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5480" windowHeight="8115" tabRatio="539" firstSheet="6" activeTab="7"/>
  </bookViews>
  <sheets>
    <sheet name="all" sheetId="1" r:id="rId1"/>
    <sheet name="UG" sheetId="4" r:id="rId2"/>
    <sheet name="PG" sheetId="5" r:id="rId3"/>
    <sheet name="M.Phil." sheetId="23" r:id="rId4"/>
    <sheet name="Ph_D_" sheetId="6" r:id="rId5"/>
    <sheet name="diploma" sheetId="7" r:id="rId6"/>
    <sheet name="certificate" sheetId="8" r:id="rId7"/>
    <sheet name="course_wise" sheetId="2" r:id="rId8"/>
    <sheet name="level-wise" sheetId="9" r:id="rId9"/>
    <sheet name="Cast-wise" sheetId="15" r:id="rId10"/>
    <sheet name="New_Erol_castwise" sheetId="14" r:id="rId11"/>
    <sheet name="Level_wise all Ph.D." sheetId="11" r:id="rId12"/>
    <sheet name="New_Enrol_Levelwise" sheetId="3" r:id="rId13"/>
    <sheet name="cast-wise only Ph.d. Total" sheetId="33" r:id="rId14"/>
    <sheet name="all Ph.D." sheetId="34" r:id="rId15"/>
  </sheets>
  <definedNames>
    <definedName name="_xlnm.Print_Titles" localSheetId="0">all!$5:$6</definedName>
  </definedNames>
  <calcPr calcId="124519"/>
  <fileRecoveryPr autoRecover="0"/>
</workbook>
</file>

<file path=xl/calcChain.xml><?xml version="1.0" encoding="utf-8"?>
<calcChain xmlns="http://schemas.openxmlformats.org/spreadsheetml/2006/main">
  <c r="X543" i="2"/>
  <c r="Y543"/>
  <c r="Z543"/>
  <c r="AA543"/>
  <c r="AB543"/>
  <c r="W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D543"/>
  <c r="AC530"/>
  <c r="AC518"/>
  <c r="U24" i="9"/>
  <c r="X398" i="2" l="1"/>
  <c r="Y398"/>
  <c r="Z398"/>
  <c r="AA398"/>
  <c r="AB398"/>
  <c r="W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D398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W50"/>
  <c r="X50"/>
  <c r="Y50"/>
  <c r="Z50"/>
  <c r="AA50"/>
  <c r="AB50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W51"/>
  <c r="X51"/>
  <c r="Y51"/>
  <c r="Z51"/>
  <c r="AA51"/>
  <c r="AB51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W52"/>
  <c r="X52"/>
  <c r="Y52"/>
  <c r="Z52"/>
  <c r="AA52"/>
  <c r="AB52"/>
  <c r="X49"/>
  <c r="Y49"/>
  <c r="Z49"/>
  <c r="AA49"/>
  <c r="AB49"/>
  <c r="W49"/>
  <c r="E49"/>
  <c r="F49"/>
  <c r="G49"/>
  <c r="H49"/>
  <c r="I49"/>
  <c r="J49"/>
  <c r="K49"/>
  <c r="L49"/>
  <c r="M49"/>
  <c r="N49"/>
  <c r="O49"/>
  <c r="P49"/>
  <c r="Q49"/>
  <c r="R49"/>
  <c r="S49"/>
  <c r="T49"/>
  <c r="U49"/>
  <c r="D49"/>
  <c r="J53" l="1"/>
  <c r="S53"/>
  <c r="F53"/>
  <c r="N53"/>
  <c r="AA53"/>
  <c r="AB53"/>
  <c r="R53"/>
  <c r="K53"/>
  <c r="O53"/>
  <c r="G53"/>
  <c r="X53"/>
  <c r="W53"/>
  <c r="T53"/>
  <c r="L53"/>
  <c r="D53"/>
  <c r="Z53"/>
  <c r="U53"/>
  <c r="M53"/>
  <c r="I53"/>
  <c r="E53"/>
  <c r="Y53"/>
  <c r="P53"/>
  <c r="H53"/>
  <c r="Q53"/>
  <c r="E155" i="14"/>
  <c r="T155"/>
  <c r="D155"/>
  <c r="F155"/>
  <c r="G155"/>
  <c r="H155"/>
  <c r="I155"/>
  <c r="J155"/>
  <c r="K155"/>
  <c r="L155"/>
  <c r="M155"/>
  <c r="N155"/>
  <c r="O155"/>
  <c r="P155"/>
  <c r="Q155"/>
  <c r="R155"/>
  <c r="S155"/>
  <c r="U155"/>
  <c r="V155"/>
  <c r="W155"/>
  <c r="X155"/>
  <c r="Y155"/>
  <c r="Z155"/>
  <c r="AA155"/>
  <c r="C155"/>
  <c r="C8" i="34"/>
  <c r="D8"/>
  <c r="E8"/>
  <c r="F8"/>
  <c r="G8"/>
  <c r="H8"/>
  <c r="I8"/>
  <c r="J8"/>
  <c r="K8"/>
  <c r="L8"/>
  <c r="M8"/>
  <c r="N8"/>
  <c r="O8"/>
  <c r="P8"/>
  <c r="Q8"/>
  <c r="R8"/>
  <c r="S8"/>
  <c r="T8"/>
  <c r="V8"/>
  <c r="W8"/>
  <c r="X8"/>
  <c r="Y8"/>
  <c r="Z8"/>
  <c r="AA8"/>
  <c r="C8" i="15"/>
  <c r="C8" i="9"/>
  <c r="D8"/>
  <c r="E8"/>
  <c r="F8"/>
  <c r="H8" s="1"/>
  <c r="W8" s="1"/>
  <c r="G8"/>
  <c r="V8" s="1"/>
  <c r="I8"/>
  <c r="J8"/>
  <c r="K8"/>
  <c r="L8"/>
  <c r="M8"/>
  <c r="N8" s="1"/>
  <c r="O8"/>
  <c r="P8"/>
  <c r="Q8"/>
  <c r="R8"/>
  <c r="S8"/>
  <c r="T8"/>
  <c r="U8"/>
  <c r="E8" i="5"/>
  <c r="T8" s="1"/>
  <c r="H8"/>
  <c r="K8"/>
  <c r="N8"/>
  <c r="Q8"/>
  <c r="Q8" i="15" s="1"/>
  <c r="R8" i="5"/>
  <c r="S8"/>
  <c r="X8"/>
  <c r="AA8"/>
  <c r="AA8" i="15" s="1"/>
  <c r="V8"/>
  <c r="W8"/>
  <c r="X8"/>
  <c r="Y8"/>
  <c r="Z8"/>
  <c r="D8"/>
  <c r="F8"/>
  <c r="G8"/>
  <c r="H8"/>
  <c r="I8"/>
  <c r="J8"/>
  <c r="K8"/>
  <c r="L8"/>
  <c r="M8"/>
  <c r="N8"/>
  <c r="O8"/>
  <c r="P8"/>
  <c r="S8"/>
  <c r="U29"/>
  <c r="C26"/>
  <c r="D26" i="4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C26"/>
  <c r="D38" i="15"/>
  <c r="V37"/>
  <c r="W37"/>
  <c r="X37"/>
  <c r="Y37"/>
  <c r="Z37"/>
  <c r="AA37"/>
  <c r="V38"/>
  <c r="W38"/>
  <c r="X38"/>
  <c r="Y38"/>
  <c r="Z38"/>
  <c r="AA38"/>
  <c r="V39"/>
  <c r="W39"/>
  <c r="X39"/>
  <c r="Y39"/>
  <c r="Z39"/>
  <c r="AA39"/>
  <c r="V40"/>
  <c r="W40"/>
  <c r="X40"/>
  <c r="Y40"/>
  <c r="Z40"/>
  <c r="AA40"/>
  <c r="C38"/>
  <c r="E38"/>
  <c r="F38"/>
  <c r="G38"/>
  <c r="H38"/>
  <c r="I38"/>
  <c r="J38"/>
  <c r="K38"/>
  <c r="L38"/>
  <c r="M38"/>
  <c r="N38"/>
  <c r="O38"/>
  <c r="P38"/>
  <c r="Q38"/>
  <c r="R38"/>
  <c r="S38"/>
  <c r="T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D37"/>
  <c r="E37"/>
  <c r="F37"/>
  <c r="G37"/>
  <c r="H37"/>
  <c r="I37"/>
  <c r="J37"/>
  <c r="K37"/>
  <c r="L37"/>
  <c r="M37"/>
  <c r="N37"/>
  <c r="O37"/>
  <c r="P37"/>
  <c r="Q37"/>
  <c r="R37"/>
  <c r="S37"/>
  <c r="T37"/>
  <c r="C37"/>
  <c r="T8" i="11" l="1"/>
  <c r="S8"/>
  <c r="R8"/>
  <c r="Q8"/>
  <c r="P8"/>
  <c r="O8"/>
  <c r="N8"/>
  <c r="M8"/>
  <c r="L8"/>
  <c r="G8"/>
  <c r="E8"/>
  <c r="D8"/>
  <c r="C8"/>
  <c r="E26"/>
  <c r="V8" l="1"/>
  <c r="K19"/>
  <c r="J19"/>
  <c r="I19"/>
  <c r="AA26"/>
  <c r="W71" i="14" l="1"/>
  <c r="X71"/>
  <c r="Y71"/>
  <c r="Z71"/>
  <c r="AA71"/>
  <c r="V71"/>
  <c r="D71"/>
  <c r="E71"/>
  <c r="T71" s="1"/>
  <c r="F71"/>
  <c r="G71"/>
  <c r="H71"/>
  <c r="I71"/>
  <c r="J71"/>
  <c r="K71"/>
  <c r="L71"/>
  <c r="M71"/>
  <c r="N71"/>
  <c r="O71"/>
  <c r="P71"/>
  <c r="Q71"/>
  <c r="C71"/>
  <c r="S71"/>
  <c r="H2348" i="1"/>
  <c r="G2348"/>
  <c r="R71" i="14" l="1"/>
  <c r="W100"/>
  <c r="X100"/>
  <c r="Y100"/>
  <c r="Z100"/>
  <c r="AA100"/>
  <c r="V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C100"/>
  <c r="W99"/>
  <c r="X99"/>
  <c r="Y99"/>
  <c r="Z99"/>
  <c r="AA99"/>
  <c r="V99"/>
  <c r="D99"/>
  <c r="E99"/>
  <c r="F99"/>
  <c r="G99"/>
  <c r="H99"/>
  <c r="I99"/>
  <c r="J99"/>
  <c r="K99"/>
  <c r="L99"/>
  <c r="M99"/>
  <c r="N99"/>
  <c r="O99"/>
  <c r="P99"/>
  <c r="Q99"/>
  <c r="R99"/>
  <c r="S99"/>
  <c r="T99"/>
  <c r="C99"/>
  <c r="W98"/>
  <c r="X98"/>
  <c r="Y98"/>
  <c r="Z98"/>
  <c r="AA98"/>
  <c r="V98"/>
  <c r="D98"/>
  <c r="E98"/>
  <c r="F98"/>
  <c r="G98"/>
  <c r="H98"/>
  <c r="I98"/>
  <c r="J98"/>
  <c r="K98"/>
  <c r="L98"/>
  <c r="M98"/>
  <c r="N98"/>
  <c r="O98"/>
  <c r="P98"/>
  <c r="Q98"/>
  <c r="R98"/>
  <c r="S98"/>
  <c r="T98"/>
  <c r="C98"/>
  <c r="W97"/>
  <c r="X97"/>
  <c r="Y97"/>
  <c r="Z97"/>
  <c r="AA97"/>
  <c r="V97"/>
  <c r="D97"/>
  <c r="E97"/>
  <c r="F97"/>
  <c r="G97"/>
  <c r="H97"/>
  <c r="I97"/>
  <c r="J97"/>
  <c r="K97"/>
  <c r="L97"/>
  <c r="M97"/>
  <c r="N97"/>
  <c r="O97"/>
  <c r="P97"/>
  <c r="Q97"/>
  <c r="R97"/>
  <c r="S97"/>
  <c r="T97"/>
  <c r="C97"/>
  <c r="W96"/>
  <c r="X96"/>
  <c r="Y96"/>
  <c r="Z96"/>
  <c r="AA96"/>
  <c r="V96"/>
  <c r="D96"/>
  <c r="E96"/>
  <c r="F96"/>
  <c r="G96"/>
  <c r="H96"/>
  <c r="I96"/>
  <c r="J96"/>
  <c r="K96"/>
  <c r="L96"/>
  <c r="M96"/>
  <c r="N96"/>
  <c r="O96"/>
  <c r="P96"/>
  <c r="Q96"/>
  <c r="R96"/>
  <c r="S96"/>
  <c r="T96"/>
  <c r="C96"/>
  <c r="W95"/>
  <c r="X95"/>
  <c r="Y95"/>
  <c r="Z95"/>
  <c r="AA95"/>
  <c r="V95"/>
  <c r="D95"/>
  <c r="E95"/>
  <c r="F95"/>
  <c r="G95"/>
  <c r="H95"/>
  <c r="I95"/>
  <c r="J95"/>
  <c r="K95"/>
  <c r="L95"/>
  <c r="M95"/>
  <c r="N95"/>
  <c r="O95"/>
  <c r="P95"/>
  <c r="Q95"/>
  <c r="R95"/>
  <c r="S95"/>
  <c r="T95"/>
  <c r="C95"/>
  <c r="W94"/>
  <c r="X94"/>
  <c r="Y94"/>
  <c r="Z94"/>
  <c r="AA94"/>
  <c r="V94"/>
  <c r="D94"/>
  <c r="E94"/>
  <c r="F94"/>
  <c r="G94"/>
  <c r="H94"/>
  <c r="I94"/>
  <c r="J94"/>
  <c r="K94"/>
  <c r="L94"/>
  <c r="M94"/>
  <c r="N94"/>
  <c r="O94"/>
  <c r="P94"/>
  <c r="Q94"/>
  <c r="R94"/>
  <c r="S94"/>
  <c r="T94"/>
  <c r="C94"/>
  <c r="W93"/>
  <c r="X93"/>
  <c r="Y93"/>
  <c r="Z93"/>
  <c r="AA93"/>
  <c r="V93"/>
  <c r="D93"/>
  <c r="E93"/>
  <c r="F93"/>
  <c r="G93"/>
  <c r="H93"/>
  <c r="I93"/>
  <c r="J93"/>
  <c r="K93"/>
  <c r="L93"/>
  <c r="M93"/>
  <c r="N93"/>
  <c r="O93"/>
  <c r="P93"/>
  <c r="Q93"/>
  <c r="R93"/>
  <c r="S93"/>
  <c r="T93"/>
  <c r="C93"/>
  <c r="W92"/>
  <c r="X92"/>
  <c r="Y92"/>
  <c r="Z92"/>
  <c r="AA92"/>
  <c r="V92"/>
  <c r="D92"/>
  <c r="E92"/>
  <c r="F92"/>
  <c r="G92"/>
  <c r="H92"/>
  <c r="I92"/>
  <c r="J92"/>
  <c r="K92"/>
  <c r="L92"/>
  <c r="M92"/>
  <c r="N92"/>
  <c r="O92"/>
  <c r="P92"/>
  <c r="Q92"/>
  <c r="R92"/>
  <c r="S92"/>
  <c r="T92"/>
  <c r="C92"/>
  <c r="W91"/>
  <c r="X91"/>
  <c r="Y91"/>
  <c r="Z91"/>
  <c r="AA91"/>
  <c r="V91"/>
  <c r="D91"/>
  <c r="E91"/>
  <c r="F91"/>
  <c r="G91"/>
  <c r="H91"/>
  <c r="I91"/>
  <c r="J91"/>
  <c r="K91"/>
  <c r="L91"/>
  <c r="M91"/>
  <c r="N91"/>
  <c r="O91"/>
  <c r="P91"/>
  <c r="Q91"/>
  <c r="R91"/>
  <c r="S91"/>
  <c r="T91"/>
  <c r="C91"/>
  <c r="W90"/>
  <c r="X90"/>
  <c r="Y90"/>
  <c r="Z90"/>
  <c r="AA90"/>
  <c r="V90"/>
  <c r="D90"/>
  <c r="E90"/>
  <c r="F90"/>
  <c r="G90"/>
  <c r="H90"/>
  <c r="I90"/>
  <c r="J90"/>
  <c r="K90"/>
  <c r="L90"/>
  <c r="M90"/>
  <c r="N90"/>
  <c r="O90"/>
  <c r="P90"/>
  <c r="Q90"/>
  <c r="R90"/>
  <c r="S90"/>
  <c r="T90"/>
  <c r="C90"/>
  <c r="W89"/>
  <c r="X89"/>
  <c r="Y89"/>
  <c r="Z89"/>
  <c r="AA89"/>
  <c r="V89"/>
  <c r="D89"/>
  <c r="E89"/>
  <c r="F89"/>
  <c r="G89"/>
  <c r="H89"/>
  <c r="I89"/>
  <c r="J89"/>
  <c r="K89"/>
  <c r="L89"/>
  <c r="M89"/>
  <c r="N89"/>
  <c r="O89"/>
  <c r="P89"/>
  <c r="Q89"/>
  <c r="R89"/>
  <c r="S89"/>
  <c r="T89"/>
  <c r="C89"/>
  <c r="W88"/>
  <c r="X88"/>
  <c r="Y88"/>
  <c r="Z88"/>
  <c r="AA88"/>
  <c r="V88"/>
  <c r="D88"/>
  <c r="E88"/>
  <c r="F88"/>
  <c r="G88"/>
  <c r="H88"/>
  <c r="I88"/>
  <c r="J88"/>
  <c r="K88"/>
  <c r="L88"/>
  <c r="M88"/>
  <c r="N88"/>
  <c r="O88"/>
  <c r="P88"/>
  <c r="Q88"/>
  <c r="R88"/>
  <c r="S88"/>
  <c r="T88"/>
  <c r="C88"/>
  <c r="W87"/>
  <c r="X87"/>
  <c r="Y87"/>
  <c r="Z87"/>
  <c r="AA87"/>
  <c r="V87"/>
  <c r="D87"/>
  <c r="E87"/>
  <c r="F87"/>
  <c r="G87"/>
  <c r="H87"/>
  <c r="I87"/>
  <c r="J87"/>
  <c r="K87"/>
  <c r="L87"/>
  <c r="M87"/>
  <c r="N87"/>
  <c r="O87"/>
  <c r="P87"/>
  <c r="Q87"/>
  <c r="R87"/>
  <c r="S87"/>
  <c r="T87"/>
  <c r="C87"/>
  <c r="W86"/>
  <c r="X86"/>
  <c r="Y86"/>
  <c r="Z86"/>
  <c r="AA86"/>
  <c r="V86"/>
  <c r="D86"/>
  <c r="E86"/>
  <c r="F86"/>
  <c r="G86"/>
  <c r="H86"/>
  <c r="I86"/>
  <c r="J86"/>
  <c r="K86"/>
  <c r="L86"/>
  <c r="M86"/>
  <c r="N86"/>
  <c r="O86"/>
  <c r="P86"/>
  <c r="Q86"/>
  <c r="R86"/>
  <c r="S86"/>
  <c r="T86"/>
  <c r="C86"/>
  <c r="W85"/>
  <c r="X85"/>
  <c r="Y85"/>
  <c r="Z85"/>
  <c r="AA85"/>
  <c r="V85"/>
  <c r="D85"/>
  <c r="S85" s="1"/>
  <c r="E85"/>
  <c r="F85"/>
  <c r="G85"/>
  <c r="H85"/>
  <c r="I85"/>
  <c r="R85" s="1"/>
  <c r="J85"/>
  <c r="K85"/>
  <c r="L85"/>
  <c r="M85"/>
  <c r="N85"/>
  <c r="O85"/>
  <c r="P85"/>
  <c r="Q85"/>
  <c r="T85"/>
  <c r="C85"/>
  <c r="L18" i="11"/>
  <c r="N18" s="1"/>
  <c r="M18"/>
  <c r="L19"/>
  <c r="M19"/>
  <c r="N19" s="1"/>
  <c r="L20"/>
  <c r="M20"/>
  <c r="N20"/>
  <c r="L21"/>
  <c r="N21" s="1"/>
  <c r="M21"/>
  <c r="L22"/>
  <c r="N22" s="1"/>
  <c r="M22"/>
  <c r="L23"/>
  <c r="M23"/>
  <c r="N23" s="1"/>
  <c r="L12"/>
  <c r="M12"/>
  <c r="N12"/>
  <c r="L13"/>
  <c r="N13" s="1"/>
  <c r="M13"/>
  <c r="L14"/>
  <c r="N14" s="1"/>
  <c r="M14"/>
  <c r="L15"/>
  <c r="M15"/>
  <c r="N15" s="1"/>
  <c r="L16"/>
  <c r="M16"/>
  <c r="N16"/>
  <c r="L17"/>
  <c r="N17" s="1"/>
  <c r="M17"/>
  <c r="L9"/>
  <c r="M9"/>
  <c r="N9" s="1"/>
  <c r="L10"/>
  <c r="M10"/>
  <c r="N10"/>
  <c r="L11"/>
  <c r="N11" s="1"/>
  <c r="M11"/>
  <c r="N7"/>
  <c r="M7"/>
  <c r="L7"/>
  <c r="D22" i="33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7"/>
  <c r="C7"/>
  <c r="E11"/>
  <c r="E10"/>
  <c r="E9"/>
  <c r="E7"/>
  <c r="Q7"/>
  <c r="R7"/>
  <c r="X337" i="2"/>
  <c r="X339" s="1"/>
  <c r="Y337"/>
  <c r="Z337"/>
  <c r="AA337"/>
  <c r="AB337"/>
  <c r="AB339" s="1"/>
  <c r="X338"/>
  <c r="Y338"/>
  <c r="Z338"/>
  <c r="AA338"/>
  <c r="AB338"/>
  <c r="W338"/>
  <c r="W337"/>
  <c r="E337"/>
  <c r="E339" s="1"/>
  <c r="F337"/>
  <c r="G337"/>
  <c r="H337"/>
  <c r="I337"/>
  <c r="I339" s="1"/>
  <c r="J337"/>
  <c r="K337"/>
  <c r="L337"/>
  <c r="M337"/>
  <c r="M339" s="1"/>
  <c r="N337"/>
  <c r="O337"/>
  <c r="P337"/>
  <c r="Q337"/>
  <c r="Q339" s="1"/>
  <c r="R337"/>
  <c r="S337"/>
  <c r="T337"/>
  <c r="U337"/>
  <c r="U339" s="1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D338"/>
  <c r="D337"/>
  <c r="C338"/>
  <c r="C337"/>
  <c r="X478"/>
  <c r="Y478"/>
  <c r="Z478"/>
  <c r="AA478"/>
  <c r="AB478"/>
  <c r="W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D478"/>
  <c r="X480"/>
  <c r="Y480"/>
  <c r="Z480"/>
  <c r="AA480"/>
  <c r="AB480"/>
  <c r="W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D480"/>
  <c r="F1353" i="1"/>
  <c r="X474" i="2"/>
  <c r="Y474"/>
  <c r="Z474"/>
  <c r="AA474"/>
  <c r="AB474"/>
  <c r="X475"/>
  <c r="Y475"/>
  <c r="Z475"/>
  <c r="AA475"/>
  <c r="AB475"/>
  <c r="W475"/>
  <c r="W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D475"/>
  <c r="D474"/>
  <c r="AB469"/>
  <c r="AB468"/>
  <c r="AA469"/>
  <c r="AA468"/>
  <c r="Z469"/>
  <c r="Z468"/>
  <c r="Y469"/>
  <c r="Y468"/>
  <c r="X469"/>
  <c r="X468"/>
  <c r="W469"/>
  <c r="W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D469"/>
  <c r="D468"/>
  <c r="H446"/>
  <c r="K446"/>
  <c r="N446"/>
  <c r="P446"/>
  <c r="Q446"/>
  <c r="R446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X495"/>
  <c r="Y495"/>
  <c r="Z495"/>
  <c r="AA495"/>
  <c r="AB495"/>
  <c r="W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D495"/>
  <c r="Q2328" i="1"/>
  <c r="P2328"/>
  <c r="Q2327"/>
  <c r="P2327"/>
  <c r="AW2327" s="1"/>
  <c r="AV2327"/>
  <c r="G1289"/>
  <c r="Z476" i="2" l="1"/>
  <c r="J339"/>
  <c r="S339"/>
  <c r="Z470"/>
  <c r="C339"/>
  <c r="R339"/>
  <c r="N339"/>
  <c r="F339"/>
  <c r="O339"/>
  <c r="K339"/>
  <c r="G339"/>
  <c r="Y339"/>
  <c r="T339"/>
  <c r="AA339"/>
  <c r="L339"/>
  <c r="P339"/>
  <c r="H339"/>
  <c r="W339"/>
  <c r="Z339"/>
  <c r="D339"/>
  <c r="D476"/>
  <c r="G476"/>
  <c r="W476"/>
  <c r="AA476"/>
  <c r="Y476"/>
  <c r="S476"/>
  <c r="O476"/>
  <c r="K476"/>
  <c r="D470"/>
  <c r="N470"/>
  <c r="AB476"/>
  <c r="X476"/>
  <c r="R470"/>
  <c r="AA470"/>
  <c r="T476"/>
  <c r="P476"/>
  <c r="L476"/>
  <c r="H476"/>
  <c r="U476"/>
  <c r="Q476"/>
  <c r="M476"/>
  <c r="I476"/>
  <c r="E476"/>
  <c r="W470"/>
  <c r="R476"/>
  <c r="N476"/>
  <c r="J476"/>
  <c r="F476"/>
  <c r="O470"/>
  <c r="K470"/>
  <c r="U470"/>
  <c r="Q470"/>
  <c r="M470"/>
  <c r="I470"/>
  <c r="E470"/>
  <c r="X470"/>
  <c r="S470"/>
  <c r="G470"/>
  <c r="J470"/>
  <c r="F470"/>
  <c r="AB470"/>
  <c r="Y470"/>
  <c r="T470"/>
  <c r="P470"/>
  <c r="L470"/>
  <c r="H470"/>
  <c r="X340"/>
  <c r="Y340"/>
  <c r="Z340"/>
  <c r="AA340"/>
  <c r="AB340"/>
  <c r="W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D340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D341"/>
  <c r="X537"/>
  <c r="Y537"/>
  <c r="Z537"/>
  <c r="AA537"/>
  <c r="AB537"/>
  <c r="X538"/>
  <c r="Y538"/>
  <c r="Z538"/>
  <c r="AA538"/>
  <c r="AB538"/>
  <c r="X541"/>
  <c r="Y541"/>
  <c r="Z541"/>
  <c r="AA541"/>
  <c r="AB541"/>
  <c r="X542"/>
  <c r="Y542"/>
  <c r="Z542"/>
  <c r="AA542"/>
  <c r="AB542"/>
  <c r="W541"/>
  <c r="W542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D542"/>
  <c r="D541"/>
  <c r="W538"/>
  <c r="D538"/>
  <c r="W537"/>
  <c r="D537"/>
  <c r="X172" l="1"/>
  <c r="Y172"/>
  <c r="Z172"/>
  <c r="AA172"/>
  <c r="AB172"/>
  <c r="W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D172"/>
  <c r="H1315" i="1" l="1"/>
  <c r="H2285"/>
  <c r="G2285"/>
  <c r="AE133" l="1"/>
  <c r="AE132"/>
  <c r="AE131"/>
  <c r="AB133"/>
  <c r="AB132"/>
  <c r="AB131"/>
  <c r="Y133"/>
  <c r="Y132"/>
  <c r="Y131"/>
  <c r="V133"/>
  <c r="V132"/>
  <c r="V131"/>
  <c r="BE128"/>
  <c r="BE127"/>
  <c r="BE126"/>
  <c r="BB128"/>
  <c r="BB127"/>
  <c r="BB126"/>
  <c r="AY126"/>
  <c r="AY127"/>
  <c r="AY128"/>
  <c r="AV128"/>
  <c r="AV127"/>
  <c r="AV126"/>
  <c r="AR128"/>
  <c r="AR127"/>
  <c r="AR126"/>
  <c r="AO128"/>
  <c r="AO127"/>
  <c r="AO126"/>
  <c r="AL128"/>
  <c r="AL127"/>
  <c r="AL126"/>
  <c r="AI128"/>
  <c r="AI127"/>
  <c r="AI126"/>
  <c r="AE128"/>
  <c r="AE127"/>
  <c r="AE126"/>
  <c r="AB128"/>
  <c r="AB127"/>
  <c r="AB126"/>
  <c r="Y128"/>
  <c r="Y127"/>
  <c r="Y126"/>
  <c r="V128"/>
  <c r="V127"/>
  <c r="V126"/>
  <c r="R128"/>
  <c r="R127"/>
  <c r="R126"/>
  <c r="O128"/>
  <c r="O127"/>
  <c r="O126"/>
  <c r="L128"/>
  <c r="L127"/>
  <c r="L126"/>
  <c r="I127"/>
  <c r="I128"/>
  <c r="I126"/>
  <c r="C14" i="4"/>
  <c r="I2501" i="1"/>
  <c r="Q18" i="9"/>
  <c r="Q17"/>
  <c r="Q16"/>
  <c r="Q12"/>
  <c r="Q11"/>
  <c r="Q10"/>
  <c r="Q7"/>
  <c r="N22"/>
  <c r="N21"/>
  <c r="N20"/>
  <c r="N19"/>
  <c r="N18"/>
  <c r="N17"/>
  <c r="N16"/>
  <c r="N15"/>
  <c r="N14"/>
  <c r="N12"/>
  <c r="N11"/>
  <c r="N10"/>
  <c r="N7"/>
  <c r="H21"/>
  <c r="H19"/>
  <c r="H18"/>
  <c r="H17"/>
  <c r="H16"/>
  <c r="H15"/>
  <c r="H14"/>
  <c r="H12"/>
  <c r="H11"/>
  <c r="H10"/>
  <c r="H9"/>
  <c r="H7"/>
  <c r="I1212" i="1" l="1"/>
  <c r="AY1212" s="1"/>
  <c r="L1212"/>
  <c r="L1215" s="1"/>
  <c r="O1212"/>
  <c r="R1212"/>
  <c r="V1212"/>
  <c r="V1215" s="1"/>
  <c r="Y1212"/>
  <c r="AB1212"/>
  <c r="AE1212"/>
  <c r="AI1212"/>
  <c r="AI1215" s="1"/>
  <c r="AL1212"/>
  <c r="AO1212"/>
  <c r="AR1212"/>
  <c r="AV1212"/>
  <c r="AV1215" s="1"/>
  <c r="BV1215" s="1"/>
  <c r="AW1212"/>
  <c r="AX1212"/>
  <c r="BB1212"/>
  <c r="CC1212" s="1"/>
  <c r="BE1212"/>
  <c r="CF1212" s="1"/>
  <c r="BG1212"/>
  <c r="BH1212"/>
  <c r="BW1212" s="1"/>
  <c r="BI1212"/>
  <c r="BX1212" s="1"/>
  <c r="BK1212"/>
  <c r="BL1212"/>
  <c r="BM1212"/>
  <c r="BN1212"/>
  <c r="BO1212"/>
  <c r="BP1212"/>
  <c r="BQ1212"/>
  <c r="BR1212"/>
  <c r="BS1212"/>
  <c r="BT1212"/>
  <c r="BU1212"/>
  <c r="CA1212"/>
  <c r="CB1212"/>
  <c r="CD1212"/>
  <c r="CE1212"/>
  <c r="I1213"/>
  <c r="L1213"/>
  <c r="BM1213" s="1"/>
  <c r="O1213"/>
  <c r="BP1213" s="1"/>
  <c r="R1213"/>
  <c r="V1213"/>
  <c r="Y1213"/>
  <c r="AB1213"/>
  <c r="AB1215" s="1"/>
  <c r="AE1213"/>
  <c r="AI1213"/>
  <c r="AL1213"/>
  <c r="AL1215" s="1"/>
  <c r="AO1213"/>
  <c r="AR1213"/>
  <c r="AV1213"/>
  <c r="AW1213"/>
  <c r="AX1213"/>
  <c r="BB1213"/>
  <c r="BE1213"/>
  <c r="CF1213" s="1"/>
  <c r="BG1213"/>
  <c r="BH1213"/>
  <c r="BI1213"/>
  <c r="BJ1213"/>
  <c r="BK1213"/>
  <c r="BL1213"/>
  <c r="BN1213"/>
  <c r="BW1213" s="1"/>
  <c r="BO1213"/>
  <c r="BX1213" s="1"/>
  <c r="BQ1213"/>
  <c r="BR1213"/>
  <c r="BS1213"/>
  <c r="BT1213"/>
  <c r="BU1213"/>
  <c r="BV1213"/>
  <c r="CA1213"/>
  <c r="CB1213"/>
  <c r="CC1213"/>
  <c r="CD1213"/>
  <c r="CE1213"/>
  <c r="I1214"/>
  <c r="L1214"/>
  <c r="O1214"/>
  <c r="AY1214" s="1"/>
  <c r="R1214"/>
  <c r="V1214"/>
  <c r="Y1214"/>
  <c r="AB1214"/>
  <c r="AE1214"/>
  <c r="AE1215" s="1"/>
  <c r="AI1214"/>
  <c r="AL1214"/>
  <c r="AO1214"/>
  <c r="AR1214"/>
  <c r="AR1215" s="1"/>
  <c r="AV1214"/>
  <c r="AW1214"/>
  <c r="AX1214"/>
  <c r="AX1215" s="1"/>
  <c r="BB1214"/>
  <c r="BE1214"/>
  <c r="BG1214"/>
  <c r="BH1214"/>
  <c r="BI1214"/>
  <c r="BJ1214"/>
  <c r="BK1214"/>
  <c r="BL1214"/>
  <c r="BM1214"/>
  <c r="BN1214"/>
  <c r="BO1214"/>
  <c r="BX1214" s="1"/>
  <c r="BQ1214"/>
  <c r="BR1214"/>
  <c r="BS1214"/>
  <c r="BT1214"/>
  <c r="BU1214"/>
  <c r="BV1214"/>
  <c r="BW1214"/>
  <c r="CA1214"/>
  <c r="CB1214"/>
  <c r="CC1214"/>
  <c r="CD1214"/>
  <c r="CE1214"/>
  <c r="CF1214"/>
  <c r="F1215"/>
  <c r="G1215"/>
  <c r="H1215"/>
  <c r="I1215"/>
  <c r="J1215"/>
  <c r="K1215"/>
  <c r="M1215"/>
  <c r="N1215"/>
  <c r="P1215"/>
  <c r="Q1215"/>
  <c r="R1215"/>
  <c r="S1215"/>
  <c r="T1215"/>
  <c r="U1215"/>
  <c r="BI1215" s="1"/>
  <c r="W1215"/>
  <c r="X1215"/>
  <c r="Y1215"/>
  <c r="Z1215"/>
  <c r="AA1215"/>
  <c r="AC1215"/>
  <c r="BQ1215" s="1"/>
  <c r="AD1215"/>
  <c r="AF1215"/>
  <c r="AG1215"/>
  <c r="BH1215" s="1"/>
  <c r="BW1215" s="1"/>
  <c r="AH1215"/>
  <c r="AJ1215"/>
  <c r="AK1215"/>
  <c r="BL1215" s="1"/>
  <c r="AM1215"/>
  <c r="AN1215"/>
  <c r="AO1215"/>
  <c r="AP1215"/>
  <c r="AQ1215"/>
  <c r="AS1215"/>
  <c r="BG1215" s="1"/>
  <c r="AT1215"/>
  <c r="BT1215" s="1"/>
  <c r="AU1215"/>
  <c r="AW1215"/>
  <c r="AZ1215"/>
  <c r="BA1215"/>
  <c r="CB1215" s="1"/>
  <c r="BC1215"/>
  <c r="BD1215"/>
  <c r="BE1215"/>
  <c r="CF1215" s="1"/>
  <c r="BK1215"/>
  <c r="BN1215"/>
  <c r="BO1215"/>
  <c r="BR1215"/>
  <c r="BU1215"/>
  <c r="CA1215"/>
  <c r="CD1215"/>
  <c r="CE1215"/>
  <c r="E22" i="9"/>
  <c r="E21"/>
  <c r="E20"/>
  <c r="E19"/>
  <c r="E18"/>
  <c r="E16"/>
  <c r="E15"/>
  <c r="E13"/>
  <c r="E12"/>
  <c r="E11"/>
  <c r="E10"/>
  <c r="E7"/>
  <c r="G750" i="1"/>
  <c r="H749"/>
  <c r="U143"/>
  <c r="T143"/>
  <c r="T141"/>
  <c r="BJ1215" l="1"/>
  <c r="BM1215"/>
  <c r="BS1215"/>
  <c r="BX1215"/>
  <c r="BY1213"/>
  <c r="BB1215"/>
  <c r="CC1215" s="1"/>
  <c r="BP1214"/>
  <c r="BY1214" s="1"/>
  <c r="BV1212"/>
  <c r="BJ1212"/>
  <c r="O1215"/>
  <c r="BP1215" s="1"/>
  <c r="AY1213"/>
  <c r="AY1215" s="1"/>
  <c r="BY1215" l="1"/>
  <c r="BY1212"/>
  <c r="H7" i="33" l="1"/>
  <c r="K7"/>
  <c r="N7"/>
  <c r="S7"/>
  <c r="T7" s="1"/>
  <c r="S9"/>
  <c r="H9"/>
  <c r="K9"/>
  <c r="N9"/>
  <c r="Q9"/>
  <c r="R9"/>
  <c r="R10"/>
  <c r="H10"/>
  <c r="K10"/>
  <c r="N10"/>
  <c r="Q10"/>
  <c r="S10"/>
  <c r="S11"/>
  <c r="H11"/>
  <c r="K11"/>
  <c r="N11"/>
  <c r="Q11"/>
  <c r="R11"/>
  <c r="R12"/>
  <c r="T12" s="1"/>
  <c r="H12"/>
  <c r="K12"/>
  <c r="N12"/>
  <c r="Q12"/>
  <c r="S12"/>
  <c r="S13"/>
  <c r="E13"/>
  <c r="H13"/>
  <c r="K13"/>
  <c r="N13"/>
  <c r="Q13"/>
  <c r="R13"/>
  <c r="R14"/>
  <c r="H14"/>
  <c r="K14"/>
  <c r="N14"/>
  <c r="Q14"/>
  <c r="S14"/>
  <c r="S15"/>
  <c r="E15"/>
  <c r="H15"/>
  <c r="K15"/>
  <c r="N15"/>
  <c r="Q15"/>
  <c r="R15"/>
  <c r="R16"/>
  <c r="H16"/>
  <c r="K16"/>
  <c r="N16"/>
  <c r="Q16"/>
  <c r="S16"/>
  <c r="E17"/>
  <c r="H17"/>
  <c r="K17"/>
  <c r="N17"/>
  <c r="Q17"/>
  <c r="R17"/>
  <c r="S17"/>
  <c r="R18"/>
  <c r="H18"/>
  <c r="K18"/>
  <c r="N18"/>
  <c r="Q18"/>
  <c r="S18"/>
  <c r="E19"/>
  <c r="H19"/>
  <c r="K19"/>
  <c r="N19"/>
  <c r="Q19"/>
  <c r="R19"/>
  <c r="S19"/>
  <c r="R20"/>
  <c r="H20"/>
  <c r="K20"/>
  <c r="N20"/>
  <c r="Q20"/>
  <c r="S20"/>
  <c r="E21"/>
  <c r="H21"/>
  <c r="K21"/>
  <c r="N21"/>
  <c r="Q21"/>
  <c r="R21"/>
  <c r="S21"/>
  <c r="R22"/>
  <c r="H22"/>
  <c r="K22"/>
  <c r="N22"/>
  <c r="Q22"/>
  <c r="S22"/>
  <c r="E23"/>
  <c r="H23"/>
  <c r="K23"/>
  <c r="N23"/>
  <c r="Q23"/>
  <c r="R23"/>
  <c r="S23"/>
  <c r="T23" s="1"/>
  <c r="X7"/>
  <c r="AA7"/>
  <c r="X9"/>
  <c r="AA9"/>
  <c r="X10"/>
  <c r="AA10"/>
  <c r="X11"/>
  <c r="AA11"/>
  <c r="X12"/>
  <c r="AA12"/>
  <c r="X13"/>
  <c r="AA13"/>
  <c r="X14"/>
  <c r="AA14"/>
  <c r="X15"/>
  <c r="AA15"/>
  <c r="X16"/>
  <c r="AA16"/>
  <c r="X17"/>
  <c r="AA17"/>
  <c r="X18"/>
  <c r="AA18"/>
  <c r="X19"/>
  <c r="AA19"/>
  <c r="X20"/>
  <c r="AA20"/>
  <c r="X21"/>
  <c r="AA21"/>
  <c r="X22"/>
  <c r="AA22"/>
  <c r="X23"/>
  <c r="AA23"/>
  <c r="T22" l="1"/>
  <c r="T20"/>
  <c r="T11"/>
  <c r="T17"/>
  <c r="T13"/>
  <c r="T14"/>
  <c r="T21"/>
  <c r="T18"/>
  <c r="T10"/>
  <c r="T19"/>
  <c r="T16"/>
  <c r="T9"/>
  <c r="T15"/>
  <c r="E22"/>
  <c r="E20"/>
  <c r="E18"/>
  <c r="E16"/>
  <c r="E14"/>
  <c r="E12"/>
  <c r="AA8" i="7" l="1"/>
  <c r="X8"/>
  <c r="S8"/>
  <c r="R8"/>
  <c r="Q8"/>
  <c r="N8"/>
  <c r="K8"/>
  <c r="H8"/>
  <c r="E8"/>
  <c r="T8" s="1"/>
  <c r="R8" i="23"/>
  <c r="S8"/>
  <c r="T8"/>
  <c r="E8" i="15"/>
  <c r="T8" i="6"/>
  <c r="Q8"/>
  <c r="N8"/>
  <c r="K8"/>
  <c r="H8"/>
  <c r="E8"/>
  <c r="S8" i="8"/>
  <c r="R8"/>
  <c r="Q8"/>
  <c r="N8"/>
  <c r="K8"/>
  <c r="H8"/>
  <c r="E8"/>
  <c r="T8" s="1"/>
  <c r="R8" i="15" l="1"/>
  <c r="F8" i="11"/>
  <c r="U8" s="1"/>
  <c r="G73" i="1"/>
  <c r="G79"/>
  <c r="T8" i="15" l="1"/>
  <c r="H8" i="11"/>
  <c r="W8" s="1"/>
  <c r="H65" i="1"/>
  <c r="G762"/>
  <c r="O763"/>
  <c r="H93"/>
  <c r="G93"/>
  <c r="G91"/>
  <c r="G743"/>
  <c r="G731"/>
  <c r="H731"/>
  <c r="H732" l="1"/>
  <c r="G732"/>
  <c r="H43" l="1"/>
  <c r="G43"/>
  <c r="G41"/>
  <c r="H39"/>
  <c r="G42"/>
  <c r="G40"/>
  <c r="G39"/>
  <c r="H40"/>
  <c r="F1579" l="1"/>
  <c r="W11" i="8" l="1"/>
  <c r="O11"/>
  <c r="J11"/>
  <c r="F11"/>
  <c r="F2654" i="1"/>
  <c r="F2653"/>
  <c r="AS2653"/>
  <c r="S2653"/>
  <c r="BG2653" s="1"/>
  <c r="J2653"/>
  <c r="CB2653"/>
  <c r="CA2653"/>
  <c r="V11" i="8" s="1"/>
  <c r="BD2653" i="1"/>
  <c r="CE2653" s="1"/>
  <c r="Z11" i="8" s="1"/>
  <c r="BC2653" i="1"/>
  <c r="CD2653" s="1"/>
  <c r="Y11" i="8" s="1"/>
  <c r="BA2653" i="1"/>
  <c r="AZ2653"/>
  <c r="AU2653"/>
  <c r="BU2653" s="1"/>
  <c r="P11" i="8" s="1"/>
  <c r="AT2653" i="1"/>
  <c r="BT2653" s="1"/>
  <c r="AQ2653"/>
  <c r="AP2653"/>
  <c r="AN2653"/>
  <c r="AM2653"/>
  <c r="AK2653"/>
  <c r="AJ2653"/>
  <c r="AH2653"/>
  <c r="AG2653"/>
  <c r="AF2653"/>
  <c r="AD2653"/>
  <c r="AC2653"/>
  <c r="AA2653"/>
  <c r="Z2653"/>
  <c r="X2653"/>
  <c r="W2653"/>
  <c r="U2653"/>
  <c r="T2653"/>
  <c r="Q2653"/>
  <c r="BR2653" s="1"/>
  <c r="M11" i="8" s="1"/>
  <c r="P2653" i="1"/>
  <c r="N2653"/>
  <c r="BO2653" s="1"/>
  <c r="M2653"/>
  <c r="BN2653" s="1"/>
  <c r="I11" i="8" s="1"/>
  <c r="K2653" i="1"/>
  <c r="BK2653"/>
  <c r="H2653"/>
  <c r="G2653"/>
  <c r="F2639"/>
  <c r="BD2654"/>
  <c r="BC2654"/>
  <c r="BA2654"/>
  <c r="AZ2654"/>
  <c r="AU2654"/>
  <c r="AT2654"/>
  <c r="AS2654"/>
  <c r="AQ2654"/>
  <c r="AP2654"/>
  <c r="AN2654"/>
  <c r="AM2654"/>
  <c r="AK2654"/>
  <c r="AJ2654"/>
  <c r="AH2654"/>
  <c r="AG2654"/>
  <c r="AF2654"/>
  <c r="AD2654"/>
  <c r="AC2654"/>
  <c r="AA2654"/>
  <c r="Z2654"/>
  <c r="X2654"/>
  <c r="W2654"/>
  <c r="U2654"/>
  <c r="T2654"/>
  <c r="S2654"/>
  <c r="BG2654" s="1"/>
  <c r="Q2654"/>
  <c r="P2654"/>
  <c r="N2654"/>
  <c r="M2654"/>
  <c r="K2654"/>
  <c r="J2654"/>
  <c r="H2654"/>
  <c r="G2654"/>
  <c r="CE2652"/>
  <c r="CD2652"/>
  <c r="CC2652"/>
  <c r="CB2652"/>
  <c r="CA2652"/>
  <c r="BU2652"/>
  <c r="BT2652"/>
  <c r="BR2652"/>
  <c r="BQ2652"/>
  <c r="BO2652"/>
  <c r="BN2652"/>
  <c r="BL2652"/>
  <c r="BK2652"/>
  <c r="BW2652" s="1"/>
  <c r="BI2652"/>
  <c r="BH2652"/>
  <c r="BG2652"/>
  <c r="BE2652"/>
  <c r="CF2652" s="1"/>
  <c r="BB2652"/>
  <c r="AX2652"/>
  <c r="AW2652"/>
  <c r="AV2652"/>
  <c r="BV2652" s="1"/>
  <c r="AR2652"/>
  <c r="AO2652"/>
  <c r="AL2652"/>
  <c r="AI2652"/>
  <c r="AE2652"/>
  <c r="AB2652"/>
  <c r="Y2652"/>
  <c r="V2652"/>
  <c r="R2652"/>
  <c r="BS2652" s="1"/>
  <c r="O2652"/>
  <c r="BP2652" s="1"/>
  <c r="L2652"/>
  <c r="I2652"/>
  <c r="BJ2652" s="1"/>
  <c r="F2754"/>
  <c r="BA2748"/>
  <c r="BA2754" s="1"/>
  <c r="Q2748"/>
  <c r="BR2748" s="1"/>
  <c r="BR2754" s="1"/>
  <c r="K2748"/>
  <c r="L2748" s="1"/>
  <c r="H2748"/>
  <c r="H2754" s="1"/>
  <c r="BQ2753"/>
  <c r="BD2753"/>
  <c r="BC2753"/>
  <c r="AZ2753"/>
  <c r="AU2753"/>
  <c r="AJ2753"/>
  <c r="AF2753"/>
  <c r="T2753"/>
  <c r="H2753"/>
  <c r="BZ2747"/>
  <c r="BG2747"/>
  <c r="BF2747"/>
  <c r="BD2747"/>
  <c r="BC2747"/>
  <c r="BA2747"/>
  <c r="AZ2747"/>
  <c r="AU2747"/>
  <c r="AT2747"/>
  <c r="AS2747"/>
  <c r="AQ2747"/>
  <c r="AP2747"/>
  <c r="AN2747"/>
  <c r="AN2753" s="1"/>
  <c r="AM2747"/>
  <c r="AK2747"/>
  <c r="AJ2747"/>
  <c r="AH2747"/>
  <c r="AG2747"/>
  <c r="AF2747"/>
  <c r="AD2747"/>
  <c r="AC2747"/>
  <c r="AA2747"/>
  <c r="Z2747"/>
  <c r="X2747"/>
  <c r="X2753" s="1"/>
  <c r="W2747"/>
  <c r="W2753" s="1"/>
  <c r="U2747"/>
  <c r="T2747"/>
  <c r="S2747"/>
  <c r="S2753" s="1"/>
  <c r="Q2747"/>
  <c r="P2747"/>
  <c r="N2747"/>
  <c r="M2747"/>
  <c r="K2747"/>
  <c r="K2753" s="1"/>
  <c r="J2747"/>
  <c r="H2747"/>
  <c r="G2747"/>
  <c r="G2753" s="1"/>
  <c r="F2747"/>
  <c r="CE2746"/>
  <c r="CD2746"/>
  <c r="CB2746"/>
  <c r="CA2746"/>
  <c r="CA2747" s="1"/>
  <c r="BU2746"/>
  <c r="BT2746"/>
  <c r="BR2746"/>
  <c r="BQ2746"/>
  <c r="BO2746"/>
  <c r="BO2747" s="1"/>
  <c r="BN2746"/>
  <c r="BL2746"/>
  <c r="BK2746"/>
  <c r="BI2746"/>
  <c r="BH2746"/>
  <c r="BG2746"/>
  <c r="BE2746"/>
  <c r="CF2746" s="1"/>
  <c r="BB2746"/>
  <c r="CC2746" s="1"/>
  <c r="AX2746"/>
  <c r="AW2746"/>
  <c r="AV2746"/>
  <c r="BV2746" s="1"/>
  <c r="AR2746"/>
  <c r="AO2746"/>
  <c r="AL2746"/>
  <c r="AI2746"/>
  <c r="AE2746"/>
  <c r="AB2746"/>
  <c r="AB2747" s="1"/>
  <c r="Y2746"/>
  <c r="V2746"/>
  <c r="R2746"/>
  <c r="BS2746" s="1"/>
  <c r="O2746"/>
  <c r="BP2746" s="1"/>
  <c r="L2746"/>
  <c r="BM2746" s="1"/>
  <c r="I2746"/>
  <c r="CE2745"/>
  <c r="CD2745"/>
  <c r="CD2747" s="1"/>
  <c r="CB2745"/>
  <c r="CB2747" s="1"/>
  <c r="CA2745"/>
  <c r="BU2745"/>
  <c r="BU2747" s="1"/>
  <c r="BU2753" s="1"/>
  <c r="BT2745"/>
  <c r="BT2747" s="1"/>
  <c r="BR2745"/>
  <c r="BR2747" s="1"/>
  <c r="BQ2745"/>
  <c r="BQ2747" s="1"/>
  <c r="BP2745"/>
  <c r="BO2745"/>
  <c r="BN2745"/>
  <c r="BL2745"/>
  <c r="BL2747" s="1"/>
  <c r="BK2745"/>
  <c r="BK2747" s="1"/>
  <c r="BI2745"/>
  <c r="BH2745"/>
  <c r="BG2745"/>
  <c r="BE2745"/>
  <c r="BE2747" s="1"/>
  <c r="BB2745"/>
  <c r="AX2745"/>
  <c r="AW2745"/>
  <c r="AW2747" s="1"/>
  <c r="AV2745"/>
  <c r="BV2745" s="1"/>
  <c r="AR2745"/>
  <c r="AR2747" s="1"/>
  <c r="AR2753" s="1"/>
  <c r="AO2745"/>
  <c r="AL2745"/>
  <c r="AL2747" s="1"/>
  <c r="AI2745"/>
  <c r="AI2747" s="1"/>
  <c r="AE2745"/>
  <c r="AB2745"/>
  <c r="Y2745"/>
  <c r="Y2747" s="1"/>
  <c r="V2745"/>
  <c r="V2747" s="1"/>
  <c r="R2745"/>
  <c r="O2745"/>
  <c r="L2745"/>
  <c r="BM2745" s="1"/>
  <c r="BM2747" s="1"/>
  <c r="I2745"/>
  <c r="I2747" s="1"/>
  <c r="G2754"/>
  <c r="J2754"/>
  <c r="M2754"/>
  <c r="N2754"/>
  <c r="P2754"/>
  <c r="S2754"/>
  <c r="T2754"/>
  <c r="U2754"/>
  <c r="W2754"/>
  <c r="X2754"/>
  <c r="Z2754"/>
  <c r="AA2754"/>
  <c r="AC2754"/>
  <c r="AD2754"/>
  <c r="AF2754"/>
  <c r="AG2754"/>
  <c r="AH2754"/>
  <c r="AJ2754"/>
  <c r="AK2754"/>
  <c r="AM2754"/>
  <c r="AN2754"/>
  <c r="AP2754"/>
  <c r="AQ2754"/>
  <c r="AS2754"/>
  <c r="AT2754"/>
  <c r="AU2754"/>
  <c r="AZ2754"/>
  <c r="BC2754"/>
  <c r="BD2754"/>
  <c r="F2743"/>
  <c r="F2753" s="1"/>
  <c r="BZ2743"/>
  <c r="BF2743"/>
  <c r="BD2743"/>
  <c r="BC2743"/>
  <c r="BA2743"/>
  <c r="BA2753" s="1"/>
  <c r="AZ2743"/>
  <c r="AU2743"/>
  <c r="AT2743"/>
  <c r="AT2753" s="1"/>
  <c r="AS2743"/>
  <c r="AS2753" s="1"/>
  <c r="AQ2743"/>
  <c r="AQ2753" s="1"/>
  <c r="AP2743"/>
  <c r="AP2753" s="1"/>
  <c r="AN2743"/>
  <c r="AM2743"/>
  <c r="AM2753" s="1"/>
  <c r="AK2743"/>
  <c r="AK2753" s="1"/>
  <c r="AJ2743"/>
  <c r="AH2743"/>
  <c r="AH2753" s="1"/>
  <c r="AG2743"/>
  <c r="AG2753" s="1"/>
  <c r="AF2743"/>
  <c r="AD2743"/>
  <c r="AD2753" s="1"/>
  <c r="AC2743"/>
  <c r="AC2753" s="1"/>
  <c r="AA2743"/>
  <c r="AA2753" s="1"/>
  <c r="Z2743"/>
  <c r="Z2753" s="1"/>
  <c r="X2743"/>
  <c r="W2743"/>
  <c r="U2743"/>
  <c r="U2753" s="1"/>
  <c r="T2743"/>
  <c r="S2743"/>
  <c r="Q2743"/>
  <c r="Q2753" s="1"/>
  <c r="P2743"/>
  <c r="P2753" s="1"/>
  <c r="N2743"/>
  <c r="N2753" s="1"/>
  <c r="M2743"/>
  <c r="M2753" s="1"/>
  <c r="K2743"/>
  <c r="J2743"/>
  <c r="J2753" s="1"/>
  <c r="H2743"/>
  <c r="G2743"/>
  <c r="CE2748"/>
  <c r="CE2754" s="1"/>
  <c r="CD2748"/>
  <c r="CD2754" s="1"/>
  <c r="CA2748"/>
  <c r="CA2754" s="1"/>
  <c r="BU2748"/>
  <c r="BU2754" s="1"/>
  <c r="BT2748"/>
  <c r="BT2754" s="1"/>
  <c r="BQ2748"/>
  <c r="BQ2754" s="1"/>
  <c r="BO2748"/>
  <c r="BO2754" s="1"/>
  <c r="BN2748"/>
  <c r="BN2754" s="1"/>
  <c r="BK2748"/>
  <c r="BI2748"/>
  <c r="BI2754" s="1"/>
  <c r="BH2748"/>
  <c r="BH2754" s="1"/>
  <c r="BG2748"/>
  <c r="BG2754" s="1"/>
  <c r="BE2748"/>
  <c r="CF2748" s="1"/>
  <c r="CF2754" s="1"/>
  <c r="AW2748"/>
  <c r="AW2754" s="1"/>
  <c r="AV2748"/>
  <c r="BV2748" s="1"/>
  <c r="BV2754" s="1"/>
  <c r="AR2748"/>
  <c r="AR2754" s="1"/>
  <c r="AO2748"/>
  <c r="AO2754" s="1"/>
  <c r="AL2748"/>
  <c r="AL2754" s="1"/>
  <c r="AI2748"/>
  <c r="AI2754" s="1"/>
  <c r="AE2748"/>
  <c r="AE2754" s="1"/>
  <c r="AB2748"/>
  <c r="AB2754" s="1"/>
  <c r="Y2748"/>
  <c r="Y2754" s="1"/>
  <c r="V2748"/>
  <c r="V2754" s="1"/>
  <c r="O2748"/>
  <c r="BP2748" s="1"/>
  <c r="BP2754" s="1"/>
  <c r="CE2742"/>
  <c r="CD2742"/>
  <c r="CB2742"/>
  <c r="CA2742"/>
  <c r="BU2742"/>
  <c r="BT2742"/>
  <c r="BR2742"/>
  <c r="BQ2742"/>
  <c r="BO2742"/>
  <c r="BN2742"/>
  <c r="BL2742"/>
  <c r="BK2742"/>
  <c r="BI2742"/>
  <c r="BH2742"/>
  <c r="BG2742"/>
  <c r="BE2742"/>
  <c r="CF2742" s="1"/>
  <c r="BB2742"/>
  <c r="CC2742" s="1"/>
  <c r="AX2742"/>
  <c r="AW2742"/>
  <c r="AV2742"/>
  <c r="BV2742" s="1"/>
  <c r="AR2742"/>
  <c r="AO2742"/>
  <c r="AL2742"/>
  <c r="AI2742"/>
  <c r="AE2742"/>
  <c r="AB2742"/>
  <c r="Y2742"/>
  <c r="V2742"/>
  <c r="R2742"/>
  <c r="BS2742" s="1"/>
  <c r="O2742"/>
  <c r="BP2742" s="1"/>
  <c r="L2742"/>
  <c r="I2742"/>
  <c r="CE2741"/>
  <c r="CD2741"/>
  <c r="CD2743" s="1"/>
  <c r="CD2753" s="1"/>
  <c r="CB2741"/>
  <c r="CB2743" s="1"/>
  <c r="CB2753" s="1"/>
  <c r="CA2741"/>
  <c r="BU2741"/>
  <c r="BU2743" s="1"/>
  <c r="BT2741"/>
  <c r="BT2743" s="1"/>
  <c r="BT2753" s="1"/>
  <c r="BR2741"/>
  <c r="BQ2741"/>
  <c r="BQ2743" s="1"/>
  <c r="BO2741"/>
  <c r="BO2743" s="1"/>
  <c r="BO2753" s="1"/>
  <c r="BN2741"/>
  <c r="BN2743" s="1"/>
  <c r="BL2741"/>
  <c r="BK2741"/>
  <c r="BI2741"/>
  <c r="BH2741"/>
  <c r="BH2743" s="1"/>
  <c r="BG2741"/>
  <c r="BE2741"/>
  <c r="CF2741" s="1"/>
  <c r="BB2741"/>
  <c r="CC2741" s="1"/>
  <c r="CC2743" s="1"/>
  <c r="AX2741"/>
  <c r="AW2741"/>
  <c r="AV2741"/>
  <c r="AV2743" s="1"/>
  <c r="AR2741"/>
  <c r="AR2743" s="1"/>
  <c r="AO2741"/>
  <c r="AO2743" s="1"/>
  <c r="AL2741"/>
  <c r="AL2743" s="1"/>
  <c r="AL2753" s="1"/>
  <c r="AI2741"/>
  <c r="AE2741"/>
  <c r="AE2743" s="1"/>
  <c r="AB2741"/>
  <c r="AB2743" s="1"/>
  <c r="AB2753" s="1"/>
  <c r="Y2741"/>
  <c r="V2741"/>
  <c r="V2743" s="1"/>
  <c r="V2753" s="1"/>
  <c r="R2741"/>
  <c r="R2743" s="1"/>
  <c r="O2741"/>
  <c r="BP2741" s="1"/>
  <c r="BP2743" s="1"/>
  <c r="L2741"/>
  <c r="I2741"/>
  <c r="BJ2741" s="1"/>
  <c r="BP2753" l="1"/>
  <c r="R2753"/>
  <c r="BV2747"/>
  <c r="R2747"/>
  <c r="BB2747"/>
  <c r="BI2653"/>
  <c r="D11" i="8" s="1"/>
  <c r="AO2747" i="1"/>
  <c r="AO2753" s="1"/>
  <c r="BW2745"/>
  <c r="BN2747"/>
  <c r="BN2753" s="1"/>
  <c r="CE2747"/>
  <c r="BH2653"/>
  <c r="C11" i="8" s="1"/>
  <c r="R11" s="1"/>
  <c r="BL2653" i="1"/>
  <c r="G11" i="8" s="1"/>
  <c r="AE2747" i="1"/>
  <c r="AE2753" s="1"/>
  <c r="BI2747"/>
  <c r="BP2747"/>
  <c r="BQ2653"/>
  <c r="L11" i="8" s="1"/>
  <c r="AY2746" i="1"/>
  <c r="BW2746"/>
  <c r="BH2747"/>
  <c r="BH2753" s="1"/>
  <c r="BX2653"/>
  <c r="BW2653"/>
  <c r="BX2652"/>
  <c r="AY2652"/>
  <c r="BY2652"/>
  <c r="BM2652"/>
  <c r="BB2748"/>
  <c r="BB2754" s="1"/>
  <c r="CB2748"/>
  <c r="CB2754" s="1"/>
  <c r="Q2754"/>
  <c r="R2748"/>
  <c r="R2754" s="1"/>
  <c r="K2754"/>
  <c r="BL2748"/>
  <c r="BL2754" s="1"/>
  <c r="AX2748"/>
  <c r="AX2754" s="1"/>
  <c r="I2748"/>
  <c r="I2754" s="1"/>
  <c r="BX2746"/>
  <c r="O2747"/>
  <c r="AX2747"/>
  <c r="BJ2746"/>
  <c r="BY2746" s="1"/>
  <c r="L2747"/>
  <c r="AV2747"/>
  <c r="AV2753" s="1"/>
  <c r="AY2745"/>
  <c r="AY2747" s="1"/>
  <c r="CC2745"/>
  <c r="CC2747" s="1"/>
  <c r="CC2753" s="1"/>
  <c r="BS2745"/>
  <c r="BS2747" s="1"/>
  <c r="CF2745"/>
  <c r="CF2747" s="1"/>
  <c r="BX2745"/>
  <c r="BX2747" s="1"/>
  <c r="BJ2745"/>
  <c r="CF2743"/>
  <c r="BK2743"/>
  <c r="BK2753" s="1"/>
  <c r="AV2754"/>
  <c r="L2743"/>
  <c r="L2753" s="1"/>
  <c r="Y2743"/>
  <c r="Y2753" s="1"/>
  <c r="AW2743"/>
  <c r="AW2753" s="1"/>
  <c r="BG2743"/>
  <c r="BG2753" s="1"/>
  <c r="BL2743"/>
  <c r="BL2753" s="1"/>
  <c r="CA2743"/>
  <c r="CA2753" s="1"/>
  <c r="BE2754"/>
  <c r="AI2743"/>
  <c r="AI2753" s="1"/>
  <c r="BE2743"/>
  <c r="BE2753" s="1"/>
  <c r="BV2741"/>
  <c r="BV2743" s="1"/>
  <c r="CE2743"/>
  <c r="O2754"/>
  <c r="BS2741"/>
  <c r="BS2743" s="1"/>
  <c r="BS2753" s="1"/>
  <c r="O2743"/>
  <c r="BB2743"/>
  <c r="BB2753" s="1"/>
  <c r="BW2741"/>
  <c r="I2743"/>
  <c r="I2753" s="1"/>
  <c r="BW2742"/>
  <c r="BW2748"/>
  <c r="BW2754" s="1"/>
  <c r="CC2748"/>
  <c r="CC2754" s="1"/>
  <c r="BS2748"/>
  <c r="BS2754" s="1"/>
  <c r="L2754"/>
  <c r="BK2754"/>
  <c r="BR2743"/>
  <c r="BR2753" s="1"/>
  <c r="AX2743"/>
  <c r="BJ2742"/>
  <c r="BJ2743" s="1"/>
  <c r="BX2742"/>
  <c r="AY2742"/>
  <c r="BX2741"/>
  <c r="BI2743"/>
  <c r="AY2741"/>
  <c r="BM2748"/>
  <c r="BM2754" s="1"/>
  <c r="BM2742"/>
  <c r="BM2741"/>
  <c r="BI2753" l="1"/>
  <c r="O2753"/>
  <c r="BV2753"/>
  <c r="CF2753"/>
  <c r="BW2747"/>
  <c r="AX2753"/>
  <c r="CE2753"/>
  <c r="BX2748"/>
  <c r="BX2754" s="1"/>
  <c r="BJ2748"/>
  <c r="BJ2754" s="1"/>
  <c r="AY2748"/>
  <c r="AY2754" s="1"/>
  <c r="BJ2747"/>
  <c r="BJ2753" s="1"/>
  <c r="BY2745"/>
  <c r="BY2747" s="1"/>
  <c r="BY2741"/>
  <c r="BM2743"/>
  <c r="BM2753" s="1"/>
  <c r="BY2742"/>
  <c r="BW2743"/>
  <c r="BW2753" s="1"/>
  <c r="BY2748"/>
  <c r="BY2754" s="1"/>
  <c r="AY2743"/>
  <c r="AY2753" s="1"/>
  <c r="BX2743"/>
  <c r="BX2753" s="1"/>
  <c r="BY2743" l="1"/>
  <c r="BY2753" s="1"/>
  <c r="CE2798"/>
  <c r="CD2798"/>
  <c r="CB2798"/>
  <c r="CA2798"/>
  <c r="BU2798"/>
  <c r="BT2798"/>
  <c r="BR2798"/>
  <c r="BQ2798"/>
  <c r="BO2798"/>
  <c r="BN2798"/>
  <c r="BL2798"/>
  <c r="BK2798"/>
  <c r="BI2798"/>
  <c r="BH2798"/>
  <c r="BG2798"/>
  <c r="BE2798"/>
  <c r="CF2798" s="1"/>
  <c r="BB2798"/>
  <c r="CC2798" s="1"/>
  <c r="AX2798"/>
  <c r="AW2798"/>
  <c r="AV2798"/>
  <c r="BV2798" s="1"/>
  <c r="AR2798"/>
  <c r="AO2798"/>
  <c r="AL2798"/>
  <c r="AI2798"/>
  <c r="AE2798"/>
  <c r="AB2798"/>
  <c r="Y2798"/>
  <c r="V2798"/>
  <c r="R2798"/>
  <c r="BS2798" s="1"/>
  <c r="O2798"/>
  <c r="BP2798" s="1"/>
  <c r="L2798"/>
  <c r="BM2798" s="1"/>
  <c r="I2798"/>
  <c r="BJ2798" s="1"/>
  <c r="BW2798" l="1"/>
  <c r="BX2798"/>
  <c r="BY2798"/>
  <c r="AY2798"/>
  <c r="P19" i="23" l="1"/>
  <c r="BD2004" i="1"/>
  <c r="CE2004" s="1"/>
  <c r="Z19" i="23" s="1"/>
  <c r="BC2004" i="1"/>
  <c r="CD2004" s="1"/>
  <c r="Y19" i="23" s="1"/>
  <c r="BA2004" i="1"/>
  <c r="CB2004" s="1"/>
  <c r="W19" i="23" s="1"/>
  <c r="AZ2004" i="1"/>
  <c r="CA2004" s="1"/>
  <c r="V19" i="23" s="1"/>
  <c r="AU2004" i="1"/>
  <c r="BU2004" s="1"/>
  <c r="AT2004"/>
  <c r="BT2004" s="1"/>
  <c r="O19" i="23" s="1"/>
  <c r="AS2004" i="1"/>
  <c r="AQ2004"/>
  <c r="AP2004"/>
  <c r="AN2004"/>
  <c r="AM2004"/>
  <c r="AK2004"/>
  <c r="AJ2004"/>
  <c r="AH2004"/>
  <c r="AG2004"/>
  <c r="AF2004"/>
  <c r="AD2004"/>
  <c r="AC2004"/>
  <c r="AA2004"/>
  <c r="Z2004"/>
  <c r="X2004"/>
  <c r="W2004"/>
  <c r="U2004"/>
  <c r="T2004"/>
  <c r="S2004"/>
  <c r="Q2004"/>
  <c r="P2004"/>
  <c r="N2004"/>
  <c r="M2004"/>
  <c r="K2004"/>
  <c r="J2004"/>
  <c r="H2004"/>
  <c r="G2004"/>
  <c r="F2004"/>
  <c r="CE2003"/>
  <c r="CD2003"/>
  <c r="CB2003"/>
  <c r="CA2003"/>
  <c r="BU2003"/>
  <c r="BT2003"/>
  <c r="BR2003"/>
  <c r="BQ2003"/>
  <c r="BO2003"/>
  <c r="BN2003"/>
  <c r="BL2003"/>
  <c r="BK2003"/>
  <c r="BI2003"/>
  <c r="BH2003"/>
  <c r="BW2003" s="1"/>
  <c r="BG2003"/>
  <c r="BE2003"/>
  <c r="CF2003" s="1"/>
  <c r="BB2003"/>
  <c r="CC2003" s="1"/>
  <c r="AX2003"/>
  <c r="AW2003"/>
  <c r="AV2003"/>
  <c r="BV2003" s="1"/>
  <c r="AR2003"/>
  <c r="AO2003"/>
  <c r="AL2003"/>
  <c r="AI2003"/>
  <c r="AE2003"/>
  <c r="AB2003"/>
  <c r="Y2003"/>
  <c r="V2003"/>
  <c r="R2003"/>
  <c r="BS2003" s="1"/>
  <c r="O2003"/>
  <c r="BP2003" s="1"/>
  <c r="L2003"/>
  <c r="BM2003" s="1"/>
  <c r="I2003"/>
  <c r="BJ2003" s="1"/>
  <c r="CE2002"/>
  <c r="CD2002"/>
  <c r="CB2002"/>
  <c r="CA2002"/>
  <c r="BU2002"/>
  <c r="BT2002"/>
  <c r="BR2002"/>
  <c r="BQ2002"/>
  <c r="BO2002"/>
  <c r="BN2002"/>
  <c r="BL2002"/>
  <c r="BK2002"/>
  <c r="BI2002"/>
  <c r="BH2002"/>
  <c r="BG2002"/>
  <c r="BE2002"/>
  <c r="BE2004" s="1"/>
  <c r="CF2004" s="1"/>
  <c r="AA19" i="23" s="1"/>
  <c r="BB2002" i="1"/>
  <c r="AX2002"/>
  <c r="AW2002"/>
  <c r="AV2002"/>
  <c r="AV2004" s="1"/>
  <c r="BV2004" s="1"/>
  <c r="Q19" i="23" s="1"/>
  <c r="AR2002" i="1"/>
  <c r="AO2002"/>
  <c r="AL2002"/>
  <c r="AI2002"/>
  <c r="AI2004" s="1"/>
  <c r="AE2002"/>
  <c r="AB2002"/>
  <c r="Y2002"/>
  <c r="V2002"/>
  <c r="V2004" s="1"/>
  <c r="R2002"/>
  <c r="BS2002" s="1"/>
  <c r="O2002"/>
  <c r="L2002"/>
  <c r="I2002"/>
  <c r="BJ2002" s="1"/>
  <c r="BD28"/>
  <c r="CE28" s="1"/>
  <c r="Z8" i="4" s="1"/>
  <c r="BC28" i="1"/>
  <c r="CD28" s="1"/>
  <c r="Y8" i="4" s="1"/>
  <c r="BA28" i="1"/>
  <c r="CB28" s="1"/>
  <c r="W8" i="4" s="1"/>
  <c r="AZ28" i="1"/>
  <c r="CA28" s="1"/>
  <c r="V8" i="4" s="1"/>
  <c r="AU28" i="1"/>
  <c r="BU28" s="1"/>
  <c r="P8" i="4" s="1"/>
  <c r="AT28" i="1"/>
  <c r="BT28" s="1"/>
  <c r="O8" i="4" s="1"/>
  <c r="AS28" i="1"/>
  <c r="AQ28"/>
  <c r="AP28"/>
  <c r="AN28"/>
  <c r="AM28"/>
  <c r="AK28"/>
  <c r="AJ28"/>
  <c r="AH28"/>
  <c r="AG28"/>
  <c r="AF28"/>
  <c r="AD28"/>
  <c r="AC28"/>
  <c r="AA28"/>
  <c r="Z28"/>
  <c r="X28"/>
  <c r="W28"/>
  <c r="U28"/>
  <c r="T28"/>
  <c r="S28"/>
  <c r="Q28"/>
  <c r="P28"/>
  <c r="N28"/>
  <c r="M28"/>
  <c r="K28"/>
  <c r="J28"/>
  <c r="H28"/>
  <c r="G28"/>
  <c r="F28"/>
  <c r="CE27"/>
  <c r="CD27"/>
  <c r="CB27"/>
  <c r="CA27"/>
  <c r="BU27"/>
  <c r="BT27"/>
  <c r="BR27"/>
  <c r="BQ27"/>
  <c r="BO27"/>
  <c r="BN27"/>
  <c r="BL27"/>
  <c r="BK27"/>
  <c r="BI27"/>
  <c r="BH27"/>
  <c r="BG27"/>
  <c r="BE27"/>
  <c r="CF27" s="1"/>
  <c r="BB27"/>
  <c r="CC27" s="1"/>
  <c r="AX27"/>
  <c r="AW27"/>
  <c r="AV27"/>
  <c r="BV27" s="1"/>
  <c r="AR27"/>
  <c r="AO27"/>
  <c r="AL27"/>
  <c r="AI27"/>
  <c r="AE27"/>
  <c r="AB27"/>
  <c r="Y27"/>
  <c r="V27"/>
  <c r="R27"/>
  <c r="O27"/>
  <c r="BP27" s="1"/>
  <c r="L27"/>
  <c r="BM27" s="1"/>
  <c r="I27"/>
  <c r="BJ27" s="1"/>
  <c r="CE26"/>
  <c r="CD26"/>
  <c r="CB26"/>
  <c r="CA26"/>
  <c r="BU26"/>
  <c r="BT26"/>
  <c r="BR26"/>
  <c r="BQ26"/>
  <c r="BO26"/>
  <c r="BN26"/>
  <c r="BL26"/>
  <c r="BK26"/>
  <c r="BI26"/>
  <c r="BH26"/>
  <c r="BG26"/>
  <c r="BE26"/>
  <c r="CF26" s="1"/>
  <c r="BB26"/>
  <c r="CC26" s="1"/>
  <c r="AX26"/>
  <c r="AW26"/>
  <c r="AV26"/>
  <c r="BV26" s="1"/>
  <c r="AR26"/>
  <c r="AO26"/>
  <c r="AL26"/>
  <c r="AI26"/>
  <c r="AE26"/>
  <c r="AB26"/>
  <c r="Y26"/>
  <c r="V26"/>
  <c r="R26"/>
  <c r="BS26" s="1"/>
  <c r="O26"/>
  <c r="BP26" s="1"/>
  <c r="L26"/>
  <c r="I26"/>
  <c r="BJ26" s="1"/>
  <c r="CE25"/>
  <c r="CD25"/>
  <c r="CB25"/>
  <c r="CA25"/>
  <c r="BU25"/>
  <c r="BT25"/>
  <c r="BR25"/>
  <c r="BQ25"/>
  <c r="BO25"/>
  <c r="BN25"/>
  <c r="BL25"/>
  <c r="BK25"/>
  <c r="BI25"/>
  <c r="BH25"/>
  <c r="BG25"/>
  <c r="BE25"/>
  <c r="CF25" s="1"/>
  <c r="BB25"/>
  <c r="CC25" s="1"/>
  <c r="AX25"/>
  <c r="AW25"/>
  <c r="AV25"/>
  <c r="BV25" s="1"/>
  <c r="AR25"/>
  <c r="AO25"/>
  <c r="AL25"/>
  <c r="AI25"/>
  <c r="AE25"/>
  <c r="AB25"/>
  <c r="Y25"/>
  <c r="V25"/>
  <c r="R25"/>
  <c r="BS25" s="1"/>
  <c r="O25"/>
  <c r="BP25" s="1"/>
  <c r="L25"/>
  <c r="BM25" s="1"/>
  <c r="I25"/>
  <c r="CE24"/>
  <c r="CD24"/>
  <c r="CB24"/>
  <c r="CA24"/>
  <c r="BU24"/>
  <c r="BT24"/>
  <c r="BR24"/>
  <c r="BQ24"/>
  <c r="BO24"/>
  <c r="BN24"/>
  <c r="BL24"/>
  <c r="BK24"/>
  <c r="BI24"/>
  <c r="BH24"/>
  <c r="BG24"/>
  <c r="BE24"/>
  <c r="CF24" s="1"/>
  <c r="BB24"/>
  <c r="BB28" s="1"/>
  <c r="CC28" s="1"/>
  <c r="X8" i="4" s="1"/>
  <c r="AX24" i="1"/>
  <c r="AW24"/>
  <c r="AV24"/>
  <c r="BV24" s="1"/>
  <c r="AR24"/>
  <c r="AR28" s="1"/>
  <c r="AO24"/>
  <c r="AL24"/>
  <c r="AI24"/>
  <c r="AE24"/>
  <c r="AE28" s="1"/>
  <c r="AB24"/>
  <c r="Y24"/>
  <c r="V24"/>
  <c r="R24"/>
  <c r="BS24" s="1"/>
  <c r="O24"/>
  <c r="L24"/>
  <c r="L28" s="1"/>
  <c r="I24"/>
  <c r="BJ24" s="1"/>
  <c r="G2209"/>
  <c r="L92"/>
  <c r="G94"/>
  <c r="Y2004" l="1"/>
  <c r="AL2004"/>
  <c r="AW2004"/>
  <c r="CF2002"/>
  <c r="BO28"/>
  <c r="J8" i="4" s="1"/>
  <c r="AE2004" i="1"/>
  <c r="AR2004"/>
  <c r="BB2004"/>
  <c r="CC2004" s="1"/>
  <c r="X19" i="23" s="1"/>
  <c r="BX2003" i="1"/>
  <c r="BH2004"/>
  <c r="C19" i="23" s="1"/>
  <c r="BN2004" i="1"/>
  <c r="I19" i="23" s="1"/>
  <c r="BI28" i="1"/>
  <c r="D8" i="4" s="1"/>
  <c r="BO2004" i="1"/>
  <c r="J19" i="23" s="1"/>
  <c r="BW26" i="1"/>
  <c r="O2004"/>
  <c r="AB2004"/>
  <c r="AO2004"/>
  <c r="AX2004"/>
  <c r="BL2004"/>
  <c r="G19" i="23" s="1"/>
  <c r="BR2004" i="1"/>
  <c r="M19" i="23" s="1"/>
  <c r="BX2002" i="1"/>
  <c r="BV2002"/>
  <c r="BG2004"/>
  <c r="BX24"/>
  <c r="BX25"/>
  <c r="BW2002"/>
  <c r="CC2002"/>
  <c r="BY2003"/>
  <c r="BK2004"/>
  <c r="F19" i="23" s="1"/>
  <c r="BQ2004" i="1"/>
  <c r="L19" i="23" s="1"/>
  <c r="AY2003" i="1"/>
  <c r="BI2004"/>
  <c r="D19" i="23" s="1"/>
  <c r="S19"/>
  <c r="AY2002" i="1"/>
  <c r="I2004"/>
  <c r="BJ2004" s="1"/>
  <c r="E19" i="23" s="1"/>
  <c r="R2004" i="1"/>
  <c r="BM2002"/>
  <c r="L2004"/>
  <c r="BP2002"/>
  <c r="BG28"/>
  <c r="BL28"/>
  <c r="G8" i="4" s="1"/>
  <c r="BR28" i="1"/>
  <c r="M8" i="4" s="1"/>
  <c r="AY26" i="1"/>
  <c r="O28"/>
  <c r="AB28"/>
  <c r="Y28"/>
  <c r="AL28"/>
  <c r="AY27"/>
  <c r="BK28"/>
  <c r="F8" i="4" s="1"/>
  <c r="BQ28" i="1"/>
  <c r="L8" i="4" s="1"/>
  <c r="BW27" i="1"/>
  <c r="V28"/>
  <c r="AI28"/>
  <c r="BP24"/>
  <c r="AO28"/>
  <c r="BX26"/>
  <c r="BX27"/>
  <c r="BH28"/>
  <c r="C8" i="4" s="1"/>
  <c r="BN28" i="1"/>
  <c r="I8" i="4" s="1"/>
  <c r="AX28" i="1"/>
  <c r="AY25"/>
  <c r="BW24"/>
  <c r="BM24"/>
  <c r="BJ25"/>
  <c r="BY25" s="1"/>
  <c r="BW25"/>
  <c r="AW28"/>
  <c r="R28"/>
  <c r="BS28" s="1"/>
  <c r="N8" i="4" s="1"/>
  <c r="CC24" i="1"/>
  <c r="BS27"/>
  <c r="BY27" s="1"/>
  <c r="BM26"/>
  <c r="BY26" s="1"/>
  <c r="AV28"/>
  <c r="BV28" s="1"/>
  <c r="Q8" i="4" s="1"/>
  <c r="AY24" i="1"/>
  <c r="I28"/>
  <c r="BE28"/>
  <c r="CF28" s="1"/>
  <c r="AA8" i="4" s="1"/>
  <c r="BM2004" i="1" l="1"/>
  <c r="H19" i="23" s="1"/>
  <c r="AY2004" i="1"/>
  <c r="BS2004"/>
  <c r="N19" i="23" s="1"/>
  <c r="R19"/>
  <c r="BP2004" i="1"/>
  <c r="K19" i="23" s="1"/>
  <c r="T19" s="1"/>
  <c r="BX2004" i="1"/>
  <c r="BW28"/>
  <c r="R8" i="4" s="1"/>
  <c r="BX28" i="1"/>
  <c r="S8" i="4" s="1"/>
  <c r="BY2002" i="1"/>
  <c r="BY24"/>
  <c r="BW2004"/>
  <c r="BY2004"/>
  <c r="BM28"/>
  <c r="H8" i="4" s="1"/>
  <c r="BP28" i="1"/>
  <c r="K8" i="4" s="1"/>
  <c r="BJ28" i="1"/>
  <c r="E8" i="4" s="1"/>
  <c r="AY28" i="1"/>
  <c r="BY28" l="1"/>
  <c r="T8" i="4" s="1"/>
  <c r="BE2969" i="1" l="1"/>
  <c r="BB2969"/>
  <c r="BE2822" l="1"/>
  <c r="BD2822"/>
  <c r="BC2822"/>
  <c r="BA2822"/>
  <c r="AZ2822"/>
  <c r="AU2822"/>
  <c r="AT2822"/>
  <c r="AQ2822"/>
  <c r="AP2822"/>
  <c r="AR2822" s="1"/>
  <c r="AN2822"/>
  <c r="AM2822"/>
  <c r="AK2822"/>
  <c r="AJ2822"/>
  <c r="AH2822"/>
  <c r="AG2822"/>
  <c r="AD2822"/>
  <c r="AC2822"/>
  <c r="X2822"/>
  <c r="W2822"/>
  <c r="T2822"/>
  <c r="U2822"/>
  <c r="Q2822"/>
  <c r="P2822"/>
  <c r="N2822"/>
  <c r="M2822"/>
  <c r="K2822"/>
  <c r="J2822"/>
  <c r="H2822"/>
  <c r="R2822" l="1"/>
  <c r="AI2822"/>
  <c r="AE2822"/>
  <c r="O2822"/>
  <c r="BB2822"/>
  <c r="Y2822"/>
  <c r="AL2822"/>
  <c r="L2822"/>
  <c r="AV2822"/>
  <c r="V2822"/>
  <c r="AO2822"/>
  <c r="O1647"/>
  <c r="O1646"/>
  <c r="L1646"/>
  <c r="I1646"/>
  <c r="I2180"/>
  <c r="F1608"/>
  <c r="O1102" l="1"/>
  <c r="L1893"/>
  <c r="L1096" l="1"/>
  <c r="L1097"/>
  <c r="G1348"/>
  <c r="H1348"/>
  <c r="J1348"/>
  <c r="K1348"/>
  <c r="M1348"/>
  <c r="N1348"/>
  <c r="P1348"/>
  <c r="Q1348"/>
  <c r="S1348"/>
  <c r="T1348"/>
  <c r="U1348"/>
  <c r="W1348"/>
  <c r="X1348"/>
  <c r="Z1348"/>
  <c r="AA1348"/>
  <c r="AC1348"/>
  <c r="AD1348"/>
  <c r="AF1348"/>
  <c r="AG1348"/>
  <c r="AH1348"/>
  <c r="AJ1348"/>
  <c r="AK1348"/>
  <c r="AM1348"/>
  <c r="AN1348"/>
  <c r="AP1348"/>
  <c r="AQ1348"/>
  <c r="AS1348"/>
  <c r="AT1348"/>
  <c r="AU1348"/>
  <c r="AZ1348"/>
  <c r="BA1348"/>
  <c r="BC1348"/>
  <c r="BD1348"/>
  <c r="G1349"/>
  <c r="H1349"/>
  <c r="J1349"/>
  <c r="K1349"/>
  <c r="M1349"/>
  <c r="N1349"/>
  <c r="P1349"/>
  <c r="Q1349"/>
  <c r="S1349"/>
  <c r="T1349"/>
  <c r="U1349"/>
  <c r="W1349"/>
  <c r="X1349"/>
  <c r="Z1349"/>
  <c r="AA1349"/>
  <c r="AC1349"/>
  <c r="AD1349"/>
  <c r="AF1349"/>
  <c r="AG1349"/>
  <c r="AH1349"/>
  <c r="AJ1349"/>
  <c r="AK1349"/>
  <c r="AM1349"/>
  <c r="AN1349"/>
  <c r="AP1349"/>
  <c r="AQ1349"/>
  <c r="AS1349"/>
  <c r="AT1349"/>
  <c r="AU1349"/>
  <c r="AZ1349"/>
  <c r="BA1349"/>
  <c r="BC1349"/>
  <c r="BD1349"/>
  <c r="F1349"/>
  <c r="F1348"/>
  <c r="BD1325"/>
  <c r="CE1325" s="1"/>
  <c r="BC1325"/>
  <c r="CD1325" s="1"/>
  <c r="BA1325"/>
  <c r="CB1325" s="1"/>
  <c r="AZ1325"/>
  <c r="CA1325" s="1"/>
  <c r="AU1325"/>
  <c r="BU1325" s="1"/>
  <c r="AT1325"/>
  <c r="BT1325" s="1"/>
  <c r="AS1325"/>
  <c r="AQ1325"/>
  <c r="AP1325"/>
  <c r="AN1325"/>
  <c r="AM1325"/>
  <c r="AK1325"/>
  <c r="AJ1325"/>
  <c r="AH1325"/>
  <c r="AG1325"/>
  <c r="AF1325"/>
  <c r="AD1325"/>
  <c r="AC1325"/>
  <c r="AA1325"/>
  <c r="Z1325"/>
  <c r="X1325"/>
  <c r="W1325"/>
  <c r="U1325"/>
  <c r="T1325"/>
  <c r="S1325"/>
  <c r="Q1325"/>
  <c r="P1325"/>
  <c r="N1325"/>
  <c r="M1325"/>
  <c r="K1325"/>
  <c r="J1325"/>
  <c r="H1325"/>
  <c r="G1325"/>
  <c r="F1325"/>
  <c r="CE1324"/>
  <c r="CD1324"/>
  <c r="CB1324"/>
  <c r="CA1324"/>
  <c r="BU1324"/>
  <c r="BT1324"/>
  <c r="BR1324"/>
  <c r="BQ1324"/>
  <c r="BO1324"/>
  <c r="BN1324"/>
  <c r="BL1324"/>
  <c r="BK1324"/>
  <c r="BI1324"/>
  <c r="BH1324"/>
  <c r="BG1324"/>
  <c r="BE1324"/>
  <c r="CF1324" s="1"/>
  <c r="BB1324"/>
  <c r="CC1324" s="1"/>
  <c r="AX1324"/>
  <c r="AW1324"/>
  <c r="AV1324"/>
  <c r="BV1324" s="1"/>
  <c r="AR1324"/>
  <c r="AO1324"/>
  <c r="AL1324"/>
  <c r="AI1324"/>
  <c r="AE1324"/>
  <c r="AB1324"/>
  <c r="Y1324"/>
  <c r="V1324"/>
  <c r="R1324"/>
  <c r="BS1324" s="1"/>
  <c r="O1324"/>
  <c r="BP1324" s="1"/>
  <c r="L1324"/>
  <c r="BM1324" s="1"/>
  <c r="I1324"/>
  <c r="CE1323"/>
  <c r="CD1323"/>
  <c r="CB1323"/>
  <c r="CA1323"/>
  <c r="BU1323"/>
  <c r="BT1323"/>
  <c r="BR1323"/>
  <c r="BQ1323"/>
  <c r="BO1323"/>
  <c r="BN1323"/>
  <c r="BL1323"/>
  <c r="BK1323"/>
  <c r="BI1323"/>
  <c r="BH1323"/>
  <c r="BG1323"/>
  <c r="BE1323"/>
  <c r="CF1323" s="1"/>
  <c r="BB1323"/>
  <c r="CC1323" s="1"/>
  <c r="AX1323"/>
  <c r="AW1323"/>
  <c r="AV1323"/>
  <c r="AR1323"/>
  <c r="AR1325" s="1"/>
  <c r="AO1323"/>
  <c r="AL1323"/>
  <c r="AI1323"/>
  <c r="AI1325" s="1"/>
  <c r="AE1323"/>
  <c r="AE1325" s="1"/>
  <c r="AB1323"/>
  <c r="Y1323"/>
  <c r="V1323"/>
  <c r="V1325" s="1"/>
  <c r="R1323"/>
  <c r="O1323"/>
  <c r="L1323"/>
  <c r="I1323"/>
  <c r="BJ1323" s="1"/>
  <c r="U1303"/>
  <c r="AQ1303"/>
  <c r="BD1255"/>
  <c r="BD1254"/>
  <c r="BD1253"/>
  <c r="BC1255"/>
  <c r="BC1254"/>
  <c r="BC1253"/>
  <c r="BA1255"/>
  <c r="BA1254"/>
  <c r="BA1253"/>
  <c r="AZ1255"/>
  <c r="AZ1254"/>
  <c r="AZ1253"/>
  <c r="AU1255"/>
  <c r="AU1254"/>
  <c r="AU1253"/>
  <c r="AT1255"/>
  <c r="AT1254"/>
  <c r="AT1253"/>
  <c r="AQ1255"/>
  <c r="AQ1254"/>
  <c r="AQ1253"/>
  <c r="AP1255"/>
  <c r="AP1254"/>
  <c r="AP1253"/>
  <c r="AN1255"/>
  <c r="AN1254"/>
  <c r="AN1253"/>
  <c r="AM1255"/>
  <c r="AM1254"/>
  <c r="AM1253"/>
  <c r="AK1255"/>
  <c r="AK1254"/>
  <c r="AK1253"/>
  <c r="AJ1255"/>
  <c r="AJ1254"/>
  <c r="AJ1253"/>
  <c r="AH1255"/>
  <c r="AH1254"/>
  <c r="AH1253"/>
  <c r="AG1255"/>
  <c r="AG1254"/>
  <c r="AG1253"/>
  <c r="AS1255"/>
  <c r="AS1254"/>
  <c r="AS1253"/>
  <c r="AF1255"/>
  <c r="AF1254"/>
  <c r="AF1253"/>
  <c r="AD1255"/>
  <c r="AD1254"/>
  <c r="AD1253"/>
  <c r="AC1255"/>
  <c r="AC1254"/>
  <c r="AC1253"/>
  <c r="AA1255"/>
  <c r="AA1254"/>
  <c r="AA1253"/>
  <c r="Z1255"/>
  <c r="Z1254"/>
  <c r="Z1253"/>
  <c r="X1255"/>
  <c r="X1254"/>
  <c r="X1253"/>
  <c r="W1255"/>
  <c r="W1254"/>
  <c r="W1253"/>
  <c r="U1255"/>
  <c r="U1254"/>
  <c r="U1253"/>
  <c r="T1255"/>
  <c r="T1254"/>
  <c r="T1253"/>
  <c r="S1254"/>
  <c r="S1255"/>
  <c r="S1253"/>
  <c r="Q1255"/>
  <c r="Q1254"/>
  <c r="Q1253"/>
  <c r="P1255"/>
  <c r="P1254"/>
  <c r="P1253"/>
  <c r="N1255"/>
  <c r="N1254"/>
  <c r="N1253"/>
  <c r="M1255"/>
  <c r="M1254"/>
  <c r="M1253"/>
  <c r="K1255"/>
  <c r="K1254"/>
  <c r="K1253"/>
  <c r="J1255"/>
  <c r="J1254"/>
  <c r="J1253"/>
  <c r="H1255"/>
  <c r="H1254"/>
  <c r="H1253"/>
  <c r="G1255"/>
  <c r="G1254"/>
  <c r="G1253"/>
  <c r="F1255"/>
  <c r="F1254"/>
  <c r="F1253"/>
  <c r="BD1247"/>
  <c r="CE1247" s="1"/>
  <c r="BC1247"/>
  <c r="CD1247" s="1"/>
  <c r="BA1247"/>
  <c r="CB1247" s="1"/>
  <c r="AZ1247"/>
  <c r="CA1247" s="1"/>
  <c r="AU1247"/>
  <c r="BU1247" s="1"/>
  <c r="AT1247"/>
  <c r="BT1247" s="1"/>
  <c r="AS1247"/>
  <c r="AQ1247"/>
  <c r="AP1247"/>
  <c r="AN1247"/>
  <c r="AM1247"/>
  <c r="AK1247"/>
  <c r="AJ1247"/>
  <c r="AH1247"/>
  <c r="AG1247"/>
  <c r="AF1247"/>
  <c r="AD1247"/>
  <c r="AC1247"/>
  <c r="AA1247"/>
  <c r="Z1247"/>
  <c r="X1247"/>
  <c r="W1247"/>
  <c r="U1247"/>
  <c r="T1247"/>
  <c r="S1247"/>
  <c r="Q1247"/>
  <c r="P1247"/>
  <c r="N1247"/>
  <c r="M1247"/>
  <c r="K1247"/>
  <c r="J1247"/>
  <c r="H1247"/>
  <c r="G1247"/>
  <c r="F1247"/>
  <c r="CE1245"/>
  <c r="CD1245"/>
  <c r="CB1245"/>
  <c r="CA1245"/>
  <c r="BU1245"/>
  <c r="BT1245"/>
  <c r="BR1245"/>
  <c r="BQ1245"/>
  <c r="BO1245"/>
  <c r="BN1245"/>
  <c r="BL1245"/>
  <c r="BK1245"/>
  <c r="BI1245"/>
  <c r="BH1245"/>
  <c r="BG1245"/>
  <c r="BE1245"/>
  <c r="CF1245" s="1"/>
  <c r="BB1245"/>
  <c r="AX1245"/>
  <c r="AW1245"/>
  <c r="AV1245"/>
  <c r="BV1245" s="1"/>
  <c r="AR1245"/>
  <c r="AO1245"/>
  <c r="AL1245"/>
  <c r="AI1245"/>
  <c r="AE1245"/>
  <c r="AB1245"/>
  <c r="Y1245"/>
  <c r="V1245"/>
  <c r="R1245"/>
  <c r="BS1245" s="1"/>
  <c r="O1245"/>
  <c r="BP1245" s="1"/>
  <c r="L1245"/>
  <c r="BM1245" s="1"/>
  <c r="I1245"/>
  <c r="BJ1245" s="1"/>
  <c r="CE1244"/>
  <c r="CD1244"/>
  <c r="CB1244"/>
  <c r="CA1244"/>
  <c r="BU1244"/>
  <c r="BT1244"/>
  <c r="BR1244"/>
  <c r="BQ1244"/>
  <c r="BO1244"/>
  <c r="BN1244"/>
  <c r="BL1244"/>
  <c r="BK1244"/>
  <c r="BI1244"/>
  <c r="BH1244"/>
  <c r="BG1244"/>
  <c r="BE1244"/>
  <c r="BB1244"/>
  <c r="CC1244" s="1"/>
  <c r="AX1244"/>
  <c r="AW1244"/>
  <c r="AV1244"/>
  <c r="AR1244"/>
  <c r="AO1244"/>
  <c r="AL1244"/>
  <c r="AI1244"/>
  <c r="AE1244"/>
  <c r="AB1244"/>
  <c r="Y1244"/>
  <c r="V1244"/>
  <c r="V1247" s="1"/>
  <c r="R1244"/>
  <c r="BS1244" s="1"/>
  <c r="O1244"/>
  <c r="L1244"/>
  <c r="I1244"/>
  <c r="BJ1244" s="1"/>
  <c r="AC1350" l="1"/>
  <c r="AK1350"/>
  <c r="AQ1350"/>
  <c r="AF1350"/>
  <c r="H1350"/>
  <c r="H1256"/>
  <c r="N1256"/>
  <c r="T1256"/>
  <c r="AA1256"/>
  <c r="AJ1256"/>
  <c r="AP1350"/>
  <c r="AD1350"/>
  <c r="S1350"/>
  <c r="M1350"/>
  <c r="G1350"/>
  <c r="AP1256"/>
  <c r="BN1325"/>
  <c r="BB1325"/>
  <c r="CC1325" s="1"/>
  <c r="F1357"/>
  <c r="AS1350"/>
  <c r="AA1350"/>
  <c r="U1350"/>
  <c r="P1350"/>
  <c r="BC1350"/>
  <c r="AT1350"/>
  <c r="AH1350"/>
  <c r="K1350"/>
  <c r="J1256"/>
  <c r="U1256"/>
  <c r="AC1256"/>
  <c r="AS1256"/>
  <c r="AQ1256"/>
  <c r="BA1256"/>
  <c r="Q1350"/>
  <c r="F1256"/>
  <c r="K1256"/>
  <c r="Q1256"/>
  <c r="X1256"/>
  <c r="AD1256"/>
  <c r="AG1256"/>
  <c r="AM1256"/>
  <c r="AT1256"/>
  <c r="BC1256"/>
  <c r="X1350"/>
  <c r="AZ1350"/>
  <c r="Z1350"/>
  <c r="N1350"/>
  <c r="P1256"/>
  <c r="W1256"/>
  <c r="AK1256"/>
  <c r="BR1325"/>
  <c r="AN1350"/>
  <c r="G1256"/>
  <c r="M1256"/>
  <c r="S1256"/>
  <c r="Z1256"/>
  <c r="AH1256"/>
  <c r="AN1256"/>
  <c r="AU1256"/>
  <c r="BD1256"/>
  <c r="F1350"/>
  <c r="BA1350"/>
  <c r="O1247"/>
  <c r="AX1247"/>
  <c r="BQ1247"/>
  <c r="AU1350"/>
  <c r="W1350"/>
  <c r="Y1247"/>
  <c r="AL1247"/>
  <c r="BO1247"/>
  <c r="AF1256"/>
  <c r="O1325"/>
  <c r="AB1325"/>
  <c r="AO1325"/>
  <c r="AX1325"/>
  <c r="BK1325"/>
  <c r="AG1350"/>
  <c r="AJ1350"/>
  <c r="T1350"/>
  <c r="J1350"/>
  <c r="AB1247"/>
  <c r="AO1247"/>
  <c r="BK1247"/>
  <c r="BG1325"/>
  <c r="AM1350"/>
  <c r="BB1247"/>
  <c r="CC1247" s="1"/>
  <c r="CC1245"/>
  <c r="AZ1256"/>
  <c r="Y1325"/>
  <c r="AL1325"/>
  <c r="BI1325"/>
  <c r="BO1325"/>
  <c r="BD1350"/>
  <c r="BE1325"/>
  <c r="CF1325" s="1"/>
  <c r="BX1323"/>
  <c r="AV1325"/>
  <c r="BV1325" s="1"/>
  <c r="BV1323"/>
  <c r="BS1323"/>
  <c r="BQ1325"/>
  <c r="BL1325"/>
  <c r="BJ1324"/>
  <c r="BH1325"/>
  <c r="AY1323"/>
  <c r="BW1324"/>
  <c r="BY1324"/>
  <c r="AW1325"/>
  <c r="BW1323"/>
  <c r="I1325"/>
  <c r="BJ1325" s="1"/>
  <c r="AY1324"/>
  <c r="BX1324"/>
  <c r="R1325"/>
  <c r="BS1325" s="1"/>
  <c r="BM1323"/>
  <c r="L1325"/>
  <c r="BP1323"/>
  <c r="BG1247"/>
  <c r="AY1244"/>
  <c r="AW1247"/>
  <c r="BW1244"/>
  <c r="AI1247"/>
  <c r="BE1247"/>
  <c r="CF1247" s="1"/>
  <c r="CF1244"/>
  <c r="I1247"/>
  <c r="AE1247"/>
  <c r="AR1247"/>
  <c r="BW1245"/>
  <c r="BI1247"/>
  <c r="BN1247"/>
  <c r="BY1245"/>
  <c r="AV1247"/>
  <c r="BV1247" s="1"/>
  <c r="BX1244"/>
  <c r="BV1244"/>
  <c r="BX1245"/>
  <c r="BH1247"/>
  <c r="BL1247"/>
  <c r="BR1247"/>
  <c r="AY1245"/>
  <c r="R1247"/>
  <c r="BM1244"/>
  <c r="L1247"/>
  <c r="BP1244"/>
  <c r="BX1325" l="1"/>
  <c r="BP1325"/>
  <c r="BW1247"/>
  <c r="BP1247"/>
  <c r="BM1325"/>
  <c r="BJ1247"/>
  <c r="BM1247"/>
  <c r="BW1325"/>
  <c r="AY1325"/>
  <c r="BY1323"/>
  <c r="AY1247"/>
  <c r="BX1247"/>
  <c r="BY1244"/>
  <c r="BS1247"/>
  <c r="BY1325" l="1"/>
  <c r="BY1247"/>
  <c r="F1090" l="1"/>
  <c r="G1088"/>
  <c r="P1081"/>
  <c r="P1080"/>
  <c r="G1081"/>
  <c r="G1080"/>
  <c r="H1080"/>
  <c r="Q181"/>
  <c r="Q180"/>
  <c r="Q179"/>
  <c r="P181"/>
  <c r="P180"/>
  <c r="P179"/>
  <c r="N180"/>
  <c r="M180"/>
  <c r="M179"/>
  <c r="J180"/>
  <c r="K179"/>
  <c r="H181"/>
  <c r="H180"/>
  <c r="H179"/>
  <c r="G181"/>
  <c r="G180"/>
  <c r="G179"/>
  <c r="I1084" l="1"/>
  <c r="I1080"/>
  <c r="I1081"/>
  <c r="R2035" l="1"/>
  <c r="O2035"/>
  <c r="L2035"/>
  <c r="I2035"/>
  <c r="Q956"/>
  <c r="P955"/>
  <c r="G955"/>
  <c r="BC110" l="1"/>
  <c r="L107"/>
  <c r="AO1181" l="1"/>
  <c r="AO1180"/>
  <c r="AL1181"/>
  <c r="AL1180"/>
  <c r="AI1181"/>
  <c r="AI1180"/>
  <c r="AE1181"/>
  <c r="AE1180"/>
  <c r="V1181"/>
  <c r="V1180"/>
  <c r="R1181"/>
  <c r="R1180"/>
  <c r="O1181"/>
  <c r="O1180"/>
  <c r="L1181"/>
  <c r="L1180"/>
  <c r="I1181"/>
  <c r="I1180"/>
  <c r="AV1177"/>
  <c r="AV1176"/>
  <c r="AV1175"/>
  <c r="AR1177"/>
  <c r="AR1176"/>
  <c r="AR1175"/>
  <c r="AO1177"/>
  <c r="AO1176"/>
  <c r="AO1175"/>
  <c r="AL1177"/>
  <c r="AL1176"/>
  <c r="AL1175"/>
  <c r="AI1177"/>
  <c r="AI1176"/>
  <c r="AI1175"/>
  <c r="AE1177"/>
  <c r="AE1176"/>
  <c r="AE1175"/>
  <c r="V1177"/>
  <c r="V1176"/>
  <c r="V1175"/>
  <c r="R1177"/>
  <c r="R1176"/>
  <c r="R1175"/>
  <c r="O1177"/>
  <c r="O1176"/>
  <c r="O1175"/>
  <c r="L1177"/>
  <c r="L1176"/>
  <c r="L1175"/>
  <c r="I1177"/>
  <c r="I1176"/>
  <c r="I1175"/>
  <c r="AR1171"/>
  <c r="AR1170"/>
  <c r="AI1171"/>
  <c r="AI1170"/>
  <c r="V1171"/>
  <c r="V1170"/>
  <c r="R1171"/>
  <c r="R1170"/>
  <c r="O1171"/>
  <c r="O1170"/>
  <c r="L1171"/>
  <c r="L1170"/>
  <c r="I1171"/>
  <c r="I1170"/>
  <c r="AI1165"/>
  <c r="AI1164"/>
  <c r="V1165"/>
  <c r="V1164"/>
  <c r="R1165"/>
  <c r="R1164"/>
  <c r="O1165"/>
  <c r="O1164"/>
  <c r="L1165"/>
  <c r="L1164"/>
  <c r="I1165"/>
  <c r="I1164"/>
  <c r="AI1160"/>
  <c r="AI1159"/>
  <c r="AE1160"/>
  <c r="AE1159"/>
  <c r="V1160"/>
  <c r="V1159"/>
  <c r="R1160"/>
  <c r="R1159"/>
  <c r="O1160"/>
  <c r="O1159"/>
  <c r="L1160"/>
  <c r="L1159"/>
  <c r="I1160"/>
  <c r="I1159"/>
  <c r="AX1160"/>
  <c r="AX1159"/>
  <c r="AV1155"/>
  <c r="AV1154"/>
  <c r="AR1155"/>
  <c r="AR1154"/>
  <c r="AI1155"/>
  <c r="AI1154"/>
  <c r="V1155"/>
  <c r="V1154"/>
  <c r="R1155"/>
  <c r="R1154"/>
  <c r="O1155"/>
  <c r="O1154"/>
  <c r="L1155"/>
  <c r="L1154"/>
  <c r="I1155"/>
  <c r="I1154"/>
  <c r="AI1150"/>
  <c r="AI1149"/>
  <c r="R1150"/>
  <c r="R1149"/>
  <c r="O1150"/>
  <c r="O1149"/>
  <c r="L1150"/>
  <c r="L1149"/>
  <c r="I1150"/>
  <c r="I1149"/>
  <c r="AV1145"/>
  <c r="AV1144"/>
  <c r="AR1145"/>
  <c r="AR1144"/>
  <c r="AI1145"/>
  <c r="AI1144"/>
  <c r="V1145"/>
  <c r="V1144"/>
  <c r="R1145"/>
  <c r="R1144"/>
  <c r="O1145"/>
  <c r="O1144"/>
  <c r="L1145"/>
  <c r="L1144"/>
  <c r="I1145"/>
  <c r="I1144"/>
  <c r="BE1140"/>
  <c r="BE1139"/>
  <c r="BB1140"/>
  <c r="BB1139"/>
  <c r="AV1140"/>
  <c r="AV1139"/>
  <c r="AR1140"/>
  <c r="AR1139"/>
  <c r="AI1140"/>
  <c r="AI1139"/>
  <c r="AE1140"/>
  <c r="AE1139"/>
  <c r="V1140"/>
  <c r="V1139"/>
  <c r="R1140"/>
  <c r="R1139"/>
  <c r="O1140"/>
  <c r="O1139"/>
  <c r="L1140"/>
  <c r="L1139"/>
  <c r="I1140"/>
  <c r="I1139"/>
  <c r="AX1139"/>
  <c r="BE1135"/>
  <c r="BE1134"/>
  <c r="AV1135"/>
  <c r="AV1134"/>
  <c r="AR1135"/>
  <c r="AR1134"/>
  <c r="V1135"/>
  <c r="V1134"/>
  <c r="R1135"/>
  <c r="R1134"/>
  <c r="O1135"/>
  <c r="O1134"/>
  <c r="L1135"/>
  <c r="L1134"/>
  <c r="I1135"/>
  <c r="I1134"/>
  <c r="AX1236"/>
  <c r="AW1236"/>
  <c r="AX1235"/>
  <c r="AW1235"/>
  <c r="AX1234"/>
  <c r="AW1234"/>
  <c r="AX1231"/>
  <c r="AW1231"/>
  <c r="AX1230"/>
  <c r="AW1230"/>
  <c r="AX1229"/>
  <c r="AW1229"/>
  <c r="AX1225"/>
  <c r="AW1225"/>
  <c r="AX1224"/>
  <c r="AW1224"/>
  <c r="AX1203"/>
  <c r="AW1203"/>
  <c r="AX1202"/>
  <c r="AW1202"/>
  <c r="AX1198"/>
  <c r="AW1198"/>
  <c r="AX1197"/>
  <c r="AW1197"/>
  <c r="AX1193"/>
  <c r="AW1193"/>
  <c r="AX1192"/>
  <c r="AW1192"/>
  <c r="AX1188"/>
  <c r="AW1188"/>
  <c r="AX1187"/>
  <c r="AW1187"/>
  <c r="AX1181"/>
  <c r="AW1181"/>
  <c r="AX1180"/>
  <c r="AW1180"/>
  <c r="AX1177"/>
  <c r="AW1177"/>
  <c r="AX1176"/>
  <c r="AW1176"/>
  <c r="AX1175"/>
  <c r="AW1175"/>
  <c r="AX1171"/>
  <c r="AW1171"/>
  <c r="AX1170"/>
  <c r="AW1170"/>
  <c r="AX1165"/>
  <c r="AW1165"/>
  <c r="AX1164"/>
  <c r="AW1164"/>
  <c r="AW1160"/>
  <c r="AW1159"/>
  <c r="AX1155"/>
  <c r="AW1155"/>
  <c r="AX1154"/>
  <c r="AW1154"/>
  <c r="AX1150"/>
  <c r="AW1150"/>
  <c r="AX1149"/>
  <c r="AW1149"/>
  <c r="AX1145"/>
  <c r="AW1145"/>
  <c r="AX1144"/>
  <c r="AW1144"/>
  <c r="AX1140"/>
  <c r="AW1140"/>
  <c r="AW1139"/>
  <c r="AW1135"/>
  <c r="AX1135"/>
  <c r="AX1134"/>
  <c r="AW1134"/>
  <c r="R1826" l="1"/>
  <c r="O1234" l="1"/>
  <c r="O1235"/>
  <c r="O1236"/>
  <c r="AI219"/>
  <c r="Y419" l="1"/>
  <c r="P1425" l="1"/>
  <c r="F1550" l="1"/>
  <c r="F1551"/>
  <c r="G1550"/>
  <c r="G1551"/>
  <c r="H1550"/>
  <c r="J1550"/>
  <c r="K1550"/>
  <c r="M1550"/>
  <c r="N1550"/>
  <c r="P1550"/>
  <c r="Q1550"/>
  <c r="H1551"/>
  <c r="J1551"/>
  <c r="K1551"/>
  <c r="M1551"/>
  <c r="N1551"/>
  <c r="P1551"/>
  <c r="Q1551"/>
  <c r="S1550"/>
  <c r="S1551"/>
  <c r="T1550"/>
  <c r="T1551"/>
  <c r="U1550"/>
  <c r="W1550"/>
  <c r="X1550"/>
  <c r="Z1550"/>
  <c r="AA1550"/>
  <c r="AC1550"/>
  <c r="AD1550"/>
  <c r="U1551"/>
  <c r="W1551"/>
  <c r="X1551"/>
  <c r="Z1551"/>
  <c r="AA1551"/>
  <c r="AC1551"/>
  <c r="AD1551"/>
  <c r="AF1550"/>
  <c r="AF1551"/>
  <c r="AG1550"/>
  <c r="AG1551"/>
  <c r="AH1550"/>
  <c r="AJ1550"/>
  <c r="AK1550"/>
  <c r="AM1550"/>
  <c r="AN1550"/>
  <c r="AP1550"/>
  <c r="AQ1550"/>
  <c r="AH1551"/>
  <c r="AJ1551"/>
  <c r="AK1551"/>
  <c r="AM1551"/>
  <c r="AN1551"/>
  <c r="AP1551"/>
  <c r="AQ1551"/>
  <c r="AS1550"/>
  <c r="AS1551"/>
  <c r="AT1550"/>
  <c r="AT1551"/>
  <c r="AU1550"/>
  <c r="AU1551"/>
  <c r="AZ1550"/>
  <c r="AZ1551"/>
  <c r="BA1550"/>
  <c r="BC1550"/>
  <c r="BD1550"/>
  <c r="BA1551"/>
  <c r="BC1551"/>
  <c r="BD1551"/>
  <c r="AZ1552" l="1"/>
  <c r="F1552"/>
  <c r="I459" l="1"/>
  <c r="I460"/>
  <c r="G2146" l="1"/>
  <c r="O1796" l="1"/>
  <c r="V1497" l="1"/>
  <c r="Y1497"/>
  <c r="AB1497"/>
  <c r="AE1497"/>
  <c r="R1051" l="1"/>
  <c r="R1050"/>
  <c r="AR1037"/>
  <c r="R966"/>
  <c r="R965"/>
  <c r="O966"/>
  <c r="O965"/>
  <c r="L966"/>
  <c r="L965"/>
  <c r="L924"/>
  <c r="AI154"/>
  <c r="AI155"/>
  <c r="R967" l="1"/>
  <c r="O967"/>
  <c r="L967"/>
  <c r="BD1345"/>
  <c r="CE1345" s="1"/>
  <c r="BC1345"/>
  <c r="CD1345" s="1"/>
  <c r="BA1345"/>
  <c r="CB1345" s="1"/>
  <c r="AZ1345"/>
  <c r="CA1345" s="1"/>
  <c r="AU1345"/>
  <c r="BU1345" s="1"/>
  <c r="AT1345"/>
  <c r="BT1345" s="1"/>
  <c r="AS1345"/>
  <c r="AQ1345"/>
  <c r="AP1345"/>
  <c r="AN1345"/>
  <c r="AM1345"/>
  <c r="AK1345"/>
  <c r="AJ1345"/>
  <c r="AH1345"/>
  <c r="AG1345"/>
  <c r="AF1345"/>
  <c r="AD1345"/>
  <c r="AC1345"/>
  <c r="AA1345"/>
  <c r="Z1345"/>
  <c r="X1345"/>
  <c r="W1345"/>
  <c r="U1345"/>
  <c r="T1345"/>
  <c r="S1345"/>
  <c r="Q1345"/>
  <c r="P1345"/>
  <c r="N1345"/>
  <c r="M1345"/>
  <c r="K1345"/>
  <c r="J1345"/>
  <c r="H1345"/>
  <c r="G1345"/>
  <c r="CE1344"/>
  <c r="CD1344"/>
  <c r="CB1344"/>
  <c r="CA1344"/>
  <c r="BU1344"/>
  <c r="BT1344"/>
  <c r="BR1344"/>
  <c r="BQ1344"/>
  <c r="BO1344"/>
  <c r="BN1344"/>
  <c r="BL1344"/>
  <c r="BK1344"/>
  <c r="BI1344"/>
  <c r="BH1344"/>
  <c r="BG1344"/>
  <c r="BE1344"/>
  <c r="CF1344" s="1"/>
  <c r="BB1344"/>
  <c r="CC1344" s="1"/>
  <c r="AX1344"/>
  <c r="AW1344"/>
  <c r="AV1344"/>
  <c r="BV1344" s="1"/>
  <c r="AR1344"/>
  <c r="AO1344"/>
  <c r="AL1344"/>
  <c r="AI1344"/>
  <c r="AE1344"/>
  <c r="AB1344"/>
  <c r="Y1344"/>
  <c r="V1344"/>
  <c r="R1344"/>
  <c r="BS1344" s="1"/>
  <c r="O1344"/>
  <c r="BP1344" s="1"/>
  <c r="L1344"/>
  <c r="I1344"/>
  <c r="BJ1344" s="1"/>
  <c r="CE1343"/>
  <c r="CD1343"/>
  <c r="CB1343"/>
  <c r="CA1343"/>
  <c r="BU1343"/>
  <c r="BT1343"/>
  <c r="BR1343"/>
  <c r="BQ1343"/>
  <c r="BO1343"/>
  <c r="BN1343"/>
  <c r="BL1343"/>
  <c r="BK1343"/>
  <c r="BI1343"/>
  <c r="BH1343"/>
  <c r="BG1343"/>
  <c r="BE1343"/>
  <c r="CF1343" s="1"/>
  <c r="BB1343"/>
  <c r="CC1343" s="1"/>
  <c r="AX1343"/>
  <c r="AW1343"/>
  <c r="AW1345" s="1"/>
  <c r="AV1343"/>
  <c r="AV1345" s="1"/>
  <c r="BV1345" s="1"/>
  <c r="AR1343"/>
  <c r="AO1343"/>
  <c r="AL1343"/>
  <c r="AL1345" s="1"/>
  <c r="AI1343"/>
  <c r="AI1345" s="1"/>
  <c r="AE1343"/>
  <c r="AB1343"/>
  <c r="Y1343"/>
  <c r="Y1345" s="1"/>
  <c r="V1343"/>
  <c r="V1345" s="1"/>
  <c r="R1343"/>
  <c r="BS1343" s="1"/>
  <c r="O1343"/>
  <c r="L1343"/>
  <c r="BM1343" s="1"/>
  <c r="I1343"/>
  <c r="I1345" s="1"/>
  <c r="F1345"/>
  <c r="AL1300"/>
  <c r="BK1345" l="1"/>
  <c r="BQ1345"/>
  <c r="AO1345"/>
  <c r="BO1345"/>
  <c r="BV1343"/>
  <c r="AR1345"/>
  <c r="BI1345"/>
  <c r="AB1345"/>
  <c r="AY1344"/>
  <c r="BW1344"/>
  <c r="BH1345"/>
  <c r="BN1345"/>
  <c r="BB1345"/>
  <c r="CC1345" s="1"/>
  <c r="BJ1345"/>
  <c r="AE1345"/>
  <c r="BX1344"/>
  <c r="O1345"/>
  <c r="BL1345"/>
  <c r="BR1345"/>
  <c r="BG1345"/>
  <c r="BX1343"/>
  <c r="R1345"/>
  <c r="AX1345"/>
  <c r="BJ1343"/>
  <c r="BW1343"/>
  <c r="AY1343"/>
  <c r="BP1343"/>
  <c r="BM1344"/>
  <c r="BY1344" s="1"/>
  <c r="L1345"/>
  <c r="BM1345" s="1"/>
  <c r="BE1345"/>
  <c r="CF1345" s="1"/>
  <c r="BX1345" l="1"/>
  <c r="BP1345"/>
  <c r="BW1345"/>
  <c r="AY1345"/>
  <c r="BY1343"/>
  <c r="BS1345"/>
  <c r="BY1345" s="1"/>
  <c r="BA2811" l="1"/>
  <c r="BE2727"/>
  <c r="G1862"/>
  <c r="O1835"/>
  <c r="H1749"/>
  <c r="O1112"/>
  <c r="O1113"/>
  <c r="I984"/>
  <c r="I985"/>
  <c r="AV39"/>
  <c r="G14"/>
  <c r="I10"/>
  <c r="E27" i="34" l="1"/>
  <c r="BA307" i="1"/>
  <c r="BC307"/>
  <c r="BD307"/>
  <c r="AZ307"/>
  <c r="AU307"/>
  <c r="AT307"/>
  <c r="AH307"/>
  <c r="AJ307"/>
  <c r="AK307"/>
  <c r="AM307"/>
  <c r="AN307"/>
  <c r="AP307"/>
  <c r="AQ307"/>
  <c r="AF307"/>
  <c r="AG307"/>
  <c r="AS307"/>
  <c r="U307"/>
  <c r="W307"/>
  <c r="X307"/>
  <c r="Z307"/>
  <c r="AA307"/>
  <c r="AC307"/>
  <c r="AD307"/>
  <c r="T307"/>
  <c r="S307"/>
  <c r="H307"/>
  <c r="J307"/>
  <c r="K307"/>
  <c r="M307"/>
  <c r="N307"/>
  <c r="P307"/>
  <c r="Q307"/>
  <c r="I303"/>
  <c r="G307"/>
  <c r="F307"/>
  <c r="CE114"/>
  <c r="CD114"/>
  <c r="CB114"/>
  <c r="CA114"/>
  <c r="BU114"/>
  <c r="BT114"/>
  <c r="BR114"/>
  <c r="BQ114"/>
  <c r="BO114"/>
  <c r="BN114"/>
  <c r="BL114"/>
  <c r="BK114"/>
  <c r="BI114"/>
  <c r="BH114"/>
  <c r="BG114"/>
  <c r="CE113"/>
  <c r="CD113"/>
  <c r="CB113"/>
  <c r="CA113"/>
  <c r="BU113"/>
  <c r="BT113"/>
  <c r="BR113"/>
  <c r="BQ113"/>
  <c r="BO113"/>
  <c r="BN113"/>
  <c r="BL113"/>
  <c r="BK113"/>
  <c r="BI113"/>
  <c r="BH113"/>
  <c r="BG113"/>
  <c r="AC15" i="34"/>
  <c r="B31" i="11"/>
  <c r="B36" s="1"/>
  <c r="F1074" i="1"/>
  <c r="BX114" l="1"/>
  <c r="BX113"/>
  <c r="BW114"/>
  <c r="BW113"/>
  <c r="U65" i="15"/>
  <c r="F2808" i="1" l="1"/>
  <c r="AV1874"/>
  <c r="G2007"/>
  <c r="H2007"/>
  <c r="J2007"/>
  <c r="K2007"/>
  <c r="M2007"/>
  <c r="N2007"/>
  <c r="P2007"/>
  <c r="Q2007"/>
  <c r="S2007"/>
  <c r="T2007"/>
  <c r="U2007"/>
  <c r="W2007"/>
  <c r="X2007"/>
  <c r="Z2007"/>
  <c r="AA2007"/>
  <c r="AC2007"/>
  <c r="AD2007"/>
  <c r="AF2007"/>
  <c r="AG2007"/>
  <c r="AH2007"/>
  <c r="AJ2007"/>
  <c r="AK2007"/>
  <c r="AM2007"/>
  <c r="AN2007"/>
  <c r="AP2007"/>
  <c r="AQ2007"/>
  <c r="AS2007"/>
  <c r="AT2007"/>
  <c r="AU2007"/>
  <c r="AZ2007"/>
  <c r="BA2007"/>
  <c r="BC2007"/>
  <c r="BD2007"/>
  <c r="G2008"/>
  <c r="H2008"/>
  <c r="J2008"/>
  <c r="K2008"/>
  <c r="M2008"/>
  <c r="N2008"/>
  <c r="P2008"/>
  <c r="Q2008"/>
  <c r="S2008"/>
  <c r="T2008"/>
  <c r="U2008"/>
  <c r="W2008"/>
  <c r="X2008"/>
  <c r="Z2008"/>
  <c r="AA2008"/>
  <c r="AC2008"/>
  <c r="AD2008"/>
  <c r="AF2008"/>
  <c r="AG2008"/>
  <c r="AH2008"/>
  <c r="AJ2008"/>
  <c r="AK2008"/>
  <c r="AM2008"/>
  <c r="AN2008"/>
  <c r="AP2008"/>
  <c r="AQ2008"/>
  <c r="AS2008"/>
  <c r="AT2008"/>
  <c r="AU2008"/>
  <c r="AZ2008"/>
  <c r="BA2008"/>
  <c r="BC2008"/>
  <c r="BD2008"/>
  <c r="F2008"/>
  <c r="F2007"/>
  <c r="AU14" l="1"/>
  <c r="AT14"/>
  <c r="AV13"/>
  <c r="AV12"/>
  <c r="AV11"/>
  <c r="AV10"/>
  <c r="F1655"/>
  <c r="G1655"/>
  <c r="H1655"/>
  <c r="J1655"/>
  <c r="K1655"/>
  <c r="M1655"/>
  <c r="N1655"/>
  <c r="P1655"/>
  <c r="Q1655"/>
  <c r="S1655"/>
  <c r="T1655"/>
  <c r="U1655"/>
  <c r="W1655"/>
  <c r="X1655"/>
  <c r="Z1655"/>
  <c r="AA1655"/>
  <c r="AC1655"/>
  <c r="AD1655"/>
  <c r="AF1655"/>
  <c r="AG1655"/>
  <c r="AH1655"/>
  <c r="AJ1655"/>
  <c r="AK1655"/>
  <c r="AM1655"/>
  <c r="AN1655"/>
  <c r="AP1655"/>
  <c r="AQ1655"/>
  <c r="AS1655"/>
  <c r="AT1655"/>
  <c r="AU1655"/>
  <c r="F1656"/>
  <c r="G1656"/>
  <c r="H1656"/>
  <c r="J1656"/>
  <c r="K1656"/>
  <c r="M1656"/>
  <c r="N1656"/>
  <c r="P1656"/>
  <c r="Q1656"/>
  <c r="S1656"/>
  <c r="T1656"/>
  <c r="U1656"/>
  <c r="W1656"/>
  <c r="X1656"/>
  <c r="Z1656"/>
  <c r="AA1656"/>
  <c r="AC1656"/>
  <c r="AD1656"/>
  <c r="AF1656"/>
  <c r="AG1656"/>
  <c r="AH1656"/>
  <c r="AJ1656"/>
  <c r="AK1656"/>
  <c r="AM1656"/>
  <c r="AN1656"/>
  <c r="AP1656"/>
  <c r="AQ1656"/>
  <c r="AS1656"/>
  <c r="AT1656"/>
  <c r="AU1656"/>
  <c r="AZ1655"/>
  <c r="BA1655"/>
  <c r="BC1655"/>
  <c r="BD1655"/>
  <c r="AZ1656"/>
  <c r="BA1656"/>
  <c r="BC1656"/>
  <c r="BD1656"/>
  <c r="G1073"/>
  <c r="H1073"/>
  <c r="J1073"/>
  <c r="K1073"/>
  <c r="M1073"/>
  <c r="N1073"/>
  <c r="P1073"/>
  <c r="Q1073"/>
  <c r="S1073"/>
  <c r="T1073"/>
  <c r="U1073"/>
  <c r="W1073"/>
  <c r="X1073"/>
  <c r="Z1073"/>
  <c r="AA1073"/>
  <c r="AC1073"/>
  <c r="AD1073"/>
  <c r="AF1073"/>
  <c r="AG1073"/>
  <c r="AH1073"/>
  <c r="AJ1073"/>
  <c r="AK1073"/>
  <c r="AM1073"/>
  <c r="AN1073"/>
  <c r="AP1073"/>
  <c r="AQ1073"/>
  <c r="AS1073"/>
  <c r="AT1073"/>
  <c r="AU1073"/>
  <c r="AZ1073"/>
  <c r="BA1073"/>
  <c r="BC1073"/>
  <c r="BD1073"/>
  <c r="G1074"/>
  <c r="H1074"/>
  <c r="J1074"/>
  <c r="K1074"/>
  <c r="M1074"/>
  <c r="N1074"/>
  <c r="P1074"/>
  <c r="Q1074"/>
  <c r="S1074"/>
  <c r="T1074"/>
  <c r="U1074"/>
  <c r="W1074"/>
  <c r="X1074"/>
  <c r="Z1074"/>
  <c r="Z1076" s="1"/>
  <c r="AA1074"/>
  <c r="AC1074"/>
  <c r="AD1074"/>
  <c r="AF1074"/>
  <c r="AG1074"/>
  <c r="AH1074"/>
  <c r="AJ1074"/>
  <c r="AK1074"/>
  <c r="AM1074"/>
  <c r="AN1074"/>
  <c r="AP1074"/>
  <c r="AQ1074"/>
  <c r="AS1074"/>
  <c r="AT1074"/>
  <c r="BT1074" s="1"/>
  <c r="AU1074"/>
  <c r="AZ1074"/>
  <c r="BA1074"/>
  <c r="BC1074"/>
  <c r="CD1074" s="1"/>
  <c r="BD1074"/>
  <c r="G1075"/>
  <c r="H1075"/>
  <c r="J1075"/>
  <c r="K1075"/>
  <c r="M1075"/>
  <c r="N1075"/>
  <c r="P1075"/>
  <c r="Q1075"/>
  <c r="S1075"/>
  <c r="T1075"/>
  <c r="U1075"/>
  <c r="W1075"/>
  <c r="X1075"/>
  <c r="Z1075"/>
  <c r="AA1075"/>
  <c r="AC1075"/>
  <c r="AD1075"/>
  <c r="AF1075"/>
  <c r="AG1075"/>
  <c r="AH1075"/>
  <c r="AJ1075"/>
  <c r="AK1075"/>
  <c r="AM1075"/>
  <c r="AN1075"/>
  <c r="AP1075"/>
  <c r="AQ1075"/>
  <c r="AS1075"/>
  <c r="AT1075"/>
  <c r="BT1075" s="1"/>
  <c r="AU1075"/>
  <c r="BU1075" s="1"/>
  <c r="AZ1075"/>
  <c r="CA1075" s="1"/>
  <c r="BA1075"/>
  <c r="CB1075" s="1"/>
  <c r="BC1075"/>
  <c r="CD1075" s="1"/>
  <c r="BD1075"/>
  <c r="CE1075" s="1"/>
  <c r="F1075"/>
  <c r="F1076" s="1"/>
  <c r="F1073"/>
  <c r="F1069"/>
  <c r="BD2647"/>
  <c r="BC2647"/>
  <c r="BA2647"/>
  <c r="AZ2647"/>
  <c r="AU2647"/>
  <c r="AT2647"/>
  <c r="AQ2647"/>
  <c r="AP2647"/>
  <c r="AS2647"/>
  <c r="AN2647"/>
  <c r="AM2647"/>
  <c r="AK2647"/>
  <c r="AJ2647"/>
  <c r="AH2647"/>
  <c r="AG2647"/>
  <c r="AD2647"/>
  <c r="AC2647"/>
  <c r="AA2647"/>
  <c r="Z2647"/>
  <c r="X2647"/>
  <c r="W2647"/>
  <c r="U2647"/>
  <c r="T2647"/>
  <c r="S2647"/>
  <c r="Q2647"/>
  <c r="P2647"/>
  <c r="N2647"/>
  <c r="M2647"/>
  <c r="K2647"/>
  <c r="J2647"/>
  <c r="H2647"/>
  <c r="G2647"/>
  <c r="F2647"/>
  <c r="AF2647"/>
  <c r="AS1076" l="1"/>
  <c r="AG1076"/>
  <c r="AK1076"/>
  <c r="AP1076"/>
  <c r="M1076"/>
  <c r="Q1076"/>
  <c r="J1076"/>
  <c r="AH1076"/>
  <c r="AC1076"/>
  <c r="BR1074"/>
  <c r="BK1075"/>
  <c r="BR1075"/>
  <c r="BA1076"/>
  <c r="U1076"/>
  <c r="BI1075"/>
  <c r="BK1074"/>
  <c r="BG1075"/>
  <c r="BN1075"/>
  <c r="BO1075"/>
  <c r="BQ1075"/>
  <c r="BL1074"/>
  <c r="CB1074"/>
  <c r="AV14"/>
  <c r="BL1075"/>
  <c r="BG1074"/>
  <c r="BH1075"/>
  <c r="BN1074"/>
  <c r="N1076"/>
  <c r="AU1076"/>
  <c r="AM1076"/>
  <c r="W1076"/>
  <c r="G1076"/>
  <c r="BO1074"/>
  <c r="AT1076"/>
  <c r="AD1076"/>
  <c r="BD1076"/>
  <c r="AZ1076"/>
  <c r="AN1076"/>
  <c r="AJ1076"/>
  <c r="AF1076"/>
  <c r="X1076"/>
  <c r="T1076"/>
  <c r="P1076"/>
  <c r="H1076"/>
  <c r="BH1074"/>
  <c r="BC1076"/>
  <c r="AQ1076"/>
  <c r="AA1076"/>
  <c r="S1076"/>
  <c r="K1076"/>
  <c r="CE1074"/>
  <c r="CA1074"/>
  <c r="BU1074"/>
  <c r="BQ1074"/>
  <c r="BI1074"/>
  <c r="G1353"/>
  <c r="BG1076" l="1"/>
  <c r="BX1074"/>
  <c r="BX1075"/>
  <c r="BW1075"/>
  <c r="BW1074"/>
  <c r="CD1071" l="1"/>
  <c r="CE1071"/>
  <c r="BG1073"/>
  <c r="BH1073"/>
  <c r="D267" i="2" s="1"/>
  <c r="BI1073" i="1"/>
  <c r="E267" i="2" s="1"/>
  <c r="BK1073" i="1"/>
  <c r="G267" i="2" s="1"/>
  <c r="BL1073" i="1"/>
  <c r="H267" i="2" s="1"/>
  <c r="BN1073" i="1"/>
  <c r="J267" i="2" s="1"/>
  <c r="BO1073" i="1"/>
  <c r="K267" i="2" s="1"/>
  <c r="BQ1073" i="1"/>
  <c r="M267" i="2" s="1"/>
  <c r="BR1073" i="1"/>
  <c r="N267" i="2" s="1"/>
  <c r="BT1073" i="1"/>
  <c r="P267" i="2" s="1"/>
  <c r="BU1073" i="1"/>
  <c r="Q267" i="2" s="1"/>
  <c r="CA1073" i="1"/>
  <c r="W267" i="2" s="1"/>
  <c r="CB1073" i="1"/>
  <c r="X267" i="2" s="1"/>
  <c r="CD1073" i="1"/>
  <c r="Z267" i="2" s="1"/>
  <c r="CE1073" i="1"/>
  <c r="AA267" i="2" s="1"/>
  <c r="G165" i="1"/>
  <c r="H165"/>
  <c r="J165"/>
  <c r="K165"/>
  <c r="M165"/>
  <c r="N165"/>
  <c r="P165"/>
  <c r="Q165"/>
  <c r="S165"/>
  <c r="T165"/>
  <c r="U165"/>
  <c r="W165"/>
  <c r="X165"/>
  <c r="Z165"/>
  <c r="AA165"/>
  <c r="AC165"/>
  <c r="AD165"/>
  <c r="AF165"/>
  <c r="AG165"/>
  <c r="AH165"/>
  <c r="AJ165"/>
  <c r="AK165"/>
  <c r="AM165"/>
  <c r="AN165"/>
  <c r="AP165"/>
  <c r="AQ165"/>
  <c r="AS165"/>
  <c r="AT165"/>
  <c r="AU165"/>
  <c r="AZ165"/>
  <c r="BA165"/>
  <c r="BC165"/>
  <c r="BD165"/>
  <c r="BF165"/>
  <c r="BZ165"/>
  <c r="G166"/>
  <c r="H166"/>
  <c r="J166"/>
  <c r="K166"/>
  <c r="M166"/>
  <c r="N166"/>
  <c r="P166"/>
  <c r="Q166"/>
  <c r="S166"/>
  <c r="T166"/>
  <c r="U166"/>
  <c r="W166"/>
  <c r="X166"/>
  <c r="Z166"/>
  <c r="AA166"/>
  <c r="AC166"/>
  <c r="AD166"/>
  <c r="AF166"/>
  <c r="AG166"/>
  <c r="AH166"/>
  <c r="AJ166"/>
  <c r="AK166"/>
  <c r="AM166"/>
  <c r="AN166"/>
  <c r="AP166"/>
  <c r="AQ166"/>
  <c r="AS166"/>
  <c r="AT166"/>
  <c r="AU166"/>
  <c r="AZ166"/>
  <c r="BA166"/>
  <c r="BC166"/>
  <c r="BD166"/>
  <c r="BF166"/>
  <c r="BZ166"/>
  <c r="V24" i="33"/>
  <c r="V64" i="15" s="1"/>
  <c r="V26" s="1"/>
  <c r="Z24" i="33"/>
  <c r="Z64" i="15" s="1"/>
  <c r="Z26" s="1"/>
  <c r="Y24" i="33"/>
  <c r="Y64" i="15" s="1"/>
  <c r="Y26" s="1"/>
  <c r="X24" i="33"/>
  <c r="X64" i="15" s="1"/>
  <c r="X26" s="1"/>
  <c r="W24" i="33"/>
  <c r="W64" i="15" s="1"/>
  <c r="W26" s="1"/>
  <c r="P24" i="33"/>
  <c r="P64" i="15" s="1"/>
  <c r="P26" s="1"/>
  <c r="O24" i="33"/>
  <c r="O64" i="15" s="1"/>
  <c r="O26" s="1"/>
  <c r="M24" i="33"/>
  <c r="M64" i="15" s="1"/>
  <c r="M26" s="1"/>
  <c r="L24" i="33"/>
  <c r="L64" i="15" s="1"/>
  <c r="L26" s="1"/>
  <c r="J24" i="33"/>
  <c r="J64" i="15" s="1"/>
  <c r="J26" s="1"/>
  <c r="I24" i="33"/>
  <c r="I64" i="15" s="1"/>
  <c r="I26" s="1"/>
  <c r="G24" i="33"/>
  <c r="G64" i="15" s="1"/>
  <c r="G26" s="1"/>
  <c r="F24" i="33"/>
  <c r="F64" i="15" s="1"/>
  <c r="F26" s="1"/>
  <c r="BW1073" i="1" l="1"/>
  <c r="S267" i="2" s="1"/>
  <c r="BX1073" i="1"/>
  <c r="T267" i="2" s="1"/>
  <c r="E24" i="33"/>
  <c r="E64" i="15" s="1"/>
  <c r="E26" s="1"/>
  <c r="C24" i="33"/>
  <c r="D24"/>
  <c r="AA24"/>
  <c r="AA64" i="15" s="1"/>
  <c r="AA26" s="1"/>
  <c r="Q24" i="33"/>
  <c r="Q64" i="15" s="1"/>
  <c r="Q26" s="1"/>
  <c r="N24" i="33"/>
  <c r="N64" i="15" s="1"/>
  <c r="N26" s="1"/>
  <c r="K24" i="33"/>
  <c r="K64" i="15" s="1"/>
  <c r="K26" s="1"/>
  <c r="H24" i="33"/>
  <c r="H64" i="15" s="1"/>
  <c r="H26" s="1"/>
  <c r="R24" i="33" l="1"/>
  <c r="R64" i="15" s="1"/>
  <c r="R26" s="1"/>
  <c r="C64"/>
  <c r="S24" i="33"/>
  <c r="S64" i="15" s="1"/>
  <c r="S26" s="1"/>
  <c r="D64"/>
  <c r="D26" s="1"/>
  <c r="T24" i="33"/>
  <c r="T64" i="15" s="1"/>
  <c r="T26" s="1"/>
  <c r="BE2820" i="1" l="1"/>
  <c r="CF2820" s="1"/>
  <c r="BE2821"/>
  <c r="CF2821" s="1"/>
  <c r="AA2822"/>
  <c r="Z2822"/>
  <c r="G2822"/>
  <c r="F2822"/>
  <c r="F2818"/>
  <c r="CE2821"/>
  <c r="CD2821"/>
  <c r="CB2821"/>
  <c r="CA2821"/>
  <c r="BU2821"/>
  <c r="BT2821"/>
  <c r="BR2821"/>
  <c r="BQ2821"/>
  <c r="BO2821"/>
  <c r="BN2821"/>
  <c r="BL2821"/>
  <c r="BK2821"/>
  <c r="BI2821"/>
  <c r="BH2821"/>
  <c r="BG2821"/>
  <c r="BB2821"/>
  <c r="CC2821" s="1"/>
  <c r="AX2821"/>
  <c r="AW2821"/>
  <c r="AV2821"/>
  <c r="BV2821" s="1"/>
  <c r="AR2821"/>
  <c r="AO2821"/>
  <c r="AL2821"/>
  <c r="AI2821"/>
  <c r="AE2821"/>
  <c r="AB2821"/>
  <c r="Y2821"/>
  <c r="V2821"/>
  <c r="R2821"/>
  <c r="O2821"/>
  <c r="BP2821" s="1"/>
  <c r="L2821"/>
  <c r="BM2821" s="1"/>
  <c r="I2821"/>
  <c r="CE2820"/>
  <c r="CD2820"/>
  <c r="CB2820"/>
  <c r="CA2820"/>
  <c r="BU2820"/>
  <c r="BT2820"/>
  <c r="BR2820"/>
  <c r="BQ2820"/>
  <c r="BO2820"/>
  <c r="BN2820"/>
  <c r="BL2820"/>
  <c r="BK2820"/>
  <c r="BI2820"/>
  <c r="BH2820"/>
  <c r="BG2820"/>
  <c r="BB2820"/>
  <c r="CC2820" s="1"/>
  <c r="AX2820"/>
  <c r="AW2820"/>
  <c r="AV2820"/>
  <c r="BV2820" s="1"/>
  <c r="AR2820"/>
  <c r="AO2820"/>
  <c r="AL2820"/>
  <c r="AI2820"/>
  <c r="AE2820"/>
  <c r="AB2820"/>
  <c r="Y2820"/>
  <c r="V2820"/>
  <c r="R2820"/>
  <c r="BS2820" s="1"/>
  <c r="O2820"/>
  <c r="BP2820" s="1"/>
  <c r="L2820"/>
  <c r="BM2820" s="1"/>
  <c r="I2820"/>
  <c r="BW2820" l="1"/>
  <c r="BS2821"/>
  <c r="BW2821"/>
  <c r="AA2885"/>
  <c r="AA2883"/>
  <c r="BJ2821"/>
  <c r="BY2821" s="1"/>
  <c r="I2822"/>
  <c r="AY2821"/>
  <c r="BX2821"/>
  <c r="AY2820"/>
  <c r="BX2820"/>
  <c r="BJ2820"/>
  <c r="BY2820" s="1"/>
  <c r="M24" i="11" l="1"/>
  <c r="V1097" i="1"/>
  <c r="L24" i="11" l="1"/>
  <c r="N24" s="1"/>
  <c r="BC1107" i="1" l="1"/>
  <c r="BC1106"/>
  <c r="BA1107"/>
  <c r="AZ1107"/>
  <c r="BA1106"/>
  <c r="AZ1106"/>
  <c r="AU1107"/>
  <c r="AT1107"/>
  <c r="AU1106"/>
  <c r="AT1106"/>
  <c r="AQ1107"/>
  <c r="AP1107"/>
  <c r="AQ1106"/>
  <c r="AP1106"/>
  <c r="AN1107"/>
  <c r="AM1107"/>
  <c r="AN1106"/>
  <c r="AM1106"/>
  <c r="AK1107"/>
  <c r="AJ1107"/>
  <c r="AK1106"/>
  <c r="AJ1106"/>
  <c r="AH1107"/>
  <c r="AG1107"/>
  <c r="AH1106"/>
  <c r="AG1106"/>
  <c r="AD1107"/>
  <c r="AC1107"/>
  <c r="AD1106"/>
  <c r="AC1106"/>
  <c r="AA1107"/>
  <c r="Z1107"/>
  <c r="AA1106"/>
  <c r="Z1106"/>
  <c r="X1107"/>
  <c r="W1107"/>
  <c r="X1106"/>
  <c r="W1106"/>
  <c r="U1107"/>
  <c r="T1107"/>
  <c r="U1106"/>
  <c r="T1106"/>
  <c r="Q1107"/>
  <c r="P1107"/>
  <c r="Q1106"/>
  <c r="P1106"/>
  <c r="N1107"/>
  <c r="M1107"/>
  <c r="N1106"/>
  <c r="M1106"/>
  <c r="K1107"/>
  <c r="J1107"/>
  <c r="K1106"/>
  <c r="J1106"/>
  <c r="G1107"/>
  <c r="H1107"/>
  <c r="H1106"/>
  <c r="G1106"/>
  <c r="F146"/>
  <c r="BE1188" l="1"/>
  <c r="BB1188"/>
  <c r="AV1188"/>
  <c r="AR1188"/>
  <c r="AO1188"/>
  <c r="AL1188"/>
  <c r="AI1188"/>
  <c r="AE1188"/>
  <c r="AB1188"/>
  <c r="Y1188"/>
  <c r="V1188"/>
  <c r="R1188"/>
  <c r="O1188"/>
  <c r="L1188"/>
  <c r="I1188"/>
  <c r="BE1187"/>
  <c r="BB1187"/>
  <c r="AV1187"/>
  <c r="AR1187"/>
  <c r="AO1187"/>
  <c r="AL1187"/>
  <c r="AI1187"/>
  <c r="AE1187"/>
  <c r="AB1187"/>
  <c r="Y1187"/>
  <c r="V1187"/>
  <c r="R1187"/>
  <c r="O1187"/>
  <c r="L1187"/>
  <c r="I1187"/>
  <c r="AY1187" l="1"/>
  <c r="AY1188"/>
  <c r="F2750"/>
  <c r="BH2706"/>
  <c r="BI2706"/>
  <c r="BK2706"/>
  <c r="BL2706"/>
  <c r="BN2706"/>
  <c r="BO2706"/>
  <c r="BQ2706"/>
  <c r="BR2706"/>
  <c r="BT2706"/>
  <c r="BU2706"/>
  <c r="CA2706"/>
  <c r="CB2706"/>
  <c r="CD2706"/>
  <c r="CE2706"/>
  <c r="BB2706"/>
  <c r="CC2706" s="1"/>
  <c r="BE2706"/>
  <c r="CF2706" s="1"/>
  <c r="V2706"/>
  <c r="Y2706"/>
  <c r="AB2706"/>
  <c r="AE2706"/>
  <c r="AI2706"/>
  <c r="AL2706"/>
  <c r="AO2706"/>
  <c r="AR2706"/>
  <c r="AV2706"/>
  <c r="BV2706" s="1"/>
  <c r="AW2706"/>
  <c r="R2706"/>
  <c r="O2706"/>
  <c r="L2706"/>
  <c r="I2706"/>
  <c r="AX2706"/>
  <c r="BG2706"/>
  <c r="BS2706" l="1"/>
  <c r="BP2706"/>
  <c r="BJ2706"/>
  <c r="BX2706"/>
  <c r="BW2706"/>
  <c r="BM2706"/>
  <c r="AY2706"/>
  <c r="BY2706" l="1"/>
  <c r="O1101"/>
  <c r="G295" l="1"/>
  <c r="G146" l="1"/>
  <c r="AI17" l="1"/>
  <c r="I2975" l="1"/>
  <c r="G2892"/>
  <c r="BD2201" l="1"/>
  <c r="BC2201"/>
  <c r="BD2199"/>
  <c r="BC2199"/>
  <c r="BD2198"/>
  <c r="BC2198"/>
  <c r="BA2201"/>
  <c r="AZ2201"/>
  <c r="BA2199"/>
  <c r="AZ2199"/>
  <c r="BA2198"/>
  <c r="AZ2198"/>
  <c r="AU2201"/>
  <c r="AT2201"/>
  <c r="AU2199"/>
  <c r="AT2199"/>
  <c r="AU2198"/>
  <c r="AT2198"/>
  <c r="AQ2201"/>
  <c r="AP2201"/>
  <c r="AN2201"/>
  <c r="AM2201"/>
  <c r="AK2201"/>
  <c r="AJ2201"/>
  <c r="AH2201"/>
  <c r="AG2201"/>
  <c r="AQ2199"/>
  <c r="AP2199"/>
  <c r="AN2199"/>
  <c r="AM2199"/>
  <c r="AK2199"/>
  <c r="AJ2199"/>
  <c r="AH2199"/>
  <c r="AG2199"/>
  <c r="AQ2198"/>
  <c r="AQ2200" s="1"/>
  <c r="AP2198"/>
  <c r="AP2200" s="1"/>
  <c r="AN2198"/>
  <c r="AN2200" s="1"/>
  <c r="AM2198"/>
  <c r="AM2200" s="1"/>
  <c r="AK2198"/>
  <c r="AK2200" s="1"/>
  <c r="AJ2198"/>
  <c r="AJ2200" s="1"/>
  <c r="AH2198"/>
  <c r="AH2200" s="1"/>
  <c r="AG2198"/>
  <c r="AG2200" s="1"/>
  <c r="AD2201"/>
  <c r="AC2201"/>
  <c r="AA2201"/>
  <c r="Z2201"/>
  <c r="X2201"/>
  <c r="W2201"/>
  <c r="U2201"/>
  <c r="T2201"/>
  <c r="AD2199"/>
  <c r="AC2199"/>
  <c r="AA2199"/>
  <c r="Z2199"/>
  <c r="X2199"/>
  <c r="W2199"/>
  <c r="U2199"/>
  <c r="T2199"/>
  <c r="AD2198"/>
  <c r="AD2200" s="1"/>
  <c r="AC2198"/>
  <c r="AC2200" s="1"/>
  <c r="AA2198"/>
  <c r="AA2200" s="1"/>
  <c r="Z2198"/>
  <c r="Z2200" s="1"/>
  <c r="X2198"/>
  <c r="X2200" s="1"/>
  <c r="W2198"/>
  <c r="W2200" s="1"/>
  <c r="U2198"/>
  <c r="U2200" s="1"/>
  <c r="T2198"/>
  <c r="T2200" s="1"/>
  <c r="H2198"/>
  <c r="J2198"/>
  <c r="K2198"/>
  <c r="M2198"/>
  <c r="N2198"/>
  <c r="P2198"/>
  <c r="Q2198"/>
  <c r="H2199"/>
  <c r="J2199"/>
  <c r="K2199"/>
  <c r="M2199"/>
  <c r="N2199"/>
  <c r="P2199"/>
  <c r="Q2199"/>
  <c r="H2201"/>
  <c r="J2201"/>
  <c r="K2201"/>
  <c r="M2201"/>
  <c r="N2201"/>
  <c r="P2201"/>
  <c r="Q2201"/>
  <c r="G2201"/>
  <c r="AS2201"/>
  <c r="AS2199"/>
  <c r="AS2198"/>
  <c r="AF2201"/>
  <c r="AF2199"/>
  <c r="AF2198"/>
  <c r="S2201"/>
  <c r="S2199"/>
  <c r="S2198"/>
  <c r="S2200" s="1"/>
  <c r="G2199"/>
  <c r="G2198"/>
  <c r="F2201"/>
  <c r="F2199"/>
  <c r="F2198"/>
  <c r="BD2196"/>
  <c r="CE2196" s="1"/>
  <c r="BC2196"/>
  <c r="CD2196" s="1"/>
  <c r="BA2196"/>
  <c r="CB2196" s="1"/>
  <c r="AZ2196"/>
  <c r="CA2196" s="1"/>
  <c r="AU2196"/>
  <c r="BU2196" s="1"/>
  <c r="AT2196"/>
  <c r="BT2196" s="1"/>
  <c r="AS2196"/>
  <c r="AQ2196"/>
  <c r="AP2196"/>
  <c r="AN2196"/>
  <c r="AM2196"/>
  <c r="AK2196"/>
  <c r="AJ2196"/>
  <c r="AH2196"/>
  <c r="AG2196"/>
  <c r="AF2196"/>
  <c r="AD2196"/>
  <c r="AC2196"/>
  <c r="AA2196"/>
  <c r="Z2196"/>
  <c r="X2196"/>
  <c r="W2196"/>
  <c r="U2196"/>
  <c r="T2196"/>
  <c r="S2196"/>
  <c r="Q2196"/>
  <c r="P2196"/>
  <c r="N2196"/>
  <c r="M2196"/>
  <c r="K2196"/>
  <c r="J2196"/>
  <c r="H2196"/>
  <c r="G2196"/>
  <c r="F2196"/>
  <c r="CE2195"/>
  <c r="AA113" i="2" s="1"/>
  <c r="CD2195" i="1"/>
  <c r="Z113" i="2" s="1"/>
  <c r="CB2195" i="1"/>
  <c r="X113" i="2" s="1"/>
  <c r="CA2195" i="1"/>
  <c r="W113" i="2" s="1"/>
  <c r="BU2195" i="1"/>
  <c r="Q113" i="2" s="1"/>
  <c r="BT2195" i="1"/>
  <c r="P113" i="2" s="1"/>
  <c r="BR2195" i="1"/>
  <c r="N113" i="2" s="1"/>
  <c r="BQ2195" i="1"/>
  <c r="M113" i="2" s="1"/>
  <c r="BO2195" i="1"/>
  <c r="K113" i="2" s="1"/>
  <c r="BN2195" i="1"/>
  <c r="J113" i="2" s="1"/>
  <c r="BL2195" i="1"/>
  <c r="H113" i="2" s="1"/>
  <c r="BK2195" i="1"/>
  <c r="G113" i="2" s="1"/>
  <c r="BI2195" i="1"/>
  <c r="E113" i="2" s="1"/>
  <c r="BH2195" i="1"/>
  <c r="D113" i="2" s="1"/>
  <c r="BG2195" i="1"/>
  <c r="BE2195"/>
  <c r="CF2195" s="1"/>
  <c r="AB113" i="2" s="1"/>
  <c r="BB2195" i="1"/>
  <c r="CC2195" s="1"/>
  <c r="Y113" i="2" s="1"/>
  <c r="AX2195" i="1"/>
  <c r="AW2195"/>
  <c r="AV2195"/>
  <c r="BV2195" s="1"/>
  <c r="R113" i="2" s="1"/>
  <c r="AR2195" i="1"/>
  <c r="AO2195"/>
  <c r="AL2195"/>
  <c r="AI2195"/>
  <c r="AE2195"/>
  <c r="AB2195"/>
  <c r="Y2195"/>
  <c r="V2195"/>
  <c r="R2195"/>
  <c r="BS2195" s="1"/>
  <c r="O113" i="2" s="1"/>
  <c r="O2195" i="1"/>
  <c r="BP2195" s="1"/>
  <c r="L113" i="2" s="1"/>
  <c r="L2195" i="1"/>
  <c r="BM2195" s="1"/>
  <c r="I113" i="2" s="1"/>
  <c r="I2195" i="1"/>
  <c r="BJ2195" s="1"/>
  <c r="F113" i="2" s="1"/>
  <c r="CE2194" i="1"/>
  <c r="AA112" i="2" s="1"/>
  <c r="AA114" s="1"/>
  <c r="CD2194" i="1"/>
  <c r="Z112" i="2" s="1"/>
  <c r="Z114" s="1"/>
  <c r="CB2194" i="1"/>
  <c r="X112" i="2" s="1"/>
  <c r="X114" s="1"/>
  <c r="CA2194" i="1"/>
  <c r="W112" i="2" s="1"/>
  <c r="BU2194" i="1"/>
  <c r="Q112" i="2" s="1"/>
  <c r="Q114" s="1"/>
  <c r="BT2194" i="1"/>
  <c r="P112" i="2" s="1"/>
  <c r="P114" s="1"/>
  <c r="BR2194" i="1"/>
  <c r="N112" i="2" s="1"/>
  <c r="N114" s="1"/>
  <c r="BQ2194" i="1"/>
  <c r="M112" i="2" s="1"/>
  <c r="M114" s="1"/>
  <c r="BO2194" i="1"/>
  <c r="K112" i="2" s="1"/>
  <c r="K114" s="1"/>
  <c r="BN2194" i="1"/>
  <c r="J112" i="2" s="1"/>
  <c r="J114" s="1"/>
  <c r="BL2194" i="1"/>
  <c r="H112" i="2" s="1"/>
  <c r="H114" s="1"/>
  <c r="BK2194" i="1"/>
  <c r="G112" i="2" s="1"/>
  <c r="G114" s="1"/>
  <c r="BI2194" i="1"/>
  <c r="E112" i="2" s="1"/>
  <c r="E114" s="1"/>
  <c r="BH2194" i="1"/>
  <c r="D112" i="2" s="1"/>
  <c r="BG2194" i="1"/>
  <c r="BE2194"/>
  <c r="BB2194"/>
  <c r="CC2194" s="1"/>
  <c r="Y112" i="2" s="1"/>
  <c r="Y114" s="1"/>
  <c r="AX2194" i="1"/>
  <c r="AW2194"/>
  <c r="AV2194"/>
  <c r="AR2194"/>
  <c r="AO2194"/>
  <c r="AL2194"/>
  <c r="AL2196" s="1"/>
  <c r="AI2194"/>
  <c r="AE2194"/>
  <c r="AB2194"/>
  <c r="Y2194"/>
  <c r="Y2196" s="1"/>
  <c r="V2194"/>
  <c r="R2194"/>
  <c r="BS2194" s="1"/>
  <c r="O112" i="2" s="1"/>
  <c r="O114" s="1"/>
  <c r="O2194" i="1"/>
  <c r="L2194"/>
  <c r="L2196" s="1"/>
  <c r="I2194"/>
  <c r="BJ2194" s="1"/>
  <c r="F112" i="2" s="1"/>
  <c r="W114" l="1"/>
  <c r="D114"/>
  <c r="F114"/>
  <c r="BW2194" i="1"/>
  <c r="S112" i="2" s="1"/>
  <c r="BK2196" i="1"/>
  <c r="BQ2196"/>
  <c r="AU2200"/>
  <c r="BA2200"/>
  <c r="BD2200"/>
  <c r="AF2200"/>
  <c r="K2200"/>
  <c r="J2200"/>
  <c r="V2196"/>
  <c r="AV2196"/>
  <c r="BV2196" s="1"/>
  <c r="BE2196"/>
  <c r="CF2196" s="1"/>
  <c r="BV2194"/>
  <c r="R112" i="2" s="1"/>
  <c r="R114" s="1"/>
  <c r="F2200" i="1"/>
  <c r="AE2196"/>
  <c r="AR2196"/>
  <c r="BW2195"/>
  <c r="S113" i="2" s="1"/>
  <c r="AT2200" i="1"/>
  <c r="AI2196"/>
  <c r="BO2196"/>
  <c r="N2200"/>
  <c r="BM2196"/>
  <c r="BI2196"/>
  <c r="AZ2200"/>
  <c r="BH2196"/>
  <c r="BN2196"/>
  <c r="P2200"/>
  <c r="H2200"/>
  <c r="O2196"/>
  <c r="AB2196"/>
  <c r="AO2196"/>
  <c r="CF2194"/>
  <c r="AB112" i="2" s="1"/>
  <c r="AB114" s="1"/>
  <c r="BG2196" i="1"/>
  <c r="BL2196"/>
  <c r="BR2196"/>
  <c r="AS2200"/>
  <c r="Q2200"/>
  <c r="M2200"/>
  <c r="BC2200"/>
  <c r="BB2196"/>
  <c r="CC2196" s="1"/>
  <c r="BX2194"/>
  <c r="T112" i="2" s="1"/>
  <c r="AX2196" i="1"/>
  <c r="AY2194"/>
  <c r="BX2195"/>
  <c r="T113" i="2" s="1"/>
  <c r="I2196" i="1"/>
  <c r="AW2196"/>
  <c r="BY2195"/>
  <c r="U113" i="2" s="1"/>
  <c r="AY2195" i="1"/>
  <c r="R2196"/>
  <c r="BM2194"/>
  <c r="I112" i="2" s="1"/>
  <c r="I114" s="1"/>
  <c r="BP2194" i="1"/>
  <c r="L112" i="2" s="1"/>
  <c r="L114" s="1"/>
  <c r="S114" l="1"/>
  <c r="BJ2196" i="1"/>
  <c r="BW2196"/>
  <c r="T114" i="2"/>
  <c r="BS2196" i="1"/>
  <c r="BX2196"/>
  <c r="BP2196"/>
  <c r="BY2194"/>
  <c r="U112" i="2" s="1"/>
  <c r="U114" s="1"/>
  <c r="AY2196" i="1"/>
  <c r="BY2196" l="1"/>
  <c r="Y18"/>
  <c r="AB18"/>
  <c r="O1526" l="1"/>
  <c r="AX436" l="1"/>
  <c r="BD1653" l="1"/>
  <c r="CE1653" s="1"/>
  <c r="BC1653"/>
  <c r="CD1653" s="1"/>
  <c r="BA1653"/>
  <c r="AZ1653"/>
  <c r="CA1653" s="1"/>
  <c r="AU1653"/>
  <c r="BU1653" s="1"/>
  <c r="AT1653"/>
  <c r="BT1653" s="1"/>
  <c r="AS1653"/>
  <c r="AQ1653"/>
  <c r="AP1653"/>
  <c r="AN1653"/>
  <c r="AM1653"/>
  <c r="AK1653"/>
  <c r="AJ1653"/>
  <c r="AH1653"/>
  <c r="AG1653"/>
  <c r="AF1653"/>
  <c r="AD1653"/>
  <c r="AC1653"/>
  <c r="AA1653"/>
  <c r="Z1653"/>
  <c r="X1653"/>
  <c r="W1653"/>
  <c r="U1653"/>
  <c r="T1653"/>
  <c r="S1653"/>
  <c r="Q1653"/>
  <c r="P1653"/>
  <c r="N1653"/>
  <c r="M1653"/>
  <c r="K1653"/>
  <c r="J1653"/>
  <c r="H1653"/>
  <c r="G1653"/>
  <c r="F1653"/>
  <c r="CE1652"/>
  <c r="CD1652"/>
  <c r="CB1652"/>
  <c r="CA1652"/>
  <c r="BU1652"/>
  <c r="BT1652"/>
  <c r="BR1652"/>
  <c r="BQ1652"/>
  <c r="BO1652"/>
  <c r="BN1652"/>
  <c r="BL1652"/>
  <c r="BK1652"/>
  <c r="BI1652"/>
  <c r="BH1652"/>
  <c r="BG1652"/>
  <c r="BE1652"/>
  <c r="CF1652" s="1"/>
  <c r="BB1652"/>
  <c r="CC1652" s="1"/>
  <c r="AX1652"/>
  <c r="AW1652"/>
  <c r="AV1652"/>
  <c r="BV1652" s="1"/>
  <c r="AR1652"/>
  <c r="AO1652"/>
  <c r="AL1652"/>
  <c r="AI1652"/>
  <c r="AE1652"/>
  <c r="AB1652"/>
  <c r="Y1652"/>
  <c r="V1652"/>
  <c r="R1652"/>
  <c r="BS1652" s="1"/>
  <c r="O1652"/>
  <c r="BP1652" s="1"/>
  <c r="L1652"/>
  <c r="BM1652" s="1"/>
  <c r="I1652"/>
  <c r="BJ1652" s="1"/>
  <c r="CE1651"/>
  <c r="CD1651"/>
  <c r="CB1651"/>
  <c r="CA1651"/>
  <c r="BU1651"/>
  <c r="BT1651"/>
  <c r="BR1651"/>
  <c r="BQ1651"/>
  <c r="BO1651"/>
  <c r="BN1651"/>
  <c r="BL1651"/>
  <c r="BK1651"/>
  <c r="BI1651"/>
  <c r="BH1651"/>
  <c r="BG1651"/>
  <c r="BE1651"/>
  <c r="BE1653" s="1"/>
  <c r="CF1653" s="1"/>
  <c r="BB1651"/>
  <c r="CC1651" s="1"/>
  <c r="AX1651"/>
  <c r="AW1651"/>
  <c r="AV1651"/>
  <c r="AV1653" s="1"/>
  <c r="BV1653" s="1"/>
  <c r="AR1651"/>
  <c r="AO1651"/>
  <c r="AL1651"/>
  <c r="AI1651"/>
  <c r="AI1653" s="1"/>
  <c r="AE1651"/>
  <c r="AB1651"/>
  <c r="Y1651"/>
  <c r="V1651"/>
  <c r="V1653" s="1"/>
  <c r="R1651"/>
  <c r="O1651"/>
  <c r="L1651"/>
  <c r="I1651"/>
  <c r="BX1651" l="1"/>
  <c r="AL1653"/>
  <c r="AR1653"/>
  <c r="BW1651"/>
  <c r="BK1653"/>
  <c r="BQ1653"/>
  <c r="AE1653"/>
  <c r="BW1652"/>
  <c r="BX1652"/>
  <c r="BI1653"/>
  <c r="BO1653"/>
  <c r="BG1655"/>
  <c r="O1653"/>
  <c r="AB1653"/>
  <c r="AO1653"/>
  <c r="AX1653"/>
  <c r="BH1653"/>
  <c r="BN1653"/>
  <c r="Y1653"/>
  <c r="AW1653"/>
  <c r="BG1653"/>
  <c r="BL1653"/>
  <c r="BR1653"/>
  <c r="CF1651"/>
  <c r="CB1653"/>
  <c r="BM1651"/>
  <c r="BS1651"/>
  <c r="AY1651"/>
  <c r="BY1652"/>
  <c r="AY1652"/>
  <c r="R1653"/>
  <c r="BB1653"/>
  <c r="BJ1651"/>
  <c r="BV1651"/>
  <c r="I1653"/>
  <c r="BJ1653" s="1"/>
  <c r="L1653"/>
  <c r="BP1651"/>
  <c r="BW1653" l="1"/>
  <c r="BM1653"/>
  <c r="BS1653"/>
  <c r="BP1653"/>
  <c r="BX1653"/>
  <c r="CC1653"/>
  <c r="BY1651"/>
  <c r="AY1653"/>
  <c r="BY1653" l="1"/>
  <c r="AW82"/>
  <c r="BA83"/>
  <c r="BC83"/>
  <c r="BD83"/>
  <c r="AZ83"/>
  <c r="AU83"/>
  <c r="AT83"/>
  <c r="AS83"/>
  <c r="AF83"/>
  <c r="S83"/>
  <c r="AQ83"/>
  <c r="AP83"/>
  <c r="AN83"/>
  <c r="AM83"/>
  <c r="AK83"/>
  <c r="AJ83"/>
  <c r="AH83"/>
  <c r="AG83"/>
  <c r="AD83"/>
  <c r="AC83"/>
  <c r="AA83"/>
  <c r="Z83"/>
  <c r="X83"/>
  <c r="W83"/>
  <c r="U83"/>
  <c r="T83"/>
  <c r="K83"/>
  <c r="M83"/>
  <c r="N83"/>
  <c r="P83"/>
  <c r="Q83"/>
  <c r="J83"/>
  <c r="G83"/>
  <c r="F83"/>
  <c r="H83"/>
  <c r="I82"/>
  <c r="L82"/>
  <c r="O82"/>
  <c r="R82"/>
  <c r="V82"/>
  <c r="Y82"/>
  <c r="AB82"/>
  <c r="AE82"/>
  <c r="AI82"/>
  <c r="AL82"/>
  <c r="AO82"/>
  <c r="AR82"/>
  <c r="AV82"/>
  <c r="BV82" s="1"/>
  <c r="AX82"/>
  <c r="BB82"/>
  <c r="CC82" s="1"/>
  <c r="BE82"/>
  <c r="CF82" s="1"/>
  <c r="BG82"/>
  <c r="BH82"/>
  <c r="BI82"/>
  <c r="BK82"/>
  <c r="BL82"/>
  <c r="BM82"/>
  <c r="BN82"/>
  <c r="BO82"/>
  <c r="BQ82"/>
  <c r="BR82"/>
  <c r="BT82"/>
  <c r="BU82"/>
  <c r="CA82"/>
  <c r="CB82"/>
  <c r="CD82"/>
  <c r="CE82"/>
  <c r="I866"/>
  <c r="BH83" l="1"/>
  <c r="BP82"/>
  <c r="BG83"/>
  <c r="BS82"/>
  <c r="BW82"/>
  <c r="AY82"/>
  <c r="BX82"/>
  <c r="BJ82"/>
  <c r="BY82" l="1"/>
  <c r="G753"/>
  <c r="R951" l="1"/>
  <c r="BD148" l="1"/>
  <c r="BD147"/>
  <c r="BD146"/>
  <c r="BC148"/>
  <c r="BC147"/>
  <c r="BC146"/>
  <c r="BA148"/>
  <c r="BA147"/>
  <c r="BA146"/>
  <c r="AZ148"/>
  <c r="AZ147"/>
  <c r="AZ146"/>
  <c r="AU146"/>
  <c r="AU147"/>
  <c r="AU148"/>
  <c r="AT147"/>
  <c r="AT148"/>
  <c r="AT146"/>
  <c r="AQ148"/>
  <c r="AP148"/>
  <c r="AN148"/>
  <c r="AM148"/>
  <c r="AK148"/>
  <c r="AJ148"/>
  <c r="AH148"/>
  <c r="AG148"/>
  <c r="AQ147"/>
  <c r="AP147"/>
  <c r="AN147"/>
  <c r="AM147"/>
  <c r="AK147"/>
  <c r="AJ147"/>
  <c r="AH147"/>
  <c r="AG147"/>
  <c r="AQ146"/>
  <c r="AP146"/>
  <c r="AN146"/>
  <c r="AM146"/>
  <c r="AK146"/>
  <c r="AJ146"/>
  <c r="AH146"/>
  <c r="AG146"/>
  <c r="U146"/>
  <c r="W146"/>
  <c r="X146"/>
  <c r="Z146"/>
  <c r="AA146"/>
  <c r="AC146"/>
  <c r="AD146"/>
  <c r="U147"/>
  <c r="W147"/>
  <c r="X147"/>
  <c r="Z147"/>
  <c r="AA147"/>
  <c r="AC147"/>
  <c r="AD147"/>
  <c r="U148"/>
  <c r="W148"/>
  <c r="X148"/>
  <c r="Z148"/>
  <c r="AA148"/>
  <c r="AC148"/>
  <c r="AD148"/>
  <c r="T148"/>
  <c r="T147"/>
  <c r="T146"/>
  <c r="AS148"/>
  <c r="AS147"/>
  <c r="AS146"/>
  <c r="AF148"/>
  <c r="AF147"/>
  <c r="AF146"/>
  <c r="S147"/>
  <c r="S148"/>
  <c r="S146"/>
  <c r="H146"/>
  <c r="J146"/>
  <c r="K146"/>
  <c r="M146"/>
  <c r="N146"/>
  <c r="P146"/>
  <c r="Q146"/>
  <c r="H147"/>
  <c r="J147"/>
  <c r="K147"/>
  <c r="M147"/>
  <c r="N147"/>
  <c r="P147"/>
  <c r="Q147"/>
  <c r="H148"/>
  <c r="J148"/>
  <c r="K148"/>
  <c r="M148"/>
  <c r="N148"/>
  <c r="P148"/>
  <c r="Q148"/>
  <c r="G147"/>
  <c r="G148"/>
  <c r="F147"/>
  <c r="F148"/>
  <c r="CE138"/>
  <c r="AA208" i="2" s="1"/>
  <c r="CD138" i="1"/>
  <c r="Z208" i="2" s="1"/>
  <c r="CB138" i="1"/>
  <c r="X208" i="2" s="1"/>
  <c r="CA138" i="1"/>
  <c r="W208" i="2" s="1"/>
  <c r="BU138" i="1"/>
  <c r="Q208" i="2" s="1"/>
  <c r="BT138" i="1"/>
  <c r="P208" i="2" s="1"/>
  <c r="BR138" i="1"/>
  <c r="N208" i="2" s="1"/>
  <c r="BQ138" i="1"/>
  <c r="M208" i="2" s="1"/>
  <c r="BO138" i="1"/>
  <c r="K208" i="2" s="1"/>
  <c r="BN138" i="1"/>
  <c r="J208" i="2" s="1"/>
  <c r="BL138" i="1"/>
  <c r="H208" i="2" s="1"/>
  <c r="BK138" i="1"/>
  <c r="G208" i="2" s="1"/>
  <c r="BI138" i="1"/>
  <c r="E208" i="2" s="1"/>
  <c r="BH138" i="1"/>
  <c r="D208" i="2" s="1"/>
  <c r="BG138" i="1"/>
  <c r="BE138"/>
  <c r="CF138" s="1"/>
  <c r="AB208" i="2" s="1"/>
  <c r="BB138" i="1"/>
  <c r="CC138" s="1"/>
  <c r="Y208" i="2" s="1"/>
  <c r="AX138" i="1"/>
  <c r="AW138"/>
  <c r="AV138"/>
  <c r="BV138" s="1"/>
  <c r="R208" i="2" s="1"/>
  <c r="AR138" i="1"/>
  <c r="AO138"/>
  <c r="AL138"/>
  <c r="AI138"/>
  <c r="AE138"/>
  <c r="AB138"/>
  <c r="Y138"/>
  <c r="V138"/>
  <c r="R138"/>
  <c r="BS138" s="1"/>
  <c r="O208" i="2" s="1"/>
  <c r="O138" i="1"/>
  <c r="BP138" s="1"/>
  <c r="L208" i="2" s="1"/>
  <c r="L138" i="1"/>
  <c r="BM138" s="1"/>
  <c r="I208" i="2" s="1"/>
  <c r="I138" i="1"/>
  <c r="CE137"/>
  <c r="AA207" i="2" s="1"/>
  <c r="CD137" i="1"/>
  <c r="Z207" i="2" s="1"/>
  <c r="CB137" i="1"/>
  <c r="X207" i="2" s="1"/>
  <c r="CA137" i="1"/>
  <c r="W207" i="2" s="1"/>
  <c r="BU137" i="1"/>
  <c r="Q207" i="2" s="1"/>
  <c r="BT137" i="1"/>
  <c r="P207" i="2" s="1"/>
  <c r="BR137" i="1"/>
  <c r="N207" i="2" s="1"/>
  <c r="BQ137" i="1"/>
  <c r="M207" i="2" s="1"/>
  <c r="BO137" i="1"/>
  <c r="K207" i="2" s="1"/>
  <c r="BN137" i="1"/>
  <c r="J207" i="2" s="1"/>
  <c r="BL137" i="1"/>
  <c r="H207" i="2" s="1"/>
  <c r="BK137" i="1"/>
  <c r="G207" i="2" s="1"/>
  <c r="BI137" i="1"/>
  <c r="E207" i="2" s="1"/>
  <c r="BH137" i="1"/>
  <c r="D207" i="2" s="1"/>
  <c r="BG137" i="1"/>
  <c r="BE137"/>
  <c r="CF137" s="1"/>
  <c r="AB207" i="2" s="1"/>
  <c r="CC137" i="1"/>
  <c r="Y207" i="2" s="1"/>
  <c r="AX137" i="1"/>
  <c r="AW137"/>
  <c r="AV137"/>
  <c r="BV137" s="1"/>
  <c r="R207" i="2" s="1"/>
  <c r="AR137" i="1"/>
  <c r="AO137"/>
  <c r="AL137"/>
  <c r="AI137"/>
  <c r="AE137"/>
  <c r="AB137"/>
  <c r="Y137"/>
  <c r="V137"/>
  <c r="R137"/>
  <c r="O137"/>
  <c r="L137"/>
  <c r="I137"/>
  <c r="CE136"/>
  <c r="AA206" i="2" s="1"/>
  <c r="AA209" s="1"/>
  <c r="CD136" i="1"/>
  <c r="Z206" i="2" s="1"/>
  <c r="Z209" s="1"/>
  <c r="CB136" i="1"/>
  <c r="X206" i="2" s="1"/>
  <c r="X209" s="1"/>
  <c r="CA136" i="1"/>
  <c r="W206" i="2" s="1"/>
  <c r="W209" s="1"/>
  <c r="BU136" i="1"/>
  <c r="Q206" i="2" s="1"/>
  <c r="BT136" i="1"/>
  <c r="P206" i="2" s="1"/>
  <c r="P209" s="1"/>
  <c r="BR136" i="1"/>
  <c r="N206" i="2" s="1"/>
  <c r="BQ136" i="1"/>
  <c r="M206" i="2" s="1"/>
  <c r="M209" s="1"/>
  <c r="BO136" i="1"/>
  <c r="K206" i="2" s="1"/>
  <c r="BN136" i="1"/>
  <c r="J206" i="2" s="1"/>
  <c r="J209" s="1"/>
  <c r="BL136" i="1"/>
  <c r="H206" i="2" s="1"/>
  <c r="H209" s="1"/>
  <c r="BK136" i="1"/>
  <c r="G206" i="2" s="1"/>
  <c r="G209" s="1"/>
  <c r="BI136" i="1"/>
  <c r="E206" i="2" s="1"/>
  <c r="BH136" i="1"/>
  <c r="D206" i="2" s="1"/>
  <c r="BG136" i="1"/>
  <c r="BE136"/>
  <c r="CF136" s="1"/>
  <c r="AB206" i="2" s="1"/>
  <c r="AB209" s="1"/>
  <c r="CC136" i="1"/>
  <c r="Y206" i="2" s="1"/>
  <c r="AX136" i="1"/>
  <c r="AW136"/>
  <c r="AV136"/>
  <c r="BV136" s="1"/>
  <c r="R206" i="2" s="1"/>
  <c r="R209" s="1"/>
  <c r="AR136" i="1"/>
  <c r="AO136"/>
  <c r="AL136"/>
  <c r="AI136"/>
  <c r="AE136"/>
  <c r="Y136"/>
  <c r="V136"/>
  <c r="R136"/>
  <c r="O136"/>
  <c r="BP136" s="1"/>
  <c r="L206" i="2" s="1"/>
  <c r="L136" i="1"/>
  <c r="I136"/>
  <c r="AL1036"/>
  <c r="AI1036"/>
  <c r="BM136" l="1"/>
  <c r="I206" i="2" s="1"/>
  <c r="Y209"/>
  <c r="Q209"/>
  <c r="BS137" i="1"/>
  <c r="O207" i="2" s="1"/>
  <c r="N209"/>
  <c r="BP137" i="1"/>
  <c r="L207" i="2" s="1"/>
  <c r="L209" s="1"/>
  <c r="BJ136" i="1"/>
  <c r="F206" i="2" s="1"/>
  <c r="BM137" i="1"/>
  <c r="I207" i="2" s="1"/>
  <c r="K209"/>
  <c r="E209"/>
  <c r="D209"/>
  <c r="BH146" i="1"/>
  <c r="BG146"/>
  <c r="AY137"/>
  <c r="BS136"/>
  <c r="O206" i="2" s="1"/>
  <c r="BW137" i="1"/>
  <c r="S207" i="2" s="1"/>
  <c r="BX138" i="1"/>
  <c r="T208" i="2" s="1"/>
  <c r="AY138" i="1"/>
  <c r="BW138"/>
  <c r="S208" i="2" s="1"/>
  <c r="BX136" i="1"/>
  <c r="T206" i="2" s="1"/>
  <c r="BW136" i="1"/>
  <c r="S206" i="2" s="1"/>
  <c r="BX137" i="1"/>
  <c r="T207" i="2" s="1"/>
  <c r="BJ137" i="1"/>
  <c r="BJ138"/>
  <c r="AY136"/>
  <c r="I209" i="2" l="1"/>
  <c r="O209"/>
  <c r="BY138" i="1"/>
  <c r="U208" i="2" s="1"/>
  <c r="F208"/>
  <c r="T209"/>
  <c r="S209"/>
  <c r="BY137" i="1"/>
  <c r="U207" i="2" s="1"/>
  <c r="F207"/>
  <c r="BY136" i="1"/>
  <c r="U206" i="2" s="1"/>
  <c r="AI162" i="1"/>
  <c r="F209" i="2" l="1"/>
  <c r="U209"/>
  <c r="BF167" i="1"/>
  <c r="BZ167"/>
  <c r="BD164"/>
  <c r="CE164" s="1"/>
  <c r="BC164"/>
  <c r="CD164" s="1"/>
  <c r="BA164"/>
  <c r="CB164" s="1"/>
  <c r="AZ164"/>
  <c r="CA164" s="1"/>
  <c r="AU164"/>
  <c r="BU164" s="1"/>
  <c r="AT164"/>
  <c r="BT164" s="1"/>
  <c r="AS164"/>
  <c r="AQ164"/>
  <c r="AP164"/>
  <c r="AN164"/>
  <c r="AM164"/>
  <c r="AK164"/>
  <c r="AJ164"/>
  <c r="AH164"/>
  <c r="AG164"/>
  <c r="AF164"/>
  <c r="AD164"/>
  <c r="AC164"/>
  <c r="AA164"/>
  <c r="Z164"/>
  <c r="X164"/>
  <c r="W164"/>
  <c r="U164"/>
  <c r="T164"/>
  <c r="S164"/>
  <c r="Q164"/>
  <c r="P164"/>
  <c r="N164"/>
  <c r="M164"/>
  <c r="K164"/>
  <c r="J164"/>
  <c r="H164"/>
  <c r="G164"/>
  <c r="CE163"/>
  <c r="CD163"/>
  <c r="CB163"/>
  <c r="CA163"/>
  <c r="BU163"/>
  <c r="BT163"/>
  <c r="BR163"/>
  <c r="BQ163"/>
  <c r="BO163"/>
  <c r="BN163"/>
  <c r="BL163"/>
  <c r="BK163"/>
  <c r="BI163"/>
  <c r="BH163"/>
  <c r="BE163"/>
  <c r="CF163" s="1"/>
  <c r="BB163"/>
  <c r="CC163" s="1"/>
  <c r="AX163"/>
  <c r="AW163"/>
  <c r="AV163"/>
  <c r="AR163"/>
  <c r="AO163"/>
  <c r="AL163"/>
  <c r="AI163"/>
  <c r="AI164" s="1"/>
  <c r="AE163"/>
  <c r="AB163"/>
  <c r="Y163"/>
  <c r="V163"/>
  <c r="R163"/>
  <c r="BS163" s="1"/>
  <c r="O163"/>
  <c r="L163"/>
  <c r="I163"/>
  <c r="CE162"/>
  <c r="CD162"/>
  <c r="CB162"/>
  <c r="CA162"/>
  <c r="BU162"/>
  <c r="BT162"/>
  <c r="BR162"/>
  <c r="BQ162"/>
  <c r="BO162"/>
  <c r="BN162"/>
  <c r="BL162"/>
  <c r="BK162"/>
  <c r="BI162"/>
  <c r="BH162"/>
  <c r="BE162"/>
  <c r="CF162" s="1"/>
  <c r="BB162"/>
  <c r="CC162" s="1"/>
  <c r="AX162"/>
  <c r="AW162"/>
  <c r="AV162"/>
  <c r="BV162" s="1"/>
  <c r="AR162"/>
  <c r="AO162"/>
  <c r="AL162"/>
  <c r="AE162"/>
  <c r="AB162"/>
  <c r="Y162"/>
  <c r="V162"/>
  <c r="R162"/>
  <c r="O162"/>
  <c r="L162"/>
  <c r="I162"/>
  <c r="F162"/>
  <c r="F165" s="1"/>
  <c r="F163"/>
  <c r="BG163" s="1"/>
  <c r="BS162" l="1"/>
  <c r="BP163"/>
  <c r="BM163"/>
  <c r="BM162"/>
  <c r="I164"/>
  <c r="BG162"/>
  <c r="F164"/>
  <c r="BG164" s="1"/>
  <c r="AB164"/>
  <c r="AE164"/>
  <c r="BO164"/>
  <c r="AO164"/>
  <c r="BN164"/>
  <c r="AL164"/>
  <c r="AV164"/>
  <c r="BV164" s="1"/>
  <c r="BL164"/>
  <c r="Y164"/>
  <c r="BK164"/>
  <c r="V164"/>
  <c r="O164"/>
  <c r="L164"/>
  <c r="AR164"/>
  <c r="BQ164"/>
  <c r="AW164"/>
  <c r="BR164"/>
  <c r="AY163"/>
  <c r="BI164"/>
  <c r="BH164"/>
  <c r="BW162"/>
  <c r="BX163"/>
  <c r="BX162"/>
  <c r="BP162"/>
  <c r="BJ162"/>
  <c r="BW163"/>
  <c r="AX164"/>
  <c r="R164"/>
  <c r="BB164"/>
  <c r="BJ163"/>
  <c r="BV163"/>
  <c r="BE164"/>
  <c r="CF164" s="1"/>
  <c r="AY162"/>
  <c r="BY163" l="1"/>
  <c r="CC164"/>
  <c r="BJ164"/>
  <c r="BP164"/>
  <c r="BY162"/>
  <c r="BM164"/>
  <c r="BW164"/>
  <c r="BS164"/>
  <c r="BX164"/>
  <c r="AY164"/>
  <c r="BY164" l="1"/>
  <c r="I1071" l="1"/>
  <c r="L1071"/>
  <c r="O1071"/>
  <c r="R1071"/>
  <c r="V1071"/>
  <c r="Y1071"/>
  <c r="AB1071"/>
  <c r="AE1071"/>
  <c r="AI1071"/>
  <c r="AL1071"/>
  <c r="AO1071"/>
  <c r="AR1071"/>
  <c r="AV1071"/>
  <c r="AW1071"/>
  <c r="AX1071"/>
  <c r="BB1071"/>
  <c r="BE1071"/>
  <c r="BG1071"/>
  <c r="BH1071"/>
  <c r="BI1071"/>
  <c r="BK1071"/>
  <c r="BL1071"/>
  <c r="BN1071"/>
  <c r="BO1071"/>
  <c r="BP1071"/>
  <c r="BQ1071"/>
  <c r="BR1071"/>
  <c r="BS1071"/>
  <c r="BT1071"/>
  <c r="BU1071"/>
  <c r="CA1071"/>
  <c r="CB1071"/>
  <c r="G1069"/>
  <c r="H1069"/>
  <c r="J1069"/>
  <c r="K1069"/>
  <c r="M1069"/>
  <c r="N1069"/>
  <c r="P1069"/>
  <c r="Q1069"/>
  <c r="S1069"/>
  <c r="T1069"/>
  <c r="U1069"/>
  <c r="W1069"/>
  <c r="X1069"/>
  <c r="Z1069"/>
  <c r="AA1069"/>
  <c r="AC1069"/>
  <c r="AD1069"/>
  <c r="AF1069"/>
  <c r="AG1069"/>
  <c r="AH1069"/>
  <c r="AJ1069"/>
  <c r="AK1069"/>
  <c r="AM1069"/>
  <c r="AN1069"/>
  <c r="AP1069"/>
  <c r="AQ1069"/>
  <c r="AS1069"/>
  <c r="AT1069"/>
  <c r="AU1069"/>
  <c r="AZ1069"/>
  <c r="BA1069"/>
  <c r="BC1069"/>
  <c r="BD1069"/>
  <c r="BV1071" l="1"/>
  <c r="CF1071"/>
  <c r="CC1071"/>
  <c r="AY1071"/>
  <c r="BM1071"/>
  <c r="BX1071"/>
  <c r="BW1071"/>
  <c r="BJ1071"/>
  <c r="BY1071" l="1"/>
  <c r="G156"/>
  <c r="H156"/>
  <c r="J156"/>
  <c r="K156"/>
  <c r="M156"/>
  <c r="N156"/>
  <c r="P156"/>
  <c r="Q156"/>
  <c r="S156"/>
  <c r="T156"/>
  <c r="U156"/>
  <c r="W156"/>
  <c r="X156"/>
  <c r="Z156"/>
  <c r="AA156"/>
  <c r="AC156"/>
  <c r="AD156"/>
  <c r="AF156"/>
  <c r="AG156"/>
  <c r="AH156"/>
  <c r="AJ156"/>
  <c r="AK156"/>
  <c r="AM156"/>
  <c r="AN156"/>
  <c r="AP156"/>
  <c r="AQ156"/>
  <c r="AS156"/>
  <c r="AT156"/>
  <c r="BT156" s="1"/>
  <c r="P262" i="2" s="1"/>
  <c r="AU156" i="1"/>
  <c r="AZ156"/>
  <c r="BA156"/>
  <c r="CB156" s="1"/>
  <c r="X262" i="2" s="1"/>
  <c r="BC156" i="1"/>
  <c r="CD156" s="1"/>
  <c r="Z262" i="2" s="1"/>
  <c r="BD156" i="1"/>
  <c r="F156"/>
  <c r="G160"/>
  <c r="H160"/>
  <c r="J160"/>
  <c r="K160"/>
  <c r="M160"/>
  <c r="N160"/>
  <c r="P160"/>
  <c r="Q160"/>
  <c r="S160"/>
  <c r="T160"/>
  <c r="U160"/>
  <c r="W160"/>
  <c r="X160"/>
  <c r="Z160"/>
  <c r="AA160"/>
  <c r="AC160"/>
  <c r="AD160"/>
  <c r="AF160"/>
  <c r="AG160"/>
  <c r="AH160"/>
  <c r="AJ160"/>
  <c r="AK160"/>
  <c r="AM160"/>
  <c r="AN160"/>
  <c r="AP160"/>
  <c r="AQ160"/>
  <c r="AS160"/>
  <c r="AT160"/>
  <c r="AU160"/>
  <c r="AZ160"/>
  <c r="BA160"/>
  <c r="BC160"/>
  <c r="BD160"/>
  <c r="I158"/>
  <c r="L158"/>
  <c r="O158"/>
  <c r="R158"/>
  <c r="V158"/>
  <c r="Y158"/>
  <c r="AB158"/>
  <c r="AE158"/>
  <c r="AI158"/>
  <c r="AO158"/>
  <c r="AR158"/>
  <c r="AV158"/>
  <c r="BV158" s="1"/>
  <c r="AW158"/>
  <c r="AX158"/>
  <c r="BB158"/>
  <c r="CC158" s="1"/>
  <c r="BE158"/>
  <c r="BH158"/>
  <c r="BI158"/>
  <c r="BK158"/>
  <c r="BL158"/>
  <c r="BM158"/>
  <c r="BN158"/>
  <c r="BO158"/>
  <c r="BQ158"/>
  <c r="BR158"/>
  <c r="BT158"/>
  <c r="BU158"/>
  <c r="CA158"/>
  <c r="CB158"/>
  <c r="CD158"/>
  <c r="CE158"/>
  <c r="F159"/>
  <c r="I159"/>
  <c r="L159"/>
  <c r="O159"/>
  <c r="R159"/>
  <c r="V159"/>
  <c r="Y159"/>
  <c r="AB159"/>
  <c r="AI159"/>
  <c r="AL159"/>
  <c r="AO159"/>
  <c r="AR159"/>
  <c r="AV159"/>
  <c r="BV159" s="1"/>
  <c r="AW159"/>
  <c r="AX159"/>
  <c r="BB159"/>
  <c r="CC159" s="1"/>
  <c r="BE159"/>
  <c r="BH159"/>
  <c r="BI159"/>
  <c r="BK159"/>
  <c r="BL159"/>
  <c r="BM159"/>
  <c r="BN159"/>
  <c r="BO159"/>
  <c r="BQ159"/>
  <c r="BR159"/>
  <c r="BT159"/>
  <c r="BU159"/>
  <c r="CA159"/>
  <c r="CB159"/>
  <c r="CD159"/>
  <c r="CE159"/>
  <c r="CF159"/>
  <c r="BG154"/>
  <c r="I155"/>
  <c r="L155"/>
  <c r="O155"/>
  <c r="R155"/>
  <c r="V155"/>
  <c r="Y155"/>
  <c r="AB155"/>
  <c r="AE155"/>
  <c r="AL155"/>
  <c r="AO155"/>
  <c r="AR155"/>
  <c r="AV155"/>
  <c r="AW155"/>
  <c r="AX155"/>
  <c r="BB155"/>
  <c r="BE155"/>
  <c r="BG155"/>
  <c r="BH155"/>
  <c r="BI155"/>
  <c r="BK155"/>
  <c r="BL155"/>
  <c r="BN155"/>
  <c r="BO155"/>
  <c r="BQ155"/>
  <c r="BR155"/>
  <c r="BT155"/>
  <c r="BU155"/>
  <c r="CA155"/>
  <c r="CB155"/>
  <c r="CD155"/>
  <c r="CE155"/>
  <c r="BR156" l="1"/>
  <c r="N262" i="2" s="1"/>
  <c r="BL156" i="1"/>
  <c r="H262" i="2" s="1"/>
  <c r="CA166" i="1"/>
  <c r="BK166"/>
  <c r="AI166"/>
  <c r="V166"/>
  <c r="AP167"/>
  <c r="BQ166"/>
  <c r="I166"/>
  <c r="BL166"/>
  <c r="BE160"/>
  <c r="AJ167"/>
  <c r="AD167"/>
  <c r="X167"/>
  <c r="S167"/>
  <c r="CE166"/>
  <c r="BU166"/>
  <c r="BO166"/>
  <c r="BI166"/>
  <c r="AR166"/>
  <c r="AE166"/>
  <c r="R166"/>
  <c r="CC155"/>
  <c r="CC166" s="1"/>
  <c r="BB166"/>
  <c r="BG158"/>
  <c r="BG165" s="1"/>
  <c r="CF155"/>
  <c r="CF166" s="1"/>
  <c r="BE166"/>
  <c r="BV155"/>
  <c r="BV166" s="1"/>
  <c r="AV166"/>
  <c r="BD167"/>
  <c r="CE156"/>
  <c r="AA262" i="2" s="1"/>
  <c r="AU167" i="1"/>
  <c r="BU156"/>
  <c r="Q262" i="2" s="1"/>
  <c r="M167" i="1"/>
  <c r="BN156"/>
  <c r="J262" i="2" s="1"/>
  <c r="BH156" i="1"/>
  <c r="D262" i="2" s="1"/>
  <c r="G167" i="1"/>
  <c r="BG159"/>
  <c r="BG166" s="1"/>
  <c r="F166"/>
  <c r="BG156"/>
  <c r="AZ167"/>
  <c r="CA156"/>
  <c r="W262" i="2" s="1"/>
  <c r="N167" i="1"/>
  <c r="BO156"/>
  <c r="K262" i="2" s="1"/>
  <c r="H167" i="1"/>
  <c r="BI156"/>
  <c r="E262" i="2" s="1"/>
  <c r="CB166" i="1"/>
  <c r="BR166"/>
  <c r="AW166"/>
  <c r="AL166"/>
  <c r="Y166"/>
  <c r="L166"/>
  <c r="AE160"/>
  <c r="AQ167"/>
  <c r="AK167"/>
  <c r="AF167"/>
  <c r="Z167"/>
  <c r="T167"/>
  <c r="CD166"/>
  <c r="BT166"/>
  <c r="BN166"/>
  <c r="BH166"/>
  <c r="AX166"/>
  <c r="AO166"/>
  <c r="AB166"/>
  <c r="O166"/>
  <c r="BQ156"/>
  <c r="M262" i="2" s="1"/>
  <c r="BK156" i="1"/>
  <c r="G262" i="2" s="1"/>
  <c r="AO160" i="1"/>
  <c r="AB160"/>
  <c r="BA167"/>
  <c r="AS167"/>
  <c r="AM167"/>
  <c r="AG167"/>
  <c r="AA167"/>
  <c r="U167"/>
  <c r="P167"/>
  <c r="J167"/>
  <c r="BC167"/>
  <c r="AT167"/>
  <c r="AN167"/>
  <c r="AH167"/>
  <c r="AC167"/>
  <c r="W167"/>
  <c r="Q167"/>
  <c r="K167"/>
  <c r="BP158"/>
  <c r="Y160"/>
  <c r="L160"/>
  <c r="AV160"/>
  <c r="BB160"/>
  <c r="CF158"/>
  <c r="AL160"/>
  <c r="BP159"/>
  <c r="F160"/>
  <c r="F167" s="1"/>
  <c r="V160"/>
  <c r="AR160"/>
  <c r="BJ159"/>
  <c r="AI160"/>
  <c r="BS159"/>
  <c r="BS158"/>
  <c r="BJ158"/>
  <c r="BX159"/>
  <c r="O160"/>
  <c r="BW159"/>
  <c r="AX160"/>
  <c r="AW160"/>
  <c r="AY159"/>
  <c r="R160"/>
  <c r="BX158"/>
  <c r="BW158"/>
  <c r="AY158"/>
  <c r="I160"/>
  <c r="BM155"/>
  <c r="BM166" s="1"/>
  <c r="BP155"/>
  <c r="BS155"/>
  <c r="BS166" s="1"/>
  <c r="BW155"/>
  <c r="AY155"/>
  <c r="BX155"/>
  <c r="BX166" s="1"/>
  <c r="BJ155"/>
  <c r="BW166" l="1"/>
  <c r="BJ166"/>
  <c r="BP166"/>
  <c r="BX156"/>
  <c r="T262" i="2" s="1"/>
  <c r="BW156" i="1"/>
  <c r="S262" i="2" s="1"/>
  <c r="AY166" i="1"/>
  <c r="BY158"/>
  <c r="BY159"/>
  <c r="AY160"/>
  <c r="BY155"/>
  <c r="BY166" l="1"/>
  <c r="O1202" l="1"/>
  <c r="I1202"/>
  <c r="AR943" l="1"/>
  <c r="AR944"/>
  <c r="BH2646" l="1"/>
  <c r="D565" i="2" s="1"/>
  <c r="BI2646" i="1"/>
  <c r="E565" i="2" s="1"/>
  <c r="BK2646" i="1"/>
  <c r="G565" i="2" s="1"/>
  <c r="BL2646" i="1"/>
  <c r="H565" i="2" s="1"/>
  <c r="BN2646" i="1"/>
  <c r="J565" i="2" s="1"/>
  <c r="BO2646" i="1"/>
  <c r="K565" i="2" s="1"/>
  <c r="BQ2646" i="1"/>
  <c r="M565" i="2" s="1"/>
  <c r="BR2646" i="1"/>
  <c r="N565" i="2" s="1"/>
  <c r="BT2646" i="1"/>
  <c r="P565" i="2" s="1"/>
  <c r="BU2646" i="1"/>
  <c r="Q565" i="2" s="1"/>
  <c r="CA2646" i="1"/>
  <c r="W565" i="2" s="1"/>
  <c r="CB2646" i="1"/>
  <c r="X565" i="2" s="1"/>
  <c r="CD2646" i="1"/>
  <c r="Z565" i="2" s="1"/>
  <c r="CE2646" i="1"/>
  <c r="AA565" i="2" s="1"/>
  <c r="I2646" i="1"/>
  <c r="L2646"/>
  <c r="O2646"/>
  <c r="R2646"/>
  <c r="V2646"/>
  <c r="Y2646"/>
  <c r="AB2646"/>
  <c r="AE2646"/>
  <c r="AI2646"/>
  <c r="AL2646"/>
  <c r="AO2646"/>
  <c r="AR2646"/>
  <c r="AV2646"/>
  <c r="BV2646" s="1"/>
  <c r="R565" i="2" s="1"/>
  <c r="AW2646" i="1"/>
  <c r="AX2646"/>
  <c r="BB2646"/>
  <c r="CC2646" s="1"/>
  <c r="Y565" i="2" s="1"/>
  <c r="BE2646" i="1"/>
  <c r="CF2646" s="1"/>
  <c r="AB565" i="2" s="1"/>
  <c r="BG2646" i="1"/>
  <c r="AO304"/>
  <c r="BM2646" l="1"/>
  <c r="I565" i="2" s="1"/>
  <c r="BP2646" i="1"/>
  <c r="L565" i="2" s="1"/>
  <c r="BJ2646" i="1"/>
  <c r="F565" i="2" s="1"/>
  <c r="BS2646" i="1"/>
  <c r="O565" i="2" s="1"/>
  <c r="BW2646" i="1"/>
  <c r="S565" i="2" s="1"/>
  <c r="BX2646" i="1"/>
  <c r="T565" i="2" s="1"/>
  <c r="AY2646" i="1"/>
  <c r="I1299"/>
  <c r="O1299"/>
  <c r="R1299"/>
  <c r="I2623"/>
  <c r="BY2646" l="1"/>
  <c r="U565" i="2" s="1"/>
  <c r="S219" i="1" l="1"/>
  <c r="G115" l="1"/>
  <c r="H115"/>
  <c r="J115"/>
  <c r="K115"/>
  <c r="M115"/>
  <c r="N115"/>
  <c r="P115"/>
  <c r="Q115"/>
  <c r="S115"/>
  <c r="T115"/>
  <c r="U115"/>
  <c r="W115"/>
  <c r="X115"/>
  <c r="Z115"/>
  <c r="AA115"/>
  <c r="AC115"/>
  <c r="AD115"/>
  <c r="AF115"/>
  <c r="AG115"/>
  <c r="AH115"/>
  <c r="AJ115"/>
  <c r="AK115"/>
  <c r="AM115"/>
  <c r="AN115"/>
  <c r="AP115"/>
  <c r="AQ115"/>
  <c r="AS115"/>
  <c r="AT115"/>
  <c r="AU115"/>
  <c r="AZ115"/>
  <c r="BA115"/>
  <c r="BC115"/>
  <c r="BD115"/>
  <c r="I113"/>
  <c r="L113"/>
  <c r="O113"/>
  <c r="R113"/>
  <c r="V113"/>
  <c r="Y113"/>
  <c r="AB113"/>
  <c r="AE113"/>
  <c r="AI113"/>
  <c r="AL113"/>
  <c r="AO113"/>
  <c r="AR113"/>
  <c r="AV113"/>
  <c r="BV113" s="1"/>
  <c r="AW113"/>
  <c r="AX113"/>
  <c r="BB113"/>
  <c r="CC113" s="1"/>
  <c r="BE113"/>
  <c r="CF113" s="1"/>
  <c r="I114"/>
  <c r="L114"/>
  <c r="O114"/>
  <c r="R114"/>
  <c r="V114"/>
  <c r="Y114"/>
  <c r="AB114"/>
  <c r="AE114"/>
  <c r="AI114"/>
  <c r="AL114"/>
  <c r="AO114"/>
  <c r="AR114"/>
  <c r="AV114"/>
  <c r="BV114" s="1"/>
  <c r="AW114"/>
  <c r="AX114"/>
  <c r="BB114"/>
  <c r="CC114" s="1"/>
  <c r="BE114"/>
  <c r="CF114" s="1"/>
  <c r="F115"/>
  <c r="BP113" l="1"/>
  <c r="BJ113"/>
  <c r="BM113"/>
  <c r="BP114"/>
  <c r="BG115"/>
  <c r="BM114"/>
  <c r="BS113"/>
  <c r="BS114"/>
  <c r="BJ114"/>
  <c r="Y115"/>
  <c r="BE115"/>
  <c r="AB115"/>
  <c r="AV115"/>
  <c r="AL115"/>
  <c r="AR115"/>
  <c r="AI115"/>
  <c r="BB115"/>
  <c r="AE115"/>
  <c r="AO115"/>
  <c r="V115"/>
  <c r="R115"/>
  <c r="AY114"/>
  <c r="O115"/>
  <c r="L115"/>
  <c r="AY113"/>
  <c r="AX115"/>
  <c r="AW115"/>
  <c r="I115"/>
  <c r="BY113" l="1"/>
  <c r="BY114"/>
  <c r="AY115"/>
  <c r="CB2873" l="1"/>
  <c r="AZ2439"/>
  <c r="BA2439"/>
  <c r="AZ2440"/>
  <c r="BA2440"/>
  <c r="CA2367"/>
  <c r="R2577"/>
  <c r="I2897"/>
  <c r="I2898"/>
  <c r="I2899"/>
  <c r="O2501"/>
  <c r="I2124"/>
  <c r="O1492"/>
  <c r="O1493"/>
  <c r="I1493"/>
  <c r="I1492"/>
  <c r="I1494" l="1"/>
  <c r="O20"/>
  <c r="O19"/>
  <c r="O18"/>
  <c r="O17"/>
  <c r="L10"/>
  <c r="O10"/>
  <c r="R10"/>
  <c r="I11"/>
  <c r="L11"/>
  <c r="O11"/>
  <c r="R11"/>
  <c r="I12"/>
  <c r="L12"/>
  <c r="O12"/>
  <c r="R12"/>
  <c r="I13"/>
  <c r="L13"/>
  <c r="O13"/>
  <c r="R13"/>
  <c r="B2666"/>
  <c r="B2663"/>
  <c r="E2665"/>
  <c r="E2662"/>
  <c r="B2667" l="1"/>
  <c r="AO2273"/>
  <c r="F861"/>
  <c r="BD2887"/>
  <c r="CE2887" s="1"/>
  <c r="BC2887"/>
  <c r="CD2887" s="1"/>
  <c r="BA2887"/>
  <c r="CB2887" s="1"/>
  <c r="AZ2887"/>
  <c r="CA2887" s="1"/>
  <c r="AU2887"/>
  <c r="BU2887" s="1"/>
  <c r="P37" i="6" s="1"/>
  <c r="AT2887" i="1"/>
  <c r="BT2887" s="1"/>
  <c r="O37" i="6" s="1"/>
  <c r="AS2887" i="1"/>
  <c r="AQ2887"/>
  <c r="AP2887"/>
  <c r="AN2887"/>
  <c r="AM2887"/>
  <c r="AK2887"/>
  <c r="AJ2887"/>
  <c r="AH2887"/>
  <c r="AG2887"/>
  <c r="AF2887"/>
  <c r="AD2887"/>
  <c r="AC2887"/>
  <c r="AA2887"/>
  <c r="Z2887"/>
  <c r="X2887"/>
  <c r="W2887"/>
  <c r="U2887"/>
  <c r="T2887"/>
  <c r="S2887"/>
  <c r="Q2887"/>
  <c r="P2887"/>
  <c r="N2887"/>
  <c r="M2887"/>
  <c r="K2887"/>
  <c r="J2887"/>
  <c r="H2887"/>
  <c r="G2887"/>
  <c r="F2887"/>
  <c r="BH2873"/>
  <c r="G2802"/>
  <c r="H2878"/>
  <c r="BH2887" l="1"/>
  <c r="C37" i="6" s="1"/>
  <c r="BN2887" i="1"/>
  <c r="I37" i="6" s="1"/>
  <c r="BL2887" i="1"/>
  <c r="G37" i="6" s="1"/>
  <c r="BK2887" i="1"/>
  <c r="F37" i="6" s="1"/>
  <c r="BQ2887" i="1"/>
  <c r="L37" i="6" s="1"/>
  <c r="BR2887" i="1"/>
  <c r="M37" i="6" s="1"/>
  <c r="BI2887" i="1"/>
  <c r="D37" i="6" s="1"/>
  <c r="BO2887" i="1"/>
  <c r="J37" i="6" s="1"/>
  <c r="BW2887" i="1" l="1"/>
  <c r="BX2887"/>
  <c r="S37" i="6"/>
  <c r="R37"/>
  <c r="F1277" i="1" l="1"/>
  <c r="F1260"/>
  <c r="F863"/>
  <c r="F354"/>
  <c r="F31"/>
  <c r="CE2645"/>
  <c r="AA564" i="2" s="1"/>
  <c r="CD2645" i="1"/>
  <c r="Z564" i="2" s="1"/>
  <c r="CB2645" i="1"/>
  <c r="X564" i="2" s="1"/>
  <c r="CA2645" i="1"/>
  <c r="W564" i="2" s="1"/>
  <c r="BU2645" i="1"/>
  <c r="Q564" i="2" s="1"/>
  <c r="BT2645" i="1"/>
  <c r="P564" i="2" s="1"/>
  <c r="BR2645" i="1"/>
  <c r="N564" i="2" s="1"/>
  <c r="BQ2645" i="1"/>
  <c r="M564" i="2" s="1"/>
  <c r="BO2645" i="1"/>
  <c r="K564" i="2" s="1"/>
  <c r="BN2645" i="1"/>
  <c r="J564" i="2" s="1"/>
  <c r="BL2645" i="1"/>
  <c r="H564" i="2" s="1"/>
  <c r="BK2645" i="1"/>
  <c r="G564" i="2" s="1"/>
  <c r="BI2645" i="1"/>
  <c r="E564" i="2" s="1"/>
  <c r="BH2645" i="1"/>
  <c r="D564" i="2" s="1"/>
  <c r="BG2645" i="1"/>
  <c r="BW2645" l="1"/>
  <c r="S564" i="2" s="1"/>
  <c r="BX2645" i="1"/>
  <c r="T564" i="2" s="1"/>
  <c r="AC20" i="7" l="1"/>
  <c r="BB1875" i="1" l="1"/>
  <c r="AZ1922" l="1"/>
  <c r="CA1922" s="1"/>
  <c r="BA1922"/>
  <c r="CB1922" s="1"/>
  <c r="BC1922"/>
  <c r="CD1922" s="1"/>
  <c r="BD1922"/>
  <c r="CE1922" s="1"/>
  <c r="AZ1923"/>
  <c r="CA1923" s="1"/>
  <c r="BA1923"/>
  <c r="CB1923" s="1"/>
  <c r="BC1923"/>
  <c r="CD1923" s="1"/>
  <c r="BD1923"/>
  <c r="CE1923" s="1"/>
  <c r="AG1922"/>
  <c r="AH1922"/>
  <c r="AJ1922"/>
  <c r="AK1922"/>
  <c r="AM1922"/>
  <c r="AN1922"/>
  <c r="AP1922"/>
  <c r="AQ1922"/>
  <c r="AS1922"/>
  <c r="AT1922"/>
  <c r="BT1922" s="1"/>
  <c r="AU1922"/>
  <c r="BU1922" s="1"/>
  <c r="AG1923"/>
  <c r="AH1923"/>
  <c r="AJ1923"/>
  <c r="AK1923"/>
  <c r="AM1923"/>
  <c r="AN1923"/>
  <c r="AP1923"/>
  <c r="AQ1923"/>
  <c r="AS1923"/>
  <c r="AT1923"/>
  <c r="BT1923" s="1"/>
  <c r="AU1923"/>
  <c r="BU1923" s="1"/>
  <c r="H1922"/>
  <c r="J1922"/>
  <c r="K1922"/>
  <c r="M1922"/>
  <c r="N1922"/>
  <c r="P1922"/>
  <c r="Q1922"/>
  <c r="S1922"/>
  <c r="T1922"/>
  <c r="U1922"/>
  <c r="W1922"/>
  <c r="X1922"/>
  <c r="Z1922"/>
  <c r="AA1922"/>
  <c r="AC1922"/>
  <c r="AD1922"/>
  <c r="AF1922"/>
  <c r="H1923"/>
  <c r="J1923"/>
  <c r="K1923"/>
  <c r="M1923"/>
  <c r="N1923"/>
  <c r="P1923"/>
  <c r="Q1923"/>
  <c r="S1923"/>
  <c r="T1923"/>
  <c r="U1923"/>
  <c r="W1923"/>
  <c r="X1923"/>
  <c r="Z1923"/>
  <c r="AA1923"/>
  <c r="AC1923"/>
  <c r="AD1923"/>
  <c r="AF1923"/>
  <c r="G1922"/>
  <c r="G1923"/>
  <c r="F1922"/>
  <c r="F1923"/>
  <c r="BH1922" l="1"/>
  <c r="BG1922"/>
  <c r="BN1923"/>
  <c r="BQ1923"/>
  <c r="BK1923"/>
  <c r="BQ1922"/>
  <c r="BR1922"/>
  <c r="BK1922"/>
  <c r="BG1923"/>
  <c r="BO1923"/>
  <c r="BI1923"/>
  <c r="BI1922"/>
  <c r="BL1922"/>
  <c r="BR1923"/>
  <c r="BN1922"/>
  <c r="BO1922"/>
  <c r="BL1923"/>
  <c r="BH1923"/>
  <c r="BW1923" l="1"/>
  <c r="BW1922"/>
  <c r="BX1923"/>
  <c r="BX1922"/>
  <c r="I2421" l="1"/>
  <c r="I1003"/>
  <c r="I79" l="1"/>
  <c r="CE81"/>
  <c r="CD81"/>
  <c r="CB81"/>
  <c r="CA81"/>
  <c r="BU81"/>
  <c r="BT81"/>
  <c r="BR81"/>
  <c r="BQ81"/>
  <c r="BO81"/>
  <c r="BN81"/>
  <c r="BL81"/>
  <c r="BK81"/>
  <c r="BI81"/>
  <c r="BH81"/>
  <c r="BG81"/>
  <c r="BE81"/>
  <c r="BB81"/>
  <c r="CC81" s="1"/>
  <c r="AX81"/>
  <c r="AW81"/>
  <c r="AV81"/>
  <c r="AR81"/>
  <c r="AO81"/>
  <c r="AL81"/>
  <c r="AI81"/>
  <c r="AE81"/>
  <c r="AB81"/>
  <c r="Y81"/>
  <c r="V81"/>
  <c r="R81"/>
  <c r="BS81" s="1"/>
  <c r="O81"/>
  <c r="BP81" s="1"/>
  <c r="L81"/>
  <c r="BM81" s="1"/>
  <c r="I81"/>
  <c r="CE83"/>
  <c r="CD83"/>
  <c r="BU83"/>
  <c r="CB83"/>
  <c r="CA83"/>
  <c r="BT83"/>
  <c r="CF81" l="1"/>
  <c r="BW81"/>
  <c r="BV81"/>
  <c r="AY81"/>
  <c r="BX81"/>
  <c r="BI83"/>
  <c r="BJ81"/>
  <c r="BY81" s="1"/>
  <c r="BQ83"/>
  <c r="BN83"/>
  <c r="BL83"/>
  <c r="BR83"/>
  <c r="BO83"/>
  <c r="BK83"/>
  <c r="BW83" l="1"/>
  <c r="BX83"/>
  <c r="H1752" l="1"/>
  <c r="J1752"/>
  <c r="K1752"/>
  <c r="M1752"/>
  <c r="N1752"/>
  <c r="P1752"/>
  <c r="Q1752"/>
  <c r="S1752"/>
  <c r="T1752"/>
  <c r="U1752"/>
  <c r="W1752"/>
  <c r="X1752"/>
  <c r="Z1752"/>
  <c r="AA1752"/>
  <c r="AC1752"/>
  <c r="AD1752"/>
  <c r="AF1752"/>
  <c r="AG1752"/>
  <c r="AH1752"/>
  <c r="AJ1752"/>
  <c r="AK1752"/>
  <c r="AM1752"/>
  <c r="AN1752"/>
  <c r="AP1752"/>
  <c r="AQ1752"/>
  <c r="AS1752"/>
  <c r="AT1752"/>
  <c r="AU1752"/>
  <c r="AZ1752"/>
  <c r="BA1752"/>
  <c r="BC1752"/>
  <c r="BD1752"/>
  <c r="H1753"/>
  <c r="J1753"/>
  <c r="K1753"/>
  <c r="M1753"/>
  <c r="N1753"/>
  <c r="P1753"/>
  <c r="Q1753"/>
  <c r="S1753"/>
  <c r="T1753"/>
  <c r="U1753"/>
  <c r="W1753"/>
  <c r="X1753"/>
  <c r="Z1753"/>
  <c r="AA1753"/>
  <c r="AC1753"/>
  <c r="AD1753"/>
  <c r="AF1753"/>
  <c r="AG1753"/>
  <c r="AH1753"/>
  <c r="AJ1753"/>
  <c r="AK1753"/>
  <c r="AM1753"/>
  <c r="AN1753"/>
  <c r="AP1753"/>
  <c r="AQ1753"/>
  <c r="AS1753"/>
  <c r="AT1753"/>
  <c r="AU1753"/>
  <c r="AZ1753"/>
  <c r="BA1753"/>
  <c r="BC1753"/>
  <c r="BD1753"/>
  <c r="G1753"/>
  <c r="G1752"/>
  <c r="F1753"/>
  <c r="F1752"/>
  <c r="AX1748"/>
  <c r="AW1748"/>
  <c r="AX1747"/>
  <c r="AW1747"/>
  <c r="AX1743"/>
  <c r="AW1743"/>
  <c r="AX1742"/>
  <c r="AW1742"/>
  <c r="BD1749"/>
  <c r="CE1749" s="1"/>
  <c r="BC1749"/>
  <c r="CD1749" s="1"/>
  <c r="BA1749"/>
  <c r="CB1749" s="1"/>
  <c r="AZ1749"/>
  <c r="CA1749" s="1"/>
  <c r="AU1749"/>
  <c r="BU1749" s="1"/>
  <c r="AT1749"/>
  <c r="BT1749" s="1"/>
  <c r="AS1749"/>
  <c r="AQ1749"/>
  <c r="AP1749"/>
  <c r="AN1749"/>
  <c r="AM1749"/>
  <c r="AK1749"/>
  <c r="AJ1749"/>
  <c r="AH1749"/>
  <c r="AG1749"/>
  <c r="AF1749"/>
  <c r="AD1749"/>
  <c r="AC1749"/>
  <c r="AA1749"/>
  <c r="Z1749"/>
  <c r="X1749"/>
  <c r="W1749"/>
  <c r="U1749"/>
  <c r="T1749"/>
  <c r="S1749"/>
  <c r="Q1749"/>
  <c r="P1749"/>
  <c r="N1749"/>
  <c r="M1749"/>
  <c r="K1749"/>
  <c r="J1749"/>
  <c r="G1749"/>
  <c r="F1749"/>
  <c r="CE1748"/>
  <c r="CD1748"/>
  <c r="CB1748"/>
  <c r="CA1748"/>
  <c r="BU1748"/>
  <c r="BT1748"/>
  <c r="BR1748"/>
  <c r="BQ1748"/>
  <c r="BO1748"/>
  <c r="BN1748"/>
  <c r="BL1748"/>
  <c r="BK1748"/>
  <c r="BI1748"/>
  <c r="BH1748"/>
  <c r="BG1748"/>
  <c r="BE1748"/>
  <c r="CF1748" s="1"/>
  <c r="BB1748"/>
  <c r="CC1748" s="1"/>
  <c r="AV1748"/>
  <c r="BV1748" s="1"/>
  <c r="AR1748"/>
  <c r="AO1748"/>
  <c r="AL1748"/>
  <c r="AI1748"/>
  <c r="AE1748"/>
  <c r="AB1748"/>
  <c r="Y1748"/>
  <c r="V1748"/>
  <c r="R1748"/>
  <c r="O1748"/>
  <c r="BP1748" s="1"/>
  <c r="L1748"/>
  <c r="BM1748" s="1"/>
  <c r="I1748"/>
  <c r="CE1747"/>
  <c r="CD1747"/>
  <c r="CB1747"/>
  <c r="CA1747"/>
  <c r="BU1747"/>
  <c r="BT1747"/>
  <c r="BR1747"/>
  <c r="BQ1747"/>
  <c r="BO1747"/>
  <c r="BN1747"/>
  <c r="BL1747"/>
  <c r="BK1747"/>
  <c r="BI1747"/>
  <c r="BH1747"/>
  <c r="BG1747"/>
  <c r="BE1747"/>
  <c r="BB1747"/>
  <c r="CC1747" s="1"/>
  <c r="AV1747"/>
  <c r="AR1747"/>
  <c r="AO1747"/>
  <c r="AL1747"/>
  <c r="AI1747"/>
  <c r="AE1747"/>
  <c r="AB1747"/>
  <c r="Y1747"/>
  <c r="V1747"/>
  <c r="R1747"/>
  <c r="BS1747" s="1"/>
  <c r="O1747"/>
  <c r="L1747"/>
  <c r="I1747"/>
  <c r="V1749" l="1"/>
  <c r="AI1749"/>
  <c r="AE1749"/>
  <c r="AR1749"/>
  <c r="BH1752"/>
  <c r="AV1749"/>
  <c r="BV1749" s="1"/>
  <c r="BG1752"/>
  <c r="BK1749"/>
  <c r="BQ1749"/>
  <c r="O1749"/>
  <c r="AB1749"/>
  <c r="BE1749"/>
  <c r="CF1749" s="1"/>
  <c r="BG1749"/>
  <c r="BL1749"/>
  <c r="BR1749"/>
  <c r="BW1747"/>
  <c r="CF1747"/>
  <c r="BO1749"/>
  <c r="BW1748"/>
  <c r="L1749"/>
  <c r="Y1749"/>
  <c r="AL1749"/>
  <c r="AO1749"/>
  <c r="BH1749"/>
  <c r="BN1749"/>
  <c r="BB1749"/>
  <c r="CC1749" s="1"/>
  <c r="BJ1748"/>
  <c r="BI1749"/>
  <c r="BX1747"/>
  <c r="AW1749"/>
  <c r="AX1749"/>
  <c r="AY1747"/>
  <c r="AY1748"/>
  <c r="BX1748"/>
  <c r="R1749"/>
  <c r="BV1747"/>
  <c r="BS1748"/>
  <c r="I1749"/>
  <c r="BM1747"/>
  <c r="BJ1747"/>
  <c r="BP1747"/>
  <c r="BS1749" l="1"/>
  <c r="BJ1749"/>
  <c r="BX1749"/>
  <c r="BP1749"/>
  <c r="BM1749"/>
  <c r="BW1749"/>
  <c r="BY1748"/>
  <c r="AY1749"/>
  <c r="BY1747"/>
  <c r="BY1749" l="1"/>
  <c r="R952"/>
  <c r="R948"/>
  <c r="R947"/>
  <c r="R944"/>
  <c r="R943"/>
  <c r="R940"/>
  <c r="R939"/>
  <c r="R936"/>
  <c r="R935"/>
  <c r="R932"/>
  <c r="R931"/>
  <c r="R928"/>
  <c r="R927"/>
  <c r="R924"/>
  <c r="R923"/>
  <c r="R920"/>
  <c r="R919"/>
  <c r="R916"/>
  <c r="R915"/>
  <c r="R911"/>
  <c r="R910"/>
  <c r="R907"/>
  <c r="R906"/>
  <c r="R903"/>
  <c r="R902"/>
  <c r="R897"/>
  <c r="R896"/>
  <c r="R892"/>
  <c r="R888"/>
  <c r="R887"/>
  <c r="P885"/>
  <c r="Q885"/>
  <c r="R884"/>
  <c r="R883"/>
  <c r="H1016"/>
  <c r="J1016"/>
  <c r="K1016"/>
  <c r="M1016"/>
  <c r="N1016"/>
  <c r="P1016"/>
  <c r="Q1016"/>
  <c r="H1017"/>
  <c r="J1017"/>
  <c r="K1017"/>
  <c r="M1017"/>
  <c r="N1017"/>
  <c r="P1017"/>
  <c r="Q1017"/>
  <c r="H1012"/>
  <c r="J1012"/>
  <c r="K1012"/>
  <c r="M1012"/>
  <c r="N1012"/>
  <c r="Q1012"/>
  <c r="H1013"/>
  <c r="J1013"/>
  <c r="K1013"/>
  <c r="M1013"/>
  <c r="N1013"/>
  <c r="P1013"/>
  <c r="Q1013"/>
  <c r="G1017"/>
  <c r="G1013"/>
  <c r="G1016"/>
  <c r="J1023" l="1"/>
  <c r="J1022"/>
  <c r="R925"/>
  <c r="R933"/>
  <c r="R945"/>
  <c r="R921"/>
  <c r="R929"/>
  <c r="R937"/>
  <c r="R885"/>
  <c r="R889"/>
  <c r="P1023"/>
  <c r="M1023"/>
  <c r="Q1022"/>
  <c r="N1022"/>
  <c r="K1022"/>
  <c r="H1022"/>
  <c r="R917"/>
  <c r="N1023"/>
  <c r="H1023"/>
  <c r="R953"/>
  <c r="M1022"/>
  <c r="R949"/>
  <c r="Q1023"/>
  <c r="K1023"/>
  <c r="R904"/>
  <c r="R912"/>
  <c r="G1023"/>
  <c r="R908"/>
  <c r="R941"/>
  <c r="R898"/>
  <c r="H189" l="1"/>
  <c r="J189"/>
  <c r="K189"/>
  <c r="M189"/>
  <c r="N189"/>
  <c r="P189"/>
  <c r="Q189"/>
  <c r="S189"/>
  <c r="T189"/>
  <c r="U189"/>
  <c r="W189"/>
  <c r="X189"/>
  <c r="Z189"/>
  <c r="AA189"/>
  <c r="AC189"/>
  <c r="AD189"/>
  <c r="AF189"/>
  <c r="AG189"/>
  <c r="AH189"/>
  <c r="AJ189"/>
  <c r="AK189"/>
  <c r="AM189"/>
  <c r="AN189"/>
  <c r="AP189"/>
  <c r="AQ189"/>
  <c r="AS189"/>
  <c r="AT189"/>
  <c r="AU189"/>
  <c r="AZ189"/>
  <c r="BA189"/>
  <c r="BC189"/>
  <c r="BD189"/>
  <c r="H190"/>
  <c r="J190"/>
  <c r="K190"/>
  <c r="M190"/>
  <c r="N190"/>
  <c r="P190"/>
  <c r="Q190"/>
  <c r="S190"/>
  <c r="T190"/>
  <c r="U190"/>
  <c r="W190"/>
  <c r="X190"/>
  <c r="Z190"/>
  <c r="AA190"/>
  <c r="AC190"/>
  <c r="AD190"/>
  <c r="AF190"/>
  <c r="AG190"/>
  <c r="AH190"/>
  <c r="AJ190"/>
  <c r="AK190"/>
  <c r="AM190"/>
  <c r="AN190"/>
  <c r="AP190"/>
  <c r="AQ190"/>
  <c r="AS190"/>
  <c r="AT190"/>
  <c r="AU190"/>
  <c r="AZ190"/>
  <c r="BA190"/>
  <c r="BC190"/>
  <c r="BD190"/>
  <c r="G190"/>
  <c r="G189"/>
  <c r="F189"/>
  <c r="F188"/>
  <c r="G188"/>
  <c r="H186"/>
  <c r="J186"/>
  <c r="K186"/>
  <c r="H187"/>
  <c r="J187"/>
  <c r="K187"/>
  <c r="G187"/>
  <c r="G186"/>
  <c r="F187"/>
  <c r="F186"/>
  <c r="G191" l="1"/>
  <c r="P551"/>
  <c r="I504"/>
  <c r="AW2645"/>
  <c r="AX2645"/>
  <c r="BB2645"/>
  <c r="CC2645" s="1"/>
  <c r="Y564" i="2" s="1"/>
  <c r="BE2645" i="1"/>
  <c r="CF2645" s="1"/>
  <c r="AB564" i="2" s="1"/>
  <c r="AV2645" i="1"/>
  <c r="BV2645" s="1"/>
  <c r="R564" i="2" s="1"/>
  <c r="AR2645" i="1"/>
  <c r="AO2645"/>
  <c r="AL2645"/>
  <c r="AI2645"/>
  <c r="AE2645"/>
  <c r="AB2645"/>
  <c r="Y2645"/>
  <c r="V2645"/>
  <c r="R2645"/>
  <c r="BS2645" s="1"/>
  <c r="O564" i="2" s="1"/>
  <c r="O2645" i="1"/>
  <c r="BP2645" s="1"/>
  <c r="L564" i="2" s="1"/>
  <c r="L2645" i="1"/>
  <c r="BM2645" s="1"/>
  <c r="I2645"/>
  <c r="AY2645" l="1"/>
  <c r="BJ2645"/>
  <c r="F564" i="2" s="1"/>
  <c r="I564"/>
  <c r="O305" i="1"/>
  <c r="BY2645" l="1"/>
  <c r="U564" i="2" s="1"/>
  <c r="AW1442" i="1"/>
  <c r="AX1442"/>
  <c r="AV1171" l="1"/>
  <c r="R1791" l="1"/>
  <c r="V1311" l="1"/>
  <c r="BD1744"/>
  <c r="CE1744" s="1"/>
  <c r="BC1744"/>
  <c r="CD1744" s="1"/>
  <c r="BA1744"/>
  <c r="CB1744" s="1"/>
  <c r="AZ1744"/>
  <c r="CA1744" s="1"/>
  <c r="AU1744"/>
  <c r="BU1744" s="1"/>
  <c r="AT1744"/>
  <c r="BT1744" s="1"/>
  <c r="AS1744"/>
  <c r="AQ1744"/>
  <c r="AP1744"/>
  <c r="AN1744"/>
  <c r="AM1744"/>
  <c r="AK1744"/>
  <c r="AJ1744"/>
  <c r="AH1744"/>
  <c r="AG1744"/>
  <c r="AF1744"/>
  <c r="AD1744"/>
  <c r="AC1744"/>
  <c r="AA1744"/>
  <c r="Z1744"/>
  <c r="X1744"/>
  <c r="W1744"/>
  <c r="U1744"/>
  <c r="T1744"/>
  <c r="S1744"/>
  <c r="Q1744"/>
  <c r="P1744"/>
  <c r="N1744"/>
  <c r="M1744"/>
  <c r="K1744"/>
  <c r="J1744"/>
  <c r="H1744"/>
  <c r="G1744"/>
  <c r="F1744"/>
  <c r="CE1743"/>
  <c r="CD1743"/>
  <c r="CB1743"/>
  <c r="CA1743"/>
  <c r="BU1743"/>
  <c r="BT1743"/>
  <c r="BR1743"/>
  <c r="BQ1743"/>
  <c r="BO1743"/>
  <c r="BN1743"/>
  <c r="BL1743"/>
  <c r="BK1743"/>
  <c r="BI1743"/>
  <c r="BH1743"/>
  <c r="BG1743"/>
  <c r="BE1743"/>
  <c r="CF1743" s="1"/>
  <c r="BB1743"/>
  <c r="CC1743" s="1"/>
  <c r="AV1743"/>
  <c r="BV1743" s="1"/>
  <c r="AR1743"/>
  <c r="AO1743"/>
  <c r="AL1743"/>
  <c r="AI1743"/>
  <c r="AE1743"/>
  <c r="AB1743"/>
  <c r="Y1743"/>
  <c r="V1743"/>
  <c r="R1743"/>
  <c r="BS1743" s="1"/>
  <c r="O1743"/>
  <c r="BP1743" s="1"/>
  <c r="L1743"/>
  <c r="BM1743" s="1"/>
  <c r="I1743"/>
  <c r="CE1742"/>
  <c r="CD1742"/>
  <c r="CB1742"/>
  <c r="CA1742"/>
  <c r="BU1742"/>
  <c r="BT1742"/>
  <c r="BR1742"/>
  <c r="BQ1742"/>
  <c r="BO1742"/>
  <c r="BN1742"/>
  <c r="BL1742"/>
  <c r="BK1742"/>
  <c r="BI1742"/>
  <c r="BH1742"/>
  <c r="BG1742"/>
  <c r="BE1742"/>
  <c r="BE1744" s="1"/>
  <c r="CF1744" s="1"/>
  <c r="BB1742"/>
  <c r="CC1742" s="1"/>
  <c r="AX1744"/>
  <c r="AV1742"/>
  <c r="BV1742" s="1"/>
  <c r="AR1742"/>
  <c r="AO1742"/>
  <c r="AL1742"/>
  <c r="AI1742"/>
  <c r="AE1742"/>
  <c r="AB1742"/>
  <c r="Y1742"/>
  <c r="V1742"/>
  <c r="R1742"/>
  <c r="O1742"/>
  <c r="L1742"/>
  <c r="I1742"/>
  <c r="I2707"/>
  <c r="AX2707"/>
  <c r="BI2707"/>
  <c r="BW1743" l="1"/>
  <c r="V1744"/>
  <c r="BK1744"/>
  <c r="AE1744"/>
  <c r="AR1744"/>
  <c r="L1744"/>
  <c r="Y1744"/>
  <c r="AL1744"/>
  <c r="BH1744"/>
  <c r="BN1744"/>
  <c r="BX1742"/>
  <c r="BR1744"/>
  <c r="BQ1744"/>
  <c r="BO1744"/>
  <c r="O1744"/>
  <c r="AB1744"/>
  <c r="AO1744"/>
  <c r="BG1744"/>
  <c r="BL1744"/>
  <c r="BJ1743"/>
  <c r="BY1743" s="1"/>
  <c r="AY1743"/>
  <c r="AY1742"/>
  <c r="AI1744"/>
  <c r="AV1744"/>
  <c r="BV1744" s="1"/>
  <c r="CF1742"/>
  <c r="BX1743"/>
  <c r="BI1744"/>
  <c r="BB1744"/>
  <c r="CC1744" s="1"/>
  <c r="BS1742"/>
  <c r="BJ1742"/>
  <c r="BW1742"/>
  <c r="AW1744"/>
  <c r="I1744"/>
  <c r="R1744"/>
  <c r="BM1742"/>
  <c r="BP1742"/>
  <c r="BJ1744" l="1"/>
  <c r="BW1744"/>
  <c r="BX1744"/>
  <c r="BM1744"/>
  <c r="BS1744"/>
  <c r="BP1744"/>
  <c r="BY1742"/>
  <c r="AY1744"/>
  <c r="BY1744" l="1"/>
  <c r="BB131"/>
  <c r="G31" l="1"/>
  <c r="H31"/>
  <c r="J31"/>
  <c r="K31"/>
  <c r="M31"/>
  <c r="N31"/>
  <c r="P31"/>
  <c r="Q31"/>
  <c r="S31"/>
  <c r="T31"/>
  <c r="U31"/>
  <c r="W31"/>
  <c r="X31"/>
  <c r="Z31"/>
  <c r="AA31"/>
  <c r="AC31"/>
  <c r="AD31"/>
  <c r="AF31"/>
  <c r="AG31"/>
  <c r="AH31"/>
  <c r="AJ31"/>
  <c r="AK31"/>
  <c r="AM31"/>
  <c r="AN31"/>
  <c r="AP31"/>
  <c r="AQ31"/>
  <c r="AS31"/>
  <c r="AT31"/>
  <c r="AU31"/>
  <c r="AZ31"/>
  <c r="BA31"/>
  <c r="BC31"/>
  <c r="BD31"/>
  <c r="G32"/>
  <c r="H32"/>
  <c r="J32"/>
  <c r="K32"/>
  <c r="M32"/>
  <c r="N32"/>
  <c r="P32"/>
  <c r="Q32"/>
  <c r="S32"/>
  <c r="T32"/>
  <c r="U32"/>
  <c r="W32"/>
  <c r="X32"/>
  <c r="Z32"/>
  <c r="AA32"/>
  <c r="AC32"/>
  <c r="AD32"/>
  <c r="AF32"/>
  <c r="AG32"/>
  <c r="AH32"/>
  <c r="AJ32"/>
  <c r="AK32"/>
  <c r="AM32"/>
  <c r="AN32"/>
  <c r="AP32"/>
  <c r="AQ32"/>
  <c r="AS32"/>
  <c r="AT32"/>
  <c r="AU32"/>
  <c r="AZ32"/>
  <c r="BA32"/>
  <c r="BC32"/>
  <c r="BD32"/>
  <c r="G33"/>
  <c r="H33"/>
  <c r="J33"/>
  <c r="K33"/>
  <c r="M33"/>
  <c r="N33"/>
  <c r="P33"/>
  <c r="Q33"/>
  <c r="S33"/>
  <c r="T33"/>
  <c r="U33"/>
  <c r="W33"/>
  <c r="X33"/>
  <c r="Z33"/>
  <c r="AA33"/>
  <c r="AC33"/>
  <c r="AD33"/>
  <c r="AF33"/>
  <c r="AG33"/>
  <c r="AH33"/>
  <c r="AJ33"/>
  <c r="AK33"/>
  <c r="AM33"/>
  <c r="AN33"/>
  <c r="AP33"/>
  <c r="AQ33"/>
  <c r="AS33"/>
  <c r="AT33"/>
  <c r="AU33"/>
  <c r="AZ33"/>
  <c r="BA33"/>
  <c r="BC33"/>
  <c r="BD33"/>
  <c r="G34"/>
  <c r="H34"/>
  <c r="J34"/>
  <c r="K34"/>
  <c r="M34"/>
  <c r="N34"/>
  <c r="P34"/>
  <c r="Q34"/>
  <c r="S34"/>
  <c r="T34"/>
  <c r="U34"/>
  <c r="W34"/>
  <c r="X34"/>
  <c r="Z34"/>
  <c r="AA34"/>
  <c r="AC34"/>
  <c r="AD34"/>
  <c r="AF34"/>
  <c r="AG34"/>
  <c r="AH34"/>
  <c r="AJ34"/>
  <c r="AK34"/>
  <c r="AM34"/>
  <c r="AN34"/>
  <c r="AP34"/>
  <c r="AQ34"/>
  <c r="AS34"/>
  <c r="AT34"/>
  <c r="AU34"/>
  <c r="AZ34"/>
  <c r="BA34"/>
  <c r="BC34"/>
  <c r="BD34"/>
  <c r="F32"/>
  <c r="F33"/>
  <c r="F34"/>
  <c r="F35" l="1"/>
  <c r="BC35"/>
  <c r="G35"/>
  <c r="AA35"/>
  <c r="AM35"/>
  <c r="W35"/>
  <c r="K35"/>
  <c r="AU35"/>
  <c r="S35"/>
  <c r="M35"/>
  <c r="AQ35"/>
  <c r="AK35"/>
  <c r="BA35"/>
  <c r="AS35"/>
  <c r="AG35"/>
  <c r="U35"/>
  <c r="AC35"/>
  <c r="Q35"/>
  <c r="AT35"/>
  <c r="AP35"/>
  <c r="AH35"/>
  <c r="AD35"/>
  <c r="Z35"/>
  <c r="N35"/>
  <c r="J35"/>
  <c r="BD35"/>
  <c r="AZ35"/>
  <c r="AN35"/>
  <c r="AJ35"/>
  <c r="AF35"/>
  <c r="X35"/>
  <c r="T35"/>
  <c r="P35"/>
  <c r="H35"/>
  <c r="BD1648"/>
  <c r="CE1648" s="1"/>
  <c r="BC1648"/>
  <c r="CD1648" s="1"/>
  <c r="BA1648"/>
  <c r="CB1648" s="1"/>
  <c r="AZ1648"/>
  <c r="CA1648" s="1"/>
  <c r="AU1648"/>
  <c r="BU1648" s="1"/>
  <c r="AT1648"/>
  <c r="BT1648" s="1"/>
  <c r="AS1648"/>
  <c r="AQ1648"/>
  <c r="AP1648"/>
  <c r="AN1648"/>
  <c r="AM1648"/>
  <c r="AK1648"/>
  <c r="AJ1648"/>
  <c r="AH1648"/>
  <c r="AG1648"/>
  <c r="AF1648"/>
  <c r="AD1648"/>
  <c r="AC1648"/>
  <c r="AA1648"/>
  <c r="Z1648"/>
  <c r="X1648"/>
  <c r="W1648"/>
  <c r="U1648"/>
  <c r="T1648"/>
  <c r="S1648"/>
  <c r="Q1648"/>
  <c r="P1648"/>
  <c r="N1648"/>
  <c r="M1648"/>
  <c r="K1648"/>
  <c r="J1648"/>
  <c r="H1648"/>
  <c r="G1648"/>
  <c r="F1648"/>
  <c r="CE1647"/>
  <c r="CD1647"/>
  <c r="CB1647"/>
  <c r="CA1647"/>
  <c r="BU1647"/>
  <c r="BT1647"/>
  <c r="BR1647"/>
  <c r="BQ1647"/>
  <c r="BO1647"/>
  <c r="BN1647"/>
  <c r="BL1647"/>
  <c r="BK1647"/>
  <c r="BI1647"/>
  <c r="BH1647"/>
  <c r="BG1647"/>
  <c r="BE1647"/>
  <c r="CF1647" s="1"/>
  <c r="BB1647"/>
  <c r="CC1647" s="1"/>
  <c r="AX1647"/>
  <c r="AW1647"/>
  <c r="AV1647"/>
  <c r="BV1647" s="1"/>
  <c r="AR1647"/>
  <c r="AO1647"/>
  <c r="AL1647"/>
  <c r="AI1647"/>
  <c r="AE1647"/>
  <c r="AB1647"/>
  <c r="Y1647"/>
  <c r="V1647"/>
  <c r="R1647"/>
  <c r="BS1647" s="1"/>
  <c r="BP1647"/>
  <c r="L1647"/>
  <c r="BM1647" s="1"/>
  <c r="I1647"/>
  <c r="BJ1647" s="1"/>
  <c r="CE1646"/>
  <c r="CD1646"/>
  <c r="CB1646"/>
  <c r="CA1646"/>
  <c r="BU1646"/>
  <c r="BT1646"/>
  <c r="BR1646"/>
  <c r="BQ1646"/>
  <c r="BO1646"/>
  <c r="BN1646"/>
  <c r="BL1646"/>
  <c r="BK1646"/>
  <c r="BI1646"/>
  <c r="BH1646"/>
  <c r="BG1646"/>
  <c r="BE1646"/>
  <c r="CF1646" s="1"/>
  <c r="BB1646"/>
  <c r="CC1646" s="1"/>
  <c r="AX1646"/>
  <c r="AW1646"/>
  <c r="AW1648" s="1"/>
  <c r="AV1646"/>
  <c r="BV1646" s="1"/>
  <c r="AR1646"/>
  <c r="AO1646"/>
  <c r="AL1646"/>
  <c r="AL1648" s="1"/>
  <c r="AI1646"/>
  <c r="AE1646"/>
  <c r="AB1646"/>
  <c r="Y1646"/>
  <c r="Y1648" s="1"/>
  <c r="V1646"/>
  <c r="R1646"/>
  <c r="BS1646" s="1"/>
  <c r="I1648" l="1"/>
  <c r="L1648"/>
  <c r="BM1648" s="1"/>
  <c r="BX1646"/>
  <c r="O1648"/>
  <c r="AB1648"/>
  <c r="AO1648"/>
  <c r="AX1648"/>
  <c r="BG1648"/>
  <c r="BL1648"/>
  <c r="BR1648"/>
  <c r="AE1648"/>
  <c r="AR1648"/>
  <c r="BH1648"/>
  <c r="V1648"/>
  <c r="BK1648"/>
  <c r="BQ1648"/>
  <c r="BW1647"/>
  <c r="BO1648"/>
  <c r="BB1648"/>
  <c r="CC1648" s="1"/>
  <c r="AY1646"/>
  <c r="AI1648"/>
  <c r="AV1648"/>
  <c r="BV1648" s="1"/>
  <c r="BE1648"/>
  <c r="CF1648" s="1"/>
  <c r="BX1647"/>
  <c r="BI1648"/>
  <c r="BN1648"/>
  <c r="BW1646"/>
  <c r="BJ1646"/>
  <c r="BY1647"/>
  <c r="R1648"/>
  <c r="BM1646"/>
  <c r="AY1647"/>
  <c r="BP1646"/>
  <c r="BJ1648" l="1"/>
  <c r="BW1648"/>
  <c r="BX1648"/>
  <c r="BP1648"/>
  <c r="BS1648"/>
  <c r="AY1648"/>
  <c r="BY1646"/>
  <c r="BY1648" l="1"/>
  <c r="CE2797"/>
  <c r="CD2797"/>
  <c r="CB2797"/>
  <c r="CA2797"/>
  <c r="BU2797"/>
  <c r="BT2797"/>
  <c r="BR2797"/>
  <c r="BQ2797"/>
  <c r="BO2797"/>
  <c r="BN2797"/>
  <c r="BL2797"/>
  <c r="BK2797"/>
  <c r="BI2797"/>
  <c r="BH2797"/>
  <c r="BG2797"/>
  <c r="BE2797"/>
  <c r="CF2797" s="1"/>
  <c r="BB2797"/>
  <c r="CC2797" s="1"/>
  <c r="AX2797"/>
  <c r="AW2797"/>
  <c r="AV2797"/>
  <c r="BV2797" s="1"/>
  <c r="AR2797"/>
  <c r="AO2797"/>
  <c r="AL2797"/>
  <c r="AI2797"/>
  <c r="AE2797"/>
  <c r="AB2797"/>
  <c r="Y2797"/>
  <c r="V2797"/>
  <c r="R2797"/>
  <c r="O2797"/>
  <c r="BP2797" s="1"/>
  <c r="L2797"/>
  <c r="BM2797" s="1"/>
  <c r="I2797"/>
  <c r="G2951"/>
  <c r="G2959" s="1"/>
  <c r="H2951"/>
  <c r="H2959" s="1"/>
  <c r="J2951"/>
  <c r="J2959" s="1"/>
  <c r="K2951"/>
  <c r="K2959" s="1"/>
  <c r="M2951"/>
  <c r="M2959" s="1"/>
  <c r="N2951"/>
  <c r="N2959" s="1"/>
  <c r="P2951"/>
  <c r="P2959" s="1"/>
  <c r="Q2951"/>
  <c r="Q2959" s="1"/>
  <c r="S2951"/>
  <c r="S2959" s="1"/>
  <c r="T2951"/>
  <c r="T2959" s="1"/>
  <c r="U2951"/>
  <c r="U2959" s="1"/>
  <c r="W2951"/>
  <c r="W2959" s="1"/>
  <c r="X2951"/>
  <c r="X2959" s="1"/>
  <c r="Z2951"/>
  <c r="Z2959" s="1"/>
  <c r="AA2951"/>
  <c r="AA2959" s="1"/>
  <c r="AC2951"/>
  <c r="AC2959" s="1"/>
  <c r="AD2951"/>
  <c r="AD2959" s="1"/>
  <c r="AF2951"/>
  <c r="AF2959" s="1"/>
  <c r="AG2951"/>
  <c r="AG2959" s="1"/>
  <c r="AH2951"/>
  <c r="AH2959" s="1"/>
  <c r="AJ2951"/>
  <c r="AJ2959" s="1"/>
  <c r="AK2951"/>
  <c r="AK2959" s="1"/>
  <c r="AM2951"/>
  <c r="AM2959" s="1"/>
  <c r="AN2951"/>
  <c r="AN2959" s="1"/>
  <c r="AP2951"/>
  <c r="AP2959" s="1"/>
  <c r="AQ2951"/>
  <c r="AQ2959" s="1"/>
  <c r="AS2951"/>
  <c r="AS2959" s="1"/>
  <c r="AT2951"/>
  <c r="AT2959" s="1"/>
  <c r="AU2951"/>
  <c r="AU2959" s="1"/>
  <c r="AZ2951"/>
  <c r="AZ2959" s="1"/>
  <c r="BA2951"/>
  <c r="BA2959" s="1"/>
  <c r="BC2951"/>
  <c r="BC2959" s="1"/>
  <c r="BD2951"/>
  <c r="BD2959" s="1"/>
  <c r="H2952"/>
  <c r="H2960" s="1"/>
  <c r="J2952"/>
  <c r="J2960" s="1"/>
  <c r="K2952"/>
  <c r="K2960" s="1"/>
  <c r="M2952"/>
  <c r="M2960" s="1"/>
  <c r="N2952"/>
  <c r="N2960" s="1"/>
  <c r="P2952"/>
  <c r="P2960" s="1"/>
  <c r="Q2952"/>
  <c r="Q2960" s="1"/>
  <c r="S2952"/>
  <c r="S2960" s="1"/>
  <c r="T2952"/>
  <c r="T2960" s="1"/>
  <c r="U2952"/>
  <c r="U2960" s="1"/>
  <c r="W2952"/>
  <c r="W2960" s="1"/>
  <c r="X2952"/>
  <c r="X2960" s="1"/>
  <c r="Z2952"/>
  <c r="Z2960" s="1"/>
  <c r="AA2952"/>
  <c r="AA2960" s="1"/>
  <c r="AC2952"/>
  <c r="AC2960" s="1"/>
  <c r="AD2952"/>
  <c r="AD2960" s="1"/>
  <c r="AF2952"/>
  <c r="AF2960" s="1"/>
  <c r="AG2952"/>
  <c r="AG2960" s="1"/>
  <c r="AH2952"/>
  <c r="AH2960" s="1"/>
  <c r="AJ2952"/>
  <c r="AJ2960" s="1"/>
  <c r="AK2952"/>
  <c r="AK2960" s="1"/>
  <c r="AM2952"/>
  <c r="AM2960" s="1"/>
  <c r="AN2952"/>
  <c r="AN2960" s="1"/>
  <c r="AP2952"/>
  <c r="AP2960" s="1"/>
  <c r="AQ2952"/>
  <c r="AQ2960" s="1"/>
  <c r="AS2952"/>
  <c r="AS2960" s="1"/>
  <c r="AT2952"/>
  <c r="AT2960" s="1"/>
  <c r="AU2952"/>
  <c r="AU2960" s="1"/>
  <c r="AZ2952"/>
  <c r="AZ2960" s="1"/>
  <c r="BA2952"/>
  <c r="BA2960" s="1"/>
  <c r="BC2952"/>
  <c r="BC2960" s="1"/>
  <c r="BD2952"/>
  <c r="BD2960" s="1"/>
  <c r="F2952"/>
  <c r="F2960" s="1"/>
  <c r="F2951"/>
  <c r="F2959" s="1"/>
  <c r="G2952"/>
  <c r="G2960" s="1"/>
  <c r="I2921"/>
  <c r="G2878"/>
  <c r="J2878"/>
  <c r="K2878"/>
  <c r="M2878"/>
  <c r="N2878"/>
  <c r="P2878"/>
  <c r="Q2878"/>
  <c r="S2878"/>
  <c r="T2878"/>
  <c r="U2878"/>
  <c r="W2878"/>
  <c r="X2878"/>
  <c r="Z2878"/>
  <c r="AA2878"/>
  <c r="AC2878"/>
  <c r="AD2878"/>
  <c r="AF2878"/>
  <c r="AG2878"/>
  <c r="AH2878"/>
  <c r="AJ2878"/>
  <c r="AK2878"/>
  <c r="AM2878"/>
  <c r="AN2878"/>
  <c r="AP2878"/>
  <c r="AQ2878"/>
  <c r="AS2878"/>
  <c r="AT2878"/>
  <c r="AU2878"/>
  <c r="AZ2878"/>
  <c r="BA2878"/>
  <c r="BC2878"/>
  <c r="BD2878"/>
  <c r="G2879"/>
  <c r="H2879"/>
  <c r="J2879"/>
  <c r="K2879"/>
  <c r="M2879"/>
  <c r="N2879"/>
  <c r="P2879"/>
  <c r="Q2879"/>
  <c r="S2879"/>
  <c r="T2879"/>
  <c r="U2879"/>
  <c r="W2879"/>
  <c r="X2879"/>
  <c r="Z2879"/>
  <c r="AA2879"/>
  <c r="AC2879"/>
  <c r="AD2879"/>
  <c r="AF2879"/>
  <c r="AG2879"/>
  <c r="AH2879"/>
  <c r="AJ2879"/>
  <c r="AK2879"/>
  <c r="AM2879"/>
  <c r="AN2879"/>
  <c r="AP2879"/>
  <c r="AQ2879"/>
  <c r="AS2879"/>
  <c r="AT2879"/>
  <c r="AU2879"/>
  <c r="AZ2879"/>
  <c r="BA2879"/>
  <c r="BC2879"/>
  <c r="BD2879"/>
  <c r="F2879"/>
  <c r="F2878"/>
  <c r="CE2874"/>
  <c r="CD2874"/>
  <c r="CB2874"/>
  <c r="CA2874"/>
  <c r="BU2874"/>
  <c r="BT2874"/>
  <c r="BR2874"/>
  <c r="BQ2874"/>
  <c r="BO2874"/>
  <c r="BN2874"/>
  <c r="BL2874"/>
  <c r="BK2874"/>
  <c r="BI2874"/>
  <c r="BH2874"/>
  <c r="BH2875" s="1"/>
  <c r="BG2874"/>
  <c r="BE2874"/>
  <c r="BB2874"/>
  <c r="CC2874" s="1"/>
  <c r="AX2874"/>
  <c r="AX2879" s="1"/>
  <c r="AW2874"/>
  <c r="AW2879" s="1"/>
  <c r="AV2874"/>
  <c r="AV2879" s="1"/>
  <c r="AR2874"/>
  <c r="AR2879" s="1"/>
  <c r="AO2874"/>
  <c r="AO2879" s="1"/>
  <c r="AL2874"/>
  <c r="AL2879" s="1"/>
  <c r="AI2874"/>
  <c r="AI2879" s="1"/>
  <c r="AE2874"/>
  <c r="AE2879" s="1"/>
  <c r="AB2874"/>
  <c r="AB2879" s="1"/>
  <c r="Y2874"/>
  <c r="V2874"/>
  <c r="V2879" s="1"/>
  <c r="R2874"/>
  <c r="O2874"/>
  <c r="BP2874" s="1"/>
  <c r="L2874"/>
  <c r="L2879" s="1"/>
  <c r="I2874"/>
  <c r="BJ2874" s="1"/>
  <c r="CE2873"/>
  <c r="CD2873"/>
  <c r="CD2875" s="1"/>
  <c r="CA2873"/>
  <c r="BU2873"/>
  <c r="BT2873"/>
  <c r="BR2873"/>
  <c r="BQ2873"/>
  <c r="BO2873"/>
  <c r="BN2873"/>
  <c r="BL2873"/>
  <c r="BK2873"/>
  <c r="BI2873"/>
  <c r="BG2873"/>
  <c r="BE2873"/>
  <c r="CF2873" s="1"/>
  <c r="BB2873"/>
  <c r="CC2873" s="1"/>
  <c r="AX2873"/>
  <c r="AW2873"/>
  <c r="AV2873"/>
  <c r="BV2873" s="1"/>
  <c r="AR2873"/>
  <c r="AR2878" s="1"/>
  <c r="AO2873"/>
  <c r="AO2878" s="1"/>
  <c r="AL2873"/>
  <c r="AI2873"/>
  <c r="AE2873"/>
  <c r="AE2878" s="1"/>
  <c r="AB2873"/>
  <c r="AB2878" s="1"/>
  <c r="Y2873"/>
  <c r="Y2878" s="1"/>
  <c r="V2873"/>
  <c r="V2878" s="1"/>
  <c r="R2873"/>
  <c r="BS2873" s="1"/>
  <c r="O2873"/>
  <c r="BP2873" s="1"/>
  <c r="L2873"/>
  <c r="I2873"/>
  <c r="I2878" s="1"/>
  <c r="BA2875"/>
  <c r="AT2875"/>
  <c r="AS2875"/>
  <c r="AP2875"/>
  <c r="AK2875"/>
  <c r="AH2875"/>
  <c r="AG2875"/>
  <c r="AD2875"/>
  <c r="AC2875"/>
  <c r="Z2875"/>
  <c r="U2875"/>
  <c r="Q2875"/>
  <c r="N2875"/>
  <c r="M2875"/>
  <c r="J2875"/>
  <c r="F2875"/>
  <c r="BD2875"/>
  <c r="BC2875"/>
  <c r="AZ2875"/>
  <c r="AU2875"/>
  <c r="AQ2875"/>
  <c r="AN2875"/>
  <c r="AM2875"/>
  <c r="AJ2875"/>
  <c r="AF2875"/>
  <c r="AA2875"/>
  <c r="X2875"/>
  <c r="W2875"/>
  <c r="T2875"/>
  <c r="S2875"/>
  <c r="P2875"/>
  <c r="K2875"/>
  <c r="H2875"/>
  <c r="G2875"/>
  <c r="F2809"/>
  <c r="F2810"/>
  <c r="G1357"/>
  <c r="BD1340"/>
  <c r="CE1340" s="1"/>
  <c r="BC1340"/>
  <c r="CD1340" s="1"/>
  <c r="BA1340"/>
  <c r="CB1340" s="1"/>
  <c r="AZ1340"/>
  <c r="CA1340" s="1"/>
  <c r="AU1340"/>
  <c r="BU1340" s="1"/>
  <c r="AT1340"/>
  <c r="BT1340" s="1"/>
  <c r="AS1340"/>
  <c r="AQ1340"/>
  <c r="AP1340"/>
  <c r="AN1340"/>
  <c r="AM1340"/>
  <c r="AK1340"/>
  <c r="AJ1340"/>
  <c r="AH1340"/>
  <c r="AG1340"/>
  <c r="AF1340"/>
  <c r="AD1340"/>
  <c r="AC1340"/>
  <c r="AA1340"/>
  <c r="Z1340"/>
  <c r="X1340"/>
  <c r="W1340"/>
  <c r="U1340"/>
  <c r="T1340"/>
  <c r="S1340"/>
  <c r="Q1340"/>
  <c r="P1340"/>
  <c r="N1340"/>
  <c r="M1340"/>
  <c r="K1340"/>
  <c r="J1340"/>
  <c r="H1340"/>
  <c r="G1340"/>
  <c r="F1340"/>
  <c r="CE1339"/>
  <c r="AA465" i="2" s="1"/>
  <c r="CD1339" i="1"/>
  <c r="Z465" i="2" s="1"/>
  <c r="CB1339" i="1"/>
  <c r="X465" i="2" s="1"/>
  <c r="CA1339" i="1"/>
  <c r="W465" i="2" s="1"/>
  <c r="BU1339" i="1"/>
  <c r="Q465" i="2" s="1"/>
  <c r="BT1339" i="1"/>
  <c r="P465" i="2" s="1"/>
  <c r="BR1339" i="1"/>
  <c r="N465" i="2" s="1"/>
  <c r="BQ1339" i="1"/>
  <c r="M465" i="2" s="1"/>
  <c r="BO1339" i="1"/>
  <c r="K465" i="2" s="1"/>
  <c r="BN1339" i="1"/>
  <c r="J465" i="2" s="1"/>
  <c r="BL1339" i="1"/>
  <c r="H465" i="2" s="1"/>
  <c r="BK1339" i="1"/>
  <c r="G465" i="2" s="1"/>
  <c r="BI1339" i="1"/>
  <c r="E465" i="2" s="1"/>
  <c r="BH1339" i="1"/>
  <c r="D465" i="2" s="1"/>
  <c r="BG1339" i="1"/>
  <c r="BE1339"/>
  <c r="CF1339" s="1"/>
  <c r="AB465" i="2" s="1"/>
  <c r="BB1339" i="1"/>
  <c r="CC1339" s="1"/>
  <c r="Y465" i="2" s="1"/>
  <c r="AX1339" i="1"/>
  <c r="AW1339"/>
  <c r="AV1339"/>
  <c r="BV1339" s="1"/>
  <c r="R465" i="2" s="1"/>
  <c r="AR1339" i="1"/>
  <c r="AO1339"/>
  <c r="AL1339"/>
  <c r="AI1339"/>
  <c r="AE1339"/>
  <c r="AB1339"/>
  <c r="Y1339"/>
  <c r="V1339"/>
  <c r="R1339"/>
  <c r="BS1339" s="1"/>
  <c r="O465" i="2" s="1"/>
  <c r="O1339" i="1"/>
  <c r="BP1339" s="1"/>
  <c r="L465" i="2" s="1"/>
  <c r="L1339" i="1"/>
  <c r="BM1339" s="1"/>
  <c r="I465" i="2" s="1"/>
  <c r="I1339" i="1"/>
  <c r="BJ1339" s="1"/>
  <c r="F465" i="2" s="1"/>
  <c r="CE1338" i="1"/>
  <c r="AA464" i="2" s="1"/>
  <c r="AA466" s="1"/>
  <c r="CD1338" i="1"/>
  <c r="Z464" i="2" s="1"/>
  <c r="Z466" s="1"/>
  <c r="CB1338" i="1"/>
  <c r="X464" i="2" s="1"/>
  <c r="X466" s="1"/>
  <c r="CA1338" i="1"/>
  <c r="W464" i="2" s="1"/>
  <c r="W466" s="1"/>
  <c r="BU1338" i="1"/>
  <c r="Q464" i="2" s="1"/>
  <c r="Q466" s="1"/>
  <c r="BT1338" i="1"/>
  <c r="P464" i="2" s="1"/>
  <c r="P466" s="1"/>
  <c r="BR1338" i="1"/>
  <c r="N464" i="2" s="1"/>
  <c r="BQ1338" i="1"/>
  <c r="M464" i="2" s="1"/>
  <c r="BO1338" i="1"/>
  <c r="K464" i="2" s="1"/>
  <c r="K466" s="1"/>
  <c r="BN1338" i="1"/>
  <c r="J464" i="2" s="1"/>
  <c r="J466" s="1"/>
  <c r="BL1338" i="1"/>
  <c r="H464" i="2" s="1"/>
  <c r="H466" s="1"/>
  <c r="BK1338" i="1"/>
  <c r="G464" i="2" s="1"/>
  <c r="BI1338" i="1"/>
  <c r="E464" i="2" s="1"/>
  <c r="BH1338" i="1"/>
  <c r="D464" i="2" s="1"/>
  <c r="D466" s="1"/>
  <c r="BG1338" i="1"/>
  <c r="BE1338"/>
  <c r="BE1340" s="1"/>
  <c r="CF1340" s="1"/>
  <c r="BB1338"/>
  <c r="CC1338" s="1"/>
  <c r="Y464" i="2" s="1"/>
  <c r="AX1338" i="1"/>
  <c r="AW1338"/>
  <c r="AV1338"/>
  <c r="BV1338" s="1"/>
  <c r="R464" i="2" s="1"/>
  <c r="R466" s="1"/>
  <c r="AR1338" i="1"/>
  <c r="AR1340" s="1"/>
  <c r="AO1338"/>
  <c r="AL1338"/>
  <c r="AL1340" s="1"/>
  <c r="AI1338"/>
  <c r="AI1340" s="1"/>
  <c r="AE1338"/>
  <c r="AE1340" s="1"/>
  <c r="AB1338"/>
  <c r="Y1338"/>
  <c r="V1338"/>
  <c r="V1340" s="1"/>
  <c r="R1338"/>
  <c r="BS1338" s="1"/>
  <c r="O464" i="2" s="1"/>
  <c r="O1338" i="1"/>
  <c r="L1338"/>
  <c r="I1338"/>
  <c r="CE2875" l="1"/>
  <c r="M466" i="2"/>
  <c r="O466"/>
  <c r="Y466"/>
  <c r="E466"/>
  <c r="BN2875" i="1"/>
  <c r="BT2875"/>
  <c r="AW2878"/>
  <c r="F33" i="3"/>
  <c r="AX2878" i="1"/>
  <c r="G33" i="3"/>
  <c r="N466" i="2"/>
  <c r="BS2874" i="1"/>
  <c r="BS2875" s="1"/>
  <c r="BX2797"/>
  <c r="AI2875"/>
  <c r="BQ2875"/>
  <c r="BS2797"/>
  <c r="BU2875"/>
  <c r="AV2875"/>
  <c r="AW2875"/>
  <c r="BB2875"/>
  <c r="G466" i="2"/>
  <c r="AR2875" i="1"/>
  <c r="R2875"/>
  <c r="Y2875"/>
  <c r="BL2875"/>
  <c r="BW2873"/>
  <c r="CA2875"/>
  <c r="BV2874"/>
  <c r="BV2875" s="1"/>
  <c r="AO2875"/>
  <c r="V2875"/>
  <c r="AI2878"/>
  <c r="O2878"/>
  <c r="L2875"/>
  <c r="AL2875"/>
  <c r="BR2875"/>
  <c r="BE2875"/>
  <c r="BK2875"/>
  <c r="BE2879"/>
  <c r="Y2879"/>
  <c r="I2879"/>
  <c r="AV2878"/>
  <c r="L2878"/>
  <c r="BB2879"/>
  <c r="R2879"/>
  <c r="BE2878"/>
  <c r="AE2875"/>
  <c r="BI2875"/>
  <c r="AB2875"/>
  <c r="O2879"/>
  <c r="BB2878"/>
  <c r="AL2878"/>
  <c r="R2878"/>
  <c r="AY2797"/>
  <c r="BW2797"/>
  <c r="BJ2797"/>
  <c r="CF2874"/>
  <c r="CF2875" s="1"/>
  <c r="CB2875"/>
  <c r="AY2873"/>
  <c r="H33" i="3" s="1"/>
  <c r="BO2875" i="1"/>
  <c r="BX2874"/>
  <c r="AY2874"/>
  <c r="AY2879" s="1"/>
  <c r="BJ2873"/>
  <c r="BJ2875" s="1"/>
  <c r="AX2875"/>
  <c r="BG2875"/>
  <c r="CC2875"/>
  <c r="BP2875"/>
  <c r="BW2874"/>
  <c r="BM2873"/>
  <c r="O2875"/>
  <c r="I2875"/>
  <c r="BX2873"/>
  <c r="BM2874"/>
  <c r="BG1340"/>
  <c r="BL1340"/>
  <c r="BK1340"/>
  <c r="BQ1340"/>
  <c r="BR1340"/>
  <c r="O1340"/>
  <c r="AB1340"/>
  <c r="AO1340"/>
  <c r="BI1340"/>
  <c r="BO1340"/>
  <c r="BB1340"/>
  <c r="CC1340" s="1"/>
  <c r="L1340"/>
  <c r="Y1340"/>
  <c r="AW1340"/>
  <c r="BH1340"/>
  <c r="BN1340"/>
  <c r="CF1338"/>
  <c r="AB464" i="2" s="1"/>
  <c r="AB466" s="1"/>
  <c r="AV1340" i="1"/>
  <c r="BV1340" s="1"/>
  <c r="BW1338"/>
  <c r="S464" i="2" s="1"/>
  <c r="BX1339" i="1"/>
  <c r="T465" i="2" s="1"/>
  <c r="BX1338" i="1"/>
  <c r="T464" i="2" s="1"/>
  <c r="BW1339" i="1"/>
  <c r="S465" i="2" s="1"/>
  <c r="AY1338" i="1"/>
  <c r="AX1340"/>
  <c r="I1340"/>
  <c r="BJ1340" s="1"/>
  <c r="BJ1338"/>
  <c r="F464" i="2" s="1"/>
  <c r="F466" s="1"/>
  <c r="BY1339" i="1"/>
  <c r="U465" i="2" s="1"/>
  <c r="AY1339" i="1"/>
  <c r="R1340"/>
  <c r="BS1340" s="1"/>
  <c r="BM1338"/>
  <c r="I464" i="2" s="1"/>
  <c r="I466" s="1"/>
  <c r="BP1338" i="1"/>
  <c r="L464" i="2" s="1"/>
  <c r="L466" s="1"/>
  <c r="BY2797" i="1" l="1"/>
  <c r="BY2874"/>
  <c r="S466" i="2"/>
  <c r="BW2875" i="1"/>
  <c r="T466" i="2"/>
  <c r="BX1340" i="1"/>
  <c r="BW1340"/>
  <c r="AY2875"/>
  <c r="AY2878"/>
  <c r="BX2875"/>
  <c r="BY2873"/>
  <c r="BM2875"/>
  <c r="BM1340"/>
  <c r="BP1340"/>
  <c r="AY1340"/>
  <c r="BY1338"/>
  <c r="U464" i="2" s="1"/>
  <c r="U466" s="1"/>
  <c r="BY2875" i="1" l="1"/>
  <c r="BY1340"/>
  <c r="BH31" l="1"/>
  <c r="D8" i="2" s="1"/>
  <c r="BI31" i="1"/>
  <c r="E8" i="2" s="1"/>
  <c r="BU35" i="1"/>
  <c r="P7" i="4" s="1"/>
  <c r="CA31" i="1"/>
  <c r="CD31"/>
  <c r="CE31"/>
  <c r="BR32"/>
  <c r="N9" i="2" s="1"/>
  <c r="BO32" i="1"/>
  <c r="K9" i="2" s="1"/>
  <c r="BT32" i="1"/>
  <c r="P9" i="2" s="1"/>
  <c r="CB32" i="1"/>
  <c r="CD32"/>
  <c r="CE32"/>
  <c r="BK33"/>
  <c r="G10" i="2" s="1"/>
  <c r="BR33" i="1"/>
  <c r="N10" i="2" s="1"/>
  <c r="BI33" i="1"/>
  <c r="E10" i="2" s="1"/>
  <c r="BO33" i="1"/>
  <c r="K10" i="2" s="1"/>
  <c r="BH33" i="1"/>
  <c r="D10" i="2" s="1"/>
  <c r="BG33" i="1"/>
  <c r="BU33"/>
  <c r="Q10" i="2" s="1"/>
  <c r="CB33" i="1"/>
  <c r="CD33"/>
  <c r="BK34"/>
  <c r="G11" i="2" s="1"/>
  <c r="BO34" i="1"/>
  <c r="K11" i="2" s="1"/>
  <c r="BN34" i="1"/>
  <c r="J11" i="2" s="1"/>
  <c r="BG34" i="1"/>
  <c r="BT34"/>
  <c r="P11" i="2" s="1"/>
  <c r="BU34" i="1"/>
  <c r="Q11" i="2" s="1"/>
  <c r="CA34" i="1"/>
  <c r="CB34"/>
  <c r="CD34"/>
  <c r="CE34"/>
  <c r="CD35"/>
  <c r="CE33"/>
  <c r="CA33"/>
  <c r="BU32"/>
  <c r="Q9" i="2" s="1"/>
  <c r="CB31" i="1"/>
  <c r="BU31"/>
  <c r="Q8" i="2" s="1"/>
  <c r="BT31" i="1"/>
  <c r="P8" i="2" s="1"/>
  <c r="AZ14" i="1"/>
  <c r="BR31" l="1"/>
  <c r="N8" i="2" s="1"/>
  <c r="BI34" i="1"/>
  <c r="E11" i="2" s="1"/>
  <c r="BL34" i="1"/>
  <c r="H11" i="2" s="1"/>
  <c r="BN33" i="1"/>
  <c r="J10" i="2" s="1"/>
  <c r="CA35" i="1"/>
  <c r="BG35"/>
  <c r="BH32"/>
  <c r="D9" i="2" s="1"/>
  <c r="BI32" i="1"/>
  <c r="E9" i="2" s="1"/>
  <c r="BN31" i="1"/>
  <c r="J8" i="2" s="1"/>
  <c r="BO31" i="1"/>
  <c r="K8" i="2" s="1"/>
  <c r="BQ33" i="1"/>
  <c r="M10" i="2" s="1"/>
  <c r="BQ34" i="1"/>
  <c r="M11" i="2" s="1"/>
  <c r="BR34" i="1"/>
  <c r="N11" i="2" s="1"/>
  <c r="BL33" i="1"/>
  <c r="H10" i="2" s="1"/>
  <c r="T10" s="1"/>
  <c r="BQ32" i="1"/>
  <c r="M9" i="2" s="1"/>
  <c r="BK31" i="1"/>
  <c r="G8" i="2" s="1"/>
  <c r="BL31" i="1"/>
  <c r="BL32"/>
  <c r="H9" i="2" s="1"/>
  <c r="CA32" i="1"/>
  <c r="BL35"/>
  <c r="G7" i="4" s="1"/>
  <c r="BH34" i="1"/>
  <c r="BT35"/>
  <c r="O7" i="4" s="1"/>
  <c r="BR35" i="1"/>
  <c r="M7" i="4" s="1"/>
  <c r="BN32" i="1"/>
  <c r="J9" i="2" s="1"/>
  <c r="BQ31" i="1"/>
  <c r="M8" i="2" s="1"/>
  <c r="BG32" i="1"/>
  <c r="BK32"/>
  <c r="G9" i="2" s="1"/>
  <c r="CE35" i="1"/>
  <c r="BT33"/>
  <c r="CB35"/>
  <c r="BN35"/>
  <c r="I7" i="4" s="1"/>
  <c r="BG31" i="1"/>
  <c r="BK35"/>
  <c r="F7" i="4" s="1"/>
  <c r="T11" i="2" l="1"/>
  <c r="S8"/>
  <c r="BW33" i="1"/>
  <c r="P10" i="2"/>
  <c r="S10" s="1"/>
  <c r="BW34" i="1"/>
  <c r="D11" i="2"/>
  <c r="S11" s="1"/>
  <c r="BX31" i="1"/>
  <c r="H8" i="2"/>
  <c r="T8" s="1"/>
  <c r="T9"/>
  <c r="BX33" i="1"/>
  <c r="S9" i="2"/>
  <c r="BX34" i="1"/>
  <c r="BW31"/>
  <c r="BX32"/>
  <c r="BO35"/>
  <c r="J7" i="4" s="1"/>
  <c r="BQ35" i="1"/>
  <c r="L7" i="4" s="1"/>
  <c r="BH35" i="1"/>
  <c r="C7" i="4" s="1"/>
  <c r="BW32" i="1"/>
  <c r="BI35"/>
  <c r="D12" i="2" l="1"/>
  <c r="BX35" i="1"/>
  <c r="S7" i="4" s="1"/>
  <c r="D7"/>
  <c r="BW35" i="1"/>
  <c r="R7" i="4" s="1"/>
  <c r="G1938" i="1"/>
  <c r="H121" l="1"/>
  <c r="J121"/>
  <c r="K121"/>
  <c r="M121"/>
  <c r="N121"/>
  <c r="P121"/>
  <c r="Q121"/>
  <c r="S121"/>
  <c r="T121"/>
  <c r="U121"/>
  <c r="W121"/>
  <c r="X121"/>
  <c r="Z121"/>
  <c r="AA121"/>
  <c r="AC121"/>
  <c r="AD121"/>
  <c r="AF121"/>
  <c r="AG121"/>
  <c r="AH121"/>
  <c r="AJ121"/>
  <c r="AK121"/>
  <c r="AM121"/>
  <c r="AN121"/>
  <c r="AP121"/>
  <c r="AQ121"/>
  <c r="AS121"/>
  <c r="AT121"/>
  <c r="AU121"/>
  <c r="AZ121"/>
  <c r="BA121"/>
  <c r="BC121"/>
  <c r="BD121"/>
  <c r="H110"/>
  <c r="H120" s="1"/>
  <c r="J110"/>
  <c r="J120" s="1"/>
  <c r="K110"/>
  <c r="K120" s="1"/>
  <c r="M110"/>
  <c r="M120" s="1"/>
  <c r="N110"/>
  <c r="N120" s="1"/>
  <c r="P110"/>
  <c r="P120" s="1"/>
  <c r="Q110"/>
  <c r="Q120" s="1"/>
  <c r="S110"/>
  <c r="S120" s="1"/>
  <c r="T110"/>
  <c r="T120" s="1"/>
  <c r="U110"/>
  <c r="U120" s="1"/>
  <c r="W110"/>
  <c r="W120" s="1"/>
  <c r="X110"/>
  <c r="X120" s="1"/>
  <c r="Z110"/>
  <c r="Z120" s="1"/>
  <c r="AA110"/>
  <c r="AA120" s="1"/>
  <c r="AC110"/>
  <c r="AC120" s="1"/>
  <c r="AD110"/>
  <c r="AD120" s="1"/>
  <c r="AF110"/>
  <c r="AF120" s="1"/>
  <c r="AG110"/>
  <c r="AG120" s="1"/>
  <c r="AH110"/>
  <c r="AH120" s="1"/>
  <c r="AJ110"/>
  <c r="AJ120" s="1"/>
  <c r="AK110"/>
  <c r="AK120" s="1"/>
  <c r="AM110"/>
  <c r="AM120" s="1"/>
  <c r="AN110"/>
  <c r="AN120" s="1"/>
  <c r="AP110"/>
  <c r="AP120" s="1"/>
  <c r="AQ110"/>
  <c r="AQ120" s="1"/>
  <c r="AS110"/>
  <c r="AS120" s="1"/>
  <c r="AT110"/>
  <c r="AT120" s="1"/>
  <c r="AU110"/>
  <c r="AU120" s="1"/>
  <c r="AZ110"/>
  <c r="AZ120" s="1"/>
  <c r="BA110"/>
  <c r="BA120" s="1"/>
  <c r="BC120"/>
  <c r="BD110"/>
  <c r="BD120" s="1"/>
  <c r="G110"/>
  <c r="G120" s="1"/>
  <c r="G121"/>
  <c r="I2345" l="1"/>
  <c r="G1012" l="1"/>
  <c r="G1022" s="1"/>
  <c r="AE969"/>
  <c r="R891" l="1"/>
  <c r="P1012"/>
  <c r="P1022" s="1"/>
  <c r="AX154"/>
  <c r="AW154"/>
  <c r="AW127"/>
  <c r="AX156" l="1"/>
  <c r="AX167" s="1"/>
  <c r="AX165"/>
  <c r="AW156"/>
  <c r="AW167" s="1"/>
  <c r="AW165"/>
  <c r="R893"/>
  <c r="G500"/>
  <c r="H500"/>
  <c r="J500"/>
  <c r="K500"/>
  <c r="M500"/>
  <c r="N500"/>
  <c r="P500"/>
  <c r="Q500"/>
  <c r="S500"/>
  <c r="T500"/>
  <c r="U500"/>
  <c r="W500"/>
  <c r="X500"/>
  <c r="Z500"/>
  <c r="AA500"/>
  <c r="AC500"/>
  <c r="AD500"/>
  <c r="AF500"/>
  <c r="AG500"/>
  <c r="AH500"/>
  <c r="AJ500"/>
  <c r="AK500"/>
  <c r="AM500"/>
  <c r="AN500"/>
  <c r="AP500"/>
  <c r="AQ500"/>
  <c r="AS500"/>
  <c r="AT500"/>
  <c r="AU500"/>
  <c r="AZ500"/>
  <c r="BA500"/>
  <c r="BC500"/>
  <c r="BD500"/>
  <c r="F500"/>
  <c r="BG500" l="1"/>
  <c r="I1497" l="1"/>
  <c r="AV20" l="1"/>
  <c r="BV20" s="1"/>
  <c r="AV19"/>
  <c r="BV19" s="1"/>
  <c r="AV18"/>
  <c r="BV18" s="1"/>
  <c r="AV17"/>
  <c r="AV2966"/>
  <c r="AV2965"/>
  <c r="AV2964"/>
  <c r="AV2963"/>
  <c r="AV2956"/>
  <c r="AV2955"/>
  <c r="AV2941"/>
  <c r="AV2982"/>
  <c r="AV2979"/>
  <c r="AV2976"/>
  <c r="AV2975"/>
  <c r="AV2972"/>
  <c r="AV2971"/>
  <c r="AV2970"/>
  <c r="AV2968"/>
  <c r="AR2968"/>
  <c r="AV2947"/>
  <c r="AV2946"/>
  <c r="AV2942"/>
  <c r="AV2937"/>
  <c r="AV2936"/>
  <c r="AV2932"/>
  <c r="AV2931"/>
  <c r="AV2927"/>
  <c r="AV2926"/>
  <c r="AV2922"/>
  <c r="AV2921"/>
  <c r="AV2917"/>
  <c r="AV2916"/>
  <c r="AV2913"/>
  <c r="AV2912"/>
  <c r="AV2907"/>
  <c r="AV2906"/>
  <c r="AV2905"/>
  <c r="AV2903"/>
  <c r="AV2902"/>
  <c r="AV2901"/>
  <c r="AV2899"/>
  <c r="AV2898"/>
  <c r="AV2897"/>
  <c r="AV2881"/>
  <c r="AV2887" s="1"/>
  <c r="BV2887" s="1"/>
  <c r="Q37" i="6" s="1"/>
  <c r="AV2870" i="1"/>
  <c r="AV2869"/>
  <c r="AV2866"/>
  <c r="AV2865"/>
  <c r="AV2862"/>
  <c r="AV2861"/>
  <c r="AV2858"/>
  <c r="AV2857"/>
  <c r="AV2854"/>
  <c r="AV2853"/>
  <c r="AV2850"/>
  <c r="AV2849"/>
  <c r="AV2846"/>
  <c r="AV2845"/>
  <c r="AV2842"/>
  <c r="AV2841"/>
  <c r="AV2838"/>
  <c r="AV2837"/>
  <c r="AV2834"/>
  <c r="AV2833"/>
  <c r="AV2830"/>
  <c r="AV2829"/>
  <c r="AV2826"/>
  <c r="AV2825"/>
  <c r="AV2824"/>
  <c r="AV2817"/>
  <c r="AV2816"/>
  <c r="AV2815"/>
  <c r="AV2810"/>
  <c r="AV2809"/>
  <c r="AV2808"/>
  <c r="AV2794"/>
  <c r="AV2793"/>
  <c r="AV2792"/>
  <c r="AV2791"/>
  <c r="AV2790"/>
  <c r="AV2787"/>
  <c r="AV2786"/>
  <c r="AV2783"/>
  <c r="AV2782"/>
  <c r="AV2779"/>
  <c r="AV2778"/>
  <c r="AV2775"/>
  <c r="AV2774"/>
  <c r="AV2769"/>
  <c r="AV2768"/>
  <c r="AV2765"/>
  <c r="AV2764"/>
  <c r="AV2763"/>
  <c r="AV2761"/>
  <c r="AV2760"/>
  <c r="AV2759"/>
  <c r="AV2738"/>
  <c r="AV2737"/>
  <c r="AV2735"/>
  <c r="AV2734"/>
  <c r="AV2731"/>
  <c r="AV2730"/>
  <c r="AV2727"/>
  <c r="AV2726"/>
  <c r="AV2723"/>
  <c r="AV2722"/>
  <c r="AV2719"/>
  <c r="AV2718"/>
  <c r="AV2715"/>
  <c r="AV2714"/>
  <c r="AV2710"/>
  <c r="AV2709"/>
  <c r="AV2708"/>
  <c r="AV2705"/>
  <c r="AV2704"/>
  <c r="AV2703"/>
  <c r="AV2702"/>
  <c r="AV2700"/>
  <c r="AV2699"/>
  <c r="AV2698"/>
  <c r="AV2656"/>
  <c r="AV2651"/>
  <c r="AV2653" s="1"/>
  <c r="BV2653" s="1"/>
  <c r="Q11" i="8" s="1"/>
  <c r="AV2649" i="1"/>
  <c r="AV2644"/>
  <c r="AV2643"/>
  <c r="AV2642"/>
  <c r="AV2638"/>
  <c r="AV2637"/>
  <c r="AV2634"/>
  <c r="AV2632"/>
  <c r="AV2624"/>
  <c r="AV2623"/>
  <c r="AV2622"/>
  <c r="AV2621"/>
  <c r="AV2620"/>
  <c r="AV2619"/>
  <c r="AV2618"/>
  <c r="AV2617"/>
  <c r="AV2616"/>
  <c r="AV2602"/>
  <c r="AV2601"/>
  <c r="AV2600"/>
  <c r="AV2594"/>
  <c r="AV2591"/>
  <c r="AV2588"/>
  <c r="AV2585"/>
  <c r="AV2577"/>
  <c r="AV2574"/>
  <c r="AV2571"/>
  <c r="AV2566"/>
  <c r="AV2565"/>
  <c r="AV2555"/>
  <c r="AV2554"/>
  <c r="AV2550"/>
  <c r="AV2549"/>
  <c r="AV2540"/>
  <c r="AV2537"/>
  <c r="AV2532"/>
  <c r="AV2529"/>
  <c r="AV2526"/>
  <c r="AV2523"/>
  <c r="AV2518"/>
  <c r="AV2512"/>
  <c r="AV2510"/>
  <c r="AV2509"/>
  <c r="AV2507"/>
  <c r="AV2505"/>
  <c r="AV2501"/>
  <c r="AV2487"/>
  <c r="AV2486"/>
  <c r="AV2483"/>
  <c r="AV2482"/>
  <c r="AV2481"/>
  <c r="AV2478"/>
  <c r="AV2477"/>
  <c r="AV2476"/>
  <c r="AV2473"/>
  <c r="AV2472"/>
  <c r="AV2471"/>
  <c r="AV2465"/>
  <c r="AV2437"/>
  <c r="AV2434"/>
  <c r="AV2431"/>
  <c r="AV2428"/>
  <c r="AV2425"/>
  <c r="AV2421"/>
  <c r="AV2418"/>
  <c r="AV2415"/>
  <c r="AV2412"/>
  <c r="AV2409"/>
  <c r="AV2405"/>
  <c r="AV2404"/>
  <c r="AV2399"/>
  <c r="AV2398"/>
  <c r="AV2394"/>
  <c r="AV2392"/>
  <c r="AV2391"/>
  <c r="AV2387"/>
  <c r="AV2386"/>
  <c r="AV2372"/>
  <c r="AV2371"/>
  <c r="AV2382"/>
  <c r="AV2381"/>
  <c r="AV2376"/>
  <c r="AV2368"/>
  <c r="AV2367"/>
  <c r="AV2358"/>
  <c r="AV2357"/>
  <c r="AV2353"/>
  <c r="AV2352"/>
  <c r="AV2349"/>
  <c r="AV2348"/>
  <c r="AV2345"/>
  <c r="AV2344"/>
  <c r="AV2341"/>
  <c r="AV2340"/>
  <c r="AV2337"/>
  <c r="AV2336"/>
  <c r="AV2333"/>
  <c r="AV2332"/>
  <c r="AV2328"/>
  <c r="AV2322"/>
  <c r="AV2321"/>
  <c r="AV2318"/>
  <c r="AV2317"/>
  <c r="AV2313"/>
  <c r="AV2312"/>
  <c r="AV2308"/>
  <c r="AV2307"/>
  <c r="AV2304"/>
  <c r="AV2303"/>
  <c r="AV2286"/>
  <c r="AV2285"/>
  <c r="AV2282"/>
  <c r="AV2281"/>
  <c r="AV2274"/>
  <c r="AV2273"/>
  <c r="AV2270"/>
  <c r="AV2269"/>
  <c r="AV2254"/>
  <c r="AV2253"/>
  <c r="AV2249"/>
  <c r="AV2248"/>
  <c r="AV2244"/>
  <c r="AV2243"/>
  <c r="AV2236"/>
  <c r="AV2235"/>
  <c r="AV2231"/>
  <c r="AV2230"/>
  <c r="AV2226"/>
  <c r="AV2225"/>
  <c r="AV2222"/>
  <c r="AV2221"/>
  <c r="AV2264" s="1"/>
  <c r="AV2217"/>
  <c r="AV2216"/>
  <c r="AV2208"/>
  <c r="AV2207"/>
  <c r="AV2189"/>
  <c r="AV2190"/>
  <c r="AV2185"/>
  <c r="AV2184"/>
  <c r="AV2181"/>
  <c r="AV2180"/>
  <c r="AV2177"/>
  <c r="AV2170"/>
  <c r="AV2167"/>
  <c r="AV2145"/>
  <c r="AV2144"/>
  <c r="AV2135"/>
  <c r="AV2134"/>
  <c r="AV2130"/>
  <c r="AV2129"/>
  <c r="AV2125"/>
  <c r="AV2124"/>
  <c r="AV2118"/>
  <c r="AV2117"/>
  <c r="AR2117"/>
  <c r="AV2107"/>
  <c r="AV2106"/>
  <c r="AV2102"/>
  <c r="AV2101"/>
  <c r="AV2097"/>
  <c r="AV2096"/>
  <c r="AV2092"/>
  <c r="AV2091"/>
  <c r="AV2087"/>
  <c r="AV2086"/>
  <c r="AV2079"/>
  <c r="AV2078"/>
  <c r="AV2074"/>
  <c r="AV2073"/>
  <c r="AV2069"/>
  <c r="AV2068"/>
  <c r="AV2055"/>
  <c r="AV2050"/>
  <c r="AV2049"/>
  <c r="AV2045"/>
  <c r="AV2044"/>
  <c r="AV2040"/>
  <c r="AV2039"/>
  <c r="AV2036"/>
  <c r="AV2035"/>
  <c r="AV2032"/>
  <c r="AV2031"/>
  <c r="AV2027"/>
  <c r="AV2026"/>
  <c r="AV2023"/>
  <c r="AV2022"/>
  <c r="AV2019"/>
  <c r="AV2018"/>
  <c r="AV2014"/>
  <c r="AV2013"/>
  <c r="AV1998"/>
  <c r="AV1997"/>
  <c r="AV1993"/>
  <c r="AV1992"/>
  <c r="AV1988"/>
  <c r="AV1987"/>
  <c r="AV1984"/>
  <c r="AV1983"/>
  <c r="AV1979"/>
  <c r="AV1978"/>
  <c r="AV1975"/>
  <c r="AV1974"/>
  <c r="AV1971"/>
  <c r="AV1970"/>
  <c r="AV1967"/>
  <c r="AV1966"/>
  <c r="AV1963"/>
  <c r="AV1962"/>
  <c r="AV1959"/>
  <c r="AV1958"/>
  <c r="AV1954"/>
  <c r="AV1953"/>
  <c r="AV1950"/>
  <c r="AV1949"/>
  <c r="AV1946"/>
  <c r="AV1945"/>
  <c r="AV1942"/>
  <c r="AV1941"/>
  <c r="AV1937"/>
  <c r="AV1936"/>
  <c r="AV1933"/>
  <c r="AV1932"/>
  <c r="AV1929"/>
  <c r="AV1928"/>
  <c r="AV1918"/>
  <c r="AV1914"/>
  <c r="AV1913"/>
  <c r="AV1909"/>
  <c r="AV1908"/>
  <c r="AV1904"/>
  <c r="AV1903"/>
  <c r="AV1899"/>
  <c r="AV1898"/>
  <c r="AV1893"/>
  <c r="AV1892"/>
  <c r="AV1888"/>
  <c r="AV1887"/>
  <c r="AV1882"/>
  <c r="AV1881"/>
  <c r="AV1861"/>
  <c r="AV1860"/>
  <c r="AV1856"/>
  <c r="AV1855"/>
  <c r="AV1851"/>
  <c r="AV1850"/>
  <c r="AV1846"/>
  <c r="AV1845"/>
  <c r="AV1841"/>
  <c r="AV1840"/>
  <c r="AV1836"/>
  <c r="AV1835"/>
  <c r="AV1832"/>
  <c r="AV1831"/>
  <c r="AV1827"/>
  <c r="AV1826"/>
  <c r="AV1823"/>
  <c r="AV1822"/>
  <c r="AV1818"/>
  <c r="AV1817"/>
  <c r="AV1813"/>
  <c r="AV1812"/>
  <c r="AV1809"/>
  <c r="AV1808"/>
  <c r="AV1805"/>
  <c r="AV1804"/>
  <c r="AV1801"/>
  <c r="AV1800"/>
  <c r="AV1797"/>
  <c r="AV1796"/>
  <c r="AV1792"/>
  <c r="AV1791"/>
  <c r="AV1788"/>
  <c r="AV1787"/>
  <c r="AV1784"/>
  <c r="AV1783"/>
  <c r="AV1780"/>
  <c r="AV1779"/>
  <c r="AV1776"/>
  <c r="AV1775"/>
  <c r="AV1772"/>
  <c r="AV1771"/>
  <c r="AV1765"/>
  <c r="AV1764"/>
  <c r="AV1738"/>
  <c r="AV1737"/>
  <c r="AV1733"/>
  <c r="AV1732"/>
  <c r="AV1728"/>
  <c r="AV1727"/>
  <c r="AV1723"/>
  <c r="AV1722"/>
  <c r="AV1718"/>
  <c r="AV1717"/>
  <c r="AV1713"/>
  <c r="AV1712"/>
  <c r="AV1707"/>
  <c r="AV1706"/>
  <c r="AV1702"/>
  <c r="AV1701"/>
  <c r="AV1697"/>
  <c r="AV1696"/>
  <c r="AV1692"/>
  <c r="AV1691"/>
  <c r="AV1687"/>
  <c r="AV1686"/>
  <c r="AV1682"/>
  <c r="AV1681"/>
  <c r="AV1677"/>
  <c r="AV1676"/>
  <c r="AV1667"/>
  <c r="AV1666"/>
  <c r="AV1661"/>
  <c r="AV1660"/>
  <c r="AV1642"/>
  <c r="AV1641"/>
  <c r="AV1637"/>
  <c r="AV1636"/>
  <c r="AV1633"/>
  <c r="AV1632"/>
  <c r="AV1629"/>
  <c r="AV1628"/>
  <c r="AV1624"/>
  <c r="AV1623"/>
  <c r="AV1620"/>
  <c r="AV1619"/>
  <c r="AV1615"/>
  <c r="AV1614"/>
  <c r="AV1611"/>
  <c r="AV1610"/>
  <c r="AV1607"/>
  <c r="AV1606"/>
  <c r="AV1603"/>
  <c r="AV1602"/>
  <c r="AV1599"/>
  <c r="AV1598"/>
  <c r="AV1595"/>
  <c r="AV1594"/>
  <c r="AV1590"/>
  <c r="AV1591"/>
  <c r="AV1587"/>
  <c r="AV1586"/>
  <c r="AV1582"/>
  <c r="AV1581"/>
  <c r="AV1578"/>
  <c r="AV1577"/>
  <c r="AV1574"/>
  <c r="AV1573"/>
  <c r="AV1570"/>
  <c r="AV1569"/>
  <c r="AV1566"/>
  <c r="AV1565"/>
  <c r="AV1562"/>
  <c r="AV1561"/>
  <c r="AV1558"/>
  <c r="AV1557"/>
  <c r="AV1547"/>
  <c r="AV1546"/>
  <c r="AV1543"/>
  <c r="AV1542"/>
  <c r="AV1539"/>
  <c r="AV1538"/>
  <c r="AV1535"/>
  <c r="AV1534"/>
  <c r="AV1531"/>
  <c r="AV1530"/>
  <c r="AV1527"/>
  <c r="AV1526"/>
  <c r="AV1523"/>
  <c r="AV1522"/>
  <c r="AV1518"/>
  <c r="AV1517"/>
  <c r="AV1514"/>
  <c r="AV1513"/>
  <c r="AV1510"/>
  <c r="AV1509"/>
  <c r="AV1506"/>
  <c r="AV1505"/>
  <c r="AV1502"/>
  <c r="AV1501"/>
  <c r="AV1497"/>
  <c r="AV1492"/>
  <c r="AV1493"/>
  <c r="AV1457"/>
  <c r="AV1456"/>
  <c r="AV1452"/>
  <c r="AV1451"/>
  <c r="AV1447"/>
  <c r="AV1446"/>
  <c r="AV1442"/>
  <c r="AV1441"/>
  <c r="AV1430"/>
  <c r="AV1429"/>
  <c r="AV1424"/>
  <c r="AV1423"/>
  <c r="AV1419"/>
  <c r="AV1418"/>
  <c r="AV1411"/>
  <c r="AV1410"/>
  <c r="AV1401"/>
  <c r="AV1400"/>
  <c r="AV1396"/>
  <c r="AV1395"/>
  <c r="AV1389"/>
  <c r="AV1388"/>
  <c r="AV1384"/>
  <c r="AV1383"/>
  <c r="AV1379"/>
  <c r="AV1378"/>
  <c r="AV1374"/>
  <c r="AV1373"/>
  <c r="AV1369"/>
  <c r="AV1368"/>
  <c r="AV1364"/>
  <c r="AV1363"/>
  <c r="AV1334"/>
  <c r="AV1333"/>
  <c r="AV1329"/>
  <c r="AV1328"/>
  <c r="AV1320"/>
  <c r="AV1319"/>
  <c r="AV1316"/>
  <c r="AV1315"/>
  <c r="AV1312"/>
  <c r="AV1311"/>
  <c r="AV1308"/>
  <c r="AV1307"/>
  <c r="AV1304"/>
  <c r="AV1303"/>
  <c r="AV1300"/>
  <c r="AV1299"/>
  <c r="AV1296"/>
  <c r="AV1295"/>
  <c r="AV1240"/>
  <c r="AV1239"/>
  <c r="AV1236"/>
  <c r="AV1235"/>
  <c r="AV1234"/>
  <c r="AV1231"/>
  <c r="AV1230"/>
  <c r="AV1229"/>
  <c r="AV1225"/>
  <c r="AV1224"/>
  <c r="AV1218"/>
  <c r="AV1217"/>
  <c r="AV1208"/>
  <c r="AV1207"/>
  <c r="AV1203"/>
  <c r="AV1202"/>
  <c r="AV1198"/>
  <c r="AV1197"/>
  <c r="AV1193"/>
  <c r="AV1192"/>
  <c r="AV1181"/>
  <c r="AV1180"/>
  <c r="AV1170"/>
  <c r="AV1165"/>
  <c r="AV1164"/>
  <c r="AV1160"/>
  <c r="AV1159"/>
  <c r="AV1150"/>
  <c r="AV1149"/>
  <c r="AV1125"/>
  <c r="AV1124"/>
  <c r="AV1121"/>
  <c r="AV1120"/>
  <c r="AV1117"/>
  <c r="AV1116"/>
  <c r="AV1113"/>
  <c r="AV1112"/>
  <c r="AV1102"/>
  <c r="AV1101"/>
  <c r="AV1097"/>
  <c r="AV1096"/>
  <c r="AV1088"/>
  <c r="AV1085"/>
  <c r="AV1084"/>
  <c r="AV1081"/>
  <c r="AV1080"/>
  <c r="AV1072"/>
  <c r="AV1073" s="1"/>
  <c r="BV1073" s="1"/>
  <c r="R267" i="2" s="1"/>
  <c r="AV1068" i="1"/>
  <c r="AV1067"/>
  <c r="AV1051"/>
  <c r="AV1050"/>
  <c r="AV1047"/>
  <c r="AV1046"/>
  <c r="AV1042"/>
  <c r="AV1041"/>
  <c r="AV1037"/>
  <c r="AV1036"/>
  <c r="AV1003"/>
  <c r="AV1002"/>
  <c r="AV998"/>
  <c r="AV997"/>
  <c r="AV993"/>
  <c r="AV992"/>
  <c r="AV988"/>
  <c r="AV989"/>
  <c r="AV985"/>
  <c r="AV984"/>
  <c r="AV980"/>
  <c r="AV981"/>
  <c r="AV975"/>
  <c r="AV974"/>
  <c r="AV970"/>
  <c r="AV969"/>
  <c r="AV966"/>
  <c r="AV965"/>
  <c r="AV960"/>
  <c r="AV959"/>
  <c r="AV956"/>
  <c r="AV955"/>
  <c r="AV952"/>
  <c r="AV951"/>
  <c r="AV948"/>
  <c r="AV947"/>
  <c r="AV944"/>
  <c r="AV943"/>
  <c r="AV940"/>
  <c r="AV939"/>
  <c r="AV936"/>
  <c r="AV935"/>
  <c r="AV932"/>
  <c r="AV931"/>
  <c r="AV928"/>
  <c r="AV927"/>
  <c r="AV924"/>
  <c r="AV923"/>
  <c r="AV920"/>
  <c r="AV919"/>
  <c r="AV916"/>
  <c r="AV915"/>
  <c r="AV911"/>
  <c r="AV910"/>
  <c r="AV907"/>
  <c r="AV906"/>
  <c r="AV903"/>
  <c r="AV902"/>
  <c r="AV897"/>
  <c r="AV896"/>
  <c r="AV892"/>
  <c r="AV891"/>
  <c r="AV888"/>
  <c r="AV887"/>
  <c r="AV884"/>
  <c r="AV883"/>
  <c r="AV867"/>
  <c r="AV866"/>
  <c r="AV857"/>
  <c r="AV856"/>
  <c r="AV855"/>
  <c r="AV852"/>
  <c r="AV851"/>
  <c r="AV850"/>
  <c r="AV842"/>
  <c r="AV841"/>
  <c r="AV840"/>
  <c r="AV837"/>
  <c r="AV836"/>
  <c r="AV835"/>
  <c r="AV832"/>
  <c r="AV831"/>
  <c r="AV830"/>
  <c r="AV825"/>
  <c r="AV827"/>
  <c r="AV826"/>
  <c r="AV822"/>
  <c r="AV821"/>
  <c r="AV820"/>
  <c r="AV817"/>
  <c r="AV816"/>
  <c r="AV815"/>
  <c r="AV812"/>
  <c r="AV811"/>
  <c r="AV810"/>
  <c r="AV807"/>
  <c r="AV806"/>
  <c r="AV805"/>
  <c r="AV800"/>
  <c r="AV799"/>
  <c r="AV798"/>
  <c r="AV793"/>
  <c r="AV792"/>
  <c r="AV791"/>
  <c r="AV788"/>
  <c r="AV787"/>
  <c r="AV786"/>
  <c r="AV783"/>
  <c r="AV782"/>
  <c r="AV781"/>
  <c r="AV778"/>
  <c r="AV777"/>
  <c r="AV776"/>
  <c r="AV771"/>
  <c r="AV773"/>
  <c r="AV772"/>
  <c r="AV762"/>
  <c r="AV764"/>
  <c r="AV763"/>
  <c r="AV750"/>
  <c r="AV749"/>
  <c r="AV743"/>
  <c r="AV745"/>
  <c r="AV744"/>
  <c r="AV731"/>
  <c r="AV733"/>
  <c r="AV732"/>
  <c r="AV714"/>
  <c r="AV713"/>
  <c r="AV712"/>
  <c r="AV708"/>
  <c r="AV707"/>
  <c r="AV706"/>
  <c r="AV702"/>
  <c r="AV701"/>
  <c r="AV700"/>
  <c r="AV696"/>
  <c r="AV695"/>
  <c r="AV694"/>
  <c r="AV690"/>
  <c r="AV689"/>
  <c r="AV688"/>
  <c r="AV684"/>
  <c r="AV683"/>
  <c r="AV682"/>
  <c r="AV671"/>
  <c r="AV670"/>
  <c r="AV669"/>
  <c r="AV666"/>
  <c r="AV665"/>
  <c r="AV664"/>
  <c r="AV661"/>
  <c r="AV660"/>
  <c r="AV659"/>
  <c r="AV654"/>
  <c r="AV653"/>
  <c r="AV652"/>
  <c r="AV646"/>
  <c r="AV648"/>
  <c r="AV647"/>
  <c r="AV635"/>
  <c r="AV634"/>
  <c r="AV633"/>
  <c r="AV630"/>
  <c r="AV629"/>
  <c r="AV628"/>
  <c r="AV624"/>
  <c r="AV623"/>
  <c r="AV622"/>
  <c r="AV618"/>
  <c r="AV617"/>
  <c r="AV616"/>
  <c r="AV613"/>
  <c r="AV612"/>
  <c r="AV611"/>
  <c r="AV599"/>
  <c r="AV598"/>
  <c r="AV597"/>
  <c r="AV593"/>
  <c r="AV592"/>
  <c r="AV591"/>
  <c r="AV586"/>
  <c r="AV585"/>
  <c r="AV584"/>
  <c r="AV580"/>
  <c r="AV579"/>
  <c r="AV578"/>
  <c r="AV574"/>
  <c r="AV573"/>
  <c r="AV572"/>
  <c r="AV568"/>
  <c r="AV567"/>
  <c r="AV566"/>
  <c r="AV562"/>
  <c r="AV561"/>
  <c r="AV560"/>
  <c r="AV556"/>
  <c r="AV555"/>
  <c r="AV554"/>
  <c r="AV550"/>
  <c r="AV549"/>
  <c r="AV548"/>
  <c r="AV545"/>
  <c r="AV544"/>
  <c r="AV543"/>
  <c r="AV539"/>
  <c r="AV538"/>
  <c r="AV537"/>
  <c r="AV534"/>
  <c r="AV533"/>
  <c r="AV532"/>
  <c r="AV529"/>
  <c r="AV528"/>
  <c r="AV527"/>
  <c r="AV524"/>
  <c r="AV523"/>
  <c r="AV522"/>
  <c r="AV519"/>
  <c r="AV518"/>
  <c r="AV517"/>
  <c r="AV511"/>
  <c r="AV510"/>
  <c r="AV506"/>
  <c r="AV505"/>
  <c r="AV504"/>
  <c r="AV498"/>
  <c r="AV497"/>
  <c r="AV464"/>
  <c r="AV463"/>
  <c r="AV460"/>
  <c r="AV459"/>
  <c r="AV456"/>
  <c r="AV455"/>
  <c r="AV452"/>
  <c r="AV451"/>
  <c r="AV448"/>
  <c r="AV447"/>
  <c r="AV444"/>
  <c r="AV443"/>
  <c r="AV440"/>
  <c r="AV439"/>
  <c r="AV436"/>
  <c r="AV435"/>
  <c r="AV432"/>
  <c r="AV431"/>
  <c r="AV428"/>
  <c r="AV427"/>
  <c r="AV424"/>
  <c r="AV423"/>
  <c r="AV420"/>
  <c r="AV419"/>
  <c r="AV416"/>
  <c r="AV415"/>
  <c r="AV412"/>
  <c r="AV411"/>
  <c r="AV408"/>
  <c r="AV407"/>
  <c r="AV404"/>
  <c r="AV403"/>
  <c r="AV343"/>
  <c r="AV342"/>
  <c r="AV341"/>
  <c r="AV336"/>
  <c r="AV338"/>
  <c r="AV337"/>
  <c r="AV333"/>
  <c r="AV332"/>
  <c r="AV331"/>
  <c r="AV320"/>
  <c r="AV319"/>
  <c r="AV318"/>
  <c r="AV317"/>
  <c r="AV313"/>
  <c r="AV312"/>
  <c r="AV311"/>
  <c r="AV310"/>
  <c r="AV306"/>
  <c r="AV305"/>
  <c r="AV304"/>
  <c r="AV303"/>
  <c r="AV290"/>
  <c r="AV289"/>
  <c r="AV288"/>
  <c r="AV283"/>
  <c r="AV282"/>
  <c r="AV281"/>
  <c r="AV276"/>
  <c r="AV275"/>
  <c r="AV274"/>
  <c r="AV268"/>
  <c r="AV267"/>
  <c r="AV266"/>
  <c r="AV261"/>
  <c r="AV260"/>
  <c r="AV259"/>
  <c r="AV254"/>
  <c r="AV253"/>
  <c r="AV252"/>
  <c r="AV248"/>
  <c r="AV247"/>
  <c r="AV246"/>
  <c r="AV241"/>
  <c r="AV240"/>
  <c r="AV239"/>
  <c r="AV235"/>
  <c r="AV234"/>
  <c r="AV233"/>
  <c r="AV229"/>
  <c r="AV228"/>
  <c r="AV227"/>
  <c r="AV219"/>
  <c r="AV208"/>
  <c r="AV207"/>
  <c r="AV206"/>
  <c r="AV203"/>
  <c r="AV202"/>
  <c r="AV201"/>
  <c r="AV198"/>
  <c r="AV197"/>
  <c r="AV196"/>
  <c r="AV181"/>
  <c r="AV180"/>
  <c r="AV179"/>
  <c r="AV175"/>
  <c r="AV190" s="1"/>
  <c r="AV174"/>
  <c r="AV189" s="1"/>
  <c r="AV173"/>
  <c r="AV172"/>
  <c r="AV171"/>
  <c r="AV154"/>
  <c r="AV143"/>
  <c r="AV142"/>
  <c r="AV141"/>
  <c r="AV133"/>
  <c r="AV132"/>
  <c r="AV131"/>
  <c r="AV109"/>
  <c r="AV108"/>
  <c r="AV107"/>
  <c r="AV93"/>
  <c r="AV92"/>
  <c r="AV91"/>
  <c r="AV90"/>
  <c r="AV80"/>
  <c r="AV79"/>
  <c r="AV74"/>
  <c r="AV73"/>
  <c r="AV72"/>
  <c r="AV71"/>
  <c r="AV67"/>
  <c r="AV66"/>
  <c r="AV65"/>
  <c r="AV64"/>
  <c r="AV63"/>
  <c r="AV50"/>
  <c r="AV49"/>
  <c r="AV48"/>
  <c r="AV47"/>
  <c r="AV43"/>
  <c r="AV58" s="1"/>
  <c r="AV42"/>
  <c r="AV41"/>
  <c r="AV40"/>
  <c r="BV17"/>
  <c r="AV221"/>
  <c r="AV220"/>
  <c r="AW219"/>
  <c r="AR220"/>
  <c r="T222"/>
  <c r="W222"/>
  <c r="S220"/>
  <c r="S221"/>
  <c r="AS220"/>
  <c r="AS221"/>
  <c r="AF220"/>
  <c r="AF221"/>
  <c r="AS219"/>
  <c r="AF219"/>
  <c r="BD21"/>
  <c r="CE21" s="1"/>
  <c r="BC21"/>
  <c r="CD21" s="1"/>
  <c r="BA21"/>
  <c r="CB21" s="1"/>
  <c r="AZ21"/>
  <c r="CA21" s="1"/>
  <c r="AU21"/>
  <c r="BU21" s="1"/>
  <c r="AT21"/>
  <c r="BT21" s="1"/>
  <c r="AS21"/>
  <c r="AQ21"/>
  <c r="AP21"/>
  <c r="AN21"/>
  <c r="AM21"/>
  <c r="AK21"/>
  <c r="AJ21"/>
  <c r="AH21"/>
  <c r="AG21"/>
  <c r="AF21"/>
  <c r="AD21"/>
  <c r="AC21"/>
  <c r="AA21"/>
  <c r="Z21"/>
  <c r="X21"/>
  <c r="W21"/>
  <c r="U21"/>
  <c r="T21"/>
  <c r="S21"/>
  <c r="Q21"/>
  <c r="P21"/>
  <c r="N21"/>
  <c r="M21"/>
  <c r="K21"/>
  <c r="J21"/>
  <c r="H21"/>
  <c r="G21"/>
  <c r="F21"/>
  <c r="CE20"/>
  <c r="CD20"/>
  <c r="CB20"/>
  <c r="CA20"/>
  <c r="BU20"/>
  <c r="BT20"/>
  <c r="BR20"/>
  <c r="BQ20"/>
  <c r="BO20"/>
  <c r="BN20"/>
  <c r="BL20"/>
  <c r="BK20"/>
  <c r="BI20"/>
  <c r="BH20"/>
  <c r="BG20"/>
  <c r="BE20"/>
  <c r="CF20" s="1"/>
  <c r="BB20"/>
  <c r="CC20" s="1"/>
  <c r="AX20"/>
  <c r="AW20"/>
  <c r="AR20"/>
  <c r="AO20"/>
  <c r="AL20"/>
  <c r="AI20"/>
  <c r="AE20"/>
  <c r="AB20"/>
  <c r="Y20"/>
  <c r="V20"/>
  <c r="R20"/>
  <c r="BP20"/>
  <c r="L20"/>
  <c r="BM20" s="1"/>
  <c r="I20"/>
  <c r="BJ20" s="1"/>
  <c r="CE19"/>
  <c r="CD19"/>
  <c r="CB19"/>
  <c r="CA19"/>
  <c r="BU19"/>
  <c r="BT19"/>
  <c r="BR19"/>
  <c r="BQ19"/>
  <c r="BO19"/>
  <c r="BN19"/>
  <c r="BL19"/>
  <c r="BK19"/>
  <c r="BI19"/>
  <c r="BH19"/>
  <c r="BG19"/>
  <c r="BE19"/>
  <c r="CF19" s="1"/>
  <c r="BB19"/>
  <c r="CC19" s="1"/>
  <c r="AX19"/>
  <c r="AW19"/>
  <c r="AR19"/>
  <c r="AO19"/>
  <c r="AL19"/>
  <c r="AI19"/>
  <c r="AE19"/>
  <c r="AB19"/>
  <c r="BP19" s="1"/>
  <c r="Y19"/>
  <c r="V19"/>
  <c r="R19"/>
  <c r="BS19" s="1"/>
  <c r="L19"/>
  <c r="I19"/>
  <c r="CE18"/>
  <c r="CD18"/>
  <c r="CB18"/>
  <c r="CA18"/>
  <c r="BU18"/>
  <c r="BT18"/>
  <c r="BR18"/>
  <c r="BQ18"/>
  <c r="BO18"/>
  <c r="BN18"/>
  <c r="BL18"/>
  <c r="BK18"/>
  <c r="BI18"/>
  <c r="BH18"/>
  <c r="BG18"/>
  <c r="BE18"/>
  <c r="CF18" s="1"/>
  <c r="BB18"/>
  <c r="CC18" s="1"/>
  <c r="AX18"/>
  <c r="AW18"/>
  <c r="AR18"/>
  <c r="AO18"/>
  <c r="AL18"/>
  <c r="AI18"/>
  <c r="AE18"/>
  <c r="BP18"/>
  <c r="V18"/>
  <c r="R18"/>
  <c r="L18"/>
  <c r="I18"/>
  <c r="CE17"/>
  <c r="CD17"/>
  <c r="CB17"/>
  <c r="CA17"/>
  <c r="BU17"/>
  <c r="BT17"/>
  <c r="BR17"/>
  <c r="BQ17"/>
  <c r="BO17"/>
  <c r="BN17"/>
  <c r="BL17"/>
  <c r="BK17"/>
  <c r="BI17"/>
  <c r="BH17"/>
  <c r="BG17"/>
  <c r="BE17"/>
  <c r="CF17" s="1"/>
  <c r="BB17"/>
  <c r="CC17" s="1"/>
  <c r="AX17"/>
  <c r="AW17"/>
  <c r="AR17"/>
  <c r="AO17"/>
  <c r="AL17"/>
  <c r="AE17"/>
  <c r="AB17"/>
  <c r="Y17"/>
  <c r="V17"/>
  <c r="R17"/>
  <c r="L17"/>
  <c r="I17"/>
  <c r="R7" i="3"/>
  <c r="I10"/>
  <c r="J10"/>
  <c r="K10"/>
  <c r="I11"/>
  <c r="J11"/>
  <c r="K11"/>
  <c r="I12"/>
  <c r="J12"/>
  <c r="K12"/>
  <c r="I13"/>
  <c r="J13"/>
  <c r="K13"/>
  <c r="I14"/>
  <c r="J14"/>
  <c r="K14"/>
  <c r="I15"/>
  <c r="J15"/>
  <c r="K15"/>
  <c r="I16"/>
  <c r="J16"/>
  <c r="K16"/>
  <c r="I17"/>
  <c r="J17"/>
  <c r="K17"/>
  <c r="I19"/>
  <c r="J19"/>
  <c r="K19"/>
  <c r="I21"/>
  <c r="J21"/>
  <c r="K21"/>
  <c r="I22"/>
  <c r="J22"/>
  <c r="K22"/>
  <c r="I23"/>
  <c r="J23"/>
  <c r="K23"/>
  <c r="J7"/>
  <c r="K7"/>
  <c r="I7"/>
  <c r="C9"/>
  <c r="D9"/>
  <c r="E9"/>
  <c r="C17"/>
  <c r="D17"/>
  <c r="E17"/>
  <c r="F307" i="2"/>
  <c r="I307"/>
  <c r="L307"/>
  <c r="O307"/>
  <c r="R307"/>
  <c r="AV2654" i="1" l="1"/>
  <c r="AV1349"/>
  <c r="AV1253"/>
  <c r="AV1255"/>
  <c r="AV1348"/>
  <c r="AV1254"/>
  <c r="AV1551"/>
  <c r="AV1550"/>
  <c r="AV323"/>
  <c r="AV307"/>
  <c r="AV1656"/>
  <c r="AV156"/>
  <c r="AV165"/>
  <c r="AV1069"/>
  <c r="AV1074"/>
  <c r="AV147"/>
  <c r="AV2007"/>
  <c r="AV2199"/>
  <c r="AV146"/>
  <c r="AV1075"/>
  <c r="BV1075" s="1"/>
  <c r="AV1655"/>
  <c r="AV2008"/>
  <c r="AV2647"/>
  <c r="AV2198"/>
  <c r="AV2201"/>
  <c r="AV83"/>
  <c r="BV83" s="1"/>
  <c r="BS17"/>
  <c r="AV148"/>
  <c r="BM19"/>
  <c r="BS18"/>
  <c r="AV1922"/>
  <c r="BV1922" s="1"/>
  <c r="BS20"/>
  <c r="BY20" s="1"/>
  <c r="AV1923"/>
  <c r="BV1923" s="1"/>
  <c r="AV56"/>
  <c r="AV33"/>
  <c r="BV33" s="1"/>
  <c r="R10" i="2" s="1"/>
  <c r="AV1752" i="1"/>
  <c r="AV32"/>
  <c r="AV2952"/>
  <c r="AV2960" s="1"/>
  <c r="AV31"/>
  <c r="BV31" s="1"/>
  <c r="R8" i="2" s="1"/>
  <c r="AV1753" i="1"/>
  <c r="AV2951"/>
  <c r="AV2959" s="1"/>
  <c r="AV34"/>
  <c r="BV34" s="1"/>
  <c r="R11" i="2" s="1"/>
  <c r="AV55" i="1"/>
  <c r="BM17"/>
  <c r="AV54"/>
  <c r="AB21"/>
  <c r="AO21"/>
  <c r="AV44"/>
  <c r="AV57"/>
  <c r="AV184"/>
  <c r="BN21"/>
  <c r="AV2070"/>
  <c r="Y21"/>
  <c r="AL21"/>
  <c r="BL21"/>
  <c r="AV121"/>
  <c r="AV110"/>
  <c r="AV120" s="1"/>
  <c r="BO21"/>
  <c r="AV500"/>
  <c r="BR21"/>
  <c r="BM18"/>
  <c r="AI21"/>
  <c r="AE21"/>
  <c r="BQ21"/>
  <c r="BK21"/>
  <c r="AV213"/>
  <c r="AV21"/>
  <c r="BV21" s="1"/>
  <c r="O21"/>
  <c r="BX18"/>
  <c r="BW17"/>
  <c r="AR21"/>
  <c r="BI21"/>
  <c r="BJ17"/>
  <c r="V21"/>
  <c r="BX17"/>
  <c r="BG21"/>
  <c r="BH21"/>
  <c r="AY18"/>
  <c r="AX21"/>
  <c r="BX20"/>
  <c r="L21"/>
  <c r="BW20"/>
  <c r="BW18"/>
  <c r="AY19"/>
  <c r="AW21"/>
  <c r="BX19"/>
  <c r="BJ19"/>
  <c r="BJ18"/>
  <c r="BW19"/>
  <c r="AY20"/>
  <c r="R21"/>
  <c r="BB21"/>
  <c r="CC21" s="1"/>
  <c r="AY17"/>
  <c r="BP17"/>
  <c r="I21"/>
  <c r="BE21"/>
  <c r="CF21" s="1"/>
  <c r="AV1350" l="1"/>
  <c r="AV1256"/>
  <c r="AV2200"/>
  <c r="AV167"/>
  <c r="BV156"/>
  <c r="R262" i="2" s="1"/>
  <c r="AV1076" i="1"/>
  <c r="BV1076" s="1"/>
  <c r="Q15" i="5" s="1"/>
  <c r="BV1074" i="1"/>
  <c r="BY19"/>
  <c r="AV35"/>
  <c r="BV35" s="1"/>
  <c r="Q7" i="4" s="1"/>
  <c r="BV32" i="1"/>
  <c r="R9" i="2" s="1"/>
  <c r="BP21" i="1"/>
  <c r="BM21"/>
  <c r="BX21"/>
  <c r="BY18"/>
  <c r="BS21"/>
  <c r="BW21"/>
  <c r="BJ21"/>
  <c r="BY17"/>
  <c r="AY21"/>
  <c r="T153" i="14"/>
  <c r="T23" i="3" s="1"/>
  <c r="S153" i="14"/>
  <c r="S23" i="3" s="1"/>
  <c r="R153" i="14"/>
  <c r="R23" i="3" s="1"/>
  <c r="T150" i="14"/>
  <c r="T20" i="3" s="1"/>
  <c r="S150" i="14"/>
  <c r="S20" i="3" s="1"/>
  <c r="R150" i="14"/>
  <c r="R20" i="3" s="1"/>
  <c r="T146" i="14"/>
  <c r="T16" i="3" s="1"/>
  <c r="S146" i="14"/>
  <c r="S16" i="3" s="1"/>
  <c r="R146" i="14"/>
  <c r="R16" i="3" s="1"/>
  <c r="T145" i="14"/>
  <c r="T15" i="3" s="1"/>
  <c r="S145" i="14"/>
  <c r="S15" i="3" s="1"/>
  <c r="R145" i="14"/>
  <c r="R15" i="3" s="1"/>
  <c r="T144" i="14"/>
  <c r="T14" i="3" s="1"/>
  <c r="S144" i="14"/>
  <c r="S14" i="3" s="1"/>
  <c r="R144" i="14"/>
  <c r="R14" i="3" s="1"/>
  <c r="T142" i="14"/>
  <c r="T12" i="3" s="1"/>
  <c r="S142" i="14"/>
  <c r="S12" i="3" s="1"/>
  <c r="R142" i="14"/>
  <c r="R12" i="3" s="1"/>
  <c r="T139" i="14"/>
  <c r="T9" i="3" s="1"/>
  <c r="S139" i="14"/>
  <c r="S9" i="3" s="1"/>
  <c r="R139" i="14"/>
  <c r="R9" i="3" s="1"/>
  <c r="T138" i="14"/>
  <c r="T7" i="3" s="1"/>
  <c r="S138" i="14"/>
  <c r="S7" i="3" s="1"/>
  <c r="R138" i="14"/>
  <c r="T118"/>
  <c r="Q15" i="3" s="1"/>
  <c r="S118" i="14"/>
  <c r="P15" i="3" s="1"/>
  <c r="R118" i="14"/>
  <c r="O15" i="3" s="1"/>
  <c r="T112" i="14"/>
  <c r="Q9" i="3" s="1"/>
  <c r="S112" i="14"/>
  <c r="P9" i="3" s="1"/>
  <c r="R112" i="14"/>
  <c r="O9" i="3" s="1"/>
  <c r="T75" i="14"/>
  <c r="S75"/>
  <c r="R75"/>
  <c r="T74"/>
  <c r="S74"/>
  <c r="R74"/>
  <c r="T73"/>
  <c r="S73"/>
  <c r="R73"/>
  <c r="T69"/>
  <c r="S69"/>
  <c r="R69"/>
  <c r="T68"/>
  <c r="S68"/>
  <c r="R68"/>
  <c r="T67"/>
  <c r="S67"/>
  <c r="R67"/>
  <c r="T66"/>
  <c r="S66"/>
  <c r="R66"/>
  <c r="T65"/>
  <c r="S65"/>
  <c r="R65"/>
  <c r="T64"/>
  <c r="S64"/>
  <c r="R64"/>
  <c r="T63"/>
  <c r="S63"/>
  <c r="R63"/>
  <c r="T62"/>
  <c r="S62"/>
  <c r="R62"/>
  <c r="T60"/>
  <c r="S60"/>
  <c r="R60"/>
  <c r="R9"/>
  <c r="S9"/>
  <c r="T9"/>
  <c r="R17"/>
  <c r="S17"/>
  <c r="T17"/>
  <c r="R9" i="8"/>
  <c r="S9"/>
  <c r="R12"/>
  <c r="S12"/>
  <c r="R14"/>
  <c r="S14"/>
  <c r="R15"/>
  <c r="S15"/>
  <c r="R16"/>
  <c r="S16"/>
  <c r="R20"/>
  <c r="S20"/>
  <c r="R23"/>
  <c r="S23"/>
  <c r="R7"/>
  <c r="T7"/>
  <c r="S7"/>
  <c r="R9" i="7"/>
  <c r="S9"/>
  <c r="R15"/>
  <c r="S15"/>
  <c r="S2986" i="1"/>
  <c r="T2986"/>
  <c r="U2986"/>
  <c r="W2986"/>
  <c r="X2986"/>
  <c r="Z2986"/>
  <c r="AA2986"/>
  <c r="AC2986"/>
  <c r="AD2986"/>
  <c r="AF2986"/>
  <c r="AG2986"/>
  <c r="AH2986"/>
  <c r="AJ2986"/>
  <c r="AK2986"/>
  <c r="AM2986"/>
  <c r="AN2986"/>
  <c r="AP2986"/>
  <c r="AQ2986"/>
  <c r="AS2986"/>
  <c r="AT2986"/>
  <c r="AU2986"/>
  <c r="AV2986"/>
  <c r="AZ2986"/>
  <c r="BA2986"/>
  <c r="BC2986"/>
  <c r="BD2986"/>
  <c r="S2987"/>
  <c r="T2987"/>
  <c r="U2987"/>
  <c r="W2987"/>
  <c r="X2987"/>
  <c r="Z2987"/>
  <c r="AA2987"/>
  <c r="AC2987"/>
  <c r="AD2987"/>
  <c r="AF2987"/>
  <c r="AG2987"/>
  <c r="AH2987"/>
  <c r="AJ2987"/>
  <c r="AK2987"/>
  <c r="AM2987"/>
  <c r="AN2987"/>
  <c r="AP2987"/>
  <c r="AQ2987"/>
  <c r="AS2987"/>
  <c r="AT2987"/>
  <c r="AU2987"/>
  <c r="AV2987"/>
  <c r="AZ2987"/>
  <c r="BA2987"/>
  <c r="BC2987"/>
  <c r="BD2987"/>
  <c r="S2989"/>
  <c r="T2989"/>
  <c r="U2989"/>
  <c r="W2989"/>
  <c r="X2989"/>
  <c r="Z2989"/>
  <c r="AA2989"/>
  <c r="AC2989"/>
  <c r="AD2989"/>
  <c r="AF2989"/>
  <c r="AG2989"/>
  <c r="AH2989"/>
  <c r="AJ2989"/>
  <c r="AK2989"/>
  <c r="AM2989"/>
  <c r="AN2989"/>
  <c r="AP2989"/>
  <c r="AQ2989"/>
  <c r="AS2989"/>
  <c r="AT2989"/>
  <c r="AU2989"/>
  <c r="AV2989"/>
  <c r="AZ2989"/>
  <c r="BA2989"/>
  <c r="BC2989"/>
  <c r="BD2989"/>
  <c r="S2999"/>
  <c r="T2999"/>
  <c r="U2999"/>
  <c r="W2999"/>
  <c r="X2999"/>
  <c r="Z2999"/>
  <c r="AA2999"/>
  <c r="AC2999"/>
  <c r="AD2999"/>
  <c r="AF2999"/>
  <c r="AG2999"/>
  <c r="AH2999"/>
  <c r="AJ2999"/>
  <c r="AK2999"/>
  <c r="AM2999"/>
  <c r="AN2999"/>
  <c r="AP2999"/>
  <c r="AQ2999"/>
  <c r="AS2999"/>
  <c r="AT2999"/>
  <c r="AU2999"/>
  <c r="AV2999"/>
  <c r="AZ2999"/>
  <c r="BA2999"/>
  <c r="BC2999"/>
  <c r="BD2999"/>
  <c r="S3001"/>
  <c r="T3001"/>
  <c r="U3001"/>
  <c r="W3001"/>
  <c r="X3001"/>
  <c r="Z3001"/>
  <c r="AA3001"/>
  <c r="AC3001"/>
  <c r="AD3001"/>
  <c r="AF3001"/>
  <c r="AG3001"/>
  <c r="AH3001"/>
  <c r="AJ3001"/>
  <c r="AK3001"/>
  <c r="AM3001"/>
  <c r="AN3001"/>
  <c r="AP3001"/>
  <c r="AQ3001"/>
  <c r="AS3001"/>
  <c r="AT3001"/>
  <c r="AU3001"/>
  <c r="AV3001"/>
  <c r="AZ3001"/>
  <c r="BA3001"/>
  <c r="BC3001"/>
  <c r="BD3001"/>
  <c r="S3003"/>
  <c r="T3003"/>
  <c r="U3003"/>
  <c r="W3003"/>
  <c r="X3003"/>
  <c r="Z3003"/>
  <c r="AA3003"/>
  <c r="AC3003"/>
  <c r="AD3003"/>
  <c r="AF3003"/>
  <c r="AG3003"/>
  <c r="AH3003"/>
  <c r="AJ3003"/>
  <c r="AK3003"/>
  <c r="AM3003"/>
  <c r="AN3003"/>
  <c r="AP3003"/>
  <c r="AQ3003"/>
  <c r="AS3003"/>
  <c r="AT3003"/>
  <c r="AU3003"/>
  <c r="AV3003"/>
  <c r="AZ3003"/>
  <c r="BA3003"/>
  <c r="BC3003"/>
  <c r="BD3003"/>
  <c r="S3005"/>
  <c r="T3005"/>
  <c r="U3005"/>
  <c r="W3005"/>
  <c r="X3005"/>
  <c r="Z3005"/>
  <c r="AA3005"/>
  <c r="AC3005"/>
  <c r="AD3005"/>
  <c r="AF3005"/>
  <c r="AG3005"/>
  <c r="AH3005"/>
  <c r="AJ3005"/>
  <c r="AK3005"/>
  <c r="AM3005"/>
  <c r="AN3005"/>
  <c r="AP3005"/>
  <c r="AQ3005"/>
  <c r="AS3005"/>
  <c r="AT3005"/>
  <c r="AU3005"/>
  <c r="AV3005"/>
  <c r="AZ3005"/>
  <c r="BA3005"/>
  <c r="BC3005"/>
  <c r="BD3005"/>
  <c r="S3011"/>
  <c r="T3011"/>
  <c r="U3011"/>
  <c r="W3011"/>
  <c r="X3011"/>
  <c r="Z3011"/>
  <c r="AA3011"/>
  <c r="AC3011"/>
  <c r="AD3011"/>
  <c r="AF3011"/>
  <c r="AG3011"/>
  <c r="AH3011"/>
  <c r="AJ3011"/>
  <c r="AK3011"/>
  <c r="AM3011"/>
  <c r="AN3011"/>
  <c r="AP3011"/>
  <c r="AQ3011"/>
  <c r="AS3011"/>
  <c r="AT3011"/>
  <c r="AU3011"/>
  <c r="AV3011"/>
  <c r="AZ3011"/>
  <c r="BA3011"/>
  <c r="BC3011"/>
  <c r="BD3011"/>
  <c r="S3012"/>
  <c r="T3012"/>
  <c r="U3012"/>
  <c r="W3012"/>
  <c r="X3012"/>
  <c r="Z3012"/>
  <c r="AA3012"/>
  <c r="AC3012"/>
  <c r="AD3012"/>
  <c r="AF3012"/>
  <c r="AG3012"/>
  <c r="AH3012"/>
  <c r="AJ3012"/>
  <c r="AK3012"/>
  <c r="AM3012"/>
  <c r="AN3012"/>
  <c r="AP3012"/>
  <c r="AQ3012"/>
  <c r="AS3012"/>
  <c r="AT3012"/>
  <c r="AU3012"/>
  <c r="AV3012"/>
  <c r="AZ3012"/>
  <c r="BA3012"/>
  <c r="BC3012"/>
  <c r="BD3012"/>
  <c r="S3013"/>
  <c r="T3013"/>
  <c r="U3013"/>
  <c r="W3013"/>
  <c r="X3013"/>
  <c r="Z3013"/>
  <c r="AA3013"/>
  <c r="AC3013"/>
  <c r="AD3013"/>
  <c r="AF3013"/>
  <c r="AG3013"/>
  <c r="AH3013"/>
  <c r="AJ3013"/>
  <c r="AK3013"/>
  <c r="AM3013"/>
  <c r="AN3013"/>
  <c r="AP3013"/>
  <c r="AQ3013"/>
  <c r="AS3013"/>
  <c r="AT3013"/>
  <c r="AU3013"/>
  <c r="AV3013"/>
  <c r="AZ3013"/>
  <c r="BA3013"/>
  <c r="BC3013"/>
  <c r="BD3013"/>
  <c r="S3020"/>
  <c r="T3020"/>
  <c r="U3020"/>
  <c r="W3020"/>
  <c r="X3020"/>
  <c r="Z3020"/>
  <c r="AA3020"/>
  <c r="AC3020"/>
  <c r="AD3020"/>
  <c r="AF3020"/>
  <c r="AG3020"/>
  <c r="AH3020"/>
  <c r="AJ3020"/>
  <c r="AK3020"/>
  <c r="AM3020"/>
  <c r="AN3020"/>
  <c r="AP3020"/>
  <c r="AQ3020"/>
  <c r="AS3020"/>
  <c r="AT3020"/>
  <c r="AU3020"/>
  <c r="AV3020"/>
  <c r="AZ3020"/>
  <c r="BA3020"/>
  <c r="BC3020"/>
  <c r="BD3020"/>
  <c r="S2977"/>
  <c r="T2977"/>
  <c r="U2977"/>
  <c r="W2977"/>
  <c r="X2977"/>
  <c r="Z2977"/>
  <c r="AA2977"/>
  <c r="AC2977"/>
  <c r="AD2977"/>
  <c r="AF2977"/>
  <c r="AG2977"/>
  <c r="AH2977"/>
  <c r="AJ2977"/>
  <c r="AK2977"/>
  <c r="AM2977"/>
  <c r="AN2977"/>
  <c r="AP2977"/>
  <c r="AQ2977"/>
  <c r="AS2977"/>
  <c r="AT2977"/>
  <c r="AU2977"/>
  <c r="AV2977"/>
  <c r="AZ2977"/>
  <c r="BA2977"/>
  <c r="BC2977"/>
  <c r="BD2977"/>
  <c r="S2973"/>
  <c r="T2973"/>
  <c r="U2973"/>
  <c r="W2973"/>
  <c r="X2973"/>
  <c r="Z2973"/>
  <c r="AA2973"/>
  <c r="AC2973"/>
  <c r="AD2973"/>
  <c r="AF2973"/>
  <c r="AG2973"/>
  <c r="AH2973"/>
  <c r="AJ2973"/>
  <c r="AK2973"/>
  <c r="AM2973"/>
  <c r="AN2973"/>
  <c r="AP2973"/>
  <c r="AQ2973"/>
  <c r="AS2973"/>
  <c r="AT2973"/>
  <c r="AU2973"/>
  <c r="AV2973"/>
  <c r="AZ2973"/>
  <c r="BA2973"/>
  <c r="BC2973"/>
  <c r="BD2973"/>
  <c r="AD2961"/>
  <c r="S2892"/>
  <c r="T2892"/>
  <c r="U2892"/>
  <c r="W2892"/>
  <c r="X2892"/>
  <c r="Z2892"/>
  <c r="AA2892"/>
  <c r="AC2892"/>
  <c r="AD2892"/>
  <c r="AF2892"/>
  <c r="AG2892"/>
  <c r="AH2892"/>
  <c r="AJ2892"/>
  <c r="AK2892"/>
  <c r="AM2892"/>
  <c r="AN2892"/>
  <c r="AP2892"/>
  <c r="AQ2892"/>
  <c r="AS2892"/>
  <c r="AT2892"/>
  <c r="AU2892"/>
  <c r="AV2892"/>
  <c r="AZ2892"/>
  <c r="BA2892"/>
  <c r="BC2892"/>
  <c r="BD2892"/>
  <c r="S2893"/>
  <c r="T2893"/>
  <c r="U2893"/>
  <c r="W2893"/>
  <c r="X2893"/>
  <c r="Z2893"/>
  <c r="AA2893"/>
  <c r="AC2893"/>
  <c r="AD2893"/>
  <c r="AF2893"/>
  <c r="AG2893"/>
  <c r="AH2893"/>
  <c r="AJ2893"/>
  <c r="AK2893"/>
  <c r="AM2893"/>
  <c r="AN2893"/>
  <c r="AP2893"/>
  <c r="AQ2893"/>
  <c r="AS2893"/>
  <c r="AT2893"/>
  <c r="AU2893"/>
  <c r="AV2893"/>
  <c r="AZ2893"/>
  <c r="BA2893"/>
  <c r="BC2893"/>
  <c r="BD2893"/>
  <c r="S2894"/>
  <c r="T2894"/>
  <c r="U2894"/>
  <c r="W2894"/>
  <c r="X2894"/>
  <c r="Z2894"/>
  <c r="AA2894"/>
  <c r="AC2894"/>
  <c r="AD2894"/>
  <c r="AF2894"/>
  <c r="AG2894"/>
  <c r="AH2894"/>
  <c r="AJ2894"/>
  <c r="AK2894"/>
  <c r="AM2894"/>
  <c r="AN2894"/>
  <c r="AP2894"/>
  <c r="AQ2894"/>
  <c r="AS2894"/>
  <c r="AT2894"/>
  <c r="AU2894"/>
  <c r="AV2894"/>
  <c r="AZ2894"/>
  <c r="BA2894"/>
  <c r="BC2894"/>
  <c r="BD2894"/>
  <c r="S2883"/>
  <c r="T2883"/>
  <c r="U2883"/>
  <c r="W2883"/>
  <c r="X2883"/>
  <c r="Z2883"/>
  <c r="AC2883"/>
  <c r="AD2883"/>
  <c r="AF2883"/>
  <c r="AG2883"/>
  <c r="AH2883"/>
  <c r="AJ2883"/>
  <c r="AK2883"/>
  <c r="AM2883"/>
  <c r="AN2883"/>
  <c r="AP2883"/>
  <c r="AQ2883"/>
  <c r="AS2883"/>
  <c r="AT2883"/>
  <c r="BT2883" s="1"/>
  <c r="AU2883"/>
  <c r="BU2883" s="1"/>
  <c r="AV2883"/>
  <c r="BV2883" s="1"/>
  <c r="AZ2883"/>
  <c r="CA2883" s="1"/>
  <c r="BA2883"/>
  <c r="CB2883" s="1"/>
  <c r="BC2883"/>
  <c r="CD2883" s="1"/>
  <c r="BD2883"/>
  <c r="CE2883" s="1"/>
  <c r="S2885"/>
  <c r="T2885"/>
  <c r="U2885"/>
  <c r="W2885"/>
  <c r="X2885"/>
  <c r="Z2885"/>
  <c r="AC2885"/>
  <c r="AD2885"/>
  <c r="AF2885"/>
  <c r="AG2885"/>
  <c r="AH2885"/>
  <c r="AJ2885"/>
  <c r="AK2885"/>
  <c r="AM2885"/>
  <c r="AN2885"/>
  <c r="AP2885"/>
  <c r="AQ2885"/>
  <c r="AS2885"/>
  <c r="AT2885"/>
  <c r="BT2885" s="1"/>
  <c r="AU2885"/>
  <c r="BU2885" s="1"/>
  <c r="AV2885"/>
  <c r="BV2885" s="1"/>
  <c r="AZ2885"/>
  <c r="CA2885" s="1"/>
  <c r="BA2885"/>
  <c r="CB2885" s="1"/>
  <c r="BC2885"/>
  <c r="CD2885" s="1"/>
  <c r="BD2885"/>
  <c r="CE2885" s="1"/>
  <c r="AG3016"/>
  <c r="AK3016"/>
  <c r="AM3016"/>
  <c r="S3017"/>
  <c r="X3017"/>
  <c r="AD3017"/>
  <c r="AJ3017"/>
  <c r="AP3017"/>
  <c r="AU3017"/>
  <c r="S2827"/>
  <c r="T2827"/>
  <c r="U2827"/>
  <c r="W2827"/>
  <c r="X2827"/>
  <c r="Z2827"/>
  <c r="AA2827"/>
  <c r="AC2827"/>
  <c r="AD2827"/>
  <c r="AF2827"/>
  <c r="AG2827"/>
  <c r="AH2827"/>
  <c r="AJ2827"/>
  <c r="AK2827"/>
  <c r="AM2827"/>
  <c r="AN2827"/>
  <c r="AP2827"/>
  <c r="AQ2827"/>
  <c r="AS2827"/>
  <c r="AT2827"/>
  <c r="AU2827"/>
  <c r="AV2827"/>
  <c r="AZ2827"/>
  <c r="BA2827"/>
  <c r="BC2827"/>
  <c r="BD2827"/>
  <c r="CA2815"/>
  <c r="S2818"/>
  <c r="T2818"/>
  <c r="U2818"/>
  <c r="W2818"/>
  <c r="X2818"/>
  <c r="Z2818"/>
  <c r="AA2818"/>
  <c r="AC2818"/>
  <c r="AD2818"/>
  <c r="AF2818"/>
  <c r="AG2818"/>
  <c r="AH2818"/>
  <c r="AJ2818"/>
  <c r="AK2818"/>
  <c r="AM2818"/>
  <c r="AN2818"/>
  <c r="AP2818"/>
  <c r="AQ2818"/>
  <c r="AS2818"/>
  <c r="AT2818"/>
  <c r="AU2818"/>
  <c r="AV2818"/>
  <c r="AZ2818"/>
  <c r="BA2818"/>
  <c r="BC2818"/>
  <c r="BD2818"/>
  <c r="H2811"/>
  <c r="J2811"/>
  <c r="K2811"/>
  <c r="M2811"/>
  <c r="N2811"/>
  <c r="P2811"/>
  <c r="Q2811"/>
  <c r="S2811"/>
  <c r="T2811"/>
  <c r="U2811"/>
  <c r="W2811"/>
  <c r="X2811"/>
  <c r="Z2811"/>
  <c r="AA2811"/>
  <c r="AC2811"/>
  <c r="AD2811"/>
  <c r="AF2811"/>
  <c r="AG2811"/>
  <c r="AH2811"/>
  <c r="AJ2811"/>
  <c r="AK2811"/>
  <c r="AM2811"/>
  <c r="AN2811"/>
  <c r="AP2811"/>
  <c r="AQ2811"/>
  <c r="AS2811"/>
  <c r="AT2811"/>
  <c r="AU2811"/>
  <c r="AV2811"/>
  <c r="AZ2811"/>
  <c r="BC2811"/>
  <c r="BD2811"/>
  <c r="CE2982"/>
  <c r="CE2989" s="1"/>
  <c r="CD2982"/>
  <c r="CD2989" s="1"/>
  <c r="CB2982"/>
  <c r="CB2989" s="1"/>
  <c r="CA2982"/>
  <c r="BV2982"/>
  <c r="BV2989" s="1"/>
  <c r="BU2982"/>
  <c r="BU2989" s="1"/>
  <c r="BT2982"/>
  <c r="BT2989" s="1"/>
  <c r="BR2982"/>
  <c r="BR2989" s="1"/>
  <c r="BQ2982"/>
  <c r="BO2982"/>
  <c r="BO2989" s="1"/>
  <c r="BN2982"/>
  <c r="BN2989" s="1"/>
  <c r="BL2982"/>
  <c r="G39" i="8" s="1"/>
  <c r="BK2982" i="1"/>
  <c r="F39" i="8" s="1"/>
  <c r="BI2982" i="1"/>
  <c r="BI2989" s="1"/>
  <c r="BH2982"/>
  <c r="BH2989" s="1"/>
  <c r="BG2982"/>
  <c r="BG2989" s="1"/>
  <c r="BE2982"/>
  <c r="BE2989" s="1"/>
  <c r="BB2982"/>
  <c r="AX2982"/>
  <c r="AW2982"/>
  <c r="AW2989" s="1"/>
  <c r="AR2982"/>
  <c r="AR2989" s="1"/>
  <c r="AO2982"/>
  <c r="AO2989" s="1"/>
  <c r="AL2982"/>
  <c r="AL2989" s="1"/>
  <c r="AI2982"/>
  <c r="AI2989" s="1"/>
  <c r="AE2982"/>
  <c r="AE2989" s="1"/>
  <c r="AB2982"/>
  <c r="AB2989" s="1"/>
  <c r="Y2982"/>
  <c r="Y2989" s="1"/>
  <c r="V2982"/>
  <c r="V2989" s="1"/>
  <c r="R2982"/>
  <c r="BS2982" s="1"/>
  <c r="BS2989" s="1"/>
  <c r="O2982"/>
  <c r="BP2982" s="1"/>
  <c r="BP2989" s="1"/>
  <c r="L2982"/>
  <c r="BM2982" s="1"/>
  <c r="BM2989" s="1"/>
  <c r="I2982"/>
  <c r="CE2979"/>
  <c r="CD2979"/>
  <c r="CB2979"/>
  <c r="CA2979"/>
  <c r="BV2979"/>
  <c r="BU2979"/>
  <c r="BT2979"/>
  <c r="BR2979"/>
  <c r="BQ2979"/>
  <c r="BO2979"/>
  <c r="BN2979"/>
  <c r="BL2979"/>
  <c r="BK2979"/>
  <c r="BI2979"/>
  <c r="BH2979"/>
  <c r="BG2979"/>
  <c r="BE2979"/>
  <c r="CF2979" s="1"/>
  <c r="BB2979"/>
  <c r="CC2979" s="1"/>
  <c r="AX2979"/>
  <c r="AW2979"/>
  <c r="AR2979"/>
  <c r="AO2979"/>
  <c r="AL2979"/>
  <c r="AI2979"/>
  <c r="AE2979"/>
  <c r="AB2979"/>
  <c r="Y2979"/>
  <c r="V2979"/>
  <c r="R2979"/>
  <c r="BS2979" s="1"/>
  <c r="O2979"/>
  <c r="BP2979" s="1"/>
  <c r="L2979"/>
  <c r="I2979"/>
  <c r="BJ2979" s="1"/>
  <c r="CE2976"/>
  <c r="CD2976"/>
  <c r="CB2976"/>
  <c r="CA2976"/>
  <c r="BV2976"/>
  <c r="BU2976"/>
  <c r="BT2976"/>
  <c r="BR2976"/>
  <c r="BQ2976"/>
  <c r="BO2976"/>
  <c r="BN2976"/>
  <c r="BL2976"/>
  <c r="BK2976"/>
  <c r="BI2976"/>
  <c r="BH2976"/>
  <c r="BG2976"/>
  <c r="BE2976"/>
  <c r="CF2976" s="1"/>
  <c r="BB2976"/>
  <c r="CC2976" s="1"/>
  <c r="AX2976"/>
  <c r="AW2976"/>
  <c r="AR2976"/>
  <c r="AO2976"/>
  <c r="AL2976"/>
  <c r="AI2976"/>
  <c r="AE2976"/>
  <c r="AB2976"/>
  <c r="Y2976"/>
  <c r="V2976"/>
  <c r="R2976"/>
  <c r="BS2976" s="1"/>
  <c r="O2976"/>
  <c r="BP2976" s="1"/>
  <c r="L2976"/>
  <c r="BM2976" s="1"/>
  <c r="I2976"/>
  <c r="CE2975"/>
  <c r="CE2977" s="1"/>
  <c r="CD2975"/>
  <c r="CD2977" s="1"/>
  <c r="CB2975"/>
  <c r="CB2977" s="1"/>
  <c r="CA2975"/>
  <c r="CA2977" s="1"/>
  <c r="BV2975"/>
  <c r="BV2977" s="1"/>
  <c r="BU2975"/>
  <c r="BU2977" s="1"/>
  <c r="BT2975"/>
  <c r="BT2977" s="1"/>
  <c r="BR2975"/>
  <c r="BR2977" s="1"/>
  <c r="BQ2975"/>
  <c r="BQ2977" s="1"/>
  <c r="BO2975"/>
  <c r="BO2977" s="1"/>
  <c r="BN2975"/>
  <c r="BN2977" s="1"/>
  <c r="BL2975"/>
  <c r="BL2977" s="1"/>
  <c r="BK2975"/>
  <c r="BK2977" s="1"/>
  <c r="BI2975"/>
  <c r="BH2975"/>
  <c r="BH2977" s="1"/>
  <c r="BG2975"/>
  <c r="BG2977" s="1"/>
  <c r="BE2975"/>
  <c r="BE2977" s="1"/>
  <c r="BB2975"/>
  <c r="AX2975"/>
  <c r="AX2977" s="1"/>
  <c r="AW2975"/>
  <c r="AW2977" s="1"/>
  <c r="AR2975"/>
  <c r="AR2977" s="1"/>
  <c r="AO2975"/>
  <c r="AO2977" s="1"/>
  <c r="AL2975"/>
  <c r="AL2977" s="1"/>
  <c r="AI2975"/>
  <c r="AI2977" s="1"/>
  <c r="AE2975"/>
  <c r="AE2977" s="1"/>
  <c r="AB2975"/>
  <c r="AB2977" s="1"/>
  <c r="Y2975"/>
  <c r="Y2977" s="1"/>
  <c r="V2975"/>
  <c r="V2977" s="1"/>
  <c r="R2975"/>
  <c r="BS2975" s="1"/>
  <c r="BS2977" s="1"/>
  <c r="O2975"/>
  <c r="BP2975" s="1"/>
  <c r="BP2977" s="1"/>
  <c r="L2975"/>
  <c r="BM2975" s="1"/>
  <c r="BM2977" s="1"/>
  <c r="CE2972"/>
  <c r="CD2972"/>
  <c r="CB2972"/>
  <c r="CA2972"/>
  <c r="BV2972"/>
  <c r="BU2972"/>
  <c r="BT2972"/>
  <c r="BR2972"/>
  <c r="BQ2972"/>
  <c r="BO2972"/>
  <c r="BN2972"/>
  <c r="BL2972"/>
  <c r="BK2972"/>
  <c r="BI2972"/>
  <c r="BH2972"/>
  <c r="BG2972"/>
  <c r="BE2972"/>
  <c r="CF2972" s="1"/>
  <c r="BB2972"/>
  <c r="CC2972" s="1"/>
  <c r="AX2972"/>
  <c r="AW2972"/>
  <c r="AR2972"/>
  <c r="AO2972"/>
  <c r="AL2972"/>
  <c r="AI2972"/>
  <c r="AE2972"/>
  <c r="AB2972"/>
  <c r="Y2972"/>
  <c r="V2972"/>
  <c r="R2972"/>
  <c r="BS2972" s="1"/>
  <c r="O2972"/>
  <c r="BP2972" s="1"/>
  <c r="L2972"/>
  <c r="BM2972" s="1"/>
  <c r="I2972"/>
  <c r="CE2971"/>
  <c r="CD2971"/>
  <c r="CB2971"/>
  <c r="CA2971"/>
  <c r="BV2971"/>
  <c r="BU2971"/>
  <c r="BT2971"/>
  <c r="BR2971"/>
  <c r="BQ2971"/>
  <c r="BO2971"/>
  <c r="BN2971"/>
  <c r="BL2971"/>
  <c r="BK2971"/>
  <c r="BI2971"/>
  <c r="BH2971"/>
  <c r="BG2971"/>
  <c r="BE2971"/>
  <c r="CF2971" s="1"/>
  <c r="BB2971"/>
  <c r="CC2971" s="1"/>
  <c r="AX2971"/>
  <c r="AW2971"/>
  <c r="AR2971"/>
  <c r="AO2971"/>
  <c r="AL2971"/>
  <c r="AI2971"/>
  <c r="AE2971"/>
  <c r="AB2971"/>
  <c r="Y2971"/>
  <c r="V2971"/>
  <c r="R2971"/>
  <c r="BS2971" s="1"/>
  <c r="O2971"/>
  <c r="BP2971" s="1"/>
  <c r="L2971"/>
  <c r="BM2971" s="1"/>
  <c r="I2971"/>
  <c r="CE2970"/>
  <c r="CD2970"/>
  <c r="CB2970"/>
  <c r="CA2970"/>
  <c r="CA2973" s="1"/>
  <c r="BV2970"/>
  <c r="BU2970"/>
  <c r="BT2970"/>
  <c r="BR2970"/>
  <c r="BQ2970"/>
  <c r="BO2970"/>
  <c r="BN2970"/>
  <c r="BL2970"/>
  <c r="BK2970"/>
  <c r="BI2970"/>
  <c r="BH2970"/>
  <c r="BG2970"/>
  <c r="BE2970"/>
  <c r="CF2970" s="1"/>
  <c r="CF2973" s="1"/>
  <c r="BB2970"/>
  <c r="AX2970"/>
  <c r="AW2970"/>
  <c r="AR2970"/>
  <c r="AO2970"/>
  <c r="AL2970"/>
  <c r="AI2970"/>
  <c r="AE2970"/>
  <c r="AB2970"/>
  <c r="Y2970"/>
  <c r="V2970"/>
  <c r="R2970"/>
  <c r="BS2970" s="1"/>
  <c r="O2970"/>
  <c r="BP2970" s="1"/>
  <c r="L2970"/>
  <c r="BM2970" s="1"/>
  <c r="I2970"/>
  <c r="CE2968"/>
  <c r="CE2987" s="1"/>
  <c r="CD2968"/>
  <c r="CD2987" s="1"/>
  <c r="CB2968"/>
  <c r="CB2987" s="1"/>
  <c r="CA2968"/>
  <c r="BV2968"/>
  <c r="BU2968"/>
  <c r="BU2987" s="1"/>
  <c r="BT2968"/>
  <c r="BR2968"/>
  <c r="BQ2968"/>
  <c r="BQ2987" s="1"/>
  <c r="BO2968"/>
  <c r="BO2987" s="1"/>
  <c r="BN2968"/>
  <c r="BN2987" s="1"/>
  <c r="BL2968"/>
  <c r="BK2968"/>
  <c r="F39" i="6" s="1"/>
  <c r="BI2968" i="1"/>
  <c r="D39" i="6" s="1"/>
  <c r="BH2968" i="1"/>
  <c r="BG2968"/>
  <c r="BG2987" s="1"/>
  <c r="BE2968"/>
  <c r="BE2987" s="1"/>
  <c r="BB2968"/>
  <c r="AX2968"/>
  <c r="AX2987" s="1"/>
  <c r="AW2968"/>
  <c r="AW2987" s="1"/>
  <c r="AR2987"/>
  <c r="AO2968"/>
  <c r="AO2987" s="1"/>
  <c r="AL2968"/>
  <c r="AL2987" s="1"/>
  <c r="AI2968"/>
  <c r="AI2987" s="1"/>
  <c r="AE2968"/>
  <c r="AE2987" s="1"/>
  <c r="AB2968"/>
  <c r="AB2987" s="1"/>
  <c r="Y2968"/>
  <c r="Y2987" s="1"/>
  <c r="V2968"/>
  <c r="V2987" s="1"/>
  <c r="R2968"/>
  <c r="BS2968" s="1"/>
  <c r="O2968"/>
  <c r="BP2968" s="1"/>
  <c r="L2968"/>
  <c r="BM2968" s="1"/>
  <c r="I2968"/>
  <c r="CE2966"/>
  <c r="CD2966"/>
  <c r="CB2966"/>
  <c r="CA2966"/>
  <c r="BV2966"/>
  <c r="BU2966"/>
  <c r="BT2966"/>
  <c r="BR2966"/>
  <c r="BQ2966"/>
  <c r="BO2966"/>
  <c r="BN2966"/>
  <c r="BL2966"/>
  <c r="BK2966"/>
  <c r="BI2966"/>
  <c r="BH2966"/>
  <c r="BG2966"/>
  <c r="BE2966"/>
  <c r="CF2966" s="1"/>
  <c r="BB2966"/>
  <c r="CC2966" s="1"/>
  <c r="AX2966"/>
  <c r="AW2966"/>
  <c r="AR2966"/>
  <c r="AO2966"/>
  <c r="AL2966"/>
  <c r="AI2966"/>
  <c r="AE2966"/>
  <c r="AB2966"/>
  <c r="Y2966"/>
  <c r="V2966"/>
  <c r="R2966"/>
  <c r="BS2966" s="1"/>
  <c r="O2966"/>
  <c r="BP2966" s="1"/>
  <c r="L2966"/>
  <c r="BM2966" s="1"/>
  <c r="I2966"/>
  <c r="CE2965"/>
  <c r="CD2965"/>
  <c r="CB2965"/>
  <c r="CA2965"/>
  <c r="BV2965"/>
  <c r="BU2965"/>
  <c r="BT2965"/>
  <c r="BR2965"/>
  <c r="BQ2965"/>
  <c r="BO2965"/>
  <c r="BN2965"/>
  <c r="BL2965"/>
  <c r="BK2965"/>
  <c r="BI2965"/>
  <c r="BH2965"/>
  <c r="BG2965"/>
  <c r="BE2965"/>
  <c r="CF2965" s="1"/>
  <c r="BB2965"/>
  <c r="CC2965" s="1"/>
  <c r="AX2965"/>
  <c r="AW2965"/>
  <c r="AR2965"/>
  <c r="AO2965"/>
  <c r="AL2965"/>
  <c r="AI2965"/>
  <c r="AE2965"/>
  <c r="AB2965"/>
  <c r="Y2965"/>
  <c r="V2965"/>
  <c r="R2965"/>
  <c r="BS2965" s="1"/>
  <c r="O2965"/>
  <c r="BP2965" s="1"/>
  <c r="L2965"/>
  <c r="BM2965" s="1"/>
  <c r="I2965"/>
  <c r="CE2964"/>
  <c r="CD2964"/>
  <c r="CB2964"/>
  <c r="CA2964"/>
  <c r="BV2964"/>
  <c r="BU2964"/>
  <c r="BT2964"/>
  <c r="BR2964"/>
  <c r="BQ2964"/>
  <c r="BO2964"/>
  <c r="BN2964"/>
  <c r="BL2964"/>
  <c r="BK2964"/>
  <c r="BI2964"/>
  <c r="BH2964"/>
  <c r="BG2964"/>
  <c r="BE2964"/>
  <c r="CF2964" s="1"/>
  <c r="BB2964"/>
  <c r="CC2964" s="1"/>
  <c r="AX2964"/>
  <c r="AW2964"/>
  <c r="AR2964"/>
  <c r="AO2964"/>
  <c r="AL2964"/>
  <c r="AI2964"/>
  <c r="AE2964"/>
  <c r="AB2964"/>
  <c r="Y2964"/>
  <c r="V2964"/>
  <c r="R2964"/>
  <c r="BS2964" s="1"/>
  <c r="O2964"/>
  <c r="BP2964" s="1"/>
  <c r="L2964"/>
  <c r="BM2964" s="1"/>
  <c r="I2964"/>
  <c r="CE2963"/>
  <c r="CD2963"/>
  <c r="CB2963"/>
  <c r="CA2963"/>
  <c r="BV2963"/>
  <c r="BU2963"/>
  <c r="BT2963"/>
  <c r="BR2963"/>
  <c r="BQ2963"/>
  <c r="BO2963"/>
  <c r="BN2963"/>
  <c r="BL2963"/>
  <c r="BK2963"/>
  <c r="BI2963"/>
  <c r="BH2963"/>
  <c r="BG2963"/>
  <c r="BE2963"/>
  <c r="CF2963" s="1"/>
  <c r="BB2963"/>
  <c r="CC2963" s="1"/>
  <c r="AX2963"/>
  <c r="M35" i="3" s="1"/>
  <c r="AW2963" i="1"/>
  <c r="L35" i="3" s="1"/>
  <c r="AR2963" i="1"/>
  <c r="AO2963"/>
  <c r="AL2963"/>
  <c r="AI2963"/>
  <c r="AE2963"/>
  <c r="AB2963"/>
  <c r="Y2963"/>
  <c r="V2963"/>
  <c r="R2963"/>
  <c r="BS2963" s="1"/>
  <c r="O2963"/>
  <c r="BP2963" s="1"/>
  <c r="L2963"/>
  <c r="BM2963" s="1"/>
  <c r="I2963"/>
  <c r="CE2956"/>
  <c r="CD2956"/>
  <c r="CB2956"/>
  <c r="CA2956"/>
  <c r="BV2956"/>
  <c r="BU2956"/>
  <c r="BT2956"/>
  <c r="BR2956"/>
  <c r="BQ2956"/>
  <c r="BO2956"/>
  <c r="BN2956"/>
  <c r="BL2956"/>
  <c r="BK2956"/>
  <c r="BI2956"/>
  <c r="BH2956"/>
  <c r="BG2956"/>
  <c r="BE2956"/>
  <c r="CF2956" s="1"/>
  <c r="BB2956"/>
  <c r="CC2956" s="1"/>
  <c r="AX2956"/>
  <c r="AW2956"/>
  <c r="AR2956"/>
  <c r="AO2956"/>
  <c r="AL2956"/>
  <c r="AI2956"/>
  <c r="AE2956"/>
  <c r="AB2956"/>
  <c r="Y2956"/>
  <c r="V2956"/>
  <c r="R2956"/>
  <c r="BS2956" s="1"/>
  <c r="O2956"/>
  <c r="BP2956" s="1"/>
  <c r="L2956"/>
  <c r="BM2956" s="1"/>
  <c r="I2956"/>
  <c r="CE2955"/>
  <c r="CD2955"/>
  <c r="CB2955"/>
  <c r="CA2955"/>
  <c r="BV2955"/>
  <c r="BU2955"/>
  <c r="BT2955"/>
  <c r="BR2955"/>
  <c r="BQ2955"/>
  <c r="BO2955"/>
  <c r="BN2955"/>
  <c r="BL2955"/>
  <c r="BK2955"/>
  <c r="BI2955"/>
  <c r="BH2955"/>
  <c r="BG2955"/>
  <c r="BE2955"/>
  <c r="CF2955" s="1"/>
  <c r="BB2955"/>
  <c r="CC2955" s="1"/>
  <c r="AX2955"/>
  <c r="AW2955"/>
  <c r="AR2955"/>
  <c r="AO2955"/>
  <c r="AL2955"/>
  <c r="AI2955"/>
  <c r="AE2955"/>
  <c r="AB2955"/>
  <c r="Y2955"/>
  <c r="V2955"/>
  <c r="R2955"/>
  <c r="BS2955" s="1"/>
  <c r="O2955"/>
  <c r="BP2955" s="1"/>
  <c r="L2955"/>
  <c r="I2955"/>
  <c r="BJ2955" s="1"/>
  <c r="CE2947"/>
  <c r="CD2947"/>
  <c r="CB2947"/>
  <c r="CA2947"/>
  <c r="BV2947"/>
  <c r="BU2947"/>
  <c r="BT2947"/>
  <c r="BR2947"/>
  <c r="BQ2947"/>
  <c r="BO2947"/>
  <c r="BN2947"/>
  <c r="BL2947"/>
  <c r="BK2947"/>
  <c r="BI2947"/>
  <c r="BH2947"/>
  <c r="BG2947"/>
  <c r="BE2947"/>
  <c r="CF2947" s="1"/>
  <c r="BB2947"/>
  <c r="CC2947" s="1"/>
  <c r="AX2947"/>
  <c r="AW2947"/>
  <c r="AR2947"/>
  <c r="AO2947"/>
  <c r="AL2947"/>
  <c r="AI2947"/>
  <c r="AE2947"/>
  <c r="AB2947"/>
  <c r="Y2947"/>
  <c r="V2947"/>
  <c r="R2947"/>
  <c r="BS2947" s="1"/>
  <c r="O2947"/>
  <c r="BP2947" s="1"/>
  <c r="L2947"/>
  <c r="BM2947" s="1"/>
  <c r="I2947"/>
  <c r="CE2946"/>
  <c r="CD2946"/>
  <c r="CB2946"/>
  <c r="CA2946"/>
  <c r="BV2946"/>
  <c r="BU2946"/>
  <c r="BT2946"/>
  <c r="BR2946"/>
  <c r="BQ2946"/>
  <c r="BO2946"/>
  <c r="BN2946"/>
  <c r="BL2946"/>
  <c r="BK2946"/>
  <c r="BI2946"/>
  <c r="BH2946"/>
  <c r="BG2946"/>
  <c r="BE2946"/>
  <c r="CF2946" s="1"/>
  <c r="BB2946"/>
  <c r="CC2946" s="1"/>
  <c r="AX2946"/>
  <c r="AW2946"/>
  <c r="AR2946"/>
  <c r="AO2946"/>
  <c r="AL2946"/>
  <c r="AI2946"/>
  <c r="AE2946"/>
  <c r="AB2946"/>
  <c r="Y2946"/>
  <c r="V2946"/>
  <c r="R2946"/>
  <c r="BS2946" s="1"/>
  <c r="O2946"/>
  <c r="BP2946" s="1"/>
  <c r="L2946"/>
  <c r="BM2946" s="1"/>
  <c r="I2946"/>
  <c r="CE2942"/>
  <c r="CD2942"/>
  <c r="CB2942"/>
  <c r="CA2942"/>
  <c r="BV2942"/>
  <c r="BU2942"/>
  <c r="BT2942"/>
  <c r="BR2942"/>
  <c r="BQ2942"/>
  <c r="BO2942"/>
  <c r="BN2942"/>
  <c r="BL2942"/>
  <c r="BK2942"/>
  <c r="BI2942"/>
  <c r="BH2942"/>
  <c r="BG2942"/>
  <c r="BE2942"/>
  <c r="CF2942" s="1"/>
  <c r="BB2942"/>
  <c r="CC2942" s="1"/>
  <c r="AX2942"/>
  <c r="AW2942"/>
  <c r="AR2942"/>
  <c r="AO2942"/>
  <c r="AL2942"/>
  <c r="AI2942"/>
  <c r="AE2942"/>
  <c r="AB2942"/>
  <c r="Y2942"/>
  <c r="V2942"/>
  <c r="R2942"/>
  <c r="BS2942" s="1"/>
  <c r="O2942"/>
  <c r="BP2942" s="1"/>
  <c r="L2942"/>
  <c r="BM2942" s="1"/>
  <c r="I2942"/>
  <c r="CE2941"/>
  <c r="CD2941"/>
  <c r="CB2941"/>
  <c r="CA2941"/>
  <c r="BV2941"/>
  <c r="BU2941"/>
  <c r="BT2941"/>
  <c r="BR2941"/>
  <c r="BQ2941"/>
  <c r="BO2941"/>
  <c r="BN2941"/>
  <c r="BL2941"/>
  <c r="BK2941"/>
  <c r="BI2941"/>
  <c r="BH2941"/>
  <c r="BG2941"/>
  <c r="BE2941"/>
  <c r="CF2941" s="1"/>
  <c r="BB2941"/>
  <c r="CC2941" s="1"/>
  <c r="AX2941"/>
  <c r="AW2941"/>
  <c r="AR2941"/>
  <c r="AO2941"/>
  <c r="AL2941"/>
  <c r="AI2941"/>
  <c r="AE2941"/>
  <c r="AB2941"/>
  <c r="Y2941"/>
  <c r="V2941"/>
  <c r="R2941"/>
  <c r="BS2941" s="1"/>
  <c r="O2941"/>
  <c r="BP2941" s="1"/>
  <c r="L2941"/>
  <c r="BM2941" s="1"/>
  <c r="I2941"/>
  <c r="CE2937"/>
  <c r="CD2937"/>
  <c r="CB2937"/>
  <c r="CA2937"/>
  <c r="BV2937"/>
  <c r="BU2937"/>
  <c r="BT2937"/>
  <c r="BR2937"/>
  <c r="BQ2937"/>
  <c r="BO2937"/>
  <c r="BN2937"/>
  <c r="BL2937"/>
  <c r="BK2937"/>
  <c r="BI2937"/>
  <c r="BH2937"/>
  <c r="BG2937"/>
  <c r="BE2937"/>
  <c r="CF2937" s="1"/>
  <c r="BB2937"/>
  <c r="CC2937" s="1"/>
  <c r="AX2937"/>
  <c r="AW2937"/>
  <c r="AR2937"/>
  <c r="AO2937"/>
  <c r="AL2937"/>
  <c r="AI2937"/>
  <c r="AE2937"/>
  <c r="AB2937"/>
  <c r="Y2937"/>
  <c r="V2937"/>
  <c r="R2937"/>
  <c r="BS2937" s="1"/>
  <c r="O2937"/>
  <c r="BP2937" s="1"/>
  <c r="L2937"/>
  <c r="BM2937" s="1"/>
  <c r="I2937"/>
  <c r="CE2936"/>
  <c r="CD2936"/>
  <c r="CB2936"/>
  <c r="CA2936"/>
  <c r="BV2936"/>
  <c r="BU2936"/>
  <c r="BT2936"/>
  <c r="BR2936"/>
  <c r="BQ2936"/>
  <c r="BO2936"/>
  <c r="BN2936"/>
  <c r="BL2936"/>
  <c r="BK2936"/>
  <c r="BI2936"/>
  <c r="BH2936"/>
  <c r="BG2936"/>
  <c r="BE2936"/>
  <c r="CF2936" s="1"/>
  <c r="BB2936"/>
  <c r="CC2936" s="1"/>
  <c r="AX2936"/>
  <c r="AW2936"/>
  <c r="AR2936"/>
  <c r="AO2936"/>
  <c r="AL2936"/>
  <c r="AI2936"/>
  <c r="AE2936"/>
  <c r="AB2936"/>
  <c r="Y2936"/>
  <c r="V2936"/>
  <c r="R2936"/>
  <c r="BS2936" s="1"/>
  <c r="O2936"/>
  <c r="BP2936" s="1"/>
  <c r="L2936"/>
  <c r="BM2936" s="1"/>
  <c r="I2936"/>
  <c r="CE2932"/>
  <c r="CD2932"/>
  <c r="CB2932"/>
  <c r="CA2932"/>
  <c r="BV2932"/>
  <c r="BU2932"/>
  <c r="BT2932"/>
  <c r="BR2932"/>
  <c r="BQ2932"/>
  <c r="BO2932"/>
  <c r="BN2932"/>
  <c r="BL2932"/>
  <c r="BK2932"/>
  <c r="BI2932"/>
  <c r="BH2932"/>
  <c r="BG2932"/>
  <c r="BE2932"/>
  <c r="CF2932" s="1"/>
  <c r="BB2932"/>
  <c r="CC2932" s="1"/>
  <c r="AX2932"/>
  <c r="AW2932"/>
  <c r="AR2932"/>
  <c r="AO2932"/>
  <c r="AL2932"/>
  <c r="AI2932"/>
  <c r="AE2932"/>
  <c r="AB2932"/>
  <c r="Y2932"/>
  <c r="V2932"/>
  <c r="R2932"/>
  <c r="BS2932" s="1"/>
  <c r="O2932"/>
  <c r="BP2932" s="1"/>
  <c r="L2932"/>
  <c r="BM2932" s="1"/>
  <c r="I2932"/>
  <c r="CE2931"/>
  <c r="CD2931"/>
  <c r="CB2931"/>
  <c r="CA2931"/>
  <c r="BV2931"/>
  <c r="BU2931"/>
  <c r="BT2931"/>
  <c r="BR2931"/>
  <c r="BQ2931"/>
  <c r="BO2931"/>
  <c r="BN2931"/>
  <c r="BL2931"/>
  <c r="BK2931"/>
  <c r="BI2931"/>
  <c r="BH2931"/>
  <c r="BG2931"/>
  <c r="BE2931"/>
  <c r="CF2931" s="1"/>
  <c r="BB2931"/>
  <c r="CC2931" s="1"/>
  <c r="AX2931"/>
  <c r="AW2931"/>
  <c r="AR2931"/>
  <c r="AO2931"/>
  <c r="AL2931"/>
  <c r="AI2931"/>
  <c r="AE2931"/>
  <c r="AB2931"/>
  <c r="Y2931"/>
  <c r="V2931"/>
  <c r="R2931"/>
  <c r="BS2931" s="1"/>
  <c r="O2931"/>
  <c r="BP2931" s="1"/>
  <c r="L2931"/>
  <c r="BM2931" s="1"/>
  <c r="I2931"/>
  <c r="CE2927"/>
  <c r="CD2927"/>
  <c r="CB2927"/>
  <c r="CB2952" s="1"/>
  <c r="CA2927"/>
  <c r="BV2927"/>
  <c r="BU2927"/>
  <c r="BT2927"/>
  <c r="BT2952" s="1"/>
  <c r="BR2927"/>
  <c r="BQ2927"/>
  <c r="BO2927"/>
  <c r="BO2952" s="1"/>
  <c r="BN2927"/>
  <c r="BL2927"/>
  <c r="BK2927"/>
  <c r="BI2927"/>
  <c r="BI2952" s="1"/>
  <c r="BH2927"/>
  <c r="BG2927"/>
  <c r="BE2927"/>
  <c r="CF2927" s="1"/>
  <c r="BB2927"/>
  <c r="AX2927"/>
  <c r="AW2927"/>
  <c r="AR2927"/>
  <c r="AO2927"/>
  <c r="AL2927"/>
  <c r="AI2927"/>
  <c r="AE2927"/>
  <c r="AB2927"/>
  <c r="Y2927"/>
  <c r="V2927"/>
  <c r="R2927"/>
  <c r="BS2927" s="1"/>
  <c r="O2927"/>
  <c r="BP2927" s="1"/>
  <c r="BP2952" s="1"/>
  <c r="BP2960" s="1"/>
  <c r="L2927"/>
  <c r="BM2927" s="1"/>
  <c r="I2927"/>
  <c r="CE2926"/>
  <c r="CD2926"/>
  <c r="CB2926"/>
  <c r="CA2926"/>
  <c r="BV2926"/>
  <c r="BU2926"/>
  <c r="BT2926"/>
  <c r="BR2926"/>
  <c r="BQ2926"/>
  <c r="BO2926"/>
  <c r="BN2926"/>
  <c r="BL2926"/>
  <c r="BK2926"/>
  <c r="BI2926"/>
  <c r="BH2926"/>
  <c r="BG2926"/>
  <c r="BE2926"/>
  <c r="CF2926" s="1"/>
  <c r="BB2926"/>
  <c r="CC2926" s="1"/>
  <c r="AX2926"/>
  <c r="AW2926"/>
  <c r="AR2926"/>
  <c r="AO2926"/>
  <c r="AL2926"/>
  <c r="AI2926"/>
  <c r="AE2926"/>
  <c r="AB2926"/>
  <c r="Y2926"/>
  <c r="V2926"/>
  <c r="R2926"/>
  <c r="BS2926" s="1"/>
  <c r="O2926"/>
  <c r="L2926"/>
  <c r="BM2926" s="1"/>
  <c r="I2926"/>
  <c r="CE2922"/>
  <c r="CD2922"/>
  <c r="CB2922"/>
  <c r="CA2922"/>
  <c r="BV2922"/>
  <c r="BU2922"/>
  <c r="BT2922"/>
  <c r="BR2922"/>
  <c r="BQ2922"/>
  <c r="BO2922"/>
  <c r="BN2922"/>
  <c r="BL2922"/>
  <c r="BK2922"/>
  <c r="BI2922"/>
  <c r="BH2922"/>
  <c r="BG2922"/>
  <c r="BE2922"/>
  <c r="CF2922" s="1"/>
  <c r="BB2922"/>
  <c r="CC2922" s="1"/>
  <c r="AX2922"/>
  <c r="AW2922"/>
  <c r="AR2922"/>
  <c r="AO2922"/>
  <c r="AL2922"/>
  <c r="AI2922"/>
  <c r="AE2922"/>
  <c r="AB2922"/>
  <c r="Y2922"/>
  <c r="V2922"/>
  <c r="R2922"/>
  <c r="BS2922" s="1"/>
  <c r="O2922"/>
  <c r="BP2922" s="1"/>
  <c r="L2922"/>
  <c r="BM2922" s="1"/>
  <c r="I2922"/>
  <c r="CE2921"/>
  <c r="CD2921"/>
  <c r="CB2921"/>
  <c r="CA2921"/>
  <c r="BV2921"/>
  <c r="BU2921"/>
  <c r="BT2921"/>
  <c r="BR2921"/>
  <c r="BQ2921"/>
  <c r="BO2921"/>
  <c r="BN2921"/>
  <c r="BL2921"/>
  <c r="BK2921"/>
  <c r="BI2921"/>
  <c r="BH2921"/>
  <c r="BG2921"/>
  <c r="BE2921"/>
  <c r="CF2921" s="1"/>
  <c r="BB2921"/>
  <c r="CC2921" s="1"/>
  <c r="AX2921"/>
  <c r="AW2921"/>
  <c r="AR2921"/>
  <c r="AO2921"/>
  <c r="AL2921"/>
  <c r="AI2921"/>
  <c r="AE2921"/>
  <c r="AB2921"/>
  <c r="Y2921"/>
  <c r="V2921"/>
  <c r="R2921"/>
  <c r="BS2921" s="1"/>
  <c r="O2921"/>
  <c r="BP2921" s="1"/>
  <c r="L2921"/>
  <c r="BM2921" s="1"/>
  <c r="CE2917"/>
  <c r="CD2917"/>
  <c r="CB2917"/>
  <c r="CA2917"/>
  <c r="BV2917"/>
  <c r="BU2917"/>
  <c r="BT2917"/>
  <c r="BR2917"/>
  <c r="BQ2917"/>
  <c r="BO2917"/>
  <c r="BN2917"/>
  <c r="BL2917"/>
  <c r="BK2917"/>
  <c r="BI2917"/>
  <c r="BH2917"/>
  <c r="BG2917"/>
  <c r="BE2917"/>
  <c r="CF2917" s="1"/>
  <c r="BB2917"/>
  <c r="CC2917" s="1"/>
  <c r="AX2917"/>
  <c r="AW2917"/>
  <c r="AR2917"/>
  <c r="AO2917"/>
  <c r="AL2917"/>
  <c r="AI2917"/>
  <c r="AE2917"/>
  <c r="AB2917"/>
  <c r="Y2917"/>
  <c r="V2917"/>
  <c r="R2917"/>
  <c r="BS2917" s="1"/>
  <c r="O2917"/>
  <c r="BP2917" s="1"/>
  <c r="L2917"/>
  <c r="BM2917" s="1"/>
  <c r="I2917"/>
  <c r="CE2916"/>
  <c r="CD2916"/>
  <c r="CB2916"/>
  <c r="CA2916"/>
  <c r="BV2916"/>
  <c r="BU2916"/>
  <c r="BT2916"/>
  <c r="BR2916"/>
  <c r="BQ2916"/>
  <c r="BO2916"/>
  <c r="BN2916"/>
  <c r="BL2916"/>
  <c r="BK2916"/>
  <c r="BI2916"/>
  <c r="BH2916"/>
  <c r="BG2916"/>
  <c r="BE2916"/>
  <c r="CF2916" s="1"/>
  <c r="BB2916"/>
  <c r="CC2916" s="1"/>
  <c r="AX2916"/>
  <c r="AW2916"/>
  <c r="AR2916"/>
  <c r="AO2916"/>
  <c r="AL2916"/>
  <c r="AI2916"/>
  <c r="AE2916"/>
  <c r="AB2916"/>
  <c r="Y2916"/>
  <c r="V2916"/>
  <c r="R2916"/>
  <c r="BS2916" s="1"/>
  <c r="O2916"/>
  <c r="BP2916" s="1"/>
  <c r="L2916"/>
  <c r="I2916"/>
  <c r="BJ2916" s="1"/>
  <c r="CE2913"/>
  <c r="CD2913"/>
  <c r="CB2913"/>
  <c r="CA2913"/>
  <c r="BV2913"/>
  <c r="BU2913"/>
  <c r="BT2913"/>
  <c r="BR2913"/>
  <c r="BQ2913"/>
  <c r="BO2913"/>
  <c r="BN2913"/>
  <c r="BL2913"/>
  <c r="BK2913"/>
  <c r="BI2913"/>
  <c r="BH2913"/>
  <c r="BG2913"/>
  <c r="BE2913"/>
  <c r="BB2913"/>
  <c r="AX2913"/>
  <c r="AW2913"/>
  <c r="AR2913"/>
  <c r="AO2913"/>
  <c r="AL2913"/>
  <c r="AI2913"/>
  <c r="AE2913"/>
  <c r="AB2913"/>
  <c r="Y2913"/>
  <c r="V2913"/>
  <c r="R2913"/>
  <c r="O2913"/>
  <c r="L2913"/>
  <c r="I2913"/>
  <c r="CE2912"/>
  <c r="CD2912"/>
  <c r="CB2912"/>
  <c r="CA2912"/>
  <c r="BV2912"/>
  <c r="BU2912"/>
  <c r="BT2912"/>
  <c r="BR2912"/>
  <c r="BQ2912"/>
  <c r="BO2912"/>
  <c r="BN2912"/>
  <c r="BL2912"/>
  <c r="BK2912"/>
  <c r="BI2912"/>
  <c r="BH2912"/>
  <c r="BG2912"/>
  <c r="BE2912"/>
  <c r="BB2912"/>
  <c r="AX2912"/>
  <c r="G35" i="3" s="1"/>
  <c r="AW2912" i="1"/>
  <c r="F35" i="3" s="1"/>
  <c r="AR2912" i="1"/>
  <c r="AO2912"/>
  <c r="AL2912"/>
  <c r="AI2912"/>
  <c r="AE2912"/>
  <c r="AB2912"/>
  <c r="Y2912"/>
  <c r="V2912"/>
  <c r="R2912"/>
  <c r="O2912"/>
  <c r="L2912"/>
  <c r="I2912"/>
  <c r="CE2907"/>
  <c r="CD2907"/>
  <c r="CB2907"/>
  <c r="CA2907"/>
  <c r="BV2907"/>
  <c r="BU2907"/>
  <c r="BT2907"/>
  <c r="BR2907"/>
  <c r="BQ2907"/>
  <c r="BO2907"/>
  <c r="BN2907"/>
  <c r="BL2907"/>
  <c r="BK2907"/>
  <c r="BI2907"/>
  <c r="BH2907"/>
  <c r="BG2907"/>
  <c r="BE2907"/>
  <c r="CF2907" s="1"/>
  <c r="BB2907"/>
  <c r="CC2907" s="1"/>
  <c r="AX2907"/>
  <c r="AW2907"/>
  <c r="AR2907"/>
  <c r="AO2907"/>
  <c r="AL2907"/>
  <c r="AI2907"/>
  <c r="AE2907"/>
  <c r="AB2907"/>
  <c r="Y2907"/>
  <c r="V2907"/>
  <c r="R2907"/>
  <c r="BS2907" s="1"/>
  <c r="O2907"/>
  <c r="BP2907" s="1"/>
  <c r="L2907"/>
  <c r="BM2907" s="1"/>
  <c r="I2907"/>
  <c r="CE2906"/>
  <c r="CD2906"/>
  <c r="CB2906"/>
  <c r="CA2906"/>
  <c r="BV2906"/>
  <c r="BU2906"/>
  <c r="BT2906"/>
  <c r="BR2906"/>
  <c r="BQ2906"/>
  <c r="BO2906"/>
  <c r="BN2906"/>
  <c r="BL2906"/>
  <c r="BK2906"/>
  <c r="BI2906"/>
  <c r="BH2906"/>
  <c r="BG2906"/>
  <c r="BE2906"/>
  <c r="CF2906" s="1"/>
  <c r="BB2906"/>
  <c r="CC2906" s="1"/>
  <c r="AX2906"/>
  <c r="AW2906"/>
  <c r="AR2906"/>
  <c r="AO2906"/>
  <c r="AL2906"/>
  <c r="AI2906"/>
  <c r="AE2906"/>
  <c r="AB2906"/>
  <c r="Y2906"/>
  <c r="V2906"/>
  <c r="R2906"/>
  <c r="BS2906" s="1"/>
  <c r="O2906"/>
  <c r="BP2906" s="1"/>
  <c r="L2906"/>
  <c r="BM2906" s="1"/>
  <c r="I2906"/>
  <c r="CE2905"/>
  <c r="CD2905"/>
  <c r="CB2905"/>
  <c r="CA2905"/>
  <c r="BV2905"/>
  <c r="BU2905"/>
  <c r="BT2905"/>
  <c r="BR2905"/>
  <c r="BQ2905"/>
  <c r="BO2905"/>
  <c r="BN2905"/>
  <c r="BL2905"/>
  <c r="BK2905"/>
  <c r="BI2905"/>
  <c r="BH2905"/>
  <c r="BG2905"/>
  <c r="BE2905"/>
  <c r="CF2905" s="1"/>
  <c r="BB2905"/>
  <c r="CC2905" s="1"/>
  <c r="AX2905"/>
  <c r="AW2905"/>
  <c r="AR2905"/>
  <c r="AO2905"/>
  <c r="AL2905"/>
  <c r="AI2905"/>
  <c r="AE2905"/>
  <c r="AB2905"/>
  <c r="Y2905"/>
  <c r="V2905"/>
  <c r="R2905"/>
  <c r="BS2905" s="1"/>
  <c r="O2905"/>
  <c r="BP2905" s="1"/>
  <c r="L2905"/>
  <c r="BM2905" s="1"/>
  <c r="I2905"/>
  <c r="CE2903"/>
  <c r="CD2903"/>
  <c r="CB2903"/>
  <c r="CA2903"/>
  <c r="BV2903"/>
  <c r="BU2903"/>
  <c r="BT2903"/>
  <c r="BR2903"/>
  <c r="BQ2903"/>
  <c r="BO2903"/>
  <c r="BN2903"/>
  <c r="BL2903"/>
  <c r="BK2903"/>
  <c r="BI2903"/>
  <c r="BH2903"/>
  <c r="BG2903"/>
  <c r="BE2903"/>
  <c r="CF2903" s="1"/>
  <c r="BB2903"/>
  <c r="CC2903" s="1"/>
  <c r="AX2903"/>
  <c r="AW2903"/>
  <c r="AR2903"/>
  <c r="AO2903"/>
  <c r="AL2903"/>
  <c r="AI2903"/>
  <c r="AE2903"/>
  <c r="AB2903"/>
  <c r="Y2903"/>
  <c r="V2903"/>
  <c r="R2903"/>
  <c r="BS2903" s="1"/>
  <c r="O2903"/>
  <c r="BP2903" s="1"/>
  <c r="L2903"/>
  <c r="BM2903" s="1"/>
  <c r="I2903"/>
  <c r="CE2902"/>
  <c r="CD2902"/>
  <c r="CB2902"/>
  <c r="CA2902"/>
  <c r="BV2902"/>
  <c r="BU2902"/>
  <c r="BT2902"/>
  <c r="BR2902"/>
  <c r="BQ2902"/>
  <c r="BO2902"/>
  <c r="BN2902"/>
  <c r="BL2902"/>
  <c r="BK2902"/>
  <c r="BI2902"/>
  <c r="BH2902"/>
  <c r="BG2902"/>
  <c r="BE2902"/>
  <c r="CF2902" s="1"/>
  <c r="BB2902"/>
  <c r="CC2902" s="1"/>
  <c r="AX2902"/>
  <c r="AW2902"/>
  <c r="AR2902"/>
  <c r="AO2902"/>
  <c r="AL2902"/>
  <c r="AI2902"/>
  <c r="AE2902"/>
  <c r="AB2902"/>
  <c r="Y2902"/>
  <c r="V2902"/>
  <c r="R2902"/>
  <c r="BS2902" s="1"/>
  <c r="O2902"/>
  <c r="BP2902" s="1"/>
  <c r="L2902"/>
  <c r="BM2902" s="1"/>
  <c r="I2902"/>
  <c r="CE2901"/>
  <c r="CD2901"/>
  <c r="CB2901"/>
  <c r="CA2901"/>
  <c r="BV2901"/>
  <c r="BU2901"/>
  <c r="BT2901"/>
  <c r="BR2901"/>
  <c r="BQ2901"/>
  <c r="BO2901"/>
  <c r="BN2901"/>
  <c r="BL2901"/>
  <c r="BK2901"/>
  <c r="BI2901"/>
  <c r="BH2901"/>
  <c r="BG2901"/>
  <c r="BE2901"/>
  <c r="CF2901" s="1"/>
  <c r="BB2901"/>
  <c r="CC2901" s="1"/>
  <c r="AX2901"/>
  <c r="AW2901"/>
  <c r="AR2901"/>
  <c r="AO2901"/>
  <c r="AL2901"/>
  <c r="AI2901"/>
  <c r="AE2901"/>
  <c r="AB2901"/>
  <c r="Y2901"/>
  <c r="V2901"/>
  <c r="R2901"/>
  <c r="BS2901" s="1"/>
  <c r="O2901"/>
  <c r="BP2901" s="1"/>
  <c r="L2901"/>
  <c r="BM2901" s="1"/>
  <c r="I2901"/>
  <c r="CE2899"/>
  <c r="CD2899"/>
  <c r="CB2899"/>
  <c r="CA2899"/>
  <c r="BV2899"/>
  <c r="BU2899"/>
  <c r="BT2899"/>
  <c r="BR2899"/>
  <c r="BQ2899"/>
  <c r="BO2899"/>
  <c r="BN2899"/>
  <c r="BL2899"/>
  <c r="BK2899"/>
  <c r="BI2899"/>
  <c r="BH2899"/>
  <c r="BG2899"/>
  <c r="BE2899"/>
  <c r="CF2899" s="1"/>
  <c r="BB2899"/>
  <c r="AX2899"/>
  <c r="AW2899"/>
  <c r="AR2899"/>
  <c r="AO2899"/>
  <c r="AL2899"/>
  <c r="AI2899"/>
  <c r="AE2899"/>
  <c r="AB2899"/>
  <c r="Y2899"/>
  <c r="V2899"/>
  <c r="R2899"/>
  <c r="O2899"/>
  <c r="BP2899" s="1"/>
  <c r="L2899"/>
  <c r="BM2899" s="1"/>
  <c r="CE2898"/>
  <c r="CD2898"/>
  <c r="CB2898"/>
  <c r="CA2898"/>
  <c r="BV2898"/>
  <c r="BU2898"/>
  <c r="BT2898"/>
  <c r="BR2898"/>
  <c r="BQ2898"/>
  <c r="BO2898"/>
  <c r="BN2898"/>
  <c r="BL2898"/>
  <c r="BK2898"/>
  <c r="BI2898"/>
  <c r="BH2898"/>
  <c r="BG2898"/>
  <c r="BE2898"/>
  <c r="BB2898"/>
  <c r="AX2898"/>
  <c r="AW2898"/>
  <c r="AR2898"/>
  <c r="AO2898"/>
  <c r="AL2898"/>
  <c r="AI2898"/>
  <c r="AE2898"/>
  <c r="AB2898"/>
  <c r="Y2898"/>
  <c r="V2898"/>
  <c r="R2898"/>
  <c r="O2898"/>
  <c r="L2898"/>
  <c r="BM2898" s="1"/>
  <c r="CE2897"/>
  <c r="CD2897"/>
  <c r="CB2897"/>
  <c r="CA2897"/>
  <c r="BV2897"/>
  <c r="BU2897"/>
  <c r="BT2897"/>
  <c r="BR2897"/>
  <c r="BQ2897"/>
  <c r="BO2897"/>
  <c r="BN2897"/>
  <c r="BL2897"/>
  <c r="BK2897"/>
  <c r="BI2897"/>
  <c r="BH2897"/>
  <c r="BG2897"/>
  <c r="BE2897"/>
  <c r="CF2897" s="1"/>
  <c r="BB2897"/>
  <c r="AX2897"/>
  <c r="AW2897"/>
  <c r="AR2897"/>
  <c r="AO2897"/>
  <c r="AL2897"/>
  <c r="AI2897"/>
  <c r="AE2897"/>
  <c r="AB2897"/>
  <c r="Y2897"/>
  <c r="V2897"/>
  <c r="R2897"/>
  <c r="BS2897" s="1"/>
  <c r="O2897"/>
  <c r="L2897"/>
  <c r="CE2881"/>
  <c r="CD2881"/>
  <c r="CB2881"/>
  <c r="CA2881"/>
  <c r="BV2881"/>
  <c r="BU2881"/>
  <c r="BT2881"/>
  <c r="BR2881"/>
  <c r="BQ2881"/>
  <c r="BO2881"/>
  <c r="BN2881"/>
  <c r="BL2881"/>
  <c r="BK2881"/>
  <c r="BI2881"/>
  <c r="BH2881"/>
  <c r="BG2881"/>
  <c r="BG2887" s="1"/>
  <c r="BE2881"/>
  <c r="BB2881"/>
  <c r="AX2881"/>
  <c r="AW2881"/>
  <c r="AR2881"/>
  <c r="AR2887" s="1"/>
  <c r="AO2881"/>
  <c r="AO2887" s="1"/>
  <c r="AL2881"/>
  <c r="AL2887" s="1"/>
  <c r="AI2881"/>
  <c r="AI2887" s="1"/>
  <c r="AE2881"/>
  <c r="AE2887" s="1"/>
  <c r="AB2881"/>
  <c r="AB2887" s="1"/>
  <c r="Y2881"/>
  <c r="Y2887" s="1"/>
  <c r="V2881"/>
  <c r="V2887" s="1"/>
  <c r="R2881"/>
  <c r="O2881"/>
  <c r="L2881"/>
  <c r="I2881"/>
  <c r="I2887" s="1"/>
  <c r="BJ2887" s="1"/>
  <c r="CE2870"/>
  <c r="CD2870"/>
  <c r="CB2870"/>
  <c r="CA2870"/>
  <c r="BV2870"/>
  <c r="BU2870"/>
  <c r="BT2870"/>
  <c r="BR2870"/>
  <c r="BQ2870"/>
  <c r="BO2870"/>
  <c r="BN2870"/>
  <c r="BL2870"/>
  <c r="BK2870"/>
  <c r="BI2870"/>
  <c r="BH2870"/>
  <c r="BG2870"/>
  <c r="BE2870"/>
  <c r="CF2870" s="1"/>
  <c r="BB2870"/>
  <c r="CC2870" s="1"/>
  <c r="AX2870"/>
  <c r="AW2870"/>
  <c r="AR2870"/>
  <c r="AO2870"/>
  <c r="AL2870"/>
  <c r="AI2870"/>
  <c r="AE2870"/>
  <c r="AB2870"/>
  <c r="Y2870"/>
  <c r="V2870"/>
  <c r="R2870"/>
  <c r="BS2870" s="1"/>
  <c r="O2870"/>
  <c r="BP2870" s="1"/>
  <c r="L2870"/>
  <c r="I2870"/>
  <c r="BJ2870" s="1"/>
  <c r="CE2869"/>
  <c r="CD2869"/>
  <c r="CB2869"/>
  <c r="CA2869"/>
  <c r="BV2869"/>
  <c r="BU2869"/>
  <c r="BT2869"/>
  <c r="BR2869"/>
  <c r="BQ2869"/>
  <c r="BO2869"/>
  <c r="BN2869"/>
  <c r="BL2869"/>
  <c r="BK2869"/>
  <c r="BI2869"/>
  <c r="BH2869"/>
  <c r="BG2869"/>
  <c r="BE2869"/>
  <c r="CF2869" s="1"/>
  <c r="BB2869"/>
  <c r="CC2869" s="1"/>
  <c r="AX2869"/>
  <c r="AW2869"/>
  <c r="AR2869"/>
  <c r="AO2869"/>
  <c r="AL2869"/>
  <c r="AI2869"/>
  <c r="AE2869"/>
  <c r="AB2869"/>
  <c r="Y2869"/>
  <c r="V2869"/>
  <c r="R2869"/>
  <c r="BS2869" s="1"/>
  <c r="O2869"/>
  <c r="BP2869" s="1"/>
  <c r="L2869"/>
  <c r="BM2869" s="1"/>
  <c r="I2869"/>
  <c r="CE2866"/>
  <c r="CD2866"/>
  <c r="CB2866"/>
  <c r="CA2866"/>
  <c r="BV2866"/>
  <c r="BU2866"/>
  <c r="BT2866"/>
  <c r="BR2866"/>
  <c r="BQ2866"/>
  <c r="BO2866"/>
  <c r="BN2866"/>
  <c r="BL2866"/>
  <c r="BK2866"/>
  <c r="BI2866"/>
  <c r="BH2866"/>
  <c r="BG2866"/>
  <c r="BE2866"/>
  <c r="CF2866" s="1"/>
  <c r="BB2866"/>
  <c r="CC2866" s="1"/>
  <c r="AX2866"/>
  <c r="AW2866"/>
  <c r="AR2866"/>
  <c r="AO2866"/>
  <c r="AL2866"/>
  <c r="AI2866"/>
  <c r="AE2866"/>
  <c r="AB2866"/>
  <c r="Y2866"/>
  <c r="V2866"/>
  <c r="R2866"/>
  <c r="BS2866" s="1"/>
  <c r="O2866"/>
  <c r="BP2866" s="1"/>
  <c r="L2866"/>
  <c r="BM2866" s="1"/>
  <c r="I2866"/>
  <c r="CE2865"/>
  <c r="CD2865"/>
  <c r="CB2865"/>
  <c r="CA2865"/>
  <c r="BV2865"/>
  <c r="BU2865"/>
  <c r="BT2865"/>
  <c r="BR2865"/>
  <c r="BQ2865"/>
  <c r="BO2865"/>
  <c r="BN2865"/>
  <c r="BL2865"/>
  <c r="BK2865"/>
  <c r="BI2865"/>
  <c r="BH2865"/>
  <c r="BG2865"/>
  <c r="BE2865"/>
  <c r="CF2865" s="1"/>
  <c r="BB2865"/>
  <c r="CC2865" s="1"/>
  <c r="AX2865"/>
  <c r="AW2865"/>
  <c r="AR2865"/>
  <c r="AO2865"/>
  <c r="AL2865"/>
  <c r="AI2865"/>
  <c r="AE2865"/>
  <c r="AB2865"/>
  <c r="Y2865"/>
  <c r="V2865"/>
  <c r="R2865"/>
  <c r="BS2865" s="1"/>
  <c r="O2865"/>
  <c r="BP2865" s="1"/>
  <c r="L2865"/>
  <c r="BM2865" s="1"/>
  <c r="I2865"/>
  <c r="CE2862"/>
  <c r="CD2862"/>
  <c r="CB2862"/>
  <c r="CA2862"/>
  <c r="BV2862"/>
  <c r="BU2862"/>
  <c r="BT2862"/>
  <c r="BR2862"/>
  <c r="BQ2862"/>
  <c r="BO2862"/>
  <c r="BN2862"/>
  <c r="BL2862"/>
  <c r="BK2862"/>
  <c r="BI2862"/>
  <c r="BH2862"/>
  <c r="BG2862"/>
  <c r="BE2862"/>
  <c r="CF2862" s="1"/>
  <c r="BB2862"/>
  <c r="CC2862" s="1"/>
  <c r="AX2862"/>
  <c r="AW2862"/>
  <c r="AR2862"/>
  <c r="AO2862"/>
  <c r="AL2862"/>
  <c r="AI2862"/>
  <c r="AE2862"/>
  <c r="AB2862"/>
  <c r="Y2862"/>
  <c r="V2862"/>
  <c r="R2862"/>
  <c r="BS2862" s="1"/>
  <c r="O2862"/>
  <c r="BP2862" s="1"/>
  <c r="L2862"/>
  <c r="BM2862" s="1"/>
  <c r="I2862"/>
  <c r="CE2861"/>
  <c r="CD2861"/>
  <c r="CB2861"/>
  <c r="CA2861"/>
  <c r="BV2861"/>
  <c r="BU2861"/>
  <c r="BT2861"/>
  <c r="BR2861"/>
  <c r="BQ2861"/>
  <c r="BO2861"/>
  <c r="BN2861"/>
  <c r="BL2861"/>
  <c r="BK2861"/>
  <c r="BI2861"/>
  <c r="BH2861"/>
  <c r="BG2861"/>
  <c r="BE2861"/>
  <c r="CF2861" s="1"/>
  <c r="BB2861"/>
  <c r="CC2861" s="1"/>
  <c r="AX2861"/>
  <c r="AW2861"/>
  <c r="AR2861"/>
  <c r="AO2861"/>
  <c r="AL2861"/>
  <c r="AI2861"/>
  <c r="AE2861"/>
  <c r="AB2861"/>
  <c r="Y2861"/>
  <c r="V2861"/>
  <c r="R2861"/>
  <c r="BS2861" s="1"/>
  <c r="O2861"/>
  <c r="BP2861" s="1"/>
  <c r="L2861"/>
  <c r="BM2861" s="1"/>
  <c r="I2861"/>
  <c r="CE2858"/>
  <c r="CD2858"/>
  <c r="CB2858"/>
  <c r="CA2858"/>
  <c r="BV2858"/>
  <c r="BU2858"/>
  <c r="BT2858"/>
  <c r="BR2858"/>
  <c r="BQ2858"/>
  <c r="BO2858"/>
  <c r="BN2858"/>
  <c r="BL2858"/>
  <c r="BK2858"/>
  <c r="BI2858"/>
  <c r="BH2858"/>
  <c r="BG2858"/>
  <c r="BE2858"/>
  <c r="CF2858" s="1"/>
  <c r="BB2858"/>
  <c r="CC2858" s="1"/>
  <c r="AX2858"/>
  <c r="AW2858"/>
  <c r="AR2858"/>
  <c r="AO2858"/>
  <c r="AL2858"/>
  <c r="AI2858"/>
  <c r="AE2858"/>
  <c r="AB2858"/>
  <c r="Y2858"/>
  <c r="V2858"/>
  <c r="R2858"/>
  <c r="BS2858" s="1"/>
  <c r="O2858"/>
  <c r="BP2858" s="1"/>
  <c r="L2858"/>
  <c r="BM2858" s="1"/>
  <c r="I2858"/>
  <c r="CE2857"/>
  <c r="CD2857"/>
  <c r="CB2857"/>
  <c r="CA2857"/>
  <c r="BV2857"/>
  <c r="BU2857"/>
  <c r="BT2857"/>
  <c r="BR2857"/>
  <c r="BQ2857"/>
  <c r="BO2857"/>
  <c r="BN2857"/>
  <c r="BL2857"/>
  <c r="BK2857"/>
  <c r="BI2857"/>
  <c r="BH2857"/>
  <c r="BG2857"/>
  <c r="BE2857"/>
  <c r="CF2857" s="1"/>
  <c r="BB2857"/>
  <c r="CC2857" s="1"/>
  <c r="AX2857"/>
  <c r="AW2857"/>
  <c r="AR2857"/>
  <c r="AO2857"/>
  <c r="AL2857"/>
  <c r="AI2857"/>
  <c r="AE2857"/>
  <c r="AB2857"/>
  <c r="Y2857"/>
  <c r="V2857"/>
  <c r="R2857"/>
  <c r="BS2857" s="1"/>
  <c r="O2857"/>
  <c r="BP2857" s="1"/>
  <c r="L2857"/>
  <c r="BM2857" s="1"/>
  <c r="I2857"/>
  <c r="CE2854"/>
  <c r="CD2854"/>
  <c r="CB2854"/>
  <c r="CA2854"/>
  <c r="BV2854"/>
  <c r="BU2854"/>
  <c r="BT2854"/>
  <c r="BR2854"/>
  <c r="BQ2854"/>
  <c r="BO2854"/>
  <c r="BN2854"/>
  <c r="BL2854"/>
  <c r="BK2854"/>
  <c r="BI2854"/>
  <c r="BH2854"/>
  <c r="BG2854"/>
  <c r="BE2854"/>
  <c r="CF2854" s="1"/>
  <c r="BB2854"/>
  <c r="CC2854" s="1"/>
  <c r="AX2854"/>
  <c r="AW2854"/>
  <c r="AR2854"/>
  <c r="AO2854"/>
  <c r="AL2854"/>
  <c r="AI2854"/>
  <c r="AE2854"/>
  <c r="AB2854"/>
  <c r="Y2854"/>
  <c r="V2854"/>
  <c r="R2854"/>
  <c r="BS2854" s="1"/>
  <c r="O2854"/>
  <c r="BP2854" s="1"/>
  <c r="L2854"/>
  <c r="BM2854" s="1"/>
  <c r="I2854"/>
  <c r="CE2853"/>
  <c r="CD2853"/>
  <c r="CB2853"/>
  <c r="CA2853"/>
  <c r="BV2853"/>
  <c r="BU2853"/>
  <c r="BT2853"/>
  <c r="BR2853"/>
  <c r="BQ2853"/>
  <c r="BO2853"/>
  <c r="BN2853"/>
  <c r="BL2853"/>
  <c r="BK2853"/>
  <c r="BI2853"/>
  <c r="BH2853"/>
  <c r="BG2853"/>
  <c r="BE2853"/>
  <c r="CF2853" s="1"/>
  <c r="BB2853"/>
  <c r="CC2853" s="1"/>
  <c r="AX2853"/>
  <c r="AW2853"/>
  <c r="AR2853"/>
  <c r="AO2853"/>
  <c r="AL2853"/>
  <c r="AI2853"/>
  <c r="AE2853"/>
  <c r="AB2853"/>
  <c r="Y2853"/>
  <c r="V2853"/>
  <c r="R2853"/>
  <c r="BS2853" s="1"/>
  <c r="O2853"/>
  <c r="BP2853" s="1"/>
  <c r="L2853"/>
  <c r="I2853"/>
  <c r="BJ2853" s="1"/>
  <c r="CE2850"/>
  <c r="CD2850"/>
  <c r="CB2850"/>
  <c r="CA2850"/>
  <c r="BV2850"/>
  <c r="BU2850"/>
  <c r="BT2850"/>
  <c r="BR2850"/>
  <c r="BQ2850"/>
  <c r="BO2850"/>
  <c r="BN2850"/>
  <c r="BL2850"/>
  <c r="BK2850"/>
  <c r="BI2850"/>
  <c r="BH2850"/>
  <c r="BG2850"/>
  <c r="BE2850"/>
  <c r="CF2850" s="1"/>
  <c r="BB2850"/>
  <c r="CC2850" s="1"/>
  <c r="AX2850"/>
  <c r="AW2850"/>
  <c r="AR2850"/>
  <c r="AO2850"/>
  <c r="AL2850"/>
  <c r="AI2850"/>
  <c r="AE2850"/>
  <c r="AB2850"/>
  <c r="Y2850"/>
  <c r="V2850"/>
  <c r="R2850"/>
  <c r="BS2850" s="1"/>
  <c r="O2850"/>
  <c r="BP2850" s="1"/>
  <c r="L2850"/>
  <c r="BM2850" s="1"/>
  <c r="I2850"/>
  <c r="CE2849"/>
  <c r="CD2849"/>
  <c r="CB2849"/>
  <c r="CA2849"/>
  <c r="BV2849"/>
  <c r="BU2849"/>
  <c r="BT2849"/>
  <c r="BR2849"/>
  <c r="BQ2849"/>
  <c r="BO2849"/>
  <c r="BN2849"/>
  <c r="BL2849"/>
  <c r="BK2849"/>
  <c r="BI2849"/>
  <c r="BH2849"/>
  <c r="BG2849"/>
  <c r="BE2849"/>
  <c r="CF2849" s="1"/>
  <c r="BB2849"/>
  <c r="CC2849" s="1"/>
  <c r="AX2849"/>
  <c r="AW2849"/>
  <c r="AR2849"/>
  <c r="AO2849"/>
  <c r="AL2849"/>
  <c r="AI2849"/>
  <c r="AE2849"/>
  <c r="AB2849"/>
  <c r="Y2849"/>
  <c r="V2849"/>
  <c r="R2849"/>
  <c r="BS2849" s="1"/>
  <c r="O2849"/>
  <c r="BP2849" s="1"/>
  <c r="L2849"/>
  <c r="BM2849" s="1"/>
  <c r="I2849"/>
  <c r="CE2846"/>
  <c r="CD2846"/>
  <c r="CB2846"/>
  <c r="CA2846"/>
  <c r="BV2846"/>
  <c r="BU2846"/>
  <c r="BT2846"/>
  <c r="BR2846"/>
  <c r="BQ2846"/>
  <c r="BO2846"/>
  <c r="BN2846"/>
  <c r="BL2846"/>
  <c r="BK2846"/>
  <c r="BI2846"/>
  <c r="BH2846"/>
  <c r="BG2846"/>
  <c r="BE2846"/>
  <c r="CF2846" s="1"/>
  <c r="BB2846"/>
  <c r="CC2846" s="1"/>
  <c r="AX2846"/>
  <c r="AW2846"/>
  <c r="AR2846"/>
  <c r="AO2846"/>
  <c r="AL2846"/>
  <c r="AI2846"/>
  <c r="AE2846"/>
  <c r="AB2846"/>
  <c r="Y2846"/>
  <c r="V2846"/>
  <c r="R2846"/>
  <c r="BS2846" s="1"/>
  <c r="O2846"/>
  <c r="BP2846" s="1"/>
  <c r="L2846"/>
  <c r="I2846"/>
  <c r="BJ2846" s="1"/>
  <c r="CE2845"/>
  <c r="CD2845"/>
  <c r="CB2845"/>
  <c r="CA2845"/>
  <c r="BV2845"/>
  <c r="BU2845"/>
  <c r="BT2845"/>
  <c r="BR2845"/>
  <c r="BQ2845"/>
  <c r="BO2845"/>
  <c r="BN2845"/>
  <c r="BL2845"/>
  <c r="BK2845"/>
  <c r="BI2845"/>
  <c r="BH2845"/>
  <c r="BG2845"/>
  <c r="BE2845"/>
  <c r="CF2845" s="1"/>
  <c r="BB2845"/>
  <c r="CC2845" s="1"/>
  <c r="AX2845"/>
  <c r="AW2845"/>
  <c r="AR2845"/>
  <c r="AO2845"/>
  <c r="AL2845"/>
  <c r="AI2845"/>
  <c r="AE2845"/>
  <c r="AB2845"/>
  <c r="Y2845"/>
  <c r="V2845"/>
  <c r="R2845"/>
  <c r="BS2845" s="1"/>
  <c r="O2845"/>
  <c r="BP2845" s="1"/>
  <c r="L2845"/>
  <c r="BM2845" s="1"/>
  <c r="I2845"/>
  <c r="CE2842"/>
  <c r="CD2842"/>
  <c r="CB2842"/>
  <c r="CA2842"/>
  <c r="BV2842"/>
  <c r="BU2842"/>
  <c r="BT2842"/>
  <c r="BR2842"/>
  <c r="BQ2842"/>
  <c r="BO2842"/>
  <c r="BN2842"/>
  <c r="BL2842"/>
  <c r="BK2842"/>
  <c r="BI2842"/>
  <c r="BH2842"/>
  <c r="BG2842"/>
  <c r="BE2842"/>
  <c r="CF2842" s="1"/>
  <c r="BB2842"/>
  <c r="CC2842" s="1"/>
  <c r="AX2842"/>
  <c r="AW2842"/>
  <c r="AR2842"/>
  <c r="AO2842"/>
  <c r="AL2842"/>
  <c r="AI2842"/>
  <c r="AE2842"/>
  <c r="AB2842"/>
  <c r="Y2842"/>
  <c r="V2842"/>
  <c r="R2842"/>
  <c r="BS2842" s="1"/>
  <c r="O2842"/>
  <c r="BP2842" s="1"/>
  <c r="L2842"/>
  <c r="BM2842" s="1"/>
  <c r="I2842"/>
  <c r="CE2841"/>
  <c r="CD2841"/>
  <c r="CB2841"/>
  <c r="CA2841"/>
  <c r="BV2841"/>
  <c r="BU2841"/>
  <c r="BT2841"/>
  <c r="BR2841"/>
  <c r="BQ2841"/>
  <c r="BO2841"/>
  <c r="BN2841"/>
  <c r="BL2841"/>
  <c r="BK2841"/>
  <c r="BI2841"/>
  <c r="BH2841"/>
  <c r="BG2841"/>
  <c r="BE2841"/>
  <c r="CF2841" s="1"/>
  <c r="BB2841"/>
  <c r="CC2841" s="1"/>
  <c r="AX2841"/>
  <c r="AW2841"/>
  <c r="AR2841"/>
  <c r="AO2841"/>
  <c r="AL2841"/>
  <c r="AI2841"/>
  <c r="AE2841"/>
  <c r="AB2841"/>
  <c r="Y2841"/>
  <c r="V2841"/>
  <c r="R2841"/>
  <c r="BS2841" s="1"/>
  <c r="O2841"/>
  <c r="BP2841" s="1"/>
  <c r="L2841"/>
  <c r="I2841"/>
  <c r="BJ2841" s="1"/>
  <c r="CE2838"/>
  <c r="CD2838"/>
  <c r="CB2838"/>
  <c r="CA2838"/>
  <c r="BV2838"/>
  <c r="BU2838"/>
  <c r="BT2838"/>
  <c r="BR2838"/>
  <c r="BQ2838"/>
  <c r="BO2838"/>
  <c r="BN2838"/>
  <c r="BL2838"/>
  <c r="BK2838"/>
  <c r="BI2838"/>
  <c r="BH2838"/>
  <c r="BG2838"/>
  <c r="BE2838"/>
  <c r="CF2838" s="1"/>
  <c r="BB2838"/>
  <c r="CC2838" s="1"/>
  <c r="AX2838"/>
  <c r="AW2838"/>
  <c r="AR2838"/>
  <c r="AO2838"/>
  <c r="AL2838"/>
  <c r="AI2838"/>
  <c r="AE2838"/>
  <c r="AB2838"/>
  <c r="Y2838"/>
  <c r="V2838"/>
  <c r="R2838"/>
  <c r="BS2838" s="1"/>
  <c r="O2838"/>
  <c r="BP2838" s="1"/>
  <c r="L2838"/>
  <c r="BM2838" s="1"/>
  <c r="I2838"/>
  <c r="CE2837"/>
  <c r="CD2837"/>
  <c r="CB2837"/>
  <c r="CA2837"/>
  <c r="BV2837"/>
  <c r="BU2837"/>
  <c r="BT2837"/>
  <c r="BR2837"/>
  <c r="BQ2837"/>
  <c r="BO2837"/>
  <c r="BN2837"/>
  <c r="BL2837"/>
  <c r="BK2837"/>
  <c r="BI2837"/>
  <c r="BH2837"/>
  <c r="BG2837"/>
  <c r="BE2837"/>
  <c r="CF2837" s="1"/>
  <c r="BB2837"/>
  <c r="CC2837" s="1"/>
  <c r="AX2837"/>
  <c r="AW2837"/>
  <c r="AR2837"/>
  <c r="AO2837"/>
  <c r="AL2837"/>
  <c r="AI2837"/>
  <c r="AE2837"/>
  <c r="AB2837"/>
  <c r="Y2837"/>
  <c r="V2837"/>
  <c r="R2837"/>
  <c r="BS2837" s="1"/>
  <c r="O2837"/>
  <c r="BP2837" s="1"/>
  <c r="L2837"/>
  <c r="BM2837" s="1"/>
  <c r="I2837"/>
  <c r="CE2834"/>
  <c r="CD2834"/>
  <c r="CB2834"/>
  <c r="CA2834"/>
  <c r="BV2834"/>
  <c r="BU2834"/>
  <c r="BT2834"/>
  <c r="BR2834"/>
  <c r="BQ2834"/>
  <c r="BO2834"/>
  <c r="BN2834"/>
  <c r="BL2834"/>
  <c r="BK2834"/>
  <c r="BI2834"/>
  <c r="BH2834"/>
  <c r="BG2834"/>
  <c r="BE2834"/>
  <c r="CF2834" s="1"/>
  <c r="BB2834"/>
  <c r="CC2834" s="1"/>
  <c r="AX2834"/>
  <c r="AW2834"/>
  <c r="AR2834"/>
  <c r="AO2834"/>
  <c r="AL2834"/>
  <c r="AI2834"/>
  <c r="AE2834"/>
  <c r="AB2834"/>
  <c r="Y2834"/>
  <c r="V2834"/>
  <c r="R2834"/>
  <c r="BS2834" s="1"/>
  <c r="O2834"/>
  <c r="BP2834" s="1"/>
  <c r="L2834"/>
  <c r="BM2834" s="1"/>
  <c r="I2834"/>
  <c r="CE2833"/>
  <c r="CD2833"/>
  <c r="CB2833"/>
  <c r="CA2833"/>
  <c r="BV2833"/>
  <c r="BU2833"/>
  <c r="BT2833"/>
  <c r="BR2833"/>
  <c r="BQ2833"/>
  <c r="BO2833"/>
  <c r="BN2833"/>
  <c r="BL2833"/>
  <c r="BK2833"/>
  <c r="BI2833"/>
  <c r="BH2833"/>
  <c r="BG2833"/>
  <c r="BE2833"/>
  <c r="CF2833" s="1"/>
  <c r="BB2833"/>
  <c r="CC2833" s="1"/>
  <c r="AX2833"/>
  <c r="AW2833"/>
  <c r="AR2833"/>
  <c r="AO2833"/>
  <c r="AL2833"/>
  <c r="AI2833"/>
  <c r="AE2833"/>
  <c r="AB2833"/>
  <c r="Y2833"/>
  <c r="V2833"/>
  <c r="R2833"/>
  <c r="BS2833" s="1"/>
  <c r="O2833"/>
  <c r="BP2833" s="1"/>
  <c r="L2833"/>
  <c r="BM2833" s="1"/>
  <c r="I2833"/>
  <c r="CE2830"/>
  <c r="CD2830"/>
  <c r="CB2830"/>
  <c r="CA2830"/>
  <c r="BV2830"/>
  <c r="BU2830"/>
  <c r="BT2830"/>
  <c r="BR2830"/>
  <c r="BQ2830"/>
  <c r="BO2830"/>
  <c r="BN2830"/>
  <c r="BL2830"/>
  <c r="BK2830"/>
  <c r="BI2830"/>
  <c r="BH2830"/>
  <c r="BG2830"/>
  <c r="BE2830"/>
  <c r="BB2830"/>
  <c r="CC2830" s="1"/>
  <c r="AX2830"/>
  <c r="AW2830"/>
  <c r="AR2830"/>
  <c r="AO2830"/>
  <c r="AL2830"/>
  <c r="AI2830"/>
  <c r="AE2830"/>
  <c r="AB2830"/>
  <c r="Y2830"/>
  <c r="V2830"/>
  <c r="R2830"/>
  <c r="O2830"/>
  <c r="BP2830" s="1"/>
  <c r="L2830"/>
  <c r="I2830"/>
  <c r="BJ2830" s="1"/>
  <c r="CE2829"/>
  <c r="CD2829"/>
  <c r="CB2829"/>
  <c r="CA2829"/>
  <c r="BV2829"/>
  <c r="BU2829"/>
  <c r="BT2829"/>
  <c r="BR2829"/>
  <c r="BQ2829"/>
  <c r="BO2829"/>
  <c r="BN2829"/>
  <c r="BL2829"/>
  <c r="BK2829"/>
  <c r="BI2829"/>
  <c r="BH2829"/>
  <c r="BG2829"/>
  <c r="BE2829"/>
  <c r="BB2829"/>
  <c r="AX2829"/>
  <c r="AW2829"/>
  <c r="AR2829"/>
  <c r="AO2829"/>
  <c r="AL2829"/>
  <c r="AI2829"/>
  <c r="AE2829"/>
  <c r="AB2829"/>
  <c r="Y2829"/>
  <c r="V2829"/>
  <c r="R2829"/>
  <c r="BS2829" s="1"/>
  <c r="O2829"/>
  <c r="BP2829" s="1"/>
  <c r="L2829"/>
  <c r="BM2829" s="1"/>
  <c r="I2829"/>
  <c r="CE2826"/>
  <c r="CD2826"/>
  <c r="CB2826"/>
  <c r="CA2826"/>
  <c r="BV2826"/>
  <c r="BU2826"/>
  <c r="BT2826"/>
  <c r="BR2826"/>
  <c r="BQ2826"/>
  <c r="BO2826"/>
  <c r="BN2826"/>
  <c r="BL2826"/>
  <c r="BK2826"/>
  <c r="BI2826"/>
  <c r="BH2826"/>
  <c r="BG2826"/>
  <c r="BE2826"/>
  <c r="CF2826" s="1"/>
  <c r="BB2826"/>
  <c r="CC2826" s="1"/>
  <c r="AX2826"/>
  <c r="AW2826"/>
  <c r="AR2826"/>
  <c r="AO2826"/>
  <c r="AL2826"/>
  <c r="AI2826"/>
  <c r="AE2826"/>
  <c r="AB2826"/>
  <c r="Y2826"/>
  <c r="V2826"/>
  <c r="R2826"/>
  <c r="BS2826" s="1"/>
  <c r="O2826"/>
  <c r="BP2826" s="1"/>
  <c r="L2826"/>
  <c r="BM2826" s="1"/>
  <c r="I2826"/>
  <c r="CE2825"/>
  <c r="CD2825"/>
  <c r="CB2825"/>
  <c r="CA2825"/>
  <c r="BV2825"/>
  <c r="BU2825"/>
  <c r="BT2825"/>
  <c r="BR2825"/>
  <c r="BQ2825"/>
  <c r="BO2825"/>
  <c r="BN2825"/>
  <c r="BL2825"/>
  <c r="BK2825"/>
  <c r="BI2825"/>
  <c r="BH2825"/>
  <c r="BG2825"/>
  <c r="BE2825"/>
  <c r="CF2825" s="1"/>
  <c r="BB2825"/>
  <c r="CC2825" s="1"/>
  <c r="AX2825"/>
  <c r="AW2825"/>
  <c r="AR2825"/>
  <c r="AO2825"/>
  <c r="AL2825"/>
  <c r="AI2825"/>
  <c r="AE2825"/>
  <c r="AB2825"/>
  <c r="Y2825"/>
  <c r="V2825"/>
  <c r="R2825"/>
  <c r="BS2825" s="1"/>
  <c r="O2825"/>
  <c r="BP2825" s="1"/>
  <c r="L2825"/>
  <c r="BM2825" s="1"/>
  <c r="I2825"/>
  <c r="CE2824"/>
  <c r="CD2824"/>
  <c r="CD2827" s="1"/>
  <c r="CB2824"/>
  <c r="CA2824"/>
  <c r="BV2824"/>
  <c r="BU2824"/>
  <c r="BU2827" s="1"/>
  <c r="BT2824"/>
  <c r="BR2824"/>
  <c r="BQ2824"/>
  <c r="BQ2827" s="1"/>
  <c r="BO2824"/>
  <c r="BN2824"/>
  <c r="BL2824"/>
  <c r="BK2824"/>
  <c r="BI2824"/>
  <c r="BH2824"/>
  <c r="BG2824"/>
  <c r="BE2824"/>
  <c r="CF2824" s="1"/>
  <c r="BB2824"/>
  <c r="CC2824" s="1"/>
  <c r="AX2824"/>
  <c r="AW2824"/>
  <c r="AR2824"/>
  <c r="AR2827" s="1"/>
  <c r="AO2824"/>
  <c r="AL2824"/>
  <c r="AI2824"/>
  <c r="AE2824"/>
  <c r="AE2827" s="1"/>
  <c r="AB2824"/>
  <c r="Y2824"/>
  <c r="V2824"/>
  <c r="R2824"/>
  <c r="BS2824" s="1"/>
  <c r="O2824"/>
  <c r="BP2824" s="1"/>
  <c r="L2824"/>
  <c r="BM2824" s="1"/>
  <c r="I2824"/>
  <c r="CE2822"/>
  <c r="CD2822"/>
  <c r="CB2822"/>
  <c r="CA2822"/>
  <c r="BV2822"/>
  <c r="BU2822"/>
  <c r="BT2822"/>
  <c r="BR2822"/>
  <c r="BQ2822"/>
  <c r="BO2822"/>
  <c r="BN2822"/>
  <c r="BL2822"/>
  <c r="BK2822"/>
  <c r="BI2822"/>
  <c r="BH2822"/>
  <c r="BG2822"/>
  <c r="CF2822"/>
  <c r="CC2822"/>
  <c r="AX2822"/>
  <c r="AW2822"/>
  <c r="AB2822"/>
  <c r="BS2822"/>
  <c r="BM2822"/>
  <c r="CE2817"/>
  <c r="CD2817"/>
  <c r="CB2817"/>
  <c r="CA2817"/>
  <c r="BV2817"/>
  <c r="BU2817"/>
  <c r="BT2817"/>
  <c r="BR2817"/>
  <c r="BQ2817"/>
  <c r="BO2817"/>
  <c r="BN2817"/>
  <c r="BL2817"/>
  <c r="BK2817"/>
  <c r="BI2817"/>
  <c r="BH2817"/>
  <c r="BG2817"/>
  <c r="BE2817"/>
  <c r="CF2817" s="1"/>
  <c r="BB2817"/>
  <c r="CC2817" s="1"/>
  <c r="AX2817"/>
  <c r="AW2817"/>
  <c r="AR2817"/>
  <c r="AO2817"/>
  <c r="AL2817"/>
  <c r="AI2817"/>
  <c r="AE2817"/>
  <c r="AB2817"/>
  <c r="Y2817"/>
  <c r="V2817"/>
  <c r="R2817"/>
  <c r="BS2817" s="1"/>
  <c r="O2817"/>
  <c r="BP2817" s="1"/>
  <c r="L2817"/>
  <c r="BM2817" s="1"/>
  <c r="I2817"/>
  <c r="CE2816"/>
  <c r="CD2816"/>
  <c r="CB2816"/>
  <c r="CA2816"/>
  <c r="BV2816"/>
  <c r="BU2816"/>
  <c r="BT2816"/>
  <c r="BR2816"/>
  <c r="BQ2816"/>
  <c r="BO2816"/>
  <c r="BN2816"/>
  <c r="BL2816"/>
  <c r="BK2816"/>
  <c r="BI2816"/>
  <c r="BH2816"/>
  <c r="BG2816"/>
  <c r="BE2816"/>
  <c r="CF2816" s="1"/>
  <c r="BB2816"/>
  <c r="CC2816" s="1"/>
  <c r="AX2816"/>
  <c r="AW2816"/>
  <c r="AR2816"/>
  <c r="AO2816"/>
  <c r="AL2816"/>
  <c r="AI2816"/>
  <c r="AE2816"/>
  <c r="AB2816"/>
  <c r="Y2816"/>
  <c r="V2816"/>
  <c r="R2816"/>
  <c r="BS2816" s="1"/>
  <c r="O2816"/>
  <c r="BP2816" s="1"/>
  <c r="L2816"/>
  <c r="BM2816" s="1"/>
  <c r="I2816"/>
  <c r="CE2815"/>
  <c r="CE2818" s="1"/>
  <c r="CD2815"/>
  <c r="CB2815"/>
  <c r="CB2818" s="1"/>
  <c r="BV2815"/>
  <c r="BU2815"/>
  <c r="BT2815"/>
  <c r="BR2815"/>
  <c r="BQ2815"/>
  <c r="BO2815"/>
  <c r="BN2815"/>
  <c r="BL2815"/>
  <c r="BK2815"/>
  <c r="BI2815"/>
  <c r="BH2815"/>
  <c r="BG2815"/>
  <c r="BE2815"/>
  <c r="CF2815" s="1"/>
  <c r="BB2815"/>
  <c r="CC2815" s="1"/>
  <c r="AX2815"/>
  <c r="AW2815"/>
  <c r="AR2815"/>
  <c r="AO2815"/>
  <c r="AL2815"/>
  <c r="AI2815"/>
  <c r="AE2815"/>
  <c r="AB2815"/>
  <c r="Y2815"/>
  <c r="V2815"/>
  <c r="R2815"/>
  <c r="BS2815" s="1"/>
  <c r="O2815"/>
  <c r="BP2815" s="1"/>
  <c r="L2815"/>
  <c r="BM2815" s="1"/>
  <c r="I2815"/>
  <c r="CE2810"/>
  <c r="CD2810"/>
  <c r="CB2810"/>
  <c r="CA2810"/>
  <c r="BV2810"/>
  <c r="BU2810"/>
  <c r="BT2810"/>
  <c r="BR2810"/>
  <c r="BQ2810"/>
  <c r="BO2810"/>
  <c r="BN2810"/>
  <c r="BL2810"/>
  <c r="BK2810"/>
  <c r="BI2810"/>
  <c r="BH2810"/>
  <c r="BG2810"/>
  <c r="BE2810"/>
  <c r="CF2810" s="1"/>
  <c r="BB2810"/>
  <c r="CC2810" s="1"/>
  <c r="AX2810"/>
  <c r="AW2810"/>
  <c r="AR2810"/>
  <c r="AO2810"/>
  <c r="AL2810"/>
  <c r="AI2810"/>
  <c r="AE2810"/>
  <c r="AB2810"/>
  <c r="Y2810"/>
  <c r="V2810"/>
  <c r="R2810"/>
  <c r="O2810"/>
  <c r="L2810"/>
  <c r="BM2810" s="1"/>
  <c r="I2810"/>
  <c r="CE2809"/>
  <c r="CD2809"/>
  <c r="CB2809"/>
  <c r="CA2809"/>
  <c r="BV2809"/>
  <c r="BU2809"/>
  <c r="BT2809"/>
  <c r="BR2809"/>
  <c r="BQ2809"/>
  <c r="BO2809"/>
  <c r="BN2809"/>
  <c r="BL2809"/>
  <c r="BK2809"/>
  <c r="BI2809"/>
  <c r="BH2809"/>
  <c r="BG2809"/>
  <c r="BE2809"/>
  <c r="CF2809" s="1"/>
  <c r="BB2809"/>
  <c r="CC2809" s="1"/>
  <c r="AX2809"/>
  <c r="AW2809"/>
  <c r="AR2809"/>
  <c r="AO2809"/>
  <c r="AL2809"/>
  <c r="AI2809"/>
  <c r="AE2809"/>
  <c r="AB2809"/>
  <c r="Y2809"/>
  <c r="V2809"/>
  <c r="R2809"/>
  <c r="O2809"/>
  <c r="BP2809" s="1"/>
  <c r="L2809"/>
  <c r="BM2809" s="1"/>
  <c r="I2809"/>
  <c r="CE2808"/>
  <c r="CD2808"/>
  <c r="CB2808"/>
  <c r="CB2811" s="1"/>
  <c r="CA2808"/>
  <c r="BV2808"/>
  <c r="BU2808"/>
  <c r="BT2808"/>
  <c r="BR2808"/>
  <c r="BQ2808"/>
  <c r="BQ2811" s="1"/>
  <c r="BO2808"/>
  <c r="BN2808"/>
  <c r="BL2808"/>
  <c r="BK2808"/>
  <c r="BK2811" s="1"/>
  <c r="BI2808"/>
  <c r="BH2808"/>
  <c r="BH2811" s="1"/>
  <c r="BG2808"/>
  <c r="BE2808"/>
  <c r="BB2808"/>
  <c r="CC2808" s="1"/>
  <c r="AX2808"/>
  <c r="AW2808"/>
  <c r="AR2808"/>
  <c r="AO2808"/>
  <c r="AL2808"/>
  <c r="AL2811" s="1"/>
  <c r="AI2808"/>
  <c r="AE2808"/>
  <c r="AB2808"/>
  <c r="Y2808"/>
  <c r="V2808"/>
  <c r="R2808"/>
  <c r="O2808"/>
  <c r="BP2808" s="1"/>
  <c r="L2808"/>
  <c r="I2808"/>
  <c r="BJ2808" s="1"/>
  <c r="BD2802"/>
  <c r="BD2801"/>
  <c r="BD2795"/>
  <c r="BD2804" s="1"/>
  <c r="BC2802"/>
  <c r="BC2801"/>
  <c r="BC2795"/>
  <c r="BA2802"/>
  <c r="BA2801"/>
  <c r="BA2795"/>
  <c r="AZ2802"/>
  <c r="AZ2801"/>
  <c r="AZ2795"/>
  <c r="AZ2803" s="1"/>
  <c r="AV2802"/>
  <c r="AV2801"/>
  <c r="AV2795"/>
  <c r="AV2803" s="1"/>
  <c r="AU2802"/>
  <c r="AU2801"/>
  <c r="AU2795"/>
  <c r="AU2803" s="1"/>
  <c r="AT2802"/>
  <c r="AT2801"/>
  <c r="AT2795"/>
  <c r="AS2802"/>
  <c r="AS2801"/>
  <c r="AS2795"/>
  <c r="AQ2802"/>
  <c r="AQ2801"/>
  <c r="AQ2795"/>
  <c r="AP2802"/>
  <c r="AP2801"/>
  <c r="AP2795"/>
  <c r="AP2804" s="1"/>
  <c r="AN2802"/>
  <c r="AN2801"/>
  <c r="AN2795"/>
  <c r="AN2804" s="1"/>
  <c r="AM2802"/>
  <c r="AM2801"/>
  <c r="AM2795"/>
  <c r="AK2802"/>
  <c r="AK2801"/>
  <c r="AK2795"/>
  <c r="AK2803" s="1"/>
  <c r="AJ2802"/>
  <c r="AJ2801"/>
  <c r="AJ2795"/>
  <c r="AJ2803" s="1"/>
  <c r="AH2802"/>
  <c r="AH2801"/>
  <c r="AH2795"/>
  <c r="AH2803" s="1"/>
  <c r="AG2802"/>
  <c r="AG2801"/>
  <c r="AG2795"/>
  <c r="AG2804" s="1"/>
  <c r="AF2802"/>
  <c r="AF2801"/>
  <c r="AF2795"/>
  <c r="AF2803" s="1"/>
  <c r="AD2802"/>
  <c r="AD2801"/>
  <c r="AD2795"/>
  <c r="AD2803" s="1"/>
  <c r="AC2802"/>
  <c r="AC2801"/>
  <c r="AC2795"/>
  <c r="AC2803" s="1"/>
  <c r="AA2802"/>
  <c r="AA2801"/>
  <c r="AA2795"/>
  <c r="Z2802"/>
  <c r="Z2801"/>
  <c r="Z2795"/>
  <c r="Z2803" s="1"/>
  <c r="X2802"/>
  <c r="X2801"/>
  <c r="X2795"/>
  <c r="X2803" s="1"/>
  <c r="W2802"/>
  <c r="W2801"/>
  <c r="W2795"/>
  <c r="U2802"/>
  <c r="U2801"/>
  <c r="U2795"/>
  <c r="U2803" s="1"/>
  <c r="T2802"/>
  <c r="T2801"/>
  <c r="T2795"/>
  <c r="T2803" s="1"/>
  <c r="S2802"/>
  <c r="S2801"/>
  <c r="S2795"/>
  <c r="S2804" s="1"/>
  <c r="CE2794"/>
  <c r="CD2794"/>
  <c r="CB2794"/>
  <c r="CA2794"/>
  <c r="BV2794"/>
  <c r="BU2794"/>
  <c r="BT2794"/>
  <c r="BR2794"/>
  <c r="BQ2794"/>
  <c r="BO2794"/>
  <c r="BN2794"/>
  <c r="BL2794"/>
  <c r="BK2794"/>
  <c r="BI2794"/>
  <c r="BH2794"/>
  <c r="BG2794"/>
  <c r="BE2794"/>
  <c r="CF2794" s="1"/>
  <c r="BB2794"/>
  <c r="CC2794" s="1"/>
  <c r="AX2794"/>
  <c r="AW2794"/>
  <c r="AR2794"/>
  <c r="AO2794"/>
  <c r="AL2794"/>
  <c r="AI2794"/>
  <c r="AE2794"/>
  <c r="AB2794"/>
  <c r="Y2794"/>
  <c r="V2794"/>
  <c r="R2794"/>
  <c r="BS2794" s="1"/>
  <c r="O2794"/>
  <c r="BP2794" s="1"/>
  <c r="L2794"/>
  <c r="BM2794" s="1"/>
  <c r="I2794"/>
  <c r="CE2793"/>
  <c r="CD2793"/>
  <c r="CB2793"/>
  <c r="CA2793"/>
  <c r="BV2793"/>
  <c r="BU2793"/>
  <c r="BT2793"/>
  <c r="BR2793"/>
  <c r="BQ2793"/>
  <c r="BO2793"/>
  <c r="BN2793"/>
  <c r="BL2793"/>
  <c r="BK2793"/>
  <c r="BI2793"/>
  <c r="BH2793"/>
  <c r="BG2793"/>
  <c r="BE2793"/>
  <c r="CF2793" s="1"/>
  <c r="BB2793"/>
  <c r="CC2793" s="1"/>
  <c r="AX2793"/>
  <c r="AW2793"/>
  <c r="AR2793"/>
  <c r="AO2793"/>
  <c r="AL2793"/>
  <c r="AI2793"/>
  <c r="AE2793"/>
  <c r="AB2793"/>
  <c r="Y2793"/>
  <c r="V2793"/>
  <c r="R2793"/>
  <c r="BS2793" s="1"/>
  <c r="O2793"/>
  <c r="BP2793" s="1"/>
  <c r="L2793"/>
  <c r="BM2793" s="1"/>
  <c r="I2793"/>
  <c r="CE2792"/>
  <c r="CD2792"/>
  <c r="CB2792"/>
  <c r="CA2792"/>
  <c r="BV2792"/>
  <c r="BU2792"/>
  <c r="BT2792"/>
  <c r="BR2792"/>
  <c r="BQ2792"/>
  <c r="BO2792"/>
  <c r="BN2792"/>
  <c r="BL2792"/>
  <c r="BK2792"/>
  <c r="BI2792"/>
  <c r="BH2792"/>
  <c r="BG2792"/>
  <c r="BE2792"/>
  <c r="CF2792" s="1"/>
  <c r="BB2792"/>
  <c r="CC2792" s="1"/>
  <c r="AX2792"/>
  <c r="AW2792"/>
  <c r="AR2792"/>
  <c r="AO2792"/>
  <c r="AL2792"/>
  <c r="AI2792"/>
  <c r="AE2792"/>
  <c r="AB2792"/>
  <c r="Y2792"/>
  <c r="V2792"/>
  <c r="R2792"/>
  <c r="BS2792" s="1"/>
  <c r="O2792"/>
  <c r="BP2792" s="1"/>
  <c r="L2792"/>
  <c r="I2792"/>
  <c r="BJ2792" s="1"/>
  <c r="CE2791"/>
  <c r="CD2791"/>
  <c r="CB2791"/>
  <c r="CA2791"/>
  <c r="BV2791"/>
  <c r="BU2791"/>
  <c r="BT2791"/>
  <c r="BR2791"/>
  <c r="BQ2791"/>
  <c r="BO2791"/>
  <c r="BN2791"/>
  <c r="BL2791"/>
  <c r="BK2791"/>
  <c r="BI2791"/>
  <c r="BH2791"/>
  <c r="BG2791"/>
  <c r="BE2791"/>
  <c r="CF2791" s="1"/>
  <c r="BB2791"/>
  <c r="CC2791" s="1"/>
  <c r="AX2791"/>
  <c r="AW2791"/>
  <c r="AR2791"/>
  <c r="AO2791"/>
  <c r="AL2791"/>
  <c r="AI2791"/>
  <c r="AE2791"/>
  <c r="AB2791"/>
  <c r="Y2791"/>
  <c r="V2791"/>
  <c r="R2791"/>
  <c r="BS2791" s="1"/>
  <c r="O2791"/>
  <c r="BP2791" s="1"/>
  <c r="L2791"/>
  <c r="BM2791" s="1"/>
  <c r="I2791"/>
  <c r="CE2790"/>
  <c r="CD2790"/>
  <c r="CB2790"/>
  <c r="CA2790"/>
  <c r="BV2790"/>
  <c r="BU2790"/>
  <c r="BT2790"/>
  <c r="BR2790"/>
  <c r="BQ2790"/>
  <c r="BO2790"/>
  <c r="BN2790"/>
  <c r="BL2790"/>
  <c r="BK2790"/>
  <c r="BI2790"/>
  <c r="BH2790"/>
  <c r="BG2790"/>
  <c r="BE2790"/>
  <c r="CF2790" s="1"/>
  <c r="BB2790"/>
  <c r="CC2790" s="1"/>
  <c r="AX2790"/>
  <c r="AW2790"/>
  <c r="AR2790"/>
  <c r="AO2790"/>
  <c r="AL2790"/>
  <c r="AL2795" s="1"/>
  <c r="AL2803" s="1"/>
  <c r="AI2790"/>
  <c r="AE2790"/>
  <c r="AB2790"/>
  <c r="Y2790"/>
  <c r="V2790"/>
  <c r="R2790"/>
  <c r="BS2790" s="1"/>
  <c r="O2790"/>
  <c r="BP2790" s="1"/>
  <c r="L2790"/>
  <c r="BM2790" s="1"/>
  <c r="I2790"/>
  <c r="CE2787"/>
  <c r="CD2787"/>
  <c r="CB2787"/>
  <c r="CA2787"/>
  <c r="BV2787"/>
  <c r="BU2787"/>
  <c r="BT2787"/>
  <c r="BR2787"/>
  <c r="BQ2787"/>
  <c r="BO2787"/>
  <c r="BN2787"/>
  <c r="BL2787"/>
  <c r="BK2787"/>
  <c r="BI2787"/>
  <c r="BH2787"/>
  <c r="BG2787"/>
  <c r="BE2787"/>
  <c r="CF2787" s="1"/>
  <c r="BB2787"/>
  <c r="CC2787" s="1"/>
  <c r="AX2787"/>
  <c r="AW2787"/>
  <c r="AR2787"/>
  <c r="AO2787"/>
  <c r="AL2787"/>
  <c r="AI2787"/>
  <c r="AE2787"/>
  <c r="AB2787"/>
  <c r="Y2787"/>
  <c r="V2787"/>
  <c r="R2787"/>
  <c r="BS2787" s="1"/>
  <c r="O2787"/>
  <c r="BP2787" s="1"/>
  <c r="L2787"/>
  <c r="BM2787" s="1"/>
  <c r="I2787"/>
  <c r="CE2786"/>
  <c r="CD2786"/>
  <c r="CB2786"/>
  <c r="CA2786"/>
  <c r="BV2786"/>
  <c r="BU2786"/>
  <c r="BT2786"/>
  <c r="BR2786"/>
  <c r="BQ2786"/>
  <c r="BO2786"/>
  <c r="BN2786"/>
  <c r="BL2786"/>
  <c r="BK2786"/>
  <c r="BI2786"/>
  <c r="BH2786"/>
  <c r="BG2786"/>
  <c r="BE2786"/>
  <c r="CF2786" s="1"/>
  <c r="BB2786"/>
  <c r="CC2786" s="1"/>
  <c r="AX2786"/>
  <c r="AW2786"/>
  <c r="AR2786"/>
  <c r="AO2786"/>
  <c r="AL2786"/>
  <c r="AI2786"/>
  <c r="AE2786"/>
  <c r="AB2786"/>
  <c r="Y2786"/>
  <c r="V2786"/>
  <c r="R2786"/>
  <c r="BS2786" s="1"/>
  <c r="O2786"/>
  <c r="BP2786" s="1"/>
  <c r="L2786"/>
  <c r="BM2786" s="1"/>
  <c r="I2786"/>
  <c r="CE2783"/>
  <c r="CD2783"/>
  <c r="CB2783"/>
  <c r="CA2783"/>
  <c r="BV2783"/>
  <c r="BU2783"/>
  <c r="BT2783"/>
  <c r="BR2783"/>
  <c r="BQ2783"/>
  <c r="BO2783"/>
  <c r="BN2783"/>
  <c r="BL2783"/>
  <c r="BK2783"/>
  <c r="BI2783"/>
  <c r="BH2783"/>
  <c r="BG2783"/>
  <c r="BE2783"/>
  <c r="CF2783" s="1"/>
  <c r="BB2783"/>
  <c r="CC2783" s="1"/>
  <c r="AX2783"/>
  <c r="AW2783"/>
  <c r="AR2783"/>
  <c r="AO2783"/>
  <c r="AL2783"/>
  <c r="AI2783"/>
  <c r="AE2783"/>
  <c r="AB2783"/>
  <c r="Y2783"/>
  <c r="V2783"/>
  <c r="R2783"/>
  <c r="BS2783" s="1"/>
  <c r="O2783"/>
  <c r="BP2783" s="1"/>
  <c r="L2783"/>
  <c r="BM2783" s="1"/>
  <c r="I2783"/>
  <c r="CE2782"/>
  <c r="CD2782"/>
  <c r="CB2782"/>
  <c r="CA2782"/>
  <c r="BV2782"/>
  <c r="BU2782"/>
  <c r="BT2782"/>
  <c r="BR2782"/>
  <c r="BQ2782"/>
  <c r="BO2782"/>
  <c r="BN2782"/>
  <c r="BL2782"/>
  <c r="BK2782"/>
  <c r="BI2782"/>
  <c r="BH2782"/>
  <c r="BG2782"/>
  <c r="BE2782"/>
  <c r="CF2782" s="1"/>
  <c r="BB2782"/>
  <c r="CC2782" s="1"/>
  <c r="AX2782"/>
  <c r="AW2782"/>
  <c r="AR2782"/>
  <c r="AO2782"/>
  <c r="AL2782"/>
  <c r="AI2782"/>
  <c r="AE2782"/>
  <c r="AB2782"/>
  <c r="Y2782"/>
  <c r="V2782"/>
  <c r="R2782"/>
  <c r="BS2782" s="1"/>
  <c r="O2782"/>
  <c r="BP2782" s="1"/>
  <c r="L2782"/>
  <c r="BM2782" s="1"/>
  <c r="I2782"/>
  <c r="CE2779"/>
  <c r="CD2779"/>
  <c r="CB2779"/>
  <c r="CA2779"/>
  <c r="BV2779"/>
  <c r="BU2779"/>
  <c r="BT2779"/>
  <c r="BR2779"/>
  <c r="BQ2779"/>
  <c r="BO2779"/>
  <c r="BN2779"/>
  <c r="BL2779"/>
  <c r="BK2779"/>
  <c r="BI2779"/>
  <c r="BH2779"/>
  <c r="BG2779"/>
  <c r="BE2779"/>
  <c r="CF2779" s="1"/>
  <c r="BB2779"/>
  <c r="CC2779" s="1"/>
  <c r="AX2779"/>
  <c r="AW2779"/>
  <c r="AR2779"/>
  <c r="AO2779"/>
  <c r="AL2779"/>
  <c r="AI2779"/>
  <c r="AE2779"/>
  <c r="AB2779"/>
  <c r="Y2779"/>
  <c r="V2779"/>
  <c r="R2779"/>
  <c r="BS2779" s="1"/>
  <c r="O2779"/>
  <c r="BP2779" s="1"/>
  <c r="L2779"/>
  <c r="BM2779" s="1"/>
  <c r="I2779"/>
  <c r="CE2778"/>
  <c r="CD2778"/>
  <c r="CB2778"/>
  <c r="CA2778"/>
  <c r="BV2778"/>
  <c r="BU2778"/>
  <c r="BT2778"/>
  <c r="BR2778"/>
  <c r="BQ2778"/>
  <c r="BO2778"/>
  <c r="BN2778"/>
  <c r="BL2778"/>
  <c r="BK2778"/>
  <c r="BI2778"/>
  <c r="BH2778"/>
  <c r="BG2778"/>
  <c r="BE2778"/>
  <c r="CF2778" s="1"/>
  <c r="BB2778"/>
  <c r="CC2778" s="1"/>
  <c r="AX2778"/>
  <c r="AW2778"/>
  <c r="AR2778"/>
  <c r="AO2778"/>
  <c r="AL2778"/>
  <c r="AI2778"/>
  <c r="AE2778"/>
  <c r="AB2778"/>
  <c r="Y2778"/>
  <c r="V2778"/>
  <c r="R2778"/>
  <c r="BS2778" s="1"/>
  <c r="O2778"/>
  <c r="BP2778" s="1"/>
  <c r="L2778"/>
  <c r="BM2778" s="1"/>
  <c r="I2778"/>
  <c r="CE2775"/>
  <c r="CD2775"/>
  <c r="CB2775"/>
  <c r="CA2775"/>
  <c r="BV2775"/>
  <c r="BU2775"/>
  <c r="BT2775"/>
  <c r="BR2775"/>
  <c r="BQ2775"/>
  <c r="BO2775"/>
  <c r="BN2775"/>
  <c r="BL2775"/>
  <c r="BK2775"/>
  <c r="BI2775"/>
  <c r="BH2775"/>
  <c r="BG2775"/>
  <c r="BE2775"/>
  <c r="CF2775" s="1"/>
  <c r="BB2775"/>
  <c r="CC2775" s="1"/>
  <c r="AX2775"/>
  <c r="AW2775"/>
  <c r="AR2775"/>
  <c r="AO2775"/>
  <c r="AL2775"/>
  <c r="AI2775"/>
  <c r="AE2775"/>
  <c r="AB2775"/>
  <c r="Y2775"/>
  <c r="V2775"/>
  <c r="R2775"/>
  <c r="O2775"/>
  <c r="BP2775" s="1"/>
  <c r="L2775"/>
  <c r="BM2775" s="1"/>
  <c r="I2775"/>
  <c r="CE2774"/>
  <c r="CD2774"/>
  <c r="CB2774"/>
  <c r="CA2774"/>
  <c r="BV2774"/>
  <c r="BU2774"/>
  <c r="BT2774"/>
  <c r="BR2774"/>
  <c r="BQ2774"/>
  <c r="BO2774"/>
  <c r="BN2774"/>
  <c r="BL2774"/>
  <c r="BK2774"/>
  <c r="BI2774"/>
  <c r="BH2774"/>
  <c r="BG2774"/>
  <c r="BE2774"/>
  <c r="CF2774" s="1"/>
  <c r="BB2774"/>
  <c r="CC2774" s="1"/>
  <c r="AX2774"/>
  <c r="AW2774"/>
  <c r="AR2774"/>
  <c r="AO2774"/>
  <c r="AL2774"/>
  <c r="AI2774"/>
  <c r="AE2774"/>
  <c r="AB2774"/>
  <c r="Y2774"/>
  <c r="V2774"/>
  <c r="R2774"/>
  <c r="BS2774" s="1"/>
  <c r="O2774"/>
  <c r="BP2774" s="1"/>
  <c r="L2774"/>
  <c r="BM2774" s="1"/>
  <c r="I2774"/>
  <c r="CE2769"/>
  <c r="CD2769"/>
  <c r="CB2769"/>
  <c r="CA2769"/>
  <c r="BV2769"/>
  <c r="BU2769"/>
  <c r="BT2769"/>
  <c r="BR2769"/>
  <c r="BQ2769"/>
  <c r="BO2769"/>
  <c r="BN2769"/>
  <c r="BL2769"/>
  <c r="BK2769"/>
  <c r="BI2769"/>
  <c r="BH2769"/>
  <c r="BG2769"/>
  <c r="BE2769"/>
  <c r="CF2769" s="1"/>
  <c r="BB2769"/>
  <c r="CC2769" s="1"/>
  <c r="AX2769"/>
  <c r="AW2769"/>
  <c r="AR2769"/>
  <c r="AO2769"/>
  <c r="AL2769"/>
  <c r="AI2769"/>
  <c r="AE2769"/>
  <c r="AB2769"/>
  <c r="Y2769"/>
  <c r="V2769"/>
  <c r="R2769"/>
  <c r="O2769"/>
  <c r="BP2769" s="1"/>
  <c r="L2769"/>
  <c r="BM2769" s="1"/>
  <c r="I2769"/>
  <c r="CE2768"/>
  <c r="CD2768"/>
  <c r="CB2768"/>
  <c r="CA2768"/>
  <c r="BV2768"/>
  <c r="BU2768"/>
  <c r="BT2768"/>
  <c r="BR2768"/>
  <c r="BQ2768"/>
  <c r="BO2768"/>
  <c r="BN2768"/>
  <c r="BL2768"/>
  <c r="BK2768"/>
  <c r="BI2768"/>
  <c r="BH2768"/>
  <c r="BG2768"/>
  <c r="BE2768"/>
  <c r="CF2768" s="1"/>
  <c r="BB2768"/>
  <c r="CC2768" s="1"/>
  <c r="AX2768"/>
  <c r="G32" i="3" s="1"/>
  <c r="AW2768" i="1"/>
  <c r="F32" i="3" s="1"/>
  <c r="AR2768" i="1"/>
  <c r="AO2768"/>
  <c r="AL2768"/>
  <c r="AI2768"/>
  <c r="AE2768"/>
  <c r="AB2768"/>
  <c r="Y2768"/>
  <c r="V2768"/>
  <c r="R2768"/>
  <c r="BS2768" s="1"/>
  <c r="O2768"/>
  <c r="BP2768" s="1"/>
  <c r="L2768"/>
  <c r="BM2768" s="1"/>
  <c r="I2768"/>
  <c r="CE2765"/>
  <c r="CD2765"/>
  <c r="CB2765"/>
  <c r="CA2765"/>
  <c r="BV2765"/>
  <c r="BU2765"/>
  <c r="BT2765"/>
  <c r="BR2765"/>
  <c r="BQ2765"/>
  <c r="BO2765"/>
  <c r="BN2765"/>
  <c r="BL2765"/>
  <c r="BK2765"/>
  <c r="BI2765"/>
  <c r="BH2765"/>
  <c r="BG2765"/>
  <c r="BE2765"/>
  <c r="CF2765" s="1"/>
  <c r="BB2765"/>
  <c r="CC2765" s="1"/>
  <c r="AX2765"/>
  <c r="AW2765"/>
  <c r="AR2765"/>
  <c r="AO2765"/>
  <c r="AL2765"/>
  <c r="AI2765"/>
  <c r="AE2765"/>
  <c r="AB2765"/>
  <c r="Y2765"/>
  <c r="V2765"/>
  <c r="R2765"/>
  <c r="O2765"/>
  <c r="BP2765" s="1"/>
  <c r="L2765"/>
  <c r="BM2765" s="1"/>
  <c r="I2765"/>
  <c r="CE2764"/>
  <c r="CD2764"/>
  <c r="CB2764"/>
  <c r="CA2764"/>
  <c r="BV2764"/>
  <c r="BU2764"/>
  <c r="BT2764"/>
  <c r="BR2764"/>
  <c r="BQ2764"/>
  <c r="BO2764"/>
  <c r="BN2764"/>
  <c r="BL2764"/>
  <c r="BK2764"/>
  <c r="BI2764"/>
  <c r="BH2764"/>
  <c r="BG2764"/>
  <c r="BE2764"/>
  <c r="CF2764" s="1"/>
  <c r="BB2764"/>
  <c r="CC2764" s="1"/>
  <c r="AX2764"/>
  <c r="AW2764"/>
  <c r="AR2764"/>
  <c r="AO2764"/>
  <c r="AL2764"/>
  <c r="AI2764"/>
  <c r="AE2764"/>
  <c r="AB2764"/>
  <c r="Y2764"/>
  <c r="V2764"/>
  <c r="R2764"/>
  <c r="O2764"/>
  <c r="BP2764" s="1"/>
  <c r="L2764"/>
  <c r="BM2764" s="1"/>
  <c r="I2764"/>
  <c r="CE2763"/>
  <c r="CD2763"/>
  <c r="CB2763"/>
  <c r="CA2763"/>
  <c r="BV2763"/>
  <c r="BU2763"/>
  <c r="BT2763"/>
  <c r="BR2763"/>
  <c r="BQ2763"/>
  <c r="BO2763"/>
  <c r="BN2763"/>
  <c r="BL2763"/>
  <c r="BK2763"/>
  <c r="BI2763"/>
  <c r="BH2763"/>
  <c r="BG2763"/>
  <c r="BE2763"/>
  <c r="BB2763"/>
  <c r="CC2763" s="1"/>
  <c r="AX2763"/>
  <c r="AW2763"/>
  <c r="AR2763"/>
  <c r="AO2763"/>
  <c r="AL2763"/>
  <c r="AI2763"/>
  <c r="AE2763"/>
  <c r="AB2763"/>
  <c r="Y2763"/>
  <c r="V2763"/>
  <c r="R2763"/>
  <c r="BS2763" s="1"/>
  <c r="O2763"/>
  <c r="BP2763" s="1"/>
  <c r="L2763"/>
  <c r="BM2763" s="1"/>
  <c r="I2763"/>
  <c r="CE2761"/>
  <c r="CD2761"/>
  <c r="CB2761"/>
  <c r="CA2761"/>
  <c r="BV2761"/>
  <c r="BU2761"/>
  <c r="BT2761"/>
  <c r="BR2761"/>
  <c r="BQ2761"/>
  <c r="BO2761"/>
  <c r="BN2761"/>
  <c r="BL2761"/>
  <c r="BK2761"/>
  <c r="BI2761"/>
  <c r="BH2761"/>
  <c r="BG2761"/>
  <c r="BE2761"/>
  <c r="CF2761" s="1"/>
  <c r="BB2761"/>
  <c r="CC2761" s="1"/>
  <c r="AX2761"/>
  <c r="AW2761"/>
  <c r="AR2761"/>
  <c r="AO2761"/>
  <c r="AL2761"/>
  <c r="AI2761"/>
  <c r="AE2761"/>
  <c r="AB2761"/>
  <c r="Y2761"/>
  <c r="V2761"/>
  <c r="R2761"/>
  <c r="O2761"/>
  <c r="BP2761" s="1"/>
  <c r="L2761"/>
  <c r="BM2761" s="1"/>
  <c r="I2761"/>
  <c r="CE2760"/>
  <c r="CD2760"/>
  <c r="CB2760"/>
  <c r="CA2760"/>
  <c r="BV2760"/>
  <c r="BU2760"/>
  <c r="BT2760"/>
  <c r="BR2760"/>
  <c r="BQ2760"/>
  <c r="BO2760"/>
  <c r="BN2760"/>
  <c r="BL2760"/>
  <c r="BK2760"/>
  <c r="BI2760"/>
  <c r="BH2760"/>
  <c r="BG2760"/>
  <c r="BE2760"/>
  <c r="CF2760" s="1"/>
  <c r="BB2760"/>
  <c r="CC2760" s="1"/>
  <c r="AX2760"/>
  <c r="AW2760"/>
  <c r="AR2760"/>
  <c r="AO2760"/>
  <c r="AL2760"/>
  <c r="AI2760"/>
  <c r="AE2760"/>
  <c r="AB2760"/>
  <c r="Y2760"/>
  <c r="V2760"/>
  <c r="R2760"/>
  <c r="BS2760" s="1"/>
  <c r="O2760"/>
  <c r="BP2760" s="1"/>
  <c r="L2760"/>
  <c r="BM2760" s="1"/>
  <c r="I2760"/>
  <c r="CE2759"/>
  <c r="CD2759"/>
  <c r="CB2759"/>
  <c r="CA2759"/>
  <c r="BV2759"/>
  <c r="BU2759"/>
  <c r="BT2759"/>
  <c r="BR2759"/>
  <c r="BQ2759"/>
  <c r="BO2759"/>
  <c r="BN2759"/>
  <c r="BL2759"/>
  <c r="BK2759"/>
  <c r="BI2759"/>
  <c r="BH2759"/>
  <c r="BG2759"/>
  <c r="BE2759"/>
  <c r="CF2759" s="1"/>
  <c r="BB2759"/>
  <c r="AX2759"/>
  <c r="D32" i="3" s="1"/>
  <c r="AW2759" i="1"/>
  <c r="AR2759"/>
  <c r="AO2759"/>
  <c r="AL2759"/>
  <c r="AI2759"/>
  <c r="AE2759"/>
  <c r="AB2759"/>
  <c r="Y2759"/>
  <c r="V2759"/>
  <c r="V2801" s="1"/>
  <c r="R2759"/>
  <c r="O2759"/>
  <c r="BP2759" s="1"/>
  <c r="L2759"/>
  <c r="BM2759" s="1"/>
  <c r="I2759"/>
  <c r="AV2751"/>
  <c r="AV2750"/>
  <c r="AU2751"/>
  <c r="AU2750"/>
  <c r="AT2751"/>
  <c r="AT2750"/>
  <c r="AS2751"/>
  <c r="AS2750"/>
  <c r="AQ2751"/>
  <c r="AQ2750"/>
  <c r="AP2751"/>
  <c r="AP2750"/>
  <c r="AN2751"/>
  <c r="AN2750"/>
  <c r="AM2751"/>
  <c r="AM2750"/>
  <c r="AK2751"/>
  <c r="AK2750"/>
  <c r="AJ2751"/>
  <c r="AJ2750"/>
  <c r="AH2751"/>
  <c r="AH2750"/>
  <c r="AG2751"/>
  <c r="AG2750"/>
  <c r="AF2751"/>
  <c r="AF2750"/>
  <c r="AD2751"/>
  <c r="AD2750"/>
  <c r="AC2751"/>
  <c r="AC2750"/>
  <c r="AA2751"/>
  <c r="AA2750"/>
  <c r="AZ2750"/>
  <c r="AZ2751"/>
  <c r="Z2751"/>
  <c r="Z2750"/>
  <c r="X2751"/>
  <c r="X2750"/>
  <c r="W2751"/>
  <c r="W2750"/>
  <c r="U2751"/>
  <c r="U2750"/>
  <c r="T2751"/>
  <c r="T2750"/>
  <c r="S2750"/>
  <c r="S2751"/>
  <c r="G2750"/>
  <c r="H2750"/>
  <c r="J2750"/>
  <c r="K2750"/>
  <c r="M2750"/>
  <c r="N2750"/>
  <c r="P2750"/>
  <c r="Q2750"/>
  <c r="BA2750"/>
  <c r="BC2750"/>
  <c r="BD2750"/>
  <c r="H2751"/>
  <c r="J2751"/>
  <c r="K2751"/>
  <c r="M2751"/>
  <c r="N2751"/>
  <c r="P2751"/>
  <c r="Q2751"/>
  <c r="BA2751"/>
  <c r="BC2751"/>
  <c r="BD2751"/>
  <c r="H2739"/>
  <c r="J2739"/>
  <c r="J2752" s="1"/>
  <c r="K2739"/>
  <c r="M2739"/>
  <c r="M2755" s="1"/>
  <c r="N2739"/>
  <c r="N2752" s="1"/>
  <c r="P2739"/>
  <c r="Q2739"/>
  <c r="Q2752" s="1"/>
  <c r="S2739"/>
  <c r="S2755" s="1"/>
  <c r="T2739"/>
  <c r="U2739"/>
  <c r="U2752" s="1"/>
  <c r="W2739"/>
  <c r="W2752" s="1"/>
  <c r="X2739"/>
  <c r="Z2739"/>
  <c r="Z2752" s="1"/>
  <c r="AA2739"/>
  <c r="AA2752" s="1"/>
  <c r="AC2739"/>
  <c r="AC2752" s="1"/>
  <c r="AD2739"/>
  <c r="AD2752" s="1"/>
  <c r="AF2739"/>
  <c r="AG2739"/>
  <c r="AG2752" s="1"/>
  <c r="AH2739"/>
  <c r="AH2752" s="1"/>
  <c r="AJ2739"/>
  <c r="AK2739"/>
  <c r="AK2752" s="1"/>
  <c r="AM2739"/>
  <c r="AM2752" s="1"/>
  <c r="AN2739"/>
  <c r="AP2739"/>
  <c r="AP2752" s="1"/>
  <c r="AQ2739"/>
  <c r="AQ2752" s="1"/>
  <c r="AS2739"/>
  <c r="AS2752" s="1"/>
  <c r="AT2739"/>
  <c r="AT2752" s="1"/>
  <c r="AU2739"/>
  <c r="AU2752" s="1"/>
  <c r="AV2739"/>
  <c r="AZ2739"/>
  <c r="AZ2755" s="1"/>
  <c r="BA2739"/>
  <c r="BA2752" s="1"/>
  <c r="BC2739"/>
  <c r="BC2752" s="1"/>
  <c r="BD2739"/>
  <c r="BF2739"/>
  <c r="BZ2739"/>
  <c r="G2739"/>
  <c r="CE2738"/>
  <c r="CD2738"/>
  <c r="CB2738"/>
  <c r="CA2738"/>
  <c r="BV2738"/>
  <c r="BU2738"/>
  <c r="BT2738"/>
  <c r="BR2738"/>
  <c r="BQ2738"/>
  <c r="BO2738"/>
  <c r="BN2738"/>
  <c r="BL2738"/>
  <c r="BK2738"/>
  <c r="BI2738"/>
  <c r="BH2738"/>
  <c r="BG2738"/>
  <c r="BE2738"/>
  <c r="CF2738" s="1"/>
  <c r="BB2738"/>
  <c r="CC2738" s="1"/>
  <c r="AX2738"/>
  <c r="AW2738"/>
  <c r="AR2738"/>
  <c r="AO2738"/>
  <c r="AL2738"/>
  <c r="AI2738"/>
  <c r="AE2738"/>
  <c r="AB2738"/>
  <c r="Y2738"/>
  <c r="V2738"/>
  <c r="R2738"/>
  <c r="BS2738" s="1"/>
  <c r="O2738"/>
  <c r="BP2738" s="1"/>
  <c r="L2738"/>
  <c r="BM2738" s="1"/>
  <c r="I2738"/>
  <c r="CE2737"/>
  <c r="CD2737"/>
  <c r="CB2737"/>
  <c r="CA2737"/>
  <c r="BV2737"/>
  <c r="BU2737"/>
  <c r="BT2737"/>
  <c r="BR2737"/>
  <c r="BQ2737"/>
  <c r="BO2737"/>
  <c r="BN2737"/>
  <c r="BL2737"/>
  <c r="BK2737"/>
  <c r="BI2737"/>
  <c r="BH2737"/>
  <c r="BH2739" s="1"/>
  <c r="BH2752" s="1"/>
  <c r="C38" i="6" s="1"/>
  <c r="BG2737" i="1"/>
  <c r="BE2737"/>
  <c r="BB2737"/>
  <c r="AX2737"/>
  <c r="AW2737"/>
  <c r="AR2737"/>
  <c r="AO2737"/>
  <c r="AL2737"/>
  <c r="AI2737"/>
  <c r="AE2737"/>
  <c r="AB2737"/>
  <c r="Y2737"/>
  <c r="V2737"/>
  <c r="R2737"/>
  <c r="BS2737" s="1"/>
  <c r="O2737"/>
  <c r="BP2737" s="1"/>
  <c r="L2737"/>
  <c r="BM2737" s="1"/>
  <c r="I2737"/>
  <c r="CE2735"/>
  <c r="CD2735"/>
  <c r="CB2735"/>
  <c r="CA2735"/>
  <c r="BV2735"/>
  <c r="BU2735"/>
  <c r="BT2735"/>
  <c r="BR2735"/>
  <c r="BQ2735"/>
  <c r="BO2735"/>
  <c r="BN2735"/>
  <c r="BL2735"/>
  <c r="BK2735"/>
  <c r="BI2735"/>
  <c r="BH2735"/>
  <c r="BG2735"/>
  <c r="BE2735"/>
  <c r="CF2735" s="1"/>
  <c r="BB2735"/>
  <c r="CC2735" s="1"/>
  <c r="AX2735"/>
  <c r="AW2735"/>
  <c r="AR2735"/>
  <c r="AO2735"/>
  <c r="AL2735"/>
  <c r="AI2735"/>
  <c r="AE2735"/>
  <c r="AB2735"/>
  <c r="Y2735"/>
  <c r="V2735"/>
  <c r="R2735"/>
  <c r="BS2735" s="1"/>
  <c r="O2735"/>
  <c r="BP2735" s="1"/>
  <c r="L2735"/>
  <c r="BM2735" s="1"/>
  <c r="I2735"/>
  <c r="CE2734"/>
  <c r="CD2734"/>
  <c r="CB2734"/>
  <c r="CA2734"/>
  <c r="BV2734"/>
  <c r="BU2734"/>
  <c r="BT2734"/>
  <c r="BR2734"/>
  <c r="BQ2734"/>
  <c r="BO2734"/>
  <c r="BN2734"/>
  <c r="BL2734"/>
  <c r="BK2734"/>
  <c r="BI2734"/>
  <c r="BH2734"/>
  <c r="BG2734"/>
  <c r="BE2734"/>
  <c r="CF2734" s="1"/>
  <c r="BB2734"/>
  <c r="CC2734" s="1"/>
  <c r="AX2734"/>
  <c r="AW2734"/>
  <c r="AR2734"/>
  <c r="AO2734"/>
  <c r="AL2734"/>
  <c r="AI2734"/>
  <c r="AE2734"/>
  <c r="AB2734"/>
  <c r="Y2734"/>
  <c r="V2734"/>
  <c r="R2734"/>
  <c r="BS2734" s="1"/>
  <c r="O2734"/>
  <c r="BP2734" s="1"/>
  <c r="L2734"/>
  <c r="I2734"/>
  <c r="CE2731"/>
  <c r="CD2731"/>
  <c r="CB2731"/>
  <c r="CA2731"/>
  <c r="BV2731"/>
  <c r="BU2731"/>
  <c r="BT2731"/>
  <c r="BR2731"/>
  <c r="BQ2731"/>
  <c r="BO2731"/>
  <c r="BN2731"/>
  <c r="BL2731"/>
  <c r="BK2731"/>
  <c r="BI2731"/>
  <c r="BH2731"/>
  <c r="BG2731"/>
  <c r="BE2731"/>
  <c r="CF2731" s="1"/>
  <c r="BB2731"/>
  <c r="CC2731" s="1"/>
  <c r="AX2731"/>
  <c r="AW2731"/>
  <c r="AR2731"/>
  <c r="AO2731"/>
  <c r="AL2731"/>
  <c r="AI2731"/>
  <c r="AE2731"/>
  <c r="AB2731"/>
  <c r="Y2731"/>
  <c r="V2731"/>
  <c r="R2731"/>
  <c r="BS2731" s="1"/>
  <c r="O2731"/>
  <c r="BP2731" s="1"/>
  <c r="L2731"/>
  <c r="BM2731" s="1"/>
  <c r="I2731"/>
  <c r="CE2730"/>
  <c r="CD2730"/>
  <c r="CB2730"/>
  <c r="CA2730"/>
  <c r="BV2730"/>
  <c r="BU2730"/>
  <c r="BT2730"/>
  <c r="BR2730"/>
  <c r="BQ2730"/>
  <c r="BO2730"/>
  <c r="BN2730"/>
  <c r="BL2730"/>
  <c r="BK2730"/>
  <c r="BI2730"/>
  <c r="BH2730"/>
  <c r="BG2730"/>
  <c r="BE2730"/>
  <c r="CF2730" s="1"/>
  <c r="BB2730"/>
  <c r="CC2730" s="1"/>
  <c r="AX2730"/>
  <c r="AW2730"/>
  <c r="AR2730"/>
  <c r="AO2730"/>
  <c r="AL2730"/>
  <c r="AI2730"/>
  <c r="AE2730"/>
  <c r="AB2730"/>
  <c r="Y2730"/>
  <c r="V2730"/>
  <c r="R2730"/>
  <c r="BS2730" s="1"/>
  <c r="O2730"/>
  <c r="BP2730" s="1"/>
  <c r="L2730"/>
  <c r="I2730"/>
  <c r="BJ2730" s="1"/>
  <c r="CE2727"/>
  <c r="CD2727"/>
  <c r="CB2727"/>
  <c r="CA2727"/>
  <c r="BV2727"/>
  <c r="BU2727"/>
  <c r="BT2727"/>
  <c r="BR2727"/>
  <c r="BQ2727"/>
  <c r="BO2727"/>
  <c r="BN2727"/>
  <c r="BL2727"/>
  <c r="BK2727"/>
  <c r="BI2727"/>
  <c r="BH2727"/>
  <c r="BG2727"/>
  <c r="CF2727"/>
  <c r="BB2727"/>
  <c r="CC2727" s="1"/>
  <c r="AX2727"/>
  <c r="AW2727"/>
  <c r="AR2727"/>
  <c r="AO2727"/>
  <c r="AL2727"/>
  <c r="AI2727"/>
  <c r="AE2727"/>
  <c r="AB2727"/>
  <c r="Y2727"/>
  <c r="V2727"/>
  <c r="R2727"/>
  <c r="BS2727" s="1"/>
  <c r="O2727"/>
  <c r="BP2727" s="1"/>
  <c r="L2727"/>
  <c r="BM2727" s="1"/>
  <c r="I2727"/>
  <c r="CE2726"/>
  <c r="CD2726"/>
  <c r="CB2726"/>
  <c r="CA2726"/>
  <c r="BV2726"/>
  <c r="BU2726"/>
  <c r="BT2726"/>
  <c r="BR2726"/>
  <c r="BQ2726"/>
  <c r="BO2726"/>
  <c r="BN2726"/>
  <c r="BL2726"/>
  <c r="BK2726"/>
  <c r="BI2726"/>
  <c r="BH2726"/>
  <c r="BG2726"/>
  <c r="BE2726"/>
  <c r="CF2726" s="1"/>
  <c r="BB2726"/>
  <c r="CC2726" s="1"/>
  <c r="AX2726"/>
  <c r="AW2726"/>
  <c r="AR2726"/>
  <c r="AO2726"/>
  <c r="AL2726"/>
  <c r="AI2726"/>
  <c r="AE2726"/>
  <c r="AB2726"/>
  <c r="Y2726"/>
  <c r="V2726"/>
  <c r="R2726"/>
  <c r="BS2726" s="1"/>
  <c r="O2726"/>
  <c r="BP2726" s="1"/>
  <c r="L2726"/>
  <c r="BM2726" s="1"/>
  <c r="I2726"/>
  <c r="CE2723"/>
  <c r="CD2723"/>
  <c r="CB2723"/>
  <c r="CA2723"/>
  <c r="BV2723"/>
  <c r="BU2723"/>
  <c r="BT2723"/>
  <c r="BR2723"/>
  <c r="BQ2723"/>
  <c r="BO2723"/>
  <c r="BN2723"/>
  <c r="BL2723"/>
  <c r="BK2723"/>
  <c r="BI2723"/>
  <c r="BH2723"/>
  <c r="BG2723"/>
  <c r="BE2723"/>
  <c r="CF2723" s="1"/>
  <c r="BB2723"/>
  <c r="CC2723" s="1"/>
  <c r="AX2723"/>
  <c r="AW2723"/>
  <c r="AR2723"/>
  <c r="AO2723"/>
  <c r="AL2723"/>
  <c r="AI2723"/>
  <c r="AE2723"/>
  <c r="AB2723"/>
  <c r="Y2723"/>
  <c r="V2723"/>
  <c r="R2723"/>
  <c r="BS2723" s="1"/>
  <c r="O2723"/>
  <c r="BP2723" s="1"/>
  <c r="L2723"/>
  <c r="BM2723" s="1"/>
  <c r="I2723"/>
  <c r="CE2722"/>
  <c r="CD2722"/>
  <c r="CB2722"/>
  <c r="CA2722"/>
  <c r="BV2722"/>
  <c r="BU2722"/>
  <c r="BT2722"/>
  <c r="BR2722"/>
  <c r="BQ2722"/>
  <c r="BO2722"/>
  <c r="BN2722"/>
  <c r="BL2722"/>
  <c r="BK2722"/>
  <c r="BI2722"/>
  <c r="BH2722"/>
  <c r="BG2722"/>
  <c r="BE2722"/>
  <c r="CF2722" s="1"/>
  <c r="BB2722"/>
  <c r="CC2722" s="1"/>
  <c r="AX2722"/>
  <c r="AW2722"/>
  <c r="AR2722"/>
  <c r="AO2722"/>
  <c r="AL2722"/>
  <c r="AI2722"/>
  <c r="AE2722"/>
  <c r="AB2722"/>
  <c r="Y2722"/>
  <c r="V2722"/>
  <c r="R2722"/>
  <c r="BS2722" s="1"/>
  <c r="O2722"/>
  <c r="BP2722" s="1"/>
  <c r="L2722"/>
  <c r="I2722"/>
  <c r="CE2719"/>
  <c r="CD2719"/>
  <c r="CB2719"/>
  <c r="CA2719"/>
  <c r="BV2719"/>
  <c r="BU2719"/>
  <c r="BT2719"/>
  <c r="BR2719"/>
  <c r="BQ2719"/>
  <c r="BO2719"/>
  <c r="BN2719"/>
  <c r="BL2719"/>
  <c r="BK2719"/>
  <c r="BI2719"/>
  <c r="BH2719"/>
  <c r="BG2719"/>
  <c r="BE2719"/>
  <c r="CF2719" s="1"/>
  <c r="BB2719"/>
  <c r="CC2719" s="1"/>
  <c r="AX2719"/>
  <c r="AW2719"/>
  <c r="AR2719"/>
  <c r="AO2719"/>
  <c r="AL2719"/>
  <c r="AI2719"/>
  <c r="AE2719"/>
  <c r="AB2719"/>
  <c r="Y2719"/>
  <c r="V2719"/>
  <c r="R2719"/>
  <c r="BS2719" s="1"/>
  <c r="O2719"/>
  <c r="BP2719" s="1"/>
  <c r="L2719"/>
  <c r="BM2719" s="1"/>
  <c r="I2719"/>
  <c r="CE2718"/>
  <c r="CD2718"/>
  <c r="CB2718"/>
  <c r="CA2718"/>
  <c r="BV2718"/>
  <c r="BU2718"/>
  <c r="BT2718"/>
  <c r="BR2718"/>
  <c r="BQ2718"/>
  <c r="BO2718"/>
  <c r="BN2718"/>
  <c r="BL2718"/>
  <c r="BK2718"/>
  <c r="BI2718"/>
  <c r="BH2718"/>
  <c r="BG2718"/>
  <c r="BE2718"/>
  <c r="CF2718" s="1"/>
  <c r="BB2718"/>
  <c r="CC2718" s="1"/>
  <c r="AX2718"/>
  <c r="AW2718"/>
  <c r="AR2718"/>
  <c r="AO2718"/>
  <c r="AL2718"/>
  <c r="AI2718"/>
  <c r="AE2718"/>
  <c r="AB2718"/>
  <c r="Y2718"/>
  <c r="V2718"/>
  <c r="R2718"/>
  <c r="BS2718" s="1"/>
  <c r="O2718"/>
  <c r="BP2718" s="1"/>
  <c r="L2718"/>
  <c r="BM2718" s="1"/>
  <c r="I2718"/>
  <c r="CE2715"/>
  <c r="CD2715"/>
  <c r="CB2715"/>
  <c r="CA2715"/>
  <c r="BV2715"/>
  <c r="BU2715"/>
  <c r="BT2715"/>
  <c r="BR2715"/>
  <c r="BQ2715"/>
  <c r="BO2715"/>
  <c r="BN2715"/>
  <c r="BL2715"/>
  <c r="BK2715"/>
  <c r="BI2715"/>
  <c r="BH2715"/>
  <c r="BG2715"/>
  <c r="BE2715"/>
  <c r="CF2715" s="1"/>
  <c r="BB2715"/>
  <c r="CC2715" s="1"/>
  <c r="AX2715"/>
  <c r="AW2715"/>
  <c r="AR2715"/>
  <c r="AO2715"/>
  <c r="AL2715"/>
  <c r="AI2715"/>
  <c r="AE2715"/>
  <c r="AB2715"/>
  <c r="Y2715"/>
  <c r="V2715"/>
  <c r="R2715"/>
  <c r="BS2715" s="1"/>
  <c r="O2715"/>
  <c r="BP2715" s="1"/>
  <c r="L2715"/>
  <c r="BM2715" s="1"/>
  <c r="I2715"/>
  <c r="CE2714"/>
  <c r="CD2714"/>
  <c r="CB2714"/>
  <c r="CB2751" s="1"/>
  <c r="W38" i="5" s="1"/>
  <c r="CA2714" i="1"/>
  <c r="BV2714"/>
  <c r="BU2714"/>
  <c r="BT2714"/>
  <c r="BR2714"/>
  <c r="BQ2714"/>
  <c r="BO2714"/>
  <c r="BN2714"/>
  <c r="BN2751" s="1"/>
  <c r="I38" i="5" s="1"/>
  <c r="BL2714" i="1"/>
  <c r="BK2714"/>
  <c r="BI2714"/>
  <c r="BH2714"/>
  <c r="BG2714"/>
  <c r="BE2714"/>
  <c r="CF2714" s="1"/>
  <c r="CF2751" s="1"/>
  <c r="AA38" i="5" s="1"/>
  <c r="BB2714" i="1"/>
  <c r="CC2714" s="1"/>
  <c r="AX2714"/>
  <c r="AW2714"/>
  <c r="F34" i="3" s="1"/>
  <c r="AR2714" i="1"/>
  <c r="AO2714"/>
  <c r="AL2714"/>
  <c r="AL2751" s="1"/>
  <c r="AI2714"/>
  <c r="AE2714"/>
  <c r="AB2714"/>
  <c r="Y2714"/>
  <c r="V2714"/>
  <c r="R2714"/>
  <c r="BS2714" s="1"/>
  <c r="O2714"/>
  <c r="BP2714" s="1"/>
  <c r="L2714"/>
  <c r="I2714"/>
  <c r="CE2710"/>
  <c r="CD2710"/>
  <c r="CB2710"/>
  <c r="CA2710"/>
  <c r="BV2710"/>
  <c r="BU2710"/>
  <c r="BT2710"/>
  <c r="BR2710"/>
  <c r="BQ2710"/>
  <c r="BO2710"/>
  <c r="BN2710"/>
  <c r="BL2710"/>
  <c r="BK2710"/>
  <c r="BI2710"/>
  <c r="BH2710"/>
  <c r="BG2710"/>
  <c r="BE2710"/>
  <c r="CF2710" s="1"/>
  <c r="BB2710"/>
  <c r="CC2710" s="1"/>
  <c r="AX2710"/>
  <c r="AW2710"/>
  <c r="AR2710"/>
  <c r="AO2710"/>
  <c r="AL2710"/>
  <c r="AI2710"/>
  <c r="AE2710"/>
  <c r="AB2710"/>
  <c r="Y2710"/>
  <c r="V2710"/>
  <c r="R2710"/>
  <c r="BS2710" s="1"/>
  <c r="O2710"/>
  <c r="BP2710" s="1"/>
  <c r="L2710"/>
  <c r="BM2710" s="1"/>
  <c r="I2710"/>
  <c r="CE2709"/>
  <c r="CD2709"/>
  <c r="CB2709"/>
  <c r="CA2709"/>
  <c r="BV2709"/>
  <c r="BU2709"/>
  <c r="BT2709"/>
  <c r="BR2709"/>
  <c r="BQ2709"/>
  <c r="BO2709"/>
  <c r="BN2709"/>
  <c r="BL2709"/>
  <c r="BK2709"/>
  <c r="BI2709"/>
  <c r="BH2709"/>
  <c r="BG2709"/>
  <c r="BE2709"/>
  <c r="CF2709" s="1"/>
  <c r="BB2709"/>
  <c r="CC2709" s="1"/>
  <c r="AX2709"/>
  <c r="AW2709"/>
  <c r="AR2709"/>
  <c r="AO2709"/>
  <c r="AL2709"/>
  <c r="AI2709"/>
  <c r="AE2709"/>
  <c r="AB2709"/>
  <c r="Y2709"/>
  <c r="V2709"/>
  <c r="R2709"/>
  <c r="BS2709" s="1"/>
  <c r="O2709"/>
  <c r="BP2709" s="1"/>
  <c r="L2709"/>
  <c r="BM2709" s="1"/>
  <c r="I2709"/>
  <c r="CE2708"/>
  <c r="CD2708"/>
  <c r="CB2708"/>
  <c r="CA2708"/>
  <c r="BV2708"/>
  <c r="BU2708"/>
  <c r="BT2708"/>
  <c r="BR2708"/>
  <c r="BQ2708"/>
  <c r="BO2708"/>
  <c r="BN2708"/>
  <c r="BL2708"/>
  <c r="BK2708"/>
  <c r="BI2708"/>
  <c r="BH2708"/>
  <c r="BG2708"/>
  <c r="BE2708"/>
  <c r="CF2708" s="1"/>
  <c r="BB2708"/>
  <c r="AX2708"/>
  <c r="AW2708"/>
  <c r="AR2708"/>
  <c r="AO2708"/>
  <c r="AL2708"/>
  <c r="AI2708"/>
  <c r="AE2708"/>
  <c r="AB2708"/>
  <c r="Y2708"/>
  <c r="V2708"/>
  <c r="R2708"/>
  <c r="BS2708" s="1"/>
  <c r="O2708"/>
  <c r="BP2708" s="1"/>
  <c r="L2708"/>
  <c r="I2708"/>
  <c r="BJ2708" s="1"/>
  <c r="CE2705"/>
  <c r="CD2705"/>
  <c r="CB2705"/>
  <c r="CA2705"/>
  <c r="BV2705"/>
  <c r="BU2705"/>
  <c r="BT2705"/>
  <c r="BR2705"/>
  <c r="BQ2705"/>
  <c r="BO2705"/>
  <c r="BN2705"/>
  <c r="BL2705"/>
  <c r="BK2705"/>
  <c r="BI2705"/>
  <c r="BH2705"/>
  <c r="BG2705"/>
  <c r="BE2705"/>
  <c r="BB2705"/>
  <c r="AX2705"/>
  <c r="AW2705"/>
  <c r="AR2705"/>
  <c r="AO2705"/>
  <c r="AL2705"/>
  <c r="AI2705"/>
  <c r="AE2705"/>
  <c r="AB2705"/>
  <c r="Y2705"/>
  <c r="V2705"/>
  <c r="R2705"/>
  <c r="BS2705" s="1"/>
  <c r="O2705"/>
  <c r="BP2705" s="1"/>
  <c r="L2705"/>
  <c r="BM2705" s="1"/>
  <c r="I2705"/>
  <c r="CE2704"/>
  <c r="CD2704"/>
  <c r="CB2704"/>
  <c r="CA2704"/>
  <c r="BV2704"/>
  <c r="BU2704"/>
  <c r="BT2704"/>
  <c r="BR2704"/>
  <c r="BQ2704"/>
  <c r="BO2704"/>
  <c r="BN2704"/>
  <c r="BL2704"/>
  <c r="BK2704"/>
  <c r="BI2704"/>
  <c r="BH2704"/>
  <c r="BG2704"/>
  <c r="BE2704"/>
  <c r="CF2704" s="1"/>
  <c r="BB2704"/>
  <c r="CC2704" s="1"/>
  <c r="AX2704"/>
  <c r="AW2704"/>
  <c r="AR2704"/>
  <c r="AO2704"/>
  <c r="AL2704"/>
  <c r="AI2704"/>
  <c r="AE2704"/>
  <c r="AB2704"/>
  <c r="Y2704"/>
  <c r="V2704"/>
  <c r="R2704"/>
  <c r="BS2704" s="1"/>
  <c r="O2704"/>
  <c r="BP2704" s="1"/>
  <c r="L2704"/>
  <c r="I2704"/>
  <c r="CE2703"/>
  <c r="CD2703"/>
  <c r="CB2703"/>
  <c r="CA2703"/>
  <c r="BV2703"/>
  <c r="BU2703"/>
  <c r="BT2703"/>
  <c r="BR2703"/>
  <c r="BQ2703"/>
  <c r="BO2703"/>
  <c r="BN2703"/>
  <c r="BL2703"/>
  <c r="BK2703"/>
  <c r="BI2703"/>
  <c r="BH2703"/>
  <c r="BG2703"/>
  <c r="BE2703"/>
  <c r="CF2703" s="1"/>
  <c r="BB2703"/>
  <c r="CC2703" s="1"/>
  <c r="AX2703"/>
  <c r="AW2703"/>
  <c r="AR2703"/>
  <c r="AO2703"/>
  <c r="AL2703"/>
  <c r="AI2703"/>
  <c r="AE2703"/>
  <c r="AB2703"/>
  <c r="Y2703"/>
  <c r="V2703"/>
  <c r="R2703"/>
  <c r="BS2703" s="1"/>
  <c r="O2703"/>
  <c r="BP2703" s="1"/>
  <c r="L2703"/>
  <c r="BM2703" s="1"/>
  <c r="I2703"/>
  <c r="CE2702"/>
  <c r="CD2702"/>
  <c r="CB2702"/>
  <c r="CA2702"/>
  <c r="BV2702"/>
  <c r="BU2702"/>
  <c r="BT2702"/>
  <c r="BR2702"/>
  <c r="BQ2702"/>
  <c r="BO2702"/>
  <c r="BN2702"/>
  <c r="BL2702"/>
  <c r="BK2702"/>
  <c r="BI2702"/>
  <c r="BH2702"/>
  <c r="BG2702"/>
  <c r="BE2702"/>
  <c r="CF2702" s="1"/>
  <c r="BB2702"/>
  <c r="AX2702"/>
  <c r="AW2702"/>
  <c r="AR2702"/>
  <c r="AO2702"/>
  <c r="AL2702"/>
  <c r="AI2702"/>
  <c r="AE2702"/>
  <c r="AB2702"/>
  <c r="Y2702"/>
  <c r="V2702"/>
  <c r="R2702"/>
  <c r="BS2702" s="1"/>
  <c r="O2702"/>
  <c r="BP2702" s="1"/>
  <c r="L2702"/>
  <c r="BM2702" s="1"/>
  <c r="I2702"/>
  <c r="CE2700"/>
  <c r="CD2700"/>
  <c r="CB2700"/>
  <c r="CA2700"/>
  <c r="BV2700"/>
  <c r="BU2700"/>
  <c r="BT2700"/>
  <c r="BR2700"/>
  <c r="BQ2700"/>
  <c r="BO2700"/>
  <c r="BN2700"/>
  <c r="BL2700"/>
  <c r="BK2700"/>
  <c r="BI2700"/>
  <c r="BH2700"/>
  <c r="BG2700"/>
  <c r="BE2700"/>
  <c r="BB2700"/>
  <c r="AX2700"/>
  <c r="AW2700"/>
  <c r="AR2700"/>
  <c r="AO2700"/>
  <c r="AL2700"/>
  <c r="AI2700"/>
  <c r="AE2700"/>
  <c r="AB2700"/>
  <c r="Y2700"/>
  <c r="V2700"/>
  <c r="R2700"/>
  <c r="BS2700" s="1"/>
  <c r="O2700"/>
  <c r="BP2700" s="1"/>
  <c r="L2700"/>
  <c r="BM2700" s="1"/>
  <c r="I2700"/>
  <c r="CE2699"/>
  <c r="CD2699"/>
  <c r="CB2699"/>
  <c r="CA2699"/>
  <c r="BV2699"/>
  <c r="BU2699"/>
  <c r="BT2699"/>
  <c r="BR2699"/>
  <c r="BQ2699"/>
  <c r="BO2699"/>
  <c r="BN2699"/>
  <c r="BL2699"/>
  <c r="BK2699"/>
  <c r="BI2699"/>
  <c r="BH2699"/>
  <c r="BG2699"/>
  <c r="BE2699"/>
  <c r="CF2699" s="1"/>
  <c r="BB2699"/>
  <c r="AX2699"/>
  <c r="AW2699"/>
  <c r="AR2699"/>
  <c r="AO2699"/>
  <c r="AL2699"/>
  <c r="AI2699"/>
  <c r="AE2699"/>
  <c r="AB2699"/>
  <c r="Y2699"/>
  <c r="V2699"/>
  <c r="R2699"/>
  <c r="BS2699" s="1"/>
  <c r="O2699"/>
  <c r="BP2699" s="1"/>
  <c r="L2699"/>
  <c r="BM2699" s="1"/>
  <c r="I2699"/>
  <c r="CE2698"/>
  <c r="CD2698"/>
  <c r="CB2698"/>
  <c r="CA2698"/>
  <c r="BV2698"/>
  <c r="BU2698"/>
  <c r="BT2698"/>
  <c r="BR2698"/>
  <c r="BQ2698"/>
  <c r="BO2698"/>
  <c r="BN2698"/>
  <c r="BL2698"/>
  <c r="BK2698"/>
  <c r="BI2698"/>
  <c r="BH2698"/>
  <c r="BG2698"/>
  <c r="BE2698"/>
  <c r="BB2698"/>
  <c r="AX2698"/>
  <c r="AW2698"/>
  <c r="C34" i="3" s="1"/>
  <c r="AR2698" i="1"/>
  <c r="AO2698"/>
  <c r="AL2698"/>
  <c r="AI2698"/>
  <c r="AE2698"/>
  <c r="AB2698"/>
  <c r="Y2698"/>
  <c r="V2698"/>
  <c r="R2698"/>
  <c r="BS2698" s="1"/>
  <c r="O2698"/>
  <c r="BP2698" s="1"/>
  <c r="L2698"/>
  <c r="I2698"/>
  <c r="S2639"/>
  <c r="V2637"/>
  <c r="CE2656"/>
  <c r="CD2656"/>
  <c r="Z582" i="2" s="1"/>
  <c r="CB2656" i="1"/>
  <c r="CA2656"/>
  <c r="BV2656"/>
  <c r="BU2656"/>
  <c r="Q582" i="2" s="1"/>
  <c r="BT2656" i="1"/>
  <c r="BR2656"/>
  <c r="N582" i="2" s="1"/>
  <c r="BQ2656" i="1"/>
  <c r="BO2656"/>
  <c r="K582" i="2" s="1"/>
  <c r="BN2656" i="1"/>
  <c r="J582" i="2" s="1"/>
  <c r="BL2656" i="1"/>
  <c r="BK2656"/>
  <c r="G582" i="2" s="1"/>
  <c r="BI2656" i="1"/>
  <c r="E582" i="2" s="1"/>
  <c r="BH2656" i="1"/>
  <c r="BG2656"/>
  <c r="CE2651"/>
  <c r="CD2651"/>
  <c r="CB2651"/>
  <c r="CA2651"/>
  <c r="BV2651"/>
  <c r="BU2651"/>
  <c r="BT2651"/>
  <c r="BR2651"/>
  <c r="BQ2651"/>
  <c r="BO2651"/>
  <c r="BN2651"/>
  <c r="BL2651"/>
  <c r="BK2651"/>
  <c r="BI2651"/>
  <c r="D141" i="14" s="1"/>
  <c r="BH2651" i="1"/>
  <c r="BG2651"/>
  <c r="CE2649"/>
  <c r="Z140" i="14" s="1"/>
  <c r="CD2649" i="1"/>
  <c r="CB2649"/>
  <c r="W140" i="14" s="1"/>
  <c r="CA2649" i="1"/>
  <c r="BV2649"/>
  <c r="BU2649"/>
  <c r="BT2649"/>
  <c r="BR2649"/>
  <c r="BQ2649"/>
  <c r="BO2649"/>
  <c r="BN2649"/>
  <c r="BL2649"/>
  <c r="BK2649"/>
  <c r="BI2649"/>
  <c r="BH2649"/>
  <c r="C10" i="8" s="1"/>
  <c r="BG2649" i="1"/>
  <c r="CE2644"/>
  <c r="AA563" i="2" s="1"/>
  <c r="CD2644" i="1"/>
  <c r="Z563" i="2" s="1"/>
  <c r="CB2644" i="1"/>
  <c r="X563" i="2" s="1"/>
  <c r="CA2644" i="1"/>
  <c r="W563" i="2" s="1"/>
  <c r="BV2644" i="1"/>
  <c r="R563" i="2" s="1"/>
  <c r="BU2644" i="1"/>
  <c r="Q563" i="2" s="1"/>
  <c r="BT2644" i="1"/>
  <c r="P563" i="2" s="1"/>
  <c r="BR2644" i="1"/>
  <c r="N563" i="2" s="1"/>
  <c r="BQ2644" i="1"/>
  <c r="M563" i="2" s="1"/>
  <c r="BO2644" i="1"/>
  <c r="K563" i="2" s="1"/>
  <c r="BN2644" i="1"/>
  <c r="J563" i="2" s="1"/>
  <c r="BL2644" i="1"/>
  <c r="H563" i="2" s="1"/>
  <c r="BK2644" i="1"/>
  <c r="BI2644"/>
  <c r="E563" i="2" s="1"/>
  <c r="BH2644" i="1"/>
  <c r="D563" i="2" s="1"/>
  <c r="BG2644" i="1"/>
  <c r="CE2643"/>
  <c r="AA562" i="2" s="1"/>
  <c r="CD2643" i="1"/>
  <c r="Z562" i="2" s="1"/>
  <c r="CB2643" i="1"/>
  <c r="X562" i="2" s="1"/>
  <c r="CA2643" i="1"/>
  <c r="W562" i="2" s="1"/>
  <c r="BV2643" i="1"/>
  <c r="R562" i="2" s="1"/>
  <c r="BU2643" i="1"/>
  <c r="Q562" i="2" s="1"/>
  <c r="BT2643" i="1"/>
  <c r="P562" i="2" s="1"/>
  <c r="BR2643" i="1"/>
  <c r="N562" i="2" s="1"/>
  <c r="BQ2643" i="1"/>
  <c r="M562" i="2" s="1"/>
  <c r="BO2643" i="1"/>
  <c r="K562" i="2" s="1"/>
  <c r="BN2643" i="1"/>
  <c r="J562" i="2" s="1"/>
  <c r="BL2643" i="1"/>
  <c r="H562" i="2" s="1"/>
  <c r="BK2643" i="1"/>
  <c r="G562" i="2" s="1"/>
  <c r="BI2643" i="1"/>
  <c r="E562" i="2" s="1"/>
  <c r="BH2643" i="1"/>
  <c r="D562" i="2" s="1"/>
  <c r="BG2643" i="1"/>
  <c r="CE2642"/>
  <c r="AA561" i="2" s="1"/>
  <c r="AA566" s="1"/>
  <c r="CD2642" i="1"/>
  <c r="Z561" i="2" s="1"/>
  <c r="Z566" s="1"/>
  <c r="CB2642" i="1"/>
  <c r="X561" i="2" s="1"/>
  <c r="X566" s="1"/>
  <c r="CA2642" i="1"/>
  <c r="W561" i="2" s="1"/>
  <c r="W566" s="1"/>
  <c r="BV2642" i="1"/>
  <c r="R561" i="2" s="1"/>
  <c r="R566" s="1"/>
  <c r="BU2642" i="1"/>
  <c r="Q561" i="2" s="1"/>
  <c r="Q566" s="1"/>
  <c r="BT2642" i="1"/>
  <c r="P561" i="2" s="1"/>
  <c r="P566" s="1"/>
  <c r="BR2642" i="1"/>
  <c r="N561" i="2" s="1"/>
  <c r="N566" s="1"/>
  <c r="BQ2642" i="1"/>
  <c r="M561" i="2" s="1"/>
  <c r="BO2642" i="1"/>
  <c r="K561" i="2" s="1"/>
  <c r="K566" s="1"/>
  <c r="BN2642" i="1"/>
  <c r="J561" i="2" s="1"/>
  <c r="J566" s="1"/>
  <c r="BL2642" i="1"/>
  <c r="H561" i="2" s="1"/>
  <c r="H566" s="1"/>
  <c r="BK2642" i="1"/>
  <c r="BI2642"/>
  <c r="E561" i="2" s="1"/>
  <c r="E566" s="1"/>
  <c r="BH2642" i="1"/>
  <c r="D561" i="2" s="1"/>
  <c r="D566" s="1"/>
  <c r="BG2642" i="1"/>
  <c r="CE2638"/>
  <c r="AA502" i="2" s="1"/>
  <c r="CD2638" i="1"/>
  <c r="Z502" i="2" s="1"/>
  <c r="CB2638" i="1"/>
  <c r="X502" i="2" s="1"/>
  <c r="CA2638" i="1"/>
  <c r="W502" i="2" s="1"/>
  <c r="BV2638" i="1"/>
  <c r="R502" i="2" s="1"/>
  <c r="BU2638" i="1"/>
  <c r="Q502" i="2" s="1"/>
  <c r="BT2638" i="1"/>
  <c r="P502" i="2" s="1"/>
  <c r="BR2638" i="1"/>
  <c r="N502" i="2" s="1"/>
  <c r="BQ2638" i="1"/>
  <c r="M502" i="2" s="1"/>
  <c r="BO2638" i="1"/>
  <c r="K502" i="2" s="1"/>
  <c r="BN2638" i="1"/>
  <c r="J502" i="2" s="1"/>
  <c r="BL2638" i="1"/>
  <c r="H502" i="2" s="1"/>
  <c r="BK2638" i="1"/>
  <c r="BI2638"/>
  <c r="E502" i="2" s="1"/>
  <c r="BH2638" i="1"/>
  <c r="D502" i="2" s="1"/>
  <c r="BG2638" i="1"/>
  <c r="CE2637"/>
  <c r="AA501" i="2" s="1"/>
  <c r="CD2637" i="1"/>
  <c r="Z501" i="2" s="1"/>
  <c r="CB2637" i="1"/>
  <c r="X501" i="2" s="1"/>
  <c r="CA2637" i="1"/>
  <c r="W501" i="2" s="1"/>
  <c r="BV2637" i="1"/>
  <c r="R501" i="2" s="1"/>
  <c r="BU2637" i="1"/>
  <c r="Q501" i="2" s="1"/>
  <c r="BT2637" i="1"/>
  <c r="P501" i="2" s="1"/>
  <c r="BR2637" i="1"/>
  <c r="N501" i="2" s="1"/>
  <c r="BQ2637" i="1"/>
  <c r="M501" i="2" s="1"/>
  <c r="BO2637" i="1"/>
  <c r="K501" i="2" s="1"/>
  <c r="BN2637" i="1"/>
  <c r="J501" i="2" s="1"/>
  <c r="BL2637" i="1"/>
  <c r="H501" i="2" s="1"/>
  <c r="BK2637" i="1"/>
  <c r="G501" i="2" s="1"/>
  <c r="BI2637" i="1"/>
  <c r="E501" i="2" s="1"/>
  <c r="BH2637" i="1"/>
  <c r="D501" i="2" s="1"/>
  <c r="BG2637" i="1"/>
  <c r="CE2634"/>
  <c r="AA546" i="2" s="1"/>
  <c r="CD2634" i="1"/>
  <c r="Z546" i="2" s="1"/>
  <c r="CB2634" i="1"/>
  <c r="CA2634"/>
  <c r="BV2634"/>
  <c r="R546" i="2" s="1"/>
  <c r="BU2634" i="1"/>
  <c r="Q546" i="2" s="1"/>
  <c r="BT2634" i="1"/>
  <c r="P546" i="2" s="1"/>
  <c r="BR2634" i="1"/>
  <c r="BQ2634"/>
  <c r="M546" i="2" s="1"/>
  <c r="BO2634" i="1"/>
  <c r="K546" i="2" s="1"/>
  <c r="BN2634" i="1"/>
  <c r="BL2634"/>
  <c r="H546" i="2" s="1"/>
  <c r="BK2634" i="1"/>
  <c r="F148" i="14" s="1"/>
  <c r="BI2634" i="1"/>
  <c r="E546" i="2" s="1"/>
  <c r="BH2634" i="1"/>
  <c r="BG2634"/>
  <c r="CE2632"/>
  <c r="AA312" i="2" s="1"/>
  <c r="CD2632" i="1"/>
  <c r="Z312" i="2" s="1"/>
  <c r="CB2632" i="1"/>
  <c r="CA2632"/>
  <c r="W312" i="2" s="1"/>
  <c r="BV2632" i="1"/>
  <c r="R312" i="2" s="1"/>
  <c r="BU2632" i="1"/>
  <c r="Q312" i="2" s="1"/>
  <c r="BT2632" i="1"/>
  <c r="BR2632"/>
  <c r="N312" i="2" s="1"/>
  <c r="BQ2632" i="1"/>
  <c r="BO2632"/>
  <c r="K312" i="2" s="1"/>
  <c r="BN2632" i="1"/>
  <c r="J312" i="2" s="1"/>
  <c r="BL2632" i="1"/>
  <c r="BK2632"/>
  <c r="G312" i="2" s="1"/>
  <c r="BI2632" i="1"/>
  <c r="E312" i="2" s="1"/>
  <c r="BH2632" i="1"/>
  <c r="D312" i="2" s="1"/>
  <c r="BG2632" i="1"/>
  <c r="CE2624"/>
  <c r="CD2624"/>
  <c r="CB2624"/>
  <c r="CA2624"/>
  <c r="BV2624"/>
  <c r="BU2624"/>
  <c r="BT2624"/>
  <c r="BR2624"/>
  <c r="BQ2624"/>
  <c r="BO2624"/>
  <c r="BN2624"/>
  <c r="BL2624"/>
  <c r="BK2624"/>
  <c r="BI2624"/>
  <c r="BH2624"/>
  <c r="BG2624"/>
  <c r="CE2623"/>
  <c r="CD2623"/>
  <c r="CB2623"/>
  <c r="CA2623"/>
  <c r="BV2623"/>
  <c r="BU2623"/>
  <c r="BT2623"/>
  <c r="BR2623"/>
  <c r="BQ2623"/>
  <c r="BO2623"/>
  <c r="BN2623"/>
  <c r="BL2623"/>
  <c r="BK2623"/>
  <c r="BI2623"/>
  <c r="BH2623"/>
  <c r="BG2623"/>
  <c r="CE2622"/>
  <c r="CD2622"/>
  <c r="CB2622"/>
  <c r="CA2622"/>
  <c r="BV2622"/>
  <c r="BU2622"/>
  <c r="BT2622"/>
  <c r="BR2622"/>
  <c r="BQ2622"/>
  <c r="BO2622"/>
  <c r="BN2622"/>
  <c r="BL2622"/>
  <c r="BK2622"/>
  <c r="BI2622"/>
  <c r="BH2622"/>
  <c r="BG2622"/>
  <c r="CE2621"/>
  <c r="CD2621"/>
  <c r="CB2621"/>
  <c r="CA2621"/>
  <c r="BV2621"/>
  <c r="BU2621"/>
  <c r="BT2621"/>
  <c r="BR2621"/>
  <c r="BQ2621"/>
  <c r="BO2621"/>
  <c r="BN2621"/>
  <c r="BL2621"/>
  <c r="BK2621"/>
  <c r="BI2621"/>
  <c r="BH2621"/>
  <c r="BG2621"/>
  <c r="CE2620"/>
  <c r="CD2620"/>
  <c r="CB2620"/>
  <c r="CA2620"/>
  <c r="BV2620"/>
  <c r="BU2620"/>
  <c r="BT2620"/>
  <c r="BR2620"/>
  <c r="BQ2620"/>
  <c r="BO2620"/>
  <c r="BN2620"/>
  <c r="BL2620"/>
  <c r="BK2620"/>
  <c r="BI2620"/>
  <c r="BH2620"/>
  <c r="BG2620"/>
  <c r="CE2619"/>
  <c r="CD2619"/>
  <c r="CB2619"/>
  <c r="CA2619"/>
  <c r="BV2619"/>
  <c r="BU2619"/>
  <c r="BT2619"/>
  <c r="BR2619"/>
  <c r="BQ2619"/>
  <c r="BO2619"/>
  <c r="BN2619"/>
  <c r="BL2619"/>
  <c r="BK2619"/>
  <c r="BI2619"/>
  <c r="BH2619"/>
  <c r="BG2619"/>
  <c r="CE2618"/>
  <c r="CD2618"/>
  <c r="CB2618"/>
  <c r="CA2618"/>
  <c r="BV2618"/>
  <c r="BU2618"/>
  <c r="BT2618"/>
  <c r="BR2618"/>
  <c r="BQ2618"/>
  <c r="BO2618"/>
  <c r="BN2618"/>
  <c r="BL2618"/>
  <c r="BK2618"/>
  <c r="BI2618"/>
  <c r="BH2618"/>
  <c r="BG2618"/>
  <c r="CE2617"/>
  <c r="CD2617"/>
  <c r="CB2617"/>
  <c r="CA2617"/>
  <c r="BV2617"/>
  <c r="BU2617"/>
  <c r="BT2617"/>
  <c r="BR2617"/>
  <c r="BQ2617"/>
  <c r="BO2617"/>
  <c r="BN2617"/>
  <c r="BL2617"/>
  <c r="BK2617"/>
  <c r="BI2617"/>
  <c r="BH2617"/>
  <c r="BG2617"/>
  <c r="CE2616"/>
  <c r="CD2616"/>
  <c r="CB2616"/>
  <c r="CA2616"/>
  <c r="BV2616"/>
  <c r="BU2616"/>
  <c r="BT2616"/>
  <c r="BR2616"/>
  <c r="BQ2616"/>
  <c r="BO2616"/>
  <c r="BN2616"/>
  <c r="BL2616"/>
  <c r="BK2616"/>
  <c r="BI2616"/>
  <c r="BH2616"/>
  <c r="BG2616"/>
  <c r="CE2602"/>
  <c r="CD2602"/>
  <c r="CB2602"/>
  <c r="CA2602"/>
  <c r="BV2602"/>
  <c r="BU2602"/>
  <c r="BT2602"/>
  <c r="BR2602"/>
  <c r="BQ2602"/>
  <c r="BO2602"/>
  <c r="BN2602"/>
  <c r="BL2602"/>
  <c r="BK2602"/>
  <c r="BI2602"/>
  <c r="BH2602"/>
  <c r="BG2602"/>
  <c r="CE2601"/>
  <c r="CD2601"/>
  <c r="CB2601"/>
  <c r="CA2601"/>
  <c r="BV2601"/>
  <c r="BU2601"/>
  <c r="BT2601"/>
  <c r="BR2601"/>
  <c r="BQ2601"/>
  <c r="BO2601"/>
  <c r="BN2601"/>
  <c r="BL2601"/>
  <c r="BK2601"/>
  <c r="BI2601"/>
  <c r="BH2601"/>
  <c r="BG2601"/>
  <c r="CE2600"/>
  <c r="Z126" i="14" s="1"/>
  <c r="CD2600" i="1"/>
  <c r="Y126" i="14" s="1"/>
  <c r="CB2600" i="1"/>
  <c r="W126" i="14" s="1"/>
  <c r="CA2600" i="1"/>
  <c r="V126" i="14" s="1"/>
  <c r="BV2600" i="1"/>
  <c r="Q126" i="14" s="1"/>
  <c r="BU2600" i="1"/>
  <c r="P126" i="14" s="1"/>
  <c r="BT2600" i="1"/>
  <c r="O126" i="14" s="1"/>
  <c r="BR2600" i="1"/>
  <c r="M126" i="14" s="1"/>
  <c r="BQ2600" i="1"/>
  <c r="L126" i="14" s="1"/>
  <c r="BO2600" i="1"/>
  <c r="J126" i="14" s="1"/>
  <c r="BN2600" i="1"/>
  <c r="I126" i="14" s="1"/>
  <c r="BL2600" i="1"/>
  <c r="G126" i="14" s="1"/>
  <c r="BK2600" i="1"/>
  <c r="BI2600"/>
  <c r="D126" i="14" s="1"/>
  <c r="BH2600" i="1"/>
  <c r="C126" i="14" s="1"/>
  <c r="BG2600" i="1"/>
  <c r="CE2594"/>
  <c r="CD2594"/>
  <c r="CB2594"/>
  <c r="CA2594"/>
  <c r="BV2594"/>
  <c r="BU2594"/>
  <c r="BT2594"/>
  <c r="BR2594"/>
  <c r="BQ2594"/>
  <c r="BO2594"/>
  <c r="BN2594"/>
  <c r="BL2594"/>
  <c r="BK2594"/>
  <c r="BI2594"/>
  <c r="BH2594"/>
  <c r="BG2594"/>
  <c r="CE2591"/>
  <c r="CD2591"/>
  <c r="CB2591"/>
  <c r="CA2591"/>
  <c r="BV2591"/>
  <c r="BU2591"/>
  <c r="BT2591"/>
  <c r="BR2591"/>
  <c r="BQ2591"/>
  <c r="BO2591"/>
  <c r="BN2591"/>
  <c r="BL2591"/>
  <c r="BK2591"/>
  <c r="BI2591"/>
  <c r="BH2591"/>
  <c r="BG2591"/>
  <c r="CE2588"/>
  <c r="CD2588"/>
  <c r="CB2588"/>
  <c r="CA2588"/>
  <c r="BV2588"/>
  <c r="BU2588"/>
  <c r="BT2588"/>
  <c r="BR2588"/>
  <c r="BQ2588"/>
  <c r="BO2588"/>
  <c r="BN2588"/>
  <c r="BL2588"/>
  <c r="BK2588"/>
  <c r="BI2588"/>
  <c r="BH2588"/>
  <c r="BG2588"/>
  <c r="CE2585"/>
  <c r="CD2585"/>
  <c r="CB2585"/>
  <c r="CA2585"/>
  <c r="BV2585"/>
  <c r="BU2585"/>
  <c r="BT2585"/>
  <c r="BR2585"/>
  <c r="BQ2585"/>
  <c r="BO2585"/>
  <c r="BN2585"/>
  <c r="BL2585"/>
  <c r="BK2585"/>
  <c r="BI2585"/>
  <c r="BH2585"/>
  <c r="BG2585"/>
  <c r="CE2577"/>
  <c r="CD2577"/>
  <c r="CB2577"/>
  <c r="CA2577"/>
  <c r="BV2577"/>
  <c r="BU2577"/>
  <c r="BT2577"/>
  <c r="BR2577"/>
  <c r="BQ2577"/>
  <c r="BO2577"/>
  <c r="BN2577"/>
  <c r="BL2577"/>
  <c r="BK2577"/>
  <c r="BI2577"/>
  <c r="BH2577"/>
  <c r="BG2577"/>
  <c r="CE2574"/>
  <c r="CD2574"/>
  <c r="CB2574"/>
  <c r="CA2574"/>
  <c r="BV2574"/>
  <c r="BU2574"/>
  <c r="BT2574"/>
  <c r="BR2574"/>
  <c r="BQ2574"/>
  <c r="BO2574"/>
  <c r="BN2574"/>
  <c r="BL2574"/>
  <c r="BK2574"/>
  <c r="BI2574"/>
  <c r="BH2574"/>
  <c r="BG2574"/>
  <c r="CE2571"/>
  <c r="CD2571"/>
  <c r="CB2571"/>
  <c r="CA2571"/>
  <c r="BV2571"/>
  <c r="BU2571"/>
  <c r="BT2571"/>
  <c r="BR2571"/>
  <c r="BQ2571"/>
  <c r="BO2571"/>
  <c r="BN2571"/>
  <c r="BL2571"/>
  <c r="BK2571"/>
  <c r="BI2571"/>
  <c r="BH2571"/>
  <c r="BG2571"/>
  <c r="CE2566"/>
  <c r="CD2566"/>
  <c r="CB2566"/>
  <c r="CA2566"/>
  <c r="BV2566"/>
  <c r="BU2566"/>
  <c r="BT2566"/>
  <c r="BR2566"/>
  <c r="BQ2566"/>
  <c r="BO2566"/>
  <c r="BN2566"/>
  <c r="BL2566"/>
  <c r="BK2566"/>
  <c r="BI2566"/>
  <c r="BH2566"/>
  <c r="BG2566"/>
  <c r="CE2565"/>
  <c r="Z125" i="14" s="1"/>
  <c r="CD2565" i="1"/>
  <c r="Y125" i="14" s="1"/>
  <c r="CB2565" i="1"/>
  <c r="CA2565"/>
  <c r="BV2565"/>
  <c r="BU2565"/>
  <c r="P125" i="14" s="1"/>
  <c r="BT2565" i="1"/>
  <c r="BR2565"/>
  <c r="M22" i="7" s="1"/>
  <c r="BQ2565" i="1"/>
  <c r="BO2565"/>
  <c r="J22" i="7" s="1"/>
  <c r="BN2565" i="1"/>
  <c r="I125" i="14" s="1"/>
  <c r="BL2565" i="1"/>
  <c r="BK2565"/>
  <c r="F125" i="14" s="1"/>
  <c r="BI2565" i="1"/>
  <c r="D125" i="14" s="1"/>
  <c r="BH2565" i="1"/>
  <c r="BG2565"/>
  <c r="CE2555"/>
  <c r="AA499" i="2" s="1"/>
  <c r="CD2555" i="1"/>
  <c r="Z499" i="2" s="1"/>
  <c r="CB2555" i="1"/>
  <c r="X499" i="2" s="1"/>
  <c r="CA2555" i="1"/>
  <c r="W499" i="2" s="1"/>
  <c r="BV2555" i="1"/>
  <c r="R499" i="2" s="1"/>
  <c r="BU2555" i="1"/>
  <c r="Q499" i="2" s="1"/>
  <c r="BT2555" i="1"/>
  <c r="P499" i="2" s="1"/>
  <c r="BR2555" i="1"/>
  <c r="N499" i="2" s="1"/>
  <c r="BQ2555" i="1"/>
  <c r="M499" i="2" s="1"/>
  <c r="BO2555" i="1"/>
  <c r="K499" i="2" s="1"/>
  <c r="BN2555" i="1"/>
  <c r="J499" i="2" s="1"/>
  <c r="BL2555" i="1"/>
  <c r="H499" i="2" s="1"/>
  <c r="BK2555" i="1"/>
  <c r="G499" i="2" s="1"/>
  <c r="BI2555" i="1"/>
  <c r="BH2555"/>
  <c r="D499" i="2" s="1"/>
  <c r="BG2555" i="1"/>
  <c r="CE2554"/>
  <c r="AA498" i="2" s="1"/>
  <c r="AA500" s="1"/>
  <c r="CD2554" i="1"/>
  <c r="Z498" i="2" s="1"/>
  <c r="Z500" s="1"/>
  <c r="CB2554" i="1"/>
  <c r="X498" i="2" s="1"/>
  <c r="X500" s="1"/>
  <c r="CA2554" i="1"/>
  <c r="W498" i="2" s="1"/>
  <c r="W500" s="1"/>
  <c r="BV2554" i="1"/>
  <c r="R498" i="2" s="1"/>
  <c r="R500" s="1"/>
  <c r="BU2554" i="1"/>
  <c r="Q498" i="2" s="1"/>
  <c r="Q500" s="1"/>
  <c r="BT2554" i="1"/>
  <c r="P498" i="2" s="1"/>
  <c r="P500" s="1"/>
  <c r="BR2554" i="1"/>
  <c r="N498" i="2" s="1"/>
  <c r="BQ2554" i="1"/>
  <c r="M498" i="2" s="1"/>
  <c r="BO2554" i="1"/>
  <c r="K498" i="2" s="1"/>
  <c r="BN2554" i="1"/>
  <c r="J498" i="2" s="1"/>
  <c r="BL2554" i="1"/>
  <c r="H498" i="2" s="1"/>
  <c r="H500" s="1"/>
  <c r="BK2554" i="1"/>
  <c r="BI2554"/>
  <c r="E498" i="2" s="1"/>
  <c r="BH2554" i="1"/>
  <c r="D498" i="2" s="1"/>
  <c r="BG2554" i="1"/>
  <c r="CE2550"/>
  <c r="CD2550"/>
  <c r="CB2550"/>
  <c r="CA2550"/>
  <c r="BV2550"/>
  <c r="BU2550"/>
  <c r="BT2550"/>
  <c r="BR2550"/>
  <c r="BQ2550"/>
  <c r="BO2550"/>
  <c r="BN2550"/>
  <c r="BL2550"/>
  <c r="BK2550"/>
  <c r="BI2550"/>
  <c r="BH2550"/>
  <c r="BG2550"/>
  <c r="CE2549"/>
  <c r="CD2549"/>
  <c r="CB2549"/>
  <c r="CA2549"/>
  <c r="BV2549"/>
  <c r="BU2549"/>
  <c r="BT2549"/>
  <c r="BR2549"/>
  <c r="BQ2549"/>
  <c r="BO2549"/>
  <c r="BN2549"/>
  <c r="BL2549"/>
  <c r="BK2549"/>
  <c r="BI2549"/>
  <c r="BH2549"/>
  <c r="BG2549"/>
  <c r="CE2540"/>
  <c r="CD2540"/>
  <c r="CB2540"/>
  <c r="CA2540"/>
  <c r="BV2540"/>
  <c r="BU2540"/>
  <c r="BT2540"/>
  <c r="BR2540"/>
  <c r="BQ2540"/>
  <c r="BO2540"/>
  <c r="BN2540"/>
  <c r="BL2540"/>
  <c r="BK2540"/>
  <c r="BI2540"/>
  <c r="BH2540"/>
  <c r="BG2540"/>
  <c r="CE2537"/>
  <c r="AA482" i="2" s="1"/>
  <c r="CD2537" i="1"/>
  <c r="Z482" i="2" s="1"/>
  <c r="CB2537" i="1"/>
  <c r="X482" i="2" s="1"/>
  <c r="CA2537" i="1"/>
  <c r="W482" i="2" s="1"/>
  <c r="BV2537" i="1"/>
  <c r="R482" i="2" s="1"/>
  <c r="BU2537" i="1"/>
  <c r="Q482" i="2" s="1"/>
  <c r="BT2537" i="1"/>
  <c r="P482" i="2" s="1"/>
  <c r="BR2537" i="1"/>
  <c r="N482" i="2" s="1"/>
  <c r="BQ2537" i="1"/>
  <c r="M482" i="2" s="1"/>
  <c r="BO2537" i="1"/>
  <c r="K482" i="2" s="1"/>
  <c r="BN2537" i="1"/>
  <c r="J482" i="2" s="1"/>
  <c r="BL2537" i="1"/>
  <c r="H482" i="2" s="1"/>
  <c r="BK2537" i="1"/>
  <c r="BI2537"/>
  <c r="E482" i="2" s="1"/>
  <c r="BH2537" i="1"/>
  <c r="D482" i="2" s="1"/>
  <c r="BG2537" i="1"/>
  <c r="CE2532"/>
  <c r="AA481" i="2" s="1"/>
  <c r="CD2532" i="1"/>
  <c r="Z481" i="2" s="1"/>
  <c r="CB2532" i="1"/>
  <c r="X481" i="2" s="1"/>
  <c r="CA2532" i="1"/>
  <c r="W481" i="2" s="1"/>
  <c r="BV2532" i="1"/>
  <c r="R481" i="2" s="1"/>
  <c r="BU2532" i="1"/>
  <c r="Q481" i="2" s="1"/>
  <c r="BT2532" i="1"/>
  <c r="P481" i="2" s="1"/>
  <c r="BR2532" i="1"/>
  <c r="N481" i="2" s="1"/>
  <c r="BQ2532" i="1"/>
  <c r="M481" i="2" s="1"/>
  <c r="BO2532" i="1"/>
  <c r="K481" i="2" s="1"/>
  <c r="BN2532" i="1"/>
  <c r="J481" i="2" s="1"/>
  <c r="BL2532" i="1"/>
  <c r="H481" i="2" s="1"/>
  <c r="BK2532" i="1"/>
  <c r="G481" i="2" s="1"/>
  <c r="BI2532" i="1"/>
  <c r="E481" i="2" s="1"/>
  <c r="BH2532" i="1"/>
  <c r="D481" i="2" s="1"/>
  <c r="BG2532" i="1"/>
  <c r="CE2529"/>
  <c r="CD2529"/>
  <c r="CB2529"/>
  <c r="CA2529"/>
  <c r="BV2529"/>
  <c r="BU2529"/>
  <c r="BT2529"/>
  <c r="BR2529"/>
  <c r="BQ2529"/>
  <c r="BO2529"/>
  <c r="BN2529"/>
  <c r="BL2529"/>
  <c r="BK2529"/>
  <c r="BI2529"/>
  <c r="BH2529"/>
  <c r="BG2529"/>
  <c r="CE2526"/>
  <c r="CD2526"/>
  <c r="CB2526"/>
  <c r="CA2526"/>
  <c r="BV2526"/>
  <c r="BU2526"/>
  <c r="BT2526"/>
  <c r="BR2526"/>
  <c r="BQ2526"/>
  <c r="BO2526"/>
  <c r="BN2526"/>
  <c r="BL2526"/>
  <c r="BK2526"/>
  <c r="BI2526"/>
  <c r="BH2526"/>
  <c r="BG2526"/>
  <c r="CE2523"/>
  <c r="AA479" i="2" s="1"/>
  <c r="CD2523" i="1"/>
  <c r="Z479" i="2" s="1"/>
  <c r="CB2523" i="1"/>
  <c r="X479" i="2" s="1"/>
  <c r="CA2523" i="1"/>
  <c r="W479" i="2" s="1"/>
  <c r="BV2523" i="1"/>
  <c r="R479" i="2" s="1"/>
  <c r="BU2523" i="1"/>
  <c r="Q479" i="2" s="1"/>
  <c r="BT2523" i="1"/>
  <c r="P479" i="2" s="1"/>
  <c r="BR2523" i="1"/>
  <c r="N479" i="2" s="1"/>
  <c r="BQ2523" i="1"/>
  <c r="M479" i="2" s="1"/>
  <c r="BO2523" i="1"/>
  <c r="K479" i="2" s="1"/>
  <c r="BN2523" i="1"/>
  <c r="J479" i="2" s="1"/>
  <c r="BL2523" i="1"/>
  <c r="H479" i="2" s="1"/>
  <c r="BK2523" i="1"/>
  <c r="G479" i="2" s="1"/>
  <c r="BI2523" i="1"/>
  <c r="E479" i="2" s="1"/>
  <c r="BH2523" i="1"/>
  <c r="D479" i="2" s="1"/>
  <c r="BG2523" i="1"/>
  <c r="CE2520"/>
  <c r="CD2520"/>
  <c r="CC2520"/>
  <c r="CB2520"/>
  <c r="CA2520"/>
  <c r="BV2520"/>
  <c r="BU2520"/>
  <c r="BT2520"/>
  <c r="BS2520"/>
  <c r="BR2520"/>
  <c r="BQ2520"/>
  <c r="BP2520"/>
  <c r="BO2520"/>
  <c r="BN2520"/>
  <c r="BM2520"/>
  <c r="BL2520"/>
  <c r="BK2520"/>
  <c r="BJ2520"/>
  <c r="BI2520"/>
  <c r="BH2520"/>
  <c r="BG2520"/>
  <c r="CE2518"/>
  <c r="AA477" i="2" s="1"/>
  <c r="CD2518" i="1"/>
  <c r="Z477" i="2" s="1"/>
  <c r="CB2518" i="1"/>
  <c r="X477" i="2" s="1"/>
  <c r="CA2518" i="1"/>
  <c r="W477" i="2" s="1"/>
  <c r="BV2518" i="1"/>
  <c r="R477" i="2" s="1"/>
  <c r="BU2518" i="1"/>
  <c r="Q477" i="2" s="1"/>
  <c r="BT2518" i="1"/>
  <c r="P477" i="2" s="1"/>
  <c r="BR2518" i="1"/>
  <c r="N477" i="2" s="1"/>
  <c r="BQ2518" i="1"/>
  <c r="M477" i="2" s="1"/>
  <c r="BO2518" i="1"/>
  <c r="K477" i="2" s="1"/>
  <c r="BN2518" i="1"/>
  <c r="J477" i="2" s="1"/>
  <c r="BL2518" i="1"/>
  <c r="H477" i="2" s="1"/>
  <c r="BK2518" i="1"/>
  <c r="G477" i="2" s="1"/>
  <c r="BI2518" i="1"/>
  <c r="E477" i="2" s="1"/>
  <c r="BH2518" i="1"/>
  <c r="D477" i="2" s="1"/>
  <c r="BG2518" i="1"/>
  <c r="CE2512"/>
  <c r="AA310" i="2" s="1"/>
  <c r="CD2512" i="1"/>
  <c r="Z310" i="2" s="1"/>
  <c r="CB2512" i="1"/>
  <c r="X310" i="2" s="1"/>
  <c r="CA2512" i="1"/>
  <c r="W310" i="2" s="1"/>
  <c r="BV2512" i="1"/>
  <c r="R310" i="2" s="1"/>
  <c r="BU2512" i="1"/>
  <c r="Q310" i="2" s="1"/>
  <c r="BT2512" i="1"/>
  <c r="P310" i="2" s="1"/>
  <c r="BR2512" i="1"/>
  <c r="N310" i="2" s="1"/>
  <c r="BQ2512" i="1"/>
  <c r="M310" i="2" s="1"/>
  <c r="BO2512" i="1"/>
  <c r="K310" i="2" s="1"/>
  <c r="BN2512" i="1"/>
  <c r="J310" i="2" s="1"/>
  <c r="BL2512" i="1"/>
  <c r="BK2512"/>
  <c r="G310" i="2" s="1"/>
  <c r="BI2512" i="1"/>
  <c r="E310" i="2" s="1"/>
  <c r="BH2512" i="1"/>
  <c r="D310" i="2" s="1"/>
  <c r="BG2512" i="1"/>
  <c r="CE2510"/>
  <c r="AA309" i="2" s="1"/>
  <c r="CD2510" i="1"/>
  <c r="Z309" i="2" s="1"/>
  <c r="CB2510" i="1"/>
  <c r="X309" i="2" s="1"/>
  <c r="CA2510" i="1"/>
  <c r="W309" i="2" s="1"/>
  <c r="BV2510" i="1"/>
  <c r="R309" i="2" s="1"/>
  <c r="BU2510" i="1"/>
  <c r="Q309" i="2" s="1"/>
  <c r="BT2510" i="1"/>
  <c r="P309" i="2" s="1"/>
  <c r="BR2510" i="1"/>
  <c r="N309" i="2" s="1"/>
  <c r="BQ2510" i="1"/>
  <c r="M309" i="2" s="1"/>
  <c r="BO2510" i="1"/>
  <c r="K309" i="2" s="1"/>
  <c r="BN2510" i="1"/>
  <c r="J309" i="2" s="1"/>
  <c r="BL2510" i="1"/>
  <c r="H309" i="2" s="1"/>
  <c r="BK2510" i="1"/>
  <c r="G309" i="2" s="1"/>
  <c r="BI2510" i="1"/>
  <c r="E309" i="2" s="1"/>
  <c r="BH2510" i="1"/>
  <c r="D309" i="2" s="1"/>
  <c r="BG2510" i="1"/>
  <c r="CE2509"/>
  <c r="AA308" i="2" s="1"/>
  <c r="CD2509" i="1"/>
  <c r="Z308" i="2" s="1"/>
  <c r="CB2509" i="1"/>
  <c r="X308" i="2" s="1"/>
  <c r="CA2509" i="1"/>
  <c r="W308" i="2" s="1"/>
  <c r="BV2509" i="1"/>
  <c r="R308" i="2" s="1"/>
  <c r="BU2509" i="1"/>
  <c r="Q308" i="2" s="1"/>
  <c r="BT2509" i="1"/>
  <c r="P308" i="2" s="1"/>
  <c r="BR2509" i="1"/>
  <c r="N308" i="2" s="1"/>
  <c r="BQ2509" i="1"/>
  <c r="M308" i="2" s="1"/>
  <c r="BO2509" i="1"/>
  <c r="K308" i="2" s="1"/>
  <c r="BN2509" i="1"/>
  <c r="J308" i="2" s="1"/>
  <c r="BL2509" i="1"/>
  <c r="H308" i="2" s="1"/>
  <c r="BK2509" i="1"/>
  <c r="G308" i="2" s="1"/>
  <c r="BI2509" i="1"/>
  <c r="E308" i="2" s="1"/>
  <c r="BH2509" i="1"/>
  <c r="D308" i="2" s="1"/>
  <c r="BG2509" i="1"/>
  <c r="CE2507"/>
  <c r="AA311" i="2" s="1"/>
  <c r="CD2507" i="1"/>
  <c r="Z311" i="2" s="1"/>
  <c r="CB2507" i="1"/>
  <c r="X311" i="2" s="1"/>
  <c r="CA2507" i="1"/>
  <c r="W311" i="2" s="1"/>
  <c r="BV2507" i="1"/>
  <c r="R311" i="2" s="1"/>
  <c r="BU2507" i="1"/>
  <c r="Q311" i="2" s="1"/>
  <c r="BT2507" i="1"/>
  <c r="P311" i="2" s="1"/>
  <c r="BR2507" i="1"/>
  <c r="N311" i="2" s="1"/>
  <c r="BQ2507" i="1"/>
  <c r="M311" i="2" s="1"/>
  <c r="BO2507" i="1"/>
  <c r="K311" i="2" s="1"/>
  <c r="BN2507" i="1"/>
  <c r="J311" i="2" s="1"/>
  <c r="BL2507" i="1"/>
  <c r="H311" i="2" s="1"/>
  <c r="BK2507" i="1"/>
  <c r="G311" i="2" s="1"/>
  <c r="BI2507" i="1"/>
  <c r="E311" i="2" s="1"/>
  <c r="BH2507" i="1"/>
  <c r="D311" i="2" s="1"/>
  <c r="BG2507" i="1"/>
  <c r="CE2505"/>
  <c r="CD2505"/>
  <c r="CB2505"/>
  <c r="CA2505"/>
  <c r="BV2505"/>
  <c r="BU2505"/>
  <c r="BT2505"/>
  <c r="BR2505"/>
  <c r="BQ2505"/>
  <c r="BO2505"/>
  <c r="BN2505"/>
  <c r="BL2505"/>
  <c r="BK2505"/>
  <c r="BI2505"/>
  <c r="BH2505"/>
  <c r="BG2505"/>
  <c r="CE2501"/>
  <c r="AA306" i="2" s="1"/>
  <c r="CD2501" i="1"/>
  <c r="Z306" i="2" s="1"/>
  <c r="CB2501" i="1"/>
  <c r="X306" i="2" s="1"/>
  <c r="CA2501" i="1"/>
  <c r="W306" i="2" s="1"/>
  <c r="BV2501" i="1"/>
  <c r="R306" i="2" s="1"/>
  <c r="BU2501" i="1"/>
  <c r="Q306" i="2" s="1"/>
  <c r="BT2501" i="1"/>
  <c r="P306" i="2" s="1"/>
  <c r="BR2501" i="1"/>
  <c r="N306" i="2" s="1"/>
  <c r="BQ2501" i="1"/>
  <c r="M306" i="2" s="1"/>
  <c r="BO2501" i="1"/>
  <c r="K306" i="2" s="1"/>
  <c r="BN2501" i="1"/>
  <c r="J306" i="2" s="1"/>
  <c r="BL2501" i="1"/>
  <c r="H306" i="2" s="1"/>
  <c r="BK2501" i="1"/>
  <c r="G306" i="2" s="1"/>
  <c r="BI2501" i="1"/>
  <c r="BH2501"/>
  <c r="D306" i="2" s="1"/>
  <c r="BG2501" i="1"/>
  <c r="CE2487"/>
  <c r="CD2487"/>
  <c r="CB2487"/>
  <c r="CA2487"/>
  <c r="BV2487"/>
  <c r="BU2487"/>
  <c r="BT2487"/>
  <c r="BR2487"/>
  <c r="BQ2487"/>
  <c r="BO2487"/>
  <c r="BN2487"/>
  <c r="BL2487"/>
  <c r="BK2487"/>
  <c r="BI2487"/>
  <c r="BH2487"/>
  <c r="BG2487"/>
  <c r="CE2486"/>
  <c r="CD2486"/>
  <c r="CB2486"/>
  <c r="CA2486"/>
  <c r="BV2486"/>
  <c r="BU2486"/>
  <c r="BT2486"/>
  <c r="BR2486"/>
  <c r="BQ2486"/>
  <c r="BO2486"/>
  <c r="BN2486"/>
  <c r="BL2486"/>
  <c r="BK2486"/>
  <c r="BI2486"/>
  <c r="BH2486"/>
  <c r="BG2486"/>
  <c r="CE2483"/>
  <c r="CD2483"/>
  <c r="CB2483"/>
  <c r="CA2483"/>
  <c r="BV2483"/>
  <c r="BU2483"/>
  <c r="BT2483"/>
  <c r="BR2483"/>
  <c r="BQ2483"/>
  <c r="BO2483"/>
  <c r="BN2483"/>
  <c r="BL2483"/>
  <c r="BK2483"/>
  <c r="BI2483"/>
  <c r="BH2483"/>
  <c r="BG2483"/>
  <c r="CE2482"/>
  <c r="CD2482"/>
  <c r="CB2482"/>
  <c r="CA2482"/>
  <c r="BV2482"/>
  <c r="BU2482"/>
  <c r="BT2482"/>
  <c r="BR2482"/>
  <c r="BQ2482"/>
  <c r="BO2482"/>
  <c r="BN2482"/>
  <c r="BL2482"/>
  <c r="BK2482"/>
  <c r="BI2482"/>
  <c r="BH2482"/>
  <c r="BG2482"/>
  <c r="CE2481"/>
  <c r="CD2481"/>
  <c r="CB2481"/>
  <c r="CA2481"/>
  <c r="BV2481"/>
  <c r="BU2481"/>
  <c r="BT2481"/>
  <c r="BR2481"/>
  <c r="BQ2481"/>
  <c r="BO2481"/>
  <c r="BN2481"/>
  <c r="BL2481"/>
  <c r="BK2481"/>
  <c r="BI2481"/>
  <c r="BH2481"/>
  <c r="BG2481"/>
  <c r="CE2478"/>
  <c r="CD2478"/>
  <c r="CB2478"/>
  <c r="CA2478"/>
  <c r="BV2478"/>
  <c r="BU2478"/>
  <c r="BT2478"/>
  <c r="BR2478"/>
  <c r="BQ2478"/>
  <c r="BO2478"/>
  <c r="BN2478"/>
  <c r="BL2478"/>
  <c r="BK2478"/>
  <c r="BI2478"/>
  <c r="BH2478"/>
  <c r="BG2478"/>
  <c r="CE2477"/>
  <c r="CD2477"/>
  <c r="CB2477"/>
  <c r="CA2477"/>
  <c r="BV2477"/>
  <c r="BU2477"/>
  <c r="BT2477"/>
  <c r="BR2477"/>
  <c r="BQ2477"/>
  <c r="BO2477"/>
  <c r="BN2477"/>
  <c r="BL2477"/>
  <c r="BK2477"/>
  <c r="BI2477"/>
  <c r="BH2477"/>
  <c r="BG2477"/>
  <c r="CE2476"/>
  <c r="CD2476"/>
  <c r="CB2476"/>
  <c r="CA2476"/>
  <c r="BV2476"/>
  <c r="BU2476"/>
  <c r="BT2476"/>
  <c r="BR2476"/>
  <c r="BQ2476"/>
  <c r="BO2476"/>
  <c r="BN2476"/>
  <c r="BL2476"/>
  <c r="BK2476"/>
  <c r="BI2476"/>
  <c r="BH2476"/>
  <c r="BG2476"/>
  <c r="CE2473"/>
  <c r="CD2473"/>
  <c r="CB2473"/>
  <c r="CA2473"/>
  <c r="BV2473"/>
  <c r="BU2473"/>
  <c r="BT2473"/>
  <c r="BR2473"/>
  <c r="BQ2473"/>
  <c r="BO2473"/>
  <c r="BN2473"/>
  <c r="BL2473"/>
  <c r="BK2473"/>
  <c r="BI2473"/>
  <c r="BH2473"/>
  <c r="BG2473"/>
  <c r="CE2472"/>
  <c r="CD2472"/>
  <c r="CB2472"/>
  <c r="CA2472"/>
  <c r="BV2472"/>
  <c r="BU2472"/>
  <c r="BT2472"/>
  <c r="BR2472"/>
  <c r="BQ2472"/>
  <c r="BO2472"/>
  <c r="BN2472"/>
  <c r="BL2472"/>
  <c r="BK2472"/>
  <c r="BI2472"/>
  <c r="BH2472"/>
  <c r="BG2472"/>
  <c r="CE2471"/>
  <c r="CD2471"/>
  <c r="CB2471"/>
  <c r="CA2471"/>
  <c r="BV2471"/>
  <c r="BU2471"/>
  <c r="BT2471"/>
  <c r="BR2471"/>
  <c r="BQ2471"/>
  <c r="BO2471"/>
  <c r="BN2471"/>
  <c r="BL2471"/>
  <c r="BK2471"/>
  <c r="BI2471"/>
  <c r="BH2471"/>
  <c r="BG2471"/>
  <c r="CE2465"/>
  <c r="Z117" i="14" s="1"/>
  <c r="CD2465" i="1"/>
  <c r="Y14" i="7" s="1"/>
  <c r="CB2465" i="1"/>
  <c r="CA2465"/>
  <c r="V117" i="14" s="1"/>
  <c r="BV2465" i="1"/>
  <c r="Q117" i="14" s="1"/>
  <c r="BU2465" i="1"/>
  <c r="BT2465"/>
  <c r="O117" i="14" s="1"/>
  <c r="BR2465" i="1"/>
  <c r="M14" i="7" s="1"/>
  <c r="BQ2465" i="1"/>
  <c r="L14" i="7" s="1"/>
  <c r="BO2465" i="1"/>
  <c r="J117" i="14" s="1"/>
  <c r="BN2465" i="1"/>
  <c r="BL2465"/>
  <c r="BK2465"/>
  <c r="F117" i="14" s="1"/>
  <c r="BI2465" i="1"/>
  <c r="D14" i="7" s="1"/>
  <c r="BH2465" i="1"/>
  <c r="C117" i="14" s="1"/>
  <c r="BG2465" i="1"/>
  <c r="CE2437"/>
  <c r="CD2437"/>
  <c r="CB2437"/>
  <c r="CA2437"/>
  <c r="BV2437"/>
  <c r="BU2437"/>
  <c r="BT2437"/>
  <c r="BR2437"/>
  <c r="BQ2437"/>
  <c r="BO2437"/>
  <c r="BN2437"/>
  <c r="BL2437"/>
  <c r="BK2437"/>
  <c r="BI2437"/>
  <c r="BH2437"/>
  <c r="BG2437"/>
  <c r="CE2434"/>
  <c r="AA428" i="2" s="1"/>
  <c r="CD2434" i="1"/>
  <c r="Z428" i="2" s="1"/>
  <c r="CB2434" i="1"/>
  <c r="X428" i="2" s="1"/>
  <c r="CA2434" i="1"/>
  <c r="W428" i="2" s="1"/>
  <c r="BV2434" i="1"/>
  <c r="R428" i="2" s="1"/>
  <c r="BU2434" i="1"/>
  <c r="Q428" i="2" s="1"/>
  <c r="BT2434" i="1"/>
  <c r="P428" i="2" s="1"/>
  <c r="BR2434" i="1"/>
  <c r="N428" i="2" s="1"/>
  <c r="BQ2434" i="1"/>
  <c r="M428" i="2" s="1"/>
  <c r="BO2434" i="1"/>
  <c r="K428" i="2" s="1"/>
  <c r="BN2434" i="1"/>
  <c r="J428" i="2" s="1"/>
  <c r="BL2434" i="1"/>
  <c r="H428" i="2" s="1"/>
  <c r="BK2434" i="1"/>
  <c r="G428" i="2" s="1"/>
  <c r="BI2434" i="1"/>
  <c r="E428" i="2" s="1"/>
  <c r="BH2434" i="1"/>
  <c r="D428" i="2" s="1"/>
  <c r="BG2434" i="1"/>
  <c r="CE2431"/>
  <c r="AA427" i="2" s="1"/>
  <c r="CD2431" i="1"/>
  <c r="Z427" i="2" s="1"/>
  <c r="CB2431" i="1"/>
  <c r="X427" i="2" s="1"/>
  <c r="CA2431" i="1"/>
  <c r="W427" i="2" s="1"/>
  <c r="BV2431" i="1"/>
  <c r="R427" i="2" s="1"/>
  <c r="BU2431" i="1"/>
  <c r="Q427" i="2" s="1"/>
  <c r="BT2431" i="1"/>
  <c r="P427" i="2" s="1"/>
  <c r="BR2431" i="1"/>
  <c r="N427" i="2" s="1"/>
  <c r="BQ2431" i="1"/>
  <c r="M427" i="2" s="1"/>
  <c r="BO2431" i="1"/>
  <c r="K427" i="2" s="1"/>
  <c r="BN2431" i="1"/>
  <c r="J427" i="2" s="1"/>
  <c r="BL2431" i="1"/>
  <c r="H427" i="2" s="1"/>
  <c r="BK2431" i="1"/>
  <c r="G427" i="2" s="1"/>
  <c r="BI2431" i="1"/>
  <c r="E427" i="2" s="1"/>
  <c r="BH2431" i="1"/>
  <c r="D427" i="2" s="1"/>
  <c r="BG2431" i="1"/>
  <c r="CE2428"/>
  <c r="AA426" i="2" s="1"/>
  <c r="CD2428" i="1"/>
  <c r="Z426" i="2" s="1"/>
  <c r="CB2428" i="1"/>
  <c r="X426" i="2" s="1"/>
  <c r="CA2428" i="1"/>
  <c r="W426" i="2" s="1"/>
  <c r="BV2428" i="1"/>
  <c r="R426" i="2" s="1"/>
  <c r="BU2428" i="1"/>
  <c r="Q426" i="2" s="1"/>
  <c r="BT2428" i="1"/>
  <c r="P426" i="2" s="1"/>
  <c r="BR2428" i="1"/>
  <c r="N426" i="2" s="1"/>
  <c r="BQ2428" i="1"/>
  <c r="M426" i="2" s="1"/>
  <c r="BO2428" i="1"/>
  <c r="K426" i="2" s="1"/>
  <c r="BN2428" i="1"/>
  <c r="J426" i="2" s="1"/>
  <c r="BL2428" i="1"/>
  <c r="BK2428"/>
  <c r="G426" i="2" s="1"/>
  <c r="BI2428" i="1"/>
  <c r="E426" i="2" s="1"/>
  <c r="BH2428" i="1"/>
  <c r="D426" i="2" s="1"/>
  <c r="BG2428" i="1"/>
  <c r="CE2425"/>
  <c r="CD2425"/>
  <c r="CB2425"/>
  <c r="CA2425"/>
  <c r="BV2425"/>
  <c r="BU2425"/>
  <c r="BT2425"/>
  <c r="BR2425"/>
  <c r="BQ2425"/>
  <c r="BO2425"/>
  <c r="BN2425"/>
  <c r="BL2425"/>
  <c r="BK2425"/>
  <c r="BI2425"/>
  <c r="BH2425"/>
  <c r="BG2425"/>
  <c r="CE2421"/>
  <c r="AA424" i="2" s="1"/>
  <c r="CD2421" i="1"/>
  <c r="Z424" i="2" s="1"/>
  <c r="CB2421" i="1"/>
  <c r="X424" i="2" s="1"/>
  <c r="CA2421" i="1"/>
  <c r="W424" i="2" s="1"/>
  <c r="BV2421" i="1"/>
  <c r="R424" i="2" s="1"/>
  <c r="BU2421" i="1"/>
  <c r="Q424" i="2" s="1"/>
  <c r="BT2421" i="1"/>
  <c r="P424" i="2" s="1"/>
  <c r="BR2421" i="1"/>
  <c r="N424" i="2" s="1"/>
  <c r="BQ2421" i="1"/>
  <c r="M424" i="2" s="1"/>
  <c r="BO2421" i="1"/>
  <c r="K424" i="2" s="1"/>
  <c r="BN2421" i="1"/>
  <c r="J424" i="2" s="1"/>
  <c r="BL2421" i="1"/>
  <c r="H424" i="2" s="1"/>
  <c r="BK2421" i="1"/>
  <c r="G424" i="2" s="1"/>
  <c r="BI2421" i="1"/>
  <c r="E424" i="2" s="1"/>
  <c r="BH2421" i="1"/>
  <c r="D424" i="2" s="1"/>
  <c r="BG2421" i="1"/>
  <c r="CE2418"/>
  <c r="AA423" i="2" s="1"/>
  <c r="CD2418" i="1"/>
  <c r="Z423" i="2" s="1"/>
  <c r="CB2418" i="1"/>
  <c r="X423" i="2" s="1"/>
  <c r="CA2418" i="1"/>
  <c r="W423" i="2" s="1"/>
  <c r="BV2418" i="1"/>
  <c r="R423" i="2" s="1"/>
  <c r="BU2418" i="1"/>
  <c r="Q423" i="2" s="1"/>
  <c r="BT2418" i="1"/>
  <c r="P423" i="2" s="1"/>
  <c r="BR2418" i="1"/>
  <c r="N423" i="2" s="1"/>
  <c r="BQ2418" i="1"/>
  <c r="M423" i="2" s="1"/>
  <c r="BO2418" i="1"/>
  <c r="K423" i="2" s="1"/>
  <c r="BN2418" i="1"/>
  <c r="J423" i="2" s="1"/>
  <c r="BL2418" i="1"/>
  <c r="H423" i="2" s="1"/>
  <c r="BK2418" i="1"/>
  <c r="G423" i="2" s="1"/>
  <c r="BI2418" i="1"/>
  <c r="E423" i="2" s="1"/>
  <c r="BH2418" i="1"/>
  <c r="D423" i="2" s="1"/>
  <c r="BG2418" i="1"/>
  <c r="CE2415"/>
  <c r="AA422" i="2" s="1"/>
  <c r="CD2415" i="1"/>
  <c r="Z422" i="2" s="1"/>
  <c r="CB2415" i="1"/>
  <c r="X422" i="2" s="1"/>
  <c r="CA2415" i="1"/>
  <c r="W422" i="2" s="1"/>
  <c r="BV2415" i="1"/>
  <c r="R422" i="2" s="1"/>
  <c r="BU2415" i="1"/>
  <c r="Q422" i="2" s="1"/>
  <c r="BT2415" i="1"/>
  <c r="P422" i="2" s="1"/>
  <c r="BR2415" i="1"/>
  <c r="N422" i="2" s="1"/>
  <c r="BQ2415" i="1"/>
  <c r="M422" i="2" s="1"/>
  <c r="BO2415" i="1"/>
  <c r="K422" i="2" s="1"/>
  <c r="BN2415" i="1"/>
  <c r="J422" i="2" s="1"/>
  <c r="BL2415" i="1"/>
  <c r="H422" i="2" s="1"/>
  <c r="BK2415" i="1"/>
  <c r="G422" i="2" s="1"/>
  <c r="BI2415" i="1"/>
  <c r="E422" i="2" s="1"/>
  <c r="BH2415" i="1"/>
  <c r="D422" i="2" s="1"/>
  <c r="BG2415" i="1"/>
  <c r="CE2412"/>
  <c r="AA421" i="2" s="1"/>
  <c r="CD2412" i="1"/>
  <c r="Z421" i="2" s="1"/>
  <c r="CB2412" i="1"/>
  <c r="X421" i="2" s="1"/>
  <c r="CA2412" i="1"/>
  <c r="W421" i="2" s="1"/>
  <c r="BV2412" i="1"/>
  <c r="R421" i="2" s="1"/>
  <c r="BU2412" i="1"/>
  <c r="Q421" i="2" s="1"/>
  <c r="BT2412" i="1"/>
  <c r="P421" i="2" s="1"/>
  <c r="BR2412" i="1"/>
  <c r="N421" i="2" s="1"/>
  <c r="BQ2412" i="1"/>
  <c r="M421" i="2" s="1"/>
  <c r="BO2412" i="1"/>
  <c r="K421" i="2" s="1"/>
  <c r="BN2412" i="1"/>
  <c r="J421" i="2" s="1"/>
  <c r="BL2412" i="1"/>
  <c r="BK2412"/>
  <c r="G421" i="2" s="1"/>
  <c r="BI2412" i="1"/>
  <c r="E421" i="2" s="1"/>
  <c r="BH2412" i="1"/>
  <c r="D421" i="2" s="1"/>
  <c r="BG2412" i="1"/>
  <c r="CE2409"/>
  <c r="AA420" i="2" s="1"/>
  <c r="CD2409" i="1"/>
  <c r="Z420" i="2" s="1"/>
  <c r="CB2409" i="1"/>
  <c r="X420" i="2" s="1"/>
  <c r="CA2409" i="1"/>
  <c r="W420" i="2" s="1"/>
  <c r="BV2409" i="1"/>
  <c r="R420" i="2" s="1"/>
  <c r="BU2409" i="1"/>
  <c r="Q420" i="2" s="1"/>
  <c r="BT2409" i="1"/>
  <c r="P420" i="2" s="1"/>
  <c r="BR2409" i="1"/>
  <c r="N420" i="2" s="1"/>
  <c r="BQ2409" i="1"/>
  <c r="M420" i="2" s="1"/>
  <c r="BO2409" i="1"/>
  <c r="K420" i="2" s="1"/>
  <c r="BN2409" i="1"/>
  <c r="J420" i="2" s="1"/>
  <c r="BL2409" i="1"/>
  <c r="H420" i="2" s="1"/>
  <c r="BK2409" i="1"/>
  <c r="G420" i="2" s="1"/>
  <c r="BI2409" i="1"/>
  <c r="E420" i="2" s="1"/>
  <c r="BH2409" i="1"/>
  <c r="D420" i="2" s="1"/>
  <c r="BG2409" i="1"/>
  <c r="CE2405"/>
  <c r="CD2405"/>
  <c r="CB2405"/>
  <c r="CA2405"/>
  <c r="BV2405"/>
  <c r="BU2405"/>
  <c r="BT2405"/>
  <c r="BR2405"/>
  <c r="BQ2405"/>
  <c r="BO2405"/>
  <c r="BN2405"/>
  <c r="BL2405"/>
  <c r="BK2405"/>
  <c r="BI2405"/>
  <c r="BH2405"/>
  <c r="BG2405"/>
  <c r="CE2404"/>
  <c r="CD2404"/>
  <c r="CB2404"/>
  <c r="CA2404"/>
  <c r="BV2404"/>
  <c r="BU2404"/>
  <c r="BT2404"/>
  <c r="BR2404"/>
  <c r="BQ2404"/>
  <c r="BO2404"/>
  <c r="BN2404"/>
  <c r="BL2404"/>
  <c r="BK2404"/>
  <c r="BI2404"/>
  <c r="BH2404"/>
  <c r="BG2404"/>
  <c r="CE2399"/>
  <c r="CD2399"/>
  <c r="CB2399"/>
  <c r="CA2399"/>
  <c r="BV2399"/>
  <c r="BU2399"/>
  <c r="BT2399"/>
  <c r="BR2399"/>
  <c r="BQ2399"/>
  <c r="BO2399"/>
  <c r="BN2399"/>
  <c r="BL2399"/>
  <c r="BK2399"/>
  <c r="BI2399"/>
  <c r="BH2399"/>
  <c r="BG2399"/>
  <c r="CE2398"/>
  <c r="CD2398"/>
  <c r="CB2398"/>
  <c r="CA2398"/>
  <c r="BV2398"/>
  <c r="BU2398"/>
  <c r="BT2398"/>
  <c r="BR2398"/>
  <c r="BQ2398"/>
  <c r="BO2398"/>
  <c r="BN2398"/>
  <c r="BL2398"/>
  <c r="BK2398"/>
  <c r="BI2398"/>
  <c r="BH2398"/>
  <c r="BG2398"/>
  <c r="CE2394"/>
  <c r="CD2394"/>
  <c r="CB2394"/>
  <c r="CA2394"/>
  <c r="BV2394"/>
  <c r="BU2394"/>
  <c r="BT2394"/>
  <c r="BR2394"/>
  <c r="BQ2394"/>
  <c r="BO2394"/>
  <c r="BN2394"/>
  <c r="BL2394"/>
  <c r="BK2394"/>
  <c r="BI2394"/>
  <c r="BH2394"/>
  <c r="BG2394"/>
  <c r="CE2392"/>
  <c r="CD2392"/>
  <c r="CB2392"/>
  <c r="CA2392"/>
  <c r="BV2392"/>
  <c r="BU2392"/>
  <c r="BT2392"/>
  <c r="BR2392"/>
  <c r="BQ2392"/>
  <c r="BO2392"/>
  <c r="BN2392"/>
  <c r="BL2392"/>
  <c r="BK2392"/>
  <c r="BI2392"/>
  <c r="BH2392"/>
  <c r="BG2392"/>
  <c r="CE2391"/>
  <c r="CD2391"/>
  <c r="CB2391"/>
  <c r="CA2391"/>
  <c r="BV2391"/>
  <c r="BU2391"/>
  <c r="BT2391"/>
  <c r="BR2391"/>
  <c r="BQ2391"/>
  <c r="BO2391"/>
  <c r="BN2391"/>
  <c r="BL2391"/>
  <c r="BK2391"/>
  <c r="BI2391"/>
  <c r="BH2391"/>
  <c r="BG2391"/>
  <c r="CE2387"/>
  <c r="CD2387"/>
  <c r="CB2387"/>
  <c r="CA2387"/>
  <c r="BV2387"/>
  <c r="BU2387"/>
  <c r="BT2387"/>
  <c r="BR2387"/>
  <c r="BQ2387"/>
  <c r="BO2387"/>
  <c r="BN2387"/>
  <c r="BL2387"/>
  <c r="BK2387"/>
  <c r="BI2387"/>
  <c r="BH2387"/>
  <c r="BG2387"/>
  <c r="CE2386"/>
  <c r="CD2386"/>
  <c r="CB2386"/>
  <c r="CA2386"/>
  <c r="BV2386"/>
  <c r="BU2386"/>
  <c r="BT2386"/>
  <c r="BR2386"/>
  <c r="BQ2386"/>
  <c r="BO2386"/>
  <c r="BN2386"/>
  <c r="BL2386"/>
  <c r="BK2386"/>
  <c r="BI2386"/>
  <c r="BH2386"/>
  <c r="BG2386"/>
  <c r="CE2382"/>
  <c r="CD2382"/>
  <c r="CB2382"/>
  <c r="CA2382"/>
  <c r="BV2382"/>
  <c r="BU2382"/>
  <c r="BT2382"/>
  <c r="BR2382"/>
  <c r="BQ2382"/>
  <c r="BO2382"/>
  <c r="BN2382"/>
  <c r="BL2382"/>
  <c r="BK2382"/>
  <c r="BI2382"/>
  <c r="BH2382"/>
  <c r="BG2382"/>
  <c r="CE2381"/>
  <c r="CD2381"/>
  <c r="CB2381"/>
  <c r="CA2381"/>
  <c r="BV2381"/>
  <c r="BU2381"/>
  <c r="BT2381"/>
  <c r="BR2381"/>
  <c r="BQ2381"/>
  <c r="BO2381"/>
  <c r="BN2381"/>
  <c r="BL2381"/>
  <c r="BK2381"/>
  <c r="BI2381"/>
  <c r="BH2381"/>
  <c r="BG2381"/>
  <c r="CE2376"/>
  <c r="CD2376"/>
  <c r="CB2376"/>
  <c r="CA2376"/>
  <c r="BV2376"/>
  <c r="BU2376"/>
  <c r="BT2376"/>
  <c r="BR2376"/>
  <c r="BQ2376"/>
  <c r="BO2376"/>
  <c r="BN2376"/>
  <c r="BL2376"/>
  <c r="BK2376"/>
  <c r="BI2376"/>
  <c r="BH2376"/>
  <c r="BG2376"/>
  <c r="CE2372"/>
  <c r="CD2372"/>
  <c r="CB2372"/>
  <c r="CA2372"/>
  <c r="BV2372"/>
  <c r="BU2372"/>
  <c r="BT2372"/>
  <c r="BR2372"/>
  <c r="BQ2372"/>
  <c r="BO2372"/>
  <c r="BN2372"/>
  <c r="BL2372"/>
  <c r="BK2372"/>
  <c r="BI2372"/>
  <c r="BH2372"/>
  <c r="BG2372"/>
  <c r="CE2371"/>
  <c r="CD2371"/>
  <c r="CB2371"/>
  <c r="CA2371"/>
  <c r="BV2371"/>
  <c r="BU2371"/>
  <c r="BT2371"/>
  <c r="BR2371"/>
  <c r="BQ2371"/>
  <c r="BO2371"/>
  <c r="BN2371"/>
  <c r="BL2371"/>
  <c r="BK2371"/>
  <c r="BI2371"/>
  <c r="BH2371"/>
  <c r="BG2371"/>
  <c r="CE2368"/>
  <c r="CD2368"/>
  <c r="CB2368"/>
  <c r="CA2368"/>
  <c r="BV2368"/>
  <c r="BU2368"/>
  <c r="BT2368"/>
  <c r="BR2368"/>
  <c r="BQ2368"/>
  <c r="BO2368"/>
  <c r="BN2368"/>
  <c r="BL2368"/>
  <c r="BK2368"/>
  <c r="BI2368"/>
  <c r="BH2368"/>
  <c r="BG2368"/>
  <c r="CE2367"/>
  <c r="CD2367"/>
  <c r="CB2367"/>
  <c r="BV2367"/>
  <c r="BU2367"/>
  <c r="BT2367"/>
  <c r="BR2367"/>
  <c r="BQ2367"/>
  <c r="BO2367"/>
  <c r="BN2367"/>
  <c r="BL2367"/>
  <c r="BK2367"/>
  <c r="BI2367"/>
  <c r="BH2367"/>
  <c r="BG2367"/>
  <c r="CE2358"/>
  <c r="CD2358"/>
  <c r="CB2358"/>
  <c r="CA2358"/>
  <c r="BV2358"/>
  <c r="BU2358"/>
  <c r="BT2358"/>
  <c r="BR2358"/>
  <c r="BQ2358"/>
  <c r="BO2358"/>
  <c r="BN2358"/>
  <c r="BL2358"/>
  <c r="BK2358"/>
  <c r="BI2358"/>
  <c r="BH2358"/>
  <c r="BG2358"/>
  <c r="CE2357"/>
  <c r="CD2357"/>
  <c r="CB2357"/>
  <c r="CA2357"/>
  <c r="BV2357"/>
  <c r="BU2357"/>
  <c r="BT2357"/>
  <c r="BR2357"/>
  <c r="BQ2357"/>
  <c r="BO2357"/>
  <c r="BN2357"/>
  <c r="BL2357"/>
  <c r="BK2357"/>
  <c r="BI2357"/>
  <c r="BH2357"/>
  <c r="BG2357"/>
  <c r="CE2353"/>
  <c r="CD2353"/>
  <c r="CB2353"/>
  <c r="CA2353"/>
  <c r="BV2353"/>
  <c r="BU2353"/>
  <c r="BT2353"/>
  <c r="BR2353"/>
  <c r="BQ2353"/>
  <c r="BO2353"/>
  <c r="BN2353"/>
  <c r="BL2353"/>
  <c r="BK2353"/>
  <c r="BI2353"/>
  <c r="BH2353"/>
  <c r="BG2353"/>
  <c r="CE2352"/>
  <c r="CD2352"/>
  <c r="CB2352"/>
  <c r="CA2352"/>
  <c r="BV2352"/>
  <c r="BU2352"/>
  <c r="BT2352"/>
  <c r="BR2352"/>
  <c r="BQ2352"/>
  <c r="BO2352"/>
  <c r="BN2352"/>
  <c r="BL2352"/>
  <c r="BK2352"/>
  <c r="BI2352"/>
  <c r="BH2352"/>
  <c r="BG2352"/>
  <c r="CE2349"/>
  <c r="CD2349"/>
  <c r="CB2349"/>
  <c r="CA2349"/>
  <c r="BV2349"/>
  <c r="BU2349"/>
  <c r="BT2349"/>
  <c r="BR2349"/>
  <c r="BQ2349"/>
  <c r="BO2349"/>
  <c r="BN2349"/>
  <c r="BL2349"/>
  <c r="BK2349"/>
  <c r="BI2349"/>
  <c r="BH2349"/>
  <c r="BG2349"/>
  <c r="CE2348"/>
  <c r="CD2348"/>
  <c r="CB2348"/>
  <c r="CA2348"/>
  <c r="BV2348"/>
  <c r="BU2348"/>
  <c r="BT2348"/>
  <c r="BR2348"/>
  <c r="BQ2348"/>
  <c r="BO2348"/>
  <c r="BN2348"/>
  <c r="BL2348"/>
  <c r="BK2348"/>
  <c r="BI2348"/>
  <c r="BH2348"/>
  <c r="BG2348"/>
  <c r="CE2345"/>
  <c r="CD2345"/>
  <c r="CB2345"/>
  <c r="CA2345"/>
  <c r="BV2345"/>
  <c r="BU2345"/>
  <c r="BT2345"/>
  <c r="BR2345"/>
  <c r="BQ2345"/>
  <c r="BO2345"/>
  <c r="BN2345"/>
  <c r="BL2345"/>
  <c r="BK2345"/>
  <c r="BI2345"/>
  <c r="BH2345"/>
  <c r="BG2345"/>
  <c r="CE2344"/>
  <c r="CD2344"/>
  <c r="CB2344"/>
  <c r="CA2344"/>
  <c r="BV2344"/>
  <c r="BU2344"/>
  <c r="BT2344"/>
  <c r="BR2344"/>
  <c r="BQ2344"/>
  <c r="BO2344"/>
  <c r="BN2344"/>
  <c r="BL2344"/>
  <c r="BK2344"/>
  <c r="BI2344"/>
  <c r="BH2344"/>
  <c r="BG2344"/>
  <c r="CE2341"/>
  <c r="CD2341"/>
  <c r="CB2341"/>
  <c r="CA2341"/>
  <c r="BV2341"/>
  <c r="BU2341"/>
  <c r="BT2341"/>
  <c r="BR2341"/>
  <c r="BQ2341"/>
  <c r="BO2341"/>
  <c r="BN2341"/>
  <c r="BL2341"/>
  <c r="BK2341"/>
  <c r="BI2341"/>
  <c r="BH2341"/>
  <c r="BG2341"/>
  <c r="CE2340"/>
  <c r="CD2340"/>
  <c r="CB2340"/>
  <c r="CA2340"/>
  <c r="BV2340"/>
  <c r="BU2340"/>
  <c r="BT2340"/>
  <c r="BR2340"/>
  <c r="BQ2340"/>
  <c r="BO2340"/>
  <c r="BN2340"/>
  <c r="BL2340"/>
  <c r="BK2340"/>
  <c r="BI2340"/>
  <c r="BH2340"/>
  <c r="BG2340"/>
  <c r="CE2337"/>
  <c r="CD2337"/>
  <c r="CB2337"/>
  <c r="CA2337"/>
  <c r="BV2337"/>
  <c r="BU2337"/>
  <c r="BT2337"/>
  <c r="BR2337"/>
  <c r="BQ2337"/>
  <c r="BO2337"/>
  <c r="BN2337"/>
  <c r="BL2337"/>
  <c r="BK2337"/>
  <c r="BI2337"/>
  <c r="BH2337"/>
  <c r="BG2337"/>
  <c r="CE2336"/>
  <c r="CD2336"/>
  <c r="CB2336"/>
  <c r="CA2336"/>
  <c r="BV2336"/>
  <c r="BU2336"/>
  <c r="BT2336"/>
  <c r="BR2336"/>
  <c r="BQ2336"/>
  <c r="BO2336"/>
  <c r="BN2336"/>
  <c r="BL2336"/>
  <c r="BK2336"/>
  <c r="BI2336"/>
  <c r="BH2336"/>
  <c r="BG2336"/>
  <c r="CE2333"/>
  <c r="CD2333"/>
  <c r="CB2333"/>
  <c r="CA2333"/>
  <c r="BV2333"/>
  <c r="BU2333"/>
  <c r="BT2333"/>
  <c r="BR2333"/>
  <c r="BQ2333"/>
  <c r="BO2333"/>
  <c r="BN2333"/>
  <c r="BL2333"/>
  <c r="BK2333"/>
  <c r="BI2333"/>
  <c r="BH2333"/>
  <c r="BG2333"/>
  <c r="CE2332"/>
  <c r="CD2332"/>
  <c r="CB2332"/>
  <c r="CA2332"/>
  <c r="BV2332"/>
  <c r="BU2332"/>
  <c r="BT2332"/>
  <c r="BR2332"/>
  <c r="BQ2332"/>
  <c r="BO2332"/>
  <c r="BN2332"/>
  <c r="BL2332"/>
  <c r="BK2332"/>
  <c r="BI2332"/>
  <c r="BH2332"/>
  <c r="BG2332"/>
  <c r="CE2328"/>
  <c r="CD2328"/>
  <c r="CB2328"/>
  <c r="CA2328"/>
  <c r="BV2328"/>
  <c r="BU2328"/>
  <c r="BT2328"/>
  <c r="BR2328"/>
  <c r="BQ2328"/>
  <c r="BO2328"/>
  <c r="BN2328"/>
  <c r="BL2328"/>
  <c r="BK2328"/>
  <c r="BI2328"/>
  <c r="BH2328"/>
  <c r="BG2328"/>
  <c r="CE2327"/>
  <c r="CD2327"/>
  <c r="CB2327"/>
  <c r="CA2327"/>
  <c r="BV2327"/>
  <c r="BU2327"/>
  <c r="BT2327"/>
  <c r="BR2327"/>
  <c r="BQ2327"/>
  <c r="BO2327"/>
  <c r="BN2327"/>
  <c r="BL2327"/>
  <c r="BK2327"/>
  <c r="BI2327"/>
  <c r="BH2327"/>
  <c r="BG2327"/>
  <c r="CE2322"/>
  <c r="CD2322"/>
  <c r="CB2322"/>
  <c r="CA2322"/>
  <c r="BV2322"/>
  <c r="BU2322"/>
  <c r="BT2322"/>
  <c r="BR2322"/>
  <c r="BQ2322"/>
  <c r="BO2322"/>
  <c r="BN2322"/>
  <c r="BL2322"/>
  <c r="BK2322"/>
  <c r="BI2322"/>
  <c r="BH2322"/>
  <c r="BG2322"/>
  <c r="CE2321"/>
  <c r="CD2321"/>
  <c r="CB2321"/>
  <c r="CA2321"/>
  <c r="BV2321"/>
  <c r="BU2321"/>
  <c r="BT2321"/>
  <c r="BR2321"/>
  <c r="BQ2321"/>
  <c r="BO2321"/>
  <c r="BN2321"/>
  <c r="BL2321"/>
  <c r="BK2321"/>
  <c r="BI2321"/>
  <c r="BH2321"/>
  <c r="BG2321"/>
  <c r="CE2318"/>
  <c r="CD2318"/>
  <c r="CB2318"/>
  <c r="CA2318"/>
  <c r="BV2318"/>
  <c r="BU2318"/>
  <c r="BT2318"/>
  <c r="BR2318"/>
  <c r="BQ2318"/>
  <c r="BO2318"/>
  <c r="BN2318"/>
  <c r="BL2318"/>
  <c r="BK2318"/>
  <c r="BI2318"/>
  <c r="BH2318"/>
  <c r="BG2318"/>
  <c r="CE2317"/>
  <c r="CD2317"/>
  <c r="CB2317"/>
  <c r="CA2317"/>
  <c r="BV2317"/>
  <c r="BU2317"/>
  <c r="BT2317"/>
  <c r="BR2317"/>
  <c r="BQ2317"/>
  <c r="BO2317"/>
  <c r="BN2317"/>
  <c r="BL2317"/>
  <c r="BK2317"/>
  <c r="BI2317"/>
  <c r="BH2317"/>
  <c r="BG2317"/>
  <c r="CE2313"/>
  <c r="CD2313"/>
  <c r="CB2313"/>
  <c r="CA2313"/>
  <c r="BV2313"/>
  <c r="BU2313"/>
  <c r="BT2313"/>
  <c r="BR2313"/>
  <c r="BQ2313"/>
  <c r="BO2313"/>
  <c r="BN2313"/>
  <c r="BL2313"/>
  <c r="BK2313"/>
  <c r="BI2313"/>
  <c r="BH2313"/>
  <c r="BG2313"/>
  <c r="CE2312"/>
  <c r="CD2312"/>
  <c r="CB2312"/>
  <c r="CA2312"/>
  <c r="BV2312"/>
  <c r="BU2312"/>
  <c r="BT2312"/>
  <c r="BR2312"/>
  <c r="BQ2312"/>
  <c r="BO2312"/>
  <c r="BN2312"/>
  <c r="BL2312"/>
  <c r="BK2312"/>
  <c r="BI2312"/>
  <c r="BH2312"/>
  <c r="BG2312"/>
  <c r="CE2308"/>
  <c r="CD2308"/>
  <c r="CB2308"/>
  <c r="CA2308"/>
  <c r="BV2308"/>
  <c r="BU2308"/>
  <c r="BT2308"/>
  <c r="BR2308"/>
  <c r="BQ2308"/>
  <c r="BO2308"/>
  <c r="BN2308"/>
  <c r="BL2308"/>
  <c r="BK2308"/>
  <c r="BI2308"/>
  <c r="BH2308"/>
  <c r="BG2308"/>
  <c r="CE2307"/>
  <c r="CD2307"/>
  <c r="CB2307"/>
  <c r="CA2307"/>
  <c r="BV2307"/>
  <c r="BU2307"/>
  <c r="BT2307"/>
  <c r="BR2307"/>
  <c r="BQ2307"/>
  <c r="BO2307"/>
  <c r="BN2307"/>
  <c r="BL2307"/>
  <c r="BK2307"/>
  <c r="BI2307"/>
  <c r="BH2307"/>
  <c r="BG2307"/>
  <c r="CE2304"/>
  <c r="CD2304"/>
  <c r="CB2304"/>
  <c r="CA2304"/>
  <c r="BV2304"/>
  <c r="BU2304"/>
  <c r="BT2304"/>
  <c r="BR2304"/>
  <c r="BQ2304"/>
  <c r="BO2304"/>
  <c r="BN2304"/>
  <c r="BL2304"/>
  <c r="BK2304"/>
  <c r="BI2304"/>
  <c r="BH2304"/>
  <c r="BG2304"/>
  <c r="CE2303"/>
  <c r="CD2303"/>
  <c r="CB2303"/>
  <c r="CA2303"/>
  <c r="BV2303"/>
  <c r="BU2303"/>
  <c r="BT2303"/>
  <c r="BR2303"/>
  <c r="BQ2303"/>
  <c r="BO2303"/>
  <c r="BN2303"/>
  <c r="BL2303"/>
  <c r="BK2303"/>
  <c r="BI2303"/>
  <c r="BH2303"/>
  <c r="BG2303"/>
  <c r="CE2286"/>
  <c r="AA414" i="2" s="1"/>
  <c r="CD2286" i="1"/>
  <c r="Z414" i="2" s="1"/>
  <c r="CB2286" i="1"/>
  <c r="X414" i="2" s="1"/>
  <c r="CA2286" i="1"/>
  <c r="W414" i="2" s="1"/>
  <c r="BV2286" i="1"/>
  <c r="R414" i="2" s="1"/>
  <c r="BU2286" i="1"/>
  <c r="Q414" i="2" s="1"/>
  <c r="BT2286" i="1"/>
  <c r="P414" i="2" s="1"/>
  <c r="BR2286" i="1"/>
  <c r="N414" i="2" s="1"/>
  <c r="BQ2286" i="1"/>
  <c r="M414" i="2" s="1"/>
  <c r="BO2286" i="1"/>
  <c r="K414" i="2" s="1"/>
  <c r="BN2286" i="1"/>
  <c r="J414" i="2" s="1"/>
  <c r="BL2286" i="1"/>
  <c r="H414" i="2" s="1"/>
  <c r="BK2286" i="1"/>
  <c r="G414" i="2" s="1"/>
  <c r="BI2286" i="1"/>
  <c r="E414" i="2" s="1"/>
  <c r="BH2286" i="1"/>
  <c r="D414" i="2" s="1"/>
  <c r="BG2286" i="1"/>
  <c r="CE2285"/>
  <c r="AA413" i="2" s="1"/>
  <c r="AA415" s="1"/>
  <c r="CD2285" i="1"/>
  <c r="Z413" i="2" s="1"/>
  <c r="Z415" s="1"/>
  <c r="CB2285" i="1"/>
  <c r="X413" i="2" s="1"/>
  <c r="X415" s="1"/>
  <c r="CA2285" i="1"/>
  <c r="W413" i="2" s="1"/>
  <c r="W415" s="1"/>
  <c r="BV2285" i="1"/>
  <c r="R413" i="2" s="1"/>
  <c r="BU2285" i="1"/>
  <c r="Q413" i="2" s="1"/>
  <c r="Q415" s="1"/>
  <c r="BT2285" i="1"/>
  <c r="P413" i="2" s="1"/>
  <c r="P415" s="1"/>
  <c r="BR2285" i="1"/>
  <c r="N413" i="2" s="1"/>
  <c r="BQ2285" i="1"/>
  <c r="M413" i="2" s="1"/>
  <c r="BO2285" i="1"/>
  <c r="K413" i="2" s="1"/>
  <c r="K415" s="1"/>
  <c r="BN2285" i="1"/>
  <c r="J413" i="2" s="1"/>
  <c r="J415" s="1"/>
  <c r="BL2285" i="1"/>
  <c r="H413" i="2" s="1"/>
  <c r="BK2285" i="1"/>
  <c r="G413" i="2" s="1"/>
  <c r="G415" s="1"/>
  <c r="BI2285" i="1"/>
  <c r="E413" i="2" s="1"/>
  <c r="E415" s="1"/>
  <c r="BH2285" i="1"/>
  <c r="D413" i="2" s="1"/>
  <c r="BG2285" i="1"/>
  <c r="CE2282"/>
  <c r="AA410" i="2" s="1"/>
  <c r="CD2282" i="1"/>
  <c r="Z410" i="2" s="1"/>
  <c r="CB2282" i="1"/>
  <c r="X410" i="2" s="1"/>
  <c r="CA2282" i="1"/>
  <c r="W410" i="2" s="1"/>
  <c r="BV2282" i="1"/>
  <c r="R410" i="2" s="1"/>
  <c r="BU2282" i="1"/>
  <c r="Q410" i="2" s="1"/>
  <c r="BT2282" i="1"/>
  <c r="P410" i="2" s="1"/>
  <c r="BR2282" i="1"/>
  <c r="N410" i="2" s="1"/>
  <c r="BQ2282" i="1"/>
  <c r="M410" i="2" s="1"/>
  <c r="BO2282" i="1"/>
  <c r="K410" i="2" s="1"/>
  <c r="BN2282" i="1"/>
  <c r="J410" i="2" s="1"/>
  <c r="BL2282" i="1"/>
  <c r="H410" i="2" s="1"/>
  <c r="BK2282" i="1"/>
  <c r="G410" i="2" s="1"/>
  <c r="BI2282" i="1"/>
  <c r="E410" i="2" s="1"/>
  <c r="BH2282" i="1"/>
  <c r="D410" i="2" s="1"/>
  <c r="BG2282" i="1"/>
  <c r="CE2281"/>
  <c r="AA409" i="2" s="1"/>
  <c r="AA411" s="1"/>
  <c r="CD2281" i="1"/>
  <c r="Z409" i="2" s="1"/>
  <c r="Z411" s="1"/>
  <c r="CB2281" i="1"/>
  <c r="X409" i="2" s="1"/>
  <c r="X411" s="1"/>
  <c r="CA2281" i="1"/>
  <c r="W409" i="2" s="1"/>
  <c r="W411" s="1"/>
  <c r="BV2281" i="1"/>
  <c r="R409" i="2" s="1"/>
  <c r="R411" s="1"/>
  <c r="BU2281" i="1"/>
  <c r="Q409" i="2" s="1"/>
  <c r="Q411" s="1"/>
  <c r="BT2281" i="1"/>
  <c r="P409" i="2" s="1"/>
  <c r="P411" s="1"/>
  <c r="BR2281" i="1"/>
  <c r="N409" i="2" s="1"/>
  <c r="BQ2281" i="1"/>
  <c r="M409" i="2" s="1"/>
  <c r="BO2281" i="1"/>
  <c r="K409" i="2" s="1"/>
  <c r="K411" s="1"/>
  <c r="BN2281" i="1"/>
  <c r="J409" i="2" s="1"/>
  <c r="J411" s="1"/>
  <c r="BL2281" i="1"/>
  <c r="H409" i="2" s="1"/>
  <c r="BK2281" i="1"/>
  <c r="G409" i="2" s="1"/>
  <c r="BI2281" i="1"/>
  <c r="E409" i="2" s="1"/>
  <c r="E411" s="1"/>
  <c r="BH2281" i="1"/>
  <c r="D409" i="2" s="1"/>
  <c r="BG2281" i="1"/>
  <c r="CE2274"/>
  <c r="AA406" i="2" s="1"/>
  <c r="CD2274" i="1"/>
  <c r="Z406" i="2" s="1"/>
  <c r="CB2274" i="1"/>
  <c r="X406" i="2" s="1"/>
  <c r="CA2274" i="1"/>
  <c r="W406" i="2" s="1"/>
  <c r="BV2274" i="1"/>
  <c r="R406" i="2" s="1"/>
  <c r="BU2274" i="1"/>
  <c r="Q406" i="2" s="1"/>
  <c r="BT2274" i="1"/>
  <c r="P406" i="2" s="1"/>
  <c r="BR2274" i="1"/>
  <c r="N406" i="2" s="1"/>
  <c r="BQ2274" i="1"/>
  <c r="M406" i="2" s="1"/>
  <c r="BO2274" i="1"/>
  <c r="K406" i="2" s="1"/>
  <c r="BN2274" i="1"/>
  <c r="J406" i="2" s="1"/>
  <c r="BL2274" i="1"/>
  <c r="H406" i="2" s="1"/>
  <c r="BK2274" i="1"/>
  <c r="G406" i="2" s="1"/>
  <c r="BI2274" i="1"/>
  <c r="E406" i="2" s="1"/>
  <c r="BH2274" i="1"/>
  <c r="D406" i="2" s="1"/>
  <c r="BG2274" i="1"/>
  <c r="CE2273"/>
  <c r="AA405" i="2" s="1"/>
  <c r="CD2273" i="1"/>
  <c r="Z405" i="2" s="1"/>
  <c r="CB2273" i="1"/>
  <c r="X405" i="2" s="1"/>
  <c r="X407" s="1"/>
  <c r="CA2273" i="1"/>
  <c r="W405" i="2" s="1"/>
  <c r="W407" s="1"/>
  <c r="BV2273" i="1"/>
  <c r="R405" i="2" s="1"/>
  <c r="R407" s="1"/>
  <c r="BU2273" i="1"/>
  <c r="Q405" i="2" s="1"/>
  <c r="Q407" s="1"/>
  <c r="BT2273" i="1"/>
  <c r="P405" i="2" s="1"/>
  <c r="P407" s="1"/>
  <c r="BR2273" i="1"/>
  <c r="N405" i="2" s="1"/>
  <c r="N407" s="1"/>
  <c r="BQ2273" i="1"/>
  <c r="M405" i="2" s="1"/>
  <c r="M407" s="1"/>
  <c r="BO2273" i="1"/>
  <c r="K405" i="2" s="1"/>
  <c r="K407" s="1"/>
  <c r="BN2273" i="1"/>
  <c r="J405" i="2" s="1"/>
  <c r="J407" s="1"/>
  <c r="BL2273" i="1"/>
  <c r="H405" i="2" s="1"/>
  <c r="H407" s="1"/>
  <c r="BK2273" i="1"/>
  <c r="G405" i="2" s="1"/>
  <c r="BI2273" i="1"/>
  <c r="E405" i="2" s="1"/>
  <c r="E407" s="1"/>
  <c r="BH2273" i="1"/>
  <c r="D405" i="2" s="1"/>
  <c r="BG2273" i="1"/>
  <c r="CE2270"/>
  <c r="AA402" i="2" s="1"/>
  <c r="CD2270" i="1"/>
  <c r="Z402" i="2" s="1"/>
  <c r="CB2270" i="1"/>
  <c r="X402" i="2" s="1"/>
  <c r="CA2270" i="1"/>
  <c r="W402" i="2" s="1"/>
  <c r="BV2270" i="1"/>
  <c r="R402" i="2" s="1"/>
  <c r="BU2270" i="1"/>
  <c r="Q402" i="2" s="1"/>
  <c r="BT2270" i="1"/>
  <c r="P402" i="2" s="1"/>
  <c r="BR2270" i="1"/>
  <c r="N402" i="2" s="1"/>
  <c r="BQ2270" i="1"/>
  <c r="M402" i="2" s="1"/>
  <c r="BO2270" i="1"/>
  <c r="K402" i="2" s="1"/>
  <c r="BN2270" i="1"/>
  <c r="J402" i="2" s="1"/>
  <c r="BL2270" i="1"/>
  <c r="H402" i="2" s="1"/>
  <c r="BK2270" i="1"/>
  <c r="G402" i="2" s="1"/>
  <c r="BI2270" i="1"/>
  <c r="E402" i="2" s="1"/>
  <c r="BH2270" i="1"/>
  <c r="D402" i="2" s="1"/>
  <c r="BG2270" i="1"/>
  <c r="CE2269"/>
  <c r="AA401" i="2" s="1"/>
  <c r="AA403" s="1"/>
  <c r="CD2269" i="1"/>
  <c r="Z401" i="2" s="1"/>
  <c r="Z403" s="1"/>
  <c r="CB2269" i="1"/>
  <c r="X401" i="2" s="1"/>
  <c r="X403" s="1"/>
  <c r="CA2269" i="1"/>
  <c r="W401" i="2" s="1"/>
  <c r="W403" s="1"/>
  <c r="BV2269" i="1"/>
  <c r="R401" i="2" s="1"/>
  <c r="BU2269" i="1"/>
  <c r="Q401" i="2" s="1"/>
  <c r="Q403" s="1"/>
  <c r="BT2269" i="1"/>
  <c r="P401" i="2" s="1"/>
  <c r="P403" s="1"/>
  <c r="BR2269" i="1"/>
  <c r="N401" i="2" s="1"/>
  <c r="BQ2269" i="1"/>
  <c r="M401" i="2" s="1"/>
  <c r="BO2269" i="1"/>
  <c r="K401" i="2" s="1"/>
  <c r="BN2269" i="1"/>
  <c r="J401" i="2" s="1"/>
  <c r="J403" s="1"/>
  <c r="BL2269" i="1"/>
  <c r="H401" i="2" s="1"/>
  <c r="BK2269" i="1"/>
  <c r="G401" i="2" s="1"/>
  <c r="G403" s="1"/>
  <c r="BI2269" i="1"/>
  <c r="E401" i="2" s="1"/>
  <c r="E403" s="1"/>
  <c r="BH2269" i="1"/>
  <c r="D401" i="2" s="1"/>
  <c r="BG2269" i="1"/>
  <c r="CE2254"/>
  <c r="AA170" i="2" s="1"/>
  <c r="CD2254" i="1"/>
  <c r="Z170" i="2" s="1"/>
  <c r="CB2254" i="1"/>
  <c r="X170" i="2" s="1"/>
  <c r="CA2254" i="1"/>
  <c r="W170" i="2" s="1"/>
  <c r="BV2254" i="1"/>
  <c r="R170" i="2" s="1"/>
  <c r="BU2254" i="1"/>
  <c r="Q170" i="2" s="1"/>
  <c r="BT2254" i="1"/>
  <c r="P170" i="2" s="1"/>
  <c r="BR2254" i="1"/>
  <c r="N170" i="2" s="1"/>
  <c r="BQ2254" i="1"/>
  <c r="M170" i="2" s="1"/>
  <c r="BO2254" i="1"/>
  <c r="K170" i="2" s="1"/>
  <c r="BN2254" i="1"/>
  <c r="J170" i="2" s="1"/>
  <c r="BL2254" i="1"/>
  <c r="H170" i="2" s="1"/>
  <c r="BK2254" i="1"/>
  <c r="G170" i="2" s="1"/>
  <c r="BI2254" i="1"/>
  <c r="E170" i="2" s="1"/>
  <c r="BH2254" i="1"/>
  <c r="D170" i="2" s="1"/>
  <c r="BG2254" i="1"/>
  <c r="CE2253"/>
  <c r="AA169" i="2" s="1"/>
  <c r="AA171" s="1"/>
  <c r="CD2253" i="1"/>
  <c r="Z169" i="2" s="1"/>
  <c r="Z171" s="1"/>
  <c r="CB2253" i="1"/>
  <c r="X169" i="2" s="1"/>
  <c r="X171" s="1"/>
  <c r="CA2253" i="1"/>
  <c r="W169" i="2" s="1"/>
  <c r="W171" s="1"/>
  <c r="BV2253" i="1"/>
  <c r="R169" i="2" s="1"/>
  <c r="R171" s="1"/>
  <c r="BU2253" i="1"/>
  <c r="Q169" i="2" s="1"/>
  <c r="Q171" s="1"/>
  <c r="BT2253" i="1"/>
  <c r="P169" i="2" s="1"/>
  <c r="BR2253" i="1"/>
  <c r="N169" i="2" s="1"/>
  <c r="N171" s="1"/>
  <c r="BQ2253" i="1"/>
  <c r="M169" i="2" s="1"/>
  <c r="BO2253" i="1"/>
  <c r="K169" i="2" s="1"/>
  <c r="K171" s="1"/>
  <c r="BN2253" i="1"/>
  <c r="J169" i="2" s="1"/>
  <c r="J171" s="1"/>
  <c r="BL2253" i="1"/>
  <c r="H169" i="2" s="1"/>
  <c r="H171" s="1"/>
  <c r="BK2253" i="1"/>
  <c r="G169" i="2" s="1"/>
  <c r="BI2253" i="1"/>
  <c r="E169" i="2" s="1"/>
  <c r="E171" s="1"/>
  <c r="BH2253" i="1"/>
  <c r="D169" i="2" s="1"/>
  <c r="BG2253" i="1"/>
  <c r="CE2249"/>
  <c r="CD2249"/>
  <c r="CB2249"/>
  <c r="CA2249"/>
  <c r="BV2249"/>
  <c r="BU2249"/>
  <c r="BT2249"/>
  <c r="BR2249"/>
  <c r="BQ2249"/>
  <c r="BO2249"/>
  <c r="BN2249"/>
  <c r="BL2249"/>
  <c r="BK2249"/>
  <c r="BI2249"/>
  <c r="BH2249"/>
  <c r="BG2249"/>
  <c r="CE2248"/>
  <c r="CD2248"/>
  <c r="CB2248"/>
  <c r="CA2248"/>
  <c r="BV2248"/>
  <c r="BU2248"/>
  <c r="BT2248"/>
  <c r="BR2248"/>
  <c r="BQ2248"/>
  <c r="BO2248"/>
  <c r="BN2248"/>
  <c r="BL2248"/>
  <c r="BK2248"/>
  <c r="BI2248"/>
  <c r="BH2248"/>
  <c r="BG2248"/>
  <c r="CE2244"/>
  <c r="AA166" i="2" s="1"/>
  <c r="CD2244" i="1"/>
  <c r="Z166" i="2" s="1"/>
  <c r="CB2244" i="1"/>
  <c r="X166" i="2" s="1"/>
  <c r="CA2244" i="1"/>
  <c r="W166" i="2" s="1"/>
  <c r="BV2244" i="1"/>
  <c r="R166" i="2" s="1"/>
  <c r="BU2244" i="1"/>
  <c r="Q166" i="2" s="1"/>
  <c r="BT2244" i="1"/>
  <c r="P166" i="2" s="1"/>
  <c r="BR2244" i="1"/>
  <c r="N166" i="2" s="1"/>
  <c r="BQ2244" i="1"/>
  <c r="M166" i="2" s="1"/>
  <c r="BO2244" i="1"/>
  <c r="K166" i="2" s="1"/>
  <c r="BN2244" i="1"/>
  <c r="J166" i="2" s="1"/>
  <c r="BL2244" i="1"/>
  <c r="BK2244"/>
  <c r="G166" i="2" s="1"/>
  <c r="BI2244" i="1"/>
  <c r="E166" i="2" s="1"/>
  <c r="BH2244" i="1"/>
  <c r="D166" i="2" s="1"/>
  <c r="BG2244" i="1"/>
  <c r="CE2243"/>
  <c r="AA165" i="2" s="1"/>
  <c r="AA167" s="1"/>
  <c r="CD2243" i="1"/>
  <c r="Z165" i="2" s="1"/>
  <c r="Z167" s="1"/>
  <c r="CB2243" i="1"/>
  <c r="X165" i="2" s="1"/>
  <c r="X167" s="1"/>
  <c r="CA2243" i="1"/>
  <c r="W165" i="2" s="1"/>
  <c r="BV2243" i="1"/>
  <c r="R165" i="2" s="1"/>
  <c r="R167" s="1"/>
  <c r="BU2243" i="1"/>
  <c r="Q165" i="2" s="1"/>
  <c r="Q167" s="1"/>
  <c r="BT2243" i="1"/>
  <c r="P165" i="2" s="1"/>
  <c r="P167" s="1"/>
  <c r="BR2243" i="1"/>
  <c r="N165" i="2" s="1"/>
  <c r="N167" s="1"/>
  <c r="BQ2243" i="1"/>
  <c r="M165" i="2" s="1"/>
  <c r="BO2243" i="1"/>
  <c r="K165" i="2" s="1"/>
  <c r="K167" s="1"/>
  <c r="BN2243" i="1"/>
  <c r="J165" i="2" s="1"/>
  <c r="J167" s="1"/>
  <c r="BL2243" i="1"/>
  <c r="H165" i="2" s="1"/>
  <c r="BK2243" i="1"/>
  <c r="G165" i="2" s="1"/>
  <c r="G167" s="1"/>
  <c r="BI2243" i="1"/>
  <c r="E165" i="2" s="1"/>
  <c r="E167" s="1"/>
  <c r="BH2243" i="1"/>
  <c r="D165" i="2" s="1"/>
  <c r="BG2243" i="1"/>
  <c r="CE2236"/>
  <c r="AA162" i="2" s="1"/>
  <c r="CD2236" i="1"/>
  <c r="Z162" i="2" s="1"/>
  <c r="CB2236" i="1"/>
  <c r="X162" i="2" s="1"/>
  <c r="CA2236" i="1"/>
  <c r="W162" i="2" s="1"/>
  <c r="BV2236" i="1"/>
  <c r="R162" i="2" s="1"/>
  <c r="BU2236" i="1"/>
  <c r="Q162" i="2" s="1"/>
  <c r="BT2236" i="1"/>
  <c r="P162" i="2" s="1"/>
  <c r="BR2236" i="1"/>
  <c r="N162" i="2" s="1"/>
  <c r="BQ2236" i="1"/>
  <c r="M162" i="2" s="1"/>
  <c r="BO2236" i="1"/>
  <c r="K162" i="2" s="1"/>
  <c r="BN2236" i="1"/>
  <c r="J162" i="2" s="1"/>
  <c r="BL2236" i="1"/>
  <c r="H162" i="2" s="1"/>
  <c r="BK2236" i="1"/>
  <c r="G162" i="2" s="1"/>
  <c r="BI2236" i="1"/>
  <c r="E162" i="2" s="1"/>
  <c r="BH2236" i="1"/>
  <c r="D162" i="2" s="1"/>
  <c r="BG2236" i="1"/>
  <c r="CE2235"/>
  <c r="AA161" i="2" s="1"/>
  <c r="AA163" s="1"/>
  <c r="CD2235" i="1"/>
  <c r="Z161" i="2" s="1"/>
  <c r="Z163" s="1"/>
  <c r="CB2235" i="1"/>
  <c r="X161" i="2" s="1"/>
  <c r="X163" s="1"/>
  <c r="CA2235" i="1"/>
  <c r="W161" i="2" s="1"/>
  <c r="W163" s="1"/>
  <c r="BV2235" i="1"/>
  <c r="R161" i="2" s="1"/>
  <c r="R163" s="1"/>
  <c r="BU2235" i="1"/>
  <c r="Q161" i="2" s="1"/>
  <c r="Q163" s="1"/>
  <c r="BT2235" i="1"/>
  <c r="P161" i="2" s="1"/>
  <c r="P163" s="1"/>
  <c r="BR2235" i="1"/>
  <c r="N161" i="2" s="1"/>
  <c r="BQ2235" i="1"/>
  <c r="M161" i="2" s="1"/>
  <c r="BO2235" i="1"/>
  <c r="K161" i="2" s="1"/>
  <c r="K163" s="1"/>
  <c r="BN2235" i="1"/>
  <c r="J161" i="2" s="1"/>
  <c r="J163" s="1"/>
  <c r="BL2235" i="1"/>
  <c r="H161" i="2" s="1"/>
  <c r="H163" s="1"/>
  <c r="BK2235" i="1"/>
  <c r="G161" i="2" s="1"/>
  <c r="BI2235" i="1"/>
  <c r="E161" i="2" s="1"/>
  <c r="E163" s="1"/>
  <c r="BH2235" i="1"/>
  <c r="D161" i="2" s="1"/>
  <c r="BG2235" i="1"/>
  <c r="CE2231"/>
  <c r="AA158" i="2" s="1"/>
  <c r="CD2231" i="1"/>
  <c r="Z158" i="2" s="1"/>
  <c r="CB2231" i="1"/>
  <c r="X158" i="2" s="1"/>
  <c r="CA2231" i="1"/>
  <c r="W158" i="2" s="1"/>
  <c r="BV2231" i="1"/>
  <c r="R158" i="2" s="1"/>
  <c r="BU2231" i="1"/>
  <c r="Q158" i="2" s="1"/>
  <c r="BT2231" i="1"/>
  <c r="P158" i="2" s="1"/>
  <c r="BR2231" i="1"/>
  <c r="N158" i="2" s="1"/>
  <c r="BQ2231" i="1"/>
  <c r="M158" i="2" s="1"/>
  <c r="BO2231" i="1"/>
  <c r="K158" i="2" s="1"/>
  <c r="BN2231" i="1"/>
  <c r="J158" i="2" s="1"/>
  <c r="BL2231" i="1"/>
  <c r="H158" i="2" s="1"/>
  <c r="BK2231" i="1"/>
  <c r="G158" i="2" s="1"/>
  <c r="BI2231" i="1"/>
  <c r="E158" i="2" s="1"/>
  <c r="BH2231" i="1"/>
  <c r="D158" i="2" s="1"/>
  <c r="BG2231" i="1"/>
  <c r="CE2230"/>
  <c r="AA157" i="2" s="1"/>
  <c r="AA159" s="1"/>
  <c r="CD2230" i="1"/>
  <c r="Z157" i="2" s="1"/>
  <c r="CB2230" i="1"/>
  <c r="X157" i="2" s="1"/>
  <c r="X159" s="1"/>
  <c r="CA2230" i="1"/>
  <c r="W157" i="2" s="1"/>
  <c r="BV2230" i="1"/>
  <c r="R157" i="2" s="1"/>
  <c r="R159" s="1"/>
  <c r="BU2230" i="1"/>
  <c r="Q157" i="2" s="1"/>
  <c r="Q159" s="1"/>
  <c r="BT2230" i="1"/>
  <c r="P157" i="2" s="1"/>
  <c r="P159" s="1"/>
  <c r="BR2230" i="1"/>
  <c r="N157" i="2" s="1"/>
  <c r="BQ2230" i="1"/>
  <c r="M157" i="2" s="1"/>
  <c r="M159" s="1"/>
  <c r="BO2230" i="1"/>
  <c r="K157" i="2" s="1"/>
  <c r="K159" s="1"/>
  <c r="BN2230" i="1"/>
  <c r="J157" i="2" s="1"/>
  <c r="J159" s="1"/>
  <c r="BL2230" i="1"/>
  <c r="H157" i="2" s="1"/>
  <c r="BK2230" i="1"/>
  <c r="G157" i="2" s="1"/>
  <c r="G159" s="1"/>
  <c r="BI2230" i="1"/>
  <c r="E157" i="2" s="1"/>
  <c r="E159" s="1"/>
  <c r="BH2230" i="1"/>
  <c r="D157" i="2" s="1"/>
  <c r="BG2230" i="1"/>
  <c r="CE2226"/>
  <c r="AA154" i="2" s="1"/>
  <c r="CD2226" i="1"/>
  <c r="Z154" i="2" s="1"/>
  <c r="CB2226" i="1"/>
  <c r="X154" i="2" s="1"/>
  <c r="CA2226" i="1"/>
  <c r="W154" i="2" s="1"/>
  <c r="BV2226" i="1"/>
  <c r="R154" i="2" s="1"/>
  <c r="BU2226" i="1"/>
  <c r="Q154" i="2" s="1"/>
  <c r="BT2226" i="1"/>
  <c r="P154" i="2" s="1"/>
  <c r="BR2226" i="1"/>
  <c r="N154" i="2" s="1"/>
  <c r="BQ2226" i="1"/>
  <c r="M154" i="2" s="1"/>
  <c r="BO2226" i="1"/>
  <c r="K154" i="2" s="1"/>
  <c r="BN2226" i="1"/>
  <c r="J154" i="2" s="1"/>
  <c r="BL2226" i="1"/>
  <c r="H154" i="2" s="1"/>
  <c r="BK2226" i="1"/>
  <c r="G154" i="2" s="1"/>
  <c r="BI2226" i="1"/>
  <c r="E154" i="2" s="1"/>
  <c r="BH2226" i="1"/>
  <c r="D154" i="2" s="1"/>
  <c r="BG2226" i="1"/>
  <c r="CE2225"/>
  <c r="AA153" i="2" s="1"/>
  <c r="AA155" s="1"/>
  <c r="CD2225" i="1"/>
  <c r="Z153" i="2" s="1"/>
  <c r="Z155" s="1"/>
  <c r="CB2225" i="1"/>
  <c r="X153" i="2" s="1"/>
  <c r="X155" s="1"/>
  <c r="CA2225" i="1"/>
  <c r="W153" i="2" s="1"/>
  <c r="W155" s="1"/>
  <c r="BV2225" i="1"/>
  <c r="R153" i="2" s="1"/>
  <c r="R155" s="1"/>
  <c r="BU2225" i="1"/>
  <c r="Q153" i="2" s="1"/>
  <c r="Q155" s="1"/>
  <c r="BT2225" i="1"/>
  <c r="P153" i="2" s="1"/>
  <c r="P155" s="1"/>
  <c r="BR2225" i="1"/>
  <c r="N153" i="2" s="1"/>
  <c r="N155" s="1"/>
  <c r="BQ2225" i="1"/>
  <c r="M153" i="2" s="1"/>
  <c r="M155" s="1"/>
  <c r="BO2225" i="1"/>
  <c r="K153" i="2" s="1"/>
  <c r="K155" s="1"/>
  <c r="BN2225" i="1"/>
  <c r="J153" i="2" s="1"/>
  <c r="J155" s="1"/>
  <c r="BL2225" i="1"/>
  <c r="H153" i="2" s="1"/>
  <c r="BK2225" i="1"/>
  <c r="G153" i="2" s="1"/>
  <c r="G155" s="1"/>
  <c r="BI2225" i="1"/>
  <c r="E153" i="2" s="1"/>
  <c r="E155" s="1"/>
  <c r="BH2225" i="1"/>
  <c r="D153" i="2" s="1"/>
  <c r="BG2225" i="1"/>
  <c r="CE2222"/>
  <c r="CD2222"/>
  <c r="CB2222"/>
  <c r="CA2222"/>
  <c r="BV2222"/>
  <c r="BU2222"/>
  <c r="BT2222"/>
  <c r="BR2222"/>
  <c r="BQ2222"/>
  <c r="BO2222"/>
  <c r="BN2222"/>
  <c r="BL2222"/>
  <c r="BK2222"/>
  <c r="BI2222"/>
  <c r="BH2222"/>
  <c r="BG2222"/>
  <c r="CE2221"/>
  <c r="CD2221"/>
  <c r="CB2221"/>
  <c r="CA2221"/>
  <c r="BV2221"/>
  <c r="BU2221"/>
  <c r="BT2221"/>
  <c r="BR2221"/>
  <c r="BQ2221"/>
  <c r="BO2221"/>
  <c r="BN2221"/>
  <c r="BL2221"/>
  <c r="BK2221"/>
  <c r="BI2221"/>
  <c r="BH2221"/>
  <c r="BG2221"/>
  <c r="CE2217"/>
  <c r="AA150" i="2" s="1"/>
  <c r="CD2217" i="1"/>
  <c r="Z150" i="2" s="1"/>
  <c r="CB2217" i="1"/>
  <c r="X150" i="2" s="1"/>
  <c r="CA2217" i="1"/>
  <c r="W150" i="2" s="1"/>
  <c r="BV2217" i="1"/>
  <c r="R150" i="2" s="1"/>
  <c r="BU2217" i="1"/>
  <c r="Q150" i="2" s="1"/>
  <c r="BT2217" i="1"/>
  <c r="P150" i="2" s="1"/>
  <c r="BR2217" i="1"/>
  <c r="N150" i="2" s="1"/>
  <c r="BQ2217" i="1"/>
  <c r="M150" i="2" s="1"/>
  <c r="BO2217" i="1"/>
  <c r="K150" i="2" s="1"/>
  <c r="BN2217" i="1"/>
  <c r="J150" i="2" s="1"/>
  <c r="BL2217" i="1"/>
  <c r="H150" i="2" s="1"/>
  <c r="BK2217" i="1"/>
  <c r="G150" i="2" s="1"/>
  <c r="BI2217" i="1"/>
  <c r="E150" i="2" s="1"/>
  <c r="BH2217" i="1"/>
  <c r="D150" i="2" s="1"/>
  <c r="BG2217" i="1"/>
  <c r="CE2216"/>
  <c r="AA149" i="2" s="1"/>
  <c r="CD2216" i="1"/>
  <c r="Z149" i="2" s="1"/>
  <c r="Z151" s="1"/>
  <c r="CB2216" i="1"/>
  <c r="X149" i="2" s="1"/>
  <c r="X151" s="1"/>
  <c r="CA2216" i="1"/>
  <c r="W149" i="2" s="1"/>
  <c r="W151" s="1"/>
  <c r="BV2216" i="1"/>
  <c r="R149" i="2" s="1"/>
  <c r="R151" s="1"/>
  <c r="BU2216" i="1"/>
  <c r="Q149" i="2" s="1"/>
  <c r="Q151" s="1"/>
  <c r="BT2216" i="1"/>
  <c r="P149" i="2" s="1"/>
  <c r="P151" s="1"/>
  <c r="BR2216" i="1"/>
  <c r="N149" i="2" s="1"/>
  <c r="N151" s="1"/>
  <c r="BQ2216" i="1"/>
  <c r="M149" i="2" s="1"/>
  <c r="M151" s="1"/>
  <c r="BO2216" i="1"/>
  <c r="K149" i="2" s="1"/>
  <c r="K151" s="1"/>
  <c r="BN2216" i="1"/>
  <c r="J149" i="2" s="1"/>
  <c r="J151" s="1"/>
  <c r="BL2216" i="1"/>
  <c r="H149" i="2" s="1"/>
  <c r="H151" s="1"/>
  <c r="BK2216" i="1"/>
  <c r="G149" i="2" s="1"/>
  <c r="G151" s="1"/>
  <c r="BI2216" i="1"/>
  <c r="E149" i="2" s="1"/>
  <c r="E151" s="1"/>
  <c r="BH2216" i="1"/>
  <c r="D149" i="2" s="1"/>
  <c r="D151" s="1"/>
  <c r="BG2216" i="1"/>
  <c r="CE2208"/>
  <c r="AA191" i="2" s="1"/>
  <c r="CD2208" i="1"/>
  <c r="Z191" i="2" s="1"/>
  <c r="CB2208" i="1"/>
  <c r="X191" i="2" s="1"/>
  <c r="CA2208" i="1"/>
  <c r="W191" i="2" s="1"/>
  <c r="BV2208" i="1"/>
  <c r="R191" i="2" s="1"/>
  <c r="BU2208" i="1"/>
  <c r="Q191" i="2" s="1"/>
  <c r="BT2208" i="1"/>
  <c r="P191" i="2" s="1"/>
  <c r="BR2208" i="1"/>
  <c r="N191" i="2" s="1"/>
  <c r="BQ2208" i="1"/>
  <c r="M191" i="2" s="1"/>
  <c r="BO2208" i="1"/>
  <c r="K191" i="2" s="1"/>
  <c r="BN2208" i="1"/>
  <c r="J191" i="2" s="1"/>
  <c r="BL2208" i="1"/>
  <c r="H191" i="2" s="1"/>
  <c r="BK2208" i="1"/>
  <c r="G191" i="2" s="1"/>
  <c r="BI2208" i="1"/>
  <c r="E191" i="2" s="1"/>
  <c r="BH2208" i="1"/>
  <c r="D191" i="2" s="1"/>
  <c r="BG2208" i="1"/>
  <c r="CE2207"/>
  <c r="AA190" i="2" s="1"/>
  <c r="AA192" s="1"/>
  <c r="CD2207" i="1"/>
  <c r="Z190" i="2" s="1"/>
  <c r="Z192" s="1"/>
  <c r="CB2207" i="1"/>
  <c r="CA2207"/>
  <c r="W190" i="2" s="1"/>
  <c r="BV2207" i="1"/>
  <c r="R190" i="2" s="1"/>
  <c r="R192" s="1"/>
  <c r="BU2207" i="1"/>
  <c r="BT2207"/>
  <c r="BR2207"/>
  <c r="N190" i="2" s="1"/>
  <c r="N192" s="1"/>
  <c r="BQ2207" i="1"/>
  <c r="M190" i="2" s="1"/>
  <c r="M192" s="1"/>
  <c r="BO2207" i="1"/>
  <c r="K190" i="2" s="1"/>
  <c r="K192" s="1"/>
  <c r="BN2207" i="1"/>
  <c r="J190" i="2" s="1"/>
  <c r="J192" s="1"/>
  <c r="BL2207" i="1"/>
  <c r="H190" i="2" s="1"/>
  <c r="H192" s="1"/>
  <c r="BK2207" i="1"/>
  <c r="G190" i="2" s="1"/>
  <c r="G192" s="1"/>
  <c r="BI2207" i="1"/>
  <c r="BH2207"/>
  <c r="D190" i="2" s="1"/>
  <c r="BG2207" i="1"/>
  <c r="CE2190"/>
  <c r="AA109" i="2" s="1"/>
  <c r="CD2190" i="1"/>
  <c r="Z109" i="2" s="1"/>
  <c r="CB2190" i="1"/>
  <c r="X109" i="2" s="1"/>
  <c r="CA2190" i="1"/>
  <c r="W109" i="2" s="1"/>
  <c r="BV2190" i="1"/>
  <c r="R109" i="2" s="1"/>
  <c r="BU2190" i="1"/>
  <c r="Q109" i="2" s="1"/>
  <c r="BT2190" i="1"/>
  <c r="P109" i="2" s="1"/>
  <c r="BR2190" i="1"/>
  <c r="N109" i="2" s="1"/>
  <c r="BQ2190" i="1"/>
  <c r="M109" i="2" s="1"/>
  <c r="BO2190" i="1"/>
  <c r="K109" i="2" s="1"/>
  <c r="BN2190" i="1"/>
  <c r="J109" i="2" s="1"/>
  <c r="BL2190" i="1"/>
  <c r="H109" i="2" s="1"/>
  <c r="BK2190" i="1"/>
  <c r="G109" i="2" s="1"/>
  <c r="BI2190" i="1"/>
  <c r="E109" i="2" s="1"/>
  <c r="BH2190" i="1"/>
  <c r="D109" i="2" s="1"/>
  <c r="BG2190" i="1"/>
  <c r="CE2189"/>
  <c r="AA108" i="2" s="1"/>
  <c r="AA110" s="1"/>
  <c r="CD2189" i="1"/>
  <c r="Z108" i="2" s="1"/>
  <c r="CB2189" i="1"/>
  <c r="X108" i="2" s="1"/>
  <c r="X110" s="1"/>
  <c r="CA2189" i="1"/>
  <c r="W108" i="2" s="1"/>
  <c r="W110" s="1"/>
  <c r="BV2189" i="1"/>
  <c r="R108" i="2" s="1"/>
  <c r="BU2189" i="1"/>
  <c r="Q108" i="2" s="1"/>
  <c r="Q110" s="1"/>
  <c r="BT2189" i="1"/>
  <c r="P108" i="2" s="1"/>
  <c r="P110" s="1"/>
  <c r="BR2189" i="1"/>
  <c r="N108" i="2" s="1"/>
  <c r="BQ2189" i="1"/>
  <c r="M108" i="2" s="1"/>
  <c r="BO2189" i="1"/>
  <c r="K108" i="2" s="1"/>
  <c r="K110" s="1"/>
  <c r="BN2189" i="1"/>
  <c r="J108" i="2" s="1"/>
  <c r="J110" s="1"/>
  <c r="BL2189" i="1"/>
  <c r="BK2189"/>
  <c r="G108" i="2" s="1"/>
  <c r="G110" s="1"/>
  <c r="BI2189" i="1"/>
  <c r="E108" i="2" s="1"/>
  <c r="E110" s="1"/>
  <c r="BH2189" i="1"/>
  <c r="D108" i="2" s="1"/>
  <c r="D110" s="1"/>
  <c r="BG2189" i="1"/>
  <c r="CE2185"/>
  <c r="AA103" i="2" s="1"/>
  <c r="CD2185" i="1"/>
  <c r="Z103" i="2" s="1"/>
  <c r="CB2185" i="1"/>
  <c r="X103" i="2" s="1"/>
  <c r="CA2185" i="1"/>
  <c r="W103" i="2" s="1"/>
  <c r="BV2185" i="1"/>
  <c r="R103" i="2" s="1"/>
  <c r="BU2185" i="1"/>
  <c r="Q103" i="2" s="1"/>
  <c r="BT2185" i="1"/>
  <c r="P103" i="2" s="1"/>
  <c r="BR2185" i="1"/>
  <c r="N103" i="2" s="1"/>
  <c r="BQ2185" i="1"/>
  <c r="M103" i="2" s="1"/>
  <c r="BO2185" i="1"/>
  <c r="K103" i="2" s="1"/>
  <c r="BN2185" i="1"/>
  <c r="J103" i="2" s="1"/>
  <c r="BL2185" i="1"/>
  <c r="H103" i="2" s="1"/>
  <c r="BK2185" i="1"/>
  <c r="G103" i="2" s="1"/>
  <c r="BI2185" i="1"/>
  <c r="E103" i="2" s="1"/>
  <c r="BH2185" i="1"/>
  <c r="D103" i="2" s="1"/>
  <c r="BG2185" i="1"/>
  <c r="CE2184"/>
  <c r="AA102" i="2" s="1"/>
  <c r="AA104" s="1"/>
  <c r="CD2184" i="1"/>
  <c r="Z102" i="2" s="1"/>
  <c r="Z104" s="1"/>
  <c r="CB2184" i="1"/>
  <c r="X102" i="2" s="1"/>
  <c r="CA2184" i="1"/>
  <c r="W102" i="2" s="1"/>
  <c r="BV2184" i="1"/>
  <c r="R102" i="2" s="1"/>
  <c r="R104" s="1"/>
  <c r="BU2184" i="1"/>
  <c r="Q102" i="2" s="1"/>
  <c r="Q104" s="1"/>
  <c r="BT2184" i="1"/>
  <c r="P102" i="2" s="1"/>
  <c r="P104" s="1"/>
  <c r="BR2184" i="1"/>
  <c r="N102" i="2" s="1"/>
  <c r="BQ2184" i="1"/>
  <c r="M102" i="2" s="1"/>
  <c r="BO2184" i="1"/>
  <c r="K102" i="2" s="1"/>
  <c r="K104" s="1"/>
  <c r="BN2184" i="1"/>
  <c r="J102" i="2" s="1"/>
  <c r="J104" s="1"/>
  <c r="BL2184" i="1"/>
  <c r="H102" i="2" s="1"/>
  <c r="H104" s="1"/>
  <c r="BK2184" i="1"/>
  <c r="G102" i="2" s="1"/>
  <c r="BI2184" i="1"/>
  <c r="E102" i="2" s="1"/>
  <c r="BH2184" i="1"/>
  <c r="D102" i="2" s="1"/>
  <c r="BG2184" i="1"/>
  <c r="CE2181"/>
  <c r="AA99" i="2" s="1"/>
  <c r="CD2181" i="1"/>
  <c r="Z99" i="2" s="1"/>
  <c r="CB2181" i="1"/>
  <c r="X99" i="2" s="1"/>
  <c r="CA2181" i="1"/>
  <c r="W99" i="2" s="1"/>
  <c r="BV2181" i="1"/>
  <c r="R99" i="2" s="1"/>
  <c r="BU2181" i="1"/>
  <c r="Q99" i="2" s="1"/>
  <c r="BT2181" i="1"/>
  <c r="P99" i="2" s="1"/>
  <c r="BR2181" i="1"/>
  <c r="N99" i="2" s="1"/>
  <c r="BQ2181" i="1"/>
  <c r="M99" i="2" s="1"/>
  <c r="BO2181" i="1"/>
  <c r="K99" i="2" s="1"/>
  <c r="BN2181" i="1"/>
  <c r="J99" i="2" s="1"/>
  <c r="BL2181" i="1"/>
  <c r="H99" i="2" s="1"/>
  <c r="BK2181" i="1"/>
  <c r="G99" i="2" s="1"/>
  <c r="BI2181" i="1"/>
  <c r="E99" i="2" s="1"/>
  <c r="BH2181" i="1"/>
  <c r="D99" i="2" s="1"/>
  <c r="BG2181" i="1"/>
  <c r="CE2180"/>
  <c r="AA98" i="2" s="1"/>
  <c r="AA100" s="1"/>
  <c r="CD2180" i="1"/>
  <c r="Z98" i="2" s="1"/>
  <c r="Z100" s="1"/>
  <c r="CB2180" i="1"/>
  <c r="X98" i="2" s="1"/>
  <c r="X100" s="1"/>
  <c r="CA2180" i="1"/>
  <c r="W98" i="2" s="1"/>
  <c r="W100" s="1"/>
  <c r="BV2180" i="1"/>
  <c r="R98" i="2" s="1"/>
  <c r="R100" s="1"/>
  <c r="BU2180" i="1"/>
  <c r="Q98" i="2" s="1"/>
  <c r="Q100" s="1"/>
  <c r="BT2180" i="1"/>
  <c r="P98" i="2" s="1"/>
  <c r="P100" s="1"/>
  <c r="BR2180" i="1"/>
  <c r="N98" i="2" s="1"/>
  <c r="N100" s="1"/>
  <c r="BQ2180" i="1"/>
  <c r="M98" i="2" s="1"/>
  <c r="M100" s="1"/>
  <c r="BO2180" i="1"/>
  <c r="K98" i="2" s="1"/>
  <c r="BN2180" i="1"/>
  <c r="J98" i="2" s="1"/>
  <c r="J100" s="1"/>
  <c r="BL2180" i="1"/>
  <c r="H98" i="2" s="1"/>
  <c r="H100" s="1"/>
  <c r="BK2180" i="1"/>
  <c r="G98" i="2" s="1"/>
  <c r="BI2180" i="1"/>
  <c r="E98" i="2" s="1"/>
  <c r="BH2180" i="1"/>
  <c r="D98" i="2" s="1"/>
  <c r="BG2180" i="1"/>
  <c r="CE2177"/>
  <c r="CD2177"/>
  <c r="CB2177"/>
  <c r="CA2177"/>
  <c r="BV2177"/>
  <c r="BU2177"/>
  <c r="BT2177"/>
  <c r="BR2177"/>
  <c r="BQ2177"/>
  <c r="BO2177"/>
  <c r="BN2177"/>
  <c r="BL2177"/>
  <c r="BK2177"/>
  <c r="BI2177"/>
  <c r="BH2177"/>
  <c r="BG2177"/>
  <c r="CE2170"/>
  <c r="CD2170"/>
  <c r="CB2170"/>
  <c r="CA2170"/>
  <c r="BV2170"/>
  <c r="BU2170"/>
  <c r="BT2170"/>
  <c r="BR2170"/>
  <c r="BQ2170"/>
  <c r="BO2170"/>
  <c r="BN2170"/>
  <c r="BL2170"/>
  <c r="BK2170"/>
  <c r="BI2170"/>
  <c r="BH2170"/>
  <c r="BG2170"/>
  <c r="CE2167"/>
  <c r="CD2167"/>
  <c r="CB2167"/>
  <c r="CA2167"/>
  <c r="BV2167"/>
  <c r="BU2167"/>
  <c r="BT2167"/>
  <c r="BR2167"/>
  <c r="BQ2167"/>
  <c r="BO2167"/>
  <c r="BN2167"/>
  <c r="BL2167"/>
  <c r="BK2167"/>
  <c r="BI2167"/>
  <c r="BH2167"/>
  <c r="BG2167"/>
  <c r="CE2145"/>
  <c r="CD2145"/>
  <c r="CB2145"/>
  <c r="CA2145"/>
  <c r="BV2145"/>
  <c r="BU2145"/>
  <c r="BT2145"/>
  <c r="BR2145"/>
  <c r="BQ2145"/>
  <c r="BO2145"/>
  <c r="BN2145"/>
  <c r="BL2145"/>
  <c r="BK2145"/>
  <c r="BI2145"/>
  <c r="BH2145"/>
  <c r="BG2145"/>
  <c r="CE2144"/>
  <c r="CD2144"/>
  <c r="CB2144"/>
  <c r="CA2144"/>
  <c r="BV2144"/>
  <c r="BU2144"/>
  <c r="BT2144"/>
  <c r="BR2144"/>
  <c r="BQ2144"/>
  <c r="BO2144"/>
  <c r="BN2144"/>
  <c r="BL2144"/>
  <c r="BK2144"/>
  <c r="BI2144"/>
  <c r="BH2144"/>
  <c r="BG2144"/>
  <c r="CE2135"/>
  <c r="CD2135"/>
  <c r="CB2135"/>
  <c r="CA2135"/>
  <c r="BV2135"/>
  <c r="BU2135"/>
  <c r="BT2135"/>
  <c r="BR2135"/>
  <c r="BQ2135"/>
  <c r="BO2135"/>
  <c r="BN2135"/>
  <c r="BL2135"/>
  <c r="BK2135"/>
  <c r="BI2135"/>
  <c r="BH2135"/>
  <c r="BG2135"/>
  <c r="CE2134"/>
  <c r="CD2134"/>
  <c r="CB2134"/>
  <c r="CA2134"/>
  <c r="BV2134"/>
  <c r="BU2134"/>
  <c r="BT2134"/>
  <c r="BR2134"/>
  <c r="BQ2134"/>
  <c r="BO2134"/>
  <c r="BN2134"/>
  <c r="BL2134"/>
  <c r="BK2134"/>
  <c r="BI2134"/>
  <c r="BH2134"/>
  <c r="BG2134"/>
  <c r="CE2130"/>
  <c r="CD2130"/>
  <c r="CB2130"/>
  <c r="CA2130"/>
  <c r="BV2130"/>
  <c r="BU2130"/>
  <c r="BT2130"/>
  <c r="BR2130"/>
  <c r="BQ2130"/>
  <c r="BO2130"/>
  <c r="BN2130"/>
  <c r="BL2130"/>
  <c r="BK2130"/>
  <c r="BI2130"/>
  <c r="BH2130"/>
  <c r="BG2130"/>
  <c r="CE2129"/>
  <c r="CD2129"/>
  <c r="CB2129"/>
  <c r="CA2129"/>
  <c r="BV2129"/>
  <c r="BU2129"/>
  <c r="BT2129"/>
  <c r="BR2129"/>
  <c r="BQ2129"/>
  <c r="BO2129"/>
  <c r="BN2129"/>
  <c r="BL2129"/>
  <c r="BK2129"/>
  <c r="BI2129"/>
  <c r="BH2129"/>
  <c r="BG2129"/>
  <c r="CE2125"/>
  <c r="CD2125"/>
  <c r="CB2125"/>
  <c r="CA2125"/>
  <c r="BV2125"/>
  <c r="BU2125"/>
  <c r="BT2125"/>
  <c r="BR2125"/>
  <c r="BQ2125"/>
  <c r="BO2125"/>
  <c r="BN2125"/>
  <c r="BL2125"/>
  <c r="BK2125"/>
  <c r="BI2125"/>
  <c r="BH2125"/>
  <c r="BG2125"/>
  <c r="CE2124"/>
  <c r="CD2124"/>
  <c r="CB2124"/>
  <c r="CA2124"/>
  <c r="BV2124"/>
  <c r="BU2124"/>
  <c r="BT2124"/>
  <c r="BR2124"/>
  <c r="BQ2124"/>
  <c r="BO2124"/>
  <c r="BN2124"/>
  <c r="BL2124"/>
  <c r="BK2124"/>
  <c r="BI2124"/>
  <c r="BH2124"/>
  <c r="BG2124"/>
  <c r="CE2118"/>
  <c r="CD2118"/>
  <c r="CB2118"/>
  <c r="CA2118"/>
  <c r="BV2118"/>
  <c r="BU2118"/>
  <c r="BT2118"/>
  <c r="BR2118"/>
  <c r="BQ2118"/>
  <c r="BO2118"/>
  <c r="BN2118"/>
  <c r="BL2118"/>
  <c r="BK2118"/>
  <c r="BI2118"/>
  <c r="BH2118"/>
  <c r="BG2118"/>
  <c r="CE2117"/>
  <c r="CD2117"/>
  <c r="CB2117"/>
  <c r="CA2117"/>
  <c r="BV2117"/>
  <c r="BU2117"/>
  <c r="BT2117"/>
  <c r="BR2117"/>
  <c r="BQ2117"/>
  <c r="BO2117"/>
  <c r="BN2117"/>
  <c r="BL2117"/>
  <c r="BK2117"/>
  <c r="BI2117"/>
  <c r="BH2117"/>
  <c r="BG2117"/>
  <c r="CE2107"/>
  <c r="CD2107"/>
  <c r="CB2107"/>
  <c r="CA2107"/>
  <c r="BV2107"/>
  <c r="BU2107"/>
  <c r="BT2107"/>
  <c r="BR2107"/>
  <c r="BQ2107"/>
  <c r="BO2107"/>
  <c r="BN2107"/>
  <c r="BL2107"/>
  <c r="BK2107"/>
  <c r="BI2107"/>
  <c r="BH2107"/>
  <c r="BG2107"/>
  <c r="CE2106"/>
  <c r="CD2106"/>
  <c r="CB2106"/>
  <c r="CA2106"/>
  <c r="BV2106"/>
  <c r="BU2106"/>
  <c r="BT2106"/>
  <c r="BR2106"/>
  <c r="BQ2106"/>
  <c r="BO2106"/>
  <c r="BN2106"/>
  <c r="BL2106"/>
  <c r="BK2106"/>
  <c r="BI2106"/>
  <c r="BH2106"/>
  <c r="BG2106"/>
  <c r="CE2102"/>
  <c r="CD2102"/>
  <c r="CB2102"/>
  <c r="CA2102"/>
  <c r="BV2102"/>
  <c r="BU2102"/>
  <c r="BT2102"/>
  <c r="BR2102"/>
  <c r="BQ2102"/>
  <c r="BO2102"/>
  <c r="BN2102"/>
  <c r="BL2102"/>
  <c r="BK2102"/>
  <c r="BI2102"/>
  <c r="BH2102"/>
  <c r="BG2102"/>
  <c r="CE2101"/>
  <c r="CD2101"/>
  <c r="CB2101"/>
  <c r="CA2101"/>
  <c r="BV2101"/>
  <c r="BU2101"/>
  <c r="BT2101"/>
  <c r="BR2101"/>
  <c r="BQ2101"/>
  <c r="BO2101"/>
  <c r="BN2101"/>
  <c r="BL2101"/>
  <c r="BK2101"/>
  <c r="BI2101"/>
  <c r="BH2101"/>
  <c r="BG2101"/>
  <c r="CE2097"/>
  <c r="CD2097"/>
  <c r="CB2097"/>
  <c r="CA2097"/>
  <c r="BV2097"/>
  <c r="BU2097"/>
  <c r="BT2097"/>
  <c r="BR2097"/>
  <c r="BQ2097"/>
  <c r="BO2097"/>
  <c r="BN2097"/>
  <c r="BL2097"/>
  <c r="BK2097"/>
  <c r="BI2097"/>
  <c r="BH2097"/>
  <c r="BG2097"/>
  <c r="CE2096"/>
  <c r="CD2096"/>
  <c r="CB2096"/>
  <c r="CA2096"/>
  <c r="BV2096"/>
  <c r="BU2096"/>
  <c r="BT2096"/>
  <c r="BR2096"/>
  <c r="BQ2096"/>
  <c r="BO2096"/>
  <c r="BN2096"/>
  <c r="BL2096"/>
  <c r="BK2096"/>
  <c r="BI2096"/>
  <c r="BH2096"/>
  <c r="BG2096"/>
  <c r="CE2092"/>
  <c r="CD2092"/>
  <c r="CB2092"/>
  <c r="CA2092"/>
  <c r="BV2092"/>
  <c r="BU2092"/>
  <c r="BT2092"/>
  <c r="BR2092"/>
  <c r="BQ2092"/>
  <c r="BO2092"/>
  <c r="BN2092"/>
  <c r="BL2092"/>
  <c r="BK2092"/>
  <c r="BI2092"/>
  <c r="BH2092"/>
  <c r="BG2092"/>
  <c r="CE2091"/>
  <c r="CD2091"/>
  <c r="CB2091"/>
  <c r="CA2091"/>
  <c r="BV2091"/>
  <c r="BU2091"/>
  <c r="BT2091"/>
  <c r="BR2091"/>
  <c r="BQ2091"/>
  <c r="BO2091"/>
  <c r="BN2091"/>
  <c r="BL2091"/>
  <c r="BK2091"/>
  <c r="BI2091"/>
  <c r="BH2091"/>
  <c r="BG2091"/>
  <c r="CE2087"/>
  <c r="CD2087"/>
  <c r="CB2087"/>
  <c r="CA2087"/>
  <c r="BV2087"/>
  <c r="BU2087"/>
  <c r="BT2087"/>
  <c r="BR2087"/>
  <c r="BQ2087"/>
  <c r="BO2087"/>
  <c r="BN2087"/>
  <c r="BL2087"/>
  <c r="BK2087"/>
  <c r="BI2087"/>
  <c r="BH2087"/>
  <c r="BG2087"/>
  <c r="CE2086"/>
  <c r="CD2086"/>
  <c r="CB2086"/>
  <c r="CA2086"/>
  <c r="BV2086"/>
  <c r="BU2086"/>
  <c r="BT2086"/>
  <c r="BR2086"/>
  <c r="BQ2086"/>
  <c r="BO2086"/>
  <c r="BN2086"/>
  <c r="BL2086"/>
  <c r="BK2086"/>
  <c r="BI2086"/>
  <c r="BH2086"/>
  <c r="BG2086"/>
  <c r="CE2079"/>
  <c r="CD2079"/>
  <c r="CB2079"/>
  <c r="CA2079"/>
  <c r="BV2079"/>
  <c r="BU2079"/>
  <c r="BT2079"/>
  <c r="BR2079"/>
  <c r="BQ2079"/>
  <c r="BO2079"/>
  <c r="BN2079"/>
  <c r="BL2079"/>
  <c r="BK2079"/>
  <c r="BI2079"/>
  <c r="BH2079"/>
  <c r="BG2079"/>
  <c r="CE2078"/>
  <c r="CD2078"/>
  <c r="CB2078"/>
  <c r="CA2078"/>
  <c r="BV2078"/>
  <c r="BU2078"/>
  <c r="BT2078"/>
  <c r="BR2078"/>
  <c r="BQ2078"/>
  <c r="BO2078"/>
  <c r="BN2078"/>
  <c r="BL2078"/>
  <c r="BK2078"/>
  <c r="BI2078"/>
  <c r="BH2078"/>
  <c r="BG2078"/>
  <c r="CE2074"/>
  <c r="CD2074"/>
  <c r="CB2074"/>
  <c r="CA2074"/>
  <c r="BV2074"/>
  <c r="BU2074"/>
  <c r="BT2074"/>
  <c r="BR2074"/>
  <c r="BQ2074"/>
  <c r="BO2074"/>
  <c r="BN2074"/>
  <c r="BL2074"/>
  <c r="BK2074"/>
  <c r="BI2074"/>
  <c r="BH2074"/>
  <c r="BG2074"/>
  <c r="CE2073"/>
  <c r="CD2073"/>
  <c r="CB2073"/>
  <c r="CA2073"/>
  <c r="BV2073"/>
  <c r="BU2073"/>
  <c r="BT2073"/>
  <c r="BR2073"/>
  <c r="BQ2073"/>
  <c r="BO2073"/>
  <c r="BN2073"/>
  <c r="BL2073"/>
  <c r="BK2073"/>
  <c r="BI2073"/>
  <c r="BH2073"/>
  <c r="BG2073"/>
  <c r="CE2069"/>
  <c r="CD2069"/>
  <c r="CB2069"/>
  <c r="CA2069"/>
  <c r="BV2069"/>
  <c r="BU2069"/>
  <c r="BT2069"/>
  <c r="BR2069"/>
  <c r="BQ2069"/>
  <c r="BO2069"/>
  <c r="BN2069"/>
  <c r="BL2069"/>
  <c r="BK2069"/>
  <c r="BI2069"/>
  <c r="BH2069"/>
  <c r="BG2069"/>
  <c r="CE2068"/>
  <c r="CD2068"/>
  <c r="CB2068"/>
  <c r="CA2068"/>
  <c r="BV2068"/>
  <c r="BU2068"/>
  <c r="BT2068"/>
  <c r="BR2068"/>
  <c r="BQ2068"/>
  <c r="BO2068"/>
  <c r="BN2068"/>
  <c r="BL2068"/>
  <c r="BK2068"/>
  <c r="BI2068"/>
  <c r="BH2068"/>
  <c r="BG2068"/>
  <c r="CE2055"/>
  <c r="CD2055"/>
  <c r="CB2055"/>
  <c r="CA2055"/>
  <c r="BV2055"/>
  <c r="Q72" i="14" s="1"/>
  <c r="BU2055" i="1"/>
  <c r="BT2055"/>
  <c r="BR2055"/>
  <c r="BQ2055"/>
  <c r="M446" i="2" s="1"/>
  <c r="BO2055" i="1"/>
  <c r="BN2055"/>
  <c r="J446" i="2" s="1"/>
  <c r="BL2055" i="1"/>
  <c r="BK2055"/>
  <c r="G446" i="2" s="1"/>
  <c r="BI2055" i="1"/>
  <c r="E446" i="2" s="1"/>
  <c r="BH2055" i="1"/>
  <c r="BG2055"/>
  <c r="CE2050"/>
  <c r="CD2050"/>
  <c r="CB2050"/>
  <c r="CA2050"/>
  <c r="BV2050"/>
  <c r="BU2050"/>
  <c r="BT2050"/>
  <c r="BR2050"/>
  <c r="BQ2050"/>
  <c r="BO2050"/>
  <c r="BN2050"/>
  <c r="BL2050"/>
  <c r="BK2050"/>
  <c r="BI2050"/>
  <c r="BH2050"/>
  <c r="BG2050"/>
  <c r="CE2049"/>
  <c r="CD2049"/>
  <c r="CB2049"/>
  <c r="CA2049"/>
  <c r="BV2049"/>
  <c r="BU2049"/>
  <c r="BT2049"/>
  <c r="BR2049"/>
  <c r="BQ2049"/>
  <c r="BO2049"/>
  <c r="BN2049"/>
  <c r="BL2049"/>
  <c r="BK2049"/>
  <c r="BI2049"/>
  <c r="BH2049"/>
  <c r="BG2049"/>
  <c r="CE2045"/>
  <c r="CD2045"/>
  <c r="CB2045"/>
  <c r="CA2045"/>
  <c r="BV2045"/>
  <c r="BU2045"/>
  <c r="BT2045"/>
  <c r="BR2045"/>
  <c r="BQ2045"/>
  <c r="BO2045"/>
  <c r="BN2045"/>
  <c r="BL2045"/>
  <c r="BK2045"/>
  <c r="BI2045"/>
  <c r="BH2045"/>
  <c r="BG2045"/>
  <c r="CE2044"/>
  <c r="CD2044"/>
  <c r="CB2044"/>
  <c r="CA2044"/>
  <c r="BV2044"/>
  <c r="BU2044"/>
  <c r="BT2044"/>
  <c r="BR2044"/>
  <c r="BQ2044"/>
  <c r="BO2044"/>
  <c r="BN2044"/>
  <c r="BL2044"/>
  <c r="BK2044"/>
  <c r="BI2044"/>
  <c r="BH2044"/>
  <c r="BG2044"/>
  <c r="CE2040"/>
  <c r="CD2040"/>
  <c r="CB2040"/>
  <c r="CA2040"/>
  <c r="BV2040"/>
  <c r="BU2040"/>
  <c r="BT2040"/>
  <c r="BR2040"/>
  <c r="BQ2040"/>
  <c r="BO2040"/>
  <c r="BN2040"/>
  <c r="BL2040"/>
  <c r="BK2040"/>
  <c r="BI2040"/>
  <c r="BH2040"/>
  <c r="BG2040"/>
  <c r="CE2039"/>
  <c r="CD2039"/>
  <c r="CB2039"/>
  <c r="CA2039"/>
  <c r="BV2039"/>
  <c r="BU2039"/>
  <c r="BT2039"/>
  <c r="BR2039"/>
  <c r="BQ2039"/>
  <c r="BO2039"/>
  <c r="BN2039"/>
  <c r="BL2039"/>
  <c r="BK2039"/>
  <c r="BI2039"/>
  <c r="BH2039"/>
  <c r="BG2039"/>
  <c r="CE2036"/>
  <c r="CD2036"/>
  <c r="CB2036"/>
  <c r="CA2036"/>
  <c r="BV2036"/>
  <c r="BU2036"/>
  <c r="BT2036"/>
  <c r="BR2036"/>
  <c r="BQ2036"/>
  <c r="BO2036"/>
  <c r="BN2036"/>
  <c r="BL2036"/>
  <c r="BK2036"/>
  <c r="BI2036"/>
  <c r="BH2036"/>
  <c r="BG2036"/>
  <c r="CE2035"/>
  <c r="CD2035"/>
  <c r="CB2035"/>
  <c r="CA2035"/>
  <c r="BV2035"/>
  <c r="BU2035"/>
  <c r="BT2035"/>
  <c r="BR2035"/>
  <c r="BQ2035"/>
  <c r="BO2035"/>
  <c r="BN2035"/>
  <c r="BL2035"/>
  <c r="BK2035"/>
  <c r="BI2035"/>
  <c r="BH2035"/>
  <c r="BG2035"/>
  <c r="CE2032"/>
  <c r="CD2032"/>
  <c r="CB2032"/>
  <c r="CA2032"/>
  <c r="BV2032"/>
  <c r="BU2032"/>
  <c r="BT2032"/>
  <c r="BR2032"/>
  <c r="BQ2032"/>
  <c r="BO2032"/>
  <c r="BN2032"/>
  <c r="BL2032"/>
  <c r="BK2032"/>
  <c r="BI2032"/>
  <c r="BH2032"/>
  <c r="BG2032"/>
  <c r="CE2031"/>
  <c r="CD2031"/>
  <c r="CB2031"/>
  <c r="CA2031"/>
  <c r="BV2031"/>
  <c r="BU2031"/>
  <c r="BT2031"/>
  <c r="BR2031"/>
  <c r="BQ2031"/>
  <c r="BO2031"/>
  <c r="BN2031"/>
  <c r="BL2031"/>
  <c r="BK2031"/>
  <c r="BI2031"/>
  <c r="BH2031"/>
  <c r="BG2031"/>
  <c r="CE2027"/>
  <c r="CD2027"/>
  <c r="CB2027"/>
  <c r="CA2027"/>
  <c r="BV2027"/>
  <c r="BU2027"/>
  <c r="BT2027"/>
  <c r="BR2027"/>
  <c r="BQ2027"/>
  <c r="BO2027"/>
  <c r="BN2027"/>
  <c r="BL2027"/>
  <c r="BK2027"/>
  <c r="BI2027"/>
  <c r="BH2027"/>
  <c r="BG2027"/>
  <c r="CE2026"/>
  <c r="CD2026"/>
  <c r="CB2026"/>
  <c r="CA2026"/>
  <c r="BV2026"/>
  <c r="BU2026"/>
  <c r="BT2026"/>
  <c r="BR2026"/>
  <c r="BQ2026"/>
  <c r="BO2026"/>
  <c r="BN2026"/>
  <c r="BL2026"/>
  <c r="BK2026"/>
  <c r="BI2026"/>
  <c r="BH2026"/>
  <c r="BG2026"/>
  <c r="CE2023"/>
  <c r="CD2023"/>
  <c r="CB2023"/>
  <c r="CA2023"/>
  <c r="BV2023"/>
  <c r="BU2023"/>
  <c r="BT2023"/>
  <c r="BR2023"/>
  <c r="BQ2023"/>
  <c r="BO2023"/>
  <c r="BN2023"/>
  <c r="BL2023"/>
  <c r="BK2023"/>
  <c r="BI2023"/>
  <c r="BH2023"/>
  <c r="BG2023"/>
  <c r="CE2022"/>
  <c r="CD2022"/>
  <c r="CB2022"/>
  <c r="CA2022"/>
  <c r="BV2022"/>
  <c r="BU2022"/>
  <c r="BT2022"/>
  <c r="BR2022"/>
  <c r="BQ2022"/>
  <c r="BO2022"/>
  <c r="BN2022"/>
  <c r="BL2022"/>
  <c r="BK2022"/>
  <c r="BI2022"/>
  <c r="BH2022"/>
  <c r="BG2022"/>
  <c r="CE2019"/>
  <c r="CD2019"/>
  <c r="CB2019"/>
  <c r="CA2019"/>
  <c r="BV2019"/>
  <c r="BU2019"/>
  <c r="BT2019"/>
  <c r="BR2019"/>
  <c r="BQ2019"/>
  <c r="BO2019"/>
  <c r="BN2019"/>
  <c r="BL2019"/>
  <c r="BK2019"/>
  <c r="BI2019"/>
  <c r="BH2019"/>
  <c r="BG2019"/>
  <c r="CE2018"/>
  <c r="CD2018"/>
  <c r="CB2018"/>
  <c r="CA2018"/>
  <c r="BV2018"/>
  <c r="BU2018"/>
  <c r="BT2018"/>
  <c r="BR2018"/>
  <c r="BQ2018"/>
  <c r="BO2018"/>
  <c r="BN2018"/>
  <c r="BL2018"/>
  <c r="BK2018"/>
  <c r="BI2018"/>
  <c r="BH2018"/>
  <c r="BG2018"/>
  <c r="CE2014"/>
  <c r="CD2014"/>
  <c r="CB2014"/>
  <c r="CA2014"/>
  <c r="BV2014"/>
  <c r="BU2014"/>
  <c r="BT2014"/>
  <c r="BR2014"/>
  <c r="BQ2014"/>
  <c r="BO2014"/>
  <c r="BN2014"/>
  <c r="BL2014"/>
  <c r="BK2014"/>
  <c r="BI2014"/>
  <c r="BH2014"/>
  <c r="BG2014"/>
  <c r="CE2013"/>
  <c r="CD2013"/>
  <c r="CB2013"/>
  <c r="CA2013"/>
  <c r="BV2013"/>
  <c r="BU2013"/>
  <c r="BT2013"/>
  <c r="BR2013"/>
  <c r="BQ2013"/>
  <c r="BO2013"/>
  <c r="BN2013"/>
  <c r="BL2013"/>
  <c r="BK2013"/>
  <c r="BI2013"/>
  <c r="BH2013"/>
  <c r="BG2013"/>
  <c r="CE1998"/>
  <c r="CD1998"/>
  <c r="CB1998"/>
  <c r="CA1998"/>
  <c r="BV1998"/>
  <c r="BU1998"/>
  <c r="BT1998"/>
  <c r="BR1998"/>
  <c r="BQ1998"/>
  <c r="BO1998"/>
  <c r="BN1998"/>
  <c r="BL1998"/>
  <c r="BK1998"/>
  <c r="BI1998"/>
  <c r="BH1998"/>
  <c r="BG1998"/>
  <c r="CE1997"/>
  <c r="CD1997"/>
  <c r="CB1997"/>
  <c r="CA1997"/>
  <c r="BV1997"/>
  <c r="BU1997"/>
  <c r="BT1997"/>
  <c r="BR1997"/>
  <c r="BQ1997"/>
  <c r="BO1997"/>
  <c r="BN1997"/>
  <c r="BL1997"/>
  <c r="BK1997"/>
  <c r="BI1997"/>
  <c r="BH1997"/>
  <c r="BG1997"/>
  <c r="CE1993"/>
  <c r="CD1993"/>
  <c r="CB1993"/>
  <c r="CA1993"/>
  <c r="BV1993"/>
  <c r="BU1993"/>
  <c r="BT1993"/>
  <c r="BR1993"/>
  <c r="BQ1993"/>
  <c r="BO1993"/>
  <c r="BN1993"/>
  <c r="BL1993"/>
  <c r="BK1993"/>
  <c r="BI1993"/>
  <c r="BH1993"/>
  <c r="BG1993"/>
  <c r="CE1992"/>
  <c r="CD1992"/>
  <c r="CB1992"/>
  <c r="CA1992"/>
  <c r="BV1992"/>
  <c r="BU1992"/>
  <c r="BT1992"/>
  <c r="BR1992"/>
  <c r="BQ1992"/>
  <c r="BO1992"/>
  <c r="BN1992"/>
  <c r="BL1992"/>
  <c r="BK1992"/>
  <c r="BI1992"/>
  <c r="BH1992"/>
  <c r="BG1992"/>
  <c r="CE1988"/>
  <c r="CD1988"/>
  <c r="CB1988"/>
  <c r="CA1988"/>
  <c r="BV1988"/>
  <c r="BU1988"/>
  <c r="BT1988"/>
  <c r="BR1988"/>
  <c r="BQ1988"/>
  <c r="BO1988"/>
  <c r="BN1988"/>
  <c r="BL1988"/>
  <c r="BK1988"/>
  <c r="BI1988"/>
  <c r="BH1988"/>
  <c r="BG1988"/>
  <c r="CE1987"/>
  <c r="CD1987"/>
  <c r="CB1987"/>
  <c r="CA1987"/>
  <c r="BV1987"/>
  <c r="BU1987"/>
  <c r="BT1987"/>
  <c r="BR1987"/>
  <c r="BQ1987"/>
  <c r="BO1987"/>
  <c r="BN1987"/>
  <c r="BL1987"/>
  <c r="BK1987"/>
  <c r="BI1987"/>
  <c r="BH1987"/>
  <c r="BG1987"/>
  <c r="CE1984"/>
  <c r="CD1984"/>
  <c r="CB1984"/>
  <c r="CA1984"/>
  <c r="BV1984"/>
  <c r="BU1984"/>
  <c r="BT1984"/>
  <c r="BR1984"/>
  <c r="BQ1984"/>
  <c r="BO1984"/>
  <c r="BN1984"/>
  <c r="BL1984"/>
  <c r="BK1984"/>
  <c r="BI1984"/>
  <c r="BH1984"/>
  <c r="BG1984"/>
  <c r="CE1983"/>
  <c r="CD1983"/>
  <c r="CB1983"/>
  <c r="CA1983"/>
  <c r="BV1983"/>
  <c r="BU1983"/>
  <c r="BT1983"/>
  <c r="BR1983"/>
  <c r="BQ1983"/>
  <c r="BO1983"/>
  <c r="BN1983"/>
  <c r="BL1983"/>
  <c r="BK1983"/>
  <c r="BI1983"/>
  <c r="BH1983"/>
  <c r="BG1983"/>
  <c r="CE1979"/>
  <c r="CD1979"/>
  <c r="CB1979"/>
  <c r="CA1979"/>
  <c r="BV1979"/>
  <c r="BU1979"/>
  <c r="BT1979"/>
  <c r="BR1979"/>
  <c r="BQ1979"/>
  <c r="BO1979"/>
  <c r="BN1979"/>
  <c r="BL1979"/>
  <c r="BK1979"/>
  <c r="BI1979"/>
  <c r="BH1979"/>
  <c r="BG1979"/>
  <c r="CE1978"/>
  <c r="CD1978"/>
  <c r="CB1978"/>
  <c r="CA1978"/>
  <c r="BV1978"/>
  <c r="BU1978"/>
  <c r="BT1978"/>
  <c r="BR1978"/>
  <c r="BQ1978"/>
  <c r="BO1978"/>
  <c r="BN1978"/>
  <c r="BL1978"/>
  <c r="BK1978"/>
  <c r="BI1978"/>
  <c r="BH1978"/>
  <c r="BG1978"/>
  <c r="CE1975"/>
  <c r="CD1975"/>
  <c r="CB1975"/>
  <c r="CA1975"/>
  <c r="BV1975"/>
  <c r="BU1975"/>
  <c r="BT1975"/>
  <c r="BR1975"/>
  <c r="BQ1975"/>
  <c r="BO1975"/>
  <c r="BN1975"/>
  <c r="BL1975"/>
  <c r="BK1975"/>
  <c r="BI1975"/>
  <c r="BH1975"/>
  <c r="BG1975"/>
  <c r="CE1974"/>
  <c r="CD1974"/>
  <c r="CB1974"/>
  <c r="CA1974"/>
  <c r="BV1974"/>
  <c r="BU1974"/>
  <c r="BT1974"/>
  <c r="BR1974"/>
  <c r="BQ1974"/>
  <c r="BO1974"/>
  <c r="BN1974"/>
  <c r="BL1974"/>
  <c r="BK1974"/>
  <c r="BI1974"/>
  <c r="BH1974"/>
  <c r="BG1974"/>
  <c r="CE1971"/>
  <c r="CD1971"/>
  <c r="CB1971"/>
  <c r="CA1971"/>
  <c r="BV1971"/>
  <c r="BU1971"/>
  <c r="BT1971"/>
  <c r="BR1971"/>
  <c r="BQ1971"/>
  <c r="BO1971"/>
  <c r="BN1971"/>
  <c r="BL1971"/>
  <c r="BK1971"/>
  <c r="BI1971"/>
  <c r="BH1971"/>
  <c r="BG1971"/>
  <c r="CE1970"/>
  <c r="CD1970"/>
  <c r="CB1970"/>
  <c r="CA1970"/>
  <c r="BV1970"/>
  <c r="BU1970"/>
  <c r="BT1970"/>
  <c r="BR1970"/>
  <c r="BQ1970"/>
  <c r="BO1970"/>
  <c r="BN1970"/>
  <c r="BL1970"/>
  <c r="BK1970"/>
  <c r="BI1970"/>
  <c r="BH1970"/>
  <c r="BG1970"/>
  <c r="CE1967"/>
  <c r="CD1967"/>
  <c r="CB1967"/>
  <c r="CA1967"/>
  <c r="BV1967"/>
  <c r="BU1967"/>
  <c r="BT1967"/>
  <c r="BR1967"/>
  <c r="BQ1967"/>
  <c r="BO1967"/>
  <c r="BN1967"/>
  <c r="BL1967"/>
  <c r="BK1967"/>
  <c r="BI1967"/>
  <c r="BH1967"/>
  <c r="BG1967"/>
  <c r="CE1966"/>
  <c r="CD1966"/>
  <c r="CB1966"/>
  <c r="CA1966"/>
  <c r="BV1966"/>
  <c r="BU1966"/>
  <c r="BT1966"/>
  <c r="BR1966"/>
  <c r="BQ1966"/>
  <c r="BO1966"/>
  <c r="BN1966"/>
  <c r="BL1966"/>
  <c r="BK1966"/>
  <c r="BI1966"/>
  <c r="BH1966"/>
  <c r="BG1966"/>
  <c r="CE1962"/>
  <c r="CD1962"/>
  <c r="CB1962"/>
  <c r="CA1962"/>
  <c r="BV1962"/>
  <c r="BU1962"/>
  <c r="BT1962"/>
  <c r="BR1962"/>
  <c r="BQ1962"/>
  <c r="BO1962"/>
  <c r="BN1962"/>
  <c r="BL1962"/>
  <c r="BK1962"/>
  <c r="BI1962"/>
  <c r="BH1962"/>
  <c r="BG1962"/>
  <c r="CE1963"/>
  <c r="CD1963"/>
  <c r="CB1963"/>
  <c r="CA1963"/>
  <c r="BV1963"/>
  <c r="BU1963"/>
  <c r="BT1963"/>
  <c r="BR1963"/>
  <c r="BQ1963"/>
  <c r="BO1963"/>
  <c r="BN1963"/>
  <c r="BL1963"/>
  <c r="BK1963"/>
  <c r="BI1963"/>
  <c r="BH1963"/>
  <c r="BG1963"/>
  <c r="CE1959"/>
  <c r="CD1959"/>
  <c r="CB1959"/>
  <c r="CA1959"/>
  <c r="BV1959"/>
  <c r="BU1959"/>
  <c r="BT1959"/>
  <c r="BR1959"/>
  <c r="BQ1959"/>
  <c r="BO1959"/>
  <c r="BN1959"/>
  <c r="BL1959"/>
  <c r="BK1959"/>
  <c r="BI1959"/>
  <c r="BH1959"/>
  <c r="BG1959"/>
  <c r="CE1958"/>
  <c r="CD1958"/>
  <c r="CB1958"/>
  <c r="CA1958"/>
  <c r="BV1958"/>
  <c r="BU1958"/>
  <c r="BT1958"/>
  <c r="BR1958"/>
  <c r="BQ1958"/>
  <c r="BO1958"/>
  <c r="BN1958"/>
  <c r="BL1958"/>
  <c r="BK1958"/>
  <c r="BI1958"/>
  <c r="BH1958"/>
  <c r="BG1958"/>
  <c r="CE1954"/>
  <c r="CD1954"/>
  <c r="CB1954"/>
  <c r="CA1954"/>
  <c r="BV1954"/>
  <c r="BU1954"/>
  <c r="BT1954"/>
  <c r="BR1954"/>
  <c r="BQ1954"/>
  <c r="BO1954"/>
  <c r="BN1954"/>
  <c r="BL1954"/>
  <c r="BK1954"/>
  <c r="BI1954"/>
  <c r="BH1954"/>
  <c r="BG1954"/>
  <c r="CE1953"/>
  <c r="CD1953"/>
  <c r="CB1953"/>
  <c r="CA1953"/>
  <c r="BV1953"/>
  <c r="BU1953"/>
  <c r="BT1953"/>
  <c r="BR1953"/>
  <c r="BQ1953"/>
  <c r="BO1953"/>
  <c r="BN1953"/>
  <c r="BL1953"/>
  <c r="BK1953"/>
  <c r="BI1953"/>
  <c r="BH1953"/>
  <c r="BG1953"/>
  <c r="CE1950"/>
  <c r="CD1950"/>
  <c r="CB1950"/>
  <c r="CA1950"/>
  <c r="BV1950"/>
  <c r="BU1950"/>
  <c r="BT1950"/>
  <c r="BR1950"/>
  <c r="BQ1950"/>
  <c r="BO1950"/>
  <c r="BN1950"/>
  <c r="BL1950"/>
  <c r="BK1950"/>
  <c r="BI1950"/>
  <c r="BH1950"/>
  <c r="BG1950"/>
  <c r="CE1949"/>
  <c r="CD1949"/>
  <c r="CB1949"/>
  <c r="CA1949"/>
  <c r="BV1949"/>
  <c r="BU1949"/>
  <c r="BT1949"/>
  <c r="BR1949"/>
  <c r="BQ1949"/>
  <c r="BO1949"/>
  <c r="BN1949"/>
  <c r="BL1949"/>
  <c r="BK1949"/>
  <c r="BI1949"/>
  <c r="BH1949"/>
  <c r="BG1949"/>
  <c r="CE1946"/>
  <c r="CD1946"/>
  <c r="CB1946"/>
  <c r="CA1946"/>
  <c r="BV1946"/>
  <c r="BU1946"/>
  <c r="BT1946"/>
  <c r="BR1946"/>
  <c r="BQ1946"/>
  <c r="BO1946"/>
  <c r="BN1946"/>
  <c r="BL1946"/>
  <c r="BK1946"/>
  <c r="BI1946"/>
  <c r="BH1946"/>
  <c r="BG1946"/>
  <c r="CE1945"/>
  <c r="CD1945"/>
  <c r="CB1945"/>
  <c r="CA1945"/>
  <c r="BV1945"/>
  <c r="BU1945"/>
  <c r="BT1945"/>
  <c r="BR1945"/>
  <c r="BQ1945"/>
  <c r="BO1945"/>
  <c r="BN1945"/>
  <c r="BL1945"/>
  <c r="BK1945"/>
  <c r="BI1945"/>
  <c r="BH1945"/>
  <c r="BG1945"/>
  <c r="CE1942"/>
  <c r="CD1942"/>
  <c r="CB1942"/>
  <c r="CA1942"/>
  <c r="BV1942"/>
  <c r="BU1942"/>
  <c r="BT1942"/>
  <c r="BR1942"/>
  <c r="BQ1942"/>
  <c r="BO1942"/>
  <c r="BN1942"/>
  <c r="BL1942"/>
  <c r="BK1942"/>
  <c r="BI1942"/>
  <c r="BH1942"/>
  <c r="BG1942"/>
  <c r="CE1941"/>
  <c r="CD1941"/>
  <c r="CB1941"/>
  <c r="CA1941"/>
  <c r="BV1941"/>
  <c r="BU1941"/>
  <c r="BT1941"/>
  <c r="BR1941"/>
  <c r="BQ1941"/>
  <c r="BO1941"/>
  <c r="BN1941"/>
  <c r="BL1941"/>
  <c r="BK1941"/>
  <c r="BI1941"/>
  <c r="BH1941"/>
  <c r="BG1941"/>
  <c r="CE1937"/>
  <c r="CD1937"/>
  <c r="CB1937"/>
  <c r="CA1937"/>
  <c r="BV1937"/>
  <c r="BU1937"/>
  <c r="BT1937"/>
  <c r="BR1937"/>
  <c r="BQ1937"/>
  <c r="BO1937"/>
  <c r="BN1937"/>
  <c r="BL1937"/>
  <c r="BK1937"/>
  <c r="BI1937"/>
  <c r="BH1937"/>
  <c r="BG1937"/>
  <c r="CE1936"/>
  <c r="CD1936"/>
  <c r="CB1936"/>
  <c r="CA1936"/>
  <c r="BV1936"/>
  <c r="BU1936"/>
  <c r="BT1936"/>
  <c r="BR1936"/>
  <c r="BQ1936"/>
  <c r="BO1936"/>
  <c r="BN1936"/>
  <c r="BL1936"/>
  <c r="BK1936"/>
  <c r="BI1936"/>
  <c r="BH1936"/>
  <c r="BG1936"/>
  <c r="CE1933"/>
  <c r="CD1933"/>
  <c r="CB1933"/>
  <c r="CA1933"/>
  <c r="BV1933"/>
  <c r="BU1933"/>
  <c r="BT1933"/>
  <c r="BR1933"/>
  <c r="BQ1933"/>
  <c r="BO1933"/>
  <c r="BN1933"/>
  <c r="BL1933"/>
  <c r="BK1933"/>
  <c r="BI1933"/>
  <c r="BH1933"/>
  <c r="BG1933"/>
  <c r="CE1932"/>
  <c r="CD1932"/>
  <c r="CB1932"/>
  <c r="CA1932"/>
  <c r="BV1932"/>
  <c r="BU1932"/>
  <c r="BT1932"/>
  <c r="BR1932"/>
  <c r="BQ1932"/>
  <c r="BO1932"/>
  <c r="BN1932"/>
  <c r="BL1932"/>
  <c r="BK1932"/>
  <c r="BI1932"/>
  <c r="BH1932"/>
  <c r="BG1932"/>
  <c r="CE1929"/>
  <c r="CD1929"/>
  <c r="CB1929"/>
  <c r="CA1929"/>
  <c r="BV1929"/>
  <c r="BU1929"/>
  <c r="BT1929"/>
  <c r="BR1929"/>
  <c r="BQ1929"/>
  <c r="BO1929"/>
  <c r="BN1929"/>
  <c r="BL1929"/>
  <c r="BK1929"/>
  <c r="BI1929"/>
  <c r="BH1929"/>
  <c r="BG1929"/>
  <c r="CE1928"/>
  <c r="CD1928"/>
  <c r="CB1928"/>
  <c r="CA1928"/>
  <c r="BV1928"/>
  <c r="BU1928"/>
  <c r="BT1928"/>
  <c r="BR1928"/>
  <c r="BQ1928"/>
  <c r="BO1928"/>
  <c r="BN1928"/>
  <c r="BL1928"/>
  <c r="BK1928"/>
  <c r="BI1928"/>
  <c r="BH1928"/>
  <c r="BG1928"/>
  <c r="CE1918"/>
  <c r="CD1918"/>
  <c r="CB1918"/>
  <c r="CA1918"/>
  <c r="BV1918"/>
  <c r="BU1918"/>
  <c r="BT1918"/>
  <c r="BR1918"/>
  <c r="BQ1918"/>
  <c r="BO1918"/>
  <c r="BN1918"/>
  <c r="BL1918"/>
  <c r="BK1918"/>
  <c r="BI1918"/>
  <c r="BH1918"/>
  <c r="BG1918"/>
  <c r="CE1914"/>
  <c r="CD1914"/>
  <c r="CB1914"/>
  <c r="CA1914"/>
  <c r="BV1914"/>
  <c r="BU1914"/>
  <c r="BT1914"/>
  <c r="BR1914"/>
  <c r="BQ1914"/>
  <c r="BO1914"/>
  <c r="BN1914"/>
  <c r="BL1914"/>
  <c r="BK1914"/>
  <c r="BI1914"/>
  <c r="BH1914"/>
  <c r="BG1914"/>
  <c r="CE1913"/>
  <c r="CD1913"/>
  <c r="CB1913"/>
  <c r="CA1913"/>
  <c r="BV1913"/>
  <c r="BU1913"/>
  <c r="BT1913"/>
  <c r="BR1913"/>
  <c r="BQ1913"/>
  <c r="BO1913"/>
  <c r="BN1913"/>
  <c r="BL1913"/>
  <c r="BK1913"/>
  <c r="BI1913"/>
  <c r="BH1913"/>
  <c r="BG1913"/>
  <c r="CE1909"/>
  <c r="CD1909"/>
  <c r="CB1909"/>
  <c r="CA1909"/>
  <c r="BV1909"/>
  <c r="BU1909"/>
  <c r="BT1909"/>
  <c r="BR1909"/>
  <c r="BQ1909"/>
  <c r="BO1909"/>
  <c r="BN1909"/>
  <c r="BL1909"/>
  <c r="BK1909"/>
  <c r="BI1909"/>
  <c r="BH1909"/>
  <c r="BG1909"/>
  <c r="CE1908"/>
  <c r="CD1908"/>
  <c r="CB1908"/>
  <c r="CA1908"/>
  <c r="BV1908"/>
  <c r="BU1908"/>
  <c r="BT1908"/>
  <c r="BR1908"/>
  <c r="BQ1908"/>
  <c r="BO1908"/>
  <c r="BN1908"/>
  <c r="BL1908"/>
  <c r="BK1908"/>
  <c r="BI1908"/>
  <c r="BH1908"/>
  <c r="BG1908"/>
  <c r="CE1904"/>
  <c r="CD1904"/>
  <c r="CB1904"/>
  <c r="CA1904"/>
  <c r="BV1904"/>
  <c r="BU1904"/>
  <c r="BT1904"/>
  <c r="BR1904"/>
  <c r="BQ1904"/>
  <c r="BO1904"/>
  <c r="BN1904"/>
  <c r="BL1904"/>
  <c r="BK1904"/>
  <c r="BI1904"/>
  <c r="BH1904"/>
  <c r="BG1904"/>
  <c r="CE1903"/>
  <c r="CD1903"/>
  <c r="CB1903"/>
  <c r="CA1903"/>
  <c r="BV1903"/>
  <c r="BU1903"/>
  <c r="BT1903"/>
  <c r="BR1903"/>
  <c r="BQ1903"/>
  <c r="BO1903"/>
  <c r="BN1903"/>
  <c r="BL1903"/>
  <c r="BK1903"/>
  <c r="BI1903"/>
  <c r="BH1903"/>
  <c r="BG1903"/>
  <c r="CE1899"/>
  <c r="CD1899"/>
  <c r="CB1899"/>
  <c r="CA1899"/>
  <c r="BV1899"/>
  <c r="BU1899"/>
  <c r="BT1899"/>
  <c r="BR1899"/>
  <c r="BQ1899"/>
  <c r="BO1899"/>
  <c r="BN1899"/>
  <c r="BL1899"/>
  <c r="BK1899"/>
  <c r="BI1899"/>
  <c r="BH1899"/>
  <c r="BG1899"/>
  <c r="CE1898"/>
  <c r="CD1898"/>
  <c r="CB1898"/>
  <c r="CA1898"/>
  <c r="BV1898"/>
  <c r="BU1898"/>
  <c r="BT1898"/>
  <c r="BR1898"/>
  <c r="BQ1898"/>
  <c r="BO1898"/>
  <c r="BN1898"/>
  <c r="BL1898"/>
  <c r="BK1898"/>
  <c r="BI1898"/>
  <c r="BH1898"/>
  <c r="BG1898"/>
  <c r="CE1893"/>
  <c r="CD1893"/>
  <c r="CB1893"/>
  <c r="CA1893"/>
  <c r="BV1893"/>
  <c r="BU1893"/>
  <c r="BT1893"/>
  <c r="BR1893"/>
  <c r="BQ1893"/>
  <c r="BO1893"/>
  <c r="BN1893"/>
  <c r="BL1893"/>
  <c r="BK1893"/>
  <c r="BI1893"/>
  <c r="BH1893"/>
  <c r="BG1893"/>
  <c r="CE1892"/>
  <c r="CD1892"/>
  <c r="CB1892"/>
  <c r="CA1892"/>
  <c r="BV1892"/>
  <c r="BU1892"/>
  <c r="BT1892"/>
  <c r="BR1892"/>
  <c r="BQ1892"/>
  <c r="BO1892"/>
  <c r="BN1892"/>
  <c r="BL1892"/>
  <c r="BK1892"/>
  <c r="BI1892"/>
  <c r="BH1892"/>
  <c r="BG1892"/>
  <c r="CE1888"/>
  <c r="CD1888"/>
  <c r="CB1888"/>
  <c r="CA1888"/>
  <c r="BV1888"/>
  <c r="BU1888"/>
  <c r="BT1888"/>
  <c r="BR1888"/>
  <c r="BQ1888"/>
  <c r="BO1888"/>
  <c r="BN1888"/>
  <c r="BL1888"/>
  <c r="BK1888"/>
  <c r="BI1888"/>
  <c r="BH1888"/>
  <c r="BG1888"/>
  <c r="CE1887"/>
  <c r="CD1887"/>
  <c r="CB1887"/>
  <c r="CA1887"/>
  <c r="BV1887"/>
  <c r="BU1887"/>
  <c r="BT1887"/>
  <c r="BR1887"/>
  <c r="BQ1887"/>
  <c r="BO1887"/>
  <c r="BN1887"/>
  <c r="BL1887"/>
  <c r="BK1887"/>
  <c r="BI1887"/>
  <c r="BH1887"/>
  <c r="BG1887"/>
  <c r="CE1882"/>
  <c r="CD1882"/>
  <c r="CB1882"/>
  <c r="CA1882"/>
  <c r="BV1882"/>
  <c r="BU1882"/>
  <c r="BT1882"/>
  <c r="BR1882"/>
  <c r="BQ1882"/>
  <c r="BO1882"/>
  <c r="BN1882"/>
  <c r="BL1882"/>
  <c r="BK1882"/>
  <c r="BI1882"/>
  <c r="BH1882"/>
  <c r="BG1882"/>
  <c r="CE1881"/>
  <c r="CD1881"/>
  <c r="CB1881"/>
  <c r="CA1881"/>
  <c r="BV1881"/>
  <c r="BU1881"/>
  <c r="BT1881"/>
  <c r="BR1881"/>
  <c r="BQ1881"/>
  <c r="BO1881"/>
  <c r="BN1881"/>
  <c r="BL1881"/>
  <c r="BK1881"/>
  <c r="BI1881"/>
  <c r="BH1881"/>
  <c r="BG1881"/>
  <c r="CE1875"/>
  <c r="CD1875"/>
  <c r="CB1875"/>
  <c r="CA1875"/>
  <c r="BV1875"/>
  <c r="BU1875"/>
  <c r="BT1875"/>
  <c r="BR1875"/>
  <c r="BQ1875"/>
  <c r="BO1875"/>
  <c r="BN1875"/>
  <c r="BL1875"/>
  <c r="BK1875"/>
  <c r="BI1875"/>
  <c r="BH1875"/>
  <c r="BG1875"/>
  <c r="CE1874"/>
  <c r="CD1874"/>
  <c r="CB1874"/>
  <c r="CA1874"/>
  <c r="BV1874"/>
  <c r="BU1874"/>
  <c r="BT1874"/>
  <c r="BR1874"/>
  <c r="BQ1874"/>
  <c r="BO1874"/>
  <c r="BN1874"/>
  <c r="BL1874"/>
  <c r="BK1874"/>
  <c r="BI1874"/>
  <c r="BH1874"/>
  <c r="BG1874"/>
  <c r="CE1861"/>
  <c r="CD1861"/>
  <c r="CB1861"/>
  <c r="CA1861"/>
  <c r="BV1861"/>
  <c r="BU1861"/>
  <c r="BT1861"/>
  <c r="BR1861"/>
  <c r="BQ1861"/>
  <c r="BO1861"/>
  <c r="BN1861"/>
  <c r="BL1861"/>
  <c r="BK1861"/>
  <c r="BI1861"/>
  <c r="BH1861"/>
  <c r="BG1861"/>
  <c r="CE1860"/>
  <c r="CD1860"/>
  <c r="CB1860"/>
  <c r="CA1860"/>
  <c r="BV1860"/>
  <c r="BU1860"/>
  <c r="BT1860"/>
  <c r="BR1860"/>
  <c r="BQ1860"/>
  <c r="BO1860"/>
  <c r="BN1860"/>
  <c r="BL1860"/>
  <c r="BK1860"/>
  <c r="BI1860"/>
  <c r="BH1860"/>
  <c r="BG1860"/>
  <c r="CE1856"/>
  <c r="CD1856"/>
  <c r="CB1856"/>
  <c r="CA1856"/>
  <c r="BV1856"/>
  <c r="BU1856"/>
  <c r="BT1856"/>
  <c r="BR1856"/>
  <c r="BQ1856"/>
  <c r="BO1856"/>
  <c r="BN1856"/>
  <c r="BL1856"/>
  <c r="BK1856"/>
  <c r="BI1856"/>
  <c r="BH1856"/>
  <c r="BG1856"/>
  <c r="CE1855"/>
  <c r="CD1855"/>
  <c r="CB1855"/>
  <c r="CA1855"/>
  <c r="BV1855"/>
  <c r="BU1855"/>
  <c r="BT1855"/>
  <c r="BR1855"/>
  <c r="BQ1855"/>
  <c r="BO1855"/>
  <c r="BN1855"/>
  <c r="BL1855"/>
  <c r="BK1855"/>
  <c r="BI1855"/>
  <c r="BH1855"/>
  <c r="BG1855"/>
  <c r="CE1851"/>
  <c r="CD1851"/>
  <c r="CB1851"/>
  <c r="CA1851"/>
  <c r="BV1851"/>
  <c r="BU1851"/>
  <c r="BT1851"/>
  <c r="BR1851"/>
  <c r="BQ1851"/>
  <c r="BO1851"/>
  <c r="BN1851"/>
  <c r="BL1851"/>
  <c r="BK1851"/>
  <c r="BI1851"/>
  <c r="BH1851"/>
  <c r="BG1851"/>
  <c r="CE1850"/>
  <c r="CD1850"/>
  <c r="CB1850"/>
  <c r="CA1850"/>
  <c r="BV1850"/>
  <c r="BU1850"/>
  <c r="BT1850"/>
  <c r="BR1850"/>
  <c r="BQ1850"/>
  <c r="BO1850"/>
  <c r="BN1850"/>
  <c r="BL1850"/>
  <c r="BK1850"/>
  <c r="BI1850"/>
  <c r="BH1850"/>
  <c r="BG1850"/>
  <c r="CE1846"/>
  <c r="CD1846"/>
  <c r="CB1846"/>
  <c r="CA1846"/>
  <c r="BV1846"/>
  <c r="BU1846"/>
  <c r="BT1846"/>
  <c r="BR1846"/>
  <c r="BQ1846"/>
  <c r="BO1846"/>
  <c r="BN1846"/>
  <c r="BL1846"/>
  <c r="BK1846"/>
  <c r="BI1846"/>
  <c r="BH1846"/>
  <c r="BG1846"/>
  <c r="CE1845"/>
  <c r="CD1845"/>
  <c r="CB1845"/>
  <c r="CA1845"/>
  <c r="BV1845"/>
  <c r="BU1845"/>
  <c r="BT1845"/>
  <c r="BR1845"/>
  <c r="BQ1845"/>
  <c r="BO1845"/>
  <c r="BN1845"/>
  <c r="BL1845"/>
  <c r="BK1845"/>
  <c r="BI1845"/>
  <c r="BH1845"/>
  <c r="BG1845"/>
  <c r="CE1841"/>
  <c r="CD1841"/>
  <c r="CB1841"/>
  <c r="CA1841"/>
  <c r="BV1841"/>
  <c r="BU1841"/>
  <c r="BT1841"/>
  <c r="BR1841"/>
  <c r="BQ1841"/>
  <c r="BO1841"/>
  <c r="BN1841"/>
  <c r="BL1841"/>
  <c r="BK1841"/>
  <c r="BI1841"/>
  <c r="BH1841"/>
  <c r="BG1841"/>
  <c r="CE1840"/>
  <c r="CD1840"/>
  <c r="CB1840"/>
  <c r="CA1840"/>
  <c r="BV1840"/>
  <c r="BU1840"/>
  <c r="BT1840"/>
  <c r="BR1840"/>
  <c r="BQ1840"/>
  <c r="BO1840"/>
  <c r="BN1840"/>
  <c r="BL1840"/>
  <c r="BK1840"/>
  <c r="BI1840"/>
  <c r="BH1840"/>
  <c r="BG1840"/>
  <c r="CE1836"/>
  <c r="CD1836"/>
  <c r="CB1836"/>
  <c r="CA1836"/>
  <c r="BV1836"/>
  <c r="BU1836"/>
  <c r="BT1836"/>
  <c r="BR1836"/>
  <c r="BQ1836"/>
  <c r="BO1836"/>
  <c r="BN1836"/>
  <c r="BL1836"/>
  <c r="BK1836"/>
  <c r="BI1836"/>
  <c r="BH1836"/>
  <c r="BG1836"/>
  <c r="CE1835"/>
  <c r="CD1835"/>
  <c r="CB1835"/>
  <c r="CA1835"/>
  <c r="BV1835"/>
  <c r="BU1835"/>
  <c r="BT1835"/>
  <c r="BR1835"/>
  <c r="BQ1835"/>
  <c r="BO1835"/>
  <c r="BN1835"/>
  <c r="BL1835"/>
  <c r="BK1835"/>
  <c r="BI1835"/>
  <c r="BH1835"/>
  <c r="BG1835"/>
  <c r="CE1832"/>
  <c r="CD1832"/>
  <c r="CB1832"/>
  <c r="CA1832"/>
  <c r="BV1832"/>
  <c r="BU1832"/>
  <c r="BT1832"/>
  <c r="BR1832"/>
  <c r="BQ1832"/>
  <c r="BO1832"/>
  <c r="BN1832"/>
  <c r="BL1832"/>
  <c r="BK1832"/>
  <c r="BI1832"/>
  <c r="BH1832"/>
  <c r="BG1832"/>
  <c r="CE1831"/>
  <c r="CD1831"/>
  <c r="CB1831"/>
  <c r="CA1831"/>
  <c r="BV1831"/>
  <c r="BU1831"/>
  <c r="BT1831"/>
  <c r="BR1831"/>
  <c r="BQ1831"/>
  <c r="BO1831"/>
  <c r="BN1831"/>
  <c r="BL1831"/>
  <c r="BK1831"/>
  <c r="BI1831"/>
  <c r="BH1831"/>
  <c r="BG1831"/>
  <c r="CE1827"/>
  <c r="CD1827"/>
  <c r="CB1827"/>
  <c r="CA1827"/>
  <c r="BV1827"/>
  <c r="BU1827"/>
  <c r="BT1827"/>
  <c r="BR1827"/>
  <c r="BQ1827"/>
  <c r="BO1827"/>
  <c r="BN1827"/>
  <c r="BL1827"/>
  <c r="BK1827"/>
  <c r="BI1827"/>
  <c r="BH1827"/>
  <c r="BG1827"/>
  <c r="CE1826"/>
  <c r="CD1826"/>
  <c r="CB1826"/>
  <c r="CA1826"/>
  <c r="BV1826"/>
  <c r="BU1826"/>
  <c r="BT1826"/>
  <c r="BR1826"/>
  <c r="BQ1826"/>
  <c r="BO1826"/>
  <c r="BN1826"/>
  <c r="BL1826"/>
  <c r="BK1826"/>
  <c r="BI1826"/>
  <c r="BH1826"/>
  <c r="BG1826"/>
  <c r="CE1823"/>
  <c r="CD1823"/>
  <c r="CB1823"/>
  <c r="CA1823"/>
  <c r="BV1823"/>
  <c r="BU1823"/>
  <c r="BT1823"/>
  <c r="BR1823"/>
  <c r="BQ1823"/>
  <c r="BO1823"/>
  <c r="BN1823"/>
  <c r="BL1823"/>
  <c r="BK1823"/>
  <c r="BI1823"/>
  <c r="BH1823"/>
  <c r="BG1823"/>
  <c r="CE1822"/>
  <c r="CD1822"/>
  <c r="CB1822"/>
  <c r="CA1822"/>
  <c r="BV1822"/>
  <c r="BU1822"/>
  <c r="BT1822"/>
  <c r="BR1822"/>
  <c r="BQ1822"/>
  <c r="BO1822"/>
  <c r="BN1822"/>
  <c r="BL1822"/>
  <c r="BK1822"/>
  <c r="BI1822"/>
  <c r="BH1822"/>
  <c r="BG1822"/>
  <c r="CE1818"/>
  <c r="CD1818"/>
  <c r="CB1818"/>
  <c r="CA1818"/>
  <c r="BV1818"/>
  <c r="BU1818"/>
  <c r="BT1818"/>
  <c r="BR1818"/>
  <c r="BQ1818"/>
  <c r="BO1818"/>
  <c r="BN1818"/>
  <c r="BL1818"/>
  <c r="BK1818"/>
  <c r="BI1818"/>
  <c r="BH1818"/>
  <c r="BG1818"/>
  <c r="CE1817"/>
  <c r="CD1817"/>
  <c r="CB1817"/>
  <c r="CA1817"/>
  <c r="BV1817"/>
  <c r="BU1817"/>
  <c r="BT1817"/>
  <c r="BR1817"/>
  <c r="BQ1817"/>
  <c r="BO1817"/>
  <c r="BN1817"/>
  <c r="BL1817"/>
  <c r="BK1817"/>
  <c r="BI1817"/>
  <c r="BH1817"/>
  <c r="BG1817"/>
  <c r="CE1813"/>
  <c r="CD1813"/>
  <c r="CB1813"/>
  <c r="CA1813"/>
  <c r="BV1813"/>
  <c r="BU1813"/>
  <c r="BT1813"/>
  <c r="BR1813"/>
  <c r="BQ1813"/>
  <c r="BO1813"/>
  <c r="BN1813"/>
  <c r="BL1813"/>
  <c r="BK1813"/>
  <c r="BI1813"/>
  <c r="BH1813"/>
  <c r="BG1813"/>
  <c r="CE1812"/>
  <c r="CD1812"/>
  <c r="CB1812"/>
  <c r="CA1812"/>
  <c r="BV1812"/>
  <c r="BU1812"/>
  <c r="BT1812"/>
  <c r="BR1812"/>
  <c r="BQ1812"/>
  <c r="BO1812"/>
  <c r="BN1812"/>
  <c r="BL1812"/>
  <c r="BK1812"/>
  <c r="BI1812"/>
  <c r="BH1812"/>
  <c r="BG1812"/>
  <c r="CE1809"/>
  <c r="CD1809"/>
  <c r="CB1809"/>
  <c r="CA1809"/>
  <c r="BV1809"/>
  <c r="BU1809"/>
  <c r="BT1809"/>
  <c r="BR1809"/>
  <c r="BQ1809"/>
  <c r="BO1809"/>
  <c r="BN1809"/>
  <c r="BL1809"/>
  <c r="BK1809"/>
  <c r="BI1809"/>
  <c r="BH1809"/>
  <c r="BG1809"/>
  <c r="CE1808"/>
  <c r="CD1808"/>
  <c r="CB1808"/>
  <c r="CA1808"/>
  <c r="BV1808"/>
  <c r="BU1808"/>
  <c r="BT1808"/>
  <c r="BR1808"/>
  <c r="BQ1808"/>
  <c r="BO1808"/>
  <c r="BN1808"/>
  <c r="BL1808"/>
  <c r="BK1808"/>
  <c r="BI1808"/>
  <c r="BH1808"/>
  <c r="BG1808"/>
  <c r="CE1805"/>
  <c r="CD1805"/>
  <c r="CB1805"/>
  <c r="CA1805"/>
  <c r="BV1805"/>
  <c r="BU1805"/>
  <c r="BT1805"/>
  <c r="BR1805"/>
  <c r="BQ1805"/>
  <c r="BO1805"/>
  <c r="BN1805"/>
  <c r="BL1805"/>
  <c r="BK1805"/>
  <c r="BI1805"/>
  <c r="BH1805"/>
  <c r="BG1805"/>
  <c r="CE1804"/>
  <c r="CD1804"/>
  <c r="CB1804"/>
  <c r="CA1804"/>
  <c r="BV1804"/>
  <c r="BU1804"/>
  <c r="BT1804"/>
  <c r="BR1804"/>
  <c r="BQ1804"/>
  <c r="BO1804"/>
  <c r="BN1804"/>
  <c r="BL1804"/>
  <c r="BK1804"/>
  <c r="BI1804"/>
  <c r="BH1804"/>
  <c r="BG1804"/>
  <c r="CE1801"/>
  <c r="CD1801"/>
  <c r="CB1801"/>
  <c r="CA1801"/>
  <c r="BV1801"/>
  <c r="BU1801"/>
  <c r="BT1801"/>
  <c r="BR1801"/>
  <c r="BQ1801"/>
  <c r="BO1801"/>
  <c r="BN1801"/>
  <c r="BL1801"/>
  <c r="BK1801"/>
  <c r="BI1801"/>
  <c r="BH1801"/>
  <c r="BG1801"/>
  <c r="CE1800"/>
  <c r="CD1800"/>
  <c r="CB1800"/>
  <c r="CA1800"/>
  <c r="BV1800"/>
  <c r="BU1800"/>
  <c r="BT1800"/>
  <c r="BR1800"/>
  <c r="BQ1800"/>
  <c r="BO1800"/>
  <c r="BN1800"/>
  <c r="BL1800"/>
  <c r="BK1800"/>
  <c r="BI1800"/>
  <c r="BH1800"/>
  <c r="BG1800"/>
  <c r="CE1797"/>
  <c r="CD1797"/>
  <c r="CB1797"/>
  <c r="CA1797"/>
  <c r="BV1797"/>
  <c r="BU1797"/>
  <c r="BT1797"/>
  <c r="BR1797"/>
  <c r="BQ1797"/>
  <c r="BO1797"/>
  <c r="BN1797"/>
  <c r="BL1797"/>
  <c r="BK1797"/>
  <c r="BI1797"/>
  <c r="BH1797"/>
  <c r="BG1797"/>
  <c r="CE1796"/>
  <c r="CD1796"/>
  <c r="CB1796"/>
  <c r="CA1796"/>
  <c r="BV1796"/>
  <c r="BU1796"/>
  <c r="BT1796"/>
  <c r="BR1796"/>
  <c r="BQ1796"/>
  <c r="BO1796"/>
  <c r="BN1796"/>
  <c r="BL1796"/>
  <c r="BK1796"/>
  <c r="BI1796"/>
  <c r="BH1796"/>
  <c r="BG1796"/>
  <c r="CE1792"/>
  <c r="CD1792"/>
  <c r="CB1792"/>
  <c r="CA1792"/>
  <c r="BV1792"/>
  <c r="BU1792"/>
  <c r="BT1792"/>
  <c r="BR1792"/>
  <c r="BQ1792"/>
  <c r="BO1792"/>
  <c r="BN1792"/>
  <c r="BL1792"/>
  <c r="BK1792"/>
  <c r="BI1792"/>
  <c r="BH1792"/>
  <c r="BG1792"/>
  <c r="CE1791"/>
  <c r="CD1791"/>
  <c r="CB1791"/>
  <c r="CA1791"/>
  <c r="BV1791"/>
  <c r="BU1791"/>
  <c r="BT1791"/>
  <c r="BR1791"/>
  <c r="BQ1791"/>
  <c r="BO1791"/>
  <c r="BN1791"/>
  <c r="BL1791"/>
  <c r="BK1791"/>
  <c r="BI1791"/>
  <c r="BH1791"/>
  <c r="BG1791"/>
  <c r="CE1788"/>
  <c r="CD1788"/>
  <c r="CB1788"/>
  <c r="CA1788"/>
  <c r="BV1788"/>
  <c r="BU1788"/>
  <c r="BT1788"/>
  <c r="BR1788"/>
  <c r="BQ1788"/>
  <c r="BO1788"/>
  <c r="BN1788"/>
  <c r="BL1788"/>
  <c r="BK1788"/>
  <c r="BI1788"/>
  <c r="BH1788"/>
  <c r="BG1788"/>
  <c r="CE1787"/>
  <c r="CD1787"/>
  <c r="CB1787"/>
  <c r="CA1787"/>
  <c r="BV1787"/>
  <c r="BU1787"/>
  <c r="BT1787"/>
  <c r="BR1787"/>
  <c r="BQ1787"/>
  <c r="BO1787"/>
  <c r="BN1787"/>
  <c r="BL1787"/>
  <c r="BK1787"/>
  <c r="BI1787"/>
  <c r="BH1787"/>
  <c r="BG1787"/>
  <c r="W37" i="6"/>
  <c r="Y37"/>
  <c r="Z37"/>
  <c r="V37"/>
  <c r="R10" i="23"/>
  <c r="S10"/>
  <c r="T10"/>
  <c r="R11"/>
  <c r="S11"/>
  <c r="T11"/>
  <c r="R12"/>
  <c r="S12"/>
  <c r="T12"/>
  <c r="R13"/>
  <c r="S13"/>
  <c r="T13"/>
  <c r="R14"/>
  <c r="S14"/>
  <c r="T14"/>
  <c r="R15"/>
  <c r="S15"/>
  <c r="T15"/>
  <c r="R16"/>
  <c r="S16"/>
  <c r="T16"/>
  <c r="R17"/>
  <c r="S17"/>
  <c r="T17"/>
  <c r="R21"/>
  <c r="S21"/>
  <c r="T21"/>
  <c r="R22"/>
  <c r="S22"/>
  <c r="T22"/>
  <c r="R23"/>
  <c r="S23"/>
  <c r="T23"/>
  <c r="S7"/>
  <c r="T7"/>
  <c r="R7"/>
  <c r="CE1784" i="1"/>
  <c r="CD1784"/>
  <c r="CB1784"/>
  <c r="CA1784"/>
  <c r="BV1784"/>
  <c r="BU1784"/>
  <c r="BT1784"/>
  <c r="BR1784"/>
  <c r="BQ1784"/>
  <c r="BO1784"/>
  <c r="BN1784"/>
  <c r="BL1784"/>
  <c r="BK1784"/>
  <c r="BI1784"/>
  <c r="BH1784"/>
  <c r="BG1784"/>
  <c r="CE1783"/>
  <c r="CD1783"/>
  <c r="CB1783"/>
  <c r="CA1783"/>
  <c r="BV1783"/>
  <c r="BU1783"/>
  <c r="BT1783"/>
  <c r="BR1783"/>
  <c r="BQ1783"/>
  <c r="BO1783"/>
  <c r="BN1783"/>
  <c r="BL1783"/>
  <c r="BK1783"/>
  <c r="BI1783"/>
  <c r="BH1783"/>
  <c r="BG1783"/>
  <c r="CE1780"/>
  <c r="CD1780"/>
  <c r="CB1780"/>
  <c r="CA1780"/>
  <c r="BV1780"/>
  <c r="BU1780"/>
  <c r="BT1780"/>
  <c r="BR1780"/>
  <c r="BQ1780"/>
  <c r="BO1780"/>
  <c r="BN1780"/>
  <c r="BL1780"/>
  <c r="BK1780"/>
  <c r="BI1780"/>
  <c r="BH1780"/>
  <c r="BG1780"/>
  <c r="CE1779"/>
  <c r="CD1779"/>
  <c r="CB1779"/>
  <c r="CA1779"/>
  <c r="BV1779"/>
  <c r="BU1779"/>
  <c r="BT1779"/>
  <c r="BR1779"/>
  <c r="BQ1779"/>
  <c r="BO1779"/>
  <c r="BN1779"/>
  <c r="BL1779"/>
  <c r="BK1779"/>
  <c r="BI1779"/>
  <c r="BH1779"/>
  <c r="BG1779"/>
  <c r="CE1776"/>
  <c r="CD1776"/>
  <c r="CB1776"/>
  <c r="CA1776"/>
  <c r="BV1776"/>
  <c r="BU1776"/>
  <c r="BT1776"/>
  <c r="BR1776"/>
  <c r="BQ1776"/>
  <c r="BO1776"/>
  <c r="BN1776"/>
  <c r="BL1776"/>
  <c r="BK1776"/>
  <c r="BI1776"/>
  <c r="BH1776"/>
  <c r="BG1776"/>
  <c r="CE1775"/>
  <c r="CD1775"/>
  <c r="CB1775"/>
  <c r="CA1775"/>
  <c r="BV1775"/>
  <c r="BU1775"/>
  <c r="BT1775"/>
  <c r="BR1775"/>
  <c r="BQ1775"/>
  <c r="BO1775"/>
  <c r="BN1775"/>
  <c r="BL1775"/>
  <c r="BK1775"/>
  <c r="BI1775"/>
  <c r="BH1775"/>
  <c r="BG1775"/>
  <c r="CE1772"/>
  <c r="CD1772"/>
  <c r="CB1772"/>
  <c r="CA1772"/>
  <c r="BV1772"/>
  <c r="BU1772"/>
  <c r="BT1772"/>
  <c r="BR1772"/>
  <c r="BQ1772"/>
  <c r="BO1772"/>
  <c r="BN1772"/>
  <c r="BL1772"/>
  <c r="BK1772"/>
  <c r="BI1772"/>
  <c r="BH1772"/>
  <c r="BG1772"/>
  <c r="CE1771"/>
  <c r="CD1771"/>
  <c r="CB1771"/>
  <c r="CA1771"/>
  <c r="BV1771"/>
  <c r="BU1771"/>
  <c r="BT1771"/>
  <c r="BR1771"/>
  <c r="BQ1771"/>
  <c r="BO1771"/>
  <c r="BN1771"/>
  <c r="BL1771"/>
  <c r="BK1771"/>
  <c r="BI1771"/>
  <c r="BH1771"/>
  <c r="BG1771"/>
  <c r="CE1765"/>
  <c r="CD1765"/>
  <c r="CB1765"/>
  <c r="CA1765"/>
  <c r="BV1765"/>
  <c r="BU1765"/>
  <c r="BT1765"/>
  <c r="BR1765"/>
  <c r="BQ1765"/>
  <c r="BO1765"/>
  <c r="BN1765"/>
  <c r="BL1765"/>
  <c r="BK1765"/>
  <c r="BI1765"/>
  <c r="BH1765"/>
  <c r="CE1764"/>
  <c r="CD1764"/>
  <c r="CB1764"/>
  <c r="CA1764"/>
  <c r="BV1764"/>
  <c r="BU1764"/>
  <c r="BT1764"/>
  <c r="BR1764"/>
  <c r="BQ1764"/>
  <c r="BO1764"/>
  <c r="BN1764"/>
  <c r="BL1764"/>
  <c r="BK1764"/>
  <c r="BI1764"/>
  <c r="BH1764"/>
  <c r="CE1738"/>
  <c r="CD1738"/>
  <c r="CB1738"/>
  <c r="CA1738"/>
  <c r="BV1738"/>
  <c r="BU1738"/>
  <c r="BT1738"/>
  <c r="BR1738"/>
  <c r="BQ1738"/>
  <c r="BO1738"/>
  <c r="BN1738"/>
  <c r="BL1738"/>
  <c r="BK1738"/>
  <c r="BI1738"/>
  <c r="BH1738"/>
  <c r="BG1738"/>
  <c r="CE1737"/>
  <c r="CD1737"/>
  <c r="CB1737"/>
  <c r="CA1737"/>
  <c r="BV1737"/>
  <c r="BU1737"/>
  <c r="BT1737"/>
  <c r="BR1737"/>
  <c r="BQ1737"/>
  <c r="BO1737"/>
  <c r="BN1737"/>
  <c r="BL1737"/>
  <c r="BK1737"/>
  <c r="BI1737"/>
  <c r="BH1737"/>
  <c r="BG1737"/>
  <c r="CE1733"/>
  <c r="CD1733"/>
  <c r="CB1733"/>
  <c r="CA1733"/>
  <c r="BV1733"/>
  <c r="BU1733"/>
  <c r="BT1733"/>
  <c r="BR1733"/>
  <c r="BQ1733"/>
  <c r="BO1733"/>
  <c r="BN1733"/>
  <c r="BL1733"/>
  <c r="BK1733"/>
  <c r="BI1733"/>
  <c r="BH1733"/>
  <c r="BG1733"/>
  <c r="CE1732"/>
  <c r="CD1732"/>
  <c r="CB1732"/>
  <c r="CA1732"/>
  <c r="BV1732"/>
  <c r="BU1732"/>
  <c r="BT1732"/>
  <c r="BR1732"/>
  <c r="BQ1732"/>
  <c r="BO1732"/>
  <c r="BN1732"/>
  <c r="BL1732"/>
  <c r="BK1732"/>
  <c r="BI1732"/>
  <c r="BH1732"/>
  <c r="BG1732"/>
  <c r="CE1728"/>
  <c r="CD1728"/>
  <c r="CB1728"/>
  <c r="CA1728"/>
  <c r="BV1728"/>
  <c r="BU1728"/>
  <c r="BT1728"/>
  <c r="BR1728"/>
  <c r="BQ1728"/>
  <c r="BO1728"/>
  <c r="BN1728"/>
  <c r="BL1728"/>
  <c r="BK1728"/>
  <c r="BI1728"/>
  <c r="BH1728"/>
  <c r="BG1728"/>
  <c r="CE1727"/>
  <c r="CD1727"/>
  <c r="CB1727"/>
  <c r="CA1727"/>
  <c r="BV1727"/>
  <c r="BU1727"/>
  <c r="BT1727"/>
  <c r="BR1727"/>
  <c r="BQ1727"/>
  <c r="BO1727"/>
  <c r="BN1727"/>
  <c r="BL1727"/>
  <c r="BK1727"/>
  <c r="BI1727"/>
  <c r="BH1727"/>
  <c r="BG1727"/>
  <c r="CE1723"/>
  <c r="CD1723"/>
  <c r="CB1723"/>
  <c r="CA1723"/>
  <c r="BV1723"/>
  <c r="BU1723"/>
  <c r="BT1723"/>
  <c r="BR1723"/>
  <c r="BQ1723"/>
  <c r="BO1723"/>
  <c r="BN1723"/>
  <c r="BL1723"/>
  <c r="BK1723"/>
  <c r="BI1723"/>
  <c r="BH1723"/>
  <c r="BG1723"/>
  <c r="CE1722"/>
  <c r="CD1722"/>
  <c r="CB1722"/>
  <c r="CA1722"/>
  <c r="BV1722"/>
  <c r="BU1722"/>
  <c r="BT1722"/>
  <c r="BR1722"/>
  <c r="BQ1722"/>
  <c r="BO1722"/>
  <c r="BN1722"/>
  <c r="BL1722"/>
  <c r="BK1722"/>
  <c r="BI1722"/>
  <c r="BH1722"/>
  <c r="BG1722"/>
  <c r="CE1718"/>
  <c r="CD1718"/>
  <c r="CB1718"/>
  <c r="CA1718"/>
  <c r="BV1718"/>
  <c r="BU1718"/>
  <c r="BT1718"/>
  <c r="BR1718"/>
  <c r="BQ1718"/>
  <c r="BO1718"/>
  <c r="BN1718"/>
  <c r="BL1718"/>
  <c r="BK1718"/>
  <c r="BI1718"/>
  <c r="BH1718"/>
  <c r="BG1718"/>
  <c r="CE1717"/>
  <c r="CD1717"/>
  <c r="CB1717"/>
  <c r="CA1717"/>
  <c r="BV1717"/>
  <c r="BU1717"/>
  <c r="BT1717"/>
  <c r="BR1717"/>
  <c r="BQ1717"/>
  <c r="BO1717"/>
  <c r="BN1717"/>
  <c r="BL1717"/>
  <c r="BK1717"/>
  <c r="BI1717"/>
  <c r="BH1717"/>
  <c r="BG1717"/>
  <c r="CE1713"/>
  <c r="CD1713"/>
  <c r="CB1713"/>
  <c r="CA1713"/>
  <c r="BV1713"/>
  <c r="BU1713"/>
  <c r="BT1713"/>
  <c r="BR1713"/>
  <c r="BQ1713"/>
  <c r="BO1713"/>
  <c r="BN1713"/>
  <c r="BL1713"/>
  <c r="BK1713"/>
  <c r="BI1713"/>
  <c r="BH1713"/>
  <c r="BG1713"/>
  <c r="CE1712"/>
  <c r="CD1712"/>
  <c r="CB1712"/>
  <c r="CA1712"/>
  <c r="BV1712"/>
  <c r="BU1712"/>
  <c r="BT1712"/>
  <c r="BR1712"/>
  <c r="BQ1712"/>
  <c r="BO1712"/>
  <c r="BN1712"/>
  <c r="BL1712"/>
  <c r="BK1712"/>
  <c r="BI1712"/>
  <c r="BH1712"/>
  <c r="BG1712"/>
  <c r="CE1707"/>
  <c r="CD1707"/>
  <c r="CB1707"/>
  <c r="CA1707"/>
  <c r="BV1707"/>
  <c r="BU1707"/>
  <c r="BT1707"/>
  <c r="BR1707"/>
  <c r="BQ1707"/>
  <c r="BO1707"/>
  <c r="BN1707"/>
  <c r="BL1707"/>
  <c r="BK1707"/>
  <c r="BI1707"/>
  <c r="BH1707"/>
  <c r="BG1707"/>
  <c r="CE1706"/>
  <c r="CD1706"/>
  <c r="CB1706"/>
  <c r="CA1706"/>
  <c r="BV1706"/>
  <c r="BU1706"/>
  <c r="BT1706"/>
  <c r="BR1706"/>
  <c r="BQ1706"/>
  <c r="BO1706"/>
  <c r="BN1706"/>
  <c r="BL1706"/>
  <c r="BK1706"/>
  <c r="BI1706"/>
  <c r="BH1706"/>
  <c r="BG1706"/>
  <c r="CE1702"/>
  <c r="CD1702"/>
  <c r="CB1702"/>
  <c r="CA1702"/>
  <c r="BV1702"/>
  <c r="BU1702"/>
  <c r="BT1702"/>
  <c r="BR1702"/>
  <c r="BQ1702"/>
  <c r="BO1702"/>
  <c r="BN1702"/>
  <c r="BL1702"/>
  <c r="BK1702"/>
  <c r="BI1702"/>
  <c r="BH1702"/>
  <c r="BG1702"/>
  <c r="CE1701"/>
  <c r="CD1701"/>
  <c r="CB1701"/>
  <c r="CA1701"/>
  <c r="BV1701"/>
  <c r="BU1701"/>
  <c r="BT1701"/>
  <c r="BR1701"/>
  <c r="BQ1701"/>
  <c r="BO1701"/>
  <c r="BN1701"/>
  <c r="BL1701"/>
  <c r="BK1701"/>
  <c r="BI1701"/>
  <c r="BH1701"/>
  <c r="BG1701"/>
  <c r="CE1697"/>
  <c r="CD1697"/>
  <c r="CB1697"/>
  <c r="CA1697"/>
  <c r="BV1697"/>
  <c r="BU1697"/>
  <c r="BT1697"/>
  <c r="BR1697"/>
  <c r="BQ1697"/>
  <c r="BO1697"/>
  <c r="BN1697"/>
  <c r="BL1697"/>
  <c r="BK1697"/>
  <c r="BI1697"/>
  <c r="BH1697"/>
  <c r="BG1697"/>
  <c r="CE1696"/>
  <c r="CD1696"/>
  <c r="CB1696"/>
  <c r="CA1696"/>
  <c r="BV1696"/>
  <c r="BU1696"/>
  <c r="BT1696"/>
  <c r="BR1696"/>
  <c r="BQ1696"/>
  <c r="BO1696"/>
  <c r="BN1696"/>
  <c r="BL1696"/>
  <c r="BK1696"/>
  <c r="BI1696"/>
  <c r="BH1696"/>
  <c r="BG1696"/>
  <c r="CE1692"/>
  <c r="CD1692"/>
  <c r="CB1692"/>
  <c r="CA1692"/>
  <c r="BV1692"/>
  <c r="BU1692"/>
  <c r="BT1692"/>
  <c r="BR1692"/>
  <c r="BQ1692"/>
  <c r="BO1692"/>
  <c r="BN1692"/>
  <c r="BL1692"/>
  <c r="BK1692"/>
  <c r="BI1692"/>
  <c r="BH1692"/>
  <c r="BG1692"/>
  <c r="CE1691"/>
  <c r="CD1691"/>
  <c r="CB1691"/>
  <c r="CA1691"/>
  <c r="BV1691"/>
  <c r="BU1691"/>
  <c r="BT1691"/>
  <c r="BR1691"/>
  <c r="BQ1691"/>
  <c r="BO1691"/>
  <c r="BN1691"/>
  <c r="BL1691"/>
  <c r="BK1691"/>
  <c r="BI1691"/>
  <c r="BH1691"/>
  <c r="BG1691"/>
  <c r="CE1687"/>
  <c r="CD1687"/>
  <c r="CB1687"/>
  <c r="CA1687"/>
  <c r="BV1687"/>
  <c r="BU1687"/>
  <c r="BT1687"/>
  <c r="BR1687"/>
  <c r="BQ1687"/>
  <c r="BO1687"/>
  <c r="BN1687"/>
  <c r="BL1687"/>
  <c r="BK1687"/>
  <c r="BI1687"/>
  <c r="BH1687"/>
  <c r="BG1687"/>
  <c r="CE1686"/>
  <c r="CD1686"/>
  <c r="CB1686"/>
  <c r="CA1686"/>
  <c r="BV1686"/>
  <c r="BU1686"/>
  <c r="BT1686"/>
  <c r="BR1686"/>
  <c r="BQ1686"/>
  <c r="BO1686"/>
  <c r="BN1686"/>
  <c r="BL1686"/>
  <c r="BK1686"/>
  <c r="BI1686"/>
  <c r="BH1686"/>
  <c r="BG1686"/>
  <c r="CE1682"/>
  <c r="CD1682"/>
  <c r="CB1682"/>
  <c r="CA1682"/>
  <c r="BV1682"/>
  <c r="BU1682"/>
  <c r="BT1682"/>
  <c r="BR1682"/>
  <c r="BQ1682"/>
  <c r="BO1682"/>
  <c r="BN1682"/>
  <c r="BL1682"/>
  <c r="BK1682"/>
  <c r="BI1682"/>
  <c r="BH1682"/>
  <c r="BG1682"/>
  <c r="CE1681"/>
  <c r="CD1681"/>
  <c r="CB1681"/>
  <c r="CA1681"/>
  <c r="BV1681"/>
  <c r="BU1681"/>
  <c r="BT1681"/>
  <c r="BR1681"/>
  <c r="BQ1681"/>
  <c r="BO1681"/>
  <c r="BN1681"/>
  <c r="BL1681"/>
  <c r="BK1681"/>
  <c r="BI1681"/>
  <c r="BH1681"/>
  <c r="BG1681"/>
  <c r="CE1677"/>
  <c r="CD1677"/>
  <c r="CB1677"/>
  <c r="CA1677"/>
  <c r="BV1677"/>
  <c r="BU1677"/>
  <c r="BT1677"/>
  <c r="BR1677"/>
  <c r="BQ1677"/>
  <c r="BO1677"/>
  <c r="BN1677"/>
  <c r="BL1677"/>
  <c r="BK1677"/>
  <c r="BI1677"/>
  <c r="BH1677"/>
  <c r="BG1677"/>
  <c r="CE1676"/>
  <c r="CD1676"/>
  <c r="CB1676"/>
  <c r="CA1676"/>
  <c r="BV1676"/>
  <c r="BU1676"/>
  <c r="BT1676"/>
  <c r="BR1676"/>
  <c r="BQ1676"/>
  <c r="BO1676"/>
  <c r="BN1676"/>
  <c r="BL1676"/>
  <c r="BK1676"/>
  <c r="BI1676"/>
  <c r="BH1676"/>
  <c r="BG1676"/>
  <c r="CE1667"/>
  <c r="CD1667"/>
  <c r="CB1667"/>
  <c r="CA1667"/>
  <c r="BV1667"/>
  <c r="BU1667"/>
  <c r="BT1667"/>
  <c r="BR1667"/>
  <c r="BQ1667"/>
  <c r="BO1667"/>
  <c r="BN1667"/>
  <c r="BL1667"/>
  <c r="BK1667"/>
  <c r="BI1667"/>
  <c r="BH1667"/>
  <c r="BG1667"/>
  <c r="CE1666"/>
  <c r="CD1666"/>
  <c r="CB1666"/>
  <c r="CA1666"/>
  <c r="BV1666"/>
  <c r="BU1666"/>
  <c r="BT1666"/>
  <c r="BR1666"/>
  <c r="BQ1666"/>
  <c r="BO1666"/>
  <c r="BN1666"/>
  <c r="BL1666"/>
  <c r="BK1666"/>
  <c r="BI1666"/>
  <c r="BH1666"/>
  <c r="BG1666"/>
  <c r="CE1661"/>
  <c r="CD1661"/>
  <c r="CB1661"/>
  <c r="CA1661"/>
  <c r="BV1661"/>
  <c r="BU1661"/>
  <c r="BT1661"/>
  <c r="BR1661"/>
  <c r="BQ1661"/>
  <c r="BO1661"/>
  <c r="BN1661"/>
  <c r="BL1661"/>
  <c r="BK1661"/>
  <c r="BI1661"/>
  <c r="BH1661"/>
  <c r="BG1661"/>
  <c r="CE1660"/>
  <c r="CD1660"/>
  <c r="CB1660"/>
  <c r="CA1660"/>
  <c r="BV1660"/>
  <c r="BU1660"/>
  <c r="BT1660"/>
  <c r="BR1660"/>
  <c r="BQ1660"/>
  <c r="BO1660"/>
  <c r="BN1660"/>
  <c r="BL1660"/>
  <c r="BK1660"/>
  <c r="BI1660"/>
  <c r="BH1660"/>
  <c r="BG1660"/>
  <c r="CE1642"/>
  <c r="CD1642"/>
  <c r="CB1642"/>
  <c r="CA1642"/>
  <c r="BV1642"/>
  <c r="BU1642"/>
  <c r="BT1642"/>
  <c r="BR1642"/>
  <c r="BQ1642"/>
  <c r="BO1642"/>
  <c r="BN1642"/>
  <c r="BL1642"/>
  <c r="BK1642"/>
  <c r="BI1642"/>
  <c r="BH1642"/>
  <c r="BG1642"/>
  <c r="CE1641"/>
  <c r="CD1641"/>
  <c r="CB1641"/>
  <c r="CA1641"/>
  <c r="BV1641"/>
  <c r="BU1641"/>
  <c r="BT1641"/>
  <c r="BR1641"/>
  <c r="BQ1641"/>
  <c r="BO1641"/>
  <c r="BN1641"/>
  <c r="BL1641"/>
  <c r="BK1641"/>
  <c r="BI1641"/>
  <c r="BH1641"/>
  <c r="BG1641"/>
  <c r="CE1637"/>
  <c r="CD1637"/>
  <c r="CB1637"/>
  <c r="CA1637"/>
  <c r="BV1637"/>
  <c r="BU1637"/>
  <c r="BT1637"/>
  <c r="BR1637"/>
  <c r="BQ1637"/>
  <c r="BO1637"/>
  <c r="BN1637"/>
  <c r="BL1637"/>
  <c r="BK1637"/>
  <c r="BI1637"/>
  <c r="BH1637"/>
  <c r="BG1637"/>
  <c r="CE1636"/>
  <c r="CD1636"/>
  <c r="CB1636"/>
  <c r="CA1636"/>
  <c r="BV1636"/>
  <c r="BU1636"/>
  <c r="BT1636"/>
  <c r="BR1636"/>
  <c r="BQ1636"/>
  <c r="BO1636"/>
  <c r="BN1636"/>
  <c r="BL1636"/>
  <c r="BK1636"/>
  <c r="BI1636"/>
  <c r="BH1636"/>
  <c r="BG1636"/>
  <c r="CE1633"/>
  <c r="CD1633"/>
  <c r="CB1633"/>
  <c r="CA1633"/>
  <c r="BV1633"/>
  <c r="BU1633"/>
  <c r="BT1633"/>
  <c r="BR1633"/>
  <c r="BQ1633"/>
  <c r="BO1633"/>
  <c r="BN1633"/>
  <c r="BL1633"/>
  <c r="BK1633"/>
  <c r="BI1633"/>
  <c r="BH1633"/>
  <c r="BG1633"/>
  <c r="CE1632"/>
  <c r="CD1632"/>
  <c r="CB1632"/>
  <c r="CA1632"/>
  <c r="BV1632"/>
  <c r="BU1632"/>
  <c r="BT1632"/>
  <c r="BR1632"/>
  <c r="BQ1632"/>
  <c r="BO1632"/>
  <c r="BN1632"/>
  <c r="BL1632"/>
  <c r="BK1632"/>
  <c r="BI1632"/>
  <c r="BH1632"/>
  <c r="BG1632"/>
  <c r="CE1629"/>
  <c r="CD1629"/>
  <c r="CB1629"/>
  <c r="CA1629"/>
  <c r="BV1629"/>
  <c r="BU1629"/>
  <c r="BT1629"/>
  <c r="BR1629"/>
  <c r="BQ1629"/>
  <c r="BO1629"/>
  <c r="BN1629"/>
  <c r="BL1629"/>
  <c r="BK1629"/>
  <c r="BI1629"/>
  <c r="BH1629"/>
  <c r="BG1629"/>
  <c r="CE1628"/>
  <c r="CD1628"/>
  <c r="CB1628"/>
  <c r="CA1628"/>
  <c r="BV1628"/>
  <c r="BU1628"/>
  <c r="BT1628"/>
  <c r="BR1628"/>
  <c r="BQ1628"/>
  <c r="BO1628"/>
  <c r="BN1628"/>
  <c r="BL1628"/>
  <c r="BK1628"/>
  <c r="BI1628"/>
  <c r="BH1628"/>
  <c r="BG1628"/>
  <c r="CE1624"/>
  <c r="CD1624"/>
  <c r="CB1624"/>
  <c r="CA1624"/>
  <c r="BV1624"/>
  <c r="BU1624"/>
  <c r="BT1624"/>
  <c r="BR1624"/>
  <c r="BQ1624"/>
  <c r="BO1624"/>
  <c r="BN1624"/>
  <c r="BL1624"/>
  <c r="BK1624"/>
  <c r="BI1624"/>
  <c r="BH1624"/>
  <c r="BG1624"/>
  <c r="CE1623"/>
  <c r="CD1623"/>
  <c r="CB1623"/>
  <c r="CA1623"/>
  <c r="BV1623"/>
  <c r="BU1623"/>
  <c r="BT1623"/>
  <c r="BR1623"/>
  <c r="BQ1623"/>
  <c r="BO1623"/>
  <c r="BN1623"/>
  <c r="BL1623"/>
  <c r="BK1623"/>
  <c r="BI1623"/>
  <c r="BH1623"/>
  <c r="BG1623"/>
  <c r="CE1620"/>
  <c r="CD1620"/>
  <c r="CB1620"/>
  <c r="CA1620"/>
  <c r="BV1620"/>
  <c r="BU1620"/>
  <c r="BT1620"/>
  <c r="BR1620"/>
  <c r="BQ1620"/>
  <c r="BO1620"/>
  <c r="BN1620"/>
  <c r="BL1620"/>
  <c r="BK1620"/>
  <c r="BI1620"/>
  <c r="BH1620"/>
  <c r="BG1620"/>
  <c r="CE1619"/>
  <c r="CD1619"/>
  <c r="CB1619"/>
  <c r="CA1619"/>
  <c r="BV1619"/>
  <c r="BU1619"/>
  <c r="BT1619"/>
  <c r="BR1619"/>
  <c r="BQ1619"/>
  <c r="BO1619"/>
  <c r="BN1619"/>
  <c r="BL1619"/>
  <c r="BK1619"/>
  <c r="BI1619"/>
  <c r="BH1619"/>
  <c r="BG1619"/>
  <c r="CE1614"/>
  <c r="CD1614"/>
  <c r="CB1614"/>
  <c r="CA1614"/>
  <c r="BV1614"/>
  <c r="BU1614"/>
  <c r="BT1614"/>
  <c r="BR1614"/>
  <c r="BQ1614"/>
  <c r="BO1614"/>
  <c r="BN1614"/>
  <c r="BL1614"/>
  <c r="BK1614"/>
  <c r="BI1614"/>
  <c r="BH1614"/>
  <c r="BG1614"/>
  <c r="CE1615"/>
  <c r="CD1615"/>
  <c r="CB1615"/>
  <c r="CA1615"/>
  <c r="BV1615"/>
  <c r="BU1615"/>
  <c r="BT1615"/>
  <c r="BR1615"/>
  <c r="BQ1615"/>
  <c r="BO1615"/>
  <c r="BN1615"/>
  <c r="BL1615"/>
  <c r="BK1615"/>
  <c r="BI1615"/>
  <c r="BH1615"/>
  <c r="BG1615"/>
  <c r="CE1611"/>
  <c r="CD1611"/>
  <c r="CB1611"/>
  <c r="CA1611"/>
  <c r="BV1611"/>
  <c r="BU1611"/>
  <c r="BT1611"/>
  <c r="BR1611"/>
  <c r="BQ1611"/>
  <c r="BO1611"/>
  <c r="BN1611"/>
  <c r="BL1611"/>
  <c r="BK1611"/>
  <c r="BI1611"/>
  <c r="BH1611"/>
  <c r="BG1611"/>
  <c r="CE1610"/>
  <c r="CD1610"/>
  <c r="CB1610"/>
  <c r="CA1610"/>
  <c r="BV1610"/>
  <c r="BU1610"/>
  <c r="BT1610"/>
  <c r="BR1610"/>
  <c r="BQ1610"/>
  <c r="BO1610"/>
  <c r="BN1610"/>
  <c r="BL1610"/>
  <c r="BK1610"/>
  <c r="BI1610"/>
  <c r="BH1610"/>
  <c r="BG1610"/>
  <c r="CE1607"/>
  <c r="CD1607"/>
  <c r="CB1607"/>
  <c r="CA1607"/>
  <c r="BV1607"/>
  <c r="BU1607"/>
  <c r="BT1607"/>
  <c r="BR1607"/>
  <c r="BQ1607"/>
  <c r="BO1607"/>
  <c r="BN1607"/>
  <c r="BL1607"/>
  <c r="BK1607"/>
  <c r="BI1607"/>
  <c r="BH1607"/>
  <c r="BG1607"/>
  <c r="CE1606"/>
  <c r="CD1606"/>
  <c r="CB1606"/>
  <c r="CA1606"/>
  <c r="BV1606"/>
  <c r="BU1606"/>
  <c r="BT1606"/>
  <c r="BR1606"/>
  <c r="BQ1606"/>
  <c r="BO1606"/>
  <c r="BN1606"/>
  <c r="BL1606"/>
  <c r="BK1606"/>
  <c r="BI1606"/>
  <c r="BH1606"/>
  <c r="BG1606"/>
  <c r="CE1603"/>
  <c r="CD1603"/>
  <c r="CB1603"/>
  <c r="CA1603"/>
  <c r="BV1603"/>
  <c r="BU1603"/>
  <c r="BT1603"/>
  <c r="BR1603"/>
  <c r="BQ1603"/>
  <c r="BO1603"/>
  <c r="BN1603"/>
  <c r="BL1603"/>
  <c r="BK1603"/>
  <c r="BI1603"/>
  <c r="BH1603"/>
  <c r="BG1603"/>
  <c r="CE1602"/>
  <c r="CD1602"/>
  <c r="CB1602"/>
  <c r="CA1602"/>
  <c r="BV1602"/>
  <c r="BU1602"/>
  <c r="BT1602"/>
  <c r="BR1602"/>
  <c r="BQ1602"/>
  <c r="BO1602"/>
  <c r="BN1602"/>
  <c r="BL1602"/>
  <c r="BK1602"/>
  <c r="BI1602"/>
  <c r="BH1602"/>
  <c r="BG1602"/>
  <c r="CE1599"/>
  <c r="CD1599"/>
  <c r="CB1599"/>
  <c r="CA1599"/>
  <c r="BV1599"/>
  <c r="BU1599"/>
  <c r="BT1599"/>
  <c r="BR1599"/>
  <c r="BQ1599"/>
  <c r="BO1599"/>
  <c r="BN1599"/>
  <c r="BL1599"/>
  <c r="BK1599"/>
  <c r="BI1599"/>
  <c r="BH1599"/>
  <c r="BG1599"/>
  <c r="CE1598"/>
  <c r="CD1598"/>
  <c r="CB1598"/>
  <c r="CA1598"/>
  <c r="BV1598"/>
  <c r="BU1598"/>
  <c r="BT1598"/>
  <c r="BR1598"/>
  <c r="BQ1598"/>
  <c r="BO1598"/>
  <c r="BN1598"/>
  <c r="BL1598"/>
  <c r="BK1598"/>
  <c r="BI1598"/>
  <c r="BH1598"/>
  <c r="BG1598"/>
  <c r="CE1595"/>
  <c r="CD1595"/>
  <c r="CB1595"/>
  <c r="CA1595"/>
  <c r="BV1595"/>
  <c r="BU1595"/>
  <c r="BT1595"/>
  <c r="BR1595"/>
  <c r="BQ1595"/>
  <c r="BO1595"/>
  <c r="BN1595"/>
  <c r="BL1595"/>
  <c r="BK1595"/>
  <c r="BI1595"/>
  <c r="BH1595"/>
  <c r="BG1595"/>
  <c r="CE1594"/>
  <c r="CD1594"/>
  <c r="CB1594"/>
  <c r="CA1594"/>
  <c r="BV1594"/>
  <c r="BU1594"/>
  <c r="BT1594"/>
  <c r="BR1594"/>
  <c r="BQ1594"/>
  <c r="BO1594"/>
  <c r="BN1594"/>
  <c r="BL1594"/>
  <c r="BK1594"/>
  <c r="BI1594"/>
  <c r="BH1594"/>
  <c r="BG1594"/>
  <c r="CE1591"/>
  <c r="CD1591"/>
  <c r="CB1591"/>
  <c r="CA1591"/>
  <c r="BV1591"/>
  <c r="BU1591"/>
  <c r="BT1591"/>
  <c r="BR1591"/>
  <c r="BQ1591"/>
  <c r="BO1591"/>
  <c r="BN1591"/>
  <c r="BL1591"/>
  <c r="BK1591"/>
  <c r="BI1591"/>
  <c r="BH1591"/>
  <c r="BG1591"/>
  <c r="CE1590"/>
  <c r="CD1590"/>
  <c r="CB1590"/>
  <c r="CA1590"/>
  <c r="BV1590"/>
  <c r="BU1590"/>
  <c r="BT1590"/>
  <c r="BR1590"/>
  <c r="BQ1590"/>
  <c r="BO1590"/>
  <c r="BN1590"/>
  <c r="BL1590"/>
  <c r="BK1590"/>
  <c r="BI1590"/>
  <c r="BH1590"/>
  <c r="BG1590"/>
  <c r="CE1587"/>
  <c r="CD1587"/>
  <c r="CB1587"/>
  <c r="CA1587"/>
  <c r="BV1587"/>
  <c r="BU1587"/>
  <c r="BT1587"/>
  <c r="BR1587"/>
  <c r="BQ1587"/>
  <c r="BO1587"/>
  <c r="BN1587"/>
  <c r="BL1587"/>
  <c r="BK1587"/>
  <c r="BI1587"/>
  <c r="BH1587"/>
  <c r="BG1587"/>
  <c r="CE1586"/>
  <c r="CD1586"/>
  <c r="CB1586"/>
  <c r="CA1586"/>
  <c r="BV1586"/>
  <c r="BU1586"/>
  <c r="BT1586"/>
  <c r="BR1586"/>
  <c r="BQ1586"/>
  <c r="BO1586"/>
  <c r="BN1586"/>
  <c r="BL1586"/>
  <c r="BK1586"/>
  <c r="BI1586"/>
  <c r="BH1586"/>
  <c r="BG1586"/>
  <c r="CE1582"/>
  <c r="CD1582"/>
  <c r="CB1582"/>
  <c r="CA1582"/>
  <c r="BV1582"/>
  <c r="BU1582"/>
  <c r="BT1582"/>
  <c r="BR1582"/>
  <c r="BQ1582"/>
  <c r="BO1582"/>
  <c r="BN1582"/>
  <c r="BL1582"/>
  <c r="BK1582"/>
  <c r="BI1582"/>
  <c r="BH1582"/>
  <c r="BG1582"/>
  <c r="CE1581"/>
  <c r="CD1581"/>
  <c r="CB1581"/>
  <c r="CA1581"/>
  <c r="BV1581"/>
  <c r="BU1581"/>
  <c r="BT1581"/>
  <c r="BR1581"/>
  <c r="BQ1581"/>
  <c r="BO1581"/>
  <c r="BN1581"/>
  <c r="BL1581"/>
  <c r="BK1581"/>
  <c r="BI1581"/>
  <c r="BH1581"/>
  <c r="BG1581"/>
  <c r="CE1578"/>
  <c r="CD1578"/>
  <c r="CB1578"/>
  <c r="CA1578"/>
  <c r="BV1578"/>
  <c r="BU1578"/>
  <c r="BT1578"/>
  <c r="BR1578"/>
  <c r="BQ1578"/>
  <c r="BO1578"/>
  <c r="BN1578"/>
  <c r="BL1578"/>
  <c r="BK1578"/>
  <c r="BI1578"/>
  <c r="BH1578"/>
  <c r="BG1578"/>
  <c r="CE1577"/>
  <c r="CD1577"/>
  <c r="CB1577"/>
  <c r="CA1577"/>
  <c r="BV1577"/>
  <c r="BU1577"/>
  <c r="BT1577"/>
  <c r="BR1577"/>
  <c r="BQ1577"/>
  <c r="BO1577"/>
  <c r="BN1577"/>
  <c r="BL1577"/>
  <c r="BK1577"/>
  <c r="BI1577"/>
  <c r="BH1577"/>
  <c r="BG1577"/>
  <c r="CE1574"/>
  <c r="CD1574"/>
  <c r="CB1574"/>
  <c r="CA1574"/>
  <c r="BV1574"/>
  <c r="BU1574"/>
  <c r="BT1574"/>
  <c r="BR1574"/>
  <c r="BQ1574"/>
  <c r="BO1574"/>
  <c r="BN1574"/>
  <c r="BL1574"/>
  <c r="BK1574"/>
  <c r="BI1574"/>
  <c r="BH1574"/>
  <c r="BG1574"/>
  <c r="CE1573"/>
  <c r="CD1573"/>
  <c r="CB1573"/>
  <c r="CA1573"/>
  <c r="BV1573"/>
  <c r="BU1573"/>
  <c r="BT1573"/>
  <c r="BR1573"/>
  <c r="BQ1573"/>
  <c r="BO1573"/>
  <c r="BN1573"/>
  <c r="BL1573"/>
  <c r="BK1573"/>
  <c r="BI1573"/>
  <c r="BH1573"/>
  <c r="BG1573"/>
  <c r="CE1570"/>
  <c r="CD1570"/>
  <c r="CB1570"/>
  <c r="CA1570"/>
  <c r="BV1570"/>
  <c r="BU1570"/>
  <c r="BT1570"/>
  <c r="BR1570"/>
  <c r="BQ1570"/>
  <c r="BO1570"/>
  <c r="BN1570"/>
  <c r="BL1570"/>
  <c r="BK1570"/>
  <c r="BI1570"/>
  <c r="BH1570"/>
  <c r="BG1570"/>
  <c r="CE1569"/>
  <c r="CD1569"/>
  <c r="CB1569"/>
  <c r="CA1569"/>
  <c r="BV1569"/>
  <c r="BU1569"/>
  <c r="BT1569"/>
  <c r="BR1569"/>
  <c r="BQ1569"/>
  <c r="BO1569"/>
  <c r="BN1569"/>
  <c r="BL1569"/>
  <c r="BK1569"/>
  <c r="BI1569"/>
  <c r="BH1569"/>
  <c r="BG1569"/>
  <c r="CE1566"/>
  <c r="CD1566"/>
  <c r="CB1566"/>
  <c r="CA1566"/>
  <c r="BV1566"/>
  <c r="BU1566"/>
  <c r="BT1566"/>
  <c r="BR1566"/>
  <c r="BQ1566"/>
  <c r="BO1566"/>
  <c r="BN1566"/>
  <c r="BL1566"/>
  <c r="BK1566"/>
  <c r="BI1566"/>
  <c r="BH1566"/>
  <c r="BG1566"/>
  <c r="CE1565"/>
  <c r="CD1565"/>
  <c r="CB1565"/>
  <c r="CA1565"/>
  <c r="BV1565"/>
  <c r="BU1565"/>
  <c r="BT1565"/>
  <c r="BR1565"/>
  <c r="BQ1565"/>
  <c r="BO1565"/>
  <c r="BN1565"/>
  <c r="BL1565"/>
  <c r="BK1565"/>
  <c r="BI1565"/>
  <c r="BH1565"/>
  <c r="BG1565"/>
  <c r="CE1562"/>
  <c r="CD1562"/>
  <c r="CB1562"/>
  <c r="CA1562"/>
  <c r="BV1562"/>
  <c r="BU1562"/>
  <c r="BT1562"/>
  <c r="BR1562"/>
  <c r="BQ1562"/>
  <c r="BO1562"/>
  <c r="BN1562"/>
  <c r="BL1562"/>
  <c r="BK1562"/>
  <c r="BI1562"/>
  <c r="BH1562"/>
  <c r="BG1562"/>
  <c r="CE1561"/>
  <c r="CD1561"/>
  <c r="CB1561"/>
  <c r="CA1561"/>
  <c r="BV1561"/>
  <c r="BU1561"/>
  <c r="BT1561"/>
  <c r="BR1561"/>
  <c r="BQ1561"/>
  <c r="BO1561"/>
  <c r="BN1561"/>
  <c r="BL1561"/>
  <c r="BK1561"/>
  <c r="BI1561"/>
  <c r="BH1561"/>
  <c r="BG1561"/>
  <c r="CE1558"/>
  <c r="CD1558"/>
  <c r="CB1558"/>
  <c r="CA1558"/>
  <c r="BV1558"/>
  <c r="BU1558"/>
  <c r="BT1558"/>
  <c r="BR1558"/>
  <c r="BQ1558"/>
  <c r="BO1558"/>
  <c r="BN1558"/>
  <c r="BL1558"/>
  <c r="BK1558"/>
  <c r="BI1558"/>
  <c r="BH1558"/>
  <c r="BG1558"/>
  <c r="CE1557"/>
  <c r="CD1557"/>
  <c r="CB1557"/>
  <c r="CA1557"/>
  <c r="BV1557"/>
  <c r="BU1557"/>
  <c r="BT1557"/>
  <c r="BR1557"/>
  <c r="BQ1557"/>
  <c r="BO1557"/>
  <c r="BN1557"/>
  <c r="BL1557"/>
  <c r="BK1557"/>
  <c r="BI1557"/>
  <c r="BH1557"/>
  <c r="BG1557"/>
  <c r="CE1547"/>
  <c r="CD1547"/>
  <c r="CB1547"/>
  <c r="CA1547"/>
  <c r="BV1547"/>
  <c r="BU1547"/>
  <c r="BT1547"/>
  <c r="BR1547"/>
  <c r="BQ1547"/>
  <c r="BO1547"/>
  <c r="BN1547"/>
  <c r="BL1547"/>
  <c r="BK1547"/>
  <c r="BI1547"/>
  <c r="BH1547"/>
  <c r="BG1547"/>
  <c r="CE1546"/>
  <c r="CD1546"/>
  <c r="CB1546"/>
  <c r="CA1546"/>
  <c r="BV1546"/>
  <c r="BU1546"/>
  <c r="BT1546"/>
  <c r="BR1546"/>
  <c r="BQ1546"/>
  <c r="BO1546"/>
  <c r="BN1546"/>
  <c r="BL1546"/>
  <c r="BK1546"/>
  <c r="BI1546"/>
  <c r="BH1546"/>
  <c r="BG1546"/>
  <c r="CE1543"/>
  <c r="CD1543"/>
  <c r="CB1543"/>
  <c r="CA1543"/>
  <c r="BV1543"/>
  <c r="BU1543"/>
  <c r="BT1543"/>
  <c r="BR1543"/>
  <c r="BQ1543"/>
  <c r="BO1543"/>
  <c r="BN1543"/>
  <c r="BL1543"/>
  <c r="BK1543"/>
  <c r="BI1543"/>
  <c r="BH1543"/>
  <c r="BG1543"/>
  <c r="CE1542"/>
  <c r="CD1542"/>
  <c r="CB1542"/>
  <c r="CA1542"/>
  <c r="BV1542"/>
  <c r="BU1542"/>
  <c r="BT1542"/>
  <c r="BR1542"/>
  <c r="BQ1542"/>
  <c r="BO1542"/>
  <c r="BN1542"/>
  <c r="BL1542"/>
  <c r="BK1542"/>
  <c r="BI1542"/>
  <c r="BH1542"/>
  <c r="BG1542"/>
  <c r="CE1539"/>
  <c r="CD1539"/>
  <c r="CB1539"/>
  <c r="CA1539"/>
  <c r="BV1539"/>
  <c r="BU1539"/>
  <c r="BT1539"/>
  <c r="BR1539"/>
  <c r="BQ1539"/>
  <c r="BO1539"/>
  <c r="BN1539"/>
  <c r="BL1539"/>
  <c r="BK1539"/>
  <c r="BI1539"/>
  <c r="BH1539"/>
  <c r="BG1539"/>
  <c r="CE1538"/>
  <c r="CD1538"/>
  <c r="CB1538"/>
  <c r="CA1538"/>
  <c r="BV1538"/>
  <c r="BU1538"/>
  <c r="BT1538"/>
  <c r="BR1538"/>
  <c r="BQ1538"/>
  <c r="BO1538"/>
  <c r="BN1538"/>
  <c r="BL1538"/>
  <c r="BK1538"/>
  <c r="BI1538"/>
  <c r="BH1538"/>
  <c r="BG1538"/>
  <c r="CE1535"/>
  <c r="CD1535"/>
  <c r="CB1535"/>
  <c r="CA1535"/>
  <c r="BV1535"/>
  <c r="BU1535"/>
  <c r="BT1535"/>
  <c r="BR1535"/>
  <c r="BQ1535"/>
  <c r="BO1535"/>
  <c r="BN1535"/>
  <c r="BL1535"/>
  <c r="BK1535"/>
  <c r="BI1535"/>
  <c r="BH1535"/>
  <c r="BG1535"/>
  <c r="CE1534"/>
  <c r="CD1534"/>
  <c r="CB1534"/>
  <c r="CA1534"/>
  <c r="BV1534"/>
  <c r="BU1534"/>
  <c r="BT1534"/>
  <c r="BR1534"/>
  <c r="BQ1534"/>
  <c r="BO1534"/>
  <c r="BN1534"/>
  <c r="BL1534"/>
  <c r="BK1534"/>
  <c r="BI1534"/>
  <c r="BH1534"/>
  <c r="BG1534"/>
  <c r="CE1531"/>
  <c r="CD1531"/>
  <c r="CB1531"/>
  <c r="CA1531"/>
  <c r="BV1531"/>
  <c r="BU1531"/>
  <c r="BT1531"/>
  <c r="BR1531"/>
  <c r="BQ1531"/>
  <c r="BO1531"/>
  <c r="BN1531"/>
  <c r="BL1531"/>
  <c r="BK1531"/>
  <c r="BI1531"/>
  <c r="BH1531"/>
  <c r="BG1531"/>
  <c r="CE1530"/>
  <c r="CD1530"/>
  <c r="CB1530"/>
  <c r="CA1530"/>
  <c r="BV1530"/>
  <c r="BU1530"/>
  <c r="BT1530"/>
  <c r="BR1530"/>
  <c r="BQ1530"/>
  <c r="BO1530"/>
  <c r="BN1530"/>
  <c r="BL1530"/>
  <c r="BK1530"/>
  <c r="BI1530"/>
  <c r="BH1530"/>
  <c r="BG1530"/>
  <c r="CE1527"/>
  <c r="CD1527"/>
  <c r="CB1527"/>
  <c r="CA1527"/>
  <c r="BV1527"/>
  <c r="BU1527"/>
  <c r="BT1527"/>
  <c r="BR1527"/>
  <c r="BQ1527"/>
  <c r="BO1527"/>
  <c r="BN1527"/>
  <c r="BL1527"/>
  <c r="BK1527"/>
  <c r="BI1527"/>
  <c r="BH1527"/>
  <c r="BG1527"/>
  <c r="CE1526"/>
  <c r="CD1526"/>
  <c r="CB1526"/>
  <c r="CA1526"/>
  <c r="BV1526"/>
  <c r="BU1526"/>
  <c r="BT1526"/>
  <c r="BR1526"/>
  <c r="BQ1526"/>
  <c r="BO1526"/>
  <c r="BN1526"/>
  <c r="BL1526"/>
  <c r="BK1526"/>
  <c r="BI1526"/>
  <c r="BH1526"/>
  <c r="BG1526"/>
  <c r="CE1523"/>
  <c r="CD1523"/>
  <c r="CB1523"/>
  <c r="CA1523"/>
  <c r="BV1523"/>
  <c r="BU1523"/>
  <c r="BT1523"/>
  <c r="BR1523"/>
  <c r="BQ1523"/>
  <c r="BO1523"/>
  <c r="BN1523"/>
  <c r="BL1523"/>
  <c r="BK1523"/>
  <c r="BI1523"/>
  <c r="BH1523"/>
  <c r="BG1523"/>
  <c r="CE1522"/>
  <c r="CD1522"/>
  <c r="CB1522"/>
  <c r="CA1522"/>
  <c r="BV1522"/>
  <c r="BU1522"/>
  <c r="BT1522"/>
  <c r="BR1522"/>
  <c r="BQ1522"/>
  <c r="BO1522"/>
  <c r="BN1522"/>
  <c r="BL1522"/>
  <c r="BK1522"/>
  <c r="BI1522"/>
  <c r="BH1522"/>
  <c r="BG1522"/>
  <c r="CE1518"/>
  <c r="CD1518"/>
  <c r="CB1518"/>
  <c r="CA1518"/>
  <c r="BV1518"/>
  <c r="BU1518"/>
  <c r="BT1518"/>
  <c r="BR1518"/>
  <c r="BQ1518"/>
  <c r="BO1518"/>
  <c r="BN1518"/>
  <c r="BL1518"/>
  <c r="BK1518"/>
  <c r="BI1518"/>
  <c r="BH1518"/>
  <c r="BG1518"/>
  <c r="CE1517"/>
  <c r="CD1517"/>
  <c r="CB1517"/>
  <c r="CA1517"/>
  <c r="BV1517"/>
  <c r="BU1517"/>
  <c r="BT1517"/>
  <c r="BR1517"/>
  <c r="BQ1517"/>
  <c r="BO1517"/>
  <c r="BN1517"/>
  <c r="BL1517"/>
  <c r="BK1517"/>
  <c r="BI1517"/>
  <c r="BH1517"/>
  <c r="BG1517"/>
  <c r="CE1514"/>
  <c r="CD1514"/>
  <c r="CB1514"/>
  <c r="CA1514"/>
  <c r="BV1514"/>
  <c r="BU1514"/>
  <c r="BT1514"/>
  <c r="BR1514"/>
  <c r="BQ1514"/>
  <c r="BO1514"/>
  <c r="BN1514"/>
  <c r="BL1514"/>
  <c r="BK1514"/>
  <c r="BI1514"/>
  <c r="BH1514"/>
  <c r="BG1514"/>
  <c r="CE1513"/>
  <c r="CD1513"/>
  <c r="CB1513"/>
  <c r="CA1513"/>
  <c r="BV1513"/>
  <c r="BU1513"/>
  <c r="BT1513"/>
  <c r="BR1513"/>
  <c r="BQ1513"/>
  <c r="BO1513"/>
  <c r="BN1513"/>
  <c r="BL1513"/>
  <c r="BK1513"/>
  <c r="BI1513"/>
  <c r="BH1513"/>
  <c r="BG1513"/>
  <c r="CE1510"/>
  <c r="CD1510"/>
  <c r="CB1510"/>
  <c r="CA1510"/>
  <c r="BV1510"/>
  <c r="BU1510"/>
  <c r="BT1510"/>
  <c r="BR1510"/>
  <c r="BQ1510"/>
  <c r="BO1510"/>
  <c r="BN1510"/>
  <c r="BL1510"/>
  <c r="BK1510"/>
  <c r="BI1510"/>
  <c r="BH1510"/>
  <c r="BG1510"/>
  <c r="CE1509"/>
  <c r="CD1509"/>
  <c r="CB1509"/>
  <c r="CA1509"/>
  <c r="BV1509"/>
  <c r="BU1509"/>
  <c r="BT1509"/>
  <c r="BR1509"/>
  <c r="BQ1509"/>
  <c r="BO1509"/>
  <c r="BN1509"/>
  <c r="BL1509"/>
  <c r="BK1509"/>
  <c r="BI1509"/>
  <c r="BH1509"/>
  <c r="BG1509"/>
  <c r="CE1506"/>
  <c r="CD1506"/>
  <c r="CB1506"/>
  <c r="CA1506"/>
  <c r="BV1506"/>
  <c r="BU1506"/>
  <c r="BT1506"/>
  <c r="BR1506"/>
  <c r="BQ1506"/>
  <c r="BO1506"/>
  <c r="BN1506"/>
  <c r="BL1506"/>
  <c r="BK1506"/>
  <c r="BI1506"/>
  <c r="BH1506"/>
  <c r="BG1506"/>
  <c r="CE1505"/>
  <c r="CD1505"/>
  <c r="CB1505"/>
  <c r="CA1505"/>
  <c r="BV1505"/>
  <c r="BU1505"/>
  <c r="BT1505"/>
  <c r="BR1505"/>
  <c r="BQ1505"/>
  <c r="BO1505"/>
  <c r="BN1505"/>
  <c r="BL1505"/>
  <c r="BK1505"/>
  <c r="BI1505"/>
  <c r="BH1505"/>
  <c r="BG1505"/>
  <c r="CE1502"/>
  <c r="CD1502"/>
  <c r="CB1502"/>
  <c r="CA1502"/>
  <c r="BV1502"/>
  <c r="BU1502"/>
  <c r="BT1502"/>
  <c r="BR1502"/>
  <c r="BQ1502"/>
  <c r="BO1502"/>
  <c r="BN1502"/>
  <c r="BL1502"/>
  <c r="BK1502"/>
  <c r="BI1502"/>
  <c r="BH1502"/>
  <c r="BG1502"/>
  <c r="CE1501"/>
  <c r="CD1501"/>
  <c r="CB1501"/>
  <c r="CA1501"/>
  <c r="BV1501"/>
  <c r="BU1501"/>
  <c r="BT1501"/>
  <c r="BR1501"/>
  <c r="BQ1501"/>
  <c r="BO1501"/>
  <c r="BN1501"/>
  <c r="BL1501"/>
  <c r="BK1501"/>
  <c r="BI1501"/>
  <c r="BH1501"/>
  <c r="BG1501"/>
  <c r="CE1497"/>
  <c r="CD1497"/>
  <c r="CB1497"/>
  <c r="W61" i="14" s="1"/>
  <c r="CA1497" i="1"/>
  <c r="V61" i="14" s="1"/>
  <c r="BV1497" i="1"/>
  <c r="BU1497"/>
  <c r="P61" i="14" s="1"/>
  <c r="BT1497" i="1"/>
  <c r="BR1497"/>
  <c r="M61" i="14" s="1"/>
  <c r="BQ1497" i="1"/>
  <c r="L61" i="14" s="1"/>
  <c r="BO1497" i="1"/>
  <c r="BN1497"/>
  <c r="BL1497"/>
  <c r="H61" i="2" s="1"/>
  <c r="BK1497" i="1"/>
  <c r="G61" i="2" s="1"/>
  <c r="BI1497" i="1"/>
  <c r="BH1497"/>
  <c r="C61" i="14" s="1"/>
  <c r="BG1497" i="1"/>
  <c r="CE1493"/>
  <c r="CD1493"/>
  <c r="CB1493"/>
  <c r="CA1493"/>
  <c r="BV1493"/>
  <c r="BU1493"/>
  <c r="BT1493"/>
  <c r="BR1493"/>
  <c r="BQ1493"/>
  <c r="BO1493"/>
  <c r="BN1493"/>
  <c r="BL1493"/>
  <c r="BK1493"/>
  <c r="BI1493"/>
  <c r="BH1493"/>
  <c r="BG1493"/>
  <c r="CE1492"/>
  <c r="AA60" i="2" s="1"/>
  <c r="CD1492" i="1"/>
  <c r="Z60" i="2" s="1"/>
  <c r="CB1492" i="1"/>
  <c r="X60" i="2" s="1"/>
  <c r="CA1492" i="1"/>
  <c r="W60" i="2" s="1"/>
  <c r="BV1492" i="1"/>
  <c r="BU1492"/>
  <c r="BT1492"/>
  <c r="BR1492"/>
  <c r="BQ1492"/>
  <c r="BO1492"/>
  <c r="BN1492"/>
  <c r="BL1492"/>
  <c r="BK1492"/>
  <c r="BI1492"/>
  <c r="BH1492"/>
  <c r="BG1492"/>
  <c r="CE1457"/>
  <c r="AA613" i="2" s="1"/>
  <c r="CD1457" i="1"/>
  <c r="Z613" i="2" s="1"/>
  <c r="CB1457" i="1"/>
  <c r="X613" i="2" s="1"/>
  <c r="CA1457" i="1"/>
  <c r="W613" i="2" s="1"/>
  <c r="BV1457" i="1"/>
  <c r="R613" i="2" s="1"/>
  <c r="BU1457" i="1"/>
  <c r="Q613" i="2" s="1"/>
  <c r="BT1457" i="1"/>
  <c r="P613" i="2" s="1"/>
  <c r="BR1457" i="1"/>
  <c r="N613" i="2" s="1"/>
  <c r="BQ1457" i="1"/>
  <c r="M613" i="2" s="1"/>
  <c r="BO1457" i="1"/>
  <c r="K613" i="2" s="1"/>
  <c r="BN1457" i="1"/>
  <c r="J613" i="2" s="1"/>
  <c r="BL1457" i="1"/>
  <c r="H613" i="2" s="1"/>
  <c r="BK1457" i="1"/>
  <c r="G613" i="2" s="1"/>
  <c r="BI1457" i="1"/>
  <c r="E613" i="2" s="1"/>
  <c r="BH1457" i="1"/>
  <c r="D613" i="2" s="1"/>
  <c r="BG1457" i="1"/>
  <c r="CE1456"/>
  <c r="AA612" i="2" s="1"/>
  <c r="AA614" s="1"/>
  <c r="CD1456" i="1"/>
  <c r="Z612" i="2" s="1"/>
  <c r="Z614" s="1"/>
  <c r="CB1456" i="1"/>
  <c r="X612" i="2" s="1"/>
  <c r="X614" s="1"/>
  <c r="CA1456" i="1"/>
  <c r="W612" i="2" s="1"/>
  <c r="BV1456" i="1"/>
  <c r="R612" i="2" s="1"/>
  <c r="R614" s="1"/>
  <c r="BU1456" i="1"/>
  <c r="Q612" i="2" s="1"/>
  <c r="Q614" s="1"/>
  <c r="BT1456" i="1"/>
  <c r="P612" i="2" s="1"/>
  <c r="P614" s="1"/>
  <c r="BR1456" i="1"/>
  <c r="N612" i="2" s="1"/>
  <c r="N614" s="1"/>
  <c r="BQ1456" i="1"/>
  <c r="M612" i="2" s="1"/>
  <c r="M614" s="1"/>
  <c r="BO1456" i="1"/>
  <c r="K612" i="2" s="1"/>
  <c r="BN1456" i="1"/>
  <c r="J612" i="2" s="1"/>
  <c r="J614" s="1"/>
  <c r="BL1456" i="1"/>
  <c r="H612" i="2" s="1"/>
  <c r="BK1456" i="1"/>
  <c r="G612" i="2" s="1"/>
  <c r="G614" s="1"/>
  <c r="BI1456" i="1"/>
  <c r="E612" i="2" s="1"/>
  <c r="BH1456" i="1"/>
  <c r="D612" i="2" s="1"/>
  <c r="BG1456" i="1"/>
  <c r="CE1452"/>
  <c r="CD1452"/>
  <c r="CB1452"/>
  <c r="CA1452"/>
  <c r="BV1452"/>
  <c r="BU1452"/>
  <c r="BT1452"/>
  <c r="BR1452"/>
  <c r="BQ1452"/>
  <c r="BO1452"/>
  <c r="BN1452"/>
  <c r="BL1452"/>
  <c r="BK1452"/>
  <c r="BI1452"/>
  <c r="BH1452"/>
  <c r="BG1452"/>
  <c r="CE1451"/>
  <c r="CD1451"/>
  <c r="CB1451"/>
  <c r="CA1451"/>
  <c r="BV1451"/>
  <c r="BU1451"/>
  <c r="BT1451"/>
  <c r="BR1451"/>
  <c r="BQ1451"/>
  <c r="BO1451"/>
  <c r="BN1451"/>
  <c r="BL1451"/>
  <c r="BK1451"/>
  <c r="BI1451"/>
  <c r="BH1451"/>
  <c r="BG1451"/>
  <c r="CE1447"/>
  <c r="AA605" i="2" s="1"/>
  <c r="CD1447" i="1"/>
  <c r="Z605" i="2" s="1"/>
  <c r="CB1447" i="1"/>
  <c r="X605" i="2" s="1"/>
  <c r="CA1447" i="1"/>
  <c r="W605" i="2" s="1"/>
  <c r="BV1447" i="1"/>
  <c r="R605" i="2" s="1"/>
  <c r="BU1447" i="1"/>
  <c r="Q605" i="2" s="1"/>
  <c r="BT1447" i="1"/>
  <c r="P605" i="2" s="1"/>
  <c r="BR1447" i="1"/>
  <c r="N605" i="2" s="1"/>
  <c r="BQ1447" i="1"/>
  <c r="M605" i="2" s="1"/>
  <c r="BO1447" i="1"/>
  <c r="K605" i="2" s="1"/>
  <c r="BN1447" i="1"/>
  <c r="J605" i="2" s="1"/>
  <c r="BL1447" i="1"/>
  <c r="H605" i="2" s="1"/>
  <c r="BK1447" i="1"/>
  <c r="G605" i="2" s="1"/>
  <c r="BI1447" i="1"/>
  <c r="BH1447"/>
  <c r="D605" i="2" s="1"/>
  <c r="BG1447" i="1"/>
  <c r="CE1446"/>
  <c r="AA604" i="2" s="1"/>
  <c r="AA606" s="1"/>
  <c r="CD1446" i="1"/>
  <c r="Z604" i="2" s="1"/>
  <c r="Z606" s="1"/>
  <c r="CB1446" i="1"/>
  <c r="X604" i="2" s="1"/>
  <c r="X606" s="1"/>
  <c r="CA1446" i="1"/>
  <c r="W604" i="2" s="1"/>
  <c r="W606" s="1"/>
  <c r="BV1446" i="1"/>
  <c r="R604" i="2" s="1"/>
  <c r="R606" s="1"/>
  <c r="BU1446" i="1"/>
  <c r="Q604" i="2" s="1"/>
  <c r="Q606" s="1"/>
  <c r="BT1446" i="1"/>
  <c r="P604" i="2" s="1"/>
  <c r="P606" s="1"/>
  <c r="BR1446" i="1"/>
  <c r="N604" i="2" s="1"/>
  <c r="N606" s="1"/>
  <c r="BQ1446" i="1"/>
  <c r="M604" i="2" s="1"/>
  <c r="M606" s="1"/>
  <c r="BO1446" i="1"/>
  <c r="K604" i="2" s="1"/>
  <c r="BN1446" i="1"/>
  <c r="J604" i="2" s="1"/>
  <c r="J606" s="1"/>
  <c r="BL1446" i="1"/>
  <c r="H604" i="2" s="1"/>
  <c r="H606" s="1"/>
  <c r="BK1446" i="1"/>
  <c r="G604" i="2" s="1"/>
  <c r="BI1446" i="1"/>
  <c r="E604" i="2" s="1"/>
  <c r="BH1446" i="1"/>
  <c r="D604" i="2" s="1"/>
  <c r="BG1446" i="1"/>
  <c r="CE1442"/>
  <c r="AA609" i="2" s="1"/>
  <c r="CD1442" i="1"/>
  <c r="Z609" i="2" s="1"/>
  <c r="CB1442" i="1"/>
  <c r="X609" i="2" s="1"/>
  <c r="CA1442" i="1"/>
  <c r="W609" i="2" s="1"/>
  <c r="BV1442" i="1"/>
  <c r="R609" i="2" s="1"/>
  <c r="BU1442" i="1"/>
  <c r="Q609" i="2" s="1"/>
  <c r="BT1442" i="1"/>
  <c r="P609" i="2" s="1"/>
  <c r="BR1442" i="1"/>
  <c r="N609" i="2" s="1"/>
  <c r="BQ1442" i="1"/>
  <c r="M609" i="2" s="1"/>
  <c r="BO1442" i="1"/>
  <c r="K609" i="2" s="1"/>
  <c r="BN1442" i="1"/>
  <c r="J609" i="2" s="1"/>
  <c r="BL1442" i="1"/>
  <c r="H609" i="2" s="1"/>
  <c r="BK1442" i="1"/>
  <c r="BI1442"/>
  <c r="E609" i="2" s="1"/>
  <c r="BH1442" i="1"/>
  <c r="D609" i="2" s="1"/>
  <c r="BG1442" i="1"/>
  <c r="CE1441"/>
  <c r="AA608" i="2" s="1"/>
  <c r="AA610" s="1"/>
  <c r="CD1441" i="1"/>
  <c r="Z608" i="2" s="1"/>
  <c r="Z610" s="1"/>
  <c r="CB1441" i="1"/>
  <c r="X608" i="2" s="1"/>
  <c r="CA1441" i="1"/>
  <c r="W608" i="2" s="1"/>
  <c r="W610" s="1"/>
  <c r="BV1441" i="1"/>
  <c r="R608" i="2" s="1"/>
  <c r="R610" s="1"/>
  <c r="BU1441" i="1"/>
  <c r="Q608" i="2" s="1"/>
  <c r="Q610" s="1"/>
  <c r="BT1441" i="1"/>
  <c r="P608" i="2" s="1"/>
  <c r="P610" s="1"/>
  <c r="BR1441" i="1"/>
  <c r="N608" i="2" s="1"/>
  <c r="N610" s="1"/>
  <c r="BQ1441" i="1"/>
  <c r="M608" i="2" s="1"/>
  <c r="M610" s="1"/>
  <c r="BO1441" i="1"/>
  <c r="K608" i="2" s="1"/>
  <c r="K610" s="1"/>
  <c r="BN1441" i="1"/>
  <c r="J608" i="2" s="1"/>
  <c r="J610" s="1"/>
  <c r="BL1441" i="1"/>
  <c r="H608" i="2" s="1"/>
  <c r="H610" s="1"/>
  <c r="BK1441" i="1"/>
  <c r="G608" i="2" s="1"/>
  <c r="BI1441" i="1"/>
  <c r="BH1441"/>
  <c r="D608" i="2" s="1"/>
  <c r="BG1441" i="1"/>
  <c r="CE1430"/>
  <c r="CD1430"/>
  <c r="CB1430"/>
  <c r="CA1430"/>
  <c r="BV1430"/>
  <c r="BU1430"/>
  <c r="BT1430"/>
  <c r="BR1430"/>
  <c r="BQ1430"/>
  <c r="BO1430"/>
  <c r="BN1430"/>
  <c r="BL1430"/>
  <c r="BK1430"/>
  <c r="BI1430"/>
  <c r="BH1430"/>
  <c r="BG1430"/>
  <c r="CE1429"/>
  <c r="CD1429"/>
  <c r="CB1429"/>
  <c r="CA1429"/>
  <c r="BV1429"/>
  <c r="BU1429"/>
  <c r="BT1429"/>
  <c r="BR1429"/>
  <c r="BQ1429"/>
  <c r="BO1429"/>
  <c r="BN1429"/>
  <c r="BL1429"/>
  <c r="BK1429"/>
  <c r="BI1429"/>
  <c r="BH1429"/>
  <c r="BG1429"/>
  <c r="CE1424"/>
  <c r="CD1424"/>
  <c r="CB1424"/>
  <c r="CA1424"/>
  <c r="BV1424"/>
  <c r="BU1424"/>
  <c r="BT1424"/>
  <c r="BR1424"/>
  <c r="BQ1424"/>
  <c r="BO1424"/>
  <c r="BN1424"/>
  <c r="BL1424"/>
  <c r="BK1424"/>
  <c r="BI1424"/>
  <c r="BH1424"/>
  <c r="BG1424"/>
  <c r="CE1423"/>
  <c r="CD1423"/>
  <c r="CB1423"/>
  <c r="CA1423"/>
  <c r="BV1423"/>
  <c r="BU1423"/>
  <c r="BT1423"/>
  <c r="BR1423"/>
  <c r="BQ1423"/>
  <c r="BO1423"/>
  <c r="BN1423"/>
  <c r="BL1423"/>
  <c r="BK1423"/>
  <c r="BI1423"/>
  <c r="BH1423"/>
  <c r="BG1423"/>
  <c r="CE1419"/>
  <c r="CD1419"/>
  <c r="CB1419"/>
  <c r="CA1419"/>
  <c r="BV1419"/>
  <c r="BU1419"/>
  <c r="BT1419"/>
  <c r="BR1419"/>
  <c r="BQ1419"/>
  <c r="BO1419"/>
  <c r="BN1419"/>
  <c r="BL1419"/>
  <c r="BK1419"/>
  <c r="BI1419"/>
  <c r="BH1419"/>
  <c r="BG1419"/>
  <c r="CE1418"/>
  <c r="CD1418"/>
  <c r="CB1418"/>
  <c r="CA1418"/>
  <c r="BV1418"/>
  <c r="BU1418"/>
  <c r="BT1418"/>
  <c r="BR1418"/>
  <c r="BQ1418"/>
  <c r="BO1418"/>
  <c r="BN1418"/>
  <c r="BL1418"/>
  <c r="BK1418"/>
  <c r="BI1418"/>
  <c r="BH1418"/>
  <c r="BG1418"/>
  <c r="CE1411"/>
  <c r="AA493" i="2" s="1"/>
  <c r="CD1411" i="1"/>
  <c r="Z493" i="2" s="1"/>
  <c r="CB1411" i="1"/>
  <c r="X493" i="2" s="1"/>
  <c r="CA1411" i="1"/>
  <c r="W493" i="2" s="1"/>
  <c r="BV1411" i="1"/>
  <c r="R493" i="2" s="1"/>
  <c r="BU1411" i="1"/>
  <c r="Q493" i="2" s="1"/>
  <c r="BT1411" i="1"/>
  <c r="P493" i="2" s="1"/>
  <c r="BR1411" i="1"/>
  <c r="N493" i="2" s="1"/>
  <c r="BQ1411" i="1"/>
  <c r="M493" i="2" s="1"/>
  <c r="BO1411" i="1"/>
  <c r="K493" i="2" s="1"/>
  <c r="BN1411" i="1"/>
  <c r="J493" i="2" s="1"/>
  <c r="BL1411" i="1"/>
  <c r="H493" i="2" s="1"/>
  <c r="BK1411" i="1"/>
  <c r="G493" i="2" s="1"/>
  <c r="BI1411" i="1"/>
  <c r="E493" i="2" s="1"/>
  <c r="BH1411" i="1"/>
  <c r="D493" i="2" s="1"/>
  <c r="BG1411" i="1"/>
  <c r="CE1410"/>
  <c r="AA492" i="2" s="1"/>
  <c r="CD1410" i="1"/>
  <c r="Z492" i="2" s="1"/>
  <c r="CB1410" i="1"/>
  <c r="X492" i="2" s="1"/>
  <c r="CA1410" i="1"/>
  <c r="W492" i="2" s="1"/>
  <c r="BV1410" i="1"/>
  <c r="R492" i="2" s="1"/>
  <c r="BU1410" i="1"/>
  <c r="Q492" i="2" s="1"/>
  <c r="BT1410" i="1"/>
  <c r="P492" i="2" s="1"/>
  <c r="BR1410" i="1"/>
  <c r="N492" i="2" s="1"/>
  <c r="BQ1410" i="1"/>
  <c r="M492" i="2" s="1"/>
  <c r="BO1410" i="1"/>
  <c r="K492" i="2" s="1"/>
  <c r="BN1410" i="1"/>
  <c r="J492" i="2" s="1"/>
  <c r="BL1410" i="1"/>
  <c r="H492" i="2" s="1"/>
  <c r="BK1410" i="1"/>
  <c r="G492" i="2" s="1"/>
  <c r="BI1410" i="1"/>
  <c r="E492" i="2" s="1"/>
  <c r="BH1410" i="1"/>
  <c r="D492" i="2" s="1"/>
  <c r="CE1401" i="1"/>
  <c r="CD1401"/>
  <c r="CB1401"/>
  <c r="CA1401"/>
  <c r="BV1401"/>
  <c r="BU1401"/>
  <c r="BT1401"/>
  <c r="BR1401"/>
  <c r="BQ1401"/>
  <c r="BO1401"/>
  <c r="BN1401"/>
  <c r="BL1401"/>
  <c r="BK1401"/>
  <c r="BI1401"/>
  <c r="BH1401"/>
  <c r="BG1401"/>
  <c r="CE1400"/>
  <c r="CD1400"/>
  <c r="CB1400"/>
  <c r="CA1400"/>
  <c r="BV1400"/>
  <c r="BU1400"/>
  <c r="BT1400"/>
  <c r="BR1400"/>
  <c r="BQ1400"/>
  <c r="BO1400"/>
  <c r="BN1400"/>
  <c r="BL1400"/>
  <c r="BK1400"/>
  <c r="BI1400"/>
  <c r="BH1400"/>
  <c r="BG1400"/>
  <c r="CE1396"/>
  <c r="CD1396"/>
  <c r="CB1396"/>
  <c r="CA1396"/>
  <c r="BV1396"/>
  <c r="BU1396"/>
  <c r="BT1396"/>
  <c r="BR1396"/>
  <c r="BQ1396"/>
  <c r="BO1396"/>
  <c r="BN1396"/>
  <c r="BL1396"/>
  <c r="BK1396"/>
  <c r="BI1396"/>
  <c r="BH1396"/>
  <c r="BG1396"/>
  <c r="CE1395"/>
  <c r="CD1395"/>
  <c r="CB1395"/>
  <c r="CA1395"/>
  <c r="BV1395"/>
  <c r="BU1395"/>
  <c r="BT1395"/>
  <c r="BR1395"/>
  <c r="BQ1395"/>
  <c r="BO1395"/>
  <c r="BN1395"/>
  <c r="BL1395"/>
  <c r="BK1395"/>
  <c r="BI1395"/>
  <c r="BH1395"/>
  <c r="BG1395"/>
  <c r="CE1389"/>
  <c r="CD1389"/>
  <c r="CB1389"/>
  <c r="CA1389"/>
  <c r="BV1389"/>
  <c r="BU1389"/>
  <c r="BT1389"/>
  <c r="BR1389"/>
  <c r="BQ1389"/>
  <c r="BO1389"/>
  <c r="BN1389"/>
  <c r="BL1389"/>
  <c r="BK1389"/>
  <c r="BI1389"/>
  <c r="BH1389"/>
  <c r="BG1389"/>
  <c r="CE1388"/>
  <c r="CD1388"/>
  <c r="CB1388"/>
  <c r="CA1388"/>
  <c r="BV1388"/>
  <c r="BU1388"/>
  <c r="BT1388"/>
  <c r="BR1388"/>
  <c r="BQ1388"/>
  <c r="BO1388"/>
  <c r="BN1388"/>
  <c r="BL1388"/>
  <c r="BK1388"/>
  <c r="BI1388"/>
  <c r="BH1388"/>
  <c r="BG1388"/>
  <c r="CE1384"/>
  <c r="CD1384"/>
  <c r="CB1384"/>
  <c r="CA1384"/>
  <c r="BV1384"/>
  <c r="BU1384"/>
  <c r="BT1384"/>
  <c r="BR1384"/>
  <c r="BQ1384"/>
  <c r="BO1384"/>
  <c r="BN1384"/>
  <c r="BL1384"/>
  <c r="BK1384"/>
  <c r="BI1384"/>
  <c r="BH1384"/>
  <c r="BG1384"/>
  <c r="CE1383"/>
  <c r="CD1383"/>
  <c r="CB1383"/>
  <c r="CA1383"/>
  <c r="BV1383"/>
  <c r="BU1383"/>
  <c r="BT1383"/>
  <c r="BR1383"/>
  <c r="BQ1383"/>
  <c r="BO1383"/>
  <c r="BN1383"/>
  <c r="BL1383"/>
  <c r="BK1383"/>
  <c r="BI1383"/>
  <c r="BH1383"/>
  <c r="BG1383"/>
  <c r="CE1379"/>
  <c r="CD1379"/>
  <c r="CB1379"/>
  <c r="CA1379"/>
  <c r="BV1379"/>
  <c r="BU1379"/>
  <c r="BT1379"/>
  <c r="BR1379"/>
  <c r="BQ1379"/>
  <c r="BO1379"/>
  <c r="BN1379"/>
  <c r="BL1379"/>
  <c r="BK1379"/>
  <c r="BI1379"/>
  <c r="BH1379"/>
  <c r="BG1379"/>
  <c r="CE1378"/>
  <c r="CD1378"/>
  <c r="CB1378"/>
  <c r="CA1378"/>
  <c r="BV1378"/>
  <c r="BU1378"/>
  <c r="BT1378"/>
  <c r="BR1378"/>
  <c r="BQ1378"/>
  <c r="BO1378"/>
  <c r="BN1378"/>
  <c r="BL1378"/>
  <c r="BK1378"/>
  <c r="BI1378"/>
  <c r="BH1378"/>
  <c r="BG1378"/>
  <c r="CE1374"/>
  <c r="CD1374"/>
  <c r="CB1374"/>
  <c r="CA1374"/>
  <c r="BV1374"/>
  <c r="BU1374"/>
  <c r="BT1374"/>
  <c r="BR1374"/>
  <c r="BQ1374"/>
  <c r="BO1374"/>
  <c r="BN1374"/>
  <c r="BL1374"/>
  <c r="BK1374"/>
  <c r="BI1374"/>
  <c r="BH1374"/>
  <c r="BG1374"/>
  <c r="CE1373"/>
  <c r="CD1373"/>
  <c r="CB1373"/>
  <c r="CA1373"/>
  <c r="BV1373"/>
  <c r="BU1373"/>
  <c r="BT1373"/>
  <c r="BR1373"/>
  <c r="BQ1373"/>
  <c r="BO1373"/>
  <c r="BN1373"/>
  <c r="BL1373"/>
  <c r="BK1373"/>
  <c r="BI1373"/>
  <c r="BH1373"/>
  <c r="BG1373"/>
  <c r="CE1369"/>
  <c r="CD1369"/>
  <c r="CB1369"/>
  <c r="CA1369"/>
  <c r="BV1369"/>
  <c r="BU1369"/>
  <c r="BT1369"/>
  <c r="BR1369"/>
  <c r="BQ1369"/>
  <c r="BO1369"/>
  <c r="BN1369"/>
  <c r="BL1369"/>
  <c r="BK1369"/>
  <c r="BI1369"/>
  <c r="BH1369"/>
  <c r="BG1369"/>
  <c r="CE1368"/>
  <c r="CD1368"/>
  <c r="CB1368"/>
  <c r="CA1368"/>
  <c r="BV1368"/>
  <c r="BU1368"/>
  <c r="BT1368"/>
  <c r="BR1368"/>
  <c r="BQ1368"/>
  <c r="BO1368"/>
  <c r="BN1368"/>
  <c r="BL1368"/>
  <c r="BK1368"/>
  <c r="BI1368"/>
  <c r="BH1368"/>
  <c r="BG1368"/>
  <c r="CE1364"/>
  <c r="CD1364"/>
  <c r="CB1364"/>
  <c r="CA1364"/>
  <c r="BV1364"/>
  <c r="BU1364"/>
  <c r="BT1364"/>
  <c r="BR1364"/>
  <c r="BQ1364"/>
  <c r="BO1364"/>
  <c r="BN1364"/>
  <c r="BL1364"/>
  <c r="BK1364"/>
  <c r="BI1364"/>
  <c r="BH1364"/>
  <c r="BG1364"/>
  <c r="CE1363"/>
  <c r="CD1363"/>
  <c r="CB1363"/>
  <c r="CA1363"/>
  <c r="BV1363"/>
  <c r="BU1363"/>
  <c r="BT1363"/>
  <c r="BR1363"/>
  <c r="BQ1363"/>
  <c r="BO1363"/>
  <c r="BN1363"/>
  <c r="BL1363"/>
  <c r="BK1363"/>
  <c r="BI1363"/>
  <c r="BH1363"/>
  <c r="BG1363"/>
  <c r="CE1334"/>
  <c r="AA461" i="2" s="1"/>
  <c r="CD1334" i="1"/>
  <c r="Z461" i="2" s="1"/>
  <c r="CB1334" i="1"/>
  <c r="X461" i="2" s="1"/>
  <c r="CA1334" i="1"/>
  <c r="W461" i="2" s="1"/>
  <c r="BV1334" i="1"/>
  <c r="R461" i="2" s="1"/>
  <c r="BU1334" i="1"/>
  <c r="Q461" i="2" s="1"/>
  <c r="BT1334" i="1"/>
  <c r="P461" i="2" s="1"/>
  <c r="BR1334" i="1"/>
  <c r="N461" i="2" s="1"/>
  <c r="BQ1334" i="1"/>
  <c r="M461" i="2" s="1"/>
  <c r="BO1334" i="1"/>
  <c r="K461" i="2" s="1"/>
  <c r="BN1334" i="1"/>
  <c r="J461" i="2" s="1"/>
  <c r="BL1334" i="1"/>
  <c r="H461" i="2" s="1"/>
  <c r="BK1334" i="1"/>
  <c r="G461" i="2" s="1"/>
  <c r="BI1334" i="1"/>
  <c r="E461" i="2" s="1"/>
  <c r="BH1334" i="1"/>
  <c r="D461" i="2" s="1"/>
  <c r="BG1334" i="1"/>
  <c r="CE1333"/>
  <c r="AA460" i="2" s="1"/>
  <c r="AA462" s="1"/>
  <c r="CD1333" i="1"/>
  <c r="Z460" i="2" s="1"/>
  <c r="CB1333" i="1"/>
  <c r="X460" i="2" s="1"/>
  <c r="CA1333" i="1"/>
  <c r="W460" i="2" s="1"/>
  <c r="BV1333" i="1"/>
  <c r="R460" i="2" s="1"/>
  <c r="R462" s="1"/>
  <c r="BU1333" i="1"/>
  <c r="Q460" i="2" s="1"/>
  <c r="Q462" s="1"/>
  <c r="BT1333" i="1"/>
  <c r="P460" i="2" s="1"/>
  <c r="BR1333" i="1"/>
  <c r="N460" i="2" s="1"/>
  <c r="N462" s="1"/>
  <c r="BQ1333" i="1"/>
  <c r="M460" i="2" s="1"/>
  <c r="M462" s="1"/>
  <c r="BO1333" i="1"/>
  <c r="K460" i="2" s="1"/>
  <c r="K462" s="1"/>
  <c r="BN1333" i="1"/>
  <c r="J460" i="2" s="1"/>
  <c r="J462" s="1"/>
  <c r="BL1333" i="1"/>
  <c r="H460" i="2" s="1"/>
  <c r="BK1333" i="1"/>
  <c r="G460" i="2" s="1"/>
  <c r="G462" s="1"/>
  <c r="BI1333" i="1"/>
  <c r="E460" i="2" s="1"/>
  <c r="E462" s="1"/>
  <c r="BH1333" i="1"/>
  <c r="D460" i="2" s="1"/>
  <c r="BG1333" i="1"/>
  <c r="CE1329"/>
  <c r="AA453" i="2" s="1"/>
  <c r="CD1329" i="1"/>
  <c r="Z453" i="2" s="1"/>
  <c r="CB1329" i="1"/>
  <c r="X453" i="2" s="1"/>
  <c r="CA1329" i="1"/>
  <c r="W453" i="2" s="1"/>
  <c r="BV1329" i="1"/>
  <c r="R453" i="2" s="1"/>
  <c r="BU1329" i="1"/>
  <c r="Q453" i="2" s="1"/>
  <c r="BT1329" i="1"/>
  <c r="P453" i="2" s="1"/>
  <c r="BR1329" i="1"/>
  <c r="N453" i="2" s="1"/>
  <c r="BQ1329" i="1"/>
  <c r="M453" i="2" s="1"/>
  <c r="BO1329" i="1"/>
  <c r="K453" i="2" s="1"/>
  <c r="BN1329" i="1"/>
  <c r="J453" i="2" s="1"/>
  <c r="BL1329" i="1"/>
  <c r="H453" i="2" s="1"/>
  <c r="BK1329" i="1"/>
  <c r="G453" i="2" s="1"/>
  <c r="BI1329" i="1"/>
  <c r="E453" i="2" s="1"/>
  <c r="BH1329" i="1"/>
  <c r="D453" i="2" s="1"/>
  <c r="BG1329" i="1"/>
  <c r="CE1328"/>
  <c r="AA452" i="2" s="1"/>
  <c r="AA454" s="1"/>
  <c r="CD1328" i="1"/>
  <c r="Z452" i="2" s="1"/>
  <c r="Z454" s="1"/>
  <c r="CB1328" i="1"/>
  <c r="X452" i="2" s="1"/>
  <c r="CA1328" i="1"/>
  <c r="W452" i="2" s="1"/>
  <c r="W454" s="1"/>
  <c r="BV1328" i="1"/>
  <c r="R452" i="2" s="1"/>
  <c r="R454" s="1"/>
  <c r="BU1328" i="1"/>
  <c r="Q452" i="2" s="1"/>
  <c r="Q454" s="1"/>
  <c r="BT1328" i="1"/>
  <c r="P452" i="2" s="1"/>
  <c r="P454" s="1"/>
  <c r="BR1328" i="1"/>
  <c r="N452" i="2" s="1"/>
  <c r="N454" s="1"/>
  <c r="BQ1328" i="1"/>
  <c r="M452" i="2" s="1"/>
  <c r="M454" s="1"/>
  <c r="BO1328" i="1"/>
  <c r="K452" i="2" s="1"/>
  <c r="K454" s="1"/>
  <c r="BN1328" i="1"/>
  <c r="J452" i="2" s="1"/>
  <c r="J454" s="1"/>
  <c r="BL1328" i="1"/>
  <c r="H452" i="2" s="1"/>
  <c r="H454" s="1"/>
  <c r="BK1328" i="1"/>
  <c r="BI1328"/>
  <c r="E452" i="2" s="1"/>
  <c r="BH1328" i="1"/>
  <c r="D452" i="2" s="1"/>
  <c r="BG1328" i="1"/>
  <c r="CE1320"/>
  <c r="AA457" i="2" s="1"/>
  <c r="CD1320" i="1"/>
  <c r="Z457" i="2" s="1"/>
  <c r="CB1320" i="1"/>
  <c r="X457" i="2" s="1"/>
  <c r="CA1320" i="1"/>
  <c r="W457" i="2" s="1"/>
  <c r="BV1320" i="1"/>
  <c r="R457" i="2" s="1"/>
  <c r="BU1320" i="1"/>
  <c r="Q457" i="2" s="1"/>
  <c r="BT1320" i="1"/>
  <c r="P457" i="2" s="1"/>
  <c r="BR1320" i="1"/>
  <c r="N457" i="2" s="1"/>
  <c r="BQ1320" i="1"/>
  <c r="M457" i="2" s="1"/>
  <c r="BO1320" i="1"/>
  <c r="K457" i="2" s="1"/>
  <c r="BN1320" i="1"/>
  <c r="J457" i="2" s="1"/>
  <c r="BL1320" i="1"/>
  <c r="H457" i="2" s="1"/>
  <c r="BK1320" i="1"/>
  <c r="BI1320"/>
  <c r="E457" i="2" s="1"/>
  <c r="BH1320" i="1"/>
  <c r="D457" i="2" s="1"/>
  <c r="BG1320" i="1"/>
  <c r="CE1319"/>
  <c r="AA456" i="2" s="1"/>
  <c r="CD1319" i="1"/>
  <c r="Z456" i="2" s="1"/>
  <c r="CB1319" i="1"/>
  <c r="X456" i="2" s="1"/>
  <c r="X458" s="1"/>
  <c r="CA1319" i="1"/>
  <c r="W456" i="2" s="1"/>
  <c r="W458" s="1"/>
  <c r="BV1319" i="1"/>
  <c r="R456" i="2" s="1"/>
  <c r="R458" s="1"/>
  <c r="BU1319" i="1"/>
  <c r="Q456" i="2" s="1"/>
  <c r="Q458" s="1"/>
  <c r="BT1319" i="1"/>
  <c r="P456" i="2" s="1"/>
  <c r="P458" s="1"/>
  <c r="BR1319" i="1"/>
  <c r="N456" i="2" s="1"/>
  <c r="BQ1319" i="1"/>
  <c r="M456" i="2" s="1"/>
  <c r="M458" s="1"/>
  <c r="BO1319" i="1"/>
  <c r="K456" i="2" s="1"/>
  <c r="BN1319" i="1"/>
  <c r="J456" i="2" s="1"/>
  <c r="BL1319" i="1"/>
  <c r="H456" i="2" s="1"/>
  <c r="BK1319" i="1"/>
  <c r="G456" i="2" s="1"/>
  <c r="BI1319" i="1"/>
  <c r="E456" i="2" s="1"/>
  <c r="BH1319" i="1"/>
  <c r="D456" i="2" s="1"/>
  <c r="BG1319" i="1"/>
  <c r="CE1316"/>
  <c r="AA449" i="2" s="1"/>
  <c r="CD1316" i="1"/>
  <c r="Z449" i="2" s="1"/>
  <c r="CB1316" i="1"/>
  <c r="X449" i="2" s="1"/>
  <c r="CA1316" i="1"/>
  <c r="W449" i="2" s="1"/>
  <c r="BV1316" i="1"/>
  <c r="R449" i="2" s="1"/>
  <c r="BU1316" i="1"/>
  <c r="Q449" i="2" s="1"/>
  <c r="BT1316" i="1"/>
  <c r="P449" i="2" s="1"/>
  <c r="BR1316" i="1"/>
  <c r="N449" i="2" s="1"/>
  <c r="BQ1316" i="1"/>
  <c r="M449" i="2" s="1"/>
  <c r="BO1316" i="1"/>
  <c r="K449" i="2" s="1"/>
  <c r="BN1316" i="1"/>
  <c r="J449" i="2" s="1"/>
  <c r="BL1316" i="1"/>
  <c r="H449" i="2" s="1"/>
  <c r="BK1316" i="1"/>
  <c r="G449" i="2" s="1"/>
  <c r="BI1316" i="1"/>
  <c r="BH1316"/>
  <c r="D449" i="2" s="1"/>
  <c r="BG1316" i="1"/>
  <c r="CE1315"/>
  <c r="AA448" i="2" s="1"/>
  <c r="AA450" s="1"/>
  <c r="CD1315" i="1"/>
  <c r="Z448" i="2" s="1"/>
  <c r="Z450" s="1"/>
  <c r="CB1315" i="1"/>
  <c r="X448" i="2" s="1"/>
  <c r="X450" s="1"/>
  <c r="CA1315" i="1"/>
  <c r="W448" i="2" s="1"/>
  <c r="BV1315" i="1"/>
  <c r="R448" i="2" s="1"/>
  <c r="BU1315" i="1"/>
  <c r="Q448" i="2" s="1"/>
  <c r="BT1315" i="1"/>
  <c r="P448" i="2" s="1"/>
  <c r="BR1315" i="1"/>
  <c r="N448" i="2" s="1"/>
  <c r="N450" s="1"/>
  <c r="BQ1315" i="1"/>
  <c r="M448" i="2" s="1"/>
  <c r="M450" s="1"/>
  <c r="BO1315" i="1"/>
  <c r="K448" i="2" s="1"/>
  <c r="BN1315" i="1"/>
  <c r="J448" i="2" s="1"/>
  <c r="BL1315" i="1"/>
  <c r="H448" i="2" s="1"/>
  <c r="H450" s="1"/>
  <c r="BK1315" i="1"/>
  <c r="BI1315"/>
  <c r="E448" i="2" s="1"/>
  <c r="BH1315" i="1"/>
  <c r="D448" i="2" s="1"/>
  <c r="BG1315" i="1"/>
  <c r="CE1312"/>
  <c r="CD1312"/>
  <c r="CB1312"/>
  <c r="CA1312"/>
  <c r="BV1312"/>
  <c r="BU1312"/>
  <c r="BT1312"/>
  <c r="BR1312"/>
  <c r="BQ1312"/>
  <c r="BO1312"/>
  <c r="BN1312"/>
  <c r="BL1312"/>
  <c r="BK1312"/>
  <c r="BI1312"/>
  <c r="BH1312"/>
  <c r="BG1312"/>
  <c r="CE1311"/>
  <c r="CD1311"/>
  <c r="CB1311"/>
  <c r="CA1311"/>
  <c r="BV1311"/>
  <c r="BU1311"/>
  <c r="BT1311"/>
  <c r="BR1311"/>
  <c r="BQ1311"/>
  <c r="BO1311"/>
  <c r="BN1311"/>
  <c r="BL1311"/>
  <c r="BK1311"/>
  <c r="BI1311"/>
  <c r="BH1311"/>
  <c r="BG1311"/>
  <c r="CE1308"/>
  <c r="CD1308"/>
  <c r="CB1308"/>
  <c r="CA1308"/>
  <c r="BV1308"/>
  <c r="BU1308"/>
  <c r="BT1308"/>
  <c r="BR1308"/>
  <c r="BQ1308"/>
  <c r="BO1308"/>
  <c r="BN1308"/>
  <c r="BL1308"/>
  <c r="BK1308"/>
  <c r="BI1308"/>
  <c r="BH1308"/>
  <c r="BG1308"/>
  <c r="CE1307"/>
  <c r="CD1307"/>
  <c r="CB1307"/>
  <c r="CA1307"/>
  <c r="BV1307"/>
  <c r="BU1307"/>
  <c r="BT1307"/>
  <c r="BR1307"/>
  <c r="BQ1307"/>
  <c r="BO1307"/>
  <c r="BN1307"/>
  <c r="BL1307"/>
  <c r="BK1307"/>
  <c r="BI1307"/>
  <c r="BH1307"/>
  <c r="BG1307"/>
  <c r="CE1304"/>
  <c r="CD1304"/>
  <c r="CB1304"/>
  <c r="CA1304"/>
  <c r="BV1304"/>
  <c r="BU1304"/>
  <c r="BT1304"/>
  <c r="BR1304"/>
  <c r="BQ1304"/>
  <c r="BO1304"/>
  <c r="BN1304"/>
  <c r="BL1304"/>
  <c r="BK1304"/>
  <c r="BI1304"/>
  <c r="BH1304"/>
  <c r="BG1304"/>
  <c r="CE1303"/>
  <c r="CD1303"/>
  <c r="CB1303"/>
  <c r="CA1303"/>
  <c r="BV1303"/>
  <c r="BU1303"/>
  <c r="BT1303"/>
  <c r="BR1303"/>
  <c r="BQ1303"/>
  <c r="BO1303"/>
  <c r="BN1303"/>
  <c r="BL1303"/>
  <c r="BK1303"/>
  <c r="BI1303"/>
  <c r="BH1303"/>
  <c r="BG1303"/>
  <c r="CE1300"/>
  <c r="CD1300"/>
  <c r="CB1300"/>
  <c r="CA1300"/>
  <c r="BV1300"/>
  <c r="BU1300"/>
  <c r="BT1300"/>
  <c r="BR1300"/>
  <c r="BQ1300"/>
  <c r="BO1300"/>
  <c r="BN1300"/>
  <c r="BL1300"/>
  <c r="BK1300"/>
  <c r="BI1300"/>
  <c r="BH1300"/>
  <c r="BG1300"/>
  <c r="CE1299"/>
  <c r="CD1299"/>
  <c r="CB1299"/>
  <c r="CA1299"/>
  <c r="BV1299"/>
  <c r="BU1299"/>
  <c r="BT1299"/>
  <c r="BR1299"/>
  <c r="BQ1299"/>
  <c r="BO1299"/>
  <c r="BN1299"/>
  <c r="BL1299"/>
  <c r="BK1299"/>
  <c r="BI1299"/>
  <c r="BH1299"/>
  <c r="BG1299"/>
  <c r="CE1296"/>
  <c r="CD1296"/>
  <c r="CB1296"/>
  <c r="CA1296"/>
  <c r="BV1296"/>
  <c r="BU1296"/>
  <c r="BT1296"/>
  <c r="BR1296"/>
  <c r="BQ1296"/>
  <c r="BO1296"/>
  <c r="BN1296"/>
  <c r="BL1296"/>
  <c r="BK1296"/>
  <c r="BI1296"/>
  <c r="BH1296"/>
  <c r="BG1296"/>
  <c r="CE1295"/>
  <c r="CD1295"/>
  <c r="CB1295"/>
  <c r="CA1295"/>
  <c r="BV1295"/>
  <c r="BU1295"/>
  <c r="BT1295"/>
  <c r="BR1295"/>
  <c r="BQ1295"/>
  <c r="BO1295"/>
  <c r="BN1295"/>
  <c r="BL1295"/>
  <c r="BK1295"/>
  <c r="BI1295"/>
  <c r="BH1295"/>
  <c r="BG1295"/>
  <c r="CE1239"/>
  <c r="AA303" i="2" s="1"/>
  <c r="CD1239" i="1"/>
  <c r="Z303" i="2" s="1"/>
  <c r="CB1239" i="1"/>
  <c r="X303" i="2" s="1"/>
  <c r="CA1239" i="1"/>
  <c r="W303" i="2" s="1"/>
  <c r="BV1239" i="1"/>
  <c r="R303" i="2" s="1"/>
  <c r="BU1239" i="1"/>
  <c r="Q303" i="2" s="1"/>
  <c r="BT1239" i="1"/>
  <c r="P303" i="2" s="1"/>
  <c r="BR1239" i="1"/>
  <c r="N303" i="2" s="1"/>
  <c r="BQ1239" i="1"/>
  <c r="M303" i="2" s="1"/>
  <c r="BO1239" i="1"/>
  <c r="K303" i="2" s="1"/>
  <c r="BN1239" i="1"/>
  <c r="J303" i="2" s="1"/>
  <c r="BL1239" i="1"/>
  <c r="H303" i="2" s="1"/>
  <c r="BK1239" i="1"/>
  <c r="G303" i="2" s="1"/>
  <c r="BI1239" i="1"/>
  <c r="E303" i="2" s="1"/>
  <c r="BH1239" i="1"/>
  <c r="D303" i="2" s="1"/>
  <c r="BG1239" i="1"/>
  <c r="CE1240"/>
  <c r="AA304" i="2" s="1"/>
  <c r="CD1240" i="1"/>
  <c r="Z304" i="2" s="1"/>
  <c r="Z305" s="1"/>
  <c r="CB1240" i="1"/>
  <c r="X304" i="2" s="1"/>
  <c r="CA1240" i="1"/>
  <c r="W304" i="2" s="1"/>
  <c r="BV1240" i="1"/>
  <c r="R304" i="2" s="1"/>
  <c r="BU1240" i="1"/>
  <c r="Q304" i="2" s="1"/>
  <c r="BT1240" i="1"/>
  <c r="P304" i="2" s="1"/>
  <c r="P305" s="1"/>
  <c r="BR1240" i="1"/>
  <c r="N304" i="2" s="1"/>
  <c r="BQ1240" i="1"/>
  <c r="M304" i="2" s="1"/>
  <c r="BO1240" i="1"/>
  <c r="K304" i="2" s="1"/>
  <c r="BN1240" i="1"/>
  <c r="J304" i="2" s="1"/>
  <c r="BL1240" i="1"/>
  <c r="H304" i="2" s="1"/>
  <c r="BK1240" i="1"/>
  <c r="BI1240"/>
  <c r="E304" i="2" s="1"/>
  <c r="BH1240" i="1"/>
  <c r="D304" i="2" s="1"/>
  <c r="BG1240" i="1"/>
  <c r="CE1236"/>
  <c r="AA291" i="2" s="1"/>
  <c r="CD1236" i="1"/>
  <c r="Z291" i="2" s="1"/>
  <c r="CB1236" i="1"/>
  <c r="X291" i="2" s="1"/>
  <c r="CA1236" i="1"/>
  <c r="W291" i="2" s="1"/>
  <c r="BV1236" i="1"/>
  <c r="R291" i="2" s="1"/>
  <c r="BU1236" i="1"/>
  <c r="Q291" i="2" s="1"/>
  <c r="BT1236" i="1"/>
  <c r="P291" i="2" s="1"/>
  <c r="BR1236" i="1"/>
  <c r="N291" i="2" s="1"/>
  <c r="BQ1236" i="1"/>
  <c r="M291" i="2" s="1"/>
  <c r="BO1236" i="1"/>
  <c r="K291" i="2" s="1"/>
  <c r="BN1236" i="1"/>
  <c r="J291" i="2" s="1"/>
  <c r="BL1236" i="1"/>
  <c r="H291" i="2" s="1"/>
  <c r="BK1236" i="1"/>
  <c r="BI1236"/>
  <c r="E291" i="2" s="1"/>
  <c r="BH1236" i="1"/>
  <c r="D291" i="2" s="1"/>
  <c r="BG1236" i="1"/>
  <c r="CE1235"/>
  <c r="AA290" i="2" s="1"/>
  <c r="CD1235" i="1"/>
  <c r="Z290" i="2" s="1"/>
  <c r="CB1235" i="1"/>
  <c r="X290" i="2" s="1"/>
  <c r="CA1235" i="1"/>
  <c r="W290" i="2" s="1"/>
  <c r="BV1235" i="1"/>
  <c r="R290" i="2" s="1"/>
  <c r="BU1235" i="1"/>
  <c r="Q290" i="2" s="1"/>
  <c r="BT1235" i="1"/>
  <c r="P290" i="2" s="1"/>
  <c r="BR1235" i="1"/>
  <c r="N290" i="2" s="1"/>
  <c r="BQ1235" i="1"/>
  <c r="M290" i="2" s="1"/>
  <c r="BO1235" i="1"/>
  <c r="K290" i="2" s="1"/>
  <c r="BN1235" i="1"/>
  <c r="J290" i="2" s="1"/>
  <c r="BL1235" i="1"/>
  <c r="H290" i="2" s="1"/>
  <c r="BK1235" i="1"/>
  <c r="G290" i="2" s="1"/>
  <c r="BI1235" i="1"/>
  <c r="E290" i="2" s="1"/>
  <c r="BH1235" i="1"/>
  <c r="D290" i="2" s="1"/>
  <c r="BG1235" i="1"/>
  <c r="CE1234"/>
  <c r="AA289" i="2" s="1"/>
  <c r="CD1234" i="1"/>
  <c r="Z289" i="2" s="1"/>
  <c r="CB1234" i="1"/>
  <c r="X289" i="2" s="1"/>
  <c r="CA1234" i="1"/>
  <c r="W289" i="2" s="1"/>
  <c r="W292" s="1"/>
  <c r="BV1234" i="1"/>
  <c r="R289" i="2" s="1"/>
  <c r="R292" s="1"/>
  <c r="BU1234" i="1"/>
  <c r="Q289" i="2" s="1"/>
  <c r="Q292" s="1"/>
  <c r="BT1234" i="1"/>
  <c r="P289" i="2" s="1"/>
  <c r="BR1234" i="1"/>
  <c r="N289" i="2" s="1"/>
  <c r="BQ1234" i="1"/>
  <c r="M289" i="2" s="1"/>
  <c r="M292" s="1"/>
  <c r="BO1234" i="1"/>
  <c r="K289" i="2" s="1"/>
  <c r="BN1234" i="1"/>
  <c r="J289" i="2" s="1"/>
  <c r="BL1234" i="1"/>
  <c r="H289" i="2" s="1"/>
  <c r="BK1234" i="1"/>
  <c r="BI1234"/>
  <c r="E289" i="2" s="1"/>
  <c r="BH1234" i="1"/>
  <c r="D289" i="2" s="1"/>
  <c r="BG1234" i="1"/>
  <c r="CE1231"/>
  <c r="AA286" i="2" s="1"/>
  <c r="CD1231" i="1"/>
  <c r="Z286" i="2" s="1"/>
  <c r="CB1231" i="1"/>
  <c r="X286" i="2" s="1"/>
  <c r="CA1231" i="1"/>
  <c r="W286" i="2" s="1"/>
  <c r="BV1231" i="1"/>
  <c r="R286" i="2" s="1"/>
  <c r="BU1231" i="1"/>
  <c r="Q286" i="2" s="1"/>
  <c r="BT1231" i="1"/>
  <c r="P286" i="2" s="1"/>
  <c r="BR1231" i="1"/>
  <c r="N286" i="2" s="1"/>
  <c r="BQ1231" i="1"/>
  <c r="M286" i="2" s="1"/>
  <c r="BO1231" i="1"/>
  <c r="K286" i="2" s="1"/>
  <c r="BN1231" i="1"/>
  <c r="J286" i="2" s="1"/>
  <c r="BL1231" i="1"/>
  <c r="H286" i="2" s="1"/>
  <c r="BK1231" i="1"/>
  <c r="BI1231"/>
  <c r="E286" i="2" s="1"/>
  <c r="BH1231" i="1"/>
  <c r="D286" i="2" s="1"/>
  <c r="BG1231" i="1"/>
  <c r="CE1230"/>
  <c r="AA285" i="2" s="1"/>
  <c r="CD1230" i="1"/>
  <c r="Z285" i="2" s="1"/>
  <c r="CB1230" i="1"/>
  <c r="X285" i="2" s="1"/>
  <c r="CA1230" i="1"/>
  <c r="W285" i="2" s="1"/>
  <c r="BV1230" i="1"/>
  <c r="R285" i="2" s="1"/>
  <c r="BU1230" i="1"/>
  <c r="Q285" i="2" s="1"/>
  <c r="BT1230" i="1"/>
  <c r="P285" i="2" s="1"/>
  <c r="BR1230" i="1"/>
  <c r="N285" i="2" s="1"/>
  <c r="BQ1230" i="1"/>
  <c r="M285" i="2" s="1"/>
  <c r="BO1230" i="1"/>
  <c r="K285" i="2" s="1"/>
  <c r="BN1230" i="1"/>
  <c r="J285" i="2" s="1"/>
  <c r="BL1230" i="1"/>
  <c r="H285" i="2" s="1"/>
  <c r="BK1230" i="1"/>
  <c r="G285" i="2" s="1"/>
  <c r="BI1230" i="1"/>
  <c r="E285" i="2" s="1"/>
  <c r="BH1230" i="1"/>
  <c r="D285" i="2" s="1"/>
  <c r="BG1230" i="1"/>
  <c r="CE1229"/>
  <c r="AA284" i="2" s="1"/>
  <c r="AA287" s="1"/>
  <c r="CD1229" i="1"/>
  <c r="Z284" i="2" s="1"/>
  <c r="CB1229" i="1"/>
  <c r="X284" i="2" s="1"/>
  <c r="X287" s="1"/>
  <c r="CA1229" i="1"/>
  <c r="W284" i="2" s="1"/>
  <c r="BV1229" i="1"/>
  <c r="R284" i="2" s="1"/>
  <c r="BU1229" i="1"/>
  <c r="Q284" i="2" s="1"/>
  <c r="Q287" s="1"/>
  <c r="BT1229" i="1"/>
  <c r="P284" i="2" s="1"/>
  <c r="P287" s="1"/>
  <c r="BR1229" i="1"/>
  <c r="N284" i="2" s="1"/>
  <c r="BQ1229" i="1"/>
  <c r="M284" i="2" s="1"/>
  <c r="M287" s="1"/>
  <c r="BO1229" i="1"/>
  <c r="K284" i="2" s="1"/>
  <c r="BN1229" i="1"/>
  <c r="J284" i="2" s="1"/>
  <c r="BL1229" i="1"/>
  <c r="H284" i="2" s="1"/>
  <c r="BK1229" i="1"/>
  <c r="BI1229"/>
  <c r="E284" i="2" s="1"/>
  <c r="BH1229" i="1"/>
  <c r="D284" i="2" s="1"/>
  <c r="BG1229" i="1"/>
  <c r="CE1225"/>
  <c r="AA330" i="2" s="1"/>
  <c r="CD1225" i="1"/>
  <c r="Z330" i="2" s="1"/>
  <c r="CB1225" i="1"/>
  <c r="X330" i="2" s="1"/>
  <c r="CA1225" i="1"/>
  <c r="W330" i="2" s="1"/>
  <c r="BV1225" i="1"/>
  <c r="R330" i="2" s="1"/>
  <c r="BU1225" i="1"/>
  <c r="Q330" i="2" s="1"/>
  <c r="BT1225" i="1"/>
  <c r="P330" i="2" s="1"/>
  <c r="BR1225" i="1"/>
  <c r="N330" i="2" s="1"/>
  <c r="BQ1225" i="1"/>
  <c r="M330" i="2" s="1"/>
  <c r="BO1225" i="1"/>
  <c r="K330" i="2" s="1"/>
  <c r="BN1225" i="1"/>
  <c r="J330" i="2" s="1"/>
  <c r="BL1225" i="1"/>
  <c r="H330" i="2" s="1"/>
  <c r="BK1225" i="1"/>
  <c r="BI1225"/>
  <c r="E330" i="2" s="1"/>
  <c r="BH1225" i="1"/>
  <c r="D330" i="2" s="1"/>
  <c r="BG1225" i="1"/>
  <c r="CE1224"/>
  <c r="AA329" i="2" s="1"/>
  <c r="AA331" s="1"/>
  <c r="CD1224" i="1"/>
  <c r="Z329" i="2" s="1"/>
  <c r="Z331" s="1"/>
  <c r="CB1224" i="1"/>
  <c r="X329" i="2" s="1"/>
  <c r="CA1224" i="1"/>
  <c r="W329" i="2" s="1"/>
  <c r="BV1224" i="1"/>
  <c r="R329" i="2" s="1"/>
  <c r="BU1224" i="1"/>
  <c r="Q329" i="2" s="1"/>
  <c r="Q331" s="1"/>
  <c r="BT1224" i="1"/>
  <c r="P329" i="2" s="1"/>
  <c r="BR1224" i="1"/>
  <c r="N329" i="2" s="1"/>
  <c r="BQ1224" i="1"/>
  <c r="M329" i="2" s="1"/>
  <c r="M331" s="1"/>
  <c r="BO1224" i="1"/>
  <c r="K329" i="2" s="1"/>
  <c r="K331" s="1"/>
  <c r="BN1224" i="1"/>
  <c r="J329" i="2" s="1"/>
  <c r="BL1224" i="1"/>
  <c r="H329" i="2" s="1"/>
  <c r="BK1224" i="1"/>
  <c r="G329" i="2" s="1"/>
  <c r="BI1224" i="1"/>
  <c r="BH1224"/>
  <c r="D329" i="2" s="1"/>
  <c r="BG1224" i="1"/>
  <c r="CE1218"/>
  <c r="AA322" i="2" s="1"/>
  <c r="CD1218" i="1"/>
  <c r="Z322" i="2" s="1"/>
  <c r="CB1218" i="1"/>
  <c r="X322" i="2" s="1"/>
  <c r="CA1218" i="1"/>
  <c r="W322" i="2" s="1"/>
  <c r="BV1218" i="1"/>
  <c r="R322" i="2" s="1"/>
  <c r="BU1218" i="1"/>
  <c r="Q322" i="2" s="1"/>
  <c r="BT1218" i="1"/>
  <c r="P322" i="2" s="1"/>
  <c r="BR1218" i="1"/>
  <c r="N322" i="2" s="1"/>
  <c r="BQ1218" i="1"/>
  <c r="M322" i="2" s="1"/>
  <c r="BO1218" i="1"/>
  <c r="K322" i="2" s="1"/>
  <c r="BN1218" i="1"/>
  <c r="J322" i="2" s="1"/>
  <c r="BL1218" i="1"/>
  <c r="H322" i="2" s="1"/>
  <c r="BK1218" i="1"/>
  <c r="G322" i="2" s="1"/>
  <c r="BI1218" i="1"/>
  <c r="BH1218"/>
  <c r="D322" i="2" s="1"/>
  <c r="BG1218" i="1"/>
  <c r="CE1217"/>
  <c r="AA321" i="2" s="1"/>
  <c r="AA323" s="1"/>
  <c r="CD1217" i="1"/>
  <c r="Z321" i="2" s="1"/>
  <c r="Z323" s="1"/>
  <c r="CB1217" i="1"/>
  <c r="X321" i="2" s="1"/>
  <c r="X323" s="1"/>
  <c r="CA1217" i="1"/>
  <c r="W321" i="2" s="1"/>
  <c r="W323" s="1"/>
  <c r="BV1217" i="1"/>
  <c r="R321" i="2" s="1"/>
  <c r="BU1217" i="1"/>
  <c r="Q321" i="2" s="1"/>
  <c r="BT1217" i="1"/>
  <c r="P321" i="2" s="1"/>
  <c r="P323" s="1"/>
  <c r="BR1217" i="1"/>
  <c r="N321" i="2" s="1"/>
  <c r="BQ1217" i="1"/>
  <c r="M321" i="2" s="1"/>
  <c r="BO1217" i="1"/>
  <c r="K321" i="2" s="1"/>
  <c r="K323" s="1"/>
  <c r="BN1217" i="1"/>
  <c r="J321" i="2" s="1"/>
  <c r="BL1217" i="1"/>
  <c r="H321" i="2" s="1"/>
  <c r="BK1217" i="1"/>
  <c r="BI1217"/>
  <c r="E321" i="2" s="1"/>
  <c r="BH1217" i="1"/>
  <c r="D321" i="2" s="1"/>
  <c r="BG1217" i="1"/>
  <c r="CE1208"/>
  <c r="AA326" i="2" s="1"/>
  <c r="CD1208" i="1"/>
  <c r="Z326" i="2" s="1"/>
  <c r="CB1208" i="1"/>
  <c r="X326" i="2" s="1"/>
  <c r="CA1208" i="1"/>
  <c r="W326" i="2" s="1"/>
  <c r="BV1208" i="1"/>
  <c r="R326" i="2" s="1"/>
  <c r="BU1208" i="1"/>
  <c r="Q326" i="2" s="1"/>
  <c r="BT1208" i="1"/>
  <c r="P326" i="2" s="1"/>
  <c r="BR1208" i="1"/>
  <c r="N326" i="2" s="1"/>
  <c r="BQ1208" i="1"/>
  <c r="M326" i="2" s="1"/>
  <c r="BO1208" i="1"/>
  <c r="K326" i="2" s="1"/>
  <c r="BN1208" i="1"/>
  <c r="J326" i="2" s="1"/>
  <c r="BL1208" i="1"/>
  <c r="H326" i="2" s="1"/>
  <c r="BK1208" i="1"/>
  <c r="BI1208"/>
  <c r="E326" i="2" s="1"/>
  <c r="BH1208" i="1"/>
  <c r="D326" i="2" s="1"/>
  <c r="BG1208" i="1"/>
  <c r="CE1207"/>
  <c r="AA325" i="2" s="1"/>
  <c r="CD1207" i="1"/>
  <c r="Z325" i="2" s="1"/>
  <c r="CB1207" i="1"/>
  <c r="X325" i="2" s="1"/>
  <c r="CA1207" i="1"/>
  <c r="W325" i="2" s="1"/>
  <c r="BV1207" i="1"/>
  <c r="R325" i="2" s="1"/>
  <c r="BU1207" i="1"/>
  <c r="Q325" i="2" s="1"/>
  <c r="Q327" s="1"/>
  <c r="BT1207" i="1"/>
  <c r="P325" i="2" s="1"/>
  <c r="BR1207" i="1"/>
  <c r="N325" i="2" s="1"/>
  <c r="BQ1207" i="1"/>
  <c r="M325" i="2" s="1"/>
  <c r="BO1207" i="1"/>
  <c r="K325" i="2" s="1"/>
  <c r="BN1207" i="1"/>
  <c r="J325" i="2" s="1"/>
  <c r="J327" s="1"/>
  <c r="BL1207" i="1"/>
  <c r="H325" i="2" s="1"/>
  <c r="H327" s="1"/>
  <c r="BK1207" i="1"/>
  <c r="G325" i="2" s="1"/>
  <c r="BI1207" i="1"/>
  <c r="E325" i="2" s="1"/>
  <c r="BH1207" i="1"/>
  <c r="D325" i="2" s="1"/>
  <c r="BG1207" i="1"/>
  <c r="CE1203"/>
  <c r="AA318" i="2" s="1"/>
  <c r="CD1203" i="1"/>
  <c r="Z318" i="2" s="1"/>
  <c r="CB1203" i="1"/>
  <c r="X318" i="2" s="1"/>
  <c r="CA1203" i="1"/>
  <c r="W318" i="2" s="1"/>
  <c r="BV1203" i="1"/>
  <c r="R318" i="2" s="1"/>
  <c r="BU1203" i="1"/>
  <c r="Q318" i="2" s="1"/>
  <c r="BT1203" i="1"/>
  <c r="P318" i="2" s="1"/>
  <c r="BR1203" i="1"/>
  <c r="N318" i="2" s="1"/>
  <c r="BQ1203" i="1"/>
  <c r="M318" i="2" s="1"/>
  <c r="BO1203" i="1"/>
  <c r="K318" i="2" s="1"/>
  <c r="BN1203" i="1"/>
  <c r="J318" i="2" s="1"/>
  <c r="BL1203" i="1"/>
  <c r="H318" i="2" s="1"/>
  <c r="BK1203" i="1"/>
  <c r="G318" i="2" s="1"/>
  <c r="BI1203" i="1"/>
  <c r="BH1203"/>
  <c r="D318" i="2" s="1"/>
  <c r="BG1203" i="1"/>
  <c r="CE1202"/>
  <c r="AA317" i="2" s="1"/>
  <c r="AA319" s="1"/>
  <c r="CD1202" i="1"/>
  <c r="Z317" i="2" s="1"/>
  <c r="Z319" s="1"/>
  <c r="CB1202" i="1"/>
  <c r="X317" i="2" s="1"/>
  <c r="CA1202" i="1"/>
  <c r="W317" i="2" s="1"/>
  <c r="W319" s="1"/>
  <c r="BV1202" i="1"/>
  <c r="R317" i="2" s="1"/>
  <c r="R319" s="1"/>
  <c r="BU1202" i="1"/>
  <c r="Q317" i="2" s="1"/>
  <c r="Q319" s="1"/>
  <c r="BT1202" i="1"/>
  <c r="P317" i="2" s="1"/>
  <c r="P319" s="1"/>
  <c r="BR1202" i="1"/>
  <c r="N317" i="2" s="1"/>
  <c r="BQ1202" i="1"/>
  <c r="M317" i="2" s="1"/>
  <c r="BO1202" i="1"/>
  <c r="K317" i="2" s="1"/>
  <c r="BN1202" i="1"/>
  <c r="J317" i="2" s="1"/>
  <c r="BL1202" i="1"/>
  <c r="H317" i="2" s="1"/>
  <c r="BK1202" i="1"/>
  <c r="BI1202"/>
  <c r="E317" i="2" s="1"/>
  <c r="BH1202" i="1"/>
  <c r="D317" i="2" s="1"/>
  <c r="BG1202" i="1"/>
  <c r="CE1198"/>
  <c r="CD1198"/>
  <c r="CB1198"/>
  <c r="CA1198"/>
  <c r="BV1198"/>
  <c r="BU1198"/>
  <c r="BT1198"/>
  <c r="BR1198"/>
  <c r="BQ1198"/>
  <c r="BO1198"/>
  <c r="BN1198"/>
  <c r="BL1198"/>
  <c r="BK1198"/>
  <c r="BI1198"/>
  <c r="BH1198"/>
  <c r="BG1198"/>
  <c r="CE1197"/>
  <c r="CD1197"/>
  <c r="CB1197"/>
  <c r="CA1197"/>
  <c r="BV1197"/>
  <c r="BU1197"/>
  <c r="BT1197"/>
  <c r="BR1197"/>
  <c r="BQ1197"/>
  <c r="BO1197"/>
  <c r="BN1197"/>
  <c r="BL1197"/>
  <c r="BK1197"/>
  <c r="BI1197"/>
  <c r="BH1197"/>
  <c r="BG1197"/>
  <c r="CE1193"/>
  <c r="CD1193"/>
  <c r="CB1193"/>
  <c r="CA1193"/>
  <c r="BV1193"/>
  <c r="BU1193"/>
  <c r="BT1193"/>
  <c r="BR1193"/>
  <c r="BQ1193"/>
  <c r="BO1193"/>
  <c r="BN1193"/>
  <c r="BL1193"/>
  <c r="BK1193"/>
  <c r="BI1193"/>
  <c r="BH1193"/>
  <c r="BG1193"/>
  <c r="CE1192"/>
  <c r="CD1192"/>
  <c r="CB1192"/>
  <c r="CA1192"/>
  <c r="BV1192"/>
  <c r="BU1192"/>
  <c r="BT1192"/>
  <c r="BR1192"/>
  <c r="BQ1192"/>
  <c r="BO1192"/>
  <c r="BN1192"/>
  <c r="BL1192"/>
  <c r="BK1192"/>
  <c r="BI1192"/>
  <c r="BH1192"/>
  <c r="BG1192"/>
  <c r="CE1188"/>
  <c r="CD1188"/>
  <c r="CB1188"/>
  <c r="CA1188"/>
  <c r="BV1188"/>
  <c r="BU1188"/>
  <c r="BT1188"/>
  <c r="BR1188"/>
  <c r="BQ1188"/>
  <c r="BO1188"/>
  <c r="BN1188"/>
  <c r="BL1188"/>
  <c r="BK1188"/>
  <c r="BI1188"/>
  <c r="BH1188"/>
  <c r="BG1188"/>
  <c r="CE1187"/>
  <c r="CD1187"/>
  <c r="CB1187"/>
  <c r="CA1187"/>
  <c r="BV1187"/>
  <c r="BU1187"/>
  <c r="BT1187"/>
  <c r="BR1187"/>
  <c r="BQ1187"/>
  <c r="BO1187"/>
  <c r="BN1187"/>
  <c r="BL1187"/>
  <c r="BK1187"/>
  <c r="BI1187"/>
  <c r="BH1187"/>
  <c r="BG1187"/>
  <c r="CE1181"/>
  <c r="CD1181"/>
  <c r="CB1181"/>
  <c r="CA1181"/>
  <c r="BV1181"/>
  <c r="BU1181"/>
  <c r="BT1181"/>
  <c r="BR1181"/>
  <c r="BQ1181"/>
  <c r="BO1181"/>
  <c r="BN1181"/>
  <c r="BL1181"/>
  <c r="BK1181"/>
  <c r="BI1181"/>
  <c r="BH1181"/>
  <c r="BG1181"/>
  <c r="CE1180"/>
  <c r="CD1180"/>
  <c r="CB1180"/>
  <c r="CA1180"/>
  <c r="BV1180"/>
  <c r="BU1180"/>
  <c r="BT1180"/>
  <c r="BR1180"/>
  <c r="BQ1180"/>
  <c r="BO1180"/>
  <c r="BN1180"/>
  <c r="BL1180"/>
  <c r="BK1180"/>
  <c r="BI1180"/>
  <c r="BH1180"/>
  <c r="BG1180"/>
  <c r="CE1177"/>
  <c r="AA300" i="2" s="1"/>
  <c r="CD1177" i="1"/>
  <c r="Z300" i="2" s="1"/>
  <c r="CB1177" i="1"/>
  <c r="X300" i="2" s="1"/>
  <c r="CA1177" i="1"/>
  <c r="W300" i="2" s="1"/>
  <c r="BV1177" i="1"/>
  <c r="R300" i="2" s="1"/>
  <c r="BU1177" i="1"/>
  <c r="Q300" i="2" s="1"/>
  <c r="BT1177" i="1"/>
  <c r="P300" i="2" s="1"/>
  <c r="BR1177" i="1"/>
  <c r="N300" i="2" s="1"/>
  <c r="BQ1177" i="1"/>
  <c r="M300" i="2" s="1"/>
  <c r="BO1177" i="1"/>
  <c r="K300" i="2" s="1"/>
  <c r="BN1177" i="1"/>
  <c r="J300" i="2" s="1"/>
  <c r="BL1177" i="1"/>
  <c r="H300" i="2" s="1"/>
  <c r="BK1177" i="1"/>
  <c r="G300" i="2" s="1"/>
  <c r="BI1177" i="1"/>
  <c r="E300" i="2" s="1"/>
  <c r="BH1177" i="1"/>
  <c r="D300" i="2" s="1"/>
  <c r="BG1177" i="1"/>
  <c r="CE1176"/>
  <c r="AA299" i="2" s="1"/>
  <c r="CD1176" i="1"/>
  <c r="Z299" i="2" s="1"/>
  <c r="CB1176" i="1"/>
  <c r="X299" i="2" s="1"/>
  <c r="CA1176" i="1"/>
  <c r="W299" i="2" s="1"/>
  <c r="BV1176" i="1"/>
  <c r="R299" i="2" s="1"/>
  <c r="BU1176" i="1"/>
  <c r="Q299" i="2" s="1"/>
  <c r="BT1176" i="1"/>
  <c r="P299" i="2" s="1"/>
  <c r="BR1176" i="1"/>
  <c r="N299" i="2" s="1"/>
  <c r="BQ1176" i="1"/>
  <c r="M299" i="2" s="1"/>
  <c r="BO1176" i="1"/>
  <c r="K299" i="2" s="1"/>
  <c r="BN1176" i="1"/>
  <c r="J299" i="2" s="1"/>
  <c r="BL1176" i="1"/>
  <c r="H299" i="2" s="1"/>
  <c r="BK1176" i="1"/>
  <c r="G299" i="2" s="1"/>
  <c r="BI1176" i="1"/>
  <c r="E299" i="2" s="1"/>
  <c r="BH1176" i="1"/>
  <c r="D299" i="2" s="1"/>
  <c r="BG1176" i="1"/>
  <c r="CE1175"/>
  <c r="AA298" i="2" s="1"/>
  <c r="AA301" s="1"/>
  <c r="CD1175" i="1"/>
  <c r="Z298" i="2" s="1"/>
  <c r="Z301" s="1"/>
  <c r="CB1175" i="1"/>
  <c r="X298" i="2" s="1"/>
  <c r="CA1175" i="1"/>
  <c r="W298" i="2" s="1"/>
  <c r="BV1175" i="1"/>
  <c r="R298" i="2" s="1"/>
  <c r="BU1175" i="1"/>
  <c r="Q298" i="2" s="1"/>
  <c r="Q301" s="1"/>
  <c r="BT1175" i="1"/>
  <c r="P298" i="2" s="1"/>
  <c r="BR1175" i="1"/>
  <c r="N298" i="2" s="1"/>
  <c r="BQ1175" i="1"/>
  <c r="M298" i="2" s="1"/>
  <c r="BO1175" i="1"/>
  <c r="K298" i="2" s="1"/>
  <c r="K301" s="1"/>
  <c r="BN1175" i="1"/>
  <c r="J298" i="2" s="1"/>
  <c r="BL1175" i="1"/>
  <c r="H298" i="2" s="1"/>
  <c r="BK1175" i="1"/>
  <c r="G298" i="2" s="1"/>
  <c r="BI1175" i="1"/>
  <c r="E298" i="2" s="1"/>
  <c r="E301" s="1"/>
  <c r="BH1175" i="1"/>
  <c r="D298" i="2" s="1"/>
  <c r="BG1175" i="1"/>
  <c r="CE1171"/>
  <c r="CD1171"/>
  <c r="CB1171"/>
  <c r="CA1171"/>
  <c r="BV1171"/>
  <c r="BU1171"/>
  <c r="BT1171"/>
  <c r="BR1171"/>
  <c r="BQ1171"/>
  <c r="BO1171"/>
  <c r="BN1171"/>
  <c r="BL1171"/>
  <c r="BK1171"/>
  <c r="BI1171"/>
  <c r="BH1171"/>
  <c r="BG1171"/>
  <c r="CE1170"/>
  <c r="CD1170"/>
  <c r="CB1170"/>
  <c r="CA1170"/>
  <c r="BV1170"/>
  <c r="BU1170"/>
  <c r="BT1170"/>
  <c r="BR1170"/>
  <c r="BQ1170"/>
  <c r="BO1170"/>
  <c r="BN1170"/>
  <c r="BL1170"/>
  <c r="BK1170"/>
  <c r="BI1170"/>
  <c r="BH1170"/>
  <c r="BG1170"/>
  <c r="CE1165"/>
  <c r="CD1165"/>
  <c r="CB1165"/>
  <c r="CA1165"/>
  <c r="BV1165"/>
  <c r="BU1165"/>
  <c r="BT1165"/>
  <c r="BR1165"/>
  <c r="BQ1165"/>
  <c r="BO1165"/>
  <c r="BN1165"/>
  <c r="BL1165"/>
  <c r="BK1165"/>
  <c r="BI1165"/>
  <c r="BH1165"/>
  <c r="BG1165"/>
  <c r="CE1164"/>
  <c r="CD1164"/>
  <c r="CB1164"/>
  <c r="CA1164"/>
  <c r="BV1164"/>
  <c r="BU1164"/>
  <c r="BT1164"/>
  <c r="BR1164"/>
  <c r="BQ1164"/>
  <c r="BO1164"/>
  <c r="BN1164"/>
  <c r="BL1164"/>
  <c r="BK1164"/>
  <c r="BI1164"/>
  <c r="BH1164"/>
  <c r="BG1164"/>
  <c r="CE1160"/>
  <c r="CD1160"/>
  <c r="CB1160"/>
  <c r="CA1160"/>
  <c r="BV1160"/>
  <c r="BU1160"/>
  <c r="BT1160"/>
  <c r="BR1160"/>
  <c r="BQ1160"/>
  <c r="BO1160"/>
  <c r="BN1160"/>
  <c r="BL1160"/>
  <c r="BK1160"/>
  <c r="BI1160"/>
  <c r="BH1160"/>
  <c r="BG1160"/>
  <c r="CE1159"/>
  <c r="CD1159"/>
  <c r="CB1159"/>
  <c r="CA1159"/>
  <c r="BV1159"/>
  <c r="BU1159"/>
  <c r="BT1159"/>
  <c r="BR1159"/>
  <c r="BQ1159"/>
  <c r="BO1159"/>
  <c r="BN1159"/>
  <c r="BL1159"/>
  <c r="BK1159"/>
  <c r="BI1159"/>
  <c r="BH1159"/>
  <c r="BG1159"/>
  <c r="CE1156"/>
  <c r="CD1156"/>
  <c r="CB1156"/>
  <c r="CA1156"/>
  <c r="BV1156"/>
  <c r="BU1156"/>
  <c r="BT1156"/>
  <c r="BR1156"/>
  <c r="BQ1156"/>
  <c r="BO1156"/>
  <c r="BN1156"/>
  <c r="BL1156"/>
  <c r="BK1156"/>
  <c r="BI1156"/>
  <c r="BH1156"/>
  <c r="BG1156"/>
  <c r="CE1155"/>
  <c r="AA295" i="2" s="1"/>
  <c r="CD1155" i="1"/>
  <c r="Z295" i="2" s="1"/>
  <c r="CB1155" i="1"/>
  <c r="X295" i="2" s="1"/>
  <c r="CA1155" i="1"/>
  <c r="W295" i="2" s="1"/>
  <c r="BV1155" i="1"/>
  <c r="R295" i="2" s="1"/>
  <c r="BU1155" i="1"/>
  <c r="Q295" i="2" s="1"/>
  <c r="BT1155" i="1"/>
  <c r="P295" i="2" s="1"/>
  <c r="BR1155" i="1"/>
  <c r="N295" i="2" s="1"/>
  <c r="BQ1155" i="1"/>
  <c r="M295" i="2" s="1"/>
  <c r="BO1155" i="1"/>
  <c r="K295" i="2" s="1"/>
  <c r="BN1155" i="1"/>
  <c r="J295" i="2" s="1"/>
  <c r="BL1155" i="1"/>
  <c r="H295" i="2" s="1"/>
  <c r="BK1155" i="1"/>
  <c r="G295" i="2" s="1"/>
  <c r="BI1155" i="1"/>
  <c r="E295" i="2" s="1"/>
  <c r="BH1155" i="1"/>
  <c r="D295" i="2" s="1"/>
  <c r="BG1155" i="1"/>
  <c r="CE1154"/>
  <c r="AA294" i="2" s="1"/>
  <c r="AA296" s="1"/>
  <c r="CD1154" i="1"/>
  <c r="Z294" i="2" s="1"/>
  <c r="CB1154" i="1"/>
  <c r="X294" i="2" s="1"/>
  <c r="CA1154" i="1"/>
  <c r="W294" i="2" s="1"/>
  <c r="BV1154" i="1"/>
  <c r="R294" i="2" s="1"/>
  <c r="BU1154" i="1"/>
  <c r="Q294" i="2" s="1"/>
  <c r="Q296" s="1"/>
  <c r="BT1154" i="1"/>
  <c r="P294" i="2" s="1"/>
  <c r="BR1154" i="1"/>
  <c r="N294" i="2" s="1"/>
  <c r="BQ1154" i="1"/>
  <c r="M294" i="2" s="1"/>
  <c r="M296" s="1"/>
  <c r="BO1154" i="1"/>
  <c r="K294" i="2" s="1"/>
  <c r="BN1154" i="1"/>
  <c r="J294" i="2" s="1"/>
  <c r="BL1154" i="1"/>
  <c r="H294" i="2" s="1"/>
  <c r="BK1154" i="1"/>
  <c r="G294" i="2" s="1"/>
  <c r="G296" s="1"/>
  <c r="BI1154" i="1"/>
  <c r="E294" i="2" s="1"/>
  <c r="BH1154" i="1"/>
  <c r="D294" i="2" s="1"/>
  <c r="BG1154" i="1"/>
  <c r="CE1150"/>
  <c r="AA334" i="2" s="1"/>
  <c r="CD1150" i="1"/>
  <c r="Z334" i="2" s="1"/>
  <c r="CB1150" i="1"/>
  <c r="X334" i="2" s="1"/>
  <c r="CA1150" i="1"/>
  <c r="W334" i="2" s="1"/>
  <c r="BV1150" i="1"/>
  <c r="R334" i="2" s="1"/>
  <c r="BU1150" i="1"/>
  <c r="Q334" i="2" s="1"/>
  <c r="BT1150" i="1"/>
  <c r="P334" i="2" s="1"/>
  <c r="BR1150" i="1"/>
  <c r="N334" i="2" s="1"/>
  <c r="BQ1150" i="1"/>
  <c r="M334" i="2" s="1"/>
  <c r="BO1150" i="1"/>
  <c r="K334" i="2" s="1"/>
  <c r="BN1150" i="1"/>
  <c r="J334" i="2" s="1"/>
  <c r="BL1150" i="1"/>
  <c r="H334" i="2" s="1"/>
  <c r="BK1150" i="1"/>
  <c r="G334" i="2" s="1"/>
  <c r="BI1150" i="1"/>
  <c r="E334" i="2" s="1"/>
  <c r="BH1150" i="1"/>
  <c r="D334" i="2" s="1"/>
  <c r="BG1150" i="1"/>
  <c r="CE1149"/>
  <c r="AA333" i="2" s="1"/>
  <c r="AA335" s="1"/>
  <c r="CD1149" i="1"/>
  <c r="Z333" i="2" s="1"/>
  <c r="Z335" s="1"/>
  <c r="CB1149" i="1"/>
  <c r="X333" i="2" s="1"/>
  <c r="X335" s="1"/>
  <c r="CA1149" i="1"/>
  <c r="W333" i="2" s="1"/>
  <c r="BV1149" i="1"/>
  <c r="R333" i="2" s="1"/>
  <c r="R335" s="1"/>
  <c r="BU1149" i="1"/>
  <c r="Q333" i="2" s="1"/>
  <c r="Q335" s="1"/>
  <c r="BT1149" i="1"/>
  <c r="P333" i="2" s="1"/>
  <c r="P335" s="1"/>
  <c r="BR1149" i="1"/>
  <c r="N333" i="2" s="1"/>
  <c r="BQ1149" i="1"/>
  <c r="M333" i="2" s="1"/>
  <c r="M335" s="1"/>
  <c r="BO1149" i="1"/>
  <c r="K333" i="2" s="1"/>
  <c r="K335" s="1"/>
  <c r="BN1149" i="1"/>
  <c r="J333" i="2" s="1"/>
  <c r="BL1149" i="1"/>
  <c r="H333" i="2" s="1"/>
  <c r="BK1149" i="1"/>
  <c r="G333" i="2" s="1"/>
  <c r="BI1149" i="1"/>
  <c r="E333" i="2" s="1"/>
  <c r="BH1149" i="1"/>
  <c r="D333" i="2" s="1"/>
  <c r="BG1149" i="1"/>
  <c r="CE1145"/>
  <c r="CD1145"/>
  <c r="CB1145"/>
  <c r="CA1145"/>
  <c r="BV1145"/>
  <c r="BU1145"/>
  <c r="BT1145"/>
  <c r="BR1145"/>
  <c r="BQ1145"/>
  <c r="BO1145"/>
  <c r="BN1145"/>
  <c r="BL1145"/>
  <c r="BK1145"/>
  <c r="BI1145"/>
  <c r="BH1145"/>
  <c r="BG1145"/>
  <c r="CE1144"/>
  <c r="CD1144"/>
  <c r="CB1144"/>
  <c r="CA1144"/>
  <c r="BV1144"/>
  <c r="BU1144"/>
  <c r="BT1144"/>
  <c r="BR1144"/>
  <c r="BQ1144"/>
  <c r="BO1144"/>
  <c r="BN1144"/>
  <c r="BL1144"/>
  <c r="BK1144"/>
  <c r="BI1144"/>
  <c r="BH1144"/>
  <c r="BG1144"/>
  <c r="CE1140"/>
  <c r="CD1140"/>
  <c r="CB1140"/>
  <c r="CA1140"/>
  <c r="BV1140"/>
  <c r="BU1140"/>
  <c r="BT1140"/>
  <c r="BR1140"/>
  <c r="BQ1140"/>
  <c r="BO1140"/>
  <c r="BN1140"/>
  <c r="BL1140"/>
  <c r="BK1140"/>
  <c r="BI1140"/>
  <c r="BH1140"/>
  <c r="BG1140"/>
  <c r="CE1139"/>
  <c r="CD1139"/>
  <c r="CB1139"/>
  <c r="CA1139"/>
  <c r="BV1139"/>
  <c r="BU1139"/>
  <c r="BT1139"/>
  <c r="BR1139"/>
  <c r="BQ1139"/>
  <c r="BO1139"/>
  <c r="BN1139"/>
  <c r="BL1139"/>
  <c r="BK1139"/>
  <c r="BI1139"/>
  <c r="BH1139"/>
  <c r="BG1139"/>
  <c r="CE1135"/>
  <c r="CD1135"/>
  <c r="CB1135"/>
  <c r="CA1135"/>
  <c r="BV1135"/>
  <c r="BU1135"/>
  <c r="BT1135"/>
  <c r="BR1135"/>
  <c r="BQ1135"/>
  <c r="BO1135"/>
  <c r="BN1135"/>
  <c r="BL1135"/>
  <c r="BK1135"/>
  <c r="BI1135"/>
  <c r="BH1135"/>
  <c r="BG1135"/>
  <c r="CE1134"/>
  <c r="CD1134"/>
  <c r="CB1134"/>
  <c r="CA1134"/>
  <c r="BV1134"/>
  <c r="BU1134"/>
  <c r="BT1134"/>
  <c r="BR1134"/>
  <c r="BQ1134"/>
  <c r="BO1134"/>
  <c r="BN1134"/>
  <c r="BL1134"/>
  <c r="BK1134"/>
  <c r="BI1134"/>
  <c r="BH1134"/>
  <c r="BG1134"/>
  <c r="CE1125"/>
  <c r="AA535" i="2" s="1"/>
  <c r="CD1125" i="1"/>
  <c r="Z535" i="2" s="1"/>
  <c r="CB1125" i="1"/>
  <c r="X535" i="2" s="1"/>
  <c r="CA1125" i="1"/>
  <c r="W535" i="2" s="1"/>
  <c r="BV1125" i="1"/>
  <c r="R535" i="2" s="1"/>
  <c r="BU1125" i="1"/>
  <c r="Q535" i="2" s="1"/>
  <c r="BT1125" i="1"/>
  <c r="P535" i="2" s="1"/>
  <c r="BR1125" i="1"/>
  <c r="N535" i="2" s="1"/>
  <c r="BQ1125" i="1"/>
  <c r="M535" i="2" s="1"/>
  <c r="BO1125" i="1"/>
  <c r="K535" i="2" s="1"/>
  <c r="BN1125" i="1"/>
  <c r="J535" i="2" s="1"/>
  <c r="BL1125" i="1"/>
  <c r="BK1125"/>
  <c r="G535" i="2" s="1"/>
  <c r="BI1125" i="1"/>
  <c r="E535" i="2" s="1"/>
  <c r="BH1125" i="1"/>
  <c r="D535" i="2" s="1"/>
  <c r="BG1125" i="1"/>
  <c r="CE1124"/>
  <c r="AA534" i="2" s="1"/>
  <c r="AA536" s="1"/>
  <c r="CD1124" i="1"/>
  <c r="Z534" i="2" s="1"/>
  <c r="Z536" s="1"/>
  <c r="CB1124" i="1"/>
  <c r="X534" i="2" s="1"/>
  <c r="X536" s="1"/>
  <c r="CA1124" i="1"/>
  <c r="W534" i="2" s="1"/>
  <c r="W536" s="1"/>
  <c r="BV1124" i="1"/>
  <c r="R534" i="2" s="1"/>
  <c r="R536" s="1"/>
  <c r="BU1124" i="1"/>
  <c r="Q534" i="2" s="1"/>
  <c r="Q536" s="1"/>
  <c r="BT1124" i="1"/>
  <c r="P534" i="2" s="1"/>
  <c r="BR1124" i="1"/>
  <c r="N534" i="2" s="1"/>
  <c r="BQ1124" i="1"/>
  <c r="M534" i="2" s="1"/>
  <c r="BO1124" i="1"/>
  <c r="K534" i="2" s="1"/>
  <c r="K536" s="1"/>
  <c r="BN1124" i="1"/>
  <c r="J534" i="2" s="1"/>
  <c r="J536" s="1"/>
  <c r="BL1124" i="1"/>
  <c r="H534" i="2" s="1"/>
  <c r="BK1124" i="1"/>
  <c r="BI1124"/>
  <c r="E534" i="2" s="1"/>
  <c r="BH1124" i="1"/>
  <c r="D534" i="2" s="1"/>
  <c r="BG1124" i="1"/>
  <c r="CE1121"/>
  <c r="AA531" i="2" s="1"/>
  <c r="CD1121" i="1"/>
  <c r="Z531" i="2" s="1"/>
  <c r="CB1121" i="1"/>
  <c r="X531" i="2" s="1"/>
  <c r="CA1121" i="1"/>
  <c r="W531" i="2" s="1"/>
  <c r="BV1121" i="1"/>
  <c r="R531" i="2" s="1"/>
  <c r="BU1121" i="1"/>
  <c r="Q531" i="2" s="1"/>
  <c r="BT1121" i="1"/>
  <c r="P531" i="2" s="1"/>
  <c r="BR1121" i="1"/>
  <c r="N531" i="2" s="1"/>
  <c r="BQ1121" i="1"/>
  <c r="M531" i="2" s="1"/>
  <c r="BO1121" i="1"/>
  <c r="K531" i="2" s="1"/>
  <c r="BN1121" i="1"/>
  <c r="J531" i="2" s="1"/>
  <c r="BL1121" i="1"/>
  <c r="H531" i="2" s="1"/>
  <c r="BK1121" i="1"/>
  <c r="G531" i="2" s="1"/>
  <c r="BI1121" i="1"/>
  <c r="E531" i="2" s="1"/>
  <c r="BH1121" i="1"/>
  <c r="D531" i="2" s="1"/>
  <c r="BG1121" i="1"/>
  <c r="CE1120"/>
  <c r="AA530" i="2" s="1"/>
  <c r="AA532" s="1"/>
  <c r="CD1120" i="1"/>
  <c r="Z530" i="2" s="1"/>
  <c r="Z532" s="1"/>
  <c r="CB1120" i="1"/>
  <c r="X530" i="2" s="1"/>
  <c r="X532" s="1"/>
  <c r="CA1120" i="1"/>
  <c r="W530" i="2" s="1"/>
  <c r="W532" s="1"/>
  <c r="BV1120" i="1"/>
  <c r="R530" i="2" s="1"/>
  <c r="R532" s="1"/>
  <c r="BU1120" i="1"/>
  <c r="Q530" i="2" s="1"/>
  <c r="BT1120" i="1"/>
  <c r="P530" i="2" s="1"/>
  <c r="P532" s="1"/>
  <c r="BR1120" i="1"/>
  <c r="N530" i="2" s="1"/>
  <c r="N532" s="1"/>
  <c r="BQ1120" i="1"/>
  <c r="M530" i="2" s="1"/>
  <c r="BO1120" i="1"/>
  <c r="K530" i="2" s="1"/>
  <c r="K532" s="1"/>
  <c r="BN1120" i="1"/>
  <c r="J530" i="2" s="1"/>
  <c r="J532" s="1"/>
  <c r="BL1120" i="1"/>
  <c r="H530" i="2" s="1"/>
  <c r="H532" s="1"/>
  <c r="BK1120" i="1"/>
  <c r="G530" i="2" s="1"/>
  <c r="G532" s="1"/>
  <c r="BI1120" i="1"/>
  <c r="E530" i="2" s="1"/>
  <c r="BH1120" i="1"/>
  <c r="D530" i="2" s="1"/>
  <c r="BG1120" i="1"/>
  <c r="CE1117"/>
  <c r="AA523" i="2" s="1"/>
  <c r="CD1117" i="1"/>
  <c r="Z523" i="2" s="1"/>
  <c r="CB1117" i="1"/>
  <c r="X523" i="2" s="1"/>
  <c r="CA1117" i="1"/>
  <c r="W523" i="2" s="1"/>
  <c r="BV1117" i="1"/>
  <c r="R523" i="2" s="1"/>
  <c r="BU1117" i="1"/>
  <c r="Q523" i="2" s="1"/>
  <c r="BT1117" i="1"/>
  <c r="P523" i="2" s="1"/>
  <c r="BR1117" i="1"/>
  <c r="N523" i="2" s="1"/>
  <c r="BQ1117" i="1"/>
  <c r="M523" i="2" s="1"/>
  <c r="BO1117" i="1"/>
  <c r="K523" i="2" s="1"/>
  <c r="BN1117" i="1"/>
  <c r="J523" i="2" s="1"/>
  <c r="BL1117" i="1"/>
  <c r="H523" i="2" s="1"/>
  <c r="BK1117" i="1"/>
  <c r="G523" i="2" s="1"/>
  <c r="BI1117" i="1"/>
  <c r="E523" i="2" s="1"/>
  <c r="BH1117" i="1"/>
  <c r="D523" i="2" s="1"/>
  <c r="BG1117" i="1"/>
  <c r="CE1116"/>
  <c r="AA522" i="2" s="1"/>
  <c r="AA524" s="1"/>
  <c r="CD1116" i="1"/>
  <c r="Z522" i="2" s="1"/>
  <c r="Z524" s="1"/>
  <c r="CB1116" i="1"/>
  <c r="X522" i="2" s="1"/>
  <c r="CA1116" i="1"/>
  <c r="W522" i="2" s="1"/>
  <c r="W524" s="1"/>
  <c r="BV1116" i="1"/>
  <c r="R522" i="2" s="1"/>
  <c r="R524" s="1"/>
  <c r="BU1116" i="1"/>
  <c r="Q522" i="2" s="1"/>
  <c r="BT1116" i="1"/>
  <c r="P522" i="2" s="1"/>
  <c r="BR1116" i="1"/>
  <c r="N522" i="2" s="1"/>
  <c r="N524" s="1"/>
  <c r="BQ1116" i="1"/>
  <c r="M522" i="2" s="1"/>
  <c r="M524" s="1"/>
  <c r="BO1116" i="1"/>
  <c r="K522" i="2" s="1"/>
  <c r="K524" s="1"/>
  <c r="BN1116" i="1"/>
  <c r="J522" i="2" s="1"/>
  <c r="J524" s="1"/>
  <c r="BL1116" i="1"/>
  <c r="H522" i="2" s="1"/>
  <c r="BK1116" i="1"/>
  <c r="BI1116"/>
  <c r="BH1116"/>
  <c r="D522" i="2" s="1"/>
  <c r="BG1116" i="1"/>
  <c r="CE1113"/>
  <c r="AA527" i="2" s="1"/>
  <c r="CD1113" i="1"/>
  <c r="Z527" i="2" s="1"/>
  <c r="CB1113" i="1"/>
  <c r="X527" i="2" s="1"/>
  <c r="CA1113" i="1"/>
  <c r="W527" i="2" s="1"/>
  <c r="BV1113" i="1"/>
  <c r="R527" i="2" s="1"/>
  <c r="BU1113" i="1"/>
  <c r="Q527" i="2" s="1"/>
  <c r="BT1113" i="1"/>
  <c r="P527" i="2" s="1"/>
  <c r="BR1113" i="1"/>
  <c r="N527" i="2" s="1"/>
  <c r="BQ1113" i="1"/>
  <c r="M527" i="2" s="1"/>
  <c r="BO1113" i="1"/>
  <c r="K527" i="2" s="1"/>
  <c r="BN1113" i="1"/>
  <c r="J527" i="2" s="1"/>
  <c r="BL1113" i="1"/>
  <c r="H527" i="2" s="1"/>
  <c r="BK1113" i="1"/>
  <c r="BI1113"/>
  <c r="E527" i="2" s="1"/>
  <c r="BH1113" i="1"/>
  <c r="D527" i="2" s="1"/>
  <c r="BG1113" i="1"/>
  <c r="CE1112"/>
  <c r="AA526" i="2" s="1"/>
  <c r="AA528" s="1"/>
  <c r="CD1112" i="1"/>
  <c r="Z526" i="2" s="1"/>
  <c r="Z528" s="1"/>
  <c r="CB1112" i="1"/>
  <c r="X526" i="2" s="1"/>
  <c r="X528" s="1"/>
  <c r="CA1112" i="1"/>
  <c r="W526" i="2" s="1"/>
  <c r="W528" s="1"/>
  <c r="BV1112" i="1"/>
  <c r="R526" i="2" s="1"/>
  <c r="R528" s="1"/>
  <c r="BU1112" i="1"/>
  <c r="Q526" i="2" s="1"/>
  <c r="BT1112" i="1"/>
  <c r="P526" i="2" s="1"/>
  <c r="P528" s="1"/>
  <c r="BR1112" i="1"/>
  <c r="N526" i="2" s="1"/>
  <c r="N528" s="1"/>
  <c r="BQ1112" i="1"/>
  <c r="M526" i="2" s="1"/>
  <c r="M528" s="1"/>
  <c r="BO1112" i="1"/>
  <c r="K526" i="2" s="1"/>
  <c r="K528" s="1"/>
  <c r="BN1112" i="1"/>
  <c r="J526" i="2" s="1"/>
  <c r="J528" s="1"/>
  <c r="BL1112" i="1"/>
  <c r="H526" i="2" s="1"/>
  <c r="H528" s="1"/>
  <c r="BK1112" i="1"/>
  <c r="G526" i="2" s="1"/>
  <c r="BI1112" i="1"/>
  <c r="E526" i="2" s="1"/>
  <c r="BH1112" i="1"/>
  <c r="D526" i="2" s="1"/>
  <c r="BG1112" i="1"/>
  <c r="CE1102"/>
  <c r="AA578" i="2" s="1"/>
  <c r="CD1102" i="1"/>
  <c r="Z578" i="2" s="1"/>
  <c r="CB1102" i="1"/>
  <c r="X578" i="2" s="1"/>
  <c r="CA1102" i="1"/>
  <c r="W578" i="2" s="1"/>
  <c r="BV1102" i="1"/>
  <c r="R578" i="2" s="1"/>
  <c r="BU1102" i="1"/>
  <c r="Q578" i="2" s="1"/>
  <c r="BT1102" i="1"/>
  <c r="P578" i="2" s="1"/>
  <c r="BR1102" i="1"/>
  <c r="N578" i="2" s="1"/>
  <c r="BQ1102" i="1"/>
  <c r="M578" i="2" s="1"/>
  <c r="BO1102" i="1"/>
  <c r="K578" i="2" s="1"/>
  <c r="BN1102" i="1"/>
  <c r="J578" i="2" s="1"/>
  <c r="BL1102" i="1"/>
  <c r="H578" i="2" s="1"/>
  <c r="BK1102" i="1"/>
  <c r="G578" i="2" s="1"/>
  <c r="BI1102" i="1"/>
  <c r="E578" i="2" s="1"/>
  <c r="BH1102" i="1"/>
  <c r="D578" i="2" s="1"/>
  <c r="BG1102" i="1"/>
  <c r="CE1101"/>
  <c r="AA577" i="2" s="1"/>
  <c r="AA579" s="1"/>
  <c r="CD1101" i="1"/>
  <c r="Z577" i="2" s="1"/>
  <c r="Z579" s="1"/>
  <c r="CB1101" i="1"/>
  <c r="X577" i="2" s="1"/>
  <c r="X579" s="1"/>
  <c r="CA1101" i="1"/>
  <c r="W577" i="2" s="1"/>
  <c r="W579" s="1"/>
  <c r="BV1101" i="1"/>
  <c r="R577" i="2" s="1"/>
  <c r="R579" s="1"/>
  <c r="BU1101" i="1"/>
  <c r="Q577" i="2" s="1"/>
  <c r="Q579" s="1"/>
  <c r="BT1101" i="1"/>
  <c r="P577" i="2" s="1"/>
  <c r="P579" s="1"/>
  <c r="BR1101" i="1"/>
  <c r="N577" i="2" s="1"/>
  <c r="N579" s="1"/>
  <c r="BQ1101" i="1"/>
  <c r="M577" i="2" s="1"/>
  <c r="M579" s="1"/>
  <c r="BO1101" i="1"/>
  <c r="K577" i="2" s="1"/>
  <c r="BN1101" i="1"/>
  <c r="J577" i="2" s="1"/>
  <c r="BL1101" i="1"/>
  <c r="H577" i="2" s="1"/>
  <c r="BK1101" i="1"/>
  <c r="G577" i="2" s="1"/>
  <c r="G579" s="1"/>
  <c r="BI1101" i="1"/>
  <c r="BH1101"/>
  <c r="D577" i="2" s="1"/>
  <c r="BG1101" i="1"/>
  <c r="CE1097"/>
  <c r="AA574" i="2" s="1"/>
  <c r="CD1097" i="1"/>
  <c r="Z574" i="2" s="1"/>
  <c r="CB1097" i="1"/>
  <c r="X574" i="2" s="1"/>
  <c r="CA1097" i="1"/>
  <c r="W574" i="2" s="1"/>
  <c r="BV1097" i="1"/>
  <c r="R574" i="2" s="1"/>
  <c r="BU1097" i="1"/>
  <c r="Q574" i="2" s="1"/>
  <c r="BT1097" i="1"/>
  <c r="P574" i="2" s="1"/>
  <c r="BR1097" i="1"/>
  <c r="N574" i="2" s="1"/>
  <c r="BQ1097" i="1"/>
  <c r="M574" i="2" s="1"/>
  <c r="BO1097" i="1"/>
  <c r="K574" i="2" s="1"/>
  <c r="BN1097" i="1"/>
  <c r="J574" i="2" s="1"/>
  <c r="BL1097" i="1"/>
  <c r="H574" i="2" s="1"/>
  <c r="BK1097" i="1"/>
  <c r="BI1097"/>
  <c r="BH1097"/>
  <c r="D574" i="2" s="1"/>
  <c r="BG1097" i="1"/>
  <c r="CE1096"/>
  <c r="AA573" i="2" s="1"/>
  <c r="AA575" s="1"/>
  <c r="CD1096" i="1"/>
  <c r="Z573" i="2" s="1"/>
  <c r="CB1096" i="1"/>
  <c r="X573" i="2" s="1"/>
  <c r="CA1096" i="1"/>
  <c r="W573" i="2" s="1"/>
  <c r="W575" s="1"/>
  <c r="BV1096" i="1"/>
  <c r="R573" i="2" s="1"/>
  <c r="BU1096" i="1"/>
  <c r="Q573" i="2" s="1"/>
  <c r="BT1096" i="1"/>
  <c r="P573" i="2" s="1"/>
  <c r="BR1096" i="1"/>
  <c r="N573" i="2" s="1"/>
  <c r="BQ1096" i="1"/>
  <c r="M573" i="2" s="1"/>
  <c r="BO1096" i="1"/>
  <c r="K573" i="2" s="1"/>
  <c r="BN1096" i="1"/>
  <c r="J573" i="2" s="1"/>
  <c r="BL1096" i="1"/>
  <c r="H573" i="2" s="1"/>
  <c r="H575" s="1"/>
  <c r="BK1096" i="1"/>
  <c r="BI1096"/>
  <c r="E573" i="2" s="1"/>
  <c r="BH1096" i="1"/>
  <c r="D573" i="2" s="1"/>
  <c r="BG1096" i="1"/>
  <c r="CE1088"/>
  <c r="AA255" i="2" s="1"/>
  <c r="CD1088" i="1"/>
  <c r="Z255" i="2" s="1"/>
  <c r="CB1088" i="1"/>
  <c r="X255" i="2" s="1"/>
  <c r="CA1088" i="1"/>
  <c r="W255" i="2" s="1"/>
  <c r="BV1088" i="1"/>
  <c r="R255" i="2" s="1"/>
  <c r="BU1088" i="1"/>
  <c r="Q255" i="2" s="1"/>
  <c r="BT1088" i="1"/>
  <c r="P255" i="2" s="1"/>
  <c r="BR1088" i="1"/>
  <c r="N255" i="2" s="1"/>
  <c r="BQ1088" i="1"/>
  <c r="M255" i="2" s="1"/>
  <c r="BO1088" i="1"/>
  <c r="K255" i="2" s="1"/>
  <c r="BN1088" i="1"/>
  <c r="J255" i="2" s="1"/>
  <c r="BL1088" i="1"/>
  <c r="H255" i="2" s="1"/>
  <c r="BK1088" i="1"/>
  <c r="G255" i="2" s="1"/>
  <c r="BI1088" i="1"/>
  <c r="E255" i="2" s="1"/>
  <c r="BH1088" i="1"/>
  <c r="D255" i="2" s="1"/>
  <c r="BG1088" i="1"/>
  <c r="CE1085"/>
  <c r="AA253" i="2" s="1"/>
  <c r="CD1085" i="1"/>
  <c r="Z253" i="2" s="1"/>
  <c r="CB1085" i="1"/>
  <c r="X253" i="2" s="1"/>
  <c r="CA1085" i="1"/>
  <c r="W253" i="2" s="1"/>
  <c r="BV1085" i="1"/>
  <c r="R253" i="2" s="1"/>
  <c r="BU1085" i="1"/>
  <c r="Q253" i="2" s="1"/>
  <c r="BT1085" i="1"/>
  <c r="P253" i="2" s="1"/>
  <c r="BR1085" i="1"/>
  <c r="N253" i="2" s="1"/>
  <c r="BQ1085" i="1"/>
  <c r="M253" i="2" s="1"/>
  <c r="BO1085" i="1"/>
  <c r="K253" i="2" s="1"/>
  <c r="BN1085" i="1"/>
  <c r="J253" i="2" s="1"/>
  <c r="BL1085" i="1"/>
  <c r="H253" i="2" s="1"/>
  <c r="BK1085" i="1"/>
  <c r="G253" i="2" s="1"/>
  <c r="BI1085" i="1"/>
  <c r="E253" i="2" s="1"/>
  <c r="BH1085" i="1"/>
  <c r="D253" i="2" s="1"/>
  <c r="BG1085" i="1"/>
  <c r="CE1084"/>
  <c r="AA252" i="2" s="1"/>
  <c r="AA254" s="1"/>
  <c r="CD1084" i="1"/>
  <c r="Z252" i="2" s="1"/>
  <c r="Z254" s="1"/>
  <c r="CB1084" i="1"/>
  <c r="X252" i="2" s="1"/>
  <c r="X254" s="1"/>
  <c r="CA1084" i="1"/>
  <c r="W252" i="2" s="1"/>
  <c r="BV1084" i="1"/>
  <c r="R252" i="2" s="1"/>
  <c r="R254" s="1"/>
  <c r="BU1084" i="1"/>
  <c r="Q252" i="2" s="1"/>
  <c r="Q254" s="1"/>
  <c r="BT1084" i="1"/>
  <c r="P252" i="2" s="1"/>
  <c r="BR1084" i="1"/>
  <c r="N252" i="2" s="1"/>
  <c r="N254" s="1"/>
  <c r="BQ1084" i="1"/>
  <c r="M252" i="2" s="1"/>
  <c r="M254" s="1"/>
  <c r="BO1084" i="1"/>
  <c r="K252" i="2" s="1"/>
  <c r="K254" s="1"/>
  <c r="BN1084" i="1"/>
  <c r="J252" i="2" s="1"/>
  <c r="BL1084" i="1"/>
  <c r="H252" i="2" s="1"/>
  <c r="BK1084" i="1"/>
  <c r="G252" i="2" s="1"/>
  <c r="BI1084" i="1"/>
  <c r="E252" i="2" s="1"/>
  <c r="BH1084" i="1"/>
  <c r="D252" i="2" s="1"/>
  <c r="BG1084" i="1"/>
  <c r="CE1081"/>
  <c r="AA249" i="2" s="1"/>
  <c r="CD1081" i="1"/>
  <c r="Z249" i="2" s="1"/>
  <c r="CB1081" i="1"/>
  <c r="X249" i="2" s="1"/>
  <c r="CA1081" i="1"/>
  <c r="W249" i="2" s="1"/>
  <c r="BV1081" i="1"/>
  <c r="R249" i="2" s="1"/>
  <c r="BU1081" i="1"/>
  <c r="Q249" i="2" s="1"/>
  <c r="BT1081" i="1"/>
  <c r="P249" i="2" s="1"/>
  <c r="BR1081" i="1"/>
  <c r="N249" i="2" s="1"/>
  <c r="BQ1081" i="1"/>
  <c r="M249" i="2" s="1"/>
  <c r="BO1081" i="1"/>
  <c r="K249" i="2" s="1"/>
  <c r="BN1081" i="1"/>
  <c r="J249" i="2" s="1"/>
  <c r="BL1081" i="1"/>
  <c r="H249" i="2" s="1"/>
  <c r="BK1081" i="1"/>
  <c r="BI1081"/>
  <c r="BH1081"/>
  <c r="D249" i="2" s="1"/>
  <c r="BG1081" i="1"/>
  <c r="CE1080"/>
  <c r="AA248" i="2" s="1"/>
  <c r="AA250" s="1"/>
  <c r="CD1080" i="1"/>
  <c r="Z248" i="2" s="1"/>
  <c r="CB1080" i="1"/>
  <c r="X248" i="2" s="1"/>
  <c r="X250" s="1"/>
  <c r="CA1080" i="1"/>
  <c r="W248" i="2" s="1"/>
  <c r="W250" s="1"/>
  <c r="BV1080" i="1"/>
  <c r="R248" i="2" s="1"/>
  <c r="R250" s="1"/>
  <c r="BU1080" i="1"/>
  <c r="Q248" i="2" s="1"/>
  <c r="Q250" s="1"/>
  <c r="BT1080" i="1"/>
  <c r="P248" i="2" s="1"/>
  <c r="P250" s="1"/>
  <c r="BR1080" i="1"/>
  <c r="N248" i="2" s="1"/>
  <c r="N250" s="1"/>
  <c r="BQ1080" i="1"/>
  <c r="M248" i="2" s="1"/>
  <c r="BO1080" i="1"/>
  <c r="K248" i="2" s="1"/>
  <c r="BN1080" i="1"/>
  <c r="J248" i="2" s="1"/>
  <c r="J250" s="1"/>
  <c r="BL1080" i="1"/>
  <c r="H248" i="2" s="1"/>
  <c r="BK1080" i="1"/>
  <c r="BI1080"/>
  <c r="E248" i="2" s="1"/>
  <c r="BH1080" i="1"/>
  <c r="D248" i="2" s="1"/>
  <c r="BG1080" i="1"/>
  <c r="CE1072"/>
  <c r="CD1072"/>
  <c r="CB1072"/>
  <c r="CA1072"/>
  <c r="BV1072"/>
  <c r="BU1072"/>
  <c r="BT1072"/>
  <c r="BR1072"/>
  <c r="BQ1072"/>
  <c r="BO1072"/>
  <c r="BN1072"/>
  <c r="BL1072"/>
  <c r="BK1072"/>
  <c r="BI1072"/>
  <c r="BH1072"/>
  <c r="BG1072"/>
  <c r="CE1068"/>
  <c r="CD1068"/>
  <c r="CB1068"/>
  <c r="CA1068"/>
  <c r="BV1068"/>
  <c r="BU1068"/>
  <c r="BT1068"/>
  <c r="BR1068"/>
  <c r="BQ1068"/>
  <c r="BO1068"/>
  <c r="BN1068"/>
  <c r="BL1068"/>
  <c r="BK1068"/>
  <c r="BI1068"/>
  <c r="BH1068"/>
  <c r="BG1068"/>
  <c r="CE1067"/>
  <c r="CD1067"/>
  <c r="CB1067"/>
  <c r="CA1067"/>
  <c r="BV1067"/>
  <c r="BU1067"/>
  <c r="BT1067"/>
  <c r="BR1067"/>
  <c r="BQ1067"/>
  <c r="BO1067"/>
  <c r="BN1067"/>
  <c r="BL1067"/>
  <c r="BK1067"/>
  <c r="BI1067"/>
  <c r="BH1067"/>
  <c r="BG1067"/>
  <c r="BG1069" s="1"/>
  <c r="CE1051"/>
  <c r="AA230" i="2" s="1"/>
  <c r="CD1051" i="1"/>
  <c r="Z230" i="2" s="1"/>
  <c r="CB1051" i="1"/>
  <c r="X230" i="2" s="1"/>
  <c r="CA1051" i="1"/>
  <c r="W230" i="2" s="1"/>
  <c r="BV1051" i="1"/>
  <c r="R230" i="2" s="1"/>
  <c r="BU1051" i="1"/>
  <c r="Q230" i="2" s="1"/>
  <c r="BT1051" i="1"/>
  <c r="P230" i="2" s="1"/>
  <c r="BR1051" i="1"/>
  <c r="N230" i="2" s="1"/>
  <c r="BQ1051" i="1"/>
  <c r="M230" i="2" s="1"/>
  <c r="BO1051" i="1"/>
  <c r="K230" i="2" s="1"/>
  <c r="BN1051" i="1"/>
  <c r="J230" i="2" s="1"/>
  <c r="BL1051" i="1"/>
  <c r="H230" i="2" s="1"/>
  <c r="BK1051" i="1"/>
  <c r="G230" i="2" s="1"/>
  <c r="BI1051" i="1"/>
  <c r="E230" i="2" s="1"/>
  <c r="BH1051" i="1"/>
  <c r="D230" i="2" s="1"/>
  <c r="BG1051" i="1"/>
  <c r="CE1050"/>
  <c r="AA229" i="2" s="1"/>
  <c r="AA231" s="1"/>
  <c r="CD1050" i="1"/>
  <c r="Z229" i="2" s="1"/>
  <c r="CB1050" i="1"/>
  <c r="X229" i="2" s="1"/>
  <c r="X231" s="1"/>
  <c r="CA1050" i="1"/>
  <c r="W229" i="2" s="1"/>
  <c r="W231" s="1"/>
  <c r="BV1050" i="1"/>
  <c r="R229" i="2" s="1"/>
  <c r="R231" s="1"/>
  <c r="BU1050" i="1"/>
  <c r="Q229" i="2" s="1"/>
  <c r="BT1050" i="1"/>
  <c r="P229" i="2" s="1"/>
  <c r="BR1050" i="1"/>
  <c r="N229" i="2" s="1"/>
  <c r="N231" s="1"/>
  <c r="BQ1050" i="1"/>
  <c r="M229" i="2" s="1"/>
  <c r="M231" s="1"/>
  <c r="BO1050" i="1"/>
  <c r="K229" i="2" s="1"/>
  <c r="K231" s="1"/>
  <c r="BN1050" i="1"/>
  <c r="J229" i="2" s="1"/>
  <c r="BL1050" i="1"/>
  <c r="H229" i="2" s="1"/>
  <c r="BK1050" i="1"/>
  <c r="G229" i="2" s="1"/>
  <c r="G231" s="1"/>
  <c r="BI1050" i="1"/>
  <c r="E229" i="2" s="1"/>
  <c r="BH1050" i="1"/>
  <c r="D229" i="2" s="1"/>
  <c r="BG1050" i="1"/>
  <c r="CE1047"/>
  <c r="AA226" i="2" s="1"/>
  <c r="CD1047" i="1"/>
  <c r="Z226" i="2" s="1"/>
  <c r="CB1047" i="1"/>
  <c r="X226" i="2" s="1"/>
  <c r="CA1047" i="1"/>
  <c r="W226" i="2" s="1"/>
  <c r="BV1047" i="1"/>
  <c r="R226" i="2" s="1"/>
  <c r="BU1047" i="1"/>
  <c r="Q226" i="2" s="1"/>
  <c r="BT1047" i="1"/>
  <c r="P226" i="2" s="1"/>
  <c r="BR1047" i="1"/>
  <c r="N226" i="2" s="1"/>
  <c r="BQ1047" i="1"/>
  <c r="M226" i="2" s="1"/>
  <c r="BO1047" i="1"/>
  <c r="K226" i="2" s="1"/>
  <c r="BN1047" i="1"/>
  <c r="J226" i="2" s="1"/>
  <c r="BL1047" i="1"/>
  <c r="H226" i="2" s="1"/>
  <c r="BK1047" i="1"/>
  <c r="G226" i="2" s="1"/>
  <c r="BI1047" i="1"/>
  <c r="E226" i="2" s="1"/>
  <c r="BH1047" i="1"/>
  <c r="D226" i="2" s="1"/>
  <c r="BG1047" i="1"/>
  <c r="CE1046"/>
  <c r="AA225" i="2" s="1"/>
  <c r="CD1046" i="1"/>
  <c r="Z225" i="2" s="1"/>
  <c r="Z227" s="1"/>
  <c r="CB1046" i="1"/>
  <c r="X225" i="2" s="1"/>
  <c r="CA1046" i="1"/>
  <c r="W225" i="2" s="1"/>
  <c r="W227" s="1"/>
  <c r="BV1046" i="1"/>
  <c r="R225" i="2" s="1"/>
  <c r="R227" s="1"/>
  <c r="BU1046" i="1"/>
  <c r="Q225" i="2" s="1"/>
  <c r="BT1046" i="1"/>
  <c r="P225" i="2" s="1"/>
  <c r="BR1046" i="1"/>
  <c r="N225" i="2" s="1"/>
  <c r="N227" s="1"/>
  <c r="BQ1046" i="1"/>
  <c r="M225" i="2" s="1"/>
  <c r="BO1046" i="1"/>
  <c r="K225" i="2" s="1"/>
  <c r="BN1046" i="1"/>
  <c r="J225" i="2" s="1"/>
  <c r="BL1046" i="1"/>
  <c r="H225" i="2" s="1"/>
  <c r="H227" s="1"/>
  <c r="BK1046" i="1"/>
  <c r="G225" i="2" s="1"/>
  <c r="BI1046" i="1"/>
  <c r="E225" i="2" s="1"/>
  <c r="BH1046" i="1"/>
  <c r="D225" i="2" s="1"/>
  <c r="BG1046" i="1"/>
  <c r="CE1042"/>
  <c r="AA222" i="2" s="1"/>
  <c r="CD1042" i="1"/>
  <c r="Z222" i="2" s="1"/>
  <c r="CB1042" i="1"/>
  <c r="X222" i="2" s="1"/>
  <c r="CA1042" i="1"/>
  <c r="W222" i="2" s="1"/>
  <c r="BV1042" i="1"/>
  <c r="R222" i="2" s="1"/>
  <c r="BU1042" i="1"/>
  <c r="Q222" i="2" s="1"/>
  <c r="BT1042" i="1"/>
  <c r="P222" i="2" s="1"/>
  <c r="BR1042" i="1"/>
  <c r="N222" i="2" s="1"/>
  <c r="BQ1042" i="1"/>
  <c r="M222" i="2" s="1"/>
  <c r="BO1042" i="1"/>
  <c r="K222" i="2" s="1"/>
  <c r="BN1042" i="1"/>
  <c r="J222" i="2" s="1"/>
  <c r="BL1042" i="1"/>
  <c r="BK1042"/>
  <c r="G222" i="2" s="1"/>
  <c r="BI1042" i="1"/>
  <c r="E222" i="2" s="1"/>
  <c r="BH1042" i="1"/>
  <c r="D222" i="2" s="1"/>
  <c r="BG1042" i="1"/>
  <c r="CE1041"/>
  <c r="AA221" i="2" s="1"/>
  <c r="CD1041" i="1"/>
  <c r="Z221" i="2" s="1"/>
  <c r="CB1041" i="1"/>
  <c r="X221" i="2" s="1"/>
  <c r="CA1041" i="1"/>
  <c r="W221" i="2" s="1"/>
  <c r="W223" s="1"/>
  <c r="BV1041" i="1"/>
  <c r="R221" i="2" s="1"/>
  <c r="R223" s="1"/>
  <c r="BU1041" i="1"/>
  <c r="Q221" i="2" s="1"/>
  <c r="BT1041" i="1"/>
  <c r="P221" i="2" s="1"/>
  <c r="BR1041" i="1"/>
  <c r="N221" i="2" s="1"/>
  <c r="BQ1041" i="1"/>
  <c r="M221" i="2" s="1"/>
  <c r="M223" s="1"/>
  <c r="BO1041" i="1"/>
  <c r="K221" i="2" s="1"/>
  <c r="BN1041" i="1"/>
  <c r="J221" i="2" s="1"/>
  <c r="BL1041" i="1"/>
  <c r="H221" i="2" s="1"/>
  <c r="BK1041" i="1"/>
  <c r="G221" i="2" s="1"/>
  <c r="BI1041" i="1"/>
  <c r="E221" i="2" s="1"/>
  <c r="BH1041" i="1"/>
  <c r="D221" i="2" s="1"/>
  <c r="BG1041" i="1"/>
  <c r="CE1037"/>
  <c r="AA218" i="2" s="1"/>
  <c r="CD1037" i="1"/>
  <c r="Z218" i="2" s="1"/>
  <c r="CB1037" i="1"/>
  <c r="X218" i="2" s="1"/>
  <c r="CA1037" i="1"/>
  <c r="W218" i="2" s="1"/>
  <c r="BV1037" i="1"/>
  <c r="R218" i="2" s="1"/>
  <c r="BU1037" i="1"/>
  <c r="Q218" i="2" s="1"/>
  <c r="BT1037" i="1"/>
  <c r="P218" i="2" s="1"/>
  <c r="BR1037" i="1"/>
  <c r="N218" i="2" s="1"/>
  <c r="BQ1037" i="1"/>
  <c r="M218" i="2" s="1"/>
  <c r="BO1037" i="1"/>
  <c r="K218" i="2" s="1"/>
  <c r="BN1037" i="1"/>
  <c r="J218" i="2" s="1"/>
  <c r="BL1037" i="1"/>
  <c r="H218" i="2" s="1"/>
  <c r="BK1037" i="1"/>
  <c r="G218" i="2" s="1"/>
  <c r="BI1037" i="1"/>
  <c r="E218" i="2" s="1"/>
  <c r="BH1037" i="1"/>
  <c r="D218" i="2" s="1"/>
  <c r="BG1037" i="1"/>
  <c r="CE1036"/>
  <c r="AA217" i="2" s="1"/>
  <c r="AA219" s="1"/>
  <c r="CD1036" i="1"/>
  <c r="Z217" i="2" s="1"/>
  <c r="CB1036" i="1"/>
  <c r="X217" i="2" s="1"/>
  <c r="CA1036" i="1"/>
  <c r="W217" i="2" s="1"/>
  <c r="BV1036" i="1"/>
  <c r="R217" i="2" s="1"/>
  <c r="BU1036" i="1"/>
  <c r="Q217" i="2" s="1"/>
  <c r="Q219" s="1"/>
  <c r="BT1036" i="1"/>
  <c r="P217" i="2" s="1"/>
  <c r="BR1036" i="1"/>
  <c r="N217" i="2" s="1"/>
  <c r="N219" s="1"/>
  <c r="BQ1036" i="1"/>
  <c r="M217" i="2" s="1"/>
  <c r="M219" s="1"/>
  <c r="BO1036" i="1"/>
  <c r="K217" i="2" s="1"/>
  <c r="BN1036" i="1"/>
  <c r="J217" i="2" s="1"/>
  <c r="BL1036" i="1"/>
  <c r="BK1036"/>
  <c r="G217" i="2" s="1"/>
  <c r="BI1036" i="1"/>
  <c r="E217" i="2" s="1"/>
  <c r="BH1036" i="1"/>
  <c r="D217" i="2" s="1"/>
  <c r="BG1036" i="1"/>
  <c r="CE1003"/>
  <c r="AA388" i="2" s="1"/>
  <c r="CD1003" i="1"/>
  <c r="Z388" i="2" s="1"/>
  <c r="CB1003" i="1"/>
  <c r="X388" i="2" s="1"/>
  <c r="CA1003" i="1"/>
  <c r="W388" i="2" s="1"/>
  <c r="BV1003" i="1"/>
  <c r="R388" i="2" s="1"/>
  <c r="BU1003" i="1"/>
  <c r="Q388" i="2" s="1"/>
  <c r="BT1003" i="1"/>
  <c r="P388" i="2" s="1"/>
  <c r="BR1003" i="1"/>
  <c r="N388" i="2" s="1"/>
  <c r="BQ1003" i="1"/>
  <c r="M388" i="2" s="1"/>
  <c r="BO1003" i="1"/>
  <c r="K388" i="2" s="1"/>
  <c r="BN1003" i="1"/>
  <c r="J388" i="2" s="1"/>
  <c r="BL1003" i="1"/>
  <c r="H388" i="2" s="1"/>
  <c r="BK1003" i="1"/>
  <c r="G388" i="2" s="1"/>
  <c r="BI1003" i="1"/>
  <c r="E388" i="2" s="1"/>
  <c r="BH1003" i="1"/>
  <c r="D388" i="2" s="1"/>
  <c r="BG1003" i="1"/>
  <c r="CE1002"/>
  <c r="AA387" i="2" s="1"/>
  <c r="AA389" s="1"/>
  <c r="CD1002" i="1"/>
  <c r="Z387" i="2" s="1"/>
  <c r="Z389" s="1"/>
  <c r="CB1002" i="1"/>
  <c r="X387" i="2" s="1"/>
  <c r="CA1002" i="1"/>
  <c r="W387" i="2" s="1"/>
  <c r="W389" s="1"/>
  <c r="BV1002" i="1"/>
  <c r="R387" i="2" s="1"/>
  <c r="BU1002" i="1"/>
  <c r="Q387" i="2" s="1"/>
  <c r="Q389" s="1"/>
  <c r="BT1002" i="1"/>
  <c r="P387" i="2" s="1"/>
  <c r="P389" s="1"/>
  <c r="BR1002" i="1"/>
  <c r="N387" i="2" s="1"/>
  <c r="BQ1002" i="1"/>
  <c r="M387" i="2" s="1"/>
  <c r="M389" s="1"/>
  <c r="BO1002" i="1"/>
  <c r="K387" i="2" s="1"/>
  <c r="BN1002" i="1"/>
  <c r="J387" i="2" s="1"/>
  <c r="J389" s="1"/>
  <c r="BL1002" i="1"/>
  <c r="BK1002"/>
  <c r="G387" i="2" s="1"/>
  <c r="G389" s="1"/>
  <c r="BI1002" i="1"/>
  <c r="E387" i="2" s="1"/>
  <c r="BH1002" i="1"/>
  <c r="D387" i="2" s="1"/>
  <c r="BG1002" i="1"/>
  <c r="CE998"/>
  <c r="AA378" i="2" s="1"/>
  <c r="CD998" i="1"/>
  <c r="Z378" i="2" s="1"/>
  <c r="CB998" i="1"/>
  <c r="X378" i="2" s="1"/>
  <c r="CA998" i="1"/>
  <c r="W378" i="2" s="1"/>
  <c r="BV998" i="1"/>
  <c r="R378" i="2" s="1"/>
  <c r="BU998" i="1"/>
  <c r="Q378" i="2" s="1"/>
  <c r="BT998" i="1"/>
  <c r="P378" i="2" s="1"/>
  <c r="BR998" i="1"/>
  <c r="N378" i="2" s="1"/>
  <c r="BQ998" i="1"/>
  <c r="M378" i="2" s="1"/>
  <c r="BO998" i="1"/>
  <c r="K378" i="2" s="1"/>
  <c r="BN998" i="1"/>
  <c r="J378" i="2" s="1"/>
  <c r="BL998" i="1"/>
  <c r="BK998"/>
  <c r="G378" i="2" s="1"/>
  <c r="BI998" i="1"/>
  <c r="E378" i="2" s="1"/>
  <c r="BH998" i="1"/>
  <c r="D378" i="2" s="1"/>
  <c r="BG998" i="1"/>
  <c r="CE997"/>
  <c r="AA377" i="2" s="1"/>
  <c r="AA379" s="1"/>
  <c r="CD997" i="1"/>
  <c r="Z377" i="2" s="1"/>
  <c r="Z379" s="1"/>
  <c r="CB997" i="1"/>
  <c r="X377" i="2" s="1"/>
  <c r="X379" s="1"/>
  <c r="CA997" i="1"/>
  <c r="W377" i="2" s="1"/>
  <c r="W379" s="1"/>
  <c r="BV997" i="1"/>
  <c r="R377" i="2" s="1"/>
  <c r="R379" s="1"/>
  <c r="BU997" i="1"/>
  <c r="Q377" i="2" s="1"/>
  <c r="Q379" s="1"/>
  <c r="BT997" i="1"/>
  <c r="P377" i="2" s="1"/>
  <c r="P379" s="1"/>
  <c r="BR997" i="1"/>
  <c r="N377" i="2" s="1"/>
  <c r="N379" s="1"/>
  <c r="BQ997" i="1"/>
  <c r="M377" i="2" s="1"/>
  <c r="M379" s="1"/>
  <c r="BO997" i="1"/>
  <c r="K377" i="2" s="1"/>
  <c r="K379" s="1"/>
  <c r="BN997" i="1"/>
  <c r="J377" i="2" s="1"/>
  <c r="BL997" i="1"/>
  <c r="H377" i="2" s="1"/>
  <c r="BK997" i="1"/>
  <c r="G377" i="2" s="1"/>
  <c r="BI997" i="1"/>
  <c r="E377" i="2" s="1"/>
  <c r="BH997" i="1"/>
  <c r="D377" i="2" s="1"/>
  <c r="BG997" i="1"/>
  <c r="CE993"/>
  <c r="AA374" i="2" s="1"/>
  <c r="CD993" i="1"/>
  <c r="Z374" i="2" s="1"/>
  <c r="CB993" i="1"/>
  <c r="X374" i="2" s="1"/>
  <c r="CA993" i="1"/>
  <c r="W374" i="2" s="1"/>
  <c r="BV993" i="1"/>
  <c r="R374" i="2" s="1"/>
  <c r="BU993" i="1"/>
  <c r="Q374" i="2" s="1"/>
  <c r="BT993" i="1"/>
  <c r="P374" i="2" s="1"/>
  <c r="BR993" i="1"/>
  <c r="N374" i="2" s="1"/>
  <c r="BQ993" i="1"/>
  <c r="M374" i="2" s="1"/>
  <c r="BO993" i="1"/>
  <c r="K374" i="2" s="1"/>
  <c r="BN993" i="1"/>
  <c r="J374" i="2" s="1"/>
  <c r="BL993" i="1"/>
  <c r="H374" i="2" s="1"/>
  <c r="BK993" i="1"/>
  <c r="G374" i="2" s="1"/>
  <c r="BI993" i="1"/>
  <c r="E374" i="2" s="1"/>
  <c r="BH993" i="1"/>
  <c r="D374" i="2" s="1"/>
  <c r="BG993" i="1"/>
  <c r="CE992"/>
  <c r="AA373" i="2" s="1"/>
  <c r="AA375" s="1"/>
  <c r="CD992" i="1"/>
  <c r="Z373" i="2" s="1"/>
  <c r="Z375" s="1"/>
  <c r="CB992" i="1"/>
  <c r="X373" i="2" s="1"/>
  <c r="X375" s="1"/>
  <c r="CA992" i="1"/>
  <c r="W373" i="2" s="1"/>
  <c r="BV992" i="1"/>
  <c r="R373" i="2" s="1"/>
  <c r="R375" s="1"/>
  <c r="BU992" i="1"/>
  <c r="Q373" i="2" s="1"/>
  <c r="Q375" s="1"/>
  <c r="BT992" i="1"/>
  <c r="P373" i="2" s="1"/>
  <c r="BR992" i="1"/>
  <c r="N373" i="2" s="1"/>
  <c r="BQ992" i="1"/>
  <c r="M373" i="2" s="1"/>
  <c r="M375" s="1"/>
  <c r="BO992" i="1"/>
  <c r="K373" i="2" s="1"/>
  <c r="BN992" i="1"/>
  <c r="J373" i="2" s="1"/>
  <c r="BL992" i="1"/>
  <c r="H373" i="2" s="1"/>
  <c r="H375" s="1"/>
  <c r="BK992" i="1"/>
  <c r="G373" i="2" s="1"/>
  <c r="G375" s="1"/>
  <c r="BI992" i="1"/>
  <c r="E373" i="2" s="1"/>
  <c r="BH992" i="1"/>
  <c r="D373" i="2" s="1"/>
  <c r="BG992" i="1"/>
  <c r="CE989"/>
  <c r="AA366" i="2" s="1"/>
  <c r="CD989" i="1"/>
  <c r="Z366" i="2" s="1"/>
  <c r="CB989" i="1"/>
  <c r="X366" i="2" s="1"/>
  <c r="CA989" i="1"/>
  <c r="W366" i="2" s="1"/>
  <c r="BV989" i="1"/>
  <c r="R366" i="2" s="1"/>
  <c r="BU989" i="1"/>
  <c r="Q366" i="2" s="1"/>
  <c r="BT989" i="1"/>
  <c r="P366" i="2" s="1"/>
  <c r="BR989" i="1"/>
  <c r="N366" i="2" s="1"/>
  <c r="BQ989" i="1"/>
  <c r="M366" i="2" s="1"/>
  <c r="BO989" i="1"/>
  <c r="K366" i="2" s="1"/>
  <c r="BN989" i="1"/>
  <c r="J366" i="2" s="1"/>
  <c r="BL989" i="1"/>
  <c r="BK989"/>
  <c r="G366" i="2" s="1"/>
  <c r="BI989" i="1"/>
  <c r="E366" i="2" s="1"/>
  <c r="BH989" i="1"/>
  <c r="D366" i="2" s="1"/>
  <c r="BG989" i="1"/>
  <c r="CE988"/>
  <c r="AA365" i="2" s="1"/>
  <c r="CD988" i="1"/>
  <c r="Z365" i="2" s="1"/>
  <c r="Z367" s="1"/>
  <c r="CB988" i="1"/>
  <c r="X365" i="2" s="1"/>
  <c r="CA988" i="1"/>
  <c r="W365" i="2" s="1"/>
  <c r="W367" s="1"/>
  <c r="BV988" i="1"/>
  <c r="R365" i="2" s="1"/>
  <c r="R367" s="1"/>
  <c r="BU988" i="1"/>
  <c r="Q365" i="2" s="1"/>
  <c r="Q367" s="1"/>
  <c r="BT988" i="1"/>
  <c r="P365" i="2" s="1"/>
  <c r="P367" s="1"/>
  <c r="BR988" i="1"/>
  <c r="N365" i="2" s="1"/>
  <c r="BQ988" i="1"/>
  <c r="M365" i="2" s="1"/>
  <c r="BO988" i="1"/>
  <c r="K365" i="2" s="1"/>
  <c r="BN988" i="1"/>
  <c r="J365" i="2" s="1"/>
  <c r="BL988" i="1"/>
  <c r="H365" i="2" s="1"/>
  <c r="BK988" i="1"/>
  <c r="G365" i="2" s="1"/>
  <c r="G367" s="1"/>
  <c r="BI988" i="1"/>
  <c r="E365" i="2" s="1"/>
  <c r="BH988" i="1"/>
  <c r="D365" i="2" s="1"/>
  <c r="BG988" i="1"/>
  <c r="CE985"/>
  <c r="AA362" i="2" s="1"/>
  <c r="CD985" i="1"/>
  <c r="Z362" i="2" s="1"/>
  <c r="CB985" i="1"/>
  <c r="X362" i="2" s="1"/>
  <c r="CA985" i="1"/>
  <c r="W362" i="2" s="1"/>
  <c r="BV985" i="1"/>
  <c r="R362" i="2" s="1"/>
  <c r="BU985" i="1"/>
  <c r="Q362" i="2" s="1"/>
  <c r="BT985" i="1"/>
  <c r="P362" i="2" s="1"/>
  <c r="BR985" i="1"/>
  <c r="N362" i="2" s="1"/>
  <c r="BQ985" i="1"/>
  <c r="M362" i="2" s="1"/>
  <c r="BO985" i="1"/>
  <c r="K362" i="2" s="1"/>
  <c r="BN985" i="1"/>
  <c r="J362" i="2" s="1"/>
  <c r="BL985" i="1"/>
  <c r="H362" i="2" s="1"/>
  <c r="BK985" i="1"/>
  <c r="G362" i="2" s="1"/>
  <c r="BI985" i="1"/>
  <c r="E362" i="2" s="1"/>
  <c r="BH985" i="1"/>
  <c r="D362" i="2" s="1"/>
  <c r="BG985" i="1"/>
  <c r="CE984"/>
  <c r="AA361" i="2" s="1"/>
  <c r="AA363" s="1"/>
  <c r="CD984" i="1"/>
  <c r="Z361" i="2" s="1"/>
  <c r="Z363" s="1"/>
  <c r="CB984" i="1"/>
  <c r="X361" i="2" s="1"/>
  <c r="X363" s="1"/>
  <c r="CA984" i="1"/>
  <c r="W361" i="2" s="1"/>
  <c r="W363" s="1"/>
  <c r="BV984" i="1"/>
  <c r="R361" i="2" s="1"/>
  <c r="R363" s="1"/>
  <c r="BU984" i="1"/>
  <c r="Q361" i="2" s="1"/>
  <c r="Q363" s="1"/>
  <c r="BT984" i="1"/>
  <c r="P361" i="2" s="1"/>
  <c r="BR984" i="1"/>
  <c r="N361" i="2" s="1"/>
  <c r="BQ984" i="1"/>
  <c r="M361" i="2" s="1"/>
  <c r="M363" s="1"/>
  <c r="BO984" i="1"/>
  <c r="K361" i="2" s="1"/>
  <c r="K363" s="1"/>
  <c r="BN984" i="1"/>
  <c r="J361" i="2" s="1"/>
  <c r="J363" s="1"/>
  <c r="BL984" i="1"/>
  <c r="H361" i="2" s="1"/>
  <c r="BK984" i="1"/>
  <c r="G361" i="2" s="1"/>
  <c r="BI984" i="1"/>
  <c r="E361" i="2" s="1"/>
  <c r="E363" s="1"/>
  <c r="BH984" i="1"/>
  <c r="D361" i="2" s="1"/>
  <c r="BG984" i="1"/>
  <c r="CE981"/>
  <c r="AA370" i="2" s="1"/>
  <c r="CD981" i="1"/>
  <c r="Z370" i="2" s="1"/>
  <c r="CB981" i="1"/>
  <c r="X370" i="2" s="1"/>
  <c r="CA981" i="1"/>
  <c r="W370" i="2" s="1"/>
  <c r="BV981" i="1"/>
  <c r="R370" i="2" s="1"/>
  <c r="BU981" i="1"/>
  <c r="Q370" i="2" s="1"/>
  <c r="BT981" i="1"/>
  <c r="P370" i="2" s="1"/>
  <c r="BR981" i="1"/>
  <c r="N370" i="2" s="1"/>
  <c r="BQ981" i="1"/>
  <c r="M370" i="2" s="1"/>
  <c r="BO981" i="1"/>
  <c r="K370" i="2" s="1"/>
  <c r="BN981" i="1"/>
  <c r="J370" i="2" s="1"/>
  <c r="BL981" i="1"/>
  <c r="H370" i="2" s="1"/>
  <c r="BK981" i="1"/>
  <c r="G370" i="2" s="1"/>
  <c r="BI981" i="1"/>
  <c r="E370" i="2" s="1"/>
  <c r="BH981" i="1"/>
  <c r="D370" i="2" s="1"/>
  <c r="BG981" i="1"/>
  <c r="CE980"/>
  <c r="AA369" i="2" s="1"/>
  <c r="AA371" s="1"/>
  <c r="CD980" i="1"/>
  <c r="Z369" i="2" s="1"/>
  <c r="Z371" s="1"/>
  <c r="CB980" i="1"/>
  <c r="X369" i="2" s="1"/>
  <c r="CA980" i="1"/>
  <c r="W369" i="2" s="1"/>
  <c r="W371" s="1"/>
  <c r="BV980" i="1"/>
  <c r="R369" i="2" s="1"/>
  <c r="R371" s="1"/>
  <c r="BU980" i="1"/>
  <c r="Q369" i="2" s="1"/>
  <c r="Q371" s="1"/>
  <c r="BT980" i="1"/>
  <c r="P369" i="2" s="1"/>
  <c r="P371" s="1"/>
  <c r="BR980" i="1"/>
  <c r="N369" i="2" s="1"/>
  <c r="BQ980" i="1"/>
  <c r="M369" i="2" s="1"/>
  <c r="M371" s="1"/>
  <c r="BO980" i="1"/>
  <c r="K369" i="2" s="1"/>
  <c r="K371" s="1"/>
  <c r="BN980" i="1"/>
  <c r="J369" i="2" s="1"/>
  <c r="J371" s="1"/>
  <c r="BL980" i="1"/>
  <c r="H369" i="2" s="1"/>
  <c r="H371" s="1"/>
  <c r="BK980" i="1"/>
  <c r="G369" i="2" s="1"/>
  <c r="BI980" i="1"/>
  <c r="E369" i="2" s="1"/>
  <c r="BH980" i="1"/>
  <c r="D369" i="2" s="1"/>
  <c r="BG980" i="1"/>
  <c r="CE975"/>
  <c r="AA396" i="2" s="1"/>
  <c r="CD975" i="1"/>
  <c r="Z396" i="2" s="1"/>
  <c r="CB975" i="1"/>
  <c r="X396" i="2" s="1"/>
  <c r="CA975" i="1"/>
  <c r="W396" i="2" s="1"/>
  <c r="BV975" i="1"/>
  <c r="R396" i="2" s="1"/>
  <c r="BU975" i="1"/>
  <c r="Q396" i="2" s="1"/>
  <c r="BT975" i="1"/>
  <c r="P396" i="2" s="1"/>
  <c r="BR975" i="1"/>
  <c r="N396" i="2" s="1"/>
  <c r="BQ975" i="1"/>
  <c r="M396" i="2" s="1"/>
  <c r="BO975" i="1"/>
  <c r="K396" i="2" s="1"/>
  <c r="BN975" i="1"/>
  <c r="J396" i="2" s="1"/>
  <c r="BL975" i="1"/>
  <c r="H396" i="2" s="1"/>
  <c r="BK975" i="1"/>
  <c r="G396" i="2" s="1"/>
  <c r="BI975" i="1"/>
  <c r="E396" i="2" s="1"/>
  <c r="BH975" i="1"/>
  <c r="D396" i="2" s="1"/>
  <c r="BG975" i="1"/>
  <c r="CE974"/>
  <c r="AA395" i="2" s="1"/>
  <c r="AA397" s="1"/>
  <c r="CD974" i="1"/>
  <c r="Z395" i="2" s="1"/>
  <c r="Z397" s="1"/>
  <c r="CB974" i="1"/>
  <c r="X395" i="2" s="1"/>
  <c r="X397" s="1"/>
  <c r="CA974" i="1"/>
  <c r="W395" i="2" s="1"/>
  <c r="W397" s="1"/>
  <c r="BV974" i="1"/>
  <c r="R395" i="2" s="1"/>
  <c r="R397" s="1"/>
  <c r="BU974" i="1"/>
  <c r="Q395" i="2" s="1"/>
  <c r="Q397" s="1"/>
  <c r="BT974" i="1"/>
  <c r="P395" i="2" s="1"/>
  <c r="P397" s="1"/>
  <c r="BR974" i="1"/>
  <c r="N395" i="2" s="1"/>
  <c r="BQ974" i="1"/>
  <c r="M395" i="2" s="1"/>
  <c r="M397" s="1"/>
  <c r="BO974" i="1"/>
  <c r="K395" i="2" s="1"/>
  <c r="K397" s="1"/>
  <c r="BN974" i="1"/>
  <c r="J395" i="2" s="1"/>
  <c r="J397" s="1"/>
  <c r="BL974" i="1"/>
  <c r="H395" i="2" s="1"/>
  <c r="H397" s="1"/>
  <c r="BK974" i="1"/>
  <c r="G395" i="2" s="1"/>
  <c r="G397" s="1"/>
  <c r="BI974" i="1"/>
  <c r="E395" i="2" s="1"/>
  <c r="BH974" i="1"/>
  <c r="D395" i="2" s="1"/>
  <c r="BG974" i="1"/>
  <c r="CE970"/>
  <c r="AA392" i="2" s="1"/>
  <c r="CD970" i="1"/>
  <c r="Z392" i="2" s="1"/>
  <c r="CB970" i="1"/>
  <c r="X392" i="2" s="1"/>
  <c r="CA970" i="1"/>
  <c r="W392" i="2" s="1"/>
  <c r="BV970" i="1"/>
  <c r="R392" i="2" s="1"/>
  <c r="BU970" i="1"/>
  <c r="Q392" i="2" s="1"/>
  <c r="BT970" i="1"/>
  <c r="P392" i="2" s="1"/>
  <c r="BR970" i="1"/>
  <c r="N392" i="2" s="1"/>
  <c r="BQ970" i="1"/>
  <c r="M392" i="2" s="1"/>
  <c r="BO970" i="1"/>
  <c r="K392" i="2" s="1"/>
  <c r="BN970" i="1"/>
  <c r="J392" i="2" s="1"/>
  <c r="BL970" i="1"/>
  <c r="H392" i="2" s="1"/>
  <c r="BK970" i="1"/>
  <c r="G392" i="2" s="1"/>
  <c r="BI970" i="1"/>
  <c r="E392" i="2" s="1"/>
  <c r="BH970" i="1"/>
  <c r="D392" i="2" s="1"/>
  <c r="BG970" i="1"/>
  <c r="CE969"/>
  <c r="AA391" i="2" s="1"/>
  <c r="AA393" s="1"/>
  <c r="CD969" i="1"/>
  <c r="Z391" i="2" s="1"/>
  <c r="Z393" s="1"/>
  <c r="CB969" i="1"/>
  <c r="X391" i="2" s="1"/>
  <c r="X393" s="1"/>
  <c r="CA969" i="1"/>
  <c r="W391" i="2" s="1"/>
  <c r="BV969" i="1"/>
  <c r="R391" i="2" s="1"/>
  <c r="R393" s="1"/>
  <c r="BU969" i="1"/>
  <c r="Q391" i="2" s="1"/>
  <c r="BT969" i="1"/>
  <c r="P391" i="2" s="1"/>
  <c r="P393" s="1"/>
  <c r="BR969" i="1"/>
  <c r="N391" i="2" s="1"/>
  <c r="N393" s="1"/>
  <c r="BQ969" i="1"/>
  <c r="M391" i="2" s="1"/>
  <c r="BO969" i="1"/>
  <c r="K391" i="2" s="1"/>
  <c r="K393" s="1"/>
  <c r="BN969" i="1"/>
  <c r="J391" i="2" s="1"/>
  <c r="BL969" i="1"/>
  <c r="H391" i="2" s="1"/>
  <c r="BK969" i="1"/>
  <c r="G391" i="2" s="1"/>
  <c r="BI969" i="1"/>
  <c r="E391" i="2" s="1"/>
  <c r="E393" s="1"/>
  <c r="BH969" i="1"/>
  <c r="D391" i="2" s="1"/>
  <c r="BG969" i="1"/>
  <c r="CE966"/>
  <c r="AA382" i="2" s="1"/>
  <c r="CD966" i="1"/>
  <c r="Z382" i="2" s="1"/>
  <c r="CB966" i="1"/>
  <c r="X382" i="2" s="1"/>
  <c r="CA966" i="1"/>
  <c r="W382" i="2" s="1"/>
  <c r="BV966" i="1"/>
  <c r="R382" i="2" s="1"/>
  <c r="BU966" i="1"/>
  <c r="Q382" i="2" s="1"/>
  <c r="BT966" i="1"/>
  <c r="P382" i="2" s="1"/>
  <c r="BR966" i="1"/>
  <c r="N382" i="2" s="1"/>
  <c r="BQ966" i="1"/>
  <c r="M382" i="2" s="1"/>
  <c r="BO966" i="1"/>
  <c r="K382" i="2" s="1"/>
  <c r="BN966" i="1"/>
  <c r="J382" i="2" s="1"/>
  <c r="BL966" i="1"/>
  <c r="H382" i="2" s="1"/>
  <c r="BK966" i="1"/>
  <c r="G382" i="2" s="1"/>
  <c r="BI966" i="1"/>
  <c r="E382" i="2" s="1"/>
  <c r="BH966" i="1"/>
  <c r="D382" i="2" s="1"/>
  <c r="BG966" i="1"/>
  <c r="CE965"/>
  <c r="AA381" i="2" s="1"/>
  <c r="CD965" i="1"/>
  <c r="Z381" i="2" s="1"/>
  <c r="CB965" i="1"/>
  <c r="X381" i="2" s="1"/>
  <c r="CA965" i="1"/>
  <c r="W381" i="2" s="1"/>
  <c r="W383" s="1"/>
  <c r="BV965" i="1"/>
  <c r="R381" i="2" s="1"/>
  <c r="R383" s="1"/>
  <c r="BU965" i="1"/>
  <c r="Q381" i="2" s="1"/>
  <c r="BT965" i="1"/>
  <c r="P381" i="2" s="1"/>
  <c r="BR965" i="1"/>
  <c r="N381" i="2" s="1"/>
  <c r="BQ965" i="1"/>
  <c r="M381" i="2" s="1"/>
  <c r="BO965" i="1"/>
  <c r="K381" i="2" s="1"/>
  <c r="BN965" i="1"/>
  <c r="J381" i="2" s="1"/>
  <c r="BL965" i="1"/>
  <c r="BK965"/>
  <c r="G381" i="2" s="1"/>
  <c r="G383" s="1"/>
  <c r="BI965" i="1"/>
  <c r="E381" i="2" s="1"/>
  <c r="E383" s="1"/>
  <c r="BH965" i="1"/>
  <c r="D381" i="2" s="1"/>
  <c r="BG965" i="1"/>
  <c r="CE960"/>
  <c r="CD960"/>
  <c r="CB960"/>
  <c r="CA960"/>
  <c r="BV960"/>
  <c r="BU960"/>
  <c r="BT960"/>
  <c r="BR960"/>
  <c r="BQ960"/>
  <c r="BO960"/>
  <c r="BN960"/>
  <c r="BL960"/>
  <c r="BK960"/>
  <c r="BI960"/>
  <c r="BH960"/>
  <c r="BG960"/>
  <c r="CE959"/>
  <c r="CD959"/>
  <c r="CB959"/>
  <c r="CA959"/>
  <c r="BV959"/>
  <c r="BU959"/>
  <c r="BT959"/>
  <c r="BR959"/>
  <c r="BQ959"/>
  <c r="BO959"/>
  <c r="BN959"/>
  <c r="BL959"/>
  <c r="BK959"/>
  <c r="BI959"/>
  <c r="BH959"/>
  <c r="BG959"/>
  <c r="CE956"/>
  <c r="CD956"/>
  <c r="CB956"/>
  <c r="CA956"/>
  <c r="BV956"/>
  <c r="BU956"/>
  <c r="BT956"/>
  <c r="BR956"/>
  <c r="BQ956"/>
  <c r="BO956"/>
  <c r="BN956"/>
  <c r="BL956"/>
  <c r="BK956"/>
  <c r="BI956"/>
  <c r="BH956"/>
  <c r="BG956"/>
  <c r="CE955"/>
  <c r="CD955"/>
  <c r="CB955"/>
  <c r="CA955"/>
  <c r="BV955"/>
  <c r="BU955"/>
  <c r="BT955"/>
  <c r="BR955"/>
  <c r="BQ955"/>
  <c r="BO955"/>
  <c r="BN955"/>
  <c r="BL955"/>
  <c r="BK955"/>
  <c r="BI955"/>
  <c r="BH955"/>
  <c r="BG955"/>
  <c r="CE952"/>
  <c r="CD952"/>
  <c r="CB952"/>
  <c r="CA952"/>
  <c r="BV952"/>
  <c r="BU952"/>
  <c r="BT952"/>
  <c r="BR952"/>
  <c r="BQ952"/>
  <c r="BO952"/>
  <c r="BN952"/>
  <c r="BL952"/>
  <c r="BK952"/>
  <c r="BI952"/>
  <c r="BH952"/>
  <c r="BG952"/>
  <c r="CE951"/>
  <c r="CD951"/>
  <c r="CB951"/>
  <c r="CA951"/>
  <c r="BV951"/>
  <c r="BU951"/>
  <c r="BT951"/>
  <c r="BR951"/>
  <c r="BQ951"/>
  <c r="BO951"/>
  <c r="BN951"/>
  <c r="BL951"/>
  <c r="BK951"/>
  <c r="BI951"/>
  <c r="BH951"/>
  <c r="BG951"/>
  <c r="CE948"/>
  <c r="CD948"/>
  <c r="CB948"/>
  <c r="CA948"/>
  <c r="BV948"/>
  <c r="BU948"/>
  <c r="BT948"/>
  <c r="BR948"/>
  <c r="BQ948"/>
  <c r="BO948"/>
  <c r="BN948"/>
  <c r="BL948"/>
  <c r="BK948"/>
  <c r="BI948"/>
  <c r="BH948"/>
  <c r="BG948"/>
  <c r="CE947"/>
  <c r="CD947"/>
  <c r="CB947"/>
  <c r="CA947"/>
  <c r="BV947"/>
  <c r="BU947"/>
  <c r="BT947"/>
  <c r="BR947"/>
  <c r="BQ947"/>
  <c r="BO947"/>
  <c r="BN947"/>
  <c r="BL947"/>
  <c r="BK947"/>
  <c r="BI947"/>
  <c r="BH947"/>
  <c r="BG947"/>
  <c r="CE944"/>
  <c r="CD944"/>
  <c r="CB944"/>
  <c r="CA944"/>
  <c r="BV944"/>
  <c r="BU944"/>
  <c r="BT944"/>
  <c r="BR944"/>
  <c r="BQ944"/>
  <c r="BO944"/>
  <c r="BN944"/>
  <c r="BL944"/>
  <c r="BK944"/>
  <c r="BI944"/>
  <c r="BH944"/>
  <c r="BG944"/>
  <c r="CE943"/>
  <c r="CD943"/>
  <c r="CB943"/>
  <c r="CA943"/>
  <c r="BV943"/>
  <c r="BU943"/>
  <c r="BT943"/>
  <c r="BR943"/>
  <c r="BQ943"/>
  <c r="BO943"/>
  <c r="BN943"/>
  <c r="BL943"/>
  <c r="BK943"/>
  <c r="BI943"/>
  <c r="BH943"/>
  <c r="BG943"/>
  <c r="CE940"/>
  <c r="CD940"/>
  <c r="CB940"/>
  <c r="CA940"/>
  <c r="BV940"/>
  <c r="BU940"/>
  <c r="BT940"/>
  <c r="BR940"/>
  <c r="BQ940"/>
  <c r="BO940"/>
  <c r="BN940"/>
  <c r="BL940"/>
  <c r="BK940"/>
  <c r="BI940"/>
  <c r="BH940"/>
  <c r="BG940"/>
  <c r="CE939"/>
  <c r="CD939"/>
  <c r="CB939"/>
  <c r="CA939"/>
  <c r="BV939"/>
  <c r="BU939"/>
  <c r="BT939"/>
  <c r="BR939"/>
  <c r="BQ939"/>
  <c r="BO939"/>
  <c r="BN939"/>
  <c r="BL939"/>
  <c r="BK939"/>
  <c r="BI939"/>
  <c r="BH939"/>
  <c r="BG939"/>
  <c r="CE936"/>
  <c r="CD936"/>
  <c r="CB936"/>
  <c r="CA936"/>
  <c r="BV936"/>
  <c r="BU936"/>
  <c r="BT936"/>
  <c r="BR936"/>
  <c r="BQ936"/>
  <c r="BO936"/>
  <c r="BN936"/>
  <c r="BL936"/>
  <c r="BK936"/>
  <c r="BI936"/>
  <c r="BH936"/>
  <c r="BG936"/>
  <c r="CE935"/>
  <c r="CD935"/>
  <c r="CB935"/>
  <c r="CA935"/>
  <c r="BV935"/>
  <c r="BU935"/>
  <c r="BT935"/>
  <c r="BR935"/>
  <c r="BQ935"/>
  <c r="BO935"/>
  <c r="BN935"/>
  <c r="BL935"/>
  <c r="BK935"/>
  <c r="BI935"/>
  <c r="BH935"/>
  <c r="BG935"/>
  <c r="CE932"/>
  <c r="CD932"/>
  <c r="CB932"/>
  <c r="CA932"/>
  <c r="BV932"/>
  <c r="BU932"/>
  <c r="BT932"/>
  <c r="BR932"/>
  <c r="BQ932"/>
  <c r="BO932"/>
  <c r="BN932"/>
  <c r="BL932"/>
  <c r="BK932"/>
  <c r="BI932"/>
  <c r="BH932"/>
  <c r="BG932"/>
  <c r="CE931"/>
  <c r="CD931"/>
  <c r="CB931"/>
  <c r="CA931"/>
  <c r="BV931"/>
  <c r="BU931"/>
  <c r="BT931"/>
  <c r="BR931"/>
  <c r="BQ931"/>
  <c r="BO931"/>
  <c r="BN931"/>
  <c r="BL931"/>
  <c r="BK931"/>
  <c r="BI931"/>
  <c r="BH931"/>
  <c r="BG931"/>
  <c r="CE928"/>
  <c r="CD928"/>
  <c r="CB928"/>
  <c r="CA928"/>
  <c r="BV928"/>
  <c r="BU928"/>
  <c r="BT928"/>
  <c r="BR928"/>
  <c r="BQ928"/>
  <c r="BO928"/>
  <c r="BN928"/>
  <c r="BL928"/>
  <c r="BK928"/>
  <c r="BI928"/>
  <c r="BH928"/>
  <c r="BG928"/>
  <c r="CE927"/>
  <c r="CD927"/>
  <c r="CB927"/>
  <c r="CA927"/>
  <c r="BV927"/>
  <c r="BU927"/>
  <c r="BT927"/>
  <c r="BR927"/>
  <c r="BQ927"/>
  <c r="BO927"/>
  <c r="BN927"/>
  <c r="BL927"/>
  <c r="BK927"/>
  <c r="BI927"/>
  <c r="BH927"/>
  <c r="BG927"/>
  <c r="CE924"/>
  <c r="CD924"/>
  <c r="CB924"/>
  <c r="CA924"/>
  <c r="BV924"/>
  <c r="BU924"/>
  <c r="BT924"/>
  <c r="BR924"/>
  <c r="BQ924"/>
  <c r="BO924"/>
  <c r="BN924"/>
  <c r="BL924"/>
  <c r="BK924"/>
  <c r="BI924"/>
  <c r="BH924"/>
  <c r="BG924"/>
  <c r="CE923"/>
  <c r="CD923"/>
  <c r="CB923"/>
  <c r="CA923"/>
  <c r="BV923"/>
  <c r="BU923"/>
  <c r="BT923"/>
  <c r="BR923"/>
  <c r="BQ923"/>
  <c r="BO923"/>
  <c r="BN923"/>
  <c r="BL923"/>
  <c r="BK923"/>
  <c r="BI923"/>
  <c r="BH923"/>
  <c r="BG923"/>
  <c r="CE920"/>
  <c r="CD920"/>
  <c r="CB920"/>
  <c r="CA920"/>
  <c r="BV920"/>
  <c r="BU920"/>
  <c r="BT920"/>
  <c r="BR920"/>
  <c r="BQ920"/>
  <c r="BO920"/>
  <c r="BN920"/>
  <c r="BL920"/>
  <c r="BK920"/>
  <c r="BI920"/>
  <c r="BH920"/>
  <c r="BG920"/>
  <c r="CE919"/>
  <c r="CD919"/>
  <c r="CB919"/>
  <c r="CA919"/>
  <c r="BV919"/>
  <c r="BU919"/>
  <c r="BT919"/>
  <c r="BR919"/>
  <c r="BQ919"/>
  <c r="BO919"/>
  <c r="BN919"/>
  <c r="BL919"/>
  <c r="BK919"/>
  <c r="BI919"/>
  <c r="BH919"/>
  <c r="BG919"/>
  <c r="CE915"/>
  <c r="CD915"/>
  <c r="CB915"/>
  <c r="CA915"/>
  <c r="BV915"/>
  <c r="BU915"/>
  <c r="BT915"/>
  <c r="BR915"/>
  <c r="BQ915"/>
  <c r="BO915"/>
  <c r="BN915"/>
  <c r="BL915"/>
  <c r="BK915"/>
  <c r="BI915"/>
  <c r="BH915"/>
  <c r="BG915"/>
  <c r="CE916"/>
  <c r="CD916"/>
  <c r="CB916"/>
  <c r="CA916"/>
  <c r="BV916"/>
  <c r="BU916"/>
  <c r="BT916"/>
  <c r="BR916"/>
  <c r="BQ916"/>
  <c r="BO916"/>
  <c r="BN916"/>
  <c r="BL916"/>
  <c r="BK916"/>
  <c r="BI916"/>
  <c r="BH916"/>
  <c r="BG916"/>
  <c r="CE911"/>
  <c r="CD911"/>
  <c r="CB911"/>
  <c r="CA911"/>
  <c r="BV911"/>
  <c r="BU911"/>
  <c r="BT911"/>
  <c r="BR911"/>
  <c r="BQ911"/>
  <c r="BO911"/>
  <c r="BN911"/>
  <c r="BL911"/>
  <c r="BK911"/>
  <c r="BI911"/>
  <c r="BH911"/>
  <c r="BG911"/>
  <c r="CE910"/>
  <c r="CD910"/>
  <c r="CB910"/>
  <c r="CA910"/>
  <c r="BV910"/>
  <c r="BU910"/>
  <c r="BT910"/>
  <c r="BR910"/>
  <c r="BQ910"/>
  <c r="BO910"/>
  <c r="BN910"/>
  <c r="BL910"/>
  <c r="BK910"/>
  <c r="BI910"/>
  <c r="BH910"/>
  <c r="BG910"/>
  <c r="CE907"/>
  <c r="CD907"/>
  <c r="CB907"/>
  <c r="CA907"/>
  <c r="BV907"/>
  <c r="BU907"/>
  <c r="BT907"/>
  <c r="BR907"/>
  <c r="BQ907"/>
  <c r="BO907"/>
  <c r="BN907"/>
  <c r="BL907"/>
  <c r="BK907"/>
  <c r="BI907"/>
  <c r="BH907"/>
  <c r="BG907"/>
  <c r="CE906"/>
  <c r="CD906"/>
  <c r="CB906"/>
  <c r="CA906"/>
  <c r="BV906"/>
  <c r="BU906"/>
  <c r="BT906"/>
  <c r="BR906"/>
  <c r="BQ906"/>
  <c r="BO906"/>
  <c r="BN906"/>
  <c r="BL906"/>
  <c r="BK906"/>
  <c r="BI906"/>
  <c r="BH906"/>
  <c r="BG906"/>
  <c r="CE903"/>
  <c r="CD903"/>
  <c r="CB903"/>
  <c r="CA903"/>
  <c r="BV903"/>
  <c r="BU903"/>
  <c r="BT903"/>
  <c r="BR903"/>
  <c r="BQ903"/>
  <c r="BO903"/>
  <c r="BN903"/>
  <c r="BL903"/>
  <c r="BK903"/>
  <c r="BI903"/>
  <c r="BH903"/>
  <c r="BG903"/>
  <c r="CE902"/>
  <c r="CD902"/>
  <c r="CB902"/>
  <c r="CA902"/>
  <c r="BV902"/>
  <c r="BU902"/>
  <c r="BT902"/>
  <c r="BR902"/>
  <c r="BQ902"/>
  <c r="BO902"/>
  <c r="BN902"/>
  <c r="BL902"/>
  <c r="BK902"/>
  <c r="BI902"/>
  <c r="BH902"/>
  <c r="BG902"/>
  <c r="CE897"/>
  <c r="CD897"/>
  <c r="CB897"/>
  <c r="CA897"/>
  <c r="BV897"/>
  <c r="BU897"/>
  <c r="BT897"/>
  <c r="BR897"/>
  <c r="BQ897"/>
  <c r="BO897"/>
  <c r="BN897"/>
  <c r="BL897"/>
  <c r="BK897"/>
  <c r="BI897"/>
  <c r="BH897"/>
  <c r="BG897"/>
  <c r="CE896"/>
  <c r="CD896"/>
  <c r="CB896"/>
  <c r="CA896"/>
  <c r="BV896"/>
  <c r="BU896"/>
  <c r="BT896"/>
  <c r="BR896"/>
  <c r="BQ896"/>
  <c r="BO896"/>
  <c r="BN896"/>
  <c r="BL896"/>
  <c r="BK896"/>
  <c r="BI896"/>
  <c r="BH896"/>
  <c r="BG896"/>
  <c r="CE892"/>
  <c r="CD892"/>
  <c r="CB892"/>
  <c r="CA892"/>
  <c r="BV892"/>
  <c r="BU892"/>
  <c r="BT892"/>
  <c r="BR892"/>
  <c r="BQ892"/>
  <c r="BO892"/>
  <c r="BN892"/>
  <c r="BL892"/>
  <c r="BK892"/>
  <c r="BI892"/>
  <c r="BH892"/>
  <c r="BG892"/>
  <c r="CE891"/>
  <c r="CD891"/>
  <c r="CB891"/>
  <c r="CA891"/>
  <c r="BV891"/>
  <c r="BU891"/>
  <c r="BT891"/>
  <c r="BR891"/>
  <c r="BQ891"/>
  <c r="BO891"/>
  <c r="BN891"/>
  <c r="BL891"/>
  <c r="BK891"/>
  <c r="BI891"/>
  <c r="BH891"/>
  <c r="BG891"/>
  <c r="CE888"/>
  <c r="CD888"/>
  <c r="CB888"/>
  <c r="CA888"/>
  <c r="BV888"/>
  <c r="BU888"/>
  <c r="BT888"/>
  <c r="BR888"/>
  <c r="BQ888"/>
  <c r="BO888"/>
  <c r="BN888"/>
  <c r="BL888"/>
  <c r="BK888"/>
  <c r="BI888"/>
  <c r="BH888"/>
  <c r="BG888"/>
  <c r="CE887"/>
  <c r="CD887"/>
  <c r="CB887"/>
  <c r="CA887"/>
  <c r="BV887"/>
  <c r="BU887"/>
  <c r="BT887"/>
  <c r="BR887"/>
  <c r="BQ887"/>
  <c r="BO887"/>
  <c r="BN887"/>
  <c r="BL887"/>
  <c r="BK887"/>
  <c r="BI887"/>
  <c r="BH887"/>
  <c r="BG887"/>
  <c r="CE884"/>
  <c r="CD884"/>
  <c r="CB884"/>
  <c r="CA884"/>
  <c r="BV884"/>
  <c r="BU884"/>
  <c r="BT884"/>
  <c r="BR884"/>
  <c r="BQ884"/>
  <c r="BO884"/>
  <c r="BN884"/>
  <c r="BL884"/>
  <c r="BK884"/>
  <c r="BI884"/>
  <c r="BH884"/>
  <c r="BG884"/>
  <c r="CE883"/>
  <c r="CD883"/>
  <c r="CB883"/>
  <c r="CA883"/>
  <c r="BV883"/>
  <c r="BU883"/>
  <c r="BT883"/>
  <c r="BR883"/>
  <c r="BQ883"/>
  <c r="BO883"/>
  <c r="BN883"/>
  <c r="BL883"/>
  <c r="BK883"/>
  <c r="BI883"/>
  <c r="BH883"/>
  <c r="BG883"/>
  <c r="CE867"/>
  <c r="AA145" i="2" s="1"/>
  <c r="CD867" i="1"/>
  <c r="Z145" i="2" s="1"/>
  <c r="CB867" i="1"/>
  <c r="X145" i="2" s="1"/>
  <c r="CA867" i="1"/>
  <c r="W145" i="2" s="1"/>
  <c r="BV867" i="1"/>
  <c r="R145" i="2" s="1"/>
  <c r="BU867" i="1"/>
  <c r="Q145" i="2" s="1"/>
  <c r="BT867" i="1"/>
  <c r="P145" i="2" s="1"/>
  <c r="BR867" i="1"/>
  <c r="N145" i="2" s="1"/>
  <c r="BQ867" i="1"/>
  <c r="M145" i="2" s="1"/>
  <c r="BO867" i="1"/>
  <c r="K145" i="2" s="1"/>
  <c r="BN867" i="1"/>
  <c r="J145" i="2" s="1"/>
  <c r="BL867" i="1"/>
  <c r="H145" i="2" s="1"/>
  <c r="BK867" i="1"/>
  <c r="G145" i="2" s="1"/>
  <c r="BI867" i="1"/>
  <c r="E145" i="2" s="1"/>
  <c r="BH867" i="1"/>
  <c r="D145" i="2" s="1"/>
  <c r="BG867" i="1"/>
  <c r="CE866"/>
  <c r="AA144" i="2" s="1"/>
  <c r="AA146" s="1"/>
  <c r="CD866" i="1"/>
  <c r="Z144" i="2" s="1"/>
  <c r="Z146" s="1"/>
  <c r="CB866" i="1"/>
  <c r="X144" i="2" s="1"/>
  <c r="X146" s="1"/>
  <c r="CA866" i="1"/>
  <c r="W144" i="2" s="1"/>
  <c r="W146" s="1"/>
  <c r="BV866" i="1"/>
  <c r="R144" i="2" s="1"/>
  <c r="R146" s="1"/>
  <c r="BU866" i="1"/>
  <c r="Q144" i="2" s="1"/>
  <c r="Q146" s="1"/>
  <c r="BT866" i="1"/>
  <c r="P144" i="2" s="1"/>
  <c r="P146" s="1"/>
  <c r="BR866" i="1"/>
  <c r="N144" i="2" s="1"/>
  <c r="N146" s="1"/>
  <c r="BQ866" i="1"/>
  <c r="M144" i="2" s="1"/>
  <c r="M146" s="1"/>
  <c r="BO866" i="1"/>
  <c r="K144" i="2" s="1"/>
  <c r="K146" s="1"/>
  <c r="BN866" i="1"/>
  <c r="J144" i="2" s="1"/>
  <c r="J146" s="1"/>
  <c r="BL866" i="1"/>
  <c r="BK866"/>
  <c r="G144" i="2" s="1"/>
  <c r="G146" s="1"/>
  <c r="BI866" i="1"/>
  <c r="E144" i="2" s="1"/>
  <c r="E146" s="1"/>
  <c r="BH866" i="1"/>
  <c r="D144" i="2" s="1"/>
  <c r="BG866" i="1"/>
  <c r="CE857"/>
  <c r="CD857"/>
  <c r="CB857"/>
  <c r="CA857"/>
  <c r="BV857"/>
  <c r="BU857"/>
  <c r="BT857"/>
  <c r="BR857"/>
  <c r="BQ857"/>
  <c r="BO857"/>
  <c r="BN857"/>
  <c r="BL857"/>
  <c r="BK857"/>
  <c r="BI857"/>
  <c r="BH857"/>
  <c r="BG857"/>
  <c r="CE856"/>
  <c r="CD856"/>
  <c r="CB856"/>
  <c r="CA856"/>
  <c r="BV856"/>
  <c r="BU856"/>
  <c r="BT856"/>
  <c r="BR856"/>
  <c r="BQ856"/>
  <c r="BO856"/>
  <c r="BN856"/>
  <c r="BL856"/>
  <c r="BK856"/>
  <c r="BI856"/>
  <c r="BH856"/>
  <c r="BG856"/>
  <c r="CE855"/>
  <c r="CD855"/>
  <c r="CB855"/>
  <c r="CA855"/>
  <c r="BV855"/>
  <c r="BU855"/>
  <c r="BT855"/>
  <c r="BR855"/>
  <c r="BQ855"/>
  <c r="BO855"/>
  <c r="BN855"/>
  <c r="BL855"/>
  <c r="BK855"/>
  <c r="BI855"/>
  <c r="BH855"/>
  <c r="BG855"/>
  <c r="CE852"/>
  <c r="CD852"/>
  <c r="CB852"/>
  <c r="CA852"/>
  <c r="BV852"/>
  <c r="BU852"/>
  <c r="BT852"/>
  <c r="BR852"/>
  <c r="BQ852"/>
  <c r="BO852"/>
  <c r="BN852"/>
  <c r="BL852"/>
  <c r="BK852"/>
  <c r="BI852"/>
  <c r="BH852"/>
  <c r="BG852"/>
  <c r="CE851"/>
  <c r="CD851"/>
  <c r="CB851"/>
  <c r="CA851"/>
  <c r="BV851"/>
  <c r="BU851"/>
  <c r="BT851"/>
  <c r="BR851"/>
  <c r="BQ851"/>
  <c r="BO851"/>
  <c r="BN851"/>
  <c r="BL851"/>
  <c r="BK851"/>
  <c r="BI851"/>
  <c r="BH851"/>
  <c r="BG851"/>
  <c r="CE850"/>
  <c r="CD850"/>
  <c r="CB850"/>
  <c r="CA850"/>
  <c r="BV850"/>
  <c r="BU850"/>
  <c r="BT850"/>
  <c r="BR850"/>
  <c r="BQ850"/>
  <c r="BO850"/>
  <c r="BN850"/>
  <c r="BL850"/>
  <c r="BK850"/>
  <c r="BI850"/>
  <c r="BH850"/>
  <c r="BG850"/>
  <c r="CE842"/>
  <c r="CD842"/>
  <c r="CB842"/>
  <c r="CA842"/>
  <c r="BV842"/>
  <c r="BU842"/>
  <c r="BT842"/>
  <c r="BR842"/>
  <c r="BQ842"/>
  <c r="BO842"/>
  <c r="BN842"/>
  <c r="BL842"/>
  <c r="BK842"/>
  <c r="BI842"/>
  <c r="BH842"/>
  <c r="BG842"/>
  <c r="CE841"/>
  <c r="CD841"/>
  <c r="CB841"/>
  <c r="CA841"/>
  <c r="BV841"/>
  <c r="BU841"/>
  <c r="BT841"/>
  <c r="BR841"/>
  <c r="BQ841"/>
  <c r="BO841"/>
  <c r="BN841"/>
  <c r="BL841"/>
  <c r="BK841"/>
  <c r="BI841"/>
  <c r="BH841"/>
  <c r="BG841"/>
  <c r="CE840"/>
  <c r="CD840"/>
  <c r="CB840"/>
  <c r="CA840"/>
  <c r="BV840"/>
  <c r="BU840"/>
  <c r="BT840"/>
  <c r="BR840"/>
  <c r="BQ840"/>
  <c r="BO840"/>
  <c r="BN840"/>
  <c r="BL840"/>
  <c r="BK840"/>
  <c r="BI840"/>
  <c r="BH840"/>
  <c r="BG840"/>
  <c r="CE837"/>
  <c r="CD837"/>
  <c r="CB837"/>
  <c r="CA837"/>
  <c r="BV837"/>
  <c r="BU837"/>
  <c r="BT837"/>
  <c r="BR837"/>
  <c r="BQ837"/>
  <c r="BO837"/>
  <c r="BN837"/>
  <c r="BL837"/>
  <c r="BK837"/>
  <c r="BI837"/>
  <c r="BH837"/>
  <c r="BG837"/>
  <c r="CE836"/>
  <c r="CD836"/>
  <c r="CB836"/>
  <c r="CA836"/>
  <c r="BV836"/>
  <c r="BU836"/>
  <c r="BT836"/>
  <c r="BR836"/>
  <c r="BQ836"/>
  <c r="BO836"/>
  <c r="BN836"/>
  <c r="BL836"/>
  <c r="BK836"/>
  <c r="BI836"/>
  <c r="BH836"/>
  <c r="BG836"/>
  <c r="CE835"/>
  <c r="CD835"/>
  <c r="CB835"/>
  <c r="CA835"/>
  <c r="BV835"/>
  <c r="BU835"/>
  <c r="BT835"/>
  <c r="BR835"/>
  <c r="BQ835"/>
  <c r="BO835"/>
  <c r="BN835"/>
  <c r="BL835"/>
  <c r="BK835"/>
  <c r="BI835"/>
  <c r="BH835"/>
  <c r="BG835"/>
  <c r="CE832"/>
  <c r="CD832"/>
  <c r="CB832"/>
  <c r="CA832"/>
  <c r="BV832"/>
  <c r="BU832"/>
  <c r="BT832"/>
  <c r="BR832"/>
  <c r="BQ832"/>
  <c r="BO832"/>
  <c r="BN832"/>
  <c r="BL832"/>
  <c r="BK832"/>
  <c r="BI832"/>
  <c r="BH832"/>
  <c r="BG832"/>
  <c r="CE831"/>
  <c r="CD831"/>
  <c r="CB831"/>
  <c r="CA831"/>
  <c r="BV831"/>
  <c r="BU831"/>
  <c r="BT831"/>
  <c r="BR831"/>
  <c r="BQ831"/>
  <c r="BO831"/>
  <c r="BN831"/>
  <c r="BL831"/>
  <c r="BK831"/>
  <c r="BI831"/>
  <c r="BH831"/>
  <c r="BG831"/>
  <c r="CE830"/>
  <c r="CD830"/>
  <c r="CB830"/>
  <c r="CA830"/>
  <c r="BV830"/>
  <c r="BU830"/>
  <c r="BT830"/>
  <c r="BR830"/>
  <c r="BQ830"/>
  <c r="BO830"/>
  <c r="BN830"/>
  <c r="BL830"/>
  <c r="BK830"/>
  <c r="BI830"/>
  <c r="BH830"/>
  <c r="BG830"/>
  <c r="CE827"/>
  <c r="CD827"/>
  <c r="CB827"/>
  <c r="CA827"/>
  <c r="BV827"/>
  <c r="BU827"/>
  <c r="BT827"/>
  <c r="BR827"/>
  <c r="BQ827"/>
  <c r="BO827"/>
  <c r="BN827"/>
  <c r="BL827"/>
  <c r="BK827"/>
  <c r="BI827"/>
  <c r="BH827"/>
  <c r="BG827"/>
  <c r="CE826"/>
  <c r="CD826"/>
  <c r="CB826"/>
  <c r="CA826"/>
  <c r="BV826"/>
  <c r="BU826"/>
  <c r="BT826"/>
  <c r="BR826"/>
  <c r="BQ826"/>
  <c r="BO826"/>
  <c r="BN826"/>
  <c r="BL826"/>
  <c r="BK826"/>
  <c r="BI826"/>
  <c r="BH826"/>
  <c r="BG826"/>
  <c r="CE825"/>
  <c r="CD825"/>
  <c r="CB825"/>
  <c r="CA825"/>
  <c r="BV825"/>
  <c r="BU825"/>
  <c r="BT825"/>
  <c r="BR825"/>
  <c r="BQ825"/>
  <c r="BO825"/>
  <c r="BN825"/>
  <c r="BL825"/>
  <c r="BK825"/>
  <c r="BI825"/>
  <c r="BH825"/>
  <c r="BG825"/>
  <c r="CE822"/>
  <c r="CD822"/>
  <c r="CB822"/>
  <c r="CA822"/>
  <c r="BV822"/>
  <c r="BU822"/>
  <c r="BT822"/>
  <c r="BR822"/>
  <c r="BQ822"/>
  <c r="BO822"/>
  <c r="BN822"/>
  <c r="BL822"/>
  <c r="BK822"/>
  <c r="BI822"/>
  <c r="BH822"/>
  <c r="BG822"/>
  <c r="CE821"/>
  <c r="CD821"/>
  <c r="CB821"/>
  <c r="CA821"/>
  <c r="BV821"/>
  <c r="BU821"/>
  <c r="BT821"/>
  <c r="BR821"/>
  <c r="BQ821"/>
  <c r="BO821"/>
  <c r="BN821"/>
  <c r="BL821"/>
  <c r="BK821"/>
  <c r="BI821"/>
  <c r="BH821"/>
  <c r="BG821"/>
  <c r="CE820"/>
  <c r="CD820"/>
  <c r="CB820"/>
  <c r="CA820"/>
  <c r="BV820"/>
  <c r="BU820"/>
  <c r="BT820"/>
  <c r="BR820"/>
  <c r="BQ820"/>
  <c r="BO820"/>
  <c r="BN820"/>
  <c r="BL820"/>
  <c r="BK820"/>
  <c r="BI820"/>
  <c r="BH820"/>
  <c r="BG820"/>
  <c r="CE817"/>
  <c r="CD817"/>
  <c r="CB817"/>
  <c r="CA817"/>
  <c r="BV817"/>
  <c r="BU817"/>
  <c r="BT817"/>
  <c r="BR817"/>
  <c r="BQ817"/>
  <c r="BO817"/>
  <c r="BN817"/>
  <c r="BL817"/>
  <c r="BK817"/>
  <c r="BI817"/>
  <c r="BH817"/>
  <c r="BG817"/>
  <c r="CE816"/>
  <c r="CD816"/>
  <c r="CB816"/>
  <c r="CA816"/>
  <c r="BV816"/>
  <c r="BU816"/>
  <c r="BT816"/>
  <c r="BR816"/>
  <c r="BQ816"/>
  <c r="BO816"/>
  <c r="BN816"/>
  <c r="BL816"/>
  <c r="BK816"/>
  <c r="BI816"/>
  <c r="BH816"/>
  <c r="BG816"/>
  <c r="CE815"/>
  <c r="CD815"/>
  <c r="CB815"/>
  <c r="CA815"/>
  <c r="BV815"/>
  <c r="BU815"/>
  <c r="BT815"/>
  <c r="BR815"/>
  <c r="BQ815"/>
  <c r="BO815"/>
  <c r="BN815"/>
  <c r="BL815"/>
  <c r="BK815"/>
  <c r="BI815"/>
  <c r="BH815"/>
  <c r="BG815"/>
  <c r="CE812"/>
  <c r="CD812"/>
  <c r="CB812"/>
  <c r="CA812"/>
  <c r="BV812"/>
  <c r="BU812"/>
  <c r="BT812"/>
  <c r="BR812"/>
  <c r="BQ812"/>
  <c r="BO812"/>
  <c r="BN812"/>
  <c r="BL812"/>
  <c r="BK812"/>
  <c r="BI812"/>
  <c r="BH812"/>
  <c r="BG812"/>
  <c r="CE811"/>
  <c r="CD811"/>
  <c r="CB811"/>
  <c r="CA811"/>
  <c r="BV811"/>
  <c r="BU811"/>
  <c r="BT811"/>
  <c r="BR811"/>
  <c r="BQ811"/>
  <c r="BO811"/>
  <c r="BN811"/>
  <c r="BL811"/>
  <c r="BK811"/>
  <c r="BI811"/>
  <c r="BH811"/>
  <c r="BG811"/>
  <c r="CE810"/>
  <c r="CD810"/>
  <c r="CB810"/>
  <c r="CA810"/>
  <c r="BV810"/>
  <c r="BU810"/>
  <c r="BT810"/>
  <c r="BR810"/>
  <c r="BQ810"/>
  <c r="BO810"/>
  <c r="BN810"/>
  <c r="BL810"/>
  <c r="BK810"/>
  <c r="BI810"/>
  <c r="BH810"/>
  <c r="BG810"/>
  <c r="CE807"/>
  <c r="CD807"/>
  <c r="CB807"/>
  <c r="CA807"/>
  <c r="BV807"/>
  <c r="BU807"/>
  <c r="BT807"/>
  <c r="BR807"/>
  <c r="BQ807"/>
  <c r="BO807"/>
  <c r="BN807"/>
  <c r="BL807"/>
  <c r="BK807"/>
  <c r="BI807"/>
  <c r="BH807"/>
  <c r="BG807"/>
  <c r="CE806"/>
  <c r="CD806"/>
  <c r="CB806"/>
  <c r="CA806"/>
  <c r="BV806"/>
  <c r="BU806"/>
  <c r="BT806"/>
  <c r="BR806"/>
  <c r="BQ806"/>
  <c r="BO806"/>
  <c r="BN806"/>
  <c r="BL806"/>
  <c r="BK806"/>
  <c r="BI806"/>
  <c r="BH806"/>
  <c r="BG806"/>
  <c r="CE805"/>
  <c r="CD805"/>
  <c r="CB805"/>
  <c r="CA805"/>
  <c r="BV805"/>
  <c r="BU805"/>
  <c r="BT805"/>
  <c r="BR805"/>
  <c r="BQ805"/>
  <c r="BO805"/>
  <c r="BN805"/>
  <c r="BL805"/>
  <c r="BK805"/>
  <c r="BI805"/>
  <c r="BH805"/>
  <c r="BG805"/>
  <c r="CE800"/>
  <c r="CD800"/>
  <c r="CB800"/>
  <c r="CA800"/>
  <c r="BV800"/>
  <c r="BU800"/>
  <c r="BT800"/>
  <c r="BR800"/>
  <c r="BQ800"/>
  <c r="BO800"/>
  <c r="BN800"/>
  <c r="BL800"/>
  <c r="BK800"/>
  <c r="BI800"/>
  <c r="BH800"/>
  <c r="BG800"/>
  <c r="CE799"/>
  <c r="CD799"/>
  <c r="CB799"/>
  <c r="CA799"/>
  <c r="BV799"/>
  <c r="BU799"/>
  <c r="BT799"/>
  <c r="BR799"/>
  <c r="BQ799"/>
  <c r="BO799"/>
  <c r="BN799"/>
  <c r="BL799"/>
  <c r="BK799"/>
  <c r="BI799"/>
  <c r="BH799"/>
  <c r="BG799"/>
  <c r="CE798"/>
  <c r="CD798"/>
  <c r="CB798"/>
  <c r="CA798"/>
  <c r="BV798"/>
  <c r="BU798"/>
  <c r="BT798"/>
  <c r="BR798"/>
  <c r="BQ798"/>
  <c r="BO798"/>
  <c r="BN798"/>
  <c r="BL798"/>
  <c r="BK798"/>
  <c r="BI798"/>
  <c r="BH798"/>
  <c r="BG798"/>
  <c r="CE793"/>
  <c r="CD793"/>
  <c r="CB793"/>
  <c r="CA793"/>
  <c r="BV793"/>
  <c r="BU793"/>
  <c r="BT793"/>
  <c r="BR793"/>
  <c r="BQ793"/>
  <c r="BO793"/>
  <c r="BN793"/>
  <c r="BL793"/>
  <c r="BK793"/>
  <c r="BI793"/>
  <c r="BH793"/>
  <c r="BG793"/>
  <c r="CE792"/>
  <c r="CD792"/>
  <c r="CB792"/>
  <c r="CA792"/>
  <c r="BV792"/>
  <c r="BU792"/>
  <c r="BT792"/>
  <c r="BR792"/>
  <c r="BQ792"/>
  <c r="BO792"/>
  <c r="BN792"/>
  <c r="BL792"/>
  <c r="BK792"/>
  <c r="BI792"/>
  <c r="BH792"/>
  <c r="BG792"/>
  <c r="CE791"/>
  <c r="CD791"/>
  <c r="CB791"/>
  <c r="CA791"/>
  <c r="BV791"/>
  <c r="BU791"/>
  <c r="BT791"/>
  <c r="BR791"/>
  <c r="BQ791"/>
  <c r="BO791"/>
  <c r="BN791"/>
  <c r="BL791"/>
  <c r="BK791"/>
  <c r="BI791"/>
  <c r="BH791"/>
  <c r="BG791"/>
  <c r="CE788"/>
  <c r="CD788"/>
  <c r="CB788"/>
  <c r="CA788"/>
  <c r="BV788"/>
  <c r="BU788"/>
  <c r="BT788"/>
  <c r="BR788"/>
  <c r="BQ788"/>
  <c r="BO788"/>
  <c r="BN788"/>
  <c r="BL788"/>
  <c r="BK788"/>
  <c r="BI788"/>
  <c r="BH788"/>
  <c r="BG788"/>
  <c r="CE787"/>
  <c r="CD787"/>
  <c r="CB787"/>
  <c r="CA787"/>
  <c r="BV787"/>
  <c r="BU787"/>
  <c r="BT787"/>
  <c r="BR787"/>
  <c r="BQ787"/>
  <c r="BO787"/>
  <c r="BN787"/>
  <c r="BL787"/>
  <c r="BK787"/>
  <c r="BI787"/>
  <c r="BH787"/>
  <c r="BG787"/>
  <c r="CE786"/>
  <c r="CD786"/>
  <c r="CB786"/>
  <c r="CA786"/>
  <c r="BV786"/>
  <c r="BU786"/>
  <c r="BT786"/>
  <c r="BR786"/>
  <c r="BQ786"/>
  <c r="BO786"/>
  <c r="BN786"/>
  <c r="BL786"/>
  <c r="BK786"/>
  <c r="BI786"/>
  <c r="BH786"/>
  <c r="BG786"/>
  <c r="CE783"/>
  <c r="CD783"/>
  <c r="CB783"/>
  <c r="CA783"/>
  <c r="BV783"/>
  <c r="BU783"/>
  <c r="BT783"/>
  <c r="BR783"/>
  <c r="BQ783"/>
  <c r="BO783"/>
  <c r="BN783"/>
  <c r="BL783"/>
  <c r="BK783"/>
  <c r="BI783"/>
  <c r="BH783"/>
  <c r="BG783"/>
  <c r="CE782"/>
  <c r="CD782"/>
  <c r="CB782"/>
  <c r="CA782"/>
  <c r="BV782"/>
  <c r="BU782"/>
  <c r="BT782"/>
  <c r="BR782"/>
  <c r="BQ782"/>
  <c r="BO782"/>
  <c r="BN782"/>
  <c r="BL782"/>
  <c r="BK782"/>
  <c r="BI782"/>
  <c r="BH782"/>
  <c r="BG782"/>
  <c r="CE781"/>
  <c r="CD781"/>
  <c r="CB781"/>
  <c r="CA781"/>
  <c r="BV781"/>
  <c r="BU781"/>
  <c r="BT781"/>
  <c r="BR781"/>
  <c r="BQ781"/>
  <c r="BO781"/>
  <c r="BN781"/>
  <c r="BL781"/>
  <c r="BK781"/>
  <c r="BI781"/>
  <c r="BH781"/>
  <c r="BG781"/>
  <c r="CE778"/>
  <c r="CD778"/>
  <c r="CB778"/>
  <c r="CA778"/>
  <c r="BV778"/>
  <c r="BU778"/>
  <c r="BT778"/>
  <c r="BR778"/>
  <c r="BQ778"/>
  <c r="BO778"/>
  <c r="BN778"/>
  <c r="BL778"/>
  <c r="BK778"/>
  <c r="BI778"/>
  <c r="BH778"/>
  <c r="BG778"/>
  <c r="CE777"/>
  <c r="CD777"/>
  <c r="CB777"/>
  <c r="CA777"/>
  <c r="BV777"/>
  <c r="BU777"/>
  <c r="BT777"/>
  <c r="BR777"/>
  <c r="BQ777"/>
  <c r="BO777"/>
  <c r="BN777"/>
  <c r="BL777"/>
  <c r="BK777"/>
  <c r="BI777"/>
  <c r="BH777"/>
  <c r="BG777"/>
  <c r="CE776"/>
  <c r="CD776"/>
  <c r="CB776"/>
  <c r="CA776"/>
  <c r="BV776"/>
  <c r="BU776"/>
  <c r="BT776"/>
  <c r="BR776"/>
  <c r="BQ776"/>
  <c r="BO776"/>
  <c r="BN776"/>
  <c r="BL776"/>
  <c r="BK776"/>
  <c r="BI776"/>
  <c r="BH776"/>
  <c r="BG776"/>
  <c r="CE773"/>
  <c r="CD773"/>
  <c r="CB773"/>
  <c r="CA773"/>
  <c r="BV773"/>
  <c r="BU773"/>
  <c r="BT773"/>
  <c r="BR773"/>
  <c r="BQ773"/>
  <c r="BO773"/>
  <c r="BN773"/>
  <c r="BL773"/>
  <c r="BK773"/>
  <c r="BI773"/>
  <c r="BH773"/>
  <c r="BG773"/>
  <c r="CE772"/>
  <c r="CD772"/>
  <c r="CB772"/>
  <c r="CA772"/>
  <c r="BV772"/>
  <c r="BU772"/>
  <c r="BT772"/>
  <c r="BR772"/>
  <c r="BQ772"/>
  <c r="BO772"/>
  <c r="BN772"/>
  <c r="BL772"/>
  <c r="BK772"/>
  <c r="BI772"/>
  <c r="BH772"/>
  <c r="BG772"/>
  <c r="CE771"/>
  <c r="CD771"/>
  <c r="CB771"/>
  <c r="CA771"/>
  <c r="BV771"/>
  <c r="BU771"/>
  <c r="BT771"/>
  <c r="BR771"/>
  <c r="BQ771"/>
  <c r="BO771"/>
  <c r="BN771"/>
  <c r="BL771"/>
  <c r="BK771"/>
  <c r="BI771"/>
  <c r="BH771"/>
  <c r="BG771"/>
  <c r="CE764"/>
  <c r="AA186" i="2" s="1"/>
  <c r="CD764" i="1"/>
  <c r="Z186" i="2" s="1"/>
  <c r="CB764" i="1"/>
  <c r="X186" i="2" s="1"/>
  <c r="CA764" i="1"/>
  <c r="W186" i="2" s="1"/>
  <c r="BV764" i="1"/>
  <c r="R186" i="2" s="1"/>
  <c r="BU764" i="1"/>
  <c r="Q186" i="2" s="1"/>
  <c r="BT764" i="1"/>
  <c r="P186" i="2" s="1"/>
  <c r="BR764" i="1"/>
  <c r="N186" i="2" s="1"/>
  <c r="BQ764" i="1"/>
  <c r="M186" i="2" s="1"/>
  <c r="BO764" i="1"/>
  <c r="K186" i="2" s="1"/>
  <c r="BN764" i="1"/>
  <c r="J186" i="2" s="1"/>
  <c r="BL764" i="1"/>
  <c r="H186" i="2" s="1"/>
  <c r="BK764" i="1"/>
  <c r="G186" i="2" s="1"/>
  <c r="BI764" i="1"/>
  <c r="E186" i="2" s="1"/>
  <c r="BH764" i="1"/>
  <c r="D186" i="2" s="1"/>
  <c r="BG764" i="1"/>
  <c r="CE763"/>
  <c r="AA185" i="2" s="1"/>
  <c r="CD763" i="1"/>
  <c r="Z185" i="2" s="1"/>
  <c r="CB763" i="1"/>
  <c r="X185" i="2" s="1"/>
  <c r="CA763" i="1"/>
  <c r="W185" i="2" s="1"/>
  <c r="BV763" i="1"/>
  <c r="R185" i="2" s="1"/>
  <c r="BU763" i="1"/>
  <c r="Q185" i="2" s="1"/>
  <c r="BT763" i="1"/>
  <c r="P185" i="2" s="1"/>
  <c r="BR763" i="1"/>
  <c r="N185" i="2" s="1"/>
  <c r="BQ763" i="1"/>
  <c r="M185" i="2" s="1"/>
  <c r="BO763" i="1"/>
  <c r="K185" i="2" s="1"/>
  <c r="BN763" i="1"/>
  <c r="J185" i="2" s="1"/>
  <c r="BL763" i="1"/>
  <c r="H185" i="2" s="1"/>
  <c r="BK763" i="1"/>
  <c r="G185" i="2" s="1"/>
  <c r="BI763" i="1"/>
  <c r="E185" i="2" s="1"/>
  <c r="BH763" i="1"/>
  <c r="D185" i="2" s="1"/>
  <c r="BG763" i="1"/>
  <c r="CE762"/>
  <c r="AA184" i="2" s="1"/>
  <c r="AA187" s="1"/>
  <c r="CD762" i="1"/>
  <c r="CB762"/>
  <c r="CA762"/>
  <c r="W184" i="2" s="1"/>
  <c r="W187" s="1"/>
  <c r="BV762" i="1"/>
  <c r="R184" i="2" s="1"/>
  <c r="BU762" i="1"/>
  <c r="Q184" i="2" s="1"/>
  <c r="Q187" s="1"/>
  <c r="BT762" i="1"/>
  <c r="BR762"/>
  <c r="N184" i="2" s="1"/>
  <c r="N187" s="1"/>
  <c r="BQ762" i="1"/>
  <c r="M184" i="2" s="1"/>
  <c r="M187" s="1"/>
  <c r="BO762" i="1"/>
  <c r="K184" i="2" s="1"/>
  <c r="K187" s="1"/>
  <c r="BN762" i="1"/>
  <c r="J184" i="2" s="1"/>
  <c r="J187" s="1"/>
  <c r="BL762" i="1"/>
  <c r="BK762"/>
  <c r="G184" i="2" s="1"/>
  <c r="G187" s="1"/>
  <c r="BI762" i="1"/>
  <c r="E184" i="2" s="1"/>
  <c r="BH762" i="1"/>
  <c r="BG762"/>
  <c r="CE750"/>
  <c r="AA94" i="2" s="1"/>
  <c r="CD750" i="1"/>
  <c r="Z94" i="2" s="1"/>
  <c r="CB750" i="1"/>
  <c r="X94" i="2" s="1"/>
  <c r="CA750" i="1"/>
  <c r="W94" i="2" s="1"/>
  <c r="BV750" i="1"/>
  <c r="R94" i="2" s="1"/>
  <c r="BU750" i="1"/>
  <c r="Q94" i="2" s="1"/>
  <c r="BT750" i="1"/>
  <c r="P94" i="2" s="1"/>
  <c r="BR750" i="1"/>
  <c r="N94" i="2" s="1"/>
  <c r="BQ750" i="1"/>
  <c r="M94" i="2" s="1"/>
  <c r="BO750" i="1"/>
  <c r="K94" i="2" s="1"/>
  <c r="BN750" i="1"/>
  <c r="J94" i="2" s="1"/>
  <c r="BL750" i="1"/>
  <c r="BK750"/>
  <c r="G94" i="2" s="1"/>
  <c r="BI750" i="1"/>
  <c r="E94" i="2" s="1"/>
  <c r="BH750" i="1"/>
  <c r="D94" i="2" s="1"/>
  <c r="BG750" i="1"/>
  <c r="CE749"/>
  <c r="AA93" i="2" s="1"/>
  <c r="CD749" i="1"/>
  <c r="Z93" i="2" s="1"/>
  <c r="Z95" s="1"/>
  <c r="CB749" i="1"/>
  <c r="X93" i="2" s="1"/>
  <c r="CA749" i="1"/>
  <c r="W93" i="2" s="1"/>
  <c r="W95" s="1"/>
  <c r="BV749" i="1"/>
  <c r="R93" i="2" s="1"/>
  <c r="R95" s="1"/>
  <c r="BU749" i="1"/>
  <c r="Q93" i="2" s="1"/>
  <c r="Q95" s="1"/>
  <c r="BT749" i="1"/>
  <c r="P93" i="2" s="1"/>
  <c r="BR749" i="1"/>
  <c r="N93" i="2" s="1"/>
  <c r="BQ749" i="1"/>
  <c r="M93" i="2" s="1"/>
  <c r="M95" s="1"/>
  <c r="BO749" i="1"/>
  <c r="K93" i="2" s="1"/>
  <c r="BN749" i="1"/>
  <c r="J93" i="2" s="1"/>
  <c r="J95" s="1"/>
  <c r="BL749" i="1"/>
  <c r="H93" i="2" s="1"/>
  <c r="BK749" i="1"/>
  <c r="G93" i="2" s="1"/>
  <c r="BI749" i="1"/>
  <c r="E93" i="2" s="1"/>
  <c r="BH749" i="1"/>
  <c r="D93" i="2" s="1"/>
  <c r="BG749" i="1"/>
  <c r="CE745"/>
  <c r="AA90" i="2" s="1"/>
  <c r="CD745" i="1"/>
  <c r="Z90" i="2" s="1"/>
  <c r="CB745" i="1"/>
  <c r="X90" i="2" s="1"/>
  <c r="CA745" i="1"/>
  <c r="W90" i="2" s="1"/>
  <c r="BV745" i="1"/>
  <c r="R90" i="2" s="1"/>
  <c r="BU745" i="1"/>
  <c r="Q90" i="2" s="1"/>
  <c r="BT745" i="1"/>
  <c r="P90" i="2" s="1"/>
  <c r="BR745" i="1"/>
  <c r="N90" i="2" s="1"/>
  <c r="BQ745" i="1"/>
  <c r="M90" i="2" s="1"/>
  <c r="BO745" i="1"/>
  <c r="K90" i="2" s="1"/>
  <c r="BN745" i="1"/>
  <c r="J90" i="2" s="1"/>
  <c r="BL745" i="1"/>
  <c r="H90" i="2" s="1"/>
  <c r="BK745" i="1"/>
  <c r="G90" i="2" s="1"/>
  <c r="BI745" i="1"/>
  <c r="E90" i="2" s="1"/>
  <c r="BH745" i="1"/>
  <c r="D90" i="2" s="1"/>
  <c r="BG745" i="1"/>
  <c r="CE744"/>
  <c r="AA89" i="2" s="1"/>
  <c r="CD744" i="1"/>
  <c r="Z89" i="2" s="1"/>
  <c r="CB744" i="1"/>
  <c r="X89" i="2" s="1"/>
  <c r="CA744" i="1"/>
  <c r="W89" i="2" s="1"/>
  <c r="BV744" i="1"/>
  <c r="R89" i="2" s="1"/>
  <c r="BU744" i="1"/>
  <c r="Q89" i="2" s="1"/>
  <c r="BT744" i="1"/>
  <c r="P89" i="2" s="1"/>
  <c r="BR744" i="1"/>
  <c r="N89" i="2" s="1"/>
  <c r="BQ744" i="1"/>
  <c r="M89" i="2" s="1"/>
  <c r="BO744" i="1"/>
  <c r="K89" i="2" s="1"/>
  <c r="BN744" i="1"/>
  <c r="J89" i="2" s="1"/>
  <c r="BL744" i="1"/>
  <c r="H89" i="2" s="1"/>
  <c r="BK744" i="1"/>
  <c r="G89" i="2" s="1"/>
  <c r="BI744" i="1"/>
  <c r="E89" i="2" s="1"/>
  <c r="BH744" i="1"/>
  <c r="D89" i="2" s="1"/>
  <c r="BG744" i="1"/>
  <c r="CE743"/>
  <c r="AA88" i="2" s="1"/>
  <c r="AA91" s="1"/>
  <c r="CD743" i="1"/>
  <c r="Z88" i="2" s="1"/>
  <c r="Z91" s="1"/>
  <c r="CB743" i="1"/>
  <c r="X88" i="2" s="1"/>
  <c r="X91" s="1"/>
  <c r="CA743" i="1"/>
  <c r="W88" i="2" s="1"/>
  <c r="W91" s="1"/>
  <c r="BV743" i="1"/>
  <c r="R88" i="2" s="1"/>
  <c r="R91" s="1"/>
  <c r="BU743" i="1"/>
  <c r="Q88" i="2" s="1"/>
  <c r="Q91" s="1"/>
  <c r="BT743" i="1"/>
  <c r="P88" i="2" s="1"/>
  <c r="P91" s="1"/>
  <c r="BR743" i="1"/>
  <c r="N88" i="2" s="1"/>
  <c r="N91" s="1"/>
  <c r="BQ743" i="1"/>
  <c r="M88" i="2" s="1"/>
  <c r="M91" s="1"/>
  <c r="BO743" i="1"/>
  <c r="K88" i="2" s="1"/>
  <c r="K91" s="1"/>
  <c r="BN743" i="1"/>
  <c r="J88" i="2" s="1"/>
  <c r="J91" s="1"/>
  <c r="BL743" i="1"/>
  <c r="H88" i="2" s="1"/>
  <c r="H91" s="1"/>
  <c r="BK743" i="1"/>
  <c r="G88" i="2" s="1"/>
  <c r="G91" s="1"/>
  <c r="BI743" i="1"/>
  <c r="E88" i="2" s="1"/>
  <c r="E91" s="1"/>
  <c r="BH743" i="1"/>
  <c r="D88" i="2" s="1"/>
  <c r="BG743" i="1"/>
  <c r="CE733"/>
  <c r="AA85" i="2" s="1"/>
  <c r="CD733" i="1"/>
  <c r="Z85" i="2" s="1"/>
  <c r="CB733" i="1"/>
  <c r="X85" i="2" s="1"/>
  <c r="CA733" i="1"/>
  <c r="W85" i="2" s="1"/>
  <c r="BV733" i="1"/>
  <c r="R85" i="2" s="1"/>
  <c r="BU733" i="1"/>
  <c r="Q85" i="2" s="1"/>
  <c r="BT733" i="1"/>
  <c r="P85" i="2" s="1"/>
  <c r="BR733" i="1"/>
  <c r="N85" i="2" s="1"/>
  <c r="BQ733" i="1"/>
  <c r="M85" i="2" s="1"/>
  <c r="BO733" i="1"/>
  <c r="K85" i="2" s="1"/>
  <c r="BN733" i="1"/>
  <c r="J85" i="2" s="1"/>
  <c r="BL733" i="1"/>
  <c r="H85" i="2" s="1"/>
  <c r="BK733" i="1"/>
  <c r="G85" i="2" s="1"/>
  <c r="BI733" i="1"/>
  <c r="E85" i="2" s="1"/>
  <c r="BH733" i="1"/>
  <c r="D85" i="2" s="1"/>
  <c r="CE732" i="1"/>
  <c r="AA84" i="2" s="1"/>
  <c r="CD732" i="1"/>
  <c r="Z84" i="2" s="1"/>
  <c r="CB732" i="1"/>
  <c r="X84" i="2" s="1"/>
  <c r="CA732" i="1"/>
  <c r="W84" i="2" s="1"/>
  <c r="BV732" i="1"/>
  <c r="R84" i="2" s="1"/>
  <c r="BU732" i="1"/>
  <c r="Q84" i="2" s="1"/>
  <c r="BT732" i="1"/>
  <c r="P84" i="2" s="1"/>
  <c r="BR732" i="1"/>
  <c r="N84" i="2" s="1"/>
  <c r="BQ732" i="1"/>
  <c r="M84" i="2" s="1"/>
  <c r="BO732" i="1"/>
  <c r="K84" i="2" s="1"/>
  <c r="BN732" i="1"/>
  <c r="J84" i="2" s="1"/>
  <c r="BL732" i="1"/>
  <c r="BK732"/>
  <c r="G84" i="2" s="1"/>
  <c r="BI732" i="1"/>
  <c r="E84" i="2" s="1"/>
  <c r="BH732" i="1"/>
  <c r="D84" i="2" s="1"/>
  <c r="CE731" i="1"/>
  <c r="AA83" i="2" s="1"/>
  <c r="CD731" i="1"/>
  <c r="Z83" i="2" s="1"/>
  <c r="CB731" i="1"/>
  <c r="X83" i="2" s="1"/>
  <c r="CA731" i="1"/>
  <c r="W83" i="2" s="1"/>
  <c r="BV731" i="1"/>
  <c r="R83" i="2" s="1"/>
  <c r="BU731" i="1"/>
  <c r="Q83" i="2" s="1"/>
  <c r="BT731" i="1"/>
  <c r="P83" i="2" s="1"/>
  <c r="BR731" i="1"/>
  <c r="N83" i="2" s="1"/>
  <c r="BQ731" i="1"/>
  <c r="M83" i="2" s="1"/>
  <c r="BO731" i="1"/>
  <c r="K83" i="2" s="1"/>
  <c r="BN731" i="1"/>
  <c r="J83" i="2" s="1"/>
  <c r="BL731" i="1"/>
  <c r="H83" i="2" s="1"/>
  <c r="BK731" i="1"/>
  <c r="G83" i="2" s="1"/>
  <c r="BI731" i="1"/>
  <c r="E83" i="2" s="1"/>
  <c r="BH731" i="1"/>
  <c r="D83" i="2" s="1"/>
  <c r="CE714" i="1"/>
  <c r="CD714"/>
  <c r="CB714"/>
  <c r="CA714"/>
  <c r="BV714"/>
  <c r="BU714"/>
  <c r="BT714"/>
  <c r="BR714"/>
  <c r="BQ714"/>
  <c r="BO714"/>
  <c r="BN714"/>
  <c r="BL714"/>
  <c r="BK714"/>
  <c r="BI714"/>
  <c r="BH714"/>
  <c r="BG714"/>
  <c r="CE713"/>
  <c r="CD713"/>
  <c r="CB713"/>
  <c r="CA713"/>
  <c r="BV713"/>
  <c r="BU713"/>
  <c r="BT713"/>
  <c r="BR713"/>
  <c r="BQ713"/>
  <c r="BO713"/>
  <c r="BN713"/>
  <c r="BL713"/>
  <c r="BK713"/>
  <c r="BI713"/>
  <c r="BH713"/>
  <c r="BG713"/>
  <c r="CE712"/>
  <c r="CD712"/>
  <c r="CB712"/>
  <c r="CA712"/>
  <c r="BV712"/>
  <c r="BU712"/>
  <c r="BT712"/>
  <c r="BR712"/>
  <c r="BQ712"/>
  <c r="BO712"/>
  <c r="BN712"/>
  <c r="BL712"/>
  <c r="BK712"/>
  <c r="BI712"/>
  <c r="BH712"/>
  <c r="BG712"/>
  <c r="CE708"/>
  <c r="CD708"/>
  <c r="CB708"/>
  <c r="CA708"/>
  <c r="BV708"/>
  <c r="BU708"/>
  <c r="BT708"/>
  <c r="BR708"/>
  <c r="BQ708"/>
  <c r="BO708"/>
  <c r="BN708"/>
  <c r="BL708"/>
  <c r="BK708"/>
  <c r="BI708"/>
  <c r="BH708"/>
  <c r="BG708"/>
  <c r="CE707"/>
  <c r="CD707"/>
  <c r="CB707"/>
  <c r="CA707"/>
  <c r="BV707"/>
  <c r="BU707"/>
  <c r="BT707"/>
  <c r="BR707"/>
  <c r="BQ707"/>
  <c r="BO707"/>
  <c r="BN707"/>
  <c r="BL707"/>
  <c r="BK707"/>
  <c r="BI707"/>
  <c r="BH707"/>
  <c r="BG707"/>
  <c r="CE706"/>
  <c r="CD706"/>
  <c r="CB706"/>
  <c r="CA706"/>
  <c r="BV706"/>
  <c r="BU706"/>
  <c r="BT706"/>
  <c r="BR706"/>
  <c r="BQ706"/>
  <c r="BO706"/>
  <c r="BN706"/>
  <c r="BL706"/>
  <c r="BK706"/>
  <c r="BI706"/>
  <c r="BH706"/>
  <c r="BG706"/>
  <c r="CE702"/>
  <c r="CD702"/>
  <c r="CB702"/>
  <c r="CA702"/>
  <c r="BV702"/>
  <c r="BU702"/>
  <c r="BT702"/>
  <c r="BR702"/>
  <c r="BQ702"/>
  <c r="BO702"/>
  <c r="BN702"/>
  <c r="BL702"/>
  <c r="BK702"/>
  <c r="BI702"/>
  <c r="BH702"/>
  <c r="BG702"/>
  <c r="CE701"/>
  <c r="CD701"/>
  <c r="CB701"/>
  <c r="CA701"/>
  <c r="BV701"/>
  <c r="BU701"/>
  <c r="BT701"/>
  <c r="BR701"/>
  <c r="BQ701"/>
  <c r="BO701"/>
  <c r="BN701"/>
  <c r="BL701"/>
  <c r="BK701"/>
  <c r="BI701"/>
  <c r="BH701"/>
  <c r="BG701"/>
  <c r="CE700"/>
  <c r="CD700"/>
  <c r="CB700"/>
  <c r="CA700"/>
  <c r="BV700"/>
  <c r="BU700"/>
  <c r="BT700"/>
  <c r="BR700"/>
  <c r="BQ700"/>
  <c r="BO700"/>
  <c r="BN700"/>
  <c r="BL700"/>
  <c r="BK700"/>
  <c r="BI700"/>
  <c r="BH700"/>
  <c r="BG700"/>
  <c r="CE696"/>
  <c r="CD696"/>
  <c r="CB696"/>
  <c r="CA696"/>
  <c r="BV696"/>
  <c r="BU696"/>
  <c r="BT696"/>
  <c r="BR696"/>
  <c r="BQ696"/>
  <c r="BO696"/>
  <c r="BN696"/>
  <c r="BL696"/>
  <c r="BK696"/>
  <c r="BI696"/>
  <c r="BH696"/>
  <c r="BG696"/>
  <c r="CE695"/>
  <c r="CD695"/>
  <c r="CB695"/>
  <c r="CA695"/>
  <c r="BV695"/>
  <c r="BU695"/>
  <c r="BT695"/>
  <c r="BR695"/>
  <c r="BQ695"/>
  <c r="BO695"/>
  <c r="BN695"/>
  <c r="BL695"/>
  <c r="BK695"/>
  <c r="BI695"/>
  <c r="BH695"/>
  <c r="BG695"/>
  <c r="CE694"/>
  <c r="CD694"/>
  <c r="CB694"/>
  <c r="CA694"/>
  <c r="BV694"/>
  <c r="BU694"/>
  <c r="BT694"/>
  <c r="BR694"/>
  <c r="BQ694"/>
  <c r="BO694"/>
  <c r="BN694"/>
  <c r="BL694"/>
  <c r="BK694"/>
  <c r="BI694"/>
  <c r="BH694"/>
  <c r="BG694"/>
  <c r="CE690"/>
  <c r="CD690"/>
  <c r="CB690"/>
  <c r="CA690"/>
  <c r="BV690"/>
  <c r="BU690"/>
  <c r="BT690"/>
  <c r="BR690"/>
  <c r="BQ690"/>
  <c r="BO690"/>
  <c r="BN690"/>
  <c r="BL690"/>
  <c r="BK690"/>
  <c r="BI690"/>
  <c r="BH690"/>
  <c r="BG690"/>
  <c r="CE689"/>
  <c r="CD689"/>
  <c r="CB689"/>
  <c r="CA689"/>
  <c r="BV689"/>
  <c r="BU689"/>
  <c r="BT689"/>
  <c r="BR689"/>
  <c r="BQ689"/>
  <c r="BO689"/>
  <c r="BN689"/>
  <c r="BL689"/>
  <c r="BK689"/>
  <c r="BI689"/>
  <c r="BH689"/>
  <c r="BG689"/>
  <c r="CE688"/>
  <c r="CD688"/>
  <c r="CB688"/>
  <c r="CA688"/>
  <c r="BV688"/>
  <c r="BU688"/>
  <c r="BT688"/>
  <c r="BR688"/>
  <c r="BQ688"/>
  <c r="BO688"/>
  <c r="BN688"/>
  <c r="BL688"/>
  <c r="BK688"/>
  <c r="BI688"/>
  <c r="BH688"/>
  <c r="BG688"/>
  <c r="CE684"/>
  <c r="CD684"/>
  <c r="CB684"/>
  <c r="CA684"/>
  <c r="BV684"/>
  <c r="BU684"/>
  <c r="BT684"/>
  <c r="BR684"/>
  <c r="BQ684"/>
  <c r="BO684"/>
  <c r="BN684"/>
  <c r="BL684"/>
  <c r="BK684"/>
  <c r="BI684"/>
  <c r="BH684"/>
  <c r="BG684"/>
  <c r="CE683"/>
  <c r="CD683"/>
  <c r="CB683"/>
  <c r="CA683"/>
  <c r="BV683"/>
  <c r="BU683"/>
  <c r="BT683"/>
  <c r="BR683"/>
  <c r="BQ683"/>
  <c r="BO683"/>
  <c r="BN683"/>
  <c r="BL683"/>
  <c r="BK683"/>
  <c r="BI683"/>
  <c r="BH683"/>
  <c r="BG683"/>
  <c r="CE682"/>
  <c r="CD682"/>
  <c r="CB682"/>
  <c r="CA682"/>
  <c r="BV682"/>
  <c r="BU682"/>
  <c r="BT682"/>
  <c r="BR682"/>
  <c r="BQ682"/>
  <c r="BO682"/>
  <c r="BN682"/>
  <c r="BL682"/>
  <c r="BK682"/>
  <c r="BI682"/>
  <c r="BH682"/>
  <c r="BG682"/>
  <c r="CE671"/>
  <c r="CD671"/>
  <c r="CB671"/>
  <c r="CA671"/>
  <c r="BV671"/>
  <c r="BU671"/>
  <c r="BT671"/>
  <c r="BR671"/>
  <c r="BQ671"/>
  <c r="BO671"/>
  <c r="BN671"/>
  <c r="BL671"/>
  <c r="BK671"/>
  <c r="BI671"/>
  <c r="BH671"/>
  <c r="BG671"/>
  <c r="CE670"/>
  <c r="CD670"/>
  <c r="CB670"/>
  <c r="CA670"/>
  <c r="BV670"/>
  <c r="BU670"/>
  <c r="BT670"/>
  <c r="BR670"/>
  <c r="BQ670"/>
  <c r="BO670"/>
  <c r="BN670"/>
  <c r="BL670"/>
  <c r="BK670"/>
  <c r="BI670"/>
  <c r="BH670"/>
  <c r="BG670"/>
  <c r="CE669"/>
  <c r="CD669"/>
  <c r="CB669"/>
  <c r="CA669"/>
  <c r="BV669"/>
  <c r="BU669"/>
  <c r="BT669"/>
  <c r="BR669"/>
  <c r="BQ669"/>
  <c r="BO669"/>
  <c r="BN669"/>
  <c r="BL669"/>
  <c r="BK669"/>
  <c r="BI669"/>
  <c r="BH669"/>
  <c r="BG669"/>
  <c r="CE666"/>
  <c r="CD666"/>
  <c r="CB666"/>
  <c r="CA666"/>
  <c r="BV666"/>
  <c r="BU666"/>
  <c r="BT666"/>
  <c r="BR666"/>
  <c r="BQ666"/>
  <c r="BO666"/>
  <c r="BN666"/>
  <c r="BL666"/>
  <c r="BK666"/>
  <c r="BI666"/>
  <c r="BH666"/>
  <c r="BG666"/>
  <c r="CE665"/>
  <c r="CD665"/>
  <c r="CB665"/>
  <c r="CA665"/>
  <c r="BV665"/>
  <c r="BU665"/>
  <c r="BT665"/>
  <c r="BR665"/>
  <c r="BQ665"/>
  <c r="BO665"/>
  <c r="BN665"/>
  <c r="BL665"/>
  <c r="BK665"/>
  <c r="BI665"/>
  <c r="BH665"/>
  <c r="BG665"/>
  <c r="CE664"/>
  <c r="CD664"/>
  <c r="CB664"/>
  <c r="CA664"/>
  <c r="BV664"/>
  <c r="BU664"/>
  <c r="BT664"/>
  <c r="BR664"/>
  <c r="BQ664"/>
  <c r="BO664"/>
  <c r="BN664"/>
  <c r="BL664"/>
  <c r="BK664"/>
  <c r="BI664"/>
  <c r="BH664"/>
  <c r="BG664"/>
  <c r="CE661"/>
  <c r="CD661"/>
  <c r="CB661"/>
  <c r="CA661"/>
  <c r="BV661"/>
  <c r="BU661"/>
  <c r="BT661"/>
  <c r="BR661"/>
  <c r="BQ661"/>
  <c r="BO661"/>
  <c r="BN661"/>
  <c r="BL661"/>
  <c r="BK661"/>
  <c r="BI661"/>
  <c r="BH661"/>
  <c r="BG661"/>
  <c r="CE660"/>
  <c r="CD660"/>
  <c r="CB660"/>
  <c r="CA660"/>
  <c r="BV660"/>
  <c r="BU660"/>
  <c r="BT660"/>
  <c r="BR660"/>
  <c r="BQ660"/>
  <c r="BO660"/>
  <c r="BN660"/>
  <c r="BL660"/>
  <c r="BK660"/>
  <c r="BI660"/>
  <c r="BH660"/>
  <c r="BG660"/>
  <c r="CE659"/>
  <c r="CD659"/>
  <c r="CB659"/>
  <c r="CA659"/>
  <c r="BV659"/>
  <c r="BU659"/>
  <c r="BT659"/>
  <c r="BR659"/>
  <c r="BQ659"/>
  <c r="BO659"/>
  <c r="BN659"/>
  <c r="BL659"/>
  <c r="BK659"/>
  <c r="BI659"/>
  <c r="BH659"/>
  <c r="BG659"/>
  <c r="CE654"/>
  <c r="CD654"/>
  <c r="CB654"/>
  <c r="CA654"/>
  <c r="BV654"/>
  <c r="BU654"/>
  <c r="BT654"/>
  <c r="BR654"/>
  <c r="BQ654"/>
  <c r="BO654"/>
  <c r="BN654"/>
  <c r="BL654"/>
  <c r="BK654"/>
  <c r="BI654"/>
  <c r="BH654"/>
  <c r="BG654"/>
  <c r="CE653"/>
  <c r="CD653"/>
  <c r="CB653"/>
  <c r="CA653"/>
  <c r="BV653"/>
  <c r="BU653"/>
  <c r="BT653"/>
  <c r="BR653"/>
  <c r="BQ653"/>
  <c r="BO653"/>
  <c r="BN653"/>
  <c r="BL653"/>
  <c r="BK653"/>
  <c r="BI653"/>
  <c r="BH653"/>
  <c r="BG653"/>
  <c r="CE652"/>
  <c r="CD652"/>
  <c r="CB652"/>
  <c r="CA652"/>
  <c r="BV652"/>
  <c r="BU652"/>
  <c r="BT652"/>
  <c r="BR652"/>
  <c r="BQ652"/>
  <c r="BO652"/>
  <c r="BN652"/>
  <c r="BL652"/>
  <c r="BK652"/>
  <c r="BI652"/>
  <c r="BH652"/>
  <c r="BG652"/>
  <c r="CE648"/>
  <c r="CD648"/>
  <c r="CB648"/>
  <c r="CA648"/>
  <c r="BV648"/>
  <c r="BU648"/>
  <c r="BT648"/>
  <c r="BR648"/>
  <c r="BQ648"/>
  <c r="BO648"/>
  <c r="BN648"/>
  <c r="BL648"/>
  <c r="BK648"/>
  <c r="BI648"/>
  <c r="BH648"/>
  <c r="BG648"/>
  <c r="CE647"/>
  <c r="CD647"/>
  <c r="CB647"/>
  <c r="CA647"/>
  <c r="BV647"/>
  <c r="BU647"/>
  <c r="BT647"/>
  <c r="BR647"/>
  <c r="BQ647"/>
  <c r="BO647"/>
  <c r="BN647"/>
  <c r="BL647"/>
  <c r="BK647"/>
  <c r="BI647"/>
  <c r="BH647"/>
  <c r="BG647"/>
  <c r="CE646"/>
  <c r="CD646"/>
  <c r="CB646"/>
  <c r="CA646"/>
  <c r="BV646"/>
  <c r="BU646"/>
  <c r="BT646"/>
  <c r="BR646"/>
  <c r="BQ646"/>
  <c r="BO646"/>
  <c r="BN646"/>
  <c r="BL646"/>
  <c r="BK646"/>
  <c r="BI646"/>
  <c r="BH646"/>
  <c r="BG646"/>
  <c r="CE635"/>
  <c r="CD635"/>
  <c r="CB635"/>
  <c r="CA635"/>
  <c r="BV635"/>
  <c r="BU635"/>
  <c r="BT635"/>
  <c r="BR635"/>
  <c r="BQ635"/>
  <c r="BO635"/>
  <c r="BN635"/>
  <c r="BL635"/>
  <c r="BK635"/>
  <c r="BI635"/>
  <c r="BH635"/>
  <c r="BG635"/>
  <c r="CE634"/>
  <c r="CD634"/>
  <c r="CB634"/>
  <c r="CA634"/>
  <c r="BV634"/>
  <c r="BU634"/>
  <c r="BT634"/>
  <c r="BR634"/>
  <c r="BQ634"/>
  <c r="BO634"/>
  <c r="BN634"/>
  <c r="BL634"/>
  <c r="BK634"/>
  <c r="BI634"/>
  <c r="BH634"/>
  <c r="BG634"/>
  <c r="CE633"/>
  <c r="CD633"/>
  <c r="CB633"/>
  <c r="CA633"/>
  <c r="BV633"/>
  <c r="BU633"/>
  <c r="BT633"/>
  <c r="BR633"/>
  <c r="BQ633"/>
  <c r="BO633"/>
  <c r="BN633"/>
  <c r="BL633"/>
  <c r="BK633"/>
  <c r="BI633"/>
  <c r="BH633"/>
  <c r="BG633"/>
  <c r="CE630"/>
  <c r="CD630"/>
  <c r="CB630"/>
  <c r="CA630"/>
  <c r="BV630"/>
  <c r="BU630"/>
  <c r="BT630"/>
  <c r="BR630"/>
  <c r="BQ630"/>
  <c r="BO630"/>
  <c r="BN630"/>
  <c r="BL630"/>
  <c r="BK630"/>
  <c r="BI630"/>
  <c r="BH630"/>
  <c r="BG630"/>
  <c r="CE629"/>
  <c r="CD629"/>
  <c r="CB629"/>
  <c r="CA629"/>
  <c r="BV629"/>
  <c r="BU629"/>
  <c r="BT629"/>
  <c r="BR629"/>
  <c r="BQ629"/>
  <c r="BO629"/>
  <c r="BN629"/>
  <c r="BL629"/>
  <c r="BK629"/>
  <c r="BI629"/>
  <c r="BH629"/>
  <c r="BG629"/>
  <c r="CE628"/>
  <c r="CD628"/>
  <c r="CB628"/>
  <c r="CA628"/>
  <c r="BV628"/>
  <c r="BU628"/>
  <c r="BT628"/>
  <c r="BR628"/>
  <c r="BQ628"/>
  <c r="BO628"/>
  <c r="BN628"/>
  <c r="BL628"/>
  <c r="BK628"/>
  <c r="BI628"/>
  <c r="BH628"/>
  <c r="BG628"/>
  <c r="CE624"/>
  <c r="CD624"/>
  <c r="CB624"/>
  <c r="CA624"/>
  <c r="BV624"/>
  <c r="BU624"/>
  <c r="BT624"/>
  <c r="BR624"/>
  <c r="BQ624"/>
  <c r="BO624"/>
  <c r="BN624"/>
  <c r="BL624"/>
  <c r="BK624"/>
  <c r="BI624"/>
  <c r="BH624"/>
  <c r="BG624"/>
  <c r="CE623"/>
  <c r="CD623"/>
  <c r="CB623"/>
  <c r="CA623"/>
  <c r="BV623"/>
  <c r="BU623"/>
  <c r="BT623"/>
  <c r="BR623"/>
  <c r="BQ623"/>
  <c r="BO623"/>
  <c r="BN623"/>
  <c r="BL623"/>
  <c r="BK623"/>
  <c r="BI623"/>
  <c r="BH623"/>
  <c r="BG623"/>
  <c r="CE622"/>
  <c r="CD622"/>
  <c r="CB622"/>
  <c r="CA622"/>
  <c r="BV622"/>
  <c r="BU622"/>
  <c r="BT622"/>
  <c r="BR622"/>
  <c r="BQ622"/>
  <c r="BO622"/>
  <c r="BN622"/>
  <c r="BL622"/>
  <c r="BK622"/>
  <c r="BI622"/>
  <c r="BH622"/>
  <c r="BG622"/>
  <c r="CE618"/>
  <c r="CD618"/>
  <c r="CB618"/>
  <c r="CA618"/>
  <c r="BV618"/>
  <c r="BU618"/>
  <c r="BT618"/>
  <c r="BR618"/>
  <c r="BQ618"/>
  <c r="BO618"/>
  <c r="BN618"/>
  <c r="BL618"/>
  <c r="BK618"/>
  <c r="BI618"/>
  <c r="BH618"/>
  <c r="BG618"/>
  <c r="CE617"/>
  <c r="CD617"/>
  <c r="CB617"/>
  <c r="CA617"/>
  <c r="BV617"/>
  <c r="BU617"/>
  <c r="BT617"/>
  <c r="BR617"/>
  <c r="BQ617"/>
  <c r="BO617"/>
  <c r="BN617"/>
  <c r="BL617"/>
  <c r="BK617"/>
  <c r="BI617"/>
  <c r="BH617"/>
  <c r="BG617"/>
  <c r="CE616"/>
  <c r="CD616"/>
  <c r="CB616"/>
  <c r="CA616"/>
  <c r="BV616"/>
  <c r="BU616"/>
  <c r="BT616"/>
  <c r="BR616"/>
  <c r="BQ616"/>
  <c r="BO616"/>
  <c r="BN616"/>
  <c r="BL616"/>
  <c r="BK616"/>
  <c r="BI616"/>
  <c r="BH616"/>
  <c r="BG616"/>
  <c r="CE613"/>
  <c r="CD613"/>
  <c r="CB613"/>
  <c r="CA613"/>
  <c r="BV613"/>
  <c r="BU613"/>
  <c r="BT613"/>
  <c r="BR613"/>
  <c r="BQ613"/>
  <c r="BO613"/>
  <c r="BN613"/>
  <c r="BL613"/>
  <c r="BK613"/>
  <c r="BI613"/>
  <c r="BH613"/>
  <c r="BG613"/>
  <c r="CE612"/>
  <c r="CD612"/>
  <c r="CB612"/>
  <c r="CA612"/>
  <c r="BV612"/>
  <c r="BU612"/>
  <c r="BT612"/>
  <c r="BR612"/>
  <c r="BQ612"/>
  <c r="BO612"/>
  <c r="BN612"/>
  <c r="BL612"/>
  <c r="BK612"/>
  <c r="BI612"/>
  <c r="BH612"/>
  <c r="BG612"/>
  <c r="CE611"/>
  <c r="CD611"/>
  <c r="CB611"/>
  <c r="CA611"/>
  <c r="BV611"/>
  <c r="BU611"/>
  <c r="BT611"/>
  <c r="BR611"/>
  <c r="BQ611"/>
  <c r="BO611"/>
  <c r="BN611"/>
  <c r="BL611"/>
  <c r="BK611"/>
  <c r="BI611"/>
  <c r="BH611"/>
  <c r="BG611"/>
  <c r="CE599"/>
  <c r="CD599"/>
  <c r="CB599"/>
  <c r="CA599"/>
  <c r="BV599"/>
  <c r="BU599"/>
  <c r="BT599"/>
  <c r="BR599"/>
  <c r="BQ599"/>
  <c r="BO599"/>
  <c r="BN599"/>
  <c r="BL599"/>
  <c r="BK599"/>
  <c r="BI599"/>
  <c r="BH599"/>
  <c r="BG599"/>
  <c r="CE598"/>
  <c r="CD598"/>
  <c r="CB598"/>
  <c r="CA598"/>
  <c r="BV598"/>
  <c r="BU598"/>
  <c r="BT598"/>
  <c r="BR598"/>
  <c r="BQ598"/>
  <c r="BO598"/>
  <c r="BN598"/>
  <c r="BL598"/>
  <c r="BK598"/>
  <c r="BI598"/>
  <c r="BH598"/>
  <c r="BG598"/>
  <c r="CE597"/>
  <c r="CD597"/>
  <c r="CB597"/>
  <c r="CA597"/>
  <c r="BV597"/>
  <c r="BU597"/>
  <c r="BT597"/>
  <c r="BR597"/>
  <c r="BQ597"/>
  <c r="BO597"/>
  <c r="BN597"/>
  <c r="BL597"/>
  <c r="BK597"/>
  <c r="BI597"/>
  <c r="BH597"/>
  <c r="BG597"/>
  <c r="CE593"/>
  <c r="CD593"/>
  <c r="CB593"/>
  <c r="CA593"/>
  <c r="BV593"/>
  <c r="BU593"/>
  <c r="BT593"/>
  <c r="BR593"/>
  <c r="BQ593"/>
  <c r="BO593"/>
  <c r="BN593"/>
  <c r="BL593"/>
  <c r="BK593"/>
  <c r="BI593"/>
  <c r="BH593"/>
  <c r="BG593"/>
  <c r="CE592"/>
  <c r="CD592"/>
  <c r="CB592"/>
  <c r="CA592"/>
  <c r="BV592"/>
  <c r="BU592"/>
  <c r="BT592"/>
  <c r="BR592"/>
  <c r="BQ592"/>
  <c r="BO592"/>
  <c r="BN592"/>
  <c r="BL592"/>
  <c r="BK592"/>
  <c r="BI592"/>
  <c r="BH592"/>
  <c r="BG592"/>
  <c r="CE591"/>
  <c r="CD591"/>
  <c r="CB591"/>
  <c r="CA591"/>
  <c r="BV591"/>
  <c r="BU591"/>
  <c r="BT591"/>
  <c r="BR591"/>
  <c r="BQ591"/>
  <c r="BO591"/>
  <c r="BN591"/>
  <c r="BL591"/>
  <c r="BK591"/>
  <c r="BI591"/>
  <c r="BH591"/>
  <c r="BG591"/>
  <c r="CE586"/>
  <c r="CD586"/>
  <c r="CB586"/>
  <c r="CA586"/>
  <c r="BV586"/>
  <c r="BU586"/>
  <c r="BT586"/>
  <c r="BR586"/>
  <c r="BQ586"/>
  <c r="BO586"/>
  <c r="BN586"/>
  <c r="BL586"/>
  <c r="BK586"/>
  <c r="BI586"/>
  <c r="BH586"/>
  <c r="BG586"/>
  <c r="CE585"/>
  <c r="CD585"/>
  <c r="CB585"/>
  <c r="CA585"/>
  <c r="BV585"/>
  <c r="BU585"/>
  <c r="BT585"/>
  <c r="BR585"/>
  <c r="BQ585"/>
  <c r="BO585"/>
  <c r="BN585"/>
  <c r="BL585"/>
  <c r="BK585"/>
  <c r="BI585"/>
  <c r="BH585"/>
  <c r="BG585"/>
  <c r="CE584"/>
  <c r="CD584"/>
  <c r="CB584"/>
  <c r="CA584"/>
  <c r="BV584"/>
  <c r="BU584"/>
  <c r="BT584"/>
  <c r="BR584"/>
  <c r="BQ584"/>
  <c r="BO584"/>
  <c r="BN584"/>
  <c r="BL584"/>
  <c r="BK584"/>
  <c r="BI584"/>
  <c r="BH584"/>
  <c r="BG584"/>
  <c r="CE580"/>
  <c r="CD580"/>
  <c r="CB580"/>
  <c r="CA580"/>
  <c r="BV580"/>
  <c r="BU580"/>
  <c r="BT580"/>
  <c r="BR580"/>
  <c r="BQ580"/>
  <c r="BO580"/>
  <c r="BN580"/>
  <c r="BL580"/>
  <c r="BK580"/>
  <c r="BI580"/>
  <c r="BH580"/>
  <c r="BG580"/>
  <c r="CE579"/>
  <c r="CD579"/>
  <c r="CB579"/>
  <c r="CA579"/>
  <c r="BV579"/>
  <c r="BU579"/>
  <c r="BT579"/>
  <c r="BR579"/>
  <c r="BQ579"/>
  <c r="BO579"/>
  <c r="BN579"/>
  <c r="BL579"/>
  <c r="BK579"/>
  <c r="BI579"/>
  <c r="BH579"/>
  <c r="BG579"/>
  <c r="CE578"/>
  <c r="CD578"/>
  <c r="CB578"/>
  <c r="CA578"/>
  <c r="BV578"/>
  <c r="BU578"/>
  <c r="BT578"/>
  <c r="BR578"/>
  <c r="BQ578"/>
  <c r="BO578"/>
  <c r="BN578"/>
  <c r="BL578"/>
  <c r="BK578"/>
  <c r="BI578"/>
  <c r="BH578"/>
  <c r="BG578"/>
  <c r="CE574"/>
  <c r="CD574"/>
  <c r="CB574"/>
  <c r="CA574"/>
  <c r="BV574"/>
  <c r="BU574"/>
  <c r="BT574"/>
  <c r="BR574"/>
  <c r="BQ574"/>
  <c r="BO574"/>
  <c r="BN574"/>
  <c r="BL574"/>
  <c r="BK574"/>
  <c r="BI574"/>
  <c r="BH574"/>
  <c r="BG574"/>
  <c r="CE573"/>
  <c r="CD573"/>
  <c r="CB573"/>
  <c r="CA573"/>
  <c r="BV573"/>
  <c r="BU573"/>
  <c r="BT573"/>
  <c r="BR573"/>
  <c r="BQ573"/>
  <c r="BO573"/>
  <c r="BN573"/>
  <c r="BL573"/>
  <c r="BK573"/>
  <c r="BI573"/>
  <c r="BH573"/>
  <c r="BG573"/>
  <c r="CE572"/>
  <c r="CD572"/>
  <c r="CB572"/>
  <c r="CA572"/>
  <c r="BV572"/>
  <c r="BU572"/>
  <c r="BT572"/>
  <c r="BR572"/>
  <c r="BQ572"/>
  <c r="BO572"/>
  <c r="BN572"/>
  <c r="BL572"/>
  <c r="BK572"/>
  <c r="BI572"/>
  <c r="BH572"/>
  <c r="BG572"/>
  <c r="CE568"/>
  <c r="CD568"/>
  <c r="CB568"/>
  <c r="CA568"/>
  <c r="BV568"/>
  <c r="BU568"/>
  <c r="BT568"/>
  <c r="BR568"/>
  <c r="BQ568"/>
  <c r="BO568"/>
  <c r="BN568"/>
  <c r="BL568"/>
  <c r="BK568"/>
  <c r="BI568"/>
  <c r="BH568"/>
  <c r="BG568"/>
  <c r="CE567"/>
  <c r="CD567"/>
  <c r="CB567"/>
  <c r="CA567"/>
  <c r="BV567"/>
  <c r="BU567"/>
  <c r="BT567"/>
  <c r="BR567"/>
  <c r="BQ567"/>
  <c r="BO567"/>
  <c r="BN567"/>
  <c r="BL567"/>
  <c r="BK567"/>
  <c r="BI567"/>
  <c r="BH567"/>
  <c r="BG567"/>
  <c r="CE566"/>
  <c r="CD566"/>
  <c r="CB566"/>
  <c r="CA566"/>
  <c r="BV566"/>
  <c r="BU566"/>
  <c r="BT566"/>
  <c r="BR566"/>
  <c r="BQ566"/>
  <c r="BO566"/>
  <c r="BN566"/>
  <c r="BL566"/>
  <c r="BK566"/>
  <c r="BI566"/>
  <c r="BH566"/>
  <c r="BG566"/>
  <c r="CE562"/>
  <c r="CD562"/>
  <c r="CB562"/>
  <c r="CA562"/>
  <c r="BV562"/>
  <c r="BU562"/>
  <c r="BT562"/>
  <c r="BR562"/>
  <c r="BQ562"/>
  <c r="BO562"/>
  <c r="BN562"/>
  <c r="BL562"/>
  <c r="BK562"/>
  <c r="BI562"/>
  <c r="BH562"/>
  <c r="BG562"/>
  <c r="CE561"/>
  <c r="CD561"/>
  <c r="CB561"/>
  <c r="CA561"/>
  <c r="BV561"/>
  <c r="BU561"/>
  <c r="BT561"/>
  <c r="BR561"/>
  <c r="BQ561"/>
  <c r="BO561"/>
  <c r="BN561"/>
  <c r="BL561"/>
  <c r="BK561"/>
  <c r="BI561"/>
  <c r="BH561"/>
  <c r="BG561"/>
  <c r="CE560"/>
  <c r="CD560"/>
  <c r="CB560"/>
  <c r="CA560"/>
  <c r="BV560"/>
  <c r="BU560"/>
  <c r="BT560"/>
  <c r="BR560"/>
  <c r="BQ560"/>
  <c r="BO560"/>
  <c r="BN560"/>
  <c r="BL560"/>
  <c r="BK560"/>
  <c r="BI560"/>
  <c r="BH560"/>
  <c r="BG560"/>
  <c r="CE556"/>
  <c r="CD556"/>
  <c r="CB556"/>
  <c r="CA556"/>
  <c r="BV556"/>
  <c r="BU556"/>
  <c r="BT556"/>
  <c r="BR556"/>
  <c r="BQ556"/>
  <c r="BO556"/>
  <c r="BN556"/>
  <c r="BL556"/>
  <c r="BK556"/>
  <c r="BI556"/>
  <c r="BH556"/>
  <c r="BG556"/>
  <c r="CE555"/>
  <c r="CD555"/>
  <c r="CB555"/>
  <c r="CA555"/>
  <c r="BV555"/>
  <c r="BU555"/>
  <c r="BT555"/>
  <c r="BR555"/>
  <c r="BQ555"/>
  <c r="BO555"/>
  <c r="BN555"/>
  <c r="BL555"/>
  <c r="BK555"/>
  <c r="BI555"/>
  <c r="BH555"/>
  <c r="BG555"/>
  <c r="CE554"/>
  <c r="CD554"/>
  <c r="CB554"/>
  <c r="CA554"/>
  <c r="BV554"/>
  <c r="BU554"/>
  <c r="BT554"/>
  <c r="BR554"/>
  <c r="BQ554"/>
  <c r="BO554"/>
  <c r="BN554"/>
  <c r="BL554"/>
  <c r="BK554"/>
  <c r="BI554"/>
  <c r="BH554"/>
  <c r="BG554"/>
  <c r="BV551"/>
  <c r="BU551"/>
  <c r="BT551"/>
  <c r="CE550"/>
  <c r="CD550"/>
  <c r="CB550"/>
  <c r="CA550"/>
  <c r="BV550"/>
  <c r="BU550"/>
  <c r="BT550"/>
  <c r="BR550"/>
  <c r="BQ550"/>
  <c r="BO550"/>
  <c r="BN550"/>
  <c r="BL550"/>
  <c r="BK550"/>
  <c r="BI550"/>
  <c r="BH550"/>
  <c r="BG550"/>
  <c r="CE549"/>
  <c r="CD549"/>
  <c r="CB549"/>
  <c r="CA549"/>
  <c r="BV549"/>
  <c r="BU549"/>
  <c r="BT549"/>
  <c r="BR549"/>
  <c r="BQ549"/>
  <c r="BO549"/>
  <c r="BN549"/>
  <c r="BL549"/>
  <c r="BK549"/>
  <c r="BI549"/>
  <c r="BH549"/>
  <c r="BG549"/>
  <c r="CE548"/>
  <c r="CD548"/>
  <c r="CB548"/>
  <c r="CA548"/>
  <c r="BV548"/>
  <c r="BU548"/>
  <c r="BT548"/>
  <c r="BR548"/>
  <c r="BQ548"/>
  <c r="BO548"/>
  <c r="BN548"/>
  <c r="BL548"/>
  <c r="BK548"/>
  <c r="BI548"/>
  <c r="BH548"/>
  <c r="BG548"/>
  <c r="CE545"/>
  <c r="CD545"/>
  <c r="CB545"/>
  <c r="CA545"/>
  <c r="BV545"/>
  <c r="BU545"/>
  <c r="BT545"/>
  <c r="BR545"/>
  <c r="BQ545"/>
  <c r="BO545"/>
  <c r="BN545"/>
  <c r="BL545"/>
  <c r="BK545"/>
  <c r="BI545"/>
  <c r="BH545"/>
  <c r="BG545"/>
  <c r="CE544"/>
  <c r="CD544"/>
  <c r="CB544"/>
  <c r="CA544"/>
  <c r="BV544"/>
  <c r="BU544"/>
  <c r="BT544"/>
  <c r="BR544"/>
  <c r="BQ544"/>
  <c r="BO544"/>
  <c r="BN544"/>
  <c r="BL544"/>
  <c r="BK544"/>
  <c r="BI544"/>
  <c r="BH544"/>
  <c r="BG544"/>
  <c r="CE543"/>
  <c r="CD543"/>
  <c r="CB543"/>
  <c r="CA543"/>
  <c r="BV543"/>
  <c r="BU543"/>
  <c r="BT543"/>
  <c r="BR543"/>
  <c r="BQ543"/>
  <c r="BO543"/>
  <c r="BN543"/>
  <c r="BL543"/>
  <c r="BK543"/>
  <c r="BI543"/>
  <c r="BH543"/>
  <c r="BG543"/>
  <c r="CE539"/>
  <c r="CD539"/>
  <c r="CB539"/>
  <c r="CA539"/>
  <c r="BV539"/>
  <c r="BU539"/>
  <c r="BT539"/>
  <c r="BR539"/>
  <c r="BQ539"/>
  <c r="BO539"/>
  <c r="BN539"/>
  <c r="BL539"/>
  <c r="BK539"/>
  <c r="BI539"/>
  <c r="BH539"/>
  <c r="BG539"/>
  <c r="CE538"/>
  <c r="CD538"/>
  <c r="CB538"/>
  <c r="CA538"/>
  <c r="BV538"/>
  <c r="BU538"/>
  <c r="BT538"/>
  <c r="BR538"/>
  <c r="BQ538"/>
  <c r="BO538"/>
  <c r="BN538"/>
  <c r="BL538"/>
  <c r="BK538"/>
  <c r="BI538"/>
  <c r="BH538"/>
  <c r="BG538"/>
  <c r="CE537"/>
  <c r="CD537"/>
  <c r="CB537"/>
  <c r="CA537"/>
  <c r="BV537"/>
  <c r="BU537"/>
  <c r="BT537"/>
  <c r="BR537"/>
  <c r="BQ537"/>
  <c r="BO537"/>
  <c r="BN537"/>
  <c r="BL537"/>
  <c r="BK537"/>
  <c r="BI537"/>
  <c r="BH537"/>
  <c r="BG537"/>
  <c r="CE534"/>
  <c r="CD534"/>
  <c r="CB534"/>
  <c r="CA534"/>
  <c r="BV534"/>
  <c r="BU534"/>
  <c r="BT534"/>
  <c r="BR534"/>
  <c r="BQ534"/>
  <c r="BO534"/>
  <c r="BN534"/>
  <c r="BL534"/>
  <c r="BK534"/>
  <c r="BI534"/>
  <c r="BH534"/>
  <c r="BG534"/>
  <c r="CE533"/>
  <c r="CD533"/>
  <c r="CB533"/>
  <c r="CA533"/>
  <c r="BV533"/>
  <c r="BU533"/>
  <c r="BT533"/>
  <c r="BR533"/>
  <c r="BQ533"/>
  <c r="BO533"/>
  <c r="BN533"/>
  <c r="BL533"/>
  <c r="BK533"/>
  <c r="BI533"/>
  <c r="BH533"/>
  <c r="BG533"/>
  <c r="CE532"/>
  <c r="CD532"/>
  <c r="CB532"/>
  <c r="CA532"/>
  <c r="BV532"/>
  <c r="BU532"/>
  <c r="BT532"/>
  <c r="BR532"/>
  <c r="BQ532"/>
  <c r="BO532"/>
  <c r="BN532"/>
  <c r="BL532"/>
  <c r="BK532"/>
  <c r="BI532"/>
  <c r="BH532"/>
  <c r="BG532"/>
  <c r="CE529"/>
  <c r="CD529"/>
  <c r="CB529"/>
  <c r="CA529"/>
  <c r="BV529"/>
  <c r="BU529"/>
  <c r="BT529"/>
  <c r="BR529"/>
  <c r="BQ529"/>
  <c r="BO529"/>
  <c r="BN529"/>
  <c r="BL529"/>
  <c r="BK529"/>
  <c r="BI529"/>
  <c r="BH529"/>
  <c r="BG529"/>
  <c r="CE528"/>
  <c r="CD528"/>
  <c r="CB528"/>
  <c r="CA528"/>
  <c r="BV528"/>
  <c r="BU528"/>
  <c r="BT528"/>
  <c r="BR528"/>
  <c r="BQ528"/>
  <c r="BO528"/>
  <c r="BN528"/>
  <c r="BL528"/>
  <c r="BK528"/>
  <c r="BI528"/>
  <c r="BH528"/>
  <c r="BG528"/>
  <c r="CE527"/>
  <c r="CD527"/>
  <c r="CB527"/>
  <c r="CA527"/>
  <c r="BV527"/>
  <c r="BU527"/>
  <c r="BT527"/>
  <c r="BR527"/>
  <c r="BQ527"/>
  <c r="BO527"/>
  <c r="BN527"/>
  <c r="BL527"/>
  <c r="BK527"/>
  <c r="BI527"/>
  <c r="BH527"/>
  <c r="BG527"/>
  <c r="CE524"/>
  <c r="CD524"/>
  <c r="CB524"/>
  <c r="CA524"/>
  <c r="BV524"/>
  <c r="BU524"/>
  <c r="BT524"/>
  <c r="BR524"/>
  <c r="BQ524"/>
  <c r="BO524"/>
  <c r="BN524"/>
  <c r="BL524"/>
  <c r="BK524"/>
  <c r="BI524"/>
  <c r="BH524"/>
  <c r="BG524"/>
  <c r="CE523"/>
  <c r="CD523"/>
  <c r="CB523"/>
  <c r="CA523"/>
  <c r="BV523"/>
  <c r="BU523"/>
  <c r="BT523"/>
  <c r="BR523"/>
  <c r="BQ523"/>
  <c r="BO523"/>
  <c r="BN523"/>
  <c r="BL523"/>
  <c r="BK523"/>
  <c r="BI523"/>
  <c r="BH523"/>
  <c r="BG523"/>
  <c r="CE522"/>
  <c r="CD522"/>
  <c r="CB522"/>
  <c r="CA522"/>
  <c r="BV522"/>
  <c r="BU522"/>
  <c r="BT522"/>
  <c r="BR522"/>
  <c r="BQ522"/>
  <c r="BO522"/>
  <c r="BN522"/>
  <c r="BL522"/>
  <c r="BK522"/>
  <c r="BI522"/>
  <c r="BH522"/>
  <c r="BG522"/>
  <c r="CE519"/>
  <c r="CD519"/>
  <c r="CB519"/>
  <c r="CA519"/>
  <c r="BV519"/>
  <c r="BU519"/>
  <c r="BT519"/>
  <c r="BR519"/>
  <c r="BQ519"/>
  <c r="BO519"/>
  <c r="BN519"/>
  <c r="BL519"/>
  <c r="BK519"/>
  <c r="BI519"/>
  <c r="BH519"/>
  <c r="BG519"/>
  <c r="CE518"/>
  <c r="CD518"/>
  <c r="CB518"/>
  <c r="CA518"/>
  <c r="BV518"/>
  <c r="BU518"/>
  <c r="BT518"/>
  <c r="BR518"/>
  <c r="BQ518"/>
  <c r="BO518"/>
  <c r="BN518"/>
  <c r="BL518"/>
  <c r="BK518"/>
  <c r="BI518"/>
  <c r="BH518"/>
  <c r="BG518"/>
  <c r="CE517"/>
  <c r="CD517"/>
  <c r="CB517"/>
  <c r="CA517"/>
  <c r="BV517"/>
  <c r="BU517"/>
  <c r="BT517"/>
  <c r="BR517"/>
  <c r="BQ517"/>
  <c r="BO517"/>
  <c r="BN517"/>
  <c r="BL517"/>
  <c r="BK517"/>
  <c r="BI517"/>
  <c r="BH517"/>
  <c r="BG517"/>
  <c r="CE511"/>
  <c r="CD511"/>
  <c r="CB511"/>
  <c r="CA511"/>
  <c r="BV511"/>
  <c r="BU511"/>
  <c r="BT511"/>
  <c r="BR511"/>
  <c r="BQ511"/>
  <c r="BO511"/>
  <c r="BN511"/>
  <c r="BL511"/>
  <c r="BK511"/>
  <c r="BI511"/>
  <c r="BH511"/>
  <c r="BG511"/>
  <c r="CE510"/>
  <c r="CD510"/>
  <c r="CB510"/>
  <c r="CA510"/>
  <c r="BV510"/>
  <c r="BU510"/>
  <c r="BT510"/>
  <c r="BR510"/>
  <c r="BQ510"/>
  <c r="BO510"/>
  <c r="BN510"/>
  <c r="BL510"/>
  <c r="BK510"/>
  <c r="BI510"/>
  <c r="BH510"/>
  <c r="BG510"/>
  <c r="CE506"/>
  <c r="CD506"/>
  <c r="CB506"/>
  <c r="CA506"/>
  <c r="BV506"/>
  <c r="BU506"/>
  <c r="BT506"/>
  <c r="BR506"/>
  <c r="BQ506"/>
  <c r="BO506"/>
  <c r="BN506"/>
  <c r="BL506"/>
  <c r="BK506"/>
  <c r="BI506"/>
  <c r="BH506"/>
  <c r="BG506"/>
  <c r="CE505"/>
  <c r="CD505"/>
  <c r="CB505"/>
  <c r="CA505"/>
  <c r="BV505"/>
  <c r="BU505"/>
  <c r="BT505"/>
  <c r="BR505"/>
  <c r="BQ505"/>
  <c r="BO505"/>
  <c r="BN505"/>
  <c r="BL505"/>
  <c r="BK505"/>
  <c r="BI505"/>
  <c r="BH505"/>
  <c r="BG505"/>
  <c r="CE504"/>
  <c r="CD504"/>
  <c r="CB504"/>
  <c r="CA504"/>
  <c r="BV504"/>
  <c r="BU504"/>
  <c r="BT504"/>
  <c r="BR504"/>
  <c r="BQ504"/>
  <c r="BO504"/>
  <c r="BN504"/>
  <c r="BL504"/>
  <c r="BK504"/>
  <c r="BI504"/>
  <c r="BH504"/>
  <c r="BG504"/>
  <c r="AA58" i="2"/>
  <c r="Z58"/>
  <c r="X58"/>
  <c r="W58"/>
  <c r="R58"/>
  <c r="Q58"/>
  <c r="P58"/>
  <c r="N58"/>
  <c r="M58"/>
  <c r="K58"/>
  <c r="J58"/>
  <c r="H58"/>
  <c r="E58"/>
  <c r="CE498" i="1"/>
  <c r="AA57" i="2" s="1"/>
  <c r="CD498" i="1"/>
  <c r="Z57" i="2" s="1"/>
  <c r="CB498" i="1"/>
  <c r="X57" i="2" s="1"/>
  <c r="CA498" i="1"/>
  <c r="W57" i="2" s="1"/>
  <c r="BV498" i="1"/>
  <c r="R57" i="2" s="1"/>
  <c r="BU498" i="1"/>
  <c r="Q57" i="2" s="1"/>
  <c r="BT498" i="1"/>
  <c r="P57" i="2" s="1"/>
  <c r="BR498" i="1"/>
  <c r="N57" i="2" s="1"/>
  <c r="BQ498" i="1"/>
  <c r="M57" i="2" s="1"/>
  <c r="BO498" i="1"/>
  <c r="K57" i="2" s="1"/>
  <c r="BN498" i="1"/>
  <c r="J57" i="2" s="1"/>
  <c r="BL498" i="1"/>
  <c r="H57" i="2" s="1"/>
  <c r="BK498" i="1"/>
  <c r="G57" i="2" s="1"/>
  <c r="BI498" i="1"/>
  <c r="BH498"/>
  <c r="BG498"/>
  <c r="CE497"/>
  <c r="AA56" i="2" s="1"/>
  <c r="CD497" i="1"/>
  <c r="CB497"/>
  <c r="X56" i="2" s="1"/>
  <c r="CA497" i="1"/>
  <c r="W56" i="2" s="1"/>
  <c r="BV497" i="1"/>
  <c r="R56" i="2" s="1"/>
  <c r="BU497" i="1"/>
  <c r="BT497"/>
  <c r="BR497"/>
  <c r="N56" i="2" s="1"/>
  <c r="BQ497" i="1"/>
  <c r="M56" i="2" s="1"/>
  <c r="BO497" i="1"/>
  <c r="K56" i="2" s="1"/>
  <c r="K59" s="1"/>
  <c r="BN497" i="1"/>
  <c r="J56" i="2" s="1"/>
  <c r="BL497" i="1"/>
  <c r="H56" i="2" s="1"/>
  <c r="BK497" i="1"/>
  <c r="F35" i="14" s="1"/>
  <c r="BI497" i="1"/>
  <c r="BH497"/>
  <c r="BG497"/>
  <c r="CE464"/>
  <c r="AA41" i="2" s="1"/>
  <c r="CD464" i="1"/>
  <c r="Z41" i="2" s="1"/>
  <c r="CB464" i="1"/>
  <c r="X41" i="2" s="1"/>
  <c r="CA464" i="1"/>
  <c r="W41" i="2" s="1"/>
  <c r="BV464" i="1"/>
  <c r="R41" i="2" s="1"/>
  <c r="BU464" i="1"/>
  <c r="Q41" i="2" s="1"/>
  <c r="BT464" i="1"/>
  <c r="P41" i="2" s="1"/>
  <c r="BR464" i="1"/>
  <c r="N41" i="2" s="1"/>
  <c r="BQ464" i="1"/>
  <c r="M41" i="2" s="1"/>
  <c r="BO464" i="1"/>
  <c r="K41" i="2" s="1"/>
  <c r="BN464" i="1"/>
  <c r="J41" i="2" s="1"/>
  <c r="BL464" i="1"/>
  <c r="H41" i="2" s="1"/>
  <c r="BK464" i="1"/>
  <c r="G41" i="2" s="1"/>
  <c r="BI464" i="1"/>
  <c r="BH464"/>
  <c r="D41" i="2" s="1"/>
  <c r="BG464" i="1"/>
  <c r="CE463"/>
  <c r="AA40" i="2" s="1"/>
  <c r="AA42" s="1"/>
  <c r="CD463" i="1"/>
  <c r="Z40" i="2" s="1"/>
  <c r="Z42" s="1"/>
  <c r="CB463" i="1"/>
  <c r="X40" i="2" s="1"/>
  <c r="X42" s="1"/>
  <c r="CA463" i="1"/>
  <c r="W40" i="2" s="1"/>
  <c r="W42" s="1"/>
  <c r="BV463" i="1"/>
  <c r="R40" i="2" s="1"/>
  <c r="R42" s="1"/>
  <c r="BU463" i="1"/>
  <c r="Q40" i="2" s="1"/>
  <c r="BT463" i="1"/>
  <c r="P40" i="2" s="1"/>
  <c r="BR463" i="1"/>
  <c r="N40" i="2" s="1"/>
  <c r="N42" s="1"/>
  <c r="BQ463" i="1"/>
  <c r="M40" i="2" s="1"/>
  <c r="M42" s="1"/>
  <c r="BO463" i="1"/>
  <c r="K40" i="2" s="1"/>
  <c r="BN463" i="1"/>
  <c r="J40" i="2" s="1"/>
  <c r="J42" s="1"/>
  <c r="BL463" i="1"/>
  <c r="H40" i="2" s="1"/>
  <c r="BK463" i="1"/>
  <c r="G40" i="2" s="1"/>
  <c r="G42" s="1"/>
  <c r="BI463" i="1"/>
  <c r="E40" i="2" s="1"/>
  <c r="BH463" i="1"/>
  <c r="D40" i="2" s="1"/>
  <c r="BG463" i="1"/>
  <c r="CE460"/>
  <c r="AA37" i="2" s="1"/>
  <c r="CD460" i="1"/>
  <c r="Z37" i="2" s="1"/>
  <c r="CB460" i="1"/>
  <c r="X37" i="2" s="1"/>
  <c r="CA460" i="1"/>
  <c r="W37" i="2" s="1"/>
  <c r="BV460" i="1"/>
  <c r="R37" i="2" s="1"/>
  <c r="BU460" i="1"/>
  <c r="Q37" i="2" s="1"/>
  <c r="BT460" i="1"/>
  <c r="P37" i="2" s="1"/>
  <c r="BR460" i="1"/>
  <c r="N37" i="2" s="1"/>
  <c r="BQ460" i="1"/>
  <c r="M37" i="2" s="1"/>
  <c r="BO460" i="1"/>
  <c r="K37" i="2" s="1"/>
  <c r="BN460" i="1"/>
  <c r="J37" i="2" s="1"/>
  <c r="BL460" i="1"/>
  <c r="H37" i="2" s="1"/>
  <c r="BK460" i="1"/>
  <c r="G37" i="2" s="1"/>
  <c r="BI460" i="1"/>
  <c r="E37" i="2" s="1"/>
  <c r="BH460" i="1"/>
  <c r="D37" i="2" s="1"/>
  <c r="BG460" i="1"/>
  <c r="CE459"/>
  <c r="AA36" i="2" s="1"/>
  <c r="AA38" s="1"/>
  <c r="CD459" i="1"/>
  <c r="Z36" i="2" s="1"/>
  <c r="CB459" i="1"/>
  <c r="X36" i="2" s="1"/>
  <c r="X38" s="1"/>
  <c r="CA459" i="1"/>
  <c r="W36" i="2" s="1"/>
  <c r="W38" s="1"/>
  <c r="BV459" i="1"/>
  <c r="R36" i="2" s="1"/>
  <c r="R38" s="1"/>
  <c r="BU459" i="1"/>
  <c r="Q36" i="2" s="1"/>
  <c r="Q38" s="1"/>
  <c r="BT459" i="1"/>
  <c r="P36" i="2" s="1"/>
  <c r="P38" s="1"/>
  <c r="BR459" i="1"/>
  <c r="N36" i="2" s="1"/>
  <c r="BQ459" i="1"/>
  <c r="M36" i="2" s="1"/>
  <c r="M38" s="1"/>
  <c r="BO459" i="1"/>
  <c r="K36" i="2" s="1"/>
  <c r="BN459" i="1"/>
  <c r="J36" i="2" s="1"/>
  <c r="J38" s="1"/>
  <c r="BL459" i="1"/>
  <c r="H36" i="2" s="1"/>
  <c r="BK459" i="1"/>
  <c r="G36" i="2" s="1"/>
  <c r="BI459" i="1"/>
  <c r="E36" i="2" s="1"/>
  <c r="E38" s="1"/>
  <c r="BH459" i="1"/>
  <c r="D36" i="2" s="1"/>
  <c r="BG459" i="1"/>
  <c r="CE456"/>
  <c r="AA30" i="2" s="1"/>
  <c r="CD456" i="1"/>
  <c r="Z30" i="2" s="1"/>
  <c r="CB456" i="1"/>
  <c r="X30" i="2" s="1"/>
  <c r="CA456" i="1"/>
  <c r="W30" i="2" s="1"/>
  <c r="BV456" i="1"/>
  <c r="R30" i="2" s="1"/>
  <c r="BU456" i="1"/>
  <c r="Q30" i="2" s="1"/>
  <c r="BT456" i="1"/>
  <c r="P30" i="2" s="1"/>
  <c r="BR456" i="1"/>
  <c r="N30" i="2" s="1"/>
  <c r="BQ456" i="1"/>
  <c r="M30" i="2" s="1"/>
  <c r="BO456" i="1"/>
  <c r="K30" i="2" s="1"/>
  <c r="BN456" i="1"/>
  <c r="J30" i="2" s="1"/>
  <c r="BL456" i="1"/>
  <c r="H30" i="2" s="1"/>
  <c r="BK456" i="1"/>
  <c r="BI456"/>
  <c r="E30" i="2" s="1"/>
  <c r="BH456" i="1"/>
  <c r="D30" i="2" s="1"/>
  <c r="BG456" i="1"/>
  <c r="CE455"/>
  <c r="AA29" i="2" s="1"/>
  <c r="AA31" s="1"/>
  <c r="CD455" i="1"/>
  <c r="Z29" i="2" s="1"/>
  <c r="Z31" s="1"/>
  <c r="CB455" i="1"/>
  <c r="X29" i="2" s="1"/>
  <c r="X31" s="1"/>
  <c r="CA455" i="1"/>
  <c r="W29" i="2" s="1"/>
  <c r="W31" s="1"/>
  <c r="BV455" i="1"/>
  <c r="R29" i="2" s="1"/>
  <c r="R31" s="1"/>
  <c r="BU455" i="1"/>
  <c r="Q29" i="2" s="1"/>
  <c r="Q31" s="1"/>
  <c r="BT455" i="1"/>
  <c r="P29" i="2" s="1"/>
  <c r="P31" s="1"/>
  <c r="BR455" i="1"/>
  <c r="N29" i="2" s="1"/>
  <c r="BQ455" i="1"/>
  <c r="M29" i="2" s="1"/>
  <c r="M31" s="1"/>
  <c r="BO455" i="1"/>
  <c r="K29" i="2" s="1"/>
  <c r="K31" s="1"/>
  <c r="BN455" i="1"/>
  <c r="J29" i="2" s="1"/>
  <c r="J31" s="1"/>
  <c r="BL455" i="1"/>
  <c r="H29" i="2" s="1"/>
  <c r="BK455" i="1"/>
  <c r="G29" i="2" s="1"/>
  <c r="BI455" i="1"/>
  <c r="BH455"/>
  <c r="D29" i="2" s="1"/>
  <c r="BG455" i="1"/>
  <c r="CE452"/>
  <c r="AA26" i="2" s="1"/>
  <c r="CD452" i="1"/>
  <c r="Z26" i="2" s="1"/>
  <c r="CB452" i="1"/>
  <c r="X26" i="2" s="1"/>
  <c r="CA452" i="1"/>
  <c r="W26" i="2" s="1"/>
  <c r="BV452" i="1"/>
  <c r="R26" i="2" s="1"/>
  <c r="BU452" i="1"/>
  <c r="Q26" i="2" s="1"/>
  <c r="BT452" i="1"/>
  <c r="P26" i="2" s="1"/>
  <c r="BR452" i="1"/>
  <c r="N26" i="2" s="1"/>
  <c r="BQ452" i="1"/>
  <c r="M26" i="2" s="1"/>
  <c r="BO452" i="1"/>
  <c r="K26" i="2" s="1"/>
  <c r="BN452" i="1"/>
  <c r="J26" i="2" s="1"/>
  <c r="BL452" i="1"/>
  <c r="H26" i="2" s="1"/>
  <c r="BK452" i="1"/>
  <c r="BI452"/>
  <c r="E26" i="2" s="1"/>
  <c r="BH452" i="1"/>
  <c r="D26" i="2" s="1"/>
  <c r="BG452" i="1"/>
  <c r="CE451"/>
  <c r="AA25" i="2" s="1"/>
  <c r="AA27" s="1"/>
  <c r="CD451" i="1"/>
  <c r="Z25" i="2" s="1"/>
  <c r="Z27" s="1"/>
  <c r="CB451" i="1"/>
  <c r="X25" i="2" s="1"/>
  <c r="CA451" i="1"/>
  <c r="W25" i="2" s="1"/>
  <c r="BV451" i="1"/>
  <c r="R25" i="2" s="1"/>
  <c r="R27" s="1"/>
  <c r="BU451" i="1"/>
  <c r="Q25" i="2" s="1"/>
  <c r="Q27" s="1"/>
  <c r="BT451" i="1"/>
  <c r="P25" i="2" s="1"/>
  <c r="P27" s="1"/>
  <c r="BR451" i="1"/>
  <c r="N25" i="2" s="1"/>
  <c r="N27" s="1"/>
  <c r="BQ451" i="1"/>
  <c r="M25" i="2" s="1"/>
  <c r="M27" s="1"/>
  <c r="BO451" i="1"/>
  <c r="K25" i="2" s="1"/>
  <c r="BN451" i="1"/>
  <c r="J25" i="2" s="1"/>
  <c r="BL451" i="1"/>
  <c r="H25" i="2" s="1"/>
  <c r="H27" s="1"/>
  <c r="BK451" i="1"/>
  <c r="G25" i="2" s="1"/>
  <c r="BI451" i="1"/>
  <c r="E25" i="2" s="1"/>
  <c r="BH451" i="1"/>
  <c r="D25" i="2" s="1"/>
  <c r="BG451" i="1"/>
  <c r="CE448"/>
  <c r="CD448"/>
  <c r="CB448"/>
  <c r="CA448"/>
  <c r="BV448"/>
  <c r="BU448"/>
  <c r="BT448"/>
  <c r="BR448"/>
  <c r="BQ448"/>
  <c r="BO448"/>
  <c r="BN448"/>
  <c r="BL448"/>
  <c r="BK448"/>
  <c r="BI448"/>
  <c r="BH448"/>
  <c r="BG448"/>
  <c r="CE447"/>
  <c r="CD447"/>
  <c r="CB447"/>
  <c r="CA447"/>
  <c r="BV447"/>
  <c r="BU447"/>
  <c r="BT447"/>
  <c r="BR447"/>
  <c r="BQ447"/>
  <c r="BO447"/>
  <c r="BN447"/>
  <c r="BL447"/>
  <c r="BK447"/>
  <c r="BI447"/>
  <c r="BH447"/>
  <c r="BG447"/>
  <c r="CE444"/>
  <c r="AA22" i="2" s="1"/>
  <c r="CD444" i="1"/>
  <c r="Z22" i="2" s="1"/>
  <c r="CB444" i="1"/>
  <c r="X22" i="2" s="1"/>
  <c r="CA444" i="1"/>
  <c r="W22" i="2" s="1"/>
  <c r="BV444" i="1"/>
  <c r="R22" i="2" s="1"/>
  <c r="BU444" i="1"/>
  <c r="Q22" i="2" s="1"/>
  <c r="BT444" i="1"/>
  <c r="P22" i="2" s="1"/>
  <c r="BR444" i="1"/>
  <c r="N22" i="2" s="1"/>
  <c r="BQ444" i="1"/>
  <c r="M22" i="2" s="1"/>
  <c r="BO444" i="1"/>
  <c r="K22" i="2" s="1"/>
  <c r="BN444" i="1"/>
  <c r="J22" i="2" s="1"/>
  <c r="BL444" i="1"/>
  <c r="H22" i="2" s="1"/>
  <c r="BK444" i="1"/>
  <c r="BI444"/>
  <c r="E22" i="2" s="1"/>
  <c r="BH444" i="1"/>
  <c r="D22" i="2" s="1"/>
  <c r="BG444" i="1"/>
  <c r="CE443"/>
  <c r="AA21" i="2" s="1"/>
  <c r="AA23" s="1"/>
  <c r="CD443" i="1"/>
  <c r="Z21" i="2" s="1"/>
  <c r="CB443" i="1"/>
  <c r="X21" i="2" s="1"/>
  <c r="X23" s="1"/>
  <c r="CA443" i="1"/>
  <c r="W21" i="2" s="1"/>
  <c r="W23" s="1"/>
  <c r="BV443" i="1"/>
  <c r="R21" i="2" s="1"/>
  <c r="R23" s="1"/>
  <c r="BU443" i="1"/>
  <c r="Q21" i="2" s="1"/>
  <c r="Q23" s="1"/>
  <c r="BT443" i="1"/>
  <c r="P21" i="2" s="1"/>
  <c r="P23" s="1"/>
  <c r="BR443" i="1"/>
  <c r="N21" i="2" s="1"/>
  <c r="N23" s="1"/>
  <c r="BQ443" i="1"/>
  <c r="M21" i="2" s="1"/>
  <c r="BO443" i="1"/>
  <c r="K21" i="2" s="1"/>
  <c r="BN443" i="1"/>
  <c r="J21" i="2" s="1"/>
  <c r="BL443" i="1"/>
  <c r="H21" i="2" s="1"/>
  <c r="BK443" i="1"/>
  <c r="G21" i="2" s="1"/>
  <c r="BI443" i="1"/>
  <c r="E21" i="2" s="1"/>
  <c r="BH443" i="1"/>
  <c r="D21" i="2" s="1"/>
  <c r="BG443" i="1"/>
  <c r="CE440"/>
  <c r="CD440"/>
  <c r="CB440"/>
  <c r="CA440"/>
  <c r="BV440"/>
  <c r="BU440"/>
  <c r="BT440"/>
  <c r="BR440"/>
  <c r="BQ440"/>
  <c r="BO440"/>
  <c r="BN440"/>
  <c r="BL440"/>
  <c r="BK440"/>
  <c r="BI440"/>
  <c r="BH440"/>
  <c r="BG440"/>
  <c r="CE439"/>
  <c r="CD439"/>
  <c r="CB439"/>
  <c r="CA439"/>
  <c r="BV439"/>
  <c r="BU439"/>
  <c r="BT439"/>
  <c r="BR439"/>
  <c r="BQ439"/>
  <c r="BO439"/>
  <c r="BN439"/>
  <c r="BL439"/>
  <c r="BK439"/>
  <c r="BI439"/>
  <c r="BH439"/>
  <c r="BG439"/>
  <c r="CE436"/>
  <c r="CD436"/>
  <c r="CB436"/>
  <c r="CA436"/>
  <c r="BV436"/>
  <c r="BU436"/>
  <c r="BT436"/>
  <c r="BR436"/>
  <c r="BQ436"/>
  <c r="BO436"/>
  <c r="BN436"/>
  <c r="BL436"/>
  <c r="BK436"/>
  <c r="BI436"/>
  <c r="BH436"/>
  <c r="BG436"/>
  <c r="CE435"/>
  <c r="CD435"/>
  <c r="CB435"/>
  <c r="CA435"/>
  <c r="BV435"/>
  <c r="BU435"/>
  <c r="BT435"/>
  <c r="BR435"/>
  <c r="BQ435"/>
  <c r="BO435"/>
  <c r="BN435"/>
  <c r="BL435"/>
  <c r="BK435"/>
  <c r="BI435"/>
  <c r="BH435"/>
  <c r="BG435"/>
  <c r="CE432"/>
  <c r="CD432"/>
  <c r="CB432"/>
  <c r="CA432"/>
  <c r="BV432"/>
  <c r="BU432"/>
  <c r="BT432"/>
  <c r="BR432"/>
  <c r="BQ432"/>
  <c r="BO432"/>
  <c r="BN432"/>
  <c r="BL432"/>
  <c r="BK432"/>
  <c r="BI432"/>
  <c r="BH432"/>
  <c r="BG432"/>
  <c r="CE431"/>
  <c r="CD431"/>
  <c r="CB431"/>
  <c r="CA431"/>
  <c r="BV431"/>
  <c r="BU431"/>
  <c r="BT431"/>
  <c r="BR431"/>
  <c r="BQ431"/>
  <c r="BO431"/>
  <c r="BN431"/>
  <c r="BL431"/>
  <c r="BK431"/>
  <c r="BI431"/>
  <c r="BH431"/>
  <c r="BG431"/>
  <c r="CE428"/>
  <c r="AA18" i="2" s="1"/>
  <c r="CD428" i="1"/>
  <c r="Z18" i="2" s="1"/>
  <c r="CB428" i="1"/>
  <c r="X18" i="2" s="1"/>
  <c r="CA428" i="1"/>
  <c r="W18" i="2" s="1"/>
  <c r="BV428" i="1"/>
  <c r="R18" i="2" s="1"/>
  <c r="BU428" i="1"/>
  <c r="Q18" i="2" s="1"/>
  <c r="BT428" i="1"/>
  <c r="P18" i="2" s="1"/>
  <c r="BR428" i="1"/>
  <c r="N18" i="2" s="1"/>
  <c r="BQ428" i="1"/>
  <c r="M18" i="2" s="1"/>
  <c r="BO428" i="1"/>
  <c r="K18" i="2" s="1"/>
  <c r="BN428" i="1"/>
  <c r="J18" i="2" s="1"/>
  <c r="BL428" i="1"/>
  <c r="H18" i="2" s="1"/>
  <c r="BK428" i="1"/>
  <c r="BI428"/>
  <c r="E18" i="2" s="1"/>
  <c r="BH428" i="1"/>
  <c r="D18" i="2" s="1"/>
  <c r="BG428" i="1"/>
  <c r="CE427"/>
  <c r="AA17" i="2" s="1"/>
  <c r="AA19" s="1"/>
  <c r="CD427" i="1"/>
  <c r="Z17" i="2" s="1"/>
  <c r="Z19" s="1"/>
  <c r="CB427" i="1"/>
  <c r="X17" i="2" s="1"/>
  <c r="X19" s="1"/>
  <c r="CA427" i="1"/>
  <c r="W17" i="2" s="1"/>
  <c r="BV427" i="1"/>
  <c r="R17" i="2" s="1"/>
  <c r="R19" s="1"/>
  <c r="BU427" i="1"/>
  <c r="Q17" i="2" s="1"/>
  <c r="Q19" s="1"/>
  <c r="BT427" i="1"/>
  <c r="P17" i="2" s="1"/>
  <c r="P19" s="1"/>
  <c r="BR427" i="1"/>
  <c r="N17" i="2" s="1"/>
  <c r="BQ427" i="1"/>
  <c r="M17" i="2" s="1"/>
  <c r="M19" s="1"/>
  <c r="BO427" i="1"/>
  <c r="K17" i="2" s="1"/>
  <c r="K19" s="1"/>
  <c r="BN427" i="1"/>
  <c r="J17" i="2" s="1"/>
  <c r="BL427" i="1"/>
  <c r="H17" i="2" s="1"/>
  <c r="BK427" i="1"/>
  <c r="G17" i="2" s="1"/>
  <c r="BI427" i="1"/>
  <c r="BH427"/>
  <c r="D17" i="2" s="1"/>
  <c r="BG427" i="1"/>
  <c r="CE424"/>
  <c r="CD424"/>
  <c r="CB424"/>
  <c r="CA424"/>
  <c r="BV424"/>
  <c r="BU424"/>
  <c r="BT424"/>
  <c r="BR424"/>
  <c r="BQ424"/>
  <c r="BO424"/>
  <c r="BN424"/>
  <c r="BL424"/>
  <c r="BK424"/>
  <c r="BI424"/>
  <c r="BH424"/>
  <c r="BG424"/>
  <c r="CE423"/>
  <c r="CD423"/>
  <c r="CB423"/>
  <c r="CA423"/>
  <c r="BV423"/>
  <c r="BU423"/>
  <c r="BT423"/>
  <c r="BR423"/>
  <c r="BQ423"/>
  <c r="BO423"/>
  <c r="BN423"/>
  <c r="BL423"/>
  <c r="BK423"/>
  <c r="BI423"/>
  <c r="BH423"/>
  <c r="BG423"/>
  <c r="CE420"/>
  <c r="CD420"/>
  <c r="CB420"/>
  <c r="CA420"/>
  <c r="BV420"/>
  <c r="BU420"/>
  <c r="BT420"/>
  <c r="BR420"/>
  <c r="BQ420"/>
  <c r="BO420"/>
  <c r="BN420"/>
  <c r="BL420"/>
  <c r="BK420"/>
  <c r="BI420"/>
  <c r="BH420"/>
  <c r="BG420"/>
  <c r="CE419"/>
  <c r="CD419"/>
  <c r="CB419"/>
  <c r="CA419"/>
  <c r="BV419"/>
  <c r="BU419"/>
  <c r="BT419"/>
  <c r="BR419"/>
  <c r="BQ419"/>
  <c r="BO419"/>
  <c r="BN419"/>
  <c r="BL419"/>
  <c r="BK419"/>
  <c r="BI419"/>
  <c r="BH419"/>
  <c r="BG419"/>
  <c r="CE416"/>
  <c r="CD416"/>
  <c r="CB416"/>
  <c r="CA416"/>
  <c r="BV416"/>
  <c r="BU416"/>
  <c r="BT416"/>
  <c r="BR416"/>
  <c r="BQ416"/>
  <c r="BO416"/>
  <c r="BN416"/>
  <c r="BL416"/>
  <c r="BK416"/>
  <c r="BI416"/>
  <c r="BH416"/>
  <c r="BG416"/>
  <c r="CE415"/>
  <c r="CD415"/>
  <c r="CB415"/>
  <c r="CA415"/>
  <c r="BV415"/>
  <c r="BU415"/>
  <c r="BT415"/>
  <c r="BR415"/>
  <c r="BQ415"/>
  <c r="BO415"/>
  <c r="BN415"/>
  <c r="BL415"/>
  <c r="BK415"/>
  <c r="BI415"/>
  <c r="BH415"/>
  <c r="BG415"/>
  <c r="CE412"/>
  <c r="CD412"/>
  <c r="CB412"/>
  <c r="CA412"/>
  <c r="BV412"/>
  <c r="BU412"/>
  <c r="BT412"/>
  <c r="BR412"/>
  <c r="BQ412"/>
  <c r="BO412"/>
  <c r="BN412"/>
  <c r="BL412"/>
  <c r="BK412"/>
  <c r="BI412"/>
  <c r="BH412"/>
  <c r="BG412"/>
  <c r="CE411"/>
  <c r="CD411"/>
  <c r="CB411"/>
  <c r="CA411"/>
  <c r="BV411"/>
  <c r="BU411"/>
  <c r="BT411"/>
  <c r="BR411"/>
  <c r="BQ411"/>
  <c r="BO411"/>
  <c r="BN411"/>
  <c r="BL411"/>
  <c r="BK411"/>
  <c r="BI411"/>
  <c r="BH411"/>
  <c r="BG411"/>
  <c r="CE408"/>
  <c r="CD408"/>
  <c r="CB408"/>
  <c r="CA408"/>
  <c r="BV408"/>
  <c r="BU408"/>
  <c r="BT408"/>
  <c r="BR408"/>
  <c r="BQ408"/>
  <c r="BO408"/>
  <c r="BN408"/>
  <c r="BL408"/>
  <c r="BK408"/>
  <c r="BI408"/>
  <c r="BH408"/>
  <c r="BG408"/>
  <c r="CE407"/>
  <c r="CD407"/>
  <c r="CB407"/>
  <c r="CA407"/>
  <c r="BV407"/>
  <c r="BU407"/>
  <c r="BT407"/>
  <c r="BR407"/>
  <c r="BQ407"/>
  <c r="BO407"/>
  <c r="BN407"/>
  <c r="BL407"/>
  <c r="BK407"/>
  <c r="BI407"/>
  <c r="BH407"/>
  <c r="BG407"/>
  <c r="CE404"/>
  <c r="CD404"/>
  <c r="CB404"/>
  <c r="CA404"/>
  <c r="BV404"/>
  <c r="BU404"/>
  <c r="BT404"/>
  <c r="BR404"/>
  <c r="BQ404"/>
  <c r="BO404"/>
  <c r="BN404"/>
  <c r="BL404"/>
  <c r="BK404"/>
  <c r="BI404"/>
  <c r="BH404"/>
  <c r="BG404"/>
  <c r="CE403"/>
  <c r="CD403"/>
  <c r="CB403"/>
  <c r="CA403"/>
  <c r="BV403"/>
  <c r="BU403"/>
  <c r="BT403"/>
  <c r="BR403"/>
  <c r="BQ403"/>
  <c r="BO403"/>
  <c r="BN403"/>
  <c r="BL403"/>
  <c r="BK403"/>
  <c r="BI403"/>
  <c r="BH403"/>
  <c r="BG403"/>
  <c r="CE343"/>
  <c r="AA594" i="2" s="1"/>
  <c r="CD343" i="1"/>
  <c r="Z594" i="2" s="1"/>
  <c r="CB343" i="1"/>
  <c r="X594" i="2" s="1"/>
  <c r="CA343" i="1"/>
  <c r="W594" i="2" s="1"/>
  <c r="BV343" i="1"/>
  <c r="R594" i="2" s="1"/>
  <c r="BU343" i="1"/>
  <c r="Q594" i="2" s="1"/>
  <c r="BT343" i="1"/>
  <c r="P594" i="2" s="1"/>
  <c r="BR343" i="1"/>
  <c r="N594" i="2" s="1"/>
  <c r="BQ343" i="1"/>
  <c r="M594" i="2" s="1"/>
  <c r="BO343" i="1"/>
  <c r="K594" i="2" s="1"/>
  <c r="BN343" i="1"/>
  <c r="J594" i="2" s="1"/>
  <c r="BL343" i="1"/>
  <c r="H594" i="2" s="1"/>
  <c r="BK343" i="1"/>
  <c r="G594" i="2" s="1"/>
  <c r="BI343" i="1"/>
  <c r="BH343"/>
  <c r="D594" i="2" s="1"/>
  <c r="BG343" i="1"/>
  <c r="CE342"/>
  <c r="AA593" i="2" s="1"/>
  <c r="CD342" i="1"/>
  <c r="Z593" i="2" s="1"/>
  <c r="CB342" i="1"/>
  <c r="X593" i="2" s="1"/>
  <c r="CA342" i="1"/>
  <c r="W593" i="2" s="1"/>
  <c r="BV342" i="1"/>
  <c r="R593" i="2" s="1"/>
  <c r="BU342" i="1"/>
  <c r="Q593" i="2" s="1"/>
  <c r="BT342" i="1"/>
  <c r="P593" i="2" s="1"/>
  <c r="BR342" i="1"/>
  <c r="N593" i="2" s="1"/>
  <c r="BQ342" i="1"/>
  <c r="M593" i="2" s="1"/>
  <c r="BO342" i="1"/>
  <c r="K593" i="2" s="1"/>
  <c r="BN342" i="1"/>
  <c r="J593" i="2" s="1"/>
  <c r="BL342" i="1"/>
  <c r="H593" i="2" s="1"/>
  <c r="BK342" i="1"/>
  <c r="G593" i="2" s="1"/>
  <c r="BI342" i="1"/>
  <c r="E593" i="2" s="1"/>
  <c r="BH342" i="1"/>
  <c r="D593" i="2" s="1"/>
  <c r="BG342" i="1"/>
  <c r="CE341"/>
  <c r="AA592" i="2" s="1"/>
  <c r="AA595" s="1"/>
  <c r="CD341" i="1"/>
  <c r="Z592" i="2" s="1"/>
  <c r="Z595" s="1"/>
  <c r="CB341" i="1"/>
  <c r="X592" i="2" s="1"/>
  <c r="CA341" i="1"/>
  <c r="W592" i="2" s="1"/>
  <c r="BV341" i="1"/>
  <c r="R592" i="2" s="1"/>
  <c r="R595" s="1"/>
  <c r="BU341" i="1"/>
  <c r="Q592" i="2" s="1"/>
  <c r="BT341" i="1"/>
  <c r="P592" i="2" s="1"/>
  <c r="BR341" i="1"/>
  <c r="N592" i="2" s="1"/>
  <c r="BQ341" i="1"/>
  <c r="M592" i="2" s="1"/>
  <c r="M595" s="1"/>
  <c r="BO341" i="1"/>
  <c r="K592" i="2" s="1"/>
  <c r="BN341" i="1"/>
  <c r="J592" i="2" s="1"/>
  <c r="J595" s="1"/>
  <c r="BL341" i="1"/>
  <c r="H592" i="2" s="1"/>
  <c r="BK341" i="1"/>
  <c r="G592" i="2" s="1"/>
  <c r="G595" s="1"/>
  <c r="BI341" i="1"/>
  <c r="BH341"/>
  <c r="D592" i="2" s="1"/>
  <c r="BG341" i="1"/>
  <c r="CE338"/>
  <c r="AA589" i="2" s="1"/>
  <c r="CD338" i="1"/>
  <c r="Z589" i="2" s="1"/>
  <c r="CB338" i="1"/>
  <c r="X589" i="2" s="1"/>
  <c r="CA338" i="1"/>
  <c r="W589" i="2" s="1"/>
  <c r="BV338" i="1"/>
  <c r="R589" i="2" s="1"/>
  <c r="BU338" i="1"/>
  <c r="Q589" i="2" s="1"/>
  <c r="BT338" i="1"/>
  <c r="P589" i="2" s="1"/>
  <c r="BR338" i="1"/>
  <c r="N589" i="2" s="1"/>
  <c r="BQ338" i="1"/>
  <c r="M589" i="2" s="1"/>
  <c r="BO338" i="1"/>
  <c r="K589" i="2" s="1"/>
  <c r="BN338" i="1"/>
  <c r="J589" i="2" s="1"/>
  <c r="BL338" i="1"/>
  <c r="H589" i="2" s="1"/>
  <c r="BK338" i="1"/>
  <c r="G589" i="2" s="1"/>
  <c r="BI338" i="1"/>
  <c r="E589" i="2" s="1"/>
  <c r="BH338" i="1"/>
  <c r="D589" i="2" s="1"/>
  <c r="BG338" i="1"/>
  <c r="CE337"/>
  <c r="AA588" i="2" s="1"/>
  <c r="CD337" i="1"/>
  <c r="Z588" i="2" s="1"/>
  <c r="CB337" i="1"/>
  <c r="X588" i="2" s="1"/>
  <c r="CA337" i="1"/>
  <c r="W588" i="2" s="1"/>
  <c r="BV337" i="1"/>
  <c r="R588" i="2" s="1"/>
  <c r="BU337" i="1"/>
  <c r="Q588" i="2" s="1"/>
  <c r="BT337" i="1"/>
  <c r="P588" i="2" s="1"/>
  <c r="BR337" i="1"/>
  <c r="N588" i="2" s="1"/>
  <c r="BQ337" i="1"/>
  <c r="M588" i="2" s="1"/>
  <c r="BO337" i="1"/>
  <c r="K588" i="2" s="1"/>
  <c r="BN337" i="1"/>
  <c r="J588" i="2" s="1"/>
  <c r="BL337" i="1"/>
  <c r="H588" i="2" s="1"/>
  <c r="BK337" i="1"/>
  <c r="BI337"/>
  <c r="E588" i="2" s="1"/>
  <c r="BH337" i="1"/>
  <c r="D588" i="2" s="1"/>
  <c r="BG337" i="1"/>
  <c r="CE336"/>
  <c r="AA587" i="2" s="1"/>
  <c r="AA590" s="1"/>
  <c r="CD336" i="1"/>
  <c r="Z587" i="2" s="1"/>
  <c r="Z590" s="1"/>
  <c r="CB336" i="1"/>
  <c r="X587" i="2" s="1"/>
  <c r="CA336" i="1"/>
  <c r="W587" i="2" s="1"/>
  <c r="W590" s="1"/>
  <c r="BV336" i="1"/>
  <c r="R587" i="2" s="1"/>
  <c r="BU336" i="1"/>
  <c r="Q587" i="2" s="1"/>
  <c r="BT336" i="1"/>
  <c r="P587" i="2" s="1"/>
  <c r="P590" s="1"/>
  <c r="BR336" i="1"/>
  <c r="N587" i="2" s="1"/>
  <c r="BQ336" i="1"/>
  <c r="M587" i="2" s="1"/>
  <c r="M590" s="1"/>
  <c r="BO336" i="1"/>
  <c r="K587" i="2" s="1"/>
  <c r="K590" s="1"/>
  <c r="BN336" i="1"/>
  <c r="J587" i="2" s="1"/>
  <c r="J590" s="1"/>
  <c r="BL336" i="1"/>
  <c r="H587" i="2" s="1"/>
  <c r="BK336" i="1"/>
  <c r="G587" i="2" s="1"/>
  <c r="BI336" i="1"/>
  <c r="E587" i="2" s="1"/>
  <c r="BH336" i="1"/>
  <c r="D587" i="2" s="1"/>
  <c r="BG336" i="1"/>
  <c r="CE333"/>
  <c r="AA599" i="2" s="1"/>
  <c r="CD333" i="1"/>
  <c r="Z599" i="2" s="1"/>
  <c r="CB333" i="1"/>
  <c r="X599" i="2" s="1"/>
  <c r="CA333" i="1"/>
  <c r="W599" i="2" s="1"/>
  <c r="BV333" i="1"/>
  <c r="R599" i="2" s="1"/>
  <c r="BU333" i="1"/>
  <c r="Q599" i="2" s="1"/>
  <c r="BT333" i="1"/>
  <c r="P599" i="2" s="1"/>
  <c r="BR333" i="1"/>
  <c r="N599" i="2" s="1"/>
  <c r="BQ333" i="1"/>
  <c r="M599" i="2" s="1"/>
  <c r="BO333" i="1"/>
  <c r="K599" i="2" s="1"/>
  <c r="BN333" i="1"/>
  <c r="J599" i="2" s="1"/>
  <c r="BL333" i="1"/>
  <c r="H599" i="2" s="1"/>
  <c r="BK333" i="1"/>
  <c r="G599" i="2" s="1"/>
  <c r="BI333" i="1"/>
  <c r="E599" i="2" s="1"/>
  <c r="BH333" i="1"/>
  <c r="D599" i="2" s="1"/>
  <c r="BG333" i="1"/>
  <c r="CE332"/>
  <c r="AA598" i="2" s="1"/>
  <c r="CD332" i="1"/>
  <c r="Z598" i="2" s="1"/>
  <c r="CB332" i="1"/>
  <c r="X598" i="2" s="1"/>
  <c r="CA332" i="1"/>
  <c r="W598" i="2" s="1"/>
  <c r="BV332" i="1"/>
  <c r="R598" i="2" s="1"/>
  <c r="BU332" i="1"/>
  <c r="Q598" i="2" s="1"/>
  <c r="BT332" i="1"/>
  <c r="P598" i="2" s="1"/>
  <c r="BR332" i="1"/>
  <c r="N598" i="2" s="1"/>
  <c r="BQ332" i="1"/>
  <c r="M598" i="2" s="1"/>
  <c r="BO332" i="1"/>
  <c r="K598" i="2" s="1"/>
  <c r="BN332" i="1"/>
  <c r="J598" i="2" s="1"/>
  <c r="BL332" i="1"/>
  <c r="H598" i="2" s="1"/>
  <c r="BK332" i="1"/>
  <c r="BI332"/>
  <c r="E598" i="2" s="1"/>
  <c r="BH332" i="1"/>
  <c r="D598" i="2" s="1"/>
  <c r="BG332" i="1"/>
  <c r="CE331"/>
  <c r="AA597" i="2" s="1"/>
  <c r="AA600" s="1"/>
  <c r="CD331" i="1"/>
  <c r="Z597" i="2" s="1"/>
  <c r="CB331" i="1"/>
  <c r="X597" i="2" s="1"/>
  <c r="CA331" i="1"/>
  <c r="W597" i="2" s="1"/>
  <c r="W600" s="1"/>
  <c r="BV331" i="1"/>
  <c r="R597" i="2" s="1"/>
  <c r="BU331" i="1"/>
  <c r="Q597" i="2" s="1"/>
  <c r="BT331" i="1"/>
  <c r="P597" i="2" s="1"/>
  <c r="BR331" i="1"/>
  <c r="N597" i="2" s="1"/>
  <c r="BQ331" i="1"/>
  <c r="M597" i="2" s="1"/>
  <c r="M600" s="1"/>
  <c r="BO331" i="1"/>
  <c r="K597" i="2" s="1"/>
  <c r="BN331" i="1"/>
  <c r="J597" i="2" s="1"/>
  <c r="J600" s="1"/>
  <c r="BL331" i="1"/>
  <c r="H597" i="2" s="1"/>
  <c r="BK331" i="1"/>
  <c r="G597" i="2" s="1"/>
  <c r="BI331" i="1"/>
  <c r="E597" i="2" s="1"/>
  <c r="BH331" i="1"/>
  <c r="D597" i="2" s="1"/>
  <c r="CE320" i="1"/>
  <c r="CD320"/>
  <c r="CB320"/>
  <c r="CA320"/>
  <c r="BV320"/>
  <c r="BU320"/>
  <c r="BT320"/>
  <c r="BR320"/>
  <c r="BQ320"/>
  <c r="BO320"/>
  <c r="BN320"/>
  <c r="BL320"/>
  <c r="BK320"/>
  <c r="BI320"/>
  <c r="BH320"/>
  <c r="BG320"/>
  <c r="CE319"/>
  <c r="CD319"/>
  <c r="CB319"/>
  <c r="CA319"/>
  <c r="BV319"/>
  <c r="BU319"/>
  <c r="BT319"/>
  <c r="BR319"/>
  <c r="BQ319"/>
  <c r="BO319"/>
  <c r="BN319"/>
  <c r="BL319"/>
  <c r="BK319"/>
  <c r="BI319"/>
  <c r="BH319"/>
  <c r="BG319"/>
  <c r="CE318"/>
  <c r="CD318"/>
  <c r="CB318"/>
  <c r="CA318"/>
  <c r="BV318"/>
  <c r="BU318"/>
  <c r="BT318"/>
  <c r="BR318"/>
  <c r="BQ318"/>
  <c r="BO318"/>
  <c r="BN318"/>
  <c r="BL318"/>
  <c r="BK318"/>
  <c r="BI318"/>
  <c r="BH318"/>
  <c r="BG318"/>
  <c r="CE317"/>
  <c r="CD317"/>
  <c r="CB317"/>
  <c r="CA317"/>
  <c r="BV317"/>
  <c r="BU317"/>
  <c r="BT317"/>
  <c r="BR317"/>
  <c r="BQ317"/>
  <c r="BO317"/>
  <c r="BN317"/>
  <c r="BL317"/>
  <c r="BK317"/>
  <c r="BI317"/>
  <c r="BH317"/>
  <c r="BG317"/>
  <c r="CE313"/>
  <c r="CD313"/>
  <c r="CB313"/>
  <c r="CA313"/>
  <c r="BV313"/>
  <c r="BU313"/>
  <c r="BT313"/>
  <c r="BR313"/>
  <c r="BQ313"/>
  <c r="BO313"/>
  <c r="BN313"/>
  <c r="BL313"/>
  <c r="BK313"/>
  <c r="BI313"/>
  <c r="BH313"/>
  <c r="BG313"/>
  <c r="CE312"/>
  <c r="CD312"/>
  <c r="CB312"/>
  <c r="CA312"/>
  <c r="BV312"/>
  <c r="BU312"/>
  <c r="BT312"/>
  <c r="BR312"/>
  <c r="BQ312"/>
  <c r="BO312"/>
  <c r="BN312"/>
  <c r="BL312"/>
  <c r="BK312"/>
  <c r="BI312"/>
  <c r="BH312"/>
  <c r="BG312"/>
  <c r="CE311"/>
  <c r="CD311"/>
  <c r="CB311"/>
  <c r="CA311"/>
  <c r="BV311"/>
  <c r="BU311"/>
  <c r="BT311"/>
  <c r="BR311"/>
  <c r="BQ311"/>
  <c r="BO311"/>
  <c r="BN311"/>
  <c r="BL311"/>
  <c r="BK311"/>
  <c r="BI311"/>
  <c r="BH311"/>
  <c r="BG311"/>
  <c r="CE310"/>
  <c r="CD310"/>
  <c r="CB310"/>
  <c r="CA310"/>
  <c r="BV310"/>
  <c r="BU310"/>
  <c r="BT310"/>
  <c r="BR310"/>
  <c r="BQ310"/>
  <c r="BO310"/>
  <c r="BN310"/>
  <c r="BL310"/>
  <c r="BK310"/>
  <c r="BI310"/>
  <c r="BH310"/>
  <c r="BG310"/>
  <c r="CE306"/>
  <c r="CD306"/>
  <c r="CB306"/>
  <c r="CA306"/>
  <c r="BV306"/>
  <c r="BU306"/>
  <c r="BT306"/>
  <c r="BR306"/>
  <c r="BQ306"/>
  <c r="BO306"/>
  <c r="BN306"/>
  <c r="BL306"/>
  <c r="BK306"/>
  <c r="BI306"/>
  <c r="BH306"/>
  <c r="BG306"/>
  <c r="CE305"/>
  <c r="CD305"/>
  <c r="CB305"/>
  <c r="CA305"/>
  <c r="BV305"/>
  <c r="BU305"/>
  <c r="BT305"/>
  <c r="BR305"/>
  <c r="BQ305"/>
  <c r="BO305"/>
  <c r="BN305"/>
  <c r="BL305"/>
  <c r="BK305"/>
  <c r="BI305"/>
  <c r="BH305"/>
  <c r="BG305"/>
  <c r="CE304"/>
  <c r="CD304"/>
  <c r="CB304"/>
  <c r="CA304"/>
  <c r="BV304"/>
  <c r="BU304"/>
  <c r="BT304"/>
  <c r="BR304"/>
  <c r="BQ304"/>
  <c r="BO304"/>
  <c r="BN304"/>
  <c r="BL304"/>
  <c r="BK304"/>
  <c r="BI304"/>
  <c r="BH304"/>
  <c r="BG304"/>
  <c r="CE303"/>
  <c r="CD303"/>
  <c r="CB303"/>
  <c r="CA303"/>
  <c r="BV303"/>
  <c r="BU303"/>
  <c r="BT303"/>
  <c r="BR303"/>
  <c r="BQ303"/>
  <c r="BO303"/>
  <c r="BN303"/>
  <c r="BL303"/>
  <c r="BK303"/>
  <c r="BI303"/>
  <c r="BH303"/>
  <c r="BG303"/>
  <c r="CE290"/>
  <c r="CD290"/>
  <c r="CB290"/>
  <c r="CA290"/>
  <c r="BV290"/>
  <c r="BU290"/>
  <c r="BT290"/>
  <c r="BR290"/>
  <c r="BQ290"/>
  <c r="BO290"/>
  <c r="BN290"/>
  <c r="BL290"/>
  <c r="BK290"/>
  <c r="BI290"/>
  <c r="BH290"/>
  <c r="BG290"/>
  <c r="CE289"/>
  <c r="CD289"/>
  <c r="CB289"/>
  <c r="CA289"/>
  <c r="BV289"/>
  <c r="BU289"/>
  <c r="BT289"/>
  <c r="BR289"/>
  <c r="BQ289"/>
  <c r="BO289"/>
  <c r="BN289"/>
  <c r="BL289"/>
  <c r="BK289"/>
  <c r="BI289"/>
  <c r="BH289"/>
  <c r="BG289"/>
  <c r="CE288"/>
  <c r="CD288"/>
  <c r="CB288"/>
  <c r="CA288"/>
  <c r="BV288"/>
  <c r="BU288"/>
  <c r="BT288"/>
  <c r="BR288"/>
  <c r="BQ288"/>
  <c r="BO288"/>
  <c r="BN288"/>
  <c r="BL288"/>
  <c r="BK288"/>
  <c r="BI288"/>
  <c r="BH288"/>
  <c r="BG288"/>
  <c r="CE283"/>
  <c r="CD283"/>
  <c r="CB283"/>
  <c r="CA283"/>
  <c r="BV283"/>
  <c r="BU283"/>
  <c r="BT283"/>
  <c r="BR283"/>
  <c r="BQ283"/>
  <c r="BO283"/>
  <c r="BN283"/>
  <c r="BL283"/>
  <c r="BK283"/>
  <c r="BI283"/>
  <c r="BH283"/>
  <c r="BG283"/>
  <c r="CE282"/>
  <c r="CD282"/>
  <c r="CB282"/>
  <c r="CA282"/>
  <c r="BV282"/>
  <c r="BU282"/>
  <c r="BT282"/>
  <c r="BR282"/>
  <c r="BQ282"/>
  <c r="BO282"/>
  <c r="BN282"/>
  <c r="BL282"/>
  <c r="BK282"/>
  <c r="BI282"/>
  <c r="BH282"/>
  <c r="BG282"/>
  <c r="CE281"/>
  <c r="CD281"/>
  <c r="CB281"/>
  <c r="CA281"/>
  <c r="BV281"/>
  <c r="BU281"/>
  <c r="BT281"/>
  <c r="BR281"/>
  <c r="BQ281"/>
  <c r="BO281"/>
  <c r="BN281"/>
  <c r="BL281"/>
  <c r="BK281"/>
  <c r="BI281"/>
  <c r="BH281"/>
  <c r="BG281"/>
  <c r="CE276"/>
  <c r="CD276"/>
  <c r="CB276"/>
  <c r="CA276"/>
  <c r="BV276"/>
  <c r="BU276"/>
  <c r="BT276"/>
  <c r="BR276"/>
  <c r="BQ276"/>
  <c r="BO276"/>
  <c r="BN276"/>
  <c r="BL276"/>
  <c r="BK276"/>
  <c r="BI276"/>
  <c r="BH276"/>
  <c r="BG276"/>
  <c r="CE275"/>
  <c r="CD275"/>
  <c r="CB275"/>
  <c r="CA275"/>
  <c r="BV275"/>
  <c r="BU275"/>
  <c r="BT275"/>
  <c r="BR275"/>
  <c r="BQ275"/>
  <c r="BO275"/>
  <c r="BN275"/>
  <c r="BL275"/>
  <c r="BK275"/>
  <c r="BI275"/>
  <c r="BH275"/>
  <c r="BG275"/>
  <c r="CE274"/>
  <c r="CD274"/>
  <c r="CB274"/>
  <c r="CA274"/>
  <c r="BV274"/>
  <c r="BU274"/>
  <c r="BT274"/>
  <c r="BR274"/>
  <c r="BQ274"/>
  <c r="BO274"/>
  <c r="BN274"/>
  <c r="BL274"/>
  <c r="BK274"/>
  <c r="BI274"/>
  <c r="BH274"/>
  <c r="BG274"/>
  <c r="CE268"/>
  <c r="CD268"/>
  <c r="CB268"/>
  <c r="CA268"/>
  <c r="BV268"/>
  <c r="BU268"/>
  <c r="BT268"/>
  <c r="BR268"/>
  <c r="BQ268"/>
  <c r="BO268"/>
  <c r="BN268"/>
  <c r="BL268"/>
  <c r="BK268"/>
  <c r="BI268"/>
  <c r="BH268"/>
  <c r="BG268"/>
  <c r="CE267"/>
  <c r="CD267"/>
  <c r="CB267"/>
  <c r="CA267"/>
  <c r="BV267"/>
  <c r="BU267"/>
  <c r="BT267"/>
  <c r="BR267"/>
  <c r="BQ267"/>
  <c r="BO267"/>
  <c r="BN267"/>
  <c r="BL267"/>
  <c r="BK267"/>
  <c r="BI267"/>
  <c r="BH267"/>
  <c r="BG267"/>
  <c r="CE266"/>
  <c r="CD266"/>
  <c r="CB266"/>
  <c r="CA266"/>
  <c r="BV266"/>
  <c r="BU266"/>
  <c r="BT266"/>
  <c r="BR266"/>
  <c r="BQ266"/>
  <c r="BO266"/>
  <c r="BN266"/>
  <c r="BL266"/>
  <c r="BK266"/>
  <c r="BI266"/>
  <c r="BH266"/>
  <c r="BG266"/>
  <c r="CE261"/>
  <c r="CD261"/>
  <c r="CB261"/>
  <c r="CA261"/>
  <c r="BV261"/>
  <c r="BU261"/>
  <c r="BT261"/>
  <c r="BR261"/>
  <c r="BQ261"/>
  <c r="BO261"/>
  <c r="BN261"/>
  <c r="BL261"/>
  <c r="BK261"/>
  <c r="BI261"/>
  <c r="BH261"/>
  <c r="BG261"/>
  <c r="CE260"/>
  <c r="CD260"/>
  <c r="CB260"/>
  <c r="CA260"/>
  <c r="BV260"/>
  <c r="BU260"/>
  <c r="BT260"/>
  <c r="BR260"/>
  <c r="BQ260"/>
  <c r="BO260"/>
  <c r="BN260"/>
  <c r="BL260"/>
  <c r="BK260"/>
  <c r="BI260"/>
  <c r="BH260"/>
  <c r="BG260"/>
  <c r="CE259"/>
  <c r="CD259"/>
  <c r="CB259"/>
  <c r="CA259"/>
  <c r="BV259"/>
  <c r="BU259"/>
  <c r="BT259"/>
  <c r="BR259"/>
  <c r="BQ259"/>
  <c r="BO259"/>
  <c r="BN259"/>
  <c r="BL259"/>
  <c r="BK259"/>
  <c r="BI259"/>
  <c r="BH259"/>
  <c r="BG259"/>
  <c r="CE254"/>
  <c r="CD254"/>
  <c r="CB254"/>
  <c r="CA254"/>
  <c r="BV254"/>
  <c r="BU254"/>
  <c r="BT254"/>
  <c r="BR254"/>
  <c r="BQ254"/>
  <c r="BO254"/>
  <c r="BN254"/>
  <c r="BL254"/>
  <c r="BK254"/>
  <c r="BI254"/>
  <c r="BH254"/>
  <c r="BG254"/>
  <c r="CE253"/>
  <c r="CD253"/>
  <c r="CB253"/>
  <c r="CA253"/>
  <c r="BV253"/>
  <c r="BU253"/>
  <c r="BT253"/>
  <c r="BR253"/>
  <c r="BQ253"/>
  <c r="BO253"/>
  <c r="BN253"/>
  <c r="BL253"/>
  <c r="BK253"/>
  <c r="BI253"/>
  <c r="BH253"/>
  <c r="BG253"/>
  <c r="CE252"/>
  <c r="CD252"/>
  <c r="CB252"/>
  <c r="CA252"/>
  <c r="BV252"/>
  <c r="BU252"/>
  <c r="BT252"/>
  <c r="BR252"/>
  <c r="BQ252"/>
  <c r="BO252"/>
  <c r="BN252"/>
  <c r="BL252"/>
  <c r="BK252"/>
  <c r="BI252"/>
  <c r="BH252"/>
  <c r="BG252"/>
  <c r="CE248"/>
  <c r="CD248"/>
  <c r="CB248"/>
  <c r="CA248"/>
  <c r="BV248"/>
  <c r="BU248"/>
  <c r="BT248"/>
  <c r="BR248"/>
  <c r="BQ248"/>
  <c r="BO248"/>
  <c r="BN248"/>
  <c r="BL248"/>
  <c r="BK248"/>
  <c r="BI248"/>
  <c r="BH248"/>
  <c r="BG248"/>
  <c r="CE247"/>
  <c r="CD247"/>
  <c r="CB247"/>
  <c r="CA247"/>
  <c r="BV247"/>
  <c r="BU247"/>
  <c r="BT247"/>
  <c r="BR247"/>
  <c r="BQ247"/>
  <c r="BO247"/>
  <c r="BN247"/>
  <c r="BL247"/>
  <c r="BK247"/>
  <c r="BI247"/>
  <c r="BH247"/>
  <c r="BG247"/>
  <c r="CE246"/>
  <c r="CD246"/>
  <c r="CB246"/>
  <c r="CA246"/>
  <c r="BV246"/>
  <c r="BU246"/>
  <c r="BT246"/>
  <c r="BR246"/>
  <c r="BQ246"/>
  <c r="BO246"/>
  <c r="BN246"/>
  <c r="BL246"/>
  <c r="BK246"/>
  <c r="BI246"/>
  <c r="BH246"/>
  <c r="BG246"/>
  <c r="CE241"/>
  <c r="CD241"/>
  <c r="CB241"/>
  <c r="CA241"/>
  <c r="BV241"/>
  <c r="BU241"/>
  <c r="BT241"/>
  <c r="BR241"/>
  <c r="BQ241"/>
  <c r="BO241"/>
  <c r="BN241"/>
  <c r="BL241"/>
  <c r="BK241"/>
  <c r="BI241"/>
  <c r="BH241"/>
  <c r="BG241"/>
  <c r="CE240"/>
  <c r="CD240"/>
  <c r="CB240"/>
  <c r="CA240"/>
  <c r="BV240"/>
  <c r="BU240"/>
  <c r="BT240"/>
  <c r="BR240"/>
  <c r="BQ240"/>
  <c r="BO240"/>
  <c r="BN240"/>
  <c r="BL240"/>
  <c r="BK240"/>
  <c r="BI240"/>
  <c r="BH240"/>
  <c r="BG240"/>
  <c r="CE239"/>
  <c r="CD239"/>
  <c r="CB239"/>
  <c r="CA239"/>
  <c r="BV239"/>
  <c r="BU239"/>
  <c r="BT239"/>
  <c r="BR239"/>
  <c r="BQ239"/>
  <c r="BO239"/>
  <c r="BN239"/>
  <c r="BL239"/>
  <c r="BK239"/>
  <c r="BI239"/>
  <c r="BH239"/>
  <c r="BG239"/>
  <c r="CE235"/>
  <c r="AA489" i="2" s="1"/>
  <c r="CD235" i="1"/>
  <c r="Z489" i="2" s="1"/>
  <c r="CB235" i="1"/>
  <c r="X489" i="2" s="1"/>
  <c r="CA235" i="1"/>
  <c r="W489" i="2" s="1"/>
  <c r="BV235" i="1"/>
  <c r="R489" i="2" s="1"/>
  <c r="BU235" i="1"/>
  <c r="Q489" i="2" s="1"/>
  <c r="BT235" i="1"/>
  <c r="P489" i="2" s="1"/>
  <c r="BR235" i="1"/>
  <c r="N489" i="2" s="1"/>
  <c r="BQ235" i="1"/>
  <c r="M489" i="2" s="1"/>
  <c r="BO235" i="1"/>
  <c r="K489" i="2" s="1"/>
  <c r="BN235" i="1"/>
  <c r="J489" i="2" s="1"/>
  <c r="BL235" i="1"/>
  <c r="H489" i="2" s="1"/>
  <c r="BK235" i="1"/>
  <c r="G489" i="2" s="1"/>
  <c r="BI235" i="1"/>
  <c r="E489" i="2" s="1"/>
  <c r="BH235" i="1"/>
  <c r="D489" i="2" s="1"/>
  <c r="BG235" i="1"/>
  <c r="CE234"/>
  <c r="AA488" i="2" s="1"/>
  <c r="CD234" i="1"/>
  <c r="Z488" i="2" s="1"/>
  <c r="CB234" i="1"/>
  <c r="X488" i="2" s="1"/>
  <c r="CA234" i="1"/>
  <c r="W488" i="2" s="1"/>
  <c r="BV234" i="1"/>
  <c r="R488" i="2" s="1"/>
  <c r="BU234" i="1"/>
  <c r="Q488" i="2" s="1"/>
  <c r="BT234" i="1"/>
  <c r="P488" i="2" s="1"/>
  <c r="BR234" i="1"/>
  <c r="N488" i="2" s="1"/>
  <c r="BQ234" i="1"/>
  <c r="M488" i="2" s="1"/>
  <c r="BO234" i="1"/>
  <c r="K488" i="2" s="1"/>
  <c r="BN234" i="1"/>
  <c r="J488" i="2" s="1"/>
  <c r="BL234" i="1"/>
  <c r="H488" i="2" s="1"/>
  <c r="BK234" i="1"/>
  <c r="G488" i="2" s="1"/>
  <c r="BI234" i="1"/>
  <c r="E488" i="2" s="1"/>
  <c r="BH234" i="1"/>
  <c r="D488" i="2" s="1"/>
  <c r="BG234" i="1"/>
  <c r="CE233"/>
  <c r="CD233"/>
  <c r="CB233"/>
  <c r="CA233"/>
  <c r="BV233"/>
  <c r="BU233"/>
  <c r="BT233"/>
  <c r="BR233"/>
  <c r="BQ233"/>
  <c r="BO233"/>
  <c r="BN233"/>
  <c r="BL233"/>
  <c r="BK233"/>
  <c r="BI233"/>
  <c r="BH233"/>
  <c r="BG233"/>
  <c r="CE229"/>
  <c r="AA437" i="2" s="1"/>
  <c r="CD229" i="1"/>
  <c r="Z437" i="2" s="1"/>
  <c r="CB229" i="1"/>
  <c r="X437" i="2" s="1"/>
  <c r="CA229" i="1"/>
  <c r="W437" i="2" s="1"/>
  <c r="BV229" i="1"/>
  <c r="R437" i="2" s="1"/>
  <c r="BU229" i="1"/>
  <c r="Q437" i="2" s="1"/>
  <c r="BT229" i="1"/>
  <c r="P437" i="2" s="1"/>
  <c r="BR229" i="1"/>
  <c r="N437" i="2" s="1"/>
  <c r="BQ229" i="1"/>
  <c r="M437" i="2" s="1"/>
  <c r="BO229" i="1"/>
  <c r="K437" i="2" s="1"/>
  <c r="BN229" i="1"/>
  <c r="J437" i="2" s="1"/>
  <c r="BL229" i="1"/>
  <c r="BK229"/>
  <c r="G437" i="2" s="1"/>
  <c r="BI229" i="1"/>
  <c r="E437" i="2" s="1"/>
  <c r="BH229" i="1"/>
  <c r="D437" i="2" s="1"/>
  <c r="BG229" i="1"/>
  <c r="CE228"/>
  <c r="AA436" i="2" s="1"/>
  <c r="CD228" i="1"/>
  <c r="Z436" i="2" s="1"/>
  <c r="CB228" i="1"/>
  <c r="X436" i="2" s="1"/>
  <c r="CA228" i="1"/>
  <c r="W436" i="2" s="1"/>
  <c r="BV228" i="1"/>
  <c r="R436" i="2" s="1"/>
  <c r="BU228" i="1"/>
  <c r="Q436" i="2" s="1"/>
  <c r="BT228" i="1"/>
  <c r="P436" i="2" s="1"/>
  <c r="BR228" i="1"/>
  <c r="N436" i="2" s="1"/>
  <c r="BQ228" i="1"/>
  <c r="M436" i="2" s="1"/>
  <c r="BO228" i="1"/>
  <c r="K436" i="2" s="1"/>
  <c r="BN228" i="1"/>
  <c r="J436" i="2" s="1"/>
  <c r="BL228" i="1"/>
  <c r="H436" i="2" s="1"/>
  <c r="BK228" i="1"/>
  <c r="BI228"/>
  <c r="E436" i="2" s="1"/>
  <c r="BH228" i="1"/>
  <c r="D436" i="2" s="1"/>
  <c r="BG228" i="1"/>
  <c r="CE227"/>
  <c r="AA435" i="2" s="1"/>
  <c r="AA438" s="1"/>
  <c r="CD227" i="1"/>
  <c r="Z435" i="2" s="1"/>
  <c r="Z438" s="1"/>
  <c r="CB227" i="1"/>
  <c r="X435" i="2" s="1"/>
  <c r="CA227" i="1"/>
  <c r="W435" i="2" s="1"/>
  <c r="BV227" i="1"/>
  <c r="R435" i="2" s="1"/>
  <c r="R438" s="1"/>
  <c r="BU227" i="1"/>
  <c r="Q435" i="2" s="1"/>
  <c r="Q438" s="1"/>
  <c r="BT227" i="1"/>
  <c r="BR227"/>
  <c r="N435" i="2" s="1"/>
  <c r="BQ227" i="1"/>
  <c r="BO227"/>
  <c r="K435" i="2" s="1"/>
  <c r="K438" s="1"/>
  <c r="BN227" i="1"/>
  <c r="J435" i="2" s="1"/>
  <c r="BL227" i="1"/>
  <c r="BK227"/>
  <c r="G435" i="2" s="1"/>
  <c r="BI227" i="1"/>
  <c r="E435" i="2" s="1"/>
  <c r="E438" s="1"/>
  <c r="BH227" i="1"/>
  <c r="BG227"/>
  <c r="CE221"/>
  <c r="AA276" i="2" s="1"/>
  <c r="CD221" i="1"/>
  <c r="Z276" i="2" s="1"/>
  <c r="CB221" i="1"/>
  <c r="X276" i="2" s="1"/>
  <c r="CA221" i="1"/>
  <c r="W276" i="2" s="1"/>
  <c r="BV221" i="1"/>
  <c r="R276" i="2" s="1"/>
  <c r="BU221" i="1"/>
  <c r="Q276" i="2" s="1"/>
  <c r="BT221" i="1"/>
  <c r="P276" i="2" s="1"/>
  <c r="BR221" i="1"/>
  <c r="N276" i="2" s="1"/>
  <c r="BQ221" i="1"/>
  <c r="M276" i="2" s="1"/>
  <c r="BO221" i="1"/>
  <c r="K276" i="2" s="1"/>
  <c r="BN221" i="1"/>
  <c r="J276" i="2" s="1"/>
  <c r="BL221" i="1"/>
  <c r="H276" i="2" s="1"/>
  <c r="BK221" i="1"/>
  <c r="G276" i="2" s="1"/>
  <c r="BI221" i="1"/>
  <c r="BH221"/>
  <c r="D276" i="2" s="1"/>
  <c r="BG221" i="1"/>
  <c r="CE220"/>
  <c r="AA275" i="2" s="1"/>
  <c r="CD220" i="1"/>
  <c r="Z275" i="2" s="1"/>
  <c r="CB220" i="1"/>
  <c r="X275" i="2" s="1"/>
  <c r="CA220" i="1"/>
  <c r="W275" i="2" s="1"/>
  <c r="BV220" i="1"/>
  <c r="R275" i="2" s="1"/>
  <c r="BU220" i="1"/>
  <c r="Q275" i="2" s="1"/>
  <c r="BT220" i="1"/>
  <c r="P275" i="2" s="1"/>
  <c r="BR220" i="1"/>
  <c r="N275" i="2" s="1"/>
  <c r="BQ220" i="1"/>
  <c r="M275" i="2" s="1"/>
  <c r="BO220" i="1"/>
  <c r="K275" i="2" s="1"/>
  <c r="BN220" i="1"/>
  <c r="J275" i="2" s="1"/>
  <c r="BL220" i="1"/>
  <c r="H275" i="2" s="1"/>
  <c r="BK220" i="1"/>
  <c r="G275" i="2" s="1"/>
  <c r="BI220" i="1"/>
  <c r="E275" i="2" s="1"/>
  <c r="BH220" i="1"/>
  <c r="D275" i="2" s="1"/>
  <c r="CE219" i="1"/>
  <c r="AA274" i="2" s="1"/>
  <c r="CD219" i="1"/>
  <c r="Z274" i="2" s="1"/>
  <c r="CB219" i="1"/>
  <c r="X274" i="2" s="1"/>
  <c r="CA219" i="1"/>
  <c r="W274" i="2" s="1"/>
  <c r="BV219" i="1"/>
  <c r="R274" i="2" s="1"/>
  <c r="BU219" i="1"/>
  <c r="Q274" i="2" s="1"/>
  <c r="BT219" i="1"/>
  <c r="P274" i="2" s="1"/>
  <c r="BR219" i="1"/>
  <c r="N274" i="2" s="1"/>
  <c r="BQ219" i="1"/>
  <c r="M274" i="2" s="1"/>
  <c r="BO219" i="1"/>
  <c r="K274" i="2" s="1"/>
  <c r="BN219" i="1"/>
  <c r="J274" i="2" s="1"/>
  <c r="BL219" i="1"/>
  <c r="H274" i="2" s="1"/>
  <c r="BK219" i="1"/>
  <c r="F19" i="14" s="1"/>
  <c r="BI219" i="1"/>
  <c r="E274" i="2" s="1"/>
  <c r="BH219" i="1"/>
  <c r="D274" i="2" s="1"/>
  <c r="CE208" i="1"/>
  <c r="AA519" i="2" s="1"/>
  <c r="CD208" i="1"/>
  <c r="Z519" i="2" s="1"/>
  <c r="CB208" i="1"/>
  <c r="X519" i="2" s="1"/>
  <c r="CA208" i="1"/>
  <c r="W519" i="2" s="1"/>
  <c r="BV208" i="1"/>
  <c r="R519" i="2" s="1"/>
  <c r="BU208" i="1"/>
  <c r="Q519" i="2" s="1"/>
  <c r="BT208" i="1"/>
  <c r="P519" i="2" s="1"/>
  <c r="BR208" i="1"/>
  <c r="N519" i="2" s="1"/>
  <c r="BQ208" i="1"/>
  <c r="M519" i="2" s="1"/>
  <c r="BO208" i="1"/>
  <c r="K519" i="2" s="1"/>
  <c r="BN208" i="1"/>
  <c r="J519" i="2" s="1"/>
  <c r="BL208" i="1"/>
  <c r="H519" i="2" s="1"/>
  <c r="BK208" i="1"/>
  <c r="G519" i="2" s="1"/>
  <c r="BI208" i="1"/>
  <c r="E519" i="2" s="1"/>
  <c r="BH208" i="1"/>
  <c r="D519" i="2" s="1"/>
  <c r="BG208" i="1"/>
  <c r="CE207"/>
  <c r="AA518" i="2" s="1"/>
  <c r="CD207" i="1"/>
  <c r="Z518" i="2" s="1"/>
  <c r="CB207" i="1"/>
  <c r="X518" i="2" s="1"/>
  <c r="CA207" i="1"/>
  <c r="W518" i="2" s="1"/>
  <c r="BV207" i="1"/>
  <c r="R518" i="2" s="1"/>
  <c r="BU207" i="1"/>
  <c r="Q518" i="2" s="1"/>
  <c r="BT207" i="1"/>
  <c r="P518" i="2" s="1"/>
  <c r="BR207" i="1"/>
  <c r="N518" i="2" s="1"/>
  <c r="BQ207" i="1"/>
  <c r="M518" i="2" s="1"/>
  <c r="BO207" i="1"/>
  <c r="K518" i="2" s="1"/>
  <c r="BN207" i="1"/>
  <c r="J518" i="2" s="1"/>
  <c r="BL207" i="1"/>
  <c r="H518" i="2" s="1"/>
  <c r="BK207" i="1"/>
  <c r="G518" i="2" s="1"/>
  <c r="BI207" i="1"/>
  <c r="BH207"/>
  <c r="D518" i="2" s="1"/>
  <c r="BG207" i="1"/>
  <c r="CE206"/>
  <c r="AA517" i="2" s="1"/>
  <c r="AA520" s="1"/>
  <c r="CD206" i="1"/>
  <c r="Z517" i="2" s="1"/>
  <c r="Z520" s="1"/>
  <c r="CB206" i="1"/>
  <c r="X517" i="2" s="1"/>
  <c r="X520" s="1"/>
  <c r="CA206" i="1"/>
  <c r="W517" i="2" s="1"/>
  <c r="W520" s="1"/>
  <c r="BV206" i="1"/>
  <c r="R517" i="2" s="1"/>
  <c r="R520" s="1"/>
  <c r="BU206" i="1"/>
  <c r="Q517" i="2" s="1"/>
  <c r="Q520" s="1"/>
  <c r="BT206" i="1"/>
  <c r="P517" i="2" s="1"/>
  <c r="P520" s="1"/>
  <c r="BR206" i="1"/>
  <c r="N517" i="2" s="1"/>
  <c r="N520" s="1"/>
  <c r="BQ206" i="1"/>
  <c r="M517" i="2" s="1"/>
  <c r="BO206" i="1"/>
  <c r="K517" i="2" s="1"/>
  <c r="K520" s="1"/>
  <c r="BN206" i="1"/>
  <c r="J517" i="2" s="1"/>
  <c r="J520" s="1"/>
  <c r="BL206" i="1"/>
  <c r="H517" i="2" s="1"/>
  <c r="H520" s="1"/>
  <c r="BK206" i="1"/>
  <c r="BI206"/>
  <c r="BH206"/>
  <c r="D517" i="2" s="1"/>
  <c r="BG206" i="1"/>
  <c r="CE203"/>
  <c r="AA509" i="2" s="1"/>
  <c r="CD203" i="1"/>
  <c r="Z509" i="2" s="1"/>
  <c r="CB203" i="1"/>
  <c r="X509" i="2" s="1"/>
  <c r="CA203" i="1"/>
  <c r="W509" i="2" s="1"/>
  <c r="BV203" i="1"/>
  <c r="R509" i="2" s="1"/>
  <c r="BU203" i="1"/>
  <c r="Q509" i="2" s="1"/>
  <c r="BT203" i="1"/>
  <c r="P509" i="2" s="1"/>
  <c r="BR203" i="1"/>
  <c r="N509" i="2" s="1"/>
  <c r="BQ203" i="1"/>
  <c r="M509" i="2" s="1"/>
  <c r="BO203" i="1"/>
  <c r="K509" i="2" s="1"/>
  <c r="BN203" i="1"/>
  <c r="J509" i="2" s="1"/>
  <c r="BL203" i="1"/>
  <c r="H509" i="2" s="1"/>
  <c r="BK203" i="1"/>
  <c r="BI203"/>
  <c r="E509" i="2" s="1"/>
  <c r="BH203" i="1"/>
  <c r="D509" i="2" s="1"/>
  <c r="BG203" i="1"/>
  <c r="CE202"/>
  <c r="AA508" i="2" s="1"/>
  <c r="CD202" i="1"/>
  <c r="Z508" i="2" s="1"/>
  <c r="CB202" i="1"/>
  <c r="X508" i="2" s="1"/>
  <c r="CA202" i="1"/>
  <c r="W508" i="2" s="1"/>
  <c r="BV202" i="1"/>
  <c r="R508" i="2" s="1"/>
  <c r="BU202" i="1"/>
  <c r="Q508" i="2" s="1"/>
  <c r="BT202" i="1"/>
  <c r="P508" i="2" s="1"/>
  <c r="BR202" i="1"/>
  <c r="N508" i="2" s="1"/>
  <c r="BQ202" i="1"/>
  <c r="M508" i="2" s="1"/>
  <c r="BO202" i="1"/>
  <c r="K508" i="2" s="1"/>
  <c r="BN202" i="1"/>
  <c r="J508" i="2" s="1"/>
  <c r="BL202" i="1"/>
  <c r="H508" i="2" s="1"/>
  <c r="BK202" i="1"/>
  <c r="G508" i="2" s="1"/>
  <c r="BI202" i="1"/>
  <c r="E508" i="2" s="1"/>
  <c r="BH202" i="1"/>
  <c r="D508" i="2" s="1"/>
  <c r="BG202" i="1"/>
  <c r="CE201"/>
  <c r="AA507" i="2" s="1"/>
  <c r="AA510" s="1"/>
  <c r="CD201" i="1"/>
  <c r="Z507" i="2" s="1"/>
  <c r="Z510" s="1"/>
  <c r="CB201" i="1"/>
  <c r="X507" i="2" s="1"/>
  <c r="X510" s="1"/>
  <c r="CA201" i="1"/>
  <c r="W507" i="2" s="1"/>
  <c r="BV201" i="1"/>
  <c r="R507" i="2" s="1"/>
  <c r="R510" s="1"/>
  <c r="BU201" i="1"/>
  <c r="Q507" i="2" s="1"/>
  <c r="Q510" s="1"/>
  <c r="BT201" i="1"/>
  <c r="P507" i="2" s="1"/>
  <c r="P510" s="1"/>
  <c r="BR201" i="1"/>
  <c r="N507" i="2" s="1"/>
  <c r="N510" s="1"/>
  <c r="BQ201" i="1"/>
  <c r="M507" i="2" s="1"/>
  <c r="BO201" i="1"/>
  <c r="K507" i="2" s="1"/>
  <c r="BN201" i="1"/>
  <c r="J507" i="2" s="1"/>
  <c r="BL201" i="1"/>
  <c r="H507" i="2" s="1"/>
  <c r="H510" s="1"/>
  <c r="BK201" i="1"/>
  <c r="G507" i="2" s="1"/>
  <c r="BI201" i="1"/>
  <c r="E507" i="2" s="1"/>
  <c r="BH201" i="1"/>
  <c r="D507" i="2" s="1"/>
  <c r="BG201" i="1"/>
  <c r="CE198"/>
  <c r="AA514" i="2" s="1"/>
  <c r="CD198" i="1"/>
  <c r="Z514" i="2" s="1"/>
  <c r="CB198" i="1"/>
  <c r="X514" i="2" s="1"/>
  <c r="CA198" i="1"/>
  <c r="W514" i="2" s="1"/>
  <c r="BV198" i="1"/>
  <c r="R514" i="2" s="1"/>
  <c r="BU198" i="1"/>
  <c r="Q514" i="2" s="1"/>
  <c r="BT198" i="1"/>
  <c r="P514" i="2" s="1"/>
  <c r="BR198" i="1"/>
  <c r="N514" i="2" s="1"/>
  <c r="BQ198" i="1"/>
  <c r="M514" i="2" s="1"/>
  <c r="BO198" i="1"/>
  <c r="K514" i="2" s="1"/>
  <c r="BN198" i="1"/>
  <c r="J514" i="2" s="1"/>
  <c r="BL198" i="1"/>
  <c r="H514" i="2" s="1"/>
  <c r="BK198" i="1"/>
  <c r="BI198"/>
  <c r="E514" i="2" s="1"/>
  <c r="BH198" i="1"/>
  <c r="D514" i="2" s="1"/>
  <c r="BG198" i="1"/>
  <c r="CE197"/>
  <c r="AA513" i="2" s="1"/>
  <c r="CD197" i="1"/>
  <c r="Z513" i="2" s="1"/>
  <c r="CB197" i="1"/>
  <c r="X513" i="2" s="1"/>
  <c r="CA197" i="1"/>
  <c r="W513" i="2" s="1"/>
  <c r="BV197" i="1"/>
  <c r="R513" i="2" s="1"/>
  <c r="BU197" i="1"/>
  <c r="Q513" i="2" s="1"/>
  <c r="BT197" i="1"/>
  <c r="P513" i="2" s="1"/>
  <c r="BR197" i="1"/>
  <c r="N513" i="2" s="1"/>
  <c r="BQ197" i="1"/>
  <c r="M513" i="2" s="1"/>
  <c r="BO197" i="1"/>
  <c r="K513" i="2" s="1"/>
  <c r="BN197" i="1"/>
  <c r="J513" i="2" s="1"/>
  <c r="BL197" i="1"/>
  <c r="H513" i="2" s="1"/>
  <c r="BK197" i="1"/>
  <c r="G513" i="2" s="1"/>
  <c r="BI197" i="1"/>
  <c r="E513" i="2" s="1"/>
  <c r="BH197" i="1"/>
  <c r="D513" i="2" s="1"/>
  <c r="BG197" i="1"/>
  <c r="CE196"/>
  <c r="AA512" i="2" s="1"/>
  <c r="AA515" s="1"/>
  <c r="CD196" i="1"/>
  <c r="Z512" i="2" s="1"/>
  <c r="Z515" s="1"/>
  <c r="CB196" i="1"/>
  <c r="X512" i="2" s="1"/>
  <c r="X515" s="1"/>
  <c r="CA196" i="1"/>
  <c r="W512" i="2" s="1"/>
  <c r="BV196" i="1"/>
  <c r="R512" i="2" s="1"/>
  <c r="BU196" i="1"/>
  <c r="Q512" i="2" s="1"/>
  <c r="Q515" s="1"/>
  <c r="BT196" i="1"/>
  <c r="P512" i="2" s="1"/>
  <c r="P515" s="1"/>
  <c r="BR196" i="1"/>
  <c r="N512" i="2" s="1"/>
  <c r="N515" s="1"/>
  <c r="BQ196" i="1"/>
  <c r="M512" i="2" s="1"/>
  <c r="BO196" i="1"/>
  <c r="K512" i="2" s="1"/>
  <c r="BN196" i="1"/>
  <c r="J512" i="2" s="1"/>
  <c r="J515" s="1"/>
  <c r="BL196" i="1"/>
  <c r="H512" i="2" s="1"/>
  <c r="H515" s="1"/>
  <c r="BK196" i="1"/>
  <c r="G512" i="2" s="1"/>
  <c r="BI196" i="1"/>
  <c r="E512" i="2" s="1"/>
  <c r="BH196" i="1"/>
  <c r="D512" i="2" s="1"/>
  <c r="BG196" i="1"/>
  <c r="CE181"/>
  <c r="AA244" i="2" s="1"/>
  <c r="CD181" i="1"/>
  <c r="Z244" i="2" s="1"/>
  <c r="CB181" i="1"/>
  <c r="X244" i="2" s="1"/>
  <c r="CA181" i="1"/>
  <c r="W244" i="2" s="1"/>
  <c r="BV181" i="1"/>
  <c r="R244" i="2" s="1"/>
  <c r="BU181" i="1"/>
  <c r="Q244" i="2" s="1"/>
  <c r="BT181" i="1"/>
  <c r="P244" i="2" s="1"/>
  <c r="BR181" i="1"/>
  <c r="N244" i="2" s="1"/>
  <c r="BQ181" i="1"/>
  <c r="M244" i="2" s="1"/>
  <c r="BO181" i="1"/>
  <c r="K244" i="2" s="1"/>
  <c r="BN181" i="1"/>
  <c r="J244" i="2" s="1"/>
  <c r="BL181" i="1"/>
  <c r="H244" i="2" s="1"/>
  <c r="BK181" i="1"/>
  <c r="G244" i="2" s="1"/>
  <c r="BI181" i="1"/>
  <c r="E244" i="2" s="1"/>
  <c r="BH181" i="1"/>
  <c r="D244" i="2" s="1"/>
  <c r="BG181" i="1"/>
  <c r="CE180"/>
  <c r="AA243" i="2" s="1"/>
  <c r="CD180" i="1"/>
  <c r="Z243" i="2" s="1"/>
  <c r="CB180" i="1"/>
  <c r="X243" i="2" s="1"/>
  <c r="CA180" i="1"/>
  <c r="W243" i="2" s="1"/>
  <c r="BV180" i="1"/>
  <c r="R243" i="2" s="1"/>
  <c r="BU180" i="1"/>
  <c r="Q243" i="2" s="1"/>
  <c r="BT180" i="1"/>
  <c r="P243" i="2" s="1"/>
  <c r="BR180" i="1"/>
  <c r="N243" i="2" s="1"/>
  <c r="BQ180" i="1"/>
  <c r="M243" i="2" s="1"/>
  <c r="BO180" i="1"/>
  <c r="K243" i="2" s="1"/>
  <c r="BN180" i="1"/>
  <c r="J243" i="2" s="1"/>
  <c r="BL180" i="1"/>
  <c r="H243" i="2" s="1"/>
  <c r="BK180" i="1"/>
  <c r="G243" i="2" s="1"/>
  <c r="BI180" i="1"/>
  <c r="E243" i="2" s="1"/>
  <c r="BH180" i="1"/>
  <c r="D243" i="2" s="1"/>
  <c r="BG180" i="1"/>
  <c r="CE179"/>
  <c r="AA242" i="2" s="1"/>
  <c r="CD179" i="1"/>
  <c r="Z242" i="2" s="1"/>
  <c r="CB179" i="1"/>
  <c r="X242" i="2" s="1"/>
  <c r="X245" s="1"/>
  <c r="CA179" i="1"/>
  <c r="W242" i="2" s="1"/>
  <c r="W245" s="1"/>
  <c r="BV179" i="1"/>
  <c r="R242" i="2" s="1"/>
  <c r="BU179" i="1"/>
  <c r="Q242" i="2" s="1"/>
  <c r="Q245" s="1"/>
  <c r="BT179" i="1"/>
  <c r="P242" i="2" s="1"/>
  <c r="P245" s="1"/>
  <c r="BR179" i="1"/>
  <c r="N242" i="2" s="1"/>
  <c r="N245" s="1"/>
  <c r="BQ179" i="1"/>
  <c r="M242" i="2" s="1"/>
  <c r="BO179" i="1"/>
  <c r="K242" i="2" s="1"/>
  <c r="BN179" i="1"/>
  <c r="J242" i="2" s="1"/>
  <c r="BL179" i="1"/>
  <c r="H242" i="2" s="1"/>
  <c r="H245" s="1"/>
  <c r="BK179" i="1"/>
  <c r="BI179"/>
  <c r="E242" i="2" s="1"/>
  <c r="BH179" i="1"/>
  <c r="D242" i="2" s="1"/>
  <c r="BG179" i="1"/>
  <c r="CE175"/>
  <c r="AA240" i="2" s="1"/>
  <c r="CD175" i="1"/>
  <c r="Z240" i="2" s="1"/>
  <c r="CB175" i="1"/>
  <c r="X240" i="2" s="1"/>
  <c r="CA175" i="1"/>
  <c r="W240" i="2" s="1"/>
  <c r="BV175" i="1"/>
  <c r="R240" i="2" s="1"/>
  <c r="BU175" i="1"/>
  <c r="Q240" i="2" s="1"/>
  <c r="BT175" i="1"/>
  <c r="P240" i="2" s="1"/>
  <c r="BR175" i="1"/>
  <c r="N240" i="2" s="1"/>
  <c r="BQ175" i="1"/>
  <c r="M240" i="2" s="1"/>
  <c r="BO175" i="1"/>
  <c r="K240" i="2" s="1"/>
  <c r="BN175" i="1"/>
  <c r="J240" i="2" s="1"/>
  <c r="BL175" i="1"/>
  <c r="H240" i="2" s="1"/>
  <c r="BK175" i="1"/>
  <c r="G240" i="2" s="1"/>
  <c r="BI175" i="1"/>
  <c r="BH175"/>
  <c r="D240" i="2" s="1"/>
  <c r="BG175" i="1"/>
  <c r="CE174"/>
  <c r="AA239" i="2" s="1"/>
  <c r="CD174" i="1"/>
  <c r="Z239" i="2" s="1"/>
  <c r="CB174" i="1"/>
  <c r="X239" i="2" s="1"/>
  <c r="CA174" i="1"/>
  <c r="W239" i="2" s="1"/>
  <c r="BV174" i="1"/>
  <c r="R239" i="2" s="1"/>
  <c r="BU174" i="1"/>
  <c r="Q239" i="2" s="1"/>
  <c r="BT174" i="1"/>
  <c r="P239" i="2" s="1"/>
  <c r="BR174" i="1"/>
  <c r="N239" i="2" s="1"/>
  <c r="BQ174" i="1"/>
  <c r="M239" i="2" s="1"/>
  <c r="BO174" i="1"/>
  <c r="K239" i="2" s="1"/>
  <c r="BN174" i="1"/>
  <c r="J239" i="2" s="1"/>
  <c r="BL174" i="1"/>
  <c r="H239" i="2" s="1"/>
  <c r="BK174" i="1"/>
  <c r="G239" i="2" s="1"/>
  <c r="BI174" i="1"/>
  <c r="E239" i="2" s="1"/>
  <c r="BH174" i="1"/>
  <c r="D239" i="2" s="1"/>
  <c r="BG174" i="1"/>
  <c r="CE173"/>
  <c r="AA238" i="2" s="1"/>
  <c r="CD173" i="1"/>
  <c r="Z238" i="2" s="1"/>
  <c r="CB173" i="1"/>
  <c r="X238" i="2" s="1"/>
  <c r="CA173" i="1"/>
  <c r="W238" i="2" s="1"/>
  <c r="BV173" i="1"/>
  <c r="R238" i="2" s="1"/>
  <c r="BU173" i="1"/>
  <c r="Q238" i="2" s="1"/>
  <c r="BT173" i="1"/>
  <c r="P238" i="2" s="1"/>
  <c r="BR173" i="1"/>
  <c r="N238" i="2" s="1"/>
  <c r="BQ173" i="1"/>
  <c r="M238" i="2" s="1"/>
  <c r="BO173" i="1"/>
  <c r="K238" i="2" s="1"/>
  <c r="BN173" i="1"/>
  <c r="J238" i="2" s="1"/>
  <c r="BL173" i="1"/>
  <c r="H238" i="2" s="1"/>
  <c r="BK173" i="1"/>
  <c r="BI173"/>
  <c r="E238" i="2" s="1"/>
  <c r="BH173" i="1"/>
  <c r="D238" i="2" s="1"/>
  <c r="BG173" i="1"/>
  <c r="CE172"/>
  <c r="AA237" i="2" s="1"/>
  <c r="CD172" i="1"/>
  <c r="Z237" i="2" s="1"/>
  <c r="CB172" i="1"/>
  <c r="X237" i="2" s="1"/>
  <c r="CA172" i="1"/>
  <c r="W237" i="2" s="1"/>
  <c r="BV172" i="1"/>
  <c r="R237" i="2" s="1"/>
  <c r="BU172" i="1"/>
  <c r="Q237" i="2" s="1"/>
  <c r="BT172" i="1"/>
  <c r="P237" i="2" s="1"/>
  <c r="BR172" i="1"/>
  <c r="N237" i="2" s="1"/>
  <c r="BQ172" i="1"/>
  <c r="M237" i="2" s="1"/>
  <c r="BO172" i="1"/>
  <c r="K237" i="2" s="1"/>
  <c r="BN172" i="1"/>
  <c r="J237" i="2" s="1"/>
  <c r="BL172" i="1"/>
  <c r="H237" i="2" s="1"/>
  <c r="BK172" i="1"/>
  <c r="G237" i="2" s="1"/>
  <c r="BI172" i="1"/>
  <c r="E237" i="2" s="1"/>
  <c r="BH172" i="1"/>
  <c r="D237" i="2" s="1"/>
  <c r="BG172" i="1"/>
  <c r="CE171"/>
  <c r="AA236" i="2" s="1"/>
  <c r="CD171" i="1"/>
  <c r="Z236" i="2" s="1"/>
  <c r="CB171" i="1"/>
  <c r="X236" i="2" s="1"/>
  <c r="X241" s="1"/>
  <c r="CA171" i="1"/>
  <c r="W236" i="2" s="1"/>
  <c r="W241" s="1"/>
  <c r="BV171" i="1"/>
  <c r="R236" i="2" s="1"/>
  <c r="BU171" i="1"/>
  <c r="Q236" i="2" s="1"/>
  <c r="BT171" i="1"/>
  <c r="P236" i="2" s="1"/>
  <c r="P241" s="1"/>
  <c r="BR171" i="1"/>
  <c r="N236" i="2" s="1"/>
  <c r="N241" s="1"/>
  <c r="BQ171" i="1"/>
  <c r="M236" i="2" s="1"/>
  <c r="BO171" i="1"/>
  <c r="K236" i="2" s="1"/>
  <c r="BN171" i="1"/>
  <c r="J236" i="2" s="1"/>
  <c r="J241" s="1"/>
  <c r="BL171" i="1"/>
  <c r="H236" i="2" s="1"/>
  <c r="H241" s="1"/>
  <c r="BK171" i="1"/>
  <c r="G236" i="2" s="1"/>
  <c r="BI171" i="1"/>
  <c r="E236" i="2" s="1"/>
  <c r="BH171" i="1"/>
  <c r="D236" i="2" s="1"/>
  <c r="BG171" i="1"/>
  <c r="AA264" i="2"/>
  <c r="Z264"/>
  <c r="X264"/>
  <c r="W264"/>
  <c r="Q264"/>
  <c r="P264"/>
  <c r="N264"/>
  <c r="M264"/>
  <c r="K264"/>
  <c r="J264"/>
  <c r="H264"/>
  <c r="G264"/>
  <c r="E264"/>
  <c r="D264"/>
  <c r="CE160" i="1"/>
  <c r="CD160"/>
  <c r="CB160"/>
  <c r="CA160"/>
  <c r="BU160"/>
  <c r="BT160"/>
  <c r="BR160"/>
  <c r="BQ160"/>
  <c r="BO160"/>
  <c r="BN160"/>
  <c r="BL160"/>
  <c r="BK160"/>
  <c r="BI160"/>
  <c r="BH160"/>
  <c r="D263" i="2" s="1"/>
  <c r="CE154" i="1"/>
  <c r="CD154"/>
  <c r="CB154"/>
  <c r="CA154"/>
  <c r="BU154"/>
  <c r="BT154"/>
  <c r="BR154"/>
  <c r="BQ154"/>
  <c r="BO154"/>
  <c r="BN154"/>
  <c r="BL154"/>
  <c r="BK154"/>
  <c r="BI154"/>
  <c r="BH154"/>
  <c r="CE143"/>
  <c r="AA203" i="2" s="1"/>
  <c r="CD143" i="1"/>
  <c r="Z203" i="2" s="1"/>
  <c r="CB143" i="1"/>
  <c r="X203" i="2" s="1"/>
  <c r="CA143" i="1"/>
  <c r="W203" i="2" s="1"/>
  <c r="BV143" i="1"/>
  <c r="R203" i="2" s="1"/>
  <c r="BU143" i="1"/>
  <c r="Q203" i="2" s="1"/>
  <c r="BT143" i="1"/>
  <c r="P203" i="2" s="1"/>
  <c r="BR143" i="1"/>
  <c r="N203" i="2" s="1"/>
  <c r="BQ143" i="1"/>
  <c r="M203" i="2" s="1"/>
  <c r="BO143" i="1"/>
  <c r="K203" i="2" s="1"/>
  <c r="BN143" i="1"/>
  <c r="J203" i="2" s="1"/>
  <c r="BL143" i="1"/>
  <c r="H203" i="2" s="1"/>
  <c r="BK143" i="1"/>
  <c r="G203" i="2" s="1"/>
  <c r="BI143" i="1"/>
  <c r="E203" i="2" s="1"/>
  <c r="BH143" i="1"/>
  <c r="D203" i="2" s="1"/>
  <c r="BG143" i="1"/>
  <c r="CE142"/>
  <c r="AA202" i="2" s="1"/>
  <c r="CD142" i="1"/>
  <c r="Z202" i="2" s="1"/>
  <c r="CB142" i="1"/>
  <c r="X202" i="2" s="1"/>
  <c r="CA142" i="1"/>
  <c r="W202" i="2" s="1"/>
  <c r="BV142" i="1"/>
  <c r="R202" i="2" s="1"/>
  <c r="BU142" i="1"/>
  <c r="Q202" i="2" s="1"/>
  <c r="BT142" i="1"/>
  <c r="P202" i="2" s="1"/>
  <c r="BR142" i="1"/>
  <c r="N202" i="2" s="1"/>
  <c r="BQ142" i="1"/>
  <c r="M202" i="2" s="1"/>
  <c r="BO142" i="1"/>
  <c r="K202" i="2" s="1"/>
  <c r="BN142" i="1"/>
  <c r="J202" i="2" s="1"/>
  <c r="BL142" i="1"/>
  <c r="H202" i="2" s="1"/>
  <c r="BK142" i="1"/>
  <c r="G202" i="2" s="1"/>
  <c r="BI142" i="1"/>
  <c r="E202" i="2" s="1"/>
  <c r="BH142" i="1"/>
  <c r="D202" i="2" s="1"/>
  <c r="BG142" i="1"/>
  <c r="CE141"/>
  <c r="AA201" i="2" s="1"/>
  <c r="AA204" s="1"/>
  <c r="CD141" i="1"/>
  <c r="Z201" i="2" s="1"/>
  <c r="Z204" s="1"/>
  <c r="CB141" i="1"/>
  <c r="X201" i="2" s="1"/>
  <c r="X204" s="1"/>
  <c r="CA141" i="1"/>
  <c r="W201" i="2" s="1"/>
  <c r="BV141" i="1"/>
  <c r="R201" i="2" s="1"/>
  <c r="BU141" i="1"/>
  <c r="Q201" i="2" s="1"/>
  <c r="Q204" s="1"/>
  <c r="BT141" i="1"/>
  <c r="P201" i="2" s="1"/>
  <c r="P204" s="1"/>
  <c r="BR141" i="1"/>
  <c r="N201" i="2" s="1"/>
  <c r="BQ141" i="1"/>
  <c r="M201" i="2" s="1"/>
  <c r="BO141" i="1"/>
  <c r="K201" i="2" s="1"/>
  <c r="K204" s="1"/>
  <c r="BN141" i="1"/>
  <c r="J201" i="2" s="1"/>
  <c r="BL141" i="1"/>
  <c r="H201" i="2" s="1"/>
  <c r="BK141" i="1"/>
  <c r="G201" i="2" s="1"/>
  <c r="BI141" i="1"/>
  <c r="E201" i="2" s="1"/>
  <c r="BH141" i="1"/>
  <c r="D201" i="2" s="1"/>
  <c r="BG141" i="1"/>
  <c r="CE133"/>
  <c r="AA215" i="2" s="1"/>
  <c r="CD133" i="1"/>
  <c r="Z215" i="2" s="1"/>
  <c r="CB133" i="1"/>
  <c r="X215" i="2" s="1"/>
  <c r="CA133" i="1"/>
  <c r="W215" i="2" s="1"/>
  <c r="BV133" i="1"/>
  <c r="R215" i="2" s="1"/>
  <c r="BU133" i="1"/>
  <c r="Q215" i="2" s="1"/>
  <c r="BT133" i="1"/>
  <c r="P215" i="2" s="1"/>
  <c r="BR133" i="1"/>
  <c r="N215" i="2" s="1"/>
  <c r="BQ133" i="1"/>
  <c r="M215" i="2" s="1"/>
  <c r="BO133" i="1"/>
  <c r="K215" i="2" s="1"/>
  <c r="BN133" i="1"/>
  <c r="J215" i="2" s="1"/>
  <c r="BL133" i="1"/>
  <c r="H215" i="2" s="1"/>
  <c r="BK133" i="1"/>
  <c r="G215" i="2" s="1"/>
  <c r="BI133" i="1"/>
  <c r="E215" i="2" s="1"/>
  <c r="BH133" i="1"/>
  <c r="D215" i="2" s="1"/>
  <c r="BG133" i="1"/>
  <c r="CE132"/>
  <c r="AA214" i="2" s="1"/>
  <c r="CD132" i="1"/>
  <c r="Z214" i="2" s="1"/>
  <c r="CB132" i="1"/>
  <c r="X214" i="2" s="1"/>
  <c r="CA132" i="1"/>
  <c r="W214" i="2" s="1"/>
  <c r="BV132" i="1"/>
  <c r="R214" i="2" s="1"/>
  <c r="BU132" i="1"/>
  <c r="Q214" i="2" s="1"/>
  <c r="BT132" i="1"/>
  <c r="P214" i="2" s="1"/>
  <c r="BR132" i="1"/>
  <c r="N214" i="2" s="1"/>
  <c r="BQ132" i="1"/>
  <c r="M214" i="2" s="1"/>
  <c r="BO132" i="1"/>
  <c r="K214" i="2" s="1"/>
  <c r="BN132" i="1"/>
  <c r="J214" i="2" s="1"/>
  <c r="BL132" i="1"/>
  <c r="H214" i="2" s="1"/>
  <c r="BK132" i="1"/>
  <c r="G214" i="2" s="1"/>
  <c r="BI132" i="1"/>
  <c r="E214" i="2" s="1"/>
  <c r="BH132" i="1"/>
  <c r="D214" i="2" s="1"/>
  <c r="BG132" i="1"/>
  <c r="CE131"/>
  <c r="AA213" i="2" s="1"/>
  <c r="AA216" s="1"/>
  <c r="CD131" i="1"/>
  <c r="Z213" i="2" s="1"/>
  <c r="CB131" i="1"/>
  <c r="X213" i="2" s="1"/>
  <c r="CA131" i="1"/>
  <c r="W213" i="2" s="1"/>
  <c r="BV131" i="1"/>
  <c r="R213" i="2" s="1"/>
  <c r="BU131" i="1"/>
  <c r="Q213" i="2" s="1"/>
  <c r="Q216" s="1"/>
  <c r="BT131" i="1"/>
  <c r="P213" i="2" s="1"/>
  <c r="P216" s="1"/>
  <c r="BR131" i="1"/>
  <c r="N213" i="2" s="1"/>
  <c r="BQ131" i="1"/>
  <c r="M213" i="2" s="1"/>
  <c r="BO131" i="1"/>
  <c r="K213" i="2" s="1"/>
  <c r="BN131" i="1"/>
  <c r="J213" i="2" s="1"/>
  <c r="BL131" i="1"/>
  <c r="H213" i="2" s="1"/>
  <c r="BK131" i="1"/>
  <c r="G213" i="2" s="1"/>
  <c r="G216" s="1"/>
  <c r="BI131" i="1"/>
  <c r="E213" i="2" s="1"/>
  <c r="BH131" i="1"/>
  <c r="D213" i="2" s="1"/>
  <c r="BG131" i="1"/>
  <c r="CE128"/>
  <c r="AA198" i="2" s="1"/>
  <c r="CD128" i="1"/>
  <c r="Z198" i="2" s="1"/>
  <c r="CB128" i="1"/>
  <c r="X198" i="2" s="1"/>
  <c r="CA128" i="1"/>
  <c r="W198" i="2" s="1"/>
  <c r="BV128" i="1"/>
  <c r="R198" i="2" s="1"/>
  <c r="BU128" i="1"/>
  <c r="Q198" i="2" s="1"/>
  <c r="BT128" i="1"/>
  <c r="P198" i="2" s="1"/>
  <c r="BR128" i="1"/>
  <c r="N198" i="2" s="1"/>
  <c r="BQ128" i="1"/>
  <c r="M198" i="2" s="1"/>
  <c r="BO128" i="1"/>
  <c r="K198" i="2" s="1"/>
  <c r="BN128" i="1"/>
  <c r="J198" i="2" s="1"/>
  <c r="BL128" i="1"/>
  <c r="H198" i="2" s="1"/>
  <c r="BK128" i="1"/>
  <c r="G198" i="2" s="1"/>
  <c r="BI128" i="1"/>
  <c r="E198" i="2" s="1"/>
  <c r="BH128" i="1"/>
  <c r="D198" i="2" s="1"/>
  <c r="BG128" i="1"/>
  <c r="CE127"/>
  <c r="AA197" i="2" s="1"/>
  <c r="CD127" i="1"/>
  <c r="Z197" i="2" s="1"/>
  <c r="CB127" i="1"/>
  <c r="X197" i="2" s="1"/>
  <c r="CA127" i="1"/>
  <c r="W197" i="2" s="1"/>
  <c r="BV127" i="1"/>
  <c r="R197" i="2" s="1"/>
  <c r="BU127" i="1"/>
  <c r="Q197" i="2" s="1"/>
  <c r="BT127" i="1"/>
  <c r="P197" i="2" s="1"/>
  <c r="BR127" i="1"/>
  <c r="N197" i="2" s="1"/>
  <c r="BQ127" i="1"/>
  <c r="M197" i="2" s="1"/>
  <c r="BO127" i="1"/>
  <c r="K197" i="2" s="1"/>
  <c r="BN127" i="1"/>
  <c r="J197" i="2" s="1"/>
  <c r="BL127" i="1"/>
  <c r="H197" i="2" s="1"/>
  <c r="BK127" i="1"/>
  <c r="G197" i="2" s="1"/>
  <c r="BI127" i="1"/>
  <c r="E197" i="2" s="1"/>
  <c r="BH127" i="1"/>
  <c r="D197" i="2" s="1"/>
  <c r="BG127" i="1"/>
  <c r="CE126"/>
  <c r="AA196" i="2" s="1"/>
  <c r="AA199" s="1"/>
  <c r="CD126" i="1"/>
  <c r="Z196" i="2" s="1"/>
  <c r="CB126" i="1"/>
  <c r="X196" i="2" s="1"/>
  <c r="CA126" i="1"/>
  <c r="W196" i="2" s="1"/>
  <c r="W199" s="1"/>
  <c r="BV126" i="1"/>
  <c r="R196" i="2" s="1"/>
  <c r="BU126" i="1"/>
  <c r="Q196" i="2" s="1"/>
  <c r="BT126" i="1"/>
  <c r="P196" i="2" s="1"/>
  <c r="BR126" i="1"/>
  <c r="N196" i="2" s="1"/>
  <c r="BQ126" i="1"/>
  <c r="M196" i="2" s="1"/>
  <c r="BO126" i="1"/>
  <c r="K196" i="2" s="1"/>
  <c r="BN126" i="1"/>
  <c r="J196" i="2" s="1"/>
  <c r="BL126" i="1"/>
  <c r="H196" i="2" s="1"/>
  <c r="BK126" i="1"/>
  <c r="G196" i="2" s="1"/>
  <c r="BI126" i="1"/>
  <c r="E196" i="2" s="1"/>
  <c r="BH126" i="1"/>
  <c r="D196" i="2" s="1"/>
  <c r="BG126" i="1"/>
  <c r="CE115"/>
  <c r="AA355" i="2" s="1"/>
  <c r="CD115" i="1"/>
  <c r="Z355" i="2" s="1"/>
  <c r="CB115" i="1"/>
  <c r="X355" i="2" s="1"/>
  <c r="CA115" i="1"/>
  <c r="W355" i="2" s="1"/>
  <c r="BV115" i="1"/>
  <c r="R355" i="2" s="1"/>
  <c r="BU115" i="1"/>
  <c r="Q355" i="2" s="1"/>
  <c r="BT115" i="1"/>
  <c r="P355" i="2" s="1"/>
  <c r="BR115" i="1"/>
  <c r="N355" i="2" s="1"/>
  <c r="BQ115" i="1"/>
  <c r="M355" i="2" s="1"/>
  <c r="BO115" i="1"/>
  <c r="K355" i="2" s="1"/>
  <c r="BN115" i="1"/>
  <c r="J355" i="2" s="1"/>
  <c r="BL115" i="1"/>
  <c r="H355" i="2" s="1"/>
  <c r="BK115" i="1"/>
  <c r="G355" i="2" s="1"/>
  <c r="BI115" i="1"/>
  <c r="E355" i="2" s="1"/>
  <c r="BH115" i="1"/>
  <c r="D355" i="2" s="1"/>
  <c r="CE109" i="1"/>
  <c r="AA353" i="2" s="1"/>
  <c r="CD109" i="1"/>
  <c r="Z353" i="2" s="1"/>
  <c r="CB109" i="1"/>
  <c r="X353" i="2" s="1"/>
  <c r="CA109" i="1"/>
  <c r="W353" i="2" s="1"/>
  <c r="BV109" i="1"/>
  <c r="R353" i="2" s="1"/>
  <c r="BU109" i="1"/>
  <c r="Q353" i="2" s="1"/>
  <c r="BT109" i="1"/>
  <c r="P353" i="2" s="1"/>
  <c r="BR109" i="1"/>
  <c r="N353" i="2" s="1"/>
  <c r="BQ109" i="1"/>
  <c r="M353" i="2" s="1"/>
  <c r="BO109" i="1"/>
  <c r="K353" i="2" s="1"/>
  <c r="BN109" i="1"/>
  <c r="J353" i="2" s="1"/>
  <c r="BL109" i="1"/>
  <c r="H353" i="2" s="1"/>
  <c r="BK109" i="1"/>
  <c r="G353" i="2" s="1"/>
  <c r="BI109" i="1"/>
  <c r="E353" i="2" s="1"/>
  <c r="BH109" i="1"/>
  <c r="D353" i="2" s="1"/>
  <c r="BG109" i="1"/>
  <c r="CE108"/>
  <c r="AA352" i="2" s="1"/>
  <c r="CD108" i="1"/>
  <c r="Z352" i="2" s="1"/>
  <c r="CB108" i="1"/>
  <c r="X352" i="2" s="1"/>
  <c r="CA108" i="1"/>
  <c r="W352" i="2" s="1"/>
  <c r="BV108" i="1"/>
  <c r="R352" i="2" s="1"/>
  <c r="BU108" i="1"/>
  <c r="Q352" i="2" s="1"/>
  <c r="BT108" i="1"/>
  <c r="P352" i="2" s="1"/>
  <c r="BR108" i="1"/>
  <c r="N352" i="2" s="1"/>
  <c r="BQ108" i="1"/>
  <c r="M352" i="2" s="1"/>
  <c r="BO108" i="1"/>
  <c r="K352" i="2" s="1"/>
  <c r="BN108" i="1"/>
  <c r="J352" i="2" s="1"/>
  <c r="BL108" i="1"/>
  <c r="BK108"/>
  <c r="G352" i="2" s="1"/>
  <c r="BI108" i="1"/>
  <c r="E352" i="2" s="1"/>
  <c r="BH108" i="1"/>
  <c r="D352" i="2" s="1"/>
  <c r="BG108" i="1"/>
  <c r="CE107"/>
  <c r="AA351" i="2" s="1"/>
  <c r="AA354" s="1"/>
  <c r="CD107" i="1"/>
  <c r="Z351" i="2" s="1"/>
  <c r="Z354" s="1"/>
  <c r="CB107" i="1"/>
  <c r="X351" i="2" s="1"/>
  <c r="X354" s="1"/>
  <c r="CA107" i="1"/>
  <c r="W351" i="2" s="1"/>
  <c r="BV107" i="1"/>
  <c r="R351" i="2" s="1"/>
  <c r="R354" s="1"/>
  <c r="BU107" i="1"/>
  <c r="Q351" i="2" s="1"/>
  <c r="Q354" s="1"/>
  <c r="BT107" i="1"/>
  <c r="P351" i="2" s="1"/>
  <c r="BR107" i="1"/>
  <c r="N351" i="2" s="1"/>
  <c r="N354" s="1"/>
  <c r="BQ107" i="1"/>
  <c r="M351" i="2" s="1"/>
  <c r="BO107" i="1"/>
  <c r="K351" i="2" s="1"/>
  <c r="K354" s="1"/>
  <c r="BN107" i="1"/>
  <c r="J351" i="2" s="1"/>
  <c r="BL107" i="1"/>
  <c r="H351" i="2" s="1"/>
  <c r="BK107" i="1"/>
  <c r="G351" i="2" s="1"/>
  <c r="BI107" i="1"/>
  <c r="E351" i="2" s="1"/>
  <c r="E354" s="1"/>
  <c r="BH107" i="1"/>
  <c r="D351" i="2" s="1"/>
  <c r="BG107" i="1"/>
  <c r="CE93"/>
  <c r="AA181" i="2" s="1"/>
  <c r="CD93" i="1"/>
  <c r="Z181" i="2" s="1"/>
  <c r="CB93" i="1"/>
  <c r="X181" i="2" s="1"/>
  <c r="CA93" i="1"/>
  <c r="W181" i="2" s="1"/>
  <c r="BV93" i="1"/>
  <c r="R181" i="2" s="1"/>
  <c r="BU93" i="1"/>
  <c r="Q181" i="2" s="1"/>
  <c r="BT93" i="1"/>
  <c r="P181" i="2" s="1"/>
  <c r="BR93" i="1"/>
  <c r="N181" i="2" s="1"/>
  <c r="BQ93" i="1"/>
  <c r="M181" i="2" s="1"/>
  <c r="BO93" i="1"/>
  <c r="K181" i="2" s="1"/>
  <c r="BN93" i="1"/>
  <c r="J181" i="2" s="1"/>
  <c r="BL93" i="1"/>
  <c r="H181" i="2" s="1"/>
  <c r="BK93" i="1"/>
  <c r="G181" i="2" s="1"/>
  <c r="BI93" i="1"/>
  <c r="E181" i="2" s="1"/>
  <c r="BH93" i="1"/>
  <c r="D181" i="2" s="1"/>
  <c r="BG93" i="1"/>
  <c r="CE92"/>
  <c r="AA180" i="2" s="1"/>
  <c r="CD92" i="1"/>
  <c r="Z180" i="2" s="1"/>
  <c r="CB92" i="1"/>
  <c r="X180" i="2" s="1"/>
  <c r="CA92" i="1"/>
  <c r="W180" i="2" s="1"/>
  <c r="BV92" i="1"/>
  <c r="R180" i="2" s="1"/>
  <c r="BU92" i="1"/>
  <c r="Q180" i="2" s="1"/>
  <c r="BT92" i="1"/>
  <c r="P180" i="2" s="1"/>
  <c r="BR92" i="1"/>
  <c r="N180" i="2" s="1"/>
  <c r="BQ92" i="1"/>
  <c r="M180" i="2" s="1"/>
  <c r="BO92" i="1"/>
  <c r="K180" i="2" s="1"/>
  <c r="BN92" i="1"/>
  <c r="J180" i="2" s="1"/>
  <c r="BL92" i="1"/>
  <c r="H180" i="2" s="1"/>
  <c r="BK92" i="1"/>
  <c r="G180" i="2" s="1"/>
  <c r="BI92" i="1"/>
  <c r="E180" i="2" s="1"/>
  <c r="BH92" i="1"/>
  <c r="D180" i="2" s="1"/>
  <c r="BG92" i="1"/>
  <c r="CE91"/>
  <c r="AA179" i="2" s="1"/>
  <c r="CD91" i="1"/>
  <c r="Z179" i="2" s="1"/>
  <c r="CB91" i="1"/>
  <c r="X179" i="2" s="1"/>
  <c r="CA91" i="1"/>
  <c r="W179" i="2" s="1"/>
  <c r="BV91" i="1"/>
  <c r="R179" i="2" s="1"/>
  <c r="BU91" i="1"/>
  <c r="Q179" i="2" s="1"/>
  <c r="BT91" i="1"/>
  <c r="P179" i="2" s="1"/>
  <c r="BR91" i="1"/>
  <c r="N179" i="2" s="1"/>
  <c r="BQ91" i="1"/>
  <c r="M179" i="2" s="1"/>
  <c r="BO91" i="1"/>
  <c r="K179" i="2" s="1"/>
  <c r="BN91" i="1"/>
  <c r="J179" i="2" s="1"/>
  <c r="BL91" i="1"/>
  <c r="H179" i="2" s="1"/>
  <c r="BK91" i="1"/>
  <c r="G179" i="2" s="1"/>
  <c r="BI91" i="1"/>
  <c r="E179" i="2" s="1"/>
  <c r="BH91" i="1"/>
  <c r="D179" i="2" s="1"/>
  <c r="BG91" i="1"/>
  <c r="CE90"/>
  <c r="CD90"/>
  <c r="Z178" i="2" s="1"/>
  <c r="CB90" i="1"/>
  <c r="X178" i="2" s="1"/>
  <c r="CA90" i="1"/>
  <c r="W178" i="2" s="1"/>
  <c r="BV90" i="1"/>
  <c r="R178" i="2" s="1"/>
  <c r="BU90" i="1"/>
  <c r="Q178" i="2" s="1"/>
  <c r="Q182" s="1"/>
  <c r="BT90" i="1"/>
  <c r="P178" i="2" s="1"/>
  <c r="P182" s="1"/>
  <c r="BR90" i="1"/>
  <c r="N178" i="2" s="1"/>
  <c r="BQ90" i="1"/>
  <c r="M178" i="2" s="1"/>
  <c r="BO90" i="1"/>
  <c r="BN90"/>
  <c r="BL90"/>
  <c r="BK90"/>
  <c r="BI90"/>
  <c r="E178" i="2" s="1"/>
  <c r="BH90" i="1"/>
  <c r="D178" i="2" s="1"/>
  <c r="BG90" i="1"/>
  <c r="CE80"/>
  <c r="AA132" i="2" s="1"/>
  <c r="CD80" i="1"/>
  <c r="Z132" i="2" s="1"/>
  <c r="CB80" i="1"/>
  <c r="X132" i="2" s="1"/>
  <c r="CA80" i="1"/>
  <c r="W132" i="2" s="1"/>
  <c r="BV80" i="1"/>
  <c r="R132" i="2" s="1"/>
  <c r="BU80" i="1"/>
  <c r="Q132" i="2" s="1"/>
  <c r="BT80" i="1"/>
  <c r="P132" i="2" s="1"/>
  <c r="BR80" i="1"/>
  <c r="N132" i="2" s="1"/>
  <c r="BQ80" i="1"/>
  <c r="M132" i="2" s="1"/>
  <c r="BO80" i="1"/>
  <c r="K132" i="2" s="1"/>
  <c r="BN80" i="1"/>
  <c r="J132" i="2" s="1"/>
  <c r="BL80" i="1"/>
  <c r="H132" i="2" s="1"/>
  <c r="BK80" i="1"/>
  <c r="G132" i="2" s="1"/>
  <c r="BI80" i="1"/>
  <c r="E132" i="2" s="1"/>
  <c r="BH80" i="1"/>
  <c r="D132" i="2" s="1"/>
  <c r="BG80" i="1"/>
  <c r="CE79"/>
  <c r="AA131" i="2" s="1"/>
  <c r="CD79" i="1"/>
  <c r="Z131" i="2" s="1"/>
  <c r="CB79" i="1"/>
  <c r="X131" i="2" s="1"/>
  <c r="CA79" i="1"/>
  <c r="W131" i="2" s="1"/>
  <c r="BV79" i="1"/>
  <c r="R131" i="2" s="1"/>
  <c r="BU79" i="1"/>
  <c r="Q131" i="2" s="1"/>
  <c r="BT79" i="1"/>
  <c r="P131" i="2" s="1"/>
  <c r="BR79" i="1"/>
  <c r="N131" i="2" s="1"/>
  <c r="BQ79" i="1"/>
  <c r="M131" i="2" s="1"/>
  <c r="BO79" i="1"/>
  <c r="K131" i="2" s="1"/>
  <c r="BN79" i="1"/>
  <c r="J131" i="2" s="1"/>
  <c r="BL79" i="1"/>
  <c r="H131" i="2" s="1"/>
  <c r="BK79" i="1"/>
  <c r="G131" i="2" s="1"/>
  <c r="BI79" i="1"/>
  <c r="E131" i="2" s="1"/>
  <c r="BH79" i="1"/>
  <c r="D131" i="2" s="1"/>
  <c r="BG79" i="1"/>
  <c r="CE74"/>
  <c r="AA128" i="2" s="1"/>
  <c r="CD74" i="1"/>
  <c r="Z128" i="2" s="1"/>
  <c r="CB74" i="1"/>
  <c r="X128" i="2" s="1"/>
  <c r="CA74" i="1"/>
  <c r="W128" i="2" s="1"/>
  <c r="BV74" i="1"/>
  <c r="R128" i="2" s="1"/>
  <c r="BU74" i="1"/>
  <c r="Q128" i="2" s="1"/>
  <c r="BT74" i="1"/>
  <c r="P128" i="2" s="1"/>
  <c r="BR74" i="1"/>
  <c r="N128" i="2" s="1"/>
  <c r="BQ74" i="1"/>
  <c r="M128" i="2" s="1"/>
  <c r="BO74" i="1"/>
  <c r="K128" i="2" s="1"/>
  <c r="BN74" i="1"/>
  <c r="J128" i="2" s="1"/>
  <c r="BL74" i="1"/>
  <c r="H128" i="2" s="1"/>
  <c r="BK74" i="1"/>
  <c r="G128" i="2" s="1"/>
  <c r="BI74" i="1"/>
  <c r="E128" i="2" s="1"/>
  <c r="BH74" i="1"/>
  <c r="D128" i="2" s="1"/>
  <c r="BG74" i="1"/>
  <c r="CE73"/>
  <c r="AA127" i="2" s="1"/>
  <c r="CD73" i="1"/>
  <c r="Z127" i="2" s="1"/>
  <c r="CB73" i="1"/>
  <c r="X127" i="2" s="1"/>
  <c r="CA73" i="1"/>
  <c r="W127" i="2" s="1"/>
  <c r="BV73" i="1"/>
  <c r="R127" i="2" s="1"/>
  <c r="BU73" i="1"/>
  <c r="Q127" i="2" s="1"/>
  <c r="BT73" i="1"/>
  <c r="P127" i="2" s="1"/>
  <c r="BR73" i="1"/>
  <c r="N127" i="2" s="1"/>
  <c r="BQ73" i="1"/>
  <c r="M127" i="2" s="1"/>
  <c r="BO73" i="1"/>
  <c r="K127" i="2" s="1"/>
  <c r="BN73" i="1"/>
  <c r="J127" i="2" s="1"/>
  <c r="BL73" i="1"/>
  <c r="H127" i="2" s="1"/>
  <c r="BK73" i="1"/>
  <c r="G127" i="2" s="1"/>
  <c r="BI73" i="1"/>
  <c r="E127" i="2" s="1"/>
  <c r="BH73" i="1"/>
  <c r="D127" i="2" s="1"/>
  <c r="BG73" i="1"/>
  <c r="CE72"/>
  <c r="AA126" i="2" s="1"/>
  <c r="CD72" i="1"/>
  <c r="Z126" i="2" s="1"/>
  <c r="CB72" i="1"/>
  <c r="X126" i="2" s="1"/>
  <c r="CA72" i="1"/>
  <c r="W126" i="2" s="1"/>
  <c r="BV72" i="1"/>
  <c r="R126" i="2" s="1"/>
  <c r="BU72" i="1"/>
  <c r="Q126" i="2" s="1"/>
  <c r="BT72" i="1"/>
  <c r="P126" i="2" s="1"/>
  <c r="BR72" i="1"/>
  <c r="N126" i="2" s="1"/>
  <c r="BQ72" i="1"/>
  <c r="M126" i="2" s="1"/>
  <c r="BO72" i="1"/>
  <c r="K126" i="2" s="1"/>
  <c r="BN72" i="1"/>
  <c r="J126" i="2" s="1"/>
  <c r="BL72" i="1"/>
  <c r="H126" i="2" s="1"/>
  <c r="BK72" i="1"/>
  <c r="G126" i="2" s="1"/>
  <c r="BI72" i="1"/>
  <c r="E126" i="2" s="1"/>
  <c r="BH72" i="1"/>
  <c r="D126" i="2" s="1"/>
  <c r="BG72" i="1"/>
  <c r="CE71"/>
  <c r="AA125" i="2" s="1"/>
  <c r="AA129" s="1"/>
  <c r="CD71" i="1"/>
  <c r="Z125" i="2" s="1"/>
  <c r="Z129" s="1"/>
  <c r="CB71" i="1"/>
  <c r="X125" i="2" s="1"/>
  <c r="X129" s="1"/>
  <c r="CA71" i="1"/>
  <c r="W125" i="2" s="1"/>
  <c r="BV71" i="1"/>
  <c r="R125" i="2" s="1"/>
  <c r="R129" s="1"/>
  <c r="BU71" i="1"/>
  <c r="Q125" i="2" s="1"/>
  <c r="BT71" i="1"/>
  <c r="P125" i="2" s="1"/>
  <c r="P129" s="1"/>
  <c r="BR71" i="1"/>
  <c r="N125" i="2" s="1"/>
  <c r="N129" s="1"/>
  <c r="BQ71" i="1"/>
  <c r="M125" i="2" s="1"/>
  <c r="BO71" i="1"/>
  <c r="K125" i="2" s="1"/>
  <c r="BN71" i="1"/>
  <c r="J125" i="2" s="1"/>
  <c r="J129" s="1"/>
  <c r="BL71" i="1"/>
  <c r="BK71"/>
  <c r="G125" i="2" s="1"/>
  <c r="G129" s="1"/>
  <c r="BI71" i="1"/>
  <c r="E125" i="2" s="1"/>
  <c r="BH71" i="1"/>
  <c r="D125" i="2" s="1"/>
  <c r="BG71" i="1"/>
  <c r="CE67"/>
  <c r="AA122" i="2" s="1"/>
  <c r="CD67" i="1"/>
  <c r="Z122" i="2" s="1"/>
  <c r="CB67" i="1"/>
  <c r="X122" i="2" s="1"/>
  <c r="CA67" i="1"/>
  <c r="W122" i="2" s="1"/>
  <c r="BV67" i="1"/>
  <c r="R122" i="2" s="1"/>
  <c r="BU67" i="1"/>
  <c r="Q122" i="2" s="1"/>
  <c r="BT67" i="1"/>
  <c r="P122" i="2" s="1"/>
  <c r="BR67" i="1"/>
  <c r="N122" i="2" s="1"/>
  <c r="BQ67" i="1"/>
  <c r="M122" i="2" s="1"/>
  <c r="BO67" i="1"/>
  <c r="K122" i="2" s="1"/>
  <c r="BN67" i="1"/>
  <c r="J122" i="2" s="1"/>
  <c r="BL67" i="1"/>
  <c r="H122" i="2" s="1"/>
  <c r="BK67" i="1"/>
  <c r="G122" i="2" s="1"/>
  <c r="BI67" i="1"/>
  <c r="E122" i="2" s="1"/>
  <c r="BH67" i="1"/>
  <c r="D122" i="2" s="1"/>
  <c r="BG67" i="1"/>
  <c r="CE66"/>
  <c r="AA121" i="2" s="1"/>
  <c r="CD66" i="1"/>
  <c r="Z121" i="2" s="1"/>
  <c r="CB66" i="1"/>
  <c r="X121" i="2" s="1"/>
  <c r="CA66" i="1"/>
  <c r="W121" i="2" s="1"/>
  <c r="BV66" i="1"/>
  <c r="R121" i="2" s="1"/>
  <c r="BU66" i="1"/>
  <c r="Q121" i="2" s="1"/>
  <c r="BT66" i="1"/>
  <c r="P121" i="2" s="1"/>
  <c r="BR66" i="1"/>
  <c r="N121" i="2" s="1"/>
  <c r="BQ66" i="1"/>
  <c r="M121" i="2" s="1"/>
  <c r="BO66" i="1"/>
  <c r="K121" i="2" s="1"/>
  <c r="BN66" i="1"/>
  <c r="J121" i="2" s="1"/>
  <c r="BL66" i="1"/>
  <c r="H121" i="2" s="1"/>
  <c r="BK66" i="1"/>
  <c r="G121" i="2" s="1"/>
  <c r="BI66" i="1"/>
  <c r="E121" i="2" s="1"/>
  <c r="BH66" i="1"/>
  <c r="D121" i="2" s="1"/>
  <c r="BG66" i="1"/>
  <c r="CE65"/>
  <c r="AA120" i="2" s="1"/>
  <c r="CD65" i="1"/>
  <c r="Z120" i="2" s="1"/>
  <c r="CB65" i="1"/>
  <c r="X120" i="2" s="1"/>
  <c r="CA65" i="1"/>
  <c r="W120" i="2" s="1"/>
  <c r="BV65" i="1"/>
  <c r="R120" i="2" s="1"/>
  <c r="BU65" i="1"/>
  <c r="Q120" i="2" s="1"/>
  <c r="BT65" i="1"/>
  <c r="P120" i="2" s="1"/>
  <c r="BR65" i="1"/>
  <c r="N120" i="2" s="1"/>
  <c r="BQ65" i="1"/>
  <c r="M120" i="2" s="1"/>
  <c r="BO65" i="1"/>
  <c r="K120" i="2" s="1"/>
  <c r="BN65" i="1"/>
  <c r="J120" i="2" s="1"/>
  <c r="BL65" i="1"/>
  <c r="H120" i="2" s="1"/>
  <c r="BK65" i="1"/>
  <c r="G120" i="2" s="1"/>
  <c r="BI65" i="1"/>
  <c r="E120" i="2" s="1"/>
  <c r="BH65" i="1"/>
  <c r="D120" i="2" s="1"/>
  <c r="BG65" i="1"/>
  <c r="CE64"/>
  <c r="AA119" i="2" s="1"/>
  <c r="CD64" i="1"/>
  <c r="Z119" i="2" s="1"/>
  <c r="CB64" i="1"/>
  <c r="X119" i="2" s="1"/>
  <c r="CA64" i="1"/>
  <c r="W119" i="2" s="1"/>
  <c r="BV64" i="1"/>
  <c r="R119" i="2" s="1"/>
  <c r="BU64" i="1"/>
  <c r="Q119" i="2" s="1"/>
  <c r="BT64" i="1"/>
  <c r="P119" i="2" s="1"/>
  <c r="BR64" i="1"/>
  <c r="N119" i="2" s="1"/>
  <c r="BQ64" i="1"/>
  <c r="M119" i="2" s="1"/>
  <c r="BO64" i="1"/>
  <c r="K119" i="2" s="1"/>
  <c r="BN64" i="1"/>
  <c r="J119" i="2" s="1"/>
  <c r="BL64" i="1"/>
  <c r="H119" i="2" s="1"/>
  <c r="BK64" i="1"/>
  <c r="G119" i="2" s="1"/>
  <c r="BI64" i="1"/>
  <c r="E119" i="2" s="1"/>
  <c r="BH64" i="1"/>
  <c r="D119" i="2" s="1"/>
  <c r="BG64" i="1"/>
  <c r="CE63"/>
  <c r="AA118" i="2" s="1"/>
  <c r="CD63" i="1"/>
  <c r="Z118" i="2" s="1"/>
  <c r="CB63" i="1"/>
  <c r="X118" i="2" s="1"/>
  <c r="X123" s="1"/>
  <c r="CA63" i="1"/>
  <c r="W118" i="2" s="1"/>
  <c r="BV63" i="1"/>
  <c r="R118" i="2" s="1"/>
  <c r="BU63" i="1"/>
  <c r="Q118" i="2" s="1"/>
  <c r="Q123" s="1"/>
  <c r="BT63" i="1"/>
  <c r="P118" i="2" s="1"/>
  <c r="BR63" i="1"/>
  <c r="N118" i="2" s="1"/>
  <c r="BQ63" i="1"/>
  <c r="M118" i="2" s="1"/>
  <c r="BO63" i="1"/>
  <c r="K118" i="2" s="1"/>
  <c r="BN63" i="1"/>
  <c r="J118" i="2" s="1"/>
  <c r="BL63" i="1"/>
  <c r="H118" i="2" s="1"/>
  <c r="BK63" i="1"/>
  <c r="G118" i="2" s="1"/>
  <c r="BI63" i="1"/>
  <c r="E118" i="2" s="1"/>
  <c r="BH63" i="1"/>
  <c r="D118" i="2" s="1"/>
  <c r="BG63" i="1"/>
  <c r="CE50"/>
  <c r="AA80" i="2" s="1"/>
  <c r="CD50" i="1"/>
  <c r="Z80" i="2" s="1"/>
  <c r="CB50" i="1"/>
  <c r="X80" i="2" s="1"/>
  <c r="CA50" i="1"/>
  <c r="W80" i="2" s="1"/>
  <c r="BV50" i="1"/>
  <c r="R80" i="2" s="1"/>
  <c r="BU50" i="1"/>
  <c r="Q80" i="2" s="1"/>
  <c r="BT50" i="1"/>
  <c r="P80" i="2" s="1"/>
  <c r="BR50" i="1"/>
  <c r="N80" i="2" s="1"/>
  <c r="BQ50" i="1"/>
  <c r="M80" i="2" s="1"/>
  <c r="BO50" i="1"/>
  <c r="K80" i="2" s="1"/>
  <c r="BN50" i="1"/>
  <c r="J80" i="2" s="1"/>
  <c r="BL50" i="1"/>
  <c r="H80" i="2" s="1"/>
  <c r="BK50" i="1"/>
  <c r="G80" i="2" s="1"/>
  <c r="BI50" i="1"/>
  <c r="BH50"/>
  <c r="D80" i="2" s="1"/>
  <c r="BG50" i="1"/>
  <c r="CE49"/>
  <c r="AA79" i="2" s="1"/>
  <c r="CD49" i="1"/>
  <c r="Z79" i="2" s="1"/>
  <c r="CB49" i="1"/>
  <c r="X79" i="2" s="1"/>
  <c r="CA49" i="1"/>
  <c r="W79" i="2" s="1"/>
  <c r="BV49" i="1"/>
  <c r="R79" i="2" s="1"/>
  <c r="BU49" i="1"/>
  <c r="Q79" i="2" s="1"/>
  <c r="BT49" i="1"/>
  <c r="P79" i="2" s="1"/>
  <c r="BR49" i="1"/>
  <c r="N79" i="2" s="1"/>
  <c r="BQ49" i="1"/>
  <c r="M79" i="2" s="1"/>
  <c r="BO49" i="1"/>
  <c r="K79" i="2" s="1"/>
  <c r="BN49" i="1"/>
  <c r="J79" i="2" s="1"/>
  <c r="BL49" i="1"/>
  <c r="H79" i="2" s="1"/>
  <c r="BK49" i="1"/>
  <c r="G79" i="2" s="1"/>
  <c r="BI49" i="1"/>
  <c r="E79" i="2" s="1"/>
  <c r="BH49" i="1"/>
  <c r="D79" i="2" s="1"/>
  <c r="BG49" i="1"/>
  <c r="CE48"/>
  <c r="AA78" i="2" s="1"/>
  <c r="CD48" i="1"/>
  <c r="Z78" i="2" s="1"/>
  <c r="CB48" i="1"/>
  <c r="X78" i="2" s="1"/>
  <c r="CA48" i="1"/>
  <c r="W78" i="2" s="1"/>
  <c r="BV48" i="1"/>
  <c r="R78" i="2" s="1"/>
  <c r="BU48" i="1"/>
  <c r="Q78" i="2" s="1"/>
  <c r="BT48" i="1"/>
  <c r="P78" i="2" s="1"/>
  <c r="BR48" i="1"/>
  <c r="N78" i="2" s="1"/>
  <c r="BQ48" i="1"/>
  <c r="M78" i="2" s="1"/>
  <c r="BO48" i="1"/>
  <c r="K78" i="2" s="1"/>
  <c r="BN48" i="1"/>
  <c r="J78" i="2" s="1"/>
  <c r="BL48" i="1"/>
  <c r="H78" i="2" s="1"/>
  <c r="BK48" i="1"/>
  <c r="G78" i="2" s="1"/>
  <c r="BI48" i="1"/>
  <c r="BH48"/>
  <c r="D78" i="2" s="1"/>
  <c r="BG48" i="1"/>
  <c r="CE47"/>
  <c r="AA77" i="2" s="1"/>
  <c r="AA81" s="1"/>
  <c r="CD47" i="1"/>
  <c r="Z77" i="2" s="1"/>
  <c r="Z81" s="1"/>
  <c r="CB47" i="1"/>
  <c r="X77" i="2" s="1"/>
  <c r="X81" s="1"/>
  <c r="CA47" i="1"/>
  <c r="W77" i="2" s="1"/>
  <c r="BV47" i="1"/>
  <c r="R77" i="2" s="1"/>
  <c r="R81" s="1"/>
  <c r="BU47" i="1"/>
  <c r="Q77" i="2" s="1"/>
  <c r="Q81" s="1"/>
  <c r="BT47" i="1"/>
  <c r="P77" i="2" s="1"/>
  <c r="P81" s="1"/>
  <c r="BR47" i="1"/>
  <c r="N77" i="2" s="1"/>
  <c r="BQ47" i="1"/>
  <c r="M77" i="2" s="1"/>
  <c r="BO47" i="1"/>
  <c r="K77" i="2" s="1"/>
  <c r="BN47" i="1"/>
  <c r="J77" i="2" s="1"/>
  <c r="BL47" i="1"/>
  <c r="H77" i="2" s="1"/>
  <c r="H81" s="1"/>
  <c r="BK47" i="1"/>
  <c r="BI47"/>
  <c r="E77" i="2" s="1"/>
  <c r="BH47" i="1"/>
  <c r="D77" i="2" s="1"/>
  <c r="BG47" i="1"/>
  <c r="CE43"/>
  <c r="AA74" i="2" s="1"/>
  <c r="CD43" i="1"/>
  <c r="Z74" i="2" s="1"/>
  <c r="CB43" i="1"/>
  <c r="X74" i="2" s="1"/>
  <c r="CA43" i="1"/>
  <c r="W74" i="2" s="1"/>
  <c r="BV43" i="1"/>
  <c r="R74" i="2" s="1"/>
  <c r="BU43" i="1"/>
  <c r="Q74" i="2" s="1"/>
  <c r="BT43" i="1"/>
  <c r="P74" i="2" s="1"/>
  <c r="BR43" i="1"/>
  <c r="N74" i="2" s="1"/>
  <c r="BQ43" i="1"/>
  <c r="M74" i="2" s="1"/>
  <c r="BO43" i="1"/>
  <c r="K74" i="2" s="1"/>
  <c r="BN43" i="1"/>
  <c r="J74" i="2" s="1"/>
  <c r="BL43" i="1"/>
  <c r="H74" i="2" s="1"/>
  <c r="BK43" i="1"/>
  <c r="BI43"/>
  <c r="E74" i="2" s="1"/>
  <c r="BH43" i="1"/>
  <c r="D74" i="2" s="1"/>
  <c r="BG43" i="1"/>
  <c r="CE42"/>
  <c r="AA73" i="2" s="1"/>
  <c r="CD42" i="1"/>
  <c r="Z73" i="2" s="1"/>
  <c r="CB42" i="1"/>
  <c r="X73" i="2" s="1"/>
  <c r="CA42" i="1"/>
  <c r="W73" i="2" s="1"/>
  <c r="BV42" i="1"/>
  <c r="R73" i="2" s="1"/>
  <c r="BU42" i="1"/>
  <c r="Q73" i="2" s="1"/>
  <c r="BT42" i="1"/>
  <c r="P73" i="2" s="1"/>
  <c r="BR42" i="1"/>
  <c r="N73" i="2" s="1"/>
  <c r="BQ42" i="1"/>
  <c r="M73" i="2" s="1"/>
  <c r="BO42" i="1"/>
  <c r="K73" i="2" s="1"/>
  <c r="BN42" i="1"/>
  <c r="J73" i="2" s="1"/>
  <c r="BL42" i="1"/>
  <c r="H73" i="2" s="1"/>
  <c r="BK42" i="1"/>
  <c r="G73" i="2" s="1"/>
  <c r="BI42" i="1"/>
  <c r="E73" i="2" s="1"/>
  <c r="BH42" i="1"/>
  <c r="D73" i="2" s="1"/>
  <c r="BG42" i="1"/>
  <c r="CE41"/>
  <c r="AA72" i="2" s="1"/>
  <c r="CD41" i="1"/>
  <c r="Z72" i="2" s="1"/>
  <c r="CB41" i="1"/>
  <c r="X72" i="2" s="1"/>
  <c r="CA41" i="1"/>
  <c r="W72" i="2" s="1"/>
  <c r="BV41" i="1"/>
  <c r="R72" i="2" s="1"/>
  <c r="BU41" i="1"/>
  <c r="Q72" i="2" s="1"/>
  <c r="BT41" i="1"/>
  <c r="P72" i="2" s="1"/>
  <c r="BR41" i="1"/>
  <c r="N72" i="2" s="1"/>
  <c r="BQ41" i="1"/>
  <c r="M72" i="2" s="1"/>
  <c r="BO41" i="1"/>
  <c r="K72" i="2" s="1"/>
  <c r="BN41" i="1"/>
  <c r="J72" i="2" s="1"/>
  <c r="BL41" i="1"/>
  <c r="H72" i="2" s="1"/>
  <c r="BK41" i="1"/>
  <c r="BI41"/>
  <c r="E72" i="2" s="1"/>
  <c r="BH41" i="1"/>
  <c r="D72" i="2" s="1"/>
  <c r="BG41" i="1"/>
  <c r="CE40"/>
  <c r="AA71" i="2" s="1"/>
  <c r="CD40" i="1"/>
  <c r="Z71" i="2" s="1"/>
  <c r="CB40" i="1"/>
  <c r="X71" i="2" s="1"/>
  <c r="CA40" i="1"/>
  <c r="W71" i="2" s="1"/>
  <c r="BV40" i="1"/>
  <c r="R71" i="2" s="1"/>
  <c r="BU40" i="1"/>
  <c r="Q71" i="2" s="1"/>
  <c r="BT40" i="1"/>
  <c r="P71" i="2" s="1"/>
  <c r="BR40" i="1"/>
  <c r="N71" i="2" s="1"/>
  <c r="BQ40" i="1"/>
  <c r="M71" i="2" s="1"/>
  <c r="BO40" i="1"/>
  <c r="K71" i="2" s="1"/>
  <c r="BN40" i="1"/>
  <c r="J71" i="2" s="1"/>
  <c r="BL40" i="1"/>
  <c r="H71" i="2" s="1"/>
  <c r="BK40" i="1"/>
  <c r="G71" i="2" s="1"/>
  <c r="BI40" i="1"/>
  <c r="BH40"/>
  <c r="D71" i="2" s="1"/>
  <c r="BG40" i="1"/>
  <c r="CE39"/>
  <c r="AA70" i="2" s="1"/>
  <c r="CD39" i="1"/>
  <c r="Z70" i="2" s="1"/>
  <c r="CB39" i="1"/>
  <c r="X70" i="2" s="1"/>
  <c r="CA39" i="1"/>
  <c r="W70" i="2" s="1"/>
  <c r="BV39" i="1"/>
  <c r="R70" i="2" s="1"/>
  <c r="BU39" i="1"/>
  <c r="Q70" i="2" s="1"/>
  <c r="Q75" s="1"/>
  <c r="BT39" i="1"/>
  <c r="P70" i="2" s="1"/>
  <c r="BR39" i="1"/>
  <c r="N70" i="2" s="1"/>
  <c r="BQ39" i="1"/>
  <c r="M70" i="2" s="1"/>
  <c r="BO39" i="1"/>
  <c r="K70" i="2" s="1"/>
  <c r="BN39" i="1"/>
  <c r="J70" i="2" s="1"/>
  <c r="BL39" i="1"/>
  <c r="H70" i="2" s="1"/>
  <c r="H75" s="1"/>
  <c r="BK39" i="1"/>
  <c r="BI39"/>
  <c r="E70" i="2" s="1"/>
  <c r="BH39" i="1"/>
  <c r="D70" i="2" s="1"/>
  <c r="BG39" i="1"/>
  <c r="BN10"/>
  <c r="I7" i="14" s="1"/>
  <c r="CD10" i="1"/>
  <c r="Z8" i="2" s="1"/>
  <c r="CA11" i="1"/>
  <c r="W9" i="2" s="1"/>
  <c r="CB11" i="1"/>
  <c r="X9" i="2" s="1"/>
  <c r="CD11" i="1"/>
  <c r="Z9" i="2" s="1"/>
  <c r="CE11" i="1"/>
  <c r="AA9" i="2" s="1"/>
  <c r="CA12" i="1"/>
  <c r="W10" i="2" s="1"/>
  <c r="CB12" i="1"/>
  <c r="X10" i="2" s="1"/>
  <c r="CD12" i="1"/>
  <c r="Z10" i="2" s="1"/>
  <c r="CE12" i="1"/>
  <c r="AA10" i="2" s="1"/>
  <c r="CA13" i="1"/>
  <c r="W11" i="2" s="1"/>
  <c r="CB13" i="1"/>
  <c r="X11" i="2" s="1"/>
  <c r="CD13" i="1"/>
  <c r="Z11" i="2" s="1"/>
  <c r="CE13" i="1"/>
  <c r="AA11" i="2" s="1"/>
  <c r="CB10" i="1"/>
  <c r="X8" i="2" s="1"/>
  <c r="CE10" i="1"/>
  <c r="AA8" i="2" s="1"/>
  <c r="BG11" i="1"/>
  <c r="BH11"/>
  <c r="BI11"/>
  <c r="BK11"/>
  <c r="BL11"/>
  <c r="BN11"/>
  <c r="BO11"/>
  <c r="BQ11"/>
  <c r="BR11"/>
  <c r="BT11"/>
  <c r="BU11"/>
  <c r="BG12"/>
  <c r="BH12"/>
  <c r="BI12"/>
  <c r="BK12"/>
  <c r="BL12"/>
  <c r="BN12"/>
  <c r="BO12"/>
  <c r="BQ12"/>
  <c r="BR12"/>
  <c r="BT12"/>
  <c r="BU12"/>
  <c r="BG13"/>
  <c r="BH13"/>
  <c r="BI13"/>
  <c r="BK13"/>
  <c r="BL13"/>
  <c r="BN13"/>
  <c r="BO13"/>
  <c r="BQ13"/>
  <c r="BR13"/>
  <c r="BT13"/>
  <c r="BU13"/>
  <c r="CA10"/>
  <c r="V7" i="14" s="1"/>
  <c r="BU10" i="1"/>
  <c r="BV10"/>
  <c r="Q7" i="14" s="1"/>
  <c r="BT10" i="1"/>
  <c r="BI10"/>
  <c r="BK10"/>
  <c r="F7" i="14" s="1"/>
  <c r="BL10" i="1"/>
  <c r="BO10"/>
  <c r="J7" i="14" s="1"/>
  <c r="BQ10" i="1"/>
  <c r="BR10"/>
  <c r="M7" i="14" s="1"/>
  <c r="BH10" i="1"/>
  <c r="C7" i="14" s="1"/>
  <c r="BG10" i="1"/>
  <c r="BE2656"/>
  <c r="CF2656" s="1"/>
  <c r="AB582" i="2" s="1"/>
  <c r="BB2656" i="1"/>
  <c r="CC2656" s="1"/>
  <c r="AX2656"/>
  <c r="AW2656"/>
  <c r="AR2656"/>
  <c r="AO2656"/>
  <c r="AL2656"/>
  <c r="AI2656"/>
  <c r="AE2656"/>
  <c r="AB2656"/>
  <c r="Y2656"/>
  <c r="V2656"/>
  <c r="R2656"/>
  <c r="BS2656" s="1"/>
  <c r="O582" i="2" s="1"/>
  <c r="O2656" i="1"/>
  <c r="BP2656" s="1"/>
  <c r="L2656"/>
  <c r="BM2656" s="1"/>
  <c r="H147" i="14" s="1"/>
  <c r="I2656" i="1"/>
  <c r="BT2654"/>
  <c r="BU2654"/>
  <c r="BV2654"/>
  <c r="CA2654"/>
  <c r="CB2654"/>
  <c r="CD2654"/>
  <c r="CE2654"/>
  <c r="BT2647"/>
  <c r="BU2647"/>
  <c r="P152" i="14" s="1"/>
  <c r="BV2647" i="1"/>
  <c r="Q152" i="14" s="1"/>
  <c r="CA2647" i="1"/>
  <c r="CB2647"/>
  <c r="W22" i="8" s="1"/>
  <c r="CD2647" i="1"/>
  <c r="Y152" i="14" s="1"/>
  <c r="CE2647" i="1"/>
  <c r="Z152" i="14" s="1"/>
  <c r="T2639" i="1"/>
  <c r="U2639"/>
  <c r="W2639"/>
  <c r="X2639"/>
  <c r="Z2639"/>
  <c r="AA2639"/>
  <c r="AC2639"/>
  <c r="AD2639"/>
  <c r="AF2639"/>
  <c r="AG2639"/>
  <c r="AH2639"/>
  <c r="AJ2639"/>
  <c r="AK2639"/>
  <c r="AM2639"/>
  <c r="AN2639"/>
  <c r="AP2639"/>
  <c r="AQ2639"/>
  <c r="AS2639"/>
  <c r="AT2639"/>
  <c r="BT2639" s="1"/>
  <c r="O21" i="8" s="1"/>
  <c r="AU2639" i="1"/>
  <c r="BU2639" s="1"/>
  <c r="P151" i="14" s="1"/>
  <c r="AV2639" i="1"/>
  <c r="BV2639" s="1"/>
  <c r="Q151" i="14" s="1"/>
  <c r="AZ2639" i="1"/>
  <c r="CA2639" s="1"/>
  <c r="V151" i="14" s="1"/>
  <c r="BA2639" i="1"/>
  <c r="CB2639" s="1"/>
  <c r="W151" i="14" s="1"/>
  <c r="BC2639" i="1"/>
  <c r="CD2639" s="1"/>
  <c r="Y21" i="8" s="1"/>
  <c r="BD2639" i="1"/>
  <c r="CE2639" s="1"/>
  <c r="Z151" i="14" s="1"/>
  <c r="BE2651" i="1"/>
  <c r="BB2651"/>
  <c r="AX2651"/>
  <c r="AX2653" s="1"/>
  <c r="AW2651"/>
  <c r="AW2653" s="1"/>
  <c r="AR2651"/>
  <c r="AR2653" s="1"/>
  <c r="AO2651"/>
  <c r="AO2653" s="1"/>
  <c r="AL2651"/>
  <c r="AL2653" s="1"/>
  <c r="AI2651"/>
  <c r="AI2653" s="1"/>
  <c r="AE2651"/>
  <c r="AE2653" s="1"/>
  <c r="AB2651"/>
  <c r="AB2653" s="1"/>
  <c r="Y2651"/>
  <c r="Y2653" s="1"/>
  <c r="V2651"/>
  <c r="V2653" s="1"/>
  <c r="R2651"/>
  <c r="O2651"/>
  <c r="L2651"/>
  <c r="I2651"/>
  <c r="I2653" s="1"/>
  <c r="BJ2653" s="1"/>
  <c r="BE2649"/>
  <c r="BB2649"/>
  <c r="AX2649"/>
  <c r="AX2654" s="1"/>
  <c r="AW2649"/>
  <c r="AW2654" s="1"/>
  <c r="AR2649"/>
  <c r="AR2654" s="1"/>
  <c r="AO2649"/>
  <c r="AO2654" s="1"/>
  <c r="AL2649"/>
  <c r="AL2654" s="1"/>
  <c r="AI2649"/>
  <c r="AI2654" s="1"/>
  <c r="AE2649"/>
  <c r="AE2654" s="1"/>
  <c r="AB2649"/>
  <c r="AB2654" s="1"/>
  <c r="Y2649"/>
  <c r="Y2654" s="1"/>
  <c r="V2649"/>
  <c r="V2654" s="1"/>
  <c r="R2649"/>
  <c r="O2649"/>
  <c r="L2649"/>
  <c r="I2649"/>
  <c r="I2654" s="1"/>
  <c r="BE2644"/>
  <c r="CF2644" s="1"/>
  <c r="AB563" i="2" s="1"/>
  <c r="BB2644" i="1"/>
  <c r="CC2644" s="1"/>
  <c r="Y563" i="2" s="1"/>
  <c r="AX2644" i="1"/>
  <c r="AW2644"/>
  <c r="AR2644"/>
  <c r="AO2644"/>
  <c r="AL2644"/>
  <c r="AI2644"/>
  <c r="AE2644"/>
  <c r="AB2644"/>
  <c r="Y2644"/>
  <c r="V2644"/>
  <c r="R2644"/>
  <c r="BS2644" s="1"/>
  <c r="O563" i="2" s="1"/>
  <c r="O2644" i="1"/>
  <c r="BP2644" s="1"/>
  <c r="L563" i="2" s="1"/>
  <c r="L2644" i="1"/>
  <c r="BM2644" s="1"/>
  <c r="I563" i="2" s="1"/>
  <c r="I2644" i="1"/>
  <c r="BE2643"/>
  <c r="CF2643" s="1"/>
  <c r="AB562" i="2" s="1"/>
  <c r="BB2643" i="1"/>
  <c r="CC2643" s="1"/>
  <c r="Y562" i="2" s="1"/>
  <c r="AX2643" i="1"/>
  <c r="AW2643"/>
  <c r="AR2643"/>
  <c r="AO2643"/>
  <c r="AL2643"/>
  <c r="AI2643"/>
  <c r="AE2643"/>
  <c r="AB2643"/>
  <c r="Y2643"/>
  <c r="V2643"/>
  <c r="R2643"/>
  <c r="BS2643" s="1"/>
  <c r="O562" i="2" s="1"/>
  <c r="O2643" i="1"/>
  <c r="BP2643" s="1"/>
  <c r="L562" i="2" s="1"/>
  <c r="L2643" i="1"/>
  <c r="BM2643" s="1"/>
  <c r="I562" i="2" s="1"/>
  <c r="I2643" i="1"/>
  <c r="BE2642"/>
  <c r="BE2647" s="1"/>
  <c r="BB2642"/>
  <c r="BB2647" s="1"/>
  <c r="AX2642"/>
  <c r="AX2647" s="1"/>
  <c r="AW2642"/>
  <c r="AR2642"/>
  <c r="AR2647" s="1"/>
  <c r="AO2642"/>
  <c r="AO2647" s="1"/>
  <c r="AL2642"/>
  <c r="AL2647" s="1"/>
  <c r="AI2642"/>
  <c r="AI2647" s="1"/>
  <c r="AE2642"/>
  <c r="AE2647" s="1"/>
  <c r="AB2642"/>
  <c r="AB2647" s="1"/>
  <c r="Y2642"/>
  <c r="Y2647" s="1"/>
  <c r="V2642"/>
  <c r="V2647" s="1"/>
  <c r="R2642"/>
  <c r="O2642"/>
  <c r="O2647" s="1"/>
  <c r="L2642"/>
  <c r="L2647" s="1"/>
  <c r="I2642"/>
  <c r="I2647" s="1"/>
  <c r="BE2638"/>
  <c r="CF2638" s="1"/>
  <c r="AB502" i="2" s="1"/>
  <c r="BB2638" i="1"/>
  <c r="CC2638" s="1"/>
  <c r="Y502" i="2" s="1"/>
  <c r="AX2638" i="1"/>
  <c r="AW2638"/>
  <c r="AR2638"/>
  <c r="AO2638"/>
  <c r="AL2638"/>
  <c r="AI2638"/>
  <c r="AE2638"/>
  <c r="AB2638"/>
  <c r="Y2638"/>
  <c r="V2638"/>
  <c r="R2638"/>
  <c r="BS2638" s="1"/>
  <c r="O502" i="2" s="1"/>
  <c r="O2638" i="1"/>
  <c r="BP2638" s="1"/>
  <c r="L502" i="2" s="1"/>
  <c r="L2638" i="1"/>
  <c r="BM2638" s="1"/>
  <c r="I502" i="2" s="1"/>
  <c r="I2638" i="1"/>
  <c r="BE2637"/>
  <c r="CF2637" s="1"/>
  <c r="AB501" i="2" s="1"/>
  <c r="BB2637" i="1"/>
  <c r="CC2637" s="1"/>
  <c r="Y501" i="2" s="1"/>
  <c r="AX2637" i="1"/>
  <c r="AX2639" s="1"/>
  <c r="AW2637"/>
  <c r="AR2637"/>
  <c r="AR2639" s="1"/>
  <c r="AO2637"/>
  <c r="AO2639" s="1"/>
  <c r="AL2637"/>
  <c r="AL2639" s="1"/>
  <c r="AI2637"/>
  <c r="AI2639" s="1"/>
  <c r="AE2637"/>
  <c r="AE2639" s="1"/>
  <c r="AB2637"/>
  <c r="AB2639" s="1"/>
  <c r="Y2637"/>
  <c r="Y2639" s="1"/>
  <c r="R2637"/>
  <c r="O2637"/>
  <c r="L2637"/>
  <c r="I2637"/>
  <c r="BE2634"/>
  <c r="CF2634" s="1"/>
  <c r="BB2634"/>
  <c r="CC2634" s="1"/>
  <c r="Y546" i="2" s="1"/>
  <c r="AX2634" i="1"/>
  <c r="AW2634"/>
  <c r="AR2634"/>
  <c r="AO2634"/>
  <c r="AL2634"/>
  <c r="AI2634"/>
  <c r="AE2634"/>
  <c r="AB2634"/>
  <c r="Y2634"/>
  <c r="V2634"/>
  <c r="R2634"/>
  <c r="BS2634" s="1"/>
  <c r="O546" i="2" s="1"/>
  <c r="O2634" i="1"/>
  <c r="BP2634" s="1"/>
  <c r="L546" i="2" s="1"/>
  <c r="L2634" i="1"/>
  <c r="BM2634" s="1"/>
  <c r="I546" i="2" s="1"/>
  <c r="I2634" i="1"/>
  <c r="BE2632"/>
  <c r="CF2632" s="1"/>
  <c r="AA19" i="8" s="1"/>
  <c r="BB2632" i="1"/>
  <c r="CC2632" s="1"/>
  <c r="Y312" i="2" s="1"/>
  <c r="AX2632" i="1"/>
  <c r="AW2632"/>
  <c r="AR2632"/>
  <c r="AO2632"/>
  <c r="AL2632"/>
  <c r="AI2632"/>
  <c r="AE2632"/>
  <c r="AB2632"/>
  <c r="Y2632"/>
  <c r="V2632"/>
  <c r="R2632"/>
  <c r="BS2632" s="1"/>
  <c r="O2632"/>
  <c r="BP2632" s="1"/>
  <c r="L2632"/>
  <c r="BM2632" s="1"/>
  <c r="I312" i="2" s="1"/>
  <c r="I2632" i="1"/>
  <c r="H2626"/>
  <c r="J2626"/>
  <c r="K2626"/>
  <c r="M2626"/>
  <c r="N2626"/>
  <c r="P2626"/>
  <c r="Q2626"/>
  <c r="S2626"/>
  <c r="T2626"/>
  <c r="U2626"/>
  <c r="W2626"/>
  <c r="X2626"/>
  <c r="Z2626"/>
  <c r="AA2626"/>
  <c r="AC2626"/>
  <c r="AD2626"/>
  <c r="AF2626"/>
  <c r="AG2626"/>
  <c r="AH2626"/>
  <c r="AJ2626"/>
  <c r="AK2626"/>
  <c r="AK2658" s="1"/>
  <c r="AM2626"/>
  <c r="AN2626"/>
  <c r="AP2626"/>
  <c r="AQ2626"/>
  <c r="AS2626"/>
  <c r="AT2626"/>
  <c r="BT2626" s="1"/>
  <c r="AU2626"/>
  <c r="AV2626"/>
  <c r="BV2626" s="1"/>
  <c r="R430" i="2" s="1"/>
  <c r="AZ2626" i="1"/>
  <c r="CA2626" s="1"/>
  <c r="W430" i="2" s="1"/>
  <c r="BA2626" i="1"/>
  <c r="BC2626"/>
  <c r="BD2626"/>
  <c r="CE2626" s="1"/>
  <c r="AA430" i="2" s="1"/>
  <c r="H2628" i="1"/>
  <c r="J2628"/>
  <c r="K2628"/>
  <c r="M2628"/>
  <c r="N2628"/>
  <c r="P2628"/>
  <c r="Q2628"/>
  <c r="S2628"/>
  <c r="T2628"/>
  <c r="U2628"/>
  <c r="W2628"/>
  <c r="X2628"/>
  <c r="Z2628"/>
  <c r="AA2628"/>
  <c r="AC2628"/>
  <c r="AD2628"/>
  <c r="AF2628"/>
  <c r="AG2628"/>
  <c r="AH2628"/>
  <c r="AJ2628"/>
  <c r="AK2628"/>
  <c r="AM2628"/>
  <c r="AN2628"/>
  <c r="AP2628"/>
  <c r="AQ2628"/>
  <c r="AS2628"/>
  <c r="AT2628"/>
  <c r="BT2628" s="1"/>
  <c r="AU2628"/>
  <c r="BU2628" s="1"/>
  <c r="AV2628"/>
  <c r="BV2628" s="1"/>
  <c r="AZ2628"/>
  <c r="CA2628" s="1"/>
  <c r="BA2628"/>
  <c r="CB2628" s="1"/>
  <c r="BC2628"/>
  <c r="CD2628" s="1"/>
  <c r="BD2628"/>
  <c r="CE2628" s="1"/>
  <c r="BE2624"/>
  <c r="CF2624" s="1"/>
  <c r="BB2624"/>
  <c r="CC2624" s="1"/>
  <c r="AX2624"/>
  <c r="AW2624"/>
  <c r="AR2624"/>
  <c r="AO2624"/>
  <c r="AL2624"/>
  <c r="AI2624"/>
  <c r="AE2624"/>
  <c r="AB2624"/>
  <c r="Y2624"/>
  <c r="V2624"/>
  <c r="R2624"/>
  <c r="BS2624" s="1"/>
  <c r="O2624"/>
  <c r="BP2624" s="1"/>
  <c r="L2624"/>
  <c r="BM2624" s="1"/>
  <c r="I2624"/>
  <c r="BE2623"/>
  <c r="CF2623" s="1"/>
  <c r="BB2623"/>
  <c r="CC2623" s="1"/>
  <c r="AX2623"/>
  <c r="AW2623"/>
  <c r="AR2623"/>
  <c r="AO2623"/>
  <c r="AL2623"/>
  <c r="AI2623"/>
  <c r="AE2623"/>
  <c r="AB2623"/>
  <c r="Y2623"/>
  <c r="V2623"/>
  <c r="R2623"/>
  <c r="BS2623" s="1"/>
  <c r="O2623"/>
  <c r="BP2623" s="1"/>
  <c r="L2623"/>
  <c r="BM2623" s="1"/>
  <c r="BE2622"/>
  <c r="CF2622" s="1"/>
  <c r="BB2622"/>
  <c r="CC2622" s="1"/>
  <c r="AX2622"/>
  <c r="AW2622"/>
  <c r="AR2622"/>
  <c r="AO2622"/>
  <c r="AL2622"/>
  <c r="AI2622"/>
  <c r="AE2622"/>
  <c r="AB2622"/>
  <c r="Y2622"/>
  <c r="V2622"/>
  <c r="R2622"/>
  <c r="BS2622" s="1"/>
  <c r="O2622"/>
  <c r="BP2622" s="1"/>
  <c r="L2622"/>
  <c r="BM2622" s="1"/>
  <c r="I2622"/>
  <c r="BE2621"/>
  <c r="CF2621" s="1"/>
  <c r="BB2621"/>
  <c r="CC2621" s="1"/>
  <c r="AX2621"/>
  <c r="AW2621"/>
  <c r="AR2621"/>
  <c r="AO2621"/>
  <c r="AL2621"/>
  <c r="AI2621"/>
  <c r="AE2621"/>
  <c r="AB2621"/>
  <c r="Y2621"/>
  <c r="V2621"/>
  <c r="R2621"/>
  <c r="BS2621" s="1"/>
  <c r="O2621"/>
  <c r="BP2621" s="1"/>
  <c r="L2621"/>
  <c r="BM2621" s="1"/>
  <c r="I2621"/>
  <c r="BE2620"/>
  <c r="CF2620" s="1"/>
  <c r="BB2620"/>
  <c r="CC2620" s="1"/>
  <c r="AX2620"/>
  <c r="AW2620"/>
  <c r="AR2620"/>
  <c r="AO2620"/>
  <c r="AL2620"/>
  <c r="AI2620"/>
  <c r="AE2620"/>
  <c r="AB2620"/>
  <c r="Y2620"/>
  <c r="V2620"/>
  <c r="R2620"/>
  <c r="BS2620" s="1"/>
  <c r="O2620"/>
  <c r="BP2620" s="1"/>
  <c r="L2620"/>
  <c r="I2620"/>
  <c r="BE2619"/>
  <c r="CF2619" s="1"/>
  <c r="BB2619"/>
  <c r="CC2619" s="1"/>
  <c r="AX2619"/>
  <c r="AW2619"/>
  <c r="AR2619"/>
  <c r="AO2619"/>
  <c r="AL2619"/>
  <c r="AI2619"/>
  <c r="AE2619"/>
  <c r="AB2619"/>
  <c r="Y2619"/>
  <c r="V2619"/>
  <c r="R2619"/>
  <c r="BS2619" s="1"/>
  <c r="O2619"/>
  <c r="BP2619" s="1"/>
  <c r="L2619"/>
  <c r="BM2619" s="1"/>
  <c r="I2619"/>
  <c r="BE2618"/>
  <c r="CF2618" s="1"/>
  <c r="BB2618"/>
  <c r="CC2618" s="1"/>
  <c r="AX2618"/>
  <c r="AW2618"/>
  <c r="AR2618"/>
  <c r="AO2618"/>
  <c r="AL2618"/>
  <c r="AI2618"/>
  <c r="AE2618"/>
  <c r="AB2618"/>
  <c r="Y2618"/>
  <c r="V2618"/>
  <c r="R2618"/>
  <c r="BS2618" s="1"/>
  <c r="O2618"/>
  <c r="BP2618" s="1"/>
  <c r="L2618"/>
  <c r="BM2618" s="1"/>
  <c r="I2618"/>
  <c r="BE2617"/>
  <c r="CF2617" s="1"/>
  <c r="BB2617"/>
  <c r="CC2617" s="1"/>
  <c r="AX2617"/>
  <c r="AW2617"/>
  <c r="AR2617"/>
  <c r="AO2617"/>
  <c r="AL2617"/>
  <c r="AI2617"/>
  <c r="AE2617"/>
  <c r="AB2617"/>
  <c r="Y2617"/>
  <c r="V2617"/>
  <c r="R2617"/>
  <c r="BS2617" s="1"/>
  <c r="O2617"/>
  <c r="BP2617" s="1"/>
  <c r="L2617"/>
  <c r="BM2617" s="1"/>
  <c r="I2617"/>
  <c r="BE2616"/>
  <c r="CF2616" s="1"/>
  <c r="BB2616"/>
  <c r="CC2616" s="1"/>
  <c r="AX2616"/>
  <c r="AW2616"/>
  <c r="AR2616"/>
  <c r="AO2616"/>
  <c r="AL2616"/>
  <c r="AI2616"/>
  <c r="AE2616"/>
  <c r="AB2616"/>
  <c r="Y2616"/>
  <c r="V2616"/>
  <c r="R2616"/>
  <c r="BS2616" s="1"/>
  <c r="O2616"/>
  <c r="BP2616" s="1"/>
  <c r="L2616"/>
  <c r="BM2616" s="1"/>
  <c r="I2616"/>
  <c r="H2603"/>
  <c r="J2603"/>
  <c r="K2603"/>
  <c r="M2603"/>
  <c r="N2603"/>
  <c r="P2603"/>
  <c r="Q2603"/>
  <c r="S2603"/>
  <c r="T2603"/>
  <c r="U2603"/>
  <c r="W2603"/>
  <c r="X2603"/>
  <c r="Z2603"/>
  <c r="AA2603"/>
  <c r="AC2603"/>
  <c r="AD2603"/>
  <c r="AF2603"/>
  <c r="AG2603"/>
  <c r="AH2603"/>
  <c r="AJ2603"/>
  <c r="AK2603"/>
  <c r="AM2603"/>
  <c r="AN2603"/>
  <c r="AP2603"/>
  <c r="AQ2603"/>
  <c r="AS2603"/>
  <c r="AT2603"/>
  <c r="BT2603" s="1"/>
  <c r="P616" i="2" s="1"/>
  <c r="AU2603" i="1"/>
  <c r="BU2603" s="1"/>
  <c r="AV2603"/>
  <c r="BV2603" s="1"/>
  <c r="R616" i="2" s="1"/>
  <c r="AZ2603" i="1"/>
  <c r="CA2603" s="1"/>
  <c r="BA2603"/>
  <c r="CB2603" s="1"/>
  <c r="BC2603"/>
  <c r="CD2603" s="1"/>
  <c r="BD2603"/>
  <c r="CE2603" s="1"/>
  <c r="AA616" i="2" s="1"/>
  <c r="BE2602" i="1"/>
  <c r="CF2602" s="1"/>
  <c r="BB2602"/>
  <c r="CC2602" s="1"/>
  <c r="AX2602"/>
  <c r="AW2602"/>
  <c r="AR2602"/>
  <c r="AO2602"/>
  <c r="AL2602"/>
  <c r="AI2602"/>
  <c r="AE2602"/>
  <c r="AB2602"/>
  <c r="Y2602"/>
  <c r="V2602"/>
  <c r="R2602"/>
  <c r="BS2602" s="1"/>
  <c r="O2602"/>
  <c r="BP2602" s="1"/>
  <c r="L2602"/>
  <c r="BM2602" s="1"/>
  <c r="I2602"/>
  <c r="BE2601"/>
  <c r="CF2601" s="1"/>
  <c r="BB2601"/>
  <c r="CC2601" s="1"/>
  <c r="AX2601"/>
  <c r="AW2601"/>
  <c r="AR2601"/>
  <c r="AO2601"/>
  <c r="AL2601"/>
  <c r="AI2601"/>
  <c r="AE2601"/>
  <c r="AB2601"/>
  <c r="Y2601"/>
  <c r="V2601"/>
  <c r="R2601"/>
  <c r="BS2601" s="1"/>
  <c r="O2601"/>
  <c r="BP2601" s="1"/>
  <c r="L2601"/>
  <c r="BM2601" s="1"/>
  <c r="I2601"/>
  <c r="BE2600"/>
  <c r="BB2600"/>
  <c r="CC2600" s="1"/>
  <c r="X126" i="14" s="1"/>
  <c r="AX2600" i="1"/>
  <c r="AW2600"/>
  <c r="AW2603" s="1"/>
  <c r="AR2600"/>
  <c r="AR2603" s="1"/>
  <c r="AO2600"/>
  <c r="AO2603" s="1"/>
  <c r="AL2600"/>
  <c r="AL2603" s="1"/>
  <c r="AI2600"/>
  <c r="AI2603" s="1"/>
  <c r="AE2600"/>
  <c r="AE2603" s="1"/>
  <c r="AB2600"/>
  <c r="AB2603" s="1"/>
  <c r="Y2600"/>
  <c r="Y2603" s="1"/>
  <c r="V2600"/>
  <c r="V2603" s="1"/>
  <c r="R2600"/>
  <c r="BS2600" s="1"/>
  <c r="N126" i="14" s="1"/>
  <c r="O2600" i="1"/>
  <c r="BP2600" s="1"/>
  <c r="K126" i="14" s="1"/>
  <c r="L2600" i="1"/>
  <c r="BM2600" s="1"/>
  <c r="H126" i="14" s="1"/>
  <c r="I2600" i="1"/>
  <c r="I2603" s="1"/>
  <c r="BJ2603" s="1"/>
  <c r="H2596"/>
  <c r="J2596"/>
  <c r="K2596"/>
  <c r="M2596"/>
  <c r="N2596"/>
  <c r="P2596"/>
  <c r="Q2596"/>
  <c r="S2596"/>
  <c r="T2596"/>
  <c r="U2596"/>
  <c r="W2596"/>
  <c r="X2596"/>
  <c r="Z2596"/>
  <c r="AA2596"/>
  <c r="AC2596"/>
  <c r="AD2596"/>
  <c r="AF2596"/>
  <c r="AG2596"/>
  <c r="AH2596"/>
  <c r="AJ2596"/>
  <c r="AK2596"/>
  <c r="AM2596"/>
  <c r="AN2596"/>
  <c r="AP2596"/>
  <c r="AQ2596"/>
  <c r="AS2596"/>
  <c r="AT2596"/>
  <c r="BT2596" s="1"/>
  <c r="AU2596"/>
  <c r="BU2596" s="1"/>
  <c r="AV2596"/>
  <c r="BV2596" s="1"/>
  <c r="R258" i="2" s="1"/>
  <c r="AZ2596" i="1"/>
  <c r="CA2596" s="1"/>
  <c r="W258" i="2" s="1"/>
  <c r="BA2596" i="1"/>
  <c r="CB2596" s="1"/>
  <c r="BC2596"/>
  <c r="CD2596" s="1"/>
  <c r="Z258" i="2" s="1"/>
  <c r="BD2596" i="1"/>
  <c r="CE2596" s="1"/>
  <c r="BE2594"/>
  <c r="CF2594" s="1"/>
  <c r="BB2594"/>
  <c r="CC2594" s="1"/>
  <c r="AX2594"/>
  <c r="AW2594"/>
  <c r="AR2594"/>
  <c r="AO2594"/>
  <c r="AL2594"/>
  <c r="AI2594"/>
  <c r="AE2594"/>
  <c r="AB2594"/>
  <c r="Y2594"/>
  <c r="V2594"/>
  <c r="R2594"/>
  <c r="BS2594" s="1"/>
  <c r="O2594"/>
  <c r="BP2594" s="1"/>
  <c r="L2594"/>
  <c r="BM2594" s="1"/>
  <c r="I2594"/>
  <c r="BE2591"/>
  <c r="CF2591" s="1"/>
  <c r="BB2591"/>
  <c r="CC2591" s="1"/>
  <c r="AX2591"/>
  <c r="AW2591"/>
  <c r="AR2591"/>
  <c r="AO2591"/>
  <c r="AL2591"/>
  <c r="AI2591"/>
  <c r="AE2591"/>
  <c r="AB2591"/>
  <c r="Y2591"/>
  <c r="V2591"/>
  <c r="R2591"/>
  <c r="BS2591" s="1"/>
  <c r="O2591"/>
  <c r="BP2591" s="1"/>
  <c r="L2591"/>
  <c r="BM2591" s="1"/>
  <c r="I2591"/>
  <c r="BE2588"/>
  <c r="CF2588" s="1"/>
  <c r="BB2588"/>
  <c r="CC2588" s="1"/>
  <c r="AX2588"/>
  <c r="AW2588"/>
  <c r="AR2588"/>
  <c r="AO2588"/>
  <c r="AL2588"/>
  <c r="AI2588"/>
  <c r="AE2588"/>
  <c r="AB2588"/>
  <c r="Y2588"/>
  <c r="V2588"/>
  <c r="R2588"/>
  <c r="BS2588" s="1"/>
  <c r="O2588"/>
  <c r="BP2588" s="1"/>
  <c r="L2588"/>
  <c r="BM2588" s="1"/>
  <c r="I2588"/>
  <c r="BE2585"/>
  <c r="CF2585" s="1"/>
  <c r="BB2585"/>
  <c r="AX2585"/>
  <c r="AW2585"/>
  <c r="AR2585"/>
  <c r="AR2596" s="1"/>
  <c r="AO2585"/>
  <c r="AO2596" s="1"/>
  <c r="AL2585"/>
  <c r="AL2596" s="1"/>
  <c r="AI2585"/>
  <c r="AI2596" s="1"/>
  <c r="AE2585"/>
  <c r="AE2596" s="1"/>
  <c r="AB2585"/>
  <c r="AB2596" s="1"/>
  <c r="Y2585"/>
  <c r="Y2596" s="1"/>
  <c r="V2585"/>
  <c r="V2596" s="1"/>
  <c r="R2585"/>
  <c r="BS2585" s="1"/>
  <c r="O2585"/>
  <c r="BP2585" s="1"/>
  <c r="L2585"/>
  <c r="BM2585" s="1"/>
  <c r="I2585"/>
  <c r="Q2579"/>
  <c r="S2579"/>
  <c r="T2579"/>
  <c r="U2579"/>
  <c r="W2579"/>
  <c r="X2579"/>
  <c r="Z2579"/>
  <c r="AA2579"/>
  <c r="AC2579"/>
  <c r="AD2579"/>
  <c r="AF2579"/>
  <c r="AG2579"/>
  <c r="AH2579"/>
  <c r="AJ2579"/>
  <c r="AK2579"/>
  <c r="AM2579"/>
  <c r="AN2579"/>
  <c r="AP2579"/>
  <c r="AQ2579"/>
  <c r="AS2579"/>
  <c r="AT2579"/>
  <c r="BT2579" s="1"/>
  <c r="AU2579"/>
  <c r="BU2579" s="1"/>
  <c r="P17" i="7" s="1"/>
  <c r="AV2579" i="1"/>
  <c r="BV2579" s="1"/>
  <c r="R581" i="2" s="1"/>
  <c r="AZ2579" i="1"/>
  <c r="CA2579" s="1"/>
  <c r="BA2579"/>
  <c r="CB2579" s="1"/>
  <c r="X581" i="2" s="1"/>
  <c r="BC2579" i="1"/>
  <c r="CD2579" s="1"/>
  <c r="BD2579"/>
  <c r="CE2579" s="1"/>
  <c r="BE2577"/>
  <c r="CF2577" s="1"/>
  <c r="BB2577"/>
  <c r="CC2577" s="1"/>
  <c r="AX2577"/>
  <c r="AW2577"/>
  <c r="AR2577"/>
  <c r="AO2577"/>
  <c r="AL2577"/>
  <c r="AI2577"/>
  <c r="AE2577"/>
  <c r="AB2577"/>
  <c r="Y2577"/>
  <c r="V2577"/>
  <c r="BS2577"/>
  <c r="O2577"/>
  <c r="BP2577" s="1"/>
  <c r="L2577"/>
  <c r="BM2577" s="1"/>
  <c r="I2577"/>
  <c r="BE2574"/>
  <c r="CF2574" s="1"/>
  <c r="BB2574"/>
  <c r="CC2574" s="1"/>
  <c r="AX2574"/>
  <c r="AW2574"/>
  <c r="AR2574"/>
  <c r="AO2574"/>
  <c r="AL2574"/>
  <c r="AI2574"/>
  <c r="AE2574"/>
  <c r="AB2574"/>
  <c r="Y2574"/>
  <c r="V2574"/>
  <c r="R2574"/>
  <c r="BS2574" s="1"/>
  <c r="O2574"/>
  <c r="BP2574" s="1"/>
  <c r="L2574"/>
  <c r="BM2574" s="1"/>
  <c r="I2574"/>
  <c r="BE2571"/>
  <c r="BB2571"/>
  <c r="CC2571" s="1"/>
  <c r="AX2571"/>
  <c r="AW2571"/>
  <c r="AR2571"/>
  <c r="AR2579" s="1"/>
  <c r="AO2571"/>
  <c r="AO2579" s="1"/>
  <c r="AL2571"/>
  <c r="AL2579" s="1"/>
  <c r="AI2571"/>
  <c r="AI2579" s="1"/>
  <c r="AE2571"/>
  <c r="AE2579" s="1"/>
  <c r="AB2571"/>
  <c r="AB2579" s="1"/>
  <c r="Y2571"/>
  <c r="Y2579" s="1"/>
  <c r="V2571"/>
  <c r="V2579" s="1"/>
  <c r="R2571"/>
  <c r="BS2571" s="1"/>
  <c r="O2571"/>
  <c r="BP2571" s="1"/>
  <c r="L2571"/>
  <c r="BM2571" s="1"/>
  <c r="I2571"/>
  <c r="H2558"/>
  <c r="J2558"/>
  <c r="K2558"/>
  <c r="M2558"/>
  <c r="N2558"/>
  <c r="P2558"/>
  <c r="Q2558"/>
  <c r="S2558"/>
  <c r="T2558"/>
  <c r="U2558"/>
  <c r="W2558"/>
  <c r="X2558"/>
  <c r="Z2558"/>
  <c r="AA2558"/>
  <c r="AC2558"/>
  <c r="AD2558"/>
  <c r="AF2558"/>
  <c r="AG2558"/>
  <c r="AH2558"/>
  <c r="AJ2558"/>
  <c r="AK2558"/>
  <c r="AM2558"/>
  <c r="AN2558"/>
  <c r="AP2558"/>
  <c r="AQ2558"/>
  <c r="AS2558"/>
  <c r="AT2558"/>
  <c r="BT2558" s="1"/>
  <c r="O124" i="14" s="1"/>
  <c r="AU2558" i="1"/>
  <c r="BU2558" s="1"/>
  <c r="P124" i="14" s="1"/>
  <c r="AV2558" i="1"/>
  <c r="BV2558" s="1"/>
  <c r="Q124" i="14" s="1"/>
  <c r="AZ2558" i="1"/>
  <c r="CA2558" s="1"/>
  <c r="V124" i="14" s="1"/>
  <c r="BA2558" i="1"/>
  <c r="CB2558" s="1"/>
  <c r="W124" i="14" s="1"/>
  <c r="BC2558" i="1"/>
  <c r="CD2558" s="1"/>
  <c r="Y124" i="14" s="1"/>
  <c r="BD2558" i="1"/>
  <c r="CE2558" s="1"/>
  <c r="Z124" i="14" s="1"/>
  <c r="H2559" i="1"/>
  <c r="J2559"/>
  <c r="K2559"/>
  <c r="M2559"/>
  <c r="N2559"/>
  <c r="P2559"/>
  <c r="Q2559"/>
  <c r="S2559"/>
  <c r="T2559"/>
  <c r="U2559"/>
  <c r="W2559"/>
  <c r="X2559"/>
  <c r="Z2559"/>
  <c r="AA2559"/>
  <c r="AC2559"/>
  <c r="AD2559"/>
  <c r="AF2559"/>
  <c r="AG2559"/>
  <c r="AH2559"/>
  <c r="AJ2559"/>
  <c r="AK2559"/>
  <c r="AM2559"/>
  <c r="AN2559"/>
  <c r="AP2559"/>
  <c r="AQ2559"/>
  <c r="AS2559"/>
  <c r="AT2559"/>
  <c r="BT2559" s="1"/>
  <c r="AU2559"/>
  <c r="BU2559" s="1"/>
  <c r="AV2559"/>
  <c r="BV2559" s="1"/>
  <c r="AZ2559"/>
  <c r="CA2559" s="1"/>
  <c r="BA2559"/>
  <c r="CB2559" s="1"/>
  <c r="BC2559"/>
  <c r="CD2559" s="1"/>
  <c r="BD2559"/>
  <c r="CE2559" s="1"/>
  <c r="BD2567"/>
  <c r="CE2567" s="1"/>
  <c r="BC2567"/>
  <c r="CD2567" s="1"/>
  <c r="BA2567"/>
  <c r="CB2567" s="1"/>
  <c r="AZ2567"/>
  <c r="CA2567" s="1"/>
  <c r="AV2567"/>
  <c r="BV2567" s="1"/>
  <c r="AU2567"/>
  <c r="BU2567" s="1"/>
  <c r="AT2567"/>
  <c r="BT2567" s="1"/>
  <c r="AS2567"/>
  <c r="AQ2567"/>
  <c r="AP2567"/>
  <c r="AN2567"/>
  <c r="AM2567"/>
  <c r="AK2567"/>
  <c r="AJ2567"/>
  <c r="AH2567"/>
  <c r="AG2567"/>
  <c r="AF2567"/>
  <c r="AD2567"/>
  <c r="AC2567"/>
  <c r="AA2567"/>
  <c r="Z2567"/>
  <c r="X2567"/>
  <c r="W2567"/>
  <c r="U2567"/>
  <c r="T2567"/>
  <c r="S2567"/>
  <c r="Q2567"/>
  <c r="P2567"/>
  <c r="N2567"/>
  <c r="M2567"/>
  <c r="K2567"/>
  <c r="J2567"/>
  <c r="H2567"/>
  <c r="G2567"/>
  <c r="BE2566"/>
  <c r="CF2566" s="1"/>
  <c r="BB2566"/>
  <c r="CC2566" s="1"/>
  <c r="AX2566"/>
  <c r="AW2566"/>
  <c r="AR2566"/>
  <c r="AO2566"/>
  <c r="AL2566"/>
  <c r="AI2566"/>
  <c r="AE2566"/>
  <c r="AB2566"/>
  <c r="Y2566"/>
  <c r="V2566"/>
  <c r="R2566"/>
  <c r="BS2566" s="1"/>
  <c r="O2566"/>
  <c r="BP2566" s="1"/>
  <c r="L2566"/>
  <c r="BM2566" s="1"/>
  <c r="I2566"/>
  <c r="BE2565"/>
  <c r="BB2565"/>
  <c r="AX2565"/>
  <c r="AX2567" s="1"/>
  <c r="AW2565"/>
  <c r="AW2567" s="1"/>
  <c r="AR2565"/>
  <c r="AR2567" s="1"/>
  <c r="AO2565"/>
  <c r="AO2567" s="1"/>
  <c r="AL2565"/>
  <c r="AL2567" s="1"/>
  <c r="AI2565"/>
  <c r="AI2567" s="1"/>
  <c r="AE2565"/>
  <c r="AB2565"/>
  <c r="AB2567" s="1"/>
  <c r="Y2565"/>
  <c r="V2565"/>
  <c r="V2567" s="1"/>
  <c r="R2565"/>
  <c r="O2565"/>
  <c r="L2565"/>
  <c r="I2565"/>
  <c r="BD2556"/>
  <c r="BC2556"/>
  <c r="CD2556" s="1"/>
  <c r="BA2556"/>
  <c r="CB2556" s="1"/>
  <c r="AZ2556"/>
  <c r="CA2556" s="1"/>
  <c r="AV2556"/>
  <c r="AU2556"/>
  <c r="BU2556" s="1"/>
  <c r="AT2556"/>
  <c r="BT2556" s="1"/>
  <c r="AS2556"/>
  <c r="AQ2556"/>
  <c r="AP2556"/>
  <c r="AN2556"/>
  <c r="AM2556"/>
  <c r="AK2556"/>
  <c r="AJ2556"/>
  <c r="AH2556"/>
  <c r="AG2556"/>
  <c r="AF2556"/>
  <c r="AD2556"/>
  <c r="AC2556"/>
  <c r="AA2556"/>
  <c r="Z2556"/>
  <c r="X2556"/>
  <c r="W2556"/>
  <c r="U2556"/>
  <c r="T2556"/>
  <c r="S2556"/>
  <c r="Q2556"/>
  <c r="P2556"/>
  <c r="N2556"/>
  <c r="M2556"/>
  <c r="K2556"/>
  <c r="J2556"/>
  <c r="H2556"/>
  <c r="G2556"/>
  <c r="BE2555"/>
  <c r="CF2555" s="1"/>
  <c r="AB499" i="2" s="1"/>
  <c r="BB2555" i="1"/>
  <c r="CC2555" s="1"/>
  <c r="Y499" i="2" s="1"/>
  <c r="AX2555" i="1"/>
  <c r="AW2555"/>
  <c r="AR2555"/>
  <c r="AO2555"/>
  <c r="AL2555"/>
  <c r="AI2555"/>
  <c r="AE2555"/>
  <c r="AB2555"/>
  <c r="Y2555"/>
  <c r="V2555"/>
  <c r="R2555"/>
  <c r="O2555"/>
  <c r="BP2555" s="1"/>
  <c r="L499" i="2" s="1"/>
  <c r="L2555" i="1"/>
  <c r="BM2555" s="1"/>
  <c r="I499" i="2" s="1"/>
  <c r="I2555" i="1"/>
  <c r="BJ2555" s="1"/>
  <c r="F499" i="2" s="1"/>
  <c r="BE2554" i="1"/>
  <c r="BB2554"/>
  <c r="AX2554"/>
  <c r="AX2556" s="1"/>
  <c r="AW2554"/>
  <c r="AR2554"/>
  <c r="AR2556" s="1"/>
  <c r="AO2554"/>
  <c r="AO2556" s="1"/>
  <c r="AL2554"/>
  <c r="AL2556" s="1"/>
  <c r="AI2554"/>
  <c r="AI2556" s="1"/>
  <c r="AE2554"/>
  <c r="AE2556" s="1"/>
  <c r="AB2554"/>
  <c r="Y2554"/>
  <c r="Y2556" s="1"/>
  <c r="V2554"/>
  <c r="V2556" s="1"/>
  <c r="R2554"/>
  <c r="O2554"/>
  <c r="L2554"/>
  <c r="BM2554" s="1"/>
  <c r="I498" i="2" s="1"/>
  <c r="I2554" i="1"/>
  <c r="H2551"/>
  <c r="J2551"/>
  <c r="K2551"/>
  <c r="M2551"/>
  <c r="N2551"/>
  <c r="P2551"/>
  <c r="Q2551"/>
  <c r="S2551"/>
  <c r="T2551"/>
  <c r="U2551"/>
  <c r="U2560" s="1"/>
  <c r="W2551"/>
  <c r="X2551"/>
  <c r="X2560" s="1"/>
  <c r="Z2551"/>
  <c r="AA2551"/>
  <c r="AC2551"/>
  <c r="AD2551"/>
  <c r="AF2551"/>
  <c r="AG2551"/>
  <c r="AG2560" s="1"/>
  <c r="AH2551"/>
  <c r="AJ2551"/>
  <c r="AJ2560" s="1"/>
  <c r="AK2551"/>
  <c r="AM2551"/>
  <c r="AM2560" s="1"/>
  <c r="AN2551"/>
  <c r="AP2551"/>
  <c r="AQ2551"/>
  <c r="AS2551"/>
  <c r="AT2551"/>
  <c r="BT2551" s="1"/>
  <c r="P496" i="2" s="1"/>
  <c r="AU2551" i="1"/>
  <c r="AV2551"/>
  <c r="BV2551" s="1"/>
  <c r="R496" i="2" s="1"/>
  <c r="AZ2551" i="1"/>
  <c r="CA2551" s="1"/>
  <c r="W496" i="2" s="1"/>
  <c r="BA2551" i="1"/>
  <c r="CB2551" s="1"/>
  <c r="X496" i="2" s="1"/>
  <c r="BC2551" i="1"/>
  <c r="BD2551"/>
  <c r="CE2551" s="1"/>
  <c r="AA496" i="2" s="1"/>
  <c r="BE2550" i="1"/>
  <c r="CF2550" s="1"/>
  <c r="BB2550"/>
  <c r="AX2550"/>
  <c r="AW2550"/>
  <c r="AR2550"/>
  <c r="AO2550"/>
  <c r="AL2550"/>
  <c r="AI2550"/>
  <c r="AE2550"/>
  <c r="AB2550"/>
  <c r="Y2550"/>
  <c r="V2550"/>
  <c r="R2550"/>
  <c r="O2550"/>
  <c r="L2550"/>
  <c r="BM2550" s="1"/>
  <c r="I2550"/>
  <c r="BE2549"/>
  <c r="CF2549" s="1"/>
  <c r="BB2549"/>
  <c r="AX2549"/>
  <c r="AX2551" s="1"/>
  <c r="AW2549"/>
  <c r="AW2551" s="1"/>
  <c r="AR2549"/>
  <c r="AO2549"/>
  <c r="AL2549"/>
  <c r="AL2551" s="1"/>
  <c r="AI2549"/>
  <c r="AE2549"/>
  <c r="AB2549"/>
  <c r="Y2549"/>
  <c r="Y2551" s="1"/>
  <c r="V2549"/>
  <c r="V2551" s="1"/>
  <c r="R2549"/>
  <c r="BS2549" s="1"/>
  <c r="O2549"/>
  <c r="L2549"/>
  <c r="BM2549" s="1"/>
  <c r="I2549"/>
  <c r="H2542"/>
  <c r="J2542"/>
  <c r="K2542"/>
  <c r="M2542"/>
  <c r="N2542"/>
  <c r="P2542"/>
  <c r="Q2542"/>
  <c r="S2542"/>
  <c r="T2542"/>
  <c r="U2542"/>
  <c r="W2542"/>
  <c r="X2542"/>
  <c r="Z2542"/>
  <c r="AA2542"/>
  <c r="AC2542"/>
  <c r="AD2542"/>
  <c r="AF2542"/>
  <c r="AG2542"/>
  <c r="AH2542"/>
  <c r="AJ2542"/>
  <c r="AK2542"/>
  <c r="AM2542"/>
  <c r="AN2542"/>
  <c r="AP2542"/>
  <c r="AQ2542"/>
  <c r="AS2542"/>
  <c r="AT2542"/>
  <c r="BT2542" s="1"/>
  <c r="O20" i="7" s="1"/>
  <c r="AU2542" i="1"/>
  <c r="BU2542" s="1"/>
  <c r="P20" i="7" s="1"/>
  <c r="AV2542" i="1"/>
  <c r="BV2542" s="1"/>
  <c r="Q20" i="7" s="1"/>
  <c r="AZ2542" i="1"/>
  <c r="CA2542" s="1"/>
  <c r="V20" i="7" s="1"/>
  <c r="BA2542" i="1"/>
  <c r="CB2542" s="1"/>
  <c r="BC2542"/>
  <c r="CD2542" s="1"/>
  <c r="Y20" i="7" s="1"/>
  <c r="BD2542" i="1"/>
  <c r="CE2542" s="1"/>
  <c r="Z20" i="7" s="1"/>
  <c r="G2542" i="1"/>
  <c r="BE2540"/>
  <c r="CF2540" s="1"/>
  <c r="BB2540"/>
  <c r="CC2540" s="1"/>
  <c r="AX2540"/>
  <c r="AW2540"/>
  <c r="AR2540"/>
  <c r="AO2540"/>
  <c r="AL2540"/>
  <c r="AI2540"/>
  <c r="AE2540"/>
  <c r="AB2540"/>
  <c r="Y2540"/>
  <c r="V2540"/>
  <c r="R2540"/>
  <c r="BS2540" s="1"/>
  <c r="O2540"/>
  <c r="BP2540" s="1"/>
  <c r="L2540"/>
  <c r="BM2540" s="1"/>
  <c r="I2540"/>
  <c r="BE2537"/>
  <c r="CF2537" s="1"/>
  <c r="AB482" i="2" s="1"/>
  <c r="BB2537" i="1"/>
  <c r="CC2537" s="1"/>
  <c r="Y482" i="2" s="1"/>
  <c r="AX2537" i="1"/>
  <c r="AW2537"/>
  <c r="AR2537"/>
  <c r="AO2537"/>
  <c r="AL2537"/>
  <c r="AI2537"/>
  <c r="AE2537"/>
  <c r="AB2537"/>
  <c r="Y2537"/>
  <c r="V2537"/>
  <c r="R2537"/>
  <c r="BS2537" s="1"/>
  <c r="O482" i="2" s="1"/>
  <c r="O2537" i="1"/>
  <c r="BP2537" s="1"/>
  <c r="L482" i="2" s="1"/>
  <c r="L2537" i="1"/>
  <c r="BM2537" s="1"/>
  <c r="I482" i="2" s="1"/>
  <c r="I2537" i="1"/>
  <c r="BE2532"/>
  <c r="CF2532" s="1"/>
  <c r="AB481" i="2" s="1"/>
  <c r="BB2532" i="1"/>
  <c r="CC2532" s="1"/>
  <c r="Y481" i="2" s="1"/>
  <c r="AX2532" i="1"/>
  <c r="AW2532"/>
  <c r="AR2532"/>
  <c r="AO2532"/>
  <c r="AL2532"/>
  <c r="AI2532"/>
  <c r="AE2532"/>
  <c r="AB2532"/>
  <c r="Y2532"/>
  <c r="V2532"/>
  <c r="R2532"/>
  <c r="BS2532" s="1"/>
  <c r="O481" i="2" s="1"/>
  <c r="O2532" i="1"/>
  <c r="BP2532" s="1"/>
  <c r="L481" i="2" s="1"/>
  <c r="L2532" i="1"/>
  <c r="BM2532" s="1"/>
  <c r="I481" i="2" s="1"/>
  <c r="I2532" i="1"/>
  <c r="BE2529"/>
  <c r="CF2529" s="1"/>
  <c r="BB2529"/>
  <c r="CC2529" s="1"/>
  <c r="AX2529"/>
  <c r="AW2529"/>
  <c r="AR2529"/>
  <c r="AO2529"/>
  <c r="AL2529"/>
  <c r="AI2529"/>
  <c r="AE2529"/>
  <c r="AB2529"/>
  <c r="Y2529"/>
  <c r="V2529"/>
  <c r="R2529"/>
  <c r="BS2529" s="1"/>
  <c r="O2529"/>
  <c r="BP2529" s="1"/>
  <c r="L2529"/>
  <c r="BM2529" s="1"/>
  <c r="I2529"/>
  <c r="BE2526"/>
  <c r="CF2526" s="1"/>
  <c r="BB2526"/>
  <c r="CC2526" s="1"/>
  <c r="AX2526"/>
  <c r="AW2526"/>
  <c r="AR2526"/>
  <c r="AO2526"/>
  <c r="AL2526"/>
  <c r="AI2526"/>
  <c r="AE2526"/>
  <c r="AB2526"/>
  <c r="Y2526"/>
  <c r="V2526"/>
  <c r="R2526"/>
  <c r="BS2526" s="1"/>
  <c r="O2526"/>
  <c r="BP2526" s="1"/>
  <c r="L2526"/>
  <c r="BM2526" s="1"/>
  <c r="I2526"/>
  <c r="BE2523"/>
  <c r="CF2523" s="1"/>
  <c r="AB479" i="2" s="1"/>
  <c r="BB2523" i="1"/>
  <c r="CC2523" s="1"/>
  <c r="Y479" i="2" s="1"/>
  <c r="AX2523" i="1"/>
  <c r="AW2523"/>
  <c r="AR2523"/>
  <c r="AO2523"/>
  <c r="AL2523"/>
  <c r="AI2523"/>
  <c r="AE2523"/>
  <c r="AB2523"/>
  <c r="Y2523"/>
  <c r="V2523"/>
  <c r="R2523"/>
  <c r="BS2523" s="1"/>
  <c r="O479" i="2" s="1"/>
  <c r="O2523" i="1"/>
  <c r="BP2523" s="1"/>
  <c r="L479" i="2" s="1"/>
  <c r="L2523" i="1"/>
  <c r="BM2523" s="1"/>
  <c r="I479" i="2" s="1"/>
  <c r="I2523" i="1"/>
  <c r="BE2518"/>
  <c r="BB2518"/>
  <c r="CC2518" s="1"/>
  <c r="Y477" i="2" s="1"/>
  <c r="AX2518" i="1"/>
  <c r="AW2518"/>
  <c r="AR2518"/>
  <c r="AR2542" s="1"/>
  <c r="AO2518"/>
  <c r="AO2542" s="1"/>
  <c r="AL2518"/>
  <c r="AL2542" s="1"/>
  <c r="AI2518"/>
  <c r="AI2542" s="1"/>
  <c r="AE2518"/>
  <c r="AE2542" s="1"/>
  <c r="AB2518"/>
  <c r="AB2542" s="1"/>
  <c r="Y2518"/>
  <c r="Y2542" s="1"/>
  <c r="V2518"/>
  <c r="V2542" s="1"/>
  <c r="R2518"/>
  <c r="O2518"/>
  <c r="BP2518" s="1"/>
  <c r="L477" i="2" s="1"/>
  <c r="L2518" i="1"/>
  <c r="BM2518" s="1"/>
  <c r="I477" i="2" s="1"/>
  <c r="I2518" i="1"/>
  <c r="H2514"/>
  <c r="J2514"/>
  <c r="K2514"/>
  <c r="M2514"/>
  <c r="N2514"/>
  <c r="P2514"/>
  <c r="Q2514"/>
  <c r="S2514"/>
  <c r="T2514"/>
  <c r="U2514"/>
  <c r="W2514"/>
  <c r="X2514"/>
  <c r="Z2514"/>
  <c r="AA2514"/>
  <c r="AC2514"/>
  <c r="AD2514"/>
  <c r="AF2514"/>
  <c r="AG2514"/>
  <c r="AH2514"/>
  <c r="AJ2514"/>
  <c r="AK2514"/>
  <c r="AM2514"/>
  <c r="AN2514"/>
  <c r="AP2514"/>
  <c r="AQ2514"/>
  <c r="AS2514"/>
  <c r="AT2514"/>
  <c r="BT2514" s="1"/>
  <c r="O122" i="14" s="1"/>
  <c r="AU2514" i="1"/>
  <c r="BU2514" s="1"/>
  <c r="P19" i="7" s="1"/>
  <c r="AV2514" i="1"/>
  <c r="BV2514" s="1"/>
  <c r="Q19" i="7" s="1"/>
  <c r="AZ2514" i="1"/>
  <c r="CA2514" s="1"/>
  <c r="BA2514"/>
  <c r="CB2514" s="1"/>
  <c r="BC2514"/>
  <c r="CD2514" s="1"/>
  <c r="BD2514"/>
  <c r="CE2514" s="1"/>
  <c r="Z122" i="14" s="1"/>
  <c r="BE2512" i="1"/>
  <c r="CF2512" s="1"/>
  <c r="AB310" i="2" s="1"/>
  <c r="BB2512" i="1"/>
  <c r="CC2512" s="1"/>
  <c r="Y310" i="2" s="1"/>
  <c r="AX2512" i="1"/>
  <c r="AW2512"/>
  <c r="AR2512"/>
  <c r="AO2512"/>
  <c r="AL2512"/>
  <c r="AI2512"/>
  <c r="AE2512"/>
  <c r="AB2512"/>
  <c r="Y2512"/>
  <c r="V2512"/>
  <c r="R2512"/>
  <c r="BS2512" s="1"/>
  <c r="O310" i="2" s="1"/>
  <c r="O2512" i="1"/>
  <c r="BP2512" s="1"/>
  <c r="L310" i="2" s="1"/>
  <c r="L2512" i="1"/>
  <c r="BM2512" s="1"/>
  <c r="I310" i="2" s="1"/>
  <c r="I2512" i="1"/>
  <c r="BE2510"/>
  <c r="CF2510" s="1"/>
  <c r="AB309" i="2" s="1"/>
  <c r="BB2510" i="1"/>
  <c r="CC2510" s="1"/>
  <c r="Y309" i="2" s="1"/>
  <c r="AX2510" i="1"/>
  <c r="AW2510"/>
  <c r="AR2510"/>
  <c r="AO2510"/>
  <c r="AL2510"/>
  <c r="AI2510"/>
  <c r="AE2510"/>
  <c r="AB2510"/>
  <c r="Y2510"/>
  <c r="V2510"/>
  <c r="R2510"/>
  <c r="BS2510" s="1"/>
  <c r="O309" i="2" s="1"/>
  <c r="O2510" i="1"/>
  <c r="BP2510" s="1"/>
  <c r="L309" i="2" s="1"/>
  <c r="L2510" i="1"/>
  <c r="BM2510" s="1"/>
  <c r="I309" i="2" s="1"/>
  <c r="I2510" i="1"/>
  <c r="BE2509"/>
  <c r="CF2509" s="1"/>
  <c r="AB308" i="2" s="1"/>
  <c r="BB2509" i="1"/>
  <c r="CC2509" s="1"/>
  <c r="Y308" i="2" s="1"/>
  <c r="AX2509" i="1"/>
  <c r="AW2509"/>
  <c r="AR2509"/>
  <c r="AO2509"/>
  <c r="AL2509"/>
  <c r="AI2509"/>
  <c r="AE2509"/>
  <c r="AB2509"/>
  <c r="Y2509"/>
  <c r="V2509"/>
  <c r="R2509"/>
  <c r="BS2509" s="1"/>
  <c r="O308" i="2" s="1"/>
  <c r="O2509" i="1"/>
  <c r="BP2509" s="1"/>
  <c r="L308" i="2" s="1"/>
  <c r="L2509" i="1"/>
  <c r="BM2509" s="1"/>
  <c r="I308" i="2" s="1"/>
  <c r="I2509" i="1"/>
  <c r="BE2507"/>
  <c r="CF2507" s="1"/>
  <c r="AB311" i="2" s="1"/>
  <c r="BB2507" i="1"/>
  <c r="CC2507" s="1"/>
  <c r="Y311" i="2" s="1"/>
  <c r="AX2507" i="1"/>
  <c r="AW2507"/>
  <c r="AR2507"/>
  <c r="AO2507"/>
  <c r="AL2507"/>
  <c r="AI2507"/>
  <c r="AE2507"/>
  <c r="AB2507"/>
  <c r="Y2507"/>
  <c r="V2507"/>
  <c r="R2507"/>
  <c r="BS2507" s="1"/>
  <c r="O311" i="2" s="1"/>
  <c r="O2507" i="1"/>
  <c r="BP2507" s="1"/>
  <c r="L311" i="2" s="1"/>
  <c r="L2507" i="1"/>
  <c r="BM2507" s="1"/>
  <c r="I311" i="2" s="1"/>
  <c r="I2507" i="1"/>
  <c r="BE2505"/>
  <c r="CF2505" s="1"/>
  <c r="BB2505"/>
  <c r="CC2505" s="1"/>
  <c r="AX2505"/>
  <c r="AW2505"/>
  <c r="AR2505"/>
  <c r="AO2505"/>
  <c r="AL2505"/>
  <c r="AI2505"/>
  <c r="AE2505"/>
  <c r="AB2505"/>
  <c r="Y2505"/>
  <c r="V2505"/>
  <c r="R2505"/>
  <c r="BS2505" s="1"/>
  <c r="O2505"/>
  <c r="BP2505" s="1"/>
  <c r="L2505"/>
  <c r="BM2505" s="1"/>
  <c r="I2505"/>
  <c r="BE2501"/>
  <c r="CF2501" s="1"/>
  <c r="AB306" i="2" s="1"/>
  <c r="BB2501" i="1"/>
  <c r="CC2501" s="1"/>
  <c r="Y306" i="2" s="1"/>
  <c r="AX2501" i="1"/>
  <c r="AW2501"/>
  <c r="AR2501"/>
  <c r="AR2514" s="1"/>
  <c r="AO2501"/>
  <c r="AO2514" s="1"/>
  <c r="AL2501"/>
  <c r="AL2514" s="1"/>
  <c r="AI2501"/>
  <c r="AI2514" s="1"/>
  <c r="AE2501"/>
  <c r="AE2514" s="1"/>
  <c r="AB2501"/>
  <c r="AB2514" s="1"/>
  <c r="Y2501"/>
  <c r="Y2514" s="1"/>
  <c r="V2501"/>
  <c r="R2501"/>
  <c r="BS2501" s="1"/>
  <c r="O306" i="2" s="1"/>
  <c r="BP2501" i="1"/>
  <c r="L306" i="2" s="1"/>
  <c r="L2501" i="1"/>
  <c r="H2491"/>
  <c r="J2491"/>
  <c r="K2491"/>
  <c r="M2491"/>
  <c r="N2491"/>
  <c r="P2491"/>
  <c r="Q2491"/>
  <c r="S2491"/>
  <c r="T2491"/>
  <c r="U2491"/>
  <c r="W2491"/>
  <c r="X2491"/>
  <c r="Z2491"/>
  <c r="AA2491"/>
  <c r="AC2491"/>
  <c r="AD2491"/>
  <c r="AF2491"/>
  <c r="AG2491"/>
  <c r="AH2491"/>
  <c r="AJ2491"/>
  <c r="AK2491"/>
  <c r="AM2491"/>
  <c r="AN2491"/>
  <c r="AP2491"/>
  <c r="AQ2491"/>
  <c r="AS2491"/>
  <c r="AT2491"/>
  <c r="AU2491"/>
  <c r="BU2491" s="1"/>
  <c r="P121" i="14" s="1"/>
  <c r="AV2491" i="1"/>
  <c r="AZ2491"/>
  <c r="BA2491"/>
  <c r="BC2491"/>
  <c r="CD2491" s="1"/>
  <c r="Y121" i="14" s="1"/>
  <c r="BD2491" i="1"/>
  <c r="H2492"/>
  <c r="J2492"/>
  <c r="K2492"/>
  <c r="M2492"/>
  <c r="N2492"/>
  <c r="P2492"/>
  <c r="Q2492"/>
  <c r="S2492"/>
  <c r="T2492"/>
  <c r="U2492"/>
  <c r="W2492"/>
  <c r="X2492"/>
  <c r="Z2492"/>
  <c r="AA2492"/>
  <c r="AC2492"/>
  <c r="AD2492"/>
  <c r="AF2492"/>
  <c r="AG2492"/>
  <c r="AH2492"/>
  <c r="AJ2492"/>
  <c r="AK2492"/>
  <c r="AM2492"/>
  <c r="AN2492"/>
  <c r="AP2492"/>
  <c r="AQ2492"/>
  <c r="AS2492"/>
  <c r="AT2492"/>
  <c r="BT2492" s="1"/>
  <c r="AU2492"/>
  <c r="BU2492" s="1"/>
  <c r="AV2492"/>
  <c r="BV2492" s="1"/>
  <c r="AZ2492"/>
  <c r="CA2492" s="1"/>
  <c r="BA2492"/>
  <c r="CB2492" s="1"/>
  <c r="BC2492"/>
  <c r="CD2492" s="1"/>
  <c r="BD2492"/>
  <c r="CE2492" s="1"/>
  <c r="H2493"/>
  <c r="H2609" s="1"/>
  <c r="J2493"/>
  <c r="K2493"/>
  <c r="K2609" s="1"/>
  <c r="M2493"/>
  <c r="M2609" s="1"/>
  <c r="N2493"/>
  <c r="P2493"/>
  <c r="P2609" s="1"/>
  <c r="Q2493"/>
  <c r="Q2609" s="1"/>
  <c r="S2493"/>
  <c r="S2609" s="1"/>
  <c r="T2493"/>
  <c r="T2609" s="1"/>
  <c r="U2493"/>
  <c r="U2609" s="1"/>
  <c r="W2493"/>
  <c r="W2609" s="1"/>
  <c r="X2493"/>
  <c r="X2609" s="1"/>
  <c r="Z2493"/>
  <c r="Z2609" s="1"/>
  <c r="AA2493"/>
  <c r="AA2609" s="1"/>
  <c r="AC2493"/>
  <c r="AC2609" s="1"/>
  <c r="AD2493"/>
  <c r="AD2609" s="1"/>
  <c r="AF2493"/>
  <c r="AF2609" s="1"/>
  <c r="AG2493"/>
  <c r="AG2609" s="1"/>
  <c r="AH2493"/>
  <c r="AH2609" s="1"/>
  <c r="AJ2493"/>
  <c r="AJ2609" s="1"/>
  <c r="AK2493"/>
  <c r="AK2609" s="1"/>
  <c r="AM2493"/>
  <c r="AM2609" s="1"/>
  <c r="AN2493"/>
  <c r="AN2609" s="1"/>
  <c r="AP2493"/>
  <c r="AP2609" s="1"/>
  <c r="AQ2493"/>
  <c r="AQ2609" s="1"/>
  <c r="AS2493"/>
  <c r="AS2609" s="1"/>
  <c r="AT2493"/>
  <c r="AU2493"/>
  <c r="BU2493" s="1"/>
  <c r="AV2493"/>
  <c r="BV2493" s="1"/>
  <c r="AZ2493"/>
  <c r="CA2493" s="1"/>
  <c r="BA2493"/>
  <c r="CB2493" s="1"/>
  <c r="BC2493"/>
  <c r="CD2493" s="1"/>
  <c r="BD2493"/>
  <c r="CE2493" s="1"/>
  <c r="H2489"/>
  <c r="J2489"/>
  <c r="K2489"/>
  <c r="M2489"/>
  <c r="N2489"/>
  <c r="P2489"/>
  <c r="Q2489"/>
  <c r="S2489"/>
  <c r="T2489"/>
  <c r="U2489"/>
  <c r="W2489"/>
  <c r="X2489"/>
  <c r="Z2489"/>
  <c r="AA2489"/>
  <c r="AC2489"/>
  <c r="AD2489"/>
  <c r="AF2489"/>
  <c r="AG2489"/>
  <c r="AH2489"/>
  <c r="AJ2489"/>
  <c r="AK2489"/>
  <c r="AM2489"/>
  <c r="AN2489"/>
  <c r="AP2489"/>
  <c r="AQ2489"/>
  <c r="AS2489"/>
  <c r="AT2489"/>
  <c r="BT2489" s="1"/>
  <c r="AU2489"/>
  <c r="BU2489" s="1"/>
  <c r="AV2489"/>
  <c r="BV2489" s="1"/>
  <c r="AZ2489"/>
  <c r="CA2489" s="1"/>
  <c r="BA2489"/>
  <c r="CB2489" s="1"/>
  <c r="BC2489"/>
  <c r="CD2489" s="1"/>
  <c r="BD2489"/>
  <c r="CE2489" s="1"/>
  <c r="G2489"/>
  <c r="BE2487"/>
  <c r="CF2487" s="1"/>
  <c r="BB2487"/>
  <c r="CC2487" s="1"/>
  <c r="AX2487"/>
  <c r="AW2487"/>
  <c r="AR2487"/>
  <c r="AO2487"/>
  <c r="AL2487"/>
  <c r="AI2487"/>
  <c r="AE2487"/>
  <c r="AB2487"/>
  <c r="Y2487"/>
  <c r="V2487"/>
  <c r="R2487"/>
  <c r="BS2487" s="1"/>
  <c r="O2487"/>
  <c r="BP2487" s="1"/>
  <c r="L2487"/>
  <c r="BM2487" s="1"/>
  <c r="I2487"/>
  <c r="BE2486"/>
  <c r="CF2486" s="1"/>
  <c r="BB2486"/>
  <c r="AX2486"/>
  <c r="AW2486"/>
  <c r="AW2489" s="1"/>
  <c r="AR2486"/>
  <c r="AR2489" s="1"/>
  <c r="AO2486"/>
  <c r="AO2489" s="1"/>
  <c r="AL2486"/>
  <c r="AL2489" s="1"/>
  <c r="AI2486"/>
  <c r="AI2489" s="1"/>
  <c r="AE2486"/>
  <c r="AE2489" s="1"/>
  <c r="AB2486"/>
  <c r="AB2489" s="1"/>
  <c r="Y2486"/>
  <c r="Y2489" s="1"/>
  <c r="V2486"/>
  <c r="V2489" s="1"/>
  <c r="R2486"/>
  <c r="BS2486" s="1"/>
  <c r="O2486"/>
  <c r="L2486"/>
  <c r="I2486"/>
  <c r="I2489" s="1"/>
  <c r="BJ2489" s="1"/>
  <c r="BD2484"/>
  <c r="CE2484" s="1"/>
  <c r="BC2484"/>
  <c r="CD2484" s="1"/>
  <c r="BA2484"/>
  <c r="CB2484" s="1"/>
  <c r="AZ2484"/>
  <c r="CA2484" s="1"/>
  <c r="AV2484"/>
  <c r="BV2484" s="1"/>
  <c r="AU2484"/>
  <c r="BU2484" s="1"/>
  <c r="AT2484"/>
  <c r="BT2484" s="1"/>
  <c r="AS2484"/>
  <c r="AQ2484"/>
  <c r="AP2484"/>
  <c r="AN2484"/>
  <c r="AM2484"/>
  <c r="AK2484"/>
  <c r="AJ2484"/>
  <c r="AH2484"/>
  <c r="AG2484"/>
  <c r="AF2484"/>
  <c r="AD2484"/>
  <c r="AC2484"/>
  <c r="AA2484"/>
  <c r="Z2484"/>
  <c r="X2484"/>
  <c r="W2484"/>
  <c r="U2484"/>
  <c r="T2484"/>
  <c r="S2484"/>
  <c r="Q2484"/>
  <c r="P2484"/>
  <c r="N2484"/>
  <c r="M2484"/>
  <c r="K2484"/>
  <c r="J2484"/>
  <c r="H2484"/>
  <c r="G2484"/>
  <c r="BE2483"/>
  <c r="CF2483" s="1"/>
  <c r="BB2483"/>
  <c r="CC2483" s="1"/>
  <c r="AX2483"/>
  <c r="AW2483"/>
  <c r="AR2483"/>
  <c r="AO2483"/>
  <c r="AL2483"/>
  <c r="AI2483"/>
  <c r="AE2483"/>
  <c r="AB2483"/>
  <c r="Y2483"/>
  <c r="V2483"/>
  <c r="R2483"/>
  <c r="BS2483" s="1"/>
  <c r="O2483"/>
  <c r="BP2483" s="1"/>
  <c r="L2483"/>
  <c r="BM2483" s="1"/>
  <c r="I2483"/>
  <c r="BE2482"/>
  <c r="BB2482"/>
  <c r="CC2482" s="1"/>
  <c r="AX2482"/>
  <c r="AW2482"/>
  <c r="AR2482"/>
  <c r="AO2482"/>
  <c r="AL2482"/>
  <c r="AI2482"/>
  <c r="AE2482"/>
  <c r="AB2482"/>
  <c r="Y2482"/>
  <c r="V2482"/>
  <c r="R2482"/>
  <c r="BS2482" s="1"/>
  <c r="O2482"/>
  <c r="L2482"/>
  <c r="BM2482" s="1"/>
  <c r="I2482"/>
  <c r="BE2481"/>
  <c r="CF2481" s="1"/>
  <c r="BB2481"/>
  <c r="AX2481"/>
  <c r="AW2481"/>
  <c r="AR2481"/>
  <c r="AR2484" s="1"/>
  <c r="AO2481"/>
  <c r="AL2481"/>
  <c r="AL2484" s="1"/>
  <c r="AI2481"/>
  <c r="AE2481"/>
  <c r="AE2484" s="1"/>
  <c r="AB2481"/>
  <c r="AB2484" s="1"/>
  <c r="Y2481"/>
  <c r="Y2484" s="1"/>
  <c r="V2481"/>
  <c r="R2481"/>
  <c r="O2481"/>
  <c r="BP2481" s="1"/>
  <c r="L2481"/>
  <c r="I2481"/>
  <c r="BD2479"/>
  <c r="CE2479" s="1"/>
  <c r="BC2479"/>
  <c r="CD2479" s="1"/>
  <c r="BA2479"/>
  <c r="CB2479" s="1"/>
  <c r="AZ2479"/>
  <c r="CA2479" s="1"/>
  <c r="AV2479"/>
  <c r="BV2479" s="1"/>
  <c r="AU2479"/>
  <c r="BU2479" s="1"/>
  <c r="AT2479"/>
  <c r="BT2479" s="1"/>
  <c r="AS2479"/>
  <c r="AQ2479"/>
  <c r="AP2479"/>
  <c r="AN2479"/>
  <c r="AM2479"/>
  <c r="AK2479"/>
  <c r="AJ2479"/>
  <c r="AH2479"/>
  <c r="AG2479"/>
  <c r="AF2479"/>
  <c r="AD2479"/>
  <c r="AC2479"/>
  <c r="AA2479"/>
  <c r="Z2479"/>
  <c r="X2479"/>
  <c r="W2479"/>
  <c r="U2479"/>
  <c r="T2479"/>
  <c r="S2479"/>
  <c r="Q2479"/>
  <c r="P2479"/>
  <c r="N2479"/>
  <c r="M2479"/>
  <c r="K2479"/>
  <c r="J2479"/>
  <c r="H2479"/>
  <c r="G2479"/>
  <c r="BE2478"/>
  <c r="CF2478" s="1"/>
  <c r="BB2478"/>
  <c r="CC2478" s="1"/>
  <c r="AX2478"/>
  <c r="AW2478"/>
  <c r="AR2478"/>
  <c r="AO2478"/>
  <c r="AL2478"/>
  <c r="AI2478"/>
  <c r="AE2478"/>
  <c r="AB2478"/>
  <c r="Y2478"/>
  <c r="V2478"/>
  <c r="R2478"/>
  <c r="BS2478" s="1"/>
  <c r="O2478"/>
  <c r="L2478"/>
  <c r="BM2478" s="1"/>
  <c r="I2478"/>
  <c r="BJ2478" s="1"/>
  <c r="BE2477"/>
  <c r="BB2477"/>
  <c r="AX2477"/>
  <c r="AW2477"/>
  <c r="AR2477"/>
  <c r="AO2477"/>
  <c r="AL2477"/>
  <c r="AI2477"/>
  <c r="AE2477"/>
  <c r="AB2477"/>
  <c r="Y2477"/>
  <c r="V2477"/>
  <c r="R2477"/>
  <c r="O2477"/>
  <c r="BP2477" s="1"/>
  <c r="L2477"/>
  <c r="BM2477" s="1"/>
  <c r="I2477"/>
  <c r="BE2476"/>
  <c r="CF2476" s="1"/>
  <c r="BB2476"/>
  <c r="CC2476" s="1"/>
  <c r="AX2476"/>
  <c r="AW2476"/>
  <c r="AR2476"/>
  <c r="AO2476"/>
  <c r="AO2479" s="1"/>
  <c r="AL2476"/>
  <c r="AL2479" s="1"/>
  <c r="AI2476"/>
  <c r="AI2479" s="1"/>
  <c r="AE2476"/>
  <c r="AE2479" s="1"/>
  <c r="AB2476"/>
  <c r="Y2476"/>
  <c r="Y2479" s="1"/>
  <c r="V2476"/>
  <c r="V2479" s="1"/>
  <c r="R2476"/>
  <c r="BS2476" s="1"/>
  <c r="O2476"/>
  <c r="L2476"/>
  <c r="I2476"/>
  <c r="H2474"/>
  <c r="J2474"/>
  <c r="K2474"/>
  <c r="M2474"/>
  <c r="N2474"/>
  <c r="P2474"/>
  <c r="Q2474"/>
  <c r="S2474"/>
  <c r="T2474"/>
  <c r="U2474"/>
  <c r="W2474"/>
  <c r="X2474"/>
  <c r="Z2474"/>
  <c r="AA2474"/>
  <c r="AC2474"/>
  <c r="AD2474"/>
  <c r="AF2474"/>
  <c r="AG2474"/>
  <c r="AH2474"/>
  <c r="AJ2474"/>
  <c r="AK2474"/>
  <c r="AM2474"/>
  <c r="AN2474"/>
  <c r="AP2474"/>
  <c r="AQ2474"/>
  <c r="AS2474"/>
  <c r="AT2474"/>
  <c r="BT2474" s="1"/>
  <c r="AU2474"/>
  <c r="BU2474" s="1"/>
  <c r="AV2474"/>
  <c r="BV2474" s="1"/>
  <c r="AZ2474"/>
  <c r="CA2474" s="1"/>
  <c r="BA2474"/>
  <c r="CB2474" s="1"/>
  <c r="BC2474"/>
  <c r="CD2474" s="1"/>
  <c r="BD2474"/>
  <c r="CE2474" s="1"/>
  <c r="BE2473"/>
  <c r="CF2473" s="1"/>
  <c r="BB2473"/>
  <c r="CC2473" s="1"/>
  <c r="AX2473"/>
  <c r="AW2473"/>
  <c r="AR2473"/>
  <c r="AO2473"/>
  <c r="AL2473"/>
  <c r="AI2473"/>
  <c r="AE2473"/>
  <c r="AB2473"/>
  <c r="Y2473"/>
  <c r="V2473"/>
  <c r="R2473"/>
  <c r="BS2473" s="1"/>
  <c r="O2473"/>
  <c r="BP2473" s="1"/>
  <c r="L2473"/>
  <c r="I2473"/>
  <c r="BE2472"/>
  <c r="CF2472" s="1"/>
  <c r="BB2472"/>
  <c r="CC2472" s="1"/>
  <c r="AX2472"/>
  <c r="AW2472"/>
  <c r="AR2472"/>
  <c r="AO2472"/>
  <c r="AL2472"/>
  <c r="AI2472"/>
  <c r="AE2472"/>
  <c r="AB2472"/>
  <c r="Y2472"/>
  <c r="V2472"/>
  <c r="R2472"/>
  <c r="BS2472" s="1"/>
  <c r="O2472"/>
  <c r="BP2472" s="1"/>
  <c r="L2472"/>
  <c r="BM2472" s="1"/>
  <c r="I2472"/>
  <c r="BE2471"/>
  <c r="CF2471" s="1"/>
  <c r="BB2471"/>
  <c r="CC2471" s="1"/>
  <c r="AX2471"/>
  <c r="AW2471"/>
  <c r="AR2471"/>
  <c r="AR2474" s="1"/>
  <c r="AO2471"/>
  <c r="AO2474" s="1"/>
  <c r="AL2471"/>
  <c r="AL2474" s="1"/>
  <c r="AI2471"/>
  <c r="AI2474" s="1"/>
  <c r="AE2471"/>
  <c r="AE2474" s="1"/>
  <c r="AB2471"/>
  <c r="AB2474" s="1"/>
  <c r="Y2471"/>
  <c r="V2471"/>
  <c r="V2474" s="1"/>
  <c r="R2471"/>
  <c r="BS2471" s="1"/>
  <c r="O2471"/>
  <c r="BP2471" s="1"/>
  <c r="L2471"/>
  <c r="I2471"/>
  <c r="BE2465"/>
  <c r="CF2465" s="1"/>
  <c r="BB2465"/>
  <c r="CC2465" s="1"/>
  <c r="AX2465"/>
  <c r="AW2465"/>
  <c r="AR2465"/>
  <c r="AO2465"/>
  <c r="AL2465"/>
  <c r="AI2465"/>
  <c r="AE2465"/>
  <c r="AB2465"/>
  <c r="Y2465"/>
  <c r="V2465"/>
  <c r="R2465"/>
  <c r="BS2465" s="1"/>
  <c r="N117" i="14" s="1"/>
  <c r="O2465" i="1"/>
  <c r="L2465"/>
  <c r="BM2465" s="1"/>
  <c r="H14" i="7" s="1"/>
  <c r="I2465" i="1"/>
  <c r="BJ2465" s="1"/>
  <c r="H2439"/>
  <c r="H2457" s="1"/>
  <c r="J2439"/>
  <c r="K2439"/>
  <c r="K2457" s="1"/>
  <c r="M2439"/>
  <c r="N2439"/>
  <c r="P2439"/>
  <c r="P2457" s="1"/>
  <c r="Q2439"/>
  <c r="Q2457" s="1"/>
  <c r="S2439"/>
  <c r="S2457" s="1"/>
  <c r="T2439"/>
  <c r="T2457" s="1"/>
  <c r="U2439"/>
  <c r="U2457" s="1"/>
  <c r="W2439"/>
  <c r="W2457" s="1"/>
  <c r="X2439"/>
  <c r="Z2439"/>
  <c r="AA2439"/>
  <c r="AA2457" s="1"/>
  <c r="AC2439"/>
  <c r="AC2457" s="1"/>
  <c r="AD2439"/>
  <c r="AF2439"/>
  <c r="AF2457" s="1"/>
  <c r="AG2439"/>
  <c r="AG2457" s="1"/>
  <c r="AH2439"/>
  <c r="AJ2439"/>
  <c r="AJ2457" s="1"/>
  <c r="AK2439"/>
  <c r="AK2457" s="1"/>
  <c r="AM2439"/>
  <c r="AM2457" s="1"/>
  <c r="AN2439"/>
  <c r="AN2457" s="1"/>
  <c r="AP2439"/>
  <c r="AQ2439"/>
  <c r="AQ2457" s="1"/>
  <c r="AS2439"/>
  <c r="AS2457" s="1"/>
  <c r="AT2439"/>
  <c r="AU2439"/>
  <c r="AV2439"/>
  <c r="BV2439" s="1"/>
  <c r="CB2439"/>
  <c r="BC2439"/>
  <c r="CD2439" s="1"/>
  <c r="BD2439"/>
  <c r="CE2439" s="1"/>
  <c r="H2440"/>
  <c r="J2440"/>
  <c r="J2458" s="1"/>
  <c r="K2440"/>
  <c r="K2458" s="1"/>
  <c r="M2440"/>
  <c r="M2458" s="1"/>
  <c r="N2440"/>
  <c r="N2458" s="1"/>
  <c r="P2440"/>
  <c r="Q2440"/>
  <c r="Q2458" s="1"/>
  <c r="S2440"/>
  <c r="S2458" s="1"/>
  <c r="T2440"/>
  <c r="U2440"/>
  <c r="U2458" s="1"/>
  <c r="W2440"/>
  <c r="W2458" s="1"/>
  <c r="X2440"/>
  <c r="Z2440"/>
  <c r="Z2458" s="1"/>
  <c r="AA2440"/>
  <c r="AA2458" s="1"/>
  <c r="AC2440"/>
  <c r="AD2440"/>
  <c r="AD2458" s="1"/>
  <c r="AF2440"/>
  <c r="AG2440"/>
  <c r="AG2458" s="1"/>
  <c r="AH2440"/>
  <c r="AH2458" s="1"/>
  <c r="AJ2440"/>
  <c r="AK2440"/>
  <c r="AK2458" s="1"/>
  <c r="AM2440"/>
  <c r="AM2458" s="1"/>
  <c r="AN2440"/>
  <c r="AP2440"/>
  <c r="AP2458" s="1"/>
  <c r="AQ2440"/>
  <c r="AQ2458" s="1"/>
  <c r="AS2440"/>
  <c r="AS2458" s="1"/>
  <c r="AT2440"/>
  <c r="AT2458" s="1"/>
  <c r="AU2440"/>
  <c r="AU2458" s="1"/>
  <c r="AV2440"/>
  <c r="BC2440"/>
  <c r="BC2458" s="1"/>
  <c r="BD2440"/>
  <c r="H2443"/>
  <c r="J2443"/>
  <c r="K2443"/>
  <c r="M2443"/>
  <c r="N2443"/>
  <c r="P2443"/>
  <c r="Q2443"/>
  <c r="S2443"/>
  <c r="T2443"/>
  <c r="U2443"/>
  <c r="W2443"/>
  <c r="X2443"/>
  <c r="Z2443"/>
  <c r="AA2443"/>
  <c r="AC2443"/>
  <c r="AD2443"/>
  <c r="AF2443"/>
  <c r="AG2443"/>
  <c r="AH2443"/>
  <c r="AJ2443"/>
  <c r="AK2443"/>
  <c r="AM2443"/>
  <c r="AN2443"/>
  <c r="AP2443"/>
  <c r="AQ2443"/>
  <c r="AS2443"/>
  <c r="AT2443"/>
  <c r="BT2443" s="1"/>
  <c r="O116" i="14" s="1"/>
  <c r="AU2443" i="1"/>
  <c r="BU2443" s="1"/>
  <c r="P116" i="14" s="1"/>
  <c r="AV2443" i="1"/>
  <c r="BV2443" s="1"/>
  <c r="Q116" i="14" s="1"/>
  <c r="AZ2443" i="1"/>
  <c r="CA2443" s="1"/>
  <c r="V116" i="14" s="1"/>
  <c r="BA2443" i="1"/>
  <c r="CB2443" s="1"/>
  <c r="W116" i="14" s="1"/>
  <c r="BC2443" i="1"/>
  <c r="CD2443" s="1"/>
  <c r="Y116" i="14" s="1"/>
  <c r="BD2443" i="1"/>
  <c r="CE2443" s="1"/>
  <c r="Z116" i="14" s="1"/>
  <c r="H2444" i="1"/>
  <c r="J2444"/>
  <c r="K2444"/>
  <c r="M2444"/>
  <c r="N2444"/>
  <c r="P2444"/>
  <c r="Q2444"/>
  <c r="S2444"/>
  <c r="T2444"/>
  <c r="U2444"/>
  <c r="W2444"/>
  <c r="X2444"/>
  <c r="Z2444"/>
  <c r="AA2444"/>
  <c r="AC2444"/>
  <c r="AD2444"/>
  <c r="AF2444"/>
  <c r="AG2444"/>
  <c r="AH2444"/>
  <c r="AJ2444"/>
  <c r="AK2444"/>
  <c r="AM2444"/>
  <c r="AN2444"/>
  <c r="AP2444"/>
  <c r="AQ2444"/>
  <c r="AS2444"/>
  <c r="AT2444"/>
  <c r="BT2444" s="1"/>
  <c r="AU2444"/>
  <c r="BU2444" s="1"/>
  <c r="AV2444"/>
  <c r="AZ2444"/>
  <c r="BA2444"/>
  <c r="BC2444"/>
  <c r="CD2444" s="1"/>
  <c r="BD2444"/>
  <c r="H2452"/>
  <c r="J2452"/>
  <c r="K2452"/>
  <c r="M2452"/>
  <c r="N2452"/>
  <c r="P2452"/>
  <c r="Q2452"/>
  <c r="S2452"/>
  <c r="T2452"/>
  <c r="U2452"/>
  <c r="W2452"/>
  <c r="X2452"/>
  <c r="Z2452"/>
  <c r="AA2452"/>
  <c r="AC2452"/>
  <c r="AD2452"/>
  <c r="AF2452"/>
  <c r="AG2452"/>
  <c r="AH2452"/>
  <c r="AJ2452"/>
  <c r="AK2452"/>
  <c r="AM2452"/>
  <c r="AN2452"/>
  <c r="AP2452"/>
  <c r="AQ2452"/>
  <c r="AS2452"/>
  <c r="AT2452"/>
  <c r="AU2452"/>
  <c r="BU2452" s="1"/>
  <c r="AV2452"/>
  <c r="BV2452" s="1"/>
  <c r="AZ2452"/>
  <c r="CA2452" s="1"/>
  <c r="BA2452"/>
  <c r="CB2452" s="1"/>
  <c r="BC2452"/>
  <c r="CD2452" s="1"/>
  <c r="BD2452"/>
  <c r="CE2452" s="1"/>
  <c r="H2453"/>
  <c r="J2453"/>
  <c r="K2453"/>
  <c r="M2453"/>
  <c r="N2453"/>
  <c r="P2453"/>
  <c r="Q2453"/>
  <c r="S2453"/>
  <c r="T2453"/>
  <c r="U2453"/>
  <c r="W2453"/>
  <c r="X2453"/>
  <c r="Z2453"/>
  <c r="AA2453"/>
  <c r="AC2453"/>
  <c r="AD2453"/>
  <c r="AF2453"/>
  <c r="AG2453"/>
  <c r="AH2453"/>
  <c r="AJ2453"/>
  <c r="AK2453"/>
  <c r="AM2453"/>
  <c r="AN2453"/>
  <c r="AP2453"/>
  <c r="AQ2453"/>
  <c r="AS2453"/>
  <c r="AT2453"/>
  <c r="BT2453" s="1"/>
  <c r="AU2453"/>
  <c r="BU2453" s="1"/>
  <c r="AV2453"/>
  <c r="AZ2453"/>
  <c r="BA2453"/>
  <c r="BC2453"/>
  <c r="CD2453" s="1"/>
  <c r="BD2453"/>
  <c r="H2423"/>
  <c r="J2423"/>
  <c r="K2423"/>
  <c r="M2423"/>
  <c r="N2423"/>
  <c r="P2423"/>
  <c r="Q2423"/>
  <c r="S2423"/>
  <c r="T2423"/>
  <c r="U2423"/>
  <c r="W2423"/>
  <c r="X2423"/>
  <c r="Z2423"/>
  <c r="AA2423"/>
  <c r="AC2423"/>
  <c r="AD2423"/>
  <c r="AF2423"/>
  <c r="AG2423"/>
  <c r="AH2423"/>
  <c r="AJ2423"/>
  <c r="AK2423"/>
  <c r="AM2423"/>
  <c r="AN2423"/>
  <c r="AP2423"/>
  <c r="AQ2423"/>
  <c r="AS2423"/>
  <c r="AT2423"/>
  <c r="BT2423" s="1"/>
  <c r="AU2423"/>
  <c r="BU2423" s="1"/>
  <c r="AV2423"/>
  <c r="BV2423" s="1"/>
  <c r="AZ2423"/>
  <c r="CA2423" s="1"/>
  <c r="BA2423"/>
  <c r="CB2423" s="1"/>
  <c r="BC2423"/>
  <c r="CD2423" s="1"/>
  <c r="BD2423"/>
  <c r="CE2423" s="1"/>
  <c r="BE2437"/>
  <c r="CF2437" s="1"/>
  <c r="BB2437"/>
  <c r="CC2437" s="1"/>
  <c r="AX2437"/>
  <c r="AW2437"/>
  <c r="AR2437"/>
  <c r="AO2437"/>
  <c r="AL2437"/>
  <c r="AI2437"/>
  <c r="AE2437"/>
  <c r="AB2437"/>
  <c r="Y2437"/>
  <c r="V2437"/>
  <c r="R2437"/>
  <c r="BS2437" s="1"/>
  <c r="O2437"/>
  <c r="BP2437" s="1"/>
  <c r="L2437"/>
  <c r="BM2437" s="1"/>
  <c r="I2437"/>
  <c r="BE2434"/>
  <c r="CF2434" s="1"/>
  <c r="AB428" i="2" s="1"/>
  <c r="BB2434" i="1"/>
  <c r="CC2434" s="1"/>
  <c r="Y428" i="2" s="1"/>
  <c r="AX2434" i="1"/>
  <c r="AW2434"/>
  <c r="AR2434"/>
  <c r="AO2434"/>
  <c r="AL2434"/>
  <c r="AI2434"/>
  <c r="AE2434"/>
  <c r="AB2434"/>
  <c r="Y2434"/>
  <c r="V2434"/>
  <c r="R2434"/>
  <c r="BS2434" s="1"/>
  <c r="O428" i="2" s="1"/>
  <c r="O2434" i="1"/>
  <c r="BP2434" s="1"/>
  <c r="L428" i="2" s="1"/>
  <c r="L2434" i="1"/>
  <c r="BM2434" s="1"/>
  <c r="I428" i="2" s="1"/>
  <c r="I2434" i="1"/>
  <c r="BE2431"/>
  <c r="CF2431" s="1"/>
  <c r="AB427" i="2" s="1"/>
  <c r="BB2431" i="1"/>
  <c r="CC2431" s="1"/>
  <c r="Y427" i="2" s="1"/>
  <c r="AX2431" i="1"/>
  <c r="AW2431"/>
  <c r="AR2431"/>
  <c r="AO2431"/>
  <c r="AL2431"/>
  <c r="AI2431"/>
  <c r="AE2431"/>
  <c r="AB2431"/>
  <c r="Y2431"/>
  <c r="V2431"/>
  <c r="R2431"/>
  <c r="BS2431" s="1"/>
  <c r="O427" i="2" s="1"/>
  <c r="O2431" i="1"/>
  <c r="BP2431" s="1"/>
  <c r="L427" i="2" s="1"/>
  <c r="L2431" i="1"/>
  <c r="BM2431" s="1"/>
  <c r="I427" i="2" s="1"/>
  <c r="I2431" i="1"/>
  <c r="BE2428"/>
  <c r="CF2428" s="1"/>
  <c r="AB426" i="2" s="1"/>
  <c r="BB2428" i="1"/>
  <c r="CC2428" s="1"/>
  <c r="Y426" i="2" s="1"/>
  <c r="AX2428" i="1"/>
  <c r="AW2428"/>
  <c r="AR2428"/>
  <c r="AO2428"/>
  <c r="AL2428"/>
  <c r="AI2428"/>
  <c r="AE2428"/>
  <c r="AB2428"/>
  <c r="Y2428"/>
  <c r="V2428"/>
  <c r="R2428"/>
  <c r="BS2428" s="1"/>
  <c r="O426" i="2" s="1"/>
  <c r="O2428" i="1"/>
  <c r="BP2428" s="1"/>
  <c r="L426" i="2" s="1"/>
  <c r="L2428" i="1"/>
  <c r="BM2428" s="1"/>
  <c r="I426" i="2" s="1"/>
  <c r="I2428" i="1"/>
  <c r="BE2425"/>
  <c r="CF2425" s="1"/>
  <c r="BB2425"/>
  <c r="CC2425" s="1"/>
  <c r="AX2425"/>
  <c r="AW2425"/>
  <c r="AR2425"/>
  <c r="AO2425"/>
  <c r="AL2425"/>
  <c r="AI2425"/>
  <c r="AE2425"/>
  <c r="AB2425"/>
  <c r="Y2425"/>
  <c r="V2425"/>
  <c r="R2425"/>
  <c r="BS2425" s="1"/>
  <c r="O2425"/>
  <c r="BP2425" s="1"/>
  <c r="L2425"/>
  <c r="BM2425" s="1"/>
  <c r="I2425"/>
  <c r="BE2421"/>
  <c r="CF2421" s="1"/>
  <c r="AB424" i="2" s="1"/>
  <c r="BB2421" i="1"/>
  <c r="CC2421" s="1"/>
  <c r="Y424" i="2" s="1"/>
  <c r="AX2421" i="1"/>
  <c r="AW2421"/>
  <c r="AR2421"/>
  <c r="AO2421"/>
  <c r="AL2421"/>
  <c r="AI2421"/>
  <c r="AE2421"/>
  <c r="AB2421"/>
  <c r="Y2421"/>
  <c r="V2421"/>
  <c r="R2421"/>
  <c r="BS2421" s="1"/>
  <c r="O424" i="2" s="1"/>
  <c r="O2421" i="1"/>
  <c r="BP2421" s="1"/>
  <c r="L424" i="2" s="1"/>
  <c r="L2421" i="1"/>
  <c r="BM2421" s="1"/>
  <c r="I424" i="2" s="1"/>
  <c r="BE2418" i="1"/>
  <c r="CF2418" s="1"/>
  <c r="AB423" i="2" s="1"/>
  <c r="BB2418" i="1"/>
  <c r="CC2418" s="1"/>
  <c r="Y423" i="2" s="1"/>
  <c r="AX2418" i="1"/>
  <c r="AW2418"/>
  <c r="AR2418"/>
  <c r="AO2418"/>
  <c r="AL2418"/>
  <c r="AI2418"/>
  <c r="AE2418"/>
  <c r="AB2418"/>
  <c r="Y2418"/>
  <c r="V2418"/>
  <c r="R2418"/>
  <c r="BS2418" s="1"/>
  <c r="O423" i="2" s="1"/>
  <c r="O2418" i="1"/>
  <c r="BP2418" s="1"/>
  <c r="L423" i="2" s="1"/>
  <c r="L2418" i="1"/>
  <c r="BM2418" s="1"/>
  <c r="I423" i="2" s="1"/>
  <c r="I2418" i="1"/>
  <c r="BE2415"/>
  <c r="CF2415" s="1"/>
  <c r="AB422" i="2" s="1"/>
  <c r="BB2415" i="1"/>
  <c r="CC2415" s="1"/>
  <c r="Y422" i="2" s="1"/>
  <c r="AX2415" i="1"/>
  <c r="AW2415"/>
  <c r="AR2415"/>
  <c r="AO2415"/>
  <c r="AL2415"/>
  <c r="AI2415"/>
  <c r="AE2415"/>
  <c r="AB2415"/>
  <c r="Y2415"/>
  <c r="V2415"/>
  <c r="R2415"/>
  <c r="BS2415" s="1"/>
  <c r="O422" i="2" s="1"/>
  <c r="O2415" i="1"/>
  <c r="BP2415" s="1"/>
  <c r="L422" i="2" s="1"/>
  <c r="L2415" i="1"/>
  <c r="BM2415" s="1"/>
  <c r="I422" i="2" s="1"/>
  <c r="I2415" i="1"/>
  <c r="BE2412"/>
  <c r="CF2412" s="1"/>
  <c r="AB421" i="2" s="1"/>
  <c r="BB2412" i="1"/>
  <c r="CC2412" s="1"/>
  <c r="Y421" i="2" s="1"/>
  <c r="AX2412" i="1"/>
  <c r="AW2412"/>
  <c r="AR2412"/>
  <c r="AO2412"/>
  <c r="AL2412"/>
  <c r="AI2412"/>
  <c r="AE2412"/>
  <c r="AB2412"/>
  <c r="Y2412"/>
  <c r="V2412"/>
  <c r="R2412"/>
  <c r="BS2412" s="1"/>
  <c r="O421" i="2" s="1"/>
  <c r="O2412" i="1"/>
  <c r="BP2412" s="1"/>
  <c r="L421" i="2" s="1"/>
  <c r="L2412" i="1"/>
  <c r="BM2412" s="1"/>
  <c r="I421" i="2" s="1"/>
  <c r="I2412" i="1"/>
  <c r="BE2409"/>
  <c r="CF2409" s="1"/>
  <c r="AB420" i="2" s="1"/>
  <c r="BB2409" i="1"/>
  <c r="CC2409" s="1"/>
  <c r="Y420" i="2" s="1"/>
  <c r="AX2409" i="1"/>
  <c r="AW2409"/>
  <c r="AR2409"/>
  <c r="AO2409"/>
  <c r="AL2409"/>
  <c r="AI2409"/>
  <c r="R2409"/>
  <c r="BS2409" s="1"/>
  <c r="O420" i="2" s="1"/>
  <c r="O2409" i="1"/>
  <c r="L2409"/>
  <c r="I2409"/>
  <c r="H2396"/>
  <c r="J2396"/>
  <c r="K2396"/>
  <c r="M2396"/>
  <c r="N2396"/>
  <c r="P2396"/>
  <c r="Q2396"/>
  <c r="S2396"/>
  <c r="T2396"/>
  <c r="U2396"/>
  <c r="W2396"/>
  <c r="X2396"/>
  <c r="Z2396"/>
  <c r="AA2396"/>
  <c r="AC2396"/>
  <c r="AD2396"/>
  <c r="AF2396"/>
  <c r="AG2396"/>
  <c r="AH2396"/>
  <c r="AJ2396"/>
  <c r="AK2396"/>
  <c r="AM2396"/>
  <c r="AN2396"/>
  <c r="AP2396"/>
  <c r="AQ2396"/>
  <c r="AS2396"/>
  <c r="AT2396"/>
  <c r="BT2396" s="1"/>
  <c r="AU2396"/>
  <c r="BU2396" s="1"/>
  <c r="AV2396"/>
  <c r="BV2396" s="1"/>
  <c r="AZ2396"/>
  <c r="CA2396" s="1"/>
  <c r="BA2396"/>
  <c r="CB2396" s="1"/>
  <c r="BC2396"/>
  <c r="CD2396" s="1"/>
  <c r="BD2396"/>
  <c r="CE2396" s="1"/>
  <c r="BE2394"/>
  <c r="BB2394"/>
  <c r="AX2394"/>
  <c r="AX2396" s="1"/>
  <c r="AW2394"/>
  <c r="AW2396" s="1"/>
  <c r="AR2394"/>
  <c r="AR2396" s="1"/>
  <c r="AO2394"/>
  <c r="AO2396" s="1"/>
  <c r="AL2394"/>
  <c r="AL2396" s="1"/>
  <c r="AI2394"/>
  <c r="AI2396" s="1"/>
  <c r="AE2394"/>
  <c r="AE2396" s="1"/>
  <c r="AB2394"/>
  <c r="AB2396" s="1"/>
  <c r="Y2394"/>
  <c r="Y2396" s="1"/>
  <c r="V2394"/>
  <c r="V2396" s="1"/>
  <c r="R2394"/>
  <c r="BS2394" s="1"/>
  <c r="O2394"/>
  <c r="BP2394" s="1"/>
  <c r="L2394"/>
  <c r="BM2394" s="1"/>
  <c r="I2394"/>
  <c r="BD2406"/>
  <c r="CE2406" s="1"/>
  <c r="AA425" i="2" s="1"/>
  <c r="BC2406" i="1"/>
  <c r="CD2406" s="1"/>
  <c r="Z425" i="2" s="1"/>
  <c r="BA2406" i="1"/>
  <c r="CB2406" s="1"/>
  <c r="X425" i="2" s="1"/>
  <c r="AZ2406" i="1"/>
  <c r="CA2406" s="1"/>
  <c r="W425" i="2" s="1"/>
  <c r="AV2406" i="1"/>
  <c r="BV2406" s="1"/>
  <c r="R425" i="2" s="1"/>
  <c r="AU2406" i="1"/>
  <c r="BU2406" s="1"/>
  <c r="Q425" i="2" s="1"/>
  <c r="AT2406" i="1"/>
  <c r="BT2406" s="1"/>
  <c r="P425" i="2" s="1"/>
  <c r="AS2406" i="1"/>
  <c r="AQ2406"/>
  <c r="AP2406"/>
  <c r="AN2406"/>
  <c r="AM2406"/>
  <c r="AK2406"/>
  <c r="AJ2406"/>
  <c r="AH2406"/>
  <c r="AG2406"/>
  <c r="AF2406"/>
  <c r="AD2406"/>
  <c r="AC2406"/>
  <c r="AA2406"/>
  <c r="Z2406"/>
  <c r="X2406"/>
  <c r="W2406"/>
  <c r="U2406"/>
  <c r="T2406"/>
  <c r="S2406"/>
  <c r="Q2406"/>
  <c r="P2406"/>
  <c r="N2406"/>
  <c r="M2406"/>
  <c r="K2406"/>
  <c r="J2406"/>
  <c r="H2406"/>
  <c r="G2406"/>
  <c r="BE2405"/>
  <c r="CF2405" s="1"/>
  <c r="BB2405"/>
  <c r="CC2405" s="1"/>
  <c r="AX2405"/>
  <c r="AW2405"/>
  <c r="AR2405"/>
  <c r="AO2405"/>
  <c r="AL2405"/>
  <c r="AI2405"/>
  <c r="AE2405"/>
  <c r="AB2405"/>
  <c r="Y2405"/>
  <c r="V2405"/>
  <c r="R2405"/>
  <c r="BS2405" s="1"/>
  <c r="O2405"/>
  <c r="BP2405" s="1"/>
  <c r="L2405"/>
  <c r="BM2405" s="1"/>
  <c r="I2405"/>
  <c r="BE2404"/>
  <c r="BB2404"/>
  <c r="AX2404"/>
  <c r="AX2406" s="1"/>
  <c r="AW2404"/>
  <c r="AR2404"/>
  <c r="AR2406" s="1"/>
  <c r="AO2404"/>
  <c r="AO2406" s="1"/>
  <c r="AL2404"/>
  <c r="AL2406" s="1"/>
  <c r="AI2404"/>
  <c r="AI2406" s="1"/>
  <c r="AE2404"/>
  <c r="AB2404"/>
  <c r="AB2406" s="1"/>
  <c r="Y2404"/>
  <c r="V2404"/>
  <c r="V2406" s="1"/>
  <c r="R2404"/>
  <c r="O2404"/>
  <c r="L2404"/>
  <c r="I2404"/>
  <c r="BD2400"/>
  <c r="CE2400" s="1"/>
  <c r="BC2400"/>
  <c r="CD2400" s="1"/>
  <c r="BA2400"/>
  <c r="CB2400" s="1"/>
  <c r="AZ2400"/>
  <c r="CA2400" s="1"/>
  <c r="AV2400"/>
  <c r="BV2400" s="1"/>
  <c r="AU2400"/>
  <c r="BU2400" s="1"/>
  <c r="AT2400"/>
  <c r="BT2400" s="1"/>
  <c r="AS2400"/>
  <c r="AQ2400"/>
  <c r="AP2400"/>
  <c r="AN2400"/>
  <c r="AM2400"/>
  <c r="AK2400"/>
  <c r="AJ2400"/>
  <c r="AH2400"/>
  <c r="AG2400"/>
  <c r="AF2400"/>
  <c r="AD2400"/>
  <c r="AC2400"/>
  <c r="AA2400"/>
  <c r="Z2400"/>
  <c r="X2400"/>
  <c r="W2400"/>
  <c r="U2400"/>
  <c r="T2400"/>
  <c r="S2400"/>
  <c r="Q2400"/>
  <c r="P2400"/>
  <c r="N2400"/>
  <c r="M2400"/>
  <c r="K2400"/>
  <c r="J2400"/>
  <c r="H2400"/>
  <c r="G2400"/>
  <c r="BE2399"/>
  <c r="CF2399" s="1"/>
  <c r="BB2399"/>
  <c r="CC2399" s="1"/>
  <c r="AX2399"/>
  <c r="AW2399"/>
  <c r="AR2399"/>
  <c r="AO2399"/>
  <c r="AL2399"/>
  <c r="AI2399"/>
  <c r="AE2399"/>
  <c r="AB2399"/>
  <c r="Y2399"/>
  <c r="V2399"/>
  <c r="R2399"/>
  <c r="O2399"/>
  <c r="BP2399" s="1"/>
  <c r="L2399"/>
  <c r="BM2399" s="1"/>
  <c r="I2399"/>
  <c r="BJ2399" s="1"/>
  <c r="BE2398"/>
  <c r="BB2398"/>
  <c r="AX2398"/>
  <c r="AX2400" s="1"/>
  <c r="AW2398"/>
  <c r="AW2400" s="1"/>
  <c r="AR2398"/>
  <c r="AR2400" s="1"/>
  <c r="AO2398"/>
  <c r="AO2400" s="1"/>
  <c r="AL2398"/>
  <c r="AL2400" s="1"/>
  <c r="AI2398"/>
  <c r="AI2400" s="1"/>
  <c r="AE2398"/>
  <c r="AE2400" s="1"/>
  <c r="AB2398"/>
  <c r="Y2398"/>
  <c r="Y2400" s="1"/>
  <c r="V2398"/>
  <c r="V2400" s="1"/>
  <c r="R2398"/>
  <c r="O2398"/>
  <c r="L2398"/>
  <c r="I2398"/>
  <c r="BD2393"/>
  <c r="CE2393" s="1"/>
  <c r="BC2393"/>
  <c r="CD2393" s="1"/>
  <c r="BA2393"/>
  <c r="CB2393" s="1"/>
  <c r="AZ2393"/>
  <c r="CA2393" s="1"/>
  <c r="AV2393"/>
  <c r="BV2393" s="1"/>
  <c r="AU2393"/>
  <c r="BU2393" s="1"/>
  <c r="AT2393"/>
  <c r="BT2393" s="1"/>
  <c r="AS2393"/>
  <c r="AQ2393"/>
  <c r="AP2393"/>
  <c r="AN2393"/>
  <c r="AM2393"/>
  <c r="AK2393"/>
  <c r="AJ2393"/>
  <c r="AH2393"/>
  <c r="AG2393"/>
  <c r="AF2393"/>
  <c r="AD2393"/>
  <c r="AC2393"/>
  <c r="AA2393"/>
  <c r="Z2393"/>
  <c r="X2393"/>
  <c r="W2393"/>
  <c r="U2393"/>
  <c r="T2393"/>
  <c r="S2393"/>
  <c r="Q2393"/>
  <c r="P2393"/>
  <c r="N2393"/>
  <c r="M2393"/>
  <c r="K2393"/>
  <c r="J2393"/>
  <c r="H2393"/>
  <c r="G2393"/>
  <c r="BE2392"/>
  <c r="CF2392" s="1"/>
  <c r="BB2392"/>
  <c r="CC2392" s="1"/>
  <c r="AX2392"/>
  <c r="AW2392"/>
  <c r="AR2392"/>
  <c r="AO2392"/>
  <c r="AL2392"/>
  <c r="AI2392"/>
  <c r="AE2392"/>
  <c r="AB2392"/>
  <c r="Y2392"/>
  <c r="V2392"/>
  <c r="R2392"/>
  <c r="O2392"/>
  <c r="BP2392" s="1"/>
  <c r="L2392"/>
  <c r="BM2392" s="1"/>
  <c r="I2392"/>
  <c r="BJ2392" s="1"/>
  <c r="BE2391"/>
  <c r="BB2391"/>
  <c r="AX2391"/>
  <c r="AX2393" s="1"/>
  <c r="AW2391"/>
  <c r="AW2393" s="1"/>
  <c r="AR2391"/>
  <c r="AR2393" s="1"/>
  <c r="AO2391"/>
  <c r="AO2393" s="1"/>
  <c r="AL2391"/>
  <c r="AL2393" s="1"/>
  <c r="AI2391"/>
  <c r="AI2393" s="1"/>
  <c r="AE2391"/>
  <c r="AE2393" s="1"/>
  <c r="AB2391"/>
  <c r="Y2391"/>
  <c r="Y2393" s="1"/>
  <c r="V2391"/>
  <c r="V2393" s="1"/>
  <c r="R2391"/>
  <c r="O2391"/>
  <c r="L2391"/>
  <c r="BM2391" s="1"/>
  <c r="I2391"/>
  <c r="BE2376"/>
  <c r="CF2376" s="1"/>
  <c r="BB2376"/>
  <c r="CC2376" s="1"/>
  <c r="AX2376"/>
  <c r="AW2376"/>
  <c r="AR2376"/>
  <c r="AO2376"/>
  <c r="AL2376"/>
  <c r="AI2376"/>
  <c r="AE2376"/>
  <c r="AB2376"/>
  <c r="Y2376"/>
  <c r="V2376"/>
  <c r="R2376"/>
  <c r="BS2376" s="1"/>
  <c r="O2376"/>
  <c r="BP2376" s="1"/>
  <c r="L2376"/>
  <c r="BM2376" s="1"/>
  <c r="I2376"/>
  <c r="BD2388"/>
  <c r="CE2388" s="1"/>
  <c r="BC2388"/>
  <c r="CD2388" s="1"/>
  <c r="BA2388"/>
  <c r="CB2388" s="1"/>
  <c r="AZ2388"/>
  <c r="CA2388" s="1"/>
  <c r="AV2388"/>
  <c r="BV2388" s="1"/>
  <c r="AU2388"/>
  <c r="BU2388" s="1"/>
  <c r="AT2388"/>
  <c r="BT2388" s="1"/>
  <c r="AS2388"/>
  <c r="AQ2388"/>
  <c r="AP2388"/>
  <c r="AN2388"/>
  <c r="AM2388"/>
  <c r="AK2388"/>
  <c r="AJ2388"/>
  <c r="AH2388"/>
  <c r="AG2388"/>
  <c r="AF2388"/>
  <c r="AD2388"/>
  <c r="AC2388"/>
  <c r="AA2388"/>
  <c r="Z2388"/>
  <c r="X2388"/>
  <c r="W2388"/>
  <c r="U2388"/>
  <c r="T2388"/>
  <c r="S2388"/>
  <c r="Q2388"/>
  <c r="P2388"/>
  <c r="N2388"/>
  <c r="M2388"/>
  <c r="K2388"/>
  <c r="J2388"/>
  <c r="H2388"/>
  <c r="G2388"/>
  <c r="BE2387"/>
  <c r="CF2387" s="1"/>
  <c r="BB2387"/>
  <c r="CC2387" s="1"/>
  <c r="AX2387"/>
  <c r="AW2387"/>
  <c r="AR2387"/>
  <c r="AO2387"/>
  <c r="AL2387"/>
  <c r="AI2387"/>
  <c r="AE2387"/>
  <c r="AB2387"/>
  <c r="Y2387"/>
  <c r="V2387"/>
  <c r="R2387"/>
  <c r="BS2387" s="1"/>
  <c r="O2387"/>
  <c r="BP2387" s="1"/>
  <c r="L2387"/>
  <c r="BM2387" s="1"/>
  <c r="I2387"/>
  <c r="BE2386"/>
  <c r="BB2386"/>
  <c r="AX2386"/>
  <c r="AX2388" s="1"/>
  <c r="AW2386"/>
  <c r="AW2388" s="1"/>
  <c r="AR2386"/>
  <c r="AR2388" s="1"/>
  <c r="AO2386"/>
  <c r="AO2388" s="1"/>
  <c r="AL2386"/>
  <c r="AL2388" s="1"/>
  <c r="AI2386"/>
  <c r="AI2388" s="1"/>
  <c r="AE2386"/>
  <c r="AB2386"/>
  <c r="AB2388" s="1"/>
  <c r="Y2386"/>
  <c r="V2386"/>
  <c r="V2388" s="1"/>
  <c r="R2386"/>
  <c r="O2386"/>
  <c r="L2386"/>
  <c r="I2386"/>
  <c r="BD2383"/>
  <c r="CE2383" s="1"/>
  <c r="BC2383"/>
  <c r="CD2383" s="1"/>
  <c r="BA2383"/>
  <c r="CB2383" s="1"/>
  <c r="AZ2383"/>
  <c r="CA2383" s="1"/>
  <c r="AV2383"/>
  <c r="BV2383" s="1"/>
  <c r="AU2383"/>
  <c r="BU2383" s="1"/>
  <c r="AT2383"/>
  <c r="BT2383" s="1"/>
  <c r="AS2383"/>
  <c r="AQ2383"/>
  <c r="AP2383"/>
  <c r="AN2383"/>
  <c r="AM2383"/>
  <c r="AK2383"/>
  <c r="AJ2383"/>
  <c r="AH2383"/>
  <c r="AG2383"/>
  <c r="AF2383"/>
  <c r="AD2383"/>
  <c r="AC2383"/>
  <c r="AA2383"/>
  <c r="Z2383"/>
  <c r="X2383"/>
  <c r="W2383"/>
  <c r="U2383"/>
  <c r="T2383"/>
  <c r="S2383"/>
  <c r="Q2383"/>
  <c r="P2383"/>
  <c r="N2383"/>
  <c r="M2383"/>
  <c r="K2383"/>
  <c r="J2383"/>
  <c r="H2383"/>
  <c r="G2383"/>
  <c r="BE2382"/>
  <c r="CF2382" s="1"/>
  <c r="BB2382"/>
  <c r="CC2382" s="1"/>
  <c r="AX2382"/>
  <c r="AW2382"/>
  <c r="AR2382"/>
  <c r="AO2382"/>
  <c r="AL2382"/>
  <c r="AI2382"/>
  <c r="AE2382"/>
  <c r="AB2382"/>
  <c r="Y2382"/>
  <c r="V2382"/>
  <c r="R2382"/>
  <c r="O2382"/>
  <c r="BP2382" s="1"/>
  <c r="L2382"/>
  <c r="BM2382" s="1"/>
  <c r="I2382"/>
  <c r="BJ2382" s="1"/>
  <c r="BE2381"/>
  <c r="BB2381"/>
  <c r="AX2381"/>
  <c r="AX2383" s="1"/>
  <c r="AW2381"/>
  <c r="AW2383" s="1"/>
  <c r="AR2381"/>
  <c r="AR2383" s="1"/>
  <c r="AO2381"/>
  <c r="AO2383" s="1"/>
  <c r="AL2381"/>
  <c r="AL2383" s="1"/>
  <c r="AI2381"/>
  <c r="AI2383" s="1"/>
  <c r="AE2381"/>
  <c r="AE2383" s="1"/>
  <c r="AB2381"/>
  <c r="Y2381"/>
  <c r="Y2383" s="1"/>
  <c r="V2381"/>
  <c r="V2383" s="1"/>
  <c r="R2381"/>
  <c r="O2381"/>
  <c r="L2381"/>
  <c r="I2381"/>
  <c r="BD2373"/>
  <c r="CE2373" s="1"/>
  <c r="BC2373"/>
  <c r="CD2373" s="1"/>
  <c r="BA2373"/>
  <c r="CB2373" s="1"/>
  <c r="AZ2373"/>
  <c r="CA2373" s="1"/>
  <c r="AV2373"/>
  <c r="BV2373" s="1"/>
  <c r="AU2373"/>
  <c r="BU2373" s="1"/>
  <c r="AT2373"/>
  <c r="BT2373" s="1"/>
  <c r="AS2373"/>
  <c r="AQ2373"/>
  <c r="AP2373"/>
  <c r="AN2373"/>
  <c r="AM2373"/>
  <c r="AK2373"/>
  <c r="AJ2373"/>
  <c r="AH2373"/>
  <c r="AG2373"/>
  <c r="AF2373"/>
  <c r="AD2373"/>
  <c r="AC2373"/>
  <c r="AA2373"/>
  <c r="Z2373"/>
  <c r="X2373"/>
  <c r="W2373"/>
  <c r="U2373"/>
  <c r="T2373"/>
  <c r="S2373"/>
  <c r="Q2373"/>
  <c r="P2373"/>
  <c r="N2373"/>
  <c r="M2373"/>
  <c r="K2373"/>
  <c r="J2373"/>
  <c r="H2373"/>
  <c r="G2373"/>
  <c r="BE2372"/>
  <c r="CF2372" s="1"/>
  <c r="BB2372"/>
  <c r="CC2372" s="1"/>
  <c r="AX2372"/>
  <c r="AW2372"/>
  <c r="AR2372"/>
  <c r="AO2372"/>
  <c r="AL2372"/>
  <c r="AI2372"/>
  <c r="AE2372"/>
  <c r="AB2372"/>
  <c r="Y2372"/>
  <c r="V2372"/>
  <c r="R2372"/>
  <c r="O2372"/>
  <c r="BP2372" s="1"/>
  <c r="L2372"/>
  <c r="BM2372" s="1"/>
  <c r="I2372"/>
  <c r="BJ2372" s="1"/>
  <c r="BE2371"/>
  <c r="BB2371"/>
  <c r="AX2371"/>
  <c r="AW2371"/>
  <c r="AR2371"/>
  <c r="AR2373" s="1"/>
  <c r="AO2371"/>
  <c r="AO2373" s="1"/>
  <c r="AL2371"/>
  <c r="AL2373" s="1"/>
  <c r="AI2371"/>
  <c r="AI2373" s="1"/>
  <c r="AE2371"/>
  <c r="AE2373" s="1"/>
  <c r="AB2371"/>
  <c r="Y2371"/>
  <c r="Y2373" s="1"/>
  <c r="V2371"/>
  <c r="V2373" s="1"/>
  <c r="R2371"/>
  <c r="O2371"/>
  <c r="L2371"/>
  <c r="BM2371" s="1"/>
  <c r="I2371"/>
  <c r="BD2369"/>
  <c r="CE2369" s="1"/>
  <c r="BC2369"/>
  <c r="CD2369" s="1"/>
  <c r="BA2369"/>
  <c r="CB2369" s="1"/>
  <c r="AZ2369"/>
  <c r="CA2369" s="1"/>
  <c r="AV2369"/>
  <c r="BV2369" s="1"/>
  <c r="AU2369"/>
  <c r="BU2369" s="1"/>
  <c r="AT2369"/>
  <c r="BT2369" s="1"/>
  <c r="AS2369"/>
  <c r="AQ2369"/>
  <c r="AP2369"/>
  <c r="AN2369"/>
  <c r="AM2369"/>
  <c r="AK2369"/>
  <c r="AJ2369"/>
  <c r="AH2369"/>
  <c r="AG2369"/>
  <c r="AF2369"/>
  <c r="AD2369"/>
  <c r="AC2369"/>
  <c r="AA2369"/>
  <c r="Z2369"/>
  <c r="X2369"/>
  <c r="W2369"/>
  <c r="U2369"/>
  <c r="T2369"/>
  <c r="S2369"/>
  <c r="Q2369"/>
  <c r="P2369"/>
  <c r="N2369"/>
  <c r="M2369"/>
  <c r="K2369"/>
  <c r="J2369"/>
  <c r="H2369"/>
  <c r="G2369"/>
  <c r="BE2368"/>
  <c r="BB2368"/>
  <c r="CC2368" s="1"/>
  <c r="AX2368"/>
  <c r="AW2368"/>
  <c r="AR2368"/>
  <c r="AO2368"/>
  <c r="AL2368"/>
  <c r="AI2368"/>
  <c r="AE2368"/>
  <c r="AB2368"/>
  <c r="Y2368"/>
  <c r="V2368"/>
  <c r="R2368"/>
  <c r="O2368"/>
  <c r="BP2368" s="1"/>
  <c r="L2368"/>
  <c r="BM2368" s="1"/>
  <c r="I2368"/>
  <c r="BJ2368" s="1"/>
  <c r="BE2367"/>
  <c r="BB2367"/>
  <c r="AX2367"/>
  <c r="AW2367"/>
  <c r="AW2369" s="1"/>
  <c r="AR2367"/>
  <c r="AO2367"/>
  <c r="AL2367"/>
  <c r="AL2369" s="1"/>
  <c r="AI2367"/>
  <c r="AI2369" s="1"/>
  <c r="AE2367"/>
  <c r="AB2367"/>
  <c r="Y2367"/>
  <c r="V2367"/>
  <c r="V2369" s="1"/>
  <c r="R2367"/>
  <c r="O2367"/>
  <c r="L2367"/>
  <c r="BM2367" s="1"/>
  <c r="I2367"/>
  <c r="H2360"/>
  <c r="J2360"/>
  <c r="K2360"/>
  <c r="M2360"/>
  <c r="N2360"/>
  <c r="P2360"/>
  <c r="Q2360"/>
  <c r="S2360"/>
  <c r="T2360"/>
  <c r="U2360"/>
  <c r="W2360"/>
  <c r="X2360"/>
  <c r="Z2360"/>
  <c r="AA2360"/>
  <c r="AC2360"/>
  <c r="AD2360"/>
  <c r="AF2360"/>
  <c r="AG2360"/>
  <c r="AH2360"/>
  <c r="AJ2360"/>
  <c r="AK2360"/>
  <c r="AM2360"/>
  <c r="AN2360"/>
  <c r="AP2360"/>
  <c r="AQ2360"/>
  <c r="AS2360"/>
  <c r="AT2360"/>
  <c r="BT2360" s="1"/>
  <c r="AU2360"/>
  <c r="BU2360" s="1"/>
  <c r="AV2360"/>
  <c r="BV2360" s="1"/>
  <c r="AZ2360"/>
  <c r="BA2360"/>
  <c r="CB2360" s="1"/>
  <c r="BC2360"/>
  <c r="CD2360" s="1"/>
  <c r="BD2360"/>
  <c r="CE2360" s="1"/>
  <c r="H2361"/>
  <c r="J2361"/>
  <c r="K2361"/>
  <c r="M2361"/>
  <c r="N2361"/>
  <c r="P2361"/>
  <c r="Q2361"/>
  <c r="S2361"/>
  <c r="T2361"/>
  <c r="U2361"/>
  <c r="W2361"/>
  <c r="X2361"/>
  <c r="Z2361"/>
  <c r="AA2361"/>
  <c r="AC2361"/>
  <c r="AD2361"/>
  <c r="AF2361"/>
  <c r="AG2361"/>
  <c r="AH2361"/>
  <c r="AJ2361"/>
  <c r="AK2361"/>
  <c r="AM2361"/>
  <c r="AN2361"/>
  <c r="AP2361"/>
  <c r="AQ2361"/>
  <c r="AS2361"/>
  <c r="AT2361"/>
  <c r="AU2361"/>
  <c r="AV2361"/>
  <c r="BV2361" s="1"/>
  <c r="AZ2361"/>
  <c r="CA2361" s="1"/>
  <c r="BA2361"/>
  <c r="CB2361" s="1"/>
  <c r="BC2361"/>
  <c r="CD2361" s="1"/>
  <c r="BD2361"/>
  <c r="CE2361" s="1"/>
  <c r="BD2359"/>
  <c r="CE2359" s="1"/>
  <c r="BC2359"/>
  <c r="CD2359" s="1"/>
  <c r="BA2359"/>
  <c r="CB2359" s="1"/>
  <c r="AZ2359"/>
  <c r="CA2359" s="1"/>
  <c r="AV2359"/>
  <c r="BV2359" s="1"/>
  <c r="AU2359"/>
  <c r="BU2359" s="1"/>
  <c r="AT2359"/>
  <c r="BT2359" s="1"/>
  <c r="AS2359"/>
  <c r="AQ2359"/>
  <c r="AP2359"/>
  <c r="AN2359"/>
  <c r="AM2359"/>
  <c r="AK2359"/>
  <c r="AJ2359"/>
  <c r="AH2359"/>
  <c r="AG2359"/>
  <c r="AF2359"/>
  <c r="AD2359"/>
  <c r="AC2359"/>
  <c r="AA2359"/>
  <c r="Z2359"/>
  <c r="X2359"/>
  <c r="W2359"/>
  <c r="U2359"/>
  <c r="T2359"/>
  <c r="S2359"/>
  <c r="Q2359"/>
  <c r="P2359"/>
  <c r="N2359"/>
  <c r="M2359"/>
  <c r="K2359"/>
  <c r="J2359"/>
  <c r="H2359"/>
  <c r="G2359"/>
  <c r="BE2358"/>
  <c r="CF2358" s="1"/>
  <c r="BB2358"/>
  <c r="CC2358" s="1"/>
  <c r="AX2358"/>
  <c r="AW2358"/>
  <c r="AR2358"/>
  <c r="AO2358"/>
  <c r="AL2358"/>
  <c r="AI2358"/>
  <c r="AE2358"/>
  <c r="AB2358"/>
  <c r="Y2358"/>
  <c r="V2358"/>
  <c r="R2358"/>
  <c r="O2358"/>
  <c r="BP2358" s="1"/>
  <c r="L2358"/>
  <c r="BM2358" s="1"/>
  <c r="I2358"/>
  <c r="BJ2358" s="1"/>
  <c r="BE2357"/>
  <c r="BB2357"/>
  <c r="AX2357"/>
  <c r="AW2357"/>
  <c r="AR2357"/>
  <c r="AR2359" s="1"/>
  <c r="AO2357"/>
  <c r="AO2359" s="1"/>
  <c r="AL2357"/>
  <c r="AL2359" s="1"/>
  <c r="AI2357"/>
  <c r="AI2359" s="1"/>
  <c r="AE2357"/>
  <c r="AE2359" s="1"/>
  <c r="AB2357"/>
  <c r="Y2357"/>
  <c r="Y2359" s="1"/>
  <c r="V2357"/>
  <c r="V2359" s="1"/>
  <c r="R2357"/>
  <c r="O2357"/>
  <c r="L2357"/>
  <c r="BM2357" s="1"/>
  <c r="I2357"/>
  <c r="BD2354"/>
  <c r="CE2354" s="1"/>
  <c r="BC2354"/>
  <c r="CD2354" s="1"/>
  <c r="BA2354"/>
  <c r="CB2354" s="1"/>
  <c r="AZ2354"/>
  <c r="CA2354" s="1"/>
  <c r="AV2354"/>
  <c r="BV2354" s="1"/>
  <c r="AU2354"/>
  <c r="BU2354" s="1"/>
  <c r="AT2354"/>
  <c r="BT2354" s="1"/>
  <c r="AS2354"/>
  <c r="AQ2354"/>
  <c r="AP2354"/>
  <c r="AN2354"/>
  <c r="AM2354"/>
  <c r="AK2354"/>
  <c r="AJ2354"/>
  <c r="AH2354"/>
  <c r="AG2354"/>
  <c r="AF2354"/>
  <c r="AD2354"/>
  <c r="AC2354"/>
  <c r="AA2354"/>
  <c r="Z2354"/>
  <c r="X2354"/>
  <c r="W2354"/>
  <c r="U2354"/>
  <c r="T2354"/>
  <c r="S2354"/>
  <c r="Q2354"/>
  <c r="P2354"/>
  <c r="N2354"/>
  <c r="M2354"/>
  <c r="K2354"/>
  <c r="J2354"/>
  <c r="H2354"/>
  <c r="G2354"/>
  <c r="BE2353"/>
  <c r="CF2353" s="1"/>
  <c r="BB2353"/>
  <c r="CC2353" s="1"/>
  <c r="AX2353"/>
  <c r="AW2353"/>
  <c r="AR2353"/>
  <c r="AO2353"/>
  <c r="AL2353"/>
  <c r="AI2353"/>
  <c r="AE2353"/>
  <c r="AB2353"/>
  <c r="Y2353"/>
  <c r="V2353"/>
  <c r="R2353"/>
  <c r="BS2353" s="1"/>
  <c r="O2353"/>
  <c r="L2353"/>
  <c r="BM2353" s="1"/>
  <c r="I2353"/>
  <c r="BJ2353" s="1"/>
  <c r="BE2352"/>
  <c r="BB2352"/>
  <c r="AX2352"/>
  <c r="AW2352"/>
  <c r="AR2352"/>
  <c r="AR2354" s="1"/>
  <c r="AO2352"/>
  <c r="AO2354" s="1"/>
  <c r="AL2352"/>
  <c r="AL2354" s="1"/>
  <c r="AI2352"/>
  <c r="AI2354" s="1"/>
  <c r="AE2352"/>
  <c r="AE2354" s="1"/>
  <c r="AB2352"/>
  <c r="Y2352"/>
  <c r="Y2354" s="1"/>
  <c r="V2352"/>
  <c r="V2354" s="1"/>
  <c r="R2352"/>
  <c r="O2352"/>
  <c r="L2352"/>
  <c r="BM2352" s="1"/>
  <c r="I2352"/>
  <c r="BD2350"/>
  <c r="CE2350" s="1"/>
  <c r="BC2350"/>
  <c r="CD2350" s="1"/>
  <c r="BA2350"/>
  <c r="CB2350" s="1"/>
  <c r="AZ2350"/>
  <c r="CA2350" s="1"/>
  <c r="AV2350"/>
  <c r="BV2350" s="1"/>
  <c r="AU2350"/>
  <c r="BU2350" s="1"/>
  <c r="AT2350"/>
  <c r="BT2350" s="1"/>
  <c r="AS2350"/>
  <c r="AQ2350"/>
  <c r="AP2350"/>
  <c r="AN2350"/>
  <c r="AM2350"/>
  <c r="AK2350"/>
  <c r="AJ2350"/>
  <c r="AH2350"/>
  <c r="AG2350"/>
  <c r="AF2350"/>
  <c r="AD2350"/>
  <c r="AC2350"/>
  <c r="AA2350"/>
  <c r="Z2350"/>
  <c r="X2350"/>
  <c r="W2350"/>
  <c r="U2350"/>
  <c r="T2350"/>
  <c r="S2350"/>
  <c r="Q2350"/>
  <c r="P2350"/>
  <c r="N2350"/>
  <c r="M2350"/>
  <c r="K2350"/>
  <c r="J2350"/>
  <c r="H2350"/>
  <c r="G2350"/>
  <c r="BE2349"/>
  <c r="CF2349" s="1"/>
  <c r="BB2349"/>
  <c r="CC2349" s="1"/>
  <c r="AX2349"/>
  <c r="AW2349"/>
  <c r="AR2349"/>
  <c r="AO2349"/>
  <c r="AL2349"/>
  <c r="AI2349"/>
  <c r="AE2349"/>
  <c r="AB2349"/>
  <c r="Y2349"/>
  <c r="V2349"/>
  <c r="R2349"/>
  <c r="O2349"/>
  <c r="BP2349" s="1"/>
  <c r="L2349"/>
  <c r="BM2349" s="1"/>
  <c r="I2349"/>
  <c r="BJ2349" s="1"/>
  <c r="BE2348"/>
  <c r="BB2348"/>
  <c r="AX2348"/>
  <c r="AX2350" s="1"/>
  <c r="AW2348"/>
  <c r="AW2350" s="1"/>
  <c r="AR2348"/>
  <c r="AR2350" s="1"/>
  <c r="AO2348"/>
  <c r="AO2350" s="1"/>
  <c r="AL2348"/>
  <c r="AL2350" s="1"/>
  <c r="AI2348"/>
  <c r="AI2350" s="1"/>
  <c r="AE2348"/>
  <c r="AE2350" s="1"/>
  <c r="AB2348"/>
  <c r="Y2348"/>
  <c r="Y2350" s="1"/>
  <c r="V2348"/>
  <c r="V2350" s="1"/>
  <c r="R2348"/>
  <c r="O2348"/>
  <c r="L2348"/>
  <c r="BM2348" s="1"/>
  <c r="I2348"/>
  <c r="BD2346"/>
  <c r="CE2346" s="1"/>
  <c r="BC2346"/>
  <c r="CD2346" s="1"/>
  <c r="BA2346"/>
  <c r="CB2346" s="1"/>
  <c r="AZ2346"/>
  <c r="CA2346" s="1"/>
  <c r="AV2346"/>
  <c r="BV2346" s="1"/>
  <c r="AU2346"/>
  <c r="BU2346" s="1"/>
  <c r="AT2346"/>
  <c r="BT2346" s="1"/>
  <c r="AS2346"/>
  <c r="AQ2346"/>
  <c r="AP2346"/>
  <c r="AN2346"/>
  <c r="AM2346"/>
  <c r="AK2346"/>
  <c r="AJ2346"/>
  <c r="AH2346"/>
  <c r="AG2346"/>
  <c r="AF2346"/>
  <c r="AD2346"/>
  <c r="AC2346"/>
  <c r="AA2346"/>
  <c r="Z2346"/>
  <c r="X2346"/>
  <c r="W2346"/>
  <c r="U2346"/>
  <c r="T2346"/>
  <c r="S2346"/>
  <c r="Q2346"/>
  <c r="P2346"/>
  <c r="N2346"/>
  <c r="M2346"/>
  <c r="K2346"/>
  <c r="J2346"/>
  <c r="H2346"/>
  <c r="G2346"/>
  <c r="BE2345"/>
  <c r="CF2345" s="1"/>
  <c r="BB2345"/>
  <c r="CC2345" s="1"/>
  <c r="AX2345"/>
  <c r="AW2345"/>
  <c r="AR2345"/>
  <c r="AO2345"/>
  <c r="AL2345"/>
  <c r="AI2345"/>
  <c r="AE2345"/>
  <c r="AB2345"/>
  <c r="Y2345"/>
  <c r="V2345"/>
  <c r="R2345"/>
  <c r="O2345"/>
  <c r="BP2345" s="1"/>
  <c r="L2345"/>
  <c r="BE2344"/>
  <c r="BB2344"/>
  <c r="AX2344"/>
  <c r="AW2344"/>
  <c r="AR2344"/>
  <c r="AO2344"/>
  <c r="AL2344"/>
  <c r="AI2344"/>
  <c r="AE2344"/>
  <c r="AB2344"/>
  <c r="Y2344"/>
  <c r="V2344"/>
  <c r="R2344"/>
  <c r="O2344"/>
  <c r="L2344"/>
  <c r="I2344"/>
  <c r="BD2342"/>
  <c r="CE2342" s="1"/>
  <c r="BC2342"/>
  <c r="CD2342" s="1"/>
  <c r="BA2342"/>
  <c r="CB2342" s="1"/>
  <c r="AZ2342"/>
  <c r="CA2342" s="1"/>
  <c r="AV2342"/>
  <c r="BV2342" s="1"/>
  <c r="AU2342"/>
  <c r="BU2342" s="1"/>
  <c r="AT2342"/>
  <c r="BT2342" s="1"/>
  <c r="AS2342"/>
  <c r="AQ2342"/>
  <c r="AP2342"/>
  <c r="AN2342"/>
  <c r="AM2342"/>
  <c r="AK2342"/>
  <c r="AJ2342"/>
  <c r="AH2342"/>
  <c r="AG2342"/>
  <c r="AF2342"/>
  <c r="AD2342"/>
  <c r="AC2342"/>
  <c r="AA2342"/>
  <c r="Z2342"/>
  <c r="X2342"/>
  <c r="W2342"/>
  <c r="U2342"/>
  <c r="T2342"/>
  <c r="S2342"/>
  <c r="Q2342"/>
  <c r="P2342"/>
  <c r="N2342"/>
  <c r="M2342"/>
  <c r="K2342"/>
  <c r="J2342"/>
  <c r="H2342"/>
  <c r="G2342"/>
  <c r="BE2341"/>
  <c r="CF2341" s="1"/>
  <c r="BB2341"/>
  <c r="CC2341" s="1"/>
  <c r="AX2341"/>
  <c r="AW2341"/>
  <c r="AR2341"/>
  <c r="AO2341"/>
  <c r="AL2341"/>
  <c r="AI2341"/>
  <c r="AE2341"/>
  <c r="AB2341"/>
  <c r="Y2341"/>
  <c r="V2341"/>
  <c r="R2341"/>
  <c r="BS2341" s="1"/>
  <c r="O2341"/>
  <c r="BP2341" s="1"/>
  <c r="L2341"/>
  <c r="BM2341" s="1"/>
  <c r="I2341"/>
  <c r="BE2340"/>
  <c r="BB2340"/>
  <c r="AX2340"/>
  <c r="AW2340"/>
  <c r="AW2342" s="1"/>
  <c r="AR2340"/>
  <c r="AR2342" s="1"/>
  <c r="AO2340"/>
  <c r="AO2342" s="1"/>
  <c r="AL2340"/>
  <c r="AL2342" s="1"/>
  <c r="AI2340"/>
  <c r="AI2342" s="1"/>
  <c r="AE2340"/>
  <c r="AB2340"/>
  <c r="AB2342" s="1"/>
  <c r="Y2340"/>
  <c r="V2340"/>
  <c r="V2342" s="1"/>
  <c r="R2340"/>
  <c r="O2340"/>
  <c r="L2340"/>
  <c r="I2340"/>
  <c r="BD2338"/>
  <c r="CE2338" s="1"/>
  <c r="BC2338"/>
  <c r="CD2338" s="1"/>
  <c r="BA2338"/>
  <c r="CB2338" s="1"/>
  <c r="AZ2338"/>
  <c r="CA2338" s="1"/>
  <c r="AV2338"/>
  <c r="BV2338" s="1"/>
  <c r="AU2338"/>
  <c r="BU2338" s="1"/>
  <c r="AT2338"/>
  <c r="BT2338" s="1"/>
  <c r="AS2338"/>
  <c r="AQ2338"/>
  <c r="AP2338"/>
  <c r="AN2338"/>
  <c r="AM2338"/>
  <c r="AK2338"/>
  <c r="AJ2338"/>
  <c r="AH2338"/>
  <c r="AG2338"/>
  <c r="AF2338"/>
  <c r="AD2338"/>
  <c r="AC2338"/>
  <c r="AA2338"/>
  <c r="Z2338"/>
  <c r="X2338"/>
  <c r="W2338"/>
  <c r="U2338"/>
  <c r="T2338"/>
  <c r="S2338"/>
  <c r="Q2338"/>
  <c r="P2338"/>
  <c r="N2338"/>
  <c r="M2338"/>
  <c r="K2338"/>
  <c r="J2338"/>
  <c r="H2338"/>
  <c r="G2338"/>
  <c r="BE2337"/>
  <c r="CF2337" s="1"/>
  <c r="BB2337"/>
  <c r="CC2337" s="1"/>
  <c r="AX2337"/>
  <c r="AW2337"/>
  <c r="AR2337"/>
  <c r="AO2337"/>
  <c r="AL2337"/>
  <c r="AI2337"/>
  <c r="AE2337"/>
  <c r="AB2337"/>
  <c r="Y2337"/>
  <c r="V2337"/>
  <c r="R2337"/>
  <c r="O2337"/>
  <c r="BP2337" s="1"/>
  <c r="L2337"/>
  <c r="BM2337" s="1"/>
  <c r="I2337"/>
  <c r="BJ2337" s="1"/>
  <c r="BE2336"/>
  <c r="BB2336"/>
  <c r="AX2336"/>
  <c r="AW2336"/>
  <c r="AR2336"/>
  <c r="AR2338" s="1"/>
  <c r="AO2336"/>
  <c r="AO2338" s="1"/>
  <c r="AL2336"/>
  <c r="AL2338" s="1"/>
  <c r="AI2336"/>
  <c r="AI2338" s="1"/>
  <c r="AE2336"/>
  <c r="AE2338" s="1"/>
  <c r="AB2336"/>
  <c r="Y2336"/>
  <c r="Y2338" s="1"/>
  <c r="V2336"/>
  <c r="V2338" s="1"/>
  <c r="R2336"/>
  <c r="O2336"/>
  <c r="L2336"/>
  <c r="I2336"/>
  <c r="BD2334"/>
  <c r="CE2334" s="1"/>
  <c r="BC2334"/>
  <c r="CD2334" s="1"/>
  <c r="BA2334"/>
  <c r="CB2334" s="1"/>
  <c r="AZ2334"/>
  <c r="CA2334" s="1"/>
  <c r="AV2334"/>
  <c r="BV2334" s="1"/>
  <c r="AU2334"/>
  <c r="BU2334" s="1"/>
  <c r="AT2334"/>
  <c r="BT2334" s="1"/>
  <c r="AS2334"/>
  <c r="AQ2334"/>
  <c r="AP2334"/>
  <c r="AN2334"/>
  <c r="AM2334"/>
  <c r="AK2334"/>
  <c r="AJ2334"/>
  <c r="AH2334"/>
  <c r="AG2334"/>
  <c r="AF2334"/>
  <c r="AD2334"/>
  <c r="AC2334"/>
  <c r="AA2334"/>
  <c r="Z2334"/>
  <c r="X2334"/>
  <c r="W2334"/>
  <c r="U2334"/>
  <c r="T2334"/>
  <c r="S2334"/>
  <c r="Q2334"/>
  <c r="P2334"/>
  <c r="N2334"/>
  <c r="M2334"/>
  <c r="K2334"/>
  <c r="J2334"/>
  <c r="H2334"/>
  <c r="G2334"/>
  <c r="BE2333"/>
  <c r="CF2333" s="1"/>
  <c r="BB2333"/>
  <c r="CC2333" s="1"/>
  <c r="AX2333"/>
  <c r="AW2333"/>
  <c r="AR2333"/>
  <c r="AO2333"/>
  <c r="AL2333"/>
  <c r="AI2333"/>
  <c r="AE2333"/>
  <c r="AB2333"/>
  <c r="Y2333"/>
  <c r="V2333"/>
  <c r="R2333"/>
  <c r="BS2333" s="1"/>
  <c r="O2333"/>
  <c r="BP2333" s="1"/>
  <c r="L2333"/>
  <c r="BM2333" s="1"/>
  <c r="I2333"/>
  <c r="BE2332"/>
  <c r="BB2332"/>
  <c r="AX2332"/>
  <c r="AW2332"/>
  <c r="AR2332"/>
  <c r="AR2334" s="1"/>
  <c r="AO2332"/>
  <c r="AO2334" s="1"/>
  <c r="AL2332"/>
  <c r="AL2334" s="1"/>
  <c r="AI2332"/>
  <c r="AI2334" s="1"/>
  <c r="AE2332"/>
  <c r="AB2332"/>
  <c r="AB2334" s="1"/>
  <c r="Y2332"/>
  <c r="V2332"/>
  <c r="V2334" s="1"/>
  <c r="R2332"/>
  <c r="O2332"/>
  <c r="L2332"/>
  <c r="I2332"/>
  <c r="BD2329"/>
  <c r="CE2329" s="1"/>
  <c r="BC2329"/>
  <c r="CD2329" s="1"/>
  <c r="BA2329"/>
  <c r="CB2329" s="1"/>
  <c r="AZ2329"/>
  <c r="CA2329" s="1"/>
  <c r="AV2329"/>
  <c r="BV2329" s="1"/>
  <c r="AU2329"/>
  <c r="BU2329" s="1"/>
  <c r="AT2329"/>
  <c r="BT2329" s="1"/>
  <c r="AS2329"/>
  <c r="AQ2329"/>
  <c r="AP2329"/>
  <c r="AN2329"/>
  <c r="AM2329"/>
  <c r="AK2329"/>
  <c r="AJ2329"/>
  <c r="AH2329"/>
  <c r="AG2329"/>
  <c r="AF2329"/>
  <c r="AD2329"/>
  <c r="AC2329"/>
  <c r="AA2329"/>
  <c r="Z2329"/>
  <c r="X2329"/>
  <c r="W2329"/>
  <c r="U2329"/>
  <c r="T2329"/>
  <c r="S2329"/>
  <c r="Q2329"/>
  <c r="P2329"/>
  <c r="N2329"/>
  <c r="M2329"/>
  <c r="K2329"/>
  <c r="J2329"/>
  <c r="H2329"/>
  <c r="G2329"/>
  <c r="BE2328"/>
  <c r="CF2328" s="1"/>
  <c r="BB2328"/>
  <c r="CC2328" s="1"/>
  <c r="AX2328"/>
  <c r="AW2328"/>
  <c r="AR2328"/>
  <c r="AO2328"/>
  <c r="AI2328"/>
  <c r="AE2328"/>
  <c r="AB2328"/>
  <c r="Y2328"/>
  <c r="V2328"/>
  <c r="R2328"/>
  <c r="O2328"/>
  <c r="L2328"/>
  <c r="BM2328" s="1"/>
  <c r="I2328"/>
  <c r="BE2327"/>
  <c r="BB2327"/>
  <c r="AX2327"/>
  <c r="AR2327"/>
  <c r="AO2327"/>
  <c r="AL2327"/>
  <c r="AL2329" s="1"/>
  <c r="AI2327"/>
  <c r="AI2329" s="1"/>
  <c r="AE2327"/>
  <c r="AE2329" s="1"/>
  <c r="AB2327"/>
  <c r="Y2327"/>
  <c r="Y2329" s="1"/>
  <c r="V2327"/>
  <c r="V2329" s="1"/>
  <c r="R2327"/>
  <c r="O2327"/>
  <c r="L2327"/>
  <c r="BM2327" s="1"/>
  <c r="I2327"/>
  <c r="BD2323"/>
  <c r="CE2323" s="1"/>
  <c r="BC2323"/>
  <c r="CD2323" s="1"/>
  <c r="BA2323"/>
  <c r="CB2323" s="1"/>
  <c r="AZ2323"/>
  <c r="CA2323" s="1"/>
  <c r="AV2323"/>
  <c r="BV2323" s="1"/>
  <c r="AU2323"/>
  <c r="BU2323" s="1"/>
  <c r="AT2323"/>
  <c r="BT2323" s="1"/>
  <c r="AS2323"/>
  <c r="AQ2323"/>
  <c r="AP2323"/>
  <c r="AN2323"/>
  <c r="AM2323"/>
  <c r="AK2323"/>
  <c r="AJ2323"/>
  <c r="AH2323"/>
  <c r="AG2323"/>
  <c r="AF2323"/>
  <c r="AD2323"/>
  <c r="AC2323"/>
  <c r="AA2323"/>
  <c r="Z2323"/>
  <c r="X2323"/>
  <c r="W2323"/>
  <c r="U2323"/>
  <c r="T2323"/>
  <c r="S2323"/>
  <c r="Q2323"/>
  <c r="P2323"/>
  <c r="N2323"/>
  <c r="M2323"/>
  <c r="K2323"/>
  <c r="J2323"/>
  <c r="H2323"/>
  <c r="G2323"/>
  <c r="BE2322"/>
  <c r="CF2322" s="1"/>
  <c r="BB2322"/>
  <c r="CC2322" s="1"/>
  <c r="AX2322"/>
  <c r="AW2322"/>
  <c r="AR2322"/>
  <c r="AO2322"/>
  <c r="AL2322"/>
  <c r="AI2322"/>
  <c r="AE2322"/>
  <c r="AB2322"/>
  <c r="Y2322"/>
  <c r="V2322"/>
  <c r="R2322"/>
  <c r="O2322"/>
  <c r="BP2322" s="1"/>
  <c r="L2322"/>
  <c r="BM2322" s="1"/>
  <c r="I2322"/>
  <c r="BJ2322" s="1"/>
  <c r="BE2321"/>
  <c r="BB2321"/>
  <c r="AX2321"/>
  <c r="AX2323" s="1"/>
  <c r="AW2321"/>
  <c r="AR2321"/>
  <c r="AR2323" s="1"/>
  <c r="AO2321"/>
  <c r="AO2323" s="1"/>
  <c r="AL2321"/>
  <c r="AL2323" s="1"/>
  <c r="AI2321"/>
  <c r="AI2323" s="1"/>
  <c r="AE2321"/>
  <c r="AE2323" s="1"/>
  <c r="AB2321"/>
  <c r="Y2321"/>
  <c r="Y2323" s="1"/>
  <c r="V2321"/>
  <c r="V2323" s="1"/>
  <c r="R2321"/>
  <c r="O2321"/>
  <c r="L2321"/>
  <c r="I2321"/>
  <c r="BD2319"/>
  <c r="CE2319" s="1"/>
  <c r="BC2319"/>
  <c r="CD2319" s="1"/>
  <c r="BA2319"/>
  <c r="CB2319" s="1"/>
  <c r="AZ2319"/>
  <c r="CA2319" s="1"/>
  <c r="AV2319"/>
  <c r="BV2319" s="1"/>
  <c r="AU2319"/>
  <c r="BU2319" s="1"/>
  <c r="AT2319"/>
  <c r="BT2319" s="1"/>
  <c r="AS2319"/>
  <c r="AQ2319"/>
  <c r="AP2319"/>
  <c r="AN2319"/>
  <c r="AM2319"/>
  <c r="AK2319"/>
  <c r="AJ2319"/>
  <c r="AH2319"/>
  <c r="AG2319"/>
  <c r="AF2319"/>
  <c r="AD2319"/>
  <c r="AC2319"/>
  <c r="AA2319"/>
  <c r="Z2319"/>
  <c r="X2319"/>
  <c r="W2319"/>
  <c r="U2319"/>
  <c r="T2319"/>
  <c r="S2319"/>
  <c r="Q2319"/>
  <c r="P2319"/>
  <c r="N2319"/>
  <c r="M2319"/>
  <c r="K2319"/>
  <c r="J2319"/>
  <c r="H2319"/>
  <c r="G2319"/>
  <c r="BE2318"/>
  <c r="CF2318" s="1"/>
  <c r="BB2318"/>
  <c r="CC2318" s="1"/>
  <c r="AX2318"/>
  <c r="AW2318"/>
  <c r="AR2318"/>
  <c r="AO2318"/>
  <c r="AL2318"/>
  <c r="AI2318"/>
  <c r="AE2318"/>
  <c r="AB2318"/>
  <c r="Y2318"/>
  <c r="V2318"/>
  <c r="R2318"/>
  <c r="BS2318" s="1"/>
  <c r="O2318"/>
  <c r="BP2318" s="1"/>
  <c r="L2318"/>
  <c r="BM2318" s="1"/>
  <c r="I2318"/>
  <c r="BE2317"/>
  <c r="BB2317"/>
  <c r="AX2317"/>
  <c r="AW2317"/>
  <c r="AW2319" s="1"/>
  <c r="AR2317"/>
  <c r="AR2319" s="1"/>
  <c r="AO2317"/>
  <c r="AO2319" s="1"/>
  <c r="AL2317"/>
  <c r="AL2319" s="1"/>
  <c r="AI2317"/>
  <c r="AI2319" s="1"/>
  <c r="AE2317"/>
  <c r="AB2317"/>
  <c r="AB2319" s="1"/>
  <c r="Y2317"/>
  <c r="V2317"/>
  <c r="V2319" s="1"/>
  <c r="R2317"/>
  <c r="O2317"/>
  <c r="L2317"/>
  <c r="I2317"/>
  <c r="BD2314"/>
  <c r="CE2314" s="1"/>
  <c r="BC2314"/>
  <c r="CD2314" s="1"/>
  <c r="BA2314"/>
  <c r="CB2314" s="1"/>
  <c r="AZ2314"/>
  <c r="CA2314" s="1"/>
  <c r="AV2314"/>
  <c r="BV2314" s="1"/>
  <c r="AU2314"/>
  <c r="BU2314" s="1"/>
  <c r="AT2314"/>
  <c r="BT2314" s="1"/>
  <c r="AS2314"/>
  <c r="AQ2314"/>
  <c r="AP2314"/>
  <c r="AN2314"/>
  <c r="AM2314"/>
  <c r="AK2314"/>
  <c r="AJ2314"/>
  <c r="AH2314"/>
  <c r="AG2314"/>
  <c r="AF2314"/>
  <c r="AD2314"/>
  <c r="AC2314"/>
  <c r="AA2314"/>
  <c r="Z2314"/>
  <c r="X2314"/>
  <c r="W2314"/>
  <c r="U2314"/>
  <c r="T2314"/>
  <c r="S2314"/>
  <c r="Q2314"/>
  <c r="P2314"/>
  <c r="N2314"/>
  <c r="M2314"/>
  <c r="K2314"/>
  <c r="J2314"/>
  <c r="H2314"/>
  <c r="G2314"/>
  <c r="BE2313"/>
  <c r="CF2313" s="1"/>
  <c r="BB2313"/>
  <c r="CC2313" s="1"/>
  <c r="AX2313"/>
  <c r="AW2313"/>
  <c r="AR2313"/>
  <c r="AO2313"/>
  <c r="AL2313"/>
  <c r="AI2313"/>
  <c r="AE2313"/>
  <c r="AB2313"/>
  <c r="Y2313"/>
  <c r="V2313"/>
  <c r="R2313"/>
  <c r="BS2313" s="1"/>
  <c r="O2313"/>
  <c r="BP2313" s="1"/>
  <c r="L2313"/>
  <c r="BM2313" s="1"/>
  <c r="I2313"/>
  <c r="BE2312"/>
  <c r="BB2312"/>
  <c r="AX2312"/>
  <c r="AW2312"/>
  <c r="AR2312"/>
  <c r="AR2314" s="1"/>
  <c r="AO2312"/>
  <c r="AO2314" s="1"/>
  <c r="AL2312"/>
  <c r="AL2314" s="1"/>
  <c r="AI2312"/>
  <c r="AI2314" s="1"/>
  <c r="AE2312"/>
  <c r="AB2312"/>
  <c r="AB2314" s="1"/>
  <c r="Y2312"/>
  <c r="V2312"/>
  <c r="V2314" s="1"/>
  <c r="R2312"/>
  <c r="O2312"/>
  <c r="L2312"/>
  <c r="I2312"/>
  <c r="BD2309"/>
  <c r="CE2309" s="1"/>
  <c r="BC2309"/>
  <c r="CD2309" s="1"/>
  <c r="BA2309"/>
  <c r="CB2309" s="1"/>
  <c r="AZ2309"/>
  <c r="CA2309" s="1"/>
  <c r="AV2309"/>
  <c r="BV2309" s="1"/>
  <c r="AU2309"/>
  <c r="BU2309" s="1"/>
  <c r="AT2309"/>
  <c r="BT2309" s="1"/>
  <c r="AS2309"/>
  <c r="AQ2309"/>
  <c r="AP2309"/>
  <c r="AN2309"/>
  <c r="AM2309"/>
  <c r="AK2309"/>
  <c r="AJ2309"/>
  <c r="AH2309"/>
  <c r="AG2309"/>
  <c r="AF2309"/>
  <c r="AD2309"/>
  <c r="AC2309"/>
  <c r="AA2309"/>
  <c r="Z2309"/>
  <c r="X2309"/>
  <c r="W2309"/>
  <c r="U2309"/>
  <c r="T2309"/>
  <c r="S2309"/>
  <c r="Q2309"/>
  <c r="P2309"/>
  <c r="N2309"/>
  <c r="M2309"/>
  <c r="K2309"/>
  <c r="J2309"/>
  <c r="H2309"/>
  <c r="G2309"/>
  <c r="BE2308"/>
  <c r="CF2308" s="1"/>
  <c r="BB2308"/>
  <c r="CC2308" s="1"/>
  <c r="AX2308"/>
  <c r="AW2308"/>
  <c r="AR2308"/>
  <c r="AO2308"/>
  <c r="AL2308"/>
  <c r="AI2308"/>
  <c r="AE2308"/>
  <c r="AB2308"/>
  <c r="Y2308"/>
  <c r="V2308"/>
  <c r="R2308"/>
  <c r="O2308"/>
  <c r="BP2308" s="1"/>
  <c r="L2308"/>
  <c r="BM2308" s="1"/>
  <c r="I2308"/>
  <c r="BJ2308" s="1"/>
  <c r="BE2307"/>
  <c r="BB2307"/>
  <c r="AX2307"/>
  <c r="AX2309" s="1"/>
  <c r="AW2307"/>
  <c r="AR2307"/>
  <c r="AR2309" s="1"/>
  <c r="AO2307"/>
  <c r="AO2309" s="1"/>
  <c r="AL2307"/>
  <c r="AL2309" s="1"/>
  <c r="AI2307"/>
  <c r="AI2309" s="1"/>
  <c r="AE2307"/>
  <c r="AE2309" s="1"/>
  <c r="AB2307"/>
  <c r="Y2307"/>
  <c r="V2307"/>
  <c r="V2309" s="1"/>
  <c r="R2307"/>
  <c r="O2307"/>
  <c r="L2307"/>
  <c r="BM2307" s="1"/>
  <c r="I2307"/>
  <c r="H2305"/>
  <c r="J2305"/>
  <c r="K2305"/>
  <c r="M2305"/>
  <c r="N2305"/>
  <c r="P2305"/>
  <c r="Q2305"/>
  <c r="S2305"/>
  <c r="T2305"/>
  <c r="U2305"/>
  <c r="W2305"/>
  <c r="X2305"/>
  <c r="Z2305"/>
  <c r="AA2305"/>
  <c r="AC2305"/>
  <c r="AD2305"/>
  <c r="AF2305"/>
  <c r="AG2305"/>
  <c r="AH2305"/>
  <c r="AJ2305"/>
  <c r="AK2305"/>
  <c r="AM2305"/>
  <c r="AN2305"/>
  <c r="AP2305"/>
  <c r="AQ2305"/>
  <c r="AS2305"/>
  <c r="AT2305"/>
  <c r="BT2305" s="1"/>
  <c r="AU2305"/>
  <c r="BU2305" s="1"/>
  <c r="AV2305"/>
  <c r="BV2305" s="1"/>
  <c r="AZ2305"/>
  <c r="CA2305" s="1"/>
  <c r="BA2305"/>
  <c r="CB2305" s="1"/>
  <c r="BC2305"/>
  <c r="CD2305" s="1"/>
  <c r="BD2305"/>
  <c r="CE2305" s="1"/>
  <c r="BE2304"/>
  <c r="CF2304" s="1"/>
  <c r="BB2304"/>
  <c r="CC2304" s="1"/>
  <c r="AX2304"/>
  <c r="AW2304"/>
  <c r="AR2304"/>
  <c r="AO2304"/>
  <c r="AL2304"/>
  <c r="AI2304"/>
  <c r="AE2304"/>
  <c r="AB2304"/>
  <c r="Y2304"/>
  <c r="V2304"/>
  <c r="R2304"/>
  <c r="BS2304" s="1"/>
  <c r="O2304"/>
  <c r="BP2304" s="1"/>
  <c r="L2304"/>
  <c r="BM2304" s="1"/>
  <c r="I2304"/>
  <c r="BE2303"/>
  <c r="CF2303" s="1"/>
  <c r="BB2303"/>
  <c r="AX2303"/>
  <c r="AX2305" s="1"/>
  <c r="AW2303"/>
  <c r="AW2305" s="1"/>
  <c r="AR2303"/>
  <c r="AR2305" s="1"/>
  <c r="AO2303"/>
  <c r="AL2303"/>
  <c r="AL2305" s="1"/>
  <c r="AI2303"/>
  <c r="AE2303"/>
  <c r="AB2303"/>
  <c r="AB2305" s="1"/>
  <c r="Y2303"/>
  <c r="Y2305" s="1"/>
  <c r="V2303"/>
  <c r="R2303"/>
  <c r="BS2303" s="1"/>
  <c r="O2303"/>
  <c r="BP2303" s="1"/>
  <c r="L2303"/>
  <c r="BM2303" s="1"/>
  <c r="I2303"/>
  <c r="I2305" s="1"/>
  <c r="H2288"/>
  <c r="J2288"/>
  <c r="K2288"/>
  <c r="M2288"/>
  <c r="N2288"/>
  <c r="P2288"/>
  <c r="Q2288"/>
  <c r="S2288"/>
  <c r="T2288"/>
  <c r="U2288"/>
  <c r="W2288"/>
  <c r="X2288"/>
  <c r="Z2288"/>
  <c r="AA2288"/>
  <c r="AC2288"/>
  <c r="AD2288"/>
  <c r="AF2288"/>
  <c r="AG2288"/>
  <c r="AH2288"/>
  <c r="AJ2288"/>
  <c r="AK2288"/>
  <c r="AM2288"/>
  <c r="AN2288"/>
  <c r="AP2288"/>
  <c r="AQ2288"/>
  <c r="AS2288"/>
  <c r="AT2288"/>
  <c r="BT2288" s="1"/>
  <c r="AU2288"/>
  <c r="BU2288" s="1"/>
  <c r="AV2288"/>
  <c r="BV2288" s="1"/>
  <c r="AZ2288"/>
  <c r="CA2288" s="1"/>
  <c r="BA2288"/>
  <c r="CB2288" s="1"/>
  <c r="BC2288"/>
  <c r="CD2288" s="1"/>
  <c r="BD2288"/>
  <c r="CE2288" s="1"/>
  <c r="H2289"/>
  <c r="J2289"/>
  <c r="K2289"/>
  <c r="M2289"/>
  <c r="N2289"/>
  <c r="P2289"/>
  <c r="Q2289"/>
  <c r="S2289"/>
  <c r="T2289"/>
  <c r="U2289"/>
  <c r="W2289"/>
  <c r="X2289"/>
  <c r="Z2289"/>
  <c r="AA2289"/>
  <c r="AC2289"/>
  <c r="AD2289"/>
  <c r="AF2289"/>
  <c r="AG2289"/>
  <c r="AH2289"/>
  <c r="AJ2289"/>
  <c r="AK2289"/>
  <c r="AM2289"/>
  <c r="AN2289"/>
  <c r="AP2289"/>
  <c r="AQ2289"/>
  <c r="AS2289"/>
  <c r="AT2289"/>
  <c r="AU2289"/>
  <c r="AV2289"/>
  <c r="BV2289" s="1"/>
  <c r="AZ2289"/>
  <c r="CA2289" s="1"/>
  <c r="BA2289"/>
  <c r="CB2289" s="1"/>
  <c r="BC2289"/>
  <c r="BD2289"/>
  <c r="CE2289" s="1"/>
  <c r="H2294"/>
  <c r="J2294"/>
  <c r="K2294"/>
  <c r="M2294"/>
  <c r="N2294"/>
  <c r="P2294"/>
  <c r="Q2294"/>
  <c r="S2294"/>
  <c r="T2294"/>
  <c r="U2294"/>
  <c r="W2294"/>
  <c r="X2294"/>
  <c r="Z2294"/>
  <c r="AA2294"/>
  <c r="AC2294"/>
  <c r="AD2294"/>
  <c r="AF2294"/>
  <c r="AG2294"/>
  <c r="AH2294"/>
  <c r="AJ2294"/>
  <c r="AK2294"/>
  <c r="AM2294"/>
  <c r="AN2294"/>
  <c r="AP2294"/>
  <c r="AQ2294"/>
  <c r="AS2294"/>
  <c r="AT2294"/>
  <c r="BT2294" s="1"/>
  <c r="AU2294"/>
  <c r="BU2294" s="1"/>
  <c r="AV2294"/>
  <c r="BV2294" s="1"/>
  <c r="AZ2294"/>
  <c r="CA2294" s="1"/>
  <c r="BA2294"/>
  <c r="BC2294"/>
  <c r="CD2294" s="1"/>
  <c r="BD2294"/>
  <c r="CE2294" s="1"/>
  <c r="H2295"/>
  <c r="J2295"/>
  <c r="K2295"/>
  <c r="M2295"/>
  <c r="N2295"/>
  <c r="P2295"/>
  <c r="Q2295"/>
  <c r="S2295"/>
  <c r="T2295"/>
  <c r="U2295"/>
  <c r="W2295"/>
  <c r="X2295"/>
  <c r="Z2295"/>
  <c r="AA2295"/>
  <c r="AC2295"/>
  <c r="AD2295"/>
  <c r="AF2295"/>
  <c r="AG2295"/>
  <c r="AH2295"/>
  <c r="AJ2295"/>
  <c r="AK2295"/>
  <c r="AM2295"/>
  <c r="AN2295"/>
  <c r="AP2295"/>
  <c r="AQ2295"/>
  <c r="AS2295"/>
  <c r="AT2295"/>
  <c r="AU2295"/>
  <c r="AV2295"/>
  <c r="BV2295" s="1"/>
  <c r="AZ2295"/>
  <c r="CA2295" s="1"/>
  <c r="BA2295"/>
  <c r="CB2295" s="1"/>
  <c r="BC2295"/>
  <c r="BD2295"/>
  <c r="CE2295" s="1"/>
  <c r="H2298"/>
  <c r="J2298"/>
  <c r="K2298"/>
  <c r="M2298"/>
  <c r="N2298"/>
  <c r="P2298"/>
  <c r="Q2298"/>
  <c r="S2298"/>
  <c r="T2298"/>
  <c r="U2298"/>
  <c r="W2298"/>
  <c r="X2298"/>
  <c r="Z2298"/>
  <c r="AA2298"/>
  <c r="AC2298"/>
  <c r="AD2298"/>
  <c r="AF2298"/>
  <c r="AG2298"/>
  <c r="AH2298"/>
  <c r="AJ2298"/>
  <c r="AK2298"/>
  <c r="AM2298"/>
  <c r="AN2298"/>
  <c r="AP2298"/>
  <c r="AQ2298"/>
  <c r="AS2298"/>
  <c r="AT2298"/>
  <c r="BT2298" s="1"/>
  <c r="AU2298"/>
  <c r="AV2298"/>
  <c r="BV2298" s="1"/>
  <c r="AZ2298"/>
  <c r="CA2298" s="1"/>
  <c r="BA2298"/>
  <c r="CB2298" s="1"/>
  <c r="BC2298"/>
  <c r="CD2298" s="1"/>
  <c r="BD2298"/>
  <c r="CE2298" s="1"/>
  <c r="H2299"/>
  <c r="J2299"/>
  <c r="K2299"/>
  <c r="M2299"/>
  <c r="N2299"/>
  <c r="P2299"/>
  <c r="Q2299"/>
  <c r="S2299"/>
  <c r="T2299"/>
  <c r="U2299"/>
  <c r="W2299"/>
  <c r="X2299"/>
  <c r="Z2299"/>
  <c r="AA2299"/>
  <c r="AC2299"/>
  <c r="AD2299"/>
  <c r="AF2299"/>
  <c r="AG2299"/>
  <c r="AH2299"/>
  <c r="AJ2299"/>
  <c r="AK2299"/>
  <c r="AM2299"/>
  <c r="AN2299"/>
  <c r="AP2299"/>
  <c r="AQ2299"/>
  <c r="AS2299"/>
  <c r="AT2299"/>
  <c r="BT2299" s="1"/>
  <c r="AU2299"/>
  <c r="BU2299" s="1"/>
  <c r="AV2299"/>
  <c r="AZ2299"/>
  <c r="BA2299"/>
  <c r="BC2299"/>
  <c r="CD2299" s="1"/>
  <c r="BD2299"/>
  <c r="H2276"/>
  <c r="J2276"/>
  <c r="K2276"/>
  <c r="M2276"/>
  <c r="N2276"/>
  <c r="P2276"/>
  <c r="Q2276"/>
  <c r="S2276"/>
  <c r="T2276"/>
  <c r="U2276"/>
  <c r="W2276"/>
  <c r="X2276"/>
  <c r="Z2276"/>
  <c r="AA2276"/>
  <c r="AC2276"/>
  <c r="AD2276"/>
  <c r="AF2276"/>
  <c r="AG2276"/>
  <c r="AH2276"/>
  <c r="AJ2276"/>
  <c r="AK2276"/>
  <c r="AM2276"/>
  <c r="AN2276"/>
  <c r="AP2276"/>
  <c r="AQ2276"/>
  <c r="AS2276"/>
  <c r="AT2276"/>
  <c r="BT2276" s="1"/>
  <c r="AU2276"/>
  <c r="BU2276" s="1"/>
  <c r="AV2276"/>
  <c r="BV2276" s="1"/>
  <c r="AZ2276"/>
  <c r="CA2276" s="1"/>
  <c r="BA2276"/>
  <c r="CB2276" s="1"/>
  <c r="BC2276"/>
  <c r="CD2276" s="1"/>
  <c r="BD2276"/>
  <c r="H2277"/>
  <c r="J2277"/>
  <c r="K2277"/>
  <c r="M2277"/>
  <c r="N2277"/>
  <c r="P2277"/>
  <c r="Q2277"/>
  <c r="S2277"/>
  <c r="T2277"/>
  <c r="U2277"/>
  <c r="W2277"/>
  <c r="X2277"/>
  <c r="Z2277"/>
  <c r="AA2277"/>
  <c r="AC2277"/>
  <c r="AD2277"/>
  <c r="AF2277"/>
  <c r="AG2277"/>
  <c r="AH2277"/>
  <c r="AJ2277"/>
  <c r="AK2277"/>
  <c r="AM2277"/>
  <c r="AN2277"/>
  <c r="AP2277"/>
  <c r="AQ2277"/>
  <c r="AS2277"/>
  <c r="AT2277"/>
  <c r="AU2277"/>
  <c r="AV2277"/>
  <c r="BV2277" s="1"/>
  <c r="AZ2277"/>
  <c r="CA2277" s="1"/>
  <c r="BA2277"/>
  <c r="CB2277" s="1"/>
  <c r="BC2277"/>
  <c r="BD2277"/>
  <c r="CE2277" s="1"/>
  <c r="BE2286"/>
  <c r="CF2286" s="1"/>
  <c r="AB414" i="2" s="1"/>
  <c r="BB2286" i="1"/>
  <c r="CC2286" s="1"/>
  <c r="Y414" i="2" s="1"/>
  <c r="AX2286" i="1"/>
  <c r="AW2286"/>
  <c r="AR2286"/>
  <c r="AO2286"/>
  <c r="AL2286"/>
  <c r="AI2286"/>
  <c r="AE2286"/>
  <c r="AB2286"/>
  <c r="Y2286"/>
  <c r="V2286"/>
  <c r="R2286"/>
  <c r="BS2286" s="1"/>
  <c r="O414" i="2" s="1"/>
  <c r="O2286" i="1"/>
  <c r="BP2286" s="1"/>
  <c r="L414" i="2" s="1"/>
  <c r="L2286" i="1"/>
  <c r="BM2286" s="1"/>
  <c r="I414" i="2" s="1"/>
  <c r="I2286" i="1"/>
  <c r="BE2285"/>
  <c r="CF2285" s="1"/>
  <c r="AB413" i="2" s="1"/>
  <c r="AB415" s="1"/>
  <c r="BB2285" i="1"/>
  <c r="CC2285" s="1"/>
  <c r="Y413" i="2" s="1"/>
  <c r="Y415" s="1"/>
  <c r="AX2285" i="1"/>
  <c r="AW2285"/>
  <c r="AR2285"/>
  <c r="AO2285"/>
  <c r="AL2285"/>
  <c r="AI2285"/>
  <c r="AE2285"/>
  <c r="AB2285"/>
  <c r="Y2285"/>
  <c r="V2285"/>
  <c r="R2285"/>
  <c r="BS2285" s="1"/>
  <c r="O413" i="2" s="1"/>
  <c r="O2285" i="1"/>
  <c r="BP2285" s="1"/>
  <c r="L413" i="2" s="1"/>
  <c r="L415" s="1"/>
  <c r="L2285" i="1"/>
  <c r="BM2285" s="1"/>
  <c r="I413" i="2" s="1"/>
  <c r="I2285" i="1"/>
  <c r="BE2282"/>
  <c r="CF2282" s="1"/>
  <c r="AB410" i="2" s="1"/>
  <c r="BB2282" i="1"/>
  <c r="AX2282"/>
  <c r="AW2282"/>
  <c r="AW2289" s="1"/>
  <c r="AR2282"/>
  <c r="AR2289" s="1"/>
  <c r="AO2282"/>
  <c r="AO2289" s="1"/>
  <c r="AL2282"/>
  <c r="AI2282"/>
  <c r="AI2289" s="1"/>
  <c r="AE2282"/>
  <c r="AE2289" s="1"/>
  <c r="AB2282"/>
  <c r="Y2282"/>
  <c r="Y2289" s="1"/>
  <c r="V2282"/>
  <c r="R2282"/>
  <c r="BS2282" s="1"/>
  <c r="O410" i="2" s="1"/>
  <c r="O2282" i="1"/>
  <c r="L2282"/>
  <c r="BM2282" s="1"/>
  <c r="I410" i="2" s="1"/>
  <c r="I2282" i="1"/>
  <c r="I2289" s="1"/>
  <c r="BE2281"/>
  <c r="CF2281" s="1"/>
  <c r="AB409" i="2" s="1"/>
  <c r="AB411" s="1"/>
  <c r="BB2281" i="1"/>
  <c r="AX2281"/>
  <c r="AW2281"/>
  <c r="AR2281"/>
  <c r="AO2281"/>
  <c r="AO2288" s="1"/>
  <c r="AL2281"/>
  <c r="AL2288" s="1"/>
  <c r="AI2281"/>
  <c r="AI2288" s="1"/>
  <c r="AE2281"/>
  <c r="AE2288" s="1"/>
  <c r="AB2281"/>
  <c r="Y2281"/>
  <c r="Y2288" s="1"/>
  <c r="V2281"/>
  <c r="V2288" s="1"/>
  <c r="R2281"/>
  <c r="BS2281" s="1"/>
  <c r="O409" i="2" s="1"/>
  <c r="O411" s="1"/>
  <c r="O2281" i="1"/>
  <c r="O2288" s="1"/>
  <c r="L2281"/>
  <c r="BM2281" s="1"/>
  <c r="I409" i="2" s="1"/>
  <c r="I2281" i="1"/>
  <c r="BE2274"/>
  <c r="CF2274" s="1"/>
  <c r="AB406" i="2" s="1"/>
  <c r="BB2274" i="1"/>
  <c r="AX2274"/>
  <c r="AW2274"/>
  <c r="AW2295" s="1"/>
  <c r="AR2274"/>
  <c r="AR2295" s="1"/>
  <c r="AO2274"/>
  <c r="AO2295" s="1"/>
  <c r="AL2274"/>
  <c r="AL2295" s="1"/>
  <c r="AI2274"/>
  <c r="AI2295" s="1"/>
  <c r="AE2274"/>
  <c r="AE2295" s="1"/>
  <c r="AB2274"/>
  <c r="AB2295" s="1"/>
  <c r="Y2274"/>
  <c r="Y2295" s="1"/>
  <c r="V2274"/>
  <c r="V2295" s="1"/>
  <c r="R2274"/>
  <c r="BS2274" s="1"/>
  <c r="O406" i="2" s="1"/>
  <c r="O2274" i="1"/>
  <c r="BP2274" s="1"/>
  <c r="L406" i="2" s="1"/>
  <c r="L2274" i="1"/>
  <c r="BM2274" s="1"/>
  <c r="I406" i="2" s="1"/>
  <c r="I2274" i="1"/>
  <c r="BE2273"/>
  <c r="CF2273" s="1"/>
  <c r="AB405" i="2" s="1"/>
  <c r="BB2273" i="1"/>
  <c r="AX2273"/>
  <c r="AW2273"/>
  <c r="AW2294" s="1"/>
  <c r="AW2296" s="1"/>
  <c r="AR2273"/>
  <c r="AR2294" s="1"/>
  <c r="AO2294"/>
  <c r="AO2296" s="1"/>
  <c r="AL2273"/>
  <c r="AL2294" s="1"/>
  <c r="AI2273"/>
  <c r="AI2294" s="1"/>
  <c r="AE2273"/>
  <c r="AE2294" s="1"/>
  <c r="AB2273"/>
  <c r="AB2294" s="1"/>
  <c r="AB2296" s="1"/>
  <c r="Y2273"/>
  <c r="Y2294" s="1"/>
  <c r="Y2296" s="1"/>
  <c r="V2273"/>
  <c r="V2294" s="1"/>
  <c r="R2273"/>
  <c r="BS2273" s="1"/>
  <c r="O405" i="2" s="1"/>
  <c r="O2273" i="1"/>
  <c r="L2273"/>
  <c r="BM2273" s="1"/>
  <c r="I405" i="2" s="1"/>
  <c r="I2273" i="1"/>
  <c r="I2294" s="1"/>
  <c r="BE2270"/>
  <c r="CF2270" s="1"/>
  <c r="AB402" i="2" s="1"/>
  <c r="BB2270" i="1"/>
  <c r="AX2270"/>
  <c r="AW2270"/>
  <c r="AR2270"/>
  <c r="AR2299" s="1"/>
  <c r="AO2270"/>
  <c r="AO2277" s="1"/>
  <c r="AL2270"/>
  <c r="AI2270"/>
  <c r="AE2270"/>
  <c r="AB2270"/>
  <c r="Y2270"/>
  <c r="V2270"/>
  <c r="R2270"/>
  <c r="O2270"/>
  <c r="L2270"/>
  <c r="BM2270" s="1"/>
  <c r="I402" i="2" s="1"/>
  <c r="I2270" i="1"/>
  <c r="BE2269"/>
  <c r="CF2269" s="1"/>
  <c r="AB401" i="2" s="1"/>
  <c r="AB403" s="1"/>
  <c r="BB2269" i="1"/>
  <c r="AX2269"/>
  <c r="AW2269"/>
  <c r="AR2269"/>
  <c r="AO2269"/>
  <c r="AL2269"/>
  <c r="AL2298" s="1"/>
  <c r="AI2269"/>
  <c r="AE2269"/>
  <c r="AE2276" s="1"/>
  <c r="AB2269"/>
  <c r="Y2269"/>
  <c r="V2269"/>
  <c r="V2298" s="1"/>
  <c r="R2269"/>
  <c r="BS2269" s="1"/>
  <c r="O401" i="2" s="1"/>
  <c r="O2269" i="1"/>
  <c r="O2298" s="1"/>
  <c r="L2269"/>
  <c r="BM2269" s="1"/>
  <c r="I401" i="2" s="1"/>
  <c r="I403" s="1"/>
  <c r="I2269" i="1"/>
  <c r="H2257"/>
  <c r="J2257"/>
  <c r="K2257"/>
  <c r="M2257"/>
  <c r="N2257"/>
  <c r="P2257"/>
  <c r="Q2257"/>
  <c r="S2257"/>
  <c r="T2257"/>
  <c r="U2257"/>
  <c r="W2257"/>
  <c r="X2257"/>
  <c r="Z2257"/>
  <c r="AA2257"/>
  <c r="AC2257"/>
  <c r="AD2257"/>
  <c r="AF2257"/>
  <c r="AG2257"/>
  <c r="AH2257"/>
  <c r="AJ2257"/>
  <c r="AK2257"/>
  <c r="AM2257"/>
  <c r="AN2257"/>
  <c r="AP2257"/>
  <c r="AQ2257"/>
  <c r="AS2257"/>
  <c r="AT2257"/>
  <c r="BT2257" s="1"/>
  <c r="O114" i="14" s="1"/>
  <c r="AU2257" i="1"/>
  <c r="BU2257" s="1"/>
  <c r="P114" i="14" s="1"/>
  <c r="AV2257" i="1"/>
  <c r="AZ2257"/>
  <c r="BA2257"/>
  <c r="BC2257"/>
  <c r="CD2257" s="1"/>
  <c r="Y114" i="14" s="1"/>
  <c r="BD2257" i="1"/>
  <c r="H2258"/>
  <c r="J2258"/>
  <c r="K2258"/>
  <c r="M2258"/>
  <c r="N2258"/>
  <c r="P2258"/>
  <c r="Q2258"/>
  <c r="S2258"/>
  <c r="T2258"/>
  <c r="U2258"/>
  <c r="W2258"/>
  <c r="X2258"/>
  <c r="Z2258"/>
  <c r="AA2258"/>
  <c r="AC2258"/>
  <c r="AD2258"/>
  <c r="AF2258"/>
  <c r="AG2258"/>
  <c r="AH2258"/>
  <c r="AJ2258"/>
  <c r="AK2258"/>
  <c r="AM2258"/>
  <c r="AN2258"/>
  <c r="AP2258"/>
  <c r="AQ2258"/>
  <c r="AS2258"/>
  <c r="AT2258"/>
  <c r="AU2258"/>
  <c r="BU2258" s="1"/>
  <c r="AV2258"/>
  <c r="BV2258" s="1"/>
  <c r="AZ2258"/>
  <c r="BA2258"/>
  <c r="CB2258" s="1"/>
  <c r="BC2258"/>
  <c r="BD2258"/>
  <c r="CE2258" s="1"/>
  <c r="H2264"/>
  <c r="J2264"/>
  <c r="K2264"/>
  <c r="M2264"/>
  <c r="N2264"/>
  <c r="P2264"/>
  <c r="Q2264"/>
  <c r="S2264"/>
  <c r="T2264"/>
  <c r="U2264"/>
  <c r="W2264"/>
  <c r="X2264"/>
  <c r="Z2264"/>
  <c r="AA2264"/>
  <c r="AC2264"/>
  <c r="AD2264"/>
  <c r="AF2264"/>
  <c r="AG2264"/>
  <c r="AH2264"/>
  <c r="AJ2264"/>
  <c r="AK2264"/>
  <c r="AM2264"/>
  <c r="AN2264"/>
  <c r="AP2264"/>
  <c r="AQ2264"/>
  <c r="AS2264"/>
  <c r="AT2264"/>
  <c r="BT2264" s="1"/>
  <c r="AU2264"/>
  <c r="BU2264" s="1"/>
  <c r="BV2264"/>
  <c r="AZ2264"/>
  <c r="CA2264" s="1"/>
  <c r="BA2264"/>
  <c r="CB2264" s="1"/>
  <c r="BC2264"/>
  <c r="CD2264" s="1"/>
  <c r="BD2264"/>
  <c r="CE2264" s="1"/>
  <c r="BD2255"/>
  <c r="CE2255" s="1"/>
  <c r="BC2255"/>
  <c r="CD2255" s="1"/>
  <c r="BA2255"/>
  <c r="CB2255" s="1"/>
  <c r="AZ2255"/>
  <c r="CA2255" s="1"/>
  <c r="AV2255"/>
  <c r="BV2255" s="1"/>
  <c r="AU2255"/>
  <c r="BU2255" s="1"/>
  <c r="AT2255"/>
  <c r="BT2255" s="1"/>
  <c r="AS2255"/>
  <c r="AQ2255"/>
  <c r="AP2255"/>
  <c r="AN2255"/>
  <c r="AM2255"/>
  <c r="AK2255"/>
  <c r="AJ2255"/>
  <c r="AH2255"/>
  <c r="AG2255"/>
  <c r="AF2255"/>
  <c r="AD2255"/>
  <c r="AC2255"/>
  <c r="AA2255"/>
  <c r="Z2255"/>
  <c r="X2255"/>
  <c r="W2255"/>
  <c r="U2255"/>
  <c r="T2255"/>
  <c r="S2255"/>
  <c r="Q2255"/>
  <c r="P2255"/>
  <c r="N2255"/>
  <c r="M2255"/>
  <c r="K2255"/>
  <c r="J2255"/>
  <c r="H2255"/>
  <c r="G2255"/>
  <c r="BE2254"/>
  <c r="CF2254" s="1"/>
  <c r="AB170" i="2" s="1"/>
  <c r="BB2254" i="1"/>
  <c r="CC2254" s="1"/>
  <c r="Y170" i="2" s="1"/>
  <c r="AX2254" i="1"/>
  <c r="AW2254"/>
  <c r="AR2254"/>
  <c r="AO2254"/>
  <c r="AL2254"/>
  <c r="AI2254"/>
  <c r="AE2254"/>
  <c r="AB2254"/>
  <c r="Y2254"/>
  <c r="V2254"/>
  <c r="R2254"/>
  <c r="O2254"/>
  <c r="BP2254" s="1"/>
  <c r="L170" i="2" s="1"/>
  <c r="L2254" i="1"/>
  <c r="BM2254" s="1"/>
  <c r="I170" i="2" s="1"/>
  <c r="I2254" i="1"/>
  <c r="BJ2254" s="1"/>
  <c r="F170" i="2" s="1"/>
  <c r="BE2253" i="1"/>
  <c r="BB2253"/>
  <c r="AX2253"/>
  <c r="AX2255" s="1"/>
  <c r="AW2253"/>
  <c r="AW2255" s="1"/>
  <c r="AR2253"/>
  <c r="AR2255" s="1"/>
  <c r="AO2253"/>
  <c r="AO2255" s="1"/>
  <c r="AL2253"/>
  <c r="AL2255" s="1"/>
  <c r="AI2253"/>
  <c r="AI2255" s="1"/>
  <c r="AE2253"/>
  <c r="AE2255" s="1"/>
  <c r="AB2253"/>
  <c r="Y2253"/>
  <c r="Y2255" s="1"/>
  <c r="V2253"/>
  <c r="V2255" s="1"/>
  <c r="R2253"/>
  <c r="O2253"/>
  <c r="L2253"/>
  <c r="BM2253" s="1"/>
  <c r="I169" i="2" s="1"/>
  <c r="I171" s="1"/>
  <c r="I2253" i="1"/>
  <c r="BD2250"/>
  <c r="CE2250" s="1"/>
  <c r="BC2250"/>
  <c r="CD2250" s="1"/>
  <c r="BA2250"/>
  <c r="CB2250" s="1"/>
  <c r="AZ2250"/>
  <c r="CA2250" s="1"/>
  <c r="AV2250"/>
  <c r="BV2250" s="1"/>
  <c r="AU2250"/>
  <c r="BU2250" s="1"/>
  <c r="AT2250"/>
  <c r="BT2250" s="1"/>
  <c r="AS2250"/>
  <c r="AQ2250"/>
  <c r="AP2250"/>
  <c r="AN2250"/>
  <c r="AM2250"/>
  <c r="AK2250"/>
  <c r="AJ2250"/>
  <c r="AH2250"/>
  <c r="AG2250"/>
  <c r="AF2250"/>
  <c r="AD2250"/>
  <c r="AC2250"/>
  <c r="AA2250"/>
  <c r="Z2250"/>
  <c r="X2250"/>
  <c r="W2250"/>
  <c r="U2250"/>
  <c r="T2250"/>
  <c r="S2250"/>
  <c r="Q2250"/>
  <c r="P2250"/>
  <c r="N2250"/>
  <c r="M2250"/>
  <c r="K2250"/>
  <c r="J2250"/>
  <c r="H2250"/>
  <c r="G2250"/>
  <c r="BE2249"/>
  <c r="CF2249" s="1"/>
  <c r="BB2249"/>
  <c r="CC2249" s="1"/>
  <c r="AX2249"/>
  <c r="AW2249"/>
  <c r="AR2249"/>
  <c r="AO2249"/>
  <c r="AL2249"/>
  <c r="AI2249"/>
  <c r="AE2249"/>
  <c r="AB2249"/>
  <c r="Y2249"/>
  <c r="V2249"/>
  <c r="R2249"/>
  <c r="O2249"/>
  <c r="BP2249" s="1"/>
  <c r="L2249"/>
  <c r="BM2249" s="1"/>
  <c r="I2249"/>
  <c r="BJ2249" s="1"/>
  <c r="BE2248"/>
  <c r="BB2248"/>
  <c r="AX2248"/>
  <c r="AX2250" s="1"/>
  <c r="AW2248"/>
  <c r="AW2250" s="1"/>
  <c r="AR2248"/>
  <c r="AR2250" s="1"/>
  <c r="AO2248"/>
  <c r="AO2250" s="1"/>
  <c r="AL2248"/>
  <c r="AL2250" s="1"/>
  <c r="AI2248"/>
  <c r="AI2250" s="1"/>
  <c r="AE2248"/>
  <c r="AE2250" s="1"/>
  <c r="AB2248"/>
  <c r="Y2248"/>
  <c r="Y2250" s="1"/>
  <c r="V2248"/>
  <c r="V2250" s="1"/>
  <c r="R2248"/>
  <c r="O2248"/>
  <c r="L2248"/>
  <c r="BM2248" s="1"/>
  <c r="I2248"/>
  <c r="BD2245"/>
  <c r="CE2245" s="1"/>
  <c r="BC2245"/>
  <c r="CD2245" s="1"/>
  <c r="BA2245"/>
  <c r="CB2245" s="1"/>
  <c r="AZ2245"/>
  <c r="CA2245" s="1"/>
  <c r="AV2245"/>
  <c r="BV2245" s="1"/>
  <c r="AU2245"/>
  <c r="BU2245" s="1"/>
  <c r="AT2245"/>
  <c r="BT2245" s="1"/>
  <c r="AS2245"/>
  <c r="AQ2245"/>
  <c r="AP2245"/>
  <c r="AN2245"/>
  <c r="AM2245"/>
  <c r="AK2245"/>
  <c r="AJ2245"/>
  <c r="AH2245"/>
  <c r="AG2245"/>
  <c r="AF2245"/>
  <c r="AD2245"/>
  <c r="AC2245"/>
  <c r="AA2245"/>
  <c r="Z2245"/>
  <c r="X2245"/>
  <c r="W2245"/>
  <c r="U2245"/>
  <c r="T2245"/>
  <c r="S2245"/>
  <c r="Q2245"/>
  <c r="P2245"/>
  <c r="N2245"/>
  <c r="M2245"/>
  <c r="K2245"/>
  <c r="J2245"/>
  <c r="H2245"/>
  <c r="G2245"/>
  <c r="BE2244"/>
  <c r="CF2244" s="1"/>
  <c r="AB166" i="2" s="1"/>
  <c r="BB2244" i="1"/>
  <c r="CC2244" s="1"/>
  <c r="Y166" i="2" s="1"/>
  <c r="AX2244" i="1"/>
  <c r="AW2244"/>
  <c r="AR2244"/>
  <c r="AO2244"/>
  <c r="AL2244"/>
  <c r="AI2244"/>
  <c r="AE2244"/>
  <c r="AB2244"/>
  <c r="Y2244"/>
  <c r="V2244"/>
  <c r="R2244"/>
  <c r="BS2244" s="1"/>
  <c r="O166" i="2" s="1"/>
  <c r="O2244" i="1"/>
  <c r="BP2244" s="1"/>
  <c r="L166" i="2" s="1"/>
  <c r="L2244" i="1"/>
  <c r="BM2244" s="1"/>
  <c r="I166" i="2" s="1"/>
  <c r="I2244" i="1"/>
  <c r="BE2243"/>
  <c r="BB2243"/>
  <c r="AX2243"/>
  <c r="AX2245" s="1"/>
  <c r="AW2243"/>
  <c r="AW2245" s="1"/>
  <c r="AR2243"/>
  <c r="AR2245" s="1"/>
  <c r="AO2243"/>
  <c r="AL2243"/>
  <c r="AL2245" s="1"/>
  <c r="AI2243"/>
  <c r="AI2245" s="1"/>
  <c r="AE2243"/>
  <c r="AB2243"/>
  <c r="AB2245" s="1"/>
  <c r="Y2243"/>
  <c r="V2243"/>
  <c r="V2245" s="1"/>
  <c r="R2243"/>
  <c r="O2243"/>
  <c r="L2243"/>
  <c r="I2243"/>
  <c r="BD2237"/>
  <c r="CE2237" s="1"/>
  <c r="BC2237"/>
  <c r="CD2237" s="1"/>
  <c r="BA2237"/>
  <c r="CB2237" s="1"/>
  <c r="AZ2237"/>
  <c r="CA2237" s="1"/>
  <c r="AV2237"/>
  <c r="BV2237" s="1"/>
  <c r="AU2237"/>
  <c r="BU2237" s="1"/>
  <c r="AT2237"/>
  <c r="BT2237" s="1"/>
  <c r="AS2237"/>
  <c r="AQ2237"/>
  <c r="AP2237"/>
  <c r="AN2237"/>
  <c r="AM2237"/>
  <c r="AK2237"/>
  <c r="AJ2237"/>
  <c r="AH2237"/>
  <c r="AG2237"/>
  <c r="AF2237"/>
  <c r="AD2237"/>
  <c r="AC2237"/>
  <c r="AA2237"/>
  <c r="Z2237"/>
  <c r="X2237"/>
  <c r="W2237"/>
  <c r="U2237"/>
  <c r="T2237"/>
  <c r="S2237"/>
  <c r="Q2237"/>
  <c r="P2237"/>
  <c r="N2237"/>
  <c r="M2237"/>
  <c r="K2237"/>
  <c r="J2237"/>
  <c r="H2237"/>
  <c r="G2237"/>
  <c r="BE2236"/>
  <c r="CF2236" s="1"/>
  <c r="AB162" i="2" s="1"/>
  <c r="BB2236" i="1"/>
  <c r="CC2236" s="1"/>
  <c r="Y162" i="2" s="1"/>
  <c r="AX2236" i="1"/>
  <c r="AW2236"/>
  <c r="AR2236"/>
  <c r="AO2236"/>
  <c r="AL2236"/>
  <c r="AI2236"/>
  <c r="AE2236"/>
  <c r="AB2236"/>
  <c r="Y2236"/>
  <c r="V2236"/>
  <c r="R2236"/>
  <c r="O2236"/>
  <c r="BP2236" s="1"/>
  <c r="L162" i="2" s="1"/>
  <c r="L2236" i="1"/>
  <c r="BM2236" s="1"/>
  <c r="I162" i="2" s="1"/>
  <c r="I2236" i="1"/>
  <c r="BE2235"/>
  <c r="BB2235"/>
  <c r="AX2235"/>
  <c r="AW2235"/>
  <c r="AR2235"/>
  <c r="AR2237" s="1"/>
  <c r="AO2235"/>
  <c r="AO2237" s="1"/>
  <c r="AL2235"/>
  <c r="AL2237" s="1"/>
  <c r="AI2235"/>
  <c r="AI2237" s="1"/>
  <c r="AE2235"/>
  <c r="AB2235"/>
  <c r="Y2235"/>
  <c r="Y2237" s="1"/>
  <c r="V2235"/>
  <c r="V2237" s="1"/>
  <c r="R2235"/>
  <c r="O2235"/>
  <c r="L2235"/>
  <c r="BM2235" s="1"/>
  <c r="I161" i="2" s="1"/>
  <c r="I2235" i="1"/>
  <c r="BD2232"/>
  <c r="CE2232" s="1"/>
  <c r="BC2232"/>
  <c r="CD2232" s="1"/>
  <c r="BA2232"/>
  <c r="CB2232" s="1"/>
  <c r="AZ2232"/>
  <c r="CA2232" s="1"/>
  <c r="AV2232"/>
  <c r="BV2232" s="1"/>
  <c r="AU2232"/>
  <c r="BU2232" s="1"/>
  <c r="AT2232"/>
  <c r="BT2232" s="1"/>
  <c r="AS2232"/>
  <c r="AQ2232"/>
  <c r="AP2232"/>
  <c r="AN2232"/>
  <c r="AM2232"/>
  <c r="AK2232"/>
  <c r="AJ2232"/>
  <c r="AH2232"/>
  <c r="AG2232"/>
  <c r="AF2232"/>
  <c r="AD2232"/>
  <c r="AC2232"/>
  <c r="AA2232"/>
  <c r="Z2232"/>
  <c r="X2232"/>
  <c r="W2232"/>
  <c r="U2232"/>
  <c r="T2232"/>
  <c r="S2232"/>
  <c r="Q2232"/>
  <c r="P2232"/>
  <c r="N2232"/>
  <c r="M2232"/>
  <c r="K2232"/>
  <c r="J2232"/>
  <c r="H2232"/>
  <c r="G2232"/>
  <c r="BE2231"/>
  <c r="CF2231" s="1"/>
  <c r="AB158" i="2" s="1"/>
  <c r="BB2231" i="1"/>
  <c r="CC2231" s="1"/>
  <c r="Y158" i="2" s="1"/>
  <c r="AX2231" i="1"/>
  <c r="AW2231"/>
  <c r="AR2231"/>
  <c r="AO2231"/>
  <c r="AL2231"/>
  <c r="AI2231"/>
  <c r="AE2231"/>
  <c r="AB2231"/>
  <c r="Y2231"/>
  <c r="V2231"/>
  <c r="R2231"/>
  <c r="O2231"/>
  <c r="BP2231" s="1"/>
  <c r="L158" i="2" s="1"/>
  <c r="L2231" i="1"/>
  <c r="BM2231" s="1"/>
  <c r="I158" i="2" s="1"/>
  <c r="I2231" i="1"/>
  <c r="BJ2231" s="1"/>
  <c r="F158" i="2" s="1"/>
  <c r="BE2230" i="1"/>
  <c r="BB2230"/>
  <c r="AX2230"/>
  <c r="AW2230"/>
  <c r="AW2232" s="1"/>
  <c r="AR2230"/>
  <c r="AR2232" s="1"/>
  <c r="AO2230"/>
  <c r="AO2232" s="1"/>
  <c r="AL2230"/>
  <c r="AL2232" s="1"/>
  <c r="AI2230"/>
  <c r="AI2232" s="1"/>
  <c r="AE2230"/>
  <c r="AE2232" s="1"/>
  <c r="AB2230"/>
  <c r="Y2230"/>
  <c r="Y2232" s="1"/>
  <c r="V2230"/>
  <c r="V2232" s="1"/>
  <c r="R2230"/>
  <c r="O2230"/>
  <c r="L2230"/>
  <c r="I2230"/>
  <c r="BD2223"/>
  <c r="CE2223" s="1"/>
  <c r="BC2223"/>
  <c r="CD2223" s="1"/>
  <c r="BA2223"/>
  <c r="CB2223" s="1"/>
  <c r="AZ2223"/>
  <c r="CA2223" s="1"/>
  <c r="AV2223"/>
  <c r="BV2223" s="1"/>
  <c r="AU2223"/>
  <c r="BU2223" s="1"/>
  <c r="AT2223"/>
  <c r="BT2223" s="1"/>
  <c r="AS2223"/>
  <c r="AQ2223"/>
  <c r="AP2223"/>
  <c r="AN2223"/>
  <c r="AM2223"/>
  <c r="AK2223"/>
  <c r="AJ2223"/>
  <c r="AH2223"/>
  <c r="AG2223"/>
  <c r="AF2223"/>
  <c r="AD2223"/>
  <c r="AC2223"/>
  <c r="AA2223"/>
  <c r="Z2223"/>
  <c r="X2223"/>
  <c r="W2223"/>
  <c r="U2223"/>
  <c r="T2223"/>
  <c r="S2223"/>
  <c r="Q2223"/>
  <c r="P2223"/>
  <c r="N2223"/>
  <c r="M2223"/>
  <c r="K2223"/>
  <c r="J2223"/>
  <c r="H2223"/>
  <c r="G2223"/>
  <c r="BE2222"/>
  <c r="CF2222" s="1"/>
  <c r="BB2222"/>
  <c r="CC2222" s="1"/>
  <c r="AX2222"/>
  <c r="AW2222"/>
  <c r="AR2222"/>
  <c r="AO2222"/>
  <c r="AL2222"/>
  <c r="AI2222"/>
  <c r="AE2222"/>
  <c r="AB2222"/>
  <c r="Y2222"/>
  <c r="V2222"/>
  <c r="R2222"/>
  <c r="O2222"/>
  <c r="BP2222" s="1"/>
  <c r="L2222"/>
  <c r="I2222"/>
  <c r="BJ2222" s="1"/>
  <c r="BE2221"/>
  <c r="BB2221"/>
  <c r="AX2221"/>
  <c r="AW2221"/>
  <c r="AW2223" s="1"/>
  <c r="AR2221"/>
  <c r="AR2223" s="1"/>
  <c r="AO2221"/>
  <c r="AO2223" s="1"/>
  <c r="AL2221"/>
  <c r="AI2221"/>
  <c r="AI2223" s="1"/>
  <c r="AE2221"/>
  <c r="AE2223" s="1"/>
  <c r="AB2221"/>
  <c r="AB2264" s="1"/>
  <c r="Y2221"/>
  <c r="V2221"/>
  <c r="V2223" s="1"/>
  <c r="R2221"/>
  <c r="O2221"/>
  <c r="O2264" s="1"/>
  <c r="L2221"/>
  <c r="I2221"/>
  <c r="BD2227"/>
  <c r="CE2227" s="1"/>
  <c r="BC2227"/>
  <c r="CD2227" s="1"/>
  <c r="BA2227"/>
  <c r="CB2227" s="1"/>
  <c r="AZ2227"/>
  <c r="CA2227" s="1"/>
  <c r="AV2227"/>
  <c r="BV2227" s="1"/>
  <c r="AU2227"/>
  <c r="BU2227" s="1"/>
  <c r="AT2227"/>
  <c r="BT2227" s="1"/>
  <c r="AS2227"/>
  <c r="AQ2227"/>
  <c r="AP2227"/>
  <c r="AN2227"/>
  <c r="AM2227"/>
  <c r="AK2227"/>
  <c r="AJ2227"/>
  <c r="AH2227"/>
  <c r="AG2227"/>
  <c r="AF2227"/>
  <c r="AD2227"/>
  <c r="AC2227"/>
  <c r="AA2227"/>
  <c r="Z2227"/>
  <c r="X2227"/>
  <c r="W2227"/>
  <c r="U2227"/>
  <c r="T2227"/>
  <c r="S2227"/>
  <c r="Q2227"/>
  <c r="P2227"/>
  <c r="N2227"/>
  <c r="M2227"/>
  <c r="K2227"/>
  <c r="J2227"/>
  <c r="H2227"/>
  <c r="G2227"/>
  <c r="BE2226"/>
  <c r="CF2226" s="1"/>
  <c r="AB154" i="2" s="1"/>
  <c r="BB2226" i="1"/>
  <c r="CC2226" s="1"/>
  <c r="Y154" i="2" s="1"/>
  <c r="AX2226" i="1"/>
  <c r="AW2226"/>
  <c r="AR2226"/>
  <c r="AO2226"/>
  <c r="AL2226"/>
  <c r="AI2226"/>
  <c r="AE2226"/>
  <c r="AB2226"/>
  <c r="Y2226"/>
  <c r="V2226"/>
  <c r="R2226"/>
  <c r="BS2226" s="1"/>
  <c r="O154" i="2" s="1"/>
  <c r="O2226" i="1"/>
  <c r="BP2226" s="1"/>
  <c r="L154" i="2" s="1"/>
  <c r="L2226" i="1"/>
  <c r="BM2226" s="1"/>
  <c r="I154" i="2" s="1"/>
  <c r="I2226" i="1"/>
  <c r="BE2225"/>
  <c r="BB2225"/>
  <c r="AX2225"/>
  <c r="AX2227" s="1"/>
  <c r="AW2225"/>
  <c r="AW2227" s="1"/>
  <c r="AR2225"/>
  <c r="AR2227" s="1"/>
  <c r="AO2225"/>
  <c r="AO2227" s="1"/>
  <c r="AL2225"/>
  <c r="AL2227" s="1"/>
  <c r="AI2225"/>
  <c r="AI2227" s="1"/>
  <c r="AE2225"/>
  <c r="AB2225"/>
  <c r="AB2227" s="1"/>
  <c r="Y2225"/>
  <c r="V2225"/>
  <c r="V2227" s="1"/>
  <c r="R2225"/>
  <c r="O2225"/>
  <c r="L2225"/>
  <c r="I2225"/>
  <c r="BD2218"/>
  <c r="CE2218" s="1"/>
  <c r="BC2218"/>
  <c r="CD2218" s="1"/>
  <c r="BA2218"/>
  <c r="CB2218" s="1"/>
  <c r="AZ2218"/>
  <c r="CA2218" s="1"/>
  <c r="AV2218"/>
  <c r="BV2218" s="1"/>
  <c r="AU2218"/>
  <c r="BU2218" s="1"/>
  <c r="AT2218"/>
  <c r="BT2218" s="1"/>
  <c r="AS2218"/>
  <c r="AQ2218"/>
  <c r="AP2218"/>
  <c r="AN2218"/>
  <c r="AM2218"/>
  <c r="AK2218"/>
  <c r="AJ2218"/>
  <c r="AH2218"/>
  <c r="AG2218"/>
  <c r="AF2218"/>
  <c r="AD2218"/>
  <c r="AC2218"/>
  <c r="AA2218"/>
  <c r="Z2218"/>
  <c r="X2218"/>
  <c r="W2218"/>
  <c r="U2218"/>
  <c r="T2218"/>
  <c r="S2218"/>
  <c r="Q2218"/>
  <c r="P2218"/>
  <c r="N2218"/>
  <c r="M2218"/>
  <c r="K2218"/>
  <c r="J2218"/>
  <c r="H2218"/>
  <c r="G2218"/>
  <c r="BE2217"/>
  <c r="CF2217" s="1"/>
  <c r="AB150" i="2" s="1"/>
  <c r="BB2217" i="1"/>
  <c r="CC2217" s="1"/>
  <c r="Y150" i="2" s="1"/>
  <c r="AX2217" i="1"/>
  <c r="AW2217"/>
  <c r="AR2217"/>
  <c r="AO2217"/>
  <c r="AL2217"/>
  <c r="AI2217"/>
  <c r="AE2217"/>
  <c r="AB2217"/>
  <c r="Y2217"/>
  <c r="V2217"/>
  <c r="R2217"/>
  <c r="O2217"/>
  <c r="BP2217" s="1"/>
  <c r="L150" i="2" s="1"/>
  <c r="L2217" i="1"/>
  <c r="BM2217" s="1"/>
  <c r="I150" i="2" s="1"/>
  <c r="I2217" i="1"/>
  <c r="BE2216"/>
  <c r="BB2216"/>
  <c r="AX2216"/>
  <c r="AX2218" s="1"/>
  <c r="AW2216"/>
  <c r="AW2218" s="1"/>
  <c r="AR2216"/>
  <c r="AR2218" s="1"/>
  <c r="AO2216"/>
  <c r="AO2218" s="1"/>
  <c r="AL2216"/>
  <c r="AL2218" s="1"/>
  <c r="AI2216"/>
  <c r="AE2216"/>
  <c r="AE2218" s="1"/>
  <c r="AB2216"/>
  <c r="Y2216"/>
  <c r="Y2218" s="1"/>
  <c r="V2216"/>
  <c r="R2216"/>
  <c r="O2216"/>
  <c r="L2216"/>
  <c r="BM2216" s="1"/>
  <c r="I149" i="2" s="1"/>
  <c r="I151" s="1"/>
  <c r="I2216" i="1"/>
  <c r="BD2209"/>
  <c r="CE2209" s="1"/>
  <c r="Z12" i="7" s="1"/>
  <c r="BC2209" i="1"/>
  <c r="CD2209" s="1"/>
  <c r="Y12" i="7" s="1"/>
  <c r="BA2209" i="1"/>
  <c r="CB2209" s="1"/>
  <c r="W12" i="7" s="1"/>
  <c r="AZ2209" i="1"/>
  <c r="CA2209" s="1"/>
  <c r="V12" i="7" s="1"/>
  <c r="AV2209" i="1"/>
  <c r="BV2209" s="1"/>
  <c r="Q12" i="7" s="1"/>
  <c r="AU2209" i="1"/>
  <c r="BU2209" s="1"/>
  <c r="P12" i="7" s="1"/>
  <c r="AT2209" i="1"/>
  <c r="BT2209" s="1"/>
  <c r="O12" i="7" s="1"/>
  <c r="AS2209" i="1"/>
  <c r="AQ2209"/>
  <c r="AP2209"/>
  <c r="AN2209"/>
  <c r="AM2209"/>
  <c r="AK2209"/>
  <c r="AJ2209"/>
  <c r="AH2209"/>
  <c r="AG2209"/>
  <c r="AF2209"/>
  <c r="AD2209"/>
  <c r="AC2209"/>
  <c r="AA2209"/>
  <c r="Z2209"/>
  <c r="X2209"/>
  <c r="W2209"/>
  <c r="U2209"/>
  <c r="T2209"/>
  <c r="S2209"/>
  <c r="Q2209"/>
  <c r="P2209"/>
  <c r="N2209"/>
  <c r="M2209"/>
  <c r="K2209"/>
  <c r="J2209"/>
  <c r="H2209"/>
  <c r="BE2208"/>
  <c r="CF2208" s="1"/>
  <c r="AB191" i="2" s="1"/>
  <c r="BB2208" i="1"/>
  <c r="CC2208" s="1"/>
  <c r="Y191" i="2" s="1"/>
  <c r="AX2208" i="1"/>
  <c r="AW2208"/>
  <c r="AR2208"/>
  <c r="AO2208"/>
  <c r="AL2208"/>
  <c r="AI2208"/>
  <c r="AE2208"/>
  <c r="AB2208"/>
  <c r="Y2208"/>
  <c r="V2208"/>
  <c r="R2208"/>
  <c r="O2208"/>
  <c r="BP2208" s="1"/>
  <c r="L191" i="2" s="1"/>
  <c r="L2208" i="1"/>
  <c r="BM2208" s="1"/>
  <c r="I191" i="2" s="1"/>
  <c r="I2208" i="1"/>
  <c r="BJ2208" s="1"/>
  <c r="F191" i="2" s="1"/>
  <c r="BE2207" i="1"/>
  <c r="BB2207"/>
  <c r="AX2207"/>
  <c r="AW2207"/>
  <c r="AW2209" s="1"/>
  <c r="AR2207"/>
  <c r="AR2209" s="1"/>
  <c r="AO2207"/>
  <c r="AO2209" s="1"/>
  <c r="AL2207"/>
  <c r="AL2209" s="1"/>
  <c r="AI2207"/>
  <c r="AI2209" s="1"/>
  <c r="AE2207"/>
  <c r="AE2209" s="1"/>
  <c r="AB2207"/>
  <c r="Y2207"/>
  <c r="Y2209" s="1"/>
  <c r="V2207"/>
  <c r="V2209" s="1"/>
  <c r="R2207"/>
  <c r="O2207"/>
  <c r="L2207"/>
  <c r="I2207"/>
  <c r="BU2198"/>
  <c r="P113" i="14" s="1"/>
  <c r="BV2198" i="1"/>
  <c r="Q113" i="14" s="1"/>
  <c r="CA2198" i="1"/>
  <c r="V113" i="14" s="1"/>
  <c r="CB2198" i="1"/>
  <c r="W113" i="14" s="1"/>
  <c r="CD2198" i="1"/>
  <c r="Y113" i="14" s="1"/>
  <c r="CE2198" i="1"/>
  <c r="Z113" i="14" s="1"/>
  <c r="BT2201" i="1"/>
  <c r="BU2201"/>
  <c r="BV2201"/>
  <c r="CA2201"/>
  <c r="CB2201"/>
  <c r="CD2201"/>
  <c r="CE2201"/>
  <c r="BD2191"/>
  <c r="CE2191" s="1"/>
  <c r="BC2191"/>
  <c r="CD2191" s="1"/>
  <c r="BA2191"/>
  <c r="CB2191" s="1"/>
  <c r="AZ2191"/>
  <c r="CA2191" s="1"/>
  <c r="AV2191"/>
  <c r="BV2191" s="1"/>
  <c r="AU2191"/>
  <c r="BU2191" s="1"/>
  <c r="AT2191"/>
  <c r="BT2191" s="1"/>
  <c r="AS2191"/>
  <c r="AQ2191"/>
  <c r="AP2191"/>
  <c r="AN2191"/>
  <c r="AM2191"/>
  <c r="AK2191"/>
  <c r="AJ2191"/>
  <c r="AH2191"/>
  <c r="AG2191"/>
  <c r="AF2191"/>
  <c r="AD2191"/>
  <c r="AC2191"/>
  <c r="AA2191"/>
  <c r="Z2191"/>
  <c r="X2191"/>
  <c r="W2191"/>
  <c r="U2191"/>
  <c r="T2191"/>
  <c r="S2191"/>
  <c r="Q2191"/>
  <c r="P2191"/>
  <c r="N2191"/>
  <c r="M2191"/>
  <c r="K2191"/>
  <c r="J2191"/>
  <c r="H2191"/>
  <c r="G2191"/>
  <c r="BE2190"/>
  <c r="CF2190" s="1"/>
  <c r="AB109" i="2" s="1"/>
  <c r="BB2190" i="1"/>
  <c r="CC2190" s="1"/>
  <c r="Y109" i="2" s="1"/>
  <c r="AX2190" i="1"/>
  <c r="AW2190"/>
  <c r="AR2190"/>
  <c r="AO2190"/>
  <c r="AL2190"/>
  <c r="AI2190"/>
  <c r="AE2190"/>
  <c r="AB2190"/>
  <c r="Y2190"/>
  <c r="V2190"/>
  <c r="R2190"/>
  <c r="BS2190" s="1"/>
  <c r="O109" i="2" s="1"/>
  <c r="O2190" i="1"/>
  <c r="BP2190" s="1"/>
  <c r="L109" i="2" s="1"/>
  <c r="L2190" i="1"/>
  <c r="BM2190" s="1"/>
  <c r="I109" i="2" s="1"/>
  <c r="I2190" i="1"/>
  <c r="BE2189"/>
  <c r="BB2189"/>
  <c r="CC2189" s="1"/>
  <c r="Y108" i="2" s="1"/>
  <c r="Y110" s="1"/>
  <c r="AX2189" i="1"/>
  <c r="AX2191" s="1"/>
  <c r="AW2189"/>
  <c r="AW2191" s="1"/>
  <c r="AR2189"/>
  <c r="AR2191" s="1"/>
  <c r="AO2189"/>
  <c r="AO2191" s="1"/>
  <c r="AL2189"/>
  <c r="AL2191" s="1"/>
  <c r="AI2189"/>
  <c r="AI2191" s="1"/>
  <c r="AE2189"/>
  <c r="AE2191" s="1"/>
  <c r="AB2189"/>
  <c r="Y2189"/>
  <c r="Y2191" s="1"/>
  <c r="V2189"/>
  <c r="R2189"/>
  <c r="BS2189" s="1"/>
  <c r="O108" i="2" s="1"/>
  <c r="O2189" i="1"/>
  <c r="L2189"/>
  <c r="I2189"/>
  <c r="BD2186"/>
  <c r="CE2186" s="1"/>
  <c r="BC2186"/>
  <c r="CD2186" s="1"/>
  <c r="BA2186"/>
  <c r="CB2186" s="1"/>
  <c r="AZ2186"/>
  <c r="CA2186" s="1"/>
  <c r="AV2186"/>
  <c r="BV2186" s="1"/>
  <c r="AU2186"/>
  <c r="BU2186" s="1"/>
  <c r="AT2186"/>
  <c r="BT2186" s="1"/>
  <c r="AS2186"/>
  <c r="AQ2186"/>
  <c r="AP2186"/>
  <c r="AN2186"/>
  <c r="AM2186"/>
  <c r="AK2186"/>
  <c r="AJ2186"/>
  <c r="AH2186"/>
  <c r="AG2186"/>
  <c r="AF2186"/>
  <c r="AD2186"/>
  <c r="AC2186"/>
  <c r="AA2186"/>
  <c r="Z2186"/>
  <c r="X2186"/>
  <c r="W2186"/>
  <c r="U2186"/>
  <c r="T2186"/>
  <c r="S2186"/>
  <c r="Q2186"/>
  <c r="P2186"/>
  <c r="N2186"/>
  <c r="M2186"/>
  <c r="K2186"/>
  <c r="J2186"/>
  <c r="H2186"/>
  <c r="G2186"/>
  <c r="BE2185"/>
  <c r="CF2185" s="1"/>
  <c r="AB103" i="2" s="1"/>
  <c r="BB2185" i="1"/>
  <c r="CC2185" s="1"/>
  <c r="Y103" i="2" s="1"/>
  <c r="AX2185" i="1"/>
  <c r="AW2185"/>
  <c r="AR2185"/>
  <c r="AO2185"/>
  <c r="AL2185"/>
  <c r="AI2185"/>
  <c r="AE2185"/>
  <c r="AB2185"/>
  <c r="Y2185"/>
  <c r="V2185"/>
  <c r="R2185"/>
  <c r="O2185"/>
  <c r="BP2185" s="1"/>
  <c r="L103" i="2" s="1"/>
  <c r="L2185" i="1"/>
  <c r="BM2185" s="1"/>
  <c r="I103" i="2" s="1"/>
  <c r="I2185" i="1"/>
  <c r="BJ2185" s="1"/>
  <c r="F103" i="2" s="1"/>
  <c r="BE2184" i="1"/>
  <c r="BB2184"/>
  <c r="AX2184"/>
  <c r="AW2184"/>
  <c r="AR2184"/>
  <c r="AO2184"/>
  <c r="AL2184"/>
  <c r="AL2186" s="1"/>
  <c r="AI2184"/>
  <c r="AI2186" s="1"/>
  <c r="AE2184"/>
  <c r="AE2186" s="1"/>
  <c r="AB2184"/>
  <c r="Y2184"/>
  <c r="Y2186" s="1"/>
  <c r="V2184"/>
  <c r="V2186" s="1"/>
  <c r="R2184"/>
  <c r="O2184"/>
  <c r="L2184"/>
  <c r="BM2184" s="1"/>
  <c r="I102" i="2" s="1"/>
  <c r="I2184" i="1"/>
  <c r="H2182"/>
  <c r="J2182"/>
  <c r="K2182"/>
  <c r="M2182"/>
  <c r="N2182"/>
  <c r="P2182"/>
  <c r="Q2182"/>
  <c r="S2182"/>
  <c r="T2182"/>
  <c r="U2182"/>
  <c r="W2182"/>
  <c r="X2182"/>
  <c r="Z2182"/>
  <c r="AA2182"/>
  <c r="AC2182"/>
  <c r="AD2182"/>
  <c r="AF2182"/>
  <c r="AG2182"/>
  <c r="AH2182"/>
  <c r="AJ2182"/>
  <c r="AK2182"/>
  <c r="AM2182"/>
  <c r="AN2182"/>
  <c r="AP2182"/>
  <c r="AQ2182"/>
  <c r="AS2182"/>
  <c r="AT2182"/>
  <c r="BT2182" s="1"/>
  <c r="AU2182"/>
  <c r="BU2182" s="1"/>
  <c r="AV2182"/>
  <c r="BV2182" s="1"/>
  <c r="AZ2182"/>
  <c r="CA2182" s="1"/>
  <c r="BA2182"/>
  <c r="CB2182" s="1"/>
  <c r="BC2182"/>
  <c r="CD2182" s="1"/>
  <c r="BD2182"/>
  <c r="CE2182" s="1"/>
  <c r="BE2181"/>
  <c r="BB2181"/>
  <c r="AX2181"/>
  <c r="AW2181"/>
  <c r="AR2181"/>
  <c r="AO2181"/>
  <c r="AL2181"/>
  <c r="AI2181"/>
  <c r="AE2181"/>
  <c r="AB2181"/>
  <c r="Y2181"/>
  <c r="V2181"/>
  <c r="R2181"/>
  <c r="O2181"/>
  <c r="L2181"/>
  <c r="I2181"/>
  <c r="BE2180"/>
  <c r="CF2180" s="1"/>
  <c r="AB98" i="2" s="1"/>
  <c r="BB2180" i="1"/>
  <c r="CC2180" s="1"/>
  <c r="Y98" i="2" s="1"/>
  <c r="AX2180" i="1"/>
  <c r="AW2180"/>
  <c r="AR2180"/>
  <c r="AR2182" s="1"/>
  <c r="AO2180"/>
  <c r="AO2182" s="1"/>
  <c r="AL2180"/>
  <c r="AL2182" s="1"/>
  <c r="AI2180"/>
  <c r="AI2182" s="1"/>
  <c r="AE2180"/>
  <c r="AE2182" s="1"/>
  <c r="AB2180"/>
  <c r="AB2182" s="1"/>
  <c r="Y2180"/>
  <c r="Y2182" s="1"/>
  <c r="V2180"/>
  <c r="V2182" s="1"/>
  <c r="R2180"/>
  <c r="BS2180" s="1"/>
  <c r="O98" i="2" s="1"/>
  <c r="O2180" i="1"/>
  <c r="BP2180" s="1"/>
  <c r="L98" i="2" s="1"/>
  <c r="L2180" i="1"/>
  <c r="BE2177"/>
  <c r="BB2177"/>
  <c r="AX2177"/>
  <c r="AW2177"/>
  <c r="AR2177"/>
  <c r="AO2177"/>
  <c r="AL2177"/>
  <c r="AI2177"/>
  <c r="AE2177"/>
  <c r="AB2177"/>
  <c r="Y2177"/>
  <c r="V2177"/>
  <c r="R2177"/>
  <c r="O2177"/>
  <c r="L2177"/>
  <c r="I2177"/>
  <c r="G2172"/>
  <c r="H2172"/>
  <c r="J2172"/>
  <c r="K2172"/>
  <c r="M2172"/>
  <c r="N2172"/>
  <c r="P2172"/>
  <c r="Q2172"/>
  <c r="S2172"/>
  <c r="T2172"/>
  <c r="U2172"/>
  <c r="W2172"/>
  <c r="X2172"/>
  <c r="Z2172"/>
  <c r="AA2172"/>
  <c r="AC2172"/>
  <c r="AD2172"/>
  <c r="AF2172"/>
  <c r="AG2172"/>
  <c r="AH2172"/>
  <c r="AJ2172"/>
  <c r="AK2172"/>
  <c r="AM2172"/>
  <c r="AN2172"/>
  <c r="AP2172"/>
  <c r="AQ2172"/>
  <c r="AS2172"/>
  <c r="AT2172"/>
  <c r="BT2172" s="1"/>
  <c r="AU2172"/>
  <c r="BU2172" s="1"/>
  <c r="Q45" i="2" s="1"/>
  <c r="AV2172" i="1"/>
  <c r="BV2172" s="1"/>
  <c r="R45" i="2" s="1"/>
  <c r="AZ2172" i="1"/>
  <c r="CA2172" s="1"/>
  <c r="BA2172"/>
  <c r="BC2172"/>
  <c r="CD2172" s="1"/>
  <c r="Y7" i="7" s="1"/>
  <c r="BD2172" i="1"/>
  <c r="CE2172" s="1"/>
  <c r="Z7" i="7" s="1"/>
  <c r="F2172" i="1"/>
  <c r="BE2170"/>
  <c r="CF2170" s="1"/>
  <c r="BB2170"/>
  <c r="CC2170" s="1"/>
  <c r="AX2170"/>
  <c r="AW2170"/>
  <c r="AR2170"/>
  <c r="AO2170"/>
  <c r="AL2170"/>
  <c r="AI2170"/>
  <c r="AE2170"/>
  <c r="AB2170"/>
  <c r="Y2170"/>
  <c r="V2170"/>
  <c r="R2170"/>
  <c r="BS2170" s="1"/>
  <c r="O2170"/>
  <c r="BP2170" s="1"/>
  <c r="L2170"/>
  <c r="BM2170" s="1"/>
  <c r="I2170"/>
  <c r="BE2167"/>
  <c r="CF2167" s="1"/>
  <c r="BB2167"/>
  <c r="CC2167" s="1"/>
  <c r="AX2167"/>
  <c r="AX2172" s="1"/>
  <c r="AW2167"/>
  <c r="AW2172" s="1"/>
  <c r="AR2167"/>
  <c r="AR2172" s="1"/>
  <c r="AO2167"/>
  <c r="AO2172" s="1"/>
  <c r="AL2167"/>
  <c r="AL2172" s="1"/>
  <c r="AI2167"/>
  <c r="AI2172" s="1"/>
  <c r="AE2167"/>
  <c r="AE2172" s="1"/>
  <c r="AB2167"/>
  <c r="AB2172" s="1"/>
  <c r="Y2167"/>
  <c r="Y2172" s="1"/>
  <c r="V2167"/>
  <c r="V2172" s="1"/>
  <c r="R2167"/>
  <c r="BS2167" s="1"/>
  <c r="O2167"/>
  <c r="BP2167" s="1"/>
  <c r="L2167"/>
  <c r="I2167"/>
  <c r="I2172" s="1"/>
  <c r="BD2146"/>
  <c r="CE2146" s="1"/>
  <c r="Z23" i="6" s="1"/>
  <c r="BC2146" i="1"/>
  <c r="CD2146" s="1"/>
  <c r="Y23" i="6" s="1"/>
  <c r="BA2146" i="1"/>
  <c r="CB2146" s="1"/>
  <c r="W23" i="6" s="1"/>
  <c r="AZ2146" i="1"/>
  <c r="CA2146" s="1"/>
  <c r="V23" i="6" s="1"/>
  <c r="AV2146" i="1"/>
  <c r="BV2146" s="1"/>
  <c r="Q23" i="6" s="1"/>
  <c r="AU2146" i="1"/>
  <c r="BU2146" s="1"/>
  <c r="P23" i="6" s="1"/>
  <c r="AT2146" i="1"/>
  <c r="BT2146" s="1"/>
  <c r="O23" i="6" s="1"/>
  <c r="AS2146" i="1"/>
  <c r="AQ2146"/>
  <c r="AP2146"/>
  <c r="AN2146"/>
  <c r="AM2146"/>
  <c r="AK2146"/>
  <c r="AJ2146"/>
  <c r="AH2146"/>
  <c r="AG2146"/>
  <c r="AF2146"/>
  <c r="AD2146"/>
  <c r="AC2146"/>
  <c r="AA2146"/>
  <c r="Z2146"/>
  <c r="X2146"/>
  <c r="W2146"/>
  <c r="U2146"/>
  <c r="T2146"/>
  <c r="S2146"/>
  <c r="Q2146"/>
  <c r="P2146"/>
  <c r="N2146"/>
  <c r="M2146"/>
  <c r="K2146"/>
  <c r="J2146"/>
  <c r="H2146"/>
  <c r="BE2145"/>
  <c r="CF2145" s="1"/>
  <c r="BB2145"/>
  <c r="CC2145" s="1"/>
  <c r="AX2145"/>
  <c r="AW2145"/>
  <c r="AR2145"/>
  <c r="AO2145"/>
  <c r="AL2145"/>
  <c r="AI2145"/>
  <c r="AE2145"/>
  <c r="AB2145"/>
  <c r="Y2145"/>
  <c r="V2145"/>
  <c r="R2145"/>
  <c r="O2145"/>
  <c r="BP2145" s="1"/>
  <c r="L2145"/>
  <c r="BM2145" s="1"/>
  <c r="I2145"/>
  <c r="BJ2145" s="1"/>
  <c r="BE2144"/>
  <c r="BB2144"/>
  <c r="AX2144"/>
  <c r="AX2146" s="1"/>
  <c r="AW2144"/>
  <c r="AW2146" s="1"/>
  <c r="AR2144"/>
  <c r="AR2146" s="1"/>
  <c r="AO2144"/>
  <c r="AO2146" s="1"/>
  <c r="AL2144"/>
  <c r="AL2146" s="1"/>
  <c r="AI2144"/>
  <c r="AI2146" s="1"/>
  <c r="AE2144"/>
  <c r="AE2146" s="1"/>
  <c r="AB2144"/>
  <c r="Y2144"/>
  <c r="Y2146" s="1"/>
  <c r="V2144"/>
  <c r="V2146" s="1"/>
  <c r="R2144"/>
  <c r="O2144"/>
  <c r="L2144"/>
  <c r="I2144"/>
  <c r="S2140"/>
  <c r="T2140"/>
  <c r="U2140"/>
  <c r="W2140"/>
  <c r="X2140"/>
  <c r="Z2140"/>
  <c r="AA2140"/>
  <c r="AC2140"/>
  <c r="AD2140"/>
  <c r="AF2140"/>
  <c r="AG2140"/>
  <c r="AH2140"/>
  <c r="AJ2140"/>
  <c r="AK2140"/>
  <c r="AM2140"/>
  <c r="AN2140"/>
  <c r="AP2140"/>
  <c r="AQ2140"/>
  <c r="AS2140"/>
  <c r="AT2140"/>
  <c r="AU2140"/>
  <c r="BU2140" s="1"/>
  <c r="Q560" i="2" s="1"/>
  <c r="AV2140" i="1"/>
  <c r="BV2140" s="1"/>
  <c r="R560" i="2" s="1"/>
  <c r="AZ2140" i="1"/>
  <c r="BA2140"/>
  <c r="BC2140"/>
  <c r="CD2140" s="1"/>
  <c r="Z560" i="2" s="1"/>
  <c r="BD2140" i="1"/>
  <c r="CE2140" s="1"/>
  <c r="AA560" i="2" s="1"/>
  <c r="S2141" i="1"/>
  <c r="T2141"/>
  <c r="U2141"/>
  <c r="W2141"/>
  <c r="X2141"/>
  <c r="Z2141"/>
  <c r="AA2141"/>
  <c r="AC2141"/>
  <c r="AD2141"/>
  <c r="AF2141"/>
  <c r="AG2141"/>
  <c r="AH2141"/>
  <c r="AJ2141"/>
  <c r="AK2141"/>
  <c r="AM2141"/>
  <c r="AN2141"/>
  <c r="AP2141"/>
  <c r="AQ2141"/>
  <c r="AS2141"/>
  <c r="AT2141"/>
  <c r="BT2141" s="1"/>
  <c r="AU2141"/>
  <c r="BU2141" s="1"/>
  <c r="AV2141"/>
  <c r="BV2141" s="1"/>
  <c r="AZ2141"/>
  <c r="CA2141" s="1"/>
  <c r="BA2141"/>
  <c r="CB2141" s="1"/>
  <c r="BC2141"/>
  <c r="CD2141" s="1"/>
  <c r="BD2141"/>
  <c r="CE2141" s="1"/>
  <c r="BD2136"/>
  <c r="CE2136" s="1"/>
  <c r="BC2136"/>
  <c r="CD2136" s="1"/>
  <c r="BA2136"/>
  <c r="CB2136" s="1"/>
  <c r="AZ2136"/>
  <c r="CA2136" s="1"/>
  <c r="AV2136"/>
  <c r="BV2136" s="1"/>
  <c r="AU2136"/>
  <c r="BU2136" s="1"/>
  <c r="AT2136"/>
  <c r="BT2136" s="1"/>
  <c r="AS2136"/>
  <c r="AQ2136"/>
  <c r="AP2136"/>
  <c r="AN2136"/>
  <c r="AM2136"/>
  <c r="AK2136"/>
  <c r="AJ2136"/>
  <c r="AH2136"/>
  <c r="AG2136"/>
  <c r="AF2136"/>
  <c r="AD2136"/>
  <c r="AC2136"/>
  <c r="AA2136"/>
  <c r="Z2136"/>
  <c r="X2136"/>
  <c r="W2136"/>
  <c r="U2136"/>
  <c r="T2136"/>
  <c r="S2136"/>
  <c r="Q2136"/>
  <c r="P2136"/>
  <c r="N2136"/>
  <c r="M2136"/>
  <c r="K2136"/>
  <c r="J2136"/>
  <c r="H2136"/>
  <c r="G2136"/>
  <c r="BE2135"/>
  <c r="CF2135" s="1"/>
  <c r="BB2135"/>
  <c r="CC2135" s="1"/>
  <c r="AX2135"/>
  <c r="AW2135"/>
  <c r="AR2135"/>
  <c r="AO2135"/>
  <c r="AL2135"/>
  <c r="AI2135"/>
  <c r="AE2135"/>
  <c r="AB2135"/>
  <c r="Y2135"/>
  <c r="V2135"/>
  <c r="R2135"/>
  <c r="BS2135" s="1"/>
  <c r="O2135"/>
  <c r="L2135"/>
  <c r="BM2135" s="1"/>
  <c r="I2135"/>
  <c r="BJ2135" s="1"/>
  <c r="BE2134"/>
  <c r="BB2134"/>
  <c r="AX2134"/>
  <c r="AX2136" s="1"/>
  <c r="AW2134"/>
  <c r="AW2136" s="1"/>
  <c r="AR2134"/>
  <c r="AR2136" s="1"/>
  <c r="AO2134"/>
  <c r="AO2136" s="1"/>
  <c r="AL2134"/>
  <c r="AL2136" s="1"/>
  <c r="AI2134"/>
  <c r="AI2136" s="1"/>
  <c r="AE2134"/>
  <c r="AE2136" s="1"/>
  <c r="AB2134"/>
  <c r="Y2134"/>
  <c r="Y2136" s="1"/>
  <c r="V2134"/>
  <c r="V2136" s="1"/>
  <c r="R2134"/>
  <c r="O2134"/>
  <c r="L2134"/>
  <c r="BM2134" s="1"/>
  <c r="I2134"/>
  <c r="BD2131"/>
  <c r="CE2131" s="1"/>
  <c r="BC2131"/>
  <c r="CD2131" s="1"/>
  <c r="BA2131"/>
  <c r="CB2131" s="1"/>
  <c r="AZ2131"/>
  <c r="CA2131" s="1"/>
  <c r="AV2131"/>
  <c r="BV2131" s="1"/>
  <c r="AU2131"/>
  <c r="BU2131" s="1"/>
  <c r="AT2131"/>
  <c r="BT2131" s="1"/>
  <c r="AS2131"/>
  <c r="AQ2131"/>
  <c r="AP2131"/>
  <c r="AN2131"/>
  <c r="AM2131"/>
  <c r="AK2131"/>
  <c r="AJ2131"/>
  <c r="AH2131"/>
  <c r="AG2131"/>
  <c r="AF2131"/>
  <c r="AD2131"/>
  <c r="AC2131"/>
  <c r="AA2131"/>
  <c r="Z2131"/>
  <c r="X2131"/>
  <c r="W2131"/>
  <c r="U2131"/>
  <c r="T2131"/>
  <c r="S2131"/>
  <c r="Q2131"/>
  <c r="P2131"/>
  <c r="N2131"/>
  <c r="M2131"/>
  <c r="K2131"/>
  <c r="J2131"/>
  <c r="H2131"/>
  <c r="G2131"/>
  <c r="BE2130"/>
  <c r="CF2130" s="1"/>
  <c r="BB2130"/>
  <c r="CC2130" s="1"/>
  <c r="AX2130"/>
  <c r="AW2130"/>
  <c r="AR2130"/>
  <c r="AO2130"/>
  <c r="AL2130"/>
  <c r="AI2130"/>
  <c r="AE2130"/>
  <c r="AB2130"/>
  <c r="Y2130"/>
  <c r="V2130"/>
  <c r="R2130"/>
  <c r="BS2130" s="1"/>
  <c r="O2130"/>
  <c r="BP2130" s="1"/>
  <c r="L2130"/>
  <c r="BM2130" s="1"/>
  <c r="I2130"/>
  <c r="BE2129"/>
  <c r="BB2129"/>
  <c r="AX2129"/>
  <c r="AX2131" s="1"/>
  <c r="AW2129"/>
  <c r="AR2129"/>
  <c r="AR2131" s="1"/>
  <c r="AO2129"/>
  <c r="AO2131" s="1"/>
  <c r="AL2129"/>
  <c r="AL2131" s="1"/>
  <c r="AI2129"/>
  <c r="AI2131" s="1"/>
  <c r="AE2129"/>
  <c r="AB2129"/>
  <c r="AB2131" s="1"/>
  <c r="Y2129"/>
  <c r="V2129"/>
  <c r="V2131" s="1"/>
  <c r="R2129"/>
  <c r="O2129"/>
  <c r="L2129"/>
  <c r="I2129"/>
  <c r="BD2126"/>
  <c r="CE2126" s="1"/>
  <c r="BC2126"/>
  <c r="CD2126" s="1"/>
  <c r="BA2126"/>
  <c r="CB2126" s="1"/>
  <c r="AZ2126"/>
  <c r="CA2126" s="1"/>
  <c r="AV2126"/>
  <c r="BV2126" s="1"/>
  <c r="AU2126"/>
  <c r="BU2126" s="1"/>
  <c r="AT2126"/>
  <c r="BT2126" s="1"/>
  <c r="AS2126"/>
  <c r="AQ2126"/>
  <c r="AP2126"/>
  <c r="AN2126"/>
  <c r="AM2126"/>
  <c r="AK2126"/>
  <c r="AJ2126"/>
  <c r="AH2126"/>
  <c r="AG2126"/>
  <c r="AF2126"/>
  <c r="AD2126"/>
  <c r="AC2126"/>
  <c r="AA2126"/>
  <c r="Z2126"/>
  <c r="X2126"/>
  <c r="W2126"/>
  <c r="U2126"/>
  <c r="T2126"/>
  <c r="S2126"/>
  <c r="Q2126"/>
  <c r="P2126"/>
  <c r="N2126"/>
  <c r="M2126"/>
  <c r="K2126"/>
  <c r="J2126"/>
  <c r="H2126"/>
  <c r="G2126"/>
  <c r="BE2125"/>
  <c r="CF2125" s="1"/>
  <c r="BB2125"/>
  <c r="CC2125" s="1"/>
  <c r="AX2125"/>
  <c r="AW2125"/>
  <c r="AR2125"/>
  <c r="AO2125"/>
  <c r="AL2125"/>
  <c r="AI2125"/>
  <c r="AE2125"/>
  <c r="AB2125"/>
  <c r="Y2125"/>
  <c r="V2125"/>
  <c r="R2125"/>
  <c r="BS2125" s="1"/>
  <c r="O2125"/>
  <c r="BP2125" s="1"/>
  <c r="L2125"/>
  <c r="BM2125" s="1"/>
  <c r="I2125"/>
  <c r="BE2124"/>
  <c r="BB2124"/>
  <c r="CC2124" s="1"/>
  <c r="AX2124"/>
  <c r="AW2124"/>
  <c r="AR2124"/>
  <c r="AO2124"/>
  <c r="AL2124"/>
  <c r="AI2124"/>
  <c r="AE2124"/>
  <c r="AB2124"/>
  <c r="Y2124"/>
  <c r="Y2126" s="1"/>
  <c r="V2124"/>
  <c r="R2124"/>
  <c r="O2124"/>
  <c r="L2124"/>
  <c r="H2111"/>
  <c r="J2111"/>
  <c r="K2111"/>
  <c r="M2111"/>
  <c r="N2111"/>
  <c r="P2111"/>
  <c r="Q2111"/>
  <c r="S2111"/>
  <c r="T2111"/>
  <c r="U2111"/>
  <c r="W2111"/>
  <c r="X2111"/>
  <c r="Z2111"/>
  <c r="AA2111"/>
  <c r="AC2111"/>
  <c r="AD2111"/>
  <c r="AF2111"/>
  <c r="AG2111"/>
  <c r="AH2111"/>
  <c r="AJ2111"/>
  <c r="AK2111"/>
  <c r="AM2111"/>
  <c r="AN2111"/>
  <c r="AP2111"/>
  <c r="AQ2111"/>
  <c r="AS2111"/>
  <c r="AT2111"/>
  <c r="BT2111" s="1"/>
  <c r="AU2111"/>
  <c r="BU2111" s="1"/>
  <c r="AV2111"/>
  <c r="BV2111" s="1"/>
  <c r="AZ2111"/>
  <c r="CA2111" s="1"/>
  <c r="BA2111"/>
  <c r="CB2111" s="1"/>
  <c r="BC2111"/>
  <c r="CD2111" s="1"/>
  <c r="BD2111"/>
  <c r="CE2111" s="1"/>
  <c r="H2112"/>
  <c r="J2112"/>
  <c r="K2112"/>
  <c r="M2112"/>
  <c r="N2112"/>
  <c r="P2112"/>
  <c r="Q2112"/>
  <c r="S2112"/>
  <c r="T2112"/>
  <c r="U2112"/>
  <c r="W2112"/>
  <c r="X2112"/>
  <c r="Z2112"/>
  <c r="AA2112"/>
  <c r="AC2112"/>
  <c r="AD2112"/>
  <c r="AF2112"/>
  <c r="AG2112"/>
  <c r="AH2112"/>
  <c r="AJ2112"/>
  <c r="AK2112"/>
  <c r="AM2112"/>
  <c r="AN2112"/>
  <c r="AP2112"/>
  <c r="AQ2112"/>
  <c r="AS2112"/>
  <c r="AT2112"/>
  <c r="BT2112" s="1"/>
  <c r="AU2112"/>
  <c r="BU2112" s="1"/>
  <c r="AV2112"/>
  <c r="BV2112" s="1"/>
  <c r="AZ2112"/>
  <c r="CA2112" s="1"/>
  <c r="BA2112"/>
  <c r="CB2112" s="1"/>
  <c r="BC2112"/>
  <c r="CD2112" s="1"/>
  <c r="BD2112"/>
  <c r="CE2112" s="1"/>
  <c r="BD2119"/>
  <c r="CE2119" s="1"/>
  <c r="Z21" i="6" s="1"/>
  <c r="BC2119" i="1"/>
  <c r="CD2119" s="1"/>
  <c r="Y21" i="6" s="1"/>
  <c r="BA2119" i="1"/>
  <c r="CB2119" s="1"/>
  <c r="W21" i="6" s="1"/>
  <c r="AZ2119" i="1"/>
  <c r="CA2119" s="1"/>
  <c r="V21" i="6" s="1"/>
  <c r="AV2119" i="1"/>
  <c r="BV2119" s="1"/>
  <c r="Q21" i="6" s="1"/>
  <c r="AU2119" i="1"/>
  <c r="BU2119" s="1"/>
  <c r="P21" i="6" s="1"/>
  <c r="AT2119" i="1"/>
  <c r="BT2119" s="1"/>
  <c r="O21" i="6" s="1"/>
  <c r="AS2119" i="1"/>
  <c r="AQ2119"/>
  <c r="AP2119"/>
  <c r="AN2119"/>
  <c r="AM2119"/>
  <c r="AK2119"/>
  <c r="AJ2119"/>
  <c r="AH2119"/>
  <c r="AG2119"/>
  <c r="AF2119"/>
  <c r="AD2119"/>
  <c r="AC2119"/>
  <c r="AA2119"/>
  <c r="Z2119"/>
  <c r="X2119"/>
  <c r="W2119"/>
  <c r="U2119"/>
  <c r="T2119"/>
  <c r="S2119"/>
  <c r="Q2119"/>
  <c r="P2119"/>
  <c r="N2119"/>
  <c r="M2119"/>
  <c r="K2119"/>
  <c r="J2119"/>
  <c r="H2119"/>
  <c r="G2119"/>
  <c r="BE2118"/>
  <c r="CF2118" s="1"/>
  <c r="BB2118"/>
  <c r="CC2118" s="1"/>
  <c r="AX2118"/>
  <c r="AW2118"/>
  <c r="AR2118"/>
  <c r="AO2118"/>
  <c r="AL2118"/>
  <c r="AI2118"/>
  <c r="AE2118"/>
  <c r="AB2118"/>
  <c r="Y2118"/>
  <c r="V2118"/>
  <c r="R2118"/>
  <c r="O2118"/>
  <c r="BP2118" s="1"/>
  <c r="L2118"/>
  <c r="BM2118" s="1"/>
  <c r="I2118"/>
  <c r="BJ2118" s="1"/>
  <c r="BE2117"/>
  <c r="BB2117"/>
  <c r="AX2117"/>
  <c r="AW2117"/>
  <c r="AW2119" s="1"/>
  <c r="AR2119"/>
  <c r="AO2117"/>
  <c r="AO2119" s="1"/>
  <c r="AL2117"/>
  <c r="AL2119" s="1"/>
  <c r="AI2117"/>
  <c r="AI2119" s="1"/>
  <c r="AE2117"/>
  <c r="AE2119" s="1"/>
  <c r="AB2117"/>
  <c r="Y2117"/>
  <c r="Y2119" s="1"/>
  <c r="V2117"/>
  <c r="V2119" s="1"/>
  <c r="R2117"/>
  <c r="O2117"/>
  <c r="L2117"/>
  <c r="I2117"/>
  <c r="BD2108"/>
  <c r="CE2108" s="1"/>
  <c r="BC2108"/>
  <c r="CD2108" s="1"/>
  <c r="BA2108"/>
  <c r="CB2108" s="1"/>
  <c r="AZ2108"/>
  <c r="CA2108" s="1"/>
  <c r="AV2108"/>
  <c r="BV2108" s="1"/>
  <c r="AU2108"/>
  <c r="BU2108" s="1"/>
  <c r="AT2108"/>
  <c r="BT2108" s="1"/>
  <c r="AS2108"/>
  <c r="AQ2108"/>
  <c r="AP2108"/>
  <c r="AN2108"/>
  <c r="AM2108"/>
  <c r="AK2108"/>
  <c r="AJ2108"/>
  <c r="AH2108"/>
  <c r="AG2108"/>
  <c r="AF2108"/>
  <c r="AD2108"/>
  <c r="AC2108"/>
  <c r="AA2108"/>
  <c r="Z2108"/>
  <c r="X2108"/>
  <c r="W2108"/>
  <c r="U2108"/>
  <c r="T2108"/>
  <c r="S2108"/>
  <c r="Q2108"/>
  <c r="P2108"/>
  <c r="N2108"/>
  <c r="M2108"/>
  <c r="K2108"/>
  <c r="J2108"/>
  <c r="H2108"/>
  <c r="G2108"/>
  <c r="BE2107"/>
  <c r="CF2107" s="1"/>
  <c r="BB2107"/>
  <c r="CC2107" s="1"/>
  <c r="AX2107"/>
  <c r="AW2107"/>
  <c r="AR2107"/>
  <c r="AO2107"/>
  <c r="AL2107"/>
  <c r="AI2107"/>
  <c r="AE2107"/>
  <c r="AB2107"/>
  <c r="Y2107"/>
  <c r="V2107"/>
  <c r="R2107"/>
  <c r="BS2107" s="1"/>
  <c r="O2107"/>
  <c r="BP2107" s="1"/>
  <c r="L2107"/>
  <c r="BM2107" s="1"/>
  <c r="I2107"/>
  <c r="BE2106"/>
  <c r="BB2106"/>
  <c r="AX2106"/>
  <c r="AX2108" s="1"/>
  <c r="AW2106"/>
  <c r="AW2108" s="1"/>
  <c r="AR2106"/>
  <c r="AR2108" s="1"/>
  <c r="AO2106"/>
  <c r="AO2108" s="1"/>
  <c r="AL2106"/>
  <c r="AL2108" s="1"/>
  <c r="AI2106"/>
  <c r="AI2108" s="1"/>
  <c r="AE2106"/>
  <c r="AB2106"/>
  <c r="AB2108" s="1"/>
  <c r="Y2106"/>
  <c r="Y2108" s="1"/>
  <c r="V2106"/>
  <c r="V2108" s="1"/>
  <c r="R2106"/>
  <c r="O2106"/>
  <c r="L2106"/>
  <c r="I2106"/>
  <c r="BD2103"/>
  <c r="CE2103" s="1"/>
  <c r="BC2103"/>
  <c r="CD2103" s="1"/>
  <c r="BA2103"/>
  <c r="CB2103" s="1"/>
  <c r="AZ2103"/>
  <c r="CA2103" s="1"/>
  <c r="AV2103"/>
  <c r="BV2103" s="1"/>
  <c r="AU2103"/>
  <c r="BU2103" s="1"/>
  <c r="AT2103"/>
  <c r="BT2103" s="1"/>
  <c r="AS2103"/>
  <c r="AQ2103"/>
  <c r="AP2103"/>
  <c r="AN2103"/>
  <c r="AM2103"/>
  <c r="AK2103"/>
  <c r="AJ2103"/>
  <c r="AH2103"/>
  <c r="AG2103"/>
  <c r="AF2103"/>
  <c r="AD2103"/>
  <c r="AC2103"/>
  <c r="AA2103"/>
  <c r="Z2103"/>
  <c r="X2103"/>
  <c r="W2103"/>
  <c r="U2103"/>
  <c r="T2103"/>
  <c r="S2103"/>
  <c r="Q2103"/>
  <c r="P2103"/>
  <c r="N2103"/>
  <c r="M2103"/>
  <c r="K2103"/>
  <c r="J2103"/>
  <c r="H2103"/>
  <c r="G2103"/>
  <c r="BE2102"/>
  <c r="CF2102" s="1"/>
  <c r="BB2102"/>
  <c r="CC2102" s="1"/>
  <c r="AX2102"/>
  <c r="AW2102"/>
  <c r="AR2102"/>
  <c r="AO2102"/>
  <c r="AL2102"/>
  <c r="AI2102"/>
  <c r="AE2102"/>
  <c r="AB2102"/>
  <c r="Y2102"/>
  <c r="V2102"/>
  <c r="R2102"/>
  <c r="BS2102" s="1"/>
  <c r="O2102"/>
  <c r="L2102"/>
  <c r="BM2102" s="1"/>
  <c r="I2102"/>
  <c r="BJ2102" s="1"/>
  <c r="BE2101"/>
  <c r="BB2101"/>
  <c r="AX2101"/>
  <c r="AX2103" s="1"/>
  <c r="AW2101"/>
  <c r="AW2103" s="1"/>
  <c r="AR2101"/>
  <c r="AR2103" s="1"/>
  <c r="AO2101"/>
  <c r="AO2103" s="1"/>
  <c r="AL2101"/>
  <c r="AL2103" s="1"/>
  <c r="AI2101"/>
  <c r="AI2103" s="1"/>
  <c r="AE2101"/>
  <c r="AE2103" s="1"/>
  <c r="AB2101"/>
  <c r="Y2101"/>
  <c r="Y2103" s="1"/>
  <c r="V2101"/>
  <c r="V2103" s="1"/>
  <c r="R2101"/>
  <c r="O2101"/>
  <c r="L2101"/>
  <c r="BM2101" s="1"/>
  <c r="I2101"/>
  <c r="BD2098"/>
  <c r="CE2098" s="1"/>
  <c r="BC2098"/>
  <c r="CD2098" s="1"/>
  <c r="BA2098"/>
  <c r="CB2098" s="1"/>
  <c r="AZ2098"/>
  <c r="CA2098" s="1"/>
  <c r="AV2098"/>
  <c r="BV2098" s="1"/>
  <c r="AU2098"/>
  <c r="BU2098" s="1"/>
  <c r="AT2098"/>
  <c r="BT2098" s="1"/>
  <c r="AS2098"/>
  <c r="AQ2098"/>
  <c r="AP2098"/>
  <c r="AN2098"/>
  <c r="AM2098"/>
  <c r="AK2098"/>
  <c r="AJ2098"/>
  <c r="AH2098"/>
  <c r="AG2098"/>
  <c r="AF2098"/>
  <c r="AD2098"/>
  <c r="AC2098"/>
  <c r="AA2098"/>
  <c r="Z2098"/>
  <c r="X2098"/>
  <c r="W2098"/>
  <c r="U2098"/>
  <c r="T2098"/>
  <c r="S2098"/>
  <c r="Q2098"/>
  <c r="P2098"/>
  <c r="N2098"/>
  <c r="M2098"/>
  <c r="K2098"/>
  <c r="J2098"/>
  <c r="H2098"/>
  <c r="G2098"/>
  <c r="BE2097"/>
  <c r="CF2097" s="1"/>
  <c r="BB2097"/>
  <c r="CC2097" s="1"/>
  <c r="AX2097"/>
  <c r="AW2097"/>
  <c r="AR2097"/>
  <c r="AO2097"/>
  <c r="AL2097"/>
  <c r="AI2097"/>
  <c r="AE2097"/>
  <c r="AB2097"/>
  <c r="Y2097"/>
  <c r="V2097"/>
  <c r="R2097"/>
  <c r="BS2097" s="1"/>
  <c r="O2097"/>
  <c r="BP2097" s="1"/>
  <c r="L2097"/>
  <c r="BM2097" s="1"/>
  <c r="I2097"/>
  <c r="BE2096"/>
  <c r="BB2096"/>
  <c r="AX2096"/>
  <c r="AX2098" s="1"/>
  <c r="AW2096"/>
  <c r="AW2098" s="1"/>
  <c r="AR2096"/>
  <c r="AR2098" s="1"/>
  <c r="AO2096"/>
  <c r="AO2098" s="1"/>
  <c r="AL2096"/>
  <c r="AL2098" s="1"/>
  <c r="AI2096"/>
  <c r="AI2098" s="1"/>
  <c r="AE2096"/>
  <c r="AB2096"/>
  <c r="AB2098" s="1"/>
  <c r="Y2096"/>
  <c r="V2096"/>
  <c r="V2098" s="1"/>
  <c r="R2096"/>
  <c r="O2096"/>
  <c r="L2096"/>
  <c r="I2096"/>
  <c r="BD2093"/>
  <c r="CE2093" s="1"/>
  <c r="BC2093"/>
  <c r="CD2093" s="1"/>
  <c r="BA2093"/>
  <c r="CB2093" s="1"/>
  <c r="AZ2093"/>
  <c r="CA2093" s="1"/>
  <c r="AV2093"/>
  <c r="BV2093" s="1"/>
  <c r="AU2093"/>
  <c r="BU2093" s="1"/>
  <c r="AT2093"/>
  <c r="BT2093" s="1"/>
  <c r="AS2093"/>
  <c r="AQ2093"/>
  <c r="AP2093"/>
  <c r="AN2093"/>
  <c r="AM2093"/>
  <c r="AK2093"/>
  <c r="AJ2093"/>
  <c r="AH2093"/>
  <c r="AG2093"/>
  <c r="AF2093"/>
  <c r="AD2093"/>
  <c r="AC2093"/>
  <c r="AA2093"/>
  <c r="Z2093"/>
  <c r="X2093"/>
  <c r="W2093"/>
  <c r="U2093"/>
  <c r="T2093"/>
  <c r="S2093"/>
  <c r="Q2093"/>
  <c r="P2093"/>
  <c r="N2093"/>
  <c r="M2093"/>
  <c r="K2093"/>
  <c r="J2093"/>
  <c r="H2093"/>
  <c r="G2093"/>
  <c r="BE2092"/>
  <c r="CF2092" s="1"/>
  <c r="BB2092"/>
  <c r="CC2092" s="1"/>
  <c r="AX2092"/>
  <c r="AW2092"/>
  <c r="AR2092"/>
  <c r="AO2092"/>
  <c r="AL2092"/>
  <c r="AI2092"/>
  <c r="AE2092"/>
  <c r="AB2092"/>
  <c r="Y2092"/>
  <c r="V2092"/>
  <c r="R2092"/>
  <c r="O2092"/>
  <c r="BP2092" s="1"/>
  <c r="L2092"/>
  <c r="BM2092" s="1"/>
  <c r="I2092"/>
  <c r="BJ2092" s="1"/>
  <c r="BE2091"/>
  <c r="BB2091"/>
  <c r="AX2091"/>
  <c r="AX2093" s="1"/>
  <c r="AW2091"/>
  <c r="AW2093" s="1"/>
  <c r="AR2091"/>
  <c r="AR2093" s="1"/>
  <c r="AO2091"/>
  <c r="AO2093" s="1"/>
  <c r="AL2091"/>
  <c r="AL2093" s="1"/>
  <c r="AI2091"/>
  <c r="AI2093" s="1"/>
  <c r="AE2091"/>
  <c r="AE2093" s="1"/>
  <c r="AB2091"/>
  <c r="Y2091"/>
  <c r="Y2093" s="1"/>
  <c r="V2091"/>
  <c r="V2093" s="1"/>
  <c r="R2091"/>
  <c r="O2091"/>
  <c r="L2091"/>
  <c r="BM2091" s="1"/>
  <c r="I2091"/>
  <c r="BD2088"/>
  <c r="CE2088" s="1"/>
  <c r="BC2088"/>
  <c r="CD2088" s="1"/>
  <c r="BA2088"/>
  <c r="CB2088" s="1"/>
  <c r="AZ2088"/>
  <c r="CA2088" s="1"/>
  <c r="AV2088"/>
  <c r="BV2088" s="1"/>
  <c r="AU2088"/>
  <c r="BU2088" s="1"/>
  <c r="AT2088"/>
  <c r="BT2088" s="1"/>
  <c r="AS2088"/>
  <c r="AQ2088"/>
  <c r="AP2088"/>
  <c r="AN2088"/>
  <c r="AM2088"/>
  <c r="AK2088"/>
  <c r="AJ2088"/>
  <c r="AH2088"/>
  <c r="AG2088"/>
  <c r="AF2088"/>
  <c r="AD2088"/>
  <c r="AC2088"/>
  <c r="AA2088"/>
  <c r="Z2088"/>
  <c r="X2088"/>
  <c r="W2088"/>
  <c r="U2088"/>
  <c r="T2088"/>
  <c r="S2088"/>
  <c r="Q2088"/>
  <c r="P2088"/>
  <c r="N2088"/>
  <c r="M2088"/>
  <c r="K2088"/>
  <c r="J2088"/>
  <c r="H2088"/>
  <c r="G2088"/>
  <c r="BE2087"/>
  <c r="CF2087" s="1"/>
  <c r="BB2087"/>
  <c r="CC2087" s="1"/>
  <c r="AX2087"/>
  <c r="AW2087"/>
  <c r="AR2087"/>
  <c r="AO2087"/>
  <c r="AL2087"/>
  <c r="AI2087"/>
  <c r="AE2087"/>
  <c r="AB2087"/>
  <c r="Y2087"/>
  <c r="V2087"/>
  <c r="R2087"/>
  <c r="O2087"/>
  <c r="BP2087" s="1"/>
  <c r="L2087"/>
  <c r="BM2087" s="1"/>
  <c r="I2087"/>
  <c r="BJ2087" s="1"/>
  <c r="BE2086"/>
  <c r="BB2086"/>
  <c r="AX2086"/>
  <c r="AX2088" s="1"/>
  <c r="AW2086"/>
  <c r="AW2088" s="1"/>
  <c r="AR2086"/>
  <c r="AR2088" s="1"/>
  <c r="AO2086"/>
  <c r="AO2088" s="1"/>
  <c r="AL2086"/>
  <c r="AL2088" s="1"/>
  <c r="AI2086"/>
  <c r="AI2088" s="1"/>
  <c r="AE2086"/>
  <c r="AE2088" s="1"/>
  <c r="AB2086"/>
  <c r="Y2086"/>
  <c r="Y2088" s="1"/>
  <c r="V2086"/>
  <c r="V2088" s="1"/>
  <c r="R2086"/>
  <c r="O2086"/>
  <c r="L2086"/>
  <c r="BM2086" s="1"/>
  <c r="I2086"/>
  <c r="BD2080"/>
  <c r="CE2080" s="1"/>
  <c r="BC2080"/>
  <c r="CD2080" s="1"/>
  <c r="BA2080"/>
  <c r="CB2080" s="1"/>
  <c r="AZ2080"/>
  <c r="CA2080" s="1"/>
  <c r="AV2080"/>
  <c r="BV2080" s="1"/>
  <c r="AU2080"/>
  <c r="BU2080" s="1"/>
  <c r="AT2080"/>
  <c r="BT2080" s="1"/>
  <c r="AS2080"/>
  <c r="AQ2080"/>
  <c r="AP2080"/>
  <c r="AN2080"/>
  <c r="AM2080"/>
  <c r="AK2080"/>
  <c r="AJ2080"/>
  <c r="AH2080"/>
  <c r="AG2080"/>
  <c r="AF2080"/>
  <c r="AD2080"/>
  <c r="AC2080"/>
  <c r="AA2080"/>
  <c r="Z2080"/>
  <c r="X2080"/>
  <c r="W2080"/>
  <c r="U2080"/>
  <c r="T2080"/>
  <c r="S2080"/>
  <c r="Q2080"/>
  <c r="P2080"/>
  <c r="N2080"/>
  <c r="M2080"/>
  <c r="K2080"/>
  <c r="J2080"/>
  <c r="H2080"/>
  <c r="G2080"/>
  <c r="BE2079"/>
  <c r="CF2079" s="1"/>
  <c r="BB2079"/>
  <c r="AX2079"/>
  <c r="AW2079"/>
  <c r="AR2079"/>
  <c r="AO2079"/>
  <c r="AL2079"/>
  <c r="AI2079"/>
  <c r="AE2079"/>
  <c r="AB2079"/>
  <c r="Y2079"/>
  <c r="V2079"/>
  <c r="R2079"/>
  <c r="O2079"/>
  <c r="BP2079" s="1"/>
  <c r="L2079"/>
  <c r="BM2079" s="1"/>
  <c r="I2079"/>
  <c r="BE2078"/>
  <c r="BB2078"/>
  <c r="CC2078" s="1"/>
  <c r="AX2078"/>
  <c r="AX2080" s="1"/>
  <c r="AW2078"/>
  <c r="AW2080" s="1"/>
  <c r="AR2078"/>
  <c r="AR2080" s="1"/>
  <c r="AO2078"/>
  <c r="AO2080" s="1"/>
  <c r="AL2078"/>
  <c r="AL2080" s="1"/>
  <c r="AI2078"/>
  <c r="AI2080" s="1"/>
  <c r="AE2078"/>
  <c r="AB2078"/>
  <c r="AB2080" s="1"/>
  <c r="Y2078"/>
  <c r="V2078"/>
  <c r="V2080" s="1"/>
  <c r="R2078"/>
  <c r="BS2078" s="1"/>
  <c r="O2078"/>
  <c r="L2078"/>
  <c r="I2078"/>
  <c r="BD2075"/>
  <c r="CE2075" s="1"/>
  <c r="BC2075"/>
  <c r="CD2075" s="1"/>
  <c r="BA2075"/>
  <c r="CB2075" s="1"/>
  <c r="AZ2075"/>
  <c r="CA2075" s="1"/>
  <c r="AV2075"/>
  <c r="BV2075" s="1"/>
  <c r="AU2075"/>
  <c r="AT2075"/>
  <c r="BT2075" s="1"/>
  <c r="AS2075"/>
  <c r="AQ2075"/>
  <c r="AP2075"/>
  <c r="AN2075"/>
  <c r="AM2075"/>
  <c r="AK2075"/>
  <c r="AJ2075"/>
  <c r="AH2075"/>
  <c r="AG2075"/>
  <c r="AF2075"/>
  <c r="AD2075"/>
  <c r="AC2075"/>
  <c r="AA2075"/>
  <c r="Z2075"/>
  <c r="X2075"/>
  <c r="W2075"/>
  <c r="U2075"/>
  <c r="T2075"/>
  <c r="S2075"/>
  <c r="Q2075"/>
  <c r="P2075"/>
  <c r="N2075"/>
  <c r="M2075"/>
  <c r="K2075"/>
  <c r="J2075"/>
  <c r="H2075"/>
  <c r="G2075"/>
  <c r="BE2074"/>
  <c r="CF2074" s="1"/>
  <c r="BB2074"/>
  <c r="CC2074" s="1"/>
  <c r="AX2074"/>
  <c r="AW2074"/>
  <c r="AR2074"/>
  <c r="AO2074"/>
  <c r="AL2074"/>
  <c r="AI2074"/>
  <c r="AE2074"/>
  <c r="AB2074"/>
  <c r="Y2074"/>
  <c r="V2074"/>
  <c r="R2074"/>
  <c r="BS2074" s="1"/>
  <c r="O2074"/>
  <c r="BP2074" s="1"/>
  <c r="L2074"/>
  <c r="BM2074" s="1"/>
  <c r="I2074"/>
  <c r="BE2073"/>
  <c r="BB2073"/>
  <c r="AX2073"/>
  <c r="AX2075" s="1"/>
  <c r="AW2073"/>
  <c r="AW2075" s="1"/>
  <c r="AR2073"/>
  <c r="AR2075" s="1"/>
  <c r="AO2073"/>
  <c r="AO2075" s="1"/>
  <c r="AL2073"/>
  <c r="AL2075" s="1"/>
  <c r="AI2073"/>
  <c r="AI2075" s="1"/>
  <c r="AE2073"/>
  <c r="AB2073"/>
  <c r="AB2075" s="1"/>
  <c r="Y2073"/>
  <c r="V2073"/>
  <c r="V2075" s="1"/>
  <c r="R2073"/>
  <c r="O2073"/>
  <c r="L2073"/>
  <c r="I2073"/>
  <c r="BD2070"/>
  <c r="CE2070" s="1"/>
  <c r="BC2070"/>
  <c r="CD2070" s="1"/>
  <c r="BA2070"/>
  <c r="AZ2070"/>
  <c r="CA2070" s="1"/>
  <c r="BV2070"/>
  <c r="AU2070"/>
  <c r="BU2070" s="1"/>
  <c r="AT2070"/>
  <c r="BT2070" s="1"/>
  <c r="AS2070"/>
  <c r="AQ2070"/>
  <c r="AP2070"/>
  <c r="AN2070"/>
  <c r="AM2070"/>
  <c r="AK2070"/>
  <c r="AJ2070"/>
  <c r="AH2070"/>
  <c r="AG2070"/>
  <c r="AF2070"/>
  <c r="AD2070"/>
  <c r="AC2070"/>
  <c r="AA2070"/>
  <c r="Z2070"/>
  <c r="X2070"/>
  <c r="W2070"/>
  <c r="U2070"/>
  <c r="T2070"/>
  <c r="S2070"/>
  <c r="Q2070"/>
  <c r="P2070"/>
  <c r="N2070"/>
  <c r="M2070"/>
  <c r="K2070"/>
  <c r="J2070"/>
  <c r="H2070"/>
  <c r="G2070"/>
  <c r="BE2069"/>
  <c r="CF2069" s="1"/>
  <c r="BB2069"/>
  <c r="AX2069"/>
  <c r="AW2069"/>
  <c r="AR2069"/>
  <c r="AO2069"/>
  <c r="AL2069"/>
  <c r="AI2069"/>
  <c r="AE2069"/>
  <c r="AB2069"/>
  <c r="Y2069"/>
  <c r="V2069"/>
  <c r="R2069"/>
  <c r="BS2069" s="1"/>
  <c r="O2069"/>
  <c r="L2069"/>
  <c r="BM2069" s="1"/>
  <c r="I2069"/>
  <c r="BE2068"/>
  <c r="BB2068"/>
  <c r="AX2068"/>
  <c r="AW2068"/>
  <c r="AW2070" s="1"/>
  <c r="AR2068"/>
  <c r="AR2070" s="1"/>
  <c r="AO2068"/>
  <c r="AL2068"/>
  <c r="AL2070" s="1"/>
  <c r="AI2068"/>
  <c r="AI2070" s="1"/>
  <c r="AE2068"/>
  <c r="AE2070" s="1"/>
  <c r="AB2068"/>
  <c r="Y2068"/>
  <c r="Y2070" s="1"/>
  <c r="V2068"/>
  <c r="R2068"/>
  <c r="BS2068" s="1"/>
  <c r="O2068"/>
  <c r="L2068"/>
  <c r="I2068"/>
  <c r="G2059"/>
  <c r="H2059"/>
  <c r="J2059"/>
  <c r="K2059"/>
  <c r="M2059"/>
  <c r="N2059"/>
  <c r="P2059"/>
  <c r="Q2059"/>
  <c r="S2059"/>
  <c r="T2059"/>
  <c r="U2059"/>
  <c r="W2059"/>
  <c r="X2059"/>
  <c r="Z2059"/>
  <c r="AA2059"/>
  <c r="AC2059"/>
  <c r="AD2059"/>
  <c r="AF2059"/>
  <c r="AG2059"/>
  <c r="AH2059"/>
  <c r="AJ2059"/>
  <c r="AK2059"/>
  <c r="AM2059"/>
  <c r="AN2059"/>
  <c r="AP2059"/>
  <c r="AQ2059"/>
  <c r="AS2059"/>
  <c r="AT2059"/>
  <c r="BT2059" s="1"/>
  <c r="AU2059"/>
  <c r="BU2059" s="1"/>
  <c r="AV2059"/>
  <c r="AZ2059"/>
  <c r="BA2059"/>
  <c r="CB2059" s="1"/>
  <c r="X445" i="2" s="1"/>
  <c r="BC2059" i="1"/>
  <c r="CD2059" s="1"/>
  <c r="Z445" i="2" s="1"/>
  <c r="BD2059" i="1"/>
  <c r="G2060"/>
  <c r="H2060"/>
  <c r="J2060"/>
  <c r="K2060"/>
  <c r="M2060"/>
  <c r="N2060"/>
  <c r="P2060"/>
  <c r="Q2060"/>
  <c r="S2060"/>
  <c r="T2060"/>
  <c r="U2060"/>
  <c r="W2060"/>
  <c r="X2060"/>
  <c r="Z2060"/>
  <c r="AA2060"/>
  <c r="AC2060"/>
  <c r="AD2060"/>
  <c r="AF2060"/>
  <c r="AG2060"/>
  <c r="AH2060"/>
  <c r="AJ2060"/>
  <c r="AK2060"/>
  <c r="AM2060"/>
  <c r="AN2060"/>
  <c r="AP2060"/>
  <c r="AQ2060"/>
  <c r="AS2060"/>
  <c r="AT2060"/>
  <c r="BT2060" s="1"/>
  <c r="AU2060"/>
  <c r="BU2060" s="1"/>
  <c r="AV2060"/>
  <c r="BV2060" s="1"/>
  <c r="AZ2060"/>
  <c r="CA2060" s="1"/>
  <c r="BA2060"/>
  <c r="BC2060"/>
  <c r="CD2060" s="1"/>
  <c r="BD2060"/>
  <c r="CE2060" s="1"/>
  <c r="F2059"/>
  <c r="F2060"/>
  <c r="BE2055"/>
  <c r="CF2055" s="1"/>
  <c r="AA72" i="14" s="1"/>
  <c r="BB2055" i="1"/>
  <c r="CC2055" s="1"/>
  <c r="AX2055"/>
  <c r="AW2055"/>
  <c r="AR2055"/>
  <c r="AO2055"/>
  <c r="AL2055"/>
  <c r="AI2055"/>
  <c r="AE2055"/>
  <c r="AB2055"/>
  <c r="Y2055"/>
  <c r="V2055"/>
  <c r="R2055"/>
  <c r="BS2055" s="1"/>
  <c r="O446" i="2" s="1"/>
  <c r="O2055" i="1"/>
  <c r="BP2055" s="1"/>
  <c r="L446" i="2" s="1"/>
  <c r="L2055" i="1"/>
  <c r="BM2055" s="1"/>
  <c r="I446" i="2" s="1"/>
  <c r="I2055" i="1"/>
  <c r="BD2051"/>
  <c r="CE2051" s="1"/>
  <c r="BC2051"/>
  <c r="CD2051" s="1"/>
  <c r="BA2051"/>
  <c r="CB2051" s="1"/>
  <c r="AZ2051"/>
  <c r="CA2051" s="1"/>
  <c r="AV2051"/>
  <c r="BV2051" s="1"/>
  <c r="AU2051"/>
  <c r="BU2051" s="1"/>
  <c r="AT2051"/>
  <c r="BT2051" s="1"/>
  <c r="AS2051"/>
  <c r="AQ2051"/>
  <c r="AP2051"/>
  <c r="AN2051"/>
  <c r="AM2051"/>
  <c r="AK2051"/>
  <c r="AJ2051"/>
  <c r="AH2051"/>
  <c r="AG2051"/>
  <c r="AF2051"/>
  <c r="AD2051"/>
  <c r="AC2051"/>
  <c r="AA2051"/>
  <c r="Z2051"/>
  <c r="X2051"/>
  <c r="W2051"/>
  <c r="U2051"/>
  <c r="T2051"/>
  <c r="S2051"/>
  <c r="Q2051"/>
  <c r="P2051"/>
  <c r="N2051"/>
  <c r="M2051"/>
  <c r="K2051"/>
  <c r="J2051"/>
  <c r="H2051"/>
  <c r="G2051"/>
  <c r="BE2050"/>
  <c r="CF2050" s="1"/>
  <c r="BB2050"/>
  <c r="CC2050" s="1"/>
  <c r="AX2050"/>
  <c r="AW2050"/>
  <c r="AR2050"/>
  <c r="AO2050"/>
  <c r="AL2050"/>
  <c r="AI2050"/>
  <c r="AE2050"/>
  <c r="AB2050"/>
  <c r="Y2050"/>
  <c r="V2050"/>
  <c r="R2050"/>
  <c r="O2050"/>
  <c r="BP2050" s="1"/>
  <c r="L2050"/>
  <c r="BM2050" s="1"/>
  <c r="I2050"/>
  <c r="BJ2050" s="1"/>
  <c r="BE2049"/>
  <c r="BB2049"/>
  <c r="AX2049"/>
  <c r="AX2051" s="1"/>
  <c r="AW2049"/>
  <c r="AW2051" s="1"/>
  <c r="AR2049"/>
  <c r="AR2051" s="1"/>
  <c r="AO2049"/>
  <c r="AO2051" s="1"/>
  <c r="AL2049"/>
  <c r="AL2051" s="1"/>
  <c r="AI2049"/>
  <c r="AI2051" s="1"/>
  <c r="AE2049"/>
  <c r="AE2051" s="1"/>
  <c r="AB2049"/>
  <c r="Y2049"/>
  <c r="Y2051" s="1"/>
  <c r="V2049"/>
  <c r="V2051" s="1"/>
  <c r="R2049"/>
  <c r="O2049"/>
  <c r="L2049"/>
  <c r="BM2049" s="1"/>
  <c r="I2049"/>
  <c r="BD2046"/>
  <c r="CE2046" s="1"/>
  <c r="BC2046"/>
  <c r="CD2046" s="1"/>
  <c r="BA2046"/>
  <c r="CB2046" s="1"/>
  <c r="AZ2046"/>
  <c r="CA2046" s="1"/>
  <c r="AV2046"/>
  <c r="BV2046" s="1"/>
  <c r="AU2046"/>
  <c r="BU2046" s="1"/>
  <c r="AT2046"/>
  <c r="BT2046" s="1"/>
  <c r="AS2046"/>
  <c r="AQ2046"/>
  <c r="AP2046"/>
  <c r="AN2046"/>
  <c r="AM2046"/>
  <c r="AK2046"/>
  <c r="AJ2046"/>
  <c r="AH2046"/>
  <c r="AG2046"/>
  <c r="AF2046"/>
  <c r="AD2046"/>
  <c r="AC2046"/>
  <c r="AA2046"/>
  <c r="Z2046"/>
  <c r="X2046"/>
  <c r="W2046"/>
  <c r="U2046"/>
  <c r="T2046"/>
  <c r="S2046"/>
  <c r="Q2046"/>
  <c r="P2046"/>
  <c r="N2046"/>
  <c r="M2046"/>
  <c r="K2046"/>
  <c r="J2046"/>
  <c r="H2046"/>
  <c r="G2046"/>
  <c r="BE2045"/>
  <c r="CF2045" s="1"/>
  <c r="BB2045"/>
  <c r="CC2045" s="1"/>
  <c r="AX2045"/>
  <c r="AW2045"/>
  <c r="AR2045"/>
  <c r="AO2045"/>
  <c r="AL2045"/>
  <c r="AI2045"/>
  <c r="AE2045"/>
  <c r="AB2045"/>
  <c r="Y2045"/>
  <c r="V2045"/>
  <c r="R2045"/>
  <c r="BS2045" s="1"/>
  <c r="O2045"/>
  <c r="BP2045" s="1"/>
  <c r="L2045"/>
  <c r="BM2045" s="1"/>
  <c r="I2045"/>
  <c r="BE2044"/>
  <c r="BB2044"/>
  <c r="AX2044"/>
  <c r="AX2046" s="1"/>
  <c r="AW2044"/>
  <c r="AW2046" s="1"/>
  <c r="AR2044"/>
  <c r="AR2046" s="1"/>
  <c r="AO2044"/>
  <c r="AO2046" s="1"/>
  <c r="AL2044"/>
  <c r="AL2046" s="1"/>
  <c r="AI2044"/>
  <c r="AI2046" s="1"/>
  <c r="AE2044"/>
  <c r="AB2044"/>
  <c r="AB2046" s="1"/>
  <c r="Y2044"/>
  <c r="V2044"/>
  <c r="V2046" s="1"/>
  <c r="R2044"/>
  <c r="O2044"/>
  <c r="L2044"/>
  <c r="I2044"/>
  <c r="BD2041"/>
  <c r="CE2041" s="1"/>
  <c r="BC2041"/>
  <c r="CD2041" s="1"/>
  <c r="BA2041"/>
  <c r="CB2041" s="1"/>
  <c r="AZ2041"/>
  <c r="CA2041" s="1"/>
  <c r="AV2041"/>
  <c r="BV2041" s="1"/>
  <c r="AU2041"/>
  <c r="BU2041" s="1"/>
  <c r="AT2041"/>
  <c r="BT2041" s="1"/>
  <c r="AS2041"/>
  <c r="AQ2041"/>
  <c r="AP2041"/>
  <c r="AN2041"/>
  <c r="AM2041"/>
  <c r="AK2041"/>
  <c r="AJ2041"/>
  <c r="AH2041"/>
  <c r="AG2041"/>
  <c r="AF2041"/>
  <c r="AD2041"/>
  <c r="AC2041"/>
  <c r="AA2041"/>
  <c r="Z2041"/>
  <c r="X2041"/>
  <c r="W2041"/>
  <c r="U2041"/>
  <c r="T2041"/>
  <c r="S2041"/>
  <c r="Q2041"/>
  <c r="P2041"/>
  <c r="N2041"/>
  <c r="M2041"/>
  <c r="K2041"/>
  <c r="J2041"/>
  <c r="H2041"/>
  <c r="G2041"/>
  <c r="BE2040"/>
  <c r="CF2040" s="1"/>
  <c r="BB2040"/>
  <c r="CC2040" s="1"/>
  <c r="AX2040"/>
  <c r="AW2040"/>
  <c r="AR2040"/>
  <c r="AO2040"/>
  <c r="AL2040"/>
  <c r="AI2040"/>
  <c r="AE2040"/>
  <c r="AB2040"/>
  <c r="Y2040"/>
  <c r="V2040"/>
  <c r="R2040"/>
  <c r="O2040"/>
  <c r="BP2040" s="1"/>
  <c r="L2040"/>
  <c r="BM2040" s="1"/>
  <c r="I2040"/>
  <c r="BJ2040" s="1"/>
  <c r="BE2039"/>
  <c r="BB2039"/>
  <c r="AX2039"/>
  <c r="AX2041" s="1"/>
  <c r="AW2039"/>
  <c r="AW2041" s="1"/>
  <c r="AR2039"/>
  <c r="AR2041" s="1"/>
  <c r="AO2039"/>
  <c r="AO2041" s="1"/>
  <c r="AL2039"/>
  <c r="AL2041" s="1"/>
  <c r="AI2039"/>
  <c r="AI2041" s="1"/>
  <c r="AE2039"/>
  <c r="AE2041" s="1"/>
  <c r="AB2039"/>
  <c r="Y2039"/>
  <c r="Y2041" s="1"/>
  <c r="V2039"/>
  <c r="V2041" s="1"/>
  <c r="R2039"/>
  <c r="O2039"/>
  <c r="L2039"/>
  <c r="BM2039" s="1"/>
  <c r="I2039"/>
  <c r="BD2037"/>
  <c r="CE2037" s="1"/>
  <c r="BC2037"/>
  <c r="CD2037" s="1"/>
  <c r="BA2037"/>
  <c r="CB2037" s="1"/>
  <c r="AZ2037"/>
  <c r="CA2037" s="1"/>
  <c r="AV2037"/>
  <c r="BV2037" s="1"/>
  <c r="AU2037"/>
  <c r="BU2037" s="1"/>
  <c r="AT2037"/>
  <c r="BT2037" s="1"/>
  <c r="AS2037"/>
  <c r="AQ2037"/>
  <c r="AP2037"/>
  <c r="AN2037"/>
  <c r="AM2037"/>
  <c r="AK2037"/>
  <c r="AJ2037"/>
  <c r="AH2037"/>
  <c r="AG2037"/>
  <c r="AF2037"/>
  <c r="AD2037"/>
  <c r="AC2037"/>
  <c r="AA2037"/>
  <c r="Z2037"/>
  <c r="X2037"/>
  <c r="W2037"/>
  <c r="U2037"/>
  <c r="T2037"/>
  <c r="S2037"/>
  <c r="Q2037"/>
  <c r="P2037"/>
  <c r="N2037"/>
  <c r="M2037"/>
  <c r="K2037"/>
  <c r="J2037"/>
  <c r="H2037"/>
  <c r="G2037"/>
  <c r="BE2036"/>
  <c r="CF2036" s="1"/>
  <c r="BB2036"/>
  <c r="CC2036" s="1"/>
  <c r="AX2036"/>
  <c r="AW2036"/>
  <c r="AR2036"/>
  <c r="AO2036"/>
  <c r="AL2036"/>
  <c r="AI2036"/>
  <c r="AE2036"/>
  <c r="AB2036"/>
  <c r="Y2036"/>
  <c r="V2036"/>
  <c r="R2036"/>
  <c r="O2036"/>
  <c r="BP2036" s="1"/>
  <c r="L2036"/>
  <c r="BM2036" s="1"/>
  <c r="I2036"/>
  <c r="BJ2036" s="1"/>
  <c r="BE2035"/>
  <c r="BB2035"/>
  <c r="AX2035"/>
  <c r="AX2037" s="1"/>
  <c r="AW2035"/>
  <c r="AW2037" s="1"/>
  <c r="AR2035"/>
  <c r="AR2037" s="1"/>
  <c r="AO2035"/>
  <c r="AO2037" s="1"/>
  <c r="AL2035"/>
  <c r="AL2037" s="1"/>
  <c r="AI2035"/>
  <c r="AI2037" s="1"/>
  <c r="AE2035"/>
  <c r="AE2037" s="1"/>
  <c r="AB2035"/>
  <c r="Y2035"/>
  <c r="Y2037" s="1"/>
  <c r="V2035"/>
  <c r="V2037" s="1"/>
  <c r="BD2033"/>
  <c r="CE2033" s="1"/>
  <c r="BC2033"/>
  <c r="CD2033" s="1"/>
  <c r="BA2033"/>
  <c r="CB2033" s="1"/>
  <c r="AZ2033"/>
  <c r="CA2033" s="1"/>
  <c r="AV2033"/>
  <c r="BV2033" s="1"/>
  <c r="AU2033"/>
  <c r="BU2033" s="1"/>
  <c r="AT2033"/>
  <c r="BT2033" s="1"/>
  <c r="AS2033"/>
  <c r="AQ2033"/>
  <c r="AP2033"/>
  <c r="AN2033"/>
  <c r="AM2033"/>
  <c r="AK2033"/>
  <c r="AJ2033"/>
  <c r="AH2033"/>
  <c r="AG2033"/>
  <c r="AF2033"/>
  <c r="AD2033"/>
  <c r="AC2033"/>
  <c r="AA2033"/>
  <c r="Z2033"/>
  <c r="X2033"/>
  <c r="W2033"/>
  <c r="U2033"/>
  <c r="T2033"/>
  <c r="S2033"/>
  <c r="Q2033"/>
  <c r="P2033"/>
  <c r="N2033"/>
  <c r="M2033"/>
  <c r="K2033"/>
  <c r="J2033"/>
  <c r="H2033"/>
  <c r="G2033"/>
  <c r="BE2032"/>
  <c r="CF2032" s="1"/>
  <c r="BB2032"/>
  <c r="CC2032" s="1"/>
  <c r="AX2032"/>
  <c r="AW2032"/>
  <c r="AR2032"/>
  <c r="AO2032"/>
  <c r="AL2032"/>
  <c r="AI2032"/>
  <c r="AE2032"/>
  <c r="AB2032"/>
  <c r="Y2032"/>
  <c r="V2032"/>
  <c r="R2032"/>
  <c r="BS2032" s="1"/>
  <c r="O2032"/>
  <c r="BP2032" s="1"/>
  <c r="L2032"/>
  <c r="BM2032" s="1"/>
  <c r="I2032"/>
  <c r="BE2031"/>
  <c r="BB2031"/>
  <c r="AX2031"/>
  <c r="AX2033" s="1"/>
  <c r="AW2031"/>
  <c r="AR2031"/>
  <c r="AR2033" s="1"/>
  <c r="AO2031"/>
  <c r="AO2033" s="1"/>
  <c r="AL2031"/>
  <c r="AL2033" s="1"/>
  <c r="AI2031"/>
  <c r="AI2033" s="1"/>
  <c r="AE2031"/>
  <c r="AB2031"/>
  <c r="AB2033" s="1"/>
  <c r="Y2031"/>
  <c r="V2031"/>
  <c r="V2033" s="1"/>
  <c r="R2031"/>
  <c r="O2031"/>
  <c r="L2031"/>
  <c r="I2031"/>
  <c r="BD2028"/>
  <c r="CE2028" s="1"/>
  <c r="BC2028"/>
  <c r="CD2028" s="1"/>
  <c r="BA2028"/>
  <c r="CB2028" s="1"/>
  <c r="AZ2028"/>
  <c r="CA2028" s="1"/>
  <c r="AV2028"/>
  <c r="BV2028" s="1"/>
  <c r="AU2028"/>
  <c r="BU2028" s="1"/>
  <c r="AT2028"/>
  <c r="BT2028" s="1"/>
  <c r="AS2028"/>
  <c r="AQ2028"/>
  <c r="AP2028"/>
  <c r="AN2028"/>
  <c r="AM2028"/>
  <c r="AK2028"/>
  <c r="AJ2028"/>
  <c r="AH2028"/>
  <c r="AG2028"/>
  <c r="AF2028"/>
  <c r="AD2028"/>
  <c r="AC2028"/>
  <c r="AA2028"/>
  <c r="Z2028"/>
  <c r="X2028"/>
  <c r="W2028"/>
  <c r="U2028"/>
  <c r="T2028"/>
  <c r="S2028"/>
  <c r="Q2028"/>
  <c r="P2028"/>
  <c r="N2028"/>
  <c r="M2028"/>
  <c r="K2028"/>
  <c r="J2028"/>
  <c r="H2028"/>
  <c r="G2028"/>
  <c r="BE2027"/>
  <c r="CF2027" s="1"/>
  <c r="BB2027"/>
  <c r="CC2027" s="1"/>
  <c r="AX2027"/>
  <c r="AW2027"/>
  <c r="AR2027"/>
  <c r="AO2027"/>
  <c r="AL2027"/>
  <c r="AI2027"/>
  <c r="AE2027"/>
  <c r="AB2027"/>
  <c r="Y2027"/>
  <c r="V2027"/>
  <c r="R2027"/>
  <c r="BS2027" s="1"/>
  <c r="O2027"/>
  <c r="BP2027" s="1"/>
  <c r="L2027"/>
  <c r="BM2027" s="1"/>
  <c r="I2027"/>
  <c r="BE2026"/>
  <c r="BB2026"/>
  <c r="AX2026"/>
  <c r="AX2028" s="1"/>
  <c r="AW2026"/>
  <c r="AW2028" s="1"/>
  <c r="AR2026"/>
  <c r="AR2028" s="1"/>
  <c r="AO2026"/>
  <c r="AO2028" s="1"/>
  <c r="AL2026"/>
  <c r="AL2028" s="1"/>
  <c r="AI2026"/>
  <c r="AI2028" s="1"/>
  <c r="AE2026"/>
  <c r="AB2026"/>
  <c r="AB2028" s="1"/>
  <c r="Y2026"/>
  <c r="V2026"/>
  <c r="V2028" s="1"/>
  <c r="R2026"/>
  <c r="O2026"/>
  <c r="L2026"/>
  <c r="I2026"/>
  <c r="BD2024"/>
  <c r="CE2024" s="1"/>
  <c r="BC2024"/>
  <c r="CD2024" s="1"/>
  <c r="BA2024"/>
  <c r="CB2024" s="1"/>
  <c r="AZ2024"/>
  <c r="CA2024" s="1"/>
  <c r="AV2024"/>
  <c r="BV2024" s="1"/>
  <c r="AU2024"/>
  <c r="BU2024" s="1"/>
  <c r="AT2024"/>
  <c r="BT2024" s="1"/>
  <c r="AS2024"/>
  <c r="AQ2024"/>
  <c r="AP2024"/>
  <c r="AN2024"/>
  <c r="AM2024"/>
  <c r="AK2024"/>
  <c r="AJ2024"/>
  <c r="AH2024"/>
  <c r="AG2024"/>
  <c r="AF2024"/>
  <c r="AD2024"/>
  <c r="AC2024"/>
  <c r="AA2024"/>
  <c r="Z2024"/>
  <c r="X2024"/>
  <c r="W2024"/>
  <c r="U2024"/>
  <c r="T2024"/>
  <c r="S2024"/>
  <c r="Q2024"/>
  <c r="P2024"/>
  <c r="N2024"/>
  <c r="M2024"/>
  <c r="K2024"/>
  <c r="J2024"/>
  <c r="H2024"/>
  <c r="G2024"/>
  <c r="BE2023"/>
  <c r="CF2023" s="1"/>
  <c r="BB2023"/>
  <c r="CC2023" s="1"/>
  <c r="AX2023"/>
  <c r="AW2023"/>
  <c r="AR2023"/>
  <c r="AO2023"/>
  <c r="AL2023"/>
  <c r="AI2023"/>
  <c r="AE2023"/>
  <c r="AB2023"/>
  <c r="Y2023"/>
  <c r="V2023"/>
  <c r="R2023"/>
  <c r="O2023"/>
  <c r="BP2023" s="1"/>
  <c r="L2023"/>
  <c r="BM2023" s="1"/>
  <c r="I2023"/>
  <c r="BJ2023" s="1"/>
  <c r="BE2022"/>
  <c r="BB2022"/>
  <c r="AX2022"/>
  <c r="AX2024" s="1"/>
  <c r="AW2022"/>
  <c r="AW2024" s="1"/>
  <c r="AR2022"/>
  <c r="AR2024" s="1"/>
  <c r="AO2022"/>
  <c r="AO2024" s="1"/>
  <c r="AL2022"/>
  <c r="AL2024" s="1"/>
  <c r="AI2022"/>
  <c r="AI2024" s="1"/>
  <c r="AE2022"/>
  <c r="AE2024" s="1"/>
  <c r="AB2022"/>
  <c r="Y2022"/>
  <c r="Y2024" s="1"/>
  <c r="V2022"/>
  <c r="V2024" s="1"/>
  <c r="R2022"/>
  <c r="O2022"/>
  <c r="L2022"/>
  <c r="BM2022" s="1"/>
  <c r="I2022"/>
  <c r="BD2020"/>
  <c r="CE2020" s="1"/>
  <c r="BC2020"/>
  <c r="CD2020" s="1"/>
  <c r="BA2020"/>
  <c r="CB2020" s="1"/>
  <c r="AZ2020"/>
  <c r="AV2020"/>
  <c r="BV2020" s="1"/>
  <c r="AU2020"/>
  <c r="BU2020" s="1"/>
  <c r="AT2020"/>
  <c r="BT2020" s="1"/>
  <c r="AS2020"/>
  <c r="AQ2020"/>
  <c r="AP2020"/>
  <c r="AN2020"/>
  <c r="AM2020"/>
  <c r="AK2020"/>
  <c r="AJ2020"/>
  <c r="AH2020"/>
  <c r="AG2020"/>
  <c r="AF2020"/>
  <c r="AD2020"/>
  <c r="AC2020"/>
  <c r="AA2020"/>
  <c r="Z2020"/>
  <c r="X2020"/>
  <c r="W2020"/>
  <c r="U2020"/>
  <c r="T2020"/>
  <c r="S2020"/>
  <c r="Q2020"/>
  <c r="P2020"/>
  <c r="N2020"/>
  <c r="M2020"/>
  <c r="K2020"/>
  <c r="J2020"/>
  <c r="H2020"/>
  <c r="G2020"/>
  <c r="BE2019"/>
  <c r="CF2019" s="1"/>
  <c r="BB2019"/>
  <c r="CC2019" s="1"/>
  <c r="AX2019"/>
  <c r="AW2019"/>
  <c r="AR2019"/>
  <c r="AO2019"/>
  <c r="AL2019"/>
  <c r="AI2019"/>
  <c r="AE2019"/>
  <c r="AB2019"/>
  <c r="Y2019"/>
  <c r="V2019"/>
  <c r="R2019"/>
  <c r="O2019"/>
  <c r="BP2019" s="1"/>
  <c r="L2019"/>
  <c r="BM2019" s="1"/>
  <c r="I2019"/>
  <c r="BJ2019" s="1"/>
  <c r="BE2018"/>
  <c r="BB2018"/>
  <c r="AX2018"/>
  <c r="AW2018"/>
  <c r="AW2020" s="1"/>
  <c r="AR2018"/>
  <c r="AR2020" s="1"/>
  <c r="AO2018"/>
  <c r="AO2020" s="1"/>
  <c r="AL2018"/>
  <c r="AI2018"/>
  <c r="AI2020" s="1"/>
  <c r="AE2018"/>
  <c r="AE2020" s="1"/>
  <c r="AB2018"/>
  <c r="Y2018"/>
  <c r="V2018"/>
  <c r="V2020" s="1"/>
  <c r="R2018"/>
  <c r="O2018"/>
  <c r="L2018"/>
  <c r="I2018"/>
  <c r="BT2007"/>
  <c r="BU2007"/>
  <c r="BV2007"/>
  <c r="CA2007"/>
  <c r="CB2007"/>
  <c r="CD2007"/>
  <c r="CE2007"/>
  <c r="BT2008"/>
  <c r="BU2008"/>
  <c r="BV2008"/>
  <c r="CA2008"/>
  <c r="CB2008"/>
  <c r="CD2008"/>
  <c r="CE2008"/>
  <c r="BD2015"/>
  <c r="BC2015"/>
  <c r="CD2015" s="1"/>
  <c r="BA2015"/>
  <c r="CB2015" s="1"/>
  <c r="AZ2015"/>
  <c r="CA2015" s="1"/>
  <c r="AV2015"/>
  <c r="AU2015"/>
  <c r="BU2015" s="1"/>
  <c r="AT2015"/>
  <c r="BT2015" s="1"/>
  <c r="AS2015"/>
  <c r="AQ2015"/>
  <c r="AP2015"/>
  <c r="AN2015"/>
  <c r="AM2015"/>
  <c r="AK2015"/>
  <c r="AJ2015"/>
  <c r="AH2015"/>
  <c r="AG2015"/>
  <c r="AF2015"/>
  <c r="AD2015"/>
  <c r="AC2015"/>
  <c r="AA2015"/>
  <c r="Z2015"/>
  <c r="X2015"/>
  <c r="W2015"/>
  <c r="U2015"/>
  <c r="T2015"/>
  <c r="S2015"/>
  <c r="Q2015"/>
  <c r="P2015"/>
  <c r="N2015"/>
  <c r="M2015"/>
  <c r="K2015"/>
  <c r="J2015"/>
  <c r="H2015"/>
  <c r="G2015"/>
  <c r="BE2014"/>
  <c r="CF2014" s="1"/>
  <c r="BB2014"/>
  <c r="CC2014" s="1"/>
  <c r="AX2014"/>
  <c r="AW2014"/>
  <c r="AR2014"/>
  <c r="AO2014"/>
  <c r="AL2014"/>
  <c r="AI2014"/>
  <c r="AE2014"/>
  <c r="AB2014"/>
  <c r="Y2014"/>
  <c r="V2014"/>
  <c r="R2014"/>
  <c r="O2014"/>
  <c r="BP2014" s="1"/>
  <c r="L2014"/>
  <c r="BM2014" s="1"/>
  <c r="I2014"/>
  <c r="BJ2014" s="1"/>
  <c r="BE2013"/>
  <c r="BB2013"/>
  <c r="AX2013"/>
  <c r="AX2015" s="1"/>
  <c r="AW2013"/>
  <c r="AR2013"/>
  <c r="AR2015" s="1"/>
  <c r="AO2013"/>
  <c r="AO2015" s="1"/>
  <c r="AL2013"/>
  <c r="AL2015" s="1"/>
  <c r="AI2013"/>
  <c r="AE2013"/>
  <c r="AE2015" s="1"/>
  <c r="AB2013"/>
  <c r="Y2013"/>
  <c r="Y2015" s="1"/>
  <c r="V2013"/>
  <c r="R2013"/>
  <c r="O2013"/>
  <c r="L2013"/>
  <c r="BM2013" s="1"/>
  <c r="I2013"/>
  <c r="BD1999"/>
  <c r="CE1999" s="1"/>
  <c r="BC1999"/>
  <c r="CD1999" s="1"/>
  <c r="BA1999"/>
  <c r="CB1999" s="1"/>
  <c r="AZ1999"/>
  <c r="CA1999" s="1"/>
  <c r="AV1999"/>
  <c r="BV1999" s="1"/>
  <c r="AU1999"/>
  <c r="BU1999" s="1"/>
  <c r="AT1999"/>
  <c r="BT1999" s="1"/>
  <c r="AS1999"/>
  <c r="AQ1999"/>
  <c r="AP1999"/>
  <c r="AN1999"/>
  <c r="AM1999"/>
  <c r="AK1999"/>
  <c r="AJ1999"/>
  <c r="AH1999"/>
  <c r="AG1999"/>
  <c r="AF1999"/>
  <c r="AD1999"/>
  <c r="AC1999"/>
  <c r="AA1999"/>
  <c r="Z1999"/>
  <c r="X1999"/>
  <c r="W1999"/>
  <c r="U1999"/>
  <c r="T1999"/>
  <c r="S1999"/>
  <c r="Q1999"/>
  <c r="P1999"/>
  <c r="N1999"/>
  <c r="M1999"/>
  <c r="K1999"/>
  <c r="J1999"/>
  <c r="H1999"/>
  <c r="G1999"/>
  <c r="BE1998"/>
  <c r="CF1998" s="1"/>
  <c r="BB1998"/>
  <c r="CC1998" s="1"/>
  <c r="AX1998"/>
  <c r="AW1998"/>
  <c r="AR1998"/>
  <c r="AO1998"/>
  <c r="AL1998"/>
  <c r="AI1998"/>
  <c r="AE1998"/>
  <c r="AB1998"/>
  <c r="Y1998"/>
  <c r="V1998"/>
  <c r="R1998"/>
  <c r="O1998"/>
  <c r="BP1998" s="1"/>
  <c r="L1998"/>
  <c r="BM1998" s="1"/>
  <c r="I1998"/>
  <c r="BJ1998" s="1"/>
  <c r="BE1997"/>
  <c r="BB1997"/>
  <c r="AX1997"/>
  <c r="AX1999" s="1"/>
  <c r="AW1997"/>
  <c r="AW1999" s="1"/>
  <c r="AR1997"/>
  <c r="AR1999" s="1"/>
  <c r="AO1997"/>
  <c r="AO1999" s="1"/>
  <c r="AL1997"/>
  <c r="AL1999" s="1"/>
  <c r="AI1997"/>
  <c r="AI1999" s="1"/>
  <c r="AE1997"/>
  <c r="AE1999" s="1"/>
  <c r="AB1997"/>
  <c r="Y1997"/>
  <c r="Y1999" s="1"/>
  <c r="V1997"/>
  <c r="V1999" s="1"/>
  <c r="R1997"/>
  <c r="O1997"/>
  <c r="L1997"/>
  <c r="BM1997" s="1"/>
  <c r="I1997"/>
  <c r="BD1994"/>
  <c r="CE1994" s="1"/>
  <c r="BC1994"/>
  <c r="CD1994" s="1"/>
  <c r="BA1994"/>
  <c r="CB1994" s="1"/>
  <c r="AZ1994"/>
  <c r="CA1994" s="1"/>
  <c r="AV1994"/>
  <c r="BV1994" s="1"/>
  <c r="AU1994"/>
  <c r="BU1994" s="1"/>
  <c r="AT1994"/>
  <c r="BT1994" s="1"/>
  <c r="AS1994"/>
  <c r="AQ1994"/>
  <c r="AP1994"/>
  <c r="AN1994"/>
  <c r="AM1994"/>
  <c r="AK1994"/>
  <c r="AJ1994"/>
  <c r="AH1994"/>
  <c r="AG1994"/>
  <c r="AF1994"/>
  <c r="AD1994"/>
  <c r="AC1994"/>
  <c r="AA1994"/>
  <c r="Z1994"/>
  <c r="X1994"/>
  <c r="W1994"/>
  <c r="U1994"/>
  <c r="T1994"/>
  <c r="S1994"/>
  <c r="Q1994"/>
  <c r="P1994"/>
  <c r="N1994"/>
  <c r="M1994"/>
  <c r="K1994"/>
  <c r="J1994"/>
  <c r="H1994"/>
  <c r="G1994"/>
  <c r="BE1993"/>
  <c r="CF1993" s="1"/>
  <c r="BB1993"/>
  <c r="CC1993" s="1"/>
  <c r="AX1993"/>
  <c r="AW1993"/>
  <c r="AR1993"/>
  <c r="AO1993"/>
  <c r="AL1993"/>
  <c r="AI1993"/>
  <c r="AE1993"/>
  <c r="AB1993"/>
  <c r="Y1993"/>
  <c r="V1993"/>
  <c r="R1993"/>
  <c r="BS1993" s="1"/>
  <c r="O1993"/>
  <c r="BP1993" s="1"/>
  <c r="L1993"/>
  <c r="BM1993" s="1"/>
  <c r="I1993"/>
  <c r="BE1992"/>
  <c r="BB1992"/>
  <c r="AX1992"/>
  <c r="AW1992"/>
  <c r="AW1994" s="1"/>
  <c r="AR1992"/>
  <c r="AR1994" s="1"/>
  <c r="AO1992"/>
  <c r="AO1994" s="1"/>
  <c r="AL1992"/>
  <c r="AL1994" s="1"/>
  <c r="AI1992"/>
  <c r="AI1994" s="1"/>
  <c r="AE1992"/>
  <c r="AB1992"/>
  <c r="AB1994" s="1"/>
  <c r="Y1992"/>
  <c r="V1992"/>
  <c r="V1994" s="1"/>
  <c r="R1992"/>
  <c r="O1992"/>
  <c r="L1992"/>
  <c r="I1992"/>
  <c r="BD1989"/>
  <c r="CE1989" s="1"/>
  <c r="BC1989"/>
  <c r="CD1989" s="1"/>
  <c r="BA1989"/>
  <c r="CB1989" s="1"/>
  <c r="AZ1989"/>
  <c r="CA1989" s="1"/>
  <c r="AV1989"/>
  <c r="BV1989" s="1"/>
  <c r="AU1989"/>
  <c r="BU1989" s="1"/>
  <c r="AT1989"/>
  <c r="BT1989" s="1"/>
  <c r="AS1989"/>
  <c r="AQ1989"/>
  <c r="AP1989"/>
  <c r="AN1989"/>
  <c r="AM1989"/>
  <c r="AK1989"/>
  <c r="AJ1989"/>
  <c r="AH1989"/>
  <c r="AG1989"/>
  <c r="AF1989"/>
  <c r="AD1989"/>
  <c r="AC1989"/>
  <c r="AA1989"/>
  <c r="Z1989"/>
  <c r="X1989"/>
  <c r="W1989"/>
  <c r="U1989"/>
  <c r="T1989"/>
  <c r="S1989"/>
  <c r="Q1989"/>
  <c r="P1989"/>
  <c r="N1989"/>
  <c r="M1989"/>
  <c r="K1989"/>
  <c r="J1989"/>
  <c r="H1989"/>
  <c r="G1989"/>
  <c r="BE1988"/>
  <c r="CF1988" s="1"/>
  <c r="BB1988"/>
  <c r="CC1988" s="1"/>
  <c r="AX1988"/>
  <c r="AW1988"/>
  <c r="AR1988"/>
  <c r="AO1988"/>
  <c r="AL1988"/>
  <c r="AI1988"/>
  <c r="AE1988"/>
  <c r="AB1988"/>
  <c r="Y1988"/>
  <c r="V1988"/>
  <c r="R1988"/>
  <c r="BS1988" s="1"/>
  <c r="O1988"/>
  <c r="BP1988" s="1"/>
  <c r="L1988"/>
  <c r="BM1988" s="1"/>
  <c r="I1988"/>
  <c r="BE1987"/>
  <c r="BB1987"/>
  <c r="AX1987"/>
  <c r="AX1989" s="1"/>
  <c r="AW1987"/>
  <c r="AR1987"/>
  <c r="AR1989" s="1"/>
  <c r="AO1987"/>
  <c r="AO1989" s="1"/>
  <c r="AL1987"/>
  <c r="AL1989" s="1"/>
  <c r="AI1987"/>
  <c r="AI1989" s="1"/>
  <c r="AE1987"/>
  <c r="AB1987"/>
  <c r="AB1989" s="1"/>
  <c r="Y1987"/>
  <c r="V1987"/>
  <c r="V1989" s="1"/>
  <c r="R1987"/>
  <c r="O1987"/>
  <c r="L1987"/>
  <c r="I1987"/>
  <c r="BD1985"/>
  <c r="CE1985" s="1"/>
  <c r="BC1985"/>
  <c r="CD1985" s="1"/>
  <c r="BA1985"/>
  <c r="CB1985" s="1"/>
  <c r="AZ1985"/>
  <c r="CA1985" s="1"/>
  <c r="AV1985"/>
  <c r="BV1985" s="1"/>
  <c r="AU1985"/>
  <c r="BU1985" s="1"/>
  <c r="AT1985"/>
  <c r="BT1985" s="1"/>
  <c r="AS1985"/>
  <c r="AQ1985"/>
  <c r="AP1985"/>
  <c r="AN1985"/>
  <c r="AM1985"/>
  <c r="AK1985"/>
  <c r="AJ1985"/>
  <c r="AH1985"/>
  <c r="AG1985"/>
  <c r="AF1985"/>
  <c r="AD1985"/>
  <c r="AC1985"/>
  <c r="AA1985"/>
  <c r="Z1985"/>
  <c r="X1985"/>
  <c r="W1985"/>
  <c r="U1985"/>
  <c r="T1985"/>
  <c r="S1985"/>
  <c r="Q1985"/>
  <c r="P1985"/>
  <c r="N1985"/>
  <c r="M1985"/>
  <c r="K1985"/>
  <c r="J1985"/>
  <c r="H1985"/>
  <c r="G1985"/>
  <c r="BE1984"/>
  <c r="CF1984" s="1"/>
  <c r="BB1984"/>
  <c r="CC1984" s="1"/>
  <c r="AX1984"/>
  <c r="AW1984"/>
  <c r="AR1984"/>
  <c r="AO1984"/>
  <c r="AL1984"/>
  <c r="AI1984"/>
  <c r="AE1984"/>
  <c r="AB1984"/>
  <c r="Y1984"/>
  <c r="V1984"/>
  <c r="R1984"/>
  <c r="O1984"/>
  <c r="BP1984" s="1"/>
  <c r="L1984"/>
  <c r="BM1984" s="1"/>
  <c r="I1984"/>
  <c r="BJ1984" s="1"/>
  <c r="BE1983"/>
  <c r="BB1983"/>
  <c r="AX1983"/>
  <c r="AX1985" s="1"/>
  <c r="AW1983"/>
  <c r="AW1985" s="1"/>
  <c r="AR1983"/>
  <c r="AR1985" s="1"/>
  <c r="AO1983"/>
  <c r="AO1985" s="1"/>
  <c r="AL1983"/>
  <c r="AL1985" s="1"/>
  <c r="AI1983"/>
  <c r="AI1985" s="1"/>
  <c r="AE1983"/>
  <c r="AE1985" s="1"/>
  <c r="AB1983"/>
  <c r="Y1983"/>
  <c r="Y1985" s="1"/>
  <c r="V1983"/>
  <c r="V1985" s="1"/>
  <c r="R1983"/>
  <c r="O1983"/>
  <c r="L1983"/>
  <c r="I1983"/>
  <c r="BD1980"/>
  <c r="CE1980" s="1"/>
  <c r="BC1980"/>
  <c r="CD1980" s="1"/>
  <c r="BA1980"/>
  <c r="CB1980" s="1"/>
  <c r="AZ1980"/>
  <c r="CA1980" s="1"/>
  <c r="AV1980"/>
  <c r="BV1980" s="1"/>
  <c r="AU1980"/>
  <c r="BU1980" s="1"/>
  <c r="AT1980"/>
  <c r="BT1980" s="1"/>
  <c r="AS1980"/>
  <c r="AQ1980"/>
  <c r="AP1980"/>
  <c r="AN1980"/>
  <c r="AM1980"/>
  <c r="AK1980"/>
  <c r="AJ1980"/>
  <c r="AH1980"/>
  <c r="AG1980"/>
  <c r="AF1980"/>
  <c r="AD1980"/>
  <c r="AC1980"/>
  <c r="AA1980"/>
  <c r="Z1980"/>
  <c r="X1980"/>
  <c r="W1980"/>
  <c r="U1980"/>
  <c r="T1980"/>
  <c r="S1980"/>
  <c r="Q1980"/>
  <c r="P1980"/>
  <c r="N1980"/>
  <c r="M1980"/>
  <c r="K1980"/>
  <c r="J1980"/>
  <c r="H1980"/>
  <c r="G1980"/>
  <c r="BE1979"/>
  <c r="CF1979" s="1"/>
  <c r="BB1979"/>
  <c r="CC1979" s="1"/>
  <c r="AX1979"/>
  <c r="AW1979"/>
  <c r="AR1979"/>
  <c r="AO1979"/>
  <c r="AL1979"/>
  <c r="AI1979"/>
  <c r="AE1979"/>
  <c r="AB1979"/>
  <c r="Y1979"/>
  <c r="V1979"/>
  <c r="R1979"/>
  <c r="O1979"/>
  <c r="BP1979" s="1"/>
  <c r="L1979"/>
  <c r="BM1979" s="1"/>
  <c r="I1979"/>
  <c r="BJ1979" s="1"/>
  <c r="BE1978"/>
  <c r="BB1978"/>
  <c r="AX1978"/>
  <c r="AW1978"/>
  <c r="AR1978"/>
  <c r="AR1980" s="1"/>
  <c r="AO1978"/>
  <c r="AO1980" s="1"/>
  <c r="AL1978"/>
  <c r="AL1980" s="1"/>
  <c r="AI1978"/>
  <c r="AI1980" s="1"/>
  <c r="AE1978"/>
  <c r="AE1980" s="1"/>
  <c r="AB1978"/>
  <c r="Y1978"/>
  <c r="Y1980" s="1"/>
  <c r="V1978"/>
  <c r="V1980" s="1"/>
  <c r="R1978"/>
  <c r="O1978"/>
  <c r="L1978"/>
  <c r="BM1978" s="1"/>
  <c r="I1978"/>
  <c r="BD1976"/>
  <c r="CE1976" s="1"/>
  <c r="BC1976"/>
  <c r="CD1976" s="1"/>
  <c r="BA1976"/>
  <c r="CB1976" s="1"/>
  <c r="AZ1976"/>
  <c r="CA1976" s="1"/>
  <c r="AV1976"/>
  <c r="BV1976" s="1"/>
  <c r="AU1976"/>
  <c r="BU1976" s="1"/>
  <c r="AT1976"/>
  <c r="BT1976" s="1"/>
  <c r="AS1976"/>
  <c r="AQ1976"/>
  <c r="AP1976"/>
  <c r="AN1976"/>
  <c r="AM1976"/>
  <c r="AK1976"/>
  <c r="AJ1976"/>
  <c r="AH1976"/>
  <c r="AG1976"/>
  <c r="AF1976"/>
  <c r="AD1976"/>
  <c r="AC1976"/>
  <c r="AA1976"/>
  <c r="Z1976"/>
  <c r="X1976"/>
  <c r="W1976"/>
  <c r="U1976"/>
  <c r="T1976"/>
  <c r="S1976"/>
  <c r="Q1976"/>
  <c r="P1976"/>
  <c r="N1976"/>
  <c r="M1976"/>
  <c r="K1976"/>
  <c r="J1976"/>
  <c r="H1976"/>
  <c r="G1976"/>
  <c r="BE1975"/>
  <c r="CF1975" s="1"/>
  <c r="BB1975"/>
  <c r="CC1975" s="1"/>
  <c r="AX1975"/>
  <c r="AW1975"/>
  <c r="AR1975"/>
  <c r="AO1975"/>
  <c r="AL1975"/>
  <c r="AI1975"/>
  <c r="AE1975"/>
  <c r="AB1975"/>
  <c r="Y1975"/>
  <c r="V1975"/>
  <c r="R1975"/>
  <c r="O1975"/>
  <c r="BP1975" s="1"/>
  <c r="L1975"/>
  <c r="BM1975" s="1"/>
  <c r="I1975"/>
  <c r="BJ1975" s="1"/>
  <c r="BE1974"/>
  <c r="BB1974"/>
  <c r="AX1974"/>
  <c r="AX1976" s="1"/>
  <c r="AW1974"/>
  <c r="AW1976" s="1"/>
  <c r="AR1974"/>
  <c r="AR1976" s="1"/>
  <c r="AO1974"/>
  <c r="AO1976" s="1"/>
  <c r="AL1974"/>
  <c r="AL1976" s="1"/>
  <c r="AI1974"/>
  <c r="AI1976" s="1"/>
  <c r="AE1974"/>
  <c r="AE1976" s="1"/>
  <c r="AB1974"/>
  <c r="Y1974"/>
  <c r="Y1976" s="1"/>
  <c r="V1974"/>
  <c r="V1976" s="1"/>
  <c r="R1974"/>
  <c r="O1974"/>
  <c r="L1974"/>
  <c r="I1974"/>
  <c r="BD1972"/>
  <c r="CE1972" s="1"/>
  <c r="BC1972"/>
  <c r="CD1972" s="1"/>
  <c r="BA1972"/>
  <c r="CB1972" s="1"/>
  <c r="AZ1972"/>
  <c r="CA1972" s="1"/>
  <c r="AV1972"/>
  <c r="BV1972" s="1"/>
  <c r="AU1972"/>
  <c r="BU1972" s="1"/>
  <c r="AT1972"/>
  <c r="BT1972" s="1"/>
  <c r="AS1972"/>
  <c r="AQ1972"/>
  <c r="AP1972"/>
  <c r="AN1972"/>
  <c r="AM1972"/>
  <c r="AK1972"/>
  <c r="AJ1972"/>
  <c r="AH1972"/>
  <c r="AG1972"/>
  <c r="AF1972"/>
  <c r="AD1972"/>
  <c r="AC1972"/>
  <c r="AA1972"/>
  <c r="Z1972"/>
  <c r="X1972"/>
  <c r="W1972"/>
  <c r="U1972"/>
  <c r="T1972"/>
  <c r="S1972"/>
  <c r="Q1972"/>
  <c r="P1972"/>
  <c r="N1972"/>
  <c r="M1972"/>
  <c r="K1972"/>
  <c r="J1972"/>
  <c r="H1972"/>
  <c r="G1972"/>
  <c r="BE1971"/>
  <c r="CF1971" s="1"/>
  <c r="BB1971"/>
  <c r="CC1971" s="1"/>
  <c r="AX1971"/>
  <c r="AW1971"/>
  <c r="AR1971"/>
  <c r="AO1971"/>
  <c r="AL1971"/>
  <c r="AI1971"/>
  <c r="AE1971"/>
  <c r="AB1971"/>
  <c r="Y1971"/>
  <c r="V1971"/>
  <c r="R1971"/>
  <c r="O1971"/>
  <c r="BP1971" s="1"/>
  <c r="L1971"/>
  <c r="BM1971" s="1"/>
  <c r="I1971"/>
  <c r="BJ1971" s="1"/>
  <c r="BE1970"/>
  <c r="BB1970"/>
  <c r="AX1970"/>
  <c r="AW1970"/>
  <c r="AW1972" s="1"/>
  <c r="AR1970"/>
  <c r="AR1972" s="1"/>
  <c r="AO1970"/>
  <c r="AO1972" s="1"/>
  <c r="AL1970"/>
  <c r="AL1972" s="1"/>
  <c r="AI1970"/>
  <c r="AI1972" s="1"/>
  <c r="AE1970"/>
  <c r="AE1972" s="1"/>
  <c r="AB1970"/>
  <c r="Y1970"/>
  <c r="Y1972" s="1"/>
  <c r="V1970"/>
  <c r="V1972" s="1"/>
  <c r="R1970"/>
  <c r="O1970"/>
  <c r="L1970"/>
  <c r="I1970"/>
  <c r="BD1968"/>
  <c r="CE1968" s="1"/>
  <c r="BC1968"/>
  <c r="CD1968" s="1"/>
  <c r="BA1968"/>
  <c r="CB1968" s="1"/>
  <c r="AZ1968"/>
  <c r="CA1968" s="1"/>
  <c r="AV1968"/>
  <c r="BV1968" s="1"/>
  <c r="AU1968"/>
  <c r="BU1968" s="1"/>
  <c r="AT1968"/>
  <c r="BT1968" s="1"/>
  <c r="AS1968"/>
  <c r="AQ1968"/>
  <c r="AP1968"/>
  <c r="AN1968"/>
  <c r="AM1968"/>
  <c r="AK1968"/>
  <c r="AJ1968"/>
  <c r="AH1968"/>
  <c r="AG1968"/>
  <c r="AF1968"/>
  <c r="AD1968"/>
  <c r="AC1968"/>
  <c r="AA1968"/>
  <c r="Z1968"/>
  <c r="X1968"/>
  <c r="W1968"/>
  <c r="U1968"/>
  <c r="T1968"/>
  <c r="S1968"/>
  <c r="Q1968"/>
  <c r="P1968"/>
  <c r="N1968"/>
  <c r="M1968"/>
  <c r="K1968"/>
  <c r="J1968"/>
  <c r="H1968"/>
  <c r="G1968"/>
  <c r="BE1967"/>
  <c r="CF1967" s="1"/>
  <c r="BB1967"/>
  <c r="CC1967" s="1"/>
  <c r="AX1967"/>
  <c r="AW1967"/>
  <c r="AR1967"/>
  <c r="AO1967"/>
  <c r="AL1967"/>
  <c r="AI1967"/>
  <c r="AE1967"/>
  <c r="AB1967"/>
  <c r="Y1967"/>
  <c r="V1967"/>
  <c r="R1967"/>
  <c r="BS1967" s="1"/>
  <c r="O1967"/>
  <c r="L1967"/>
  <c r="BM1967" s="1"/>
  <c r="I1967"/>
  <c r="BJ1967" s="1"/>
  <c r="BE1966"/>
  <c r="BB1966"/>
  <c r="AX1966"/>
  <c r="AW1966"/>
  <c r="AR1966"/>
  <c r="AR1968" s="1"/>
  <c r="AO1966"/>
  <c r="AO1968" s="1"/>
  <c r="AL1966"/>
  <c r="AL1968" s="1"/>
  <c r="AI1966"/>
  <c r="AI1968" s="1"/>
  <c r="AE1966"/>
  <c r="AE1968" s="1"/>
  <c r="AB1966"/>
  <c r="Y1966"/>
  <c r="Y1968" s="1"/>
  <c r="V1966"/>
  <c r="V1968" s="1"/>
  <c r="R1966"/>
  <c r="O1966"/>
  <c r="L1966"/>
  <c r="BM1966" s="1"/>
  <c r="I1966"/>
  <c r="BD1964"/>
  <c r="CE1964" s="1"/>
  <c r="BC1964"/>
  <c r="CD1964" s="1"/>
  <c r="BA1964"/>
  <c r="CB1964" s="1"/>
  <c r="AZ1964"/>
  <c r="CA1964" s="1"/>
  <c r="AV1964"/>
  <c r="BV1964" s="1"/>
  <c r="AU1964"/>
  <c r="BU1964" s="1"/>
  <c r="AT1964"/>
  <c r="BT1964" s="1"/>
  <c r="AS1964"/>
  <c r="AQ1964"/>
  <c r="AP1964"/>
  <c r="AN1964"/>
  <c r="AM1964"/>
  <c r="AK1964"/>
  <c r="AJ1964"/>
  <c r="AH1964"/>
  <c r="AG1964"/>
  <c r="AF1964"/>
  <c r="AD1964"/>
  <c r="AC1964"/>
  <c r="AA1964"/>
  <c r="Z1964"/>
  <c r="X1964"/>
  <c r="W1964"/>
  <c r="U1964"/>
  <c r="T1964"/>
  <c r="S1964"/>
  <c r="Q1964"/>
  <c r="P1964"/>
  <c r="N1964"/>
  <c r="M1964"/>
  <c r="K1964"/>
  <c r="J1964"/>
  <c r="H1964"/>
  <c r="G1964"/>
  <c r="BE1963"/>
  <c r="CF1963" s="1"/>
  <c r="BB1963"/>
  <c r="CC1963" s="1"/>
  <c r="AX1963"/>
  <c r="AW1963"/>
  <c r="AR1963"/>
  <c r="AO1963"/>
  <c r="AL1963"/>
  <c r="AI1963"/>
  <c r="AE1963"/>
  <c r="AB1963"/>
  <c r="Y1963"/>
  <c r="V1963"/>
  <c r="R1963"/>
  <c r="BS1963" s="1"/>
  <c r="O1963"/>
  <c r="BP1963" s="1"/>
  <c r="L1963"/>
  <c r="BM1963" s="1"/>
  <c r="I1963"/>
  <c r="BE1962"/>
  <c r="BB1962"/>
  <c r="AX1962"/>
  <c r="AX1964" s="1"/>
  <c r="AW1962"/>
  <c r="AW1964" s="1"/>
  <c r="AR1962"/>
  <c r="AR1964" s="1"/>
  <c r="AO1962"/>
  <c r="AO1964" s="1"/>
  <c r="AL1962"/>
  <c r="AL1964" s="1"/>
  <c r="AI1962"/>
  <c r="AI1964" s="1"/>
  <c r="AE1962"/>
  <c r="AB1962"/>
  <c r="AB1964" s="1"/>
  <c r="Y1962"/>
  <c r="V1962"/>
  <c r="V1964" s="1"/>
  <c r="R1962"/>
  <c r="O1962"/>
  <c r="L1962"/>
  <c r="I1962"/>
  <c r="BD1960"/>
  <c r="CE1960" s="1"/>
  <c r="BC1960"/>
  <c r="CD1960" s="1"/>
  <c r="BA1960"/>
  <c r="CB1960" s="1"/>
  <c r="AZ1960"/>
  <c r="CA1960" s="1"/>
  <c r="AV1960"/>
  <c r="BV1960" s="1"/>
  <c r="AU1960"/>
  <c r="BU1960" s="1"/>
  <c r="AT1960"/>
  <c r="BT1960" s="1"/>
  <c r="AS1960"/>
  <c r="AQ1960"/>
  <c r="AP1960"/>
  <c r="AN1960"/>
  <c r="AM1960"/>
  <c r="AK1960"/>
  <c r="AJ1960"/>
  <c r="AH1960"/>
  <c r="AG1960"/>
  <c r="AF1960"/>
  <c r="AD1960"/>
  <c r="AC1960"/>
  <c r="AA1960"/>
  <c r="Z1960"/>
  <c r="X1960"/>
  <c r="W1960"/>
  <c r="U1960"/>
  <c r="T1960"/>
  <c r="S1960"/>
  <c r="Q1960"/>
  <c r="P1960"/>
  <c r="N1960"/>
  <c r="M1960"/>
  <c r="K1960"/>
  <c r="J1960"/>
  <c r="H1960"/>
  <c r="G1960"/>
  <c r="BE1959"/>
  <c r="CF1959" s="1"/>
  <c r="BB1959"/>
  <c r="CC1959" s="1"/>
  <c r="AX1959"/>
  <c r="AW1959"/>
  <c r="AR1959"/>
  <c r="AO1959"/>
  <c r="AL1959"/>
  <c r="AI1959"/>
  <c r="AE1959"/>
  <c r="AB1959"/>
  <c r="Y1959"/>
  <c r="V1959"/>
  <c r="R1959"/>
  <c r="BS1959" s="1"/>
  <c r="O1959"/>
  <c r="BP1959" s="1"/>
  <c r="L1959"/>
  <c r="BM1959" s="1"/>
  <c r="I1959"/>
  <c r="BE1958"/>
  <c r="BB1958"/>
  <c r="AX1958"/>
  <c r="AX1960" s="1"/>
  <c r="AW1958"/>
  <c r="AW1960" s="1"/>
  <c r="AR1958"/>
  <c r="AR1960" s="1"/>
  <c r="AO1958"/>
  <c r="AO1960" s="1"/>
  <c r="AL1958"/>
  <c r="AL1960" s="1"/>
  <c r="AI1958"/>
  <c r="AI1960" s="1"/>
  <c r="AE1958"/>
  <c r="AB1958"/>
  <c r="AB1960" s="1"/>
  <c r="Y1958"/>
  <c r="V1958"/>
  <c r="V1960" s="1"/>
  <c r="R1958"/>
  <c r="O1958"/>
  <c r="L1958"/>
  <c r="I1958"/>
  <c r="BD1955"/>
  <c r="CE1955" s="1"/>
  <c r="BC1955"/>
  <c r="CD1955" s="1"/>
  <c r="BA1955"/>
  <c r="CB1955" s="1"/>
  <c r="AZ1955"/>
  <c r="CA1955" s="1"/>
  <c r="AV1955"/>
  <c r="BV1955" s="1"/>
  <c r="AU1955"/>
  <c r="BU1955" s="1"/>
  <c r="AT1955"/>
  <c r="BT1955" s="1"/>
  <c r="AS1955"/>
  <c r="AQ1955"/>
  <c r="AP1955"/>
  <c r="AN1955"/>
  <c r="AM1955"/>
  <c r="AK1955"/>
  <c r="AJ1955"/>
  <c r="AH1955"/>
  <c r="AG1955"/>
  <c r="AF1955"/>
  <c r="AD1955"/>
  <c r="AC1955"/>
  <c r="AA1955"/>
  <c r="Z1955"/>
  <c r="X1955"/>
  <c r="W1955"/>
  <c r="U1955"/>
  <c r="T1955"/>
  <c r="S1955"/>
  <c r="Q1955"/>
  <c r="P1955"/>
  <c r="N1955"/>
  <c r="M1955"/>
  <c r="K1955"/>
  <c r="J1955"/>
  <c r="H1955"/>
  <c r="G1955"/>
  <c r="BE1954"/>
  <c r="CF1954" s="1"/>
  <c r="BB1954"/>
  <c r="CC1954" s="1"/>
  <c r="AX1954"/>
  <c r="AW1954"/>
  <c r="AR1954"/>
  <c r="AO1954"/>
  <c r="AL1954"/>
  <c r="AI1954"/>
  <c r="AE1954"/>
  <c r="AB1954"/>
  <c r="Y1954"/>
  <c r="V1954"/>
  <c r="R1954"/>
  <c r="BS1954" s="1"/>
  <c r="O1954"/>
  <c r="BP1954" s="1"/>
  <c r="L1954"/>
  <c r="BM1954" s="1"/>
  <c r="I1954"/>
  <c r="BE1953"/>
  <c r="BB1953"/>
  <c r="AX1953"/>
  <c r="AW1953"/>
  <c r="AW1955" s="1"/>
  <c r="AR1953"/>
  <c r="AR1955" s="1"/>
  <c r="AO1953"/>
  <c r="AO1955" s="1"/>
  <c r="AL1953"/>
  <c r="AL1955" s="1"/>
  <c r="AI1953"/>
  <c r="AI1955" s="1"/>
  <c r="AE1953"/>
  <c r="AB1953"/>
  <c r="AB1955" s="1"/>
  <c r="Y1953"/>
  <c r="V1953"/>
  <c r="R1953"/>
  <c r="O1953"/>
  <c r="L1953"/>
  <c r="I1953"/>
  <c r="BD1951"/>
  <c r="CE1951" s="1"/>
  <c r="BC1951"/>
  <c r="CD1951" s="1"/>
  <c r="BA1951"/>
  <c r="CB1951" s="1"/>
  <c r="AZ1951"/>
  <c r="CA1951" s="1"/>
  <c r="AV1951"/>
  <c r="BV1951" s="1"/>
  <c r="AU1951"/>
  <c r="BU1951" s="1"/>
  <c r="AT1951"/>
  <c r="BT1951" s="1"/>
  <c r="AS1951"/>
  <c r="AQ1951"/>
  <c r="AP1951"/>
  <c r="AN1951"/>
  <c r="AM1951"/>
  <c r="AK1951"/>
  <c r="AJ1951"/>
  <c r="AH1951"/>
  <c r="AG1951"/>
  <c r="AF1951"/>
  <c r="AD1951"/>
  <c r="AC1951"/>
  <c r="AA1951"/>
  <c r="Z1951"/>
  <c r="X1951"/>
  <c r="W1951"/>
  <c r="U1951"/>
  <c r="T1951"/>
  <c r="S1951"/>
  <c r="Q1951"/>
  <c r="P1951"/>
  <c r="N1951"/>
  <c r="M1951"/>
  <c r="K1951"/>
  <c r="J1951"/>
  <c r="H1951"/>
  <c r="G1951"/>
  <c r="BE1950"/>
  <c r="CF1950" s="1"/>
  <c r="BB1950"/>
  <c r="CC1950" s="1"/>
  <c r="AX1950"/>
  <c r="AW1950"/>
  <c r="AR1950"/>
  <c r="AO1950"/>
  <c r="AL1950"/>
  <c r="AI1950"/>
  <c r="AE1950"/>
  <c r="AB1950"/>
  <c r="Y1950"/>
  <c r="V1950"/>
  <c r="R1950"/>
  <c r="O1950"/>
  <c r="BP1950" s="1"/>
  <c r="L1950"/>
  <c r="BM1950" s="1"/>
  <c r="I1950"/>
  <c r="BJ1950" s="1"/>
  <c r="BE1949"/>
  <c r="BB1949"/>
  <c r="AX1949"/>
  <c r="AX1951" s="1"/>
  <c r="AW1949"/>
  <c r="AW1951" s="1"/>
  <c r="AR1949"/>
  <c r="AR1951" s="1"/>
  <c r="AO1949"/>
  <c r="AO1951" s="1"/>
  <c r="AL1949"/>
  <c r="AL1951" s="1"/>
  <c r="AI1949"/>
  <c r="AI1951" s="1"/>
  <c r="AE1949"/>
  <c r="AE1951" s="1"/>
  <c r="AB1949"/>
  <c r="Y1949"/>
  <c r="Y1951" s="1"/>
  <c r="V1949"/>
  <c r="V1951" s="1"/>
  <c r="R1949"/>
  <c r="O1949"/>
  <c r="L1949"/>
  <c r="I1949"/>
  <c r="BD1947"/>
  <c r="BC1947"/>
  <c r="BA1947"/>
  <c r="AZ1947"/>
  <c r="AV1947"/>
  <c r="AU1947"/>
  <c r="AT1947"/>
  <c r="AS1947"/>
  <c r="AQ1947"/>
  <c r="AP1947"/>
  <c r="AN1947"/>
  <c r="AM1947"/>
  <c r="AK1947"/>
  <c r="AJ1947"/>
  <c r="AH1947"/>
  <c r="AG1947"/>
  <c r="AF1947"/>
  <c r="AD1947"/>
  <c r="AC1947"/>
  <c r="AA1947"/>
  <c r="Z1947"/>
  <c r="X1947"/>
  <c r="W1947"/>
  <c r="U1947"/>
  <c r="T1947"/>
  <c r="S1947"/>
  <c r="Q1947"/>
  <c r="P1947"/>
  <c r="N1947"/>
  <c r="M1947"/>
  <c r="K1947"/>
  <c r="J1947"/>
  <c r="H1947"/>
  <c r="G1947"/>
  <c r="BE1946"/>
  <c r="BB1946"/>
  <c r="AX1946"/>
  <c r="AW1946"/>
  <c r="AR1946"/>
  <c r="AO1946"/>
  <c r="AL1946"/>
  <c r="AI1946"/>
  <c r="AE1946"/>
  <c r="AB1946"/>
  <c r="Y1946"/>
  <c r="V1946"/>
  <c r="R1946"/>
  <c r="O1946"/>
  <c r="L1946"/>
  <c r="I1946"/>
  <c r="BE1945"/>
  <c r="BB1945"/>
  <c r="AX1945"/>
  <c r="AW1945"/>
  <c r="AR1945"/>
  <c r="AO1945"/>
  <c r="AL1945"/>
  <c r="AI1945"/>
  <c r="AE1945"/>
  <c r="AB1945"/>
  <c r="Y1945"/>
  <c r="V1945"/>
  <c r="R1945"/>
  <c r="O1945"/>
  <c r="L1945"/>
  <c r="I1945"/>
  <c r="BD1943"/>
  <c r="CE1943" s="1"/>
  <c r="BC1943"/>
  <c r="CD1943" s="1"/>
  <c r="BA1943"/>
  <c r="CB1943" s="1"/>
  <c r="AZ1943"/>
  <c r="CA1943" s="1"/>
  <c r="AV1943"/>
  <c r="BV1943" s="1"/>
  <c r="AU1943"/>
  <c r="BU1943" s="1"/>
  <c r="AT1943"/>
  <c r="BT1943" s="1"/>
  <c r="AS1943"/>
  <c r="AQ1943"/>
  <c r="AP1943"/>
  <c r="AN1943"/>
  <c r="AM1943"/>
  <c r="AK1943"/>
  <c r="AJ1943"/>
  <c r="AH1943"/>
  <c r="AG1943"/>
  <c r="AF1943"/>
  <c r="AD1943"/>
  <c r="AC1943"/>
  <c r="AA1943"/>
  <c r="Z1943"/>
  <c r="X1943"/>
  <c r="W1943"/>
  <c r="U1943"/>
  <c r="T1943"/>
  <c r="S1943"/>
  <c r="Q1943"/>
  <c r="P1943"/>
  <c r="N1943"/>
  <c r="M1943"/>
  <c r="K1943"/>
  <c r="J1943"/>
  <c r="H1943"/>
  <c r="G1943"/>
  <c r="BE1942"/>
  <c r="CF1942" s="1"/>
  <c r="BB1942"/>
  <c r="CC1942" s="1"/>
  <c r="AX1942"/>
  <c r="AW1942"/>
  <c r="AR1942"/>
  <c r="AO1942"/>
  <c r="AL1942"/>
  <c r="AI1942"/>
  <c r="AE1942"/>
  <c r="AB1942"/>
  <c r="Y1942"/>
  <c r="V1942"/>
  <c r="R1942"/>
  <c r="BS1942" s="1"/>
  <c r="O1942"/>
  <c r="BP1942" s="1"/>
  <c r="L1942"/>
  <c r="I1942"/>
  <c r="BE1941"/>
  <c r="BB1941"/>
  <c r="AX1941"/>
  <c r="AX1943" s="1"/>
  <c r="AW1941"/>
  <c r="AR1941"/>
  <c r="AR1943" s="1"/>
  <c r="AO1941"/>
  <c r="AO1943" s="1"/>
  <c r="AL1941"/>
  <c r="AL1943" s="1"/>
  <c r="AI1941"/>
  <c r="AI1943" s="1"/>
  <c r="AE1941"/>
  <c r="AB1941"/>
  <c r="AB1943" s="1"/>
  <c r="Y1941"/>
  <c r="V1941"/>
  <c r="V1943" s="1"/>
  <c r="R1941"/>
  <c r="O1941"/>
  <c r="L1941"/>
  <c r="I1941"/>
  <c r="BD1938"/>
  <c r="CE1938" s="1"/>
  <c r="BC1938"/>
  <c r="CD1938" s="1"/>
  <c r="BA1938"/>
  <c r="CB1938" s="1"/>
  <c r="AZ1938"/>
  <c r="CA1938" s="1"/>
  <c r="AV1938"/>
  <c r="BV1938" s="1"/>
  <c r="AU1938"/>
  <c r="BU1938" s="1"/>
  <c r="AT1938"/>
  <c r="BT1938" s="1"/>
  <c r="AS1938"/>
  <c r="AQ1938"/>
  <c r="AP1938"/>
  <c r="AN1938"/>
  <c r="AM1938"/>
  <c r="AK1938"/>
  <c r="AJ1938"/>
  <c r="AH1938"/>
  <c r="AG1938"/>
  <c r="AF1938"/>
  <c r="AD1938"/>
  <c r="AC1938"/>
  <c r="AA1938"/>
  <c r="Z1938"/>
  <c r="X1938"/>
  <c r="W1938"/>
  <c r="U1938"/>
  <c r="T1938"/>
  <c r="S1938"/>
  <c r="Q1938"/>
  <c r="P1938"/>
  <c r="N1938"/>
  <c r="M1938"/>
  <c r="K1938"/>
  <c r="J1938"/>
  <c r="H1938"/>
  <c r="BE1937"/>
  <c r="CF1937" s="1"/>
  <c r="BB1937"/>
  <c r="CC1937" s="1"/>
  <c r="AX1937"/>
  <c r="AW1937"/>
  <c r="AR1937"/>
  <c r="AO1937"/>
  <c r="AL1937"/>
  <c r="AI1937"/>
  <c r="AE1937"/>
  <c r="AB1937"/>
  <c r="Y1937"/>
  <c r="V1937"/>
  <c r="R1937"/>
  <c r="O1937"/>
  <c r="BP1937" s="1"/>
  <c r="L1937"/>
  <c r="BM1937" s="1"/>
  <c r="I1937"/>
  <c r="BJ1937" s="1"/>
  <c r="BE1936"/>
  <c r="BB1936"/>
  <c r="AX1936"/>
  <c r="AW1936"/>
  <c r="AR1936"/>
  <c r="AR1938" s="1"/>
  <c r="AO1936"/>
  <c r="AO1938" s="1"/>
  <c r="AL1936"/>
  <c r="AL1938" s="1"/>
  <c r="AI1936"/>
  <c r="AI1938" s="1"/>
  <c r="AE1936"/>
  <c r="AE1938" s="1"/>
  <c r="AB1936"/>
  <c r="Y1936"/>
  <c r="Y1938" s="1"/>
  <c r="V1936"/>
  <c r="V1938" s="1"/>
  <c r="R1936"/>
  <c r="O1936"/>
  <c r="L1936"/>
  <c r="BM1936" s="1"/>
  <c r="I1936"/>
  <c r="BD1934"/>
  <c r="CE1934" s="1"/>
  <c r="BC1934"/>
  <c r="CD1934" s="1"/>
  <c r="BA1934"/>
  <c r="CB1934" s="1"/>
  <c r="AZ1934"/>
  <c r="CA1934" s="1"/>
  <c r="AV1934"/>
  <c r="BV1934" s="1"/>
  <c r="AU1934"/>
  <c r="BU1934" s="1"/>
  <c r="AT1934"/>
  <c r="BT1934" s="1"/>
  <c r="AS1934"/>
  <c r="AQ1934"/>
  <c r="AP1934"/>
  <c r="AN1934"/>
  <c r="AM1934"/>
  <c r="AK1934"/>
  <c r="AJ1934"/>
  <c r="AH1934"/>
  <c r="AG1934"/>
  <c r="AF1934"/>
  <c r="AD1934"/>
  <c r="AC1934"/>
  <c r="AA1934"/>
  <c r="Z1934"/>
  <c r="X1934"/>
  <c r="W1934"/>
  <c r="U1934"/>
  <c r="T1934"/>
  <c r="S1934"/>
  <c r="Q1934"/>
  <c r="P1934"/>
  <c r="N1934"/>
  <c r="M1934"/>
  <c r="K1934"/>
  <c r="J1934"/>
  <c r="H1934"/>
  <c r="G1934"/>
  <c r="BE1933"/>
  <c r="CF1933" s="1"/>
  <c r="BB1933"/>
  <c r="CC1933" s="1"/>
  <c r="AX1933"/>
  <c r="AW1933"/>
  <c r="AR1933"/>
  <c r="AO1933"/>
  <c r="AL1933"/>
  <c r="AI1933"/>
  <c r="AE1933"/>
  <c r="AB1933"/>
  <c r="Y1933"/>
  <c r="V1933"/>
  <c r="R1933"/>
  <c r="BS1933" s="1"/>
  <c r="O1933"/>
  <c r="L1933"/>
  <c r="BM1933" s="1"/>
  <c r="I1933"/>
  <c r="BJ1933" s="1"/>
  <c r="BE1932"/>
  <c r="BB1932"/>
  <c r="AX1932"/>
  <c r="AW1932"/>
  <c r="AR1932"/>
  <c r="AR1934" s="1"/>
  <c r="AO1932"/>
  <c r="AO1934" s="1"/>
  <c r="AL1932"/>
  <c r="AL1934" s="1"/>
  <c r="AI1932"/>
  <c r="AI1934" s="1"/>
  <c r="AE1932"/>
  <c r="AE1934" s="1"/>
  <c r="AB1932"/>
  <c r="Y1932"/>
  <c r="Y1934" s="1"/>
  <c r="V1932"/>
  <c r="V1934" s="1"/>
  <c r="R1932"/>
  <c r="O1932"/>
  <c r="L1932"/>
  <c r="BM1932" s="1"/>
  <c r="I1932"/>
  <c r="H1919"/>
  <c r="J1919"/>
  <c r="K1919"/>
  <c r="M1919"/>
  <c r="N1919"/>
  <c r="P1919"/>
  <c r="Q1919"/>
  <c r="S1919"/>
  <c r="T1919"/>
  <c r="U1919"/>
  <c r="W1919"/>
  <c r="X1919"/>
  <c r="Z1919"/>
  <c r="AA1919"/>
  <c r="AC1919"/>
  <c r="AD1919"/>
  <c r="AF1919"/>
  <c r="AG1919"/>
  <c r="AH1919"/>
  <c r="AJ1919"/>
  <c r="AK1919"/>
  <c r="AM1919"/>
  <c r="AN1919"/>
  <c r="AP1919"/>
  <c r="AQ1919"/>
  <c r="AS1919"/>
  <c r="AT1919"/>
  <c r="BT1919" s="1"/>
  <c r="O70" i="14" s="1"/>
  <c r="AU1919" i="1"/>
  <c r="BU1919" s="1"/>
  <c r="AV1919"/>
  <c r="BV1919" s="1"/>
  <c r="Q70" i="14" s="1"/>
  <c r="AZ1919" i="1"/>
  <c r="CA1919" s="1"/>
  <c r="BA1919"/>
  <c r="CB1919" s="1"/>
  <c r="W70" i="14" s="1"/>
  <c r="BC1919" i="1"/>
  <c r="CD1919" s="1"/>
  <c r="BD1919"/>
  <c r="CE1919" s="1"/>
  <c r="Z70" i="14" s="1"/>
  <c r="BE1918" i="1"/>
  <c r="BB1918"/>
  <c r="CC1918" s="1"/>
  <c r="AX1918"/>
  <c r="AX1919" s="1"/>
  <c r="AW1918"/>
  <c r="AW1919" s="1"/>
  <c r="AR1918"/>
  <c r="AR1919" s="1"/>
  <c r="AO1918"/>
  <c r="AO1919" s="1"/>
  <c r="AL1918"/>
  <c r="AL1919" s="1"/>
  <c r="AI1918"/>
  <c r="AI1919" s="1"/>
  <c r="AE1918"/>
  <c r="AE1919" s="1"/>
  <c r="AB1918"/>
  <c r="AB1919" s="1"/>
  <c r="Y1918"/>
  <c r="Y1919" s="1"/>
  <c r="V1918"/>
  <c r="V1919" s="1"/>
  <c r="R1918"/>
  <c r="O1918"/>
  <c r="BP1918" s="1"/>
  <c r="L1918"/>
  <c r="BM1918" s="1"/>
  <c r="I1918"/>
  <c r="I1919" s="1"/>
  <c r="BD1930"/>
  <c r="CE1930" s="1"/>
  <c r="BC1930"/>
  <c r="CD1930" s="1"/>
  <c r="BA1930"/>
  <c r="CB1930" s="1"/>
  <c r="AZ1930"/>
  <c r="CA1930" s="1"/>
  <c r="AV1930"/>
  <c r="BV1930" s="1"/>
  <c r="AU1930"/>
  <c r="BU1930" s="1"/>
  <c r="AT1930"/>
  <c r="BT1930" s="1"/>
  <c r="AS1930"/>
  <c r="AQ1930"/>
  <c r="AP1930"/>
  <c r="AN1930"/>
  <c r="AM1930"/>
  <c r="AK1930"/>
  <c r="AJ1930"/>
  <c r="AH1930"/>
  <c r="AG1930"/>
  <c r="AF1930"/>
  <c r="AD1930"/>
  <c r="AC1930"/>
  <c r="AA1930"/>
  <c r="Z1930"/>
  <c r="X1930"/>
  <c r="W1930"/>
  <c r="U1930"/>
  <c r="T1930"/>
  <c r="S1930"/>
  <c r="Q1930"/>
  <c r="P1930"/>
  <c r="N1930"/>
  <c r="M1930"/>
  <c r="K1930"/>
  <c r="J1930"/>
  <c r="H1930"/>
  <c r="G1930"/>
  <c r="BE1929"/>
  <c r="CF1929" s="1"/>
  <c r="BB1929"/>
  <c r="CC1929" s="1"/>
  <c r="AX1929"/>
  <c r="AW1929"/>
  <c r="AR1929"/>
  <c r="AO1929"/>
  <c r="AL1929"/>
  <c r="AI1929"/>
  <c r="AE1929"/>
  <c r="AB1929"/>
  <c r="Y1929"/>
  <c r="V1929"/>
  <c r="R1929"/>
  <c r="O1929"/>
  <c r="BP1929" s="1"/>
  <c r="L1929"/>
  <c r="BM1929" s="1"/>
  <c r="I1929"/>
  <c r="BE1928"/>
  <c r="BB1928"/>
  <c r="AX1928"/>
  <c r="AX1930" s="1"/>
  <c r="AW1928"/>
  <c r="AR1928"/>
  <c r="AR1930" s="1"/>
  <c r="AO1928"/>
  <c r="AO1930" s="1"/>
  <c r="AL1928"/>
  <c r="AL1930" s="1"/>
  <c r="AI1928"/>
  <c r="AE1928"/>
  <c r="AE1930" s="1"/>
  <c r="AB1928"/>
  <c r="Y1928"/>
  <c r="Y1930" s="1"/>
  <c r="V1928"/>
  <c r="V1930" s="1"/>
  <c r="R1928"/>
  <c r="O1928"/>
  <c r="L1928"/>
  <c r="BM1928" s="1"/>
  <c r="I1928"/>
  <c r="BD1915"/>
  <c r="CE1915" s="1"/>
  <c r="BC1915"/>
  <c r="CD1915" s="1"/>
  <c r="BA1915"/>
  <c r="CB1915" s="1"/>
  <c r="AZ1915"/>
  <c r="CA1915" s="1"/>
  <c r="AV1915"/>
  <c r="BV1915" s="1"/>
  <c r="AU1915"/>
  <c r="BU1915" s="1"/>
  <c r="AT1915"/>
  <c r="BT1915" s="1"/>
  <c r="AS1915"/>
  <c r="AQ1915"/>
  <c r="AP1915"/>
  <c r="AN1915"/>
  <c r="AM1915"/>
  <c r="AK1915"/>
  <c r="AJ1915"/>
  <c r="AH1915"/>
  <c r="AG1915"/>
  <c r="AF1915"/>
  <c r="AD1915"/>
  <c r="AC1915"/>
  <c r="AA1915"/>
  <c r="Z1915"/>
  <c r="X1915"/>
  <c r="W1915"/>
  <c r="U1915"/>
  <c r="T1915"/>
  <c r="S1915"/>
  <c r="Q1915"/>
  <c r="P1915"/>
  <c r="N1915"/>
  <c r="M1915"/>
  <c r="K1915"/>
  <c r="J1915"/>
  <c r="H1915"/>
  <c r="G1915"/>
  <c r="BE1914"/>
  <c r="CF1914" s="1"/>
  <c r="BB1914"/>
  <c r="CC1914" s="1"/>
  <c r="AX1914"/>
  <c r="AW1914"/>
  <c r="AR1914"/>
  <c r="AO1914"/>
  <c r="AL1914"/>
  <c r="AI1914"/>
  <c r="AE1914"/>
  <c r="AB1914"/>
  <c r="Y1914"/>
  <c r="V1914"/>
  <c r="R1914"/>
  <c r="BS1914" s="1"/>
  <c r="O1914"/>
  <c r="BP1914" s="1"/>
  <c r="L1914"/>
  <c r="BM1914" s="1"/>
  <c r="I1914"/>
  <c r="BE1913"/>
  <c r="BB1913"/>
  <c r="AX1913"/>
  <c r="AX1915" s="1"/>
  <c r="AW1913"/>
  <c r="AW1915" s="1"/>
  <c r="AR1913"/>
  <c r="AR1915" s="1"/>
  <c r="AO1913"/>
  <c r="AO1915" s="1"/>
  <c r="AL1913"/>
  <c r="AL1915" s="1"/>
  <c r="AI1913"/>
  <c r="AI1915" s="1"/>
  <c r="AE1913"/>
  <c r="AB1913"/>
  <c r="AB1915" s="1"/>
  <c r="Y1913"/>
  <c r="V1913"/>
  <c r="V1915" s="1"/>
  <c r="R1913"/>
  <c r="O1913"/>
  <c r="L1913"/>
  <c r="I1913"/>
  <c r="BD1910"/>
  <c r="CE1910" s="1"/>
  <c r="BC1910"/>
  <c r="CD1910" s="1"/>
  <c r="BA1910"/>
  <c r="CB1910" s="1"/>
  <c r="AZ1910"/>
  <c r="CA1910" s="1"/>
  <c r="AV1910"/>
  <c r="BV1910" s="1"/>
  <c r="AU1910"/>
  <c r="BU1910" s="1"/>
  <c r="AT1910"/>
  <c r="BT1910" s="1"/>
  <c r="AS1910"/>
  <c r="AQ1910"/>
  <c r="AP1910"/>
  <c r="AN1910"/>
  <c r="AM1910"/>
  <c r="AK1910"/>
  <c r="AJ1910"/>
  <c r="AH1910"/>
  <c r="AG1910"/>
  <c r="AF1910"/>
  <c r="AD1910"/>
  <c r="AC1910"/>
  <c r="AA1910"/>
  <c r="Z1910"/>
  <c r="X1910"/>
  <c r="W1910"/>
  <c r="U1910"/>
  <c r="T1910"/>
  <c r="S1910"/>
  <c r="Q1910"/>
  <c r="P1910"/>
  <c r="N1910"/>
  <c r="M1910"/>
  <c r="K1910"/>
  <c r="J1910"/>
  <c r="H1910"/>
  <c r="G1910"/>
  <c r="BE1909"/>
  <c r="CF1909" s="1"/>
  <c r="BB1909"/>
  <c r="CC1909" s="1"/>
  <c r="AX1909"/>
  <c r="AW1909"/>
  <c r="AR1909"/>
  <c r="AO1909"/>
  <c r="AL1909"/>
  <c r="AI1909"/>
  <c r="AE1909"/>
  <c r="AB1909"/>
  <c r="Y1909"/>
  <c r="V1909"/>
  <c r="R1909"/>
  <c r="BS1909" s="1"/>
  <c r="O1909"/>
  <c r="L1909"/>
  <c r="BM1909" s="1"/>
  <c r="I1909"/>
  <c r="BJ1909" s="1"/>
  <c r="BE1908"/>
  <c r="BB1908"/>
  <c r="AX1908"/>
  <c r="AX1910" s="1"/>
  <c r="AW1908"/>
  <c r="AW1910" s="1"/>
  <c r="AR1908"/>
  <c r="AR1910" s="1"/>
  <c r="AO1908"/>
  <c r="AO1910" s="1"/>
  <c r="AL1908"/>
  <c r="AL1910" s="1"/>
  <c r="AI1908"/>
  <c r="AI1910" s="1"/>
  <c r="AE1908"/>
  <c r="AE1910" s="1"/>
  <c r="AB1908"/>
  <c r="Y1908"/>
  <c r="Y1910" s="1"/>
  <c r="V1908"/>
  <c r="V1910" s="1"/>
  <c r="R1908"/>
  <c r="O1908"/>
  <c r="L1908"/>
  <c r="BM1908" s="1"/>
  <c r="I1908"/>
  <c r="BD1905"/>
  <c r="CE1905" s="1"/>
  <c r="BC1905"/>
  <c r="CD1905" s="1"/>
  <c r="BA1905"/>
  <c r="CB1905" s="1"/>
  <c r="AZ1905"/>
  <c r="CA1905" s="1"/>
  <c r="AV1905"/>
  <c r="BV1905" s="1"/>
  <c r="AU1905"/>
  <c r="BU1905" s="1"/>
  <c r="AT1905"/>
  <c r="BT1905" s="1"/>
  <c r="AS1905"/>
  <c r="AQ1905"/>
  <c r="AP1905"/>
  <c r="AN1905"/>
  <c r="AM1905"/>
  <c r="AK1905"/>
  <c r="AJ1905"/>
  <c r="AH1905"/>
  <c r="AG1905"/>
  <c r="AF1905"/>
  <c r="AD1905"/>
  <c r="AC1905"/>
  <c r="AA1905"/>
  <c r="Z1905"/>
  <c r="X1905"/>
  <c r="W1905"/>
  <c r="U1905"/>
  <c r="T1905"/>
  <c r="S1905"/>
  <c r="Q1905"/>
  <c r="P1905"/>
  <c r="N1905"/>
  <c r="M1905"/>
  <c r="K1905"/>
  <c r="J1905"/>
  <c r="H1905"/>
  <c r="G1905"/>
  <c r="BE1904"/>
  <c r="CF1904" s="1"/>
  <c r="BB1904"/>
  <c r="CC1904" s="1"/>
  <c r="AX1904"/>
  <c r="AW1904"/>
  <c r="AR1904"/>
  <c r="AO1904"/>
  <c r="AL1904"/>
  <c r="AI1904"/>
  <c r="AE1904"/>
  <c r="AB1904"/>
  <c r="Y1904"/>
  <c r="V1904"/>
  <c r="R1904"/>
  <c r="BS1904" s="1"/>
  <c r="O1904"/>
  <c r="BP1904" s="1"/>
  <c r="L1904"/>
  <c r="BM1904" s="1"/>
  <c r="I1904"/>
  <c r="BE1903"/>
  <c r="BB1903"/>
  <c r="AX1903"/>
  <c r="AW1903"/>
  <c r="AW1905" s="1"/>
  <c r="AR1903"/>
  <c r="AR1905" s="1"/>
  <c r="AO1903"/>
  <c r="AO1905" s="1"/>
  <c r="AL1903"/>
  <c r="AL1905" s="1"/>
  <c r="AI1903"/>
  <c r="AI1905" s="1"/>
  <c r="AE1903"/>
  <c r="AB1903"/>
  <c r="AB1905" s="1"/>
  <c r="Y1903"/>
  <c r="V1903"/>
  <c r="V1905" s="1"/>
  <c r="R1903"/>
  <c r="O1903"/>
  <c r="L1903"/>
  <c r="I1903"/>
  <c r="BD1900"/>
  <c r="CE1900" s="1"/>
  <c r="BC1900"/>
  <c r="CD1900" s="1"/>
  <c r="BA1900"/>
  <c r="AZ1900"/>
  <c r="CA1900" s="1"/>
  <c r="AV1900"/>
  <c r="BV1900" s="1"/>
  <c r="AU1900"/>
  <c r="BU1900" s="1"/>
  <c r="AT1900"/>
  <c r="BT1900" s="1"/>
  <c r="AS1900"/>
  <c r="AQ1900"/>
  <c r="AP1900"/>
  <c r="AN1900"/>
  <c r="AM1900"/>
  <c r="AK1900"/>
  <c r="AJ1900"/>
  <c r="AH1900"/>
  <c r="AG1900"/>
  <c r="AF1900"/>
  <c r="AD1900"/>
  <c r="AC1900"/>
  <c r="AA1900"/>
  <c r="Z1900"/>
  <c r="X1900"/>
  <c r="W1900"/>
  <c r="U1900"/>
  <c r="T1900"/>
  <c r="S1900"/>
  <c r="Q1900"/>
  <c r="P1900"/>
  <c r="N1900"/>
  <c r="M1900"/>
  <c r="K1900"/>
  <c r="J1900"/>
  <c r="H1900"/>
  <c r="G1900"/>
  <c r="BE1899"/>
  <c r="BB1899"/>
  <c r="AX1899"/>
  <c r="AW1899"/>
  <c r="AR1899"/>
  <c r="AO1899"/>
  <c r="AL1899"/>
  <c r="AI1899"/>
  <c r="AE1899"/>
  <c r="AB1899"/>
  <c r="Y1899"/>
  <c r="V1899"/>
  <c r="R1899"/>
  <c r="O1899"/>
  <c r="L1899"/>
  <c r="I1899"/>
  <c r="BE1898"/>
  <c r="BB1898"/>
  <c r="AX1898"/>
  <c r="AW1898"/>
  <c r="AR1898"/>
  <c r="AO1898"/>
  <c r="AL1898"/>
  <c r="AI1898"/>
  <c r="AE1898"/>
  <c r="AB1898"/>
  <c r="Y1898"/>
  <c r="V1898"/>
  <c r="R1898"/>
  <c r="O1898"/>
  <c r="L1898"/>
  <c r="I1898"/>
  <c r="BD1894"/>
  <c r="CE1894" s="1"/>
  <c r="Z17" i="6" s="1"/>
  <c r="BC1894" i="1"/>
  <c r="CD1894" s="1"/>
  <c r="Y17" i="6" s="1"/>
  <c r="BA1894" i="1"/>
  <c r="CB1894" s="1"/>
  <c r="W17" i="6" s="1"/>
  <c r="AZ1894" i="1"/>
  <c r="CA1894" s="1"/>
  <c r="V17" i="6" s="1"/>
  <c r="AV1894" i="1"/>
  <c r="BV1894" s="1"/>
  <c r="Q17" i="6" s="1"/>
  <c r="AU1894" i="1"/>
  <c r="BU1894" s="1"/>
  <c r="P17" i="6" s="1"/>
  <c r="AT1894" i="1"/>
  <c r="BT1894" s="1"/>
  <c r="O17" i="6" s="1"/>
  <c r="AS1894" i="1"/>
  <c r="AQ1894"/>
  <c r="AP1894"/>
  <c r="AN1894"/>
  <c r="AM1894"/>
  <c r="AK1894"/>
  <c r="AJ1894"/>
  <c r="AH1894"/>
  <c r="AG1894"/>
  <c r="AF1894"/>
  <c r="AD1894"/>
  <c r="AC1894"/>
  <c r="AA1894"/>
  <c r="Z1894"/>
  <c r="X1894"/>
  <c r="W1894"/>
  <c r="U1894"/>
  <c r="T1894"/>
  <c r="S1894"/>
  <c r="Q1894"/>
  <c r="P1894"/>
  <c r="N1894"/>
  <c r="M1894"/>
  <c r="K1894"/>
  <c r="J1894"/>
  <c r="H1894"/>
  <c r="G1894"/>
  <c r="BE1893"/>
  <c r="CF1893" s="1"/>
  <c r="BB1893"/>
  <c r="CC1893" s="1"/>
  <c r="AX1893"/>
  <c r="AW1893"/>
  <c r="AR1893"/>
  <c r="AO1893"/>
  <c r="AL1893"/>
  <c r="AI1893"/>
  <c r="AE1893"/>
  <c r="AB1893"/>
  <c r="Y1893"/>
  <c r="V1893"/>
  <c r="R1893"/>
  <c r="O1893"/>
  <c r="BP1893" s="1"/>
  <c r="BM1893"/>
  <c r="I1893"/>
  <c r="BJ1893" s="1"/>
  <c r="BE1892"/>
  <c r="CF1892" s="1"/>
  <c r="BB1892"/>
  <c r="AX1892"/>
  <c r="AW1892"/>
  <c r="AR1892"/>
  <c r="AR1894" s="1"/>
  <c r="AO1892"/>
  <c r="AO1894" s="1"/>
  <c r="AL1892"/>
  <c r="AL1894" s="1"/>
  <c r="AI1892"/>
  <c r="AI1894" s="1"/>
  <c r="AE1892"/>
  <c r="AE1894" s="1"/>
  <c r="AB1892"/>
  <c r="Y1892"/>
  <c r="Y1894" s="1"/>
  <c r="V1892"/>
  <c r="V1894" s="1"/>
  <c r="R1892"/>
  <c r="O1892"/>
  <c r="L1892"/>
  <c r="I1892"/>
  <c r="BD1889"/>
  <c r="CE1889" s="1"/>
  <c r="BC1889"/>
  <c r="CD1889" s="1"/>
  <c r="BA1889"/>
  <c r="CB1889" s="1"/>
  <c r="AZ1889"/>
  <c r="CA1889" s="1"/>
  <c r="AV1889"/>
  <c r="BV1889" s="1"/>
  <c r="AU1889"/>
  <c r="BU1889" s="1"/>
  <c r="AT1889"/>
  <c r="BT1889" s="1"/>
  <c r="AS1889"/>
  <c r="AQ1889"/>
  <c r="AP1889"/>
  <c r="AN1889"/>
  <c r="AM1889"/>
  <c r="AK1889"/>
  <c r="AJ1889"/>
  <c r="AH1889"/>
  <c r="AG1889"/>
  <c r="AF1889"/>
  <c r="AD1889"/>
  <c r="AC1889"/>
  <c r="AA1889"/>
  <c r="Z1889"/>
  <c r="X1889"/>
  <c r="W1889"/>
  <c r="U1889"/>
  <c r="T1889"/>
  <c r="S1889"/>
  <c r="Q1889"/>
  <c r="P1889"/>
  <c r="N1889"/>
  <c r="M1889"/>
  <c r="K1889"/>
  <c r="J1889"/>
  <c r="H1889"/>
  <c r="G1889"/>
  <c r="BE1888"/>
  <c r="CF1888" s="1"/>
  <c r="BB1888"/>
  <c r="CC1888" s="1"/>
  <c r="AX1888"/>
  <c r="AW1888"/>
  <c r="AR1888"/>
  <c r="AO1888"/>
  <c r="AL1888"/>
  <c r="AI1888"/>
  <c r="AE1888"/>
  <c r="AB1888"/>
  <c r="Y1888"/>
  <c r="V1888"/>
  <c r="R1888"/>
  <c r="O1888"/>
  <c r="BP1888" s="1"/>
  <c r="L1888"/>
  <c r="I1888"/>
  <c r="BJ1888" s="1"/>
  <c r="BE1887"/>
  <c r="BB1887"/>
  <c r="AX1887"/>
  <c r="AW1887"/>
  <c r="AR1887"/>
  <c r="AR1889" s="1"/>
  <c r="AO1887"/>
  <c r="AO1889" s="1"/>
  <c r="AL1887"/>
  <c r="AL1889" s="1"/>
  <c r="AI1887"/>
  <c r="AI1889" s="1"/>
  <c r="AE1887"/>
  <c r="AE1889" s="1"/>
  <c r="AB1887"/>
  <c r="Y1887"/>
  <c r="Y1889" s="1"/>
  <c r="V1887"/>
  <c r="V1889" s="1"/>
  <c r="R1887"/>
  <c r="O1887"/>
  <c r="L1887"/>
  <c r="BM1887" s="1"/>
  <c r="I1887"/>
  <c r="S1864"/>
  <c r="T1864"/>
  <c r="U1864"/>
  <c r="W1864"/>
  <c r="X1864"/>
  <c r="Z1864"/>
  <c r="AA1864"/>
  <c r="AC1864"/>
  <c r="AD1864"/>
  <c r="AF1864"/>
  <c r="AG1864"/>
  <c r="AH1864"/>
  <c r="AJ1864"/>
  <c r="AK1864"/>
  <c r="AM1864"/>
  <c r="AN1864"/>
  <c r="AP1864"/>
  <c r="AQ1864"/>
  <c r="AS1864"/>
  <c r="AT1864"/>
  <c r="BT1864" s="1"/>
  <c r="AU1864"/>
  <c r="AV1864"/>
  <c r="AZ1864"/>
  <c r="BA1864"/>
  <c r="CB1864" s="1"/>
  <c r="BC1864"/>
  <c r="BD1864"/>
  <c r="S1865"/>
  <c r="T1865"/>
  <c r="U1865"/>
  <c r="W1865"/>
  <c r="X1865"/>
  <c r="Z1865"/>
  <c r="AA1865"/>
  <c r="AC1865"/>
  <c r="AD1865"/>
  <c r="AF1865"/>
  <c r="AG1865"/>
  <c r="AH1865"/>
  <c r="AJ1865"/>
  <c r="AK1865"/>
  <c r="AM1865"/>
  <c r="AN1865"/>
  <c r="AP1865"/>
  <c r="AQ1865"/>
  <c r="AS1865"/>
  <c r="AT1865"/>
  <c r="BT1865" s="1"/>
  <c r="AU1865"/>
  <c r="BU1865" s="1"/>
  <c r="AV1865"/>
  <c r="BV1865" s="1"/>
  <c r="AZ1865"/>
  <c r="CA1865" s="1"/>
  <c r="BA1865"/>
  <c r="BC1865"/>
  <c r="CD1865" s="1"/>
  <c r="BD1865"/>
  <c r="CE1865" s="1"/>
  <c r="S1869"/>
  <c r="T1869"/>
  <c r="U1869"/>
  <c r="W1869"/>
  <c r="X1869"/>
  <c r="Z1869"/>
  <c r="AA1869"/>
  <c r="AC1869"/>
  <c r="AD1869"/>
  <c r="AF1869"/>
  <c r="AG1869"/>
  <c r="AH1869"/>
  <c r="AJ1869"/>
  <c r="AK1869"/>
  <c r="AM1869"/>
  <c r="AN1869"/>
  <c r="AP1869"/>
  <c r="AQ1869"/>
  <c r="AS1869"/>
  <c r="AT1869"/>
  <c r="AU1869"/>
  <c r="AV1869"/>
  <c r="BV1869" s="1"/>
  <c r="AZ1869"/>
  <c r="CA1869" s="1"/>
  <c r="BA1869"/>
  <c r="CB1869" s="1"/>
  <c r="BC1869"/>
  <c r="BD1869"/>
  <c r="CE1869" s="1"/>
  <c r="S1870"/>
  <c r="T1870"/>
  <c r="U1870"/>
  <c r="W1870"/>
  <c r="X1870"/>
  <c r="Z1870"/>
  <c r="AA1870"/>
  <c r="AC1870"/>
  <c r="AD1870"/>
  <c r="AF1870"/>
  <c r="AG1870"/>
  <c r="AH1870"/>
  <c r="AJ1870"/>
  <c r="AK1870"/>
  <c r="AM1870"/>
  <c r="AN1870"/>
  <c r="AP1870"/>
  <c r="AQ1870"/>
  <c r="AS1870"/>
  <c r="AT1870"/>
  <c r="BT1870" s="1"/>
  <c r="AU1870"/>
  <c r="BU1870" s="1"/>
  <c r="AV1870"/>
  <c r="AZ1870"/>
  <c r="BA1870"/>
  <c r="CB1870" s="1"/>
  <c r="BC1870"/>
  <c r="CD1870" s="1"/>
  <c r="BD1870"/>
  <c r="BD1883"/>
  <c r="CE1883" s="1"/>
  <c r="BC1883"/>
  <c r="CD1883" s="1"/>
  <c r="BA1883"/>
  <c r="CB1883" s="1"/>
  <c r="AZ1883"/>
  <c r="CA1883" s="1"/>
  <c r="AV1883"/>
  <c r="BV1883" s="1"/>
  <c r="AU1883"/>
  <c r="BU1883" s="1"/>
  <c r="AT1883"/>
  <c r="BT1883" s="1"/>
  <c r="AS1883"/>
  <c r="AQ1883"/>
  <c r="AP1883"/>
  <c r="AN1883"/>
  <c r="AM1883"/>
  <c r="AK1883"/>
  <c r="AJ1883"/>
  <c r="AH1883"/>
  <c r="AG1883"/>
  <c r="AF1883"/>
  <c r="AD1883"/>
  <c r="AC1883"/>
  <c r="AA1883"/>
  <c r="Z1883"/>
  <c r="X1883"/>
  <c r="W1883"/>
  <c r="U1883"/>
  <c r="T1883"/>
  <c r="S1883"/>
  <c r="Q1883"/>
  <c r="P1883"/>
  <c r="N1883"/>
  <c r="M1883"/>
  <c r="K1883"/>
  <c r="J1883"/>
  <c r="H1883"/>
  <c r="G1883"/>
  <c r="BE1882"/>
  <c r="CF1882" s="1"/>
  <c r="BB1882"/>
  <c r="CC1882" s="1"/>
  <c r="AX1882"/>
  <c r="AW1882"/>
  <c r="AR1882"/>
  <c r="AO1882"/>
  <c r="AL1882"/>
  <c r="AI1882"/>
  <c r="AE1882"/>
  <c r="AB1882"/>
  <c r="Y1882"/>
  <c r="V1882"/>
  <c r="R1882"/>
  <c r="BS1882" s="1"/>
  <c r="O1882"/>
  <c r="L1882"/>
  <c r="BM1882" s="1"/>
  <c r="I1882"/>
  <c r="BJ1882" s="1"/>
  <c r="BE1881"/>
  <c r="BB1881"/>
  <c r="AX1881"/>
  <c r="AW1881"/>
  <c r="AR1881"/>
  <c r="AR1883" s="1"/>
  <c r="AO1881"/>
  <c r="AO1883" s="1"/>
  <c r="AL1881"/>
  <c r="AL1883" s="1"/>
  <c r="AI1881"/>
  <c r="AI1883" s="1"/>
  <c r="AE1881"/>
  <c r="AE1883" s="1"/>
  <c r="AB1881"/>
  <c r="Y1881"/>
  <c r="Y1883" s="1"/>
  <c r="V1881"/>
  <c r="V1883" s="1"/>
  <c r="R1881"/>
  <c r="O1881"/>
  <c r="L1881"/>
  <c r="BM1881" s="1"/>
  <c r="I1881"/>
  <c r="BD1876"/>
  <c r="CE1876" s="1"/>
  <c r="BC1876"/>
  <c r="CD1876" s="1"/>
  <c r="BA1876"/>
  <c r="CB1876" s="1"/>
  <c r="AZ1876"/>
  <c r="CA1876" s="1"/>
  <c r="AV1876"/>
  <c r="BV1876" s="1"/>
  <c r="AU1876"/>
  <c r="BU1876" s="1"/>
  <c r="AT1876"/>
  <c r="BT1876" s="1"/>
  <c r="AS1876"/>
  <c r="AQ1876"/>
  <c r="AP1876"/>
  <c r="AN1876"/>
  <c r="AM1876"/>
  <c r="AK1876"/>
  <c r="AJ1876"/>
  <c r="AH1876"/>
  <c r="AG1876"/>
  <c r="AF1876"/>
  <c r="AD1876"/>
  <c r="AC1876"/>
  <c r="AA1876"/>
  <c r="Z1876"/>
  <c r="X1876"/>
  <c r="W1876"/>
  <c r="U1876"/>
  <c r="T1876"/>
  <c r="S1876"/>
  <c r="Q1876"/>
  <c r="P1876"/>
  <c r="N1876"/>
  <c r="M1876"/>
  <c r="K1876"/>
  <c r="J1876"/>
  <c r="H1876"/>
  <c r="G1876"/>
  <c r="BE1875"/>
  <c r="CF1875" s="1"/>
  <c r="CC1875"/>
  <c r="AX1875"/>
  <c r="AW1875"/>
  <c r="AR1875"/>
  <c r="AO1875"/>
  <c r="AL1875"/>
  <c r="AI1875"/>
  <c r="AE1875"/>
  <c r="AB1875"/>
  <c r="Y1875"/>
  <c r="V1875"/>
  <c r="R1875"/>
  <c r="O1875"/>
  <c r="BP1875" s="1"/>
  <c r="L1875"/>
  <c r="BM1875" s="1"/>
  <c r="I1875"/>
  <c r="BJ1875" s="1"/>
  <c r="BE1874"/>
  <c r="BB1874"/>
  <c r="AX1874"/>
  <c r="AX1876" s="1"/>
  <c r="AW1874"/>
  <c r="AW1876" s="1"/>
  <c r="AR1874"/>
  <c r="AR1876" s="1"/>
  <c r="AO1874"/>
  <c r="AO1876" s="1"/>
  <c r="AL1874"/>
  <c r="AL1876" s="1"/>
  <c r="AI1874"/>
  <c r="AI1876" s="1"/>
  <c r="AE1874"/>
  <c r="AE1876" s="1"/>
  <c r="AB1874"/>
  <c r="Y1874"/>
  <c r="Y1876" s="1"/>
  <c r="V1874"/>
  <c r="V1876" s="1"/>
  <c r="R1874"/>
  <c r="O1874"/>
  <c r="L1874"/>
  <c r="BM1874" s="1"/>
  <c r="I1874"/>
  <c r="BD1862"/>
  <c r="CE1862" s="1"/>
  <c r="BC1862"/>
  <c r="CD1862" s="1"/>
  <c r="BA1862"/>
  <c r="CB1862" s="1"/>
  <c r="AZ1862"/>
  <c r="CA1862" s="1"/>
  <c r="AV1862"/>
  <c r="BV1862" s="1"/>
  <c r="AU1862"/>
  <c r="BU1862" s="1"/>
  <c r="AT1862"/>
  <c r="BT1862" s="1"/>
  <c r="AS1862"/>
  <c r="AQ1862"/>
  <c r="AP1862"/>
  <c r="AN1862"/>
  <c r="AM1862"/>
  <c r="AK1862"/>
  <c r="AJ1862"/>
  <c r="AH1862"/>
  <c r="AG1862"/>
  <c r="AF1862"/>
  <c r="AD1862"/>
  <c r="AC1862"/>
  <c r="AA1862"/>
  <c r="Z1862"/>
  <c r="X1862"/>
  <c r="W1862"/>
  <c r="U1862"/>
  <c r="T1862"/>
  <c r="S1862"/>
  <c r="Q1862"/>
  <c r="P1862"/>
  <c r="N1862"/>
  <c r="M1862"/>
  <c r="K1862"/>
  <c r="J1862"/>
  <c r="H1862"/>
  <c r="BE1861"/>
  <c r="CF1861" s="1"/>
  <c r="BB1861"/>
  <c r="CC1861" s="1"/>
  <c r="AX1861"/>
  <c r="AW1861"/>
  <c r="AR1861"/>
  <c r="AO1861"/>
  <c r="AL1861"/>
  <c r="AI1861"/>
  <c r="AE1861"/>
  <c r="AB1861"/>
  <c r="Y1861"/>
  <c r="V1861"/>
  <c r="R1861"/>
  <c r="O1861"/>
  <c r="BP1861" s="1"/>
  <c r="L1861"/>
  <c r="BM1861" s="1"/>
  <c r="I1861"/>
  <c r="BJ1861" s="1"/>
  <c r="BE1860"/>
  <c r="BB1860"/>
  <c r="AX1860"/>
  <c r="AX1862" s="1"/>
  <c r="AW1860"/>
  <c r="AW1862" s="1"/>
  <c r="AR1860"/>
  <c r="AR1862" s="1"/>
  <c r="AO1860"/>
  <c r="AO1862" s="1"/>
  <c r="AL1860"/>
  <c r="AL1862" s="1"/>
  <c r="AI1860"/>
  <c r="AI1862" s="1"/>
  <c r="AE1860"/>
  <c r="AE1862" s="1"/>
  <c r="AB1860"/>
  <c r="Y1860"/>
  <c r="Y1862" s="1"/>
  <c r="V1860"/>
  <c r="V1862" s="1"/>
  <c r="R1860"/>
  <c r="O1860"/>
  <c r="L1860"/>
  <c r="BM1860" s="1"/>
  <c r="I1860"/>
  <c r="BD1857"/>
  <c r="CE1857" s="1"/>
  <c r="BC1857"/>
  <c r="CD1857" s="1"/>
  <c r="BA1857"/>
  <c r="CB1857" s="1"/>
  <c r="AZ1857"/>
  <c r="CA1857" s="1"/>
  <c r="AV1857"/>
  <c r="BV1857" s="1"/>
  <c r="AU1857"/>
  <c r="BU1857" s="1"/>
  <c r="AT1857"/>
  <c r="BT1857" s="1"/>
  <c r="AS1857"/>
  <c r="AQ1857"/>
  <c r="AP1857"/>
  <c r="AN1857"/>
  <c r="AM1857"/>
  <c r="AK1857"/>
  <c r="AJ1857"/>
  <c r="AH1857"/>
  <c r="AG1857"/>
  <c r="AF1857"/>
  <c r="AD1857"/>
  <c r="AC1857"/>
  <c r="AA1857"/>
  <c r="Z1857"/>
  <c r="X1857"/>
  <c r="W1857"/>
  <c r="U1857"/>
  <c r="T1857"/>
  <c r="S1857"/>
  <c r="Q1857"/>
  <c r="P1857"/>
  <c r="N1857"/>
  <c r="M1857"/>
  <c r="K1857"/>
  <c r="J1857"/>
  <c r="H1857"/>
  <c r="G1857"/>
  <c r="BE1856"/>
  <c r="CF1856" s="1"/>
  <c r="BB1856"/>
  <c r="CC1856" s="1"/>
  <c r="AX1856"/>
  <c r="AW1856"/>
  <c r="AR1856"/>
  <c r="AO1856"/>
  <c r="AL1856"/>
  <c r="AI1856"/>
  <c r="AE1856"/>
  <c r="AB1856"/>
  <c r="Y1856"/>
  <c r="V1856"/>
  <c r="R1856"/>
  <c r="BS1856" s="1"/>
  <c r="O1856"/>
  <c r="BP1856" s="1"/>
  <c r="L1856"/>
  <c r="BM1856" s="1"/>
  <c r="I1856"/>
  <c r="BE1855"/>
  <c r="BB1855"/>
  <c r="AX1855"/>
  <c r="AX1857" s="1"/>
  <c r="AW1855"/>
  <c r="AW1857" s="1"/>
  <c r="AR1855"/>
  <c r="AR1857" s="1"/>
  <c r="AO1855"/>
  <c r="AO1857" s="1"/>
  <c r="AL1855"/>
  <c r="AL1857" s="1"/>
  <c r="AI1855"/>
  <c r="AI1857" s="1"/>
  <c r="AE1855"/>
  <c r="AB1855"/>
  <c r="AB1857" s="1"/>
  <c r="Y1855"/>
  <c r="V1855"/>
  <c r="V1857" s="1"/>
  <c r="R1855"/>
  <c r="O1855"/>
  <c r="L1855"/>
  <c r="I1855"/>
  <c r="BD1852"/>
  <c r="CE1852" s="1"/>
  <c r="BC1852"/>
  <c r="CD1852" s="1"/>
  <c r="BA1852"/>
  <c r="CB1852" s="1"/>
  <c r="AZ1852"/>
  <c r="CA1852" s="1"/>
  <c r="AV1852"/>
  <c r="BV1852" s="1"/>
  <c r="AU1852"/>
  <c r="BU1852" s="1"/>
  <c r="AT1852"/>
  <c r="BT1852" s="1"/>
  <c r="AS1852"/>
  <c r="AQ1852"/>
  <c r="AP1852"/>
  <c r="AN1852"/>
  <c r="AM1852"/>
  <c r="AK1852"/>
  <c r="AJ1852"/>
  <c r="AH1852"/>
  <c r="AG1852"/>
  <c r="AF1852"/>
  <c r="AD1852"/>
  <c r="AC1852"/>
  <c r="AA1852"/>
  <c r="Z1852"/>
  <c r="X1852"/>
  <c r="W1852"/>
  <c r="U1852"/>
  <c r="T1852"/>
  <c r="S1852"/>
  <c r="Q1852"/>
  <c r="P1852"/>
  <c r="N1852"/>
  <c r="M1852"/>
  <c r="K1852"/>
  <c r="J1852"/>
  <c r="H1852"/>
  <c r="G1852"/>
  <c r="BE1851"/>
  <c r="CF1851" s="1"/>
  <c r="BB1851"/>
  <c r="CC1851" s="1"/>
  <c r="AX1851"/>
  <c r="AW1851"/>
  <c r="AR1851"/>
  <c r="AO1851"/>
  <c r="AL1851"/>
  <c r="AI1851"/>
  <c r="AE1851"/>
  <c r="AB1851"/>
  <c r="Y1851"/>
  <c r="V1851"/>
  <c r="R1851"/>
  <c r="O1851"/>
  <c r="BP1851" s="1"/>
  <c r="L1851"/>
  <c r="BM1851" s="1"/>
  <c r="I1851"/>
  <c r="BJ1851" s="1"/>
  <c r="BE1850"/>
  <c r="BB1850"/>
  <c r="AX1850"/>
  <c r="AX1852" s="1"/>
  <c r="AW1850"/>
  <c r="AW1852" s="1"/>
  <c r="AR1850"/>
  <c r="AR1852" s="1"/>
  <c r="AO1850"/>
  <c r="AO1852" s="1"/>
  <c r="AL1850"/>
  <c r="AL1852" s="1"/>
  <c r="AI1850"/>
  <c r="AI1852" s="1"/>
  <c r="AE1850"/>
  <c r="AE1852" s="1"/>
  <c r="AB1850"/>
  <c r="Y1850"/>
  <c r="Y1852" s="1"/>
  <c r="V1850"/>
  <c r="V1852" s="1"/>
  <c r="R1850"/>
  <c r="O1850"/>
  <c r="L1850"/>
  <c r="BM1850" s="1"/>
  <c r="I1850"/>
  <c r="BD1847"/>
  <c r="CE1847" s="1"/>
  <c r="BC1847"/>
  <c r="CD1847" s="1"/>
  <c r="BA1847"/>
  <c r="CB1847" s="1"/>
  <c r="AZ1847"/>
  <c r="CA1847" s="1"/>
  <c r="AV1847"/>
  <c r="BV1847" s="1"/>
  <c r="AU1847"/>
  <c r="BU1847" s="1"/>
  <c r="AT1847"/>
  <c r="BT1847" s="1"/>
  <c r="AS1847"/>
  <c r="AQ1847"/>
  <c r="AP1847"/>
  <c r="AN1847"/>
  <c r="AM1847"/>
  <c r="AK1847"/>
  <c r="AJ1847"/>
  <c r="AH1847"/>
  <c r="AG1847"/>
  <c r="AF1847"/>
  <c r="AD1847"/>
  <c r="AC1847"/>
  <c r="AA1847"/>
  <c r="Z1847"/>
  <c r="X1847"/>
  <c r="W1847"/>
  <c r="U1847"/>
  <c r="T1847"/>
  <c r="S1847"/>
  <c r="Q1847"/>
  <c r="P1847"/>
  <c r="N1847"/>
  <c r="M1847"/>
  <c r="K1847"/>
  <c r="J1847"/>
  <c r="H1847"/>
  <c r="G1847"/>
  <c r="BE1846"/>
  <c r="CF1846" s="1"/>
  <c r="BB1846"/>
  <c r="CC1846" s="1"/>
  <c r="AX1846"/>
  <c r="AW1846"/>
  <c r="AR1846"/>
  <c r="AO1846"/>
  <c r="AL1846"/>
  <c r="AI1846"/>
  <c r="AE1846"/>
  <c r="AB1846"/>
  <c r="Y1846"/>
  <c r="V1846"/>
  <c r="R1846"/>
  <c r="BS1846" s="1"/>
  <c r="O1846"/>
  <c r="BP1846" s="1"/>
  <c r="L1846"/>
  <c r="BM1846" s="1"/>
  <c r="I1846"/>
  <c r="BE1845"/>
  <c r="BB1845"/>
  <c r="AX1845"/>
  <c r="AW1845"/>
  <c r="AW1847" s="1"/>
  <c r="AR1845"/>
  <c r="AR1847" s="1"/>
  <c r="AO1845"/>
  <c r="AO1847" s="1"/>
  <c r="AL1845"/>
  <c r="AL1847" s="1"/>
  <c r="AI1845"/>
  <c r="AI1847" s="1"/>
  <c r="AE1845"/>
  <c r="AB1845"/>
  <c r="AB1847" s="1"/>
  <c r="Y1845"/>
  <c r="V1845"/>
  <c r="V1847" s="1"/>
  <c r="R1845"/>
  <c r="O1845"/>
  <c r="L1845"/>
  <c r="I1845"/>
  <c r="BD1842"/>
  <c r="CE1842" s="1"/>
  <c r="BC1842"/>
  <c r="CD1842" s="1"/>
  <c r="BA1842"/>
  <c r="CB1842" s="1"/>
  <c r="AZ1842"/>
  <c r="CA1842" s="1"/>
  <c r="AV1842"/>
  <c r="BV1842" s="1"/>
  <c r="AU1842"/>
  <c r="BU1842" s="1"/>
  <c r="AT1842"/>
  <c r="BT1842" s="1"/>
  <c r="AS1842"/>
  <c r="AQ1842"/>
  <c r="AP1842"/>
  <c r="AN1842"/>
  <c r="AM1842"/>
  <c r="AK1842"/>
  <c r="AJ1842"/>
  <c r="AH1842"/>
  <c r="AG1842"/>
  <c r="AF1842"/>
  <c r="AD1842"/>
  <c r="AC1842"/>
  <c r="AA1842"/>
  <c r="Z1842"/>
  <c r="X1842"/>
  <c r="W1842"/>
  <c r="U1842"/>
  <c r="T1842"/>
  <c r="S1842"/>
  <c r="Q1842"/>
  <c r="P1842"/>
  <c r="N1842"/>
  <c r="M1842"/>
  <c r="K1842"/>
  <c r="J1842"/>
  <c r="H1842"/>
  <c r="G1842"/>
  <c r="BE1841"/>
  <c r="CF1841" s="1"/>
  <c r="BB1841"/>
  <c r="CC1841" s="1"/>
  <c r="AX1841"/>
  <c r="AW1841"/>
  <c r="AR1841"/>
  <c r="AO1841"/>
  <c r="AL1841"/>
  <c r="AI1841"/>
  <c r="AE1841"/>
  <c r="AB1841"/>
  <c r="Y1841"/>
  <c r="V1841"/>
  <c r="R1841"/>
  <c r="BS1841" s="1"/>
  <c r="O1841"/>
  <c r="BP1841" s="1"/>
  <c r="L1841"/>
  <c r="BM1841" s="1"/>
  <c r="I1841"/>
  <c r="BE1840"/>
  <c r="BB1840"/>
  <c r="AX1840"/>
  <c r="AX1842" s="1"/>
  <c r="AW1840"/>
  <c r="AR1840"/>
  <c r="AR1842" s="1"/>
  <c r="AO1840"/>
  <c r="AO1842" s="1"/>
  <c r="AL1840"/>
  <c r="AL1842" s="1"/>
  <c r="AI1840"/>
  <c r="AI1842" s="1"/>
  <c r="AE1840"/>
  <c r="AB1840"/>
  <c r="AB1842" s="1"/>
  <c r="Y1840"/>
  <c r="V1840"/>
  <c r="V1842" s="1"/>
  <c r="R1840"/>
  <c r="O1840"/>
  <c r="L1840"/>
  <c r="I1840"/>
  <c r="BD1837"/>
  <c r="CE1837" s="1"/>
  <c r="BC1837"/>
  <c r="CD1837" s="1"/>
  <c r="BA1837"/>
  <c r="CB1837" s="1"/>
  <c r="AZ1837"/>
  <c r="CA1837" s="1"/>
  <c r="AV1837"/>
  <c r="BV1837" s="1"/>
  <c r="AU1837"/>
  <c r="BU1837" s="1"/>
  <c r="AT1837"/>
  <c r="BT1837" s="1"/>
  <c r="AS1837"/>
  <c r="AQ1837"/>
  <c r="AP1837"/>
  <c r="AN1837"/>
  <c r="AM1837"/>
  <c r="AK1837"/>
  <c r="AJ1837"/>
  <c r="AH1837"/>
  <c r="AG1837"/>
  <c r="AF1837"/>
  <c r="AD1837"/>
  <c r="AC1837"/>
  <c r="AA1837"/>
  <c r="Z1837"/>
  <c r="X1837"/>
  <c r="W1837"/>
  <c r="U1837"/>
  <c r="T1837"/>
  <c r="S1837"/>
  <c r="Q1837"/>
  <c r="P1837"/>
  <c r="N1837"/>
  <c r="M1837"/>
  <c r="K1837"/>
  <c r="J1837"/>
  <c r="H1837"/>
  <c r="G1837"/>
  <c r="BE1836"/>
  <c r="CF1836" s="1"/>
  <c r="BB1836"/>
  <c r="CC1836" s="1"/>
  <c r="AX1836"/>
  <c r="AW1836"/>
  <c r="AR1836"/>
  <c r="AO1836"/>
  <c r="AL1836"/>
  <c r="AI1836"/>
  <c r="AE1836"/>
  <c r="AB1836"/>
  <c r="Y1836"/>
  <c r="V1836"/>
  <c r="R1836"/>
  <c r="O1836"/>
  <c r="BP1836" s="1"/>
  <c r="L1836"/>
  <c r="BM1836" s="1"/>
  <c r="I1836"/>
  <c r="BJ1836" s="1"/>
  <c r="BE1835"/>
  <c r="BB1835"/>
  <c r="AX1835"/>
  <c r="AX1837" s="1"/>
  <c r="AW1835"/>
  <c r="AW1837" s="1"/>
  <c r="AR1835"/>
  <c r="AR1837" s="1"/>
  <c r="AO1835"/>
  <c r="AO1837" s="1"/>
  <c r="AL1835"/>
  <c r="AL1837" s="1"/>
  <c r="AI1835"/>
  <c r="AI1837" s="1"/>
  <c r="AE1835"/>
  <c r="AE1837" s="1"/>
  <c r="AB1835"/>
  <c r="Y1835"/>
  <c r="Y1837" s="1"/>
  <c r="V1835"/>
  <c r="V1837" s="1"/>
  <c r="R1835"/>
  <c r="L1835"/>
  <c r="I1835"/>
  <c r="BD1833"/>
  <c r="CE1833" s="1"/>
  <c r="BC1833"/>
  <c r="CD1833" s="1"/>
  <c r="BA1833"/>
  <c r="CB1833" s="1"/>
  <c r="AZ1833"/>
  <c r="CA1833" s="1"/>
  <c r="AV1833"/>
  <c r="BV1833" s="1"/>
  <c r="AU1833"/>
  <c r="BU1833" s="1"/>
  <c r="AT1833"/>
  <c r="BT1833" s="1"/>
  <c r="AS1833"/>
  <c r="AQ1833"/>
  <c r="AP1833"/>
  <c r="AN1833"/>
  <c r="AM1833"/>
  <c r="AK1833"/>
  <c r="AJ1833"/>
  <c r="AH1833"/>
  <c r="AG1833"/>
  <c r="AF1833"/>
  <c r="AD1833"/>
  <c r="AC1833"/>
  <c r="AA1833"/>
  <c r="Z1833"/>
  <c r="X1833"/>
  <c r="W1833"/>
  <c r="U1833"/>
  <c r="T1833"/>
  <c r="S1833"/>
  <c r="Q1833"/>
  <c r="P1833"/>
  <c r="N1833"/>
  <c r="M1833"/>
  <c r="K1833"/>
  <c r="J1833"/>
  <c r="H1833"/>
  <c r="G1833"/>
  <c r="BE1832"/>
  <c r="CF1832" s="1"/>
  <c r="BB1832"/>
  <c r="CC1832" s="1"/>
  <c r="AX1832"/>
  <c r="AW1832"/>
  <c r="AR1832"/>
  <c r="AO1832"/>
  <c r="AL1832"/>
  <c r="AI1832"/>
  <c r="AE1832"/>
  <c r="AB1832"/>
  <c r="Y1832"/>
  <c r="V1832"/>
  <c r="R1832"/>
  <c r="BS1832" s="1"/>
  <c r="O1832"/>
  <c r="BP1832" s="1"/>
  <c r="L1832"/>
  <c r="BM1832" s="1"/>
  <c r="I1832"/>
  <c r="BE1831"/>
  <c r="BB1831"/>
  <c r="AX1831"/>
  <c r="AX1833" s="1"/>
  <c r="AW1831"/>
  <c r="AR1831"/>
  <c r="AR1833" s="1"/>
  <c r="AO1831"/>
  <c r="AO1833" s="1"/>
  <c r="AL1831"/>
  <c r="AL1833" s="1"/>
  <c r="AI1831"/>
  <c r="AI1833" s="1"/>
  <c r="AE1831"/>
  <c r="AB1831"/>
  <c r="AB1833" s="1"/>
  <c r="Y1831"/>
  <c r="V1831"/>
  <c r="V1833" s="1"/>
  <c r="R1831"/>
  <c r="O1831"/>
  <c r="L1831"/>
  <c r="I1831"/>
  <c r="BD1828"/>
  <c r="CE1828" s="1"/>
  <c r="BC1828"/>
  <c r="CD1828" s="1"/>
  <c r="BA1828"/>
  <c r="CB1828" s="1"/>
  <c r="AZ1828"/>
  <c r="CA1828" s="1"/>
  <c r="AV1828"/>
  <c r="BV1828" s="1"/>
  <c r="AU1828"/>
  <c r="BU1828" s="1"/>
  <c r="AT1828"/>
  <c r="BT1828" s="1"/>
  <c r="AS1828"/>
  <c r="AQ1828"/>
  <c r="AP1828"/>
  <c r="AN1828"/>
  <c r="AM1828"/>
  <c r="AK1828"/>
  <c r="AJ1828"/>
  <c r="AH1828"/>
  <c r="AG1828"/>
  <c r="AF1828"/>
  <c r="AD1828"/>
  <c r="AC1828"/>
  <c r="AA1828"/>
  <c r="Z1828"/>
  <c r="X1828"/>
  <c r="W1828"/>
  <c r="U1828"/>
  <c r="T1828"/>
  <c r="S1828"/>
  <c r="Q1828"/>
  <c r="P1828"/>
  <c r="N1828"/>
  <c r="M1828"/>
  <c r="K1828"/>
  <c r="J1828"/>
  <c r="H1828"/>
  <c r="G1828"/>
  <c r="BE1827"/>
  <c r="CF1827" s="1"/>
  <c r="BB1827"/>
  <c r="CC1827" s="1"/>
  <c r="AX1827"/>
  <c r="AW1827"/>
  <c r="AR1827"/>
  <c r="AO1827"/>
  <c r="AL1827"/>
  <c r="AI1827"/>
  <c r="AE1827"/>
  <c r="AB1827"/>
  <c r="Y1827"/>
  <c r="V1827"/>
  <c r="R1827"/>
  <c r="O1827"/>
  <c r="BP1827" s="1"/>
  <c r="L1827"/>
  <c r="BM1827" s="1"/>
  <c r="I1827"/>
  <c r="BJ1827" s="1"/>
  <c r="BE1826"/>
  <c r="BB1826"/>
  <c r="AX1826"/>
  <c r="AW1826"/>
  <c r="AW1828" s="1"/>
  <c r="AR1826"/>
  <c r="AR1828" s="1"/>
  <c r="AO1826"/>
  <c r="AO1828" s="1"/>
  <c r="AL1826"/>
  <c r="AL1828" s="1"/>
  <c r="AI1826"/>
  <c r="AI1828" s="1"/>
  <c r="AE1826"/>
  <c r="AE1828" s="1"/>
  <c r="AB1826"/>
  <c r="Y1826"/>
  <c r="Y1828" s="1"/>
  <c r="V1826"/>
  <c r="V1828" s="1"/>
  <c r="O1826"/>
  <c r="L1826"/>
  <c r="I1826"/>
  <c r="BD1824"/>
  <c r="CE1824" s="1"/>
  <c r="BC1824"/>
  <c r="CD1824" s="1"/>
  <c r="BA1824"/>
  <c r="CB1824" s="1"/>
  <c r="AZ1824"/>
  <c r="CA1824" s="1"/>
  <c r="AV1824"/>
  <c r="BV1824" s="1"/>
  <c r="AU1824"/>
  <c r="BU1824" s="1"/>
  <c r="AT1824"/>
  <c r="BT1824" s="1"/>
  <c r="AS1824"/>
  <c r="AQ1824"/>
  <c r="AP1824"/>
  <c r="AN1824"/>
  <c r="AM1824"/>
  <c r="AK1824"/>
  <c r="AJ1824"/>
  <c r="AH1824"/>
  <c r="AG1824"/>
  <c r="AF1824"/>
  <c r="AD1824"/>
  <c r="AC1824"/>
  <c r="AA1824"/>
  <c r="Z1824"/>
  <c r="X1824"/>
  <c r="W1824"/>
  <c r="U1824"/>
  <c r="T1824"/>
  <c r="S1824"/>
  <c r="Q1824"/>
  <c r="P1824"/>
  <c r="N1824"/>
  <c r="M1824"/>
  <c r="K1824"/>
  <c r="J1824"/>
  <c r="H1824"/>
  <c r="G1824"/>
  <c r="BE1823"/>
  <c r="CF1823" s="1"/>
  <c r="BB1823"/>
  <c r="CC1823" s="1"/>
  <c r="AX1823"/>
  <c r="AW1823"/>
  <c r="AR1823"/>
  <c r="AO1823"/>
  <c r="AL1823"/>
  <c r="AI1823"/>
  <c r="AE1823"/>
  <c r="AB1823"/>
  <c r="Y1823"/>
  <c r="V1823"/>
  <c r="R1823"/>
  <c r="BS1823" s="1"/>
  <c r="O1823"/>
  <c r="L1823"/>
  <c r="BM1823" s="1"/>
  <c r="I1823"/>
  <c r="BJ1823" s="1"/>
  <c r="BE1822"/>
  <c r="BB1822"/>
  <c r="AX1822"/>
  <c r="AX1824" s="1"/>
  <c r="AW1822"/>
  <c r="AW1824" s="1"/>
  <c r="AR1822"/>
  <c r="AR1824" s="1"/>
  <c r="AO1822"/>
  <c r="AO1824" s="1"/>
  <c r="AL1822"/>
  <c r="AL1824" s="1"/>
  <c r="AI1822"/>
  <c r="AI1824" s="1"/>
  <c r="AE1822"/>
  <c r="AE1824" s="1"/>
  <c r="AB1822"/>
  <c r="Y1822"/>
  <c r="Y1824" s="1"/>
  <c r="V1822"/>
  <c r="V1824" s="1"/>
  <c r="R1822"/>
  <c r="O1822"/>
  <c r="L1822"/>
  <c r="BM1822" s="1"/>
  <c r="I1822"/>
  <c r="BD1819"/>
  <c r="CE1819" s="1"/>
  <c r="BC1819"/>
  <c r="CD1819" s="1"/>
  <c r="BA1819"/>
  <c r="CB1819" s="1"/>
  <c r="AZ1819"/>
  <c r="CA1819" s="1"/>
  <c r="AV1819"/>
  <c r="BV1819" s="1"/>
  <c r="AU1819"/>
  <c r="BU1819" s="1"/>
  <c r="AT1819"/>
  <c r="BT1819" s="1"/>
  <c r="AS1819"/>
  <c r="AQ1819"/>
  <c r="AP1819"/>
  <c r="AN1819"/>
  <c r="AM1819"/>
  <c r="AK1819"/>
  <c r="AJ1819"/>
  <c r="AH1819"/>
  <c r="AG1819"/>
  <c r="AF1819"/>
  <c r="AD1819"/>
  <c r="AC1819"/>
  <c r="AA1819"/>
  <c r="Z1819"/>
  <c r="X1819"/>
  <c r="W1819"/>
  <c r="U1819"/>
  <c r="T1819"/>
  <c r="S1819"/>
  <c r="Q1819"/>
  <c r="P1819"/>
  <c r="N1819"/>
  <c r="M1819"/>
  <c r="K1819"/>
  <c r="J1819"/>
  <c r="H1819"/>
  <c r="G1819"/>
  <c r="BE1818"/>
  <c r="CF1818" s="1"/>
  <c r="BB1818"/>
  <c r="CC1818" s="1"/>
  <c r="AX1818"/>
  <c r="AW1818"/>
  <c r="AR1818"/>
  <c r="AO1818"/>
  <c r="AL1818"/>
  <c r="AI1818"/>
  <c r="AE1818"/>
  <c r="AB1818"/>
  <c r="Y1818"/>
  <c r="V1818"/>
  <c r="O1818"/>
  <c r="L1818"/>
  <c r="I1818"/>
  <c r="BE1817"/>
  <c r="BB1817"/>
  <c r="AX1817"/>
  <c r="AW1817"/>
  <c r="AR1817"/>
  <c r="AO1817"/>
  <c r="AL1817"/>
  <c r="AL1819" s="1"/>
  <c r="AI1817"/>
  <c r="AE1817"/>
  <c r="AB1817"/>
  <c r="Y1817"/>
  <c r="Y1819" s="1"/>
  <c r="V1817"/>
  <c r="R1817"/>
  <c r="O1817"/>
  <c r="L1817"/>
  <c r="I1817"/>
  <c r="BD1814"/>
  <c r="CE1814" s="1"/>
  <c r="BC1814"/>
  <c r="CD1814" s="1"/>
  <c r="BA1814"/>
  <c r="CB1814" s="1"/>
  <c r="AZ1814"/>
  <c r="CA1814" s="1"/>
  <c r="AV1814"/>
  <c r="BV1814" s="1"/>
  <c r="AU1814"/>
  <c r="BU1814" s="1"/>
  <c r="AT1814"/>
  <c r="BT1814" s="1"/>
  <c r="AS1814"/>
  <c r="AQ1814"/>
  <c r="AP1814"/>
  <c r="AN1814"/>
  <c r="AM1814"/>
  <c r="AK1814"/>
  <c r="AJ1814"/>
  <c r="AH1814"/>
  <c r="AG1814"/>
  <c r="AF1814"/>
  <c r="AD1814"/>
  <c r="AC1814"/>
  <c r="AA1814"/>
  <c r="Z1814"/>
  <c r="X1814"/>
  <c r="W1814"/>
  <c r="U1814"/>
  <c r="T1814"/>
  <c r="S1814"/>
  <c r="Q1814"/>
  <c r="P1814"/>
  <c r="N1814"/>
  <c r="M1814"/>
  <c r="K1814"/>
  <c r="J1814"/>
  <c r="H1814"/>
  <c r="G1814"/>
  <c r="BE1813"/>
  <c r="CF1813" s="1"/>
  <c r="BB1813"/>
  <c r="CC1813" s="1"/>
  <c r="AX1813"/>
  <c r="AW1813"/>
  <c r="AR1813"/>
  <c r="AO1813"/>
  <c r="AL1813"/>
  <c r="AI1813"/>
  <c r="AE1813"/>
  <c r="AB1813"/>
  <c r="Y1813"/>
  <c r="V1813"/>
  <c r="R1813"/>
  <c r="BS1813" s="1"/>
  <c r="O1813"/>
  <c r="L1813"/>
  <c r="BM1813" s="1"/>
  <c r="I1813"/>
  <c r="BE1812"/>
  <c r="BB1812"/>
  <c r="AX1812"/>
  <c r="AW1812"/>
  <c r="AW1814" s="1"/>
  <c r="AR1812"/>
  <c r="AR1814" s="1"/>
  <c r="AO1812"/>
  <c r="AL1812"/>
  <c r="AL1814" s="1"/>
  <c r="AI1812"/>
  <c r="AI1814" s="1"/>
  <c r="AE1812"/>
  <c r="AB1812"/>
  <c r="AB1814" s="1"/>
  <c r="Y1812"/>
  <c r="V1812"/>
  <c r="V1814" s="1"/>
  <c r="R1812"/>
  <c r="O1812"/>
  <c r="L1812"/>
  <c r="I1812"/>
  <c r="BD1810"/>
  <c r="CE1810" s="1"/>
  <c r="BC1810"/>
  <c r="CD1810" s="1"/>
  <c r="BA1810"/>
  <c r="CB1810" s="1"/>
  <c r="AZ1810"/>
  <c r="CA1810" s="1"/>
  <c r="AV1810"/>
  <c r="BV1810" s="1"/>
  <c r="AU1810"/>
  <c r="BU1810" s="1"/>
  <c r="AT1810"/>
  <c r="BT1810" s="1"/>
  <c r="AS1810"/>
  <c r="AQ1810"/>
  <c r="AP1810"/>
  <c r="AN1810"/>
  <c r="AM1810"/>
  <c r="AK1810"/>
  <c r="AJ1810"/>
  <c r="AH1810"/>
  <c r="AG1810"/>
  <c r="AF1810"/>
  <c r="AD1810"/>
  <c r="AC1810"/>
  <c r="AA1810"/>
  <c r="Z1810"/>
  <c r="X1810"/>
  <c r="W1810"/>
  <c r="U1810"/>
  <c r="T1810"/>
  <c r="S1810"/>
  <c r="Q1810"/>
  <c r="P1810"/>
  <c r="N1810"/>
  <c r="M1810"/>
  <c r="K1810"/>
  <c r="J1810"/>
  <c r="H1810"/>
  <c r="G1810"/>
  <c r="BE1809"/>
  <c r="CF1809" s="1"/>
  <c r="BB1809"/>
  <c r="CC1809" s="1"/>
  <c r="AX1809"/>
  <c r="AW1809"/>
  <c r="AR1809"/>
  <c r="AO1809"/>
  <c r="AL1809"/>
  <c r="AI1809"/>
  <c r="AE1809"/>
  <c r="AB1809"/>
  <c r="Y1809"/>
  <c r="V1809"/>
  <c r="R1809"/>
  <c r="BS1809" s="1"/>
  <c r="O1809"/>
  <c r="BP1809" s="1"/>
  <c r="L1809"/>
  <c r="BM1809" s="1"/>
  <c r="I1809"/>
  <c r="BE1808"/>
  <c r="BB1808"/>
  <c r="AX1808"/>
  <c r="AW1808"/>
  <c r="AW1810" s="1"/>
  <c r="AR1808"/>
  <c r="AR1810" s="1"/>
  <c r="AO1808"/>
  <c r="AO1810" s="1"/>
  <c r="AL1808"/>
  <c r="AL1810" s="1"/>
  <c r="AI1808"/>
  <c r="AI1810" s="1"/>
  <c r="AE1808"/>
  <c r="AB1808"/>
  <c r="AB1810" s="1"/>
  <c r="Y1808"/>
  <c r="V1808"/>
  <c r="V1810" s="1"/>
  <c r="R1808"/>
  <c r="O1808"/>
  <c r="L1808"/>
  <c r="I1808"/>
  <c r="BD1806"/>
  <c r="CE1806" s="1"/>
  <c r="BC1806"/>
  <c r="CD1806" s="1"/>
  <c r="BA1806"/>
  <c r="CB1806" s="1"/>
  <c r="AZ1806"/>
  <c r="CA1806" s="1"/>
  <c r="AV1806"/>
  <c r="BV1806" s="1"/>
  <c r="AU1806"/>
  <c r="BU1806" s="1"/>
  <c r="AT1806"/>
  <c r="BT1806" s="1"/>
  <c r="AS1806"/>
  <c r="AQ1806"/>
  <c r="AP1806"/>
  <c r="AN1806"/>
  <c r="AM1806"/>
  <c r="AK1806"/>
  <c r="AJ1806"/>
  <c r="AH1806"/>
  <c r="AG1806"/>
  <c r="AF1806"/>
  <c r="AD1806"/>
  <c r="AC1806"/>
  <c r="AA1806"/>
  <c r="Z1806"/>
  <c r="X1806"/>
  <c r="W1806"/>
  <c r="U1806"/>
  <c r="T1806"/>
  <c r="S1806"/>
  <c r="Q1806"/>
  <c r="P1806"/>
  <c r="N1806"/>
  <c r="M1806"/>
  <c r="K1806"/>
  <c r="J1806"/>
  <c r="H1806"/>
  <c r="G1806"/>
  <c r="BE1805"/>
  <c r="CF1805" s="1"/>
  <c r="BB1805"/>
  <c r="CC1805" s="1"/>
  <c r="AX1805"/>
  <c r="AW1805"/>
  <c r="AR1805"/>
  <c r="AO1805"/>
  <c r="AL1805"/>
  <c r="AI1805"/>
  <c r="AE1805"/>
  <c r="AB1805"/>
  <c r="Y1805"/>
  <c r="V1805"/>
  <c r="R1805"/>
  <c r="BS1805" s="1"/>
  <c r="O1805"/>
  <c r="L1805"/>
  <c r="BM1805" s="1"/>
  <c r="I1805"/>
  <c r="BJ1805" s="1"/>
  <c r="BE1804"/>
  <c r="BB1804"/>
  <c r="AX1804"/>
  <c r="AX1806" s="1"/>
  <c r="AW1804"/>
  <c r="AW1806" s="1"/>
  <c r="AR1804"/>
  <c r="AR1806" s="1"/>
  <c r="AO1804"/>
  <c r="AO1806" s="1"/>
  <c r="AL1804"/>
  <c r="AL1806" s="1"/>
  <c r="AI1804"/>
  <c r="AI1806" s="1"/>
  <c r="AE1804"/>
  <c r="AE1806" s="1"/>
  <c r="AB1804"/>
  <c r="Y1804"/>
  <c r="Y1806" s="1"/>
  <c r="V1804"/>
  <c r="V1806" s="1"/>
  <c r="R1804"/>
  <c r="O1804"/>
  <c r="L1804"/>
  <c r="BM1804" s="1"/>
  <c r="I1804"/>
  <c r="BD1802"/>
  <c r="CE1802" s="1"/>
  <c r="BC1802"/>
  <c r="CD1802" s="1"/>
  <c r="BA1802"/>
  <c r="CB1802" s="1"/>
  <c r="AZ1802"/>
  <c r="CA1802" s="1"/>
  <c r="AV1802"/>
  <c r="BV1802" s="1"/>
  <c r="AU1802"/>
  <c r="BU1802" s="1"/>
  <c r="AT1802"/>
  <c r="BT1802" s="1"/>
  <c r="AS1802"/>
  <c r="AQ1802"/>
  <c r="AP1802"/>
  <c r="AN1802"/>
  <c r="AM1802"/>
  <c r="AK1802"/>
  <c r="AJ1802"/>
  <c r="AH1802"/>
  <c r="AG1802"/>
  <c r="AF1802"/>
  <c r="AD1802"/>
  <c r="AC1802"/>
  <c r="AA1802"/>
  <c r="Z1802"/>
  <c r="X1802"/>
  <c r="W1802"/>
  <c r="U1802"/>
  <c r="T1802"/>
  <c r="S1802"/>
  <c r="Q1802"/>
  <c r="P1802"/>
  <c r="N1802"/>
  <c r="M1802"/>
  <c r="K1802"/>
  <c r="J1802"/>
  <c r="H1802"/>
  <c r="G1802"/>
  <c r="BE1801"/>
  <c r="CF1801" s="1"/>
  <c r="BB1801"/>
  <c r="CC1801" s="1"/>
  <c r="AX1801"/>
  <c r="AW1801"/>
  <c r="AR1801"/>
  <c r="AO1801"/>
  <c r="AL1801"/>
  <c r="AI1801"/>
  <c r="AE1801"/>
  <c r="AB1801"/>
  <c r="Y1801"/>
  <c r="V1801"/>
  <c r="R1801"/>
  <c r="O1801"/>
  <c r="BP1801" s="1"/>
  <c r="L1801"/>
  <c r="BM1801" s="1"/>
  <c r="I1801"/>
  <c r="BJ1801" s="1"/>
  <c r="BE1800"/>
  <c r="BB1800"/>
  <c r="AX1800"/>
  <c r="AX1802" s="1"/>
  <c r="AW1800"/>
  <c r="AW1802" s="1"/>
  <c r="AR1800"/>
  <c r="AR1802" s="1"/>
  <c r="AO1800"/>
  <c r="AO1802" s="1"/>
  <c r="AL1800"/>
  <c r="AL1802" s="1"/>
  <c r="AI1800"/>
  <c r="AI1802" s="1"/>
  <c r="AE1800"/>
  <c r="AE1802" s="1"/>
  <c r="AB1800"/>
  <c r="Y1800"/>
  <c r="Y1802" s="1"/>
  <c r="V1800"/>
  <c r="V1802" s="1"/>
  <c r="R1800"/>
  <c r="O1800"/>
  <c r="L1800"/>
  <c r="BM1800" s="1"/>
  <c r="I1800"/>
  <c r="BD1798"/>
  <c r="CE1798" s="1"/>
  <c r="BC1798"/>
  <c r="CD1798" s="1"/>
  <c r="BA1798"/>
  <c r="CB1798" s="1"/>
  <c r="AZ1798"/>
  <c r="CA1798" s="1"/>
  <c r="AV1798"/>
  <c r="BV1798" s="1"/>
  <c r="AU1798"/>
  <c r="BU1798" s="1"/>
  <c r="AT1798"/>
  <c r="BT1798" s="1"/>
  <c r="AS1798"/>
  <c r="AQ1798"/>
  <c r="AP1798"/>
  <c r="AN1798"/>
  <c r="AM1798"/>
  <c r="AK1798"/>
  <c r="AJ1798"/>
  <c r="AH1798"/>
  <c r="AG1798"/>
  <c r="AF1798"/>
  <c r="AD1798"/>
  <c r="AC1798"/>
  <c r="AA1798"/>
  <c r="Z1798"/>
  <c r="X1798"/>
  <c r="W1798"/>
  <c r="U1798"/>
  <c r="T1798"/>
  <c r="S1798"/>
  <c r="Q1798"/>
  <c r="P1798"/>
  <c r="N1798"/>
  <c r="M1798"/>
  <c r="K1798"/>
  <c r="J1798"/>
  <c r="H1798"/>
  <c r="G1798"/>
  <c r="BE1797"/>
  <c r="CF1797" s="1"/>
  <c r="BB1797"/>
  <c r="CC1797" s="1"/>
  <c r="AX1797"/>
  <c r="AW1797"/>
  <c r="AR1797"/>
  <c r="AO1797"/>
  <c r="AL1797"/>
  <c r="AI1797"/>
  <c r="AE1797"/>
  <c r="AB1797"/>
  <c r="Y1797"/>
  <c r="V1797"/>
  <c r="R1797"/>
  <c r="O1797"/>
  <c r="BP1797" s="1"/>
  <c r="L1797"/>
  <c r="BM1797" s="1"/>
  <c r="I1797"/>
  <c r="BJ1797" s="1"/>
  <c r="BE1796"/>
  <c r="BB1796"/>
  <c r="AX1796"/>
  <c r="AX1798" s="1"/>
  <c r="AW1796"/>
  <c r="AW1798" s="1"/>
  <c r="AR1796"/>
  <c r="AR1798" s="1"/>
  <c r="AO1796"/>
  <c r="AO1798" s="1"/>
  <c r="AL1796"/>
  <c r="AL1798" s="1"/>
  <c r="AI1796"/>
  <c r="AI1798" s="1"/>
  <c r="AE1796"/>
  <c r="AE1798" s="1"/>
  <c r="AB1796"/>
  <c r="Y1796"/>
  <c r="Y1798" s="1"/>
  <c r="V1796"/>
  <c r="V1798" s="1"/>
  <c r="R1796"/>
  <c r="L1796"/>
  <c r="I1796"/>
  <c r="BD1793"/>
  <c r="CE1793" s="1"/>
  <c r="BC1793"/>
  <c r="CD1793" s="1"/>
  <c r="BA1793"/>
  <c r="CB1793" s="1"/>
  <c r="AZ1793"/>
  <c r="CA1793" s="1"/>
  <c r="AV1793"/>
  <c r="BV1793" s="1"/>
  <c r="AU1793"/>
  <c r="BU1793" s="1"/>
  <c r="AT1793"/>
  <c r="BT1793" s="1"/>
  <c r="AS1793"/>
  <c r="AQ1793"/>
  <c r="AP1793"/>
  <c r="AN1793"/>
  <c r="AM1793"/>
  <c r="AK1793"/>
  <c r="AJ1793"/>
  <c r="AH1793"/>
  <c r="AG1793"/>
  <c r="AF1793"/>
  <c r="AD1793"/>
  <c r="AC1793"/>
  <c r="AA1793"/>
  <c r="Z1793"/>
  <c r="X1793"/>
  <c r="W1793"/>
  <c r="U1793"/>
  <c r="T1793"/>
  <c r="S1793"/>
  <c r="Q1793"/>
  <c r="P1793"/>
  <c r="N1793"/>
  <c r="M1793"/>
  <c r="K1793"/>
  <c r="J1793"/>
  <c r="H1793"/>
  <c r="G1793"/>
  <c r="BE1792"/>
  <c r="CF1792" s="1"/>
  <c r="BB1792"/>
  <c r="CC1792" s="1"/>
  <c r="AX1792"/>
  <c r="AW1792"/>
  <c r="AR1792"/>
  <c r="AO1792"/>
  <c r="AL1792"/>
  <c r="AI1792"/>
  <c r="AE1792"/>
  <c r="AB1792"/>
  <c r="Y1792"/>
  <c r="V1792"/>
  <c r="R1792"/>
  <c r="BS1792" s="1"/>
  <c r="O1792"/>
  <c r="BP1792" s="1"/>
  <c r="L1792"/>
  <c r="BM1792" s="1"/>
  <c r="I1792"/>
  <c r="BE1791"/>
  <c r="BB1791"/>
  <c r="AX1791"/>
  <c r="AX1793" s="1"/>
  <c r="AW1791"/>
  <c r="AW1793" s="1"/>
  <c r="AR1791"/>
  <c r="AR1793" s="1"/>
  <c r="AO1791"/>
  <c r="AO1793" s="1"/>
  <c r="AL1791"/>
  <c r="AL1793" s="1"/>
  <c r="AI1791"/>
  <c r="AI1793" s="1"/>
  <c r="AE1791"/>
  <c r="AB1791"/>
  <c r="AB1793" s="1"/>
  <c r="Y1791"/>
  <c r="V1791"/>
  <c r="V1793" s="1"/>
  <c r="O1791"/>
  <c r="L1791"/>
  <c r="I1791"/>
  <c r="BD1789"/>
  <c r="CE1789" s="1"/>
  <c r="BC1789"/>
  <c r="CD1789" s="1"/>
  <c r="BA1789"/>
  <c r="CB1789" s="1"/>
  <c r="AZ1789"/>
  <c r="CA1789" s="1"/>
  <c r="AV1789"/>
  <c r="BV1789" s="1"/>
  <c r="AU1789"/>
  <c r="BU1789" s="1"/>
  <c r="AT1789"/>
  <c r="BT1789" s="1"/>
  <c r="AS1789"/>
  <c r="AQ1789"/>
  <c r="AP1789"/>
  <c r="AN1789"/>
  <c r="AM1789"/>
  <c r="AK1789"/>
  <c r="AJ1789"/>
  <c r="AH1789"/>
  <c r="AG1789"/>
  <c r="AF1789"/>
  <c r="AD1789"/>
  <c r="AC1789"/>
  <c r="AA1789"/>
  <c r="Z1789"/>
  <c r="X1789"/>
  <c r="W1789"/>
  <c r="U1789"/>
  <c r="T1789"/>
  <c r="S1789"/>
  <c r="Q1789"/>
  <c r="P1789"/>
  <c r="N1789"/>
  <c r="M1789"/>
  <c r="K1789"/>
  <c r="J1789"/>
  <c r="H1789"/>
  <c r="G1789"/>
  <c r="BE1788"/>
  <c r="CF1788" s="1"/>
  <c r="BB1788"/>
  <c r="CC1788" s="1"/>
  <c r="AX1788"/>
  <c r="AW1788"/>
  <c r="AR1788"/>
  <c r="AO1788"/>
  <c r="AL1788"/>
  <c r="AI1788"/>
  <c r="AE1788"/>
  <c r="AB1788"/>
  <c r="Y1788"/>
  <c r="V1788"/>
  <c r="R1788"/>
  <c r="BS1788" s="1"/>
  <c r="O1788"/>
  <c r="BP1788" s="1"/>
  <c r="L1788"/>
  <c r="BM1788" s="1"/>
  <c r="I1788"/>
  <c r="BE1787"/>
  <c r="BB1787"/>
  <c r="AX1787"/>
  <c r="AX1789" s="1"/>
  <c r="AW1787"/>
  <c r="AR1787"/>
  <c r="AR1789" s="1"/>
  <c r="AO1787"/>
  <c r="AO1789" s="1"/>
  <c r="AL1787"/>
  <c r="AL1789" s="1"/>
  <c r="AI1787"/>
  <c r="AI1789" s="1"/>
  <c r="AE1787"/>
  <c r="AB1787"/>
  <c r="AB1789" s="1"/>
  <c r="Y1787"/>
  <c r="V1787"/>
  <c r="V1789" s="1"/>
  <c r="R1787"/>
  <c r="O1787"/>
  <c r="L1787"/>
  <c r="I1787"/>
  <c r="BD1785"/>
  <c r="CE1785" s="1"/>
  <c r="BC1785"/>
  <c r="CD1785" s="1"/>
  <c r="BA1785"/>
  <c r="CB1785" s="1"/>
  <c r="AZ1785"/>
  <c r="CA1785" s="1"/>
  <c r="AV1785"/>
  <c r="BV1785" s="1"/>
  <c r="AU1785"/>
  <c r="BU1785" s="1"/>
  <c r="AT1785"/>
  <c r="BT1785" s="1"/>
  <c r="AS1785"/>
  <c r="AQ1785"/>
  <c r="AP1785"/>
  <c r="AN1785"/>
  <c r="AM1785"/>
  <c r="AK1785"/>
  <c r="AJ1785"/>
  <c r="AH1785"/>
  <c r="AG1785"/>
  <c r="AF1785"/>
  <c r="AD1785"/>
  <c r="AC1785"/>
  <c r="AA1785"/>
  <c r="Z1785"/>
  <c r="X1785"/>
  <c r="W1785"/>
  <c r="U1785"/>
  <c r="T1785"/>
  <c r="S1785"/>
  <c r="Q1785"/>
  <c r="P1785"/>
  <c r="N1785"/>
  <c r="M1785"/>
  <c r="K1785"/>
  <c r="J1785"/>
  <c r="H1785"/>
  <c r="G1785"/>
  <c r="BE1784"/>
  <c r="CF1784" s="1"/>
  <c r="BB1784"/>
  <c r="CC1784" s="1"/>
  <c r="AX1784"/>
  <c r="AW1784"/>
  <c r="AR1784"/>
  <c r="AO1784"/>
  <c r="AL1784"/>
  <c r="AI1784"/>
  <c r="AE1784"/>
  <c r="AB1784"/>
  <c r="Y1784"/>
  <c r="V1784"/>
  <c r="R1784"/>
  <c r="O1784"/>
  <c r="BP1784" s="1"/>
  <c r="L1784"/>
  <c r="BM1784" s="1"/>
  <c r="I1784"/>
  <c r="BJ1784" s="1"/>
  <c r="BE1783"/>
  <c r="BB1783"/>
  <c r="AX1783"/>
  <c r="AW1783"/>
  <c r="AR1783"/>
  <c r="AR1785" s="1"/>
  <c r="AO1783"/>
  <c r="AO1785" s="1"/>
  <c r="AL1783"/>
  <c r="AL1785" s="1"/>
  <c r="AI1783"/>
  <c r="AI1785" s="1"/>
  <c r="AE1783"/>
  <c r="AE1785" s="1"/>
  <c r="AB1783"/>
  <c r="Y1783"/>
  <c r="Y1785" s="1"/>
  <c r="V1783"/>
  <c r="V1785" s="1"/>
  <c r="R1783"/>
  <c r="O1783"/>
  <c r="L1783"/>
  <c r="I1783"/>
  <c r="BD1781"/>
  <c r="CE1781" s="1"/>
  <c r="BC1781"/>
  <c r="CD1781" s="1"/>
  <c r="BA1781"/>
  <c r="CB1781" s="1"/>
  <c r="AZ1781"/>
  <c r="CA1781" s="1"/>
  <c r="AV1781"/>
  <c r="BV1781" s="1"/>
  <c r="AU1781"/>
  <c r="BU1781" s="1"/>
  <c r="AT1781"/>
  <c r="BT1781" s="1"/>
  <c r="AS1781"/>
  <c r="AQ1781"/>
  <c r="AP1781"/>
  <c r="AN1781"/>
  <c r="AM1781"/>
  <c r="AK1781"/>
  <c r="AJ1781"/>
  <c r="AH1781"/>
  <c r="AG1781"/>
  <c r="AF1781"/>
  <c r="AD1781"/>
  <c r="AC1781"/>
  <c r="AA1781"/>
  <c r="Z1781"/>
  <c r="X1781"/>
  <c r="W1781"/>
  <c r="U1781"/>
  <c r="T1781"/>
  <c r="S1781"/>
  <c r="Q1781"/>
  <c r="P1781"/>
  <c r="N1781"/>
  <c r="M1781"/>
  <c r="K1781"/>
  <c r="J1781"/>
  <c r="H1781"/>
  <c r="G1781"/>
  <c r="BE1780"/>
  <c r="CF1780" s="1"/>
  <c r="BB1780"/>
  <c r="CC1780" s="1"/>
  <c r="AX1780"/>
  <c r="AW1780"/>
  <c r="AR1780"/>
  <c r="AO1780"/>
  <c r="AL1780"/>
  <c r="AI1780"/>
  <c r="AE1780"/>
  <c r="AB1780"/>
  <c r="Y1780"/>
  <c r="V1780"/>
  <c r="R1780"/>
  <c r="BS1780" s="1"/>
  <c r="O1780"/>
  <c r="L1780"/>
  <c r="BM1780" s="1"/>
  <c r="I1780"/>
  <c r="BJ1780" s="1"/>
  <c r="BE1779"/>
  <c r="BE1781" s="1"/>
  <c r="CF1781" s="1"/>
  <c r="BB1779"/>
  <c r="AX1779"/>
  <c r="AX1781" s="1"/>
  <c r="AW1779"/>
  <c r="AW1781" s="1"/>
  <c r="AR1779"/>
  <c r="AR1781" s="1"/>
  <c r="AO1779"/>
  <c r="AO1781" s="1"/>
  <c r="AL1779"/>
  <c r="AL1781" s="1"/>
  <c r="AI1779"/>
  <c r="AI1781" s="1"/>
  <c r="AE1779"/>
  <c r="AE1781" s="1"/>
  <c r="AB1779"/>
  <c r="Y1779"/>
  <c r="Y1781" s="1"/>
  <c r="V1779"/>
  <c r="V1781" s="1"/>
  <c r="R1779"/>
  <c r="O1779"/>
  <c r="L1779"/>
  <c r="BM1779" s="1"/>
  <c r="I1779"/>
  <c r="BD1777"/>
  <c r="CE1777" s="1"/>
  <c r="BC1777"/>
  <c r="CD1777" s="1"/>
  <c r="BA1777"/>
  <c r="CB1777" s="1"/>
  <c r="AZ1777"/>
  <c r="CA1777" s="1"/>
  <c r="AV1777"/>
  <c r="BV1777" s="1"/>
  <c r="AU1777"/>
  <c r="BU1777" s="1"/>
  <c r="AT1777"/>
  <c r="BT1777" s="1"/>
  <c r="AS1777"/>
  <c r="AQ1777"/>
  <c r="AP1777"/>
  <c r="AN1777"/>
  <c r="AM1777"/>
  <c r="AK1777"/>
  <c r="AJ1777"/>
  <c r="AH1777"/>
  <c r="AG1777"/>
  <c r="AF1777"/>
  <c r="AD1777"/>
  <c r="AC1777"/>
  <c r="AA1777"/>
  <c r="Z1777"/>
  <c r="X1777"/>
  <c r="W1777"/>
  <c r="U1777"/>
  <c r="T1777"/>
  <c r="S1777"/>
  <c r="Q1777"/>
  <c r="P1777"/>
  <c r="N1777"/>
  <c r="M1777"/>
  <c r="K1777"/>
  <c r="J1777"/>
  <c r="H1777"/>
  <c r="G1777"/>
  <c r="BE1776"/>
  <c r="CF1776" s="1"/>
  <c r="BB1776"/>
  <c r="CC1776" s="1"/>
  <c r="AX1776"/>
  <c r="AW1776"/>
  <c r="AR1776"/>
  <c r="AO1776"/>
  <c r="AL1776"/>
  <c r="AI1776"/>
  <c r="AE1776"/>
  <c r="AB1776"/>
  <c r="Y1776"/>
  <c r="V1776"/>
  <c r="R1776"/>
  <c r="O1776"/>
  <c r="BP1776" s="1"/>
  <c r="L1776"/>
  <c r="BM1776" s="1"/>
  <c r="I1776"/>
  <c r="BJ1776" s="1"/>
  <c r="BE1775"/>
  <c r="BB1775"/>
  <c r="AX1775"/>
  <c r="AW1775"/>
  <c r="AR1775"/>
  <c r="AO1775"/>
  <c r="AO1777" s="1"/>
  <c r="AL1775"/>
  <c r="AL1777" s="1"/>
  <c r="AI1775"/>
  <c r="AI1777" s="1"/>
  <c r="AE1775"/>
  <c r="AE1777" s="1"/>
  <c r="AB1775"/>
  <c r="Y1775"/>
  <c r="V1775"/>
  <c r="V1777" s="1"/>
  <c r="R1775"/>
  <c r="O1775"/>
  <c r="L1775"/>
  <c r="BM1775" s="1"/>
  <c r="I1775"/>
  <c r="BD1773"/>
  <c r="CE1773" s="1"/>
  <c r="BC1773"/>
  <c r="CD1773" s="1"/>
  <c r="BA1773"/>
  <c r="CB1773" s="1"/>
  <c r="AZ1773"/>
  <c r="CA1773" s="1"/>
  <c r="AV1773"/>
  <c r="BV1773" s="1"/>
  <c r="AU1773"/>
  <c r="BU1773" s="1"/>
  <c r="AT1773"/>
  <c r="BT1773" s="1"/>
  <c r="AS1773"/>
  <c r="AQ1773"/>
  <c r="AP1773"/>
  <c r="AN1773"/>
  <c r="AM1773"/>
  <c r="AK1773"/>
  <c r="AJ1773"/>
  <c r="AH1773"/>
  <c r="AG1773"/>
  <c r="AF1773"/>
  <c r="AD1773"/>
  <c r="AC1773"/>
  <c r="AA1773"/>
  <c r="Z1773"/>
  <c r="X1773"/>
  <c r="W1773"/>
  <c r="U1773"/>
  <c r="T1773"/>
  <c r="S1773"/>
  <c r="Q1773"/>
  <c r="P1773"/>
  <c r="N1773"/>
  <c r="M1773"/>
  <c r="K1773"/>
  <c r="J1773"/>
  <c r="H1773"/>
  <c r="G1773"/>
  <c r="BE1772"/>
  <c r="CF1772" s="1"/>
  <c r="BB1772"/>
  <c r="CC1772" s="1"/>
  <c r="AX1772"/>
  <c r="AW1772"/>
  <c r="AR1772"/>
  <c r="AO1772"/>
  <c r="AL1772"/>
  <c r="AI1772"/>
  <c r="AE1772"/>
  <c r="AB1772"/>
  <c r="Y1772"/>
  <c r="V1772"/>
  <c r="R1772"/>
  <c r="O1772"/>
  <c r="BP1772" s="1"/>
  <c r="L1772"/>
  <c r="BM1772" s="1"/>
  <c r="I1772"/>
  <c r="BJ1772" s="1"/>
  <c r="BE1771"/>
  <c r="BB1771"/>
  <c r="AX1771"/>
  <c r="AX1773" s="1"/>
  <c r="AW1771"/>
  <c r="AR1771"/>
  <c r="AR1773" s="1"/>
  <c r="AO1771"/>
  <c r="AL1771"/>
  <c r="AL1773" s="1"/>
  <c r="AI1771"/>
  <c r="AE1771"/>
  <c r="AE1773" s="1"/>
  <c r="AB1771"/>
  <c r="Y1771"/>
  <c r="Y1773" s="1"/>
  <c r="V1771"/>
  <c r="R1771"/>
  <c r="O1771"/>
  <c r="L1771"/>
  <c r="BM1771" s="1"/>
  <c r="I1771"/>
  <c r="BT1752"/>
  <c r="BU1752"/>
  <c r="CA1752"/>
  <c r="CB1752"/>
  <c r="CD1752"/>
  <c r="CE1752"/>
  <c r="BU1753"/>
  <c r="BV1753"/>
  <c r="CA1753"/>
  <c r="CB1753"/>
  <c r="CD1753"/>
  <c r="CE1753"/>
  <c r="BD1766"/>
  <c r="CE1766" s="1"/>
  <c r="BC1766"/>
  <c r="CD1766" s="1"/>
  <c r="BA1766"/>
  <c r="CB1766" s="1"/>
  <c r="AZ1766"/>
  <c r="CA1766" s="1"/>
  <c r="AV1766"/>
  <c r="BV1766" s="1"/>
  <c r="AU1766"/>
  <c r="BU1766" s="1"/>
  <c r="AT1766"/>
  <c r="BT1766" s="1"/>
  <c r="AS1766"/>
  <c r="AQ1766"/>
  <c r="AP1766"/>
  <c r="AN1766"/>
  <c r="AM1766"/>
  <c r="AK1766"/>
  <c r="AJ1766"/>
  <c r="AH1766"/>
  <c r="AG1766"/>
  <c r="AF1766"/>
  <c r="AD1766"/>
  <c r="AC1766"/>
  <c r="AA1766"/>
  <c r="Z1766"/>
  <c r="X1766"/>
  <c r="W1766"/>
  <c r="U1766"/>
  <c r="T1766"/>
  <c r="S1766"/>
  <c r="Q1766"/>
  <c r="P1766"/>
  <c r="N1766"/>
  <c r="M1766"/>
  <c r="K1766"/>
  <c r="J1766"/>
  <c r="H1766"/>
  <c r="G1766"/>
  <c r="BE1765"/>
  <c r="CF1765" s="1"/>
  <c r="BB1765"/>
  <c r="CC1765" s="1"/>
  <c r="AX1765"/>
  <c r="AW1765"/>
  <c r="AR1765"/>
  <c r="AO1765"/>
  <c r="AL1765"/>
  <c r="AI1765"/>
  <c r="AE1765"/>
  <c r="AB1765"/>
  <c r="Y1765"/>
  <c r="V1765"/>
  <c r="R1765"/>
  <c r="BS1765" s="1"/>
  <c r="O1765"/>
  <c r="BP1765" s="1"/>
  <c r="L1765"/>
  <c r="BM1765" s="1"/>
  <c r="I1765"/>
  <c r="BJ1765" s="1"/>
  <c r="BE1764"/>
  <c r="BB1764"/>
  <c r="AX1764"/>
  <c r="AX1766" s="1"/>
  <c r="AW1764"/>
  <c r="AW1766" s="1"/>
  <c r="AR1764"/>
  <c r="AR1766" s="1"/>
  <c r="AO1764"/>
  <c r="AL1764"/>
  <c r="AL1766" s="1"/>
  <c r="AI1764"/>
  <c r="AI1766" s="1"/>
  <c r="AE1764"/>
  <c r="AE1766" s="1"/>
  <c r="AB1764"/>
  <c r="Y1764"/>
  <c r="Y1766" s="1"/>
  <c r="V1764"/>
  <c r="V1766" s="1"/>
  <c r="R1764"/>
  <c r="O1764"/>
  <c r="L1764"/>
  <c r="BM1764" s="1"/>
  <c r="I1764"/>
  <c r="BJ1764" s="1"/>
  <c r="BD1739"/>
  <c r="CE1739" s="1"/>
  <c r="BC1739"/>
  <c r="CD1739" s="1"/>
  <c r="BA1739"/>
  <c r="CB1739" s="1"/>
  <c r="AZ1739"/>
  <c r="CA1739" s="1"/>
  <c r="AV1739"/>
  <c r="BV1739" s="1"/>
  <c r="AU1739"/>
  <c r="BU1739" s="1"/>
  <c r="AT1739"/>
  <c r="BT1739" s="1"/>
  <c r="AS1739"/>
  <c r="AQ1739"/>
  <c r="AP1739"/>
  <c r="AN1739"/>
  <c r="AM1739"/>
  <c r="AK1739"/>
  <c r="AJ1739"/>
  <c r="AH1739"/>
  <c r="AG1739"/>
  <c r="AF1739"/>
  <c r="AD1739"/>
  <c r="AC1739"/>
  <c r="AA1739"/>
  <c r="Z1739"/>
  <c r="X1739"/>
  <c r="W1739"/>
  <c r="U1739"/>
  <c r="T1739"/>
  <c r="S1739"/>
  <c r="Q1739"/>
  <c r="P1739"/>
  <c r="N1739"/>
  <c r="M1739"/>
  <c r="K1739"/>
  <c r="J1739"/>
  <c r="H1739"/>
  <c r="G1739"/>
  <c r="BE1738"/>
  <c r="CF1738" s="1"/>
  <c r="BB1738"/>
  <c r="CC1738" s="1"/>
  <c r="AX1738"/>
  <c r="AW1738"/>
  <c r="AR1738"/>
  <c r="AO1738"/>
  <c r="AL1738"/>
  <c r="AI1738"/>
  <c r="AE1738"/>
  <c r="AB1738"/>
  <c r="Y1738"/>
  <c r="V1738"/>
  <c r="R1738"/>
  <c r="BS1738" s="1"/>
  <c r="O1738"/>
  <c r="BP1738" s="1"/>
  <c r="L1738"/>
  <c r="BM1738" s="1"/>
  <c r="I1738"/>
  <c r="BJ1738" s="1"/>
  <c r="BE1737"/>
  <c r="BB1737"/>
  <c r="AX1737"/>
  <c r="AX1739" s="1"/>
  <c r="AW1737"/>
  <c r="AR1737"/>
  <c r="AR1739" s="1"/>
  <c r="AO1737"/>
  <c r="AO1739" s="1"/>
  <c r="AL1737"/>
  <c r="AL1739" s="1"/>
  <c r="AI1737"/>
  <c r="AI1739" s="1"/>
  <c r="AE1737"/>
  <c r="AE1739" s="1"/>
  <c r="AB1737"/>
  <c r="Y1737"/>
  <c r="Y1739" s="1"/>
  <c r="V1737"/>
  <c r="V1739" s="1"/>
  <c r="R1737"/>
  <c r="O1737"/>
  <c r="L1737"/>
  <c r="I1737"/>
  <c r="BD1734"/>
  <c r="CE1734" s="1"/>
  <c r="BC1734"/>
  <c r="CD1734" s="1"/>
  <c r="BA1734"/>
  <c r="CB1734" s="1"/>
  <c r="AZ1734"/>
  <c r="CA1734" s="1"/>
  <c r="AV1734"/>
  <c r="BV1734" s="1"/>
  <c r="AU1734"/>
  <c r="BU1734" s="1"/>
  <c r="AT1734"/>
  <c r="BT1734" s="1"/>
  <c r="AS1734"/>
  <c r="AQ1734"/>
  <c r="AP1734"/>
  <c r="AN1734"/>
  <c r="AM1734"/>
  <c r="AK1734"/>
  <c r="AJ1734"/>
  <c r="AH1734"/>
  <c r="AG1734"/>
  <c r="AF1734"/>
  <c r="AD1734"/>
  <c r="AC1734"/>
  <c r="AA1734"/>
  <c r="Z1734"/>
  <c r="X1734"/>
  <c r="W1734"/>
  <c r="U1734"/>
  <c r="T1734"/>
  <c r="S1734"/>
  <c r="Q1734"/>
  <c r="P1734"/>
  <c r="N1734"/>
  <c r="M1734"/>
  <c r="K1734"/>
  <c r="J1734"/>
  <c r="H1734"/>
  <c r="G1734"/>
  <c r="BE1733"/>
  <c r="CF1733" s="1"/>
  <c r="BB1733"/>
  <c r="CC1733" s="1"/>
  <c r="AX1733"/>
  <c r="AW1733"/>
  <c r="AR1733"/>
  <c r="AO1733"/>
  <c r="AL1733"/>
  <c r="AI1733"/>
  <c r="AE1733"/>
  <c r="AB1733"/>
  <c r="Y1733"/>
  <c r="V1733"/>
  <c r="R1733"/>
  <c r="BS1733" s="1"/>
  <c r="O1733"/>
  <c r="BP1733" s="1"/>
  <c r="L1733"/>
  <c r="BM1733" s="1"/>
  <c r="I1733"/>
  <c r="BJ1733" s="1"/>
  <c r="BE1732"/>
  <c r="BB1732"/>
  <c r="AX1732"/>
  <c r="AX1734" s="1"/>
  <c r="AW1732"/>
  <c r="AW1734" s="1"/>
  <c r="AR1732"/>
  <c r="AR1734" s="1"/>
  <c r="AO1732"/>
  <c r="AO1734" s="1"/>
  <c r="AL1732"/>
  <c r="AL1734" s="1"/>
  <c r="AI1732"/>
  <c r="AI1734" s="1"/>
  <c r="AE1732"/>
  <c r="AB1732"/>
  <c r="AB1734" s="1"/>
  <c r="Y1732"/>
  <c r="V1732"/>
  <c r="V1734" s="1"/>
  <c r="R1732"/>
  <c r="O1732"/>
  <c r="L1732"/>
  <c r="I1732"/>
  <c r="BD1729"/>
  <c r="CE1729" s="1"/>
  <c r="BC1729"/>
  <c r="CD1729" s="1"/>
  <c r="BA1729"/>
  <c r="CB1729" s="1"/>
  <c r="AZ1729"/>
  <c r="CA1729" s="1"/>
  <c r="AV1729"/>
  <c r="BV1729" s="1"/>
  <c r="AU1729"/>
  <c r="BU1729" s="1"/>
  <c r="AT1729"/>
  <c r="BT1729" s="1"/>
  <c r="AS1729"/>
  <c r="AQ1729"/>
  <c r="AP1729"/>
  <c r="AN1729"/>
  <c r="AM1729"/>
  <c r="AK1729"/>
  <c r="AJ1729"/>
  <c r="AH1729"/>
  <c r="AG1729"/>
  <c r="AF1729"/>
  <c r="AD1729"/>
  <c r="AC1729"/>
  <c r="AA1729"/>
  <c r="Z1729"/>
  <c r="X1729"/>
  <c r="W1729"/>
  <c r="U1729"/>
  <c r="T1729"/>
  <c r="S1729"/>
  <c r="Q1729"/>
  <c r="P1729"/>
  <c r="N1729"/>
  <c r="M1729"/>
  <c r="K1729"/>
  <c r="J1729"/>
  <c r="H1729"/>
  <c r="G1729"/>
  <c r="BE1728"/>
  <c r="CF1728" s="1"/>
  <c r="BB1728"/>
  <c r="CC1728" s="1"/>
  <c r="AX1728"/>
  <c r="AW1728"/>
  <c r="AR1728"/>
  <c r="AO1728"/>
  <c r="AL1728"/>
  <c r="AI1728"/>
  <c r="AE1728"/>
  <c r="AB1728"/>
  <c r="Y1728"/>
  <c r="V1728"/>
  <c r="R1728"/>
  <c r="BS1728" s="1"/>
  <c r="O1728"/>
  <c r="BP1728" s="1"/>
  <c r="L1728"/>
  <c r="BM1728" s="1"/>
  <c r="I1728"/>
  <c r="BJ1728" s="1"/>
  <c r="BE1727"/>
  <c r="BB1727"/>
  <c r="AX1727"/>
  <c r="AX1729" s="1"/>
  <c r="AW1727"/>
  <c r="AW1729" s="1"/>
  <c r="AR1727"/>
  <c r="AR1729" s="1"/>
  <c r="AO1727"/>
  <c r="AO1729" s="1"/>
  <c r="AL1727"/>
  <c r="AL1729" s="1"/>
  <c r="AI1727"/>
  <c r="AI1729" s="1"/>
  <c r="AE1727"/>
  <c r="AE1729" s="1"/>
  <c r="AB1727"/>
  <c r="Y1727"/>
  <c r="Y1729" s="1"/>
  <c r="V1727"/>
  <c r="V1729" s="1"/>
  <c r="R1727"/>
  <c r="O1727"/>
  <c r="L1727"/>
  <c r="I1727"/>
  <c r="BD1724"/>
  <c r="CE1724" s="1"/>
  <c r="BC1724"/>
  <c r="CD1724" s="1"/>
  <c r="BA1724"/>
  <c r="CB1724" s="1"/>
  <c r="AZ1724"/>
  <c r="CA1724" s="1"/>
  <c r="AV1724"/>
  <c r="BV1724" s="1"/>
  <c r="AU1724"/>
  <c r="BU1724" s="1"/>
  <c r="AT1724"/>
  <c r="BT1724" s="1"/>
  <c r="AS1724"/>
  <c r="AQ1724"/>
  <c r="AP1724"/>
  <c r="AN1724"/>
  <c r="AM1724"/>
  <c r="AK1724"/>
  <c r="AJ1724"/>
  <c r="AH1724"/>
  <c r="AG1724"/>
  <c r="AF1724"/>
  <c r="AD1724"/>
  <c r="AC1724"/>
  <c r="AA1724"/>
  <c r="Z1724"/>
  <c r="X1724"/>
  <c r="W1724"/>
  <c r="U1724"/>
  <c r="T1724"/>
  <c r="S1724"/>
  <c r="Q1724"/>
  <c r="P1724"/>
  <c r="N1724"/>
  <c r="M1724"/>
  <c r="K1724"/>
  <c r="J1724"/>
  <c r="H1724"/>
  <c r="G1724"/>
  <c r="BE1723"/>
  <c r="CF1723" s="1"/>
  <c r="BB1723"/>
  <c r="CC1723" s="1"/>
  <c r="AX1723"/>
  <c r="AW1723"/>
  <c r="AR1723"/>
  <c r="AO1723"/>
  <c r="AL1723"/>
  <c r="AI1723"/>
  <c r="AE1723"/>
  <c r="AB1723"/>
  <c r="Y1723"/>
  <c r="V1723"/>
  <c r="R1723"/>
  <c r="BS1723" s="1"/>
  <c r="O1723"/>
  <c r="BP1723" s="1"/>
  <c r="L1723"/>
  <c r="BM1723" s="1"/>
  <c r="I1723"/>
  <c r="BJ1723" s="1"/>
  <c r="BE1722"/>
  <c r="BB1722"/>
  <c r="AX1722"/>
  <c r="AW1722"/>
  <c r="AW1724" s="1"/>
  <c r="AR1722"/>
  <c r="AR1724" s="1"/>
  <c r="AO1722"/>
  <c r="AO1724" s="1"/>
  <c r="AL1722"/>
  <c r="AL1724" s="1"/>
  <c r="AI1722"/>
  <c r="AI1724" s="1"/>
  <c r="AE1722"/>
  <c r="AE1724" s="1"/>
  <c r="AB1722"/>
  <c r="Y1722"/>
  <c r="Y1724" s="1"/>
  <c r="V1722"/>
  <c r="V1724" s="1"/>
  <c r="R1722"/>
  <c r="O1722"/>
  <c r="L1722"/>
  <c r="I1722"/>
  <c r="BD1719"/>
  <c r="CE1719" s="1"/>
  <c r="BC1719"/>
  <c r="CD1719" s="1"/>
  <c r="BA1719"/>
  <c r="CB1719" s="1"/>
  <c r="AZ1719"/>
  <c r="CA1719" s="1"/>
  <c r="AV1719"/>
  <c r="BV1719" s="1"/>
  <c r="AU1719"/>
  <c r="BU1719" s="1"/>
  <c r="AT1719"/>
  <c r="BT1719" s="1"/>
  <c r="AS1719"/>
  <c r="AQ1719"/>
  <c r="AP1719"/>
  <c r="AN1719"/>
  <c r="AM1719"/>
  <c r="AK1719"/>
  <c r="AJ1719"/>
  <c r="AH1719"/>
  <c r="AG1719"/>
  <c r="AF1719"/>
  <c r="AD1719"/>
  <c r="AC1719"/>
  <c r="AA1719"/>
  <c r="Z1719"/>
  <c r="X1719"/>
  <c r="W1719"/>
  <c r="U1719"/>
  <c r="T1719"/>
  <c r="S1719"/>
  <c r="Q1719"/>
  <c r="P1719"/>
  <c r="N1719"/>
  <c r="M1719"/>
  <c r="K1719"/>
  <c r="J1719"/>
  <c r="H1719"/>
  <c r="G1719"/>
  <c r="BE1718"/>
  <c r="CF1718" s="1"/>
  <c r="BB1718"/>
  <c r="CC1718" s="1"/>
  <c r="AX1718"/>
  <c r="AW1718"/>
  <c r="AR1718"/>
  <c r="AO1718"/>
  <c r="AL1718"/>
  <c r="AI1718"/>
  <c r="AE1718"/>
  <c r="AB1718"/>
  <c r="Y1718"/>
  <c r="V1718"/>
  <c r="R1718"/>
  <c r="BS1718" s="1"/>
  <c r="O1718"/>
  <c r="BP1718" s="1"/>
  <c r="L1718"/>
  <c r="BM1718" s="1"/>
  <c r="I1718"/>
  <c r="BJ1718" s="1"/>
  <c r="BE1717"/>
  <c r="BB1717"/>
  <c r="AX1717"/>
  <c r="AW1717"/>
  <c r="AW1719" s="1"/>
  <c r="AR1717"/>
  <c r="AR1719" s="1"/>
  <c r="AO1717"/>
  <c r="AO1719" s="1"/>
  <c r="AL1717"/>
  <c r="AL1719" s="1"/>
  <c r="AI1717"/>
  <c r="AI1719" s="1"/>
  <c r="AE1717"/>
  <c r="AB1717"/>
  <c r="AB1719" s="1"/>
  <c r="Y1717"/>
  <c r="V1717"/>
  <c r="V1719" s="1"/>
  <c r="R1717"/>
  <c r="O1717"/>
  <c r="L1717"/>
  <c r="I1717"/>
  <c r="BD1714"/>
  <c r="CE1714" s="1"/>
  <c r="BC1714"/>
  <c r="CD1714" s="1"/>
  <c r="BA1714"/>
  <c r="CB1714" s="1"/>
  <c r="AZ1714"/>
  <c r="CA1714" s="1"/>
  <c r="AV1714"/>
  <c r="BV1714" s="1"/>
  <c r="AU1714"/>
  <c r="BU1714" s="1"/>
  <c r="AT1714"/>
  <c r="BT1714" s="1"/>
  <c r="AS1714"/>
  <c r="AQ1714"/>
  <c r="AP1714"/>
  <c r="AN1714"/>
  <c r="AM1714"/>
  <c r="AK1714"/>
  <c r="AJ1714"/>
  <c r="AH1714"/>
  <c r="AG1714"/>
  <c r="AF1714"/>
  <c r="AD1714"/>
  <c r="AC1714"/>
  <c r="AA1714"/>
  <c r="Z1714"/>
  <c r="X1714"/>
  <c r="W1714"/>
  <c r="U1714"/>
  <c r="T1714"/>
  <c r="S1714"/>
  <c r="Q1714"/>
  <c r="P1714"/>
  <c r="N1714"/>
  <c r="M1714"/>
  <c r="K1714"/>
  <c r="J1714"/>
  <c r="H1714"/>
  <c r="G1714"/>
  <c r="BE1713"/>
  <c r="CF1713" s="1"/>
  <c r="BB1713"/>
  <c r="CC1713" s="1"/>
  <c r="AX1713"/>
  <c r="AW1713"/>
  <c r="AR1713"/>
  <c r="AO1713"/>
  <c r="AL1713"/>
  <c r="AI1713"/>
  <c r="AE1713"/>
  <c r="AB1713"/>
  <c r="Y1713"/>
  <c r="V1713"/>
  <c r="R1713"/>
  <c r="O1713"/>
  <c r="BP1713" s="1"/>
  <c r="L1713"/>
  <c r="I1713"/>
  <c r="BJ1713" s="1"/>
  <c r="BE1712"/>
  <c r="BB1712"/>
  <c r="AX1712"/>
  <c r="AW1712"/>
  <c r="AW1714" s="1"/>
  <c r="AR1712"/>
  <c r="AR1714" s="1"/>
  <c r="AO1712"/>
  <c r="AO1714" s="1"/>
  <c r="AL1712"/>
  <c r="AL1714" s="1"/>
  <c r="AI1712"/>
  <c r="AI1714" s="1"/>
  <c r="AE1712"/>
  <c r="AB1712"/>
  <c r="AB1714" s="1"/>
  <c r="Y1712"/>
  <c r="V1712"/>
  <c r="V1714" s="1"/>
  <c r="R1712"/>
  <c r="O1712"/>
  <c r="L1712"/>
  <c r="I1712"/>
  <c r="BJ1712" s="1"/>
  <c r="BD1708"/>
  <c r="CE1708" s="1"/>
  <c r="BC1708"/>
  <c r="CD1708" s="1"/>
  <c r="BA1708"/>
  <c r="CB1708" s="1"/>
  <c r="AZ1708"/>
  <c r="CA1708" s="1"/>
  <c r="AV1708"/>
  <c r="BV1708" s="1"/>
  <c r="AU1708"/>
  <c r="BU1708" s="1"/>
  <c r="AT1708"/>
  <c r="BT1708" s="1"/>
  <c r="AS1708"/>
  <c r="AQ1708"/>
  <c r="AP1708"/>
  <c r="AN1708"/>
  <c r="AM1708"/>
  <c r="AK1708"/>
  <c r="AJ1708"/>
  <c r="AH1708"/>
  <c r="AG1708"/>
  <c r="AF1708"/>
  <c r="AD1708"/>
  <c r="AC1708"/>
  <c r="AA1708"/>
  <c r="Z1708"/>
  <c r="X1708"/>
  <c r="W1708"/>
  <c r="U1708"/>
  <c r="T1708"/>
  <c r="S1708"/>
  <c r="Q1708"/>
  <c r="P1708"/>
  <c r="N1708"/>
  <c r="M1708"/>
  <c r="K1708"/>
  <c r="J1708"/>
  <c r="H1708"/>
  <c r="G1708"/>
  <c r="BE1707"/>
  <c r="CF1707" s="1"/>
  <c r="BB1707"/>
  <c r="CC1707" s="1"/>
  <c r="AX1707"/>
  <c r="AW1707"/>
  <c r="AR1707"/>
  <c r="AO1707"/>
  <c r="AL1707"/>
  <c r="AI1707"/>
  <c r="AE1707"/>
  <c r="AB1707"/>
  <c r="Y1707"/>
  <c r="V1707"/>
  <c r="R1707"/>
  <c r="BS1707" s="1"/>
  <c r="O1707"/>
  <c r="BP1707" s="1"/>
  <c r="L1707"/>
  <c r="BM1707" s="1"/>
  <c r="I1707"/>
  <c r="BJ1707" s="1"/>
  <c r="BE1706"/>
  <c r="BB1706"/>
  <c r="AX1706"/>
  <c r="AX1708" s="1"/>
  <c r="AW1706"/>
  <c r="AW1708" s="1"/>
  <c r="AR1706"/>
  <c r="AR1708" s="1"/>
  <c r="AO1706"/>
  <c r="AO1708" s="1"/>
  <c r="AL1706"/>
  <c r="AL1708" s="1"/>
  <c r="AI1706"/>
  <c r="AI1708" s="1"/>
  <c r="AE1706"/>
  <c r="AE1708" s="1"/>
  <c r="AB1706"/>
  <c r="Y1706"/>
  <c r="Y1708" s="1"/>
  <c r="V1706"/>
  <c r="V1708" s="1"/>
  <c r="R1706"/>
  <c r="O1706"/>
  <c r="L1706"/>
  <c r="I1706"/>
  <c r="BJ1706" s="1"/>
  <c r="BD1703"/>
  <c r="CE1703" s="1"/>
  <c r="BC1703"/>
  <c r="CD1703" s="1"/>
  <c r="BA1703"/>
  <c r="CB1703" s="1"/>
  <c r="AZ1703"/>
  <c r="CA1703" s="1"/>
  <c r="AV1703"/>
  <c r="BV1703" s="1"/>
  <c r="AU1703"/>
  <c r="BU1703" s="1"/>
  <c r="AT1703"/>
  <c r="BT1703" s="1"/>
  <c r="AS1703"/>
  <c r="AQ1703"/>
  <c r="AP1703"/>
  <c r="AN1703"/>
  <c r="AM1703"/>
  <c r="AK1703"/>
  <c r="AJ1703"/>
  <c r="AH1703"/>
  <c r="AG1703"/>
  <c r="AF1703"/>
  <c r="AD1703"/>
  <c r="AC1703"/>
  <c r="AA1703"/>
  <c r="Z1703"/>
  <c r="X1703"/>
  <c r="W1703"/>
  <c r="U1703"/>
  <c r="T1703"/>
  <c r="S1703"/>
  <c r="Q1703"/>
  <c r="P1703"/>
  <c r="N1703"/>
  <c r="M1703"/>
  <c r="K1703"/>
  <c r="J1703"/>
  <c r="H1703"/>
  <c r="G1703"/>
  <c r="BE1702"/>
  <c r="CF1702" s="1"/>
  <c r="BB1702"/>
  <c r="CC1702" s="1"/>
  <c r="AX1702"/>
  <c r="AW1702"/>
  <c r="AR1702"/>
  <c r="AO1702"/>
  <c r="AL1702"/>
  <c r="AI1702"/>
  <c r="AE1702"/>
  <c r="AB1702"/>
  <c r="Y1702"/>
  <c r="V1702"/>
  <c r="R1702"/>
  <c r="BS1702" s="1"/>
  <c r="O1702"/>
  <c r="BP1702" s="1"/>
  <c r="L1702"/>
  <c r="BM1702" s="1"/>
  <c r="I1702"/>
  <c r="BJ1702" s="1"/>
  <c r="BE1701"/>
  <c r="BB1701"/>
  <c r="AX1701"/>
  <c r="AX1703" s="1"/>
  <c r="AW1701"/>
  <c r="AW1703" s="1"/>
  <c r="AR1701"/>
  <c r="AR1703" s="1"/>
  <c r="AO1701"/>
  <c r="AO1703" s="1"/>
  <c r="AL1701"/>
  <c r="AL1703" s="1"/>
  <c r="AI1701"/>
  <c r="AI1703" s="1"/>
  <c r="AE1701"/>
  <c r="AE1703" s="1"/>
  <c r="AB1701"/>
  <c r="Y1701"/>
  <c r="Y1703" s="1"/>
  <c r="V1701"/>
  <c r="V1703" s="1"/>
  <c r="R1701"/>
  <c r="O1701"/>
  <c r="L1701"/>
  <c r="I1701"/>
  <c r="BD1698"/>
  <c r="CE1698" s="1"/>
  <c r="BC1698"/>
  <c r="CD1698" s="1"/>
  <c r="BA1698"/>
  <c r="CB1698" s="1"/>
  <c r="AZ1698"/>
  <c r="CA1698" s="1"/>
  <c r="AV1698"/>
  <c r="BV1698" s="1"/>
  <c r="AU1698"/>
  <c r="BU1698" s="1"/>
  <c r="AT1698"/>
  <c r="BT1698" s="1"/>
  <c r="AS1698"/>
  <c r="AQ1698"/>
  <c r="AP1698"/>
  <c r="AN1698"/>
  <c r="AM1698"/>
  <c r="AK1698"/>
  <c r="AJ1698"/>
  <c r="AH1698"/>
  <c r="AG1698"/>
  <c r="AF1698"/>
  <c r="AD1698"/>
  <c r="AC1698"/>
  <c r="AA1698"/>
  <c r="Z1698"/>
  <c r="X1698"/>
  <c r="W1698"/>
  <c r="U1698"/>
  <c r="T1698"/>
  <c r="S1698"/>
  <c r="Q1698"/>
  <c r="P1698"/>
  <c r="N1698"/>
  <c r="M1698"/>
  <c r="K1698"/>
  <c r="J1698"/>
  <c r="H1698"/>
  <c r="G1698"/>
  <c r="BE1697"/>
  <c r="CF1697" s="1"/>
  <c r="BB1697"/>
  <c r="CC1697" s="1"/>
  <c r="AX1697"/>
  <c r="AW1697"/>
  <c r="AR1697"/>
  <c r="AO1697"/>
  <c r="AL1697"/>
  <c r="AI1697"/>
  <c r="AE1697"/>
  <c r="AB1697"/>
  <c r="Y1697"/>
  <c r="V1697"/>
  <c r="R1697"/>
  <c r="BS1697" s="1"/>
  <c r="O1697"/>
  <c r="BP1697" s="1"/>
  <c r="L1697"/>
  <c r="BM1697" s="1"/>
  <c r="I1697"/>
  <c r="BJ1697" s="1"/>
  <c r="BE1696"/>
  <c r="BB1696"/>
  <c r="AX1696"/>
  <c r="AX1698" s="1"/>
  <c r="AW1696"/>
  <c r="AR1696"/>
  <c r="AR1698" s="1"/>
  <c r="AO1696"/>
  <c r="AO1698" s="1"/>
  <c r="AL1696"/>
  <c r="AL1698" s="1"/>
  <c r="AI1696"/>
  <c r="AI1698" s="1"/>
  <c r="AE1696"/>
  <c r="AB1696"/>
  <c r="AB1698" s="1"/>
  <c r="Y1696"/>
  <c r="V1696"/>
  <c r="V1698" s="1"/>
  <c r="R1696"/>
  <c r="O1696"/>
  <c r="L1696"/>
  <c r="I1696"/>
  <c r="BJ1696" s="1"/>
  <c r="BD1693"/>
  <c r="CE1693" s="1"/>
  <c r="BC1693"/>
  <c r="CD1693" s="1"/>
  <c r="BA1693"/>
  <c r="CB1693" s="1"/>
  <c r="AZ1693"/>
  <c r="CA1693" s="1"/>
  <c r="AV1693"/>
  <c r="BV1693" s="1"/>
  <c r="AU1693"/>
  <c r="BU1693" s="1"/>
  <c r="AT1693"/>
  <c r="BT1693" s="1"/>
  <c r="AS1693"/>
  <c r="AQ1693"/>
  <c r="AP1693"/>
  <c r="AN1693"/>
  <c r="AM1693"/>
  <c r="AK1693"/>
  <c r="AJ1693"/>
  <c r="AH1693"/>
  <c r="AG1693"/>
  <c r="AF1693"/>
  <c r="AD1693"/>
  <c r="AC1693"/>
  <c r="AA1693"/>
  <c r="Z1693"/>
  <c r="X1693"/>
  <c r="W1693"/>
  <c r="U1693"/>
  <c r="T1693"/>
  <c r="S1693"/>
  <c r="Q1693"/>
  <c r="P1693"/>
  <c r="N1693"/>
  <c r="M1693"/>
  <c r="K1693"/>
  <c r="J1693"/>
  <c r="H1693"/>
  <c r="G1693"/>
  <c r="BE1692"/>
  <c r="CF1692" s="1"/>
  <c r="BB1692"/>
  <c r="CC1692" s="1"/>
  <c r="AX1692"/>
  <c r="AW1692"/>
  <c r="AR1692"/>
  <c r="AO1692"/>
  <c r="AL1692"/>
  <c r="AI1692"/>
  <c r="AE1692"/>
  <c r="AB1692"/>
  <c r="Y1692"/>
  <c r="V1692"/>
  <c r="R1692"/>
  <c r="BS1692" s="1"/>
  <c r="O1692"/>
  <c r="BP1692" s="1"/>
  <c r="L1692"/>
  <c r="BM1692" s="1"/>
  <c r="I1692"/>
  <c r="BJ1692" s="1"/>
  <c r="BE1691"/>
  <c r="BB1691"/>
  <c r="AX1691"/>
  <c r="AX1693" s="1"/>
  <c r="AW1691"/>
  <c r="AW1693" s="1"/>
  <c r="AR1691"/>
  <c r="AR1693" s="1"/>
  <c r="AO1691"/>
  <c r="AO1693" s="1"/>
  <c r="AL1691"/>
  <c r="AL1693" s="1"/>
  <c r="AI1691"/>
  <c r="AI1693" s="1"/>
  <c r="AE1691"/>
  <c r="AB1691"/>
  <c r="AB1693" s="1"/>
  <c r="Y1691"/>
  <c r="V1691"/>
  <c r="V1693" s="1"/>
  <c r="R1691"/>
  <c r="O1691"/>
  <c r="L1691"/>
  <c r="I1691"/>
  <c r="BJ1691" s="1"/>
  <c r="BD1688"/>
  <c r="CE1688" s="1"/>
  <c r="BC1688"/>
  <c r="CD1688" s="1"/>
  <c r="BA1688"/>
  <c r="CB1688" s="1"/>
  <c r="AZ1688"/>
  <c r="CA1688" s="1"/>
  <c r="AV1688"/>
  <c r="BV1688" s="1"/>
  <c r="AU1688"/>
  <c r="BU1688" s="1"/>
  <c r="AT1688"/>
  <c r="BT1688" s="1"/>
  <c r="AS1688"/>
  <c r="AQ1688"/>
  <c r="AP1688"/>
  <c r="AN1688"/>
  <c r="AM1688"/>
  <c r="AK1688"/>
  <c r="AJ1688"/>
  <c r="AH1688"/>
  <c r="AG1688"/>
  <c r="AF1688"/>
  <c r="AD1688"/>
  <c r="AC1688"/>
  <c r="AA1688"/>
  <c r="Z1688"/>
  <c r="X1688"/>
  <c r="W1688"/>
  <c r="U1688"/>
  <c r="T1688"/>
  <c r="S1688"/>
  <c r="Q1688"/>
  <c r="P1688"/>
  <c r="N1688"/>
  <c r="M1688"/>
  <c r="K1688"/>
  <c r="J1688"/>
  <c r="H1688"/>
  <c r="G1688"/>
  <c r="BE1687"/>
  <c r="CF1687" s="1"/>
  <c r="BB1687"/>
  <c r="CC1687" s="1"/>
  <c r="AX1687"/>
  <c r="AW1687"/>
  <c r="AR1687"/>
  <c r="AO1687"/>
  <c r="AL1687"/>
  <c r="AI1687"/>
  <c r="AE1687"/>
  <c r="AB1687"/>
  <c r="Y1687"/>
  <c r="V1687"/>
  <c r="R1687"/>
  <c r="BS1687" s="1"/>
  <c r="O1687"/>
  <c r="BP1687" s="1"/>
  <c r="L1687"/>
  <c r="BM1687" s="1"/>
  <c r="I1687"/>
  <c r="BJ1687" s="1"/>
  <c r="BE1686"/>
  <c r="BB1686"/>
  <c r="AX1686"/>
  <c r="AX1688" s="1"/>
  <c r="AW1686"/>
  <c r="AW1688" s="1"/>
  <c r="AR1686"/>
  <c r="AR1688" s="1"/>
  <c r="AO1686"/>
  <c r="AO1688" s="1"/>
  <c r="AL1686"/>
  <c r="AL1688" s="1"/>
  <c r="AI1686"/>
  <c r="AI1688" s="1"/>
  <c r="AE1686"/>
  <c r="AE1688" s="1"/>
  <c r="AB1686"/>
  <c r="Y1686"/>
  <c r="Y1688" s="1"/>
  <c r="V1686"/>
  <c r="V1688" s="1"/>
  <c r="R1686"/>
  <c r="O1686"/>
  <c r="L1686"/>
  <c r="I1686"/>
  <c r="BJ1686" s="1"/>
  <c r="BD1683"/>
  <c r="CE1683" s="1"/>
  <c r="BC1683"/>
  <c r="CD1683" s="1"/>
  <c r="BA1683"/>
  <c r="CB1683" s="1"/>
  <c r="AZ1683"/>
  <c r="CA1683" s="1"/>
  <c r="AV1683"/>
  <c r="BV1683" s="1"/>
  <c r="AU1683"/>
  <c r="BU1683" s="1"/>
  <c r="AT1683"/>
  <c r="BT1683" s="1"/>
  <c r="AS1683"/>
  <c r="AQ1683"/>
  <c r="AP1683"/>
  <c r="AN1683"/>
  <c r="AM1683"/>
  <c r="AK1683"/>
  <c r="AJ1683"/>
  <c r="AH1683"/>
  <c r="AG1683"/>
  <c r="AF1683"/>
  <c r="AD1683"/>
  <c r="AC1683"/>
  <c r="AA1683"/>
  <c r="Z1683"/>
  <c r="X1683"/>
  <c r="W1683"/>
  <c r="U1683"/>
  <c r="T1683"/>
  <c r="S1683"/>
  <c r="Q1683"/>
  <c r="P1683"/>
  <c r="N1683"/>
  <c r="M1683"/>
  <c r="K1683"/>
  <c r="J1683"/>
  <c r="H1683"/>
  <c r="G1683"/>
  <c r="BE1682"/>
  <c r="CF1682" s="1"/>
  <c r="BB1682"/>
  <c r="CC1682" s="1"/>
  <c r="AX1682"/>
  <c r="AW1682"/>
  <c r="AR1682"/>
  <c r="AO1682"/>
  <c r="AL1682"/>
  <c r="AI1682"/>
  <c r="AE1682"/>
  <c r="AB1682"/>
  <c r="Y1682"/>
  <c r="V1682"/>
  <c r="R1682"/>
  <c r="BS1682" s="1"/>
  <c r="O1682"/>
  <c r="BP1682" s="1"/>
  <c r="L1682"/>
  <c r="BM1682" s="1"/>
  <c r="I1682"/>
  <c r="BJ1682" s="1"/>
  <c r="BE1681"/>
  <c r="BB1681"/>
  <c r="AX1681"/>
  <c r="AX1683" s="1"/>
  <c r="AW1681"/>
  <c r="AR1681"/>
  <c r="AR1683" s="1"/>
  <c r="AO1681"/>
  <c r="AO1683" s="1"/>
  <c r="AL1681"/>
  <c r="AL1683" s="1"/>
  <c r="AI1681"/>
  <c r="AI1683" s="1"/>
  <c r="AE1681"/>
  <c r="AB1681"/>
  <c r="AB1683" s="1"/>
  <c r="Y1681"/>
  <c r="V1681"/>
  <c r="V1683" s="1"/>
  <c r="R1681"/>
  <c r="O1681"/>
  <c r="L1681"/>
  <c r="I1681"/>
  <c r="BJ1681" s="1"/>
  <c r="BD1678"/>
  <c r="CE1678" s="1"/>
  <c r="BC1678"/>
  <c r="CD1678" s="1"/>
  <c r="BA1678"/>
  <c r="CB1678" s="1"/>
  <c r="AZ1678"/>
  <c r="CA1678" s="1"/>
  <c r="AV1678"/>
  <c r="BV1678" s="1"/>
  <c r="AU1678"/>
  <c r="BU1678" s="1"/>
  <c r="AT1678"/>
  <c r="BT1678" s="1"/>
  <c r="AS1678"/>
  <c r="AQ1678"/>
  <c r="AP1678"/>
  <c r="AN1678"/>
  <c r="AM1678"/>
  <c r="AK1678"/>
  <c r="AJ1678"/>
  <c r="AH1678"/>
  <c r="AG1678"/>
  <c r="AF1678"/>
  <c r="AD1678"/>
  <c r="AC1678"/>
  <c r="AA1678"/>
  <c r="Z1678"/>
  <c r="X1678"/>
  <c r="W1678"/>
  <c r="U1678"/>
  <c r="T1678"/>
  <c r="S1678"/>
  <c r="Q1678"/>
  <c r="P1678"/>
  <c r="N1678"/>
  <c r="M1678"/>
  <c r="K1678"/>
  <c r="J1678"/>
  <c r="H1678"/>
  <c r="G1678"/>
  <c r="BE1677"/>
  <c r="BB1677"/>
  <c r="AX1677"/>
  <c r="AW1677"/>
  <c r="AR1677"/>
  <c r="AO1677"/>
  <c r="AL1677"/>
  <c r="AI1677"/>
  <c r="AE1677"/>
  <c r="AB1677"/>
  <c r="Y1677"/>
  <c r="V1677"/>
  <c r="R1677"/>
  <c r="O1677"/>
  <c r="L1677"/>
  <c r="I1677"/>
  <c r="BE1676"/>
  <c r="BB1676"/>
  <c r="AX1676"/>
  <c r="AW1676"/>
  <c r="AR1676"/>
  <c r="AO1676"/>
  <c r="AL1676"/>
  <c r="AI1676"/>
  <c r="AE1676"/>
  <c r="AB1676"/>
  <c r="Y1676"/>
  <c r="V1676"/>
  <c r="R1676"/>
  <c r="O1676"/>
  <c r="L1676"/>
  <c r="I1676"/>
  <c r="BD1668"/>
  <c r="CE1668" s="1"/>
  <c r="BC1668"/>
  <c r="CD1668" s="1"/>
  <c r="BA1668"/>
  <c r="CB1668" s="1"/>
  <c r="AZ1668"/>
  <c r="CA1668" s="1"/>
  <c r="AV1668"/>
  <c r="BV1668" s="1"/>
  <c r="AU1668"/>
  <c r="BU1668" s="1"/>
  <c r="AT1668"/>
  <c r="BT1668" s="1"/>
  <c r="AS1668"/>
  <c r="AQ1668"/>
  <c r="AP1668"/>
  <c r="AN1668"/>
  <c r="AM1668"/>
  <c r="AK1668"/>
  <c r="AJ1668"/>
  <c r="AH1668"/>
  <c r="AG1668"/>
  <c r="AF1668"/>
  <c r="AD1668"/>
  <c r="AC1668"/>
  <c r="AA1668"/>
  <c r="Z1668"/>
  <c r="X1668"/>
  <c r="W1668"/>
  <c r="U1668"/>
  <c r="T1668"/>
  <c r="S1668"/>
  <c r="Q1668"/>
  <c r="P1668"/>
  <c r="N1668"/>
  <c r="M1668"/>
  <c r="K1668"/>
  <c r="J1668"/>
  <c r="H1668"/>
  <c r="G1668"/>
  <c r="BE1667"/>
  <c r="CF1667" s="1"/>
  <c r="BB1667"/>
  <c r="CC1667" s="1"/>
  <c r="AX1667"/>
  <c r="AW1667"/>
  <c r="AR1667"/>
  <c r="AO1667"/>
  <c r="AL1667"/>
  <c r="AI1667"/>
  <c r="AE1667"/>
  <c r="AB1667"/>
  <c r="Y1667"/>
  <c r="V1667"/>
  <c r="R1667"/>
  <c r="BS1667" s="1"/>
  <c r="O1667"/>
  <c r="BP1667" s="1"/>
  <c r="L1667"/>
  <c r="BM1667" s="1"/>
  <c r="I1667"/>
  <c r="BJ1667" s="1"/>
  <c r="BE1666"/>
  <c r="BB1666"/>
  <c r="AX1666"/>
  <c r="AX1668" s="1"/>
  <c r="AW1666"/>
  <c r="AW1668" s="1"/>
  <c r="AR1666"/>
  <c r="AR1668" s="1"/>
  <c r="AO1666"/>
  <c r="AO1668" s="1"/>
  <c r="AL1666"/>
  <c r="AL1668" s="1"/>
  <c r="AI1666"/>
  <c r="AI1668" s="1"/>
  <c r="AE1666"/>
  <c r="AE1668" s="1"/>
  <c r="AB1666"/>
  <c r="Y1666"/>
  <c r="Y1668" s="1"/>
  <c r="V1666"/>
  <c r="V1668" s="1"/>
  <c r="R1666"/>
  <c r="O1666"/>
  <c r="L1666"/>
  <c r="BM1666" s="1"/>
  <c r="I1666"/>
  <c r="BT1655"/>
  <c r="BU1655"/>
  <c r="BV1655"/>
  <c r="CA1655"/>
  <c r="CB1655"/>
  <c r="CD1655"/>
  <c r="CE1655"/>
  <c r="BD1662"/>
  <c r="CE1662" s="1"/>
  <c r="BC1662"/>
  <c r="CD1662" s="1"/>
  <c r="BA1662"/>
  <c r="CB1662" s="1"/>
  <c r="AZ1662"/>
  <c r="CA1662" s="1"/>
  <c r="AV1662"/>
  <c r="BV1662" s="1"/>
  <c r="AU1662"/>
  <c r="BU1662" s="1"/>
  <c r="AT1662"/>
  <c r="BT1662" s="1"/>
  <c r="AS1662"/>
  <c r="AQ1662"/>
  <c r="AP1662"/>
  <c r="AN1662"/>
  <c r="AM1662"/>
  <c r="AK1662"/>
  <c r="AJ1662"/>
  <c r="AH1662"/>
  <c r="AG1662"/>
  <c r="AF1662"/>
  <c r="AD1662"/>
  <c r="AC1662"/>
  <c r="AA1662"/>
  <c r="Z1662"/>
  <c r="X1662"/>
  <c r="W1662"/>
  <c r="U1662"/>
  <c r="T1662"/>
  <c r="S1662"/>
  <c r="Q1662"/>
  <c r="P1662"/>
  <c r="N1662"/>
  <c r="M1662"/>
  <c r="K1662"/>
  <c r="J1662"/>
  <c r="H1662"/>
  <c r="G1662"/>
  <c r="BE1661"/>
  <c r="CF1661" s="1"/>
  <c r="BB1661"/>
  <c r="CC1661" s="1"/>
  <c r="AX1661"/>
  <c r="AW1661"/>
  <c r="AR1661"/>
  <c r="AO1661"/>
  <c r="AL1661"/>
  <c r="AI1661"/>
  <c r="AE1661"/>
  <c r="AB1661"/>
  <c r="Y1661"/>
  <c r="V1661"/>
  <c r="R1661"/>
  <c r="BS1661" s="1"/>
  <c r="O1661"/>
  <c r="L1661"/>
  <c r="BM1661" s="1"/>
  <c r="I1661"/>
  <c r="BJ1661" s="1"/>
  <c r="BE1660"/>
  <c r="BB1660"/>
  <c r="AX1660"/>
  <c r="AX1662" s="1"/>
  <c r="AW1660"/>
  <c r="AW1662" s="1"/>
  <c r="AR1660"/>
  <c r="AR1662" s="1"/>
  <c r="AO1660"/>
  <c r="AO1662" s="1"/>
  <c r="AL1660"/>
  <c r="AL1662" s="1"/>
  <c r="AI1660"/>
  <c r="AI1662" s="1"/>
  <c r="AE1660"/>
  <c r="AE1662" s="1"/>
  <c r="AB1660"/>
  <c r="Y1660"/>
  <c r="Y1662" s="1"/>
  <c r="V1660"/>
  <c r="V1662" s="1"/>
  <c r="R1660"/>
  <c r="O1660"/>
  <c r="L1660"/>
  <c r="I1660"/>
  <c r="BD1643"/>
  <c r="CE1643" s="1"/>
  <c r="BC1643"/>
  <c r="CD1643" s="1"/>
  <c r="BA1643"/>
  <c r="CB1643" s="1"/>
  <c r="AZ1643"/>
  <c r="CA1643" s="1"/>
  <c r="AV1643"/>
  <c r="BV1643" s="1"/>
  <c r="AU1643"/>
  <c r="BU1643" s="1"/>
  <c r="AT1643"/>
  <c r="BT1643" s="1"/>
  <c r="AS1643"/>
  <c r="AQ1643"/>
  <c r="AP1643"/>
  <c r="AN1643"/>
  <c r="AM1643"/>
  <c r="AK1643"/>
  <c r="AJ1643"/>
  <c r="AH1643"/>
  <c r="AG1643"/>
  <c r="AF1643"/>
  <c r="AD1643"/>
  <c r="AC1643"/>
  <c r="AA1643"/>
  <c r="Z1643"/>
  <c r="X1643"/>
  <c r="W1643"/>
  <c r="U1643"/>
  <c r="T1643"/>
  <c r="S1643"/>
  <c r="Q1643"/>
  <c r="P1643"/>
  <c r="N1643"/>
  <c r="M1643"/>
  <c r="K1643"/>
  <c r="J1643"/>
  <c r="H1643"/>
  <c r="G1643"/>
  <c r="BE1642"/>
  <c r="CF1642" s="1"/>
  <c r="BB1642"/>
  <c r="CC1642" s="1"/>
  <c r="AX1642"/>
  <c r="AW1642"/>
  <c r="AR1642"/>
  <c r="AO1642"/>
  <c r="AL1642"/>
  <c r="AI1642"/>
  <c r="AE1642"/>
  <c r="AB1642"/>
  <c r="Y1642"/>
  <c r="V1642"/>
  <c r="R1642"/>
  <c r="O1642"/>
  <c r="BP1642" s="1"/>
  <c r="L1642"/>
  <c r="BM1642" s="1"/>
  <c r="I1642"/>
  <c r="BJ1642" s="1"/>
  <c r="BE1641"/>
  <c r="BB1641"/>
  <c r="AX1641"/>
  <c r="AX1643" s="1"/>
  <c r="AW1641"/>
  <c r="AW1643" s="1"/>
  <c r="AR1641"/>
  <c r="AR1643" s="1"/>
  <c r="AO1641"/>
  <c r="AO1643" s="1"/>
  <c r="AL1641"/>
  <c r="AL1643" s="1"/>
  <c r="AI1641"/>
  <c r="AI1643" s="1"/>
  <c r="AE1641"/>
  <c r="AE1643" s="1"/>
  <c r="AB1641"/>
  <c r="Y1641"/>
  <c r="Y1643" s="1"/>
  <c r="V1641"/>
  <c r="V1643" s="1"/>
  <c r="R1641"/>
  <c r="O1641"/>
  <c r="L1641"/>
  <c r="I1641"/>
  <c r="BD1638"/>
  <c r="CE1638" s="1"/>
  <c r="BC1638"/>
  <c r="CD1638" s="1"/>
  <c r="BA1638"/>
  <c r="CB1638" s="1"/>
  <c r="AZ1638"/>
  <c r="CA1638" s="1"/>
  <c r="AV1638"/>
  <c r="BV1638" s="1"/>
  <c r="AU1638"/>
  <c r="BU1638" s="1"/>
  <c r="AT1638"/>
  <c r="BT1638" s="1"/>
  <c r="AS1638"/>
  <c r="AQ1638"/>
  <c r="AP1638"/>
  <c r="AN1638"/>
  <c r="AM1638"/>
  <c r="AK1638"/>
  <c r="AJ1638"/>
  <c r="AH1638"/>
  <c r="AG1638"/>
  <c r="AF1638"/>
  <c r="AD1638"/>
  <c r="AC1638"/>
  <c r="AA1638"/>
  <c r="Z1638"/>
  <c r="X1638"/>
  <c r="W1638"/>
  <c r="U1638"/>
  <c r="T1638"/>
  <c r="S1638"/>
  <c r="Q1638"/>
  <c r="P1638"/>
  <c r="N1638"/>
  <c r="M1638"/>
  <c r="K1638"/>
  <c r="J1638"/>
  <c r="H1638"/>
  <c r="G1638"/>
  <c r="BE1637"/>
  <c r="CF1637" s="1"/>
  <c r="BB1637"/>
  <c r="CC1637" s="1"/>
  <c r="AX1637"/>
  <c r="AW1637"/>
  <c r="AR1637"/>
  <c r="AO1637"/>
  <c r="AL1637"/>
  <c r="AI1637"/>
  <c r="AE1637"/>
  <c r="AB1637"/>
  <c r="Y1637"/>
  <c r="V1637"/>
  <c r="R1637"/>
  <c r="BS1637" s="1"/>
  <c r="O1637"/>
  <c r="BP1637" s="1"/>
  <c r="L1637"/>
  <c r="BM1637" s="1"/>
  <c r="I1637"/>
  <c r="BJ1637" s="1"/>
  <c r="BE1636"/>
  <c r="BB1636"/>
  <c r="AX1636"/>
  <c r="AX1638" s="1"/>
  <c r="AW1636"/>
  <c r="AW1638" s="1"/>
  <c r="AR1636"/>
  <c r="AR1638" s="1"/>
  <c r="AO1636"/>
  <c r="AO1638" s="1"/>
  <c r="AL1636"/>
  <c r="AL1638" s="1"/>
  <c r="AI1636"/>
  <c r="AI1638" s="1"/>
  <c r="AE1636"/>
  <c r="AE1638" s="1"/>
  <c r="AB1636"/>
  <c r="Y1636"/>
  <c r="Y1638" s="1"/>
  <c r="V1636"/>
  <c r="V1638" s="1"/>
  <c r="R1636"/>
  <c r="O1636"/>
  <c r="L1636"/>
  <c r="I1636"/>
  <c r="BJ1636" s="1"/>
  <c r="BD1634"/>
  <c r="CE1634" s="1"/>
  <c r="BC1634"/>
  <c r="CD1634" s="1"/>
  <c r="BA1634"/>
  <c r="CB1634" s="1"/>
  <c r="AZ1634"/>
  <c r="CA1634" s="1"/>
  <c r="AV1634"/>
  <c r="BV1634" s="1"/>
  <c r="AU1634"/>
  <c r="BU1634" s="1"/>
  <c r="AT1634"/>
  <c r="BT1634" s="1"/>
  <c r="AS1634"/>
  <c r="AQ1634"/>
  <c r="AP1634"/>
  <c r="AN1634"/>
  <c r="AM1634"/>
  <c r="AK1634"/>
  <c r="AJ1634"/>
  <c r="AH1634"/>
  <c r="AG1634"/>
  <c r="AF1634"/>
  <c r="AD1634"/>
  <c r="AC1634"/>
  <c r="AA1634"/>
  <c r="Z1634"/>
  <c r="X1634"/>
  <c r="W1634"/>
  <c r="U1634"/>
  <c r="T1634"/>
  <c r="S1634"/>
  <c r="Q1634"/>
  <c r="P1634"/>
  <c r="N1634"/>
  <c r="M1634"/>
  <c r="K1634"/>
  <c r="J1634"/>
  <c r="H1634"/>
  <c r="G1634"/>
  <c r="BE1633"/>
  <c r="CF1633" s="1"/>
  <c r="BB1633"/>
  <c r="CC1633" s="1"/>
  <c r="AX1633"/>
  <c r="AW1633"/>
  <c r="AR1633"/>
  <c r="AO1633"/>
  <c r="AL1633"/>
  <c r="AI1633"/>
  <c r="AE1633"/>
  <c r="AB1633"/>
  <c r="Y1633"/>
  <c r="V1633"/>
  <c r="R1633"/>
  <c r="BS1633" s="1"/>
  <c r="O1633"/>
  <c r="BP1633" s="1"/>
  <c r="L1633"/>
  <c r="BM1633" s="1"/>
  <c r="I1633"/>
  <c r="BJ1633" s="1"/>
  <c r="BE1632"/>
  <c r="BB1632"/>
  <c r="AX1632"/>
  <c r="AX1634" s="1"/>
  <c r="AW1632"/>
  <c r="AW1634" s="1"/>
  <c r="AR1632"/>
  <c r="AR1634" s="1"/>
  <c r="AO1632"/>
  <c r="AO1634" s="1"/>
  <c r="AL1632"/>
  <c r="AL1634" s="1"/>
  <c r="AI1632"/>
  <c r="AI1634" s="1"/>
  <c r="AE1632"/>
  <c r="AB1632"/>
  <c r="AB1634" s="1"/>
  <c r="Y1632"/>
  <c r="V1632"/>
  <c r="V1634" s="1"/>
  <c r="R1632"/>
  <c r="O1632"/>
  <c r="L1632"/>
  <c r="I1632"/>
  <c r="BJ1632" s="1"/>
  <c r="BD1630"/>
  <c r="CE1630" s="1"/>
  <c r="BC1630"/>
  <c r="CD1630" s="1"/>
  <c r="BA1630"/>
  <c r="CB1630" s="1"/>
  <c r="AZ1630"/>
  <c r="CA1630" s="1"/>
  <c r="AV1630"/>
  <c r="BV1630" s="1"/>
  <c r="AU1630"/>
  <c r="BU1630" s="1"/>
  <c r="AT1630"/>
  <c r="BT1630" s="1"/>
  <c r="AS1630"/>
  <c r="AQ1630"/>
  <c r="AP1630"/>
  <c r="AN1630"/>
  <c r="AM1630"/>
  <c r="AK1630"/>
  <c r="AJ1630"/>
  <c r="AH1630"/>
  <c r="AG1630"/>
  <c r="AF1630"/>
  <c r="AD1630"/>
  <c r="AC1630"/>
  <c r="AA1630"/>
  <c r="Z1630"/>
  <c r="X1630"/>
  <c r="W1630"/>
  <c r="U1630"/>
  <c r="T1630"/>
  <c r="S1630"/>
  <c r="Q1630"/>
  <c r="P1630"/>
  <c r="N1630"/>
  <c r="M1630"/>
  <c r="K1630"/>
  <c r="J1630"/>
  <c r="H1630"/>
  <c r="G1630"/>
  <c r="BE1629"/>
  <c r="CF1629" s="1"/>
  <c r="BB1629"/>
  <c r="CC1629" s="1"/>
  <c r="AX1629"/>
  <c r="AW1629"/>
  <c r="AR1629"/>
  <c r="AO1629"/>
  <c r="AL1629"/>
  <c r="AI1629"/>
  <c r="AE1629"/>
  <c r="AB1629"/>
  <c r="Y1629"/>
  <c r="V1629"/>
  <c r="R1629"/>
  <c r="BS1629" s="1"/>
  <c r="O1629"/>
  <c r="BP1629" s="1"/>
  <c r="L1629"/>
  <c r="BM1629" s="1"/>
  <c r="I1629"/>
  <c r="BJ1629" s="1"/>
  <c r="BE1628"/>
  <c r="BB1628"/>
  <c r="AX1628"/>
  <c r="AX1630" s="1"/>
  <c r="AW1628"/>
  <c r="AW1630" s="1"/>
  <c r="AR1628"/>
  <c r="AR1630" s="1"/>
  <c r="AO1628"/>
  <c r="AO1630" s="1"/>
  <c r="AL1628"/>
  <c r="AL1630" s="1"/>
  <c r="AI1628"/>
  <c r="AI1630" s="1"/>
  <c r="AE1628"/>
  <c r="AE1630" s="1"/>
  <c r="AB1628"/>
  <c r="Y1628"/>
  <c r="Y1630" s="1"/>
  <c r="V1628"/>
  <c r="V1630" s="1"/>
  <c r="R1628"/>
  <c r="O1628"/>
  <c r="L1628"/>
  <c r="I1628"/>
  <c r="BD1625"/>
  <c r="CE1625" s="1"/>
  <c r="BC1625"/>
  <c r="CD1625" s="1"/>
  <c r="BA1625"/>
  <c r="CB1625" s="1"/>
  <c r="AZ1625"/>
  <c r="CA1625" s="1"/>
  <c r="AV1625"/>
  <c r="BV1625" s="1"/>
  <c r="AU1625"/>
  <c r="BU1625" s="1"/>
  <c r="AT1625"/>
  <c r="BT1625" s="1"/>
  <c r="AS1625"/>
  <c r="AQ1625"/>
  <c r="AP1625"/>
  <c r="AN1625"/>
  <c r="AM1625"/>
  <c r="AK1625"/>
  <c r="AJ1625"/>
  <c r="AH1625"/>
  <c r="AG1625"/>
  <c r="AF1625"/>
  <c r="AD1625"/>
  <c r="AC1625"/>
  <c r="AA1625"/>
  <c r="Z1625"/>
  <c r="X1625"/>
  <c r="W1625"/>
  <c r="U1625"/>
  <c r="T1625"/>
  <c r="S1625"/>
  <c r="Q1625"/>
  <c r="P1625"/>
  <c r="N1625"/>
  <c r="M1625"/>
  <c r="K1625"/>
  <c r="J1625"/>
  <c r="H1625"/>
  <c r="G1625"/>
  <c r="BE1624"/>
  <c r="CF1624" s="1"/>
  <c r="BB1624"/>
  <c r="CC1624" s="1"/>
  <c r="AX1624"/>
  <c r="AW1624"/>
  <c r="AR1624"/>
  <c r="AO1624"/>
  <c r="AL1624"/>
  <c r="AI1624"/>
  <c r="AE1624"/>
  <c r="AB1624"/>
  <c r="Y1624"/>
  <c r="V1624"/>
  <c r="R1624"/>
  <c r="BS1624" s="1"/>
  <c r="O1624"/>
  <c r="BP1624" s="1"/>
  <c r="L1624"/>
  <c r="BM1624" s="1"/>
  <c r="I1624"/>
  <c r="BJ1624" s="1"/>
  <c r="BE1623"/>
  <c r="BB1623"/>
  <c r="AX1623"/>
  <c r="AX1625" s="1"/>
  <c r="AW1623"/>
  <c r="AW1625" s="1"/>
  <c r="AR1623"/>
  <c r="AR1625" s="1"/>
  <c r="AO1623"/>
  <c r="AO1625" s="1"/>
  <c r="AL1623"/>
  <c r="AL1625" s="1"/>
  <c r="AI1623"/>
  <c r="AI1625" s="1"/>
  <c r="AE1623"/>
  <c r="AE1625" s="1"/>
  <c r="AB1623"/>
  <c r="Y1623"/>
  <c r="Y1625" s="1"/>
  <c r="V1623"/>
  <c r="V1625" s="1"/>
  <c r="R1623"/>
  <c r="O1623"/>
  <c r="L1623"/>
  <c r="I1623"/>
  <c r="BD1621"/>
  <c r="CE1621" s="1"/>
  <c r="BC1621"/>
  <c r="CD1621" s="1"/>
  <c r="BA1621"/>
  <c r="CB1621" s="1"/>
  <c r="AZ1621"/>
  <c r="CA1621" s="1"/>
  <c r="AV1621"/>
  <c r="BV1621" s="1"/>
  <c r="AU1621"/>
  <c r="BU1621" s="1"/>
  <c r="AT1621"/>
  <c r="BT1621" s="1"/>
  <c r="AS1621"/>
  <c r="AQ1621"/>
  <c r="AP1621"/>
  <c r="AN1621"/>
  <c r="AM1621"/>
  <c r="AK1621"/>
  <c r="AJ1621"/>
  <c r="AH1621"/>
  <c r="AG1621"/>
  <c r="AF1621"/>
  <c r="AD1621"/>
  <c r="AC1621"/>
  <c r="AA1621"/>
  <c r="Z1621"/>
  <c r="X1621"/>
  <c r="W1621"/>
  <c r="U1621"/>
  <c r="T1621"/>
  <c r="S1621"/>
  <c r="Q1621"/>
  <c r="P1621"/>
  <c r="N1621"/>
  <c r="M1621"/>
  <c r="K1621"/>
  <c r="J1621"/>
  <c r="H1621"/>
  <c r="G1621"/>
  <c r="BE1620"/>
  <c r="CF1620" s="1"/>
  <c r="BB1620"/>
  <c r="CC1620" s="1"/>
  <c r="AX1620"/>
  <c r="AW1620"/>
  <c r="AR1620"/>
  <c r="AO1620"/>
  <c r="AL1620"/>
  <c r="AI1620"/>
  <c r="AE1620"/>
  <c r="AB1620"/>
  <c r="Y1620"/>
  <c r="V1620"/>
  <c r="R1620"/>
  <c r="BS1620" s="1"/>
  <c r="O1620"/>
  <c r="BP1620" s="1"/>
  <c r="L1620"/>
  <c r="BM1620" s="1"/>
  <c r="I1620"/>
  <c r="BJ1620" s="1"/>
  <c r="BE1619"/>
  <c r="BB1619"/>
  <c r="AX1619"/>
  <c r="AX1621" s="1"/>
  <c r="AW1619"/>
  <c r="AW1621" s="1"/>
  <c r="AR1619"/>
  <c r="AR1621" s="1"/>
  <c r="AO1619"/>
  <c r="AO1621" s="1"/>
  <c r="AL1619"/>
  <c r="AL1621" s="1"/>
  <c r="AI1619"/>
  <c r="AI1621" s="1"/>
  <c r="AE1619"/>
  <c r="AE1621" s="1"/>
  <c r="AB1619"/>
  <c r="Y1619"/>
  <c r="Y1621" s="1"/>
  <c r="V1619"/>
  <c r="V1621" s="1"/>
  <c r="R1619"/>
  <c r="O1619"/>
  <c r="L1619"/>
  <c r="I1619"/>
  <c r="BJ1619" s="1"/>
  <c r="BD1616"/>
  <c r="CE1616" s="1"/>
  <c r="BC1616"/>
  <c r="CD1616" s="1"/>
  <c r="BA1616"/>
  <c r="CB1616" s="1"/>
  <c r="AZ1616"/>
  <c r="CA1616" s="1"/>
  <c r="AV1616"/>
  <c r="BV1616" s="1"/>
  <c r="AU1616"/>
  <c r="BU1616" s="1"/>
  <c r="AT1616"/>
  <c r="BT1616" s="1"/>
  <c r="AS1616"/>
  <c r="AQ1616"/>
  <c r="AP1616"/>
  <c r="AN1616"/>
  <c r="AM1616"/>
  <c r="AK1616"/>
  <c r="AJ1616"/>
  <c r="AH1616"/>
  <c r="AG1616"/>
  <c r="AF1616"/>
  <c r="AD1616"/>
  <c r="AC1616"/>
  <c r="AA1616"/>
  <c r="Z1616"/>
  <c r="X1616"/>
  <c r="W1616"/>
  <c r="U1616"/>
  <c r="T1616"/>
  <c r="S1616"/>
  <c r="Q1616"/>
  <c r="P1616"/>
  <c r="N1616"/>
  <c r="M1616"/>
  <c r="K1616"/>
  <c r="J1616"/>
  <c r="H1616"/>
  <c r="G1616"/>
  <c r="BE1615"/>
  <c r="CF1615" s="1"/>
  <c r="BB1615"/>
  <c r="CC1615" s="1"/>
  <c r="AX1615"/>
  <c r="AW1615"/>
  <c r="AR1615"/>
  <c r="AO1615"/>
  <c r="AL1615"/>
  <c r="AI1615"/>
  <c r="AE1615"/>
  <c r="AB1615"/>
  <c r="Y1615"/>
  <c r="V1615"/>
  <c r="R1615"/>
  <c r="BS1615" s="1"/>
  <c r="O1615"/>
  <c r="BP1615" s="1"/>
  <c r="L1615"/>
  <c r="BM1615" s="1"/>
  <c r="I1615"/>
  <c r="BJ1615" s="1"/>
  <c r="BE1614"/>
  <c r="BB1614"/>
  <c r="AX1614"/>
  <c r="AX1616" s="1"/>
  <c r="AW1614"/>
  <c r="AW1616" s="1"/>
  <c r="AR1614"/>
  <c r="AR1616" s="1"/>
  <c r="AO1614"/>
  <c r="AO1616" s="1"/>
  <c r="AL1614"/>
  <c r="AL1616" s="1"/>
  <c r="AI1614"/>
  <c r="AI1616" s="1"/>
  <c r="AE1614"/>
  <c r="AE1616" s="1"/>
  <c r="AB1614"/>
  <c r="Y1614"/>
  <c r="Y1616" s="1"/>
  <c r="V1614"/>
  <c r="V1616" s="1"/>
  <c r="R1614"/>
  <c r="O1614"/>
  <c r="L1614"/>
  <c r="I1614"/>
  <c r="BJ1614" s="1"/>
  <c r="BD1612"/>
  <c r="CE1612" s="1"/>
  <c r="BC1612"/>
  <c r="CD1612" s="1"/>
  <c r="BA1612"/>
  <c r="CB1612" s="1"/>
  <c r="AZ1612"/>
  <c r="CA1612" s="1"/>
  <c r="AV1612"/>
  <c r="BV1612" s="1"/>
  <c r="AU1612"/>
  <c r="BU1612" s="1"/>
  <c r="AT1612"/>
  <c r="BT1612" s="1"/>
  <c r="AS1612"/>
  <c r="AQ1612"/>
  <c r="AP1612"/>
  <c r="AN1612"/>
  <c r="AM1612"/>
  <c r="AK1612"/>
  <c r="AJ1612"/>
  <c r="AH1612"/>
  <c r="AG1612"/>
  <c r="AF1612"/>
  <c r="AD1612"/>
  <c r="AC1612"/>
  <c r="AA1612"/>
  <c r="Z1612"/>
  <c r="X1612"/>
  <c r="W1612"/>
  <c r="U1612"/>
  <c r="T1612"/>
  <c r="S1612"/>
  <c r="Q1612"/>
  <c r="P1612"/>
  <c r="N1612"/>
  <c r="M1612"/>
  <c r="K1612"/>
  <c r="J1612"/>
  <c r="H1612"/>
  <c r="G1612"/>
  <c r="BE1611"/>
  <c r="CF1611" s="1"/>
  <c r="BB1611"/>
  <c r="CC1611" s="1"/>
  <c r="AX1611"/>
  <c r="AW1611"/>
  <c r="AR1611"/>
  <c r="AO1611"/>
  <c r="AL1611"/>
  <c r="AI1611"/>
  <c r="AE1611"/>
  <c r="AB1611"/>
  <c r="Y1611"/>
  <c r="V1611"/>
  <c r="R1611"/>
  <c r="BS1611" s="1"/>
  <c r="O1611"/>
  <c r="BP1611" s="1"/>
  <c r="L1611"/>
  <c r="BM1611" s="1"/>
  <c r="I1611"/>
  <c r="BE1610"/>
  <c r="BB1610"/>
  <c r="AX1610"/>
  <c r="AX1612" s="1"/>
  <c r="AW1610"/>
  <c r="AR1610"/>
  <c r="AR1612" s="1"/>
  <c r="AO1610"/>
  <c r="AO1612" s="1"/>
  <c r="AL1610"/>
  <c r="AL1612" s="1"/>
  <c r="AI1610"/>
  <c r="AI1612" s="1"/>
  <c r="AE1610"/>
  <c r="AB1610"/>
  <c r="AB1612" s="1"/>
  <c r="Y1610"/>
  <c r="V1610"/>
  <c r="V1612" s="1"/>
  <c r="R1610"/>
  <c r="O1610"/>
  <c r="L1610"/>
  <c r="I1610"/>
  <c r="BJ1610" s="1"/>
  <c r="BD1608"/>
  <c r="CE1608" s="1"/>
  <c r="BC1608"/>
  <c r="CD1608" s="1"/>
  <c r="BA1608"/>
  <c r="CB1608" s="1"/>
  <c r="AZ1608"/>
  <c r="CA1608" s="1"/>
  <c r="AV1608"/>
  <c r="BV1608" s="1"/>
  <c r="AU1608"/>
  <c r="BU1608" s="1"/>
  <c r="AT1608"/>
  <c r="BT1608" s="1"/>
  <c r="AS1608"/>
  <c r="AQ1608"/>
  <c r="AP1608"/>
  <c r="AN1608"/>
  <c r="AM1608"/>
  <c r="AK1608"/>
  <c r="AJ1608"/>
  <c r="AH1608"/>
  <c r="AG1608"/>
  <c r="AF1608"/>
  <c r="AD1608"/>
  <c r="AC1608"/>
  <c r="AA1608"/>
  <c r="Z1608"/>
  <c r="X1608"/>
  <c r="W1608"/>
  <c r="U1608"/>
  <c r="T1608"/>
  <c r="S1608"/>
  <c r="Q1608"/>
  <c r="P1608"/>
  <c r="N1608"/>
  <c r="M1608"/>
  <c r="K1608"/>
  <c r="J1608"/>
  <c r="H1608"/>
  <c r="G1608"/>
  <c r="BE1607"/>
  <c r="CF1607" s="1"/>
  <c r="BB1607"/>
  <c r="CC1607" s="1"/>
  <c r="AX1607"/>
  <c r="AW1607"/>
  <c r="AR1607"/>
  <c r="AO1607"/>
  <c r="AL1607"/>
  <c r="AI1607"/>
  <c r="AE1607"/>
  <c r="AB1607"/>
  <c r="Y1607"/>
  <c r="V1607"/>
  <c r="R1607"/>
  <c r="BS1607" s="1"/>
  <c r="O1607"/>
  <c r="BP1607" s="1"/>
  <c r="L1607"/>
  <c r="BM1607" s="1"/>
  <c r="I1607"/>
  <c r="BJ1607" s="1"/>
  <c r="BE1606"/>
  <c r="BB1606"/>
  <c r="AX1606"/>
  <c r="AX1608" s="1"/>
  <c r="AW1606"/>
  <c r="AW1608" s="1"/>
  <c r="AR1606"/>
  <c r="AR1608" s="1"/>
  <c r="AO1606"/>
  <c r="AO1608" s="1"/>
  <c r="AL1606"/>
  <c r="AL1608" s="1"/>
  <c r="AI1606"/>
  <c r="AI1608" s="1"/>
  <c r="AE1606"/>
  <c r="AB1606"/>
  <c r="AB1608" s="1"/>
  <c r="Y1606"/>
  <c r="V1606"/>
  <c r="V1608" s="1"/>
  <c r="R1606"/>
  <c r="O1606"/>
  <c r="L1606"/>
  <c r="I1606"/>
  <c r="BJ1606" s="1"/>
  <c r="BD1604"/>
  <c r="CE1604" s="1"/>
  <c r="BC1604"/>
  <c r="CD1604" s="1"/>
  <c r="BA1604"/>
  <c r="CB1604" s="1"/>
  <c r="AZ1604"/>
  <c r="CA1604" s="1"/>
  <c r="AV1604"/>
  <c r="BV1604" s="1"/>
  <c r="AU1604"/>
  <c r="BU1604" s="1"/>
  <c r="AT1604"/>
  <c r="BT1604" s="1"/>
  <c r="AS1604"/>
  <c r="AQ1604"/>
  <c r="AP1604"/>
  <c r="AN1604"/>
  <c r="AM1604"/>
  <c r="AK1604"/>
  <c r="AJ1604"/>
  <c r="AH1604"/>
  <c r="AG1604"/>
  <c r="AF1604"/>
  <c r="AD1604"/>
  <c r="AC1604"/>
  <c r="AA1604"/>
  <c r="Z1604"/>
  <c r="X1604"/>
  <c r="W1604"/>
  <c r="U1604"/>
  <c r="T1604"/>
  <c r="S1604"/>
  <c r="Q1604"/>
  <c r="P1604"/>
  <c r="N1604"/>
  <c r="M1604"/>
  <c r="K1604"/>
  <c r="J1604"/>
  <c r="H1604"/>
  <c r="G1604"/>
  <c r="BE1603"/>
  <c r="CF1603" s="1"/>
  <c r="BB1603"/>
  <c r="CC1603" s="1"/>
  <c r="AX1603"/>
  <c r="AW1603"/>
  <c r="AR1603"/>
  <c r="AO1603"/>
  <c r="AL1603"/>
  <c r="AI1603"/>
  <c r="AE1603"/>
  <c r="AB1603"/>
  <c r="Y1603"/>
  <c r="V1603"/>
  <c r="R1603"/>
  <c r="BS1603" s="1"/>
  <c r="O1603"/>
  <c r="BP1603" s="1"/>
  <c r="L1603"/>
  <c r="BM1603" s="1"/>
  <c r="I1603"/>
  <c r="BJ1603" s="1"/>
  <c r="BE1602"/>
  <c r="BB1602"/>
  <c r="AX1602"/>
  <c r="AX1604" s="1"/>
  <c r="AW1602"/>
  <c r="AW1604" s="1"/>
  <c r="AR1602"/>
  <c r="AR1604" s="1"/>
  <c r="AO1602"/>
  <c r="AO1604" s="1"/>
  <c r="AL1602"/>
  <c r="AL1604" s="1"/>
  <c r="AI1602"/>
  <c r="AI1604" s="1"/>
  <c r="AE1602"/>
  <c r="AB1602"/>
  <c r="AB1604" s="1"/>
  <c r="Y1602"/>
  <c r="V1602"/>
  <c r="V1604" s="1"/>
  <c r="R1602"/>
  <c r="O1602"/>
  <c r="L1602"/>
  <c r="I1602"/>
  <c r="BD1600"/>
  <c r="CE1600" s="1"/>
  <c r="BC1600"/>
  <c r="CD1600" s="1"/>
  <c r="BA1600"/>
  <c r="CB1600" s="1"/>
  <c r="AZ1600"/>
  <c r="CA1600" s="1"/>
  <c r="AV1600"/>
  <c r="BV1600" s="1"/>
  <c r="AU1600"/>
  <c r="BU1600" s="1"/>
  <c r="AT1600"/>
  <c r="BT1600" s="1"/>
  <c r="AS1600"/>
  <c r="AQ1600"/>
  <c r="AP1600"/>
  <c r="AN1600"/>
  <c r="AM1600"/>
  <c r="AK1600"/>
  <c r="AJ1600"/>
  <c r="AH1600"/>
  <c r="AG1600"/>
  <c r="AF1600"/>
  <c r="AD1600"/>
  <c r="AC1600"/>
  <c r="AA1600"/>
  <c r="Z1600"/>
  <c r="X1600"/>
  <c r="W1600"/>
  <c r="U1600"/>
  <c r="T1600"/>
  <c r="S1600"/>
  <c r="Q1600"/>
  <c r="P1600"/>
  <c r="N1600"/>
  <c r="M1600"/>
  <c r="K1600"/>
  <c r="J1600"/>
  <c r="H1600"/>
  <c r="G1600"/>
  <c r="BE1599"/>
  <c r="CF1599" s="1"/>
  <c r="BB1599"/>
  <c r="CC1599" s="1"/>
  <c r="AX1599"/>
  <c r="AW1599"/>
  <c r="AR1599"/>
  <c r="AO1599"/>
  <c r="AL1599"/>
  <c r="AI1599"/>
  <c r="AE1599"/>
  <c r="AB1599"/>
  <c r="Y1599"/>
  <c r="V1599"/>
  <c r="R1599"/>
  <c r="BS1599" s="1"/>
  <c r="O1599"/>
  <c r="BP1599" s="1"/>
  <c r="L1599"/>
  <c r="BM1599" s="1"/>
  <c r="I1599"/>
  <c r="BJ1599" s="1"/>
  <c r="BE1598"/>
  <c r="BB1598"/>
  <c r="AX1598"/>
  <c r="AX1600" s="1"/>
  <c r="AW1598"/>
  <c r="AR1598"/>
  <c r="AR1600" s="1"/>
  <c r="AO1598"/>
  <c r="AO1600" s="1"/>
  <c r="AL1598"/>
  <c r="AL1600" s="1"/>
  <c r="AI1598"/>
  <c r="AI1600" s="1"/>
  <c r="AE1598"/>
  <c r="AB1598"/>
  <c r="AB1600" s="1"/>
  <c r="Y1598"/>
  <c r="V1598"/>
  <c r="V1600" s="1"/>
  <c r="R1598"/>
  <c r="O1598"/>
  <c r="L1598"/>
  <c r="I1598"/>
  <c r="BJ1598" s="1"/>
  <c r="BD1596"/>
  <c r="CE1596" s="1"/>
  <c r="BC1596"/>
  <c r="CD1596" s="1"/>
  <c r="BA1596"/>
  <c r="CB1596" s="1"/>
  <c r="AZ1596"/>
  <c r="CA1596" s="1"/>
  <c r="AV1596"/>
  <c r="BV1596" s="1"/>
  <c r="AU1596"/>
  <c r="BU1596" s="1"/>
  <c r="AT1596"/>
  <c r="BT1596" s="1"/>
  <c r="AS1596"/>
  <c r="AQ1596"/>
  <c r="AP1596"/>
  <c r="AN1596"/>
  <c r="AM1596"/>
  <c r="AK1596"/>
  <c r="AJ1596"/>
  <c r="AH1596"/>
  <c r="AG1596"/>
  <c r="AF1596"/>
  <c r="AD1596"/>
  <c r="AC1596"/>
  <c r="AA1596"/>
  <c r="Z1596"/>
  <c r="X1596"/>
  <c r="W1596"/>
  <c r="U1596"/>
  <c r="T1596"/>
  <c r="S1596"/>
  <c r="Q1596"/>
  <c r="P1596"/>
  <c r="N1596"/>
  <c r="M1596"/>
  <c r="K1596"/>
  <c r="J1596"/>
  <c r="H1596"/>
  <c r="G1596"/>
  <c r="BE1595"/>
  <c r="CF1595" s="1"/>
  <c r="BB1595"/>
  <c r="CC1595" s="1"/>
  <c r="AX1595"/>
  <c r="AW1595"/>
  <c r="AR1595"/>
  <c r="AO1595"/>
  <c r="AL1595"/>
  <c r="AI1595"/>
  <c r="AE1595"/>
  <c r="AB1595"/>
  <c r="Y1595"/>
  <c r="V1595"/>
  <c r="R1595"/>
  <c r="BS1595" s="1"/>
  <c r="O1595"/>
  <c r="BP1595" s="1"/>
  <c r="L1595"/>
  <c r="BM1595" s="1"/>
  <c r="I1595"/>
  <c r="BJ1595" s="1"/>
  <c r="BE1594"/>
  <c r="BB1594"/>
  <c r="AX1594"/>
  <c r="AX1596" s="1"/>
  <c r="AW1594"/>
  <c r="AW1596" s="1"/>
  <c r="AR1594"/>
  <c r="AR1596" s="1"/>
  <c r="AO1594"/>
  <c r="AO1596" s="1"/>
  <c r="AL1594"/>
  <c r="AL1596" s="1"/>
  <c r="AI1594"/>
  <c r="AI1596" s="1"/>
  <c r="AE1594"/>
  <c r="AB1594"/>
  <c r="AB1596" s="1"/>
  <c r="Y1594"/>
  <c r="V1594"/>
  <c r="V1596" s="1"/>
  <c r="R1594"/>
  <c r="O1594"/>
  <c r="L1594"/>
  <c r="I1594"/>
  <c r="BJ1594" s="1"/>
  <c r="BD1592"/>
  <c r="CE1592" s="1"/>
  <c r="BC1592"/>
  <c r="CD1592" s="1"/>
  <c r="BA1592"/>
  <c r="CB1592" s="1"/>
  <c r="AZ1592"/>
  <c r="CA1592" s="1"/>
  <c r="AV1592"/>
  <c r="BV1592" s="1"/>
  <c r="AU1592"/>
  <c r="BU1592" s="1"/>
  <c r="AT1592"/>
  <c r="BT1592" s="1"/>
  <c r="AS1592"/>
  <c r="AQ1592"/>
  <c r="AP1592"/>
  <c r="AN1592"/>
  <c r="AM1592"/>
  <c r="AK1592"/>
  <c r="AJ1592"/>
  <c r="AH1592"/>
  <c r="AG1592"/>
  <c r="AF1592"/>
  <c r="AD1592"/>
  <c r="AC1592"/>
  <c r="AA1592"/>
  <c r="Z1592"/>
  <c r="X1592"/>
  <c r="W1592"/>
  <c r="U1592"/>
  <c r="T1592"/>
  <c r="S1592"/>
  <c r="Q1592"/>
  <c r="P1592"/>
  <c r="N1592"/>
  <c r="M1592"/>
  <c r="K1592"/>
  <c r="J1592"/>
  <c r="H1592"/>
  <c r="G1592"/>
  <c r="BE1591"/>
  <c r="CF1591" s="1"/>
  <c r="BB1591"/>
  <c r="CC1591" s="1"/>
  <c r="AX1591"/>
  <c r="AW1591"/>
  <c r="AR1591"/>
  <c r="AO1591"/>
  <c r="AL1591"/>
  <c r="AI1591"/>
  <c r="AE1591"/>
  <c r="AB1591"/>
  <c r="Y1591"/>
  <c r="V1591"/>
  <c r="R1591"/>
  <c r="BS1591" s="1"/>
  <c r="O1591"/>
  <c r="L1591"/>
  <c r="BM1591" s="1"/>
  <c r="I1591"/>
  <c r="BJ1591" s="1"/>
  <c r="BE1590"/>
  <c r="BB1590"/>
  <c r="AX1590"/>
  <c r="AX1592" s="1"/>
  <c r="AW1590"/>
  <c r="AW1592" s="1"/>
  <c r="AR1590"/>
  <c r="AR1592" s="1"/>
  <c r="AO1590"/>
  <c r="AO1592" s="1"/>
  <c r="AL1590"/>
  <c r="AL1592" s="1"/>
  <c r="AI1590"/>
  <c r="AI1592" s="1"/>
  <c r="AE1590"/>
  <c r="AB1590"/>
  <c r="Y1590"/>
  <c r="V1590"/>
  <c r="V1592" s="1"/>
  <c r="R1590"/>
  <c r="O1590"/>
  <c r="L1590"/>
  <c r="I1590"/>
  <c r="BJ1590" s="1"/>
  <c r="BD1588"/>
  <c r="CE1588" s="1"/>
  <c r="BC1588"/>
  <c r="CD1588" s="1"/>
  <c r="BA1588"/>
  <c r="CB1588" s="1"/>
  <c r="AZ1588"/>
  <c r="CA1588" s="1"/>
  <c r="AV1588"/>
  <c r="BV1588" s="1"/>
  <c r="AU1588"/>
  <c r="BU1588" s="1"/>
  <c r="AT1588"/>
  <c r="BT1588" s="1"/>
  <c r="AS1588"/>
  <c r="AQ1588"/>
  <c r="AP1588"/>
  <c r="AN1588"/>
  <c r="AM1588"/>
  <c r="AK1588"/>
  <c r="AJ1588"/>
  <c r="AH1588"/>
  <c r="AG1588"/>
  <c r="AF1588"/>
  <c r="AD1588"/>
  <c r="AC1588"/>
  <c r="AA1588"/>
  <c r="Z1588"/>
  <c r="X1588"/>
  <c r="W1588"/>
  <c r="U1588"/>
  <c r="T1588"/>
  <c r="S1588"/>
  <c r="Q1588"/>
  <c r="P1588"/>
  <c r="N1588"/>
  <c r="M1588"/>
  <c r="K1588"/>
  <c r="J1588"/>
  <c r="H1588"/>
  <c r="G1588"/>
  <c r="BE1587"/>
  <c r="CF1587" s="1"/>
  <c r="BB1587"/>
  <c r="CC1587" s="1"/>
  <c r="AX1587"/>
  <c r="AW1587"/>
  <c r="AR1587"/>
  <c r="AO1587"/>
  <c r="AL1587"/>
  <c r="AI1587"/>
  <c r="AE1587"/>
  <c r="AB1587"/>
  <c r="Y1587"/>
  <c r="V1587"/>
  <c r="R1587"/>
  <c r="BS1587" s="1"/>
  <c r="O1587"/>
  <c r="BP1587" s="1"/>
  <c r="L1587"/>
  <c r="BM1587" s="1"/>
  <c r="I1587"/>
  <c r="BJ1587" s="1"/>
  <c r="BE1586"/>
  <c r="BB1586"/>
  <c r="AX1586"/>
  <c r="AX1588" s="1"/>
  <c r="AW1586"/>
  <c r="AW1588" s="1"/>
  <c r="AR1586"/>
  <c r="AR1588" s="1"/>
  <c r="AO1586"/>
  <c r="AO1588" s="1"/>
  <c r="AL1586"/>
  <c r="AL1588" s="1"/>
  <c r="AI1586"/>
  <c r="AI1588" s="1"/>
  <c r="AE1586"/>
  <c r="AB1586"/>
  <c r="AB1588" s="1"/>
  <c r="Y1586"/>
  <c r="V1586"/>
  <c r="V1588" s="1"/>
  <c r="R1586"/>
  <c r="O1586"/>
  <c r="L1586"/>
  <c r="I1586"/>
  <c r="BD1583"/>
  <c r="BC1583"/>
  <c r="BA1583"/>
  <c r="AZ1583"/>
  <c r="AV1583"/>
  <c r="AU1583"/>
  <c r="AT1583"/>
  <c r="AS1583"/>
  <c r="AQ1583"/>
  <c r="AP1583"/>
  <c r="AN1583"/>
  <c r="AM1583"/>
  <c r="AK1583"/>
  <c r="AJ1583"/>
  <c r="AH1583"/>
  <c r="AG1583"/>
  <c r="AF1583"/>
  <c r="AD1583"/>
  <c r="AC1583"/>
  <c r="AA1583"/>
  <c r="Z1583"/>
  <c r="X1583"/>
  <c r="W1583"/>
  <c r="U1583"/>
  <c r="T1583"/>
  <c r="S1583"/>
  <c r="Q1583"/>
  <c r="P1583"/>
  <c r="N1583"/>
  <c r="M1583"/>
  <c r="K1583"/>
  <c r="J1583"/>
  <c r="H1583"/>
  <c r="G1583"/>
  <c r="BE1582"/>
  <c r="CF1582" s="1"/>
  <c r="BB1582"/>
  <c r="CC1582" s="1"/>
  <c r="AX1582"/>
  <c r="AW1582"/>
  <c r="AR1582"/>
  <c r="AO1582"/>
  <c r="AL1582"/>
  <c r="AI1582"/>
  <c r="AE1582"/>
  <c r="AB1582"/>
  <c r="Y1582"/>
  <c r="V1582"/>
  <c r="R1582"/>
  <c r="BS1582" s="1"/>
  <c r="O1582"/>
  <c r="BP1582" s="1"/>
  <c r="L1582"/>
  <c r="BM1582" s="1"/>
  <c r="I1582"/>
  <c r="BJ1582" s="1"/>
  <c r="BE1581"/>
  <c r="BB1581"/>
  <c r="AX1581"/>
  <c r="AX1583" s="1"/>
  <c r="AW1581"/>
  <c r="AW1583" s="1"/>
  <c r="AR1581"/>
  <c r="AR1583" s="1"/>
  <c r="AO1581"/>
  <c r="AO1583" s="1"/>
  <c r="AL1581"/>
  <c r="AL1583" s="1"/>
  <c r="AI1581"/>
  <c r="AI1583" s="1"/>
  <c r="AE1581"/>
  <c r="AB1581"/>
  <c r="AB1583" s="1"/>
  <c r="Y1581"/>
  <c r="V1581"/>
  <c r="V1583" s="1"/>
  <c r="R1581"/>
  <c r="O1581"/>
  <c r="L1581"/>
  <c r="I1581"/>
  <c r="BJ1581" s="1"/>
  <c r="BD1579"/>
  <c r="CE1579" s="1"/>
  <c r="BC1579"/>
  <c r="CD1579" s="1"/>
  <c r="BA1579"/>
  <c r="CB1579" s="1"/>
  <c r="AZ1579"/>
  <c r="CA1579" s="1"/>
  <c r="AV1579"/>
  <c r="BV1579" s="1"/>
  <c r="AU1579"/>
  <c r="BU1579" s="1"/>
  <c r="AT1579"/>
  <c r="BT1579" s="1"/>
  <c r="AS1579"/>
  <c r="AQ1579"/>
  <c r="AP1579"/>
  <c r="AN1579"/>
  <c r="AM1579"/>
  <c r="AK1579"/>
  <c r="AJ1579"/>
  <c r="AH1579"/>
  <c r="AG1579"/>
  <c r="AF1579"/>
  <c r="AD1579"/>
  <c r="AC1579"/>
  <c r="AA1579"/>
  <c r="Z1579"/>
  <c r="X1579"/>
  <c r="W1579"/>
  <c r="U1579"/>
  <c r="T1579"/>
  <c r="S1579"/>
  <c r="Q1579"/>
  <c r="P1579"/>
  <c r="N1579"/>
  <c r="M1579"/>
  <c r="K1579"/>
  <c r="J1579"/>
  <c r="H1579"/>
  <c r="G1579"/>
  <c r="BE1578"/>
  <c r="CF1578" s="1"/>
  <c r="BB1578"/>
  <c r="CC1578" s="1"/>
  <c r="AX1578"/>
  <c r="AW1578"/>
  <c r="AR1578"/>
  <c r="AO1578"/>
  <c r="AL1578"/>
  <c r="AI1578"/>
  <c r="AE1578"/>
  <c r="AB1578"/>
  <c r="Y1578"/>
  <c r="V1578"/>
  <c r="R1578"/>
  <c r="BS1578" s="1"/>
  <c r="O1578"/>
  <c r="BP1578" s="1"/>
  <c r="L1578"/>
  <c r="BM1578" s="1"/>
  <c r="I1578"/>
  <c r="BJ1578" s="1"/>
  <c r="BE1577"/>
  <c r="BB1577"/>
  <c r="AX1577"/>
  <c r="AX1579" s="1"/>
  <c r="AW1577"/>
  <c r="AW1579" s="1"/>
  <c r="AR1577"/>
  <c r="AR1579" s="1"/>
  <c r="AO1577"/>
  <c r="AO1579" s="1"/>
  <c r="AL1577"/>
  <c r="AL1579" s="1"/>
  <c r="AI1577"/>
  <c r="AI1579" s="1"/>
  <c r="AE1577"/>
  <c r="AE1579" s="1"/>
  <c r="AB1577"/>
  <c r="AB1579" s="1"/>
  <c r="Y1577"/>
  <c r="V1577"/>
  <c r="V1579" s="1"/>
  <c r="R1577"/>
  <c r="O1577"/>
  <c r="L1577"/>
  <c r="I1577"/>
  <c r="BD1575"/>
  <c r="CE1575" s="1"/>
  <c r="BC1575"/>
  <c r="CD1575" s="1"/>
  <c r="BA1575"/>
  <c r="CB1575" s="1"/>
  <c r="AZ1575"/>
  <c r="CA1575" s="1"/>
  <c r="AV1575"/>
  <c r="BV1575" s="1"/>
  <c r="AU1575"/>
  <c r="BU1575" s="1"/>
  <c r="AT1575"/>
  <c r="BT1575" s="1"/>
  <c r="AS1575"/>
  <c r="AQ1575"/>
  <c r="AP1575"/>
  <c r="AN1575"/>
  <c r="AM1575"/>
  <c r="AK1575"/>
  <c r="AJ1575"/>
  <c r="AH1575"/>
  <c r="AG1575"/>
  <c r="AF1575"/>
  <c r="AD1575"/>
  <c r="AC1575"/>
  <c r="AA1575"/>
  <c r="Z1575"/>
  <c r="X1575"/>
  <c r="W1575"/>
  <c r="U1575"/>
  <c r="T1575"/>
  <c r="S1575"/>
  <c r="Q1575"/>
  <c r="P1575"/>
  <c r="N1575"/>
  <c r="M1575"/>
  <c r="K1575"/>
  <c r="J1575"/>
  <c r="H1575"/>
  <c r="G1575"/>
  <c r="BE1574"/>
  <c r="CF1574" s="1"/>
  <c r="BB1574"/>
  <c r="CC1574" s="1"/>
  <c r="AX1574"/>
  <c r="AW1574"/>
  <c r="AR1574"/>
  <c r="AO1574"/>
  <c r="AL1574"/>
  <c r="AI1574"/>
  <c r="AE1574"/>
  <c r="AB1574"/>
  <c r="Y1574"/>
  <c r="V1574"/>
  <c r="R1574"/>
  <c r="BS1574" s="1"/>
  <c r="O1574"/>
  <c r="BP1574" s="1"/>
  <c r="L1574"/>
  <c r="BM1574" s="1"/>
  <c r="I1574"/>
  <c r="BJ1574" s="1"/>
  <c r="BE1573"/>
  <c r="BB1573"/>
  <c r="AX1573"/>
  <c r="AX1575" s="1"/>
  <c r="AW1573"/>
  <c r="AW1575" s="1"/>
  <c r="AR1573"/>
  <c r="AR1575" s="1"/>
  <c r="AO1573"/>
  <c r="AO1575" s="1"/>
  <c r="AL1573"/>
  <c r="AL1575" s="1"/>
  <c r="AI1573"/>
  <c r="AI1575" s="1"/>
  <c r="AE1573"/>
  <c r="AB1573"/>
  <c r="AB1575" s="1"/>
  <c r="Y1573"/>
  <c r="V1573"/>
  <c r="V1575" s="1"/>
  <c r="R1573"/>
  <c r="O1573"/>
  <c r="L1573"/>
  <c r="I1573"/>
  <c r="BJ1573" s="1"/>
  <c r="BD1571"/>
  <c r="CE1571" s="1"/>
  <c r="BC1571"/>
  <c r="CD1571" s="1"/>
  <c r="BA1571"/>
  <c r="CB1571" s="1"/>
  <c r="AZ1571"/>
  <c r="CA1571" s="1"/>
  <c r="AV1571"/>
  <c r="BV1571" s="1"/>
  <c r="AU1571"/>
  <c r="BU1571" s="1"/>
  <c r="AT1571"/>
  <c r="BT1571" s="1"/>
  <c r="AS1571"/>
  <c r="AQ1571"/>
  <c r="AP1571"/>
  <c r="AN1571"/>
  <c r="AM1571"/>
  <c r="AK1571"/>
  <c r="AJ1571"/>
  <c r="AH1571"/>
  <c r="AG1571"/>
  <c r="AF1571"/>
  <c r="AD1571"/>
  <c r="AC1571"/>
  <c r="AA1571"/>
  <c r="Z1571"/>
  <c r="X1571"/>
  <c r="W1571"/>
  <c r="U1571"/>
  <c r="T1571"/>
  <c r="S1571"/>
  <c r="Q1571"/>
  <c r="P1571"/>
  <c r="N1571"/>
  <c r="M1571"/>
  <c r="K1571"/>
  <c r="J1571"/>
  <c r="H1571"/>
  <c r="G1571"/>
  <c r="BE1570"/>
  <c r="CF1570" s="1"/>
  <c r="BB1570"/>
  <c r="CC1570" s="1"/>
  <c r="AX1570"/>
  <c r="AW1570"/>
  <c r="AR1570"/>
  <c r="AO1570"/>
  <c r="AL1570"/>
  <c r="AI1570"/>
  <c r="AE1570"/>
  <c r="AB1570"/>
  <c r="Y1570"/>
  <c r="V1570"/>
  <c r="R1570"/>
  <c r="BS1570" s="1"/>
  <c r="O1570"/>
  <c r="BP1570" s="1"/>
  <c r="L1570"/>
  <c r="BM1570" s="1"/>
  <c r="I1570"/>
  <c r="BJ1570" s="1"/>
  <c r="BE1569"/>
  <c r="BB1569"/>
  <c r="AX1569"/>
  <c r="AX1571" s="1"/>
  <c r="AW1569"/>
  <c r="AW1571" s="1"/>
  <c r="AR1569"/>
  <c r="AR1571" s="1"/>
  <c r="AO1569"/>
  <c r="AO1571" s="1"/>
  <c r="AL1569"/>
  <c r="AL1571" s="1"/>
  <c r="AI1569"/>
  <c r="AI1571" s="1"/>
  <c r="AE1569"/>
  <c r="AB1569"/>
  <c r="AB1571" s="1"/>
  <c r="Y1569"/>
  <c r="V1569"/>
  <c r="V1571" s="1"/>
  <c r="R1569"/>
  <c r="O1569"/>
  <c r="L1569"/>
  <c r="I1569"/>
  <c r="BJ1569" s="1"/>
  <c r="BD1567"/>
  <c r="CE1567" s="1"/>
  <c r="BC1567"/>
  <c r="CD1567" s="1"/>
  <c r="BA1567"/>
  <c r="CB1567" s="1"/>
  <c r="AZ1567"/>
  <c r="CA1567" s="1"/>
  <c r="AV1567"/>
  <c r="BV1567" s="1"/>
  <c r="AU1567"/>
  <c r="BU1567" s="1"/>
  <c r="AT1567"/>
  <c r="BT1567" s="1"/>
  <c r="AS1567"/>
  <c r="AQ1567"/>
  <c r="AP1567"/>
  <c r="AN1567"/>
  <c r="AM1567"/>
  <c r="AK1567"/>
  <c r="AJ1567"/>
  <c r="AH1567"/>
  <c r="AG1567"/>
  <c r="AF1567"/>
  <c r="AD1567"/>
  <c r="AC1567"/>
  <c r="AA1567"/>
  <c r="Z1567"/>
  <c r="X1567"/>
  <c r="W1567"/>
  <c r="U1567"/>
  <c r="T1567"/>
  <c r="S1567"/>
  <c r="Q1567"/>
  <c r="P1567"/>
  <c r="N1567"/>
  <c r="M1567"/>
  <c r="K1567"/>
  <c r="J1567"/>
  <c r="H1567"/>
  <c r="G1567"/>
  <c r="BE1566"/>
  <c r="CF1566" s="1"/>
  <c r="BB1566"/>
  <c r="CC1566" s="1"/>
  <c r="AX1566"/>
  <c r="AW1566"/>
  <c r="AR1566"/>
  <c r="AO1566"/>
  <c r="AL1566"/>
  <c r="AI1566"/>
  <c r="AE1566"/>
  <c r="AB1566"/>
  <c r="Y1566"/>
  <c r="V1566"/>
  <c r="R1566"/>
  <c r="BS1566" s="1"/>
  <c r="O1566"/>
  <c r="BP1566" s="1"/>
  <c r="L1566"/>
  <c r="BM1566" s="1"/>
  <c r="I1566"/>
  <c r="BJ1566" s="1"/>
  <c r="BE1565"/>
  <c r="BB1565"/>
  <c r="AX1565"/>
  <c r="AX1567" s="1"/>
  <c r="AW1565"/>
  <c r="AW1567" s="1"/>
  <c r="AR1565"/>
  <c r="AR1567" s="1"/>
  <c r="AO1565"/>
  <c r="AO1567" s="1"/>
  <c r="AL1565"/>
  <c r="AL1567" s="1"/>
  <c r="AI1565"/>
  <c r="AI1567" s="1"/>
  <c r="AE1565"/>
  <c r="AE1567" s="1"/>
  <c r="AB1565"/>
  <c r="Y1565"/>
  <c r="Y1567" s="1"/>
  <c r="V1565"/>
  <c r="V1567" s="1"/>
  <c r="R1565"/>
  <c r="O1565"/>
  <c r="L1565"/>
  <c r="I1565"/>
  <c r="BJ1565" s="1"/>
  <c r="BD1563"/>
  <c r="CE1563" s="1"/>
  <c r="BC1563"/>
  <c r="CD1563" s="1"/>
  <c r="BA1563"/>
  <c r="CB1563" s="1"/>
  <c r="AZ1563"/>
  <c r="CA1563" s="1"/>
  <c r="AV1563"/>
  <c r="BV1563" s="1"/>
  <c r="AU1563"/>
  <c r="BU1563" s="1"/>
  <c r="AT1563"/>
  <c r="BT1563" s="1"/>
  <c r="AS1563"/>
  <c r="AQ1563"/>
  <c r="AP1563"/>
  <c r="AN1563"/>
  <c r="AM1563"/>
  <c r="AK1563"/>
  <c r="AJ1563"/>
  <c r="AH1563"/>
  <c r="AG1563"/>
  <c r="AF1563"/>
  <c r="AD1563"/>
  <c r="AC1563"/>
  <c r="AA1563"/>
  <c r="Z1563"/>
  <c r="X1563"/>
  <c r="W1563"/>
  <c r="U1563"/>
  <c r="T1563"/>
  <c r="S1563"/>
  <c r="Q1563"/>
  <c r="P1563"/>
  <c r="N1563"/>
  <c r="M1563"/>
  <c r="K1563"/>
  <c r="J1563"/>
  <c r="H1563"/>
  <c r="G1563"/>
  <c r="BE1562"/>
  <c r="CF1562" s="1"/>
  <c r="BB1562"/>
  <c r="CC1562" s="1"/>
  <c r="AX1562"/>
  <c r="AW1562"/>
  <c r="AR1562"/>
  <c r="AO1562"/>
  <c r="AL1562"/>
  <c r="AI1562"/>
  <c r="AE1562"/>
  <c r="AB1562"/>
  <c r="Y1562"/>
  <c r="V1562"/>
  <c r="R1562"/>
  <c r="BS1562" s="1"/>
  <c r="O1562"/>
  <c r="BP1562" s="1"/>
  <c r="L1562"/>
  <c r="BM1562" s="1"/>
  <c r="I1562"/>
  <c r="BJ1562" s="1"/>
  <c r="BE1561"/>
  <c r="BB1561"/>
  <c r="AX1561"/>
  <c r="AX1563" s="1"/>
  <c r="AW1561"/>
  <c r="AW1563" s="1"/>
  <c r="AR1561"/>
  <c r="AR1563" s="1"/>
  <c r="AO1561"/>
  <c r="AO1563" s="1"/>
  <c r="AL1561"/>
  <c r="AL1563" s="1"/>
  <c r="AI1561"/>
  <c r="AI1563" s="1"/>
  <c r="AE1561"/>
  <c r="AE1563" s="1"/>
  <c r="AB1561"/>
  <c r="AB1563" s="1"/>
  <c r="Y1561"/>
  <c r="Y1563" s="1"/>
  <c r="V1561"/>
  <c r="V1563" s="1"/>
  <c r="R1561"/>
  <c r="O1561"/>
  <c r="L1561"/>
  <c r="I1561"/>
  <c r="BJ1561" s="1"/>
  <c r="BD1559"/>
  <c r="BC1559"/>
  <c r="BA1559"/>
  <c r="AZ1559"/>
  <c r="AV1559"/>
  <c r="AU1559"/>
  <c r="AT1559"/>
  <c r="AS1559"/>
  <c r="AQ1559"/>
  <c r="AP1559"/>
  <c r="AN1559"/>
  <c r="AM1559"/>
  <c r="AK1559"/>
  <c r="AJ1559"/>
  <c r="AH1559"/>
  <c r="AG1559"/>
  <c r="AF1559"/>
  <c r="AD1559"/>
  <c r="AC1559"/>
  <c r="AA1559"/>
  <c r="Z1559"/>
  <c r="X1559"/>
  <c r="W1559"/>
  <c r="U1559"/>
  <c r="T1559"/>
  <c r="S1559"/>
  <c r="Q1559"/>
  <c r="P1559"/>
  <c r="N1559"/>
  <c r="M1559"/>
  <c r="K1559"/>
  <c r="J1559"/>
  <c r="H1559"/>
  <c r="G1559"/>
  <c r="BE1558"/>
  <c r="BB1558"/>
  <c r="AX1558"/>
  <c r="AW1558"/>
  <c r="AR1558"/>
  <c r="AO1558"/>
  <c r="AL1558"/>
  <c r="AI1558"/>
  <c r="AE1558"/>
  <c r="AB1558"/>
  <c r="Y1558"/>
  <c r="V1558"/>
  <c r="R1558"/>
  <c r="O1558"/>
  <c r="L1558"/>
  <c r="I1558"/>
  <c r="BE1557"/>
  <c r="BB1557"/>
  <c r="AX1557"/>
  <c r="AW1557"/>
  <c r="AR1557"/>
  <c r="AO1557"/>
  <c r="AL1557"/>
  <c r="AI1557"/>
  <c r="AE1557"/>
  <c r="AB1557"/>
  <c r="Y1557"/>
  <c r="V1557"/>
  <c r="R1557"/>
  <c r="O1557"/>
  <c r="L1557"/>
  <c r="I1557"/>
  <c r="BT1550"/>
  <c r="BU1550"/>
  <c r="BV1550"/>
  <c r="CA1550"/>
  <c r="CB1550"/>
  <c r="CD1550"/>
  <c r="CE1550"/>
  <c r="BT1551"/>
  <c r="BU1551"/>
  <c r="BV1551"/>
  <c r="CB1551"/>
  <c r="CD1551"/>
  <c r="CE1551"/>
  <c r="BD1548"/>
  <c r="CE1548" s="1"/>
  <c r="BC1548"/>
  <c r="CD1548" s="1"/>
  <c r="BA1548"/>
  <c r="CB1548" s="1"/>
  <c r="AZ1548"/>
  <c r="CA1548" s="1"/>
  <c r="AV1548"/>
  <c r="BV1548" s="1"/>
  <c r="AU1548"/>
  <c r="BU1548" s="1"/>
  <c r="AT1548"/>
  <c r="BT1548" s="1"/>
  <c r="AS1548"/>
  <c r="AQ1548"/>
  <c r="AP1548"/>
  <c r="AN1548"/>
  <c r="AM1548"/>
  <c r="AK1548"/>
  <c r="AJ1548"/>
  <c r="AH1548"/>
  <c r="AG1548"/>
  <c r="AF1548"/>
  <c r="AD1548"/>
  <c r="AC1548"/>
  <c r="AA1548"/>
  <c r="Z1548"/>
  <c r="X1548"/>
  <c r="W1548"/>
  <c r="U1548"/>
  <c r="T1548"/>
  <c r="S1548"/>
  <c r="Q1548"/>
  <c r="P1548"/>
  <c r="N1548"/>
  <c r="M1548"/>
  <c r="K1548"/>
  <c r="J1548"/>
  <c r="H1548"/>
  <c r="G1548"/>
  <c r="BE1547"/>
  <c r="CF1547" s="1"/>
  <c r="BB1547"/>
  <c r="CC1547" s="1"/>
  <c r="AX1547"/>
  <c r="AW1547"/>
  <c r="AR1547"/>
  <c r="AO1547"/>
  <c r="AL1547"/>
  <c r="AI1547"/>
  <c r="AE1547"/>
  <c r="AB1547"/>
  <c r="Y1547"/>
  <c r="V1547"/>
  <c r="R1547"/>
  <c r="O1547"/>
  <c r="BP1547" s="1"/>
  <c r="L1547"/>
  <c r="BM1547" s="1"/>
  <c r="I1547"/>
  <c r="BJ1547" s="1"/>
  <c r="BE1546"/>
  <c r="BB1546"/>
  <c r="AX1546"/>
  <c r="AW1546"/>
  <c r="AR1546"/>
  <c r="AR1548" s="1"/>
  <c r="AO1546"/>
  <c r="AO1548" s="1"/>
  <c r="AL1546"/>
  <c r="AL1548" s="1"/>
  <c r="AI1546"/>
  <c r="AI1548" s="1"/>
  <c r="AE1546"/>
  <c r="AB1546"/>
  <c r="AB1548" s="1"/>
  <c r="Y1546"/>
  <c r="V1546"/>
  <c r="V1548" s="1"/>
  <c r="R1546"/>
  <c r="O1546"/>
  <c r="L1546"/>
  <c r="I1546"/>
  <c r="BJ1546" s="1"/>
  <c r="BD1544"/>
  <c r="CE1544" s="1"/>
  <c r="BC1544"/>
  <c r="CD1544" s="1"/>
  <c r="BA1544"/>
  <c r="CB1544" s="1"/>
  <c r="AZ1544"/>
  <c r="CA1544" s="1"/>
  <c r="AV1544"/>
  <c r="BV1544" s="1"/>
  <c r="AU1544"/>
  <c r="BU1544" s="1"/>
  <c r="AT1544"/>
  <c r="BT1544" s="1"/>
  <c r="AS1544"/>
  <c r="AQ1544"/>
  <c r="AP1544"/>
  <c r="AN1544"/>
  <c r="AM1544"/>
  <c r="AK1544"/>
  <c r="AJ1544"/>
  <c r="AH1544"/>
  <c r="AG1544"/>
  <c r="AF1544"/>
  <c r="AD1544"/>
  <c r="AC1544"/>
  <c r="AA1544"/>
  <c r="Z1544"/>
  <c r="X1544"/>
  <c r="W1544"/>
  <c r="U1544"/>
  <c r="T1544"/>
  <c r="S1544"/>
  <c r="Q1544"/>
  <c r="P1544"/>
  <c r="N1544"/>
  <c r="M1544"/>
  <c r="K1544"/>
  <c r="J1544"/>
  <c r="H1544"/>
  <c r="G1544"/>
  <c r="BE1543"/>
  <c r="CF1543" s="1"/>
  <c r="BB1543"/>
  <c r="CC1543" s="1"/>
  <c r="AX1543"/>
  <c r="AW1543"/>
  <c r="AR1543"/>
  <c r="AO1543"/>
  <c r="AL1543"/>
  <c r="AI1543"/>
  <c r="AE1543"/>
  <c r="AB1543"/>
  <c r="Y1543"/>
  <c r="V1543"/>
  <c r="R1543"/>
  <c r="BS1543" s="1"/>
  <c r="O1543"/>
  <c r="BP1543" s="1"/>
  <c r="L1543"/>
  <c r="BM1543" s="1"/>
  <c r="I1543"/>
  <c r="BJ1543" s="1"/>
  <c r="BE1542"/>
  <c r="BB1542"/>
  <c r="AX1542"/>
  <c r="AX1544" s="1"/>
  <c r="AW1542"/>
  <c r="AR1542"/>
  <c r="AR1544" s="1"/>
  <c r="AO1542"/>
  <c r="AO1544" s="1"/>
  <c r="AL1542"/>
  <c r="AL1544" s="1"/>
  <c r="AI1542"/>
  <c r="AI1544" s="1"/>
  <c r="AE1542"/>
  <c r="AB1542"/>
  <c r="AB1544" s="1"/>
  <c r="Y1542"/>
  <c r="V1542"/>
  <c r="V1544" s="1"/>
  <c r="R1542"/>
  <c r="O1542"/>
  <c r="L1542"/>
  <c r="I1542"/>
  <c r="BJ1542" s="1"/>
  <c r="BD1540"/>
  <c r="CE1540" s="1"/>
  <c r="BC1540"/>
  <c r="CD1540" s="1"/>
  <c r="BA1540"/>
  <c r="CB1540" s="1"/>
  <c r="AZ1540"/>
  <c r="CA1540" s="1"/>
  <c r="AV1540"/>
  <c r="BV1540" s="1"/>
  <c r="AU1540"/>
  <c r="BU1540" s="1"/>
  <c r="AT1540"/>
  <c r="BT1540" s="1"/>
  <c r="AS1540"/>
  <c r="AQ1540"/>
  <c r="AP1540"/>
  <c r="AN1540"/>
  <c r="AM1540"/>
  <c r="AK1540"/>
  <c r="AJ1540"/>
  <c r="AH1540"/>
  <c r="AG1540"/>
  <c r="AF1540"/>
  <c r="AD1540"/>
  <c r="AC1540"/>
  <c r="AA1540"/>
  <c r="Z1540"/>
  <c r="X1540"/>
  <c r="W1540"/>
  <c r="U1540"/>
  <c r="T1540"/>
  <c r="S1540"/>
  <c r="Q1540"/>
  <c r="P1540"/>
  <c r="N1540"/>
  <c r="M1540"/>
  <c r="K1540"/>
  <c r="J1540"/>
  <c r="H1540"/>
  <c r="G1540"/>
  <c r="BE1539"/>
  <c r="CF1539" s="1"/>
  <c r="BB1539"/>
  <c r="CC1539" s="1"/>
  <c r="AX1539"/>
  <c r="AW1539"/>
  <c r="AR1539"/>
  <c r="AO1539"/>
  <c r="AL1539"/>
  <c r="AI1539"/>
  <c r="AE1539"/>
  <c r="AB1539"/>
  <c r="Y1539"/>
  <c r="V1539"/>
  <c r="R1539"/>
  <c r="BS1539" s="1"/>
  <c r="O1539"/>
  <c r="BP1539" s="1"/>
  <c r="L1539"/>
  <c r="BM1539" s="1"/>
  <c r="I1539"/>
  <c r="BJ1539" s="1"/>
  <c r="BE1538"/>
  <c r="BB1538"/>
  <c r="AX1538"/>
  <c r="AW1538"/>
  <c r="AR1538"/>
  <c r="AR1540" s="1"/>
  <c r="AO1538"/>
  <c r="AO1540" s="1"/>
  <c r="AL1538"/>
  <c r="AL1540" s="1"/>
  <c r="AI1538"/>
  <c r="AI1540" s="1"/>
  <c r="AE1538"/>
  <c r="AE1540" s="1"/>
  <c r="AB1538"/>
  <c r="Y1538"/>
  <c r="Y1540" s="1"/>
  <c r="V1538"/>
  <c r="V1540" s="1"/>
  <c r="R1538"/>
  <c r="O1538"/>
  <c r="L1538"/>
  <c r="I1538"/>
  <c r="BJ1538" s="1"/>
  <c r="BD1536"/>
  <c r="CE1536" s="1"/>
  <c r="BC1536"/>
  <c r="CD1536" s="1"/>
  <c r="BA1536"/>
  <c r="CB1536" s="1"/>
  <c r="AZ1536"/>
  <c r="CA1536" s="1"/>
  <c r="AV1536"/>
  <c r="BV1536" s="1"/>
  <c r="AU1536"/>
  <c r="BU1536" s="1"/>
  <c r="AT1536"/>
  <c r="BT1536" s="1"/>
  <c r="AS1536"/>
  <c r="AQ1536"/>
  <c r="AP1536"/>
  <c r="AN1536"/>
  <c r="AM1536"/>
  <c r="AK1536"/>
  <c r="AJ1536"/>
  <c r="AH1536"/>
  <c r="AG1536"/>
  <c r="AF1536"/>
  <c r="AD1536"/>
  <c r="AC1536"/>
  <c r="AA1536"/>
  <c r="Z1536"/>
  <c r="X1536"/>
  <c r="W1536"/>
  <c r="U1536"/>
  <c r="T1536"/>
  <c r="S1536"/>
  <c r="Q1536"/>
  <c r="P1536"/>
  <c r="N1536"/>
  <c r="M1536"/>
  <c r="K1536"/>
  <c r="J1536"/>
  <c r="H1536"/>
  <c r="G1536"/>
  <c r="BE1535"/>
  <c r="CF1535" s="1"/>
  <c r="BB1535"/>
  <c r="CC1535" s="1"/>
  <c r="AX1535"/>
  <c r="AW1535"/>
  <c r="AR1535"/>
  <c r="AO1535"/>
  <c r="AL1535"/>
  <c r="AI1535"/>
  <c r="AE1535"/>
  <c r="AB1535"/>
  <c r="Y1535"/>
  <c r="V1535"/>
  <c r="R1535"/>
  <c r="BS1535" s="1"/>
  <c r="O1535"/>
  <c r="BP1535" s="1"/>
  <c r="L1535"/>
  <c r="BM1535" s="1"/>
  <c r="I1535"/>
  <c r="BJ1535" s="1"/>
  <c r="BE1534"/>
  <c r="BB1534"/>
  <c r="AX1534"/>
  <c r="AX1536" s="1"/>
  <c r="AW1534"/>
  <c r="AW1536" s="1"/>
  <c r="AR1534"/>
  <c r="AR1536" s="1"/>
  <c r="AO1534"/>
  <c r="AO1536" s="1"/>
  <c r="AL1534"/>
  <c r="AL1536" s="1"/>
  <c r="AI1534"/>
  <c r="AI1536" s="1"/>
  <c r="AE1534"/>
  <c r="AE1536" s="1"/>
  <c r="AB1534"/>
  <c r="AB1536" s="1"/>
  <c r="Y1534"/>
  <c r="V1534"/>
  <c r="V1536" s="1"/>
  <c r="R1534"/>
  <c r="O1534"/>
  <c r="L1534"/>
  <c r="I1534"/>
  <c r="BD1532"/>
  <c r="CE1532" s="1"/>
  <c r="BC1532"/>
  <c r="CD1532" s="1"/>
  <c r="BA1532"/>
  <c r="CB1532" s="1"/>
  <c r="AZ1532"/>
  <c r="CA1532" s="1"/>
  <c r="AV1532"/>
  <c r="BV1532" s="1"/>
  <c r="AU1532"/>
  <c r="BU1532" s="1"/>
  <c r="AT1532"/>
  <c r="BT1532" s="1"/>
  <c r="AS1532"/>
  <c r="AQ1532"/>
  <c r="AP1532"/>
  <c r="AN1532"/>
  <c r="AM1532"/>
  <c r="AK1532"/>
  <c r="AJ1532"/>
  <c r="AH1532"/>
  <c r="AG1532"/>
  <c r="AF1532"/>
  <c r="AD1532"/>
  <c r="AC1532"/>
  <c r="AA1532"/>
  <c r="Z1532"/>
  <c r="X1532"/>
  <c r="W1532"/>
  <c r="U1532"/>
  <c r="T1532"/>
  <c r="S1532"/>
  <c r="Q1532"/>
  <c r="P1532"/>
  <c r="N1532"/>
  <c r="M1532"/>
  <c r="K1532"/>
  <c r="J1532"/>
  <c r="H1532"/>
  <c r="G1532"/>
  <c r="BE1531"/>
  <c r="CF1531" s="1"/>
  <c r="BB1531"/>
  <c r="CC1531" s="1"/>
  <c r="AX1531"/>
  <c r="AW1531"/>
  <c r="AR1531"/>
  <c r="AO1531"/>
  <c r="AL1531"/>
  <c r="AI1531"/>
  <c r="AE1531"/>
  <c r="AB1531"/>
  <c r="Y1531"/>
  <c r="V1531"/>
  <c r="R1531"/>
  <c r="BS1531" s="1"/>
  <c r="O1531"/>
  <c r="BP1531" s="1"/>
  <c r="L1531"/>
  <c r="I1531"/>
  <c r="BJ1531" s="1"/>
  <c r="BE1530"/>
  <c r="BB1530"/>
  <c r="AX1530"/>
  <c r="AX1532" s="1"/>
  <c r="AW1530"/>
  <c r="AW1532" s="1"/>
  <c r="AR1530"/>
  <c r="AR1532" s="1"/>
  <c r="AO1530"/>
  <c r="AO1532" s="1"/>
  <c r="AL1530"/>
  <c r="AI1530"/>
  <c r="AI1532" s="1"/>
  <c r="AE1530"/>
  <c r="AE1532" s="1"/>
  <c r="AB1530"/>
  <c r="AB1532" s="1"/>
  <c r="Y1530"/>
  <c r="V1530"/>
  <c r="V1532" s="1"/>
  <c r="R1530"/>
  <c r="O1530"/>
  <c r="L1530"/>
  <c r="I1530"/>
  <c r="BD1528"/>
  <c r="CE1528" s="1"/>
  <c r="BC1528"/>
  <c r="CD1528" s="1"/>
  <c r="BA1528"/>
  <c r="CB1528" s="1"/>
  <c r="AZ1528"/>
  <c r="CA1528" s="1"/>
  <c r="AV1528"/>
  <c r="BV1528" s="1"/>
  <c r="AU1528"/>
  <c r="BU1528" s="1"/>
  <c r="AT1528"/>
  <c r="BT1528" s="1"/>
  <c r="AS1528"/>
  <c r="AQ1528"/>
  <c r="AP1528"/>
  <c r="AN1528"/>
  <c r="AM1528"/>
  <c r="AK1528"/>
  <c r="AJ1528"/>
  <c r="AH1528"/>
  <c r="AG1528"/>
  <c r="AF1528"/>
  <c r="AD1528"/>
  <c r="AC1528"/>
  <c r="AA1528"/>
  <c r="Z1528"/>
  <c r="X1528"/>
  <c r="W1528"/>
  <c r="U1528"/>
  <c r="T1528"/>
  <c r="S1528"/>
  <c r="Q1528"/>
  <c r="P1528"/>
  <c r="N1528"/>
  <c r="M1528"/>
  <c r="K1528"/>
  <c r="J1528"/>
  <c r="H1528"/>
  <c r="G1528"/>
  <c r="BE1527"/>
  <c r="CF1527" s="1"/>
  <c r="BB1527"/>
  <c r="CC1527" s="1"/>
  <c r="AX1527"/>
  <c r="AW1527"/>
  <c r="AR1527"/>
  <c r="AO1527"/>
  <c r="AL1527"/>
  <c r="AI1527"/>
  <c r="AE1527"/>
  <c r="AB1527"/>
  <c r="Y1527"/>
  <c r="V1527"/>
  <c r="R1527"/>
  <c r="BS1527" s="1"/>
  <c r="O1527"/>
  <c r="BP1527" s="1"/>
  <c r="L1527"/>
  <c r="BM1527" s="1"/>
  <c r="I1527"/>
  <c r="BJ1527" s="1"/>
  <c r="BE1526"/>
  <c r="BB1526"/>
  <c r="AX1526"/>
  <c r="AX1528" s="1"/>
  <c r="AW1526"/>
  <c r="AR1526"/>
  <c r="AR1528" s="1"/>
  <c r="AO1526"/>
  <c r="AO1528" s="1"/>
  <c r="AL1526"/>
  <c r="AL1528" s="1"/>
  <c r="AI1526"/>
  <c r="AI1528" s="1"/>
  <c r="AE1526"/>
  <c r="AB1526"/>
  <c r="AB1528" s="1"/>
  <c r="Y1526"/>
  <c r="V1526"/>
  <c r="V1528" s="1"/>
  <c r="R1526"/>
  <c r="L1526"/>
  <c r="I1526"/>
  <c r="BD1524"/>
  <c r="CE1524" s="1"/>
  <c r="BC1524"/>
  <c r="CD1524" s="1"/>
  <c r="BA1524"/>
  <c r="CB1524" s="1"/>
  <c r="AZ1524"/>
  <c r="CA1524" s="1"/>
  <c r="AV1524"/>
  <c r="BV1524" s="1"/>
  <c r="AU1524"/>
  <c r="BU1524" s="1"/>
  <c r="AT1524"/>
  <c r="BT1524" s="1"/>
  <c r="AS1524"/>
  <c r="AQ1524"/>
  <c r="AP1524"/>
  <c r="AN1524"/>
  <c r="AM1524"/>
  <c r="AK1524"/>
  <c r="AJ1524"/>
  <c r="AH1524"/>
  <c r="AG1524"/>
  <c r="AF1524"/>
  <c r="AD1524"/>
  <c r="AC1524"/>
  <c r="AA1524"/>
  <c r="Z1524"/>
  <c r="X1524"/>
  <c r="W1524"/>
  <c r="U1524"/>
  <c r="T1524"/>
  <c r="S1524"/>
  <c r="Q1524"/>
  <c r="P1524"/>
  <c r="N1524"/>
  <c r="M1524"/>
  <c r="K1524"/>
  <c r="J1524"/>
  <c r="H1524"/>
  <c r="G1524"/>
  <c r="BE1523"/>
  <c r="CF1523" s="1"/>
  <c r="BB1523"/>
  <c r="CC1523" s="1"/>
  <c r="AX1523"/>
  <c r="AW1523"/>
  <c r="AR1523"/>
  <c r="AO1523"/>
  <c r="AL1523"/>
  <c r="AI1523"/>
  <c r="AE1523"/>
  <c r="AB1523"/>
  <c r="Y1523"/>
  <c r="V1523"/>
  <c r="R1523"/>
  <c r="BS1523" s="1"/>
  <c r="O1523"/>
  <c r="BP1523" s="1"/>
  <c r="L1523"/>
  <c r="BM1523" s="1"/>
  <c r="I1523"/>
  <c r="BJ1523" s="1"/>
  <c r="BE1522"/>
  <c r="BB1522"/>
  <c r="AX1522"/>
  <c r="AX1524" s="1"/>
  <c r="AW1522"/>
  <c r="AR1522"/>
  <c r="AR1524" s="1"/>
  <c r="AO1522"/>
  <c r="AO1524" s="1"/>
  <c r="AL1522"/>
  <c r="AL1524" s="1"/>
  <c r="AI1522"/>
  <c r="AI1524" s="1"/>
  <c r="AE1522"/>
  <c r="AE1524" s="1"/>
  <c r="AB1522"/>
  <c r="Y1522"/>
  <c r="Y1524" s="1"/>
  <c r="V1522"/>
  <c r="V1524" s="1"/>
  <c r="R1522"/>
  <c r="O1522"/>
  <c r="L1522"/>
  <c r="I1522"/>
  <c r="BJ1522" s="1"/>
  <c r="BD1519"/>
  <c r="CE1519" s="1"/>
  <c r="BC1519"/>
  <c r="CD1519" s="1"/>
  <c r="BA1519"/>
  <c r="CB1519" s="1"/>
  <c r="AZ1519"/>
  <c r="CA1519" s="1"/>
  <c r="AV1519"/>
  <c r="BV1519" s="1"/>
  <c r="AU1519"/>
  <c r="BU1519" s="1"/>
  <c r="AT1519"/>
  <c r="BT1519" s="1"/>
  <c r="AS1519"/>
  <c r="AQ1519"/>
  <c r="AP1519"/>
  <c r="AN1519"/>
  <c r="AM1519"/>
  <c r="AK1519"/>
  <c r="AJ1519"/>
  <c r="AH1519"/>
  <c r="AG1519"/>
  <c r="AF1519"/>
  <c r="AD1519"/>
  <c r="AC1519"/>
  <c r="AA1519"/>
  <c r="Z1519"/>
  <c r="X1519"/>
  <c r="W1519"/>
  <c r="U1519"/>
  <c r="T1519"/>
  <c r="S1519"/>
  <c r="Q1519"/>
  <c r="P1519"/>
  <c r="N1519"/>
  <c r="M1519"/>
  <c r="K1519"/>
  <c r="J1519"/>
  <c r="H1519"/>
  <c r="G1519"/>
  <c r="BE1518"/>
  <c r="CF1518" s="1"/>
  <c r="BB1518"/>
  <c r="CC1518" s="1"/>
  <c r="AX1518"/>
  <c r="AW1518"/>
  <c r="AR1518"/>
  <c r="AO1518"/>
  <c r="AL1518"/>
  <c r="AI1518"/>
  <c r="AE1518"/>
  <c r="AB1518"/>
  <c r="Y1518"/>
  <c r="V1518"/>
  <c r="R1518"/>
  <c r="BS1518" s="1"/>
  <c r="O1518"/>
  <c r="BP1518" s="1"/>
  <c r="L1518"/>
  <c r="BM1518" s="1"/>
  <c r="I1518"/>
  <c r="BJ1518" s="1"/>
  <c r="BE1517"/>
  <c r="BB1517"/>
  <c r="AX1517"/>
  <c r="AW1517"/>
  <c r="AW1519" s="1"/>
  <c r="AR1517"/>
  <c r="AR1519" s="1"/>
  <c r="AO1517"/>
  <c r="AO1519" s="1"/>
  <c r="AL1517"/>
  <c r="AL1519" s="1"/>
  <c r="AI1517"/>
  <c r="AI1519" s="1"/>
  <c r="AE1517"/>
  <c r="AE1519" s="1"/>
  <c r="AB1517"/>
  <c r="Y1517"/>
  <c r="Y1519" s="1"/>
  <c r="V1517"/>
  <c r="V1519" s="1"/>
  <c r="R1517"/>
  <c r="O1517"/>
  <c r="L1517"/>
  <c r="I1517"/>
  <c r="BJ1517" s="1"/>
  <c r="BD1515"/>
  <c r="CE1515" s="1"/>
  <c r="BC1515"/>
  <c r="CD1515" s="1"/>
  <c r="BA1515"/>
  <c r="CB1515" s="1"/>
  <c r="AZ1515"/>
  <c r="CA1515" s="1"/>
  <c r="AV1515"/>
  <c r="BV1515" s="1"/>
  <c r="AU1515"/>
  <c r="BU1515" s="1"/>
  <c r="AT1515"/>
  <c r="BT1515" s="1"/>
  <c r="AS1515"/>
  <c r="AQ1515"/>
  <c r="AP1515"/>
  <c r="AN1515"/>
  <c r="AM1515"/>
  <c r="AK1515"/>
  <c r="AJ1515"/>
  <c r="AH1515"/>
  <c r="AG1515"/>
  <c r="AF1515"/>
  <c r="AD1515"/>
  <c r="AC1515"/>
  <c r="AA1515"/>
  <c r="Z1515"/>
  <c r="X1515"/>
  <c r="W1515"/>
  <c r="U1515"/>
  <c r="T1515"/>
  <c r="S1515"/>
  <c r="Q1515"/>
  <c r="P1515"/>
  <c r="N1515"/>
  <c r="M1515"/>
  <c r="K1515"/>
  <c r="J1515"/>
  <c r="H1515"/>
  <c r="G1515"/>
  <c r="BE1514"/>
  <c r="CF1514" s="1"/>
  <c r="BB1514"/>
  <c r="CC1514" s="1"/>
  <c r="AX1514"/>
  <c r="AW1514"/>
  <c r="AR1514"/>
  <c r="AO1514"/>
  <c r="AL1514"/>
  <c r="AI1514"/>
  <c r="AE1514"/>
  <c r="AB1514"/>
  <c r="Y1514"/>
  <c r="V1514"/>
  <c r="R1514"/>
  <c r="BS1514" s="1"/>
  <c r="O1514"/>
  <c r="BP1514" s="1"/>
  <c r="L1514"/>
  <c r="BM1514" s="1"/>
  <c r="I1514"/>
  <c r="BJ1514" s="1"/>
  <c r="BE1513"/>
  <c r="BB1513"/>
  <c r="AX1513"/>
  <c r="AX1515" s="1"/>
  <c r="AW1513"/>
  <c r="AR1513"/>
  <c r="AR1515" s="1"/>
  <c r="AO1513"/>
  <c r="AO1515" s="1"/>
  <c r="AL1513"/>
  <c r="AL1515" s="1"/>
  <c r="AI1513"/>
  <c r="AI1515" s="1"/>
  <c r="AE1513"/>
  <c r="AB1513"/>
  <c r="AB1515" s="1"/>
  <c r="Y1513"/>
  <c r="V1513"/>
  <c r="V1515" s="1"/>
  <c r="R1513"/>
  <c r="O1513"/>
  <c r="L1513"/>
  <c r="I1513"/>
  <c r="BJ1513" s="1"/>
  <c r="BD1511"/>
  <c r="CE1511" s="1"/>
  <c r="BC1511"/>
  <c r="CD1511" s="1"/>
  <c r="BA1511"/>
  <c r="CB1511" s="1"/>
  <c r="AZ1511"/>
  <c r="CA1511" s="1"/>
  <c r="AV1511"/>
  <c r="BV1511" s="1"/>
  <c r="AU1511"/>
  <c r="BU1511" s="1"/>
  <c r="AT1511"/>
  <c r="BT1511" s="1"/>
  <c r="AS1511"/>
  <c r="AQ1511"/>
  <c r="AP1511"/>
  <c r="AN1511"/>
  <c r="AM1511"/>
  <c r="AK1511"/>
  <c r="AJ1511"/>
  <c r="AH1511"/>
  <c r="AG1511"/>
  <c r="AF1511"/>
  <c r="AD1511"/>
  <c r="AC1511"/>
  <c r="AA1511"/>
  <c r="Z1511"/>
  <c r="X1511"/>
  <c r="W1511"/>
  <c r="U1511"/>
  <c r="T1511"/>
  <c r="S1511"/>
  <c r="Q1511"/>
  <c r="P1511"/>
  <c r="N1511"/>
  <c r="M1511"/>
  <c r="K1511"/>
  <c r="J1511"/>
  <c r="H1511"/>
  <c r="G1511"/>
  <c r="BE1510"/>
  <c r="CF1510" s="1"/>
  <c r="BB1510"/>
  <c r="CC1510" s="1"/>
  <c r="AX1510"/>
  <c r="AW1510"/>
  <c r="AR1510"/>
  <c r="AO1510"/>
  <c r="AL1510"/>
  <c r="AI1510"/>
  <c r="AE1510"/>
  <c r="AB1510"/>
  <c r="Y1510"/>
  <c r="V1510"/>
  <c r="R1510"/>
  <c r="BS1510" s="1"/>
  <c r="O1510"/>
  <c r="BP1510" s="1"/>
  <c r="L1510"/>
  <c r="BM1510" s="1"/>
  <c r="I1510"/>
  <c r="BJ1510" s="1"/>
  <c r="BE1509"/>
  <c r="BB1509"/>
  <c r="AX1509"/>
  <c r="AW1509"/>
  <c r="AR1509"/>
  <c r="AR1511" s="1"/>
  <c r="AO1509"/>
  <c r="AO1511" s="1"/>
  <c r="AL1509"/>
  <c r="AL1511" s="1"/>
  <c r="AI1509"/>
  <c r="AI1511" s="1"/>
  <c r="AE1509"/>
  <c r="AE1511" s="1"/>
  <c r="AB1509"/>
  <c r="Y1509"/>
  <c r="Y1511" s="1"/>
  <c r="V1509"/>
  <c r="V1511" s="1"/>
  <c r="R1509"/>
  <c r="O1509"/>
  <c r="L1509"/>
  <c r="I1509"/>
  <c r="BD1507"/>
  <c r="CE1507" s="1"/>
  <c r="BC1507"/>
  <c r="CD1507" s="1"/>
  <c r="BA1507"/>
  <c r="CB1507" s="1"/>
  <c r="AZ1507"/>
  <c r="CA1507" s="1"/>
  <c r="AV1507"/>
  <c r="BV1507" s="1"/>
  <c r="AU1507"/>
  <c r="BU1507" s="1"/>
  <c r="AT1507"/>
  <c r="BT1507" s="1"/>
  <c r="AS1507"/>
  <c r="AQ1507"/>
  <c r="AP1507"/>
  <c r="AN1507"/>
  <c r="AM1507"/>
  <c r="AK1507"/>
  <c r="AJ1507"/>
  <c r="AH1507"/>
  <c r="AG1507"/>
  <c r="AF1507"/>
  <c r="AD1507"/>
  <c r="AC1507"/>
  <c r="AA1507"/>
  <c r="Z1507"/>
  <c r="X1507"/>
  <c r="W1507"/>
  <c r="U1507"/>
  <c r="T1507"/>
  <c r="S1507"/>
  <c r="Q1507"/>
  <c r="P1507"/>
  <c r="N1507"/>
  <c r="M1507"/>
  <c r="K1507"/>
  <c r="J1507"/>
  <c r="H1507"/>
  <c r="G1507"/>
  <c r="BE1506"/>
  <c r="CF1506" s="1"/>
  <c r="BB1506"/>
  <c r="CC1506" s="1"/>
  <c r="AX1506"/>
  <c r="AW1506"/>
  <c r="AR1506"/>
  <c r="AO1506"/>
  <c r="AL1506"/>
  <c r="AI1506"/>
  <c r="AE1506"/>
  <c r="AB1506"/>
  <c r="Y1506"/>
  <c r="V1506"/>
  <c r="R1506"/>
  <c r="BS1506" s="1"/>
  <c r="O1506"/>
  <c r="BP1506" s="1"/>
  <c r="L1506"/>
  <c r="BM1506" s="1"/>
  <c r="I1506"/>
  <c r="BJ1506" s="1"/>
  <c r="BE1505"/>
  <c r="BB1505"/>
  <c r="AX1505"/>
  <c r="AW1505"/>
  <c r="AW1507" s="1"/>
  <c r="AR1505"/>
  <c r="AR1507" s="1"/>
  <c r="AO1505"/>
  <c r="AO1507" s="1"/>
  <c r="AL1505"/>
  <c r="AL1507" s="1"/>
  <c r="AI1505"/>
  <c r="AI1507" s="1"/>
  <c r="AE1505"/>
  <c r="AE1507" s="1"/>
  <c r="AB1505"/>
  <c r="Y1505"/>
  <c r="Y1507" s="1"/>
  <c r="V1505"/>
  <c r="V1507" s="1"/>
  <c r="R1505"/>
  <c r="O1505"/>
  <c r="L1505"/>
  <c r="I1505"/>
  <c r="BD1503"/>
  <c r="CE1503" s="1"/>
  <c r="BC1503"/>
  <c r="CD1503" s="1"/>
  <c r="BA1503"/>
  <c r="CB1503" s="1"/>
  <c r="AZ1503"/>
  <c r="CA1503" s="1"/>
  <c r="AV1503"/>
  <c r="BV1503" s="1"/>
  <c r="AU1503"/>
  <c r="BU1503" s="1"/>
  <c r="AT1503"/>
  <c r="BT1503" s="1"/>
  <c r="AS1503"/>
  <c r="AQ1503"/>
  <c r="AP1503"/>
  <c r="AN1503"/>
  <c r="AM1503"/>
  <c r="AK1503"/>
  <c r="AJ1503"/>
  <c r="AH1503"/>
  <c r="AG1503"/>
  <c r="AF1503"/>
  <c r="AD1503"/>
  <c r="AC1503"/>
  <c r="AA1503"/>
  <c r="Z1503"/>
  <c r="X1503"/>
  <c r="W1503"/>
  <c r="U1503"/>
  <c r="T1503"/>
  <c r="S1503"/>
  <c r="Q1503"/>
  <c r="P1503"/>
  <c r="N1503"/>
  <c r="M1503"/>
  <c r="K1503"/>
  <c r="J1503"/>
  <c r="H1503"/>
  <c r="G1503"/>
  <c r="BE1502"/>
  <c r="BB1502"/>
  <c r="AX1502"/>
  <c r="AW1502"/>
  <c r="AR1502"/>
  <c r="AO1502"/>
  <c r="AL1502"/>
  <c r="AI1502"/>
  <c r="AE1502"/>
  <c r="AB1502"/>
  <c r="Y1502"/>
  <c r="V1502"/>
  <c r="R1502"/>
  <c r="O1502"/>
  <c r="L1502"/>
  <c r="I1502"/>
  <c r="BE1501"/>
  <c r="BB1501"/>
  <c r="AX1501"/>
  <c r="AW1501"/>
  <c r="AR1501"/>
  <c r="AO1501"/>
  <c r="AL1501"/>
  <c r="AI1501"/>
  <c r="AE1501"/>
  <c r="AB1501"/>
  <c r="Y1501"/>
  <c r="V1501"/>
  <c r="R1501"/>
  <c r="O1501"/>
  <c r="L1501"/>
  <c r="I1501"/>
  <c r="S1494"/>
  <c r="T1494"/>
  <c r="U1494"/>
  <c r="W1494"/>
  <c r="X1494"/>
  <c r="Z1494"/>
  <c r="AA1494"/>
  <c r="AC1494"/>
  <c r="AD1494"/>
  <c r="AF1494"/>
  <c r="AG1494"/>
  <c r="AH1494"/>
  <c r="AJ1494"/>
  <c r="AK1494"/>
  <c r="AM1494"/>
  <c r="AN1494"/>
  <c r="AP1494"/>
  <c r="AQ1494"/>
  <c r="AS1494"/>
  <c r="AT1494"/>
  <c r="BT1494" s="1"/>
  <c r="O9" i="6" s="1"/>
  <c r="AU1494" i="1"/>
  <c r="BU1494" s="1"/>
  <c r="P9" i="6" s="1"/>
  <c r="AV1494" i="1"/>
  <c r="BV1494" s="1"/>
  <c r="Q9" i="6" s="1"/>
  <c r="AZ1494" i="1"/>
  <c r="CA1494" s="1"/>
  <c r="V9" i="6" s="1"/>
  <c r="BA1494" i="1"/>
  <c r="CB1494" s="1"/>
  <c r="W9" i="6" s="1"/>
  <c r="BC1494" i="1"/>
  <c r="CD1494" s="1"/>
  <c r="Y9" i="6" s="1"/>
  <c r="BD1494" i="1"/>
  <c r="CE1494" s="1"/>
  <c r="Z9" i="6" s="1"/>
  <c r="BE1497" i="1"/>
  <c r="CF1497" s="1"/>
  <c r="BB1497"/>
  <c r="CC1497" s="1"/>
  <c r="AX1497"/>
  <c r="AW1497"/>
  <c r="AR1497"/>
  <c r="AO1497"/>
  <c r="AL1497"/>
  <c r="AI1497"/>
  <c r="R1497"/>
  <c r="BS1497" s="1"/>
  <c r="N61" i="14" s="1"/>
  <c r="O1497" i="1"/>
  <c r="BP1497" s="1"/>
  <c r="L1497"/>
  <c r="BM1497" s="1"/>
  <c r="H61" i="14" s="1"/>
  <c r="BJ1497" i="1"/>
  <c r="F61" i="2" s="1"/>
  <c r="BE1493" i="1"/>
  <c r="CF1493" s="1"/>
  <c r="BB1493"/>
  <c r="CC1493" s="1"/>
  <c r="AX1493"/>
  <c r="AW1493"/>
  <c r="AR1493"/>
  <c r="AO1493"/>
  <c r="AL1493"/>
  <c r="AI1493"/>
  <c r="AE1493"/>
  <c r="AB1493"/>
  <c r="Y1493"/>
  <c r="V1493"/>
  <c r="R1493"/>
  <c r="BS1493" s="1"/>
  <c r="BP1493"/>
  <c r="L1493"/>
  <c r="BM1493" s="1"/>
  <c r="BJ1493"/>
  <c r="BE1492"/>
  <c r="BB1492"/>
  <c r="AX1492"/>
  <c r="AW1492"/>
  <c r="AR1492"/>
  <c r="AR1494" s="1"/>
  <c r="AO1492"/>
  <c r="AO1494" s="1"/>
  <c r="AL1492"/>
  <c r="AI1492"/>
  <c r="AI1494" s="1"/>
  <c r="AE1492"/>
  <c r="AE1494" s="1"/>
  <c r="AB1492"/>
  <c r="AB1494" s="1"/>
  <c r="Y1492"/>
  <c r="V1492"/>
  <c r="V1494" s="1"/>
  <c r="R1492"/>
  <c r="BS1492" s="1"/>
  <c r="BP1492"/>
  <c r="L1492"/>
  <c r="BM1492" s="1"/>
  <c r="BJ1492"/>
  <c r="H1461"/>
  <c r="J1461"/>
  <c r="K1461"/>
  <c r="M1461"/>
  <c r="N1461"/>
  <c r="P1461"/>
  <c r="Q1461"/>
  <c r="S1461"/>
  <c r="T1461"/>
  <c r="U1461"/>
  <c r="W1461"/>
  <c r="X1461"/>
  <c r="Z1461"/>
  <c r="AA1461"/>
  <c r="AC1461"/>
  <c r="AD1461"/>
  <c r="AF1461"/>
  <c r="AG1461"/>
  <c r="AH1461"/>
  <c r="AJ1461"/>
  <c r="AK1461"/>
  <c r="AM1461"/>
  <c r="AN1461"/>
  <c r="AP1461"/>
  <c r="AQ1461"/>
  <c r="AS1461"/>
  <c r="AT1461"/>
  <c r="BT1461" s="1"/>
  <c r="O49" i="14" s="1"/>
  <c r="AU1461" i="1"/>
  <c r="BU1461" s="1"/>
  <c r="P49" i="14" s="1"/>
  <c r="AV1461" i="1"/>
  <c r="BV1461" s="1"/>
  <c r="Q49" i="14" s="1"/>
  <c r="AZ1461" i="1"/>
  <c r="CA1461" s="1"/>
  <c r="V49" i="14" s="1"/>
  <c r="BA1461" i="1"/>
  <c r="CB1461" s="1"/>
  <c r="W49" i="14" s="1"/>
  <c r="BC1461" i="1"/>
  <c r="CD1461" s="1"/>
  <c r="Y49" i="14" s="1"/>
  <c r="BD1461" i="1"/>
  <c r="CE1461" s="1"/>
  <c r="Z49" i="14" s="1"/>
  <c r="H1462" i="1"/>
  <c r="J1462"/>
  <c r="K1462"/>
  <c r="M1462"/>
  <c r="N1462"/>
  <c r="P1462"/>
  <c r="Q1462"/>
  <c r="S1462"/>
  <c r="T1462"/>
  <c r="U1462"/>
  <c r="W1462"/>
  <c r="X1462"/>
  <c r="Z1462"/>
  <c r="AA1462"/>
  <c r="AC1462"/>
  <c r="AD1462"/>
  <c r="AF1462"/>
  <c r="AG1462"/>
  <c r="AH1462"/>
  <c r="AJ1462"/>
  <c r="AK1462"/>
  <c r="AM1462"/>
  <c r="AN1462"/>
  <c r="AP1462"/>
  <c r="AQ1462"/>
  <c r="AS1462"/>
  <c r="AT1462"/>
  <c r="AU1462"/>
  <c r="BU1462" s="1"/>
  <c r="AV1462"/>
  <c r="BV1462" s="1"/>
  <c r="AZ1462"/>
  <c r="CA1462" s="1"/>
  <c r="BA1462"/>
  <c r="CB1462" s="1"/>
  <c r="BC1462"/>
  <c r="CD1462" s="1"/>
  <c r="BD1462"/>
  <c r="CE1462" s="1"/>
  <c r="H1435"/>
  <c r="J1435"/>
  <c r="K1435"/>
  <c r="M1435"/>
  <c r="N1435"/>
  <c r="P1435"/>
  <c r="Q1435"/>
  <c r="S1435"/>
  <c r="T1435"/>
  <c r="U1435"/>
  <c r="W1435"/>
  <c r="X1435"/>
  <c r="Z1435"/>
  <c r="AA1435"/>
  <c r="AC1435"/>
  <c r="AD1435"/>
  <c r="AF1435"/>
  <c r="AG1435"/>
  <c r="AH1435"/>
  <c r="AJ1435"/>
  <c r="AK1435"/>
  <c r="AM1435"/>
  <c r="AN1435"/>
  <c r="AP1435"/>
  <c r="AQ1435"/>
  <c r="AS1435"/>
  <c r="AT1435"/>
  <c r="AU1435"/>
  <c r="AV1435"/>
  <c r="BV1435" s="1"/>
  <c r="R557" i="2" s="1"/>
  <c r="AZ1435" i="1"/>
  <c r="CA1435" s="1"/>
  <c r="BA1435"/>
  <c r="CB1435" s="1"/>
  <c r="BC1435"/>
  <c r="BD1435"/>
  <c r="CE1435" s="1"/>
  <c r="H1436"/>
  <c r="J1436"/>
  <c r="K1436"/>
  <c r="M1436"/>
  <c r="N1436"/>
  <c r="P1436"/>
  <c r="Q1436"/>
  <c r="S1436"/>
  <c r="T1436"/>
  <c r="U1436"/>
  <c r="W1436"/>
  <c r="X1436"/>
  <c r="Z1436"/>
  <c r="AA1436"/>
  <c r="AC1436"/>
  <c r="AD1436"/>
  <c r="AF1436"/>
  <c r="AG1436"/>
  <c r="AH1436"/>
  <c r="AJ1436"/>
  <c r="AK1436"/>
  <c r="AM1436"/>
  <c r="AN1436"/>
  <c r="AP1436"/>
  <c r="AQ1436"/>
  <c r="AS1436"/>
  <c r="AT1436"/>
  <c r="BT1436" s="1"/>
  <c r="P558" i="2" s="1"/>
  <c r="AU1436" i="1"/>
  <c r="BU1436" s="1"/>
  <c r="Q558" i="2" s="1"/>
  <c r="AV1436" i="1"/>
  <c r="BV1436" s="1"/>
  <c r="R558" i="2" s="1"/>
  <c r="AZ1436" i="1"/>
  <c r="BA1436"/>
  <c r="CB1436" s="1"/>
  <c r="X558" i="2" s="1"/>
  <c r="BC1436" i="1"/>
  <c r="CD1436" s="1"/>
  <c r="Z558" i="2" s="1"/>
  <c r="BD1436" i="1"/>
  <c r="CE1436" s="1"/>
  <c r="AA558" i="2" s="1"/>
  <c r="BD1458" i="1"/>
  <c r="CE1458" s="1"/>
  <c r="BC1458"/>
  <c r="CD1458" s="1"/>
  <c r="BA1458"/>
  <c r="CB1458" s="1"/>
  <c r="AZ1458"/>
  <c r="CA1458" s="1"/>
  <c r="AV1458"/>
  <c r="BV1458" s="1"/>
  <c r="AU1458"/>
  <c r="BU1458" s="1"/>
  <c r="AT1458"/>
  <c r="BT1458" s="1"/>
  <c r="AS1458"/>
  <c r="AQ1458"/>
  <c r="AP1458"/>
  <c r="AN1458"/>
  <c r="AM1458"/>
  <c r="AK1458"/>
  <c r="AJ1458"/>
  <c r="AH1458"/>
  <c r="AG1458"/>
  <c r="AF1458"/>
  <c r="AD1458"/>
  <c r="AC1458"/>
  <c r="AA1458"/>
  <c r="Z1458"/>
  <c r="X1458"/>
  <c r="W1458"/>
  <c r="U1458"/>
  <c r="T1458"/>
  <c r="S1458"/>
  <c r="Q1458"/>
  <c r="P1458"/>
  <c r="N1458"/>
  <c r="M1458"/>
  <c r="K1458"/>
  <c r="J1458"/>
  <c r="H1458"/>
  <c r="G1458"/>
  <c r="BE1457"/>
  <c r="CF1457" s="1"/>
  <c r="AB613" i="2" s="1"/>
  <c r="BB1457" i="1"/>
  <c r="CC1457" s="1"/>
  <c r="Y613" i="2" s="1"/>
  <c r="AX1457" i="1"/>
  <c r="AW1457"/>
  <c r="AR1457"/>
  <c r="AO1457"/>
  <c r="AL1457"/>
  <c r="AI1457"/>
  <c r="AE1457"/>
  <c r="AB1457"/>
  <c r="Y1457"/>
  <c r="V1457"/>
  <c r="R1457"/>
  <c r="O1457"/>
  <c r="BP1457" s="1"/>
  <c r="L613" i="2" s="1"/>
  <c r="L1457" i="1"/>
  <c r="BM1457" s="1"/>
  <c r="I613" i="2" s="1"/>
  <c r="I1457" i="1"/>
  <c r="BE1456"/>
  <c r="BB1456"/>
  <c r="AX1456"/>
  <c r="AW1456"/>
  <c r="AW1458" s="1"/>
  <c r="AR1456"/>
  <c r="AO1456"/>
  <c r="AO1458" s="1"/>
  <c r="AL1456"/>
  <c r="AL1458" s="1"/>
  <c r="AI1456"/>
  <c r="AE1456"/>
  <c r="AE1458" s="1"/>
  <c r="AB1456"/>
  <c r="Y1456"/>
  <c r="Y1458" s="1"/>
  <c r="V1456"/>
  <c r="V1458" s="1"/>
  <c r="R1456"/>
  <c r="O1456"/>
  <c r="L1456"/>
  <c r="I1456"/>
  <c r="BD1453"/>
  <c r="CE1453" s="1"/>
  <c r="BC1453"/>
  <c r="CD1453" s="1"/>
  <c r="BA1453"/>
  <c r="CB1453" s="1"/>
  <c r="AZ1453"/>
  <c r="CA1453" s="1"/>
  <c r="AV1453"/>
  <c r="BV1453" s="1"/>
  <c r="AU1453"/>
  <c r="BU1453" s="1"/>
  <c r="AT1453"/>
  <c r="BT1453" s="1"/>
  <c r="AS1453"/>
  <c r="AQ1453"/>
  <c r="AP1453"/>
  <c r="AN1453"/>
  <c r="AM1453"/>
  <c r="AK1453"/>
  <c r="AJ1453"/>
  <c r="AH1453"/>
  <c r="AG1453"/>
  <c r="AF1453"/>
  <c r="AD1453"/>
  <c r="AC1453"/>
  <c r="AA1453"/>
  <c r="Z1453"/>
  <c r="X1453"/>
  <c r="W1453"/>
  <c r="U1453"/>
  <c r="T1453"/>
  <c r="S1453"/>
  <c r="Q1453"/>
  <c r="P1453"/>
  <c r="N1453"/>
  <c r="M1453"/>
  <c r="K1453"/>
  <c r="J1453"/>
  <c r="H1453"/>
  <c r="G1453"/>
  <c r="BE1452"/>
  <c r="CF1452" s="1"/>
  <c r="BB1452"/>
  <c r="CC1452" s="1"/>
  <c r="AX1452"/>
  <c r="AW1452"/>
  <c r="AR1452"/>
  <c r="AO1452"/>
  <c r="AL1452"/>
  <c r="AI1452"/>
  <c r="AE1452"/>
  <c r="AB1452"/>
  <c r="Y1452"/>
  <c r="V1452"/>
  <c r="R1452"/>
  <c r="BS1452" s="1"/>
  <c r="O1452"/>
  <c r="BP1452" s="1"/>
  <c r="L1452"/>
  <c r="BM1452" s="1"/>
  <c r="I1452"/>
  <c r="BJ1452" s="1"/>
  <c r="BE1451"/>
  <c r="BB1451"/>
  <c r="AX1451"/>
  <c r="AX1453" s="1"/>
  <c r="AW1451"/>
  <c r="AW1453" s="1"/>
  <c r="AR1451"/>
  <c r="AR1453" s="1"/>
  <c r="AO1451"/>
  <c r="AO1453" s="1"/>
  <c r="AL1451"/>
  <c r="AL1453" s="1"/>
  <c r="AI1451"/>
  <c r="AI1453" s="1"/>
  <c r="AE1451"/>
  <c r="AB1451"/>
  <c r="AB1453" s="1"/>
  <c r="Y1451"/>
  <c r="V1451"/>
  <c r="V1453" s="1"/>
  <c r="R1451"/>
  <c r="O1451"/>
  <c r="L1451"/>
  <c r="I1451"/>
  <c r="BJ1451" s="1"/>
  <c r="BD1448"/>
  <c r="CE1448" s="1"/>
  <c r="BC1448"/>
  <c r="CD1448" s="1"/>
  <c r="BA1448"/>
  <c r="CB1448" s="1"/>
  <c r="AZ1448"/>
  <c r="CA1448" s="1"/>
  <c r="AV1448"/>
  <c r="BV1448" s="1"/>
  <c r="AU1448"/>
  <c r="BU1448" s="1"/>
  <c r="AT1448"/>
  <c r="BT1448" s="1"/>
  <c r="AS1448"/>
  <c r="AQ1448"/>
  <c r="AP1448"/>
  <c r="AN1448"/>
  <c r="AM1448"/>
  <c r="AK1448"/>
  <c r="AJ1448"/>
  <c r="AH1448"/>
  <c r="AG1448"/>
  <c r="AF1448"/>
  <c r="AD1448"/>
  <c r="AC1448"/>
  <c r="AA1448"/>
  <c r="Z1448"/>
  <c r="X1448"/>
  <c r="W1448"/>
  <c r="U1448"/>
  <c r="T1448"/>
  <c r="S1448"/>
  <c r="Q1448"/>
  <c r="P1448"/>
  <c r="N1448"/>
  <c r="M1448"/>
  <c r="K1448"/>
  <c r="J1448"/>
  <c r="H1448"/>
  <c r="G1448"/>
  <c r="BE1447"/>
  <c r="CF1447" s="1"/>
  <c r="AB605" i="2" s="1"/>
  <c r="BB1447" i="1"/>
  <c r="CC1447" s="1"/>
  <c r="Y605" i="2" s="1"/>
  <c r="AX1447" i="1"/>
  <c r="AW1447"/>
  <c r="AR1447"/>
  <c r="AO1447"/>
  <c r="AL1447"/>
  <c r="AI1447"/>
  <c r="AE1447"/>
  <c r="AB1447"/>
  <c r="Y1447"/>
  <c r="V1447"/>
  <c r="R1447"/>
  <c r="BS1447" s="1"/>
  <c r="O605" i="2" s="1"/>
  <c r="O1447" i="1"/>
  <c r="BP1447" s="1"/>
  <c r="L605" i="2" s="1"/>
  <c r="L1447" i="1"/>
  <c r="BM1447" s="1"/>
  <c r="I605" i="2" s="1"/>
  <c r="I1447" i="1"/>
  <c r="BJ1447" s="1"/>
  <c r="F605" i="2" s="1"/>
  <c r="BE1446" i="1"/>
  <c r="BB1446"/>
  <c r="AX1446"/>
  <c r="AX1448" s="1"/>
  <c r="AW1446"/>
  <c r="AR1446"/>
  <c r="AR1448" s="1"/>
  <c r="AO1446"/>
  <c r="AO1448" s="1"/>
  <c r="AL1446"/>
  <c r="AL1448" s="1"/>
  <c r="AI1446"/>
  <c r="AI1448" s="1"/>
  <c r="AE1446"/>
  <c r="AB1446"/>
  <c r="AB1448" s="1"/>
  <c r="Y1446"/>
  <c r="V1446"/>
  <c r="V1448" s="1"/>
  <c r="R1446"/>
  <c r="O1446"/>
  <c r="L1446"/>
  <c r="I1446"/>
  <c r="BJ1446" s="1"/>
  <c r="F604" i="2" s="1"/>
  <c r="BD1443" i="1"/>
  <c r="CE1443" s="1"/>
  <c r="BC1443"/>
  <c r="CD1443" s="1"/>
  <c r="BA1443"/>
  <c r="CB1443" s="1"/>
  <c r="AZ1443"/>
  <c r="CA1443" s="1"/>
  <c r="AV1443"/>
  <c r="BV1443" s="1"/>
  <c r="AU1443"/>
  <c r="BU1443" s="1"/>
  <c r="AT1443"/>
  <c r="BT1443" s="1"/>
  <c r="AS1443"/>
  <c r="AQ1443"/>
  <c r="AP1443"/>
  <c r="AN1443"/>
  <c r="AM1443"/>
  <c r="AK1443"/>
  <c r="AJ1443"/>
  <c r="AH1443"/>
  <c r="AG1443"/>
  <c r="AF1443"/>
  <c r="AD1443"/>
  <c r="AC1443"/>
  <c r="AA1443"/>
  <c r="Z1443"/>
  <c r="X1443"/>
  <c r="W1443"/>
  <c r="U1443"/>
  <c r="T1443"/>
  <c r="S1443"/>
  <c r="Q1443"/>
  <c r="P1443"/>
  <c r="N1443"/>
  <c r="M1443"/>
  <c r="K1443"/>
  <c r="J1443"/>
  <c r="H1443"/>
  <c r="G1443"/>
  <c r="BE1442"/>
  <c r="CF1442" s="1"/>
  <c r="AB609" i="2" s="1"/>
  <c r="BB1442" i="1"/>
  <c r="CC1442" s="1"/>
  <c r="Y609" i="2" s="1"/>
  <c r="AR1442" i="1"/>
  <c r="AO1442"/>
  <c r="AL1442"/>
  <c r="AI1442"/>
  <c r="AE1442"/>
  <c r="AB1442"/>
  <c r="Y1442"/>
  <c r="V1442"/>
  <c r="R1442"/>
  <c r="BS1442" s="1"/>
  <c r="O609" i="2" s="1"/>
  <c r="O1442" i="1"/>
  <c r="BP1442" s="1"/>
  <c r="L609" i="2" s="1"/>
  <c r="L1442" i="1"/>
  <c r="BM1442" s="1"/>
  <c r="I609" i="2" s="1"/>
  <c r="I1442" i="1"/>
  <c r="BE1441"/>
  <c r="BB1441"/>
  <c r="CC1441" s="1"/>
  <c r="Y608" i="2" s="1"/>
  <c r="AX1441" i="1"/>
  <c r="AW1441"/>
  <c r="AW1443" s="1"/>
  <c r="AR1441"/>
  <c r="AR1443" s="1"/>
  <c r="AO1441"/>
  <c r="AL1441"/>
  <c r="AI1441"/>
  <c r="AE1441"/>
  <c r="AE1443" s="1"/>
  <c r="AB1441"/>
  <c r="Y1441"/>
  <c r="V1441"/>
  <c r="V1443" s="1"/>
  <c r="R1441"/>
  <c r="O1441"/>
  <c r="BP1441" s="1"/>
  <c r="L608" i="2" s="1"/>
  <c r="L610" s="1"/>
  <c r="L1441" i="1"/>
  <c r="I1441"/>
  <c r="BJ1441" s="1"/>
  <c r="F608" i="2" s="1"/>
  <c r="BD1431" i="1"/>
  <c r="CE1431" s="1"/>
  <c r="BC1431"/>
  <c r="CD1431" s="1"/>
  <c r="BA1431"/>
  <c r="CB1431" s="1"/>
  <c r="AZ1431"/>
  <c r="CA1431" s="1"/>
  <c r="AV1431"/>
  <c r="BV1431" s="1"/>
  <c r="AU1431"/>
  <c r="BU1431" s="1"/>
  <c r="AT1431"/>
  <c r="BT1431" s="1"/>
  <c r="AS1431"/>
  <c r="AQ1431"/>
  <c r="AP1431"/>
  <c r="AN1431"/>
  <c r="AM1431"/>
  <c r="AK1431"/>
  <c r="AJ1431"/>
  <c r="AH1431"/>
  <c r="AG1431"/>
  <c r="AF1431"/>
  <c r="AD1431"/>
  <c r="AC1431"/>
  <c r="AA1431"/>
  <c r="Z1431"/>
  <c r="X1431"/>
  <c r="W1431"/>
  <c r="U1431"/>
  <c r="T1431"/>
  <c r="S1431"/>
  <c r="Q1431"/>
  <c r="P1431"/>
  <c r="N1431"/>
  <c r="M1431"/>
  <c r="K1431"/>
  <c r="J1431"/>
  <c r="H1431"/>
  <c r="G1431"/>
  <c r="BE1430"/>
  <c r="CF1430" s="1"/>
  <c r="BB1430"/>
  <c r="CC1430" s="1"/>
  <c r="AX1430"/>
  <c r="AW1430"/>
  <c r="AR1430"/>
  <c r="AO1430"/>
  <c r="AL1430"/>
  <c r="AI1430"/>
  <c r="AE1430"/>
  <c r="AB1430"/>
  <c r="Y1430"/>
  <c r="V1430"/>
  <c r="R1430"/>
  <c r="BS1430" s="1"/>
  <c r="O1430"/>
  <c r="BP1430" s="1"/>
  <c r="L1430"/>
  <c r="BM1430" s="1"/>
  <c r="I1430"/>
  <c r="BJ1430" s="1"/>
  <c r="BE1429"/>
  <c r="BB1429"/>
  <c r="AX1429"/>
  <c r="AW1429"/>
  <c r="AW1431" s="1"/>
  <c r="AR1429"/>
  <c r="AR1431" s="1"/>
  <c r="AO1429"/>
  <c r="AO1431" s="1"/>
  <c r="AL1429"/>
  <c r="AL1431" s="1"/>
  <c r="AI1429"/>
  <c r="AI1431" s="1"/>
  <c r="AE1429"/>
  <c r="AB1429"/>
  <c r="AB1431" s="1"/>
  <c r="Y1429"/>
  <c r="Y1431" s="1"/>
  <c r="V1429"/>
  <c r="V1431" s="1"/>
  <c r="R1429"/>
  <c r="O1429"/>
  <c r="L1429"/>
  <c r="BM1429" s="1"/>
  <c r="I1429"/>
  <c r="BJ1429" s="1"/>
  <c r="H1405"/>
  <c r="J1405"/>
  <c r="K1405"/>
  <c r="M1405"/>
  <c r="N1405"/>
  <c r="P1405"/>
  <c r="Q1405"/>
  <c r="S1405"/>
  <c r="T1405"/>
  <c r="U1405"/>
  <c r="W1405"/>
  <c r="X1405"/>
  <c r="Z1405"/>
  <c r="AA1405"/>
  <c r="AC1405"/>
  <c r="AD1405"/>
  <c r="AF1405"/>
  <c r="AG1405"/>
  <c r="AH1405"/>
  <c r="AJ1405"/>
  <c r="AK1405"/>
  <c r="AM1405"/>
  <c r="AN1405"/>
  <c r="AP1405"/>
  <c r="AQ1405"/>
  <c r="AS1405"/>
  <c r="AT1405"/>
  <c r="BT1405" s="1"/>
  <c r="AU1405"/>
  <c r="BU1405" s="1"/>
  <c r="AV1405"/>
  <c r="BV1405" s="1"/>
  <c r="AZ1405"/>
  <c r="CA1405" s="1"/>
  <c r="BA1405"/>
  <c r="BC1405"/>
  <c r="CD1405" s="1"/>
  <c r="BD1405"/>
  <c r="CE1405" s="1"/>
  <c r="H1406"/>
  <c r="J1406"/>
  <c r="K1406"/>
  <c r="M1406"/>
  <c r="N1406"/>
  <c r="P1406"/>
  <c r="Q1406"/>
  <c r="S1406"/>
  <c r="T1406"/>
  <c r="U1406"/>
  <c r="W1406"/>
  <c r="X1406"/>
  <c r="Z1406"/>
  <c r="AA1406"/>
  <c r="AC1406"/>
  <c r="AD1406"/>
  <c r="AF1406"/>
  <c r="AG1406"/>
  <c r="AH1406"/>
  <c r="AJ1406"/>
  <c r="AK1406"/>
  <c r="AM1406"/>
  <c r="AN1406"/>
  <c r="AP1406"/>
  <c r="AQ1406"/>
  <c r="AS1406"/>
  <c r="AT1406"/>
  <c r="BT1406" s="1"/>
  <c r="AU1406"/>
  <c r="BU1406" s="1"/>
  <c r="AV1406"/>
  <c r="AZ1406"/>
  <c r="CA1406" s="1"/>
  <c r="BA1406"/>
  <c r="CB1406" s="1"/>
  <c r="BC1406"/>
  <c r="CD1406" s="1"/>
  <c r="BD1406"/>
  <c r="BD1425"/>
  <c r="CE1425" s="1"/>
  <c r="BC1425"/>
  <c r="CD1425" s="1"/>
  <c r="BA1425"/>
  <c r="CB1425" s="1"/>
  <c r="AZ1425"/>
  <c r="CA1425" s="1"/>
  <c r="AV1425"/>
  <c r="BV1425" s="1"/>
  <c r="AU1425"/>
  <c r="BU1425" s="1"/>
  <c r="AT1425"/>
  <c r="BT1425" s="1"/>
  <c r="AS1425"/>
  <c r="AQ1425"/>
  <c r="AP1425"/>
  <c r="AN1425"/>
  <c r="AM1425"/>
  <c r="AK1425"/>
  <c r="AJ1425"/>
  <c r="AH1425"/>
  <c r="AG1425"/>
  <c r="AF1425"/>
  <c r="AD1425"/>
  <c r="AC1425"/>
  <c r="AA1425"/>
  <c r="Z1425"/>
  <c r="X1425"/>
  <c r="W1425"/>
  <c r="U1425"/>
  <c r="T1425"/>
  <c r="S1425"/>
  <c r="Q1425"/>
  <c r="N1425"/>
  <c r="M1425"/>
  <c r="K1425"/>
  <c r="J1425"/>
  <c r="H1425"/>
  <c r="G1425"/>
  <c r="BE1424"/>
  <c r="CF1424" s="1"/>
  <c r="BB1424"/>
  <c r="CC1424" s="1"/>
  <c r="AX1424"/>
  <c r="AW1424"/>
  <c r="AR1424"/>
  <c r="AO1424"/>
  <c r="AL1424"/>
  <c r="AI1424"/>
  <c r="AE1424"/>
  <c r="AB1424"/>
  <c r="Y1424"/>
  <c r="V1424"/>
  <c r="R1424"/>
  <c r="O1424"/>
  <c r="BP1424" s="1"/>
  <c r="L1424"/>
  <c r="BM1424" s="1"/>
  <c r="I1424"/>
  <c r="BE1423"/>
  <c r="BB1423"/>
  <c r="CC1423" s="1"/>
  <c r="AX1423"/>
  <c r="AW1423"/>
  <c r="AR1423"/>
  <c r="AR1425" s="1"/>
  <c r="AO1423"/>
  <c r="AO1425" s="1"/>
  <c r="AL1423"/>
  <c r="AL1425" s="1"/>
  <c r="AI1423"/>
  <c r="AI1425" s="1"/>
  <c r="AE1423"/>
  <c r="AB1423"/>
  <c r="AB1425" s="1"/>
  <c r="Y1423"/>
  <c r="V1423"/>
  <c r="V1425" s="1"/>
  <c r="R1423"/>
  <c r="O1423"/>
  <c r="L1423"/>
  <c r="I1423"/>
  <c r="BD1420"/>
  <c r="CE1420" s="1"/>
  <c r="BC1420"/>
  <c r="CD1420" s="1"/>
  <c r="BA1420"/>
  <c r="CB1420" s="1"/>
  <c r="AZ1420"/>
  <c r="CA1420" s="1"/>
  <c r="AV1420"/>
  <c r="BV1420" s="1"/>
  <c r="AU1420"/>
  <c r="BU1420" s="1"/>
  <c r="AT1420"/>
  <c r="BT1420" s="1"/>
  <c r="AS1420"/>
  <c r="AQ1420"/>
  <c r="AP1420"/>
  <c r="AN1420"/>
  <c r="AM1420"/>
  <c r="AK1420"/>
  <c r="AJ1420"/>
  <c r="AH1420"/>
  <c r="AG1420"/>
  <c r="AF1420"/>
  <c r="AD1420"/>
  <c r="AC1420"/>
  <c r="AA1420"/>
  <c r="Z1420"/>
  <c r="X1420"/>
  <c r="W1420"/>
  <c r="U1420"/>
  <c r="T1420"/>
  <c r="S1420"/>
  <c r="Q1420"/>
  <c r="P1420"/>
  <c r="N1420"/>
  <c r="M1420"/>
  <c r="K1420"/>
  <c r="J1420"/>
  <c r="H1420"/>
  <c r="G1420"/>
  <c r="BE1419"/>
  <c r="BB1419"/>
  <c r="CC1419" s="1"/>
  <c r="AX1419"/>
  <c r="AW1419"/>
  <c r="AR1419"/>
  <c r="AO1419"/>
  <c r="AL1419"/>
  <c r="AI1419"/>
  <c r="AE1419"/>
  <c r="AB1419"/>
  <c r="V1419"/>
  <c r="R1419"/>
  <c r="O1419"/>
  <c r="L1419"/>
  <c r="I1419"/>
  <c r="BE1418"/>
  <c r="CF1418" s="1"/>
  <c r="BB1418"/>
  <c r="AX1418"/>
  <c r="AW1418"/>
  <c r="AR1418"/>
  <c r="AO1418"/>
  <c r="AL1418"/>
  <c r="AI1418"/>
  <c r="AE1418"/>
  <c r="AB1418"/>
  <c r="Y1418"/>
  <c r="Y1420" s="1"/>
  <c r="V1418"/>
  <c r="V1420" s="1"/>
  <c r="R1418"/>
  <c r="BS1418" s="1"/>
  <c r="O1418"/>
  <c r="BP1418" s="1"/>
  <c r="L1418"/>
  <c r="I1418"/>
  <c r="BJ1418" s="1"/>
  <c r="BD1412"/>
  <c r="CE1412" s="1"/>
  <c r="Z21" i="5" s="1"/>
  <c r="BC1412" i="1"/>
  <c r="CD1412" s="1"/>
  <c r="Y21" i="5" s="1"/>
  <c r="BA1412" i="1"/>
  <c r="CB1412" s="1"/>
  <c r="W21" i="5" s="1"/>
  <c r="AZ1412" i="1"/>
  <c r="CA1412" s="1"/>
  <c r="V21" i="5" s="1"/>
  <c r="AV1412" i="1"/>
  <c r="BV1412" s="1"/>
  <c r="Q21" i="5" s="1"/>
  <c r="AU1412" i="1"/>
  <c r="BU1412" s="1"/>
  <c r="P21" i="5" s="1"/>
  <c r="AT1412" i="1"/>
  <c r="BT1412" s="1"/>
  <c r="O21" i="5" s="1"/>
  <c r="AS1412" i="1"/>
  <c r="AQ1412"/>
  <c r="AP1412"/>
  <c r="AN1412"/>
  <c r="AM1412"/>
  <c r="AK1412"/>
  <c r="AJ1412"/>
  <c r="AH1412"/>
  <c r="AG1412"/>
  <c r="AF1412"/>
  <c r="AD1412"/>
  <c r="AC1412"/>
  <c r="AA1412"/>
  <c r="Z1412"/>
  <c r="X1412"/>
  <c r="W1412"/>
  <c r="U1412"/>
  <c r="T1412"/>
  <c r="S1412"/>
  <c r="Q1412"/>
  <c r="P1412"/>
  <c r="N1412"/>
  <c r="M1412"/>
  <c r="K1412"/>
  <c r="J1412"/>
  <c r="H1412"/>
  <c r="G1412"/>
  <c r="BE1411"/>
  <c r="CF1411" s="1"/>
  <c r="AB493" i="2" s="1"/>
  <c r="BB1411" i="1"/>
  <c r="CC1411" s="1"/>
  <c r="Y493" i="2" s="1"/>
  <c r="AX1411" i="1"/>
  <c r="AW1411"/>
  <c r="AR1411"/>
  <c r="AO1411"/>
  <c r="AL1411"/>
  <c r="AI1411"/>
  <c r="AE1411"/>
  <c r="AB1411"/>
  <c r="Y1411"/>
  <c r="V1411"/>
  <c r="R1411"/>
  <c r="BS1411" s="1"/>
  <c r="O493" i="2" s="1"/>
  <c r="O1411" i="1"/>
  <c r="BP1411" s="1"/>
  <c r="L493" i="2" s="1"/>
  <c r="L1411" i="1"/>
  <c r="BM1411" s="1"/>
  <c r="I493" i="2" s="1"/>
  <c r="I1411" i="1"/>
  <c r="BJ1411" s="1"/>
  <c r="F493" i="2" s="1"/>
  <c r="BE1410" i="1"/>
  <c r="BB1410"/>
  <c r="AX1410"/>
  <c r="AX1412" s="1"/>
  <c r="AW1410"/>
  <c r="AR1410"/>
  <c r="AR1412" s="1"/>
  <c r="AO1410"/>
  <c r="AO1412" s="1"/>
  <c r="AL1410"/>
  <c r="AL1412" s="1"/>
  <c r="AI1410"/>
  <c r="AI1412" s="1"/>
  <c r="AE1410"/>
  <c r="AE1412" s="1"/>
  <c r="AB1410"/>
  <c r="Y1410"/>
  <c r="Y1412" s="1"/>
  <c r="V1410"/>
  <c r="V1412" s="1"/>
  <c r="R1410"/>
  <c r="O1410"/>
  <c r="L1410"/>
  <c r="I1410"/>
  <c r="BD1402"/>
  <c r="CE1402" s="1"/>
  <c r="BC1402"/>
  <c r="CD1402" s="1"/>
  <c r="BA1402"/>
  <c r="CB1402" s="1"/>
  <c r="AZ1402"/>
  <c r="CA1402" s="1"/>
  <c r="AV1402"/>
  <c r="BV1402" s="1"/>
  <c r="AU1402"/>
  <c r="BU1402" s="1"/>
  <c r="AT1402"/>
  <c r="BT1402" s="1"/>
  <c r="AS1402"/>
  <c r="AQ1402"/>
  <c r="AP1402"/>
  <c r="AN1402"/>
  <c r="AM1402"/>
  <c r="AK1402"/>
  <c r="AJ1402"/>
  <c r="AH1402"/>
  <c r="AG1402"/>
  <c r="AF1402"/>
  <c r="AD1402"/>
  <c r="AC1402"/>
  <c r="AA1402"/>
  <c r="Z1402"/>
  <c r="X1402"/>
  <c r="W1402"/>
  <c r="U1402"/>
  <c r="T1402"/>
  <c r="S1402"/>
  <c r="Q1402"/>
  <c r="P1402"/>
  <c r="N1402"/>
  <c r="M1402"/>
  <c r="K1402"/>
  <c r="J1402"/>
  <c r="H1402"/>
  <c r="G1402"/>
  <c r="BE1401"/>
  <c r="CF1401" s="1"/>
  <c r="BB1401"/>
  <c r="CC1401" s="1"/>
  <c r="AX1401"/>
  <c r="AW1401"/>
  <c r="AR1401"/>
  <c r="AO1401"/>
  <c r="AL1401"/>
  <c r="AI1401"/>
  <c r="AE1401"/>
  <c r="AB1401"/>
  <c r="Y1401"/>
  <c r="V1401"/>
  <c r="R1401"/>
  <c r="BS1401" s="1"/>
  <c r="O1401"/>
  <c r="BP1401" s="1"/>
  <c r="L1401"/>
  <c r="BM1401" s="1"/>
  <c r="I1401"/>
  <c r="BJ1401" s="1"/>
  <c r="BE1400"/>
  <c r="BB1400"/>
  <c r="AX1400"/>
  <c r="AX1402" s="1"/>
  <c r="AW1400"/>
  <c r="AR1400"/>
  <c r="AR1402" s="1"/>
  <c r="AO1400"/>
  <c r="AO1402" s="1"/>
  <c r="AL1400"/>
  <c r="AL1402" s="1"/>
  <c r="AI1400"/>
  <c r="AI1402" s="1"/>
  <c r="AE1400"/>
  <c r="AE1402" s="1"/>
  <c r="AB1400"/>
  <c r="Y1400"/>
  <c r="Y1402" s="1"/>
  <c r="V1400"/>
  <c r="V1402" s="1"/>
  <c r="R1400"/>
  <c r="O1400"/>
  <c r="L1400"/>
  <c r="I1400"/>
  <c r="BD1397"/>
  <c r="CE1397" s="1"/>
  <c r="BC1397"/>
  <c r="CD1397" s="1"/>
  <c r="BA1397"/>
  <c r="CB1397" s="1"/>
  <c r="AZ1397"/>
  <c r="CA1397" s="1"/>
  <c r="AV1397"/>
  <c r="BV1397" s="1"/>
  <c r="AU1397"/>
  <c r="BU1397" s="1"/>
  <c r="AT1397"/>
  <c r="BT1397" s="1"/>
  <c r="AS1397"/>
  <c r="AQ1397"/>
  <c r="AP1397"/>
  <c r="AN1397"/>
  <c r="AM1397"/>
  <c r="AK1397"/>
  <c r="AJ1397"/>
  <c r="AH1397"/>
  <c r="AG1397"/>
  <c r="AF1397"/>
  <c r="AD1397"/>
  <c r="AC1397"/>
  <c r="AA1397"/>
  <c r="Z1397"/>
  <c r="X1397"/>
  <c r="W1397"/>
  <c r="U1397"/>
  <c r="T1397"/>
  <c r="S1397"/>
  <c r="Q1397"/>
  <c r="P1397"/>
  <c r="N1397"/>
  <c r="M1397"/>
  <c r="K1397"/>
  <c r="J1397"/>
  <c r="H1397"/>
  <c r="G1397"/>
  <c r="BE1396"/>
  <c r="CF1396" s="1"/>
  <c r="BB1396"/>
  <c r="CC1396" s="1"/>
  <c r="AX1396"/>
  <c r="AW1396"/>
  <c r="AR1396"/>
  <c r="AO1396"/>
  <c r="AL1396"/>
  <c r="AI1396"/>
  <c r="AE1396"/>
  <c r="AB1396"/>
  <c r="Y1396"/>
  <c r="V1396"/>
  <c r="R1396"/>
  <c r="BS1396" s="1"/>
  <c r="O1396"/>
  <c r="BP1396" s="1"/>
  <c r="L1396"/>
  <c r="BM1396" s="1"/>
  <c r="I1396"/>
  <c r="BJ1396" s="1"/>
  <c r="BE1395"/>
  <c r="BB1395"/>
  <c r="AX1395"/>
  <c r="AX1397" s="1"/>
  <c r="AW1395"/>
  <c r="AW1397" s="1"/>
  <c r="AR1395"/>
  <c r="AR1397" s="1"/>
  <c r="AO1395"/>
  <c r="AO1397" s="1"/>
  <c r="AL1395"/>
  <c r="AL1397" s="1"/>
  <c r="AI1395"/>
  <c r="AI1397" s="1"/>
  <c r="AE1395"/>
  <c r="AB1395"/>
  <c r="AB1397" s="1"/>
  <c r="Y1395"/>
  <c r="V1395"/>
  <c r="V1397" s="1"/>
  <c r="R1395"/>
  <c r="O1395"/>
  <c r="L1395"/>
  <c r="I1395"/>
  <c r="BJ1395" s="1"/>
  <c r="BD1390"/>
  <c r="CE1390" s="1"/>
  <c r="BC1390"/>
  <c r="CD1390" s="1"/>
  <c r="BA1390"/>
  <c r="CB1390" s="1"/>
  <c r="AZ1390"/>
  <c r="CA1390" s="1"/>
  <c r="AV1390"/>
  <c r="BV1390" s="1"/>
  <c r="AU1390"/>
  <c r="BU1390" s="1"/>
  <c r="AT1390"/>
  <c r="BT1390" s="1"/>
  <c r="AS1390"/>
  <c r="AQ1390"/>
  <c r="AP1390"/>
  <c r="AN1390"/>
  <c r="AM1390"/>
  <c r="AK1390"/>
  <c r="AJ1390"/>
  <c r="AH1390"/>
  <c r="AG1390"/>
  <c r="AF1390"/>
  <c r="AD1390"/>
  <c r="AC1390"/>
  <c r="AA1390"/>
  <c r="Z1390"/>
  <c r="X1390"/>
  <c r="W1390"/>
  <c r="U1390"/>
  <c r="T1390"/>
  <c r="S1390"/>
  <c r="Q1390"/>
  <c r="P1390"/>
  <c r="N1390"/>
  <c r="M1390"/>
  <c r="K1390"/>
  <c r="J1390"/>
  <c r="H1390"/>
  <c r="G1390"/>
  <c r="BE1389"/>
  <c r="CF1389" s="1"/>
  <c r="BB1389"/>
  <c r="CC1389" s="1"/>
  <c r="AX1389"/>
  <c r="AW1389"/>
  <c r="AR1389"/>
  <c r="AO1389"/>
  <c r="AL1389"/>
  <c r="AI1389"/>
  <c r="AE1389"/>
  <c r="AB1389"/>
  <c r="Y1389"/>
  <c r="V1389"/>
  <c r="R1389"/>
  <c r="BS1389" s="1"/>
  <c r="O1389"/>
  <c r="BP1389" s="1"/>
  <c r="L1389"/>
  <c r="BM1389" s="1"/>
  <c r="I1389"/>
  <c r="BJ1389" s="1"/>
  <c r="BE1388"/>
  <c r="BB1388"/>
  <c r="AX1388"/>
  <c r="AX1390" s="1"/>
  <c r="AW1388"/>
  <c r="AW1390" s="1"/>
  <c r="AR1388"/>
  <c r="AR1390" s="1"/>
  <c r="AO1388"/>
  <c r="AO1390" s="1"/>
  <c r="AL1388"/>
  <c r="AL1390" s="1"/>
  <c r="AI1388"/>
  <c r="AI1390" s="1"/>
  <c r="AE1388"/>
  <c r="AE1390" s="1"/>
  <c r="AB1388"/>
  <c r="Y1388"/>
  <c r="Y1390" s="1"/>
  <c r="V1388"/>
  <c r="V1390" s="1"/>
  <c r="R1388"/>
  <c r="O1388"/>
  <c r="L1388"/>
  <c r="I1388"/>
  <c r="BD1385"/>
  <c r="CE1385" s="1"/>
  <c r="BC1385"/>
  <c r="CD1385" s="1"/>
  <c r="BA1385"/>
  <c r="CB1385" s="1"/>
  <c r="AZ1385"/>
  <c r="CA1385" s="1"/>
  <c r="AV1385"/>
  <c r="BV1385" s="1"/>
  <c r="AU1385"/>
  <c r="BU1385" s="1"/>
  <c r="AT1385"/>
  <c r="BT1385" s="1"/>
  <c r="AS1385"/>
  <c r="AQ1385"/>
  <c r="AP1385"/>
  <c r="AN1385"/>
  <c r="AM1385"/>
  <c r="AK1385"/>
  <c r="AJ1385"/>
  <c r="AH1385"/>
  <c r="AG1385"/>
  <c r="AF1385"/>
  <c r="AD1385"/>
  <c r="AC1385"/>
  <c r="AA1385"/>
  <c r="Z1385"/>
  <c r="X1385"/>
  <c r="W1385"/>
  <c r="U1385"/>
  <c r="T1385"/>
  <c r="S1385"/>
  <c r="Q1385"/>
  <c r="P1385"/>
  <c r="N1385"/>
  <c r="M1385"/>
  <c r="K1385"/>
  <c r="J1385"/>
  <c r="H1385"/>
  <c r="G1385"/>
  <c r="BE1384"/>
  <c r="CF1384" s="1"/>
  <c r="BB1384"/>
  <c r="CC1384" s="1"/>
  <c r="AX1384"/>
  <c r="AW1384"/>
  <c r="AR1384"/>
  <c r="AO1384"/>
  <c r="AL1384"/>
  <c r="AI1384"/>
  <c r="AE1384"/>
  <c r="AB1384"/>
  <c r="Y1384"/>
  <c r="V1384"/>
  <c r="R1384"/>
  <c r="BS1384" s="1"/>
  <c r="O1384"/>
  <c r="BP1384" s="1"/>
  <c r="L1384"/>
  <c r="BM1384" s="1"/>
  <c r="I1384"/>
  <c r="BJ1384" s="1"/>
  <c r="BE1383"/>
  <c r="BB1383"/>
  <c r="AX1383"/>
  <c r="AX1385" s="1"/>
  <c r="AW1383"/>
  <c r="AW1385" s="1"/>
  <c r="AR1383"/>
  <c r="AR1385" s="1"/>
  <c r="AO1383"/>
  <c r="AO1385" s="1"/>
  <c r="AL1383"/>
  <c r="AL1385" s="1"/>
  <c r="AI1383"/>
  <c r="AI1385" s="1"/>
  <c r="AE1383"/>
  <c r="AE1385" s="1"/>
  <c r="AB1383"/>
  <c r="Y1383"/>
  <c r="Y1385" s="1"/>
  <c r="V1383"/>
  <c r="V1385" s="1"/>
  <c r="R1383"/>
  <c r="O1383"/>
  <c r="L1383"/>
  <c r="I1383"/>
  <c r="BD1380"/>
  <c r="CE1380" s="1"/>
  <c r="BC1380"/>
  <c r="CD1380" s="1"/>
  <c r="BA1380"/>
  <c r="CB1380" s="1"/>
  <c r="AZ1380"/>
  <c r="CA1380" s="1"/>
  <c r="AV1380"/>
  <c r="BV1380" s="1"/>
  <c r="AU1380"/>
  <c r="BU1380" s="1"/>
  <c r="AT1380"/>
  <c r="BT1380" s="1"/>
  <c r="AS1380"/>
  <c r="AQ1380"/>
  <c r="AP1380"/>
  <c r="AN1380"/>
  <c r="AM1380"/>
  <c r="AK1380"/>
  <c r="AJ1380"/>
  <c r="AH1380"/>
  <c r="AG1380"/>
  <c r="AF1380"/>
  <c r="AD1380"/>
  <c r="AC1380"/>
  <c r="AA1380"/>
  <c r="Z1380"/>
  <c r="X1380"/>
  <c r="W1380"/>
  <c r="U1380"/>
  <c r="T1380"/>
  <c r="S1380"/>
  <c r="Q1380"/>
  <c r="P1380"/>
  <c r="N1380"/>
  <c r="M1380"/>
  <c r="K1380"/>
  <c r="J1380"/>
  <c r="H1380"/>
  <c r="G1380"/>
  <c r="BE1379"/>
  <c r="CF1379" s="1"/>
  <c r="BB1379"/>
  <c r="CC1379" s="1"/>
  <c r="AX1379"/>
  <c r="AW1379"/>
  <c r="AR1379"/>
  <c r="AO1379"/>
  <c r="AL1379"/>
  <c r="AI1379"/>
  <c r="AE1379"/>
  <c r="AB1379"/>
  <c r="Y1379"/>
  <c r="V1379"/>
  <c r="R1379"/>
  <c r="BS1379" s="1"/>
  <c r="O1379"/>
  <c r="BP1379" s="1"/>
  <c r="L1379"/>
  <c r="BM1379" s="1"/>
  <c r="I1379"/>
  <c r="BJ1379" s="1"/>
  <c r="BE1378"/>
  <c r="BB1378"/>
  <c r="AX1378"/>
  <c r="AX1380" s="1"/>
  <c r="AW1378"/>
  <c r="AW1380" s="1"/>
  <c r="AR1378"/>
  <c r="AR1380" s="1"/>
  <c r="AO1378"/>
  <c r="AO1380" s="1"/>
  <c r="AL1378"/>
  <c r="AI1378"/>
  <c r="AI1380" s="1"/>
  <c r="AE1378"/>
  <c r="AE1380" s="1"/>
  <c r="AB1378"/>
  <c r="Y1378"/>
  <c r="V1378"/>
  <c r="V1380" s="1"/>
  <c r="R1378"/>
  <c r="O1378"/>
  <c r="L1378"/>
  <c r="I1378"/>
  <c r="BD1375"/>
  <c r="CE1375" s="1"/>
  <c r="BC1375"/>
  <c r="CD1375" s="1"/>
  <c r="BA1375"/>
  <c r="CB1375" s="1"/>
  <c r="AZ1375"/>
  <c r="CA1375" s="1"/>
  <c r="AV1375"/>
  <c r="BV1375" s="1"/>
  <c r="AU1375"/>
  <c r="BU1375" s="1"/>
  <c r="AT1375"/>
  <c r="BT1375" s="1"/>
  <c r="AS1375"/>
  <c r="AQ1375"/>
  <c r="AP1375"/>
  <c r="AN1375"/>
  <c r="AM1375"/>
  <c r="AK1375"/>
  <c r="AJ1375"/>
  <c r="AH1375"/>
  <c r="AG1375"/>
  <c r="AF1375"/>
  <c r="AD1375"/>
  <c r="AC1375"/>
  <c r="AA1375"/>
  <c r="Z1375"/>
  <c r="X1375"/>
  <c r="W1375"/>
  <c r="U1375"/>
  <c r="T1375"/>
  <c r="S1375"/>
  <c r="Q1375"/>
  <c r="P1375"/>
  <c r="N1375"/>
  <c r="M1375"/>
  <c r="K1375"/>
  <c r="J1375"/>
  <c r="H1375"/>
  <c r="G1375"/>
  <c r="BE1374"/>
  <c r="CF1374" s="1"/>
  <c r="BB1374"/>
  <c r="CC1374" s="1"/>
  <c r="AX1374"/>
  <c r="AW1374"/>
  <c r="AR1374"/>
  <c r="AO1374"/>
  <c r="AL1374"/>
  <c r="AI1374"/>
  <c r="AE1374"/>
  <c r="AB1374"/>
  <c r="Y1374"/>
  <c r="V1374"/>
  <c r="R1374"/>
  <c r="BS1374" s="1"/>
  <c r="O1374"/>
  <c r="BP1374" s="1"/>
  <c r="L1374"/>
  <c r="BM1374" s="1"/>
  <c r="I1374"/>
  <c r="BJ1374" s="1"/>
  <c r="BE1373"/>
  <c r="CF1373" s="1"/>
  <c r="BB1373"/>
  <c r="AX1373"/>
  <c r="AX1375" s="1"/>
  <c r="AW1373"/>
  <c r="AW1375" s="1"/>
  <c r="AR1373"/>
  <c r="AR1375" s="1"/>
  <c r="AO1373"/>
  <c r="AO1375" s="1"/>
  <c r="AL1373"/>
  <c r="AL1375" s="1"/>
  <c r="AI1373"/>
  <c r="AI1375" s="1"/>
  <c r="AE1373"/>
  <c r="AB1373"/>
  <c r="AB1375" s="1"/>
  <c r="Y1373"/>
  <c r="V1373"/>
  <c r="V1375" s="1"/>
  <c r="R1373"/>
  <c r="BS1373" s="1"/>
  <c r="O1373"/>
  <c r="L1373"/>
  <c r="I1373"/>
  <c r="BD1370"/>
  <c r="CE1370" s="1"/>
  <c r="BC1370"/>
  <c r="CD1370" s="1"/>
  <c r="BA1370"/>
  <c r="CB1370" s="1"/>
  <c r="AZ1370"/>
  <c r="CA1370" s="1"/>
  <c r="AV1370"/>
  <c r="BV1370" s="1"/>
  <c r="AU1370"/>
  <c r="BU1370" s="1"/>
  <c r="AT1370"/>
  <c r="BT1370" s="1"/>
  <c r="AS1370"/>
  <c r="AQ1370"/>
  <c r="AP1370"/>
  <c r="AN1370"/>
  <c r="AM1370"/>
  <c r="AK1370"/>
  <c r="AJ1370"/>
  <c r="AH1370"/>
  <c r="AG1370"/>
  <c r="AF1370"/>
  <c r="AD1370"/>
  <c r="AC1370"/>
  <c r="AA1370"/>
  <c r="Z1370"/>
  <c r="X1370"/>
  <c r="W1370"/>
  <c r="U1370"/>
  <c r="T1370"/>
  <c r="S1370"/>
  <c r="Q1370"/>
  <c r="P1370"/>
  <c r="N1370"/>
  <c r="M1370"/>
  <c r="K1370"/>
  <c r="J1370"/>
  <c r="H1370"/>
  <c r="G1370"/>
  <c r="BE1369"/>
  <c r="CF1369" s="1"/>
  <c r="BB1369"/>
  <c r="CC1369" s="1"/>
  <c r="AX1369"/>
  <c r="AW1369"/>
  <c r="AR1369"/>
  <c r="AO1369"/>
  <c r="AL1369"/>
  <c r="AI1369"/>
  <c r="AE1369"/>
  <c r="AB1369"/>
  <c r="Y1369"/>
  <c r="V1369"/>
  <c r="R1369"/>
  <c r="BS1369" s="1"/>
  <c r="O1369"/>
  <c r="BP1369" s="1"/>
  <c r="L1369"/>
  <c r="BM1369" s="1"/>
  <c r="I1369"/>
  <c r="BJ1369" s="1"/>
  <c r="BE1368"/>
  <c r="BB1368"/>
  <c r="AX1368"/>
  <c r="AX1370" s="1"/>
  <c r="AW1368"/>
  <c r="AW1370" s="1"/>
  <c r="AR1368"/>
  <c r="AR1370" s="1"/>
  <c r="AO1368"/>
  <c r="AO1370" s="1"/>
  <c r="AL1368"/>
  <c r="AL1370" s="1"/>
  <c r="AI1368"/>
  <c r="AI1370" s="1"/>
  <c r="AE1368"/>
  <c r="AE1370" s="1"/>
  <c r="AB1368"/>
  <c r="Y1368"/>
  <c r="Y1370" s="1"/>
  <c r="V1368"/>
  <c r="R1368"/>
  <c r="O1368"/>
  <c r="L1368"/>
  <c r="I1368"/>
  <c r="BJ1368" s="1"/>
  <c r="BD1365"/>
  <c r="CE1365" s="1"/>
  <c r="BC1365"/>
  <c r="CD1365" s="1"/>
  <c r="BA1365"/>
  <c r="CB1365" s="1"/>
  <c r="AZ1365"/>
  <c r="CA1365" s="1"/>
  <c r="AV1365"/>
  <c r="BV1365" s="1"/>
  <c r="AU1365"/>
  <c r="BU1365" s="1"/>
  <c r="AT1365"/>
  <c r="BT1365" s="1"/>
  <c r="AS1365"/>
  <c r="AQ1365"/>
  <c r="AP1365"/>
  <c r="AN1365"/>
  <c r="AM1365"/>
  <c r="AK1365"/>
  <c r="AJ1365"/>
  <c r="AH1365"/>
  <c r="AG1365"/>
  <c r="AF1365"/>
  <c r="AD1365"/>
  <c r="AC1365"/>
  <c r="AA1365"/>
  <c r="Z1365"/>
  <c r="X1365"/>
  <c r="W1365"/>
  <c r="U1365"/>
  <c r="T1365"/>
  <c r="S1365"/>
  <c r="Q1365"/>
  <c r="P1365"/>
  <c r="N1365"/>
  <c r="M1365"/>
  <c r="K1365"/>
  <c r="J1365"/>
  <c r="H1365"/>
  <c r="G1365"/>
  <c r="BE1364"/>
  <c r="CF1364" s="1"/>
  <c r="BB1364"/>
  <c r="CC1364" s="1"/>
  <c r="AX1364"/>
  <c r="AW1364"/>
  <c r="AR1364"/>
  <c r="AO1364"/>
  <c r="AL1364"/>
  <c r="AI1364"/>
  <c r="AE1364"/>
  <c r="AB1364"/>
  <c r="Y1364"/>
  <c r="V1364"/>
  <c r="R1364"/>
  <c r="BS1364" s="1"/>
  <c r="O1364"/>
  <c r="BP1364" s="1"/>
  <c r="L1364"/>
  <c r="BM1364" s="1"/>
  <c r="I1364"/>
  <c r="BJ1364" s="1"/>
  <c r="BE1363"/>
  <c r="BB1363"/>
  <c r="AX1363"/>
  <c r="AX1365" s="1"/>
  <c r="AW1363"/>
  <c r="AW1365" s="1"/>
  <c r="AR1363"/>
  <c r="AR1365" s="1"/>
  <c r="AO1363"/>
  <c r="AL1363"/>
  <c r="AL1365" s="1"/>
  <c r="AI1363"/>
  <c r="AI1365" s="1"/>
  <c r="AE1363"/>
  <c r="AE1365" s="1"/>
  <c r="AB1363"/>
  <c r="Y1363"/>
  <c r="Y1365" s="1"/>
  <c r="V1363"/>
  <c r="V1365" s="1"/>
  <c r="R1363"/>
  <c r="O1363"/>
  <c r="BP1363" s="1"/>
  <c r="L1363"/>
  <c r="BM1363" s="1"/>
  <c r="I1363"/>
  <c r="BT1348"/>
  <c r="BU1348"/>
  <c r="BV1348"/>
  <c r="CA1348"/>
  <c r="CD1348"/>
  <c r="CE1348"/>
  <c r="BT1349"/>
  <c r="BU1349"/>
  <c r="BV1349"/>
  <c r="CA1349"/>
  <c r="CB1349"/>
  <c r="CD1349"/>
  <c r="H1353"/>
  <c r="H1357" s="1"/>
  <c r="J1353"/>
  <c r="J1357" s="1"/>
  <c r="K1353"/>
  <c r="K1357" s="1"/>
  <c r="M1353"/>
  <c r="M1357" s="1"/>
  <c r="N1353"/>
  <c r="N1357" s="1"/>
  <c r="P1353"/>
  <c r="P1357" s="1"/>
  <c r="Q1353"/>
  <c r="Q1357" s="1"/>
  <c r="S1353"/>
  <c r="T1353"/>
  <c r="T1357" s="1"/>
  <c r="U1353"/>
  <c r="U1357" s="1"/>
  <c r="W1353"/>
  <c r="W1357" s="1"/>
  <c r="X1353"/>
  <c r="X1357" s="1"/>
  <c r="Z1353"/>
  <c r="Z1357" s="1"/>
  <c r="AA1353"/>
  <c r="AA1357" s="1"/>
  <c r="AC1353"/>
  <c r="AC1357" s="1"/>
  <c r="AD1353"/>
  <c r="AD1357" s="1"/>
  <c r="AF1353"/>
  <c r="AG1353"/>
  <c r="AG1357" s="1"/>
  <c r="AH1353"/>
  <c r="AH1357" s="1"/>
  <c r="AJ1353"/>
  <c r="AJ1357" s="1"/>
  <c r="AK1353"/>
  <c r="AK1357" s="1"/>
  <c r="AM1353"/>
  <c r="AM1357" s="1"/>
  <c r="AN1353"/>
  <c r="AN1357" s="1"/>
  <c r="AP1353"/>
  <c r="AP1357" s="1"/>
  <c r="AQ1353"/>
  <c r="AQ1357" s="1"/>
  <c r="AS1353"/>
  <c r="AT1353"/>
  <c r="AU1353"/>
  <c r="AV1353"/>
  <c r="BV1353" s="1"/>
  <c r="R442" i="2" s="1"/>
  <c r="AZ1353" i="1"/>
  <c r="CA1353" s="1"/>
  <c r="W442" i="2" s="1"/>
  <c r="BA1353" i="1"/>
  <c r="CB1353" s="1"/>
  <c r="X442" i="2" s="1"/>
  <c r="BC1353" i="1"/>
  <c r="BD1353"/>
  <c r="H1354"/>
  <c r="H1358" s="1"/>
  <c r="J1354"/>
  <c r="J1358" s="1"/>
  <c r="K1354"/>
  <c r="K1358" s="1"/>
  <c r="M1354"/>
  <c r="M1358" s="1"/>
  <c r="N1354"/>
  <c r="N1358" s="1"/>
  <c r="P1354"/>
  <c r="P1358" s="1"/>
  <c r="Q1354"/>
  <c r="Q1358" s="1"/>
  <c r="S1354"/>
  <c r="T1354"/>
  <c r="T1358" s="1"/>
  <c r="U1354"/>
  <c r="U1358" s="1"/>
  <c r="W1354"/>
  <c r="W1358" s="1"/>
  <c r="X1354"/>
  <c r="X1358" s="1"/>
  <c r="Z1354"/>
  <c r="Z1358" s="1"/>
  <c r="AA1354"/>
  <c r="AA1358" s="1"/>
  <c r="AC1354"/>
  <c r="AC1358" s="1"/>
  <c r="AD1354"/>
  <c r="AD1358" s="1"/>
  <c r="AF1354"/>
  <c r="AG1354"/>
  <c r="AG1358" s="1"/>
  <c r="AH1354"/>
  <c r="AH1358" s="1"/>
  <c r="AJ1354"/>
  <c r="AJ1358" s="1"/>
  <c r="AK1354"/>
  <c r="AK1358" s="1"/>
  <c r="AM1354"/>
  <c r="AM1358" s="1"/>
  <c r="AN1354"/>
  <c r="AN1358" s="1"/>
  <c r="AP1354"/>
  <c r="AP1358" s="1"/>
  <c r="AQ1354"/>
  <c r="AQ1358" s="1"/>
  <c r="AS1354"/>
  <c r="AT1354"/>
  <c r="AT1358" s="1"/>
  <c r="AU1354"/>
  <c r="AV1354"/>
  <c r="BV1354" s="1"/>
  <c r="R443" i="2" s="1"/>
  <c r="AZ1354" i="1"/>
  <c r="CA1354" s="1"/>
  <c r="W443" i="2" s="1"/>
  <c r="BA1354" i="1"/>
  <c r="BC1354"/>
  <c r="CD1354" s="1"/>
  <c r="Z443" i="2" s="1"/>
  <c r="BD1354" i="1"/>
  <c r="CE1354" s="1"/>
  <c r="AA443" i="2" s="1"/>
  <c r="BD1335" i="1"/>
  <c r="CE1335" s="1"/>
  <c r="BC1335"/>
  <c r="CD1335" s="1"/>
  <c r="BA1335"/>
  <c r="CB1335" s="1"/>
  <c r="AZ1335"/>
  <c r="CA1335" s="1"/>
  <c r="AV1335"/>
  <c r="BV1335" s="1"/>
  <c r="AU1335"/>
  <c r="BU1335" s="1"/>
  <c r="AT1335"/>
  <c r="BT1335" s="1"/>
  <c r="AS1335"/>
  <c r="AQ1335"/>
  <c r="AP1335"/>
  <c r="AN1335"/>
  <c r="AM1335"/>
  <c r="AK1335"/>
  <c r="AJ1335"/>
  <c r="AH1335"/>
  <c r="AG1335"/>
  <c r="AF1335"/>
  <c r="AD1335"/>
  <c r="AC1335"/>
  <c r="AA1335"/>
  <c r="Z1335"/>
  <c r="X1335"/>
  <c r="W1335"/>
  <c r="U1335"/>
  <c r="T1335"/>
  <c r="S1335"/>
  <c r="Q1335"/>
  <c r="P1335"/>
  <c r="N1335"/>
  <c r="M1335"/>
  <c r="K1335"/>
  <c r="J1335"/>
  <c r="H1335"/>
  <c r="G1335"/>
  <c r="BE1334"/>
  <c r="CF1334" s="1"/>
  <c r="AB461" i="2" s="1"/>
  <c r="BB1334" i="1"/>
  <c r="CC1334" s="1"/>
  <c r="Y461" i="2" s="1"/>
  <c r="AX1334" i="1"/>
  <c r="AW1334"/>
  <c r="AR1334"/>
  <c r="AO1334"/>
  <c r="AL1334"/>
  <c r="AI1334"/>
  <c r="AE1334"/>
  <c r="AB1334"/>
  <c r="Y1334"/>
  <c r="V1334"/>
  <c r="R1334"/>
  <c r="BS1334" s="1"/>
  <c r="O461" i="2" s="1"/>
  <c r="O1334" i="1"/>
  <c r="BP1334" s="1"/>
  <c r="L461" i="2" s="1"/>
  <c r="L1334" i="1"/>
  <c r="BM1334" s="1"/>
  <c r="I461" i="2" s="1"/>
  <c r="I1334" i="1"/>
  <c r="BE1333"/>
  <c r="BB1333"/>
  <c r="AX1333"/>
  <c r="AW1333"/>
  <c r="AR1333"/>
  <c r="AR1335" s="1"/>
  <c r="AO1333"/>
  <c r="AO1335" s="1"/>
  <c r="AL1333"/>
  <c r="AL1335" s="1"/>
  <c r="AI1333"/>
  <c r="AI1335" s="1"/>
  <c r="AE1333"/>
  <c r="AB1333"/>
  <c r="AB1335" s="1"/>
  <c r="Y1333"/>
  <c r="V1333"/>
  <c r="V1335" s="1"/>
  <c r="R1333"/>
  <c r="O1333"/>
  <c r="L1333"/>
  <c r="I1333"/>
  <c r="BJ1333" s="1"/>
  <c r="F460" i="2" s="1"/>
  <c r="BD1330" i="1"/>
  <c r="CE1330" s="1"/>
  <c r="BC1330"/>
  <c r="CD1330" s="1"/>
  <c r="BA1330"/>
  <c r="CB1330" s="1"/>
  <c r="AZ1330"/>
  <c r="CA1330" s="1"/>
  <c r="AV1330"/>
  <c r="BV1330" s="1"/>
  <c r="AU1330"/>
  <c r="BU1330" s="1"/>
  <c r="AT1330"/>
  <c r="BT1330" s="1"/>
  <c r="AS1330"/>
  <c r="AQ1330"/>
  <c r="AP1330"/>
  <c r="AN1330"/>
  <c r="AM1330"/>
  <c r="AK1330"/>
  <c r="AJ1330"/>
  <c r="AH1330"/>
  <c r="AG1330"/>
  <c r="AF1330"/>
  <c r="AD1330"/>
  <c r="AC1330"/>
  <c r="AA1330"/>
  <c r="Z1330"/>
  <c r="X1330"/>
  <c r="W1330"/>
  <c r="U1330"/>
  <c r="T1330"/>
  <c r="S1330"/>
  <c r="Q1330"/>
  <c r="P1330"/>
  <c r="N1330"/>
  <c r="M1330"/>
  <c r="K1330"/>
  <c r="J1330"/>
  <c r="H1330"/>
  <c r="G1330"/>
  <c r="BE1329"/>
  <c r="CF1329" s="1"/>
  <c r="AB453" i="2" s="1"/>
  <c r="BB1329" i="1"/>
  <c r="CC1329" s="1"/>
  <c r="Y453" i="2" s="1"/>
  <c r="AX1329" i="1"/>
  <c r="AW1329"/>
  <c r="AR1329"/>
  <c r="AO1329"/>
  <c r="AL1329"/>
  <c r="AI1329"/>
  <c r="AE1329"/>
  <c r="AB1329"/>
  <c r="Y1329"/>
  <c r="V1329"/>
  <c r="R1329"/>
  <c r="O1329"/>
  <c r="L1329"/>
  <c r="I1329"/>
  <c r="BE1328"/>
  <c r="BB1328"/>
  <c r="AX1328"/>
  <c r="AW1328"/>
  <c r="AR1328"/>
  <c r="AR1330" s="1"/>
  <c r="AO1328"/>
  <c r="AO1330" s="1"/>
  <c r="AL1328"/>
  <c r="AL1330" s="1"/>
  <c r="AI1328"/>
  <c r="AE1328"/>
  <c r="AB1328"/>
  <c r="AB1330" s="1"/>
  <c r="Y1328"/>
  <c r="V1328"/>
  <c r="V1330" s="1"/>
  <c r="R1328"/>
  <c r="O1328"/>
  <c r="L1328"/>
  <c r="I1328"/>
  <c r="BD1321"/>
  <c r="CE1321" s="1"/>
  <c r="BC1321"/>
  <c r="CD1321" s="1"/>
  <c r="BA1321"/>
  <c r="CB1321" s="1"/>
  <c r="AZ1321"/>
  <c r="CA1321" s="1"/>
  <c r="AV1321"/>
  <c r="BV1321" s="1"/>
  <c r="AU1321"/>
  <c r="BU1321" s="1"/>
  <c r="AT1321"/>
  <c r="BT1321" s="1"/>
  <c r="AS1321"/>
  <c r="AQ1321"/>
  <c r="AP1321"/>
  <c r="AN1321"/>
  <c r="AM1321"/>
  <c r="AK1321"/>
  <c r="AJ1321"/>
  <c r="AH1321"/>
  <c r="AG1321"/>
  <c r="AF1321"/>
  <c r="AD1321"/>
  <c r="AC1321"/>
  <c r="AA1321"/>
  <c r="Z1321"/>
  <c r="X1321"/>
  <c r="W1321"/>
  <c r="U1321"/>
  <c r="T1321"/>
  <c r="S1321"/>
  <c r="Q1321"/>
  <c r="P1321"/>
  <c r="N1321"/>
  <c r="M1321"/>
  <c r="K1321"/>
  <c r="J1321"/>
  <c r="H1321"/>
  <c r="G1321"/>
  <c r="BE1320"/>
  <c r="CF1320" s="1"/>
  <c r="AB457" i="2" s="1"/>
  <c r="BB1320" i="1"/>
  <c r="CC1320" s="1"/>
  <c r="Y457" i="2" s="1"/>
  <c r="AX1320" i="1"/>
  <c r="AW1320"/>
  <c r="AR1320"/>
  <c r="AO1320"/>
  <c r="AL1320"/>
  <c r="AI1320"/>
  <c r="AE1320"/>
  <c r="AB1320"/>
  <c r="Y1320"/>
  <c r="V1320"/>
  <c r="R1320"/>
  <c r="BS1320" s="1"/>
  <c r="O457" i="2" s="1"/>
  <c r="O1320" i="1"/>
  <c r="BP1320" s="1"/>
  <c r="L457" i="2" s="1"/>
  <c r="L1320" i="1"/>
  <c r="BM1320" s="1"/>
  <c r="I457" i="2" s="1"/>
  <c r="I1320" i="1"/>
  <c r="BE1319"/>
  <c r="BB1319"/>
  <c r="AX1319"/>
  <c r="AW1319"/>
  <c r="AR1319"/>
  <c r="AR1321" s="1"/>
  <c r="AO1319"/>
  <c r="AL1319"/>
  <c r="AL1321" s="1"/>
  <c r="AI1319"/>
  <c r="AI1321" s="1"/>
  <c r="AE1319"/>
  <c r="AE1321" s="1"/>
  <c r="AB1319"/>
  <c r="Y1319"/>
  <c r="V1319"/>
  <c r="R1319"/>
  <c r="O1319"/>
  <c r="L1319"/>
  <c r="I1319"/>
  <c r="BD1317"/>
  <c r="CE1317" s="1"/>
  <c r="BC1317"/>
  <c r="CD1317" s="1"/>
  <c r="BA1317"/>
  <c r="CB1317" s="1"/>
  <c r="AZ1317"/>
  <c r="CA1317" s="1"/>
  <c r="AV1317"/>
  <c r="BV1317" s="1"/>
  <c r="AU1317"/>
  <c r="BU1317" s="1"/>
  <c r="AT1317"/>
  <c r="BT1317" s="1"/>
  <c r="AS1317"/>
  <c r="AQ1317"/>
  <c r="AP1317"/>
  <c r="AN1317"/>
  <c r="AM1317"/>
  <c r="AK1317"/>
  <c r="AJ1317"/>
  <c r="AH1317"/>
  <c r="AG1317"/>
  <c r="AF1317"/>
  <c r="AD1317"/>
  <c r="AC1317"/>
  <c r="AA1317"/>
  <c r="Z1317"/>
  <c r="X1317"/>
  <c r="W1317"/>
  <c r="U1317"/>
  <c r="T1317"/>
  <c r="S1317"/>
  <c r="Q1317"/>
  <c r="P1317"/>
  <c r="N1317"/>
  <c r="M1317"/>
  <c r="K1317"/>
  <c r="J1317"/>
  <c r="H1317"/>
  <c r="G1317"/>
  <c r="BE1316"/>
  <c r="BB1316"/>
  <c r="AX1316"/>
  <c r="AW1316"/>
  <c r="AR1316"/>
  <c r="AO1316"/>
  <c r="AL1316"/>
  <c r="AI1316"/>
  <c r="AE1316"/>
  <c r="AB1316"/>
  <c r="Y1316"/>
  <c r="V1316"/>
  <c r="R1316"/>
  <c r="O1316"/>
  <c r="L1316"/>
  <c r="I1316"/>
  <c r="BE1315"/>
  <c r="BB1315"/>
  <c r="AX1315"/>
  <c r="AW1315"/>
  <c r="AR1315"/>
  <c r="AO1315"/>
  <c r="AL1315"/>
  <c r="AI1315"/>
  <c r="AE1315"/>
  <c r="AB1315"/>
  <c r="Y1315"/>
  <c r="V1315"/>
  <c r="R1315"/>
  <c r="O1315"/>
  <c r="L1315"/>
  <c r="I1315"/>
  <c r="BD1313"/>
  <c r="CE1313" s="1"/>
  <c r="BC1313"/>
  <c r="CD1313" s="1"/>
  <c r="BA1313"/>
  <c r="CB1313" s="1"/>
  <c r="AZ1313"/>
  <c r="CA1313" s="1"/>
  <c r="AV1313"/>
  <c r="BV1313" s="1"/>
  <c r="AU1313"/>
  <c r="BU1313" s="1"/>
  <c r="AT1313"/>
  <c r="BT1313" s="1"/>
  <c r="AS1313"/>
  <c r="AQ1313"/>
  <c r="AP1313"/>
  <c r="AN1313"/>
  <c r="AM1313"/>
  <c r="AK1313"/>
  <c r="AJ1313"/>
  <c r="AH1313"/>
  <c r="AG1313"/>
  <c r="AF1313"/>
  <c r="AD1313"/>
  <c r="AC1313"/>
  <c r="AA1313"/>
  <c r="Z1313"/>
  <c r="X1313"/>
  <c r="W1313"/>
  <c r="U1313"/>
  <c r="T1313"/>
  <c r="S1313"/>
  <c r="Q1313"/>
  <c r="P1313"/>
  <c r="N1313"/>
  <c r="M1313"/>
  <c r="K1313"/>
  <c r="J1313"/>
  <c r="H1313"/>
  <c r="G1313"/>
  <c r="BE1312"/>
  <c r="CF1312" s="1"/>
  <c r="BB1312"/>
  <c r="CC1312" s="1"/>
  <c r="AX1312"/>
  <c r="AW1312"/>
  <c r="AR1312"/>
  <c r="AO1312"/>
  <c r="AL1312"/>
  <c r="AI1312"/>
  <c r="AE1312"/>
  <c r="AB1312"/>
  <c r="Y1312"/>
  <c r="V1312"/>
  <c r="R1312"/>
  <c r="BS1312" s="1"/>
  <c r="O1312"/>
  <c r="BP1312" s="1"/>
  <c r="L1312"/>
  <c r="BM1312" s="1"/>
  <c r="I1312"/>
  <c r="BJ1312" s="1"/>
  <c r="BE1311"/>
  <c r="BB1311"/>
  <c r="AX1311"/>
  <c r="AW1311"/>
  <c r="AW1313" s="1"/>
  <c r="AR1311"/>
  <c r="AR1313" s="1"/>
  <c r="AO1311"/>
  <c r="AO1313" s="1"/>
  <c r="AL1311"/>
  <c r="AL1313" s="1"/>
  <c r="AI1311"/>
  <c r="AI1313" s="1"/>
  <c r="AE1311"/>
  <c r="AE1313" s="1"/>
  <c r="AB1311"/>
  <c r="AB1313" s="1"/>
  <c r="Y1311"/>
  <c r="V1313"/>
  <c r="R1311"/>
  <c r="O1311"/>
  <c r="L1311"/>
  <c r="I1311"/>
  <c r="BD1309"/>
  <c r="CE1309" s="1"/>
  <c r="BC1309"/>
  <c r="CD1309" s="1"/>
  <c r="BA1309"/>
  <c r="CB1309" s="1"/>
  <c r="AZ1309"/>
  <c r="CA1309" s="1"/>
  <c r="AV1309"/>
  <c r="BV1309" s="1"/>
  <c r="AU1309"/>
  <c r="BU1309" s="1"/>
  <c r="AT1309"/>
  <c r="BT1309" s="1"/>
  <c r="AS1309"/>
  <c r="AQ1309"/>
  <c r="AP1309"/>
  <c r="AN1309"/>
  <c r="AM1309"/>
  <c r="AK1309"/>
  <c r="AJ1309"/>
  <c r="AH1309"/>
  <c r="AG1309"/>
  <c r="AF1309"/>
  <c r="AD1309"/>
  <c r="AC1309"/>
  <c r="AA1309"/>
  <c r="Z1309"/>
  <c r="X1309"/>
  <c r="W1309"/>
  <c r="U1309"/>
  <c r="T1309"/>
  <c r="S1309"/>
  <c r="Q1309"/>
  <c r="P1309"/>
  <c r="N1309"/>
  <c r="M1309"/>
  <c r="K1309"/>
  <c r="J1309"/>
  <c r="H1309"/>
  <c r="G1309"/>
  <c r="BE1308"/>
  <c r="CF1308" s="1"/>
  <c r="BB1308"/>
  <c r="CC1308" s="1"/>
  <c r="AX1308"/>
  <c r="AW1308"/>
  <c r="AR1308"/>
  <c r="AO1308"/>
  <c r="AL1308"/>
  <c r="AI1308"/>
  <c r="AE1308"/>
  <c r="AB1308"/>
  <c r="Y1308"/>
  <c r="V1308"/>
  <c r="R1308"/>
  <c r="BS1308" s="1"/>
  <c r="O1308"/>
  <c r="BP1308" s="1"/>
  <c r="L1308"/>
  <c r="BM1308" s="1"/>
  <c r="I1308"/>
  <c r="BJ1308" s="1"/>
  <c r="BE1307"/>
  <c r="BB1307"/>
  <c r="AX1307"/>
  <c r="AW1307"/>
  <c r="AR1307"/>
  <c r="AR1309" s="1"/>
  <c r="AO1307"/>
  <c r="AO1309" s="1"/>
  <c r="AL1307"/>
  <c r="AL1309" s="1"/>
  <c r="AI1307"/>
  <c r="AI1309" s="1"/>
  <c r="AE1307"/>
  <c r="AE1309" s="1"/>
  <c r="AB1307"/>
  <c r="Y1307"/>
  <c r="Y1309" s="1"/>
  <c r="V1307"/>
  <c r="V1309" s="1"/>
  <c r="R1307"/>
  <c r="O1307"/>
  <c r="L1307"/>
  <c r="I1307"/>
  <c r="BJ1307" s="1"/>
  <c r="BD1305"/>
  <c r="CE1305" s="1"/>
  <c r="BC1305"/>
  <c r="CD1305" s="1"/>
  <c r="BA1305"/>
  <c r="CB1305" s="1"/>
  <c r="AZ1305"/>
  <c r="CA1305" s="1"/>
  <c r="AV1305"/>
  <c r="BV1305" s="1"/>
  <c r="AU1305"/>
  <c r="BU1305" s="1"/>
  <c r="AT1305"/>
  <c r="BT1305" s="1"/>
  <c r="AS1305"/>
  <c r="AQ1305"/>
  <c r="AP1305"/>
  <c r="AN1305"/>
  <c r="AM1305"/>
  <c r="AK1305"/>
  <c r="AJ1305"/>
  <c r="AH1305"/>
  <c r="AG1305"/>
  <c r="AF1305"/>
  <c r="AD1305"/>
  <c r="AC1305"/>
  <c r="AA1305"/>
  <c r="Z1305"/>
  <c r="X1305"/>
  <c r="W1305"/>
  <c r="U1305"/>
  <c r="T1305"/>
  <c r="S1305"/>
  <c r="Q1305"/>
  <c r="P1305"/>
  <c r="N1305"/>
  <c r="M1305"/>
  <c r="K1305"/>
  <c r="J1305"/>
  <c r="H1305"/>
  <c r="G1305"/>
  <c r="BE1304"/>
  <c r="CF1304" s="1"/>
  <c r="BB1304"/>
  <c r="CC1304" s="1"/>
  <c r="AX1304"/>
  <c r="AW1304"/>
  <c r="AR1304"/>
  <c r="AO1304"/>
  <c r="AL1304"/>
  <c r="AI1304"/>
  <c r="AE1304"/>
  <c r="AB1304"/>
  <c r="Y1304"/>
  <c r="V1304"/>
  <c r="R1304"/>
  <c r="O1304"/>
  <c r="BP1304" s="1"/>
  <c r="L1304"/>
  <c r="BM1304" s="1"/>
  <c r="I1304"/>
  <c r="BJ1304" s="1"/>
  <c r="BE1303"/>
  <c r="BB1303"/>
  <c r="AX1303"/>
  <c r="AW1303"/>
  <c r="AR1303"/>
  <c r="AO1303"/>
  <c r="AO1305" s="1"/>
  <c r="AL1303"/>
  <c r="AL1305" s="1"/>
  <c r="AI1303"/>
  <c r="AI1305" s="1"/>
  <c r="AE1303"/>
  <c r="AE1305" s="1"/>
  <c r="AB1303"/>
  <c r="Y1303"/>
  <c r="Y1305" s="1"/>
  <c r="V1303"/>
  <c r="V1305" s="1"/>
  <c r="R1303"/>
  <c r="O1303"/>
  <c r="L1303"/>
  <c r="I1303"/>
  <c r="BD1301"/>
  <c r="CE1301" s="1"/>
  <c r="BC1301"/>
  <c r="CD1301" s="1"/>
  <c r="BA1301"/>
  <c r="CB1301" s="1"/>
  <c r="AZ1301"/>
  <c r="CA1301" s="1"/>
  <c r="AV1301"/>
  <c r="BV1301" s="1"/>
  <c r="AU1301"/>
  <c r="BU1301" s="1"/>
  <c r="AT1301"/>
  <c r="BT1301" s="1"/>
  <c r="AS1301"/>
  <c r="AQ1301"/>
  <c r="AP1301"/>
  <c r="AN1301"/>
  <c r="AM1301"/>
  <c r="AK1301"/>
  <c r="AJ1301"/>
  <c r="AH1301"/>
  <c r="AG1301"/>
  <c r="AF1301"/>
  <c r="AD1301"/>
  <c r="AC1301"/>
  <c r="AA1301"/>
  <c r="Z1301"/>
  <c r="X1301"/>
  <c r="W1301"/>
  <c r="U1301"/>
  <c r="T1301"/>
  <c r="S1301"/>
  <c r="Q1301"/>
  <c r="P1301"/>
  <c r="N1301"/>
  <c r="M1301"/>
  <c r="K1301"/>
  <c r="J1301"/>
  <c r="H1301"/>
  <c r="G1301"/>
  <c r="BE1300"/>
  <c r="BB1300"/>
  <c r="CC1300" s="1"/>
  <c r="AX1300"/>
  <c r="AW1300"/>
  <c r="AR1300"/>
  <c r="AO1300"/>
  <c r="AI1300"/>
  <c r="AE1300"/>
  <c r="AB1300"/>
  <c r="Y1300"/>
  <c r="V1300"/>
  <c r="R1300"/>
  <c r="O1300"/>
  <c r="L1300"/>
  <c r="BM1300" s="1"/>
  <c r="I1300"/>
  <c r="BE1299"/>
  <c r="BB1299"/>
  <c r="AX1299"/>
  <c r="AW1299"/>
  <c r="AR1299"/>
  <c r="AO1299"/>
  <c r="AL1299"/>
  <c r="AL1301" s="1"/>
  <c r="AI1299"/>
  <c r="AI1301" s="1"/>
  <c r="AE1299"/>
  <c r="AE1301" s="1"/>
  <c r="AB1299"/>
  <c r="Y1299"/>
  <c r="Y1301" s="1"/>
  <c r="V1299"/>
  <c r="V1301" s="1"/>
  <c r="H1297"/>
  <c r="J1297"/>
  <c r="K1297"/>
  <c r="M1297"/>
  <c r="N1297"/>
  <c r="P1297"/>
  <c r="Q1297"/>
  <c r="S1297"/>
  <c r="T1297"/>
  <c r="U1297"/>
  <c r="W1297"/>
  <c r="X1297"/>
  <c r="Z1297"/>
  <c r="AA1297"/>
  <c r="AC1297"/>
  <c r="AD1297"/>
  <c r="AF1297"/>
  <c r="AG1297"/>
  <c r="AH1297"/>
  <c r="AJ1297"/>
  <c r="AK1297"/>
  <c r="AM1297"/>
  <c r="AN1297"/>
  <c r="AP1297"/>
  <c r="AQ1297"/>
  <c r="AS1297"/>
  <c r="AT1297"/>
  <c r="BT1297" s="1"/>
  <c r="AU1297"/>
  <c r="BU1297" s="1"/>
  <c r="AV1297"/>
  <c r="BV1297" s="1"/>
  <c r="AZ1297"/>
  <c r="CA1297" s="1"/>
  <c r="BA1297"/>
  <c r="CB1297" s="1"/>
  <c r="BC1297"/>
  <c r="CD1297" s="1"/>
  <c r="BD1297"/>
  <c r="CE1297" s="1"/>
  <c r="BE1296"/>
  <c r="CF1296" s="1"/>
  <c r="BB1296"/>
  <c r="CC1296" s="1"/>
  <c r="AX1296"/>
  <c r="AW1296"/>
  <c r="AR1296"/>
  <c r="AO1296"/>
  <c r="AL1296"/>
  <c r="AI1296"/>
  <c r="AE1296"/>
  <c r="AB1296"/>
  <c r="Y1296"/>
  <c r="V1296"/>
  <c r="R1296"/>
  <c r="O1296"/>
  <c r="BP1296" s="1"/>
  <c r="L1296"/>
  <c r="BM1296" s="1"/>
  <c r="I1296"/>
  <c r="BE1295"/>
  <c r="CF1295" s="1"/>
  <c r="BB1295"/>
  <c r="CC1295" s="1"/>
  <c r="AX1295"/>
  <c r="AW1295"/>
  <c r="AR1295"/>
  <c r="AR1297" s="1"/>
  <c r="AO1295"/>
  <c r="AL1295"/>
  <c r="AI1295"/>
  <c r="AE1295"/>
  <c r="AE1297" s="1"/>
  <c r="AB1295"/>
  <c r="AB1297" s="1"/>
  <c r="Y1295"/>
  <c r="V1295"/>
  <c r="R1295"/>
  <c r="O1295"/>
  <c r="L1295"/>
  <c r="I1295"/>
  <c r="S1242"/>
  <c r="T1242"/>
  <c r="U1242"/>
  <c r="W1242"/>
  <c r="X1242"/>
  <c r="Z1242"/>
  <c r="AA1242"/>
  <c r="AC1242"/>
  <c r="AD1242"/>
  <c r="AF1242"/>
  <c r="AG1242"/>
  <c r="AH1242"/>
  <c r="AJ1242"/>
  <c r="AK1242"/>
  <c r="AM1242"/>
  <c r="AN1242"/>
  <c r="AP1242"/>
  <c r="AQ1242"/>
  <c r="AS1242"/>
  <c r="AT1242"/>
  <c r="BT1242" s="1"/>
  <c r="AU1242"/>
  <c r="BU1242" s="1"/>
  <c r="AV1242"/>
  <c r="BV1242" s="1"/>
  <c r="AZ1242"/>
  <c r="CA1242" s="1"/>
  <c r="BA1242"/>
  <c r="CB1242" s="1"/>
  <c r="BC1242"/>
  <c r="CD1242" s="1"/>
  <c r="BD1242"/>
  <c r="CE1242" s="1"/>
  <c r="S1237"/>
  <c r="T1237"/>
  <c r="U1237"/>
  <c r="W1237"/>
  <c r="X1237"/>
  <c r="Z1237"/>
  <c r="AA1237"/>
  <c r="AC1237"/>
  <c r="AD1237"/>
  <c r="AF1237"/>
  <c r="AG1237"/>
  <c r="AH1237"/>
  <c r="AJ1237"/>
  <c r="AK1237"/>
  <c r="AM1237"/>
  <c r="AN1237"/>
  <c r="AP1237"/>
  <c r="AQ1237"/>
  <c r="AS1237"/>
  <c r="AT1237"/>
  <c r="BT1237" s="1"/>
  <c r="AU1237"/>
  <c r="BU1237" s="1"/>
  <c r="AV1237"/>
  <c r="BV1237" s="1"/>
  <c r="AZ1237"/>
  <c r="CA1237" s="1"/>
  <c r="BA1237"/>
  <c r="CB1237" s="1"/>
  <c r="BC1237"/>
  <c r="CD1237" s="1"/>
  <c r="BD1237"/>
  <c r="CE1237" s="1"/>
  <c r="S1232"/>
  <c r="T1232"/>
  <c r="U1232"/>
  <c r="W1232"/>
  <c r="X1232"/>
  <c r="Z1232"/>
  <c r="AA1232"/>
  <c r="AC1232"/>
  <c r="AD1232"/>
  <c r="AF1232"/>
  <c r="AG1232"/>
  <c r="AH1232"/>
  <c r="AJ1232"/>
  <c r="AK1232"/>
  <c r="AM1232"/>
  <c r="AN1232"/>
  <c r="AP1232"/>
  <c r="AQ1232"/>
  <c r="AS1232"/>
  <c r="AT1232"/>
  <c r="AU1232"/>
  <c r="BU1232" s="1"/>
  <c r="AV1232"/>
  <c r="AZ1232"/>
  <c r="CA1232" s="1"/>
  <c r="BA1232"/>
  <c r="CB1232" s="1"/>
  <c r="BC1232"/>
  <c r="CD1232" s="1"/>
  <c r="BD1232"/>
  <c r="CE1232" s="1"/>
  <c r="H1227"/>
  <c r="J1227"/>
  <c r="K1227"/>
  <c r="M1227"/>
  <c r="N1227"/>
  <c r="P1227"/>
  <c r="Q1227"/>
  <c r="S1227"/>
  <c r="T1227"/>
  <c r="U1227"/>
  <c r="W1227"/>
  <c r="X1227"/>
  <c r="Z1227"/>
  <c r="AA1227"/>
  <c r="AC1227"/>
  <c r="AD1227"/>
  <c r="AF1227"/>
  <c r="AG1227"/>
  <c r="AH1227"/>
  <c r="AJ1227"/>
  <c r="AK1227"/>
  <c r="AM1227"/>
  <c r="AN1227"/>
  <c r="AP1227"/>
  <c r="AQ1227"/>
  <c r="AS1227"/>
  <c r="AT1227"/>
  <c r="BT1227" s="1"/>
  <c r="AU1227"/>
  <c r="BU1227" s="1"/>
  <c r="AV1227"/>
  <c r="BV1227" s="1"/>
  <c r="AZ1227"/>
  <c r="CA1227" s="1"/>
  <c r="BA1227"/>
  <c r="CB1227" s="1"/>
  <c r="BC1227"/>
  <c r="CD1227" s="1"/>
  <c r="BD1227"/>
  <c r="CE1227" s="1"/>
  <c r="BT1253"/>
  <c r="O45" i="14" s="1"/>
  <c r="BU1253" i="1"/>
  <c r="P45" i="14" s="1"/>
  <c r="BV1253" i="1"/>
  <c r="Q45" i="14" s="1"/>
  <c r="CB1253" i="1"/>
  <c r="W45" i="14" s="1"/>
  <c r="CD1253" i="1"/>
  <c r="Y45" i="14" s="1"/>
  <c r="CE1253" i="1"/>
  <c r="Z45" i="14" s="1"/>
  <c r="BT1254" i="1"/>
  <c r="BV1254"/>
  <c r="CA1254"/>
  <c r="CB1254"/>
  <c r="CD1254"/>
  <c r="CE1254"/>
  <c r="BT1255"/>
  <c r="BU1255"/>
  <c r="BV1255"/>
  <c r="CA1255"/>
  <c r="CB1255"/>
  <c r="CD1255"/>
  <c r="CE1255"/>
  <c r="H1260"/>
  <c r="J1260"/>
  <c r="K1260"/>
  <c r="M1260"/>
  <c r="N1260"/>
  <c r="P1260"/>
  <c r="Q1260"/>
  <c r="S1260"/>
  <c r="T1260"/>
  <c r="U1260"/>
  <c r="W1260"/>
  <c r="X1260"/>
  <c r="Z1260"/>
  <c r="AA1260"/>
  <c r="AC1260"/>
  <c r="AD1260"/>
  <c r="AF1260"/>
  <c r="AG1260"/>
  <c r="AH1260"/>
  <c r="AJ1260"/>
  <c r="AK1260"/>
  <c r="AM1260"/>
  <c r="AN1260"/>
  <c r="AP1260"/>
  <c r="AQ1260"/>
  <c r="AS1260"/>
  <c r="AT1260"/>
  <c r="BT1260" s="1"/>
  <c r="AU1260"/>
  <c r="AV1260"/>
  <c r="BV1260" s="1"/>
  <c r="AZ1260"/>
  <c r="CA1260" s="1"/>
  <c r="BA1260"/>
  <c r="CB1260" s="1"/>
  <c r="BC1260"/>
  <c r="CD1260" s="1"/>
  <c r="BD1260"/>
  <c r="CE1260" s="1"/>
  <c r="H1261"/>
  <c r="J1261"/>
  <c r="K1261"/>
  <c r="M1261"/>
  <c r="N1261"/>
  <c r="P1261"/>
  <c r="Q1261"/>
  <c r="S1261"/>
  <c r="T1261"/>
  <c r="U1261"/>
  <c r="W1261"/>
  <c r="X1261"/>
  <c r="Z1261"/>
  <c r="AA1261"/>
  <c r="AC1261"/>
  <c r="AD1261"/>
  <c r="AF1261"/>
  <c r="AG1261"/>
  <c r="AH1261"/>
  <c r="AJ1261"/>
  <c r="AK1261"/>
  <c r="AM1261"/>
  <c r="AN1261"/>
  <c r="AP1261"/>
  <c r="AQ1261"/>
  <c r="AS1261"/>
  <c r="AT1261"/>
  <c r="BT1261" s="1"/>
  <c r="AU1261"/>
  <c r="BU1261" s="1"/>
  <c r="AV1261"/>
  <c r="BV1261" s="1"/>
  <c r="AZ1261"/>
  <c r="CA1261" s="1"/>
  <c r="BA1261"/>
  <c r="CB1261" s="1"/>
  <c r="BC1261"/>
  <c r="CD1261" s="1"/>
  <c r="BD1261"/>
  <c r="CE1261" s="1"/>
  <c r="H1262"/>
  <c r="J1262"/>
  <c r="K1262"/>
  <c r="M1262"/>
  <c r="N1262"/>
  <c r="P1262"/>
  <c r="Q1262"/>
  <c r="S1262"/>
  <c r="T1262"/>
  <c r="U1262"/>
  <c r="W1262"/>
  <c r="X1262"/>
  <c r="Z1262"/>
  <c r="AA1262"/>
  <c r="AC1262"/>
  <c r="AD1262"/>
  <c r="AF1262"/>
  <c r="AG1262"/>
  <c r="AH1262"/>
  <c r="AJ1262"/>
  <c r="AK1262"/>
  <c r="AM1262"/>
  <c r="AN1262"/>
  <c r="AP1262"/>
  <c r="AQ1262"/>
  <c r="AS1262"/>
  <c r="AT1262"/>
  <c r="BT1262" s="1"/>
  <c r="AU1262"/>
  <c r="BU1262" s="1"/>
  <c r="AV1262"/>
  <c r="BV1262" s="1"/>
  <c r="AZ1262"/>
  <c r="CA1262" s="1"/>
  <c r="BA1262"/>
  <c r="CB1262" s="1"/>
  <c r="BC1262"/>
  <c r="CD1262" s="1"/>
  <c r="BD1262"/>
  <c r="CE1262" s="1"/>
  <c r="H1270"/>
  <c r="J1270"/>
  <c r="K1270"/>
  <c r="M1270"/>
  <c r="N1270"/>
  <c r="P1270"/>
  <c r="Q1270"/>
  <c r="S1270"/>
  <c r="S1472" s="1"/>
  <c r="T1270"/>
  <c r="U1270"/>
  <c r="U1472" s="1"/>
  <c r="W1270"/>
  <c r="W1472" s="1"/>
  <c r="X1270"/>
  <c r="Z1270"/>
  <c r="Z1472" s="1"/>
  <c r="AA1270"/>
  <c r="AA1472" s="1"/>
  <c r="AC1270"/>
  <c r="AC1472" s="1"/>
  <c r="AD1270"/>
  <c r="AD1472" s="1"/>
  <c r="AF1270"/>
  <c r="AG1270"/>
  <c r="AH1270"/>
  <c r="AJ1270"/>
  <c r="AK1270"/>
  <c r="AK1472" s="1"/>
  <c r="AM1270"/>
  <c r="AM1472" s="1"/>
  <c r="AN1270"/>
  <c r="AP1270"/>
  <c r="AP1472" s="1"/>
  <c r="AQ1270"/>
  <c r="AQ1472" s="1"/>
  <c r="AS1270"/>
  <c r="AS1472" s="1"/>
  <c r="AT1270"/>
  <c r="AU1270"/>
  <c r="AV1270"/>
  <c r="BV1270" s="1"/>
  <c r="AZ1270"/>
  <c r="CA1270" s="1"/>
  <c r="BA1270"/>
  <c r="BC1270"/>
  <c r="BD1270"/>
  <c r="CE1270" s="1"/>
  <c r="H1271"/>
  <c r="J1271"/>
  <c r="K1271"/>
  <c r="M1271"/>
  <c r="N1271"/>
  <c r="P1271"/>
  <c r="Q1271"/>
  <c r="S1271"/>
  <c r="S1473" s="1"/>
  <c r="T1271"/>
  <c r="T1473" s="1"/>
  <c r="U1271"/>
  <c r="U1473" s="1"/>
  <c r="W1271"/>
  <c r="W1473" s="1"/>
  <c r="X1271"/>
  <c r="X1473" s="1"/>
  <c r="Z1271"/>
  <c r="Z1473" s="1"/>
  <c r="AA1271"/>
  <c r="AA1473" s="1"/>
  <c r="AC1271"/>
  <c r="AC1473" s="1"/>
  <c r="AD1271"/>
  <c r="AD1473" s="1"/>
  <c r="AF1271"/>
  <c r="AF1473" s="1"/>
  <c r="AG1271"/>
  <c r="AG1473" s="1"/>
  <c r="AH1271"/>
  <c r="AH1473" s="1"/>
  <c r="AJ1271"/>
  <c r="AJ1473" s="1"/>
  <c r="AK1271"/>
  <c r="AK1473" s="1"/>
  <c r="AM1271"/>
  <c r="AM1473" s="1"/>
  <c r="AN1271"/>
  <c r="AN1473" s="1"/>
  <c r="AP1271"/>
  <c r="AP1473" s="1"/>
  <c r="AQ1271"/>
  <c r="AS1271"/>
  <c r="AS1473" s="1"/>
  <c r="AT1271"/>
  <c r="BT1271" s="1"/>
  <c r="AU1271"/>
  <c r="AV1271"/>
  <c r="AZ1271"/>
  <c r="BA1271"/>
  <c r="BC1271"/>
  <c r="BD1271"/>
  <c r="H1272"/>
  <c r="J1272"/>
  <c r="K1272"/>
  <c r="M1272"/>
  <c r="N1272"/>
  <c r="P1272"/>
  <c r="Q1272"/>
  <c r="S1272"/>
  <c r="S1474" s="1"/>
  <c r="T1272"/>
  <c r="T1474" s="1"/>
  <c r="U1272"/>
  <c r="U1474" s="1"/>
  <c r="W1272"/>
  <c r="W1474" s="1"/>
  <c r="X1272"/>
  <c r="X1474" s="1"/>
  <c r="Z1272"/>
  <c r="Z1474" s="1"/>
  <c r="AA1272"/>
  <c r="AA1474" s="1"/>
  <c r="AC1272"/>
  <c r="AC1474" s="1"/>
  <c r="AD1272"/>
  <c r="AF1272"/>
  <c r="AF1474" s="1"/>
  <c r="AG1272"/>
  <c r="AG1474" s="1"/>
  <c r="AH1272"/>
  <c r="AH1474" s="1"/>
  <c r="AJ1272"/>
  <c r="AJ1474" s="1"/>
  <c r="AK1272"/>
  <c r="AK1474" s="1"/>
  <c r="AM1272"/>
  <c r="AM1474" s="1"/>
  <c r="AN1272"/>
  <c r="AN1474" s="1"/>
  <c r="AP1272"/>
  <c r="AP1474" s="1"/>
  <c r="AQ1272"/>
  <c r="AQ1474" s="1"/>
  <c r="AS1272"/>
  <c r="AS1474" s="1"/>
  <c r="AT1272"/>
  <c r="AU1272"/>
  <c r="AV1272"/>
  <c r="AZ1272"/>
  <c r="BA1272"/>
  <c r="BC1272"/>
  <c r="BD1272"/>
  <c r="H1277"/>
  <c r="J1277"/>
  <c r="K1277"/>
  <c r="M1277"/>
  <c r="N1277"/>
  <c r="P1277"/>
  <c r="Q1277"/>
  <c r="S1277"/>
  <c r="T1277"/>
  <c r="U1277"/>
  <c r="W1277"/>
  <c r="X1277"/>
  <c r="Z1277"/>
  <c r="AA1277"/>
  <c r="AC1277"/>
  <c r="AD1277"/>
  <c r="AF1277"/>
  <c r="AG1277"/>
  <c r="AH1277"/>
  <c r="AJ1277"/>
  <c r="AK1277"/>
  <c r="AM1277"/>
  <c r="AN1277"/>
  <c r="AP1277"/>
  <c r="AQ1277"/>
  <c r="AS1277"/>
  <c r="AT1277"/>
  <c r="BT1277" s="1"/>
  <c r="AU1277"/>
  <c r="BU1277" s="1"/>
  <c r="AV1277"/>
  <c r="BV1277" s="1"/>
  <c r="AZ1277"/>
  <c r="CA1277" s="1"/>
  <c r="BA1277"/>
  <c r="CB1277" s="1"/>
  <c r="BC1277"/>
  <c r="CD1277" s="1"/>
  <c r="BD1277"/>
  <c r="CE1277" s="1"/>
  <c r="H1278"/>
  <c r="J1278"/>
  <c r="K1278"/>
  <c r="M1278"/>
  <c r="N1278"/>
  <c r="P1278"/>
  <c r="Q1278"/>
  <c r="S1278"/>
  <c r="T1278"/>
  <c r="U1278"/>
  <c r="W1278"/>
  <c r="X1278"/>
  <c r="Z1278"/>
  <c r="AA1278"/>
  <c r="AC1278"/>
  <c r="AD1278"/>
  <c r="AF1278"/>
  <c r="AG1278"/>
  <c r="AH1278"/>
  <c r="AJ1278"/>
  <c r="AK1278"/>
  <c r="AM1278"/>
  <c r="AN1278"/>
  <c r="AP1278"/>
  <c r="AQ1278"/>
  <c r="AS1278"/>
  <c r="AT1278"/>
  <c r="BT1278" s="1"/>
  <c r="AU1278"/>
  <c r="BU1278" s="1"/>
  <c r="AV1278"/>
  <c r="BV1278" s="1"/>
  <c r="AZ1278"/>
  <c r="CA1278" s="1"/>
  <c r="BA1278"/>
  <c r="CB1278" s="1"/>
  <c r="BC1278"/>
  <c r="CD1278" s="1"/>
  <c r="BD1278"/>
  <c r="CE1278" s="1"/>
  <c r="H1279"/>
  <c r="J1279"/>
  <c r="K1279"/>
  <c r="M1279"/>
  <c r="N1279"/>
  <c r="P1279"/>
  <c r="Q1279"/>
  <c r="S1279"/>
  <c r="T1279"/>
  <c r="U1279"/>
  <c r="W1279"/>
  <c r="X1279"/>
  <c r="Z1279"/>
  <c r="AA1279"/>
  <c r="AC1279"/>
  <c r="AD1279"/>
  <c r="AF1279"/>
  <c r="AG1279"/>
  <c r="AH1279"/>
  <c r="AJ1279"/>
  <c r="AK1279"/>
  <c r="AM1279"/>
  <c r="AN1279"/>
  <c r="AP1279"/>
  <c r="AQ1279"/>
  <c r="AS1279"/>
  <c r="AT1279"/>
  <c r="BT1279" s="1"/>
  <c r="AU1279"/>
  <c r="BU1279" s="1"/>
  <c r="AV1279"/>
  <c r="BV1279" s="1"/>
  <c r="AZ1279"/>
  <c r="CA1279" s="1"/>
  <c r="BA1279"/>
  <c r="CB1279" s="1"/>
  <c r="BC1279"/>
  <c r="CD1279" s="1"/>
  <c r="BD1279"/>
  <c r="CE1279" s="1"/>
  <c r="H1283"/>
  <c r="J1283"/>
  <c r="K1283"/>
  <c r="M1283"/>
  <c r="N1283"/>
  <c r="P1283"/>
  <c r="Q1283"/>
  <c r="S1283"/>
  <c r="T1283"/>
  <c r="U1283"/>
  <c r="W1283"/>
  <c r="X1283"/>
  <c r="Z1283"/>
  <c r="AA1283"/>
  <c r="AC1283"/>
  <c r="AD1283"/>
  <c r="AF1283"/>
  <c r="AG1283"/>
  <c r="AH1283"/>
  <c r="AJ1283"/>
  <c r="AK1283"/>
  <c r="AM1283"/>
  <c r="AN1283"/>
  <c r="AP1283"/>
  <c r="AQ1283"/>
  <c r="AS1283"/>
  <c r="AT1283"/>
  <c r="BT1283" s="1"/>
  <c r="AU1283"/>
  <c r="BU1283" s="1"/>
  <c r="AV1283"/>
  <c r="BV1283" s="1"/>
  <c r="AZ1283"/>
  <c r="CA1283" s="1"/>
  <c r="BA1283"/>
  <c r="CB1283" s="1"/>
  <c r="BC1283"/>
  <c r="CD1283" s="1"/>
  <c r="BD1283"/>
  <c r="CE1283" s="1"/>
  <c r="H1284"/>
  <c r="J1284"/>
  <c r="K1284"/>
  <c r="M1284"/>
  <c r="N1284"/>
  <c r="P1284"/>
  <c r="Q1284"/>
  <c r="S1284"/>
  <c r="T1284"/>
  <c r="U1284"/>
  <c r="W1284"/>
  <c r="X1284"/>
  <c r="Z1284"/>
  <c r="AA1284"/>
  <c r="AC1284"/>
  <c r="AD1284"/>
  <c r="AF1284"/>
  <c r="AG1284"/>
  <c r="AH1284"/>
  <c r="AJ1284"/>
  <c r="AK1284"/>
  <c r="AM1284"/>
  <c r="AN1284"/>
  <c r="AP1284"/>
  <c r="AQ1284"/>
  <c r="AS1284"/>
  <c r="AT1284"/>
  <c r="BT1284" s="1"/>
  <c r="AU1284"/>
  <c r="BU1284" s="1"/>
  <c r="AV1284"/>
  <c r="BV1284" s="1"/>
  <c r="AZ1284"/>
  <c r="CA1284" s="1"/>
  <c r="BA1284"/>
  <c r="CB1284" s="1"/>
  <c r="BC1284"/>
  <c r="CD1284" s="1"/>
  <c r="BD1284"/>
  <c r="CE1284" s="1"/>
  <c r="H1289"/>
  <c r="J1289"/>
  <c r="K1289"/>
  <c r="M1289"/>
  <c r="N1289"/>
  <c r="P1289"/>
  <c r="Q1289"/>
  <c r="S1289"/>
  <c r="T1289"/>
  <c r="U1289"/>
  <c r="W1289"/>
  <c r="X1289"/>
  <c r="Z1289"/>
  <c r="AA1289"/>
  <c r="AC1289"/>
  <c r="AD1289"/>
  <c r="AF1289"/>
  <c r="AG1289"/>
  <c r="AH1289"/>
  <c r="AJ1289"/>
  <c r="AK1289"/>
  <c r="AM1289"/>
  <c r="AN1289"/>
  <c r="AP1289"/>
  <c r="AQ1289"/>
  <c r="AS1289"/>
  <c r="AT1289"/>
  <c r="BT1289" s="1"/>
  <c r="P279" i="2" s="1"/>
  <c r="AU1289" i="1"/>
  <c r="BU1289" s="1"/>
  <c r="Q279" i="2" s="1"/>
  <c r="AV1289" i="1"/>
  <c r="BV1289" s="1"/>
  <c r="R279" i="2" s="1"/>
  <c r="AZ1289" i="1"/>
  <c r="CA1289" s="1"/>
  <c r="W279" i="2" s="1"/>
  <c r="BA1289" i="1"/>
  <c r="BC1289"/>
  <c r="CD1289" s="1"/>
  <c r="Z279" i="2" s="1"/>
  <c r="BD1289" i="1"/>
  <c r="CE1289" s="1"/>
  <c r="AA279" i="2" s="1"/>
  <c r="H1290" i="1"/>
  <c r="J1290"/>
  <c r="K1290"/>
  <c r="M1290"/>
  <c r="N1290"/>
  <c r="P1290"/>
  <c r="Q1290"/>
  <c r="S1290"/>
  <c r="T1290"/>
  <c r="U1290"/>
  <c r="W1290"/>
  <c r="X1290"/>
  <c r="Z1290"/>
  <c r="AA1290"/>
  <c r="AC1290"/>
  <c r="AD1290"/>
  <c r="AF1290"/>
  <c r="AG1290"/>
  <c r="AH1290"/>
  <c r="AJ1290"/>
  <c r="AK1290"/>
  <c r="AM1290"/>
  <c r="AN1290"/>
  <c r="AP1290"/>
  <c r="AQ1290"/>
  <c r="AS1290"/>
  <c r="AT1290"/>
  <c r="BT1290" s="1"/>
  <c r="P280" i="2" s="1"/>
  <c r="AU1290" i="1"/>
  <c r="BU1290" s="1"/>
  <c r="Q280" i="2" s="1"/>
  <c r="AV1290" i="1"/>
  <c r="BV1290" s="1"/>
  <c r="R280" i="2" s="1"/>
  <c r="AZ1290" i="1"/>
  <c r="CA1290" s="1"/>
  <c r="W280" i="2" s="1"/>
  <c r="BA1290" i="1"/>
  <c r="CB1290" s="1"/>
  <c r="X280" i="2" s="1"/>
  <c r="BC1290" i="1"/>
  <c r="CD1290" s="1"/>
  <c r="Z280" i="2" s="1"/>
  <c r="BD1290" i="1"/>
  <c r="CE1290" s="1"/>
  <c r="AA280" i="2" s="1"/>
  <c r="G1220" i="1"/>
  <c r="BD1220"/>
  <c r="CE1220" s="1"/>
  <c r="BC1220"/>
  <c r="CD1220" s="1"/>
  <c r="BA1220"/>
  <c r="CB1220" s="1"/>
  <c r="AZ1220"/>
  <c r="CA1220" s="1"/>
  <c r="AV1220"/>
  <c r="BV1220" s="1"/>
  <c r="AU1220"/>
  <c r="BU1220" s="1"/>
  <c r="AT1220"/>
  <c r="BT1220" s="1"/>
  <c r="AS1220"/>
  <c r="AQ1220"/>
  <c r="AP1220"/>
  <c r="AN1220"/>
  <c r="AM1220"/>
  <c r="AK1220"/>
  <c r="AJ1220"/>
  <c r="AH1220"/>
  <c r="AG1220"/>
  <c r="AF1220"/>
  <c r="AD1220"/>
  <c r="AC1220"/>
  <c r="AA1220"/>
  <c r="Z1220"/>
  <c r="X1220"/>
  <c r="W1220"/>
  <c r="U1220"/>
  <c r="T1220"/>
  <c r="S1220"/>
  <c r="Q1220"/>
  <c r="P1220"/>
  <c r="N1220"/>
  <c r="M1220"/>
  <c r="K1220"/>
  <c r="J1220"/>
  <c r="H1220"/>
  <c r="BD1210"/>
  <c r="CE1210" s="1"/>
  <c r="BC1210"/>
  <c r="CD1210" s="1"/>
  <c r="BA1210"/>
  <c r="CB1210" s="1"/>
  <c r="AZ1210"/>
  <c r="CA1210" s="1"/>
  <c r="AV1210"/>
  <c r="BV1210" s="1"/>
  <c r="AU1210"/>
  <c r="BU1210" s="1"/>
  <c r="AT1210"/>
  <c r="BT1210" s="1"/>
  <c r="AS1210"/>
  <c r="AQ1210"/>
  <c r="AP1210"/>
  <c r="AN1210"/>
  <c r="AM1210"/>
  <c r="AK1210"/>
  <c r="AJ1210"/>
  <c r="AH1210"/>
  <c r="AG1210"/>
  <c r="AF1210"/>
  <c r="AD1210"/>
  <c r="AC1210"/>
  <c r="AA1210"/>
  <c r="Z1210"/>
  <c r="X1210"/>
  <c r="W1210"/>
  <c r="U1210"/>
  <c r="T1210"/>
  <c r="S1210"/>
  <c r="Q1210"/>
  <c r="P1210"/>
  <c r="N1210"/>
  <c r="M1210"/>
  <c r="K1210"/>
  <c r="J1210"/>
  <c r="H1210"/>
  <c r="G1210"/>
  <c r="BD1205"/>
  <c r="CE1205" s="1"/>
  <c r="BC1205"/>
  <c r="CD1205" s="1"/>
  <c r="BA1205"/>
  <c r="CB1205" s="1"/>
  <c r="AZ1205"/>
  <c r="CA1205" s="1"/>
  <c r="AV1205"/>
  <c r="BV1205" s="1"/>
  <c r="AU1205"/>
  <c r="BU1205" s="1"/>
  <c r="AT1205"/>
  <c r="BT1205" s="1"/>
  <c r="AS1205"/>
  <c r="AQ1205"/>
  <c r="AP1205"/>
  <c r="AN1205"/>
  <c r="AM1205"/>
  <c r="AK1205"/>
  <c r="AJ1205"/>
  <c r="AH1205"/>
  <c r="AG1205"/>
  <c r="AF1205"/>
  <c r="AD1205"/>
  <c r="AC1205"/>
  <c r="AA1205"/>
  <c r="Z1205"/>
  <c r="X1205"/>
  <c r="W1205"/>
  <c r="U1205"/>
  <c r="T1205"/>
  <c r="S1205"/>
  <c r="Q1205"/>
  <c r="P1205"/>
  <c r="N1205"/>
  <c r="M1205"/>
  <c r="K1205"/>
  <c r="J1205"/>
  <c r="H1205"/>
  <c r="G1205"/>
  <c r="BD1200"/>
  <c r="CE1200" s="1"/>
  <c r="BC1200"/>
  <c r="CD1200" s="1"/>
  <c r="BA1200"/>
  <c r="CB1200" s="1"/>
  <c r="AZ1200"/>
  <c r="CA1200" s="1"/>
  <c r="AV1200"/>
  <c r="AU1200"/>
  <c r="BU1200" s="1"/>
  <c r="AT1200"/>
  <c r="BT1200" s="1"/>
  <c r="AS1200"/>
  <c r="AQ1200"/>
  <c r="AP1200"/>
  <c r="AN1200"/>
  <c r="AM1200"/>
  <c r="AK1200"/>
  <c r="AJ1200"/>
  <c r="AH1200"/>
  <c r="AG1200"/>
  <c r="AF1200"/>
  <c r="AD1200"/>
  <c r="AC1200"/>
  <c r="AA1200"/>
  <c r="Z1200"/>
  <c r="X1200"/>
  <c r="W1200"/>
  <c r="U1200"/>
  <c r="T1200"/>
  <c r="S1200"/>
  <c r="Q1200"/>
  <c r="P1200"/>
  <c r="N1200"/>
  <c r="M1200"/>
  <c r="K1200"/>
  <c r="J1200"/>
  <c r="H1200"/>
  <c r="G1200"/>
  <c r="BD1195"/>
  <c r="CE1195" s="1"/>
  <c r="BC1195"/>
  <c r="CD1195" s="1"/>
  <c r="BA1195"/>
  <c r="CB1195" s="1"/>
  <c r="AZ1195"/>
  <c r="CA1195" s="1"/>
  <c r="AV1195"/>
  <c r="BV1195" s="1"/>
  <c r="AU1195"/>
  <c r="BU1195" s="1"/>
  <c r="AT1195"/>
  <c r="BT1195" s="1"/>
  <c r="AS1195"/>
  <c r="AQ1195"/>
  <c r="AP1195"/>
  <c r="AN1195"/>
  <c r="AM1195"/>
  <c r="AK1195"/>
  <c r="AJ1195"/>
  <c r="AH1195"/>
  <c r="AG1195"/>
  <c r="AF1195"/>
  <c r="AD1195"/>
  <c r="AC1195"/>
  <c r="AA1195"/>
  <c r="Z1195"/>
  <c r="X1195"/>
  <c r="W1195"/>
  <c r="U1195"/>
  <c r="T1195"/>
  <c r="S1195"/>
  <c r="Q1195"/>
  <c r="P1195"/>
  <c r="N1195"/>
  <c r="M1195"/>
  <c r="K1195"/>
  <c r="J1195"/>
  <c r="H1195"/>
  <c r="G1195"/>
  <c r="G1190"/>
  <c r="BD1190"/>
  <c r="CE1190" s="1"/>
  <c r="BC1190"/>
  <c r="CD1190" s="1"/>
  <c r="BA1190"/>
  <c r="CB1190" s="1"/>
  <c r="AZ1190"/>
  <c r="CA1190" s="1"/>
  <c r="AV1190"/>
  <c r="BV1190" s="1"/>
  <c r="AU1190"/>
  <c r="BU1190" s="1"/>
  <c r="AT1190"/>
  <c r="BT1190" s="1"/>
  <c r="AS1190"/>
  <c r="AQ1190"/>
  <c r="AP1190"/>
  <c r="AN1190"/>
  <c r="AM1190"/>
  <c r="AK1190"/>
  <c r="AJ1190"/>
  <c r="AH1190"/>
  <c r="AG1190"/>
  <c r="AF1190"/>
  <c r="AD1190"/>
  <c r="AC1190"/>
  <c r="AA1190"/>
  <c r="Z1190"/>
  <c r="X1190"/>
  <c r="W1190"/>
  <c r="U1190"/>
  <c r="T1190"/>
  <c r="S1190"/>
  <c r="Q1190"/>
  <c r="P1190"/>
  <c r="N1190"/>
  <c r="M1190"/>
  <c r="K1190"/>
  <c r="J1190"/>
  <c r="H1190"/>
  <c r="BD1183"/>
  <c r="CE1183" s="1"/>
  <c r="BC1183"/>
  <c r="CD1183" s="1"/>
  <c r="BA1183"/>
  <c r="CB1183" s="1"/>
  <c r="AZ1183"/>
  <c r="CA1183" s="1"/>
  <c r="AV1183"/>
  <c r="BV1183" s="1"/>
  <c r="AU1183"/>
  <c r="BU1183" s="1"/>
  <c r="AT1183"/>
  <c r="BT1183" s="1"/>
  <c r="AS1183"/>
  <c r="AQ1183"/>
  <c r="AP1183"/>
  <c r="AN1183"/>
  <c r="AM1183"/>
  <c r="AK1183"/>
  <c r="AJ1183"/>
  <c r="AH1183"/>
  <c r="AG1183"/>
  <c r="AF1183"/>
  <c r="AD1183"/>
  <c r="AC1183"/>
  <c r="AA1183"/>
  <c r="Z1183"/>
  <c r="X1183"/>
  <c r="W1183"/>
  <c r="U1183"/>
  <c r="T1183"/>
  <c r="S1183"/>
  <c r="Q1183"/>
  <c r="P1183"/>
  <c r="N1183"/>
  <c r="M1183"/>
  <c r="K1183"/>
  <c r="J1183"/>
  <c r="H1183"/>
  <c r="G1183"/>
  <c r="BD1178"/>
  <c r="CE1178" s="1"/>
  <c r="BC1178"/>
  <c r="CD1178" s="1"/>
  <c r="BA1178"/>
  <c r="CB1178" s="1"/>
  <c r="AZ1178"/>
  <c r="CA1178" s="1"/>
  <c r="AV1178"/>
  <c r="BV1178" s="1"/>
  <c r="AU1178"/>
  <c r="BU1178" s="1"/>
  <c r="AT1178"/>
  <c r="BT1178" s="1"/>
  <c r="AS1178"/>
  <c r="AQ1178"/>
  <c r="AP1178"/>
  <c r="AN1178"/>
  <c r="AM1178"/>
  <c r="AK1178"/>
  <c r="AJ1178"/>
  <c r="AH1178"/>
  <c r="AG1178"/>
  <c r="AF1178"/>
  <c r="AD1178"/>
  <c r="AC1178"/>
  <c r="AA1178"/>
  <c r="Z1178"/>
  <c r="X1178"/>
  <c r="W1178"/>
  <c r="U1178"/>
  <c r="T1178"/>
  <c r="S1178"/>
  <c r="Q1178"/>
  <c r="P1178"/>
  <c r="N1178"/>
  <c r="M1178"/>
  <c r="K1178"/>
  <c r="J1178"/>
  <c r="H1178"/>
  <c r="G1178"/>
  <c r="BD1173"/>
  <c r="CE1173" s="1"/>
  <c r="BC1173"/>
  <c r="CD1173" s="1"/>
  <c r="BA1173"/>
  <c r="CB1173" s="1"/>
  <c r="AZ1173"/>
  <c r="CA1173" s="1"/>
  <c r="AV1173"/>
  <c r="BV1173" s="1"/>
  <c r="AU1173"/>
  <c r="BU1173" s="1"/>
  <c r="AT1173"/>
  <c r="BT1173" s="1"/>
  <c r="AS1173"/>
  <c r="AQ1173"/>
  <c r="AP1173"/>
  <c r="AN1173"/>
  <c r="AM1173"/>
  <c r="AK1173"/>
  <c r="AJ1173"/>
  <c r="AH1173"/>
  <c r="AG1173"/>
  <c r="AF1173"/>
  <c r="AD1173"/>
  <c r="AC1173"/>
  <c r="AA1173"/>
  <c r="Z1173"/>
  <c r="X1173"/>
  <c r="W1173"/>
  <c r="U1173"/>
  <c r="T1173"/>
  <c r="S1173"/>
  <c r="Q1173"/>
  <c r="P1173"/>
  <c r="N1173"/>
  <c r="M1173"/>
  <c r="K1173"/>
  <c r="J1173"/>
  <c r="H1173"/>
  <c r="G1173"/>
  <c r="BD1167"/>
  <c r="CE1167" s="1"/>
  <c r="BC1167"/>
  <c r="CD1167" s="1"/>
  <c r="BA1167"/>
  <c r="CB1167" s="1"/>
  <c r="AZ1167"/>
  <c r="CA1167" s="1"/>
  <c r="AV1167"/>
  <c r="BV1167" s="1"/>
  <c r="AU1167"/>
  <c r="BU1167" s="1"/>
  <c r="AT1167"/>
  <c r="BT1167" s="1"/>
  <c r="AS1167"/>
  <c r="AQ1167"/>
  <c r="AP1167"/>
  <c r="AN1167"/>
  <c r="AM1167"/>
  <c r="AK1167"/>
  <c r="AJ1167"/>
  <c r="AH1167"/>
  <c r="AG1167"/>
  <c r="AF1167"/>
  <c r="AD1167"/>
  <c r="AC1167"/>
  <c r="AA1167"/>
  <c r="Z1167"/>
  <c r="X1167"/>
  <c r="W1167"/>
  <c r="U1167"/>
  <c r="T1167"/>
  <c r="S1167"/>
  <c r="Q1167"/>
  <c r="P1167"/>
  <c r="N1167"/>
  <c r="M1167"/>
  <c r="K1167"/>
  <c r="J1167"/>
  <c r="H1167"/>
  <c r="G1167"/>
  <c r="BD1162"/>
  <c r="CE1162" s="1"/>
  <c r="BC1162"/>
  <c r="CD1162" s="1"/>
  <c r="BA1162"/>
  <c r="CB1162" s="1"/>
  <c r="AZ1162"/>
  <c r="CA1162" s="1"/>
  <c r="AV1162"/>
  <c r="BV1162" s="1"/>
  <c r="AU1162"/>
  <c r="BU1162" s="1"/>
  <c r="AT1162"/>
  <c r="BT1162" s="1"/>
  <c r="AS1162"/>
  <c r="AQ1162"/>
  <c r="AP1162"/>
  <c r="AN1162"/>
  <c r="AM1162"/>
  <c r="AK1162"/>
  <c r="AJ1162"/>
  <c r="AH1162"/>
  <c r="AG1162"/>
  <c r="AF1162"/>
  <c r="AD1162"/>
  <c r="AC1162"/>
  <c r="AA1162"/>
  <c r="Z1162"/>
  <c r="X1162"/>
  <c r="W1162"/>
  <c r="U1162"/>
  <c r="T1162"/>
  <c r="S1162"/>
  <c r="Q1162"/>
  <c r="P1162"/>
  <c r="N1162"/>
  <c r="M1162"/>
  <c r="K1162"/>
  <c r="J1162"/>
  <c r="H1162"/>
  <c r="G1162"/>
  <c r="BD1157"/>
  <c r="CE1157" s="1"/>
  <c r="BC1157"/>
  <c r="CD1157" s="1"/>
  <c r="BA1157"/>
  <c r="CB1157" s="1"/>
  <c r="AZ1157"/>
  <c r="CA1157" s="1"/>
  <c r="AV1157"/>
  <c r="BV1157" s="1"/>
  <c r="AU1157"/>
  <c r="BU1157" s="1"/>
  <c r="AT1157"/>
  <c r="BT1157" s="1"/>
  <c r="AS1157"/>
  <c r="AQ1157"/>
  <c r="AP1157"/>
  <c r="AN1157"/>
  <c r="AM1157"/>
  <c r="AK1157"/>
  <c r="AJ1157"/>
  <c r="AH1157"/>
  <c r="AG1157"/>
  <c r="AF1157"/>
  <c r="AD1157"/>
  <c r="AC1157"/>
  <c r="AA1157"/>
  <c r="Z1157"/>
  <c r="X1157"/>
  <c r="W1157"/>
  <c r="U1157"/>
  <c r="T1157"/>
  <c r="S1157"/>
  <c r="Q1157"/>
  <c r="P1157"/>
  <c r="N1157"/>
  <c r="M1157"/>
  <c r="K1157"/>
  <c r="J1157"/>
  <c r="H1157"/>
  <c r="G1157"/>
  <c r="BD1152"/>
  <c r="CE1152" s="1"/>
  <c r="BC1152"/>
  <c r="CD1152" s="1"/>
  <c r="BA1152"/>
  <c r="CB1152" s="1"/>
  <c r="AZ1152"/>
  <c r="CA1152" s="1"/>
  <c r="AV1152"/>
  <c r="BV1152" s="1"/>
  <c r="AU1152"/>
  <c r="BU1152" s="1"/>
  <c r="AT1152"/>
  <c r="BT1152" s="1"/>
  <c r="AS1152"/>
  <c r="AQ1152"/>
  <c r="AP1152"/>
  <c r="AN1152"/>
  <c r="AM1152"/>
  <c r="AK1152"/>
  <c r="AJ1152"/>
  <c r="AH1152"/>
  <c r="AG1152"/>
  <c r="AF1152"/>
  <c r="AD1152"/>
  <c r="AC1152"/>
  <c r="AA1152"/>
  <c r="Z1152"/>
  <c r="X1152"/>
  <c r="W1152"/>
  <c r="U1152"/>
  <c r="T1152"/>
  <c r="S1152"/>
  <c r="Q1152"/>
  <c r="P1152"/>
  <c r="N1152"/>
  <c r="M1152"/>
  <c r="K1152"/>
  <c r="J1152"/>
  <c r="H1152"/>
  <c r="G1152"/>
  <c r="BD1147"/>
  <c r="CE1147" s="1"/>
  <c r="BC1147"/>
  <c r="CD1147" s="1"/>
  <c r="BA1147"/>
  <c r="CB1147" s="1"/>
  <c r="AZ1147"/>
  <c r="CA1147" s="1"/>
  <c r="AV1147"/>
  <c r="BV1147" s="1"/>
  <c r="AU1147"/>
  <c r="BU1147" s="1"/>
  <c r="AT1147"/>
  <c r="BT1147" s="1"/>
  <c r="AS1147"/>
  <c r="AQ1147"/>
  <c r="AP1147"/>
  <c r="AN1147"/>
  <c r="AM1147"/>
  <c r="AK1147"/>
  <c r="AJ1147"/>
  <c r="AH1147"/>
  <c r="AG1147"/>
  <c r="AF1147"/>
  <c r="AD1147"/>
  <c r="AC1147"/>
  <c r="AA1147"/>
  <c r="Z1147"/>
  <c r="X1147"/>
  <c r="W1147"/>
  <c r="U1147"/>
  <c r="T1147"/>
  <c r="S1147"/>
  <c r="Q1147"/>
  <c r="P1147"/>
  <c r="N1147"/>
  <c r="M1147"/>
  <c r="K1147"/>
  <c r="J1147"/>
  <c r="H1147"/>
  <c r="G1147"/>
  <c r="BD1142"/>
  <c r="CE1142" s="1"/>
  <c r="BC1142"/>
  <c r="CD1142" s="1"/>
  <c r="BA1142"/>
  <c r="CB1142" s="1"/>
  <c r="AZ1142"/>
  <c r="CA1142" s="1"/>
  <c r="AV1142"/>
  <c r="BV1142" s="1"/>
  <c r="AU1142"/>
  <c r="BU1142" s="1"/>
  <c r="AT1142"/>
  <c r="BT1142" s="1"/>
  <c r="AS1142"/>
  <c r="AQ1142"/>
  <c r="AP1142"/>
  <c r="AN1142"/>
  <c r="AM1142"/>
  <c r="AK1142"/>
  <c r="AJ1142"/>
  <c r="AH1142"/>
  <c r="AG1142"/>
  <c r="AF1142"/>
  <c r="AD1142"/>
  <c r="AC1142"/>
  <c r="AA1142"/>
  <c r="Z1142"/>
  <c r="X1142"/>
  <c r="W1142"/>
  <c r="U1142"/>
  <c r="T1142"/>
  <c r="S1142"/>
  <c r="Q1142"/>
  <c r="P1142"/>
  <c r="N1142"/>
  <c r="M1142"/>
  <c r="K1142"/>
  <c r="J1142"/>
  <c r="H1142"/>
  <c r="G1142"/>
  <c r="H1137"/>
  <c r="J1137"/>
  <c r="K1137"/>
  <c r="M1137"/>
  <c r="N1137"/>
  <c r="P1137"/>
  <c r="Q1137"/>
  <c r="S1137"/>
  <c r="T1137"/>
  <c r="U1137"/>
  <c r="W1137"/>
  <c r="X1137"/>
  <c r="Z1137"/>
  <c r="AA1137"/>
  <c r="AC1137"/>
  <c r="AD1137"/>
  <c r="AF1137"/>
  <c r="AG1137"/>
  <c r="AH1137"/>
  <c r="AJ1137"/>
  <c r="AK1137"/>
  <c r="AM1137"/>
  <c r="AN1137"/>
  <c r="AP1137"/>
  <c r="AQ1137"/>
  <c r="AS1137"/>
  <c r="AT1137"/>
  <c r="BT1137" s="1"/>
  <c r="AU1137"/>
  <c r="BU1137" s="1"/>
  <c r="AV1137"/>
  <c r="BV1137" s="1"/>
  <c r="AZ1137"/>
  <c r="CA1137" s="1"/>
  <c r="BA1137"/>
  <c r="CB1137" s="1"/>
  <c r="BC1137"/>
  <c r="CD1137" s="1"/>
  <c r="BD1137"/>
  <c r="CE1137" s="1"/>
  <c r="H1128"/>
  <c r="J1128"/>
  <c r="K1128"/>
  <c r="M1128"/>
  <c r="N1128"/>
  <c r="P1128"/>
  <c r="Q1128"/>
  <c r="S1128"/>
  <c r="T1128"/>
  <c r="U1128"/>
  <c r="W1128"/>
  <c r="X1128"/>
  <c r="Z1128"/>
  <c r="AA1128"/>
  <c r="AC1128"/>
  <c r="AD1128"/>
  <c r="AF1128"/>
  <c r="AG1128"/>
  <c r="AH1128"/>
  <c r="AJ1128"/>
  <c r="AK1128"/>
  <c r="AM1128"/>
  <c r="AN1128"/>
  <c r="AP1128"/>
  <c r="AQ1128"/>
  <c r="AS1128"/>
  <c r="AT1128"/>
  <c r="BT1128" s="1"/>
  <c r="O44" i="14" s="1"/>
  <c r="AU1128" i="1"/>
  <c r="BU1128" s="1"/>
  <c r="P44" i="14" s="1"/>
  <c r="AV1128" i="1"/>
  <c r="BV1128" s="1"/>
  <c r="Q44" i="14" s="1"/>
  <c r="AZ1128" i="1"/>
  <c r="CA1128" s="1"/>
  <c r="V44" i="14" s="1"/>
  <c r="BA1128" i="1"/>
  <c r="CB1128" s="1"/>
  <c r="W44" i="14" s="1"/>
  <c r="BC1128" i="1"/>
  <c r="CD1128" s="1"/>
  <c r="Y44" i="14" s="1"/>
  <c r="BD1128" i="1"/>
  <c r="CE1128" s="1"/>
  <c r="Z44" i="14" s="1"/>
  <c r="H1129" i="1"/>
  <c r="J1129"/>
  <c r="K1129"/>
  <c r="M1129"/>
  <c r="N1129"/>
  <c r="P1129"/>
  <c r="Q1129"/>
  <c r="S1129"/>
  <c r="T1129"/>
  <c r="U1129"/>
  <c r="W1129"/>
  <c r="X1129"/>
  <c r="Z1129"/>
  <c r="AA1129"/>
  <c r="AC1129"/>
  <c r="AD1129"/>
  <c r="AF1129"/>
  <c r="AG1129"/>
  <c r="AH1129"/>
  <c r="AJ1129"/>
  <c r="AK1129"/>
  <c r="AM1129"/>
  <c r="AN1129"/>
  <c r="AP1129"/>
  <c r="AQ1129"/>
  <c r="AS1129"/>
  <c r="AT1129"/>
  <c r="BT1129" s="1"/>
  <c r="AU1129"/>
  <c r="BU1129" s="1"/>
  <c r="AV1129"/>
  <c r="BV1129" s="1"/>
  <c r="AZ1129"/>
  <c r="CA1129" s="1"/>
  <c r="BA1129"/>
  <c r="CB1129" s="1"/>
  <c r="BC1129"/>
  <c r="BD1129"/>
  <c r="CE1129" s="1"/>
  <c r="BE1240"/>
  <c r="CF1240" s="1"/>
  <c r="AB304" i="2" s="1"/>
  <c r="BB1240" i="1"/>
  <c r="CC1240" s="1"/>
  <c r="Y304" i="2" s="1"/>
  <c r="AX1240" i="1"/>
  <c r="AW1240"/>
  <c r="AR1240"/>
  <c r="AO1240"/>
  <c r="AL1240"/>
  <c r="AI1240"/>
  <c r="AE1240"/>
  <c r="AB1240"/>
  <c r="Y1240"/>
  <c r="V1240"/>
  <c r="R1240"/>
  <c r="O1240"/>
  <c r="L1240"/>
  <c r="I1240"/>
  <c r="BJ1240" s="1"/>
  <c r="F304" i="2" s="1"/>
  <c r="BE1239" i="1"/>
  <c r="BB1239"/>
  <c r="AX1239"/>
  <c r="AW1239"/>
  <c r="AR1239"/>
  <c r="AR1242" s="1"/>
  <c r="AO1239"/>
  <c r="AO1242" s="1"/>
  <c r="AL1239"/>
  <c r="AL1242" s="1"/>
  <c r="AI1239"/>
  <c r="AI1242" s="1"/>
  <c r="AE1239"/>
  <c r="AE1242" s="1"/>
  <c r="AB1239"/>
  <c r="AB1242" s="1"/>
  <c r="Y1239"/>
  <c r="Y1242" s="1"/>
  <c r="V1239"/>
  <c r="V1242" s="1"/>
  <c r="R1239"/>
  <c r="O1239"/>
  <c r="L1239"/>
  <c r="I1239"/>
  <c r="BJ1239" s="1"/>
  <c r="F303" i="2" s="1"/>
  <c r="BE1236" i="1"/>
  <c r="BB1236"/>
  <c r="AX1284"/>
  <c r="AW1284"/>
  <c r="AR1236"/>
  <c r="AR1284" s="1"/>
  <c r="AO1236"/>
  <c r="AO1284" s="1"/>
  <c r="AL1236"/>
  <c r="AL1284" s="1"/>
  <c r="AI1236"/>
  <c r="AI1284" s="1"/>
  <c r="AE1236"/>
  <c r="AE1284" s="1"/>
  <c r="AB1236"/>
  <c r="AB1284" s="1"/>
  <c r="Y1236"/>
  <c r="Y1284" s="1"/>
  <c r="V1236"/>
  <c r="V1284" s="1"/>
  <c r="R1236"/>
  <c r="L1236"/>
  <c r="I1236"/>
  <c r="BE1235"/>
  <c r="CF1235" s="1"/>
  <c r="AB290" i="2" s="1"/>
  <c r="BB1235" i="1"/>
  <c r="CC1235" s="1"/>
  <c r="Y290" i="2" s="1"/>
  <c r="AR1235" i="1"/>
  <c r="AO1235"/>
  <c r="AL1235"/>
  <c r="AI1235"/>
  <c r="AE1235"/>
  <c r="AB1235"/>
  <c r="Y1235"/>
  <c r="V1235"/>
  <c r="R1235"/>
  <c r="BP1235"/>
  <c r="L290" i="2" s="1"/>
  <c r="L1235" i="1"/>
  <c r="I1235"/>
  <c r="BE1234"/>
  <c r="BB1234"/>
  <c r="AR1234"/>
  <c r="AO1234"/>
  <c r="AL1234"/>
  <c r="AI1234"/>
  <c r="AE1234"/>
  <c r="AB1234"/>
  <c r="Y1234"/>
  <c r="V1234"/>
  <c r="R1234"/>
  <c r="BS1234" s="1"/>
  <c r="O289" i="2" s="1"/>
  <c r="BP1234" i="1"/>
  <c r="L289" i="2" s="1"/>
  <c r="L1234" i="1"/>
  <c r="I1234"/>
  <c r="BE1231"/>
  <c r="BB1231"/>
  <c r="AR1231"/>
  <c r="AO1231"/>
  <c r="AL1231"/>
  <c r="AI1231"/>
  <c r="AE1231"/>
  <c r="AB1231"/>
  <c r="Y1231"/>
  <c r="V1231"/>
  <c r="R1231"/>
  <c r="O1231"/>
  <c r="L1231"/>
  <c r="I1231"/>
  <c r="BE1230"/>
  <c r="BB1230"/>
  <c r="AR1230"/>
  <c r="AO1230"/>
  <c r="AL1230"/>
  <c r="AI1230"/>
  <c r="AE1230"/>
  <c r="AB1230"/>
  <c r="Y1230"/>
  <c r="V1230"/>
  <c r="R1230"/>
  <c r="O1230"/>
  <c r="L1230"/>
  <c r="I1230"/>
  <c r="BE1229"/>
  <c r="CF1229" s="1"/>
  <c r="AB284" i="2" s="1"/>
  <c r="BB1229" i="1"/>
  <c r="AR1229"/>
  <c r="AO1229"/>
  <c r="AL1229"/>
  <c r="AI1229"/>
  <c r="AE1229"/>
  <c r="AB1229"/>
  <c r="Y1229"/>
  <c r="V1229"/>
  <c r="R1229"/>
  <c r="O1229"/>
  <c r="L1229"/>
  <c r="I1229"/>
  <c r="BE1225"/>
  <c r="CF1225" s="1"/>
  <c r="AB330" i="2" s="1"/>
  <c r="BB1225" i="1"/>
  <c r="CC1225" s="1"/>
  <c r="Y330" i="2" s="1"/>
  <c r="AR1225" i="1"/>
  <c r="AO1225"/>
  <c r="AL1225"/>
  <c r="AI1225"/>
  <c r="AE1225"/>
  <c r="AB1225"/>
  <c r="Y1225"/>
  <c r="V1225"/>
  <c r="R1225"/>
  <c r="O1225"/>
  <c r="BP1225" s="1"/>
  <c r="L330" i="2" s="1"/>
  <c r="L1225" i="1"/>
  <c r="BM1225" s="1"/>
  <c r="I330" i="2" s="1"/>
  <c r="I1225" i="1"/>
  <c r="BE1224"/>
  <c r="BB1224"/>
  <c r="AR1224"/>
  <c r="AO1224"/>
  <c r="AL1224"/>
  <c r="AI1224"/>
  <c r="AE1224"/>
  <c r="AB1224"/>
  <c r="Y1224"/>
  <c r="V1224"/>
  <c r="R1224"/>
  <c r="O1224"/>
  <c r="L1224"/>
  <c r="I1224"/>
  <c r="BE1218"/>
  <c r="CF1218" s="1"/>
  <c r="AB322" i="2" s="1"/>
  <c r="BB1218" i="1"/>
  <c r="CC1218" s="1"/>
  <c r="Y322" i="2" s="1"/>
  <c r="AX1218" i="1"/>
  <c r="AW1218"/>
  <c r="AR1218"/>
  <c r="AO1218"/>
  <c r="AL1218"/>
  <c r="AI1218"/>
  <c r="AE1218"/>
  <c r="AB1218"/>
  <c r="Y1218"/>
  <c r="V1218"/>
  <c r="R1218"/>
  <c r="BS1218" s="1"/>
  <c r="O322" i="2" s="1"/>
  <c r="O1218" i="1"/>
  <c r="BP1218" s="1"/>
  <c r="L322" i="2" s="1"/>
  <c r="L1218" i="1"/>
  <c r="BM1218" s="1"/>
  <c r="I322" i="2" s="1"/>
  <c r="I1218" i="1"/>
  <c r="BJ1218" s="1"/>
  <c r="BE1217"/>
  <c r="BB1217"/>
  <c r="AX1217"/>
  <c r="AW1217"/>
  <c r="AW1220" s="1"/>
  <c r="AR1217"/>
  <c r="AR1220" s="1"/>
  <c r="AO1217"/>
  <c r="AO1220" s="1"/>
  <c r="AL1217"/>
  <c r="AL1220" s="1"/>
  <c r="AI1217"/>
  <c r="AI1220" s="1"/>
  <c r="AE1217"/>
  <c r="AE1220" s="1"/>
  <c r="AB1217"/>
  <c r="AB1220" s="1"/>
  <c r="Y1217"/>
  <c r="Y1220" s="1"/>
  <c r="V1217"/>
  <c r="V1220" s="1"/>
  <c r="R1217"/>
  <c r="O1217"/>
  <c r="L1217"/>
  <c r="I1217"/>
  <c r="AX1255"/>
  <c r="AW1255"/>
  <c r="O1255"/>
  <c r="BE1208"/>
  <c r="CF1208" s="1"/>
  <c r="AB326" i="2" s="1"/>
  <c r="BB1208" i="1"/>
  <c r="CC1208" s="1"/>
  <c r="Y326" i="2" s="1"/>
  <c r="AX1208" i="1"/>
  <c r="AW1208"/>
  <c r="AR1208"/>
  <c r="AO1208"/>
  <c r="AL1208"/>
  <c r="AI1208"/>
  <c r="AE1208"/>
  <c r="AB1208"/>
  <c r="Y1208"/>
  <c r="V1208"/>
  <c r="R1208"/>
  <c r="BS1208" s="1"/>
  <c r="O326" i="2" s="1"/>
  <c r="O1208" i="1"/>
  <c r="BP1208" s="1"/>
  <c r="L326" i="2" s="1"/>
  <c r="L1208" i="1"/>
  <c r="BM1208" s="1"/>
  <c r="I326" i="2" s="1"/>
  <c r="I1208" i="1"/>
  <c r="BJ1208" s="1"/>
  <c r="BE1207"/>
  <c r="BB1207"/>
  <c r="AX1207"/>
  <c r="AW1207"/>
  <c r="AR1207"/>
  <c r="AR1210" s="1"/>
  <c r="AO1207"/>
  <c r="AO1210" s="1"/>
  <c r="AL1207"/>
  <c r="AL1210" s="1"/>
  <c r="AI1207"/>
  <c r="AI1210" s="1"/>
  <c r="AE1207"/>
  <c r="AE1210" s="1"/>
  <c r="AB1207"/>
  <c r="AB1210" s="1"/>
  <c r="Y1207"/>
  <c r="Y1210" s="1"/>
  <c r="V1207"/>
  <c r="V1210" s="1"/>
  <c r="R1207"/>
  <c r="O1207"/>
  <c r="L1207"/>
  <c r="I1207"/>
  <c r="BE1203"/>
  <c r="CF1203" s="1"/>
  <c r="AB318" i="2" s="1"/>
  <c r="BB1203" i="1"/>
  <c r="CC1203" s="1"/>
  <c r="Y318" i="2" s="1"/>
  <c r="AR1203" i="1"/>
  <c r="AO1203"/>
  <c r="AL1203"/>
  <c r="AI1203"/>
  <c r="AE1203"/>
  <c r="AB1203"/>
  <c r="Y1203"/>
  <c r="V1203"/>
  <c r="R1203"/>
  <c r="BS1203" s="1"/>
  <c r="O318" i="2" s="1"/>
  <c r="O1203" i="1"/>
  <c r="BP1203" s="1"/>
  <c r="L318" i="2" s="1"/>
  <c r="L1203" i="1"/>
  <c r="BM1203" s="1"/>
  <c r="I318" i="2" s="1"/>
  <c r="I1203" i="1"/>
  <c r="BE1202"/>
  <c r="BB1202"/>
  <c r="AW1205"/>
  <c r="AR1202"/>
  <c r="AO1202"/>
  <c r="AL1202"/>
  <c r="AI1202"/>
  <c r="AE1202"/>
  <c r="AB1202"/>
  <c r="Y1202"/>
  <c r="V1202"/>
  <c r="R1202"/>
  <c r="L1202"/>
  <c r="BE1198"/>
  <c r="CF1198" s="1"/>
  <c r="BB1198"/>
  <c r="CC1198" s="1"/>
  <c r="AR1198"/>
  <c r="AO1198"/>
  <c r="AL1198"/>
  <c r="AI1198"/>
  <c r="AE1198"/>
  <c r="AB1198"/>
  <c r="Y1198"/>
  <c r="V1198"/>
  <c r="R1198"/>
  <c r="BS1198" s="1"/>
  <c r="O1198"/>
  <c r="BP1198" s="1"/>
  <c r="L1198"/>
  <c r="BM1198" s="1"/>
  <c r="I1198"/>
  <c r="BE1197"/>
  <c r="BB1197"/>
  <c r="AW1200"/>
  <c r="AR1197"/>
  <c r="AO1197"/>
  <c r="AL1197"/>
  <c r="AI1197"/>
  <c r="AE1197"/>
  <c r="AB1197"/>
  <c r="Y1197"/>
  <c r="V1197"/>
  <c r="R1197"/>
  <c r="O1197"/>
  <c r="L1197"/>
  <c r="I1197"/>
  <c r="BE1193"/>
  <c r="CF1193" s="1"/>
  <c r="BB1193"/>
  <c r="CC1193" s="1"/>
  <c r="AR1193"/>
  <c r="AO1193"/>
  <c r="AL1193"/>
  <c r="AI1193"/>
  <c r="AE1193"/>
  <c r="AB1193"/>
  <c r="Y1193"/>
  <c r="V1193"/>
  <c r="R1193"/>
  <c r="O1193"/>
  <c r="L1193"/>
  <c r="I1193"/>
  <c r="BE1192"/>
  <c r="BB1192"/>
  <c r="AR1192"/>
  <c r="AO1192"/>
  <c r="AL1192"/>
  <c r="AI1192"/>
  <c r="AE1192"/>
  <c r="AB1192"/>
  <c r="Y1192"/>
  <c r="V1192"/>
  <c r="R1192"/>
  <c r="O1192"/>
  <c r="L1192"/>
  <c r="I1192"/>
  <c r="CF1188"/>
  <c r="CC1188"/>
  <c r="BS1188"/>
  <c r="BP1188"/>
  <c r="BM1188"/>
  <c r="BJ1188"/>
  <c r="AR1190"/>
  <c r="AO1190"/>
  <c r="AL1190"/>
  <c r="AI1190"/>
  <c r="AE1190"/>
  <c r="AB1190"/>
  <c r="Y1190"/>
  <c r="V1190"/>
  <c r="BM1187"/>
  <c r="BE1181"/>
  <c r="CF1181" s="1"/>
  <c r="BB1181"/>
  <c r="CC1181" s="1"/>
  <c r="AR1181"/>
  <c r="AB1181"/>
  <c r="BP1181" s="1"/>
  <c r="Y1181"/>
  <c r="BE1180"/>
  <c r="BB1180"/>
  <c r="AR1180"/>
  <c r="AO1183"/>
  <c r="AL1183"/>
  <c r="AB1180"/>
  <c r="Y1180"/>
  <c r="V1183"/>
  <c r="BE1177"/>
  <c r="BB1177"/>
  <c r="AB1177"/>
  <c r="Y1177"/>
  <c r="BE1176"/>
  <c r="CF1176" s="1"/>
  <c r="AB299" i="2" s="1"/>
  <c r="BB1176" i="1"/>
  <c r="CC1176" s="1"/>
  <c r="Y299" i="2" s="1"/>
  <c r="AB1176" i="1"/>
  <c r="BP1176" s="1"/>
  <c r="L299" i="2" s="1"/>
  <c r="Y1176" i="1"/>
  <c r="BS1176"/>
  <c r="O299" i="2" s="1"/>
  <c r="BJ1176" i="1"/>
  <c r="F299" i="2" s="1"/>
  <c r="BE1175" i="1"/>
  <c r="BB1175"/>
  <c r="AO1178"/>
  <c r="AL1178"/>
  <c r="AI1178"/>
  <c r="AE1178"/>
  <c r="AB1175"/>
  <c r="Y1175"/>
  <c r="V1178"/>
  <c r="BE1171"/>
  <c r="CF1171" s="1"/>
  <c r="BB1171"/>
  <c r="CC1171" s="1"/>
  <c r="AO1171"/>
  <c r="AL1171"/>
  <c r="AE1171"/>
  <c r="BS1171" s="1"/>
  <c r="AB1171"/>
  <c r="Y1171"/>
  <c r="BJ1171"/>
  <c r="BE1170"/>
  <c r="BB1170"/>
  <c r="AW1173"/>
  <c r="AR1173"/>
  <c r="AO1170"/>
  <c r="AL1170"/>
  <c r="AI1173"/>
  <c r="AE1170"/>
  <c r="AB1170"/>
  <c r="Y1170"/>
  <c r="V1173"/>
  <c r="BE1165"/>
  <c r="CF1165" s="1"/>
  <c r="BB1165"/>
  <c r="CC1165" s="1"/>
  <c r="AR1165"/>
  <c r="AO1165"/>
  <c r="AL1165"/>
  <c r="AE1165"/>
  <c r="AB1165"/>
  <c r="Y1165"/>
  <c r="BE1164"/>
  <c r="BB1164"/>
  <c r="AR1164"/>
  <c r="AO1164"/>
  <c r="AL1164"/>
  <c r="AE1164"/>
  <c r="AB1164"/>
  <c r="AB1167" s="1"/>
  <c r="Y1164"/>
  <c r="BE1160"/>
  <c r="CF1160" s="1"/>
  <c r="BB1160"/>
  <c r="CC1160" s="1"/>
  <c r="AR1160"/>
  <c r="BS1160" s="1"/>
  <c r="AO1160"/>
  <c r="AL1160"/>
  <c r="AB1160"/>
  <c r="Y1160"/>
  <c r="BE1159"/>
  <c r="CF1159" s="1"/>
  <c r="BB1159"/>
  <c r="AR1159"/>
  <c r="AO1159"/>
  <c r="AL1159"/>
  <c r="AI1162"/>
  <c r="AE1162"/>
  <c r="AB1159"/>
  <c r="Y1159"/>
  <c r="CF1156"/>
  <c r="BP1156"/>
  <c r="BJ1156"/>
  <c r="BE1155"/>
  <c r="CF1155" s="1"/>
  <c r="AB295" i="2" s="1"/>
  <c r="CC1155" i="1"/>
  <c r="Y295" i="2" s="1"/>
  <c r="AO1155" i="1"/>
  <c r="AL1155"/>
  <c r="AE1155"/>
  <c r="AB1155"/>
  <c r="Y1155"/>
  <c r="BE1154"/>
  <c r="BB1154"/>
  <c r="AO1154"/>
  <c r="AL1154"/>
  <c r="AE1154"/>
  <c r="AB1154"/>
  <c r="Y1154"/>
  <c r="BE1150"/>
  <c r="CF1150" s="1"/>
  <c r="AB334" i="2" s="1"/>
  <c r="BB1150" i="1"/>
  <c r="CC1150" s="1"/>
  <c r="Y334" i="2" s="1"/>
  <c r="AR1150" i="1"/>
  <c r="AO1150"/>
  <c r="AL1150"/>
  <c r="AE1150"/>
  <c r="AB1150"/>
  <c r="Y1150"/>
  <c r="V1150"/>
  <c r="BE1149"/>
  <c r="BB1149"/>
  <c r="AR1149"/>
  <c r="AO1149"/>
  <c r="AL1149"/>
  <c r="AI1152"/>
  <c r="AE1149"/>
  <c r="AB1149"/>
  <c r="Y1149"/>
  <c r="BM1149" s="1"/>
  <c r="I333" i="2" s="1"/>
  <c r="V1149" i="1"/>
  <c r="BS1149"/>
  <c r="O333" i="2" s="1"/>
  <c r="BE1145" i="1"/>
  <c r="BB1145"/>
  <c r="CC1145" s="1"/>
  <c r="AO1145"/>
  <c r="AL1145"/>
  <c r="AE1145"/>
  <c r="BS1145" s="1"/>
  <c r="AB1145"/>
  <c r="Y1145"/>
  <c r="BE1144"/>
  <c r="BB1144"/>
  <c r="AR1147"/>
  <c r="AO1144"/>
  <c r="AL1144"/>
  <c r="AL1147" s="1"/>
  <c r="AI1147"/>
  <c r="AE1144"/>
  <c r="AB1144"/>
  <c r="Y1144"/>
  <c r="V1147"/>
  <c r="BS1144"/>
  <c r="CF1140"/>
  <c r="CC1140"/>
  <c r="AO1140"/>
  <c r="AL1140"/>
  <c r="AB1140"/>
  <c r="Y1140"/>
  <c r="AR1142"/>
  <c r="AO1139"/>
  <c r="AL1139"/>
  <c r="AB1139"/>
  <c r="Y1139"/>
  <c r="CF1135"/>
  <c r="BB1135"/>
  <c r="AO1135"/>
  <c r="AL1135"/>
  <c r="AI1135"/>
  <c r="AE1135"/>
  <c r="AB1135"/>
  <c r="Y1135"/>
  <c r="BB1134"/>
  <c r="AO1134"/>
  <c r="AL1134"/>
  <c r="AI1134"/>
  <c r="AE1134"/>
  <c r="AB1134"/>
  <c r="BP1134" s="1"/>
  <c r="Y1134"/>
  <c r="BE1125"/>
  <c r="CF1125" s="1"/>
  <c r="AB535" i="2" s="1"/>
  <c r="BB1125" i="1"/>
  <c r="CC1125" s="1"/>
  <c r="Y535" i="2" s="1"/>
  <c r="AX1125" i="1"/>
  <c r="AW1125"/>
  <c r="AR1125"/>
  <c r="AO1125"/>
  <c r="AL1125"/>
  <c r="AI1125"/>
  <c r="AE1125"/>
  <c r="AB1125"/>
  <c r="Y1125"/>
  <c r="V1125"/>
  <c r="R1125"/>
  <c r="O1125"/>
  <c r="BP1125" s="1"/>
  <c r="L535" i="2" s="1"/>
  <c r="L1125" i="1"/>
  <c r="BM1125" s="1"/>
  <c r="I535" i="2" s="1"/>
  <c r="I1125" i="1"/>
  <c r="BJ1125" s="1"/>
  <c r="BE1124"/>
  <c r="CF1124" s="1"/>
  <c r="AB534" i="2" s="1"/>
  <c r="AB536" s="1"/>
  <c r="BB1124" i="1"/>
  <c r="CC1124" s="1"/>
  <c r="Y534" i="2" s="1"/>
  <c r="Y536" s="1"/>
  <c r="AX1124" i="1"/>
  <c r="AW1124"/>
  <c r="AR1124"/>
  <c r="AO1124"/>
  <c r="AL1124"/>
  <c r="AI1124"/>
  <c r="AE1124"/>
  <c r="AB1124"/>
  <c r="Y1124"/>
  <c r="V1124"/>
  <c r="R1124"/>
  <c r="BS1124" s="1"/>
  <c r="O534" i="2" s="1"/>
  <c r="O1124" i="1"/>
  <c r="BP1124" s="1"/>
  <c r="L534" i="2" s="1"/>
  <c r="L536" s="1"/>
  <c r="L1124" i="1"/>
  <c r="BM1124" s="1"/>
  <c r="I534" i="2" s="1"/>
  <c r="I536" s="1"/>
  <c r="I1124" i="1"/>
  <c r="BJ1124" s="1"/>
  <c r="F534" i="2" s="1"/>
  <c r="BE1121" i="1"/>
  <c r="CF1121" s="1"/>
  <c r="AB531" i="2" s="1"/>
  <c r="BB1121" i="1"/>
  <c r="AX1121"/>
  <c r="AW1121"/>
  <c r="AR1121"/>
  <c r="AO1121"/>
  <c r="AL1121"/>
  <c r="AI1121"/>
  <c r="AE1121"/>
  <c r="AB1121"/>
  <c r="Y1121"/>
  <c r="V1121"/>
  <c r="R1121"/>
  <c r="BS1121" s="1"/>
  <c r="O531" i="2" s="1"/>
  <c r="O1121" i="1"/>
  <c r="BP1121" s="1"/>
  <c r="L531" i="2" s="1"/>
  <c r="L1121" i="1"/>
  <c r="BM1121" s="1"/>
  <c r="I531" i="2" s="1"/>
  <c r="I1121" i="1"/>
  <c r="BJ1121" s="1"/>
  <c r="BE1120"/>
  <c r="CF1120" s="1"/>
  <c r="AB530" i="2" s="1"/>
  <c r="AB532" s="1"/>
  <c r="BB1120" i="1"/>
  <c r="CC1120" s="1"/>
  <c r="Y530" i="2" s="1"/>
  <c r="AX1120" i="1"/>
  <c r="AW1120"/>
  <c r="AR1120"/>
  <c r="AO1120"/>
  <c r="AL1120"/>
  <c r="AI1120"/>
  <c r="AE1120"/>
  <c r="AB1120"/>
  <c r="Y1120"/>
  <c r="V1120"/>
  <c r="R1120"/>
  <c r="BS1120" s="1"/>
  <c r="O530" i="2" s="1"/>
  <c r="O1120" i="1"/>
  <c r="BP1120" s="1"/>
  <c r="L530" i="2" s="1"/>
  <c r="L532" s="1"/>
  <c r="L1120" i="1"/>
  <c r="BM1120" s="1"/>
  <c r="I530" i="2" s="1"/>
  <c r="I1120" i="1"/>
  <c r="BJ1120" s="1"/>
  <c r="S1106"/>
  <c r="AF1106"/>
  <c r="AS1106"/>
  <c r="BT1106"/>
  <c r="O43" i="14" s="1"/>
  <c r="BU1106" i="1"/>
  <c r="P43" i="14" s="1"/>
  <c r="AV1106" i="1"/>
  <c r="BV1106" s="1"/>
  <c r="Q43" i="14" s="1"/>
  <c r="CA1106" i="1"/>
  <c r="V43" i="14" s="1"/>
  <c r="CB1106" i="1"/>
  <c r="W43" i="14" s="1"/>
  <c r="CD1106" i="1"/>
  <c r="Y43" i="14" s="1"/>
  <c r="BD1106" i="1"/>
  <c r="CE1106" s="1"/>
  <c r="Z43" i="14" s="1"/>
  <c r="S1107" i="1"/>
  <c r="AF1107"/>
  <c r="AS1107"/>
  <c r="BT1107"/>
  <c r="BU1107"/>
  <c r="AV1107"/>
  <c r="BV1107" s="1"/>
  <c r="CA1107"/>
  <c r="CB1107"/>
  <c r="CD1107"/>
  <c r="BD1107"/>
  <c r="CE1107" s="1"/>
  <c r="H1090"/>
  <c r="J1090"/>
  <c r="K1090"/>
  <c r="M1090"/>
  <c r="N1090"/>
  <c r="P1090"/>
  <c r="Q1090"/>
  <c r="S1090"/>
  <c r="T1090"/>
  <c r="U1090"/>
  <c r="W1090"/>
  <c r="X1090"/>
  <c r="Z1090"/>
  <c r="AA1090"/>
  <c r="AC1090"/>
  <c r="AD1090"/>
  <c r="AF1090"/>
  <c r="AG1090"/>
  <c r="AH1090"/>
  <c r="AJ1090"/>
  <c r="AK1090"/>
  <c r="AM1090"/>
  <c r="AN1090"/>
  <c r="AP1090"/>
  <c r="AQ1090"/>
  <c r="AS1090"/>
  <c r="AT1090"/>
  <c r="BT1090" s="1"/>
  <c r="O42" i="14" s="1"/>
  <c r="AU1090" i="1"/>
  <c r="BU1090" s="1"/>
  <c r="P42" i="14" s="1"/>
  <c r="AV1090" i="1"/>
  <c r="AZ1090"/>
  <c r="CA1090" s="1"/>
  <c r="V42" i="14" s="1"/>
  <c r="BA1090" i="1"/>
  <c r="CB1090" s="1"/>
  <c r="W42" i="14" s="1"/>
  <c r="BC1090" i="1"/>
  <c r="CD1090" s="1"/>
  <c r="Y42" i="14" s="1"/>
  <c r="BD1090" i="1"/>
  <c r="H1091"/>
  <c r="J1091"/>
  <c r="K1091"/>
  <c r="M1091"/>
  <c r="N1091"/>
  <c r="P1091"/>
  <c r="Q1091"/>
  <c r="S1091"/>
  <c r="T1091"/>
  <c r="U1091"/>
  <c r="W1091"/>
  <c r="X1091"/>
  <c r="Z1091"/>
  <c r="AA1091"/>
  <c r="AC1091"/>
  <c r="AD1091"/>
  <c r="AF1091"/>
  <c r="AG1091"/>
  <c r="AH1091"/>
  <c r="AJ1091"/>
  <c r="AK1091"/>
  <c r="AM1091"/>
  <c r="AN1091"/>
  <c r="AP1091"/>
  <c r="AQ1091"/>
  <c r="AS1091"/>
  <c r="AT1091"/>
  <c r="AU1091"/>
  <c r="BU1091" s="1"/>
  <c r="AV1091"/>
  <c r="BV1091" s="1"/>
  <c r="AZ1091"/>
  <c r="CA1091" s="1"/>
  <c r="BA1091"/>
  <c r="CB1091" s="1"/>
  <c r="BC1091"/>
  <c r="BD1091"/>
  <c r="CE1091" s="1"/>
  <c r="BE1117"/>
  <c r="CF1117" s="1"/>
  <c r="AB523" i="2" s="1"/>
  <c r="BB1117" i="1"/>
  <c r="CC1117" s="1"/>
  <c r="Y523" i="2" s="1"/>
  <c r="AX1117" i="1"/>
  <c r="AW1117"/>
  <c r="AR1117"/>
  <c r="AO1117"/>
  <c r="AL1117"/>
  <c r="AI1117"/>
  <c r="AE1117"/>
  <c r="AB1117"/>
  <c r="Y1117"/>
  <c r="V1117"/>
  <c r="R1117"/>
  <c r="BS1117" s="1"/>
  <c r="O523" i="2" s="1"/>
  <c r="O1117" i="1"/>
  <c r="BP1117" s="1"/>
  <c r="L523" i="2" s="1"/>
  <c r="L1117" i="1"/>
  <c r="BM1117" s="1"/>
  <c r="I523" i="2" s="1"/>
  <c r="I1117" i="1"/>
  <c r="BJ1117" s="1"/>
  <c r="F523" i="2" s="1"/>
  <c r="BE1116" i="1"/>
  <c r="CF1116" s="1"/>
  <c r="AB522" i="2" s="1"/>
  <c r="AB524" s="1"/>
  <c r="BB1116" i="1"/>
  <c r="CC1116" s="1"/>
  <c r="Y522" i="2" s="1"/>
  <c r="Y524" s="1"/>
  <c r="AX1116" i="1"/>
  <c r="AW1116"/>
  <c r="AR1116"/>
  <c r="AO1116"/>
  <c r="AL1116"/>
  <c r="AI1116"/>
  <c r="AE1116"/>
  <c r="AB1116"/>
  <c r="Y1116"/>
  <c r="V1116"/>
  <c r="R1116"/>
  <c r="BS1116" s="1"/>
  <c r="O522" i="2" s="1"/>
  <c r="O1116" i="1"/>
  <c r="BP1116" s="1"/>
  <c r="L522" i="2" s="1"/>
  <c r="L524" s="1"/>
  <c r="L1116" i="1"/>
  <c r="BM1116" s="1"/>
  <c r="I522" i="2" s="1"/>
  <c r="I524" s="1"/>
  <c r="I1116" i="1"/>
  <c r="BJ1116" s="1"/>
  <c r="F522" i="2" s="1"/>
  <c r="BE1113" i="1"/>
  <c r="BB1113"/>
  <c r="CC1113" s="1"/>
  <c r="Y527" i="2" s="1"/>
  <c r="AX1113" i="1"/>
  <c r="AW1113"/>
  <c r="AR1113"/>
  <c r="AO1113"/>
  <c r="AL1113"/>
  <c r="AI1113"/>
  <c r="AE1113"/>
  <c r="AB1113"/>
  <c r="Y1113"/>
  <c r="V1113"/>
  <c r="R1113"/>
  <c r="BP1113"/>
  <c r="L527" i="2" s="1"/>
  <c r="L1113" i="1"/>
  <c r="BM1113" s="1"/>
  <c r="I527" i="2" s="1"/>
  <c r="I1113" i="1"/>
  <c r="BJ1113" s="1"/>
  <c r="F527" i="2" s="1"/>
  <c r="BE1112" i="1"/>
  <c r="BB1112"/>
  <c r="CC1112" s="1"/>
  <c r="Y526" i="2" s="1"/>
  <c r="Y528" s="1"/>
  <c r="AX1112" i="1"/>
  <c r="AW1112"/>
  <c r="AR1112"/>
  <c r="AO1112"/>
  <c r="AL1112"/>
  <c r="AI1112"/>
  <c r="AE1112"/>
  <c r="AB1112"/>
  <c r="Y1112"/>
  <c r="V1112"/>
  <c r="R1112"/>
  <c r="BP1112"/>
  <c r="L526" i="2" s="1"/>
  <c r="L528" s="1"/>
  <c r="L1112" i="1"/>
  <c r="BM1112" s="1"/>
  <c r="I526" i="2" s="1"/>
  <c r="I1112" i="1"/>
  <c r="BJ1112" s="1"/>
  <c r="F526" i="2" s="1"/>
  <c r="BE1102" i="1"/>
  <c r="CF1102" s="1"/>
  <c r="AB578" i="2" s="1"/>
  <c r="BB1102" i="1"/>
  <c r="CC1102" s="1"/>
  <c r="Y578" i="2" s="1"/>
  <c r="AX1102" i="1"/>
  <c r="AW1102"/>
  <c r="AR1102"/>
  <c r="AO1102"/>
  <c r="AL1102"/>
  <c r="AI1102"/>
  <c r="AE1102"/>
  <c r="AB1102"/>
  <c r="Y1102"/>
  <c r="V1102"/>
  <c r="R1102"/>
  <c r="BS1102" s="1"/>
  <c r="O578" i="2" s="1"/>
  <c r="BP1102" i="1"/>
  <c r="L578" i="2" s="1"/>
  <c r="L1102" i="1"/>
  <c r="BM1102" s="1"/>
  <c r="I578" i="2" s="1"/>
  <c r="I1102" i="1"/>
  <c r="BE1101"/>
  <c r="CF1101" s="1"/>
  <c r="AB577" i="2" s="1"/>
  <c r="AB579" s="1"/>
  <c r="BB1101" i="1"/>
  <c r="CC1101" s="1"/>
  <c r="Y577" i="2" s="1"/>
  <c r="Y579" s="1"/>
  <c r="AX1101" i="1"/>
  <c r="AW1101"/>
  <c r="AR1101"/>
  <c r="AO1101"/>
  <c r="AL1101"/>
  <c r="AI1101"/>
  <c r="AE1101"/>
  <c r="AB1101"/>
  <c r="Y1101"/>
  <c r="V1101"/>
  <c r="R1101"/>
  <c r="BS1101" s="1"/>
  <c r="O577" i="2" s="1"/>
  <c r="BP1101" i="1"/>
  <c r="L577" i="2" s="1"/>
  <c r="L579" s="1"/>
  <c r="L1101" i="1"/>
  <c r="BM1101" s="1"/>
  <c r="I577" i="2" s="1"/>
  <c r="I579" s="1"/>
  <c r="I1101" i="1"/>
  <c r="BE1097"/>
  <c r="BB1097"/>
  <c r="BB1107" s="1"/>
  <c r="AX1097"/>
  <c r="AX1107" s="1"/>
  <c r="AW1097"/>
  <c r="AR1097"/>
  <c r="AR1107" s="1"/>
  <c r="AO1097"/>
  <c r="AO1107" s="1"/>
  <c r="AL1097"/>
  <c r="AL1107" s="1"/>
  <c r="AI1097"/>
  <c r="AI1107" s="1"/>
  <c r="AE1097"/>
  <c r="AE1107" s="1"/>
  <c r="AB1097"/>
  <c r="AB1107" s="1"/>
  <c r="Y1097"/>
  <c r="Y1107" s="1"/>
  <c r="V1107"/>
  <c r="R1097"/>
  <c r="O1097"/>
  <c r="BP1097" s="1"/>
  <c r="L574" i="2" s="1"/>
  <c r="BM1097" i="1"/>
  <c r="I574" i="2" s="1"/>
  <c r="I1097" i="1"/>
  <c r="BE1096"/>
  <c r="BB1096"/>
  <c r="BB1106" s="1"/>
  <c r="AX1096"/>
  <c r="AX1106" s="1"/>
  <c r="AW1096"/>
  <c r="AR1096"/>
  <c r="AR1106" s="1"/>
  <c r="AO1096"/>
  <c r="AO1106" s="1"/>
  <c r="AL1096"/>
  <c r="AL1106" s="1"/>
  <c r="AI1096"/>
  <c r="AI1106" s="1"/>
  <c r="AI1108" s="1"/>
  <c r="AE1096"/>
  <c r="AE1106" s="1"/>
  <c r="AB1096"/>
  <c r="AB1106" s="1"/>
  <c r="AB1108" s="1"/>
  <c r="Y1096"/>
  <c r="Y1106" s="1"/>
  <c r="Y1108" s="1"/>
  <c r="V1096"/>
  <c r="V1106" s="1"/>
  <c r="R1096"/>
  <c r="BS1096" s="1"/>
  <c r="O573" i="2" s="1"/>
  <c r="O1096" i="1"/>
  <c r="BP1096" s="1"/>
  <c r="L573" i="2" s="1"/>
  <c r="BM1096" i="1"/>
  <c r="I573" i="2" s="1"/>
  <c r="I575" s="1"/>
  <c r="I1096" i="1"/>
  <c r="BJ1096" s="1"/>
  <c r="F573" i="2" s="1"/>
  <c r="BE1088" i="1"/>
  <c r="CF1088" s="1"/>
  <c r="AB255" i="2" s="1"/>
  <c r="BB1088" i="1"/>
  <c r="CC1088" s="1"/>
  <c r="Y255" i="2" s="1"/>
  <c r="AX1088" i="1"/>
  <c r="AW1088"/>
  <c r="AR1088"/>
  <c r="AO1088"/>
  <c r="AL1088"/>
  <c r="AI1088"/>
  <c r="AE1088"/>
  <c r="AB1088"/>
  <c r="Y1088"/>
  <c r="V1088"/>
  <c r="R1088"/>
  <c r="BS1088" s="1"/>
  <c r="O255" i="2" s="1"/>
  <c r="O1088" i="1"/>
  <c r="BP1088" s="1"/>
  <c r="L255" i="2" s="1"/>
  <c r="L1088" i="1"/>
  <c r="BM1088" s="1"/>
  <c r="I255" i="2" s="1"/>
  <c r="I1088" i="1"/>
  <c r="BJ1088" s="1"/>
  <c r="F255" i="2" s="1"/>
  <c r="BE1085" i="1"/>
  <c r="CF1085" s="1"/>
  <c r="AB253" i="2" s="1"/>
  <c r="BB1085" i="1"/>
  <c r="CC1085" s="1"/>
  <c r="Y253" i="2" s="1"/>
  <c r="AX1085" i="1"/>
  <c r="AW1085"/>
  <c r="AR1085"/>
  <c r="AO1085"/>
  <c r="AL1085"/>
  <c r="AI1085"/>
  <c r="AE1085"/>
  <c r="AB1085"/>
  <c r="Y1085"/>
  <c r="V1085"/>
  <c r="R1085"/>
  <c r="O1085"/>
  <c r="L1085"/>
  <c r="BM1085" s="1"/>
  <c r="I253" i="2" s="1"/>
  <c r="I1085" i="1"/>
  <c r="BE1084"/>
  <c r="CF1084" s="1"/>
  <c r="AB252" i="2" s="1"/>
  <c r="BB1084" i="1"/>
  <c r="CC1084" s="1"/>
  <c r="Y252" i="2" s="1"/>
  <c r="Y254" s="1"/>
  <c r="AX1084" i="1"/>
  <c r="AW1084"/>
  <c r="AR1084"/>
  <c r="AO1084"/>
  <c r="AL1084"/>
  <c r="AI1084"/>
  <c r="AE1084"/>
  <c r="AB1084"/>
  <c r="Y1084"/>
  <c r="V1084"/>
  <c r="R1084"/>
  <c r="O1084"/>
  <c r="L1084"/>
  <c r="BM1084" s="1"/>
  <c r="I252" i="2" s="1"/>
  <c r="I254" s="1"/>
  <c r="BJ1084" i="1"/>
  <c r="F252" i="2" s="1"/>
  <c r="BE1081" i="1"/>
  <c r="BB1081"/>
  <c r="AX1081"/>
  <c r="AX1091" s="1"/>
  <c r="AW1081"/>
  <c r="AR1081"/>
  <c r="AO1081"/>
  <c r="AO1091" s="1"/>
  <c r="AL1081"/>
  <c r="AL1091" s="1"/>
  <c r="AI1081"/>
  <c r="AI1091" s="1"/>
  <c r="AE1081"/>
  <c r="AE1091" s="1"/>
  <c r="AB1081"/>
  <c r="Y1081"/>
  <c r="Y1091" s="1"/>
  <c r="V1081"/>
  <c r="V1091" s="1"/>
  <c r="R1081"/>
  <c r="O1081"/>
  <c r="L1081"/>
  <c r="BJ1081"/>
  <c r="F249" i="2" s="1"/>
  <c r="BE1080" i="1"/>
  <c r="BB1080"/>
  <c r="AX1080"/>
  <c r="AX1090" s="1"/>
  <c r="AW1080"/>
  <c r="AR1080"/>
  <c r="AR1090" s="1"/>
  <c r="AO1080"/>
  <c r="AL1080"/>
  <c r="AL1090" s="1"/>
  <c r="AI1080"/>
  <c r="AI1090" s="1"/>
  <c r="AE1080"/>
  <c r="AB1080"/>
  <c r="AB1090" s="1"/>
  <c r="Y1080"/>
  <c r="Y1090" s="1"/>
  <c r="Y1092" s="1"/>
  <c r="V1080"/>
  <c r="V1090" s="1"/>
  <c r="R1080"/>
  <c r="O1080"/>
  <c r="L1080"/>
  <c r="BM1080" s="1"/>
  <c r="I248" i="2" s="1"/>
  <c r="BJ1080" i="1"/>
  <c r="F248" i="2" s="1"/>
  <c r="BT1076" i="1"/>
  <c r="BU1076"/>
  <c r="P15" i="5" s="1"/>
  <c r="CA1076" i="1"/>
  <c r="V15" i="5" s="1"/>
  <c r="CB1076" i="1"/>
  <c r="W15" i="5" s="1"/>
  <c r="CD1076" i="1"/>
  <c r="Y15" i="5" s="1"/>
  <c r="CE1076" i="1"/>
  <c r="Z15" i="5" s="1"/>
  <c r="BE1072" i="1"/>
  <c r="BB1072"/>
  <c r="AX1072"/>
  <c r="AX1073" s="1"/>
  <c r="AW1072"/>
  <c r="AW1073" s="1"/>
  <c r="AR1072"/>
  <c r="AR1073" s="1"/>
  <c r="AO1072"/>
  <c r="AO1073" s="1"/>
  <c r="AL1072"/>
  <c r="AL1073" s="1"/>
  <c r="AI1072"/>
  <c r="AI1073" s="1"/>
  <c r="AE1072"/>
  <c r="AE1073" s="1"/>
  <c r="AB1072"/>
  <c r="AB1073" s="1"/>
  <c r="Y1072"/>
  <c r="Y1073" s="1"/>
  <c r="V1072"/>
  <c r="V1073" s="1"/>
  <c r="R1072"/>
  <c r="O1072"/>
  <c r="L1072"/>
  <c r="I1072"/>
  <c r="BE1068"/>
  <c r="BB1068"/>
  <c r="AX1068"/>
  <c r="AX1075" s="1"/>
  <c r="AW1068"/>
  <c r="AW1075" s="1"/>
  <c r="AR1068"/>
  <c r="AR1075" s="1"/>
  <c r="AO1068"/>
  <c r="AO1075" s="1"/>
  <c r="AL1068"/>
  <c r="AL1075" s="1"/>
  <c r="AI1068"/>
  <c r="AI1075" s="1"/>
  <c r="AE1068"/>
  <c r="AE1075" s="1"/>
  <c r="AB1068"/>
  <c r="AB1075" s="1"/>
  <c r="Y1068"/>
  <c r="Y1075" s="1"/>
  <c r="V1068"/>
  <c r="V1075" s="1"/>
  <c r="R1068"/>
  <c r="R1075" s="1"/>
  <c r="BS1075" s="1"/>
  <c r="O1068"/>
  <c r="L1068"/>
  <c r="I1068"/>
  <c r="BE1067"/>
  <c r="BB1067"/>
  <c r="AX1067"/>
  <c r="AX1074" s="1"/>
  <c r="AW1067"/>
  <c r="AW1074" s="1"/>
  <c r="AW1076" s="1"/>
  <c r="AR1067"/>
  <c r="AO1067"/>
  <c r="AO1074" s="1"/>
  <c r="AO1076" s="1"/>
  <c r="AL1067"/>
  <c r="AL1074" s="1"/>
  <c r="AI1067"/>
  <c r="AI1074" s="1"/>
  <c r="AI1076" s="1"/>
  <c r="AE1067"/>
  <c r="AE1074" s="1"/>
  <c r="AE1076" s="1"/>
  <c r="AB1067"/>
  <c r="AB1074" s="1"/>
  <c r="AB1076" s="1"/>
  <c r="Y1067"/>
  <c r="Y1074" s="1"/>
  <c r="Y1076" s="1"/>
  <c r="V1067"/>
  <c r="V1074" s="1"/>
  <c r="V1076" s="1"/>
  <c r="R1067"/>
  <c r="O1067"/>
  <c r="L1067"/>
  <c r="I1067"/>
  <c r="I1074" s="1"/>
  <c r="S1055"/>
  <c r="T1055"/>
  <c r="U1055"/>
  <c r="U1061" s="1"/>
  <c r="W1055"/>
  <c r="W1061" s="1"/>
  <c r="X1055"/>
  <c r="X1061" s="1"/>
  <c r="Z1055"/>
  <c r="Z1061" s="1"/>
  <c r="AA1055"/>
  <c r="AC1055"/>
  <c r="AC1061" s="1"/>
  <c r="AD1055"/>
  <c r="AD1061" s="1"/>
  <c r="AF1055"/>
  <c r="AF1061" s="1"/>
  <c r="AG1055"/>
  <c r="AG1061" s="1"/>
  <c r="AH1055"/>
  <c r="AH1061" s="1"/>
  <c r="AJ1055"/>
  <c r="AK1055"/>
  <c r="AK1061" s="1"/>
  <c r="AM1055"/>
  <c r="AM1061" s="1"/>
  <c r="AN1055"/>
  <c r="AP1055"/>
  <c r="AP1061" s="1"/>
  <c r="AQ1055"/>
  <c r="AQ1061" s="1"/>
  <c r="AS1055"/>
  <c r="AS1061" s="1"/>
  <c r="AT1055"/>
  <c r="AU1055"/>
  <c r="AV1055"/>
  <c r="BV1055" s="1"/>
  <c r="AZ1055"/>
  <c r="CA1055" s="1"/>
  <c r="BA1055"/>
  <c r="BC1055"/>
  <c r="CD1055" s="1"/>
  <c r="BD1055"/>
  <c r="S1056"/>
  <c r="S1062" s="1"/>
  <c r="T1056"/>
  <c r="T1062" s="1"/>
  <c r="U1056"/>
  <c r="W1056"/>
  <c r="W1062" s="1"/>
  <c r="X1056"/>
  <c r="X1062" s="1"/>
  <c r="Z1056"/>
  <c r="Z1062" s="1"/>
  <c r="AA1056"/>
  <c r="AA1062" s="1"/>
  <c r="AC1056"/>
  <c r="AD1056"/>
  <c r="AD1062" s="1"/>
  <c r="AF1056"/>
  <c r="AF1062" s="1"/>
  <c r="AG1056"/>
  <c r="AH1056"/>
  <c r="AJ1056"/>
  <c r="AJ1062" s="1"/>
  <c r="AK1056"/>
  <c r="AK1062" s="1"/>
  <c r="AM1056"/>
  <c r="AM1062" s="1"/>
  <c r="AN1056"/>
  <c r="AN1062" s="1"/>
  <c r="AP1056"/>
  <c r="AQ1056"/>
  <c r="AQ1062" s="1"/>
  <c r="AS1056"/>
  <c r="AT1056"/>
  <c r="AU1056"/>
  <c r="AV1056"/>
  <c r="AZ1056"/>
  <c r="BA1056"/>
  <c r="CB1056" s="1"/>
  <c r="BC1056"/>
  <c r="BD1056"/>
  <c r="G1055"/>
  <c r="H1055"/>
  <c r="J1055"/>
  <c r="K1055"/>
  <c r="M1055"/>
  <c r="N1055"/>
  <c r="P1055"/>
  <c r="Q1055"/>
  <c r="G1056"/>
  <c r="H1056"/>
  <c r="J1056"/>
  <c r="K1056"/>
  <c r="M1056"/>
  <c r="N1056"/>
  <c r="P1056"/>
  <c r="Q1056"/>
  <c r="BD1052"/>
  <c r="CE1052" s="1"/>
  <c r="BC1052"/>
  <c r="CD1052" s="1"/>
  <c r="BA1052"/>
  <c r="CB1052" s="1"/>
  <c r="AZ1052"/>
  <c r="CA1052" s="1"/>
  <c r="AV1052"/>
  <c r="BV1052" s="1"/>
  <c r="AU1052"/>
  <c r="BU1052" s="1"/>
  <c r="AT1052"/>
  <c r="BT1052" s="1"/>
  <c r="AS1052"/>
  <c r="AQ1052"/>
  <c r="AP1052"/>
  <c r="AN1052"/>
  <c r="AM1052"/>
  <c r="AK1052"/>
  <c r="AJ1052"/>
  <c r="AH1052"/>
  <c r="AG1052"/>
  <c r="AF1052"/>
  <c r="AD1052"/>
  <c r="AC1052"/>
  <c r="AA1052"/>
  <c r="Z1052"/>
  <c r="X1052"/>
  <c r="W1052"/>
  <c r="U1052"/>
  <c r="T1052"/>
  <c r="S1052"/>
  <c r="Q1052"/>
  <c r="P1052"/>
  <c r="N1052"/>
  <c r="M1052"/>
  <c r="K1052"/>
  <c r="J1052"/>
  <c r="H1052"/>
  <c r="G1052"/>
  <c r="BE1051"/>
  <c r="CF1051" s="1"/>
  <c r="AB230" i="2" s="1"/>
  <c r="BB1051" i="1"/>
  <c r="CC1051" s="1"/>
  <c r="Y230" i="2" s="1"/>
  <c r="AX1051" i="1"/>
  <c r="AW1051"/>
  <c r="AR1051"/>
  <c r="AO1051"/>
  <c r="AL1051"/>
  <c r="AI1051"/>
  <c r="AE1051"/>
  <c r="AB1051"/>
  <c r="Y1051"/>
  <c r="V1051"/>
  <c r="BS1051"/>
  <c r="O230" i="2" s="1"/>
  <c r="O1051" i="1"/>
  <c r="BP1051" s="1"/>
  <c r="L230" i="2" s="1"/>
  <c r="L1051" i="1"/>
  <c r="BM1051" s="1"/>
  <c r="I230" i="2" s="1"/>
  <c r="I1051" i="1"/>
  <c r="BE1050"/>
  <c r="BB1050"/>
  <c r="AX1050"/>
  <c r="AX1052" s="1"/>
  <c r="AW1050"/>
  <c r="AR1050"/>
  <c r="AR1052" s="1"/>
  <c r="AO1050"/>
  <c r="AO1052" s="1"/>
  <c r="AL1050"/>
  <c r="AL1052" s="1"/>
  <c r="AI1050"/>
  <c r="AI1052" s="1"/>
  <c r="AE1050"/>
  <c r="AE1052" s="1"/>
  <c r="AB1050"/>
  <c r="AB1052" s="1"/>
  <c r="Y1050"/>
  <c r="V1050"/>
  <c r="V1052" s="1"/>
  <c r="O1050"/>
  <c r="L1050"/>
  <c r="I1050"/>
  <c r="BD1048"/>
  <c r="CE1048" s="1"/>
  <c r="BC1048"/>
  <c r="CD1048" s="1"/>
  <c r="BA1048"/>
  <c r="CB1048" s="1"/>
  <c r="AZ1048"/>
  <c r="CA1048" s="1"/>
  <c r="AV1048"/>
  <c r="BV1048" s="1"/>
  <c r="AU1048"/>
  <c r="BU1048" s="1"/>
  <c r="AT1048"/>
  <c r="BT1048" s="1"/>
  <c r="AS1048"/>
  <c r="AQ1048"/>
  <c r="AP1048"/>
  <c r="AN1048"/>
  <c r="AM1048"/>
  <c r="AK1048"/>
  <c r="AJ1048"/>
  <c r="AH1048"/>
  <c r="AG1048"/>
  <c r="AF1048"/>
  <c r="AD1048"/>
  <c r="AC1048"/>
  <c r="AA1048"/>
  <c r="Z1048"/>
  <c r="X1048"/>
  <c r="W1048"/>
  <c r="U1048"/>
  <c r="T1048"/>
  <c r="S1048"/>
  <c r="Q1048"/>
  <c r="P1048"/>
  <c r="N1048"/>
  <c r="M1048"/>
  <c r="K1048"/>
  <c r="J1048"/>
  <c r="H1048"/>
  <c r="G1048"/>
  <c r="BE1047"/>
  <c r="CF1047" s="1"/>
  <c r="AB226" i="2" s="1"/>
  <c r="BB1047" i="1"/>
  <c r="CC1047" s="1"/>
  <c r="Y226" i="2" s="1"/>
  <c r="AX1047" i="1"/>
  <c r="AW1047"/>
  <c r="AR1047"/>
  <c r="AO1047"/>
  <c r="AL1047"/>
  <c r="AI1047"/>
  <c r="AE1047"/>
  <c r="AB1047"/>
  <c r="Y1047"/>
  <c r="V1047"/>
  <c r="R1047"/>
  <c r="O1047"/>
  <c r="L1047"/>
  <c r="BM1047" s="1"/>
  <c r="I226" i="2" s="1"/>
  <c r="I1047" i="1"/>
  <c r="BJ1047" s="1"/>
  <c r="F226" i="2" s="1"/>
  <c r="BE1046" i="1"/>
  <c r="BB1046"/>
  <c r="AX1046"/>
  <c r="AW1046"/>
  <c r="AR1046"/>
  <c r="AO1046"/>
  <c r="AO1048" s="1"/>
  <c r="AL1046"/>
  <c r="AL1048" s="1"/>
  <c r="AI1046"/>
  <c r="AI1048" s="1"/>
  <c r="AE1046"/>
  <c r="AB1046"/>
  <c r="Y1046"/>
  <c r="V1046"/>
  <c r="V1048" s="1"/>
  <c r="R1046"/>
  <c r="O1046"/>
  <c r="L1046"/>
  <c r="I1046"/>
  <c r="BD1043"/>
  <c r="CE1043" s="1"/>
  <c r="BC1043"/>
  <c r="CD1043" s="1"/>
  <c r="BA1043"/>
  <c r="CB1043" s="1"/>
  <c r="AZ1043"/>
  <c r="CA1043" s="1"/>
  <c r="AV1043"/>
  <c r="BV1043" s="1"/>
  <c r="AU1043"/>
  <c r="BU1043" s="1"/>
  <c r="AT1043"/>
  <c r="BT1043" s="1"/>
  <c r="AS1043"/>
  <c r="AQ1043"/>
  <c r="AP1043"/>
  <c r="AN1043"/>
  <c r="AM1043"/>
  <c r="AK1043"/>
  <c r="AJ1043"/>
  <c r="AH1043"/>
  <c r="AG1043"/>
  <c r="AF1043"/>
  <c r="AD1043"/>
  <c r="AC1043"/>
  <c r="AA1043"/>
  <c r="Z1043"/>
  <c r="X1043"/>
  <c r="W1043"/>
  <c r="U1043"/>
  <c r="T1043"/>
  <c r="S1043"/>
  <c r="Q1043"/>
  <c r="P1043"/>
  <c r="N1043"/>
  <c r="M1043"/>
  <c r="K1043"/>
  <c r="J1043"/>
  <c r="H1043"/>
  <c r="G1043"/>
  <c r="BE1042"/>
  <c r="CF1042" s="1"/>
  <c r="AB222" i="2" s="1"/>
  <c r="BB1042" i="1"/>
  <c r="CC1042" s="1"/>
  <c r="Y222" i="2" s="1"/>
  <c r="AX1042" i="1"/>
  <c r="AW1042"/>
  <c r="AR1042"/>
  <c r="AO1042"/>
  <c r="AL1042"/>
  <c r="AI1042"/>
  <c r="AE1042"/>
  <c r="AB1042"/>
  <c r="V1042"/>
  <c r="R1042"/>
  <c r="O1042"/>
  <c r="L1042"/>
  <c r="I1042"/>
  <c r="BE1041"/>
  <c r="CF1041" s="1"/>
  <c r="AB221" i="2" s="1"/>
  <c r="BB1041" i="1"/>
  <c r="CC1041" s="1"/>
  <c r="Y221" i="2" s="1"/>
  <c r="AX1041" i="1"/>
  <c r="AW1041"/>
  <c r="AR1041"/>
  <c r="AO1041"/>
  <c r="AL1041"/>
  <c r="AI1041"/>
  <c r="AE1041"/>
  <c r="AB1041"/>
  <c r="Y1041"/>
  <c r="V1041"/>
  <c r="R1041"/>
  <c r="O1041"/>
  <c r="L1041"/>
  <c r="I1041"/>
  <c r="H1008"/>
  <c r="J1008"/>
  <c r="K1008"/>
  <c r="M1008"/>
  <c r="N1008"/>
  <c r="P1008"/>
  <c r="Q1008"/>
  <c r="S1008"/>
  <c r="T1008"/>
  <c r="U1008"/>
  <c r="W1008"/>
  <c r="X1008"/>
  <c r="Z1008"/>
  <c r="AA1008"/>
  <c r="AC1008"/>
  <c r="AD1008"/>
  <c r="AF1008"/>
  <c r="AG1008"/>
  <c r="AH1008"/>
  <c r="AJ1008"/>
  <c r="AK1008"/>
  <c r="AM1008"/>
  <c r="AN1008"/>
  <c r="AP1008"/>
  <c r="AQ1008"/>
  <c r="AS1008"/>
  <c r="AT1008"/>
  <c r="BT1008" s="1"/>
  <c r="AU1008"/>
  <c r="BU1008" s="1"/>
  <c r="AV1008"/>
  <c r="BV1008" s="1"/>
  <c r="AZ1008"/>
  <c r="CA1008" s="1"/>
  <c r="BA1008"/>
  <c r="CB1008" s="1"/>
  <c r="BC1008"/>
  <c r="CD1008" s="1"/>
  <c r="BD1008"/>
  <c r="CE1008" s="1"/>
  <c r="H1009"/>
  <c r="J1009"/>
  <c r="K1009"/>
  <c r="M1009"/>
  <c r="N1009"/>
  <c r="P1009"/>
  <c r="Q1009"/>
  <c r="S1009"/>
  <c r="T1009"/>
  <c r="U1009"/>
  <c r="W1009"/>
  <c r="X1009"/>
  <c r="Z1009"/>
  <c r="AA1009"/>
  <c r="AC1009"/>
  <c r="AD1009"/>
  <c r="AF1009"/>
  <c r="AG1009"/>
  <c r="AH1009"/>
  <c r="AJ1009"/>
  <c r="AK1009"/>
  <c r="AM1009"/>
  <c r="AN1009"/>
  <c r="AP1009"/>
  <c r="AQ1009"/>
  <c r="AS1009"/>
  <c r="AT1009"/>
  <c r="BT1009" s="1"/>
  <c r="AU1009"/>
  <c r="BU1009" s="1"/>
  <c r="AV1009"/>
  <c r="BV1009" s="1"/>
  <c r="AZ1009"/>
  <c r="BA1009"/>
  <c r="CB1009" s="1"/>
  <c r="BC1009"/>
  <c r="CD1009" s="1"/>
  <c r="BD1009"/>
  <c r="CE1009" s="1"/>
  <c r="S1012"/>
  <c r="T1012"/>
  <c r="U1012"/>
  <c r="W1012"/>
  <c r="X1012"/>
  <c r="Z1012"/>
  <c r="AA1012"/>
  <c r="AC1012"/>
  <c r="AD1012"/>
  <c r="AF1012"/>
  <c r="AG1012"/>
  <c r="AH1012"/>
  <c r="AJ1012"/>
  <c r="AK1012"/>
  <c r="AM1012"/>
  <c r="AN1012"/>
  <c r="AP1012"/>
  <c r="AQ1012"/>
  <c r="AS1012"/>
  <c r="AT1012"/>
  <c r="BT1012" s="1"/>
  <c r="P357" i="2" s="1"/>
  <c r="AU1012" i="1"/>
  <c r="BU1012" s="1"/>
  <c r="Q357" i="2" s="1"/>
  <c r="AV1012" i="1"/>
  <c r="AZ1012"/>
  <c r="CA1012" s="1"/>
  <c r="W357" i="2" s="1"/>
  <c r="BA1012" i="1"/>
  <c r="CB1012" s="1"/>
  <c r="X357" i="2" s="1"/>
  <c r="BC1012" i="1"/>
  <c r="CD1012" s="1"/>
  <c r="Z357" i="2" s="1"/>
  <c r="BD1012" i="1"/>
  <c r="CE1012" s="1"/>
  <c r="AA357" i="2" s="1"/>
  <c r="S1013" i="1"/>
  <c r="T1013"/>
  <c r="U1013"/>
  <c r="W1013"/>
  <c r="X1013"/>
  <c r="Z1013"/>
  <c r="AA1013"/>
  <c r="AC1013"/>
  <c r="AD1013"/>
  <c r="AF1013"/>
  <c r="AG1013"/>
  <c r="AH1013"/>
  <c r="AJ1013"/>
  <c r="AK1013"/>
  <c r="AM1013"/>
  <c r="AN1013"/>
  <c r="AP1013"/>
  <c r="AQ1013"/>
  <c r="AS1013"/>
  <c r="AT1013"/>
  <c r="BT1013" s="1"/>
  <c r="P358" i="2" s="1"/>
  <c r="AU1013" i="1"/>
  <c r="BU1013" s="1"/>
  <c r="Q358" i="2" s="1"/>
  <c r="AV1013" i="1"/>
  <c r="BV1013" s="1"/>
  <c r="R358" i="2" s="1"/>
  <c r="AZ1013" i="1"/>
  <c r="BA1013"/>
  <c r="CB1013" s="1"/>
  <c r="X358" i="2" s="1"/>
  <c r="BC1013" i="1"/>
  <c r="CD1013" s="1"/>
  <c r="Z358" i="2" s="1"/>
  <c r="BD1013" i="1"/>
  <c r="CE1013" s="1"/>
  <c r="AA358" i="2" s="1"/>
  <c r="S1016" i="1"/>
  <c r="T1016"/>
  <c r="U1016"/>
  <c r="W1016"/>
  <c r="X1016"/>
  <c r="Z1016"/>
  <c r="AA1016"/>
  <c r="AC1016"/>
  <c r="AD1016"/>
  <c r="AF1016"/>
  <c r="AG1016"/>
  <c r="AH1016"/>
  <c r="AJ1016"/>
  <c r="AK1016"/>
  <c r="AM1016"/>
  <c r="AN1016"/>
  <c r="AP1016"/>
  <c r="AQ1016"/>
  <c r="AS1016"/>
  <c r="AT1016"/>
  <c r="BT1016" s="1"/>
  <c r="AU1016"/>
  <c r="BU1016" s="1"/>
  <c r="AV1016"/>
  <c r="AZ1016"/>
  <c r="CA1016" s="1"/>
  <c r="BA1016"/>
  <c r="BC1016"/>
  <c r="CD1016" s="1"/>
  <c r="BD1016"/>
  <c r="S1017"/>
  <c r="T1017"/>
  <c r="U1017"/>
  <c r="W1017"/>
  <c r="X1017"/>
  <c r="Z1017"/>
  <c r="AA1017"/>
  <c r="AC1017"/>
  <c r="AD1017"/>
  <c r="AF1017"/>
  <c r="AG1017"/>
  <c r="AH1017"/>
  <c r="AJ1017"/>
  <c r="AK1017"/>
  <c r="AM1017"/>
  <c r="AN1017"/>
  <c r="AP1017"/>
  <c r="AQ1017"/>
  <c r="AS1017"/>
  <c r="AT1017"/>
  <c r="BT1017" s="1"/>
  <c r="AU1017"/>
  <c r="BU1017" s="1"/>
  <c r="AV1017"/>
  <c r="BV1017" s="1"/>
  <c r="AZ1017"/>
  <c r="CA1017" s="1"/>
  <c r="BA1017"/>
  <c r="BC1017"/>
  <c r="CD1017" s="1"/>
  <c r="BD1017"/>
  <c r="CE1017" s="1"/>
  <c r="H1028"/>
  <c r="J1028"/>
  <c r="K1028"/>
  <c r="M1028"/>
  <c r="N1028"/>
  <c r="P1028"/>
  <c r="Q1028"/>
  <c r="S1028"/>
  <c r="T1028"/>
  <c r="U1028"/>
  <c r="W1028"/>
  <c r="X1028"/>
  <c r="Z1028"/>
  <c r="AA1028"/>
  <c r="AC1028"/>
  <c r="AD1028"/>
  <c r="AF1028"/>
  <c r="AG1028"/>
  <c r="AH1028"/>
  <c r="AJ1028"/>
  <c r="AK1028"/>
  <c r="AM1028"/>
  <c r="AN1028"/>
  <c r="AP1028"/>
  <c r="AQ1028"/>
  <c r="AS1028"/>
  <c r="AT1028"/>
  <c r="BT1028" s="1"/>
  <c r="AU1028"/>
  <c r="BU1028" s="1"/>
  <c r="AV1028"/>
  <c r="BV1028" s="1"/>
  <c r="AZ1028"/>
  <c r="CA1028" s="1"/>
  <c r="BA1028"/>
  <c r="CB1028" s="1"/>
  <c r="BC1028"/>
  <c r="CD1028" s="1"/>
  <c r="BD1028"/>
  <c r="CE1028" s="1"/>
  <c r="H1029"/>
  <c r="J1029"/>
  <c r="K1029"/>
  <c r="M1029"/>
  <c r="N1029"/>
  <c r="P1029"/>
  <c r="Q1029"/>
  <c r="S1029"/>
  <c r="T1029"/>
  <c r="U1029"/>
  <c r="W1029"/>
  <c r="X1029"/>
  <c r="Z1029"/>
  <c r="AA1029"/>
  <c r="AC1029"/>
  <c r="AD1029"/>
  <c r="AF1029"/>
  <c r="AG1029"/>
  <c r="AH1029"/>
  <c r="AJ1029"/>
  <c r="AK1029"/>
  <c r="AM1029"/>
  <c r="AN1029"/>
  <c r="AP1029"/>
  <c r="AQ1029"/>
  <c r="AS1029"/>
  <c r="AT1029"/>
  <c r="BT1029" s="1"/>
  <c r="AU1029"/>
  <c r="BU1029" s="1"/>
  <c r="AV1029"/>
  <c r="BV1029" s="1"/>
  <c r="AZ1029"/>
  <c r="CA1029" s="1"/>
  <c r="BA1029"/>
  <c r="CB1029" s="1"/>
  <c r="BC1029"/>
  <c r="CD1029" s="1"/>
  <c r="BD1029"/>
  <c r="BD1038"/>
  <c r="CE1038" s="1"/>
  <c r="BC1038"/>
  <c r="CD1038" s="1"/>
  <c r="BA1038"/>
  <c r="CB1038" s="1"/>
  <c r="AZ1038"/>
  <c r="CA1038" s="1"/>
  <c r="AV1038"/>
  <c r="BV1038" s="1"/>
  <c r="AU1038"/>
  <c r="BU1038" s="1"/>
  <c r="AT1038"/>
  <c r="BT1038" s="1"/>
  <c r="AS1038"/>
  <c r="AQ1038"/>
  <c r="AP1038"/>
  <c r="AN1038"/>
  <c r="AM1038"/>
  <c r="AK1038"/>
  <c r="AJ1038"/>
  <c r="AH1038"/>
  <c r="AG1038"/>
  <c r="AF1038"/>
  <c r="AD1038"/>
  <c r="AC1038"/>
  <c r="AA1038"/>
  <c r="Z1038"/>
  <c r="X1038"/>
  <c r="W1038"/>
  <c r="U1038"/>
  <c r="T1038"/>
  <c r="S1038"/>
  <c r="Q1038"/>
  <c r="P1038"/>
  <c r="N1038"/>
  <c r="M1038"/>
  <c r="K1038"/>
  <c r="J1038"/>
  <c r="H1038"/>
  <c r="G1038"/>
  <c r="BE1037"/>
  <c r="CF1037" s="1"/>
  <c r="AB218" i="2" s="1"/>
  <c r="BB1037" i="1"/>
  <c r="CC1037" s="1"/>
  <c r="Y218" i="2" s="1"/>
  <c r="AX1037" i="1"/>
  <c r="AW1037"/>
  <c r="AO1037"/>
  <c r="AL1037"/>
  <c r="AI1037"/>
  <c r="AE1037"/>
  <c r="AB1037"/>
  <c r="Y1037"/>
  <c r="V1037"/>
  <c r="R1037"/>
  <c r="O1037"/>
  <c r="BP1037" s="1"/>
  <c r="L218" i="2" s="1"/>
  <c r="L1037" i="1"/>
  <c r="BM1037" s="1"/>
  <c r="I218" i="2" s="1"/>
  <c r="I1037" i="1"/>
  <c r="BJ1037" s="1"/>
  <c r="F218" i="2" s="1"/>
  <c r="BE1036" i="1"/>
  <c r="CF1036" s="1"/>
  <c r="AB217" i="2" s="1"/>
  <c r="BB1036" i="1"/>
  <c r="CC1036" s="1"/>
  <c r="Y217" i="2" s="1"/>
  <c r="AX1036" i="1"/>
  <c r="AW1036"/>
  <c r="AR1036"/>
  <c r="AR1038" s="1"/>
  <c r="AO1036"/>
  <c r="AL1038"/>
  <c r="AI1038"/>
  <c r="AE1036"/>
  <c r="AE1038" s="1"/>
  <c r="AB1036"/>
  <c r="Y1036"/>
  <c r="V1036"/>
  <c r="V1038" s="1"/>
  <c r="R1036"/>
  <c r="O1036"/>
  <c r="L1036"/>
  <c r="I1036"/>
  <c r="BJ1036" s="1"/>
  <c r="F217" i="2" s="1"/>
  <c r="F219" s="1"/>
  <c r="BD1004" i="1"/>
  <c r="CE1004" s="1"/>
  <c r="BC1004"/>
  <c r="CD1004" s="1"/>
  <c r="BA1004"/>
  <c r="CB1004" s="1"/>
  <c r="AZ1004"/>
  <c r="CA1004" s="1"/>
  <c r="AV1004"/>
  <c r="BV1004" s="1"/>
  <c r="AU1004"/>
  <c r="BU1004" s="1"/>
  <c r="AT1004"/>
  <c r="BT1004" s="1"/>
  <c r="AS1004"/>
  <c r="AQ1004"/>
  <c r="AP1004"/>
  <c r="AN1004"/>
  <c r="AM1004"/>
  <c r="AK1004"/>
  <c r="AJ1004"/>
  <c r="AH1004"/>
  <c r="AG1004"/>
  <c r="AF1004"/>
  <c r="AD1004"/>
  <c r="AC1004"/>
  <c r="AA1004"/>
  <c r="Z1004"/>
  <c r="X1004"/>
  <c r="W1004"/>
  <c r="U1004"/>
  <c r="T1004"/>
  <c r="S1004"/>
  <c r="Q1004"/>
  <c r="P1004"/>
  <c r="N1004"/>
  <c r="M1004"/>
  <c r="K1004"/>
  <c r="J1004"/>
  <c r="H1004"/>
  <c r="G1004"/>
  <c r="BE1003"/>
  <c r="CF1003" s="1"/>
  <c r="AB388" i="2" s="1"/>
  <c r="BB1003" i="1"/>
  <c r="CC1003" s="1"/>
  <c r="Y388" i="2" s="1"/>
  <c r="AX1003" i="1"/>
  <c r="AW1003"/>
  <c r="AR1003"/>
  <c r="AO1003"/>
  <c r="AL1003"/>
  <c r="AI1003"/>
  <c r="AE1003"/>
  <c r="AB1003"/>
  <c r="Y1003"/>
  <c r="V1003"/>
  <c r="R1003"/>
  <c r="BS1003" s="1"/>
  <c r="O388" i="2" s="1"/>
  <c r="O1003" i="1"/>
  <c r="BP1003" s="1"/>
  <c r="L388" i="2" s="1"/>
  <c r="L1003" i="1"/>
  <c r="BM1003" s="1"/>
  <c r="I388" i="2" s="1"/>
  <c r="BJ1003" i="1"/>
  <c r="F388" i="2" s="1"/>
  <c r="BE1002" i="1"/>
  <c r="BB1002"/>
  <c r="AX1002"/>
  <c r="AW1002"/>
  <c r="AW1004" s="1"/>
  <c r="AR1002"/>
  <c r="AR1004" s="1"/>
  <c r="AO1002"/>
  <c r="AO1004" s="1"/>
  <c r="AL1002"/>
  <c r="AL1004" s="1"/>
  <c r="AI1002"/>
  <c r="AI1004" s="1"/>
  <c r="AE1002"/>
  <c r="AE1004" s="1"/>
  <c r="AB1002"/>
  <c r="Y1002"/>
  <c r="Y1004" s="1"/>
  <c r="V1002"/>
  <c r="V1004" s="1"/>
  <c r="R1002"/>
  <c r="O1002"/>
  <c r="L1002"/>
  <c r="I1002"/>
  <c r="BD999"/>
  <c r="CE999" s="1"/>
  <c r="BC999"/>
  <c r="CD999" s="1"/>
  <c r="BA999"/>
  <c r="CB999" s="1"/>
  <c r="AZ999"/>
  <c r="CA999" s="1"/>
  <c r="AV999"/>
  <c r="BV999" s="1"/>
  <c r="AU999"/>
  <c r="BU999" s="1"/>
  <c r="AT999"/>
  <c r="BT999" s="1"/>
  <c r="AS999"/>
  <c r="AQ999"/>
  <c r="AP999"/>
  <c r="AN999"/>
  <c r="AM999"/>
  <c r="AK999"/>
  <c r="AJ999"/>
  <c r="AH999"/>
  <c r="AG999"/>
  <c r="AF999"/>
  <c r="AD999"/>
  <c r="AC999"/>
  <c r="AA999"/>
  <c r="Z999"/>
  <c r="X999"/>
  <c r="W999"/>
  <c r="U999"/>
  <c r="T999"/>
  <c r="S999"/>
  <c r="Q999"/>
  <c r="P999"/>
  <c r="N999"/>
  <c r="M999"/>
  <c r="K999"/>
  <c r="J999"/>
  <c r="H999"/>
  <c r="G999"/>
  <c r="BE998"/>
  <c r="CF998" s="1"/>
  <c r="AB378" i="2" s="1"/>
  <c r="BB998" i="1"/>
  <c r="CC998" s="1"/>
  <c r="Y378" i="2" s="1"/>
  <c r="AX998" i="1"/>
  <c r="AW998"/>
  <c r="AR998"/>
  <c r="AO998"/>
  <c r="AL998"/>
  <c r="AI998"/>
  <c r="AE998"/>
  <c r="AB998"/>
  <c r="Y998"/>
  <c r="V998"/>
  <c r="R998"/>
  <c r="BS998" s="1"/>
  <c r="O378" i="2" s="1"/>
  <c r="O998" i="1"/>
  <c r="BP998" s="1"/>
  <c r="L378" i="2" s="1"/>
  <c r="L998" i="1"/>
  <c r="BM998" s="1"/>
  <c r="I378" i="2" s="1"/>
  <c r="I998" i="1"/>
  <c r="BJ998" s="1"/>
  <c r="F378" i="2" s="1"/>
  <c r="BE997" i="1"/>
  <c r="BB997"/>
  <c r="AX997"/>
  <c r="AW997"/>
  <c r="AR997"/>
  <c r="AR999" s="1"/>
  <c r="AO997"/>
  <c r="AO999" s="1"/>
  <c r="AL997"/>
  <c r="AL999" s="1"/>
  <c r="AI997"/>
  <c r="AI999" s="1"/>
  <c r="AE997"/>
  <c r="AE999" s="1"/>
  <c r="AB997"/>
  <c r="Y997"/>
  <c r="Y999" s="1"/>
  <c r="V997"/>
  <c r="V999" s="1"/>
  <c r="R997"/>
  <c r="O997"/>
  <c r="L997"/>
  <c r="BM997" s="1"/>
  <c r="I377" i="2" s="1"/>
  <c r="I997" i="1"/>
  <c r="BD994"/>
  <c r="CE994" s="1"/>
  <c r="BC994"/>
  <c r="CD994" s="1"/>
  <c r="BA994"/>
  <c r="CB994" s="1"/>
  <c r="AZ994"/>
  <c r="CA994" s="1"/>
  <c r="AV994"/>
  <c r="BV994" s="1"/>
  <c r="AU994"/>
  <c r="BU994" s="1"/>
  <c r="AT994"/>
  <c r="BT994" s="1"/>
  <c r="AS994"/>
  <c r="AQ994"/>
  <c r="AP994"/>
  <c r="AN994"/>
  <c r="AM994"/>
  <c r="AK994"/>
  <c r="AJ994"/>
  <c r="AH994"/>
  <c r="AG994"/>
  <c r="AF994"/>
  <c r="AD994"/>
  <c r="AC994"/>
  <c r="AA994"/>
  <c r="Z994"/>
  <c r="X994"/>
  <c r="W994"/>
  <c r="U994"/>
  <c r="T994"/>
  <c r="S994"/>
  <c r="Q994"/>
  <c r="P994"/>
  <c r="N994"/>
  <c r="M994"/>
  <c r="K994"/>
  <c r="J994"/>
  <c r="H994"/>
  <c r="G994"/>
  <c r="BE993"/>
  <c r="CF993" s="1"/>
  <c r="AB374" i="2" s="1"/>
  <c r="BB993" i="1"/>
  <c r="CC993" s="1"/>
  <c r="Y374" i="2" s="1"/>
  <c r="AX993" i="1"/>
  <c r="AW993"/>
  <c r="AR993"/>
  <c r="AO993"/>
  <c r="AL993"/>
  <c r="AI993"/>
  <c r="AE993"/>
  <c r="AB993"/>
  <c r="Y993"/>
  <c r="V993"/>
  <c r="R993"/>
  <c r="BS993" s="1"/>
  <c r="O374" i="2" s="1"/>
  <c r="O993" i="1"/>
  <c r="BP993" s="1"/>
  <c r="L374" i="2" s="1"/>
  <c r="L993" i="1"/>
  <c r="I993"/>
  <c r="BJ993" s="1"/>
  <c r="F374" i="2" s="1"/>
  <c r="BE992" i="1"/>
  <c r="BB992"/>
  <c r="AX992"/>
  <c r="AX994" s="1"/>
  <c r="AW992"/>
  <c r="AR992"/>
  <c r="AR994" s="1"/>
  <c r="AO992"/>
  <c r="AO994" s="1"/>
  <c r="AL992"/>
  <c r="AL994" s="1"/>
  <c r="AI992"/>
  <c r="AE992"/>
  <c r="AB992"/>
  <c r="AB994" s="1"/>
  <c r="Y992"/>
  <c r="V992"/>
  <c r="R992"/>
  <c r="BS992" s="1"/>
  <c r="O373" i="2" s="1"/>
  <c r="O992" i="1"/>
  <c r="L992"/>
  <c r="I992"/>
  <c r="BD990"/>
  <c r="CE990" s="1"/>
  <c r="BC990"/>
  <c r="CD990" s="1"/>
  <c r="BA990"/>
  <c r="CB990" s="1"/>
  <c r="AZ990"/>
  <c r="CA990" s="1"/>
  <c r="AV990"/>
  <c r="BV990" s="1"/>
  <c r="AU990"/>
  <c r="BU990" s="1"/>
  <c r="AT990"/>
  <c r="BT990" s="1"/>
  <c r="AS990"/>
  <c r="AQ990"/>
  <c r="AP990"/>
  <c r="AN990"/>
  <c r="AM990"/>
  <c r="AK990"/>
  <c r="AJ990"/>
  <c r="AH990"/>
  <c r="AG990"/>
  <c r="AF990"/>
  <c r="AD990"/>
  <c r="AC990"/>
  <c r="AA990"/>
  <c r="Z990"/>
  <c r="X990"/>
  <c r="W990"/>
  <c r="U990"/>
  <c r="T990"/>
  <c r="S990"/>
  <c r="Q990"/>
  <c r="P990"/>
  <c r="N990"/>
  <c r="M990"/>
  <c r="K990"/>
  <c r="J990"/>
  <c r="H990"/>
  <c r="G990"/>
  <c r="BE989"/>
  <c r="CF989" s="1"/>
  <c r="AB366" i="2" s="1"/>
  <c r="BB989" i="1"/>
  <c r="CC989" s="1"/>
  <c r="Y366" i="2" s="1"/>
  <c r="AX989" i="1"/>
  <c r="AW989"/>
  <c r="AR989"/>
  <c r="AO989"/>
  <c r="AL989"/>
  <c r="AI989"/>
  <c r="AE989"/>
  <c r="AB989"/>
  <c r="Y989"/>
  <c r="V989"/>
  <c r="R989"/>
  <c r="BS989" s="1"/>
  <c r="O366" i="2" s="1"/>
  <c r="O989" i="1"/>
  <c r="BP989" s="1"/>
  <c r="L366" i="2" s="1"/>
  <c r="L989" i="1"/>
  <c r="BM989" s="1"/>
  <c r="I366" i="2" s="1"/>
  <c r="I989" i="1"/>
  <c r="BJ989" s="1"/>
  <c r="F366" i="2" s="1"/>
  <c r="BE988" i="1"/>
  <c r="BB988"/>
  <c r="AX988"/>
  <c r="AW988"/>
  <c r="AR988"/>
  <c r="AR990" s="1"/>
  <c r="AO988"/>
  <c r="AO990" s="1"/>
  <c r="AL988"/>
  <c r="AL990" s="1"/>
  <c r="AI988"/>
  <c r="AI990" s="1"/>
  <c r="AE988"/>
  <c r="AB988"/>
  <c r="AB990" s="1"/>
  <c r="Y988"/>
  <c r="V988"/>
  <c r="V990" s="1"/>
  <c r="R988"/>
  <c r="O988"/>
  <c r="L988"/>
  <c r="I988"/>
  <c r="BD986"/>
  <c r="CE986" s="1"/>
  <c r="BC986"/>
  <c r="CD986" s="1"/>
  <c r="BA986"/>
  <c r="CB986" s="1"/>
  <c r="AZ986"/>
  <c r="CA986" s="1"/>
  <c r="AV986"/>
  <c r="BV986" s="1"/>
  <c r="AU986"/>
  <c r="BU986" s="1"/>
  <c r="AT986"/>
  <c r="BT986" s="1"/>
  <c r="AS986"/>
  <c r="AQ986"/>
  <c r="AP986"/>
  <c r="AN986"/>
  <c r="AM986"/>
  <c r="AK986"/>
  <c r="AJ986"/>
  <c r="AH986"/>
  <c r="AG986"/>
  <c r="AF986"/>
  <c r="AD986"/>
  <c r="AC986"/>
  <c r="AA986"/>
  <c r="Z986"/>
  <c r="X986"/>
  <c r="W986"/>
  <c r="U986"/>
  <c r="T986"/>
  <c r="S986"/>
  <c r="Q986"/>
  <c r="P986"/>
  <c r="N986"/>
  <c r="M986"/>
  <c r="K986"/>
  <c r="J986"/>
  <c r="H986"/>
  <c r="G986"/>
  <c r="BE985"/>
  <c r="CF985" s="1"/>
  <c r="AB362" i="2" s="1"/>
  <c r="BB985" i="1"/>
  <c r="CC985" s="1"/>
  <c r="Y362" i="2" s="1"/>
  <c r="AX985" i="1"/>
  <c r="AW985"/>
  <c r="AR985"/>
  <c r="AO985"/>
  <c r="AL985"/>
  <c r="AI985"/>
  <c r="AE985"/>
  <c r="AB985"/>
  <c r="Y985"/>
  <c r="V985"/>
  <c r="R985"/>
  <c r="O985"/>
  <c r="BP985" s="1"/>
  <c r="L362" i="2" s="1"/>
  <c r="L985" i="1"/>
  <c r="BM985" s="1"/>
  <c r="I362" i="2" s="1"/>
  <c r="BJ985" i="1"/>
  <c r="F362" i="2" s="1"/>
  <c r="BE984" i="1"/>
  <c r="BB984"/>
  <c r="AX984"/>
  <c r="AW984"/>
  <c r="AR984"/>
  <c r="AO984"/>
  <c r="AO986" s="1"/>
  <c r="AL984"/>
  <c r="AL986" s="1"/>
  <c r="AI984"/>
  <c r="AI986" s="1"/>
  <c r="AE984"/>
  <c r="AE986" s="1"/>
  <c r="AB984"/>
  <c r="Y984"/>
  <c r="Y986" s="1"/>
  <c r="V984"/>
  <c r="V986" s="1"/>
  <c r="R984"/>
  <c r="O984"/>
  <c r="L984"/>
  <c r="BD982"/>
  <c r="CE982" s="1"/>
  <c r="BC982"/>
  <c r="CD982" s="1"/>
  <c r="BA982"/>
  <c r="CB982" s="1"/>
  <c r="AZ982"/>
  <c r="CA982" s="1"/>
  <c r="AV982"/>
  <c r="BV982" s="1"/>
  <c r="AU982"/>
  <c r="BU982" s="1"/>
  <c r="AT982"/>
  <c r="BT982" s="1"/>
  <c r="AS982"/>
  <c r="AQ982"/>
  <c r="AP982"/>
  <c r="AN982"/>
  <c r="AM982"/>
  <c r="AK982"/>
  <c r="AJ982"/>
  <c r="AH982"/>
  <c r="AG982"/>
  <c r="AF982"/>
  <c r="AD982"/>
  <c r="AC982"/>
  <c r="AA982"/>
  <c r="Z982"/>
  <c r="X982"/>
  <c r="W982"/>
  <c r="U982"/>
  <c r="T982"/>
  <c r="S982"/>
  <c r="Q982"/>
  <c r="P982"/>
  <c r="N982"/>
  <c r="M982"/>
  <c r="K982"/>
  <c r="J982"/>
  <c r="H982"/>
  <c r="G982"/>
  <c r="BE981"/>
  <c r="CF981" s="1"/>
  <c r="AB370" i="2" s="1"/>
  <c r="BB981" i="1"/>
  <c r="CC981" s="1"/>
  <c r="Y370" i="2" s="1"/>
  <c r="AX981" i="1"/>
  <c r="AW981"/>
  <c r="AR981"/>
  <c r="AO981"/>
  <c r="AL981"/>
  <c r="AI981"/>
  <c r="AE981"/>
  <c r="AB981"/>
  <c r="Y981"/>
  <c r="V981"/>
  <c r="R981"/>
  <c r="BS981" s="1"/>
  <c r="O370" i="2" s="1"/>
  <c r="O981" i="1"/>
  <c r="BP981" s="1"/>
  <c r="L370" i="2" s="1"/>
  <c r="L981" i="1"/>
  <c r="BM981" s="1"/>
  <c r="I370" i="2" s="1"/>
  <c r="I981" i="1"/>
  <c r="BJ981" s="1"/>
  <c r="F370" i="2" s="1"/>
  <c r="BE980" i="1"/>
  <c r="BB980"/>
  <c r="AX980"/>
  <c r="AW980"/>
  <c r="AR980"/>
  <c r="AR982" s="1"/>
  <c r="AO980"/>
  <c r="AO982" s="1"/>
  <c r="AL980"/>
  <c r="AL982" s="1"/>
  <c r="AI980"/>
  <c r="AI982" s="1"/>
  <c r="AE980"/>
  <c r="AE982" s="1"/>
  <c r="AB980"/>
  <c r="AB982" s="1"/>
  <c r="Y980"/>
  <c r="V980"/>
  <c r="V982" s="1"/>
  <c r="R980"/>
  <c r="O980"/>
  <c r="L980"/>
  <c r="I980"/>
  <c r="BD976"/>
  <c r="CE976" s="1"/>
  <c r="BC976"/>
  <c r="CD976" s="1"/>
  <c r="BA976"/>
  <c r="CB976" s="1"/>
  <c r="AZ976"/>
  <c r="CA976" s="1"/>
  <c r="AV976"/>
  <c r="BV976" s="1"/>
  <c r="AU976"/>
  <c r="BU976" s="1"/>
  <c r="AT976"/>
  <c r="BT976" s="1"/>
  <c r="AS976"/>
  <c r="AQ976"/>
  <c r="AP976"/>
  <c r="AN976"/>
  <c r="AM976"/>
  <c r="AK976"/>
  <c r="AJ976"/>
  <c r="AH976"/>
  <c r="AG976"/>
  <c r="AF976"/>
  <c r="AD976"/>
  <c r="AC976"/>
  <c r="AA976"/>
  <c r="Z976"/>
  <c r="X976"/>
  <c r="W976"/>
  <c r="U976"/>
  <c r="T976"/>
  <c r="S976"/>
  <c r="Q976"/>
  <c r="P976"/>
  <c r="N976"/>
  <c r="M976"/>
  <c r="K976"/>
  <c r="J976"/>
  <c r="H976"/>
  <c r="G976"/>
  <c r="BE975"/>
  <c r="CF975" s="1"/>
  <c r="AB396" i="2" s="1"/>
  <c r="BB975" i="1"/>
  <c r="CC975" s="1"/>
  <c r="Y396" i="2" s="1"/>
  <c r="AX975" i="1"/>
  <c r="AW975"/>
  <c r="AR975"/>
  <c r="AO975"/>
  <c r="AL975"/>
  <c r="AI975"/>
  <c r="AE975"/>
  <c r="AB975"/>
  <c r="Y975"/>
  <c r="V975"/>
  <c r="R975"/>
  <c r="BS975" s="1"/>
  <c r="O396" i="2" s="1"/>
  <c r="O975" i="1"/>
  <c r="BP975" s="1"/>
  <c r="L396" i="2" s="1"/>
  <c r="L975" i="1"/>
  <c r="BM975" s="1"/>
  <c r="I396" i="2" s="1"/>
  <c r="I975" i="1"/>
  <c r="BJ975" s="1"/>
  <c r="F396" i="2" s="1"/>
  <c r="BE974" i="1"/>
  <c r="BB974"/>
  <c r="AX974"/>
  <c r="AW974"/>
  <c r="AR974"/>
  <c r="AR976" s="1"/>
  <c r="AO974"/>
  <c r="AO976" s="1"/>
  <c r="AL974"/>
  <c r="AL976" s="1"/>
  <c r="AI974"/>
  <c r="AI976" s="1"/>
  <c r="AE974"/>
  <c r="AE976" s="1"/>
  <c r="AB974"/>
  <c r="Y974"/>
  <c r="Y976" s="1"/>
  <c r="V974"/>
  <c r="V976" s="1"/>
  <c r="R974"/>
  <c r="O974"/>
  <c r="L974"/>
  <c r="I974"/>
  <c r="BJ974" s="1"/>
  <c r="F395" i="2" s="1"/>
  <c r="BD971" i="1"/>
  <c r="CE971" s="1"/>
  <c r="BC971"/>
  <c r="CD971" s="1"/>
  <c r="BA971"/>
  <c r="CB971" s="1"/>
  <c r="AZ971"/>
  <c r="CA971" s="1"/>
  <c r="AV971"/>
  <c r="BV971" s="1"/>
  <c r="AU971"/>
  <c r="BU971" s="1"/>
  <c r="AT971"/>
  <c r="BT971" s="1"/>
  <c r="AS971"/>
  <c r="AQ971"/>
  <c r="AP971"/>
  <c r="AN971"/>
  <c r="AM971"/>
  <c r="AK971"/>
  <c r="AJ971"/>
  <c r="AH971"/>
  <c r="AG971"/>
  <c r="AF971"/>
  <c r="AD971"/>
  <c r="AC971"/>
  <c r="AA971"/>
  <c r="Z971"/>
  <c r="X971"/>
  <c r="W971"/>
  <c r="U971"/>
  <c r="T971"/>
  <c r="S971"/>
  <c r="Q971"/>
  <c r="P971"/>
  <c r="N971"/>
  <c r="M971"/>
  <c r="K971"/>
  <c r="J971"/>
  <c r="H971"/>
  <c r="G971"/>
  <c r="BE970"/>
  <c r="CF970" s="1"/>
  <c r="AB392" i="2" s="1"/>
  <c r="BB970" i="1"/>
  <c r="CC970" s="1"/>
  <c r="Y392" i="2" s="1"/>
  <c r="AX970" i="1"/>
  <c r="AW970"/>
  <c r="AR970"/>
  <c r="AO970"/>
  <c r="AL970"/>
  <c r="AI970"/>
  <c r="AE970"/>
  <c r="AB970"/>
  <c r="Y970"/>
  <c r="V970"/>
  <c r="R970"/>
  <c r="O970"/>
  <c r="BP970" s="1"/>
  <c r="L392" i="2" s="1"/>
  <c r="L970" i="1"/>
  <c r="BM970" s="1"/>
  <c r="I392" i="2" s="1"/>
  <c r="I970" i="1"/>
  <c r="BE969"/>
  <c r="BB969"/>
  <c r="AX969"/>
  <c r="AX971" s="1"/>
  <c r="AW969"/>
  <c r="AR969"/>
  <c r="AO969"/>
  <c r="AO971" s="1"/>
  <c r="AL969"/>
  <c r="AL971" s="1"/>
  <c r="AI969"/>
  <c r="AI971" s="1"/>
  <c r="AB969"/>
  <c r="Y969"/>
  <c r="V969"/>
  <c r="R969"/>
  <c r="O969"/>
  <c r="L969"/>
  <c r="I969"/>
  <c r="BD967"/>
  <c r="CE967" s="1"/>
  <c r="BC967"/>
  <c r="CD967" s="1"/>
  <c r="BA967"/>
  <c r="CB967" s="1"/>
  <c r="AZ967"/>
  <c r="CA967" s="1"/>
  <c r="AV967"/>
  <c r="BV967" s="1"/>
  <c r="AU967"/>
  <c r="BU967" s="1"/>
  <c r="AT967"/>
  <c r="BT967" s="1"/>
  <c r="AS967"/>
  <c r="AQ967"/>
  <c r="AP967"/>
  <c r="AN967"/>
  <c r="AM967"/>
  <c r="AK967"/>
  <c r="AJ967"/>
  <c r="AH967"/>
  <c r="AG967"/>
  <c r="AF967"/>
  <c r="AD967"/>
  <c r="AC967"/>
  <c r="AA967"/>
  <c r="Z967"/>
  <c r="X967"/>
  <c r="W967"/>
  <c r="U967"/>
  <c r="T967"/>
  <c r="S967"/>
  <c r="Q967"/>
  <c r="P967"/>
  <c r="N967"/>
  <c r="M967"/>
  <c r="K967"/>
  <c r="J967"/>
  <c r="H967"/>
  <c r="G967"/>
  <c r="BE966"/>
  <c r="CF966" s="1"/>
  <c r="AB382" i="2" s="1"/>
  <c r="BB966" i="1"/>
  <c r="CC966" s="1"/>
  <c r="Y382" i="2" s="1"/>
  <c r="AX966" i="1"/>
  <c r="AW966"/>
  <c r="AR966"/>
  <c r="AO966"/>
  <c r="AL966"/>
  <c r="AI966"/>
  <c r="AE966"/>
  <c r="AB966"/>
  <c r="Y966"/>
  <c r="V966"/>
  <c r="I966"/>
  <c r="BE965"/>
  <c r="CF965" s="1"/>
  <c r="AB381" i="2" s="1"/>
  <c r="BB965" i="1"/>
  <c r="CC965" s="1"/>
  <c r="Y381" i="2" s="1"/>
  <c r="AX965" i="1"/>
  <c r="AW965"/>
  <c r="AR965"/>
  <c r="AO965"/>
  <c r="AL965"/>
  <c r="AI965"/>
  <c r="AE965"/>
  <c r="AB965"/>
  <c r="Y965"/>
  <c r="V965"/>
  <c r="I965"/>
  <c r="BD961"/>
  <c r="BC961"/>
  <c r="BA961"/>
  <c r="AZ961"/>
  <c r="AV961"/>
  <c r="AU961"/>
  <c r="AT961"/>
  <c r="AS961"/>
  <c r="AS963" s="1"/>
  <c r="AQ961"/>
  <c r="AQ963" s="1"/>
  <c r="AP961"/>
  <c r="AP963" s="1"/>
  <c r="AN961"/>
  <c r="AN963" s="1"/>
  <c r="AM961"/>
  <c r="AM963" s="1"/>
  <c r="AK961"/>
  <c r="AK963" s="1"/>
  <c r="AJ961"/>
  <c r="AJ963" s="1"/>
  <c r="AH961"/>
  <c r="AH963" s="1"/>
  <c r="AG961"/>
  <c r="AG963" s="1"/>
  <c r="AF961"/>
  <c r="AF963" s="1"/>
  <c r="AD961"/>
  <c r="AD963" s="1"/>
  <c r="AC961"/>
  <c r="AC963" s="1"/>
  <c r="AA961"/>
  <c r="AA963" s="1"/>
  <c r="Z961"/>
  <c r="Z963" s="1"/>
  <c r="X961"/>
  <c r="X963" s="1"/>
  <c r="W961"/>
  <c r="W963" s="1"/>
  <c r="U961"/>
  <c r="U963" s="1"/>
  <c r="T961"/>
  <c r="T963" s="1"/>
  <c r="S961"/>
  <c r="S963" s="1"/>
  <c r="Q961"/>
  <c r="Q963" s="1"/>
  <c r="P961"/>
  <c r="N961"/>
  <c r="M961"/>
  <c r="K961"/>
  <c r="J961"/>
  <c r="H961"/>
  <c r="G961"/>
  <c r="BE960"/>
  <c r="CF960" s="1"/>
  <c r="BB960"/>
  <c r="CC960" s="1"/>
  <c r="AX960"/>
  <c r="AW960"/>
  <c r="AR960"/>
  <c r="AO960"/>
  <c r="AL960"/>
  <c r="AI960"/>
  <c r="AE960"/>
  <c r="AB960"/>
  <c r="Y960"/>
  <c r="V960"/>
  <c r="R960"/>
  <c r="BS960" s="1"/>
  <c r="O960"/>
  <c r="BP960" s="1"/>
  <c r="L960"/>
  <c r="BM960" s="1"/>
  <c r="I960"/>
  <c r="BJ960" s="1"/>
  <c r="BE959"/>
  <c r="BB959"/>
  <c r="AX959"/>
  <c r="AW959"/>
  <c r="AR959"/>
  <c r="AR961" s="1"/>
  <c r="AR963" s="1"/>
  <c r="AO959"/>
  <c r="AO961" s="1"/>
  <c r="AO963" s="1"/>
  <c r="AL959"/>
  <c r="AL961" s="1"/>
  <c r="AL963" s="1"/>
  <c r="AI959"/>
  <c r="AI961" s="1"/>
  <c r="AI963" s="1"/>
  <c r="AE959"/>
  <c r="AE961" s="1"/>
  <c r="AE963" s="1"/>
  <c r="AB959"/>
  <c r="Y959"/>
  <c r="Y961" s="1"/>
  <c r="Y963" s="1"/>
  <c r="V959"/>
  <c r="V961" s="1"/>
  <c r="V963" s="1"/>
  <c r="R959"/>
  <c r="O959"/>
  <c r="L959"/>
  <c r="I959"/>
  <c r="BD957"/>
  <c r="CE957" s="1"/>
  <c r="BC957"/>
  <c r="CD957" s="1"/>
  <c r="BA957"/>
  <c r="CB957" s="1"/>
  <c r="AZ957"/>
  <c r="CA957" s="1"/>
  <c r="AV957"/>
  <c r="BV957" s="1"/>
  <c r="AU957"/>
  <c r="BU957" s="1"/>
  <c r="AT957"/>
  <c r="BT957" s="1"/>
  <c r="AS957"/>
  <c r="AQ957"/>
  <c r="AP957"/>
  <c r="AN957"/>
  <c r="AM957"/>
  <c r="AK957"/>
  <c r="AJ957"/>
  <c r="AH957"/>
  <c r="AG957"/>
  <c r="AF957"/>
  <c r="AD957"/>
  <c r="AC957"/>
  <c r="AA957"/>
  <c r="Z957"/>
  <c r="X957"/>
  <c r="W957"/>
  <c r="U957"/>
  <c r="T957"/>
  <c r="S957"/>
  <c r="Q957"/>
  <c r="P957"/>
  <c r="N957"/>
  <c r="M957"/>
  <c r="K957"/>
  <c r="J957"/>
  <c r="H957"/>
  <c r="G957"/>
  <c r="BE956"/>
  <c r="CF956" s="1"/>
  <c r="BB956"/>
  <c r="CC956" s="1"/>
  <c r="AX956"/>
  <c r="AW956"/>
  <c r="AR956"/>
  <c r="AO956"/>
  <c r="AL956"/>
  <c r="AI956"/>
  <c r="AE956"/>
  <c r="AB956"/>
  <c r="Y956"/>
  <c r="V956"/>
  <c r="R956"/>
  <c r="O956"/>
  <c r="BP956" s="1"/>
  <c r="L956"/>
  <c r="BM956" s="1"/>
  <c r="I956"/>
  <c r="BJ956" s="1"/>
  <c r="BE955"/>
  <c r="BB955"/>
  <c r="AX955"/>
  <c r="AW955"/>
  <c r="AW957" s="1"/>
  <c r="AR955"/>
  <c r="AR957" s="1"/>
  <c r="AO955"/>
  <c r="AO957" s="1"/>
  <c r="AL955"/>
  <c r="AL957" s="1"/>
  <c r="AI955"/>
  <c r="AI957" s="1"/>
  <c r="AE955"/>
  <c r="AE957" s="1"/>
  <c r="AB955"/>
  <c r="AB957" s="1"/>
  <c r="Y955"/>
  <c r="V955"/>
  <c r="V957" s="1"/>
  <c r="R955"/>
  <c r="O955"/>
  <c r="L955"/>
  <c r="I955"/>
  <c r="BD953"/>
  <c r="CE953" s="1"/>
  <c r="BC953"/>
  <c r="CD953" s="1"/>
  <c r="BA953"/>
  <c r="CB953" s="1"/>
  <c r="AZ953"/>
  <c r="CA953" s="1"/>
  <c r="AV953"/>
  <c r="BV953" s="1"/>
  <c r="AU953"/>
  <c r="BU953" s="1"/>
  <c r="AT953"/>
  <c r="BT953" s="1"/>
  <c r="AS953"/>
  <c r="AQ953"/>
  <c r="AP953"/>
  <c r="AN953"/>
  <c r="AM953"/>
  <c r="AK953"/>
  <c r="AJ953"/>
  <c r="AH953"/>
  <c r="AG953"/>
  <c r="AF953"/>
  <c r="AD953"/>
  <c r="AC953"/>
  <c r="AA953"/>
  <c r="Z953"/>
  <c r="X953"/>
  <c r="W953"/>
  <c r="U953"/>
  <c r="T953"/>
  <c r="S953"/>
  <c r="Q953"/>
  <c r="P953"/>
  <c r="N953"/>
  <c r="M953"/>
  <c r="K953"/>
  <c r="J953"/>
  <c r="H953"/>
  <c r="G953"/>
  <c r="BE952"/>
  <c r="CF952" s="1"/>
  <c r="BB952"/>
  <c r="CC952" s="1"/>
  <c r="AX952"/>
  <c r="AW952"/>
  <c r="AR952"/>
  <c r="AO952"/>
  <c r="AL952"/>
  <c r="AI952"/>
  <c r="AE952"/>
  <c r="AB952"/>
  <c r="Y952"/>
  <c r="V952"/>
  <c r="BS952"/>
  <c r="O952"/>
  <c r="BP952" s="1"/>
  <c r="L952"/>
  <c r="BM952" s="1"/>
  <c r="I952"/>
  <c r="BJ952" s="1"/>
  <c r="BE951"/>
  <c r="BB951"/>
  <c r="AX951"/>
  <c r="AW951"/>
  <c r="AW953" s="1"/>
  <c r="AR951"/>
  <c r="AR953" s="1"/>
  <c r="AO951"/>
  <c r="AO953" s="1"/>
  <c r="AL951"/>
  <c r="AL953" s="1"/>
  <c r="AI951"/>
  <c r="AI953" s="1"/>
  <c r="AE951"/>
  <c r="AE953" s="1"/>
  <c r="AB951"/>
  <c r="AB953" s="1"/>
  <c r="Y951"/>
  <c r="V951"/>
  <c r="V953" s="1"/>
  <c r="O951"/>
  <c r="L951"/>
  <c r="I951"/>
  <c r="BD949"/>
  <c r="CE949" s="1"/>
  <c r="BC949"/>
  <c r="CD949" s="1"/>
  <c r="BA949"/>
  <c r="CB949" s="1"/>
  <c r="AZ949"/>
  <c r="CA949" s="1"/>
  <c r="AV949"/>
  <c r="BV949" s="1"/>
  <c r="AU949"/>
  <c r="BU949" s="1"/>
  <c r="AT949"/>
  <c r="BT949" s="1"/>
  <c r="AS949"/>
  <c r="AQ949"/>
  <c r="AP949"/>
  <c r="AN949"/>
  <c r="AM949"/>
  <c r="AK949"/>
  <c r="AJ949"/>
  <c r="AH949"/>
  <c r="AG949"/>
  <c r="AF949"/>
  <c r="AD949"/>
  <c r="AC949"/>
  <c r="AA949"/>
  <c r="Z949"/>
  <c r="X949"/>
  <c r="W949"/>
  <c r="U949"/>
  <c r="T949"/>
  <c r="S949"/>
  <c r="Q949"/>
  <c r="P949"/>
  <c r="N949"/>
  <c r="M949"/>
  <c r="K949"/>
  <c r="J949"/>
  <c r="H949"/>
  <c r="G949"/>
  <c r="BE948"/>
  <c r="CF948" s="1"/>
  <c r="BB948"/>
  <c r="CC948" s="1"/>
  <c r="AX948"/>
  <c r="AW948"/>
  <c r="AR948"/>
  <c r="AO948"/>
  <c r="AL948"/>
  <c r="AI948"/>
  <c r="AE948"/>
  <c r="AB948"/>
  <c r="Y948"/>
  <c r="V948"/>
  <c r="O948"/>
  <c r="L948"/>
  <c r="I948"/>
  <c r="BE947"/>
  <c r="BB947"/>
  <c r="AX947"/>
  <c r="AW947"/>
  <c r="AR947"/>
  <c r="AO947"/>
  <c r="AL947"/>
  <c r="AI947"/>
  <c r="AE947"/>
  <c r="AB947"/>
  <c r="Y947"/>
  <c r="V947"/>
  <c r="O947"/>
  <c r="L947"/>
  <c r="I947"/>
  <c r="BD945"/>
  <c r="CE945" s="1"/>
  <c r="BC945"/>
  <c r="CD945" s="1"/>
  <c r="BA945"/>
  <c r="CB945" s="1"/>
  <c r="AZ945"/>
  <c r="CA945" s="1"/>
  <c r="AV945"/>
  <c r="BV945" s="1"/>
  <c r="AU945"/>
  <c r="BU945" s="1"/>
  <c r="AT945"/>
  <c r="BT945" s="1"/>
  <c r="AS945"/>
  <c r="AQ945"/>
  <c r="AP945"/>
  <c r="AN945"/>
  <c r="AM945"/>
  <c r="AK945"/>
  <c r="AJ945"/>
  <c r="AH945"/>
  <c r="AG945"/>
  <c r="AF945"/>
  <c r="AD945"/>
  <c r="AC945"/>
  <c r="AA945"/>
  <c r="Z945"/>
  <c r="X945"/>
  <c r="W945"/>
  <c r="U945"/>
  <c r="T945"/>
  <c r="S945"/>
  <c r="Q945"/>
  <c r="P945"/>
  <c r="N945"/>
  <c r="M945"/>
  <c r="K945"/>
  <c r="J945"/>
  <c r="H945"/>
  <c r="G945"/>
  <c r="BE944"/>
  <c r="CF944" s="1"/>
  <c r="BB944"/>
  <c r="CC944" s="1"/>
  <c r="AX944"/>
  <c r="AW944"/>
  <c r="AO944"/>
  <c r="AL944"/>
  <c r="AI944"/>
  <c r="AE944"/>
  <c r="AB944"/>
  <c r="Y944"/>
  <c r="V944"/>
  <c r="BS944"/>
  <c r="O944"/>
  <c r="BP944" s="1"/>
  <c r="L944"/>
  <c r="BM944" s="1"/>
  <c r="I944"/>
  <c r="BE943"/>
  <c r="BB943"/>
  <c r="AX943"/>
  <c r="AW943"/>
  <c r="AR945"/>
  <c r="AO943"/>
  <c r="AO945" s="1"/>
  <c r="AL943"/>
  <c r="AL945" s="1"/>
  <c r="AI943"/>
  <c r="AI945" s="1"/>
  <c r="AE943"/>
  <c r="AE945" s="1"/>
  <c r="AB943"/>
  <c r="Y943"/>
  <c r="Y945" s="1"/>
  <c r="V943"/>
  <c r="V945" s="1"/>
  <c r="O943"/>
  <c r="L943"/>
  <c r="I943"/>
  <c r="BD941"/>
  <c r="CE941" s="1"/>
  <c r="BC941"/>
  <c r="CD941" s="1"/>
  <c r="BA941"/>
  <c r="CB941" s="1"/>
  <c r="AZ941"/>
  <c r="CA941" s="1"/>
  <c r="AV941"/>
  <c r="BV941" s="1"/>
  <c r="AU941"/>
  <c r="BU941" s="1"/>
  <c r="AT941"/>
  <c r="BT941" s="1"/>
  <c r="AS941"/>
  <c r="AQ941"/>
  <c r="AP941"/>
  <c r="AN941"/>
  <c r="AM941"/>
  <c r="AK941"/>
  <c r="AJ941"/>
  <c r="AH941"/>
  <c r="AG941"/>
  <c r="AF941"/>
  <c r="AD941"/>
  <c r="AC941"/>
  <c r="AA941"/>
  <c r="Z941"/>
  <c r="X941"/>
  <c r="W941"/>
  <c r="U941"/>
  <c r="T941"/>
  <c r="S941"/>
  <c r="Q941"/>
  <c r="P941"/>
  <c r="N941"/>
  <c r="M941"/>
  <c r="K941"/>
  <c r="J941"/>
  <c r="H941"/>
  <c r="G941"/>
  <c r="BE940"/>
  <c r="CF940" s="1"/>
  <c r="BB940"/>
  <c r="CC940" s="1"/>
  <c r="AX940"/>
  <c r="AW940"/>
  <c r="AR940"/>
  <c r="AO940"/>
  <c r="AL940"/>
  <c r="AI940"/>
  <c r="AE940"/>
  <c r="AB940"/>
  <c r="Y940"/>
  <c r="V940"/>
  <c r="BS940"/>
  <c r="O940"/>
  <c r="BP940" s="1"/>
  <c r="L940"/>
  <c r="BM940" s="1"/>
  <c r="I940"/>
  <c r="BJ940" s="1"/>
  <c r="BE939"/>
  <c r="BB939"/>
  <c r="AX939"/>
  <c r="AW939"/>
  <c r="AR939"/>
  <c r="AR941" s="1"/>
  <c r="AO939"/>
  <c r="AO941" s="1"/>
  <c r="AL939"/>
  <c r="AL941" s="1"/>
  <c r="AI939"/>
  <c r="AI941" s="1"/>
  <c r="AE939"/>
  <c r="AB939"/>
  <c r="AB941" s="1"/>
  <c r="Y939"/>
  <c r="V939"/>
  <c r="V941" s="1"/>
  <c r="O939"/>
  <c r="L939"/>
  <c r="I939"/>
  <c r="BD937"/>
  <c r="CE937" s="1"/>
  <c r="BC937"/>
  <c r="CD937" s="1"/>
  <c r="BA937"/>
  <c r="CB937" s="1"/>
  <c r="AZ937"/>
  <c r="CA937" s="1"/>
  <c r="AV937"/>
  <c r="BV937" s="1"/>
  <c r="AU937"/>
  <c r="BU937" s="1"/>
  <c r="AT937"/>
  <c r="BT937" s="1"/>
  <c r="AS937"/>
  <c r="AQ937"/>
  <c r="AP937"/>
  <c r="AN937"/>
  <c r="AM937"/>
  <c r="AK937"/>
  <c r="AJ937"/>
  <c r="AH937"/>
  <c r="AG937"/>
  <c r="AF937"/>
  <c r="AD937"/>
  <c r="AC937"/>
  <c r="AA937"/>
  <c r="Z937"/>
  <c r="X937"/>
  <c r="W937"/>
  <c r="U937"/>
  <c r="T937"/>
  <c r="S937"/>
  <c r="Q937"/>
  <c r="P937"/>
  <c r="N937"/>
  <c r="M937"/>
  <c r="K937"/>
  <c r="J937"/>
  <c r="H937"/>
  <c r="G937"/>
  <c r="BE936"/>
  <c r="CF936" s="1"/>
  <c r="BB936"/>
  <c r="CC936" s="1"/>
  <c r="AX936"/>
  <c r="AW936"/>
  <c r="AR936"/>
  <c r="AO936"/>
  <c r="AL936"/>
  <c r="AI936"/>
  <c r="AE936"/>
  <c r="AB936"/>
  <c r="Y936"/>
  <c r="V936"/>
  <c r="BS936"/>
  <c r="O936"/>
  <c r="BP936" s="1"/>
  <c r="L936"/>
  <c r="BM936" s="1"/>
  <c r="I936"/>
  <c r="BJ936" s="1"/>
  <c r="BE935"/>
  <c r="BB935"/>
  <c r="AX935"/>
  <c r="AW935"/>
  <c r="AR935"/>
  <c r="AR937" s="1"/>
  <c r="AO935"/>
  <c r="AO937" s="1"/>
  <c r="AL935"/>
  <c r="AL937" s="1"/>
  <c r="AI935"/>
  <c r="AI937" s="1"/>
  <c r="AE935"/>
  <c r="AB935"/>
  <c r="AB937" s="1"/>
  <c r="Y935"/>
  <c r="V935"/>
  <c r="V937" s="1"/>
  <c r="O935"/>
  <c r="L935"/>
  <c r="I935"/>
  <c r="BD933"/>
  <c r="CE933" s="1"/>
  <c r="BC933"/>
  <c r="CD933" s="1"/>
  <c r="BA933"/>
  <c r="CB933" s="1"/>
  <c r="AZ933"/>
  <c r="CA933" s="1"/>
  <c r="AV933"/>
  <c r="BV933" s="1"/>
  <c r="AU933"/>
  <c r="BU933" s="1"/>
  <c r="AT933"/>
  <c r="BT933" s="1"/>
  <c r="AS933"/>
  <c r="AQ933"/>
  <c r="AP933"/>
  <c r="AN933"/>
  <c r="AM933"/>
  <c r="AK933"/>
  <c r="AJ933"/>
  <c r="AH933"/>
  <c r="AG933"/>
  <c r="AF933"/>
  <c r="AD933"/>
  <c r="AC933"/>
  <c r="AA933"/>
  <c r="Z933"/>
  <c r="X933"/>
  <c r="W933"/>
  <c r="U933"/>
  <c r="T933"/>
  <c r="S933"/>
  <c r="Q933"/>
  <c r="P933"/>
  <c r="N933"/>
  <c r="M933"/>
  <c r="K933"/>
  <c r="J933"/>
  <c r="H933"/>
  <c r="G933"/>
  <c r="BE932"/>
  <c r="CF932" s="1"/>
  <c r="BB932"/>
  <c r="CC932" s="1"/>
  <c r="AX932"/>
  <c r="AW932"/>
  <c r="AR932"/>
  <c r="AO932"/>
  <c r="AL932"/>
  <c r="AI932"/>
  <c r="AE932"/>
  <c r="AB932"/>
  <c r="Y932"/>
  <c r="V932"/>
  <c r="BS932"/>
  <c r="O932"/>
  <c r="BP932" s="1"/>
  <c r="L932"/>
  <c r="BM932" s="1"/>
  <c r="I932"/>
  <c r="BJ932" s="1"/>
  <c r="BE931"/>
  <c r="BB931"/>
  <c r="AX931"/>
  <c r="AX933" s="1"/>
  <c r="AW931"/>
  <c r="AW933" s="1"/>
  <c r="AR931"/>
  <c r="AR933" s="1"/>
  <c r="AO931"/>
  <c r="AO933" s="1"/>
  <c r="AL931"/>
  <c r="AL933" s="1"/>
  <c r="AI931"/>
  <c r="AI933" s="1"/>
  <c r="AE931"/>
  <c r="AB931"/>
  <c r="AB933" s="1"/>
  <c r="Y931"/>
  <c r="V931"/>
  <c r="V933" s="1"/>
  <c r="O931"/>
  <c r="L931"/>
  <c r="I931"/>
  <c r="BD929"/>
  <c r="CE929" s="1"/>
  <c r="BC929"/>
  <c r="CD929" s="1"/>
  <c r="BA929"/>
  <c r="CB929" s="1"/>
  <c r="AZ929"/>
  <c r="CA929" s="1"/>
  <c r="AV929"/>
  <c r="BV929" s="1"/>
  <c r="AU929"/>
  <c r="BU929" s="1"/>
  <c r="AT929"/>
  <c r="BT929" s="1"/>
  <c r="AS929"/>
  <c r="AQ929"/>
  <c r="AP929"/>
  <c r="AN929"/>
  <c r="AM929"/>
  <c r="AK929"/>
  <c r="AJ929"/>
  <c r="AH929"/>
  <c r="AG929"/>
  <c r="AF929"/>
  <c r="AD929"/>
  <c r="AC929"/>
  <c r="AA929"/>
  <c r="Z929"/>
  <c r="X929"/>
  <c r="W929"/>
  <c r="U929"/>
  <c r="T929"/>
  <c r="S929"/>
  <c r="Q929"/>
  <c r="P929"/>
  <c r="N929"/>
  <c r="M929"/>
  <c r="K929"/>
  <c r="J929"/>
  <c r="H929"/>
  <c r="G929"/>
  <c r="BE928"/>
  <c r="CF928" s="1"/>
  <c r="BB928"/>
  <c r="CC928" s="1"/>
  <c r="AX928"/>
  <c r="AW928"/>
  <c r="AR928"/>
  <c r="AO928"/>
  <c r="AL928"/>
  <c r="AI928"/>
  <c r="AE928"/>
  <c r="AB928"/>
  <c r="Y928"/>
  <c r="V928"/>
  <c r="BS928"/>
  <c r="O928"/>
  <c r="BP928" s="1"/>
  <c r="L928"/>
  <c r="BM928" s="1"/>
  <c r="I928"/>
  <c r="BJ928" s="1"/>
  <c r="BE927"/>
  <c r="BB927"/>
  <c r="AX927"/>
  <c r="AW927"/>
  <c r="AW929" s="1"/>
  <c r="AR927"/>
  <c r="AR929" s="1"/>
  <c r="AO927"/>
  <c r="AO929" s="1"/>
  <c r="AL927"/>
  <c r="AL929" s="1"/>
  <c r="AI927"/>
  <c r="AI929" s="1"/>
  <c r="AE927"/>
  <c r="AE929" s="1"/>
  <c r="AB927"/>
  <c r="Y927"/>
  <c r="Y929" s="1"/>
  <c r="V927"/>
  <c r="V929" s="1"/>
  <c r="O927"/>
  <c r="L927"/>
  <c r="I927"/>
  <c r="BD925"/>
  <c r="CE925" s="1"/>
  <c r="BC925"/>
  <c r="CD925" s="1"/>
  <c r="BA925"/>
  <c r="CB925" s="1"/>
  <c r="AZ925"/>
  <c r="CA925" s="1"/>
  <c r="AV925"/>
  <c r="BV925" s="1"/>
  <c r="AU925"/>
  <c r="BU925" s="1"/>
  <c r="AT925"/>
  <c r="BT925" s="1"/>
  <c r="AS925"/>
  <c r="AQ925"/>
  <c r="AP925"/>
  <c r="AN925"/>
  <c r="AM925"/>
  <c r="AK925"/>
  <c r="AJ925"/>
  <c r="AH925"/>
  <c r="AG925"/>
  <c r="AF925"/>
  <c r="AD925"/>
  <c r="AC925"/>
  <c r="AA925"/>
  <c r="Z925"/>
  <c r="X925"/>
  <c r="W925"/>
  <c r="U925"/>
  <c r="T925"/>
  <c r="S925"/>
  <c r="Q925"/>
  <c r="P925"/>
  <c r="N925"/>
  <c r="M925"/>
  <c r="K925"/>
  <c r="J925"/>
  <c r="H925"/>
  <c r="G925"/>
  <c r="BE924"/>
  <c r="CF924" s="1"/>
  <c r="BB924"/>
  <c r="CC924" s="1"/>
  <c r="AX924"/>
  <c r="AW924"/>
  <c r="AR924"/>
  <c r="AO924"/>
  <c r="AL924"/>
  <c r="AI924"/>
  <c r="AE924"/>
  <c r="AB924"/>
  <c r="Y924"/>
  <c r="V924"/>
  <c r="BS924"/>
  <c r="O924"/>
  <c r="BP924" s="1"/>
  <c r="BM924"/>
  <c r="I924"/>
  <c r="BJ924" s="1"/>
  <c r="BE923"/>
  <c r="BB923"/>
  <c r="AX923"/>
  <c r="AX925" s="1"/>
  <c r="AW923"/>
  <c r="AW925" s="1"/>
  <c r="AR923"/>
  <c r="AR925" s="1"/>
  <c r="AO923"/>
  <c r="AO925" s="1"/>
  <c r="AL923"/>
  <c r="AL925" s="1"/>
  <c r="AI923"/>
  <c r="AI925" s="1"/>
  <c r="AE923"/>
  <c r="AE925" s="1"/>
  <c r="AB923"/>
  <c r="Y923"/>
  <c r="Y925" s="1"/>
  <c r="V923"/>
  <c r="V925" s="1"/>
  <c r="O923"/>
  <c r="L923"/>
  <c r="I923"/>
  <c r="BD921"/>
  <c r="CE921" s="1"/>
  <c r="BC921"/>
  <c r="CD921" s="1"/>
  <c r="BA921"/>
  <c r="CB921" s="1"/>
  <c r="AZ921"/>
  <c r="CA921" s="1"/>
  <c r="AV921"/>
  <c r="BV921" s="1"/>
  <c r="AU921"/>
  <c r="BU921" s="1"/>
  <c r="AT921"/>
  <c r="BT921" s="1"/>
  <c r="AS921"/>
  <c r="AQ921"/>
  <c r="AP921"/>
  <c r="AN921"/>
  <c r="AM921"/>
  <c r="AK921"/>
  <c r="AJ921"/>
  <c r="AH921"/>
  <c r="AG921"/>
  <c r="AF921"/>
  <c r="AD921"/>
  <c r="AC921"/>
  <c r="AA921"/>
  <c r="Z921"/>
  <c r="X921"/>
  <c r="W921"/>
  <c r="U921"/>
  <c r="T921"/>
  <c r="S921"/>
  <c r="Q921"/>
  <c r="P921"/>
  <c r="N921"/>
  <c r="M921"/>
  <c r="K921"/>
  <c r="J921"/>
  <c r="H921"/>
  <c r="G921"/>
  <c r="BE920"/>
  <c r="CF920" s="1"/>
  <c r="BB920"/>
  <c r="CC920" s="1"/>
  <c r="AX920"/>
  <c r="AW920"/>
  <c r="AR920"/>
  <c r="AO920"/>
  <c r="AL920"/>
  <c r="AI920"/>
  <c r="AE920"/>
  <c r="AB920"/>
  <c r="Y920"/>
  <c r="V920"/>
  <c r="BS920"/>
  <c r="O920"/>
  <c r="BP920" s="1"/>
  <c r="L920"/>
  <c r="BM920" s="1"/>
  <c r="I920"/>
  <c r="BJ920" s="1"/>
  <c r="BE919"/>
  <c r="BB919"/>
  <c r="AX919"/>
  <c r="AX921" s="1"/>
  <c r="AW919"/>
  <c r="AW921" s="1"/>
  <c r="AR919"/>
  <c r="AR921" s="1"/>
  <c r="AO919"/>
  <c r="AO921" s="1"/>
  <c r="AL919"/>
  <c r="AL921" s="1"/>
  <c r="AI919"/>
  <c r="AI921" s="1"/>
  <c r="AE919"/>
  <c r="AE921" s="1"/>
  <c r="AB919"/>
  <c r="AB921" s="1"/>
  <c r="Y919"/>
  <c r="V919"/>
  <c r="V921" s="1"/>
  <c r="O919"/>
  <c r="L919"/>
  <c r="I919"/>
  <c r="BD917"/>
  <c r="CE917" s="1"/>
  <c r="BC917"/>
  <c r="CD917" s="1"/>
  <c r="BA917"/>
  <c r="CB917" s="1"/>
  <c r="AZ917"/>
  <c r="CA917" s="1"/>
  <c r="AV917"/>
  <c r="BV917" s="1"/>
  <c r="AU917"/>
  <c r="BU917" s="1"/>
  <c r="AT917"/>
  <c r="BT917" s="1"/>
  <c r="AS917"/>
  <c r="AQ917"/>
  <c r="AP917"/>
  <c r="AN917"/>
  <c r="AM917"/>
  <c r="AK917"/>
  <c r="AJ917"/>
  <c r="AH917"/>
  <c r="AG917"/>
  <c r="AF917"/>
  <c r="AD917"/>
  <c r="AC917"/>
  <c r="AA917"/>
  <c r="Z917"/>
  <c r="X917"/>
  <c r="W917"/>
  <c r="U917"/>
  <c r="T917"/>
  <c r="S917"/>
  <c r="Q917"/>
  <c r="P917"/>
  <c r="N917"/>
  <c r="M917"/>
  <c r="K917"/>
  <c r="J917"/>
  <c r="H917"/>
  <c r="G917"/>
  <c r="BE916"/>
  <c r="CF916" s="1"/>
  <c r="BB916"/>
  <c r="CC916" s="1"/>
  <c r="AX916"/>
  <c r="AW916"/>
  <c r="AR916"/>
  <c r="AO916"/>
  <c r="AL916"/>
  <c r="AI916"/>
  <c r="AE916"/>
  <c r="AB916"/>
  <c r="Y916"/>
  <c r="V916"/>
  <c r="O916"/>
  <c r="L916"/>
  <c r="I916"/>
  <c r="BE915"/>
  <c r="BB915"/>
  <c r="AX915"/>
  <c r="AW915"/>
  <c r="AR915"/>
  <c r="AO915"/>
  <c r="AL915"/>
  <c r="AI915"/>
  <c r="AE915"/>
  <c r="AB915"/>
  <c r="Y915"/>
  <c r="V915"/>
  <c r="O915"/>
  <c r="L915"/>
  <c r="I915"/>
  <c r="BD912"/>
  <c r="CE912" s="1"/>
  <c r="BC912"/>
  <c r="CD912" s="1"/>
  <c r="BA912"/>
  <c r="CB912" s="1"/>
  <c r="AZ912"/>
  <c r="CA912" s="1"/>
  <c r="AV912"/>
  <c r="BV912" s="1"/>
  <c r="AU912"/>
  <c r="BU912" s="1"/>
  <c r="AT912"/>
  <c r="BT912" s="1"/>
  <c r="AS912"/>
  <c r="AQ912"/>
  <c r="AP912"/>
  <c r="AN912"/>
  <c r="AM912"/>
  <c r="AK912"/>
  <c r="AJ912"/>
  <c r="AH912"/>
  <c r="AG912"/>
  <c r="AF912"/>
  <c r="AD912"/>
  <c r="AC912"/>
  <c r="AA912"/>
  <c r="Z912"/>
  <c r="X912"/>
  <c r="W912"/>
  <c r="U912"/>
  <c r="T912"/>
  <c r="S912"/>
  <c r="Q912"/>
  <c r="P912"/>
  <c r="N912"/>
  <c r="M912"/>
  <c r="K912"/>
  <c r="J912"/>
  <c r="H912"/>
  <c r="G912"/>
  <c r="BE911"/>
  <c r="CF911" s="1"/>
  <c r="CC911"/>
  <c r="AX911"/>
  <c r="AW911"/>
  <c r="AR911"/>
  <c r="AO911"/>
  <c r="AL911"/>
  <c r="AI911"/>
  <c r="AE911"/>
  <c r="AB911"/>
  <c r="Y911"/>
  <c r="V911"/>
  <c r="BS911"/>
  <c r="O911"/>
  <c r="BP911" s="1"/>
  <c r="L911"/>
  <c r="BM911" s="1"/>
  <c r="I911"/>
  <c r="BJ911" s="1"/>
  <c r="BE910"/>
  <c r="BB910"/>
  <c r="AX910"/>
  <c r="AW910"/>
  <c r="AR910"/>
  <c r="AR912" s="1"/>
  <c r="AO910"/>
  <c r="AO912" s="1"/>
  <c r="AL910"/>
  <c r="AL912" s="1"/>
  <c r="AI910"/>
  <c r="AI912" s="1"/>
  <c r="AE910"/>
  <c r="AE912" s="1"/>
  <c r="AB910"/>
  <c r="Y910"/>
  <c r="Y912" s="1"/>
  <c r="V910"/>
  <c r="V912" s="1"/>
  <c r="O910"/>
  <c r="L910"/>
  <c r="I910"/>
  <c r="BD908"/>
  <c r="CE908" s="1"/>
  <c r="BC908"/>
  <c r="CD908" s="1"/>
  <c r="BA908"/>
  <c r="CB908" s="1"/>
  <c r="AZ908"/>
  <c r="CA908" s="1"/>
  <c r="AV908"/>
  <c r="BV908" s="1"/>
  <c r="AU908"/>
  <c r="BU908" s="1"/>
  <c r="AT908"/>
  <c r="BT908" s="1"/>
  <c r="AS908"/>
  <c r="AQ908"/>
  <c r="AP908"/>
  <c r="AN908"/>
  <c r="AM908"/>
  <c r="AK908"/>
  <c r="AJ908"/>
  <c r="AH908"/>
  <c r="AG908"/>
  <c r="AF908"/>
  <c r="AD908"/>
  <c r="AC908"/>
  <c r="AA908"/>
  <c r="Z908"/>
  <c r="X908"/>
  <c r="W908"/>
  <c r="U908"/>
  <c r="T908"/>
  <c r="S908"/>
  <c r="Q908"/>
  <c r="P908"/>
  <c r="N908"/>
  <c r="M908"/>
  <c r="K908"/>
  <c r="J908"/>
  <c r="H908"/>
  <c r="G908"/>
  <c r="BE907"/>
  <c r="CF907" s="1"/>
  <c r="BB907"/>
  <c r="CC907" s="1"/>
  <c r="AX907"/>
  <c r="AW907"/>
  <c r="AR907"/>
  <c r="AO907"/>
  <c r="AL907"/>
  <c r="AI907"/>
  <c r="AE907"/>
  <c r="AB907"/>
  <c r="Y907"/>
  <c r="V907"/>
  <c r="BS907"/>
  <c r="O907"/>
  <c r="BP907" s="1"/>
  <c r="L907"/>
  <c r="BM907" s="1"/>
  <c r="I907"/>
  <c r="BJ907" s="1"/>
  <c r="BE906"/>
  <c r="BB906"/>
  <c r="AX906"/>
  <c r="AW906"/>
  <c r="AR906"/>
  <c r="AR908" s="1"/>
  <c r="AO906"/>
  <c r="AO908" s="1"/>
  <c r="AL906"/>
  <c r="AL908" s="1"/>
  <c r="AI906"/>
  <c r="AI908" s="1"/>
  <c r="AE906"/>
  <c r="AE908" s="1"/>
  <c r="AB906"/>
  <c r="Y906"/>
  <c r="Y908" s="1"/>
  <c r="V906"/>
  <c r="V908" s="1"/>
  <c r="O906"/>
  <c r="L906"/>
  <c r="I906"/>
  <c r="BD904"/>
  <c r="CE904" s="1"/>
  <c r="BC904"/>
  <c r="CD904" s="1"/>
  <c r="BA904"/>
  <c r="CB904" s="1"/>
  <c r="AZ904"/>
  <c r="CA904" s="1"/>
  <c r="AV904"/>
  <c r="BV904" s="1"/>
  <c r="AU904"/>
  <c r="BU904" s="1"/>
  <c r="AT904"/>
  <c r="BT904" s="1"/>
  <c r="AS904"/>
  <c r="AQ904"/>
  <c r="AP904"/>
  <c r="AN904"/>
  <c r="AM904"/>
  <c r="AK904"/>
  <c r="AJ904"/>
  <c r="AH904"/>
  <c r="AG904"/>
  <c r="AF904"/>
  <c r="AD904"/>
  <c r="AC904"/>
  <c r="AA904"/>
  <c r="Z904"/>
  <c r="X904"/>
  <c r="W904"/>
  <c r="U904"/>
  <c r="T904"/>
  <c r="S904"/>
  <c r="Q904"/>
  <c r="P904"/>
  <c r="N904"/>
  <c r="M904"/>
  <c r="K904"/>
  <c r="J904"/>
  <c r="H904"/>
  <c r="G904"/>
  <c r="BE903"/>
  <c r="CF903" s="1"/>
  <c r="BB903"/>
  <c r="CC903" s="1"/>
  <c r="AX903"/>
  <c r="AW903"/>
  <c r="AR903"/>
  <c r="AO903"/>
  <c r="AL903"/>
  <c r="AI903"/>
  <c r="AE903"/>
  <c r="AB903"/>
  <c r="Y903"/>
  <c r="V903"/>
  <c r="BS903"/>
  <c r="O903"/>
  <c r="BP903" s="1"/>
  <c r="L903"/>
  <c r="BM903" s="1"/>
  <c r="I903"/>
  <c r="BJ903" s="1"/>
  <c r="BE902"/>
  <c r="BB902"/>
  <c r="AX902"/>
  <c r="AW902"/>
  <c r="AR902"/>
  <c r="AR904" s="1"/>
  <c r="AO902"/>
  <c r="AO904" s="1"/>
  <c r="AL902"/>
  <c r="AL904" s="1"/>
  <c r="AI902"/>
  <c r="AI904" s="1"/>
  <c r="AE902"/>
  <c r="AE904" s="1"/>
  <c r="AB902"/>
  <c r="Y902"/>
  <c r="Y904" s="1"/>
  <c r="V902"/>
  <c r="V904" s="1"/>
  <c r="O902"/>
  <c r="L902"/>
  <c r="I902"/>
  <c r="BD898"/>
  <c r="CE898" s="1"/>
  <c r="BC898"/>
  <c r="CD898" s="1"/>
  <c r="BA898"/>
  <c r="CB898" s="1"/>
  <c r="AZ898"/>
  <c r="CA898" s="1"/>
  <c r="AV898"/>
  <c r="BV898" s="1"/>
  <c r="AU898"/>
  <c r="BU898" s="1"/>
  <c r="AT898"/>
  <c r="BT898" s="1"/>
  <c r="AS898"/>
  <c r="AQ898"/>
  <c r="AP898"/>
  <c r="AN898"/>
  <c r="AM898"/>
  <c r="AK898"/>
  <c r="AJ898"/>
  <c r="AH898"/>
  <c r="AG898"/>
  <c r="AF898"/>
  <c r="AD898"/>
  <c r="AC898"/>
  <c r="AA898"/>
  <c r="Z898"/>
  <c r="X898"/>
  <c r="W898"/>
  <c r="U898"/>
  <c r="T898"/>
  <c r="S898"/>
  <c r="Q898"/>
  <c r="P898"/>
  <c r="N898"/>
  <c r="M898"/>
  <c r="K898"/>
  <c r="J898"/>
  <c r="H898"/>
  <c r="G898"/>
  <c r="BE897"/>
  <c r="CF897" s="1"/>
  <c r="BB897"/>
  <c r="CC897" s="1"/>
  <c r="AX897"/>
  <c r="AW897"/>
  <c r="AR897"/>
  <c r="AO897"/>
  <c r="AL897"/>
  <c r="AI897"/>
  <c r="AE897"/>
  <c r="AB897"/>
  <c r="Y897"/>
  <c r="V897"/>
  <c r="BS897"/>
  <c r="O897"/>
  <c r="L897"/>
  <c r="I897"/>
  <c r="BE896"/>
  <c r="BB896"/>
  <c r="AX896"/>
  <c r="AW896"/>
  <c r="AR896"/>
  <c r="AR898" s="1"/>
  <c r="AO896"/>
  <c r="AO898" s="1"/>
  <c r="AL896"/>
  <c r="AL898" s="1"/>
  <c r="AI896"/>
  <c r="AI898" s="1"/>
  <c r="AE896"/>
  <c r="AE898" s="1"/>
  <c r="AB896"/>
  <c r="Y896"/>
  <c r="Y898" s="1"/>
  <c r="V896"/>
  <c r="O896"/>
  <c r="L896"/>
  <c r="I896"/>
  <c r="BD893"/>
  <c r="CE893" s="1"/>
  <c r="BC893"/>
  <c r="CD893" s="1"/>
  <c r="BA893"/>
  <c r="CB893" s="1"/>
  <c r="AZ893"/>
  <c r="CA893" s="1"/>
  <c r="AV893"/>
  <c r="BV893" s="1"/>
  <c r="AU893"/>
  <c r="BU893" s="1"/>
  <c r="AT893"/>
  <c r="BT893" s="1"/>
  <c r="AS893"/>
  <c r="AQ893"/>
  <c r="AP893"/>
  <c r="AN893"/>
  <c r="AM893"/>
  <c r="AK893"/>
  <c r="AJ893"/>
  <c r="AH893"/>
  <c r="AG893"/>
  <c r="AF893"/>
  <c r="AD893"/>
  <c r="AC893"/>
  <c r="AA893"/>
  <c r="Z893"/>
  <c r="X893"/>
  <c r="W893"/>
  <c r="U893"/>
  <c r="T893"/>
  <c r="S893"/>
  <c r="Q893"/>
  <c r="P893"/>
  <c r="N893"/>
  <c r="M893"/>
  <c r="K893"/>
  <c r="J893"/>
  <c r="H893"/>
  <c r="G893"/>
  <c r="BE892"/>
  <c r="CF892" s="1"/>
  <c r="BB892"/>
  <c r="CC892" s="1"/>
  <c r="AX892"/>
  <c r="AW892"/>
  <c r="AR892"/>
  <c r="AO892"/>
  <c r="AL892"/>
  <c r="AI892"/>
  <c r="AE892"/>
  <c r="AB892"/>
  <c r="Y892"/>
  <c r="V892"/>
  <c r="BS892"/>
  <c r="O892"/>
  <c r="BP892" s="1"/>
  <c r="L892"/>
  <c r="BM892" s="1"/>
  <c r="I892"/>
  <c r="BJ892" s="1"/>
  <c r="BE891"/>
  <c r="BB891"/>
  <c r="AX891"/>
  <c r="AX893" s="1"/>
  <c r="AW891"/>
  <c r="AR891"/>
  <c r="AR893" s="1"/>
  <c r="AO891"/>
  <c r="AO893" s="1"/>
  <c r="AL891"/>
  <c r="AL893" s="1"/>
  <c r="AI891"/>
  <c r="AI893" s="1"/>
  <c r="AE891"/>
  <c r="AE893" s="1"/>
  <c r="AB891"/>
  <c r="Y891"/>
  <c r="Y893" s="1"/>
  <c r="V891"/>
  <c r="V893" s="1"/>
  <c r="O891"/>
  <c r="L891"/>
  <c r="I891"/>
  <c r="BD889"/>
  <c r="CE889" s="1"/>
  <c r="BC889"/>
  <c r="CD889" s="1"/>
  <c r="BA889"/>
  <c r="CB889" s="1"/>
  <c r="AZ889"/>
  <c r="CA889" s="1"/>
  <c r="AV889"/>
  <c r="BV889" s="1"/>
  <c r="AU889"/>
  <c r="BU889" s="1"/>
  <c r="AT889"/>
  <c r="BT889" s="1"/>
  <c r="AS889"/>
  <c r="AQ889"/>
  <c r="AP889"/>
  <c r="AN889"/>
  <c r="AM889"/>
  <c r="AK889"/>
  <c r="AJ889"/>
  <c r="AH889"/>
  <c r="AG889"/>
  <c r="AF889"/>
  <c r="AD889"/>
  <c r="AC889"/>
  <c r="AA889"/>
  <c r="Z889"/>
  <c r="X889"/>
  <c r="W889"/>
  <c r="U889"/>
  <c r="T889"/>
  <c r="S889"/>
  <c r="Q889"/>
  <c r="P889"/>
  <c r="N889"/>
  <c r="M889"/>
  <c r="K889"/>
  <c r="J889"/>
  <c r="H889"/>
  <c r="G889"/>
  <c r="BE888"/>
  <c r="CF888" s="1"/>
  <c r="BB888"/>
  <c r="CC888" s="1"/>
  <c r="AX888"/>
  <c r="AW888"/>
  <c r="AR888"/>
  <c r="AO888"/>
  <c r="AL888"/>
  <c r="AI888"/>
  <c r="AE888"/>
  <c r="AB888"/>
  <c r="Y888"/>
  <c r="V888"/>
  <c r="BS888"/>
  <c r="O888"/>
  <c r="BP888" s="1"/>
  <c r="L888"/>
  <c r="BM888" s="1"/>
  <c r="I888"/>
  <c r="BJ888" s="1"/>
  <c r="BE887"/>
  <c r="BB887"/>
  <c r="AX887"/>
  <c r="AX889" s="1"/>
  <c r="AW887"/>
  <c r="AW889" s="1"/>
  <c r="AR887"/>
  <c r="AR889" s="1"/>
  <c r="AO887"/>
  <c r="AO889" s="1"/>
  <c r="AL887"/>
  <c r="AL889" s="1"/>
  <c r="AI887"/>
  <c r="AI889" s="1"/>
  <c r="AE887"/>
  <c r="AE889" s="1"/>
  <c r="AB887"/>
  <c r="Y887"/>
  <c r="Y889" s="1"/>
  <c r="V887"/>
  <c r="V889" s="1"/>
  <c r="O887"/>
  <c r="L887"/>
  <c r="I887"/>
  <c r="BD885"/>
  <c r="CE885" s="1"/>
  <c r="BC885"/>
  <c r="CD885" s="1"/>
  <c r="BA885"/>
  <c r="CB885" s="1"/>
  <c r="AZ885"/>
  <c r="CA885" s="1"/>
  <c r="AV885"/>
  <c r="BV885" s="1"/>
  <c r="AU885"/>
  <c r="BU885" s="1"/>
  <c r="AT885"/>
  <c r="BT885" s="1"/>
  <c r="AS885"/>
  <c r="AQ885"/>
  <c r="AP885"/>
  <c r="AN885"/>
  <c r="AM885"/>
  <c r="AK885"/>
  <c r="AJ885"/>
  <c r="AH885"/>
  <c r="AG885"/>
  <c r="AF885"/>
  <c r="AD885"/>
  <c r="AC885"/>
  <c r="AA885"/>
  <c r="Z885"/>
  <c r="X885"/>
  <c r="W885"/>
  <c r="U885"/>
  <c r="T885"/>
  <c r="S885"/>
  <c r="N885"/>
  <c r="M885"/>
  <c r="K885"/>
  <c r="J885"/>
  <c r="H885"/>
  <c r="G885"/>
  <c r="BE884"/>
  <c r="CF884" s="1"/>
  <c r="BB884"/>
  <c r="CC884" s="1"/>
  <c r="AX884"/>
  <c r="AW884"/>
  <c r="AR884"/>
  <c r="AO884"/>
  <c r="AL884"/>
  <c r="AI884"/>
  <c r="AE884"/>
  <c r="AB884"/>
  <c r="Y884"/>
  <c r="V884"/>
  <c r="BS884"/>
  <c r="O884"/>
  <c r="BP884" s="1"/>
  <c r="L884"/>
  <c r="BM884" s="1"/>
  <c r="I884"/>
  <c r="BJ884" s="1"/>
  <c r="BE883"/>
  <c r="BB883"/>
  <c r="AX883"/>
  <c r="AW883"/>
  <c r="AR883"/>
  <c r="AR885" s="1"/>
  <c r="AO883"/>
  <c r="AO885" s="1"/>
  <c r="AL883"/>
  <c r="AI883"/>
  <c r="AI885" s="1"/>
  <c r="AE883"/>
  <c r="AE885" s="1"/>
  <c r="AB883"/>
  <c r="Y883"/>
  <c r="V883"/>
  <c r="O883"/>
  <c r="L883"/>
  <c r="I883"/>
  <c r="H868"/>
  <c r="J868"/>
  <c r="K868"/>
  <c r="M868"/>
  <c r="N868"/>
  <c r="P868"/>
  <c r="Q868"/>
  <c r="S868"/>
  <c r="S876" s="1"/>
  <c r="T868"/>
  <c r="U868"/>
  <c r="W868"/>
  <c r="W876" s="1"/>
  <c r="X868"/>
  <c r="Z868"/>
  <c r="Z876" s="1"/>
  <c r="AA868"/>
  <c r="AA876" s="1"/>
  <c r="AC868"/>
  <c r="AD868"/>
  <c r="AD876" s="1"/>
  <c r="AF868"/>
  <c r="AG868"/>
  <c r="AH868"/>
  <c r="AH876" s="1"/>
  <c r="AJ868"/>
  <c r="AK868"/>
  <c r="AM868"/>
  <c r="AM876" s="1"/>
  <c r="AN868"/>
  <c r="AP868"/>
  <c r="AP876" s="1"/>
  <c r="AQ868"/>
  <c r="AQ876" s="1"/>
  <c r="AS868"/>
  <c r="AT868"/>
  <c r="AU868"/>
  <c r="BU868" s="1"/>
  <c r="AV868"/>
  <c r="BV868" s="1"/>
  <c r="AZ868"/>
  <c r="CA868" s="1"/>
  <c r="BA868"/>
  <c r="CB868" s="1"/>
  <c r="BC868"/>
  <c r="BD868"/>
  <c r="CE868" s="1"/>
  <c r="BE867"/>
  <c r="CF867" s="1"/>
  <c r="AB145" i="2" s="1"/>
  <c r="BB867" i="1"/>
  <c r="CC867" s="1"/>
  <c r="Y145" i="2" s="1"/>
  <c r="AX867" i="1"/>
  <c r="AW867"/>
  <c r="AR867"/>
  <c r="AO867"/>
  <c r="AL867"/>
  <c r="AI867"/>
  <c r="AE867"/>
  <c r="AB867"/>
  <c r="Y867"/>
  <c r="V867"/>
  <c r="R867"/>
  <c r="BS867" s="1"/>
  <c r="O145" i="2" s="1"/>
  <c r="O867" i="1"/>
  <c r="BP867" s="1"/>
  <c r="L145" i="2" s="1"/>
  <c r="L867" i="1"/>
  <c r="BM867" s="1"/>
  <c r="I145" i="2" s="1"/>
  <c r="I867" i="1"/>
  <c r="BJ867" s="1"/>
  <c r="F145" i="2" s="1"/>
  <c r="BE866" i="1"/>
  <c r="BB866"/>
  <c r="AX866"/>
  <c r="AW866"/>
  <c r="AW868" s="1"/>
  <c r="AR866"/>
  <c r="AR868" s="1"/>
  <c r="AO866"/>
  <c r="AO868" s="1"/>
  <c r="AL866"/>
  <c r="AL868" s="1"/>
  <c r="AL876" s="1"/>
  <c r="AI866"/>
  <c r="AI868" s="1"/>
  <c r="AI876" s="1"/>
  <c r="AE866"/>
  <c r="AE868" s="1"/>
  <c r="AE876" s="1"/>
  <c r="AB866"/>
  <c r="AB868" s="1"/>
  <c r="Y866"/>
  <c r="Y868" s="1"/>
  <c r="V866"/>
  <c r="V868" s="1"/>
  <c r="V876" s="1"/>
  <c r="R866"/>
  <c r="O866"/>
  <c r="L866"/>
  <c r="H861"/>
  <c r="J861"/>
  <c r="K861"/>
  <c r="M861"/>
  <c r="N861"/>
  <c r="P861"/>
  <c r="Q861"/>
  <c r="S861"/>
  <c r="T861"/>
  <c r="U861"/>
  <c r="W861"/>
  <c r="X861"/>
  <c r="Z861"/>
  <c r="AA861"/>
  <c r="AC861"/>
  <c r="AD861"/>
  <c r="AF861"/>
  <c r="AG861"/>
  <c r="AH861"/>
  <c r="AJ861"/>
  <c r="AK861"/>
  <c r="AM861"/>
  <c r="AN861"/>
  <c r="AP861"/>
  <c r="AQ861"/>
  <c r="AS861"/>
  <c r="AT861"/>
  <c r="BT861" s="1"/>
  <c r="P135" i="2" s="1"/>
  <c r="AU861" i="1"/>
  <c r="BU861" s="1"/>
  <c r="AV861"/>
  <c r="BV861" s="1"/>
  <c r="R135" i="2" s="1"/>
  <c r="AZ861" i="1"/>
  <c r="CA861" s="1"/>
  <c r="W135" i="2" s="1"/>
  <c r="BA861" i="1"/>
  <c r="CB861" s="1"/>
  <c r="BC861"/>
  <c r="CD861" s="1"/>
  <c r="Z135" i="2" s="1"/>
  <c r="BD861" i="1"/>
  <c r="CE861" s="1"/>
  <c r="AA135" i="2" s="1"/>
  <c r="H862" i="1"/>
  <c r="J862"/>
  <c r="K862"/>
  <c r="M862"/>
  <c r="N862"/>
  <c r="P862"/>
  <c r="Q862"/>
  <c r="S862"/>
  <c r="T862"/>
  <c r="U862"/>
  <c r="W862"/>
  <c r="X862"/>
  <c r="Z862"/>
  <c r="AA862"/>
  <c r="AC862"/>
  <c r="AD862"/>
  <c r="AF862"/>
  <c r="AG862"/>
  <c r="AH862"/>
  <c r="AJ862"/>
  <c r="AK862"/>
  <c r="AM862"/>
  <c r="AN862"/>
  <c r="AP862"/>
  <c r="AQ862"/>
  <c r="AS862"/>
  <c r="AT862"/>
  <c r="BT862" s="1"/>
  <c r="P136" i="2" s="1"/>
  <c r="AU862" i="1"/>
  <c r="BU862" s="1"/>
  <c r="Q136" i="2" s="1"/>
  <c r="AV862" i="1"/>
  <c r="BV862" s="1"/>
  <c r="R136" i="2" s="1"/>
  <c r="AZ862" i="1"/>
  <c r="CA862" s="1"/>
  <c r="W136" i="2" s="1"/>
  <c r="BA862" i="1"/>
  <c r="CB862" s="1"/>
  <c r="X136" i="2" s="1"/>
  <c r="BC862" i="1"/>
  <c r="CD862" s="1"/>
  <c r="Z136" i="2" s="1"/>
  <c r="BD862" i="1"/>
  <c r="CE862" s="1"/>
  <c r="AA136" i="2" s="1"/>
  <c r="H863" i="1"/>
  <c r="J863"/>
  <c r="K863"/>
  <c r="M863"/>
  <c r="N863"/>
  <c r="P863"/>
  <c r="Q863"/>
  <c r="S863"/>
  <c r="T863"/>
  <c r="U863"/>
  <c r="W863"/>
  <c r="X863"/>
  <c r="Z863"/>
  <c r="AA863"/>
  <c r="AC863"/>
  <c r="AD863"/>
  <c r="AF863"/>
  <c r="AG863"/>
  <c r="AH863"/>
  <c r="AJ863"/>
  <c r="AK863"/>
  <c r="AM863"/>
  <c r="AN863"/>
  <c r="AP863"/>
  <c r="AQ863"/>
  <c r="AS863"/>
  <c r="AT863"/>
  <c r="BT863" s="1"/>
  <c r="P137" i="2" s="1"/>
  <c r="AU863" i="1"/>
  <c r="BU863" s="1"/>
  <c r="Q137" i="2" s="1"/>
  <c r="AV863" i="1"/>
  <c r="BV863" s="1"/>
  <c r="R137" i="2" s="1"/>
  <c r="AZ863" i="1"/>
  <c r="CA863" s="1"/>
  <c r="W137" i="2" s="1"/>
  <c r="BA863" i="1"/>
  <c r="CB863" s="1"/>
  <c r="X137" i="2" s="1"/>
  <c r="BC863" i="1"/>
  <c r="CD863" s="1"/>
  <c r="Z137" i="2" s="1"/>
  <c r="BD863" i="1"/>
  <c r="CE863" s="1"/>
  <c r="AA137" i="2" s="1"/>
  <c r="BE857" i="1"/>
  <c r="CF857" s="1"/>
  <c r="BB857"/>
  <c r="CC857" s="1"/>
  <c r="AX857"/>
  <c r="AW857"/>
  <c r="AR857"/>
  <c r="AO857"/>
  <c r="AL857"/>
  <c r="AI857"/>
  <c r="AE857"/>
  <c r="AB857"/>
  <c r="Y857"/>
  <c r="V857"/>
  <c r="R857"/>
  <c r="BS857" s="1"/>
  <c r="O857"/>
  <c r="BP857" s="1"/>
  <c r="L857"/>
  <c r="BM857" s="1"/>
  <c r="I857"/>
  <c r="BJ857" s="1"/>
  <c r="BE856"/>
  <c r="CF856" s="1"/>
  <c r="BB856"/>
  <c r="CC856" s="1"/>
  <c r="AX856"/>
  <c r="AW856"/>
  <c r="AR856"/>
  <c r="AO856"/>
  <c r="AL856"/>
  <c r="AI856"/>
  <c r="AE856"/>
  <c r="AB856"/>
  <c r="Y856"/>
  <c r="V856"/>
  <c r="R856"/>
  <c r="BS856" s="1"/>
  <c r="O856"/>
  <c r="BP856" s="1"/>
  <c r="L856"/>
  <c r="BM856" s="1"/>
  <c r="I856"/>
  <c r="BJ856" s="1"/>
  <c r="BE855"/>
  <c r="CF855" s="1"/>
  <c r="BB855"/>
  <c r="CC855" s="1"/>
  <c r="AX855"/>
  <c r="AW855"/>
  <c r="AR855"/>
  <c r="AO855"/>
  <c r="AL855"/>
  <c r="AI855"/>
  <c r="AE855"/>
  <c r="AB855"/>
  <c r="Y855"/>
  <c r="V855"/>
  <c r="R855"/>
  <c r="BS855" s="1"/>
  <c r="O855"/>
  <c r="BP855" s="1"/>
  <c r="L855"/>
  <c r="BM855" s="1"/>
  <c r="I855"/>
  <c r="BJ855" s="1"/>
  <c r="BE852"/>
  <c r="BB852"/>
  <c r="AX852"/>
  <c r="AW852"/>
  <c r="AW863" s="1"/>
  <c r="AR852"/>
  <c r="AR863" s="1"/>
  <c r="AO852"/>
  <c r="AO863" s="1"/>
  <c r="AL852"/>
  <c r="AL863" s="1"/>
  <c r="AI852"/>
  <c r="AI863" s="1"/>
  <c r="AE852"/>
  <c r="AE863" s="1"/>
  <c r="AB852"/>
  <c r="AB863" s="1"/>
  <c r="Y852"/>
  <c r="Y863" s="1"/>
  <c r="V852"/>
  <c r="V863" s="1"/>
  <c r="R852"/>
  <c r="O852"/>
  <c r="L852"/>
  <c r="I852"/>
  <c r="BJ852" s="1"/>
  <c r="BE851"/>
  <c r="BB851"/>
  <c r="AX851"/>
  <c r="AW851"/>
  <c r="AW862" s="1"/>
  <c r="AR851"/>
  <c r="AR862" s="1"/>
  <c r="AO851"/>
  <c r="AO862" s="1"/>
  <c r="AL851"/>
  <c r="AL862" s="1"/>
  <c r="AI851"/>
  <c r="AI862" s="1"/>
  <c r="AE851"/>
  <c r="AE862" s="1"/>
  <c r="AB851"/>
  <c r="AB862" s="1"/>
  <c r="Y851"/>
  <c r="Y862" s="1"/>
  <c r="V851"/>
  <c r="V862" s="1"/>
  <c r="R851"/>
  <c r="O851"/>
  <c r="L851"/>
  <c r="I851"/>
  <c r="BJ851" s="1"/>
  <c r="BE850"/>
  <c r="BB850"/>
  <c r="AX850"/>
  <c r="AW850"/>
  <c r="AR850"/>
  <c r="AR861" s="1"/>
  <c r="AO850"/>
  <c r="AO861" s="1"/>
  <c r="AL850"/>
  <c r="AL861" s="1"/>
  <c r="AI850"/>
  <c r="AI861" s="1"/>
  <c r="AE850"/>
  <c r="AE861" s="1"/>
  <c r="AB850"/>
  <c r="AB861" s="1"/>
  <c r="Y850"/>
  <c r="Y861" s="1"/>
  <c r="V850"/>
  <c r="V861" s="1"/>
  <c r="R850"/>
  <c r="O850"/>
  <c r="L850"/>
  <c r="I850"/>
  <c r="BJ850" s="1"/>
  <c r="H845"/>
  <c r="J845"/>
  <c r="K845"/>
  <c r="M845"/>
  <c r="N845"/>
  <c r="P845"/>
  <c r="Q845"/>
  <c r="S845"/>
  <c r="T845"/>
  <c r="U845"/>
  <c r="W845"/>
  <c r="X845"/>
  <c r="Z845"/>
  <c r="AA845"/>
  <c r="AC845"/>
  <c r="AD845"/>
  <c r="AF845"/>
  <c r="AG845"/>
  <c r="AH845"/>
  <c r="AJ845"/>
  <c r="AK845"/>
  <c r="AM845"/>
  <c r="AN845"/>
  <c r="AP845"/>
  <c r="AQ845"/>
  <c r="AS845"/>
  <c r="AT845"/>
  <c r="BT845" s="1"/>
  <c r="AU845"/>
  <c r="BU845" s="1"/>
  <c r="AV845"/>
  <c r="BV845" s="1"/>
  <c r="AZ845"/>
  <c r="CA845" s="1"/>
  <c r="BA845"/>
  <c r="CB845" s="1"/>
  <c r="BC845"/>
  <c r="CD845" s="1"/>
  <c r="BD845"/>
  <c r="CE845" s="1"/>
  <c r="H846"/>
  <c r="J846"/>
  <c r="K846"/>
  <c r="M846"/>
  <c r="N846"/>
  <c r="P846"/>
  <c r="Q846"/>
  <c r="S846"/>
  <c r="T846"/>
  <c r="U846"/>
  <c r="W846"/>
  <c r="X846"/>
  <c r="Z846"/>
  <c r="AA846"/>
  <c r="AC846"/>
  <c r="AD846"/>
  <c r="AF846"/>
  <c r="AG846"/>
  <c r="AH846"/>
  <c r="AJ846"/>
  <c r="AK846"/>
  <c r="AM846"/>
  <c r="AN846"/>
  <c r="AP846"/>
  <c r="AQ846"/>
  <c r="AS846"/>
  <c r="AT846"/>
  <c r="BT846" s="1"/>
  <c r="AU846"/>
  <c r="BU846" s="1"/>
  <c r="AV846"/>
  <c r="BV846" s="1"/>
  <c r="AZ846"/>
  <c r="CA846" s="1"/>
  <c r="BA846"/>
  <c r="CB846" s="1"/>
  <c r="BC846"/>
  <c r="CD846" s="1"/>
  <c r="BD846"/>
  <c r="CE846" s="1"/>
  <c r="H847"/>
  <c r="J847"/>
  <c r="K847"/>
  <c r="M847"/>
  <c r="N847"/>
  <c r="P847"/>
  <c r="Q847"/>
  <c r="S847"/>
  <c r="T847"/>
  <c r="U847"/>
  <c r="W847"/>
  <c r="X847"/>
  <c r="Z847"/>
  <c r="AA847"/>
  <c r="AC847"/>
  <c r="AD847"/>
  <c r="AF847"/>
  <c r="AG847"/>
  <c r="AH847"/>
  <c r="AJ847"/>
  <c r="AK847"/>
  <c r="AM847"/>
  <c r="AN847"/>
  <c r="AP847"/>
  <c r="AQ847"/>
  <c r="AS847"/>
  <c r="AT847"/>
  <c r="BT847" s="1"/>
  <c r="AU847"/>
  <c r="BU847" s="1"/>
  <c r="AV847"/>
  <c r="BV847" s="1"/>
  <c r="AZ847"/>
  <c r="CA847" s="1"/>
  <c r="BA847"/>
  <c r="CB847" s="1"/>
  <c r="BC847"/>
  <c r="CD847" s="1"/>
  <c r="BD847"/>
  <c r="CE847" s="1"/>
  <c r="BE842"/>
  <c r="CF842" s="1"/>
  <c r="BB842"/>
  <c r="CC842" s="1"/>
  <c r="AX842"/>
  <c r="AW842"/>
  <c r="AR842"/>
  <c r="AO842"/>
  <c r="AL842"/>
  <c r="AI842"/>
  <c r="AE842"/>
  <c r="AB842"/>
  <c r="Y842"/>
  <c r="V842"/>
  <c r="R842"/>
  <c r="BS842" s="1"/>
  <c r="O842"/>
  <c r="BP842" s="1"/>
  <c r="L842"/>
  <c r="BM842" s="1"/>
  <c r="I842"/>
  <c r="BJ842" s="1"/>
  <c r="BE841"/>
  <c r="CF841" s="1"/>
  <c r="BB841"/>
  <c r="CC841" s="1"/>
  <c r="AX841"/>
  <c r="AW841"/>
  <c r="AR841"/>
  <c r="AO841"/>
  <c r="AL841"/>
  <c r="AI841"/>
  <c r="AE841"/>
  <c r="AB841"/>
  <c r="Y841"/>
  <c r="V841"/>
  <c r="R841"/>
  <c r="BS841" s="1"/>
  <c r="O841"/>
  <c r="BP841" s="1"/>
  <c r="L841"/>
  <c r="BM841" s="1"/>
  <c r="I841"/>
  <c r="BJ841" s="1"/>
  <c r="BE840"/>
  <c r="CF840" s="1"/>
  <c r="BB840"/>
  <c r="CC840" s="1"/>
  <c r="AX840"/>
  <c r="AW840"/>
  <c r="AR840"/>
  <c r="AO840"/>
  <c r="AL840"/>
  <c r="AI840"/>
  <c r="AE840"/>
  <c r="AB840"/>
  <c r="Y840"/>
  <c r="V840"/>
  <c r="R840"/>
  <c r="BS840" s="1"/>
  <c r="O840"/>
  <c r="BP840" s="1"/>
  <c r="L840"/>
  <c r="BM840" s="1"/>
  <c r="I840"/>
  <c r="BJ840" s="1"/>
  <c r="BE837"/>
  <c r="CF837" s="1"/>
  <c r="BB837"/>
  <c r="CC837" s="1"/>
  <c r="AX837"/>
  <c r="AW837"/>
  <c r="AR837"/>
  <c r="AO837"/>
  <c r="AL837"/>
  <c r="AI837"/>
  <c r="AE837"/>
  <c r="AB837"/>
  <c r="Y837"/>
  <c r="V837"/>
  <c r="R837"/>
  <c r="BS837" s="1"/>
  <c r="O837"/>
  <c r="BP837" s="1"/>
  <c r="L837"/>
  <c r="BM837" s="1"/>
  <c r="I837"/>
  <c r="BJ837" s="1"/>
  <c r="BE836"/>
  <c r="CF836" s="1"/>
  <c r="BB836"/>
  <c r="CC836" s="1"/>
  <c r="AX836"/>
  <c r="AW836"/>
  <c r="AR836"/>
  <c r="AO836"/>
  <c r="AL836"/>
  <c r="AI836"/>
  <c r="AE836"/>
  <c r="AB836"/>
  <c r="Y836"/>
  <c r="V836"/>
  <c r="R836"/>
  <c r="BS836" s="1"/>
  <c r="O836"/>
  <c r="BP836" s="1"/>
  <c r="L836"/>
  <c r="BM836" s="1"/>
  <c r="I836"/>
  <c r="BJ836" s="1"/>
  <c r="BE835"/>
  <c r="CF835" s="1"/>
  <c r="BB835"/>
  <c r="CC835" s="1"/>
  <c r="AX835"/>
  <c r="AW835"/>
  <c r="AR835"/>
  <c r="AO835"/>
  <c r="AL835"/>
  <c r="AI835"/>
  <c r="AE835"/>
  <c r="AB835"/>
  <c r="Y835"/>
  <c r="V835"/>
  <c r="R835"/>
  <c r="BS835" s="1"/>
  <c r="O835"/>
  <c r="BP835" s="1"/>
  <c r="L835"/>
  <c r="BM835" s="1"/>
  <c r="I835"/>
  <c r="BJ835" s="1"/>
  <c r="BE832"/>
  <c r="CF832" s="1"/>
  <c r="BB832"/>
  <c r="CC832" s="1"/>
  <c r="AX832"/>
  <c r="AW832"/>
  <c r="AR832"/>
  <c r="AO832"/>
  <c r="AL832"/>
  <c r="AI832"/>
  <c r="AE832"/>
  <c r="AB832"/>
  <c r="Y832"/>
  <c r="V832"/>
  <c r="R832"/>
  <c r="BS832" s="1"/>
  <c r="O832"/>
  <c r="BP832" s="1"/>
  <c r="L832"/>
  <c r="BM832" s="1"/>
  <c r="I832"/>
  <c r="BJ832" s="1"/>
  <c r="BE831"/>
  <c r="CF831" s="1"/>
  <c r="BB831"/>
  <c r="CC831" s="1"/>
  <c r="AX831"/>
  <c r="AW831"/>
  <c r="AR831"/>
  <c r="AO831"/>
  <c r="AL831"/>
  <c r="AI831"/>
  <c r="AE831"/>
  <c r="AB831"/>
  <c r="Y831"/>
  <c r="V831"/>
  <c r="R831"/>
  <c r="BS831" s="1"/>
  <c r="O831"/>
  <c r="BP831" s="1"/>
  <c r="L831"/>
  <c r="BM831" s="1"/>
  <c r="I831"/>
  <c r="BJ831" s="1"/>
  <c r="BE830"/>
  <c r="CF830" s="1"/>
  <c r="BB830"/>
  <c r="CC830" s="1"/>
  <c r="AX830"/>
  <c r="AW830"/>
  <c r="AR830"/>
  <c r="AO830"/>
  <c r="AL830"/>
  <c r="AI830"/>
  <c r="AE830"/>
  <c r="AB830"/>
  <c r="Y830"/>
  <c r="V830"/>
  <c r="R830"/>
  <c r="BS830" s="1"/>
  <c r="O830"/>
  <c r="BP830" s="1"/>
  <c r="L830"/>
  <c r="I830"/>
  <c r="BJ830" s="1"/>
  <c r="BE827"/>
  <c r="CF827" s="1"/>
  <c r="BB827"/>
  <c r="CC827" s="1"/>
  <c r="AX827"/>
  <c r="AW827"/>
  <c r="AR827"/>
  <c r="AO827"/>
  <c r="AL827"/>
  <c r="AI827"/>
  <c r="AE827"/>
  <c r="AB827"/>
  <c r="Y827"/>
  <c r="V827"/>
  <c r="R827"/>
  <c r="BS827" s="1"/>
  <c r="O827"/>
  <c r="BP827" s="1"/>
  <c r="L827"/>
  <c r="BM827" s="1"/>
  <c r="I827"/>
  <c r="BJ827" s="1"/>
  <c r="BE826"/>
  <c r="CF826" s="1"/>
  <c r="BB826"/>
  <c r="CC826" s="1"/>
  <c r="AX826"/>
  <c r="AW826"/>
  <c r="AR826"/>
  <c r="AO826"/>
  <c r="AL826"/>
  <c r="AI826"/>
  <c r="AE826"/>
  <c r="AB826"/>
  <c r="Y826"/>
  <c r="V826"/>
  <c r="R826"/>
  <c r="BS826" s="1"/>
  <c r="O826"/>
  <c r="BP826" s="1"/>
  <c r="L826"/>
  <c r="BM826" s="1"/>
  <c r="I826"/>
  <c r="BJ826" s="1"/>
  <c r="BE825"/>
  <c r="CF825" s="1"/>
  <c r="BB825"/>
  <c r="CC825" s="1"/>
  <c r="AX825"/>
  <c r="AW825"/>
  <c r="AR825"/>
  <c r="AO825"/>
  <c r="AL825"/>
  <c r="AI825"/>
  <c r="AE825"/>
  <c r="AB825"/>
  <c r="Y825"/>
  <c r="V825"/>
  <c r="R825"/>
  <c r="BS825" s="1"/>
  <c r="O825"/>
  <c r="BP825" s="1"/>
  <c r="L825"/>
  <c r="BM825" s="1"/>
  <c r="I825"/>
  <c r="BJ825" s="1"/>
  <c r="BE822"/>
  <c r="CF822" s="1"/>
  <c r="BB822"/>
  <c r="CC822" s="1"/>
  <c r="AX822"/>
  <c r="AW822"/>
  <c r="AR822"/>
  <c r="AO822"/>
  <c r="AL822"/>
  <c r="AI822"/>
  <c r="AE822"/>
  <c r="AB822"/>
  <c r="Y822"/>
  <c r="V822"/>
  <c r="R822"/>
  <c r="BS822" s="1"/>
  <c r="O822"/>
  <c r="BP822" s="1"/>
  <c r="L822"/>
  <c r="BM822" s="1"/>
  <c r="I822"/>
  <c r="BJ822" s="1"/>
  <c r="BE821"/>
  <c r="CF821" s="1"/>
  <c r="BB821"/>
  <c r="CC821" s="1"/>
  <c r="AX821"/>
  <c r="AW821"/>
  <c r="AR821"/>
  <c r="AO821"/>
  <c r="AL821"/>
  <c r="AI821"/>
  <c r="AE821"/>
  <c r="AB821"/>
  <c r="Y821"/>
  <c r="V821"/>
  <c r="R821"/>
  <c r="BS821" s="1"/>
  <c r="O821"/>
  <c r="BP821" s="1"/>
  <c r="L821"/>
  <c r="BM821" s="1"/>
  <c r="I821"/>
  <c r="BJ821" s="1"/>
  <c r="BE820"/>
  <c r="CF820" s="1"/>
  <c r="BB820"/>
  <c r="CC820" s="1"/>
  <c r="AX820"/>
  <c r="AW820"/>
  <c r="AR820"/>
  <c r="AO820"/>
  <c r="AL820"/>
  <c r="AI820"/>
  <c r="AE820"/>
  <c r="AB820"/>
  <c r="Y820"/>
  <c r="V820"/>
  <c r="R820"/>
  <c r="BS820" s="1"/>
  <c r="O820"/>
  <c r="BP820" s="1"/>
  <c r="L820"/>
  <c r="BM820" s="1"/>
  <c r="I820"/>
  <c r="BJ820" s="1"/>
  <c r="BE817"/>
  <c r="CF817" s="1"/>
  <c r="BB817"/>
  <c r="CC817" s="1"/>
  <c r="AX817"/>
  <c r="AW817"/>
  <c r="AR817"/>
  <c r="AO817"/>
  <c r="AL817"/>
  <c r="AI817"/>
  <c r="AE817"/>
  <c r="AB817"/>
  <c r="Y817"/>
  <c r="V817"/>
  <c r="R817"/>
  <c r="BS817" s="1"/>
  <c r="O817"/>
  <c r="BP817" s="1"/>
  <c r="L817"/>
  <c r="BM817" s="1"/>
  <c r="I817"/>
  <c r="BJ817" s="1"/>
  <c r="BE816"/>
  <c r="CF816" s="1"/>
  <c r="BB816"/>
  <c r="CC816" s="1"/>
  <c r="AX816"/>
  <c r="AW816"/>
  <c r="AR816"/>
  <c r="AO816"/>
  <c r="AL816"/>
  <c r="AI816"/>
  <c r="AE816"/>
  <c r="AB816"/>
  <c r="Y816"/>
  <c r="V816"/>
  <c r="R816"/>
  <c r="BS816" s="1"/>
  <c r="O816"/>
  <c r="BP816" s="1"/>
  <c r="L816"/>
  <c r="BM816" s="1"/>
  <c r="I816"/>
  <c r="BJ816" s="1"/>
  <c r="BE815"/>
  <c r="CF815" s="1"/>
  <c r="BB815"/>
  <c r="CC815" s="1"/>
  <c r="AX815"/>
  <c r="AW815"/>
  <c r="AR815"/>
  <c r="AO815"/>
  <c r="AL815"/>
  <c r="AI815"/>
  <c r="AE815"/>
  <c r="AB815"/>
  <c r="Y815"/>
  <c r="V815"/>
  <c r="R815"/>
  <c r="BS815" s="1"/>
  <c r="O815"/>
  <c r="BP815" s="1"/>
  <c r="L815"/>
  <c r="BM815" s="1"/>
  <c r="I815"/>
  <c r="BJ815" s="1"/>
  <c r="BE812"/>
  <c r="CF812" s="1"/>
  <c r="BB812"/>
  <c r="CC812" s="1"/>
  <c r="AX812"/>
  <c r="AW812"/>
  <c r="AR812"/>
  <c r="AO812"/>
  <c r="AL812"/>
  <c r="AI812"/>
  <c r="AE812"/>
  <c r="AB812"/>
  <c r="Y812"/>
  <c r="V812"/>
  <c r="R812"/>
  <c r="BS812" s="1"/>
  <c r="O812"/>
  <c r="BP812" s="1"/>
  <c r="L812"/>
  <c r="BM812" s="1"/>
  <c r="I812"/>
  <c r="BJ812" s="1"/>
  <c r="BE811"/>
  <c r="CF811" s="1"/>
  <c r="BB811"/>
  <c r="CC811" s="1"/>
  <c r="AX811"/>
  <c r="AW811"/>
  <c r="AR811"/>
  <c r="AO811"/>
  <c r="AL811"/>
  <c r="AI811"/>
  <c r="AE811"/>
  <c r="AB811"/>
  <c r="Y811"/>
  <c r="V811"/>
  <c r="R811"/>
  <c r="BS811" s="1"/>
  <c r="O811"/>
  <c r="BP811" s="1"/>
  <c r="L811"/>
  <c r="BM811" s="1"/>
  <c r="I811"/>
  <c r="BJ811" s="1"/>
  <c r="BE810"/>
  <c r="CF810" s="1"/>
  <c r="BB810"/>
  <c r="CC810" s="1"/>
  <c r="AX810"/>
  <c r="AW810"/>
  <c r="AR810"/>
  <c r="AO810"/>
  <c r="AL810"/>
  <c r="AI810"/>
  <c r="AE810"/>
  <c r="AB810"/>
  <c r="Y810"/>
  <c r="V810"/>
  <c r="R810"/>
  <c r="BS810" s="1"/>
  <c r="O810"/>
  <c r="BP810" s="1"/>
  <c r="L810"/>
  <c r="BM810" s="1"/>
  <c r="I810"/>
  <c r="BJ810" s="1"/>
  <c r="BE807"/>
  <c r="CF807" s="1"/>
  <c r="BB807"/>
  <c r="CC807" s="1"/>
  <c r="AX807"/>
  <c r="AW807"/>
  <c r="AR807"/>
  <c r="AO807"/>
  <c r="AL807"/>
  <c r="AI807"/>
  <c r="AE807"/>
  <c r="AB807"/>
  <c r="Y807"/>
  <c r="V807"/>
  <c r="R807"/>
  <c r="BS807" s="1"/>
  <c r="O807"/>
  <c r="BP807" s="1"/>
  <c r="L807"/>
  <c r="BM807" s="1"/>
  <c r="I807"/>
  <c r="BJ807" s="1"/>
  <c r="BE806"/>
  <c r="CF806" s="1"/>
  <c r="BB806"/>
  <c r="CC806" s="1"/>
  <c r="AX806"/>
  <c r="AW806"/>
  <c r="AR806"/>
  <c r="AO806"/>
  <c r="AL806"/>
  <c r="AI806"/>
  <c r="AE806"/>
  <c r="AB806"/>
  <c r="Y806"/>
  <c r="V806"/>
  <c r="R806"/>
  <c r="BS806" s="1"/>
  <c r="O806"/>
  <c r="BP806" s="1"/>
  <c r="L806"/>
  <c r="BM806" s="1"/>
  <c r="I806"/>
  <c r="BJ806" s="1"/>
  <c r="BE805"/>
  <c r="CF805" s="1"/>
  <c r="BB805"/>
  <c r="CC805" s="1"/>
  <c r="AX805"/>
  <c r="AW805"/>
  <c r="AR805"/>
  <c r="AO805"/>
  <c r="AL805"/>
  <c r="AI805"/>
  <c r="AE805"/>
  <c r="AB805"/>
  <c r="Y805"/>
  <c r="V805"/>
  <c r="R805"/>
  <c r="BS805" s="1"/>
  <c r="O805"/>
  <c r="BP805" s="1"/>
  <c r="L805"/>
  <c r="I805"/>
  <c r="BJ805" s="1"/>
  <c r="BE800"/>
  <c r="CF800" s="1"/>
  <c r="BB800"/>
  <c r="CC800" s="1"/>
  <c r="AX800"/>
  <c r="AW800"/>
  <c r="AR800"/>
  <c r="AO800"/>
  <c r="AL800"/>
  <c r="AI800"/>
  <c r="AE800"/>
  <c r="AB800"/>
  <c r="Y800"/>
  <c r="V800"/>
  <c r="R800"/>
  <c r="BS800" s="1"/>
  <c r="O800"/>
  <c r="BP800" s="1"/>
  <c r="L800"/>
  <c r="BM800" s="1"/>
  <c r="I800"/>
  <c r="BJ800" s="1"/>
  <c r="BE799"/>
  <c r="CF799" s="1"/>
  <c r="BB799"/>
  <c r="CC799" s="1"/>
  <c r="AX799"/>
  <c r="AW799"/>
  <c r="AR799"/>
  <c r="AO799"/>
  <c r="AL799"/>
  <c r="AI799"/>
  <c r="AE799"/>
  <c r="AB799"/>
  <c r="Y799"/>
  <c r="V799"/>
  <c r="R799"/>
  <c r="BS799" s="1"/>
  <c r="O799"/>
  <c r="BP799" s="1"/>
  <c r="L799"/>
  <c r="I799"/>
  <c r="BJ799" s="1"/>
  <c r="BE798"/>
  <c r="CF798" s="1"/>
  <c r="BB798"/>
  <c r="CC798" s="1"/>
  <c r="AX798"/>
  <c r="AW798"/>
  <c r="AR798"/>
  <c r="AO798"/>
  <c r="AL798"/>
  <c r="AI798"/>
  <c r="AE798"/>
  <c r="AB798"/>
  <c r="Y798"/>
  <c r="V798"/>
  <c r="R798"/>
  <c r="BS798" s="1"/>
  <c r="O798"/>
  <c r="BP798" s="1"/>
  <c r="L798"/>
  <c r="BM798" s="1"/>
  <c r="I798"/>
  <c r="BJ798" s="1"/>
  <c r="BE793"/>
  <c r="CF793" s="1"/>
  <c r="BB793"/>
  <c r="CC793" s="1"/>
  <c r="AX793"/>
  <c r="AW793"/>
  <c r="AR793"/>
  <c r="AO793"/>
  <c r="AL793"/>
  <c r="AI793"/>
  <c r="AE793"/>
  <c r="AB793"/>
  <c r="Y793"/>
  <c r="V793"/>
  <c r="R793"/>
  <c r="BS793" s="1"/>
  <c r="O793"/>
  <c r="BP793" s="1"/>
  <c r="L793"/>
  <c r="BM793" s="1"/>
  <c r="I793"/>
  <c r="BJ793" s="1"/>
  <c r="BE792"/>
  <c r="CF792" s="1"/>
  <c r="BB792"/>
  <c r="CC792" s="1"/>
  <c r="AX792"/>
  <c r="AW792"/>
  <c r="AR792"/>
  <c r="AO792"/>
  <c r="AL792"/>
  <c r="AI792"/>
  <c r="AE792"/>
  <c r="AB792"/>
  <c r="Y792"/>
  <c r="V792"/>
  <c r="R792"/>
  <c r="BS792" s="1"/>
  <c r="O792"/>
  <c r="BP792" s="1"/>
  <c r="L792"/>
  <c r="BM792" s="1"/>
  <c r="I792"/>
  <c r="BJ792" s="1"/>
  <c r="BE791"/>
  <c r="CF791" s="1"/>
  <c r="BB791"/>
  <c r="CC791" s="1"/>
  <c r="AX791"/>
  <c r="AW791"/>
  <c r="AR791"/>
  <c r="AO791"/>
  <c r="AL791"/>
  <c r="AI791"/>
  <c r="AE791"/>
  <c r="AB791"/>
  <c r="Y791"/>
  <c r="V791"/>
  <c r="R791"/>
  <c r="BS791" s="1"/>
  <c r="O791"/>
  <c r="BP791" s="1"/>
  <c r="L791"/>
  <c r="BM791" s="1"/>
  <c r="I791"/>
  <c r="BJ791" s="1"/>
  <c r="BE788"/>
  <c r="CF788" s="1"/>
  <c r="BB788"/>
  <c r="CC788" s="1"/>
  <c r="AX788"/>
  <c r="AW788"/>
  <c r="AR788"/>
  <c r="AO788"/>
  <c r="AL788"/>
  <c r="AI788"/>
  <c r="AE788"/>
  <c r="AB788"/>
  <c r="Y788"/>
  <c r="V788"/>
  <c r="R788"/>
  <c r="BS788" s="1"/>
  <c r="O788"/>
  <c r="BP788" s="1"/>
  <c r="L788"/>
  <c r="BM788" s="1"/>
  <c r="I788"/>
  <c r="BJ788" s="1"/>
  <c r="BE787"/>
  <c r="CF787" s="1"/>
  <c r="BB787"/>
  <c r="CC787" s="1"/>
  <c r="AX787"/>
  <c r="AW787"/>
  <c r="AR787"/>
  <c r="AO787"/>
  <c r="AL787"/>
  <c r="AI787"/>
  <c r="AE787"/>
  <c r="AB787"/>
  <c r="Y787"/>
  <c r="V787"/>
  <c r="R787"/>
  <c r="BS787" s="1"/>
  <c r="O787"/>
  <c r="BP787" s="1"/>
  <c r="L787"/>
  <c r="BM787" s="1"/>
  <c r="I787"/>
  <c r="BJ787" s="1"/>
  <c r="BE786"/>
  <c r="CF786" s="1"/>
  <c r="BB786"/>
  <c r="CC786" s="1"/>
  <c r="AX786"/>
  <c r="AW786"/>
  <c r="AR786"/>
  <c r="AO786"/>
  <c r="AL786"/>
  <c r="AI786"/>
  <c r="AE786"/>
  <c r="AB786"/>
  <c r="Y786"/>
  <c r="V786"/>
  <c r="R786"/>
  <c r="BS786" s="1"/>
  <c r="O786"/>
  <c r="BP786" s="1"/>
  <c r="L786"/>
  <c r="BM786" s="1"/>
  <c r="I786"/>
  <c r="BJ786" s="1"/>
  <c r="BE783"/>
  <c r="CF783" s="1"/>
  <c r="BB783"/>
  <c r="CC783" s="1"/>
  <c r="AX783"/>
  <c r="AW783"/>
  <c r="AR783"/>
  <c r="AO783"/>
  <c r="AL783"/>
  <c r="AI783"/>
  <c r="AE783"/>
  <c r="AB783"/>
  <c r="Y783"/>
  <c r="V783"/>
  <c r="R783"/>
  <c r="BS783" s="1"/>
  <c r="O783"/>
  <c r="BP783" s="1"/>
  <c r="L783"/>
  <c r="BM783" s="1"/>
  <c r="I783"/>
  <c r="BJ783" s="1"/>
  <c r="BE782"/>
  <c r="CF782" s="1"/>
  <c r="BB782"/>
  <c r="CC782" s="1"/>
  <c r="AX782"/>
  <c r="AW782"/>
  <c r="AR782"/>
  <c r="AO782"/>
  <c r="AL782"/>
  <c r="AI782"/>
  <c r="AE782"/>
  <c r="AB782"/>
  <c r="Y782"/>
  <c r="V782"/>
  <c r="R782"/>
  <c r="BS782" s="1"/>
  <c r="O782"/>
  <c r="BP782" s="1"/>
  <c r="L782"/>
  <c r="BM782" s="1"/>
  <c r="I782"/>
  <c r="BJ782" s="1"/>
  <c r="BE781"/>
  <c r="CF781" s="1"/>
  <c r="BB781"/>
  <c r="CC781" s="1"/>
  <c r="AX781"/>
  <c r="AW781"/>
  <c r="AR781"/>
  <c r="AO781"/>
  <c r="AL781"/>
  <c r="AI781"/>
  <c r="AE781"/>
  <c r="AB781"/>
  <c r="Y781"/>
  <c r="V781"/>
  <c r="R781"/>
  <c r="BS781" s="1"/>
  <c r="O781"/>
  <c r="BP781" s="1"/>
  <c r="L781"/>
  <c r="BM781" s="1"/>
  <c r="I781"/>
  <c r="BJ781" s="1"/>
  <c r="BE778"/>
  <c r="CF778" s="1"/>
  <c r="BB778"/>
  <c r="CC778" s="1"/>
  <c r="AX778"/>
  <c r="AW778"/>
  <c r="AR778"/>
  <c r="AO778"/>
  <c r="AL778"/>
  <c r="AI778"/>
  <c r="AE778"/>
  <c r="AB778"/>
  <c r="Y778"/>
  <c r="V778"/>
  <c r="R778"/>
  <c r="BS778" s="1"/>
  <c r="O778"/>
  <c r="BP778" s="1"/>
  <c r="L778"/>
  <c r="BM778" s="1"/>
  <c r="I778"/>
  <c r="BJ778" s="1"/>
  <c r="BE777"/>
  <c r="CF777" s="1"/>
  <c r="BB777"/>
  <c r="CC777" s="1"/>
  <c r="AX777"/>
  <c r="AW777"/>
  <c r="AR777"/>
  <c r="AO777"/>
  <c r="AL777"/>
  <c r="AI777"/>
  <c r="AE777"/>
  <c r="AB777"/>
  <c r="Y777"/>
  <c r="V777"/>
  <c r="R777"/>
  <c r="BS777" s="1"/>
  <c r="O777"/>
  <c r="BP777" s="1"/>
  <c r="L777"/>
  <c r="BM777" s="1"/>
  <c r="I777"/>
  <c r="BJ777" s="1"/>
  <c r="BE776"/>
  <c r="CF776" s="1"/>
  <c r="BB776"/>
  <c r="CC776" s="1"/>
  <c r="AX776"/>
  <c r="AW776"/>
  <c r="AR776"/>
  <c r="AO776"/>
  <c r="AL776"/>
  <c r="AI776"/>
  <c r="AE776"/>
  <c r="AB776"/>
  <c r="Y776"/>
  <c r="V776"/>
  <c r="R776"/>
  <c r="BS776" s="1"/>
  <c r="O776"/>
  <c r="BP776" s="1"/>
  <c r="L776"/>
  <c r="BM776" s="1"/>
  <c r="I776"/>
  <c r="BJ776" s="1"/>
  <c r="BE773"/>
  <c r="BB773"/>
  <c r="CC773" s="1"/>
  <c r="AX773"/>
  <c r="AW773"/>
  <c r="AW847" s="1"/>
  <c r="AR773"/>
  <c r="AR847" s="1"/>
  <c r="AO773"/>
  <c r="AL773"/>
  <c r="AI773"/>
  <c r="AI847" s="1"/>
  <c r="AE773"/>
  <c r="AE847" s="1"/>
  <c r="AB773"/>
  <c r="Y773"/>
  <c r="V773"/>
  <c r="V847" s="1"/>
  <c r="R773"/>
  <c r="O773"/>
  <c r="BP773" s="1"/>
  <c r="L773"/>
  <c r="BM773" s="1"/>
  <c r="I773"/>
  <c r="BJ773" s="1"/>
  <c r="BE772"/>
  <c r="BB772"/>
  <c r="CC772" s="1"/>
  <c r="AX772"/>
  <c r="AW772"/>
  <c r="AW846" s="1"/>
  <c r="AR772"/>
  <c r="AR846" s="1"/>
  <c r="AO772"/>
  <c r="AL772"/>
  <c r="AI772"/>
  <c r="AI846" s="1"/>
  <c r="AE772"/>
  <c r="AE846" s="1"/>
  <c r="AB772"/>
  <c r="Y772"/>
  <c r="V772"/>
  <c r="V846" s="1"/>
  <c r="R772"/>
  <c r="O772"/>
  <c r="BP772" s="1"/>
  <c r="L772"/>
  <c r="BM772" s="1"/>
  <c r="I772"/>
  <c r="BE771"/>
  <c r="BB771"/>
  <c r="CC771" s="1"/>
  <c r="AX771"/>
  <c r="AW771"/>
  <c r="AR771"/>
  <c r="AR845" s="1"/>
  <c r="AR848" s="1"/>
  <c r="AO771"/>
  <c r="AL771"/>
  <c r="AI771"/>
  <c r="AI845" s="1"/>
  <c r="AI848" s="1"/>
  <c r="AE771"/>
  <c r="AE845" s="1"/>
  <c r="AE848" s="1"/>
  <c r="AB771"/>
  <c r="Y771"/>
  <c r="V771"/>
  <c r="V845" s="1"/>
  <c r="V848" s="1"/>
  <c r="R771"/>
  <c r="O771"/>
  <c r="BP771" s="1"/>
  <c r="L771"/>
  <c r="BM771" s="1"/>
  <c r="I771"/>
  <c r="BJ771" s="1"/>
  <c r="BD765"/>
  <c r="CE765" s="1"/>
  <c r="Z12" i="5" s="1"/>
  <c r="BC765" i="1"/>
  <c r="CD765" s="1"/>
  <c r="Y12" i="5" s="1"/>
  <c r="BA765" i="1"/>
  <c r="CB765" s="1"/>
  <c r="W12" i="5" s="1"/>
  <c r="AZ765" i="1"/>
  <c r="CA765" s="1"/>
  <c r="V12" i="5" s="1"/>
  <c r="AV765" i="1"/>
  <c r="BV765" s="1"/>
  <c r="Q12" i="5" s="1"/>
  <c r="AU765" i="1"/>
  <c r="BU765" s="1"/>
  <c r="P12" i="5" s="1"/>
  <c r="AT765" i="1"/>
  <c r="BT765" s="1"/>
  <c r="O12" i="5" s="1"/>
  <c r="AS765" i="1"/>
  <c r="AQ765"/>
  <c r="AP765"/>
  <c r="AN765"/>
  <c r="AM765"/>
  <c r="AK765"/>
  <c r="AJ765"/>
  <c r="AH765"/>
  <c r="AG765"/>
  <c r="AF765"/>
  <c r="AD765"/>
  <c r="AC765"/>
  <c r="AA765"/>
  <c r="Z765"/>
  <c r="X765"/>
  <c r="W765"/>
  <c r="U765"/>
  <c r="T765"/>
  <c r="S765"/>
  <c r="Q765"/>
  <c r="P765"/>
  <c r="N765"/>
  <c r="M765"/>
  <c r="K765"/>
  <c r="J765"/>
  <c r="H765"/>
  <c r="G765"/>
  <c r="BE764"/>
  <c r="CF764" s="1"/>
  <c r="AB186" i="2" s="1"/>
  <c r="BB764" i="1"/>
  <c r="CC764" s="1"/>
  <c r="Y186" i="2" s="1"/>
  <c r="AX764" i="1"/>
  <c r="AW764"/>
  <c r="AR764"/>
  <c r="AO764"/>
  <c r="AL764"/>
  <c r="AI764"/>
  <c r="AE764"/>
  <c r="AB764"/>
  <c r="Y764"/>
  <c r="V764"/>
  <c r="R764"/>
  <c r="BS764" s="1"/>
  <c r="O186" i="2" s="1"/>
  <c r="O764" i="1"/>
  <c r="BP764" s="1"/>
  <c r="L186" i="2" s="1"/>
  <c r="L764" i="1"/>
  <c r="BM764" s="1"/>
  <c r="I186" i="2" s="1"/>
  <c r="I764" i="1"/>
  <c r="BJ764" s="1"/>
  <c r="F186" i="2" s="1"/>
  <c r="BE763" i="1"/>
  <c r="CF763" s="1"/>
  <c r="AB185" i="2" s="1"/>
  <c r="BB763" i="1"/>
  <c r="CC763" s="1"/>
  <c r="Y185" i="2" s="1"/>
  <c r="AX763" i="1"/>
  <c r="AW763"/>
  <c r="AR763"/>
  <c r="AO763"/>
  <c r="AL763"/>
  <c r="AI763"/>
  <c r="AE763"/>
  <c r="AB763"/>
  <c r="Y763"/>
  <c r="V763"/>
  <c r="R763"/>
  <c r="BS763" s="1"/>
  <c r="O185" i="2" s="1"/>
  <c r="BP763" i="1"/>
  <c r="L185" i="2" s="1"/>
  <c r="L763" i="1"/>
  <c r="BM763" s="1"/>
  <c r="I185" i="2" s="1"/>
  <c r="I763" i="1"/>
  <c r="BJ763" s="1"/>
  <c r="F185" i="2" s="1"/>
  <c r="BE762" i="1"/>
  <c r="CF762" s="1"/>
  <c r="BB762"/>
  <c r="AX762"/>
  <c r="AW762"/>
  <c r="AR762"/>
  <c r="AO762"/>
  <c r="AO765" s="1"/>
  <c r="AL762"/>
  <c r="AL765" s="1"/>
  <c r="AI762"/>
  <c r="AI765" s="1"/>
  <c r="AE762"/>
  <c r="AB762"/>
  <c r="Y762"/>
  <c r="Y765" s="1"/>
  <c r="V762"/>
  <c r="V765" s="1"/>
  <c r="R762"/>
  <c r="O762"/>
  <c r="L762"/>
  <c r="I762"/>
  <c r="BJ762" s="1"/>
  <c r="F184" i="2" s="1"/>
  <c r="F187" s="1"/>
  <c r="H753" i="1"/>
  <c r="J753"/>
  <c r="K753"/>
  <c r="K757" s="1"/>
  <c r="M753"/>
  <c r="N753"/>
  <c r="P753"/>
  <c r="Q753"/>
  <c r="S753"/>
  <c r="T753"/>
  <c r="T757" s="1"/>
  <c r="U753"/>
  <c r="W753"/>
  <c r="X753"/>
  <c r="X757" s="1"/>
  <c r="Z753"/>
  <c r="Z757" s="1"/>
  <c r="AA753"/>
  <c r="AC753"/>
  <c r="AD753"/>
  <c r="AF753"/>
  <c r="AF757" s="1"/>
  <c r="AG753"/>
  <c r="AH753"/>
  <c r="AJ753"/>
  <c r="AJ757" s="1"/>
  <c r="AK753"/>
  <c r="AM753"/>
  <c r="AM873" s="1"/>
  <c r="AN753"/>
  <c r="AP753"/>
  <c r="AQ753"/>
  <c r="AQ873" s="1"/>
  <c r="AS753"/>
  <c r="AT753"/>
  <c r="AU753"/>
  <c r="AU757" s="1"/>
  <c r="BU757" s="1"/>
  <c r="AV753"/>
  <c r="BV753" s="1"/>
  <c r="Q36" i="14" s="1"/>
  <c r="AZ753" i="1"/>
  <c r="CA753" s="1"/>
  <c r="V36" i="14" s="1"/>
  <c r="BA753" i="1"/>
  <c r="CB753" s="1"/>
  <c r="W36" i="14" s="1"/>
  <c r="BC753" i="1"/>
  <c r="BD753"/>
  <c r="H754"/>
  <c r="J754"/>
  <c r="K754"/>
  <c r="M754"/>
  <c r="N754"/>
  <c r="P754"/>
  <c r="Q754"/>
  <c r="S754"/>
  <c r="T754"/>
  <c r="T874" s="1"/>
  <c r="U754"/>
  <c r="U874" s="1"/>
  <c r="W754"/>
  <c r="X754"/>
  <c r="Z754"/>
  <c r="AA754"/>
  <c r="AC754"/>
  <c r="AC874" s="1"/>
  <c r="AD754"/>
  <c r="AF754"/>
  <c r="AF874" s="1"/>
  <c r="AG754"/>
  <c r="AG874" s="1"/>
  <c r="AH754"/>
  <c r="AJ754"/>
  <c r="AK754"/>
  <c r="AK874" s="1"/>
  <c r="AM754"/>
  <c r="AN754"/>
  <c r="AP754"/>
  <c r="AQ754"/>
  <c r="AS754"/>
  <c r="AT754"/>
  <c r="BT754" s="1"/>
  <c r="AU754"/>
  <c r="BU754" s="1"/>
  <c r="AV754"/>
  <c r="AZ754"/>
  <c r="CA754" s="1"/>
  <c r="BA754"/>
  <c r="BC754"/>
  <c r="CD754" s="1"/>
  <c r="BD754"/>
  <c r="H755"/>
  <c r="J755"/>
  <c r="K755"/>
  <c r="M755"/>
  <c r="N755"/>
  <c r="P755"/>
  <c r="Q755"/>
  <c r="S755"/>
  <c r="T755"/>
  <c r="U755"/>
  <c r="W755"/>
  <c r="W875" s="1"/>
  <c r="X755"/>
  <c r="Z755"/>
  <c r="AA755"/>
  <c r="AA875" s="1"/>
  <c r="AC755"/>
  <c r="AC875" s="1"/>
  <c r="AD755"/>
  <c r="AD875" s="1"/>
  <c r="AF755"/>
  <c r="AG755"/>
  <c r="AH755"/>
  <c r="AH875" s="1"/>
  <c r="AJ755"/>
  <c r="AJ875" s="1"/>
  <c r="AK755"/>
  <c r="AM755"/>
  <c r="AM875" s="1"/>
  <c r="AN755"/>
  <c r="AP755"/>
  <c r="AQ755"/>
  <c r="AS755"/>
  <c r="AS875" s="1"/>
  <c r="AT755"/>
  <c r="AU755"/>
  <c r="AV755"/>
  <c r="BV755" s="1"/>
  <c r="AZ755"/>
  <c r="CA755" s="1"/>
  <c r="BA755"/>
  <c r="CB755" s="1"/>
  <c r="BC755"/>
  <c r="CD755" s="1"/>
  <c r="BD755"/>
  <c r="CE755" s="1"/>
  <c r="S751"/>
  <c r="T751"/>
  <c r="U751"/>
  <c r="W751"/>
  <c r="X751"/>
  <c r="Z751"/>
  <c r="AA751"/>
  <c r="AC751"/>
  <c r="AD751"/>
  <c r="AF751"/>
  <c r="AG751"/>
  <c r="AH751"/>
  <c r="AJ751"/>
  <c r="AK751"/>
  <c r="AM751"/>
  <c r="AN751"/>
  <c r="AP751"/>
  <c r="AQ751"/>
  <c r="AS751"/>
  <c r="AT751"/>
  <c r="BT751" s="1"/>
  <c r="AU751"/>
  <c r="BU751" s="1"/>
  <c r="AV751"/>
  <c r="BV751" s="1"/>
  <c r="AZ751"/>
  <c r="CA751" s="1"/>
  <c r="BA751"/>
  <c r="CB751" s="1"/>
  <c r="BC751"/>
  <c r="CD751" s="1"/>
  <c r="BD751"/>
  <c r="CE751" s="1"/>
  <c r="H746"/>
  <c r="J746"/>
  <c r="K746"/>
  <c r="M746"/>
  <c r="N746"/>
  <c r="P746"/>
  <c r="Q746"/>
  <c r="S746"/>
  <c r="T746"/>
  <c r="U746"/>
  <c r="W746"/>
  <c r="X746"/>
  <c r="Z746"/>
  <c r="AA746"/>
  <c r="AC746"/>
  <c r="AD746"/>
  <c r="AF746"/>
  <c r="AG746"/>
  <c r="AH746"/>
  <c r="AJ746"/>
  <c r="AK746"/>
  <c r="AM746"/>
  <c r="AN746"/>
  <c r="AP746"/>
  <c r="AQ746"/>
  <c r="AS746"/>
  <c r="AT746"/>
  <c r="BT746" s="1"/>
  <c r="AU746"/>
  <c r="BU746" s="1"/>
  <c r="AV746"/>
  <c r="BV746" s="1"/>
  <c r="AZ746"/>
  <c r="CA746" s="1"/>
  <c r="BA746"/>
  <c r="CB746" s="1"/>
  <c r="BC746"/>
  <c r="CD746" s="1"/>
  <c r="BD746"/>
  <c r="CE746" s="1"/>
  <c r="H734"/>
  <c r="J734"/>
  <c r="K734"/>
  <c r="M734"/>
  <c r="N734"/>
  <c r="P734"/>
  <c r="Q734"/>
  <c r="S734"/>
  <c r="T734"/>
  <c r="U734"/>
  <c r="W734"/>
  <c r="X734"/>
  <c r="Z734"/>
  <c r="AA734"/>
  <c r="AC734"/>
  <c r="AD734"/>
  <c r="AF734"/>
  <c r="AG734"/>
  <c r="AH734"/>
  <c r="AJ734"/>
  <c r="AK734"/>
  <c r="AM734"/>
  <c r="AN734"/>
  <c r="AP734"/>
  <c r="AQ734"/>
  <c r="AS734"/>
  <c r="AT734"/>
  <c r="BT734" s="1"/>
  <c r="AU734"/>
  <c r="BU734" s="1"/>
  <c r="AV734"/>
  <c r="BV734" s="1"/>
  <c r="AZ734"/>
  <c r="CA734" s="1"/>
  <c r="BA734"/>
  <c r="CB734" s="1"/>
  <c r="BC734"/>
  <c r="CD734" s="1"/>
  <c r="BD734"/>
  <c r="CE734" s="1"/>
  <c r="BE750"/>
  <c r="CF750" s="1"/>
  <c r="AB94" i="2" s="1"/>
  <c r="BB750" i="1"/>
  <c r="CC750" s="1"/>
  <c r="Y94" i="2" s="1"/>
  <c r="AX750" i="1"/>
  <c r="AW750"/>
  <c r="AR750"/>
  <c r="AO750"/>
  <c r="AL750"/>
  <c r="AI750"/>
  <c r="AE750"/>
  <c r="AB750"/>
  <c r="Y750"/>
  <c r="V750"/>
  <c r="R750"/>
  <c r="BS750" s="1"/>
  <c r="O94" i="2" s="1"/>
  <c r="O750" i="1"/>
  <c r="BP750" s="1"/>
  <c r="L94" i="2" s="1"/>
  <c r="L750" i="1"/>
  <c r="BM750" s="1"/>
  <c r="I94" i="2" s="1"/>
  <c r="I750" i="1"/>
  <c r="BE749"/>
  <c r="BB749"/>
  <c r="AX749"/>
  <c r="AW749"/>
  <c r="AR749"/>
  <c r="AR751" s="1"/>
  <c r="AO749"/>
  <c r="AO751" s="1"/>
  <c r="AL749"/>
  <c r="AL751" s="1"/>
  <c r="AI749"/>
  <c r="AI751" s="1"/>
  <c r="AE749"/>
  <c r="AE751" s="1"/>
  <c r="AB749"/>
  <c r="AB751" s="1"/>
  <c r="Y749"/>
  <c r="Y751" s="1"/>
  <c r="V749"/>
  <c r="V751" s="1"/>
  <c r="R749"/>
  <c r="O749"/>
  <c r="BP749" s="1"/>
  <c r="L93" i="2" s="1"/>
  <c r="L95" s="1"/>
  <c r="L749" i="1"/>
  <c r="BM749" s="1"/>
  <c r="I93" i="2" s="1"/>
  <c r="I95" s="1"/>
  <c r="I749" i="1"/>
  <c r="BE745"/>
  <c r="CF745" s="1"/>
  <c r="AB90" i="2" s="1"/>
  <c r="BB745" i="1"/>
  <c r="CC745" s="1"/>
  <c r="Y90" i="2" s="1"/>
  <c r="AX745" i="1"/>
  <c r="AW745"/>
  <c r="AR745"/>
  <c r="AO745"/>
  <c r="AL745"/>
  <c r="AI745"/>
  <c r="AE745"/>
  <c r="AB745"/>
  <c r="Y745"/>
  <c r="V745"/>
  <c r="R745"/>
  <c r="BS745" s="1"/>
  <c r="O90" i="2" s="1"/>
  <c r="O745" i="1"/>
  <c r="BP745" s="1"/>
  <c r="L90" i="2" s="1"/>
  <c r="L745" i="1"/>
  <c r="BM745" s="1"/>
  <c r="I745"/>
  <c r="BJ745" s="1"/>
  <c r="F90" i="2" s="1"/>
  <c r="BE744" i="1"/>
  <c r="CF744" s="1"/>
  <c r="AB89" i="2" s="1"/>
  <c r="BB744" i="1"/>
  <c r="CC744" s="1"/>
  <c r="Y89" i="2" s="1"/>
  <c r="AX744" i="1"/>
  <c r="AW744"/>
  <c r="AR744"/>
  <c r="AO744"/>
  <c r="AL744"/>
  <c r="AI744"/>
  <c r="AE744"/>
  <c r="AB744"/>
  <c r="Y744"/>
  <c r="V744"/>
  <c r="R744"/>
  <c r="BS744" s="1"/>
  <c r="O89" i="2" s="1"/>
  <c r="O744" i="1"/>
  <c r="BP744" s="1"/>
  <c r="L89" i="2" s="1"/>
  <c r="L744" i="1"/>
  <c r="BM744" s="1"/>
  <c r="I89" i="2" s="1"/>
  <c r="I744" i="1"/>
  <c r="BJ744" s="1"/>
  <c r="F89" i="2" s="1"/>
  <c r="BE743" i="1"/>
  <c r="BB743"/>
  <c r="AX743"/>
  <c r="AX746" s="1"/>
  <c r="AW743"/>
  <c r="AW746" s="1"/>
  <c r="AR743"/>
  <c r="AR746" s="1"/>
  <c r="AO743"/>
  <c r="AO746" s="1"/>
  <c r="AL743"/>
  <c r="AL746" s="1"/>
  <c r="AI743"/>
  <c r="AI746" s="1"/>
  <c r="AE743"/>
  <c r="AE746" s="1"/>
  <c r="AB743"/>
  <c r="AB746" s="1"/>
  <c r="Y743"/>
  <c r="Y746" s="1"/>
  <c r="V743"/>
  <c r="V746" s="1"/>
  <c r="R743"/>
  <c r="O743"/>
  <c r="L743"/>
  <c r="I743"/>
  <c r="BE733"/>
  <c r="BB733"/>
  <c r="AX733"/>
  <c r="AX755" s="1"/>
  <c r="AW733"/>
  <c r="AW755" s="1"/>
  <c r="AR733"/>
  <c r="AR755" s="1"/>
  <c r="AO733"/>
  <c r="AO755" s="1"/>
  <c r="AL733"/>
  <c r="AL755" s="1"/>
  <c r="AI733"/>
  <c r="AI755" s="1"/>
  <c r="AE733"/>
  <c r="AE755" s="1"/>
  <c r="AB733"/>
  <c r="AB755" s="1"/>
  <c r="Y733"/>
  <c r="Y755" s="1"/>
  <c r="V733"/>
  <c r="V755" s="1"/>
  <c r="R733"/>
  <c r="O733"/>
  <c r="BP733" s="1"/>
  <c r="L85" i="2" s="1"/>
  <c r="L733" i="1"/>
  <c r="I733"/>
  <c r="BE732"/>
  <c r="BB732"/>
  <c r="AX732"/>
  <c r="AW732"/>
  <c r="AR732"/>
  <c r="AR754" s="1"/>
  <c r="AO732"/>
  <c r="AO754" s="1"/>
  <c r="AL732"/>
  <c r="AL754" s="1"/>
  <c r="AI732"/>
  <c r="AI754" s="1"/>
  <c r="AE732"/>
  <c r="AE754" s="1"/>
  <c r="AB732"/>
  <c r="AB754" s="1"/>
  <c r="Y732"/>
  <c r="Y754" s="1"/>
  <c r="V732"/>
  <c r="V754" s="1"/>
  <c r="R732"/>
  <c r="O732"/>
  <c r="BP732" s="1"/>
  <c r="L84" i="2" s="1"/>
  <c r="L732" i="1"/>
  <c r="I732"/>
  <c r="BE731"/>
  <c r="CF731" s="1"/>
  <c r="AB83" i="2" s="1"/>
  <c r="BB731" i="1"/>
  <c r="AX731"/>
  <c r="AW731"/>
  <c r="AR731"/>
  <c r="AR734" s="1"/>
  <c r="AO731"/>
  <c r="AL731"/>
  <c r="AL753" s="1"/>
  <c r="AL757" s="1"/>
  <c r="AI731"/>
  <c r="AI753" s="1"/>
  <c r="AE731"/>
  <c r="AE753" s="1"/>
  <c r="AB731"/>
  <c r="Y731"/>
  <c r="Y734" s="1"/>
  <c r="V731"/>
  <c r="V753" s="1"/>
  <c r="R731"/>
  <c r="O731"/>
  <c r="L731"/>
  <c r="BM731" s="1"/>
  <c r="I83" i="2" s="1"/>
  <c r="I731" i="1"/>
  <c r="H718"/>
  <c r="J718"/>
  <c r="K718"/>
  <c r="M718"/>
  <c r="N718"/>
  <c r="P718"/>
  <c r="Q718"/>
  <c r="S718"/>
  <c r="T718"/>
  <c r="U718"/>
  <c r="W718"/>
  <c r="X718"/>
  <c r="Z718"/>
  <c r="AA718"/>
  <c r="AC718"/>
  <c r="AD718"/>
  <c r="AF718"/>
  <c r="AG718"/>
  <c r="AH718"/>
  <c r="AJ718"/>
  <c r="AK718"/>
  <c r="AM718"/>
  <c r="AN718"/>
  <c r="AP718"/>
  <c r="AQ718"/>
  <c r="AS718"/>
  <c r="AT718"/>
  <c r="BT718" s="1"/>
  <c r="AU718"/>
  <c r="BU718" s="1"/>
  <c r="AV718"/>
  <c r="BV718" s="1"/>
  <c r="AZ718"/>
  <c r="CA718" s="1"/>
  <c r="BA718"/>
  <c r="CB718" s="1"/>
  <c r="BC718"/>
  <c r="CD718" s="1"/>
  <c r="BD718"/>
  <c r="CE718" s="1"/>
  <c r="H719"/>
  <c r="J719"/>
  <c r="K719"/>
  <c r="M719"/>
  <c r="N719"/>
  <c r="P719"/>
  <c r="Q719"/>
  <c r="S719"/>
  <c r="T719"/>
  <c r="U719"/>
  <c r="W719"/>
  <c r="X719"/>
  <c r="Z719"/>
  <c r="AA719"/>
  <c r="AC719"/>
  <c r="AD719"/>
  <c r="AF719"/>
  <c r="AG719"/>
  <c r="AH719"/>
  <c r="AJ719"/>
  <c r="AK719"/>
  <c r="AM719"/>
  <c r="AN719"/>
  <c r="AP719"/>
  <c r="AQ719"/>
  <c r="AS719"/>
  <c r="AT719"/>
  <c r="BT719" s="1"/>
  <c r="AU719"/>
  <c r="BU719" s="1"/>
  <c r="AV719"/>
  <c r="BV719" s="1"/>
  <c r="AZ719"/>
  <c r="CA719" s="1"/>
  <c r="BA719"/>
  <c r="CB719" s="1"/>
  <c r="BC719"/>
  <c r="CD719" s="1"/>
  <c r="BD719"/>
  <c r="CE719" s="1"/>
  <c r="H720"/>
  <c r="J720"/>
  <c r="K720"/>
  <c r="M720"/>
  <c r="N720"/>
  <c r="P720"/>
  <c r="Q720"/>
  <c r="S720"/>
  <c r="T720"/>
  <c r="U720"/>
  <c r="W720"/>
  <c r="X720"/>
  <c r="Z720"/>
  <c r="AA720"/>
  <c r="AC720"/>
  <c r="AD720"/>
  <c r="AF720"/>
  <c r="AG720"/>
  <c r="AH720"/>
  <c r="AJ720"/>
  <c r="AK720"/>
  <c r="AM720"/>
  <c r="AN720"/>
  <c r="AP720"/>
  <c r="AQ720"/>
  <c r="AS720"/>
  <c r="AT720"/>
  <c r="BT720" s="1"/>
  <c r="AU720"/>
  <c r="BU720" s="1"/>
  <c r="AV720"/>
  <c r="BV720" s="1"/>
  <c r="AZ720"/>
  <c r="CA720" s="1"/>
  <c r="BA720"/>
  <c r="CB720" s="1"/>
  <c r="BC720"/>
  <c r="CD720" s="1"/>
  <c r="BD720"/>
  <c r="CE720" s="1"/>
  <c r="BD715"/>
  <c r="CE715" s="1"/>
  <c r="BC715"/>
  <c r="CD715" s="1"/>
  <c r="BA715"/>
  <c r="CB715" s="1"/>
  <c r="AZ715"/>
  <c r="CA715" s="1"/>
  <c r="AV715"/>
  <c r="BV715" s="1"/>
  <c r="AU715"/>
  <c r="BU715" s="1"/>
  <c r="AT715"/>
  <c r="BT715" s="1"/>
  <c r="AS715"/>
  <c r="AQ715"/>
  <c r="AP715"/>
  <c r="AN715"/>
  <c r="AM715"/>
  <c r="AK715"/>
  <c r="AJ715"/>
  <c r="AH715"/>
  <c r="AG715"/>
  <c r="AF715"/>
  <c r="AD715"/>
  <c r="AC715"/>
  <c r="AA715"/>
  <c r="Z715"/>
  <c r="X715"/>
  <c r="W715"/>
  <c r="U715"/>
  <c r="T715"/>
  <c r="S715"/>
  <c r="Q715"/>
  <c r="P715"/>
  <c r="N715"/>
  <c r="M715"/>
  <c r="K715"/>
  <c r="J715"/>
  <c r="H715"/>
  <c r="G715"/>
  <c r="BE714"/>
  <c r="CF714" s="1"/>
  <c r="BB714"/>
  <c r="CC714" s="1"/>
  <c r="AX714"/>
  <c r="AW714"/>
  <c r="AR714"/>
  <c r="AO714"/>
  <c r="AL714"/>
  <c r="AI714"/>
  <c r="AE714"/>
  <c r="AB714"/>
  <c r="Y714"/>
  <c r="V714"/>
  <c r="R714"/>
  <c r="BS714" s="1"/>
  <c r="O714"/>
  <c r="BP714" s="1"/>
  <c r="L714"/>
  <c r="BM714" s="1"/>
  <c r="I714"/>
  <c r="BJ714" s="1"/>
  <c r="BE713"/>
  <c r="CF713" s="1"/>
  <c r="BB713"/>
  <c r="CC713" s="1"/>
  <c r="AX713"/>
  <c r="AW713"/>
  <c r="AR713"/>
  <c r="AO713"/>
  <c r="AL713"/>
  <c r="AI713"/>
  <c r="AE713"/>
  <c r="AB713"/>
  <c r="Y713"/>
  <c r="V713"/>
  <c r="R713"/>
  <c r="BS713" s="1"/>
  <c r="O713"/>
  <c r="BP713" s="1"/>
  <c r="L713"/>
  <c r="BM713" s="1"/>
  <c r="I713"/>
  <c r="BJ713" s="1"/>
  <c r="BE712"/>
  <c r="CF712" s="1"/>
  <c r="BB712"/>
  <c r="AX712"/>
  <c r="AX715" s="1"/>
  <c r="AW712"/>
  <c r="AR712"/>
  <c r="AR715" s="1"/>
  <c r="AO712"/>
  <c r="AL712"/>
  <c r="AL715" s="1"/>
  <c r="AI712"/>
  <c r="AI715" s="1"/>
  <c r="AE712"/>
  <c r="AE715" s="1"/>
  <c r="AB712"/>
  <c r="AB715" s="1"/>
  <c r="Y712"/>
  <c r="Y715" s="1"/>
  <c r="V712"/>
  <c r="V715" s="1"/>
  <c r="R712"/>
  <c r="O712"/>
  <c r="BP712" s="1"/>
  <c r="L712"/>
  <c r="BM712" s="1"/>
  <c r="I712"/>
  <c r="BJ712" s="1"/>
  <c r="BD709"/>
  <c r="CE709" s="1"/>
  <c r="BC709"/>
  <c r="CD709" s="1"/>
  <c r="BA709"/>
  <c r="CB709" s="1"/>
  <c r="AZ709"/>
  <c r="CA709" s="1"/>
  <c r="AV709"/>
  <c r="BV709" s="1"/>
  <c r="AU709"/>
  <c r="BU709" s="1"/>
  <c r="AT709"/>
  <c r="BT709" s="1"/>
  <c r="AS709"/>
  <c r="AQ709"/>
  <c r="AP709"/>
  <c r="AN709"/>
  <c r="AM709"/>
  <c r="AK709"/>
  <c r="AJ709"/>
  <c r="AH709"/>
  <c r="AG709"/>
  <c r="AF709"/>
  <c r="AD709"/>
  <c r="AC709"/>
  <c r="AA709"/>
  <c r="Z709"/>
  <c r="X709"/>
  <c r="W709"/>
  <c r="U709"/>
  <c r="T709"/>
  <c r="S709"/>
  <c r="Q709"/>
  <c r="P709"/>
  <c r="N709"/>
  <c r="M709"/>
  <c r="K709"/>
  <c r="J709"/>
  <c r="H709"/>
  <c r="G709"/>
  <c r="BE708"/>
  <c r="CF708" s="1"/>
  <c r="BB708"/>
  <c r="CC708" s="1"/>
  <c r="AX708"/>
  <c r="AW708"/>
  <c r="AR708"/>
  <c r="AO708"/>
  <c r="AL708"/>
  <c r="AI708"/>
  <c r="AE708"/>
  <c r="AB708"/>
  <c r="Y708"/>
  <c r="V708"/>
  <c r="R708"/>
  <c r="BS708" s="1"/>
  <c r="O708"/>
  <c r="BP708" s="1"/>
  <c r="L708"/>
  <c r="BM708" s="1"/>
  <c r="I708"/>
  <c r="BJ708" s="1"/>
  <c r="BE707"/>
  <c r="CF707" s="1"/>
  <c r="BB707"/>
  <c r="CC707" s="1"/>
  <c r="AX707"/>
  <c r="AW707"/>
  <c r="AR707"/>
  <c r="AO707"/>
  <c r="AL707"/>
  <c r="AI707"/>
  <c r="AE707"/>
  <c r="AB707"/>
  <c r="Y707"/>
  <c r="V707"/>
  <c r="R707"/>
  <c r="BS707" s="1"/>
  <c r="O707"/>
  <c r="BP707" s="1"/>
  <c r="L707"/>
  <c r="BM707" s="1"/>
  <c r="I707"/>
  <c r="BJ707" s="1"/>
  <c r="BE706"/>
  <c r="CF706" s="1"/>
  <c r="BB706"/>
  <c r="AX706"/>
  <c r="AX709" s="1"/>
  <c r="AW706"/>
  <c r="AR706"/>
  <c r="AR709" s="1"/>
  <c r="AO706"/>
  <c r="AL706"/>
  <c r="AL709" s="1"/>
  <c r="AI706"/>
  <c r="AE706"/>
  <c r="AE709" s="1"/>
  <c r="AB706"/>
  <c r="AB709" s="1"/>
  <c r="Y706"/>
  <c r="Y709" s="1"/>
  <c r="V706"/>
  <c r="V709" s="1"/>
  <c r="R706"/>
  <c r="O706"/>
  <c r="BP706" s="1"/>
  <c r="L706"/>
  <c r="BM706" s="1"/>
  <c r="I706"/>
  <c r="BJ706" s="1"/>
  <c r="BD703"/>
  <c r="CE703" s="1"/>
  <c r="BC703"/>
  <c r="CD703" s="1"/>
  <c r="BA703"/>
  <c r="CB703" s="1"/>
  <c r="AZ703"/>
  <c r="CA703" s="1"/>
  <c r="AV703"/>
  <c r="BV703" s="1"/>
  <c r="AU703"/>
  <c r="BU703" s="1"/>
  <c r="AT703"/>
  <c r="BT703" s="1"/>
  <c r="AS703"/>
  <c r="AQ703"/>
  <c r="AP703"/>
  <c r="AN703"/>
  <c r="AM703"/>
  <c r="AK703"/>
  <c r="AJ703"/>
  <c r="AH703"/>
  <c r="AG703"/>
  <c r="AF703"/>
  <c r="AD703"/>
  <c r="AC703"/>
  <c r="AA703"/>
  <c r="Z703"/>
  <c r="X703"/>
  <c r="W703"/>
  <c r="U703"/>
  <c r="T703"/>
  <c r="S703"/>
  <c r="Q703"/>
  <c r="P703"/>
  <c r="N703"/>
  <c r="M703"/>
  <c r="K703"/>
  <c r="J703"/>
  <c r="H703"/>
  <c r="G703"/>
  <c r="BE702"/>
  <c r="CF702" s="1"/>
  <c r="BB702"/>
  <c r="CC702" s="1"/>
  <c r="AX702"/>
  <c r="AW702"/>
  <c r="AR702"/>
  <c r="AO702"/>
  <c r="AL702"/>
  <c r="AI702"/>
  <c r="AE702"/>
  <c r="AB702"/>
  <c r="Y702"/>
  <c r="V702"/>
  <c r="R702"/>
  <c r="BS702" s="1"/>
  <c r="O702"/>
  <c r="BP702" s="1"/>
  <c r="L702"/>
  <c r="BM702" s="1"/>
  <c r="I702"/>
  <c r="BJ702" s="1"/>
  <c r="BE701"/>
  <c r="CF701" s="1"/>
  <c r="BB701"/>
  <c r="CC701" s="1"/>
  <c r="AX701"/>
  <c r="AW701"/>
  <c r="AR701"/>
  <c r="AO701"/>
  <c r="AL701"/>
  <c r="AI701"/>
  <c r="AE701"/>
  <c r="AB701"/>
  <c r="Y701"/>
  <c r="V701"/>
  <c r="R701"/>
  <c r="BS701" s="1"/>
  <c r="O701"/>
  <c r="BP701" s="1"/>
  <c r="L701"/>
  <c r="BM701" s="1"/>
  <c r="I701"/>
  <c r="BJ701" s="1"/>
  <c r="BE700"/>
  <c r="CF700" s="1"/>
  <c r="BB700"/>
  <c r="AX700"/>
  <c r="AW700"/>
  <c r="AR700"/>
  <c r="AO700"/>
  <c r="AO703" s="1"/>
  <c r="AL700"/>
  <c r="AL703" s="1"/>
  <c r="AI700"/>
  <c r="AI703" s="1"/>
  <c r="AE700"/>
  <c r="AE703" s="1"/>
  <c r="AB700"/>
  <c r="Y700"/>
  <c r="Y703" s="1"/>
  <c r="V700"/>
  <c r="V703" s="1"/>
  <c r="R700"/>
  <c r="O700"/>
  <c r="L700"/>
  <c r="I700"/>
  <c r="BJ700" s="1"/>
  <c r="BD697"/>
  <c r="CE697" s="1"/>
  <c r="BC697"/>
  <c r="CD697" s="1"/>
  <c r="BA697"/>
  <c r="CB697" s="1"/>
  <c r="AZ697"/>
  <c r="CA697" s="1"/>
  <c r="AV697"/>
  <c r="BV697" s="1"/>
  <c r="AU697"/>
  <c r="BU697" s="1"/>
  <c r="AT697"/>
  <c r="BT697" s="1"/>
  <c r="AS697"/>
  <c r="AQ697"/>
  <c r="AP697"/>
  <c r="AN697"/>
  <c r="AM697"/>
  <c r="AK697"/>
  <c r="AJ697"/>
  <c r="AH697"/>
  <c r="AG697"/>
  <c r="AF697"/>
  <c r="AD697"/>
  <c r="AC697"/>
  <c r="AA697"/>
  <c r="Z697"/>
  <c r="X697"/>
  <c r="W697"/>
  <c r="U697"/>
  <c r="T697"/>
  <c r="S697"/>
  <c r="Q697"/>
  <c r="P697"/>
  <c r="N697"/>
  <c r="M697"/>
  <c r="K697"/>
  <c r="J697"/>
  <c r="H697"/>
  <c r="G697"/>
  <c r="BE696"/>
  <c r="CF696" s="1"/>
  <c r="BB696"/>
  <c r="CC696" s="1"/>
  <c r="AX696"/>
  <c r="AW696"/>
  <c r="AR696"/>
  <c r="AO696"/>
  <c r="AL696"/>
  <c r="AI696"/>
  <c r="AE696"/>
  <c r="AB696"/>
  <c r="Y696"/>
  <c r="V696"/>
  <c r="R696"/>
  <c r="BS696" s="1"/>
  <c r="O696"/>
  <c r="BP696" s="1"/>
  <c r="L696"/>
  <c r="BM696" s="1"/>
  <c r="I696"/>
  <c r="BJ696" s="1"/>
  <c r="BE695"/>
  <c r="CF695" s="1"/>
  <c r="BB695"/>
  <c r="CC695" s="1"/>
  <c r="AX695"/>
  <c r="AW695"/>
  <c r="AR695"/>
  <c r="AO695"/>
  <c r="AL695"/>
  <c r="AI695"/>
  <c r="AE695"/>
  <c r="AB695"/>
  <c r="Y695"/>
  <c r="V695"/>
  <c r="R695"/>
  <c r="BS695" s="1"/>
  <c r="O695"/>
  <c r="BP695" s="1"/>
  <c r="L695"/>
  <c r="BM695" s="1"/>
  <c r="I695"/>
  <c r="BJ695" s="1"/>
  <c r="BE694"/>
  <c r="CF694" s="1"/>
  <c r="BB694"/>
  <c r="AX694"/>
  <c r="AX697" s="1"/>
  <c r="AW694"/>
  <c r="AR694"/>
  <c r="AO694"/>
  <c r="AO697" s="1"/>
  <c r="AL694"/>
  <c r="AL697" s="1"/>
  <c r="AI694"/>
  <c r="AI697" s="1"/>
  <c r="AE694"/>
  <c r="AE697" s="1"/>
  <c r="AB694"/>
  <c r="Y694"/>
  <c r="Y697" s="1"/>
  <c r="V694"/>
  <c r="V697" s="1"/>
  <c r="R694"/>
  <c r="O694"/>
  <c r="L694"/>
  <c r="I694"/>
  <c r="BJ694" s="1"/>
  <c r="BD691"/>
  <c r="CE691" s="1"/>
  <c r="BC691"/>
  <c r="CD691" s="1"/>
  <c r="BA691"/>
  <c r="CB691" s="1"/>
  <c r="AZ691"/>
  <c r="CA691" s="1"/>
  <c r="AV691"/>
  <c r="BV691" s="1"/>
  <c r="AU691"/>
  <c r="BU691" s="1"/>
  <c r="AT691"/>
  <c r="BT691" s="1"/>
  <c r="AS691"/>
  <c r="AQ691"/>
  <c r="AP691"/>
  <c r="AN691"/>
  <c r="AM691"/>
  <c r="AK691"/>
  <c r="AJ691"/>
  <c r="AH691"/>
  <c r="AG691"/>
  <c r="AF691"/>
  <c r="AD691"/>
  <c r="AC691"/>
  <c r="AA691"/>
  <c r="Z691"/>
  <c r="X691"/>
  <c r="W691"/>
  <c r="U691"/>
  <c r="T691"/>
  <c r="S691"/>
  <c r="Q691"/>
  <c r="P691"/>
  <c r="N691"/>
  <c r="M691"/>
  <c r="K691"/>
  <c r="J691"/>
  <c r="H691"/>
  <c r="G691"/>
  <c r="BE690"/>
  <c r="CF690" s="1"/>
  <c r="BB690"/>
  <c r="CC690" s="1"/>
  <c r="AX690"/>
  <c r="AW690"/>
  <c r="AR690"/>
  <c r="AO690"/>
  <c r="AL690"/>
  <c r="AI690"/>
  <c r="AE690"/>
  <c r="AB690"/>
  <c r="Y690"/>
  <c r="V690"/>
  <c r="R690"/>
  <c r="BS690" s="1"/>
  <c r="O690"/>
  <c r="BP690" s="1"/>
  <c r="L690"/>
  <c r="BM690" s="1"/>
  <c r="I690"/>
  <c r="BJ690" s="1"/>
  <c r="BE689"/>
  <c r="CF689" s="1"/>
  <c r="BB689"/>
  <c r="CC689" s="1"/>
  <c r="AX689"/>
  <c r="AW689"/>
  <c r="AR689"/>
  <c r="AO689"/>
  <c r="AL689"/>
  <c r="AI689"/>
  <c r="AE689"/>
  <c r="AB689"/>
  <c r="Y689"/>
  <c r="V689"/>
  <c r="R689"/>
  <c r="BS689" s="1"/>
  <c r="O689"/>
  <c r="BP689" s="1"/>
  <c r="L689"/>
  <c r="BM689" s="1"/>
  <c r="I689"/>
  <c r="BJ689" s="1"/>
  <c r="BE688"/>
  <c r="CF688" s="1"/>
  <c r="BB688"/>
  <c r="AX688"/>
  <c r="AX691" s="1"/>
  <c r="AW688"/>
  <c r="AR688"/>
  <c r="AR691" s="1"/>
  <c r="AO688"/>
  <c r="AL688"/>
  <c r="AL691" s="1"/>
  <c r="AI688"/>
  <c r="AI691" s="1"/>
  <c r="AE688"/>
  <c r="AE691" s="1"/>
  <c r="AB688"/>
  <c r="AB691" s="1"/>
  <c r="Y688"/>
  <c r="V688"/>
  <c r="V691" s="1"/>
  <c r="R688"/>
  <c r="R691" s="1"/>
  <c r="BS691" s="1"/>
  <c r="O688"/>
  <c r="BP688" s="1"/>
  <c r="L688"/>
  <c r="BM688" s="1"/>
  <c r="I688"/>
  <c r="BD685"/>
  <c r="CE685" s="1"/>
  <c r="BC685"/>
  <c r="CD685" s="1"/>
  <c r="BA685"/>
  <c r="CB685" s="1"/>
  <c r="AZ685"/>
  <c r="CA685" s="1"/>
  <c r="AV685"/>
  <c r="BV685" s="1"/>
  <c r="AU685"/>
  <c r="BU685" s="1"/>
  <c r="AT685"/>
  <c r="BT685" s="1"/>
  <c r="AS685"/>
  <c r="AQ685"/>
  <c r="AP685"/>
  <c r="AN685"/>
  <c r="AM685"/>
  <c r="AK685"/>
  <c r="AJ685"/>
  <c r="AH685"/>
  <c r="AG685"/>
  <c r="AF685"/>
  <c r="AD685"/>
  <c r="AC685"/>
  <c r="AA685"/>
  <c r="Z685"/>
  <c r="X685"/>
  <c r="W685"/>
  <c r="U685"/>
  <c r="T685"/>
  <c r="S685"/>
  <c r="Q685"/>
  <c r="P685"/>
  <c r="N685"/>
  <c r="M685"/>
  <c r="K685"/>
  <c r="J685"/>
  <c r="H685"/>
  <c r="G685"/>
  <c r="BE684"/>
  <c r="CF684" s="1"/>
  <c r="BB684"/>
  <c r="CC684" s="1"/>
  <c r="AX684"/>
  <c r="AW684"/>
  <c r="AR684"/>
  <c r="AO684"/>
  <c r="AL684"/>
  <c r="AI684"/>
  <c r="AE684"/>
  <c r="AB684"/>
  <c r="Y684"/>
  <c r="V684"/>
  <c r="R684"/>
  <c r="BS684" s="1"/>
  <c r="O684"/>
  <c r="BP684" s="1"/>
  <c r="L684"/>
  <c r="BM684" s="1"/>
  <c r="I684"/>
  <c r="BJ684" s="1"/>
  <c r="BE683"/>
  <c r="CF683" s="1"/>
  <c r="BB683"/>
  <c r="CC683" s="1"/>
  <c r="AX683"/>
  <c r="AW683"/>
  <c r="AR683"/>
  <c r="AO683"/>
  <c r="AL683"/>
  <c r="AI683"/>
  <c r="AE683"/>
  <c r="AB683"/>
  <c r="Y683"/>
  <c r="V683"/>
  <c r="R683"/>
  <c r="BS683" s="1"/>
  <c r="O683"/>
  <c r="BP683" s="1"/>
  <c r="L683"/>
  <c r="BM683" s="1"/>
  <c r="I683"/>
  <c r="BJ683" s="1"/>
  <c r="BE682"/>
  <c r="CF682" s="1"/>
  <c r="BB682"/>
  <c r="AX682"/>
  <c r="AX685" s="1"/>
  <c r="AW682"/>
  <c r="AR682"/>
  <c r="AO682"/>
  <c r="AO685" s="1"/>
  <c r="AL682"/>
  <c r="AL685" s="1"/>
  <c r="AI682"/>
  <c r="AE682"/>
  <c r="AB682"/>
  <c r="Y682"/>
  <c r="Y685" s="1"/>
  <c r="V682"/>
  <c r="R682"/>
  <c r="BS682" s="1"/>
  <c r="O682"/>
  <c r="L682"/>
  <c r="I682"/>
  <c r="BJ682" s="1"/>
  <c r="H674"/>
  <c r="J674"/>
  <c r="K674"/>
  <c r="M674"/>
  <c r="N674"/>
  <c r="P674"/>
  <c r="Q674"/>
  <c r="S674"/>
  <c r="T674"/>
  <c r="U674"/>
  <c r="W674"/>
  <c r="X674"/>
  <c r="Z674"/>
  <c r="AA674"/>
  <c r="AC674"/>
  <c r="AD674"/>
  <c r="AF674"/>
  <c r="AG674"/>
  <c r="AH674"/>
  <c r="AJ674"/>
  <c r="AK674"/>
  <c r="AM674"/>
  <c r="AN674"/>
  <c r="AP674"/>
  <c r="AQ674"/>
  <c r="AS674"/>
  <c r="AT674"/>
  <c r="BT674" s="1"/>
  <c r="AU674"/>
  <c r="AV674"/>
  <c r="BV674" s="1"/>
  <c r="AZ674"/>
  <c r="CA674" s="1"/>
  <c r="BA674"/>
  <c r="CB674" s="1"/>
  <c r="BC674"/>
  <c r="CD674" s="1"/>
  <c r="BD674"/>
  <c r="CE674" s="1"/>
  <c r="H675"/>
  <c r="J675"/>
  <c r="K675"/>
  <c r="M675"/>
  <c r="N675"/>
  <c r="P675"/>
  <c r="Q675"/>
  <c r="S675"/>
  <c r="T675"/>
  <c r="U675"/>
  <c r="W675"/>
  <c r="X675"/>
  <c r="Z675"/>
  <c r="AA675"/>
  <c r="AC675"/>
  <c r="AD675"/>
  <c r="AF675"/>
  <c r="AG675"/>
  <c r="AH675"/>
  <c r="AJ675"/>
  <c r="AK675"/>
  <c r="AM675"/>
  <c r="AN675"/>
  <c r="AP675"/>
  <c r="AQ675"/>
  <c r="AS675"/>
  <c r="AT675"/>
  <c r="BT675" s="1"/>
  <c r="AU675"/>
  <c r="BU675" s="1"/>
  <c r="AV675"/>
  <c r="AZ675"/>
  <c r="CA675" s="1"/>
  <c r="BA675"/>
  <c r="CB675" s="1"/>
  <c r="BC675"/>
  <c r="CD675" s="1"/>
  <c r="BD675"/>
  <c r="H676"/>
  <c r="J676"/>
  <c r="K676"/>
  <c r="M676"/>
  <c r="N676"/>
  <c r="P676"/>
  <c r="Q676"/>
  <c r="S676"/>
  <c r="T676"/>
  <c r="U676"/>
  <c r="W676"/>
  <c r="X676"/>
  <c r="Z676"/>
  <c r="AA676"/>
  <c r="AC676"/>
  <c r="AD676"/>
  <c r="AF676"/>
  <c r="AG676"/>
  <c r="AH676"/>
  <c r="AJ676"/>
  <c r="AK676"/>
  <c r="AM676"/>
  <c r="AN676"/>
  <c r="AP676"/>
  <c r="AQ676"/>
  <c r="AS676"/>
  <c r="AT676"/>
  <c r="AU676"/>
  <c r="BU676" s="1"/>
  <c r="AV676"/>
  <c r="BV676" s="1"/>
  <c r="AZ676"/>
  <c r="CA676" s="1"/>
  <c r="BA676"/>
  <c r="BC676"/>
  <c r="CD676" s="1"/>
  <c r="BD676"/>
  <c r="CE676" s="1"/>
  <c r="BE671"/>
  <c r="CF671" s="1"/>
  <c r="BB671"/>
  <c r="CC671" s="1"/>
  <c r="AX671"/>
  <c r="AW671"/>
  <c r="AR671"/>
  <c r="AO671"/>
  <c r="AL671"/>
  <c r="AI671"/>
  <c r="AE671"/>
  <c r="AB671"/>
  <c r="Y671"/>
  <c r="V671"/>
  <c r="R671"/>
  <c r="BS671" s="1"/>
  <c r="O671"/>
  <c r="BP671" s="1"/>
  <c r="L671"/>
  <c r="BM671" s="1"/>
  <c r="I671"/>
  <c r="BJ671" s="1"/>
  <c r="BE670"/>
  <c r="CF670" s="1"/>
  <c r="BB670"/>
  <c r="CC670" s="1"/>
  <c r="AX670"/>
  <c r="AW670"/>
  <c r="AR670"/>
  <c r="AO670"/>
  <c r="AL670"/>
  <c r="AI670"/>
  <c r="AE670"/>
  <c r="AB670"/>
  <c r="Y670"/>
  <c r="V670"/>
  <c r="R670"/>
  <c r="BS670" s="1"/>
  <c r="O670"/>
  <c r="BP670" s="1"/>
  <c r="L670"/>
  <c r="BM670" s="1"/>
  <c r="I670"/>
  <c r="BJ670" s="1"/>
  <c r="BE669"/>
  <c r="CF669" s="1"/>
  <c r="BB669"/>
  <c r="CC669" s="1"/>
  <c r="AX669"/>
  <c r="AW669"/>
  <c r="AR669"/>
  <c r="AO669"/>
  <c r="AL669"/>
  <c r="AI669"/>
  <c r="AE669"/>
  <c r="AB669"/>
  <c r="Y669"/>
  <c r="V669"/>
  <c r="R669"/>
  <c r="BS669" s="1"/>
  <c r="O669"/>
  <c r="BP669" s="1"/>
  <c r="L669"/>
  <c r="BM669" s="1"/>
  <c r="I669"/>
  <c r="BJ669" s="1"/>
  <c r="BE666"/>
  <c r="CF666" s="1"/>
  <c r="BB666"/>
  <c r="CC666" s="1"/>
  <c r="AX666"/>
  <c r="AW666"/>
  <c r="AR666"/>
  <c r="AO666"/>
  <c r="AL666"/>
  <c r="AI666"/>
  <c r="AE666"/>
  <c r="AB666"/>
  <c r="Y666"/>
  <c r="V666"/>
  <c r="R666"/>
  <c r="BS666" s="1"/>
  <c r="O666"/>
  <c r="BP666" s="1"/>
  <c r="L666"/>
  <c r="I666"/>
  <c r="BJ666" s="1"/>
  <c r="BE665"/>
  <c r="CF665" s="1"/>
  <c r="BB665"/>
  <c r="CC665" s="1"/>
  <c r="AX665"/>
  <c r="AW665"/>
  <c r="AR665"/>
  <c r="AO665"/>
  <c r="AL665"/>
  <c r="AI665"/>
  <c r="AE665"/>
  <c r="AB665"/>
  <c r="Y665"/>
  <c r="V665"/>
  <c r="R665"/>
  <c r="BS665" s="1"/>
  <c r="O665"/>
  <c r="BP665" s="1"/>
  <c r="L665"/>
  <c r="BM665" s="1"/>
  <c r="I665"/>
  <c r="BJ665" s="1"/>
  <c r="BE664"/>
  <c r="CF664" s="1"/>
  <c r="BB664"/>
  <c r="CC664" s="1"/>
  <c r="AX664"/>
  <c r="AW664"/>
  <c r="AR664"/>
  <c r="AO664"/>
  <c r="AL664"/>
  <c r="AI664"/>
  <c r="AE664"/>
  <c r="AB664"/>
  <c r="Y664"/>
  <c r="V664"/>
  <c r="R664"/>
  <c r="BS664" s="1"/>
  <c r="O664"/>
  <c r="BP664" s="1"/>
  <c r="L664"/>
  <c r="BM664" s="1"/>
  <c r="I664"/>
  <c r="BJ664" s="1"/>
  <c r="BE661"/>
  <c r="CF661" s="1"/>
  <c r="BB661"/>
  <c r="CC661" s="1"/>
  <c r="AX661"/>
  <c r="AW661"/>
  <c r="AR661"/>
  <c r="AO661"/>
  <c r="AL661"/>
  <c r="AI661"/>
  <c r="AE661"/>
  <c r="AB661"/>
  <c r="Y661"/>
  <c r="V661"/>
  <c r="R661"/>
  <c r="BS661" s="1"/>
  <c r="O661"/>
  <c r="BP661" s="1"/>
  <c r="L661"/>
  <c r="BM661" s="1"/>
  <c r="I661"/>
  <c r="BJ661" s="1"/>
  <c r="BE660"/>
  <c r="CF660" s="1"/>
  <c r="BB660"/>
  <c r="CC660" s="1"/>
  <c r="AX660"/>
  <c r="AW660"/>
  <c r="AR660"/>
  <c r="AO660"/>
  <c r="AL660"/>
  <c r="AI660"/>
  <c r="AE660"/>
  <c r="AB660"/>
  <c r="Y660"/>
  <c r="V660"/>
  <c r="R660"/>
  <c r="BS660" s="1"/>
  <c r="O660"/>
  <c r="BP660" s="1"/>
  <c r="L660"/>
  <c r="BM660" s="1"/>
  <c r="I660"/>
  <c r="BJ660" s="1"/>
  <c r="BE659"/>
  <c r="CF659" s="1"/>
  <c r="BB659"/>
  <c r="CC659" s="1"/>
  <c r="AX659"/>
  <c r="AW659"/>
  <c r="AR659"/>
  <c r="AO659"/>
  <c r="AL659"/>
  <c r="AI659"/>
  <c r="AE659"/>
  <c r="AB659"/>
  <c r="Y659"/>
  <c r="V659"/>
  <c r="R659"/>
  <c r="BS659" s="1"/>
  <c r="O659"/>
  <c r="BP659" s="1"/>
  <c r="L659"/>
  <c r="BM659" s="1"/>
  <c r="I659"/>
  <c r="BJ659" s="1"/>
  <c r="BD655"/>
  <c r="CE655" s="1"/>
  <c r="BC655"/>
  <c r="CD655" s="1"/>
  <c r="BA655"/>
  <c r="CB655" s="1"/>
  <c r="AZ655"/>
  <c r="CA655" s="1"/>
  <c r="AV655"/>
  <c r="BV655" s="1"/>
  <c r="AU655"/>
  <c r="BU655" s="1"/>
  <c r="AT655"/>
  <c r="BT655" s="1"/>
  <c r="AS655"/>
  <c r="AQ655"/>
  <c r="AP655"/>
  <c r="AN655"/>
  <c r="AM655"/>
  <c r="AK655"/>
  <c r="AJ655"/>
  <c r="AH655"/>
  <c r="AG655"/>
  <c r="AF655"/>
  <c r="AD655"/>
  <c r="AC655"/>
  <c r="AA655"/>
  <c r="Z655"/>
  <c r="X655"/>
  <c r="W655"/>
  <c r="U655"/>
  <c r="T655"/>
  <c r="S655"/>
  <c r="Q655"/>
  <c r="P655"/>
  <c r="N655"/>
  <c r="M655"/>
  <c r="K655"/>
  <c r="J655"/>
  <c r="H655"/>
  <c r="G655"/>
  <c r="BE654"/>
  <c r="CF654" s="1"/>
  <c r="BB654"/>
  <c r="CC654" s="1"/>
  <c r="AX654"/>
  <c r="AW654"/>
  <c r="AR654"/>
  <c r="AO654"/>
  <c r="AL654"/>
  <c r="AI654"/>
  <c r="AE654"/>
  <c r="AB654"/>
  <c r="Y654"/>
  <c r="V654"/>
  <c r="R654"/>
  <c r="BS654" s="1"/>
  <c r="O654"/>
  <c r="BP654" s="1"/>
  <c r="L654"/>
  <c r="BM654" s="1"/>
  <c r="I654"/>
  <c r="BJ654" s="1"/>
  <c r="BE653"/>
  <c r="CF653" s="1"/>
  <c r="BB653"/>
  <c r="CC653" s="1"/>
  <c r="AX653"/>
  <c r="AW653"/>
  <c r="AR653"/>
  <c r="AO653"/>
  <c r="AL653"/>
  <c r="AI653"/>
  <c r="AE653"/>
  <c r="AB653"/>
  <c r="Y653"/>
  <c r="V653"/>
  <c r="R653"/>
  <c r="BS653" s="1"/>
  <c r="O653"/>
  <c r="BP653" s="1"/>
  <c r="L653"/>
  <c r="BM653" s="1"/>
  <c r="I653"/>
  <c r="BE652"/>
  <c r="CF652" s="1"/>
  <c r="BB652"/>
  <c r="AX652"/>
  <c r="AX655" s="1"/>
  <c r="AW652"/>
  <c r="AR652"/>
  <c r="AO652"/>
  <c r="AO655" s="1"/>
  <c r="AL652"/>
  <c r="AL655" s="1"/>
  <c r="AI652"/>
  <c r="AI655" s="1"/>
  <c r="AE652"/>
  <c r="AE655" s="1"/>
  <c r="AB652"/>
  <c r="Y652"/>
  <c r="Y655" s="1"/>
  <c r="V652"/>
  <c r="V655" s="1"/>
  <c r="R652"/>
  <c r="O652"/>
  <c r="L652"/>
  <c r="I652"/>
  <c r="BJ652" s="1"/>
  <c r="H649"/>
  <c r="J649"/>
  <c r="K649"/>
  <c r="M649"/>
  <c r="N649"/>
  <c r="P649"/>
  <c r="Q649"/>
  <c r="S649"/>
  <c r="T649"/>
  <c r="U649"/>
  <c r="W649"/>
  <c r="X649"/>
  <c r="Z649"/>
  <c r="AA649"/>
  <c r="AC649"/>
  <c r="AD649"/>
  <c r="AF649"/>
  <c r="AG649"/>
  <c r="AH649"/>
  <c r="AJ649"/>
  <c r="AK649"/>
  <c r="AM649"/>
  <c r="AN649"/>
  <c r="AP649"/>
  <c r="AQ649"/>
  <c r="AS649"/>
  <c r="AT649"/>
  <c r="BT649" s="1"/>
  <c r="AU649"/>
  <c r="BU649" s="1"/>
  <c r="AV649"/>
  <c r="BV649" s="1"/>
  <c r="AZ649"/>
  <c r="CA649" s="1"/>
  <c r="BA649"/>
  <c r="CB649" s="1"/>
  <c r="BC649"/>
  <c r="CD649" s="1"/>
  <c r="BD649"/>
  <c r="CE649" s="1"/>
  <c r="H638"/>
  <c r="J638"/>
  <c r="K638"/>
  <c r="M638"/>
  <c r="N638"/>
  <c r="P638"/>
  <c r="Q638"/>
  <c r="S638"/>
  <c r="T638"/>
  <c r="U638"/>
  <c r="W638"/>
  <c r="X638"/>
  <c r="Z638"/>
  <c r="AA638"/>
  <c r="AC638"/>
  <c r="AD638"/>
  <c r="AF638"/>
  <c r="AG638"/>
  <c r="AH638"/>
  <c r="AJ638"/>
  <c r="AK638"/>
  <c r="AM638"/>
  <c r="AN638"/>
  <c r="AP638"/>
  <c r="AQ638"/>
  <c r="AS638"/>
  <c r="AT638"/>
  <c r="BT638" s="1"/>
  <c r="AU638"/>
  <c r="BU638" s="1"/>
  <c r="AV638"/>
  <c r="BV638" s="1"/>
  <c r="AZ638"/>
  <c r="CA638" s="1"/>
  <c r="BA638"/>
  <c r="CB638" s="1"/>
  <c r="BC638"/>
  <c r="CD638" s="1"/>
  <c r="BD638"/>
  <c r="CE638" s="1"/>
  <c r="H639"/>
  <c r="J639"/>
  <c r="K639"/>
  <c r="M639"/>
  <c r="N639"/>
  <c r="P639"/>
  <c r="Q639"/>
  <c r="S639"/>
  <c r="T639"/>
  <c r="U639"/>
  <c r="W639"/>
  <c r="X639"/>
  <c r="Z639"/>
  <c r="AA639"/>
  <c r="AC639"/>
  <c r="AD639"/>
  <c r="AF639"/>
  <c r="AG639"/>
  <c r="AH639"/>
  <c r="AJ639"/>
  <c r="AK639"/>
  <c r="AM639"/>
  <c r="AN639"/>
  <c r="AP639"/>
  <c r="AQ639"/>
  <c r="AS639"/>
  <c r="AT639"/>
  <c r="BT639" s="1"/>
  <c r="AU639"/>
  <c r="BU639" s="1"/>
  <c r="AV639"/>
  <c r="BV639" s="1"/>
  <c r="AZ639"/>
  <c r="CA639" s="1"/>
  <c r="BA639"/>
  <c r="CB639" s="1"/>
  <c r="BC639"/>
  <c r="CD639" s="1"/>
  <c r="BD639"/>
  <c r="CE639" s="1"/>
  <c r="H640"/>
  <c r="J640"/>
  <c r="K640"/>
  <c r="M640"/>
  <c r="N640"/>
  <c r="P640"/>
  <c r="Q640"/>
  <c r="S640"/>
  <c r="T640"/>
  <c r="U640"/>
  <c r="W640"/>
  <c r="X640"/>
  <c r="Z640"/>
  <c r="AA640"/>
  <c r="AC640"/>
  <c r="AD640"/>
  <c r="AF640"/>
  <c r="AG640"/>
  <c r="AH640"/>
  <c r="AJ640"/>
  <c r="AK640"/>
  <c r="AM640"/>
  <c r="AN640"/>
  <c r="AP640"/>
  <c r="AQ640"/>
  <c r="AS640"/>
  <c r="AT640"/>
  <c r="BT640" s="1"/>
  <c r="AU640"/>
  <c r="BU640" s="1"/>
  <c r="AV640"/>
  <c r="BV640" s="1"/>
  <c r="AZ640"/>
  <c r="CA640" s="1"/>
  <c r="BA640"/>
  <c r="CB640" s="1"/>
  <c r="BC640"/>
  <c r="CD640" s="1"/>
  <c r="BD640"/>
  <c r="CE640" s="1"/>
  <c r="BE648"/>
  <c r="CF648" s="1"/>
  <c r="BB648"/>
  <c r="CC648" s="1"/>
  <c r="AX648"/>
  <c r="AW648"/>
  <c r="AR648"/>
  <c r="AO648"/>
  <c r="AL648"/>
  <c r="AI648"/>
  <c r="AE648"/>
  <c r="AB648"/>
  <c r="Y648"/>
  <c r="V648"/>
  <c r="R648"/>
  <c r="BS648" s="1"/>
  <c r="O648"/>
  <c r="BP648" s="1"/>
  <c r="L648"/>
  <c r="BM648" s="1"/>
  <c r="I648"/>
  <c r="BJ648" s="1"/>
  <c r="BE647"/>
  <c r="CF647" s="1"/>
  <c r="BB647"/>
  <c r="CC647" s="1"/>
  <c r="AX647"/>
  <c r="AW647"/>
  <c r="AR647"/>
  <c r="AO647"/>
  <c r="AL647"/>
  <c r="AI647"/>
  <c r="AE647"/>
  <c r="AB647"/>
  <c r="Y647"/>
  <c r="V647"/>
  <c r="R647"/>
  <c r="BS647" s="1"/>
  <c r="O647"/>
  <c r="BP647" s="1"/>
  <c r="L647"/>
  <c r="BM647" s="1"/>
  <c r="I647"/>
  <c r="BJ647" s="1"/>
  <c r="BE646"/>
  <c r="CF646" s="1"/>
  <c r="BB646"/>
  <c r="AX646"/>
  <c r="AW646"/>
  <c r="AR646"/>
  <c r="AR649" s="1"/>
  <c r="AO646"/>
  <c r="AL646"/>
  <c r="AL649" s="1"/>
  <c r="AI646"/>
  <c r="AI649" s="1"/>
  <c r="AE646"/>
  <c r="AB646"/>
  <c r="AB649" s="1"/>
  <c r="Y646"/>
  <c r="V646"/>
  <c r="V649" s="1"/>
  <c r="R646"/>
  <c r="O646"/>
  <c r="BP646" s="1"/>
  <c r="L646"/>
  <c r="BM646" s="1"/>
  <c r="I646"/>
  <c r="BE635"/>
  <c r="CF635" s="1"/>
  <c r="BB635"/>
  <c r="CC635" s="1"/>
  <c r="AX635"/>
  <c r="AW635"/>
  <c r="AR635"/>
  <c r="AO635"/>
  <c r="AL635"/>
  <c r="AI635"/>
  <c r="AE635"/>
  <c r="AB635"/>
  <c r="Y635"/>
  <c r="V635"/>
  <c r="R635"/>
  <c r="BS635" s="1"/>
  <c r="O635"/>
  <c r="BP635" s="1"/>
  <c r="L635"/>
  <c r="BM635" s="1"/>
  <c r="I635"/>
  <c r="BJ635" s="1"/>
  <c r="BE634"/>
  <c r="CF634" s="1"/>
  <c r="BB634"/>
  <c r="CC634" s="1"/>
  <c r="AX634"/>
  <c r="AW634"/>
  <c r="AR634"/>
  <c r="AO634"/>
  <c r="AL634"/>
  <c r="AI634"/>
  <c r="AE634"/>
  <c r="AB634"/>
  <c r="Y634"/>
  <c r="V634"/>
  <c r="R634"/>
  <c r="BS634" s="1"/>
  <c r="O634"/>
  <c r="BP634" s="1"/>
  <c r="L634"/>
  <c r="BM634" s="1"/>
  <c r="I634"/>
  <c r="BJ634" s="1"/>
  <c r="BE633"/>
  <c r="CF633" s="1"/>
  <c r="BB633"/>
  <c r="CC633" s="1"/>
  <c r="AX633"/>
  <c r="AW633"/>
  <c r="AR633"/>
  <c r="AO633"/>
  <c r="AL633"/>
  <c r="AI633"/>
  <c r="AE633"/>
  <c r="AB633"/>
  <c r="Y633"/>
  <c r="V633"/>
  <c r="R633"/>
  <c r="BS633" s="1"/>
  <c r="O633"/>
  <c r="BP633" s="1"/>
  <c r="L633"/>
  <c r="BM633" s="1"/>
  <c r="I633"/>
  <c r="BJ633" s="1"/>
  <c r="BE630"/>
  <c r="CF630" s="1"/>
  <c r="BB630"/>
  <c r="CC630" s="1"/>
  <c r="AX630"/>
  <c r="AW630"/>
  <c r="AR630"/>
  <c r="AO630"/>
  <c r="AL630"/>
  <c r="AI630"/>
  <c r="AE630"/>
  <c r="AB630"/>
  <c r="Y630"/>
  <c r="V630"/>
  <c r="R630"/>
  <c r="BS630" s="1"/>
  <c r="O630"/>
  <c r="BP630" s="1"/>
  <c r="L630"/>
  <c r="BM630" s="1"/>
  <c r="I630"/>
  <c r="BJ630" s="1"/>
  <c r="BE629"/>
  <c r="CF629" s="1"/>
  <c r="BB629"/>
  <c r="CC629" s="1"/>
  <c r="AX629"/>
  <c r="AW629"/>
  <c r="AR629"/>
  <c r="AO629"/>
  <c r="AL629"/>
  <c r="AI629"/>
  <c r="AE629"/>
  <c r="AB629"/>
  <c r="Y629"/>
  <c r="V629"/>
  <c r="R629"/>
  <c r="BS629" s="1"/>
  <c r="O629"/>
  <c r="L629"/>
  <c r="BM629" s="1"/>
  <c r="I629"/>
  <c r="BJ629" s="1"/>
  <c r="BE628"/>
  <c r="CF628" s="1"/>
  <c r="BB628"/>
  <c r="CC628" s="1"/>
  <c r="AX628"/>
  <c r="AW628"/>
  <c r="AR628"/>
  <c r="AO628"/>
  <c r="AL628"/>
  <c r="AI628"/>
  <c r="AE628"/>
  <c r="AB628"/>
  <c r="Y628"/>
  <c r="V628"/>
  <c r="R628"/>
  <c r="BS628" s="1"/>
  <c r="O628"/>
  <c r="BP628" s="1"/>
  <c r="L628"/>
  <c r="BM628" s="1"/>
  <c r="I628"/>
  <c r="BJ628" s="1"/>
  <c r="H604"/>
  <c r="J604"/>
  <c r="K604"/>
  <c r="M604"/>
  <c r="N604"/>
  <c r="P604"/>
  <c r="Q604"/>
  <c r="S604"/>
  <c r="T604"/>
  <c r="U604"/>
  <c r="W604"/>
  <c r="X604"/>
  <c r="Z604"/>
  <c r="AA604"/>
  <c r="AC604"/>
  <c r="AD604"/>
  <c r="AF604"/>
  <c r="AG604"/>
  <c r="AH604"/>
  <c r="AJ604"/>
  <c r="AK604"/>
  <c r="AM604"/>
  <c r="AN604"/>
  <c r="AP604"/>
  <c r="AQ604"/>
  <c r="AS604"/>
  <c r="AT604"/>
  <c r="BT604" s="1"/>
  <c r="AU604"/>
  <c r="BU604" s="1"/>
  <c r="AV604"/>
  <c r="BV604" s="1"/>
  <c r="AZ604"/>
  <c r="CA604" s="1"/>
  <c r="BA604"/>
  <c r="CB604" s="1"/>
  <c r="BC604"/>
  <c r="CD604" s="1"/>
  <c r="BD604"/>
  <c r="CE604" s="1"/>
  <c r="H605"/>
  <c r="J605"/>
  <c r="K605"/>
  <c r="M605"/>
  <c r="N605"/>
  <c r="P605"/>
  <c r="Q605"/>
  <c r="S605"/>
  <c r="T605"/>
  <c r="U605"/>
  <c r="W605"/>
  <c r="X605"/>
  <c r="Z605"/>
  <c r="AA605"/>
  <c r="AC605"/>
  <c r="AD605"/>
  <c r="AF605"/>
  <c r="AG605"/>
  <c r="AH605"/>
  <c r="AJ605"/>
  <c r="AK605"/>
  <c r="AM605"/>
  <c r="AN605"/>
  <c r="AP605"/>
  <c r="AQ605"/>
  <c r="AS605"/>
  <c r="AT605"/>
  <c r="BT605" s="1"/>
  <c r="AU605"/>
  <c r="BU605" s="1"/>
  <c r="AV605"/>
  <c r="BV605" s="1"/>
  <c r="AZ605"/>
  <c r="CA605" s="1"/>
  <c r="BA605"/>
  <c r="CB605" s="1"/>
  <c r="BC605"/>
  <c r="CD605" s="1"/>
  <c r="BD605"/>
  <c r="CE605" s="1"/>
  <c r="BD625"/>
  <c r="CE625" s="1"/>
  <c r="BC625"/>
  <c r="CD625" s="1"/>
  <c r="BA625"/>
  <c r="CB625" s="1"/>
  <c r="AZ625"/>
  <c r="CA625" s="1"/>
  <c r="AV625"/>
  <c r="BV625" s="1"/>
  <c r="AU625"/>
  <c r="BU625" s="1"/>
  <c r="AT625"/>
  <c r="BT625" s="1"/>
  <c r="AS625"/>
  <c r="AQ625"/>
  <c r="AP625"/>
  <c r="AN625"/>
  <c r="AM625"/>
  <c r="AK625"/>
  <c r="AJ625"/>
  <c r="AH625"/>
  <c r="AG625"/>
  <c r="AF625"/>
  <c r="AD625"/>
  <c r="AC625"/>
  <c r="AA625"/>
  <c r="Z625"/>
  <c r="X625"/>
  <c r="W625"/>
  <c r="U625"/>
  <c r="T625"/>
  <c r="S625"/>
  <c r="Q625"/>
  <c r="P625"/>
  <c r="N625"/>
  <c r="M625"/>
  <c r="K625"/>
  <c r="J625"/>
  <c r="H625"/>
  <c r="G625"/>
  <c r="BE624"/>
  <c r="CF624" s="1"/>
  <c r="BB624"/>
  <c r="CC624" s="1"/>
  <c r="AX624"/>
  <c r="AW624"/>
  <c r="AR624"/>
  <c r="AO624"/>
  <c r="AL624"/>
  <c r="AI624"/>
  <c r="AE624"/>
  <c r="AB624"/>
  <c r="Y624"/>
  <c r="V624"/>
  <c r="R624"/>
  <c r="BS624" s="1"/>
  <c r="O624"/>
  <c r="BP624" s="1"/>
  <c r="L624"/>
  <c r="BM624" s="1"/>
  <c r="I624"/>
  <c r="BJ624" s="1"/>
  <c r="BE623"/>
  <c r="CF623" s="1"/>
  <c r="BB623"/>
  <c r="CC623" s="1"/>
  <c r="AX623"/>
  <c r="AW623"/>
  <c r="AR623"/>
  <c r="AO623"/>
  <c r="AL623"/>
  <c r="AI623"/>
  <c r="AE623"/>
  <c r="AB623"/>
  <c r="Y623"/>
  <c r="V623"/>
  <c r="R623"/>
  <c r="BS623" s="1"/>
  <c r="O623"/>
  <c r="L623"/>
  <c r="BM623" s="1"/>
  <c r="I623"/>
  <c r="BJ623" s="1"/>
  <c r="BE622"/>
  <c r="CF622" s="1"/>
  <c r="BB622"/>
  <c r="AX622"/>
  <c r="AX625" s="1"/>
  <c r="AW622"/>
  <c r="AR622"/>
  <c r="AO622"/>
  <c r="AO625" s="1"/>
  <c r="AL622"/>
  <c r="AL625" s="1"/>
  <c r="AI622"/>
  <c r="AI625" s="1"/>
  <c r="AE622"/>
  <c r="AE625" s="1"/>
  <c r="AB622"/>
  <c r="Y622"/>
  <c r="Y625" s="1"/>
  <c r="V622"/>
  <c r="V625" s="1"/>
  <c r="R622"/>
  <c r="O622"/>
  <c r="L622"/>
  <c r="I622"/>
  <c r="BJ622" s="1"/>
  <c r="BD619"/>
  <c r="CE619" s="1"/>
  <c r="BC619"/>
  <c r="CD619" s="1"/>
  <c r="BA619"/>
  <c r="CB619" s="1"/>
  <c r="AZ619"/>
  <c r="CA619" s="1"/>
  <c r="AV619"/>
  <c r="BV619" s="1"/>
  <c r="AU619"/>
  <c r="BU619" s="1"/>
  <c r="AT619"/>
  <c r="BT619" s="1"/>
  <c r="AS619"/>
  <c r="AQ619"/>
  <c r="AP619"/>
  <c r="AN619"/>
  <c r="AM619"/>
  <c r="AK619"/>
  <c r="AJ619"/>
  <c r="AH619"/>
  <c r="AG619"/>
  <c r="AF619"/>
  <c r="AD619"/>
  <c r="AC619"/>
  <c r="AA619"/>
  <c r="Z619"/>
  <c r="X619"/>
  <c r="W619"/>
  <c r="U619"/>
  <c r="T619"/>
  <c r="S619"/>
  <c r="Q619"/>
  <c r="P619"/>
  <c r="N619"/>
  <c r="M619"/>
  <c r="K619"/>
  <c r="J619"/>
  <c r="H619"/>
  <c r="G619"/>
  <c r="BE618"/>
  <c r="CF618" s="1"/>
  <c r="BB618"/>
  <c r="CC618" s="1"/>
  <c r="AX618"/>
  <c r="AW618"/>
  <c r="AR618"/>
  <c r="AO618"/>
  <c r="AL618"/>
  <c r="AI618"/>
  <c r="AE618"/>
  <c r="AB618"/>
  <c r="Y618"/>
  <c r="V618"/>
  <c r="R618"/>
  <c r="BS618" s="1"/>
  <c r="O618"/>
  <c r="BP618" s="1"/>
  <c r="L618"/>
  <c r="BM618" s="1"/>
  <c r="I618"/>
  <c r="BJ618" s="1"/>
  <c r="BE617"/>
  <c r="CF617" s="1"/>
  <c r="BB617"/>
  <c r="CC617" s="1"/>
  <c r="AX617"/>
  <c r="AW617"/>
  <c r="AR617"/>
  <c r="AO617"/>
  <c r="AL617"/>
  <c r="AI617"/>
  <c r="AE617"/>
  <c r="AB617"/>
  <c r="Y617"/>
  <c r="V617"/>
  <c r="R617"/>
  <c r="BS617" s="1"/>
  <c r="O617"/>
  <c r="BP617" s="1"/>
  <c r="L617"/>
  <c r="BM617" s="1"/>
  <c r="I617"/>
  <c r="BJ617" s="1"/>
  <c r="BE616"/>
  <c r="CF616" s="1"/>
  <c r="BB616"/>
  <c r="AX616"/>
  <c r="AX619" s="1"/>
  <c r="AW616"/>
  <c r="AR616"/>
  <c r="AO616"/>
  <c r="AO619" s="1"/>
  <c r="AL616"/>
  <c r="AL619" s="1"/>
  <c r="AI616"/>
  <c r="AI619" s="1"/>
  <c r="AE616"/>
  <c r="AE619" s="1"/>
  <c r="AB616"/>
  <c r="Y616"/>
  <c r="V616"/>
  <c r="V619" s="1"/>
  <c r="R616"/>
  <c r="O616"/>
  <c r="L616"/>
  <c r="I616"/>
  <c r="BJ616" s="1"/>
  <c r="BD614"/>
  <c r="CE614" s="1"/>
  <c r="BC614"/>
  <c r="CD614" s="1"/>
  <c r="BA614"/>
  <c r="CB614" s="1"/>
  <c r="AZ614"/>
  <c r="CA614" s="1"/>
  <c r="AV614"/>
  <c r="BV614" s="1"/>
  <c r="AU614"/>
  <c r="BU614" s="1"/>
  <c r="AT614"/>
  <c r="BT614" s="1"/>
  <c r="AS614"/>
  <c r="AQ614"/>
  <c r="AP614"/>
  <c r="AN614"/>
  <c r="AM614"/>
  <c r="AK614"/>
  <c r="AJ614"/>
  <c r="AH614"/>
  <c r="AG614"/>
  <c r="AF614"/>
  <c r="AD614"/>
  <c r="AC614"/>
  <c r="AA614"/>
  <c r="Z614"/>
  <c r="X614"/>
  <c r="W614"/>
  <c r="U614"/>
  <c r="T614"/>
  <c r="S614"/>
  <c r="Q614"/>
  <c r="P614"/>
  <c r="N614"/>
  <c r="M614"/>
  <c r="K614"/>
  <c r="J614"/>
  <c r="H614"/>
  <c r="G614"/>
  <c r="BE613"/>
  <c r="CF613" s="1"/>
  <c r="BB613"/>
  <c r="CC613" s="1"/>
  <c r="AX613"/>
  <c r="AW613"/>
  <c r="AR613"/>
  <c r="AO613"/>
  <c r="AL613"/>
  <c r="AI613"/>
  <c r="AE613"/>
  <c r="AB613"/>
  <c r="Y613"/>
  <c r="V613"/>
  <c r="R613"/>
  <c r="BS613" s="1"/>
  <c r="O613"/>
  <c r="BP613" s="1"/>
  <c r="L613"/>
  <c r="BM613" s="1"/>
  <c r="I613"/>
  <c r="BJ613" s="1"/>
  <c r="BE612"/>
  <c r="CF612" s="1"/>
  <c r="BB612"/>
  <c r="CC612" s="1"/>
  <c r="AX612"/>
  <c r="AW612"/>
  <c r="AR612"/>
  <c r="AO612"/>
  <c r="AL612"/>
  <c r="AI612"/>
  <c r="AE612"/>
  <c r="AB612"/>
  <c r="Y612"/>
  <c r="V612"/>
  <c r="R612"/>
  <c r="BS612" s="1"/>
  <c r="O612"/>
  <c r="BP612" s="1"/>
  <c r="L612"/>
  <c r="BM612" s="1"/>
  <c r="I612"/>
  <c r="BJ612" s="1"/>
  <c r="BE611"/>
  <c r="CF611" s="1"/>
  <c r="BB611"/>
  <c r="CC611" s="1"/>
  <c r="AX611"/>
  <c r="AX614" s="1"/>
  <c r="AW611"/>
  <c r="AR611"/>
  <c r="AR614" s="1"/>
  <c r="AO611"/>
  <c r="AL611"/>
  <c r="AL614" s="1"/>
  <c r="AI611"/>
  <c r="AE611"/>
  <c r="AE614" s="1"/>
  <c r="AB611"/>
  <c r="Y611"/>
  <c r="Y614" s="1"/>
  <c r="V611"/>
  <c r="R611"/>
  <c r="O611"/>
  <c r="BP611" s="1"/>
  <c r="L611"/>
  <c r="I611"/>
  <c r="BJ611" s="1"/>
  <c r="BD600"/>
  <c r="CE600" s="1"/>
  <c r="BC600"/>
  <c r="CD600" s="1"/>
  <c r="BA600"/>
  <c r="CB600" s="1"/>
  <c r="AZ600"/>
  <c r="CA600" s="1"/>
  <c r="AV600"/>
  <c r="BV600" s="1"/>
  <c r="AU600"/>
  <c r="BU600" s="1"/>
  <c r="AT600"/>
  <c r="BT600" s="1"/>
  <c r="AS600"/>
  <c r="AQ600"/>
  <c r="AP600"/>
  <c r="AN600"/>
  <c r="AM600"/>
  <c r="AK600"/>
  <c r="AJ600"/>
  <c r="AH600"/>
  <c r="AG600"/>
  <c r="AF600"/>
  <c r="AD600"/>
  <c r="AC600"/>
  <c r="AA600"/>
  <c r="Z600"/>
  <c r="X600"/>
  <c r="W600"/>
  <c r="U600"/>
  <c r="T600"/>
  <c r="S600"/>
  <c r="Q600"/>
  <c r="P600"/>
  <c r="N600"/>
  <c r="M600"/>
  <c r="K600"/>
  <c r="J600"/>
  <c r="H600"/>
  <c r="G600"/>
  <c r="BE599"/>
  <c r="CF599" s="1"/>
  <c r="BB599"/>
  <c r="CC599" s="1"/>
  <c r="AX599"/>
  <c r="AW599"/>
  <c r="AR599"/>
  <c r="AO599"/>
  <c r="AL599"/>
  <c r="AI599"/>
  <c r="AE599"/>
  <c r="AB599"/>
  <c r="Y599"/>
  <c r="V599"/>
  <c r="R599"/>
  <c r="BS599" s="1"/>
  <c r="O599"/>
  <c r="BP599" s="1"/>
  <c r="L599"/>
  <c r="BM599" s="1"/>
  <c r="I599"/>
  <c r="BJ599" s="1"/>
  <c r="BE598"/>
  <c r="CF598" s="1"/>
  <c r="BB598"/>
  <c r="CC598" s="1"/>
  <c r="AX598"/>
  <c r="AW598"/>
  <c r="AR598"/>
  <c r="AO598"/>
  <c r="AL598"/>
  <c r="AI598"/>
  <c r="AE598"/>
  <c r="AB598"/>
  <c r="Y598"/>
  <c r="V598"/>
  <c r="R598"/>
  <c r="BS598" s="1"/>
  <c r="O598"/>
  <c r="BP598" s="1"/>
  <c r="L598"/>
  <c r="BM598" s="1"/>
  <c r="I598"/>
  <c r="BJ598" s="1"/>
  <c r="BE597"/>
  <c r="CF597" s="1"/>
  <c r="BB597"/>
  <c r="AX597"/>
  <c r="AX600" s="1"/>
  <c r="AW597"/>
  <c r="AR597"/>
  <c r="AR600" s="1"/>
  <c r="AO597"/>
  <c r="AL597"/>
  <c r="AL600" s="1"/>
  <c r="AI597"/>
  <c r="AI600" s="1"/>
  <c r="AE597"/>
  <c r="AE600" s="1"/>
  <c r="AB597"/>
  <c r="AB600" s="1"/>
  <c r="Y597"/>
  <c r="Y600" s="1"/>
  <c r="V597"/>
  <c r="V600" s="1"/>
  <c r="R597"/>
  <c r="O597"/>
  <c r="BP597" s="1"/>
  <c r="L597"/>
  <c r="BM597" s="1"/>
  <c r="I597"/>
  <c r="BJ597" s="1"/>
  <c r="BD594"/>
  <c r="CE594" s="1"/>
  <c r="BC594"/>
  <c r="CD594" s="1"/>
  <c r="BA594"/>
  <c r="CB594" s="1"/>
  <c r="AZ594"/>
  <c r="CA594" s="1"/>
  <c r="AV594"/>
  <c r="BV594" s="1"/>
  <c r="AU594"/>
  <c r="BU594" s="1"/>
  <c r="AT594"/>
  <c r="BT594" s="1"/>
  <c r="AS594"/>
  <c r="AQ594"/>
  <c r="AP594"/>
  <c r="AN594"/>
  <c r="AM594"/>
  <c r="AK594"/>
  <c r="AJ594"/>
  <c r="AH594"/>
  <c r="AG594"/>
  <c r="AF594"/>
  <c r="AD594"/>
  <c r="AC594"/>
  <c r="AA594"/>
  <c r="Z594"/>
  <c r="X594"/>
  <c r="W594"/>
  <c r="U594"/>
  <c r="T594"/>
  <c r="S594"/>
  <c r="Q594"/>
  <c r="P594"/>
  <c r="N594"/>
  <c r="M594"/>
  <c r="K594"/>
  <c r="J594"/>
  <c r="H594"/>
  <c r="G594"/>
  <c r="BE593"/>
  <c r="CF593" s="1"/>
  <c r="BB593"/>
  <c r="CC593" s="1"/>
  <c r="AX593"/>
  <c r="AW593"/>
  <c r="AR593"/>
  <c r="AO593"/>
  <c r="AL593"/>
  <c r="AI593"/>
  <c r="AE593"/>
  <c r="AB593"/>
  <c r="Y593"/>
  <c r="V593"/>
  <c r="R593"/>
  <c r="BS593" s="1"/>
  <c r="O593"/>
  <c r="BP593" s="1"/>
  <c r="L593"/>
  <c r="BM593" s="1"/>
  <c r="I593"/>
  <c r="BJ593" s="1"/>
  <c r="BE592"/>
  <c r="CF592" s="1"/>
  <c r="BB592"/>
  <c r="CC592" s="1"/>
  <c r="AX592"/>
  <c r="AW592"/>
  <c r="AR592"/>
  <c r="AO592"/>
  <c r="AL592"/>
  <c r="AI592"/>
  <c r="AE592"/>
  <c r="AB592"/>
  <c r="Y592"/>
  <c r="V592"/>
  <c r="R592"/>
  <c r="BS592" s="1"/>
  <c r="O592"/>
  <c r="BP592" s="1"/>
  <c r="L592"/>
  <c r="BM592" s="1"/>
  <c r="I592"/>
  <c r="BJ592" s="1"/>
  <c r="BE591"/>
  <c r="CF591" s="1"/>
  <c r="BB591"/>
  <c r="AX591"/>
  <c r="AX594" s="1"/>
  <c r="AW591"/>
  <c r="AR591"/>
  <c r="AR594" s="1"/>
  <c r="AO591"/>
  <c r="AL591"/>
  <c r="AL594" s="1"/>
  <c r="AI591"/>
  <c r="AI594" s="1"/>
  <c r="AE591"/>
  <c r="AE594" s="1"/>
  <c r="AB591"/>
  <c r="AB594" s="1"/>
  <c r="Y591"/>
  <c r="Y594" s="1"/>
  <c r="V591"/>
  <c r="V594" s="1"/>
  <c r="R591"/>
  <c r="O591"/>
  <c r="BP591" s="1"/>
  <c r="L591"/>
  <c r="BM591" s="1"/>
  <c r="I591"/>
  <c r="BJ591" s="1"/>
  <c r="BD587"/>
  <c r="CE587" s="1"/>
  <c r="BC587"/>
  <c r="CD587" s="1"/>
  <c r="BA587"/>
  <c r="CB587" s="1"/>
  <c r="AZ587"/>
  <c r="CA587" s="1"/>
  <c r="AV587"/>
  <c r="BV587" s="1"/>
  <c r="AU587"/>
  <c r="BU587" s="1"/>
  <c r="AT587"/>
  <c r="BT587" s="1"/>
  <c r="AS587"/>
  <c r="AQ587"/>
  <c r="AP587"/>
  <c r="AN587"/>
  <c r="AM587"/>
  <c r="AK587"/>
  <c r="AJ587"/>
  <c r="AH587"/>
  <c r="AG587"/>
  <c r="AF587"/>
  <c r="AD587"/>
  <c r="AC587"/>
  <c r="AA587"/>
  <c r="Z587"/>
  <c r="X587"/>
  <c r="W587"/>
  <c r="U587"/>
  <c r="T587"/>
  <c r="S587"/>
  <c r="Q587"/>
  <c r="P587"/>
  <c r="N587"/>
  <c r="M587"/>
  <c r="K587"/>
  <c r="J587"/>
  <c r="H587"/>
  <c r="G587"/>
  <c r="BE586"/>
  <c r="CF586" s="1"/>
  <c r="BB586"/>
  <c r="CC586" s="1"/>
  <c r="AX586"/>
  <c r="AW586"/>
  <c r="AR586"/>
  <c r="AO586"/>
  <c r="AL586"/>
  <c r="AI586"/>
  <c r="AE586"/>
  <c r="AB586"/>
  <c r="Y586"/>
  <c r="V586"/>
  <c r="R586"/>
  <c r="BS586" s="1"/>
  <c r="O586"/>
  <c r="BP586" s="1"/>
  <c r="L586"/>
  <c r="BM586" s="1"/>
  <c r="I586"/>
  <c r="BJ586" s="1"/>
  <c r="BE585"/>
  <c r="CF585" s="1"/>
  <c r="BB585"/>
  <c r="CC585" s="1"/>
  <c r="AX585"/>
  <c r="AW585"/>
  <c r="AR585"/>
  <c r="AO585"/>
  <c r="AL585"/>
  <c r="AI585"/>
  <c r="AE585"/>
  <c r="AB585"/>
  <c r="Y585"/>
  <c r="V585"/>
  <c r="R585"/>
  <c r="BS585" s="1"/>
  <c r="O585"/>
  <c r="BP585" s="1"/>
  <c r="L585"/>
  <c r="BM585" s="1"/>
  <c r="I585"/>
  <c r="BJ585" s="1"/>
  <c r="BE584"/>
  <c r="CF584" s="1"/>
  <c r="BB584"/>
  <c r="AX584"/>
  <c r="AX587" s="1"/>
  <c r="AW584"/>
  <c r="AR584"/>
  <c r="AR587" s="1"/>
  <c r="AO584"/>
  <c r="AL584"/>
  <c r="AL587" s="1"/>
  <c r="AI584"/>
  <c r="AI587" s="1"/>
  <c r="AE584"/>
  <c r="AE587" s="1"/>
  <c r="AB584"/>
  <c r="AB587" s="1"/>
  <c r="Y584"/>
  <c r="Y587" s="1"/>
  <c r="V584"/>
  <c r="V587" s="1"/>
  <c r="R584"/>
  <c r="O584"/>
  <c r="BP584" s="1"/>
  <c r="L584"/>
  <c r="BM584" s="1"/>
  <c r="I584"/>
  <c r="BJ584" s="1"/>
  <c r="BD581"/>
  <c r="CE581" s="1"/>
  <c r="BC581"/>
  <c r="CD581" s="1"/>
  <c r="BA581"/>
  <c r="CB581" s="1"/>
  <c r="AZ581"/>
  <c r="CA581" s="1"/>
  <c r="AV581"/>
  <c r="BV581" s="1"/>
  <c r="AU581"/>
  <c r="BU581" s="1"/>
  <c r="AT581"/>
  <c r="BT581" s="1"/>
  <c r="AS581"/>
  <c r="AQ581"/>
  <c r="AP581"/>
  <c r="AN581"/>
  <c r="AM581"/>
  <c r="AK581"/>
  <c r="AJ581"/>
  <c r="AH581"/>
  <c r="AG581"/>
  <c r="AF581"/>
  <c r="AD581"/>
  <c r="AC581"/>
  <c r="AA581"/>
  <c r="Z581"/>
  <c r="X581"/>
  <c r="W581"/>
  <c r="U581"/>
  <c r="T581"/>
  <c r="S581"/>
  <c r="Q581"/>
  <c r="P581"/>
  <c r="N581"/>
  <c r="M581"/>
  <c r="K581"/>
  <c r="J581"/>
  <c r="H581"/>
  <c r="G581"/>
  <c r="BE580"/>
  <c r="CF580" s="1"/>
  <c r="BB580"/>
  <c r="CC580" s="1"/>
  <c r="AX580"/>
  <c r="AW580"/>
  <c r="AR580"/>
  <c r="AO580"/>
  <c r="AL580"/>
  <c r="AI580"/>
  <c r="AE580"/>
  <c r="AB580"/>
  <c r="Y580"/>
  <c r="V580"/>
  <c r="R580"/>
  <c r="BS580" s="1"/>
  <c r="O580"/>
  <c r="BP580" s="1"/>
  <c r="L580"/>
  <c r="BM580" s="1"/>
  <c r="I580"/>
  <c r="BJ580" s="1"/>
  <c r="BE579"/>
  <c r="CF579" s="1"/>
  <c r="BB579"/>
  <c r="CC579" s="1"/>
  <c r="AX579"/>
  <c r="AW579"/>
  <c r="AR579"/>
  <c r="AO579"/>
  <c r="AL579"/>
  <c r="AI579"/>
  <c r="AE579"/>
  <c r="AB579"/>
  <c r="Y579"/>
  <c r="V579"/>
  <c r="R579"/>
  <c r="BS579" s="1"/>
  <c r="O579"/>
  <c r="BP579" s="1"/>
  <c r="L579"/>
  <c r="BM579" s="1"/>
  <c r="I579"/>
  <c r="BJ579" s="1"/>
  <c r="BE578"/>
  <c r="CF578" s="1"/>
  <c r="BB578"/>
  <c r="AX578"/>
  <c r="AX581" s="1"/>
  <c r="AW578"/>
  <c r="AR578"/>
  <c r="AO578"/>
  <c r="AO581" s="1"/>
  <c r="AL578"/>
  <c r="AL581" s="1"/>
  <c r="AI578"/>
  <c r="AI581" s="1"/>
  <c r="AE578"/>
  <c r="AE581" s="1"/>
  <c r="AB578"/>
  <c r="Y578"/>
  <c r="Y581" s="1"/>
  <c r="V578"/>
  <c r="V581" s="1"/>
  <c r="R578"/>
  <c r="O578"/>
  <c r="L578"/>
  <c r="I578"/>
  <c r="BJ578" s="1"/>
  <c r="BD575"/>
  <c r="CE575" s="1"/>
  <c r="BC575"/>
  <c r="CD575" s="1"/>
  <c r="BA575"/>
  <c r="CB575" s="1"/>
  <c r="AZ575"/>
  <c r="CA575" s="1"/>
  <c r="AV575"/>
  <c r="BV575" s="1"/>
  <c r="AU575"/>
  <c r="BU575" s="1"/>
  <c r="AT575"/>
  <c r="BT575" s="1"/>
  <c r="AS575"/>
  <c r="AQ575"/>
  <c r="AP575"/>
  <c r="AN575"/>
  <c r="AM575"/>
  <c r="AK575"/>
  <c r="AJ575"/>
  <c r="AH575"/>
  <c r="AG575"/>
  <c r="AF575"/>
  <c r="AD575"/>
  <c r="AC575"/>
  <c r="AA575"/>
  <c r="Z575"/>
  <c r="X575"/>
  <c r="W575"/>
  <c r="U575"/>
  <c r="T575"/>
  <c r="S575"/>
  <c r="Q575"/>
  <c r="P575"/>
  <c r="N575"/>
  <c r="M575"/>
  <c r="K575"/>
  <c r="J575"/>
  <c r="H575"/>
  <c r="G575"/>
  <c r="BE574"/>
  <c r="CF574" s="1"/>
  <c r="BB574"/>
  <c r="CC574" s="1"/>
  <c r="AX574"/>
  <c r="AW574"/>
  <c r="AR574"/>
  <c r="AO574"/>
  <c r="AL574"/>
  <c r="AI574"/>
  <c r="AE574"/>
  <c r="AB574"/>
  <c r="Y574"/>
  <c r="V574"/>
  <c r="R574"/>
  <c r="BS574" s="1"/>
  <c r="O574"/>
  <c r="BP574" s="1"/>
  <c r="L574"/>
  <c r="BM574" s="1"/>
  <c r="I574"/>
  <c r="BJ574" s="1"/>
  <c r="BE573"/>
  <c r="CF573" s="1"/>
  <c r="BB573"/>
  <c r="CC573" s="1"/>
  <c r="AX573"/>
  <c r="AW573"/>
  <c r="AR573"/>
  <c r="AO573"/>
  <c r="AL573"/>
  <c r="AI573"/>
  <c r="AE573"/>
  <c r="AB573"/>
  <c r="Y573"/>
  <c r="V573"/>
  <c r="R573"/>
  <c r="BS573" s="1"/>
  <c r="O573"/>
  <c r="BP573" s="1"/>
  <c r="L573"/>
  <c r="BM573" s="1"/>
  <c r="I573"/>
  <c r="BJ573" s="1"/>
  <c r="BE572"/>
  <c r="CF572" s="1"/>
  <c r="BB572"/>
  <c r="AX572"/>
  <c r="AX575" s="1"/>
  <c r="AW572"/>
  <c r="AR572"/>
  <c r="AR575" s="1"/>
  <c r="AO572"/>
  <c r="AL572"/>
  <c r="AL575" s="1"/>
  <c r="AI572"/>
  <c r="AI575" s="1"/>
  <c r="AE572"/>
  <c r="AE575" s="1"/>
  <c r="AB572"/>
  <c r="AB575" s="1"/>
  <c r="Y572"/>
  <c r="Y575" s="1"/>
  <c r="V572"/>
  <c r="V575" s="1"/>
  <c r="R572"/>
  <c r="O572"/>
  <c r="BP572" s="1"/>
  <c r="L572"/>
  <c r="I572"/>
  <c r="BJ572" s="1"/>
  <c r="BD569"/>
  <c r="CE569" s="1"/>
  <c r="BC569"/>
  <c r="CD569" s="1"/>
  <c r="BA569"/>
  <c r="CB569" s="1"/>
  <c r="AZ569"/>
  <c r="CA569" s="1"/>
  <c r="AV569"/>
  <c r="BV569" s="1"/>
  <c r="AU569"/>
  <c r="BU569" s="1"/>
  <c r="AT569"/>
  <c r="BT569" s="1"/>
  <c r="AS569"/>
  <c r="AQ569"/>
  <c r="AP569"/>
  <c r="AN569"/>
  <c r="AM569"/>
  <c r="AK569"/>
  <c r="AJ569"/>
  <c r="AH569"/>
  <c r="AG569"/>
  <c r="AF569"/>
  <c r="AD569"/>
  <c r="AC569"/>
  <c r="AA569"/>
  <c r="Z569"/>
  <c r="X569"/>
  <c r="W569"/>
  <c r="U569"/>
  <c r="T569"/>
  <c r="S569"/>
  <c r="Q569"/>
  <c r="P569"/>
  <c r="N569"/>
  <c r="M569"/>
  <c r="K569"/>
  <c r="J569"/>
  <c r="H569"/>
  <c r="G569"/>
  <c r="BE568"/>
  <c r="CF568" s="1"/>
  <c r="BB568"/>
  <c r="CC568" s="1"/>
  <c r="AX568"/>
  <c r="AW568"/>
  <c r="AR568"/>
  <c r="AO568"/>
  <c r="AL568"/>
  <c r="AI568"/>
  <c r="AE568"/>
  <c r="AB568"/>
  <c r="Y568"/>
  <c r="V568"/>
  <c r="R568"/>
  <c r="BS568" s="1"/>
  <c r="O568"/>
  <c r="BP568" s="1"/>
  <c r="L568"/>
  <c r="BM568" s="1"/>
  <c r="I568"/>
  <c r="BJ568" s="1"/>
  <c r="BE567"/>
  <c r="CF567" s="1"/>
  <c r="BB567"/>
  <c r="CC567" s="1"/>
  <c r="AX567"/>
  <c r="AW567"/>
  <c r="AR567"/>
  <c r="AO567"/>
  <c r="AL567"/>
  <c r="AI567"/>
  <c r="AE567"/>
  <c r="AB567"/>
  <c r="Y567"/>
  <c r="V567"/>
  <c r="R567"/>
  <c r="BS567" s="1"/>
  <c r="O567"/>
  <c r="BP567" s="1"/>
  <c r="L567"/>
  <c r="BM567" s="1"/>
  <c r="I567"/>
  <c r="BJ567" s="1"/>
  <c r="BE566"/>
  <c r="CF566" s="1"/>
  <c r="BB566"/>
  <c r="AX566"/>
  <c r="AX569" s="1"/>
  <c r="AW566"/>
  <c r="AR566"/>
  <c r="AO566"/>
  <c r="AO569" s="1"/>
  <c r="AL566"/>
  <c r="AL569" s="1"/>
  <c r="AI566"/>
  <c r="AI569" s="1"/>
  <c r="AE566"/>
  <c r="AE569" s="1"/>
  <c r="AB566"/>
  <c r="Y566"/>
  <c r="Y569" s="1"/>
  <c r="V566"/>
  <c r="V569" s="1"/>
  <c r="R566"/>
  <c r="O566"/>
  <c r="L566"/>
  <c r="I566"/>
  <c r="BJ566" s="1"/>
  <c r="BD563"/>
  <c r="CE563" s="1"/>
  <c r="BC563"/>
  <c r="CD563" s="1"/>
  <c r="BA563"/>
  <c r="CB563" s="1"/>
  <c r="AZ563"/>
  <c r="CA563" s="1"/>
  <c r="AV563"/>
  <c r="BV563" s="1"/>
  <c r="AU563"/>
  <c r="BU563" s="1"/>
  <c r="AT563"/>
  <c r="BT563" s="1"/>
  <c r="AS563"/>
  <c r="AQ563"/>
  <c r="AP563"/>
  <c r="AN563"/>
  <c r="AM563"/>
  <c r="AK563"/>
  <c r="AJ563"/>
  <c r="AH563"/>
  <c r="AG563"/>
  <c r="AF563"/>
  <c r="AD563"/>
  <c r="AC563"/>
  <c r="AA563"/>
  <c r="Z563"/>
  <c r="X563"/>
  <c r="W563"/>
  <c r="U563"/>
  <c r="T563"/>
  <c r="S563"/>
  <c r="Q563"/>
  <c r="P563"/>
  <c r="N563"/>
  <c r="M563"/>
  <c r="K563"/>
  <c r="J563"/>
  <c r="H563"/>
  <c r="G563"/>
  <c r="BE562"/>
  <c r="CF562" s="1"/>
  <c r="BB562"/>
  <c r="CC562" s="1"/>
  <c r="AX562"/>
  <c r="AW562"/>
  <c r="AR562"/>
  <c r="AO562"/>
  <c r="AL562"/>
  <c r="AI562"/>
  <c r="AE562"/>
  <c r="AB562"/>
  <c r="Y562"/>
  <c r="V562"/>
  <c r="R562"/>
  <c r="BS562" s="1"/>
  <c r="O562"/>
  <c r="BP562" s="1"/>
  <c r="L562"/>
  <c r="BM562" s="1"/>
  <c r="I562"/>
  <c r="BJ562" s="1"/>
  <c r="BE561"/>
  <c r="CF561" s="1"/>
  <c r="BB561"/>
  <c r="CC561" s="1"/>
  <c r="AX561"/>
  <c r="AW561"/>
  <c r="AR561"/>
  <c r="AO561"/>
  <c r="AL561"/>
  <c r="AI561"/>
  <c r="AE561"/>
  <c r="AB561"/>
  <c r="Y561"/>
  <c r="V561"/>
  <c r="R561"/>
  <c r="BS561" s="1"/>
  <c r="O561"/>
  <c r="BP561" s="1"/>
  <c r="L561"/>
  <c r="BM561" s="1"/>
  <c r="I561"/>
  <c r="BJ561" s="1"/>
  <c r="BE560"/>
  <c r="CF560" s="1"/>
  <c r="BB560"/>
  <c r="AX560"/>
  <c r="AW560"/>
  <c r="AR560"/>
  <c r="AO560"/>
  <c r="AO563" s="1"/>
  <c r="AL560"/>
  <c r="AL563" s="1"/>
  <c r="AI560"/>
  <c r="AI563" s="1"/>
  <c r="AE560"/>
  <c r="AE563" s="1"/>
  <c r="AB560"/>
  <c r="Y560"/>
  <c r="Y563" s="1"/>
  <c r="V560"/>
  <c r="V563" s="1"/>
  <c r="R560"/>
  <c r="O560"/>
  <c r="L560"/>
  <c r="I560"/>
  <c r="BJ560" s="1"/>
  <c r="BD557"/>
  <c r="CE557" s="1"/>
  <c r="BC557"/>
  <c r="CD557" s="1"/>
  <c r="BA557"/>
  <c r="CB557" s="1"/>
  <c r="AZ557"/>
  <c r="CA557" s="1"/>
  <c r="AV557"/>
  <c r="BV557" s="1"/>
  <c r="AU557"/>
  <c r="BU557" s="1"/>
  <c r="AT557"/>
  <c r="BT557" s="1"/>
  <c r="AS557"/>
  <c r="AQ557"/>
  <c r="AP557"/>
  <c r="AN557"/>
  <c r="AM557"/>
  <c r="AK557"/>
  <c r="AJ557"/>
  <c r="AH557"/>
  <c r="AG557"/>
  <c r="AF557"/>
  <c r="AD557"/>
  <c r="AC557"/>
  <c r="AA557"/>
  <c r="Z557"/>
  <c r="X557"/>
  <c r="W557"/>
  <c r="U557"/>
  <c r="T557"/>
  <c r="S557"/>
  <c r="Q557"/>
  <c r="P557"/>
  <c r="N557"/>
  <c r="M557"/>
  <c r="K557"/>
  <c r="J557"/>
  <c r="H557"/>
  <c r="G557"/>
  <c r="BE556"/>
  <c r="CF556" s="1"/>
  <c r="BB556"/>
  <c r="CC556" s="1"/>
  <c r="AX556"/>
  <c r="AW556"/>
  <c r="AR556"/>
  <c r="AO556"/>
  <c r="AL556"/>
  <c r="AI556"/>
  <c r="AE556"/>
  <c r="AB556"/>
  <c r="Y556"/>
  <c r="V556"/>
  <c r="R556"/>
  <c r="BS556" s="1"/>
  <c r="O556"/>
  <c r="BP556" s="1"/>
  <c r="L556"/>
  <c r="BM556" s="1"/>
  <c r="I556"/>
  <c r="BJ556" s="1"/>
  <c r="BE555"/>
  <c r="CF555" s="1"/>
  <c r="BB555"/>
  <c r="CC555" s="1"/>
  <c r="AX555"/>
  <c r="AW555"/>
  <c r="AR555"/>
  <c r="AO555"/>
  <c r="AL555"/>
  <c r="AI555"/>
  <c r="AE555"/>
  <c r="AB555"/>
  <c r="Y555"/>
  <c r="V555"/>
  <c r="R555"/>
  <c r="BS555" s="1"/>
  <c r="O555"/>
  <c r="BP555" s="1"/>
  <c r="L555"/>
  <c r="BM555" s="1"/>
  <c r="I555"/>
  <c r="BJ555" s="1"/>
  <c r="BE554"/>
  <c r="CF554" s="1"/>
  <c r="BB554"/>
  <c r="AX554"/>
  <c r="AX557" s="1"/>
  <c r="AW554"/>
  <c r="AR554"/>
  <c r="AO554"/>
  <c r="AO557" s="1"/>
  <c r="AL554"/>
  <c r="AL557" s="1"/>
  <c r="AI554"/>
  <c r="AI557" s="1"/>
  <c r="AE554"/>
  <c r="AE557" s="1"/>
  <c r="AB554"/>
  <c r="Y554"/>
  <c r="Y557" s="1"/>
  <c r="V554"/>
  <c r="V557" s="1"/>
  <c r="R554"/>
  <c r="O554"/>
  <c r="L554"/>
  <c r="I554"/>
  <c r="BJ554" s="1"/>
  <c r="BE550"/>
  <c r="CF550" s="1"/>
  <c r="BB550"/>
  <c r="CC550" s="1"/>
  <c r="AX550"/>
  <c r="AW550"/>
  <c r="AR550"/>
  <c r="AO550"/>
  <c r="AL550"/>
  <c r="AI550"/>
  <c r="AE550"/>
  <c r="AB550"/>
  <c r="Y550"/>
  <c r="V550"/>
  <c r="R550"/>
  <c r="BS550" s="1"/>
  <c r="O550"/>
  <c r="BP550" s="1"/>
  <c r="L550"/>
  <c r="BM550" s="1"/>
  <c r="I550"/>
  <c r="BJ550" s="1"/>
  <c r="BE549"/>
  <c r="CF549" s="1"/>
  <c r="BB549"/>
  <c r="CC549" s="1"/>
  <c r="AX549"/>
  <c r="AW549"/>
  <c r="AR549"/>
  <c r="AO549"/>
  <c r="AL549"/>
  <c r="AI549"/>
  <c r="AE549"/>
  <c r="AB549"/>
  <c r="Y549"/>
  <c r="V549"/>
  <c r="R549"/>
  <c r="BS549" s="1"/>
  <c r="O549"/>
  <c r="BP549" s="1"/>
  <c r="L549"/>
  <c r="BM549" s="1"/>
  <c r="I549"/>
  <c r="BJ549" s="1"/>
  <c r="BE548"/>
  <c r="CF548" s="1"/>
  <c r="BB548"/>
  <c r="CC548" s="1"/>
  <c r="AX548"/>
  <c r="AW548"/>
  <c r="AR548"/>
  <c r="AO548"/>
  <c r="AL548"/>
  <c r="AI548"/>
  <c r="AE548"/>
  <c r="AB548"/>
  <c r="Y548"/>
  <c r="V548"/>
  <c r="R548"/>
  <c r="BS548" s="1"/>
  <c r="O548"/>
  <c r="BP548" s="1"/>
  <c r="L548"/>
  <c r="BM548" s="1"/>
  <c r="I548"/>
  <c r="BJ548" s="1"/>
  <c r="BE545"/>
  <c r="CF545" s="1"/>
  <c r="BB545"/>
  <c r="CC545" s="1"/>
  <c r="AX545"/>
  <c r="AW545"/>
  <c r="AR545"/>
  <c r="AO545"/>
  <c r="AL545"/>
  <c r="AI545"/>
  <c r="AE545"/>
  <c r="AB545"/>
  <c r="Y545"/>
  <c r="V545"/>
  <c r="R545"/>
  <c r="BS545" s="1"/>
  <c r="O545"/>
  <c r="BP545" s="1"/>
  <c r="L545"/>
  <c r="BM545" s="1"/>
  <c r="I545"/>
  <c r="BJ545" s="1"/>
  <c r="BE544"/>
  <c r="CF544" s="1"/>
  <c r="BB544"/>
  <c r="CC544" s="1"/>
  <c r="AX544"/>
  <c r="AW544"/>
  <c r="AR544"/>
  <c r="AO544"/>
  <c r="AL544"/>
  <c r="AI544"/>
  <c r="AE544"/>
  <c r="AB544"/>
  <c r="Y544"/>
  <c r="V544"/>
  <c r="R544"/>
  <c r="O544"/>
  <c r="BP544" s="1"/>
  <c r="L544"/>
  <c r="BM544" s="1"/>
  <c r="I544"/>
  <c r="BJ544" s="1"/>
  <c r="BE543"/>
  <c r="CF543" s="1"/>
  <c r="BB543"/>
  <c r="CC543" s="1"/>
  <c r="AX543"/>
  <c r="AW543"/>
  <c r="AR543"/>
  <c r="AO543"/>
  <c r="AL543"/>
  <c r="AI543"/>
  <c r="AE543"/>
  <c r="AB543"/>
  <c r="Y543"/>
  <c r="V543"/>
  <c r="R543"/>
  <c r="BS543" s="1"/>
  <c r="O543"/>
  <c r="BP543" s="1"/>
  <c r="L543"/>
  <c r="BM543" s="1"/>
  <c r="I543"/>
  <c r="BJ543" s="1"/>
  <c r="H540"/>
  <c r="J540"/>
  <c r="K540"/>
  <c r="M540"/>
  <c r="N540"/>
  <c r="P540"/>
  <c r="Q540"/>
  <c r="S540"/>
  <c r="T540"/>
  <c r="U540"/>
  <c r="W540"/>
  <c r="X540"/>
  <c r="Z540"/>
  <c r="AA540"/>
  <c r="AC540"/>
  <c r="AD540"/>
  <c r="AF540"/>
  <c r="AG540"/>
  <c r="AH540"/>
  <c r="AJ540"/>
  <c r="AK540"/>
  <c r="AM540"/>
  <c r="AN540"/>
  <c r="AP540"/>
  <c r="AQ540"/>
  <c r="AS540"/>
  <c r="AT540"/>
  <c r="BT540" s="1"/>
  <c r="AU540"/>
  <c r="BU540" s="1"/>
  <c r="AV540"/>
  <c r="BV540" s="1"/>
  <c r="AZ540"/>
  <c r="CA540" s="1"/>
  <c r="BA540"/>
  <c r="CB540" s="1"/>
  <c r="BC540"/>
  <c r="CD540" s="1"/>
  <c r="BD540"/>
  <c r="CE540" s="1"/>
  <c r="BE539"/>
  <c r="CF539" s="1"/>
  <c r="BB539"/>
  <c r="CC539" s="1"/>
  <c r="AX539"/>
  <c r="AW539"/>
  <c r="AR539"/>
  <c r="AO539"/>
  <c r="AL539"/>
  <c r="AI539"/>
  <c r="AE539"/>
  <c r="AB539"/>
  <c r="Y539"/>
  <c r="V539"/>
  <c r="R539"/>
  <c r="BS539" s="1"/>
  <c r="O539"/>
  <c r="BP539" s="1"/>
  <c r="L539"/>
  <c r="BM539" s="1"/>
  <c r="I539"/>
  <c r="BJ539" s="1"/>
  <c r="BE538"/>
  <c r="CF538" s="1"/>
  <c r="BB538"/>
  <c r="CC538" s="1"/>
  <c r="AX538"/>
  <c r="AW538"/>
  <c r="AR538"/>
  <c r="AO538"/>
  <c r="AL538"/>
  <c r="AI538"/>
  <c r="AE538"/>
  <c r="AB538"/>
  <c r="Y538"/>
  <c r="V538"/>
  <c r="R538"/>
  <c r="BS538" s="1"/>
  <c r="O538"/>
  <c r="BP538" s="1"/>
  <c r="L538"/>
  <c r="BM538" s="1"/>
  <c r="I538"/>
  <c r="BJ538" s="1"/>
  <c r="BE537"/>
  <c r="CF537" s="1"/>
  <c r="BB537"/>
  <c r="AX537"/>
  <c r="AX540" s="1"/>
  <c r="AW537"/>
  <c r="AW540" s="1"/>
  <c r="AR537"/>
  <c r="AR540" s="1"/>
  <c r="AO537"/>
  <c r="AO540" s="1"/>
  <c r="AL537"/>
  <c r="AL540" s="1"/>
  <c r="AI537"/>
  <c r="AI540" s="1"/>
  <c r="AE537"/>
  <c r="AE540" s="1"/>
  <c r="AB537"/>
  <c r="AB540" s="1"/>
  <c r="Y537"/>
  <c r="Y540" s="1"/>
  <c r="V537"/>
  <c r="V540" s="1"/>
  <c r="R537"/>
  <c r="O537"/>
  <c r="L537"/>
  <c r="I537"/>
  <c r="BJ537" s="1"/>
  <c r="BE534"/>
  <c r="CF534" s="1"/>
  <c r="BB534"/>
  <c r="CC534" s="1"/>
  <c r="AX534"/>
  <c r="AW534"/>
  <c r="AR534"/>
  <c r="AO534"/>
  <c r="AL534"/>
  <c r="AI534"/>
  <c r="AE534"/>
  <c r="AB534"/>
  <c r="Y534"/>
  <c r="V534"/>
  <c r="R534"/>
  <c r="BS534" s="1"/>
  <c r="O534"/>
  <c r="BP534" s="1"/>
  <c r="L534"/>
  <c r="BM534" s="1"/>
  <c r="I534"/>
  <c r="BJ534" s="1"/>
  <c r="BE533"/>
  <c r="CF533" s="1"/>
  <c r="BB533"/>
  <c r="CC533" s="1"/>
  <c r="AX533"/>
  <c r="AW533"/>
  <c r="AR533"/>
  <c r="AO533"/>
  <c r="AL533"/>
  <c r="AI533"/>
  <c r="AE533"/>
  <c r="AB533"/>
  <c r="Y533"/>
  <c r="V533"/>
  <c r="R533"/>
  <c r="BS533" s="1"/>
  <c r="O533"/>
  <c r="BP533" s="1"/>
  <c r="L533"/>
  <c r="BM533" s="1"/>
  <c r="I533"/>
  <c r="BE532"/>
  <c r="CF532" s="1"/>
  <c r="BB532"/>
  <c r="CC532" s="1"/>
  <c r="AX532"/>
  <c r="AW532"/>
  <c r="AR532"/>
  <c r="AO532"/>
  <c r="AL532"/>
  <c r="AI532"/>
  <c r="AE532"/>
  <c r="AB532"/>
  <c r="Y532"/>
  <c r="V532"/>
  <c r="R532"/>
  <c r="BS532" s="1"/>
  <c r="O532"/>
  <c r="BP532" s="1"/>
  <c r="L532"/>
  <c r="BM532" s="1"/>
  <c r="I532"/>
  <c r="BJ532" s="1"/>
  <c r="BE529"/>
  <c r="CF529" s="1"/>
  <c r="BB529"/>
  <c r="CC529" s="1"/>
  <c r="AX529"/>
  <c r="AW529"/>
  <c r="AR529"/>
  <c r="AO529"/>
  <c r="AL529"/>
  <c r="AI529"/>
  <c r="AE529"/>
  <c r="AB529"/>
  <c r="Y529"/>
  <c r="V529"/>
  <c r="R529"/>
  <c r="BS529" s="1"/>
  <c r="O529"/>
  <c r="BP529" s="1"/>
  <c r="L529"/>
  <c r="BM529" s="1"/>
  <c r="I529"/>
  <c r="BJ529" s="1"/>
  <c r="BE528"/>
  <c r="CF528" s="1"/>
  <c r="BB528"/>
  <c r="CC528" s="1"/>
  <c r="AX528"/>
  <c r="AW528"/>
  <c r="AR528"/>
  <c r="AO528"/>
  <c r="AL528"/>
  <c r="AI528"/>
  <c r="AE528"/>
  <c r="AB528"/>
  <c r="Y528"/>
  <c r="V528"/>
  <c r="R528"/>
  <c r="BS528" s="1"/>
  <c r="O528"/>
  <c r="BP528" s="1"/>
  <c r="L528"/>
  <c r="BM528" s="1"/>
  <c r="I528"/>
  <c r="BJ528" s="1"/>
  <c r="BE527"/>
  <c r="CF527" s="1"/>
  <c r="BB527"/>
  <c r="CC527" s="1"/>
  <c r="AX527"/>
  <c r="AW527"/>
  <c r="AR527"/>
  <c r="AO527"/>
  <c r="AL527"/>
  <c r="AI527"/>
  <c r="AE527"/>
  <c r="AB527"/>
  <c r="Y527"/>
  <c r="V527"/>
  <c r="R527"/>
  <c r="BS527" s="1"/>
  <c r="O527"/>
  <c r="BP527" s="1"/>
  <c r="L527"/>
  <c r="BM527" s="1"/>
  <c r="I527"/>
  <c r="BJ527" s="1"/>
  <c r="BE524"/>
  <c r="CF524" s="1"/>
  <c r="BB524"/>
  <c r="CC524" s="1"/>
  <c r="AX524"/>
  <c r="AW524"/>
  <c r="AR524"/>
  <c r="AO524"/>
  <c r="AL524"/>
  <c r="AI524"/>
  <c r="AE524"/>
  <c r="AB524"/>
  <c r="Y524"/>
  <c r="V524"/>
  <c r="R524"/>
  <c r="BS524" s="1"/>
  <c r="O524"/>
  <c r="BP524" s="1"/>
  <c r="L524"/>
  <c r="I524"/>
  <c r="BJ524" s="1"/>
  <c r="BE523"/>
  <c r="CF523" s="1"/>
  <c r="BB523"/>
  <c r="CC523" s="1"/>
  <c r="AX523"/>
  <c r="AW523"/>
  <c r="AR523"/>
  <c r="AO523"/>
  <c r="AL523"/>
  <c r="AI523"/>
  <c r="AE523"/>
  <c r="AB523"/>
  <c r="Y523"/>
  <c r="V523"/>
  <c r="R523"/>
  <c r="BS523" s="1"/>
  <c r="O523"/>
  <c r="BP523" s="1"/>
  <c r="L523"/>
  <c r="BM523" s="1"/>
  <c r="I523"/>
  <c r="BJ523" s="1"/>
  <c r="BE522"/>
  <c r="CF522" s="1"/>
  <c r="BB522"/>
  <c r="CC522" s="1"/>
  <c r="AX522"/>
  <c r="AW522"/>
  <c r="AR522"/>
  <c r="AO522"/>
  <c r="AL522"/>
  <c r="AI522"/>
  <c r="AE522"/>
  <c r="AB522"/>
  <c r="Y522"/>
  <c r="V522"/>
  <c r="R522"/>
  <c r="BS522" s="1"/>
  <c r="O522"/>
  <c r="BP522" s="1"/>
  <c r="L522"/>
  <c r="BM522" s="1"/>
  <c r="I522"/>
  <c r="BJ522" s="1"/>
  <c r="BE519"/>
  <c r="CF519" s="1"/>
  <c r="BB519"/>
  <c r="CC519" s="1"/>
  <c r="AX519"/>
  <c r="AW519"/>
  <c r="AR519"/>
  <c r="AO519"/>
  <c r="AL519"/>
  <c r="AI519"/>
  <c r="AE519"/>
  <c r="AB519"/>
  <c r="Y519"/>
  <c r="V519"/>
  <c r="R519"/>
  <c r="BS519" s="1"/>
  <c r="O519"/>
  <c r="BP519" s="1"/>
  <c r="L519"/>
  <c r="BM519" s="1"/>
  <c r="I519"/>
  <c r="BJ519" s="1"/>
  <c r="BE518"/>
  <c r="CF518" s="1"/>
  <c r="BB518"/>
  <c r="CC518" s="1"/>
  <c r="AX518"/>
  <c r="AW518"/>
  <c r="AR518"/>
  <c r="AO518"/>
  <c r="AL518"/>
  <c r="AI518"/>
  <c r="AE518"/>
  <c r="AB518"/>
  <c r="Y518"/>
  <c r="V518"/>
  <c r="R518"/>
  <c r="BS518" s="1"/>
  <c r="O518"/>
  <c r="BP518" s="1"/>
  <c r="L518"/>
  <c r="BM518" s="1"/>
  <c r="I518"/>
  <c r="BJ518" s="1"/>
  <c r="BE517"/>
  <c r="CF517" s="1"/>
  <c r="BB517"/>
  <c r="CC517" s="1"/>
  <c r="AX517"/>
  <c r="AW517"/>
  <c r="AR517"/>
  <c r="AO517"/>
  <c r="AL517"/>
  <c r="AI517"/>
  <c r="AE517"/>
  <c r="AB517"/>
  <c r="Y517"/>
  <c r="V517"/>
  <c r="R517"/>
  <c r="BS517" s="1"/>
  <c r="O517"/>
  <c r="BP517" s="1"/>
  <c r="L517"/>
  <c r="BM517" s="1"/>
  <c r="I517"/>
  <c r="BJ517" s="1"/>
  <c r="BE511"/>
  <c r="CF511" s="1"/>
  <c r="BB511"/>
  <c r="CC511" s="1"/>
  <c r="AX511"/>
  <c r="AW511"/>
  <c r="AR511"/>
  <c r="AO511"/>
  <c r="AL511"/>
  <c r="AI511"/>
  <c r="AE511"/>
  <c r="AB511"/>
  <c r="Y511"/>
  <c r="V511"/>
  <c r="R511"/>
  <c r="BS511" s="1"/>
  <c r="O511"/>
  <c r="BP511" s="1"/>
  <c r="L511"/>
  <c r="I511"/>
  <c r="BJ511" s="1"/>
  <c r="BE510"/>
  <c r="CF510" s="1"/>
  <c r="BB510"/>
  <c r="CC510" s="1"/>
  <c r="AX510"/>
  <c r="AX512" s="1"/>
  <c r="AW510"/>
  <c r="AR510"/>
  <c r="AO510"/>
  <c r="AL510"/>
  <c r="AL512" s="1"/>
  <c r="AI510"/>
  <c r="AI512" s="1"/>
  <c r="AE510"/>
  <c r="AE512" s="1"/>
  <c r="AB510"/>
  <c r="AB512" s="1"/>
  <c r="Y510"/>
  <c r="Y512" s="1"/>
  <c r="V510"/>
  <c r="V512" s="1"/>
  <c r="R510"/>
  <c r="O510"/>
  <c r="L510"/>
  <c r="I510"/>
  <c r="BD512"/>
  <c r="BC512"/>
  <c r="BA512"/>
  <c r="AZ512"/>
  <c r="AU512"/>
  <c r="AT512"/>
  <c r="AS512"/>
  <c r="AS606" s="1"/>
  <c r="AQ512"/>
  <c r="AQ606" s="1"/>
  <c r="AP512"/>
  <c r="AP606" s="1"/>
  <c r="AN512"/>
  <c r="AN606" s="1"/>
  <c r="AM512"/>
  <c r="AM606" s="1"/>
  <c r="AK512"/>
  <c r="AK606" s="1"/>
  <c r="AJ512"/>
  <c r="AJ606" s="1"/>
  <c r="AH512"/>
  <c r="AH606" s="1"/>
  <c r="AG512"/>
  <c r="AG606" s="1"/>
  <c r="AF512"/>
  <c r="AF606" s="1"/>
  <c r="AD512"/>
  <c r="AD606" s="1"/>
  <c r="AC512"/>
  <c r="AC606" s="1"/>
  <c r="AA512"/>
  <c r="AA606" s="1"/>
  <c r="Z512"/>
  <c r="Z606" s="1"/>
  <c r="X512"/>
  <c r="X606" s="1"/>
  <c r="W512"/>
  <c r="W606" s="1"/>
  <c r="U512"/>
  <c r="U606" s="1"/>
  <c r="T512"/>
  <c r="T606" s="1"/>
  <c r="S512"/>
  <c r="Q512"/>
  <c r="P512"/>
  <c r="N512"/>
  <c r="M512"/>
  <c r="K512"/>
  <c r="J512"/>
  <c r="H512"/>
  <c r="G512"/>
  <c r="AO512"/>
  <c r="BD507"/>
  <c r="CE507" s="1"/>
  <c r="BC507"/>
  <c r="CD507" s="1"/>
  <c r="BA507"/>
  <c r="CB507" s="1"/>
  <c r="AZ507"/>
  <c r="CA507" s="1"/>
  <c r="AV507"/>
  <c r="BV507" s="1"/>
  <c r="AU507"/>
  <c r="BU507" s="1"/>
  <c r="AT507"/>
  <c r="BT507" s="1"/>
  <c r="AS507"/>
  <c r="AQ507"/>
  <c r="AP507"/>
  <c r="AN507"/>
  <c r="AM507"/>
  <c r="AK507"/>
  <c r="AJ507"/>
  <c r="AH507"/>
  <c r="AG507"/>
  <c r="AF507"/>
  <c r="AD507"/>
  <c r="AC507"/>
  <c r="AA507"/>
  <c r="Z507"/>
  <c r="X507"/>
  <c r="W507"/>
  <c r="U507"/>
  <c r="T507"/>
  <c r="S507"/>
  <c r="Q507"/>
  <c r="P507"/>
  <c r="N507"/>
  <c r="M507"/>
  <c r="K507"/>
  <c r="J507"/>
  <c r="H507"/>
  <c r="G507"/>
  <c r="BE506"/>
  <c r="CF506" s="1"/>
  <c r="BB506"/>
  <c r="CC506" s="1"/>
  <c r="AX506"/>
  <c r="AW506"/>
  <c r="AR506"/>
  <c r="AO506"/>
  <c r="AL506"/>
  <c r="AI506"/>
  <c r="AE506"/>
  <c r="AB506"/>
  <c r="Y506"/>
  <c r="V506"/>
  <c r="R506"/>
  <c r="BS506" s="1"/>
  <c r="O506"/>
  <c r="BP506" s="1"/>
  <c r="L506"/>
  <c r="BM506" s="1"/>
  <c r="I506"/>
  <c r="BJ506" s="1"/>
  <c r="BE505"/>
  <c r="CF505" s="1"/>
  <c r="BB505"/>
  <c r="AX505"/>
  <c r="AW505"/>
  <c r="AW507" s="1"/>
  <c r="AR505"/>
  <c r="AR507" s="1"/>
  <c r="AO505"/>
  <c r="AL505"/>
  <c r="AL507" s="1"/>
  <c r="AI505"/>
  <c r="AI507" s="1"/>
  <c r="AE505"/>
  <c r="AB505"/>
  <c r="Y505"/>
  <c r="V505"/>
  <c r="V507" s="1"/>
  <c r="R505"/>
  <c r="O505"/>
  <c r="L505"/>
  <c r="BM505" s="1"/>
  <c r="I505"/>
  <c r="BJ505" s="1"/>
  <c r="BE504"/>
  <c r="CF504" s="1"/>
  <c r="BB504"/>
  <c r="CC504" s="1"/>
  <c r="AX504"/>
  <c r="AW504"/>
  <c r="AR504"/>
  <c r="AO504"/>
  <c r="AL504"/>
  <c r="AI504"/>
  <c r="AE504"/>
  <c r="AB504"/>
  <c r="Y504"/>
  <c r="V504"/>
  <c r="R504"/>
  <c r="BS504" s="1"/>
  <c r="O504"/>
  <c r="BP504" s="1"/>
  <c r="L504"/>
  <c r="BM504" s="1"/>
  <c r="BJ504"/>
  <c r="CE500"/>
  <c r="Z9" i="5" s="1"/>
  <c r="CD500" i="1"/>
  <c r="Y9" i="5" s="1"/>
  <c r="CB500" i="1"/>
  <c r="W9" i="5" s="1"/>
  <c r="CA500" i="1"/>
  <c r="V9" i="5" s="1"/>
  <c r="BV500" i="1"/>
  <c r="Q9" i="5" s="1"/>
  <c r="BU500" i="1"/>
  <c r="P9" i="5" s="1"/>
  <c r="BT500" i="1"/>
  <c r="O9" i="5" s="1"/>
  <c r="BO500" i="1"/>
  <c r="J9" i="5" s="1"/>
  <c r="BN500" i="1"/>
  <c r="I9" i="5" s="1"/>
  <c r="BI500" i="1"/>
  <c r="BH500"/>
  <c r="AB58" i="2"/>
  <c r="Y58"/>
  <c r="O58"/>
  <c r="L58"/>
  <c r="I58"/>
  <c r="BE498" i="1"/>
  <c r="BB498"/>
  <c r="AX498"/>
  <c r="AW498"/>
  <c r="AR498"/>
  <c r="AO498"/>
  <c r="AL498"/>
  <c r="AI498"/>
  <c r="AE498"/>
  <c r="AB498"/>
  <c r="Y498"/>
  <c r="V498"/>
  <c r="R498"/>
  <c r="O498"/>
  <c r="L498"/>
  <c r="I498"/>
  <c r="BJ498" s="1"/>
  <c r="F57" i="2" s="1"/>
  <c r="BE497" i="1"/>
  <c r="BB497"/>
  <c r="AX497"/>
  <c r="AW497"/>
  <c r="AR497"/>
  <c r="AR500" s="1"/>
  <c r="AO497"/>
  <c r="AO500" s="1"/>
  <c r="AL497"/>
  <c r="AL500" s="1"/>
  <c r="AI497"/>
  <c r="AI500" s="1"/>
  <c r="AE497"/>
  <c r="AE500" s="1"/>
  <c r="AB497"/>
  <c r="AB500" s="1"/>
  <c r="Y497"/>
  <c r="Y500" s="1"/>
  <c r="V497"/>
  <c r="V500" s="1"/>
  <c r="R497"/>
  <c r="O497"/>
  <c r="L497"/>
  <c r="I497"/>
  <c r="H483"/>
  <c r="J483"/>
  <c r="K483"/>
  <c r="M483"/>
  <c r="N483"/>
  <c r="P483"/>
  <c r="Q483"/>
  <c r="S483"/>
  <c r="T483"/>
  <c r="U483"/>
  <c r="W483"/>
  <c r="X483"/>
  <c r="Z483"/>
  <c r="AA483"/>
  <c r="AC483"/>
  <c r="AD483"/>
  <c r="AF483"/>
  <c r="AG483"/>
  <c r="AH483"/>
  <c r="AJ483"/>
  <c r="AK483"/>
  <c r="AM483"/>
  <c r="AN483"/>
  <c r="AP483"/>
  <c r="AQ483"/>
  <c r="AS483"/>
  <c r="AT483"/>
  <c r="AU483"/>
  <c r="BU483" s="1"/>
  <c r="AV483"/>
  <c r="BV483" s="1"/>
  <c r="AZ483"/>
  <c r="CA483" s="1"/>
  <c r="BA483"/>
  <c r="CB483" s="1"/>
  <c r="BC483"/>
  <c r="CD483" s="1"/>
  <c r="BD483"/>
  <c r="CE483" s="1"/>
  <c r="H484"/>
  <c r="J484"/>
  <c r="K484"/>
  <c r="M484"/>
  <c r="N484"/>
  <c r="P484"/>
  <c r="Q484"/>
  <c r="S484"/>
  <c r="T484"/>
  <c r="U484"/>
  <c r="W484"/>
  <c r="X484"/>
  <c r="Z484"/>
  <c r="AA484"/>
  <c r="AC484"/>
  <c r="AD484"/>
  <c r="AF484"/>
  <c r="AG484"/>
  <c r="AH484"/>
  <c r="AJ484"/>
  <c r="AK484"/>
  <c r="AM484"/>
  <c r="AN484"/>
  <c r="AP484"/>
  <c r="AQ484"/>
  <c r="AS484"/>
  <c r="AT484"/>
  <c r="BT484" s="1"/>
  <c r="AU484"/>
  <c r="BU484" s="1"/>
  <c r="AV484"/>
  <c r="BV484" s="1"/>
  <c r="AZ484"/>
  <c r="CA484" s="1"/>
  <c r="BA484"/>
  <c r="CB484" s="1"/>
  <c r="BC484"/>
  <c r="CD484" s="1"/>
  <c r="BD484"/>
  <c r="CE484" s="1"/>
  <c r="H472"/>
  <c r="J472"/>
  <c r="K472"/>
  <c r="M472"/>
  <c r="N472"/>
  <c r="P472"/>
  <c r="Q472"/>
  <c r="S472"/>
  <c r="T472"/>
  <c r="U472"/>
  <c r="W472"/>
  <c r="X472"/>
  <c r="Z472"/>
  <c r="AA472"/>
  <c r="AC472"/>
  <c r="AD472"/>
  <c r="AF472"/>
  <c r="AG472"/>
  <c r="AH472"/>
  <c r="AJ472"/>
  <c r="AK472"/>
  <c r="AM472"/>
  <c r="AN472"/>
  <c r="AP472"/>
  <c r="AQ472"/>
  <c r="AS472"/>
  <c r="AT472"/>
  <c r="BT472" s="1"/>
  <c r="P13" i="2" s="1"/>
  <c r="AU472" i="1"/>
  <c r="BU472" s="1"/>
  <c r="Q13" i="2" s="1"/>
  <c r="AV472" i="1"/>
  <c r="BV472" s="1"/>
  <c r="R13" i="2" s="1"/>
  <c r="AZ472" i="1"/>
  <c r="CA472" s="1"/>
  <c r="W13" i="2" s="1"/>
  <c r="BA472" i="1"/>
  <c r="CB472" s="1"/>
  <c r="X13" i="2" s="1"/>
  <c r="BC472" i="1"/>
  <c r="CD472" s="1"/>
  <c r="Z13" i="2" s="1"/>
  <c r="BD472" i="1"/>
  <c r="CE472" s="1"/>
  <c r="AA13" i="2" s="1"/>
  <c r="H473" i="1"/>
  <c r="J473"/>
  <c r="K473"/>
  <c r="M473"/>
  <c r="N473"/>
  <c r="P473"/>
  <c r="Q473"/>
  <c r="S473"/>
  <c r="T473"/>
  <c r="U473"/>
  <c r="W473"/>
  <c r="X473"/>
  <c r="Z473"/>
  <c r="AA473"/>
  <c r="AC473"/>
  <c r="AD473"/>
  <c r="AF473"/>
  <c r="AG473"/>
  <c r="AH473"/>
  <c r="AJ473"/>
  <c r="AK473"/>
  <c r="AM473"/>
  <c r="AN473"/>
  <c r="AP473"/>
  <c r="AQ473"/>
  <c r="AS473"/>
  <c r="AT473"/>
  <c r="BT473" s="1"/>
  <c r="P14" i="2" s="1"/>
  <c r="AU473" i="1"/>
  <c r="BU473" s="1"/>
  <c r="Q14" i="2" s="1"/>
  <c r="AV473" i="1"/>
  <c r="AZ473"/>
  <c r="CA473" s="1"/>
  <c r="W14" i="2" s="1"/>
  <c r="BA473" i="1"/>
  <c r="CB473" s="1"/>
  <c r="X14" i="2" s="1"/>
  <c r="BC473" i="1"/>
  <c r="CD473" s="1"/>
  <c r="Z14" i="2" s="1"/>
  <c r="BD473" i="1"/>
  <c r="CE473" s="1"/>
  <c r="AA14" i="2" s="1"/>
  <c r="H477" i="1"/>
  <c r="J477"/>
  <c r="K477"/>
  <c r="M477"/>
  <c r="N477"/>
  <c r="P477"/>
  <c r="Q477"/>
  <c r="S477"/>
  <c r="T477"/>
  <c r="U477"/>
  <c r="W477"/>
  <c r="X477"/>
  <c r="Z477"/>
  <c r="AA477"/>
  <c r="AC477"/>
  <c r="AD477"/>
  <c r="AF477"/>
  <c r="AG477"/>
  <c r="AH477"/>
  <c r="AJ477"/>
  <c r="AK477"/>
  <c r="AM477"/>
  <c r="AN477"/>
  <c r="AP477"/>
  <c r="AQ477"/>
  <c r="AS477"/>
  <c r="AT477"/>
  <c r="BT477" s="1"/>
  <c r="AU477"/>
  <c r="BU477" s="1"/>
  <c r="AV477"/>
  <c r="BV477" s="1"/>
  <c r="AZ477"/>
  <c r="CA477" s="1"/>
  <c r="BA477"/>
  <c r="CB477" s="1"/>
  <c r="BC477"/>
  <c r="CD477" s="1"/>
  <c r="BD477"/>
  <c r="CE477" s="1"/>
  <c r="H478"/>
  <c r="J478"/>
  <c r="K478"/>
  <c r="M478"/>
  <c r="N478"/>
  <c r="P478"/>
  <c r="Q478"/>
  <c r="S478"/>
  <c r="T478"/>
  <c r="U478"/>
  <c r="W478"/>
  <c r="X478"/>
  <c r="Z478"/>
  <c r="AA478"/>
  <c r="AC478"/>
  <c r="AD478"/>
  <c r="AF478"/>
  <c r="AG478"/>
  <c r="AH478"/>
  <c r="AJ478"/>
  <c r="AK478"/>
  <c r="AM478"/>
  <c r="AN478"/>
  <c r="AP478"/>
  <c r="AQ478"/>
  <c r="AS478"/>
  <c r="AT478"/>
  <c r="BT478" s="1"/>
  <c r="AU478"/>
  <c r="BU478" s="1"/>
  <c r="AV478"/>
  <c r="BV478" s="1"/>
  <c r="AZ478"/>
  <c r="CA478" s="1"/>
  <c r="BA478"/>
  <c r="CB478" s="1"/>
  <c r="BC478"/>
  <c r="CD478" s="1"/>
  <c r="BD478"/>
  <c r="CE478" s="1"/>
  <c r="H465"/>
  <c r="J465"/>
  <c r="K465"/>
  <c r="M465"/>
  <c r="N465"/>
  <c r="P465"/>
  <c r="Q465"/>
  <c r="S465"/>
  <c r="T465"/>
  <c r="U465"/>
  <c r="W465"/>
  <c r="X465"/>
  <c r="Z465"/>
  <c r="AA465"/>
  <c r="AC465"/>
  <c r="AD465"/>
  <c r="AF465"/>
  <c r="AG465"/>
  <c r="AH465"/>
  <c r="AJ465"/>
  <c r="AK465"/>
  <c r="AM465"/>
  <c r="AN465"/>
  <c r="AP465"/>
  <c r="AQ465"/>
  <c r="AS465"/>
  <c r="AT465"/>
  <c r="BT465" s="1"/>
  <c r="AU465"/>
  <c r="BU465" s="1"/>
  <c r="AV465"/>
  <c r="BV465" s="1"/>
  <c r="AZ465"/>
  <c r="CA465" s="1"/>
  <c r="BA465"/>
  <c r="CB465" s="1"/>
  <c r="BC465"/>
  <c r="CD465" s="1"/>
  <c r="BD465"/>
  <c r="CE465" s="1"/>
  <c r="H461"/>
  <c r="J461"/>
  <c r="K461"/>
  <c r="M461"/>
  <c r="N461"/>
  <c r="P461"/>
  <c r="Q461"/>
  <c r="S461"/>
  <c r="T461"/>
  <c r="U461"/>
  <c r="W461"/>
  <c r="X461"/>
  <c r="Z461"/>
  <c r="AA461"/>
  <c r="AC461"/>
  <c r="AD461"/>
  <c r="AF461"/>
  <c r="AG461"/>
  <c r="AH461"/>
  <c r="AJ461"/>
  <c r="AK461"/>
  <c r="AM461"/>
  <c r="AN461"/>
  <c r="AP461"/>
  <c r="AQ461"/>
  <c r="AS461"/>
  <c r="AT461"/>
  <c r="BT461" s="1"/>
  <c r="AU461"/>
  <c r="BU461" s="1"/>
  <c r="AV461"/>
  <c r="BV461" s="1"/>
  <c r="AZ461"/>
  <c r="CA461" s="1"/>
  <c r="BA461"/>
  <c r="CB461" s="1"/>
  <c r="BC461"/>
  <c r="CD461" s="1"/>
  <c r="BD461"/>
  <c r="CE461" s="1"/>
  <c r="BE464"/>
  <c r="CF464" s="1"/>
  <c r="AB41" i="2" s="1"/>
  <c r="BB464" i="1"/>
  <c r="CC464" s="1"/>
  <c r="Y41" i="2" s="1"/>
  <c r="AX464" i="1"/>
  <c r="AW464"/>
  <c r="AR464"/>
  <c r="AO464"/>
  <c r="AL464"/>
  <c r="AI464"/>
  <c r="AE464"/>
  <c r="AB464"/>
  <c r="Y464"/>
  <c r="V464"/>
  <c r="R464"/>
  <c r="BS464" s="1"/>
  <c r="O41" i="2" s="1"/>
  <c r="L464" i="1"/>
  <c r="I464"/>
  <c r="BE463"/>
  <c r="BB463"/>
  <c r="AX463"/>
  <c r="AW463"/>
  <c r="AR463"/>
  <c r="AO463"/>
  <c r="AL463"/>
  <c r="AI463"/>
  <c r="AE463"/>
  <c r="AB463"/>
  <c r="Y463"/>
  <c r="V463"/>
  <c r="R463"/>
  <c r="L463"/>
  <c r="I463"/>
  <c r="BE460"/>
  <c r="CF460" s="1"/>
  <c r="AB37" i="2" s="1"/>
  <c r="BB460" i="1"/>
  <c r="CC460" s="1"/>
  <c r="Y37" i="2" s="1"/>
  <c r="AX460" i="1"/>
  <c r="AW460"/>
  <c r="AR460"/>
  <c r="AO460"/>
  <c r="AL460"/>
  <c r="AI460"/>
  <c r="AE460"/>
  <c r="AB460"/>
  <c r="Y460"/>
  <c r="V460"/>
  <c r="R460"/>
  <c r="O460"/>
  <c r="BP460" s="1"/>
  <c r="L37" i="2" s="1"/>
  <c r="L460" i="1"/>
  <c r="BM460" s="1"/>
  <c r="I37" i="2" s="1"/>
  <c r="BJ460" i="1"/>
  <c r="F37" i="2" s="1"/>
  <c r="BE459" i="1"/>
  <c r="BB459"/>
  <c r="AX459"/>
  <c r="AW459"/>
  <c r="AR459"/>
  <c r="AR461" s="1"/>
  <c r="AO459"/>
  <c r="AO461" s="1"/>
  <c r="AL459"/>
  <c r="AL461" s="1"/>
  <c r="AI459"/>
  <c r="AI461" s="1"/>
  <c r="AE459"/>
  <c r="AE461" s="1"/>
  <c r="AB459"/>
  <c r="AB461" s="1"/>
  <c r="Y459"/>
  <c r="Y461" s="1"/>
  <c r="V459"/>
  <c r="V461" s="1"/>
  <c r="R459"/>
  <c r="O459"/>
  <c r="L459"/>
  <c r="BE456"/>
  <c r="CF456" s="1"/>
  <c r="AB30" i="2" s="1"/>
  <c r="BB456" i="1"/>
  <c r="CC456" s="1"/>
  <c r="Y30" i="2" s="1"/>
  <c r="AX456" i="1"/>
  <c r="AW456"/>
  <c r="AR456"/>
  <c r="AO456"/>
  <c r="AL456"/>
  <c r="AI456"/>
  <c r="AE456"/>
  <c r="AB456"/>
  <c r="Y456"/>
  <c r="V456"/>
  <c r="R456"/>
  <c r="O456"/>
  <c r="BP456" s="1"/>
  <c r="L30" i="2" s="1"/>
  <c r="L456" i="1"/>
  <c r="BM456" s="1"/>
  <c r="I456"/>
  <c r="BJ456" s="1"/>
  <c r="F30" i="2" s="1"/>
  <c r="BE455" i="1"/>
  <c r="CF455" s="1"/>
  <c r="AB29" i="2" s="1"/>
  <c r="AB31" s="1"/>
  <c r="BB455" i="1"/>
  <c r="CC455" s="1"/>
  <c r="Y29" i="2" s="1"/>
  <c r="Y31" s="1"/>
  <c r="AX455" i="1"/>
  <c r="AW455"/>
  <c r="AR455"/>
  <c r="AO455"/>
  <c r="AL455"/>
  <c r="AI455"/>
  <c r="AE455"/>
  <c r="AB455"/>
  <c r="Y455"/>
  <c r="V455"/>
  <c r="R455"/>
  <c r="O455"/>
  <c r="BP455" s="1"/>
  <c r="L29" i="2" s="1"/>
  <c r="L31" s="1"/>
  <c r="L455" i="1"/>
  <c r="BM455" s="1"/>
  <c r="I29" i="2" s="1"/>
  <c r="I455" i="1"/>
  <c r="BJ455" s="1"/>
  <c r="F29" i="2" s="1"/>
  <c r="BE452" i="1"/>
  <c r="CF452" s="1"/>
  <c r="AB26" i="2" s="1"/>
  <c r="BB452" i="1"/>
  <c r="CC452" s="1"/>
  <c r="Y26" i="2" s="1"/>
  <c r="AX452" i="1"/>
  <c r="AW452"/>
  <c r="AR452"/>
  <c r="AO452"/>
  <c r="AL452"/>
  <c r="AI452"/>
  <c r="AE452"/>
  <c r="AB452"/>
  <c r="Y452"/>
  <c r="V452"/>
  <c r="R452"/>
  <c r="BS452" s="1"/>
  <c r="O26" i="2" s="1"/>
  <c r="O452" i="1"/>
  <c r="BP452" s="1"/>
  <c r="L26" i="2" s="1"/>
  <c r="L452" i="1"/>
  <c r="I452"/>
  <c r="BE451"/>
  <c r="CF451" s="1"/>
  <c r="AB25" i="2" s="1"/>
  <c r="AB27" s="1"/>
  <c r="BB451" i="1"/>
  <c r="CC451" s="1"/>
  <c r="Y25" i="2" s="1"/>
  <c r="Y27" s="1"/>
  <c r="AX451" i="1"/>
  <c r="AW451"/>
  <c r="AR451"/>
  <c r="AO451"/>
  <c r="AL451"/>
  <c r="AI451"/>
  <c r="AE451"/>
  <c r="AB451"/>
  <c r="Y451"/>
  <c r="V451"/>
  <c r="R451"/>
  <c r="BS451" s="1"/>
  <c r="O25" i="2" s="1"/>
  <c r="O27" s="1"/>
  <c r="O451" i="1"/>
  <c r="BP451" s="1"/>
  <c r="L25" i="2" s="1"/>
  <c r="L451" i="1"/>
  <c r="BM451" s="1"/>
  <c r="I25" i="2" s="1"/>
  <c r="I451" i="1"/>
  <c r="BE448"/>
  <c r="CF448" s="1"/>
  <c r="BB448"/>
  <c r="CC448" s="1"/>
  <c r="AX448"/>
  <c r="AW448"/>
  <c r="AR448"/>
  <c r="AO448"/>
  <c r="AL448"/>
  <c r="AI448"/>
  <c r="AE448"/>
  <c r="AB448"/>
  <c r="Y448"/>
  <c r="V448"/>
  <c r="R448"/>
  <c r="O448"/>
  <c r="BP448" s="1"/>
  <c r="L448"/>
  <c r="BM448" s="1"/>
  <c r="I448"/>
  <c r="BJ448" s="1"/>
  <c r="BE447"/>
  <c r="CF447" s="1"/>
  <c r="BB447"/>
  <c r="CC447" s="1"/>
  <c r="AX447"/>
  <c r="AW447"/>
  <c r="AR447"/>
  <c r="AO447"/>
  <c r="AL447"/>
  <c r="AI447"/>
  <c r="AE447"/>
  <c r="AB447"/>
  <c r="Y447"/>
  <c r="V447"/>
  <c r="R447"/>
  <c r="O447"/>
  <c r="BP447" s="1"/>
  <c r="L447"/>
  <c r="BM447" s="1"/>
  <c r="I447"/>
  <c r="BE444"/>
  <c r="CF444" s="1"/>
  <c r="AB22" i="2" s="1"/>
  <c r="BB444" i="1"/>
  <c r="CC444" s="1"/>
  <c r="Y22" i="2" s="1"/>
  <c r="AX444" i="1"/>
  <c r="AW444"/>
  <c r="AR444"/>
  <c r="AO444"/>
  <c r="AL444"/>
  <c r="AI444"/>
  <c r="AE444"/>
  <c r="AB444"/>
  <c r="Y444"/>
  <c r="V444"/>
  <c r="R444"/>
  <c r="BP444"/>
  <c r="L22" i="2" s="1"/>
  <c r="L444" i="1"/>
  <c r="I444"/>
  <c r="BJ444" s="1"/>
  <c r="F22" i="2" s="1"/>
  <c r="BE443" i="1"/>
  <c r="CF443" s="1"/>
  <c r="AB21" i="2" s="1"/>
  <c r="BB443" i="1"/>
  <c r="CC443" s="1"/>
  <c r="Y21" i="2" s="1"/>
  <c r="AX443" i="1"/>
  <c r="AW443"/>
  <c r="AR443"/>
  <c r="AO443"/>
  <c r="AL443"/>
  <c r="AI443"/>
  <c r="AE443"/>
  <c r="AB443"/>
  <c r="BP443" s="1"/>
  <c r="L21" i="2" s="1"/>
  <c r="L23" s="1"/>
  <c r="Y443" i="1"/>
  <c r="V443"/>
  <c r="R443"/>
  <c r="L443"/>
  <c r="I443"/>
  <c r="BE440"/>
  <c r="CF440" s="1"/>
  <c r="BB440"/>
  <c r="CC440" s="1"/>
  <c r="AX440"/>
  <c r="AW440"/>
  <c r="AR440"/>
  <c r="AO440"/>
  <c r="AL440"/>
  <c r="AI440"/>
  <c r="AE440"/>
  <c r="AB440"/>
  <c r="Y440"/>
  <c r="V440"/>
  <c r="R440"/>
  <c r="O440"/>
  <c r="L440"/>
  <c r="BM440" s="1"/>
  <c r="I440"/>
  <c r="BJ440" s="1"/>
  <c r="BE439"/>
  <c r="CF439" s="1"/>
  <c r="BB439"/>
  <c r="CC439" s="1"/>
  <c r="AX439"/>
  <c r="AW439"/>
  <c r="AR439"/>
  <c r="AO439"/>
  <c r="AL439"/>
  <c r="AI439"/>
  <c r="AE439"/>
  <c r="AB439"/>
  <c r="Y439"/>
  <c r="V439"/>
  <c r="R439"/>
  <c r="O439"/>
  <c r="BP439" s="1"/>
  <c r="L439"/>
  <c r="BM439" s="1"/>
  <c r="I439"/>
  <c r="BE436"/>
  <c r="CF436" s="1"/>
  <c r="BB436"/>
  <c r="CC436" s="1"/>
  <c r="AW436"/>
  <c r="AR436"/>
  <c r="AO436"/>
  <c r="AL436"/>
  <c r="AI436"/>
  <c r="AE436"/>
  <c r="AB436"/>
  <c r="Y436"/>
  <c r="V436"/>
  <c r="R436"/>
  <c r="O436"/>
  <c r="BP436" s="1"/>
  <c r="BM436"/>
  <c r="I436"/>
  <c r="BJ436" s="1"/>
  <c r="BE435"/>
  <c r="CF435" s="1"/>
  <c r="BB435"/>
  <c r="CC435" s="1"/>
  <c r="AX435"/>
  <c r="AW435"/>
  <c r="AR435"/>
  <c r="AO435"/>
  <c r="AL435"/>
  <c r="AI435"/>
  <c r="AE435"/>
  <c r="AB435"/>
  <c r="Y435"/>
  <c r="V435"/>
  <c r="R435"/>
  <c r="O435"/>
  <c r="BP435" s="1"/>
  <c r="BM435"/>
  <c r="I435"/>
  <c r="BJ435" s="1"/>
  <c r="BE432"/>
  <c r="CF432" s="1"/>
  <c r="BB432"/>
  <c r="CC432" s="1"/>
  <c r="AX432"/>
  <c r="AW432"/>
  <c r="AR432"/>
  <c r="AO432"/>
  <c r="AL432"/>
  <c r="AI432"/>
  <c r="AE432"/>
  <c r="AB432"/>
  <c r="Y432"/>
  <c r="V432"/>
  <c r="R432"/>
  <c r="BS432" s="1"/>
  <c r="O432"/>
  <c r="BP432" s="1"/>
  <c r="L432"/>
  <c r="BM432" s="1"/>
  <c r="I432"/>
  <c r="BJ432" s="1"/>
  <c r="BE431"/>
  <c r="CF431" s="1"/>
  <c r="BB431"/>
  <c r="CC431" s="1"/>
  <c r="AX431"/>
  <c r="AW431"/>
  <c r="AR431"/>
  <c r="AO431"/>
  <c r="AL431"/>
  <c r="AI431"/>
  <c r="AE431"/>
  <c r="AB431"/>
  <c r="Y431"/>
  <c r="V431"/>
  <c r="R431"/>
  <c r="O431"/>
  <c r="BP431" s="1"/>
  <c r="L431"/>
  <c r="BM431" s="1"/>
  <c r="I431"/>
  <c r="BJ431" s="1"/>
  <c r="BE428"/>
  <c r="BB428"/>
  <c r="AX428"/>
  <c r="AW428"/>
  <c r="AR428"/>
  <c r="AO428"/>
  <c r="AL428"/>
  <c r="AI428"/>
  <c r="AE428"/>
  <c r="AB428"/>
  <c r="Y428"/>
  <c r="V428"/>
  <c r="R428"/>
  <c r="O428"/>
  <c r="L428"/>
  <c r="I428"/>
  <c r="BE427"/>
  <c r="BB427"/>
  <c r="AX427"/>
  <c r="AW427"/>
  <c r="AR427"/>
  <c r="AO427"/>
  <c r="AL427"/>
  <c r="AI427"/>
  <c r="AE427"/>
  <c r="AB427"/>
  <c r="Y427"/>
  <c r="V427"/>
  <c r="R427"/>
  <c r="O427"/>
  <c r="L427"/>
  <c r="I427"/>
  <c r="BE424"/>
  <c r="CF424" s="1"/>
  <c r="BB424"/>
  <c r="CC424" s="1"/>
  <c r="AX424"/>
  <c r="AW424"/>
  <c r="AR424"/>
  <c r="AO424"/>
  <c r="AI424"/>
  <c r="AE424"/>
  <c r="AB424"/>
  <c r="Y424"/>
  <c r="V424"/>
  <c r="R424"/>
  <c r="O424"/>
  <c r="L424"/>
  <c r="BM424" s="1"/>
  <c r="I424"/>
  <c r="BJ424" s="1"/>
  <c r="BE423"/>
  <c r="CF423" s="1"/>
  <c r="BB423"/>
  <c r="CC423" s="1"/>
  <c r="AX423"/>
  <c r="AW423"/>
  <c r="AR423"/>
  <c r="AO423"/>
  <c r="AL423"/>
  <c r="AI423"/>
  <c r="AE423"/>
  <c r="AB423"/>
  <c r="Y423"/>
  <c r="V423"/>
  <c r="R423"/>
  <c r="O423"/>
  <c r="BP423" s="1"/>
  <c r="L423"/>
  <c r="BM423" s="1"/>
  <c r="I423"/>
  <c r="BE420"/>
  <c r="CF420" s="1"/>
  <c r="BB420"/>
  <c r="CC420" s="1"/>
  <c r="AX420"/>
  <c r="AW420"/>
  <c r="AR420"/>
  <c r="AO420"/>
  <c r="AL420"/>
  <c r="AI420"/>
  <c r="AE420"/>
  <c r="AB420"/>
  <c r="Y420"/>
  <c r="V420"/>
  <c r="R420"/>
  <c r="O420"/>
  <c r="BP420" s="1"/>
  <c r="L420"/>
  <c r="I420"/>
  <c r="BE419"/>
  <c r="CF419" s="1"/>
  <c r="BB419"/>
  <c r="CC419" s="1"/>
  <c r="AX419"/>
  <c r="AW419"/>
  <c r="AR419"/>
  <c r="AO419"/>
  <c r="AL419"/>
  <c r="AI419"/>
  <c r="AE419"/>
  <c r="AB419"/>
  <c r="V419"/>
  <c r="R419"/>
  <c r="O419"/>
  <c r="L419"/>
  <c r="I419"/>
  <c r="BE416"/>
  <c r="CF416" s="1"/>
  <c r="BB416"/>
  <c r="CC416" s="1"/>
  <c r="AX416"/>
  <c r="AW416"/>
  <c r="AR416"/>
  <c r="AO416"/>
  <c r="AL416"/>
  <c r="AI416"/>
  <c r="AE416"/>
  <c r="AB416"/>
  <c r="Y416"/>
  <c r="V416"/>
  <c r="R416"/>
  <c r="BS416" s="1"/>
  <c r="O416"/>
  <c r="BP416" s="1"/>
  <c r="L416"/>
  <c r="BM416" s="1"/>
  <c r="I416"/>
  <c r="BE415"/>
  <c r="CF415" s="1"/>
  <c r="BB415"/>
  <c r="CC415" s="1"/>
  <c r="AX415"/>
  <c r="AW415"/>
  <c r="AR415"/>
  <c r="AO415"/>
  <c r="AL415"/>
  <c r="AI415"/>
  <c r="AE415"/>
  <c r="AB415"/>
  <c r="Y415"/>
  <c r="V415"/>
  <c r="R415"/>
  <c r="O415"/>
  <c r="BP415" s="1"/>
  <c r="L415"/>
  <c r="I415"/>
  <c r="BE412"/>
  <c r="CF412" s="1"/>
  <c r="BB412"/>
  <c r="CC412" s="1"/>
  <c r="AX412"/>
  <c r="AW412"/>
  <c r="AR412"/>
  <c r="AO412"/>
  <c r="AL412"/>
  <c r="AI412"/>
  <c r="AE412"/>
  <c r="AB412"/>
  <c r="Y412"/>
  <c r="V412"/>
  <c r="R412"/>
  <c r="BS412" s="1"/>
  <c r="O412"/>
  <c r="BP412" s="1"/>
  <c r="L412"/>
  <c r="BM412" s="1"/>
  <c r="I412"/>
  <c r="BE411"/>
  <c r="CF411" s="1"/>
  <c r="BB411"/>
  <c r="CC411" s="1"/>
  <c r="AX411"/>
  <c r="AW411"/>
  <c r="AR411"/>
  <c r="AO411"/>
  <c r="AL411"/>
  <c r="AI411"/>
  <c r="AE411"/>
  <c r="AB411"/>
  <c r="Y411"/>
  <c r="V411"/>
  <c r="R411"/>
  <c r="BS411" s="1"/>
  <c r="O411"/>
  <c r="BP411" s="1"/>
  <c r="L411"/>
  <c r="BM411" s="1"/>
  <c r="I411"/>
  <c r="BE408"/>
  <c r="CF408" s="1"/>
  <c r="BB408"/>
  <c r="CC408" s="1"/>
  <c r="AX408"/>
  <c r="AW408"/>
  <c r="AR408"/>
  <c r="AO408"/>
  <c r="AL408"/>
  <c r="AE408"/>
  <c r="AB408"/>
  <c r="Y408"/>
  <c r="V408"/>
  <c r="R408"/>
  <c r="O408"/>
  <c r="L408"/>
  <c r="I408"/>
  <c r="BJ408" s="1"/>
  <c r="BE407"/>
  <c r="CF407" s="1"/>
  <c r="BB407"/>
  <c r="CC407" s="1"/>
  <c r="AX407"/>
  <c r="AW407"/>
  <c r="AR407"/>
  <c r="AO407"/>
  <c r="AL407"/>
  <c r="AI407"/>
  <c r="AE407"/>
  <c r="AB407"/>
  <c r="Y407"/>
  <c r="V407"/>
  <c r="R407"/>
  <c r="BS407" s="1"/>
  <c r="O407"/>
  <c r="BP407" s="1"/>
  <c r="L407"/>
  <c r="BM407" s="1"/>
  <c r="I407"/>
  <c r="BE404"/>
  <c r="BB404"/>
  <c r="AX404"/>
  <c r="AW404"/>
  <c r="AR404"/>
  <c r="AO404"/>
  <c r="AL404"/>
  <c r="AI404"/>
  <c r="AE404"/>
  <c r="AB404"/>
  <c r="Y404"/>
  <c r="V404"/>
  <c r="R404"/>
  <c r="O404"/>
  <c r="BP404" s="1"/>
  <c r="L404"/>
  <c r="I404"/>
  <c r="BE403"/>
  <c r="BB403"/>
  <c r="AX403"/>
  <c r="AW403"/>
  <c r="AR403"/>
  <c r="AO403"/>
  <c r="AL403"/>
  <c r="AI403"/>
  <c r="AE403"/>
  <c r="AB403"/>
  <c r="Y403"/>
  <c r="V403"/>
  <c r="R403"/>
  <c r="O403"/>
  <c r="L403"/>
  <c r="I403"/>
  <c r="H362"/>
  <c r="J362"/>
  <c r="K362"/>
  <c r="M362"/>
  <c r="N362"/>
  <c r="P362"/>
  <c r="Q362"/>
  <c r="S362"/>
  <c r="T362"/>
  <c r="U362"/>
  <c r="W362"/>
  <c r="X362"/>
  <c r="Z362"/>
  <c r="AA362"/>
  <c r="AC362"/>
  <c r="AD362"/>
  <c r="AF362"/>
  <c r="AG362"/>
  <c r="AH362"/>
  <c r="AJ362"/>
  <c r="AK362"/>
  <c r="AM362"/>
  <c r="AN362"/>
  <c r="AP362"/>
  <c r="AQ362"/>
  <c r="AS362"/>
  <c r="AT362"/>
  <c r="BT362" s="1"/>
  <c r="AU362"/>
  <c r="BU362" s="1"/>
  <c r="AV362"/>
  <c r="BV362" s="1"/>
  <c r="AZ362"/>
  <c r="CA362" s="1"/>
  <c r="BA362"/>
  <c r="CB362" s="1"/>
  <c r="BC362"/>
  <c r="CD362" s="1"/>
  <c r="BD362"/>
  <c r="CE362" s="1"/>
  <c r="H363"/>
  <c r="J363"/>
  <c r="K363"/>
  <c r="M363"/>
  <c r="N363"/>
  <c r="P363"/>
  <c r="Q363"/>
  <c r="S363"/>
  <c r="T363"/>
  <c r="U363"/>
  <c r="W363"/>
  <c r="X363"/>
  <c r="Z363"/>
  <c r="AA363"/>
  <c r="AC363"/>
  <c r="AD363"/>
  <c r="AF363"/>
  <c r="AG363"/>
  <c r="AH363"/>
  <c r="AJ363"/>
  <c r="AK363"/>
  <c r="AM363"/>
  <c r="AN363"/>
  <c r="AP363"/>
  <c r="AQ363"/>
  <c r="AS363"/>
  <c r="AT363"/>
  <c r="BT363" s="1"/>
  <c r="AU363"/>
  <c r="BU363" s="1"/>
  <c r="AV363"/>
  <c r="BV363" s="1"/>
  <c r="AZ363"/>
  <c r="CA363" s="1"/>
  <c r="BA363"/>
  <c r="CB363" s="1"/>
  <c r="BC363"/>
  <c r="CD363" s="1"/>
  <c r="BD363"/>
  <c r="CE363" s="1"/>
  <c r="H364"/>
  <c r="J364"/>
  <c r="K364"/>
  <c r="M364"/>
  <c r="N364"/>
  <c r="P364"/>
  <c r="Q364"/>
  <c r="S364"/>
  <c r="T364"/>
  <c r="U364"/>
  <c r="W364"/>
  <c r="X364"/>
  <c r="Z364"/>
  <c r="AA364"/>
  <c r="AC364"/>
  <c r="AD364"/>
  <c r="AF364"/>
  <c r="AG364"/>
  <c r="AH364"/>
  <c r="AJ364"/>
  <c r="AK364"/>
  <c r="AM364"/>
  <c r="AN364"/>
  <c r="AP364"/>
  <c r="AQ364"/>
  <c r="AS364"/>
  <c r="AT364"/>
  <c r="BT364" s="1"/>
  <c r="AU364"/>
  <c r="BU364" s="1"/>
  <c r="AV364"/>
  <c r="BV364" s="1"/>
  <c r="AZ364"/>
  <c r="CA364" s="1"/>
  <c r="BA364"/>
  <c r="CB364" s="1"/>
  <c r="BC364"/>
  <c r="CD364" s="1"/>
  <c r="BD364"/>
  <c r="CE364" s="1"/>
  <c r="H354"/>
  <c r="J354"/>
  <c r="K354"/>
  <c r="M354"/>
  <c r="N354"/>
  <c r="P354"/>
  <c r="Q354"/>
  <c r="S354"/>
  <c r="T354"/>
  <c r="U354"/>
  <c r="W354"/>
  <c r="X354"/>
  <c r="Z354"/>
  <c r="AA354"/>
  <c r="AC354"/>
  <c r="AD354"/>
  <c r="AF354"/>
  <c r="AG354"/>
  <c r="AH354"/>
  <c r="AJ354"/>
  <c r="AK354"/>
  <c r="AM354"/>
  <c r="AN354"/>
  <c r="AP354"/>
  <c r="AQ354"/>
  <c r="AS354"/>
  <c r="AT354"/>
  <c r="BT354" s="1"/>
  <c r="AU354"/>
  <c r="BU354" s="1"/>
  <c r="AV354"/>
  <c r="BV354" s="1"/>
  <c r="AZ354"/>
  <c r="CA354" s="1"/>
  <c r="BA354"/>
  <c r="CB354" s="1"/>
  <c r="BC354"/>
  <c r="CD354" s="1"/>
  <c r="BD354"/>
  <c r="CE354" s="1"/>
  <c r="H355"/>
  <c r="J355"/>
  <c r="K355"/>
  <c r="M355"/>
  <c r="N355"/>
  <c r="P355"/>
  <c r="Q355"/>
  <c r="S355"/>
  <c r="T355"/>
  <c r="U355"/>
  <c r="W355"/>
  <c r="X355"/>
  <c r="Z355"/>
  <c r="AA355"/>
  <c r="AC355"/>
  <c r="AD355"/>
  <c r="AF355"/>
  <c r="AG355"/>
  <c r="AH355"/>
  <c r="AJ355"/>
  <c r="AK355"/>
  <c r="AM355"/>
  <c r="AN355"/>
  <c r="AP355"/>
  <c r="AQ355"/>
  <c r="AS355"/>
  <c r="AT355"/>
  <c r="BT355" s="1"/>
  <c r="AU355"/>
  <c r="BU355" s="1"/>
  <c r="AV355"/>
  <c r="BV355" s="1"/>
  <c r="AZ355"/>
  <c r="CA355" s="1"/>
  <c r="BA355"/>
  <c r="CB355" s="1"/>
  <c r="BC355"/>
  <c r="CD355" s="1"/>
  <c r="BD355"/>
  <c r="CE355" s="1"/>
  <c r="H356"/>
  <c r="J356"/>
  <c r="K356"/>
  <c r="M356"/>
  <c r="N356"/>
  <c r="P356"/>
  <c r="Q356"/>
  <c r="S356"/>
  <c r="T356"/>
  <c r="U356"/>
  <c r="W356"/>
  <c r="X356"/>
  <c r="Z356"/>
  <c r="AA356"/>
  <c r="AC356"/>
  <c r="AD356"/>
  <c r="AF356"/>
  <c r="AG356"/>
  <c r="AH356"/>
  <c r="AJ356"/>
  <c r="AK356"/>
  <c r="AM356"/>
  <c r="AN356"/>
  <c r="AP356"/>
  <c r="AQ356"/>
  <c r="AS356"/>
  <c r="AT356"/>
  <c r="BT356" s="1"/>
  <c r="AU356"/>
  <c r="BU356" s="1"/>
  <c r="AV356"/>
  <c r="BV356" s="1"/>
  <c r="AZ356"/>
  <c r="CA356" s="1"/>
  <c r="BA356"/>
  <c r="CB356" s="1"/>
  <c r="BC356"/>
  <c r="BD356"/>
  <c r="CE356" s="1"/>
  <c r="G354"/>
  <c r="H347"/>
  <c r="J347"/>
  <c r="K347"/>
  <c r="M347"/>
  <c r="N347"/>
  <c r="P347"/>
  <c r="Q347"/>
  <c r="S347"/>
  <c r="T347"/>
  <c r="U347"/>
  <c r="W347"/>
  <c r="X347"/>
  <c r="Z347"/>
  <c r="AA347"/>
  <c r="AC347"/>
  <c r="AD347"/>
  <c r="AF347"/>
  <c r="AG347"/>
  <c r="AH347"/>
  <c r="AJ347"/>
  <c r="AK347"/>
  <c r="AM347"/>
  <c r="AN347"/>
  <c r="AP347"/>
  <c r="AQ347"/>
  <c r="AS347"/>
  <c r="AT347"/>
  <c r="BT347" s="1"/>
  <c r="O23" i="14" s="1"/>
  <c r="AU347" i="1"/>
  <c r="BU347" s="1"/>
  <c r="P23" i="14" s="1"/>
  <c r="AV347" i="1"/>
  <c r="BV347" s="1"/>
  <c r="Q23" i="14" s="1"/>
  <c r="AZ347" i="1"/>
  <c r="CA347" s="1"/>
  <c r="V23" i="14" s="1"/>
  <c r="BA347" i="1"/>
  <c r="CB347" s="1"/>
  <c r="W23" i="14" s="1"/>
  <c r="BC347" i="1"/>
  <c r="CD347" s="1"/>
  <c r="Y23" i="14" s="1"/>
  <c r="BD347" i="1"/>
  <c r="CE347" s="1"/>
  <c r="Z23" i="14" s="1"/>
  <c r="G347" i="1"/>
  <c r="BD344"/>
  <c r="CE344" s="1"/>
  <c r="BC344"/>
  <c r="CD344" s="1"/>
  <c r="BA344"/>
  <c r="CB344" s="1"/>
  <c r="AZ344"/>
  <c r="CA344" s="1"/>
  <c r="AV344"/>
  <c r="BV344" s="1"/>
  <c r="AU344"/>
  <c r="BU344" s="1"/>
  <c r="AT344"/>
  <c r="BT344" s="1"/>
  <c r="AS344"/>
  <c r="AQ344"/>
  <c r="AP344"/>
  <c r="AN344"/>
  <c r="AM344"/>
  <c r="AK344"/>
  <c r="AJ344"/>
  <c r="AH344"/>
  <c r="AG344"/>
  <c r="AF344"/>
  <c r="AD344"/>
  <c r="AC344"/>
  <c r="AA344"/>
  <c r="Z344"/>
  <c r="X344"/>
  <c r="W344"/>
  <c r="U344"/>
  <c r="T344"/>
  <c r="S344"/>
  <c r="Q344"/>
  <c r="P344"/>
  <c r="N344"/>
  <c r="M344"/>
  <c r="K344"/>
  <c r="J344"/>
  <c r="H344"/>
  <c r="G344"/>
  <c r="BE343"/>
  <c r="CF343" s="1"/>
  <c r="AB594" i="2" s="1"/>
  <c r="BB343" i="1"/>
  <c r="CC343" s="1"/>
  <c r="Y594" i="2" s="1"/>
  <c r="AX343" i="1"/>
  <c r="AW343"/>
  <c r="AR343"/>
  <c r="AO343"/>
  <c r="AL343"/>
  <c r="AI343"/>
  <c r="AE343"/>
  <c r="AB343"/>
  <c r="Y343"/>
  <c r="V343"/>
  <c r="R343"/>
  <c r="BS343" s="1"/>
  <c r="O594" i="2" s="1"/>
  <c r="O343" i="1"/>
  <c r="BP343" s="1"/>
  <c r="L594" i="2" s="1"/>
  <c r="L343" i="1"/>
  <c r="BM343" s="1"/>
  <c r="I594" i="2" s="1"/>
  <c r="I343" i="1"/>
  <c r="BJ343" s="1"/>
  <c r="F594" i="2" s="1"/>
  <c r="BE342" i="1"/>
  <c r="CF342" s="1"/>
  <c r="AB593" i="2" s="1"/>
  <c r="BB342" i="1"/>
  <c r="CC342" s="1"/>
  <c r="Y593" i="2" s="1"/>
  <c r="AX342" i="1"/>
  <c r="AW342"/>
  <c r="AR342"/>
  <c r="AO342"/>
  <c r="AL342"/>
  <c r="AI342"/>
  <c r="AE342"/>
  <c r="AB342"/>
  <c r="Y342"/>
  <c r="V342"/>
  <c r="R342"/>
  <c r="BS342" s="1"/>
  <c r="O593" i="2" s="1"/>
  <c r="O342" i="1"/>
  <c r="L342"/>
  <c r="BM342" s="1"/>
  <c r="I593" i="2" s="1"/>
  <c r="I342" i="1"/>
  <c r="BE341"/>
  <c r="CF341" s="1"/>
  <c r="AB592" i="2" s="1"/>
  <c r="AB595" s="1"/>
  <c r="BB341" i="1"/>
  <c r="AX341"/>
  <c r="AW341"/>
  <c r="AR341"/>
  <c r="AO341"/>
  <c r="AL341"/>
  <c r="AL344" s="1"/>
  <c r="AI341"/>
  <c r="AI344" s="1"/>
  <c r="AE341"/>
  <c r="AB341"/>
  <c r="Y341"/>
  <c r="V341"/>
  <c r="R341"/>
  <c r="BS341" s="1"/>
  <c r="O592" i="2" s="1"/>
  <c r="O341" i="1"/>
  <c r="L341"/>
  <c r="I341"/>
  <c r="BD339"/>
  <c r="CE339" s="1"/>
  <c r="BC339"/>
  <c r="CD339" s="1"/>
  <c r="BA339"/>
  <c r="CB339" s="1"/>
  <c r="AZ339"/>
  <c r="CA339" s="1"/>
  <c r="AV339"/>
  <c r="BV339" s="1"/>
  <c r="AU339"/>
  <c r="BU339" s="1"/>
  <c r="AT339"/>
  <c r="BT339" s="1"/>
  <c r="AS339"/>
  <c r="AQ339"/>
  <c r="AP339"/>
  <c r="AN339"/>
  <c r="AM339"/>
  <c r="AK339"/>
  <c r="AJ339"/>
  <c r="AH339"/>
  <c r="AG339"/>
  <c r="AF339"/>
  <c r="AD339"/>
  <c r="AC339"/>
  <c r="AA339"/>
  <c r="Z339"/>
  <c r="X339"/>
  <c r="W339"/>
  <c r="U339"/>
  <c r="T339"/>
  <c r="S339"/>
  <c r="Q339"/>
  <c r="P339"/>
  <c r="N339"/>
  <c r="M339"/>
  <c r="K339"/>
  <c r="J339"/>
  <c r="H339"/>
  <c r="G339"/>
  <c r="BE338"/>
  <c r="CF338" s="1"/>
  <c r="AB589" i="2" s="1"/>
  <c r="BB338" i="1"/>
  <c r="CC338" s="1"/>
  <c r="Y589" i="2" s="1"/>
  <c r="AX338" i="1"/>
  <c r="AW338"/>
  <c r="AR338"/>
  <c r="AO338"/>
  <c r="AL338"/>
  <c r="AI338"/>
  <c r="AE338"/>
  <c r="AB338"/>
  <c r="Y338"/>
  <c r="V338"/>
  <c r="R338"/>
  <c r="O338"/>
  <c r="BP338" s="1"/>
  <c r="L589" i="2" s="1"/>
  <c r="L338" i="1"/>
  <c r="BM338" s="1"/>
  <c r="I589" i="2" s="1"/>
  <c r="I338" i="1"/>
  <c r="BE337"/>
  <c r="CF337" s="1"/>
  <c r="AB588" i="2" s="1"/>
  <c r="BB337" i="1"/>
  <c r="CC337" s="1"/>
  <c r="Y588" i="2" s="1"/>
  <c r="AX337" i="1"/>
  <c r="AW337"/>
  <c r="AR337"/>
  <c r="AO337"/>
  <c r="AL337"/>
  <c r="AI337"/>
  <c r="AE337"/>
  <c r="AB337"/>
  <c r="Y337"/>
  <c r="V337"/>
  <c r="R337"/>
  <c r="BS337" s="1"/>
  <c r="O588" i="2" s="1"/>
  <c r="O337" i="1"/>
  <c r="BP337" s="1"/>
  <c r="L588" i="2" s="1"/>
  <c r="L337" i="1"/>
  <c r="BM337" s="1"/>
  <c r="I588" i="2" s="1"/>
  <c r="I337" i="1"/>
  <c r="BE336"/>
  <c r="CF336" s="1"/>
  <c r="AB587" i="2" s="1"/>
  <c r="BB336" i="1"/>
  <c r="AX336"/>
  <c r="AW336"/>
  <c r="AR336"/>
  <c r="AO336"/>
  <c r="AO339" s="1"/>
  <c r="AL336"/>
  <c r="AL339" s="1"/>
  <c r="AI336"/>
  <c r="AE336"/>
  <c r="AE339" s="1"/>
  <c r="AB336"/>
  <c r="Y336"/>
  <c r="Y339" s="1"/>
  <c r="V336"/>
  <c r="R336"/>
  <c r="O336"/>
  <c r="L336"/>
  <c r="I336"/>
  <c r="BD334"/>
  <c r="CE334" s="1"/>
  <c r="BC334"/>
  <c r="CD334" s="1"/>
  <c r="BA334"/>
  <c r="CB334" s="1"/>
  <c r="AZ334"/>
  <c r="CA334" s="1"/>
  <c r="AV334"/>
  <c r="BV334" s="1"/>
  <c r="AU334"/>
  <c r="BU334" s="1"/>
  <c r="AT334"/>
  <c r="BT334" s="1"/>
  <c r="AS334"/>
  <c r="AQ334"/>
  <c r="AP334"/>
  <c r="AN334"/>
  <c r="AM334"/>
  <c r="AK334"/>
  <c r="AJ334"/>
  <c r="AH334"/>
  <c r="AG334"/>
  <c r="AF334"/>
  <c r="AD334"/>
  <c r="AC334"/>
  <c r="AA334"/>
  <c r="Z334"/>
  <c r="X334"/>
  <c r="W334"/>
  <c r="U334"/>
  <c r="T334"/>
  <c r="S334"/>
  <c r="Q334"/>
  <c r="P334"/>
  <c r="N334"/>
  <c r="M334"/>
  <c r="K334"/>
  <c r="J334"/>
  <c r="H334"/>
  <c r="G334"/>
  <c r="BE333"/>
  <c r="CF333" s="1"/>
  <c r="AB599" i="2" s="1"/>
  <c r="BB333" i="1"/>
  <c r="CC333" s="1"/>
  <c r="Y599" i="2" s="1"/>
  <c r="AX333" i="1"/>
  <c r="AW333"/>
  <c r="AR333"/>
  <c r="AO333"/>
  <c r="AL333"/>
  <c r="AI333"/>
  <c r="AE333"/>
  <c r="AB333"/>
  <c r="Y333"/>
  <c r="V333"/>
  <c r="R333"/>
  <c r="O333"/>
  <c r="BP333" s="1"/>
  <c r="L599" i="2" s="1"/>
  <c r="L333" i="1"/>
  <c r="BM333" s="1"/>
  <c r="I599" i="2" s="1"/>
  <c r="I333" i="1"/>
  <c r="BE332"/>
  <c r="CF332" s="1"/>
  <c r="AB598" i="2" s="1"/>
  <c r="BB332" i="1"/>
  <c r="CC332" s="1"/>
  <c r="Y598" i="2" s="1"/>
  <c r="AX332" i="1"/>
  <c r="AW332"/>
  <c r="AR332"/>
  <c r="AO332"/>
  <c r="AL332"/>
  <c r="AI332"/>
  <c r="AE332"/>
  <c r="AB332"/>
  <c r="Y332"/>
  <c r="V332"/>
  <c r="R332"/>
  <c r="O332"/>
  <c r="BP332" s="1"/>
  <c r="L598" i="2" s="1"/>
  <c r="L332" i="1"/>
  <c r="BM332" s="1"/>
  <c r="I598" i="2" s="1"/>
  <c r="I332" i="1"/>
  <c r="BE331"/>
  <c r="CF331" s="1"/>
  <c r="AB597" i="2" s="1"/>
  <c r="BB331" i="1"/>
  <c r="AX331"/>
  <c r="AW331"/>
  <c r="AR331"/>
  <c r="AO331"/>
  <c r="AL331"/>
  <c r="AL334" s="1"/>
  <c r="AI331"/>
  <c r="AE331"/>
  <c r="AB331"/>
  <c r="Y331"/>
  <c r="V331"/>
  <c r="R331"/>
  <c r="O331"/>
  <c r="L331"/>
  <c r="I331"/>
  <c r="H323"/>
  <c r="J323"/>
  <c r="K323"/>
  <c r="M323"/>
  <c r="N323"/>
  <c r="P323"/>
  <c r="Q323"/>
  <c r="S323"/>
  <c r="T323"/>
  <c r="U323"/>
  <c r="W323"/>
  <c r="X323"/>
  <c r="Z323"/>
  <c r="AA323"/>
  <c r="AC323"/>
  <c r="AD323"/>
  <c r="AF323"/>
  <c r="AG323"/>
  <c r="AH323"/>
  <c r="AJ323"/>
  <c r="AK323"/>
  <c r="AM323"/>
  <c r="AN323"/>
  <c r="AP323"/>
  <c r="AQ323"/>
  <c r="AS323"/>
  <c r="AT323"/>
  <c r="BT323" s="1"/>
  <c r="P551" i="2" s="1"/>
  <c r="AU323" i="1"/>
  <c r="BU323" s="1"/>
  <c r="BV323"/>
  <c r="R551" i="2" s="1"/>
  <c r="AZ323" i="1"/>
  <c r="CA323" s="1"/>
  <c r="BA323"/>
  <c r="CB323" s="1"/>
  <c r="BC323"/>
  <c r="CD323" s="1"/>
  <c r="Z551" i="2" s="1"/>
  <c r="BD323" i="1"/>
  <c r="CE323" s="1"/>
  <c r="H324"/>
  <c r="J324"/>
  <c r="K324"/>
  <c r="M324"/>
  <c r="N324"/>
  <c r="P324"/>
  <c r="Q324"/>
  <c r="S324"/>
  <c r="T324"/>
  <c r="U324"/>
  <c r="W324"/>
  <c r="X324"/>
  <c r="Z324"/>
  <c r="AA324"/>
  <c r="AC324"/>
  <c r="AD324"/>
  <c r="AF324"/>
  <c r="AG324"/>
  <c r="AH324"/>
  <c r="AJ324"/>
  <c r="AK324"/>
  <c r="AM324"/>
  <c r="AN324"/>
  <c r="AP324"/>
  <c r="AQ324"/>
  <c r="AS324"/>
  <c r="AT324"/>
  <c r="BT324" s="1"/>
  <c r="P552" i="2" s="1"/>
  <c r="AU324" i="1"/>
  <c r="BU324" s="1"/>
  <c r="Q552" i="2" s="1"/>
  <c r="AV324" i="1"/>
  <c r="BV324" s="1"/>
  <c r="R552" i="2" s="1"/>
  <c r="AZ324" i="1"/>
  <c r="CA324" s="1"/>
  <c r="W552" i="2" s="1"/>
  <c r="BA324" i="1"/>
  <c r="CB324" s="1"/>
  <c r="X552" i="2" s="1"/>
  <c r="BC324" i="1"/>
  <c r="CD324" s="1"/>
  <c r="Z552" i="2" s="1"/>
  <c r="BD324" i="1"/>
  <c r="CE324" s="1"/>
  <c r="AA552" i="2" s="1"/>
  <c r="H325" i="1"/>
  <c r="J325"/>
  <c r="K325"/>
  <c r="M325"/>
  <c r="N325"/>
  <c r="P325"/>
  <c r="Q325"/>
  <c r="S325"/>
  <c r="T325"/>
  <c r="U325"/>
  <c r="W325"/>
  <c r="X325"/>
  <c r="Z325"/>
  <c r="AA325"/>
  <c r="AC325"/>
  <c r="AD325"/>
  <c r="AF325"/>
  <c r="AG325"/>
  <c r="AH325"/>
  <c r="AJ325"/>
  <c r="AK325"/>
  <c r="AM325"/>
  <c r="AN325"/>
  <c r="AP325"/>
  <c r="AQ325"/>
  <c r="AS325"/>
  <c r="AT325"/>
  <c r="BT325" s="1"/>
  <c r="P553" i="2" s="1"/>
  <c r="AU325" i="1"/>
  <c r="BU325" s="1"/>
  <c r="Q553" i="2" s="1"/>
  <c r="AV325" i="1"/>
  <c r="BV325" s="1"/>
  <c r="R553" i="2" s="1"/>
  <c r="AZ325" i="1"/>
  <c r="CA325" s="1"/>
  <c r="W553" i="2" s="1"/>
  <c r="BA325" i="1"/>
  <c r="CB325" s="1"/>
  <c r="X553" i="2" s="1"/>
  <c r="BC325" i="1"/>
  <c r="CD325" s="1"/>
  <c r="Z553" i="2" s="1"/>
  <c r="BD325" i="1"/>
  <c r="CE325" s="1"/>
  <c r="AA553" i="2" s="1"/>
  <c r="H326" i="1"/>
  <c r="J326"/>
  <c r="K326"/>
  <c r="M326"/>
  <c r="N326"/>
  <c r="P326"/>
  <c r="Q326"/>
  <c r="S326"/>
  <c r="T326"/>
  <c r="U326"/>
  <c r="W326"/>
  <c r="X326"/>
  <c r="Z326"/>
  <c r="AA326"/>
  <c r="AC326"/>
  <c r="AD326"/>
  <c r="AF326"/>
  <c r="AG326"/>
  <c r="AH326"/>
  <c r="AJ326"/>
  <c r="AK326"/>
  <c r="AM326"/>
  <c r="AN326"/>
  <c r="AP326"/>
  <c r="AQ326"/>
  <c r="AS326"/>
  <c r="AT326"/>
  <c r="BT326" s="1"/>
  <c r="P554" i="2" s="1"/>
  <c r="AU326" i="1"/>
  <c r="BU326" s="1"/>
  <c r="Q554" i="2" s="1"/>
  <c r="AV326" i="1"/>
  <c r="BV326" s="1"/>
  <c r="R554" i="2" s="1"/>
  <c r="AZ326" i="1"/>
  <c r="CA326" s="1"/>
  <c r="W554" i="2" s="1"/>
  <c r="BA326" i="1"/>
  <c r="CB326" s="1"/>
  <c r="X554" i="2" s="1"/>
  <c r="BC326" i="1"/>
  <c r="CD326" s="1"/>
  <c r="Z554" i="2" s="1"/>
  <c r="BD326" i="1"/>
  <c r="CE326" s="1"/>
  <c r="AA554" i="2" s="1"/>
  <c r="BD321" i="1"/>
  <c r="CE321" s="1"/>
  <c r="BC321"/>
  <c r="CD321" s="1"/>
  <c r="BA321"/>
  <c r="CB321" s="1"/>
  <c r="AZ321"/>
  <c r="CA321" s="1"/>
  <c r="AV321"/>
  <c r="BV321" s="1"/>
  <c r="AU321"/>
  <c r="BU321" s="1"/>
  <c r="AT321"/>
  <c r="BT321" s="1"/>
  <c r="AS321"/>
  <c r="AQ321"/>
  <c r="AP321"/>
  <c r="AN321"/>
  <c r="AM321"/>
  <c r="AK321"/>
  <c r="AJ321"/>
  <c r="AH321"/>
  <c r="AG321"/>
  <c r="AF321"/>
  <c r="AD321"/>
  <c r="AC321"/>
  <c r="AA321"/>
  <c r="Z321"/>
  <c r="X321"/>
  <c r="W321"/>
  <c r="U321"/>
  <c r="T321"/>
  <c r="S321"/>
  <c r="Q321"/>
  <c r="P321"/>
  <c r="N321"/>
  <c r="M321"/>
  <c r="K321"/>
  <c r="J321"/>
  <c r="H321"/>
  <c r="G321"/>
  <c r="BE320"/>
  <c r="CF320" s="1"/>
  <c r="BB320"/>
  <c r="CC320" s="1"/>
  <c r="AX320"/>
  <c r="AW320"/>
  <c r="AR320"/>
  <c r="AO320"/>
  <c r="AL320"/>
  <c r="AI320"/>
  <c r="AE320"/>
  <c r="AB320"/>
  <c r="Y320"/>
  <c r="V320"/>
  <c r="R320"/>
  <c r="BS320" s="1"/>
  <c r="O320"/>
  <c r="BP320" s="1"/>
  <c r="L320"/>
  <c r="BM320" s="1"/>
  <c r="I320"/>
  <c r="BJ320" s="1"/>
  <c r="BE319"/>
  <c r="CF319" s="1"/>
  <c r="BB319"/>
  <c r="CC319" s="1"/>
  <c r="AX319"/>
  <c r="AW319"/>
  <c r="AR319"/>
  <c r="AO319"/>
  <c r="AL319"/>
  <c r="AI319"/>
  <c r="AE319"/>
  <c r="AB319"/>
  <c r="Y319"/>
  <c r="V319"/>
  <c r="R319"/>
  <c r="BS319" s="1"/>
  <c r="O319"/>
  <c r="BP319" s="1"/>
  <c r="L319"/>
  <c r="BM319" s="1"/>
  <c r="I319"/>
  <c r="BJ319" s="1"/>
  <c r="BE318"/>
  <c r="CF318" s="1"/>
  <c r="BB318"/>
  <c r="AX318"/>
  <c r="AX321" s="1"/>
  <c r="AW318"/>
  <c r="AR318"/>
  <c r="AO318"/>
  <c r="AO321" s="1"/>
  <c r="AL318"/>
  <c r="AL321" s="1"/>
  <c r="AI318"/>
  <c r="AI321" s="1"/>
  <c r="AE318"/>
  <c r="AE321" s="1"/>
  <c r="AB318"/>
  <c r="Y318"/>
  <c r="Y321" s="1"/>
  <c r="V318"/>
  <c r="V321" s="1"/>
  <c r="R318"/>
  <c r="O318"/>
  <c r="L318"/>
  <c r="I318"/>
  <c r="BJ318" s="1"/>
  <c r="BE317"/>
  <c r="CF317" s="1"/>
  <c r="BB317"/>
  <c r="CC317" s="1"/>
  <c r="AX317"/>
  <c r="AW317"/>
  <c r="AR317"/>
  <c r="AO317"/>
  <c r="AL317"/>
  <c r="AI317"/>
  <c r="AE317"/>
  <c r="AB317"/>
  <c r="Y317"/>
  <c r="V317"/>
  <c r="R317"/>
  <c r="BS317" s="1"/>
  <c r="O317"/>
  <c r="BP317" s="1"/>
  <c r="L317"/>
  <c r="BM317" s="1"/>
  <c r="I317"/>
  <c r="BJ317" s="1"/>
  <c r="BD314"/>
  <c r="CE314" s="1"/>
  <c r="BC314"/>
  <c r="CD314" s="1"/>
  <c r="BA314"/>
  <c r="CB314" s="1"/>
  <c r="AZ314"/>
  <c r="CA314" s="1"/>
  <c r="AV314"/>
  <c r="BV314" s="1"/>
  <c r="AU314"/>
  <c r="BU314" s="1"/>
  <c r="AT314"/>
  <c r="BT314" s="1"/>
  <c r="AS314"/>
  <c r="AQ314"/>
  <c r="AP314"/>
  <c r="AN314"/>
  <c r="AM314"/>
  <c r="AK314"/>
  <c r="AJ314"/>
  <c r="AH314"/>
  <c r="AG314"/>
  <c r="AF314"/>
  <c r="AD314"/>
  <c r="AC314"/>
  <c r="AA314"/>
  <c r="Z314"/>
  <c r="X314"/>
  <c r="W314"/>
  <c r="U314"/>
  <c r="T314"/>
  <c r="S314"/>
  <c r="Q314"/>
  <c r="P314"/>
  <c r="N314"/>
  <c r="M314"/>
  <c r="K314"/>
  <c r="J314"/>
  <c r="H314"/>
  <c r="G314"/>
  <c r="BE313"/>
  <c r="CF313" s="1"/>
  <c r="BB313"/>
  <c r="CC313" s="1"/>
  <c r="AX313"/>
  <c r="AW313"/>
  <c r="AR313"/>
  <c r="AO313"/>
  <c r="AL313"/>
  <c r="AI313"/>
  <c r="AE313"/>
  <c r="AB313"/>
  <c r="Y313"/>
  <c r="V313"/>
  <c r="R313"/>
  <c r="BS313" s="1"/>
  <c r="O313"/>
  <c r="BP313" s="1"/>
  <c r="L313"/>
  <c r="BM313" s="1"/>
  <c r="I313"/>
  <c r="BJ313" s="1"/>
  <c r="BE312"/>
  <c r="CF312" s="1"/>
  <c r="BB312"/>
  <c r="AX312"/>
  <c r="AW312"/>
  <c r="AR312"/>
  <c r="AO312"/>
  <c r="AL312"/>
  <c r="AI312"/>
  <c r="AE312"/>
  <c r="AB312"/>
  <c r="Y312"/>
  <c r="V312"/>
  <c r="R312"/>
  <c r="BS312" s="1"/>
  <c r="O312"/>
  <c r="L312"/>
  <c r="BM312" s="1"/>
  <c r="I312"/>
  <c r="BJ312" s="1"/>
  <c r="BE311"/>
  <c r="CF311" s="1"/>
  <c r="BB311"/>
  <c r="AX311"/>
  <c r="AX314" s="1"/>
  <c r="AW311"/>
  <c r="AR311"/>
  <c r="AO311"/>
  <c r="AO314" s="1"/>
  <c r="AL311"/>
  <c r="AL314" s="1"/>
  <c r="AI311"/>
  <c r="AI314" s="1"/>
  <c r="AE311"/>
  <c r="AE314" s="1"/>
  <c r="AB311"/>
  <c r="Y311"/>
  <c r="Y314" s="1"/>
  <c r="V311"/>
  <c r="V314" s="1"/>
  <c r="R311"/>
  <c r="O311"/>
  <c r="L311"/>
  <c r="I311"/>
  <c r="BJ311" s="1"/>
  <c r="BE310"/>
  <c r="CF310" s="1"/>
  <c r="BB310"/>
  <c r="CC310" s="1"/>
  <c r="AX310"/>
  <c r="AW310"/>
  <c r="AR310"/>
  <c r="AO310"/>
  <c r="AL310"/>
  <c r="AI310"/>
  <c r="AE310"/>
  <c r="AB310"/>
  <c r="Y310"/>
  <c r="V310"/>
  <c r="R310"/>
  <c r="BS310" s="1"/>
  <c r="O310"/>
  <c r="BP310" s="1"/>
  <c r="L310"/>
  <c r="I310"/>
  <c r="BJ310" s="1"/>
  <c r="CE307"/>
  <c r="CD307"/>
  <c r="CB307"/>
  <c r="CA307"/>
  <c r="BV307"/>
  <c r="BU307"/>
  <c r="BT307"/>
  <c r="BE306"/>
  <c r="CF306" s="1"/>
  <c r="BB306"/>
  <c r="CC306" s="1"/>
  <c r="AX306"/>
  <c r="AW306"/>
  <c r="AR306"/>
  <c r="AO306"/>
  <c r="AL306"/>
  <c r="AI306"/>
  <c r="AE306"/>
  <c r="AB306"/>
  <c r="Y306"/>
  <c r="V306"/>
  <c r="R306"/>
  <c r="O306"/>
  <c r="BP306" s="1"/>
  <c r="L306"/>
  <c r="BM306" s="1"/>
  <c r="I306"/>
  <c r="BE305"/>
  <c r="CF305" s="1"/>
  <c r="BB305"/>
  <c r="CC305" s="1"/>
  <c r="AX305"/>
  <c r="AW305"/>
  <c r="AR305"/>
  <c r="AO305"/>
  <c r="AL305"/>
  <c r="AI305"/>
  <c r="AE305"/>
  <c r="AB305"/>
  <c r="Y305"/>
  <c r="V305"/>
  <c r="R305"/>
  <c r="BP305"/>
  <c r="L305"/>
  <c r="BM305" s="1"/>
  <c r="I305"/>
  <c r="BJ305" s="1"/>
  <c r="BE304"/>
  <c r="CF304" s="1"/>
  <c r="BB304"/>
  <c r="AX304"/>
  <c r="AW304"/>
  <c r="AR304"/>
  <c r="AL304"/>
  <c r="AI304"/>
  <c r="AE304"/>
  <c r="AB304"/>
  <c r="Y304"/>
  <c r="V304"/>
  <c r="R304"/>
  <c r="O304"/>
  <c r="BP304" s="1"/>
  <c r="L304"/>
  <c r="I304"/>
  <c r="BE303"/>
  <c r="BB303"/>
  <c r="AX303"/>
  <c r="AW303"/>
  <c r="AR303"/>
  <c r="AR323" s="1"/>
  <c r="AO303"/>
  <c r="AO323" s="1"/>
  <c r="AL303"/>
  <c r="AL323" s="1"/>
  <c r="AI303"/>
  <c r="AI323" s="1"/>
  <c r="AE303"/>
  <c r="AB303"/>
  <c r="Y303"/>
  <c r="Y323" s="1"/>
  <c r="V303"/>
  <c r="R303"/>
  <c r="O303"/>
  <c r="L303"/>
  <c r="H295"/>
  <c r="J295"/>
  <c r="K295"/>
  <c r="M295"/>
  <c r="N295"/>
  <c r="P295"/>
  <c r="Q295"/>
  <c r="S295"/>
  <c r="T295"/>
  <c r="U295"/>
  <c r="W295"/>
  <c r="X295"/>
  <c r="Z295"/>
  <c r="AA295"/>
  <c r="AC295"/>
  <c r="AD295"/>
  <c r="AF295"/>
  <c r="AG295"/>
  <c r="AH295"/>
  <c r="AJ295"/>
  <c r="AK295"/>
  <c r="AM295"/>
  <c r="AN295"/>
  <c r="AP295"/>
  <c r="AQ295"/>
  <c r="AS295"/>
  <c r="AT295"/>
  <c r="BT295" s="1"/>
  <c r="AU295"/>
  <c r="BU295" s="1"/>
  <c r="AV295"/>
  <c r="BV295" s="1"/>
  <c r="AZ295"/>
  <c r="CA295" s="1"/>
  <c r="BA295"/>
  <c r="CB295" s="1"/>
  <c r="BC295"/>
  <c r="CD295" s="1"/>
  <c r="BD295"/>
  <c r="CE295" s="1"/>
  <c r="H296"/>
  <c r="J296"/>
  <c r="K296"/>
  <c r="M296"/>
  <c r="N296"/>
  <c r="P296"/>
  <c r="Q296"/>
  <c r="S296"/>
  <c r="T296"/>
  <c r="U296"/>
  <c r="W296"/>
  <c r="X296"/>
  <c r="Z296"/>
  <c r="AA296"/>
  <c r="AC296"/>
  <c r="AD296"/>
  <c r="AF296"/>
  <c r="AG296"/>
  <c r="AH296"/>
  <c r="AJ296"/>
  <c r="AK296"/>
  <c r="AM296"/>
  <c r="AN296"/>
  <c r="AP296"/>
  <c r="AQ296"/>
  <c r="AS296"/>
  <c r="AT296"/>
  <c r="BT296" s="1"/>
  <c r="AU296"/>
  <c r="BU296" s="1"/>
  <c r="AV296"/>
  <c r="BV296" s="1"/>
  <c r="AZ296"/>
  <c r="CA296" s="1"/>
  <c r="BA296"/>
  <c r="CB296" s="1"/>
  <c r="BC296"/>
  <c r="CD296" s="1"/>
  <c r="BD296"/>
  <c r="CE296" s="1"/>
  <c r="H297"/>
  <c r="J297"/>
  <c r="K297"/>
  <c r="M297"/>
  <c r="N297"/>
  <c r="P297"/>
  <c r="Q297"/>
  <c r="S297"/>
  <c r="T297"/>
  <c r="U297"/>
  <c r="W297"/>
  <c r="X297"/>
  <c r="Z297"/>
  <c r="AA297"/>
  <c r="AC297"/>
  <c r="AD297"/>
  <c r="AF297"/>
  <c r="AG297"/>
  <c r="AH297"/>
  <c r="AJ297"/>
  <c r="AK297"/>
  <c r="AM297"/>
  <c r="AN297"/>
  <c r="AP297"/>
  <c r="AQ297"/>
  <c r="AS297"/>
  <c r="AT297"/>
  <c r="BT297" s="1"/>
  <c r="AU297"/>
  <c r="BU297" s="1"/>
  <c r="AV297"/>
  <c r="BV297" s="1"/>
  <c r="AZ297"/>
  <c r="CA297" s="1"/>
  <c r="BA297"/>
  <c r="CB297" s="1"/>
  <c r="BC297"/>
  <c r="CD297" s="1"/>
  <c r="BD297"/>
  <c r="CE297" s="1"/>
  <c r="BD291"/>
  <c r="CE291" s="1"/>
  <c r="BC291"/>
  <c r="CD291" s="1"/>
  <c r="BA291"/>
  <c r="CB291" s="1"/>
  <c r="AZ291"/>
  <c r="CA291" s="1"/>
  <c r="AV291"/>
  <c r="BV291" s="1"/>
  <c r="AU291"/>
  <c r="BU291" s="1"/>
  <c r="AT291"/>
  <c r="BT291" s="1"/>
  <c r="AS291"/>
  <c r="AQ291"/>
  <c r="AP291"/>
  <c r="AN291"/>
  <c r="AM291"/>
  <c r="AK291"/>
  <c r="AJ291"/>
  <c r="AH291"/>
  <c r="AG291"/>
  <c r="AF291"/>
  <c r="AD291"/>
  <c r="AC291"/>
  <c r="AA291"/>
  <c r="Z291"/>
  <c r="X291"/>
  <c r="W291"/>
  <c r="U291"/>
  <c r="T291"/>
  <c r="S291"/>
  <c r="Q291"/>
  <c r="P291"/>
  <c r="N291"/>
  <c r="M291"/>
  <c r="K291"/>
  <c r="J291"/>
  <c r="H291"/>
  <c r="G291"/>
  <c r="BE290"/>
  <c r="CF290" s="1"/>
  <c r="BB290"/>
  <c r="CC290" s="1"/>
  <c r="AX290"/>
  <c r="AW290"/>
  <c r="AR290"/>
  <c r="AO290"/>
  <c r="AL290"/>
  <c r="AI290"/>
  <c r="AE290"/>
  <c r="AB290"/>
  <c r="Y290"/>
  <c r="V290"/>
  <c r="R290"/>
  <c r="O290"/>
  <c r="BP290" s="1"/>
  <c r="L290"/>
  <c r="BM290" s="1"/>
  <c r="I290"/>
  <c r="BE289"/>
  <c r="CF289" s="1"/>
  <c r="BB289"/>
  <c r="CC289" s="1"/>
  <c r="AX289"/>
  <c r="AW289"/>
  <c r="AR289"/>
  <c r="AO289"/>
  <c r="AL289"/>
  <c r="AI289"/>
  <c r="AE289"/>
  <c r="AB289"/>
  <c r="Y289"/>
  <c r="V289"/>
  <c r="R289"/>
  <c r="BS289" s="1"/>
  <c r="O289"/>
  <c r="BP289" s="1"/>
  <c r="L289"/>
  <c r="BM289" s="1"/>
  <c r="I289"/>
  <c r="BJ289" s="1"/>
  <c r="BE288"/>
  <c r="CF288" s="1"/>
  <c r="BB288"/>
  <c r="AX288"/>
  <c r="AX291" s="1"/>
  <c r="AW288"/>
  <c r="AR288"/>
  <c r="AO288"/>
  <c r="AO291" s="1"/>
  <c r="AL288"/>
  <c r="AL291" s="1"/>
  <c r="AI288"/>
  <c r="AI291" s="1"/>
  <c r="AE288"/>
  <c r="AE291" s="1"/>
  <c r="AB288"/>
  <c r="Y288"/>
  <c r="Y291" s="1"/>
  <c r="V288"/>
  <c r="V291" s="1"/>
  <c r="R288"/>
  <c r="O288"/>
  <c r="L288"/>
  <c r="I288"/>
  <c r="BJ288" s="1"/>
  <c r="BD284"/>
  <c r="CE284" s="1"/>
  <c r="BC284"/>
  <c r="CD284" s="1"/>
  <c r="BA284"/>
  <c r="CB284" s="1"/>
  <c r="AZ284"/>
  <c r="CA284" s="1"/>
  <c r="AV284"/>
  <c r="BV284" s="1"/>
  <c r="AU284"/>
  <c r="BU284" s="1"/>
  <c r="AT284"/>
  <c r="BT284" s="1"/>
  <c r="AS284"/>
  <c r="AQ284"/>
  <c r="AP284"/>
  <c r="AN284"/>
  <c r="AM284"/>
  <c r="AK284"/>
  <c r="AJ284"/>
  <c r="AH284"/>
  <c r="AG284"/>
  <c r="AF284"/>
  <c r="AD284"/>
  <c r="AC284"/>
  <c r="AA284"/>
  <c r="Z284"/>
  <c r="X284"/>
  <c r="W284"/>
  <c r="U284"/>
  <c r="T284"/>
  <c r="S284"/>
  <c r="Q284"/>
  <c r="P284"/>
  <c r="N284"/>
  <c r="M284"/>
  <c r="K284"/>
  <c r="J284"/>
  <c r="H284"/>
  <c r="G284"/>
  <c r="BE283"/>
  <c r="CF283" s="1"/>
  <c r="BB283"/>
  <c r="CC283" s="1"/>
  <c r="AX283"/>
  <c r="AW283"/>
  <c r="AR283"/>
  <c r="AO283"/>
  <c r="AL283"/>
  <c r="AI283"/>
  <c r="AE283"/>
  <c r="AB283"/>
  <c r="Y283"/>
  <c r="V283"/>
  <c r="R283"/>
  <c r="BS283" s="1"/>
  <c r="O283"/>
  <c r="BP283" s="1"/>
  <c r="L283"/>
  <c r="BM283" s="1"/>
  <c r="I283"/>
  <c r="BJ283" s="1"/>
  <c r="BE282"/>
  <c r="CF282" s="1"/>
  <c r="BB282"/>
  <c r="CC282" s="1"/>
  <c r="AX282"/>
  <c r="AW282"/>
  <c r="AR282"/>
  <c r="AO282"/>
  <c r="AL282"/>
  <c r="AI282"/>
  <c r="AE282"/>
  <c r="AB282"/>
  <c r="Y282"/>
  <c r="V282"/>
  <c r="R282"/>
  <c r="BS282" s="1"/>
  <c r="O282"/>
  <c r="BP282" s="1"/>
  <c r="L282"/>
  <c r="BM282" s="1"/>
  <c r="I282"/>
  <c r="BJ282" s="1"/>
  <c r="BE281"/>
  <c r="CF281" s="1"/>
  <c r="BB281"/>
  <c r="AX281"/>
  <c r="AX284" s="1"/>
  <c r="AW281"/>
  <c r="AR281"/>
  <c r="AO281"/>
  <c r="AO284" s="1"/>
  <c r="AL281"/>
  <c r="AL284" s="1"/>
  <c r="AI281"/>
  <c r="AI284" s="1"/>
  <c r="AE281"/>
  <c r="AE284" s="1"/>
  <c r="AB281"/>
  <c r="Y281"/>
  <c r="Y284" s="1"/>
  <c r="V281"/>
  <c r="V284" s="1"/>
  <c r="R281"/>
  <c r="O281"/>
  <c r="L281"/>
  <c r="I281"/>
  <c r="BJ281" s="1"/>
  <c r="BD277"/>
  <c r="CE277" s="1"/>
  <c r="BC277"/>
  <c r="CD277" s="1"/>
  <c r="BA277"/>
  <c r="CB277" s="1"/>
  <c r="AZ277"/>
  <c r="CA277" s="1"/>
  <c r="AV277"/>
  <c r="BV277" s="1"/>
  <c r="AU277"/>
  <c r="BU277" s="1"/>
  <c r="AT277"/>
  <c r="BT277" s="1"/>
  <c r="AS277"/>
  <c r="AQ277"/>
  <c r="AP277"/>
  <c r="AN277"/>
  <c r="AM277"/>
  <c r="AK277"/>
  <c r="AJ277"/>
  <c r="AH277"/>
  <c r="AG277"/>
  <c r="AF277"/>
  <c r="AD277"/>
  <c r="AC277"/>
  <c r="AA277"/>
  <c r="Z277"/>
  <c r="X277"/>
  <c r="W277"/>
  <c r="U277"/>
  <c r="T277"/>
  <c r="S277"/>
  <c r="Q277"/>
  <c r="P277"/>
  <c r="N277"/>
  <c r="M277"/>
  <c r="K277"/>
  <c r="J277"/>
  <c r="H277"/>
  <c r="G277"/>
  <c r="BE276"/>
  <c r="CF276" s="1"/>
  <c r="BB276"/>
  <c r="CC276" s="1"/>
  <c r="AX276"/>
  <c r="AW276"/>
  <c r="AR276"/>
  <c r="AO276"/>
  <c r="AL276"/>
  <c r="AI276"/>
  <c r="AE276"/>
  <c r="AB276"/>
  <c r="Y276"/>
  <c r="V276"/>
  <c r="R276"/>
  <c r="BS276" s="1"/>
  <c r="O276"/>
  <c r="BP276" s="1"/>
  <c r="L276"/>
  <c r="BM276" s="1"/>
  <c r="I276"/>
  <c r="BJ276" s="1"/>
  <c r="BE275"/>
  <c r="CF275" s="1"/>
  <c r="BB275"/>
  <c r="CC275" s="1"/>
  <c r="AX275"/>
  <c r="AW275"/>
  <c r="AR275"/>
  <c r="AO275"/>
  <c r="AL275"/>
  <c r="AI275"/>
  <c r="AE275"/>
  <c r="AB275"/>
  <c r="Y275"/>
  <c r="V275"/>
  <c r="R275"/>
  <c r="BS275" s="1"/>
  <c r="O275"/>
  <c r="BP275" s="1"/>
  <c r="L275"/>
  <c r="BM275" s="1"/>
  <c r="I275"/>
  <c r="BJ275" s="1"/>
  <c r="BE274"/>
  <c r="CF274" s="1"/>
  <c r="BB274"/>
  <c r="AX274"/>
  <c r="AX277" s="1"/>
  <c r="AW274"/>
  <c r="AR274"/>
  <c r="AR277" s="1"/>
  <c r="AO274"/>
  <c r="AL274"/>
  <c r="AL277" s="1"/>
  <c r="AI274"/>
  <c r="AI277" s="1"/>
  <c r="AE274"/>
  <c r="AE277" s="1"/>
  <c r="AB274"/>
  <c r="AB277" s="1"/>
  <c r="Y274"/>
  <c r="Y277" s="1"/>
  <c r="V274"/>
  <c r="V277" s="1"/>
  <c r="R274"/>
  <c r="O274"/>
  <c r="BP274" s="1"/>
  <c r="L274"/>
  <c r="BM274" s="1"/>
  <c r="I274"/>
  <c r="BJ274" s="1"/>
  <c r="BD269"/>
  <c r="CE269" s="1"/>
  <c r="BC269"/>
  <c r="CD269" s="1"/>
  <c r="BA269"/>
  <c r="CB269" s="1"/>
  <c r="AZ269"/>
  <c r="CA269" s="1"/>
  <c r="AV269"/>
  <c r="BV269" s="1"/>
  <c r="AU269"/>
  <c r="BU269" s="1"/>
  <c r="AT269"/>
  <c r="BT269" s="1"/>
  <c r="AS269"/>
  <c r="AQ269"/>
  <c r="AP269"/>
  <c r="AN269"/>
  <c r="AM269"/>
  <c r="AK269"/>
  <c r="AJ269"/>
  <c r="AH269"/>
  <c r="AG269"/>
  <c r="AF269"/>
  <c r="AD269"/>
  <c r="AC269"/>
  <c r="AA269"/>
  <c r="Z269"/>
  <c r="X269"/>
  <c r="W269"/>
  <c r="U269"/>
  <c r="T269"/>
  <c r="S269"/>
  <c r="Q269"/>
  <c r="P269"/>
  <c r="N269"/>
  <c r="M269"/>
  <c r="K269"/>
  <c r="J269"/>
  <c r="H269"/>
  <c r="G269"/>
  <c r="BE268"/>
  <c r="CF268" s="1"/>
  <c r="BB268"/>
  <c r="CC268" s="1"/>
  <c r="AX268"/>
  <c r="AW268"/>
  <c r="AR268"/>
  <c r="AO268"/>
  <c r="AL268"/>
  <c r="AI268"/>
  <c r="AE268"/>
  <c r="AB268"/>
  <c r="Y268"/>
  <c r="V268"/>
  <c r="R268"/>
  <c r="BS268" s="1"/>
  <c r="O268"/>
  <c r="BP268" s="1"/>
  <c r="L268"/>
  <c r="BM268" s="1"/>
  <c r="I268"/>
  <c r="BJ268" s="1"/>
  <c r="BE267"/>
  <c r="CF267" s="1"/>
  <c r="BB267"/>
  <c r="CC267" s="1"/>
  <c r="AX267"/>
  <c r="AW267"/>
  <c r="AR267"/>
  <c r="AO267"/>
  <c r="AL267"/>
  <c r="AI267"/>
  <c r="AE267"/>
  <c r="AB267"/>
  <c r="Y267"/>
  <c r="V267"/>
  <c r="R267"/>
  <c r="BS267" s="1"/>
  <c r="O267"/>
  <c r="BP267" s="1"/>
  <c r="L267"/>
  <c r="BM267" s="1"/>
  <c r="I267"/>
  <c r="BJ267" s="1"/>
  <c r="BE266"/>
  <c r="CF266" s="1"/>
  <c r="BB266"/>
  <c r="AX266"/>
  <c r="AX269" s="1"/>
  <c r="AW266"/>
  <c r="AR266"/>
  <c r="AO266"/>
  <c r="AO269" s="1"/>
  <c r="AL266"/>
  <c r="AL269" s="1"/>
  <c r="AI266"/>
  <c r="AI269" s="1"/>
  <c r="AE266"/>
  <c r="AE269" s="1"/>
  <c r="AB266"/>
  <c r="Y266"/>
  <c r="Y269" s="1"/>
  <c r="V266"/>
  <c r="V269" s="1"/>
  <c r="R266"/>
  <c r="O266"/>
  <c r="L266"/>
  <c r="L269" s="1"/>
  <c r="BM269" s="1"/>
  <c r="I266"/>
  <c r="BJ266" s="1"/>
  <c r="BD262"/>
  <c r="CE262" s="1"/>
  <c r="BC262"/>
  <c r="CD262" s="1"/>
  <c r="BA262"/>
  <c r="CB262" s="1"/>
  <c r="AZ262"/>
  <c r="CA262" s="1"/>
  <c r="AV262"/>
  <c r="BV262" s="1"/>
  <c r="AU262"/>
  <c r="BU262" s="1"/>
  <c r="AT262"/>
  <c r="BT262" s="1"/>
  <c r="AS262"/>
  <c r="AQ262"/>
  <c r="AP262"/>
  <c r="AN262"/>
  <c r="AM262"/>
  <c r="AK262"/>
  <c r="AJ262"/>
  <c r="AH262"/>
  <c r="AG262"/>
  <c r="AF262"/>
  <c r="AD262"/>
  <c r="AC262"/>
  <c r="AA262"/>
  <c r="Z262"/>
  <c r="X262"/>
  <c r="W262"/>
  <c r="U262"/>
  <c r="T262"/>
  <c r="S262"/>
  <c r="Q262"/>
  <c r="P262"/>
  <c r="N262"/>
  <c r="M262"/>
  <c r="K262"/>
  <c r="J262"/>
  <c r="H262"/>
  <c r="G262"/>
  <c r="BE261"/>
  <c r="CF261" s="1"/>
  <c r="BB261"/>
  <c r="CC261" s="1"/>
  <c r="AX261"/>
  <c r="AW261"/>
  <c r="AR261"/>
  <c r="AO261"/>
  <c r="AL261"/>
  <c r="AI261"/>
  <c r="AE261"/>
  <c r="AB261"/>
  <c r="Y261"/>
  <c r="V261"/>
  <c r="R261"/>
  <c r="BS261" s="1"/>
  <c r="O261"/>
  <c r="BP261" s="1"/>
  <c r="L261"/>
  <c r="BM261" s="1"/>
  <c r="I261"/>
  <c r="BJ261" s="1"/>
  <c r="BE260"/>
  <c r="CF260" s="1"/>
  <c r="BB260"/>
  <c r="CC260" s="1"/>
  <c r="AX260"/>
  <c r="AW260"/>
  <c r="AR260"/>
  <c r="AO260"/>
  <c r="AL260"/>
  <c r="AI260"/>
  <c r="AE260"/>
  <c r="AB260"/>
  <c r="Y260"/>
  <c r="V260"/>
  <c r="R260"/>
  <c r="BS260" s="1"/>
  <c r="O260"/>
  <c r="BP260" s="1"/>
  <c r="L260"/>
  <c r="BM260" s="1"/>
  <c r="I260"/>
  <c r="BJ260" s="1"/>
  <c r="BE259"/>
  <c r="CF259" s="1"/>
  <c r="BB259"/>
  <c r="AX259"/>
  <c r="AX262" s="1"/>
  <c r="AW259"/>
  <c r="AR259"/>
  <c r="AO259"/>
  <c r="AO262" s="1"/>
  <c r="AL259"/>
  <c r="AL262" s="1"/>
  <c r="AI259"/>
  <c r="AI262" s="1"/>
  <c r="AE259"/>
  <c r="AE262" s="1"/>
  <c r="AB259"/>
  <c r="Y259"/>
  <c r="Y262" s="1"/>
  <c r="V259"/>
  <c r="V262" s="1"/>
  <c r="R259"/>
  <c r="O259"/>
  <c r="L259"/>
  <c r="I259"/>
  <c r="BJ259" s="1"/>
  <c r="BD255"/>
  <c r="CE255" s="1"/>
  <c r="BC255"/>
  <c r="CD255" s="1"/>
  <c r="BA255"/>
  <c r="CB255" s="1"/>
  <c r="AZ255"/>
  <c r="CA255" s="1"/>
  <c r="AV255"/>
  <c r="BV255" s="1"/>
  <c r="AU255"/>
  <c r="BU255" s="1"/>
  <c r="AT255"/>
  <c r="BT255" s="1"/>
  <c r="AS255"/>
  <c r="AQ255"/>
  <c r="AP255"/>
  <c r="AN255"/>
  <c r="AM255"/>
  <c r="AK255"/>
  <c r="AJ255"/>
  <c r="AH255"/>
  <c r="AG255"/>
  <c r="AF255"/>
  <c r="AD255"/>
  <c r="AC255"/>
  <c r="AA255"/>
  <c r="Z255"/>
  <c r="X255"/>
  <c r="W255"/>
  <c r="U255"/>
  <c r="T255"/>
  <c r="S255"/>
  <c r="Q255"/>
  <c r="P255"/>
  <c r="N255"/>
  <c r="M255"/>
  <c r="K255"/>
  <c r="J255"/>
  <c r="H255"/>
  <c r="G255"/>
  <c r="BE254"/>
  <c r="CF254" s="1"/>
  <c r="BB254"/>
  <c r="CC254" s="1"/>
  <c r="AX254"/>
  <c r="AW254"/>
  <c r="AR254"/>
  <c r="AO254"/>
  <c r="AL254"/>
  <c r="AI254"/>
  <c r="AE254"/>
  <c r="AB254"/>
  <c r="Y254"/>
  <c r="V254"/>
  <c r="R254"/>
  <c r="BS254" s="1"/>
  <c r="O254"/>
  <c r="BP254" s="1"/>
  <c r="L254"/>
  <c r="BM254" s="1"/>
  <c r="I254"/>
  <c r="BJ254" s="1"/>
  <c r="BE253"/>
  <c r="CF253" s="1"/>
  <c r="BB253"/>
  <c r="CC253" s="1"/>
  <c r="AX253"/>
  <c r="AW253"/>
  <c r="AR253"/>
  <c r="AO253"/>
  <c r="AL253"/>
  <c r="AI253"/>
  <c r="AE253"/>
  <c r="AB253"/>
  <c r="Y253"/>
  <c r="V253"/>
  <c r="R253"/>
  <c r="BS253" s="1"/>
  <c r="O253"/>
  <c r="BP253" s="1"/>
  <c r="L253"/>
  <c r="BM253" s="1"/>
  <c r="I253"/>
  <c r="BJ253" s="1"/>
  <c r="BE252"/>
  <c r="CF252" s="1"/>
  <c r="BB252"/>
  <c r="AX252"/>
  <c r="AX255" s="1"/>
  <c r="AW252"/>
  <c r="AR252"/>
  <c r="AR255" s="1"/>
  <c r="AO252"/>
  <c r="AL252"/>
  <c r="AL255" s="1"/>
  <c r="AI252"/>
  <c r="AI255" s="1"/>
  <c r="AE252"/>
  <c r="AE255" s="1"/>
  <c r="AB252"/>
  <c r="AB255" s="1"/>
  <c r="Y252"/>
  <c r="Y255" s="1"/>
  <c r="V252"/>
  <c r="V255" s="1"/>
  <c r="R252"/>
  <c r="O252"/>
  <c r="BP252" s="1"/>
  <c r="L252"/>
  <c r="BM252" s="1"/>
  <c r="I252"/>
  <c r="BJ252" s="1"/>
  <c r="BD249"/>
  <c r="CE249" s="1"/>
  <c r="BC249"/>
  <c r="CD249" s="1"/>
  <c r="BA249"/>
  <c r="CB249" s="1"/>
  <c r="AZ249"/>
  <c r="CA249" s="1"/>
  <c r="AV249"/>
  <c r="BV249" s="1"/>
  <c r="AU249"/>
  <c r="BU249" s="1"/>
  <c r="AT249"/>
  <c r="BT249" s="1"/>
  <c r="AS249"/>
  <c r="AQ249"/>
  <c r="AP249"/>
  <c r="AN249"/>
  <c r="AM249"/>
  <c r="AK249"/>
  <c r="AJ249"/>
  <c r="AH249"/>
  <c r="AG249"/>
  <c r="AF249"/>
  <c r="AD249"/>
  <c r="AC249"/>
  <c r="AA249"/>
  <c r="Z249"/>
  <c r="X249"/>
  <c r="W249"/>
  <c r="U249"/>
  <c r="T249"/>
  <c r="S249"/>
  <c r="Q249"/>
  <c r="P249"/>
  <c r="N249"/>
  <c r="M249"/>
  <c r="K249"/>
  <c r="J249"/>
  <c r="H249"/>
  <c r="G249"/>
  <c r="BE248"/>
  <c r="CF248" s="1"/>
  <c r="BB248"/>
  <c r="CC248" s="1"/>
  <c r="AX248"/>
  <c r="AW248"/>
  <c r="AR248"/>
  <c r="AO248"/>
  <c r="AL248"/>
  <c r="AI248"/>
  <c r="AE248"/>
  <c r="AB248"/>
  <c r="Y248"/>
  <c r="V248"/>
  <c r="R248"/>
  <c r="BS248" s="1"/>
  <c r="O248"/>
  <c r="BP248" s="1"/>
  <c r="L248"/>
  <c r="I248"/>
  <c r="BE247"/>
  <c r="CF247" s="1"/>
  <c r="BB247"/>
  <c r="CC247" s="1"/>
  <c r="AX247"/>
  <c r="AW247"/>
  <c r="AR247"/>
  <c r="AO247"/>
  <c r="AL247"/>
  <c r="AI247"/>
  <c r="AE247"/>
  <c r="AB247"/>
  <c r="Y247"/>
  <c r="V247"/>
  <c r="R247"/>
  <c r="BS247" s="1"/>
  <c r="O247"/>
  <c r="BP247" s="1"/>
  <c r="L247"/>
  <c r="BM247" s="1"/>
  <c r="I247"/>
  <c r="BE246"/>
  <c r="CF246" s="1"/>
  <c r="BB246"/>
  <c r="AX246"/>
  <c r="AX249" s="1"/>
  <c r="AW246"/>
  <c r="AR246"/>
  <c r="AR249" s="1"/>
  <c r="AO246"/>
  <c r="AL246"/>
  <c r="AL249" s="1"/>
  <c r="AI246"/>
  <c r="AI249" s="1"/>
  <c r="AE246"/>
  <c r="AE249" s="1"/>
  <c r="AB246"/>
  <c r="AB249" s="1"/>
  <c r="Y246"/>
  <c r="Y249" s="1"/>
  <c r="V246"/>
  <c r="V249" s="1"/>
  <c r="R246"/>
  <c r="O246"/>
  <c r="BP246" s="1"/>
  <c r="L246"/>
  <c r="BM246" s="1"/>
  <c r="I246"/>
  <c r="BD242"/>
  <c r="CE242" s="1"/>
  <c r="BC242"/>
  <c r="CD242" s="1"/>
  <c r="BA242"/>
  <c r="CB242" s="1"/>
  <c r="AZ242"/>
  <c r="CA242" s="1"/>
  <c r="AV242"/>
  <c r="BV242" s="1"/>
  <c r="AU242"/>
  <c r="BU242" s="1"/>
  <c r="AT242"/>
  <c r="BT242" s="1"/>
  <c r="AS242"/>
  <c r="AQ242"/>
  <c r="AP242"/>
  <c r="AN242"/>
  <c r="AM242"/>
  <c r="AK242"/>
  <c r="AJ242"/>
  <c r="AH242"/>
  <c r="AG242"/>
  <c r="AF242"/>
  <c r="AD242"/>
  <c r="AC242"/>
  <c r="AA242"/>
  <c r="Z242"/>
  <c r="X242"/>
  <c r="W242"/>
  <c r="U242"/>
  <c r="T242"/>
  <c r="S242"/>
  <c r="Q242"/>
  <c r="P242"/>
  <c r="N242"/>
  <c r="M242"/>
  <c r="K242"/>
  <c r="J242"/>
  <c r="H242"/>
  <c r="G242"/>
  <c r="BE241"/>
  <c r="CF241" s="1"/>
  <c r="BB241"/>
  <c r="CC241" s="1"/>
  <c r="AX241"/>
  <c r="AW241"/>
  <c r="AR241"/>
  <c r="AO241"/>
  <c r="AL241"/>
  <c r="AI241"/>
  <c r="AE241"/>
  <c r="AB241"/>
  <c r="Y241"/>
  <c r="V241"/>
  <c r="R241"/>
  <c r="BS241" s="1"/>
  <c r="O241"/>
  <c r="BP241" s="1"/>
  <c r="L241"/>
  <c r="BM241" s="1"/>
  <c r="I241"/>
  <c r="BJ241" s="1"/>
  <c r="BE240"/>
  <c r="CF240" s="1"/>
  <c r="BB240"/>
  <c r="CC240" s="1"/>
  <c r="AX240"/>
  <c r="AW240"/>
  <c r="AR240"/>
  <c r="AO240"/>
  <c r="AL240"/>
  <c r="AI240"/>
  <c r="AE240"/>
  <c r="AB240"/>
  <c r="Y240"/>
  <c r="V240"/>
  <c r="R240"/>
  <c r="BS240" s="1"/>
  <c r="O240"/>
  <c r="BP240" s="1"/>
  <c r="L240"/>
  <c r="I240"/>
  <c r="BJ240" s="1"/>
  <c r="BE239"/>
  <c r="CF239" s="1"/>
  <c r="BB239"/>
  <c r="AX239"/>
  <c r="AX242" s="1"/>
  <c r="AW239"/>
  <c r="AR239"/>
  <c r="AO239"/>
  <c r="AL239"/>
  <c r="AL242" s="1"/>
  <c r="AI239"/>
  <c r="AE239"/>
  <c r="AE242" s="1"/>
  <c r="AB239"/>
  <c r="Y239"/>
  <c r="Y242" s="1"/>
  <c r="V239"/>
  <c r="V242" s="1"/>
  <c r="R239"/>
  <c r="O239"/>
  <c r="BP239" s="1"/>
  <c r="L239"/>
  <c r="I239"/>
  <c r="BJ239" s="1"/>
  <c r="BD236"/>
  <c r="CE236" s="1"/>
  <c r="BC236"/>
  <c r="CD236" s="1"/>
  <c r="BA236"/>
  <c r="CB236" s="1"/>
  <c r="AZ236"/>
  <c r="CA236" s="1"/>
  <c r="AV236"/>
  <c r="BV236" s="1"/>
  <c r="Q21" i="4" s="1"/>
  <c r="AU236" i="1"/>
  <c r="BU236" s="1"/>
  <c r="P21" i="4" s="1"/>
  <c r="AT236" i="1"/>
  <c r="BT236" s="1"/>
  <c r="O21" i="4" s="1"/>
  <c r="AS236" i="1"/>
  <c r="AQ236"/>
  <c r="AP236"/>
  <c r="AN236"/>
  <c r="AM236"/>
  <c r="AK236"/>
  <c r="AJ236"/>
  <c r="AH236"/>
  <c r="AG236"/>
  <c r="AF236"/>
  <c r="AD236"/>
  <c r="AC236"/>
  <c r="AA236"/>
  <c r="Z236"/>
  <c r="X236"/>
  <c r="W236"/>
  <c r="U236"/>
  <c r="T236"/>
  <c r="S236"/>
  <c r="Q236"/>
  <c r="P236"/>
  <c r="N236"/>
  <c r="M236"/>
  <c r="K236"/>
  <c r="J236"/>
  <c r="H236"/>
  <c r="G236"/>
  <c r="BE235"/>
  <c r="CF235" s="1"/>
  <c r="AB489" i="2" s="1"/>
  <c r="BB235" i="1"/>
  <c r="CC235" s="1"/>
  <c r="Y489" i="2" s="1"/>
  <c r="AX235" i="1"/>
  <c r="AW235"/>
  <c r="AR235"/>
  <c r="AO235"/>
  <c r="AL235"/>
  <c r="AI235"/>
  <c r="AE235"/>
  <c r="AB235"/>
  <c r="Y235"/>
  <c r="V235"/>
  <c r="R235"/>
  <c r="BS235" s="1"/>
  <c r="O489" i="2" s="1"/>
  <c r="O235" i="1"/>
  <c r="BP235" s="1"/>
  <c r="L489" i="2" s="1"/>
  <c r="L235" i="1"/>
  <c r="BM235" s="1"/>
  <c r="I489" i="2" s="1"/>
  <c r="I235" i="1"/>
  <c r="BJ235" s="1"/>
  <c r="F489" i="2" s="1"/>
  <c r="BE234" i="1"/>
  <c r="CF234" s="1"/>
  <c r="AB488" i="2" s="1"/>
  <c r="BB234" i="1"/>
  <c r="CC234" s="1"/>
  <c r="Y488" i="2" s="1"/>
  <c r="AX234" i="1"/>
  <c r="AW234"/>
  <c r="AR234"/>
  <c r="AO234"/>
  <c r="AL234"/>
  <c r="AI234"/>
  <c r="AE234"/>
  <c r="AB234"/>
  <c r="Y234"/>
  <c r="V234"/>
  <c r="R234"/>
  <c r="BS234" s="1"/>
  <c r="O488" i="2" s="1"/>
  <c r="O234" i="1"/>
  <c r="BP234" s="1"/>
  <c r="L488" i="2" s="1"/>
  <c r="L234" i="1"/>
  <c r="BM234" s="1"/>
  <c r="I488" i="2" s="1"/>
  <c r="I234" i="1"/>
  <c r="BJ234" s="1"/>
  <c r="F488" i="2" s="1"/>
  <c r="BE233" i="1"/>
  <c r="CF233" s="1"/>
  <c r="BB233"/>
  <c r="AX233"/>
  <c r="AW233"/>
  <c r="AR233"/>
  <c r="AO233"/>
  <c r="AO236" s="1"/>
  <c r="AL233"/>
  <c r="AL236" s="1"/>
  <c r="AI233"/>
  <c r="AI236" s="1"/>
  <c r="AE233"/>
  <c r="AE236" s="1"/>
  <c r="AB233"/>
  <c r="Y233"/>
  <c r="Y236" s="1"/>
  <c r="V233"/>
  <c r="V236" s="1"/>
  <c r="R233"/>
  <c r="O233"/>
  <c r="L233"/>
  <c r="I233"/>
  <c r="BJ233" s="1"/>
  <c r="BD230"/>
  <c r="CE230" s="1"/>
  <c r="Z20" i="4" s="1"/>
  <c r="BC230" i="1"/>
  <c r="CD230" s="1"/>
  <c r="Y20" i="4" s="1"/>
  <c r="BA230" i="1"/>
  <c r="CB230" s="1"/>
  <c r="W20" i="4" s="1"/>
  <c r="AZ230" i="1"/>
  <c r="CA230" s="1"/>
  <c r="V20" i="4" s="1"/>
  <c r="AV230" i="1"/>
  <c r="BV230" s="1"/>
  <c r="Q20" i="4" s="1"/>
  <c r="AU230" i="1"/>
  <c r="BU230" s="1"/>
  <c r="P20" i="4" s="1"/>
  <c r="AT230" i="1"/>
  <c r="BT230" s="1"/>
  <c r="O20" i="4" s="1"/>
  <c r="AS230" i="1"/>
  <c r="AQ230"/>
  <c r="AP230"/>
  <c r="AN230"/>
  <c r="AM230"/>
  <c r="AK230"/>
  <c r="AJ230"/>
  <c r="AH230"/>
  <c r="AG230"/>
  <c r="AF230"/>
  <c r="AD230"/>
  <c r="AC230"/>
  <c r="AA230"/>
  <c r="Z230"/>
  <c r="X230"/>
  <c r="W230"/>
  <c r="U230"/>
  <c r="T230"/>
  <c r="S230"/>
  <c r="Q230"/>
  <c r="P230"/>
  <c r="N230"/>
  <c r="M230"/>
  <c r="K230"/>
  <c r="J230"/>
  <c r="H230"/>
  <c r="G230"/>
  <c r="H222"/>
  <c r="J222"/>
  <c r="K222"/>
  <c r="M222"/>
  <c r="N222"/>
  <c r="P222"/>
  <c r="Q222"/>
  <c r="S222"/>
  <c r="U222"/>
  <c r="X222"/>
  <c r="Z222"/>
  <c r="AA222"/>
  <c r="AC222"/>
  <c r="AD222"/>
  <c r="AF222"/>
  <c r="AG222"/>
  <c r="AH222"/>
  <c r="AJ222"/>
  <c r="AK222"/>
  <c r="AM222"/>
  <c r="AN222"/>
  <c r="AP222"/>
  <c r="AQ222"/>
  <c r="AS222"/>
  <c r="AT222"/>
  <c r="BT222" s="1"/>
  <c r="O19" i="4" s="1"/>
  <c r="AU222" i="1"/>
  <c r="BU222" s="1"/>
  <c r="P19" i="4" s="1"/>
  <c r="AV222" i="1"/>
  <c r="BV222" s="1"/>
  <c r="Q19" i="4" s="1"/>
  <c r="AZ222" i="1"/>
  <c r="CA222" s="1"/>
  <c r="V19" i="4" s="1"/>
  <c r="BA222" i="1"/>
  <c r="CB222" s="1"/>
  <c r="W19" i="4" s="1"/>
  <c r="BC222" i="1"/>
  <c r="CD222" s="1"/>
  <c r="Y19" i="4" s="1"/>
  <c r="BD222" i="1"/>
  <c r="CE222" s="1"/>
  <c r="Z19" i="4" s="1"/>
  <c r="BE229" i="1"/>
  <c r="CF229" s="1"/>
  <c r="AB437" i="2" s="1"/>
  <c r="BB229" i="1"/>
  <c r="CC229" s="1"/>
  <c r="Y437" i="2" s="1"/>
  <c r="AX229" i="1"/>
  <c r="AW229"/>
  <c r="AR229"/>
  <c r="AO229"/>
  <c r="AL229"/>
  <c r="AI229"/>
  <c r="AE229"/>
  <c r="AB229"/>
  <c r="Y229"/>
  <c r="V229"/>
  <c r="R229"/>
  <c r="BS229" s="1"/>
  <c r="O437" i="2" s="1"/>
  <c r="O229" i="1"/>
  <c r="L229"/>
  <c r="I229"/>
  <c r="BJ229" s="1"/>
  <c r="F437" i="2" s="1"/>
  <c r="BE228" i="1"/>
  <c r="CF228" s="1"/>
  <c r="AB436" i="2" s="1"/>
  <c r="BB228" i="1"/>
  <c r="CC228" s="1"/>
  <c r="Y436" i="2" s="1"/>
  <c r="AX228" i="1"/>
  <c r="AW228"/>
  <c r="AR228"/>
  <c r="AO228"/>
  <c r="AL228"/>
  <c r="AI228"/>
  <c r="AE228"/>
  <c r="AB228"/>
  <c r="Y228"/>
  <c r="V228"/>
  <c r="R228"/>
  <c r="BS228" s="1"/>
  <c r="O436" i="2" s="1"/>
  <c r="O228" i="1"/>
  <c r="L228"/>
  <c r="BM228" s="1"/>
  <c r="I436" i="2" s="1"/>
  <c r="I228" i="1"/>
  <c r="BJ228" s="1"/>
  <c r="F436" i="2" s="1"/>
  <c r="BE227" i="1"/>
  <c r="BB227"/>
  <c r="AX227"/>
  <c r="AW227"/>
  <c r="AR227"/>
  <c r="AR230" s="1"/>
  <c r="AO227"/>
  <c r="AO230" s="1"/>
  <c r="AL227"/>
  <c r="AI227"/>
  <c r="AI230" s="1"/>
  <c r="AE227"/>
  <c r="AE230" s="1"/>
  <c r="AB227"/>
  <c r="Y227"/>
  <c r="V227"/>
  <c r="V230" s="1"/>
  <c r="R227"/>
  <c r="O227"/>
  <c r="L227"/>
  <c r="I227"/>
  <c r="BE221"/>
  <c r="CF221" s="1"/>
  <c r="AB276" i="2" s="1"/>
  <c r="BB221" i="1"/>
  <c r="CC221" s="1"/>
  <c r="Y276" i="2" s="1"/>
  <c r="AX221" i="1"/>
  <c r="AW221"/>
  <c r="AR221"/>
  <c r="AO221"/>
  <c r="AL221"/>
  <c r="AI221"/>
  <c r="AE221"/>
  <c r="AB221"/>
  <c r="Y221"/>
  <c r="V221"/>
  <c r="R221"/>
  <c r="O221"/>
  <c r="BP221" s="1"/>
  <c r="L276" i="2" s="1"/>
  <c r="L221" i="1"/>
  <c r="I221"/>
  <c r="BE220"/>
  <c r="CF220" s="1"/>
  <c r="AB275" i="2" s="1"/>
  <c r="BB220" i="1"/>
  <c r="CC220" s="1"/>
  <c r="Y275" i="2" s="1"/>
  <c r="AX220" i="1"/>
  <c r="AW220"/>
  <c r="AO220"/>
  <c r="AL220"/>
  <c r="AI220"/>
  <c r="AE220"/>
  <c r="AB220"/>
  <c r="Y220"/>
  <c r="V220"/>
  <c r="R220"/>
  <c r="O220"/>
  <c r="BP220" s="1"/>
  <c r="L275" i="2" s="1"/>
  <c r="L220" i="1"/>
  <c r="BM220" s="1"/>
  <c r="I275" i="2" s="1"/>
  <c r="I220" i="1"/>
  <c r="BE219"/>
  <c r="BB219"/>
  <c r="CC219" s="1"/>
  <c r="Y274" i="2" s="1"/>
  <c r="AX219" i="1"/>
  <c r="AR219"/>
  <c r="AO219"/>
  <c r="AL219"/>
  <c r="AE219"/>
  <c r="AB219"/>
  <c r="Y219"/>
  <c r="V219"/>
  <c r="R219"/>
  <c r="O219"/>
  <c r="L219"/>
  <c r="I219"/>
  <c r="H211"/>
  <c r="J211"/>
  <c r="K211"/>
  <c r="M211"/>
  <c r="N211"/>
  <c r="P211"/>
  <c r="Q211"/>
  <c r="S211"/>
  <c r="T211"/>
  <c r="U211"/>
  <c r="W211"/>
  <c r="X211"/>
  <c r="Z211"/>
  <c r="AA211"/>
  <c r="AC211"/>
  <c r="AD211"/>
  <c r="AF211"/>
  <c r="AG211"/>
  <c r="AH211"/>
  <c r="AJ211"/>
  <c r="AK211"/>
  <c r="AM211"/>
  <c r="AN211"/>
  <c r="AP211"/>
  <c r="AQ211"/>
  <c r="AS211"/>
  <c r="AT211"/>
  <c r="BT211" s="1"/>
  <c r="O18" i="14" s="1"/>
  <c r="AU211" i="1"/>
  <c r="BU211" s="1"/>
  <c r="P18" i="14" s="1"/>
  <c r="AV211" i="1"/>
  <c r="BV211" s="1"/>
  <c r="Q18" i="14" s="1"/>
  <c r="AZ211" i="1"/>
  <c r="CA211" s="1"/>
  <c r="V18" i="14" s="1"/>
  <c r="BA211" i="1"/>
  <c r="CB211" s="1"/>
  <c r="W18" i="14" s="1"/>
  <c r="BC211" i="1"/>
  <c r="CD211" s="1"/>
  <c r="Y18" i="14" s="1"/>
  <c r="BD211" i="1"/>
  <c r="CE211" s="1"/>
  <c r="Z18" i="14" s="1"/>
  <c r="H212" i="1"/>
  <c r="J212"/>
  <c r="K212"/>
  <c r="M212"/>
  <c r="N212"/>
  <c r="P212"/>
  <c r="Q212"/>
  <c r="S212"/>
  <c r="T212"/>
  <c r="U212"/>
  <c r="W212"/>
  <c r="X212"/>
  <c r="Z212"/>
  <c r="AA212"/>
  <c r="AC212"/>
  <c r="AD212"/>
  <c r="AF212"/>
  <c r="AG212"/>
  <c r="AH212"/>
  <c r="AJ212"/>
  <c r="AK212"/>
  <c r="AM212"/>
  <c r="AN212"/>
  <c r="AP212"/>
  <c r="AQ212"/>
  <c r="AS212"/>
  <c r="AT212"/>
  <c r="BT212" s="1"/>
  <c r="AU212"/>
  <c r="BU212" s="1"/>
  <c r="AV212"/>
  <c r="BV212" s="1"/>
  <c r="AZ212"/>
  <c r="CA212" s="1"/>
  <c r="BA212"/>
  <c r="CB212" s="1"/>
  <c r="BC212"/>
  <c r="CD212" s="1"/>
  <c r="BD212"/>
  <c r="CE212" s="1"/>
  <c r="H213"/>
  <c r="J213"/>
  <c r="K213"/>
  <c r="M213"/>
  <c r="N213"/>
  <c r="P213"/>
  <c r="Q213"/>
  <c r="S213"/>
  <c r="T213"/>
  <c r="U213"/>
  <c r="W213"/>
  <c r="X213"/>
  <c r="Z213"/>
  <c r="AA213"/>
  <c r="AC213"/>
  <c r="AD213"/>
  <c r="AF213"/>
  <c r="AG213"/>
  <c r="AH213"/>
  <c r="AJ213"/>
  <c r="AK213"/>
  <c r="AM213"/>
  <c r="AN213"/>
  <c r="AP213"/>
  <c r="AQ213"/>
  <c r="AS213"/>
  <c r="AT213"/>
  <c r="BT213" s="1"/>
  <c r="AU213"/>
  <c r="BU213" s="1"/>
  <c r="BV213"/>
  <c r="AZ213"/>
  <c r="CA213" s="1"/>
  <c r="BA213"/>
  <c r="CB213" s="1"/>
  <c r="BC213"/>
  <c r="CD213" s="1"/>
  <c r="BD213"/>
  <c r="CE213" s="1"/>
  <c r="G211"/>
  <c r="BE208"/>
  <c r="CF208" s="1"/>
  <c r="AB519" i="2" s="1"/>
  <c r="BB208" i="1"/>
  <c r="CC208" s="1"/>
  <c r="Y519" i="2" s="1"/>
  <c r="AX208" i="1"/>
  <c r="AW208"/>
  <c r="AR208"/>
  <c r="AO208"/>
  <c r="AL208"/>
  <c r="AI208"/>
  <c r="AE208"/>
  <c r="AB208"/>
  <c r="Y208"/>
  <c r="V208"/>
  <c r="R208"/>
  <c r="BS208" s="1"/>
  <c r="O519" i="2" s="1"/>
  <c r="O208" i="1"/>
  <c r="BP208" s="1"/>
  <c r="L519" i="2" s="1"/>
  <c r="L208" i="1"/>
  <c r="BM208" s="1"/>
  <c r="I519" i="2" s="1"/>
  <c r="I208" i="1"/>
  <c r="BJ208" s="1"/>
  <c r="F519" i="2" s="1"/>
  <c r="BE207" i="1"/>
  <c r="CF207" s="1"/>
  <c r="AB518" i="2" s="1"/>
  <c r="BB207" i="1"/>
  <c r="CC207" s="1"/>
  <c r="Y518" i="2" s="1"/>
  <c r="AX207" i="1"/>
  <c r="AW207"/>
  <c r="AR207"/>
  <c r="AO207"/>
  <c r="AL207"/>
  <c r="AI207"/>
  <c r="AE207"/>
  <c r="AB207"/>
  <c r="Y207"/>
  <c r="V207"/>
  <c r="R207"/>
  <c r="BS207" s="1"/>
  <c r="O518" i="2" s="1"/>
  <c r="O207" i="1"/>
  <c r="BP207" s="1"/>
  <c r="L518" i="2" s="1"/>
  <c r="L207" i="1"/>
  <c r="BM207" s="1"/>
  <c r="I518" i="2" s="1"/>
  <c r="I207" i="1"/>
  <c r="BJ207" s="1"/>
  <c r="F518" i="2" s="1"/>
  <c r="BE206" i="1"/>
  <c r="CF206" s="1"/>
  <c r="AB517" i="2" s="1"/>
  <c r="AB520" s="1"/>
  <c r="BB206" i="1"/>
  <c r="CC206" s="1"/>
  <c r="Y517" i="2" s="1"/>
  <c r="Y520" s="1"/>
  <c r="AX206" i="1"/>
  <c r="AW206"/>
  <c r="AR206"/>
  <c r="AO206"/>
  <c r="AL206"/>
  <c r="AI206"/>
  <c r="AE206"/>
  <c r="AB206"/>
  <c r="Y206"/>
  <c r="V206"/>
  <c r="R206"/>
  <c r="BS206" s="1"/>
  <c r="O517" i="2" s="1"/>
  <c r="O520" s="1"/>
  <c r="O206" i="1"/>
  <c r="BP206" s="1"/>
  <c r="L517" i="2" s="1"/>
  <c r="L520" s="1"/>
  <c r="L206" i="1"/>
  <c r="BM206" s="1"/>
  <c r="I517" i="2" s="1"/>
  <c r="I206" i="1"/>
  <c r="BJ206" s="1"/>
  <c r="F517" i="2" s="1"/>
  <c r="BE203" i="1"/>
  <c r="CF203" s="1"/>
  <c r="AB509" i="2" s="1"/>
  <c r="BB203" i="1"/>
  <c r="CC203" s="1"/>
  <c r="Y509" i="2" s="1"/>
  <c r="AX203" i="1"/>
  <c r="AW203"/>
  <c r="AR203"/>
  <c r="AO203"/>
  <c r="AL203"/>
  <c r="AI203"/>
  <c r="AE203"/>
  <c r="AB203"/>
  <c r="Y203"/>
  <c r="V203"/>
  <c r="R203"/>
  <c r="BS203" s="1"/>
  <c r="O509" i="2" s="1"/>
  <c r="O203" i="1"/>
  <c r="BP203" s="1"/>
  <c r="L509" i="2" s="1"/>
  <c r="L203" i="1"/>
  <c r="BM203" s="1"/>
  <c r="I509" i="2" s="1"/>
  <c r="I203" i="1"/>
  <c r="BJ203" s="1"/>
  <c r="F509" i="2" s="1"/>
  <c r="BE202" i="1"/>
  <c r="CF202" s="1"/>
  <c r="AB508" i="2" s="1"/>
  <c r="BB202" i="1"/>
  <c r="CC202" s="1"/>
  <c r="Y508" i="2" s="1"/>
  <c r="AX202" i="1"/>
  <c r="AW202"/>
  <c r="AR202"/>
  <c r="AO202"/>
  <c r="AL202"/>
  <c r="AI202"/>
  <c r="AE202"/>
  <c r="AB202"/>
  <c r="Y202"/>
  <c r="V202"/>
  <c r="R202"/>
  <c r="BS202" s="1"/>
  <c r="O508" i="2" s="1"/>
  <c r="O202" i="1"/>
  <c r="BP202" s="1"/>
  <c r="L508" i="2" s="1"/>
  <c r="L202" i="1"/>
  <c r="BM202" s="1"/>
  <c r="I508" i="2" s="1"/>
  <c r="I202" i="1"/>
  <c r="BJ202" s="1"/>
  <c r="F508" i="2" s="1"/>
  <c r="BE201" i="1"/>
  <c r="CF201" s="1"/>
  <c r="AB507" i="2" s="1"/>
  <c r="AB510" s="1"/>
  <c r="BB201" i="1"/>
  <c r="CC201" s="1"/>
  <c r="Y507" i="2" s="1"/>
  <c r="Y510" s="1"/>
  <c r="AX201" i="1"/>
  <c r="AW201"/>
  <c r="AR201"/>
  <c r="AO201"/>
  <c r="AL201"/>
  <c r="AI201"/>
  <c r="AE201"/>
  <c r="AB201"/>
  <c r="Y201"/>
  <c r="V201"/>
  <c r="R201"/>
  <c r="BS201" s="1"/>
  <c r="O507" i="2" s="1"/>
  <c r="O201" i="1"/>
  <c r="BP201" s="1"/>
  <c r="L507" i="2" s="1"/>
  <c r="L201" i="1"/>
  <c r="BM201" s="1"/>
  <c r="I507" i="2" s="1"/>
  <c r="I201" i="1"/>
  <c r="BE198"/>
  <c r="BB198"/>
  <c r="AX198"/>
  <c r="AW198"/>
  <c r="AR198"/>
  <c r="AR213" s="1"/>
  <c r="AO198"/>
  <c r="AO213" s="1"/>
  <c r="AL198"/>
  <c r="AL213" s="1"/>
  <c r="AI198"/>
  <c r="AI213" s="1"/>
  <c r="AE198"/>
  <c r="AE213" s="1"/>
  <c r="AB198"/>
  <c r="AB213" s="1"/>
  <c r="Y198"/>
  <c r="Y213" s="1"/>
  <c r="V198"/>
  <c r="V213" s="1"/>
  <c r="R198"/>
  <c r="O198"/>
  <c r="L198"/>
  <c r="I198"/>
  <c r="BE197"/>
  <c r="BB197"/>
  <c r="AX197"/>
  <c r="AW197"/>
  <c r="AR197"/>
  <c r="AR212" s="1"/>
  <c r="AO197"/>
  <c r="AO212" s="1"/>
  <c r="AL197"/>
  <c r="AL212" s="1"/>
  <c r="AI197"/>
  <c r="AI212" s="1"/>
  <c r="AE197"/>
  <c r="AE212" s="1"/>
  <c r="AB197"/>
  <c r="AB212" s="1"/>
  <c r="Y197"/>
  <c r="Y212" s="1"/>
  <c r="V197"/>
  <c r="V212" s="1"/>
  <c r="R197"/>
  <c r="O197"/>
  <c r="L197"/>
  <c r="I197"/>
  <c r="BE196"/>
  <c r="BB196"/>
  <c r="AX196"/>
  <c r="AW196"/>
  <c r="AR196"/>
  <c r="AR211" s="1"/>
  <c r="AR214" s="1"/>
  <c r="AO196"/>
  <c r="AO211" s="1"/>
  <c r="AO214" s="1"/>
  <c r="AL196"/>
  <c r="AL211" s="1"/>
  <c r="AL214" s="1"/>
  <c r="AI196"/>
  <c r="AI211" s="1"/>
  <c r="AE196"/>
  <c r="AE211" s="1"/>
  <c r="AE214" s="1"/>
  <c r="AB196"/>
  <c r="AB211" s="1"/>
  <c r="AB214" s="1"/>
  <c r="Y196"/>
  <c r="Y211" s="1"/>
  <c r="V196"/>
  <c r="V211" s="1"/>
  <c r="V214" s="1"/>
  <c r="R196"/>
  <c r="O196"/>
  <c r="BP196" s="1"/>
  <c r="L512" i="2" s="1"/>
  <c r="L196" i="1"/>
  <c r="I196"/>
  <c r="M186"/>
  <c r="N186"/>
  <c r="P186"/>
  <c r="Q186"/>
  <c r="S186"/>
  <c r="T186"/>
  <c r="U186"/>
  <c r="W186"/>
  <c r="X186"/>
  <c r="Z186"/>
  <c r="AA186"/>
  <c r="AC186"/>
  <c r="AD186"/>
  <c r="AF186"/>
  <c r="AG186"/>
  <c r="AH186"/>
  <c r="AJ186"/>
  <c r="AK186"/>
  <c r="AM186"/>
  <c r="AN186"/>
  <c r="AP186"/>
  <c r="AQ186"/>
  <c r="AS186"/>
  <c r="AT186"/>
  <c r="AU186"/>
  <c r="AV186"/>
  <c r="AZ186"/>
  <c r="BA186"/>
  <c r="BC186"/>
  <c r="BD186"/>
  <c r="M187"/>
  <c r="N187"/>
  <c r="P187"/>
  <c r="Q187"/>
  <c r="S187"/>
  <c r="T187"/>
  <c r="U187"/>
  <c r="W187"/>
  <c r="X187"/>
  <c r="Z187"/>
  <c r="AA187"/>
  <c r="AC187"/>
  <c r="AD187"/>
  <c r="AF187"/>
  <c r="AG187"/>
  <c r="AH187"/>
  <c r="AJ187"/>
  <c r="AK187"/>
  <c r="AM187"/>
  <c r="AN187"/>
  <c r="AP187"/>
  <c r="AQ187"/>
  <c r="AS187"/>
  <c r="AT187"/>
  <c r="BT187" s="1"/>
  <c r="AU187"/>
  <c r="BU187" s="1"/>
  <c r="AV187"/>
  <c r="BV187" s="1"/>
  <c r="AZ187"/>
  <c r="CA187" s="1"/>
  <c r="BA187"/>
  <c r="CB187" s="1"/>
  <c r="BC187"/>
  <c r="CD187" s="1"/>
  <c r="BD187"/>
  <c r="CE187" s="1"/>
  <c r="H188"/>
  <c r="J188"/>
  <c r="K188"/>
  <c r="M188"/>
  <c r="N188"/>
  <c r="P188"/>
  <c r="Q188"/>
  <c r="S188"/>
  <c r="T188"/>
  <c r="U188"/>
  <c r="W188"/>
  <c r="X188"/>
  <c r="Z188"/>
  <c r="AA188"/>
  <c r="AC188"/>
  <c r="AD188"/>
  <c r="AF188"/>
  <c r="AG188"/>
  <c r="AH188"/>
  <c r="AJ188"/>
  <c r="AK188"/>
  <c r="AM188"/>
  <c r="AN188"/>
  <c r="AP188"/>
  <c r="AQ188"/>
  <c r="AS188"/>
  <c r="AT188"/>
  <c r="BT188" s="1"/>
  <c r="AU188"/>
  <c r="BU188" s="1"/>
  <c r="AV188"/>
  <c r="BV188" s="1"/>
  <c r="AZ188"/>
  <c r="CA188" s="1"/>
  <c r="BA188"/>
  <c r="CB188" s="1"/>
  <c r="BC188"/>
  <c r="CD188" s="1"/>
  <c r="BD188"/>
  <c r="CE188" s="1"/>
  <c r="BT190"/>
  <c r="BU190"/>
  <c r="BV190"/>
  <c r="CA190"/>
  <c r="CB190"/>
  <c r="CD190"/>
  <c r="CE190"/>
  <c r="S184"/>
  <c r="T184"/>
  <c r="U184"/>
  <c r="W184"/>
  <c r="X184"/>
  <c r="Z184"/>
  <c r="AA184"/>
  <c r="AC184"/>
  <c r="AD184"/>
  <c r="AF184"/>
  <c r="AG184"/>
  <c r="AH184"/>
  <c r="AJ184"/>
  <c r="AK184"/>
  <c r="AM184"/>
  <c r="AN184"/>
  <c r="AP184"/>
  <c r="AQ184"/>
  <c r="AS184"/>
  <c r="AT184"/>
  <c r="AU184"/>
  <c r="AZ184"/>
  <c r="BA184"/>
  <c r="BC184"/>
  <c r="BD184"/>
  <c r="G184"/>
  <c r="H184"/>
  <c r="J184"/>
  <c r="K184"/>
  <c r="M184"/>
  <c r="N184"/>
  <c r="P184"/>
  <c r="Q184"/>
  <c r="BE181"/>
  <c r="CF181" s="1"/>
  <c r="AB244" i="2" s="1"/>
  <c r="BB181" i="1"/>
  <c r="CC181" s="1"/>
  <c r="Y244" i="2" s="1"/>
  <c r="AX181" i="1"/>
  <c r="AW181"/>
  <c r="AR181"/>
  <c r="AO181"/>
  <c r="AL181"/>
  <c r="AI181"/>
  <c r="AE181"/>
  <c r="AB181"/>
  <c r="Y181"/>
  <c r="V181"/>
  <c r="R181"/>
  <c r="O181"/>
  <c r="BP181" s="1"/>
  <c r="L244" i="2" s="1"/>
  <c r="L181" i="1"/>
  <c r="BM181" s="1"/>
  <c r="I244" i="2" s="1"/>
  <c r="I181" i="1"/>
  <c r="BE180"/>
  <c r="CF180" s="1"/>
  <c r="AB243" i="2" s="1"/>
  <c r="BB180" i="1"/>
  <c r="CC180" s="1"/>
  <c r="Y243" i="2" s="1"/>
  <c r="AX180" i="1"/>
  <c r="AW180"/>
  <c r="AR180"/>
  <c r="AO180"/>
  <c r="AL180"/>
  <c r="AI180"/>
  <c r="AE180"/>
  <c r="AB180"/>
  <c r="Y180"/>
  <c r="V180"/>
  <c r="R180"/>
  <c r="BS180" s="1"/>
  <c r="O243" i="2" s="1"/>
  <c r="O180" i="1"/>
  <c r="L180"/>
  <c r="BM180" s="1"/>
  <c r="I243" i="2" s="1"/>
  <c r="I180" i="1"/>
  <c r="BJ180" s="1"/>
  <c r="BE179"/>
  <c r="BB179"/>
  <c r="AX179"/>
  <c r="AW179"/>
  <c r="AR179"/>
  <c r="AO179"/>
  <c r="AL179"/>
  <c r="AI179"/>
  <c r="AI184" s="1"/>
  <c r="AE179"/>
  <c r="AB179"/>
  <c r="Y179"/>
  <c r="Y184" s="1"/>
  <c r="V179"/>
  <c r="V184" s="1"/>
  <c r="R179"/>
  <c r="O179"/>
  <c r="L179"/>
  <c r="L184" s="1"/>
  <c r="I179"/>
  <c r="H176"/>
  <c r="J176"/>
  <c r="K176"/>
  <c r="M176"/>
  <c r="N176"/>
  <c r="P176"/>
  <c r="Q176"/>
  <c r="S176"/>
  <c r="T176"/>
  <c r="U176"/>
  <c r="W176"/>
  <c r="X176"/>
  <c r="Z176"/>
  <c r="AA176"/>
  <c r="AC176"/>
  <c r="AD176"/>
  <c r="AF176"/>
  <c r="AG176"/>
  <c r="AH176"/>
  <c r="AJ176"/>
  <c r="AK176"/>
  <c r="AM176"/>
  <c r="AN176"/>
  <c r="AP176"/>
  <c r="AQ176"/>
  <c r="AS176"/>
  <c r="AT176"/>
  <c r="BT176" s="1"/>
  <c r="AU176"/>
  <c r="BU176" s="1"/>
  <c r="AV176"/>
  <c r="BV176" s="1"/>
  <c r="AZ176"/>
  <c r="CA176" s="1"/>
  <c r="BA176"/>
  <c r="CB176" s="1"/>
  <c r="BC176"/>
  <c r="CD176" s="1"/>
  <c r="BD176"/>
  <c r="CE176" s="1"/>
  <c r="BE175"/>
  <c r="BE190" s="1"/>
  <c r="BB175"/>
  <c r="BB190" s="1"/>
  <c r="AX175"/>
  <c r="AX190" s="1"/>
  <c r="AW175"/>
  <c r="AW190" s="1"/>
  <c r="AR175"/>
  <c r="AR190" s="1"/>
  <c r="AO175"/>
  <c r="AO190" s="1"/>
  <c r="AL175"/>
  <c r="AL190" s="1"/>
  <c r="AI175"/>
  <c r="AI190" s="1"/>
  <c r="AE175"/>
  <c r="AE190" s="1"/>
  <c r="AB175"/>
  <c r="AB190" s="1"/>
  <c r="Y175"/>
  <c r="Y190" s="1"/>
  <c r="V175"/>
  <c r="V190" s="1"/>
  <c r="R175"/>
  <c r="R190" s="1"/>
  <c r="O175"/>
  <c r="O190" s="1"/>
  <c r="L175"/>
  <c r="L190" s="1"/>
  <c r="I175"/>
  <c r="I190" s="1"/>
  <c r="BE174"/>
  <c r="BB174"/>
  <c r="AX174"/>
  <c r="AX189" s="1"/>
  <c r="AW174"/>
  <c r="AW189" s="1"/>
  <c r="AR174"/>
  <c r="AR189" s="1"/>
  <c r="AO174"/>
  <c r="AO189" s="1"/>
  <c r="AL174"/>
  <c r="AL189" s="1"/>
  <c r="AI174"/>
  <c r="AI189" s="1"/>
  <c r="AE174"/>
  <c r="AE189" s="1"/>
  <c r="AB174"/>
  <c r="AB189" s="1"/>
  <c r="Y174"/>
  <c r="Y189" s="1"/>
  <c r="V174"/>
  <c r="V189" s="1"/>
  <c r="R174"/>
  <c r="O174"/>
  <c r="L174"/>
  <c r="I174"/>
  <c r="BE173"/>
  <c r="CF173" s="1"/>
  <c r="AB238" i="2" s="1"/>
  <c r="BB173" i="1"/>
  <c r="CC173" s="1"/>
  <c r="Y238" i="2" s="1"/>
  <c r="AX173" i="1"/>
  <c r="AW173"/>
  <c r="AR173"/>
  <c r="AO173"/>
  <c r="AL173"/>
  <c r="AI173"/>
  <c r="AE173"/>
  <c r="AB173"/>
  <c r="Y173"/>
  <c r="V173"/>
  <c r="R173"/>
  <c r="O173"/>
  <c r="BP173" s="1"/>
  <c r="L238" i="2" s="1"/>
  <c r="L173" i="1"/>
  <c r="BM173" s="1"/>
  <c r="I238" i="2" s="1"/>
  <c r="I173" i="1"/>
  <c r="BE172"/>
  <c r="CF172" s="1"/>
  <c r="AB237" i="2" s="1"/>
  <c r="BB172" i="1"/>
  <c r="CC172" s="1"/>
  <c r="Y237" i="2" s="1"/>
  <c r="AX172" i="1"/>
  <c r="AW172"/>
  <c r="AR172"/>
  <c r="AO172"/>
  <c r="AL172"/>
  <c r="AI172"/>
  <c r="AE172"/>
  <c r="AB172"/>
  <c r="Y172"/>
  <c r="V172"/>
  <c r="R172"/>
  <c r="BS172" s="1"/>
  <c r="O237" i="2" s="1"/>
  <c r="O172" i="1"/>
  <c r="BP172" s="1"/>
  <c r="L237" i="2" s="1"/>
  <c r="L172" i="1"/>
  <c r="I172"/>
  <c r="BE171"/>
  <c r="BB171"/>
  <c r="CC171" s="1"/>
  <c r="Y236" i="2" s="1"/>
  <c r="AX171" i="1"/>
  <c r="AW171"/>
  <c r="AR171"/>
  <c r="AO171"/>
  <c r="AO176" s="1"/>
  <c r="AL171"/>
  <c r="AI171"/>
  <c r="AE171"/>
  <c r="AE176" s="1"/>
  <c r="AB171"/>
  <c r="Y171"/>
  <c r="Y176" s="1"/>
  <c r="V171"/>
  <c r="R171"/>
  <c r="O171"/>
  <c r="L171"/>
  <c r="I171"/>
  <c r="AB264" i="2"/>
  <c r="CF160" i="1"/>
  <c r="BE154"/>
  <c r="BE165" s="1"/>
  <c r="Y264" i="2"/>
  <c r="CC160" i="1"/>
  <c r="BB154"/>
  <c r="BB165" s="1"/>
  <c r="R264" i="2"/>
  <c r="BV160" i="1"/>
  <c r="BV154"/>
  <c r="AR154"/>
  <c r="AO154"/>
  <c r="AL154"/>
  <c r="AE154"/>
  <c r="AB154"/>
  <c r="Y154"/>
  <c r="V154"/>
  <c r="L154"/>
  <c r="L165" s="1"/>
  <c r="BT146"/>
  <c r="O14" i="14" s="1"/>
  <c r="BU146" i="1"/>
  <c r="P14" i="14" s="1"/>
  <c r="BV146" i="1"/>
  <c r="Q14" i="14" s="1"/>
  <c r="CA146" i="1"/>
  <c r="V14" i="14" s="1"/>
  <c r="CB146" i="1"/>
  <c r="W14" i="14" s="1"/>
  <c r="CD146" i="1"/>
  <c r="Y14" i="14" s="1"/>
  <c r="CE146" i="1"/>
  <c r="Z14" i="14" s="1"/>
  <c r="BT147" i="1"/>
  <c r="BU147"/>
  <c r="BV147"/>
  <c r="CA147"/>
  <c r="CB147"/>
  <c r="CD147"/>
  <c r="CE147"/>
  <c r="BT148"/>
  <c r="BU148"/>
  <c r="BV148"/>
  <c r="CA148"/>
  <c r="CB148"/>
  <c r="CD148"/>
  <c r="CE148"/>
  <c r="H150"/>
  <c r="J150"/>
  <c r="K150"/>
  <c r="M150"/>
  <c r="N150"/>
  <c r="P150"/>
  <c r="Q150"/>
  <c r="S150"/>
  <c r="T150"/>
  <c r="U150"/>
  <c r="W150"/>
  <c r="X150"/>
  <c r="Z150"/>
  <c r="AA150"/>
  <c r="AC150"/>
  <c r="AD150"/>
  <c r="AF150"/>
  <c r="AG150"/>
  <c r="AH150"/>
  <c r="AJ150"/>
  <c r="AK150"/>
  <c r="AM150"/>
  <c r="AN150"/>
  <c r="AP150"/>
  <c r="AQ150"/>
  <c r="AS150"/>
  <c r="AT150"/>
  <c r="BT150" s="1"/>
  <c r="AU150"/>
  <c r="BU150" s="1"/>
  <c r="AV150"/>
  <c r="BV150" s="1"/>
  <c r="AZ150"/>
  <c r="BA150"/>
  <c r="CB150" s="1"/>
  <c r="BC150"/>
  <c r="CD150" s="1"/>
  <c r="BD150"/>
  <c r="CE150" s="1"/>
  <c r="BE143"/>
  <c r="CF143" s="1"/>
  <c r="AB203" i="2" s="1"/>
  <c r="BB143" i="1"/>
  <c r="CC143" s="1"/>
  <c r="Y203" i="2" s="1"/>
  <c r="AX143" i="1"/>
  <c r="AW143"/>
  <c r="AR143"/>
  <c r="AO143"/>
  <c r="AL143"/>
  <c r="AI143"/>
  <c r="AE143"/>
  <c r="AB143"/>
  <c r="Y143"/>
  <c r="V143"/>
  <c r="R143"/>
  <c r="O143"/>
  <c r="BP143" s="1"/>
  <c r="L203" i="2" s="1"/>
  <c r="L143" i="1"/>
  <c r="I143"/>
  <c r="BE142"/>
  <c r="CF142" s="1"/>
  <c r="AB202" i="2" s="1"/>
  <c r="BB142" i="1"/>
  <c r="CC142" s="1"/>
  <c r="Y202" i="2" s="1"/>
  <c r="AX142" i="1"/>
  <c r="AW142"/>
  <c r="AR142"/>
  <c r="AO142"/>
  <c r="AL142"/>
  <c r="AI142"/>
  <c r="AE142"/>
  <c r="AB142"/>
  <c r="Y142"/>
  <c r="V142"/>
  <c r="R142"/>
  <c r="O142"/>
  <c r="BP142" s="1"/>
  <c r="L202" i="2" s="1"/>
  <c r="L142" i="1"/>
  <c r="I142"/>
  <c r="BE141"/>
  <c r="CF141" s="1"/>
  <c r="AB201" i="2" s="1"/>
  <c r="AB204" s="1"/>
  <c r="BB141" i="1"/>
  <c r="CC141" s="1"/>
  <c r="Y201" i="2" s="1"/>
  <c r="Y204" s="1"/>
  <c r="AX141" i="1"/>
  <c r="AW141"/>
  <c r="AR141"/>
  <c r="AO141"/>
  <c r="AL141"/>
  <c r="AI141"/>
  <c r="AE141"/>
  <c r="AB141"/>
  <c r="Y141"/>
  <c r="V141"/>
  <c r="R141"/>
  <c r="O141"/>
  <c r="BP141" s="1"/>
  <c r="L201" i="2" s="1"/>
  <c r="L141" i="1"/>
  <c r="BM141" s="1"/>
  <c r="I201" i="2" s="1"/>
  <c r="I141" i="1"/>
  <c r="BE133"/>
  <c r="CF133" s="1"/>
  <c r="AB215" i="2" s="1"/>
  <c r="BB133" i="1"/>
  <c r="CC133" s="1"/>
  <c r="Y215" i="2" s="1"/>
  <c r="AX133" i="1"/>
  <c r="AW133"/>
  <c r="AR133"/>
  <c r="AO133"/>
  <c r="AL133"/>
  <c r="AI133"/>
  <c r="R133"/>
  <c r="O133"/>
  <c r="BP133" s="1"/>
  <c r="L215" i="2" s="1"/>
  <c r="L133" i="1"/>
  <c r="BM133" s="1"/>
  <c r="I215" i="2" s="1"/>
  <c r="I133" i="1"/>
  <c r="BJ133" s="1"/>
  <c r="F215" i="2" s="1"/>
  <c r="BE132" i="1"/>
  <c r="CF132" s="1"/>
  <c r="AB214" i="2" s="1"/>
  <c r="BB132" i="1"/>
  <c r="CC132" s="1"/>
  <c r="Y214" i="2" s="1"/>
  <c r="AX132" i="1"/>
  <c r="AW132"/>
  <c r="AW147" s="1"/>
  <c r="AR132"/>
  <c r="AO132"/>
  <c r="AL132"/>
  <c r="AI132"/>
  <c r="R132"/>
  <c r="O132"/>
  <c r="L132"/>
  <c r="I132"/>
  <c r="BE131"/>
  <c r="CF131" s="1"/>
  <c r="AB213" i="2" s="1"/>
  <c r="CC131" i="1"/>
  <c r="Y213" i="2" s="1"/>
  <c r="AX131" i="1"/>
  <c r="AW131"/>
  <c r="AR131"/>
  <c r="AO131"/>
  <c r="AL131"/>
  <c r="AI131"/>
  <c r="R131"/>
  <c r="O131"/>
  <c r="BP131" s="1"/>
  <c r="L213" i="2" s="1"/>
  <c r="L131" i="1"/>
  <c r="I131"/>
  <c r="BJ131" s="1"/>
  <c r="F213" i="2" s="1"/>
  <c r="AX128" i="1"/>
  <c r="AW128"/>
  <c r="AX127"/>
  <c r="AX126"/>
  <c r="AW126"/>
  <c r="BT121"/>
  <c r="O13" i="14" s="1"/>
  <c r="BU121" i="1"/>
  <c r="P13" i="14" s="1"/>
  <c r="BV121" i="1"/>
  <c r="Q13" i="14" s="1"/>
  <c r="CA121" i="1"/>
  <c r="V13" i="14" s="1"/>
  <c r="CB121" i="1"/>
  <c r="W13" i="14" s="1"/>
  <c r="CD121" i="1"/>
  <c r="Y13" i="14" s="1"/>
  <c r="CE121" i="1"/>
  <c r="Z13" i="14" s="1"/>
  <c r="F121" i="1"/>
  <c r="X438" i="2" l="1"/>
  <c r="H159"/>
  <c r="K510"/>
  <c r="P462"/>
  <c r="H250"/>
  <c r="C20" i="23"/>
  <c r="D446" i="2"/>
  <c r="I2514" i="1"/>
  <c r="R2647"/>
  <c r="M566" i="2"/>
  <c r="AW2647" i="1"/>
  <c r="AW2354"/>
  <c r="R389" i="2"/>
  <c r="AB407"/>
  <c r="AA407"/>
  <c r="W167"/>
  <c r="Z600"/>
  <c r="O407"/>
  <c r="G407"/>
  <c r="H403"/>
  <c r="Q600"/>
  <c r="K600"/>
  <c r="AW754" i="1"/>
  <c r="N216" i="2"/>
  <c r="BS133" i="1"/>
  <c r="O215" i="2" s="1"/>
  <c r="H216"/>
  <c r="W204"/>
  <c r="BM142" i="1"/>
  <c r="I202" i="2" s="1"/>
  <c r="BJ143" i="1"/>
  <c r="F203" i="2" s="1"/>
  <c r="W327"/>
  <c r="P188"/>
  <c r="O12" i="6"/>
  <c r="Q14"/>
  <c r="R232" i="2"/>
  <c r="W15" i="6"/>
  <c r="X269" i="2"/>
  <c r="Z16" i="6"/>
  <c r="AA256" i="2"/>
  <c r="P14" i="6"/>
  <c r="Q232" i="2"/>
  <c r="Y16" i="6"/>
  <c r="Z256" i="2"/>
  <c r="CF2649" i="1"/>
  <c r="AA140" i="14" s="1"/>
  <c r="BE2654" i="1"/>
  <c r="R188" i="2"/>
  <c r="Q12" i="6"/>
  <c r="AA188" i="2"/>
  <c r="Z12" i="6"/>
  <c r="O14"/>
  <c r="P232" i="2"/>
  <c r="W14" i="6"/>
  <c r="X232" i="2"/>
  <c r="Q15" i="6"/>
  <c r="R269" i="2"/>
  <c r="Z15" i="6"/>
  <c r="AA269" i="2"/>
  <c r="O16" i="6"/>
  <c r="P256" i="2"/>
  <c r="W16" i="6"/>
  <c r="X256" i="2"/>
  <c r="BP2649" i="1"/>
  <c r="O2654"/>
  <c r="CC2649"/>
  <c r="BB2654"/>
  <c r="BP2651"/>
  <c r="O2653"/>
  <c r="BP2653" s="1"/>
  <c r="K11" i="8" s="1"/>
  <c r="CC2651" i="1"/>
  <c r="BB2653"/>
  <c r="CC2653" s="1"/>
  <c r="X11" i="8" s="1"/>
  <c r="AB949" i="1"/>
  <c r="AO949"/>
  <c r="BP948"/>
  <c r="AL1162"/>
  <c r="BM1164"/>
  <c r="BP1165"/>
  <c r="AR1183"/>
  <c r="AX1254"/>
  <c r="AL1255"/>
  <c r="Y1279"/>
  <c r="AL1279"/>
  <c r="X188" i="2"/>
  <c r="W12" i="6"/>
  <c r="Z14"/>
  <c r="AA232" i="2"/>
  <c r="O15" i="6"/>
  <c r="P269" i="2"/>
  <c r="Q16" i="6"/>
  <c r="R256" i="2"/>
  <c r="E11" i="8"/>
  <c r="W188" i="2"/>
  <c r="V12" i="6"/>
  <c r="Y14"/>
  <c r="Z232" i="2"/>
  <c r="V15" i="6"/>
  <c r="W269" i="2"/>
  <c r="P16" i="6"/>
  <c r="Q256" i="2"/>
  <c r="BS2649" i="1"/>
  <c r="R2654"/>
  <c r="BS2651"/>
  <c r="R2653"/>
  <c r="BS2653" s="1"/>
  <c r="N11" i="8" s="1"/>
  <c r="CF2651" i="1"/>
  <c r="BE2653"/>
  <c r="CF2653" s="1"/>
  <c r="AA11" i="8" s="1"/>
  <c r="Q188" i="2"/>
  <c r="P12" i="6"/>
  <c r="Z188" i="2"/>
  <c r="Y12" i="6"/>
  <c r="V14"/>
  <c r="W232" i="2"/>
  <c r="P15" i="6"/>
  <c r="Q269" i="2"/>
  <c r="Y15" i="6"/>
  <c r="Z269" i="2"/>
  <c r="V16" i="6"/>
  <c r="W256" i="2"/>
  <c r="BM2649" i="1"/>
  <c r="L2654"/>
  <c r="BM2651"/>
  <c r="L2653"/>
  <c r="BM2653" s="1"/>
  <c r="H11" i="8" s="1"/>
  <c r="L148" i="1"/>
  <c r="Y148"/>
  <c r="AL148"/>
  <c r="AB465"/>
  <c r="AO465"/>
  <c r="BJ1295"/>
  <c r="BS1296"/>
  <c r="AI1297"/>
  <c r="BJ1296"/>
  <c r="N159" i="2"/>
  <c r="AW2323" i="1"/>
  <c r="X59" i="2"/>
  <c r="H59"/>
  <c r="R59"/>
  <c r="AA59"/>
  <c r="H319"/>
  <c r="AX868" i="1"/>
  <c r="AX876" s="1"/>
  <c r="M129" i="2"/>
  <c r="K123"/>
  <c r="AA123"/>
  <c r="M81"/>
  <c r="R75"/>
  <c r="AA75"/>
  <c r="M75"/>
  <c r="J323"/>
  <c r="AX1253" i="1"/>
  <c r="AW1698"/>
  <c r="M167" i="2"/>
  <c r="M171"/>
  <c r="AX1819" i="1"/>
  <c r="BM310"/>
  <c r="BY310" s="1"/>
  <c r="AE1200"/>
  <c r="AR1200"/>
  <c r="V1205"/>
  <c r="AW512"/>
  <c r="AW606" s="1"/>
  <c r="AX1994"/>
  <c r="BM2620"/>
  <c r="Q129" i="2"/>
  <c r="H579"/>
  <c r="BM1140" i="1"/>
  <c r="AE1152"/>
  <c r="BM1150"/>
  <c r="I334" i="2" s="1"/>
  <c r="I335" s="1"/>
  <c r="V1195" i="1"/>
  <c r="AI1195"/>
  <c r="I1255"/>
  <c r="AI1227"/>
  <c r="V1232"/>
  <c r="AI1277"/>
  <c r="AB1278"/>
  <c r="AO1278"/>
  <c r="L1348"/>
  <c r="Y1348"/>
  <c r="AL1348"/>
  <c r="AX1348"/>
  <c r="L1349"/>
  <c r="Y1349"/>
  <c r="AL1349"/>
  <c r="AX1349"/>
  <c r="BM2035"/>
  <c r="BI2739"/>
  <c r="BI2752" s="1"/>
  <c r="D38" i="6" s="1"/>
  <c r="G34" i="3"/>
  <c r="BO2751" i="1"/>
  <c r="J38" i="5" s="1"/>
  <c r="D34" i="3"/>
  <c r="BS2769" i="1"/>
  <c r="BS544"/>
  <c r="BY544" s="1"/>
  <c r="AE967"/>
  <c r="Y1253"/>
  <c r="AB1254"/>
  <c r="BE1253"/>
  <c r="CF1253" s="1"/>
  <c r="AA45" i="14" s="1"/>
  <c r="BP1150" i="1"/>
  <c r="L334" i="2" s="1"/>
  <c r="AY1176" i="1"/>
  <c r="I148"/>
  <c r="V148"/>
  <c r="AI148"/>
  <c r="BM1139"/>
  <c r="AB1152"/>
  <c r="AI1205"/>
  <c r="AE1277"/>
  <c r="Y1278"/>
  <c r="I1348"/>
  <c r="V1348"/>
  <c r="AI1348"/>
  <c r="AW1348"/>
  <c r="I1349"/>
  <c r="V1349"/>
  <c r="AI1349"/>
  <c r="AW1349"/>
  <c r="AR967"/>
  <c r="AL1253"/>
  <c r="AO1254"/>
  <c r="AY1154"/>
  <c r="Y1255"/>
  <c r="BP419"/>
  <c r="BM1160"/>
  <c r="AO1167"/>
  <c r="BM1165"/>
  <c r="AE1255"/>
  <c r="AE1253"/>
  <c r="BB1253"/>
  <c r="AI1254"/>
  <c r="AE1147"/>
  <c r="AO1173"/>
  <c r="BP1171"/>
  <c r="AB1183"/>
  <c r="R1348"/>
  <c r="AE1348"/>
  <c r="AR1348"/>
  <c r="BE1348"/>
  <c r="CF1348" s="1"/>
  <c r="R1349"/>
  <c r="AE1349"/>
  <c r="AR1349"/>
  <c r="BE1349"/>
  <c r="R1253"/>
  <c r="R1255"/>
  <c r="AR1255"/>
  <c r="L1253"/>
  <c r="L1255"/>
  <c r="O1348"/>
  <c r="AB1348"/>
  <c r="AO1348"/>
  <c r="BB1348"/>
  <c r="CC1348" s="1"/>
  <c r="O1349"/>
  <c r="AB1349"/>
  <c r="AO1349"/>
  <c r="BB1349"/>
  <c r="CC1349" s="1"/>
  <c r="AE1819"/>
  <c r="AR1819"/>
  <c r="AR2329"/>
  <c r="AB223" i="2"/>
  <c r="AX2209" i="1"/>
  <c r="BS2898"/>
  <c r="BS2893" s="1"/>
  <c r="BS2899"/>
  <c r="BS2894" s="1"/>
  <c r="BP2898"/>
  <c r="BP2893" s="1"/>
  <c r="BP2897"/>
  <c r="BP2810"/>
  <c r="BP3013" s="1"/>
  <c r="BS2810"/>
  <c r="BS2808"/>
  <c r="AW2182"/>
  <c r="AX2182"/>
  <c r="E104" i="2"/>
  <c r="AW2186" i="1"/>
  <c r="BM452"/>
  <c r="I26" i="2" s="1"/>
  <c r="I27" s="1"/>
  <c r="K27"/>
  <c r="AW1789" i="1"/>
  <c r="M367" i="2"/>
  <c r="P2560" i="1"/>
  <c r="K500" i="2"/>
  <c r="J500"/>
  <c r="I500"/>
  <c r="AX2119" i="1"/>
  <c r="AW1412"/>
  <c r="AW1106"/>
  <c r="AW1894"/>
  <c r="J575" i="2"/>
  <c r="CF1145" i="1"/>
  <c r="BE1254"/>
  <c r="CF1254" s="1"/>
  <c r="CC1177"/>
  <c r="Y300" i="2" s="1"/>
  <c r="BB1255" i="1"/>
  <c r="CC1255" s="1"/>
  <c r="BS1193"/>
  <c r="R1254"/>
  <c r="BP1177"/>
  <c r="L300" i="2" s="1"/>
  <c r="AB1255" i="1"/>
  <c r="AY1192"/>
  <c r="I1253"/>
  <c r="BP408"/>
  <c r="BS419"/>
  <c r="Y465"/>
  <c r="AL465"/>
  <c r="BM464"/>
  <c r="I41" i="2" s="1"/>
  <c r="BP464" i="1"/>
  <c r="L41" i="2" s="1"/>
  <c r="AI1253" i="1"/>
  <c r="Y1254"/>
  <c r="AL1254"/>
  <c r="BP1145"/>
  <c r="V1253"/>
  <c r="V1254"/>
  <c r="AY1155"/>
  <c r="BP1155"/>
  <c r="L295" i="2" s="1"/>
  <c r="BS1165" i="1"/>
  <c r="AB1173"/>
  <c r="BM1171"/>
  <c r="AY1181"/>
  <c r="O1254"/>
  <c r="V1200"/>
  <c r="AI1200"/>
  <c r="Y1205"/>
  <c r="AL1205"/>
  <c r="AW1253"/>
  <c r="AW1254"/>
  <c r="V1255"/>
  <c r="AI1255"/>
  <c r="AY1229"/>
  <c r="AY1231"/>
  <c r="AI1279"/>
  <c r="AO1237"/>
  <c r="AY1235"/>
  <c r="AL1420"/>
  <c r="BM1419"/>
  <c r="AO1819"/>
  <c r="BP1818"/>
  <c r="AR1152"/>
  <c r="AR1253"/>
  <c r="BM1193"/>
  <c r="L1254"/>
  <c r="CC1135"/>
  <c r="BB1254"/>
  <c r="CC1254" s="1"/>
  <c r="BS1150"/>
  <c r="O334" i="2" s="1"/>
  <c r="O335" s="1"/>
  <c r="AR1254" i="1"/>
  <c r="CF1177"/>
  <c r="AB300" i="2" s="1"/>
  <c r="BE1255" i="1"/>
  <c r="CF1255" s="1"/>
  <c r="AY1145"/>
  <c r="AB1162"/>
  <c r="BP1160"/>
  <c r="AE1195"/>
  <c r="AR1195"/>
  <c r="AR1227"/>
  <c r="AL1278"/>
  <c r="Y1237"/>
  <c r="AL1237"/>
  <c r="AB1253"/>
  <c r="AO1253"/>
  <c r="AE1254"/>
  <c r="BP1140"/>
  <c r="AB1147"/>
  <c r="BJ1150"/>
  <c r="F334" i="2" s="1"/>
  <c r="Y1162" i="1"/>
  <c r="AY1160"/>
  <c r="BS1164"/>
  <c r="O1253"/>
  <c r="I1254"/>
  <c r="AO1255"/>
  <c r="Z458" i="2"/>
  <c r="E458"/>
  <c r="AR1305" i="1"/>
  <c r="BS1304"/>
  <c r="BY1304" s="1"/>
  <c r="Y1147"/>
  <c r="AY1144"/>
  <c r="BP1193"/>
  <c r="BJ1193"/>
  <c r="AY1193"/>
  <c r="BJ1203"/>
  <c r="F318" i="2" s="1"/>
  <c r="AY1203" i="1"/>
  <c r="AY1135"/>
  <c r="AO1152"/>
  <c r="AL1173"/>
  <c r="AR1279"/>
  <c r="BE147"/>
  <c r="CF147" s="1"/>
  <c r="R148"/>
  <c r="AE148"/>
  <c r="AR148"/>
  <c r="BE148"/>
  <c r="CF148" s="1"/>
  <c r="V465"/>
  <c r="AI465"/>
  <c r="BJ464"/>
  <c r="F41" i="2" s="1"/>
  <c r="AL967" i="1"/>
  <c r="AE1137"/>
  <c r="Y1152"/>
  <c r="AL1152"/>
  <c r="AY1159"/>
  <c r="AR1162"/>
  <c r="AL1167"/>
  <c r="AY1165"/>
  <c r="AB1178"/>
  <c r="BM1176"/>
  <c r="I299" i="2" s="1"/>
  <c r="AY1177" i="1"/>
  <c r="BM1181"/>
  <c r="AB1195"/>
  <c r="AO1195"/>
  <c r="AB1200"/>
  <c r="AO1200"/>
  <c r="AE1205"/>
  <c r="AR1205"/>
  <c r="AB1227"/>
  <c r="AO1227"/>
  <c r="AY1225"/>
  <c r="AY1230"/>
  <c r="V1278"/>
  <c r="AI1278"/>
  <c r="AO1279"/>
  <c r="AY1234"/>
  <c r="AI1237"/>
  <c r="AY1236"/>
  <c r="AY1284" s="1"/>
  <c r="AB1550"/>
  <c r="BB1550"/>
  <c r="CC1550" s="1"/>
  <c r="AB1551"/>
  <c r="AO1551"/>
  <c r="O1655"/>
  <c r="AB1655"/>
  <c r="AO1655"/>
  <c r="BB1655"/>
  <c r="CC1655" s="1"/>
  <c r="O1656"/>
  <c r="AB1656"/>
  <c r="AO1656"/>
  <c r="BB1656"/>
  <c r="J1657"/>
  <c r="P1657"/>
  <c r="U1657"/>
  <c r="AA1657"/>
  <c r="AG1657"/>
  <c r="AM1657"/>
  <c r="AS1657"/>
  <c r="AZ1657"/>
  <c r="BM1818"/>
  <c r="Y1137"/>
  <c r="AY1134"/>
  <c r="BJ1197"/>
  <c r="AY1197"/>
  <c r="BJ1224"/>
  <c r="F329" i="2" s="1"/>
  <c r="AY1224" i="1"/>
  <c r="Y1167"/>
  <c r="AY1164"/>
  <c r="Y1173"/>
  <c r="AY1170"/>
  <c r="Y1183"/>
  <c r="AY1180"/>
  <c r="BJ1198"/>
  <c r="BY1198" s="1"/>
  <c r="AY1198"/>
  <c r="V1152"/>
  <c r="AY1149"/>
  <c r="Y1178"/>
  <c r="AY1175"/>
  <c r="AI307"/>
  <c r="AY1150"/>
  <c r="BM1159"/>
  <c r="AE1279"/>
  <c r="O148"/>
  <c r="AB148"/>
  <c r="AO148"/>
  <c r="BB148"/>
  <c r="CC148" s="1"/>
  <c r="AO307"/>
  <c r="AE465"/>
  <c r="AR465"/>
  <c r="BM1144"/>
  <c r="AO1147"/>
  <c r="BM1145"/>
  <c r="AO1162"/>
  <c r="BP1164"/>
  <c r="AE1173"/>
  <c r="AY1171"/>
  <c r="Y1195"/>
  <c r="AL1195"/>
  <c r="Y1200"/>
  <c r="AL1200"/>
  <c r="AY1202"/>
  <c r="AB1205"/>
  <c r="AO1205"/>
  <c r="Y1227"/>
  <c r="AL1227"/>
  <c r="AE1278"/>
  <c r="AR1278"/>
  <c r="L1655"/>
  <c r="Y1655"/>
  <c r="AL1655"/>
  <c r="AX1655"/>
  <c r="L1656"/>
  <c r="Y1656"/>
  <c r="AL1656"/>
  <c r="AX1656"/>
  <c r="H1657"/>
  <c r="N1657"/>
  <c r="T1657"/>
  <c r="Z1657"/>
  <c r="AF1657"/>
  <c r="AK1657"/>
  <c r="AQ1657"/>
  <c r="BD1657"/>
  <c r="V1819"/>
  <c r="AI1819"/>
  <c r="AW1819"/>
  <c r="BJ1818"/>
  <c r="BM1826"/>
  <c r="C33" i="3"/>
  <c r="BS1240" i="1"/>
  <c r="O304" i="2" s="1"/>
  <c r="BS1239" i="1"/>
  <c r="O303" i="2" s="1"/>
  <c r="BP1239" i="1"/>
  <c r="L303" i="2" s="1"/>
  <c r="BM1240" i="1"/>
  <c r="I304" i="2" s="1"/>
  <c r="BM1239" i="1"/>
  <c r="I303" i="2" s="1"/>
  <c r="AX2479" i="1"/>
  <c r="AX1905"/>
  <c r="E536" i="2"/>
  <c r="Q524"/>
  <c r="Q528"/>
  <c r="M520"/>
  <c r="M510"/>
  <c r="AR1091" i="1"/>
  <c r="AR1092" s="1"/>
  <c r="AO1090"/>
  <c r="AO1092" s="1"/>
  <c r="BP1084"/>
  <c r="L252" i="2" s="1"/>
  <c r="BS1085" i="1"/>
  <c r="O253" i="2" s="1"/>
  <c r="AE1090" i="1"/>
  <c r="AE1092" s="1"/>
  <c r="BS1084"/>
  <c r="O252" i="2" s="1"/>
  <c r="AB1091" i="1"/>
  <c r="AB1092" s="1"/>
  <c r="BP1085"/>
  <c r="L253" i="2" s="1"/>
  <c r="BJ1085" i="1"/>
  <c r="F253" i="2" s="1"/>
  <c r="F254" s="1"/>
  <c r="E254"/>
  <c r="Z250"/>
  <c r="K250"/>
  <c r="M515"/>
  <c r="BS181" i="1"/>
  <c r="O244" i="2" s="1"/>
  <c r="AB184" i="1"/>
  <c r="R241" i="2"/>
  <c r="Q241"/>
  <c r="AI176" i="1"/>
  <c r="BJ173"/>
  <c r="F238" i="2" s="1"/>
  <c r="BS173" i="1"/>
  <c r="O238" i="2" s="1"/>
  <c r="BS171" i="1"/>
  <c r="O236" i="2" s="1"/>
  <c r="AX961" i="1"/>
  <c r="AX963" s="1"/>
  <c r="X454" i="2"/>
  <c r="E454"/>
  <c r="AX2369" i="1"/>
  <c r="M354" i="2"/>
  <c r="BJ1140" i="1"/>
  <c r="AY1140"/>
  <c r="AY1139"/>
  <c r="AB230"/>
  <c r="BP228"/>
  <c r="L436" i="2" s="1"/>
  <c r="AW1968" i="1"/>
  <c r="AB1279"/>
  <c r="AB1237"/>
  <c r="V1279"/>
  <c r="V1237"/>
  <c r="BJ1236"/>
  <c r="F291" i="2" s="1"/>
  <c r="Z292"/>
  <c r="X292"/>
  <c r="BJ1235" i="1"/>
  <c r="F290" i="2" s="1"/>
  <c r="P292"/>
  <c r="AR1237" i="1"/>
  <c r="BJ1234"/>
  <c r="F289" i="2" s="1"/>
  <c r="AE1237" i="1"/>
  <c r="AE1285" s="1"/>
  <c r="AW1278"/>
  <c r="BJ221"/>
  <c r="F276" i="2" s="1"/>
  <c r="BS443" i="1"/>
  <c r="O21" i="2" s="1"/>
  <c r="BS444" i="1"/>
  <c r="O22" i="2" s="1"/>
  <c r="BJ443" i="1"/>
  <c r="F21" i="2" s="1"/>
  <c r="F23" s="1"/>
  <c r="AB23"/>
  <c r="Z23"/>
  <c r="BS420" i="1"/>
  <c r="BJ1424"/>
  <c r="AX1431"/>
  <c r="BS448"/>
  <c r="BY448" s="1"/>
  <c r="BS447"/>
  <c r="BJ1170"/>
  <c r="BP229"/>
  <c r="L437" i="2" s="1"/>
  <c r="AL230" i="1"/>
  <c r="Y230"/>
  <c r="N438" i="2"/>
  <c r="J438"/>
  <c r="BP227" i="1"/>
  <c r="K20" i="14" s="1"/>
  <c r="AW465" i="1"/>
  <c r="K42" i="2"/>
  <c r="Y23"/>
  <c r="J23"/>
  <c r="BM444" i="1"/>
  <c r="I22" i="2" s="1"/>
  <c r="BM443" i="1"/>
  <c r="I21" i="2" s="1"/>
  <c r="BS1316" i="1"/>
  <c r="O449" i="2" s="1"/>
  <c r="BJ1501" i="1"/>
  <c r="I1550"/>
  <c r="V1503"/>
  <c r="V1550"/>
  <c r="AI1503"/>
  <c r="AI1550"/>
  <c r="BJ1502"/>
  <c r="I1551"/>
  <c r="BP1316"/>
  <c r="L449" i="2" s="1"/>
  <c r="AE1503" i="1"/>
  <c r="AE1550"/>
  <c r="CF1501"/>
  <c r="BE1550"/>
  <c r="CF1550" s="1"/>
  <c r="BS1502"/>
  <c r="R1551"/>
  <c r="CF1502"/>
  <c r="BE1551"/>
  <c r="CF1551" s="1"/>
  <c r="BS948"/>
  <c r="AW1550"/>
  <c r="V1551"/>
  <c r="AI1551"/>
  <c r="AW1551"/>
  <c r="BM408"/>
  <c r="BP424"/>
  <c r="AE917"/>
  <c r="AR917"/>
  <c r="AL949"/>
  <c r="AX949"/>
  <c r="BM948"/>
  <c r="AB1157"/>
  <c r="AO1157"/>
  <c r="R1550"/>
  <c r="AR1550"/>
  <c r="AE1551"/>
  <c r="AR1551"/>
  <c r="BM1316"/>
  <c r="I449" i="2" s="1"/>
  <c r="BP1501" i="1"/>
  <c r="O1550"/>
  <c r="AO1503"/>
  <c r="AO1550"/>
  <c r="BP1502"/>
  <c r="O1551"/>
  <c r="CC1502"/>
  <c r="BB1551"/>
  <c r="CC1551" s="1"/>
  <c r="BJ1316"/>
  <c r="F449" i="2" s="1"/>
  <c r="AL1503" i="1"/>
  <c r="AL1550"/>
  <c r="AX1503"/>
  <c r="AX1550"/>
  <c r="BM1502"/>
  <c r="L1551"/>
  <c r="BS408"/>
  <c r="Y917"/>
  <c r="AL917"/>
  <c r="BM916"/>
  <c r="AR949"/>
  <c r="Y223" i="2"/>
  <c r="AB1142" i="1"/>
  <c r="AO1142"/>
  <c r="L1550"/>
  <c r="Y1550"/>
  <c r="Y1551"/>
  <c r="AL1551"/>
  <c r="AX1551"/>
  <c r="BM1796"/>
  <c r="BM1835"/>
  <c r="AB383" i="2"/>
  <c r="L510"/>
  <c r="X12" i="5"/>
  <c r="BP440" i="1"/>
  <c r="AX1511"/>
  <c r="BJ412"/>
  <c r="BY412" s="1"/>
  <c r="BJ411"/>
  <c r="BY411" s="1"/>
  <c r="AW1515"/>
  <c r="BM415"/>
  <c r="AX1519"/>
  <c r="BM420"/>
  <c r="BJ420"/>
  <c r="BM419"/>
  <c r="BS460"/>
  <c r="O37" i="2" s="1"/>
  <c r="N38"/>
  <c r="BJ459" i="1"/>
  <c r="F36" i="2" s="1"/>
  <c r="F38" s="1"/>
  <c r="G2009" i="1"/>
  <c r="G2148" s="1"/>
  <c r="K296" i="2"/>
  <c r="Z296"/>
  <c r="BS436" i="1"/>
  <c r="BY436" s="1"/>
  <c r="BS435"/>
  <c r="BY435" s="1"/>
  <c r="BS456"/>
  <c r="O30" i="2" s="1"/>
  <c r="BS455" i="1"/>
  <c r="O29" i="2" s="1"/>
  <c r="H31"/>
  <c r="N31"/>
  <c r="AW461" i="1"/>
  <c r="AW1524"/>
  <c r="W19" i="2"/>
  <c r="N19"/>
  <c r="H19"/>
  <c r="BS424" i="1"/>
  <c r="BS423"/>
  <c r="AI1183"/>
  <c r="AE1183"/>
  <c r="BS1181"/>
  <c r="BJ1181"/>
  <c r="AW1183"/>
  <c r="AX1195"/>
  <c r="AR1178"/>
  <c r="H301" i="2"/>
  <c r="AW1980" i="1"/>
  <c r="AX1980"/>
  <c r="BJ1165"/>
  <c r="W287" i="2"/>
  <c r="BS1231" i="1"/>
  <c r="O286" i="2" s="1"/>
  <c r="AR1232" i="1"/>
  <c r="AR1280" s="1"/>
  <c r="AX1968"/>
  <c r="AX1972"/>
  <c r="X331" i="2"/>
  <c r="W331"/>
  <c r="AE1227" i="1"/>
  <c r="BS1225"/>
  <c r="O330" i="2" s="1"/>
  <c r="V1227" i="1"/>
  <c r="BJ1225"/>
  <c r="F330" i="2" s="1"/>
  <c r="AW1227" i="1"/>
  <c r="J331" i="2"/>
  <c r="X296"/>
  <c r="J296"/>
  <c r="H296"/>
  <c r="BS1140" i="1"/>
  <c r="AW1943"/>
  <c r="AX1137"/>
  <c r="E335" i="2"/>
  <c r="N335"/>
  <c r="BP342" i="1"/>
  <c r="L593" i="2" s="1"/>
  <c r="AB590"/>
  <c r="X590"/>
  <c r="V339" i="1"/>
  <c r="BJ336"/>
  <c r="F587" i="2" s="1"/>
  <c r="N590"/>
  <c r="BS2345" i="1"/>
  <c r="AX1847"/>
  <c r="AX2359"/>
  <c r="AX1828"/>
  <c r="AW937"/>
  <c r="BM2409"/>
  <c r="I420" i="2" s="1"/>
  <c r="AR986" i="1"/>
  <c r="BS985"/>
  <c r="O362" i="2" s="1"/>
  <c r="AW986" i="1"/>
  <c r="AX500"/>
  <c r="AX1883"/>
  <c r="AL1076"/>
  <c r="AX1076"/>
  <c r="AW1301"/>
  <c r="AO1301"/>
  <c r="BP1300"/>
  <c r="Z231" i="2"/>
  <c r="Q231"/>
  <c r="P231"/>
  <c r="AW1052" i="1"/>
  <c r="AA227" i="2"/>
  <c r="Q227"/>
  <c r="P227"/>
  <c r="M227"/>
  <c r="AB1048" i="1"/>
  <c r="BP1047"/>
  <c r="L226" i="2" s="1"/>
  <c r="J227"/>
  <c r="X223"/>
  <c r="AL1043" i="1"/>
  <c r="BP1042"/>
  <c r="L222" i="2" s="1"/>
  <c r="J223"/>
  <c r="BM1042" i="1"/>
  <c r="I222" i="2" s="1"/>
  <c r="G223"/>
  <c r="BJ1041" i="1"/>
  <c r="F221" i="2" s="1"/>
  <c r="G1057" i="1"/>
  <c r="BS1037"/>
  <c r="O218" i="2" s="1"/>
  <c r="AW148" i="1"/>
  <c r="L60" i="2"/>
  <c r="J21" i="14"/>
  <c r="K487" i="2"/>
  <c r="P21" i="14"/>
  <c r="Q487" i="2"/>
  <c r="Q490" s="1"/>
  <c r="N60"/>
  <c r="K615"/>
  <c r="P179" i="14"/>
  <c r="Q615" i="2"/>
  <c r="Y179" i="14"/>
  <c r="Z615" i="2"/>
  <c r="I21" i="14"/>
  <c r="J487" i="2"/>
  <c r="O21" i="14"/>
  <c r="P487" i="2"/>
  <c r="P490" s="1"/>
  <c r="W21" i="14"/>
  <c r="X487" i="2"/>
  <c r="X490" s="1"/>
  <c r="R60"/>
  <c r="D615"/>
  <c r="J615"/>
  <c r="O179" i="14"/>
  <c r="P615" i="2"/>
  <c r="W179" i="14"/>
  <c r="X615" i="2"/>
  <c r="BJ132" i="1"/>
  <c r="F214" i="2" s="1"/>
  <c r="F216" s="1"/>
  <c r="I307" i="1"/>
  <c r="Y307"/>
  <c r="AL307"/>
  <c r="AO917"/>
  <c r="BP916"/>
  <c r="BS916"/>
  <c r="AE1142"/>
  <c r="Y1157"/>
  <c r="BP1419"/>
  <c r="AY1874"/>
  <c r="AO2329"/>
  <c r="BP2328"/>
  <c r="V21" i="14"/>
  <c r="W487" i="2"/>
  <c r="W490" s="1"/>
  <c r="K60"/>
  <c r="Q60"/>
  <c r="H615"/>
  <c r="N615"/>
  <c r="V179" i="14"/>
  <c r="W615" i="2"/>
  <c r="AB323" i="1"/>
  <c r="AB307"/>
  <c r="Q21" i="14"/>
  <c r="R487" i="2"/>
  <c r="R490" s="1"/>
  <c r="Z21" i="14"/>
  <c r="AA487" i="2"/>
  <c r="AA490" s="1"/>
  <c r="J60"/>
  <c r="P60"/>
  <c r="G615"/>
  <c r="M615"/>
  <c r="Q179" i="14"/>
  <c r="R615" i="2"/>
  <c r="Z179" i="14"/>
  <c r="AA615" i="2"/>
  <c r="AA617" s="1"/>
  <c r="O307" i="1"/>
  <c r="BB307"/>
  <c r="AR307"/>
  <c r="X9" i="5"/>
  <c r="V917" i="1"/>
  <c r="AI917"/>
  <c r="BJ916"/>
  <c r="V967"/>
  <c r="AI967"/>
  <c r="Y1142"/>
  <c r="AL1142"/>
  <c r="AR1157"/>
  <c r="X21" i="5"/>
  <c r="BJ1419" i="1"/>
  <c r="I39" i="6"/>
  <c r="AX148" i="1"/>
  <c r="BB147"/>
  <c r="CC147" s="1"/>
  <c r="BM132"/>
  <c r="I214" i="2" s="1"/>
  <c r="BS131" i="1"/>
  <c r="O213" i="2" s="1"/>
  <c r="BM131" i="1"/>
  <c r="I213" i="2" s="1"/>
  <c r="BS132" i="1"/>
  <c r="O214" i="2" s="1"/>
  <c r="AX147" i="1"/>
  <c r="BP132"/>
  <c r="L214" i="2" s="1"/>
  <c r="L216" s="1"/>
  <c r="K216"/>
  <c r="Z199"/>
  <c r="X199"/>
  <c r="Q199"/>
  <c r="P199"/>
  <c r="J199"/>
  <c r="CA150" i="1"/>
  <c r="AX2314"/>
  <c r="X15" i="5"/>
  <c r="AA21" i="14"/>
  <c r="AB487" i="2"/>
  <c r="Y21" i="14"/>
  <c r="Z487" i="2"/>
  <c r="Z490" s="1"/>
  <c r="M21" i="14"/>
  <c r="N487" i="2"/>
  <c r="L21" i="14"/>
  <c r="M487" i="2"/>
  <c r="G21" i="14"/>
  <c r="H487" i="2"/>
  <c r="F21" i="14"/>
  <c r="G487" i="2"/>
  <c r="D21" i="14"/>
  <c r="E487" i="2"/>
  <c r="E21" i="14"/>
  <c r="F487" i="2"/>
  <c r="C21" i="14"/>
  <c r="D487" i="2"/>
  <c r="O35" i="3"/>
  <c r="BM2897" i="1"/>
  <c r="BM2986" s="1"/>
  <c r="AW2514"/>
  <c r="AX2329"/>
  <c r="AX2237"/>
  <c r="I163" i="2"/>
  <c r="G163"/>
  <c r="E615"/>
  <c r="M60"/>
  <c r="O60"/>
  <c r="I60"/>
  <c r="H60"/>
  <c r="G60"/>
  <c r="D60"/>
  <c r="F60"/>
  <c r="E60"/>
  <c r="F606"/>
  <c r="W462"/>
  <c r="AA292"/>
  <c r="R323"/>
  <c r="BS1177" i="1"/>
  <c r="O300" i="2" s="1"/>
  <c r="BM1177" i="1"/>
  <c r="I300" i="2" s="1"/>
  <c r="CA1253" i="1"/>
  <c r="V45" i="14" s="1"/>
  <c r="BS1155" i="1"/>
  <c r="O295" i="2" s="1"/>
  <c r="AI1157" i="1"/>
  <c r="V1157"/>
  <c r="BJ1155"/>
  <c r="F295" i="2" s="1"/>
  <c r="AW1157" i="1"/>
  <c r="G335" i="2"/>
  <c r="AI1142" i="1"/>
  <c r="V1142"/>
  <c r="AW1142"/>
  <c r="BP1135"/>
  <c r="M536" i="2"/>
  <c r="M575"/>
  <c r="M250"/>
  <c r="N223"/>
  <c r="BS1036" i="1"/>
  <c r="O217" i="2" s="1"/>
  <c r="G393"/>
  <c r="AW967" i="1"/>
  <c r="AA95" i="2"/>
  <c r="BE307" i="1"/>
  <c r="CF307" s="1"/>
  <c r="BJ306"/>
  <c r="AE323"/>
  <c r="AE307"/>
  <c r="V323"/>
  <c r="V307"/>
  <c r="R307"/>
  <c r="L307"/>
  <c r="AX323"/>
  <c r="AX307"/>
  <c r="AW323"/>
  <c r="AW307"/>
  <c r="AW211"/>
  <c r="D265" i="2"/>
  <c r="BM143" i="1"/>
  <c r="I203" i="2" s="1"/>
  <c r="R216"/>
  <c r="H590"/>
  <c r="L575"/>
  <c r="AA367"/>
  <c r="O532"/>
  <c r="Y472" i="1"/>
  <c r="AL472"/>
  <c r="Y473"/>
  <c r="AL473"/>
  <c r="Y483"/>
  <c r="AL477"/>
  <c r="Y478"/>
  <c r="AL478"/>
  <c r="O146"/>
  <c r="AB146"/>
  <c r="AO146"/>
  <c r="O147"/>
  <c r="AB147"/>
  <c r="AO147"/>
  <c r="I1655"/>
  <c r="V1655"/>
  <c r="AI1655"/>
  <c r="AW1655"/>
  <c r="I1656"/>
  <c r="V1656"/>
  <c r="AI1656"/>
  <c r="AW1656"/>
  <c r="G1657"/>
  <c r="M1657"/>
  <c r="S1657"/>
  <c r="X1657"/>
  <c r="AD1657"/>
  <c r="AJ1657"/>
  <c r="AP1657"/>
  <c r="BC1657"/>
  <c r="AX703"/>
  <c r="R1655"/>
  <c r="AE1655"/>
  <c r="AR1655"/>
  <c r="BE1655"/>
  <c r="R1656"/>
  <c r="AE1656"/>
  <c r="AR1656"/>
  <c r="BE1656"/>
  <c r="K1657"/>
  <c r="Q1657"/>
  <c r="W1657"/>
  <c r="AC1657"/>
  <c r="AH1657"/>
  <c r="AN1657"/>
  <c r="BA1657"/>
  <c r="D33" i="3"/>
  <c r="AB156" i="1"/>
  <c r="AB167" s="1"/>
  <c r="AB165"/>
  <c r="AO156"/>
  <c r="AO167" s="1"/>
  <c r="AO165"/>
  <c r="BJ1074"/>
  <c r="BJ1068"/>
  <c r="I1075"/>
  <c r="BJ1075" s="1"/>
  <c r="BJ1072"/>
  <c r="I1073"/>
  <c r="BJ1073" s="1"/>
  <c r="F267" i="2" s="1"/>
  <c r="BT1353" i="1"/>
  <c r="P442" i="2" s="1"/>
  <c r="AT1357" i="1"/>
  <c r="BU1559"/>
  <c r="AU1657"/>
  <c r="AB1947"/>
  <c r="AB2007"/>
  <c r="AO1947"/>
  <c r="AO2009" s="1"/>
  <c r="AO2148" s="1"/>
  <c r="AO2007"/>
  <c r="BP1946"/>
  <c r="O2008"/>
  <c r="CC1946"/>
  <c r="BB2008"/>
  <c r="CC2008" s="1"/>
  <c r="CA1947"/>
  <c r="AZ2009"/>
  <c r="BI165"/>
  <c r="D15" i="14" s="1"/>
  <c r="BO165" i="1"/>
  <c r="J15" i="14" s="1"/>
  <c r="BU165" i="1"/>
  <c r="P15" i="14" s="1"/>
  <c r="CE165" i="1"/>
  <c r="Z15" i="14" s="1"/>
  <c r="AW2801" i="1"/>
  <c r="C32" i="3"/>
  <c r="AW2887" i="1"/>
  <c r="L33" i="3"/>
  <c r="AX2989" i="1"/>
  <c r="S35" i="3"/>
  <c r="Y156" i="1"/>
  <c r="Y167" s="1"/>
  <c r="Y165"/>
  <c r="AL156"/>
  <c r="AL167" s="1"/>
  <c r="AL165"/>
  <c r="R1069"/>
  <c r="R1074"/>
  <c r="AR1069"/>
  <c r="AR1074"/>
  <c r="AR1076" s="1"/>
  <c r="BE1069"/>
  <c r="BE1074"/>
  <c r="CF1068"/>
  <c r="BE1075"/>
  <c r="CF1075" s="1"/>
  <c r="BS1072"/>
  <c r="R1073"/>
  <c r="BS1073" s="1"/>
  <c r="O267" i="2" s="1"/>
  <c r="CF1072" i="1"/>
  <c r="BE1073"/>
  <c r="CF1073" s="1"/>
  <c r="AB267" i="2" s="1"/>
  <c r="BU1353" i="1"/>
  <c r="Q442" i="2" s="1"/>
  <c r="AU1357" i="1"/>
  <c r="BU1357" s="1"/>
  <c r="P46" i="14" s="1"/>
  <c r="BT1559" i="1"/>
  <c r="AT1657"/>
  <c r="AL1947"/>
  <c r="AL2009" s="1"/>
  <c r="AL2148" s="1"/>
  <c r="AL2007"/>
  <c r="BM1946"/>
  <c r="L2008"/>
  <c r="BV1947"/>
  <c r="AV2009"/>
  <c r="AV2148" s="1"/>
  <c r="CE1947"/>
  <c r="BD2009"/>
  <c r="BH165"/>
  <c r="C15" i="14" s="1"/>
  <c r="BN165" i="1"/>
  <c r="I15" i="14" s="1"/>
  <c r="BT165" i="1"/>
  <c r="O15" i="14" s="1"/>
  <c r="CD165" i="1"/>
  <c r="Y15" i="14" s="1"/>
  <c r="R35" i="3"/>
  <c r="O2007" i="1"/>
  <c r="BB2007"/>
  <c r="CC2007" s="1"/>
  <c r="AB2008"/>
  <c r="AO2008"/>
  <c r="J2009"/>
  <c r="P2009"/>
  <c r="U2009"/>
  <c r="U2148" s="1"/>
  <c r="AA2009"/>
  <c r="AA2148" s="1"/>
  <c r="AG2009"/>
  <c r="AG2148" s="1"/>
  <c r="AM2009"/>
  <c r="AM2148" s="1"/>
  <c r="AS2009"/>
  <c r="AS2148" s="1"/>
  <c r="AV1357"/>
  <c r="BV1357" s="1"/>
  <c r="Q46" i="14" s="1"/>
  <c r="R146" i="1"/>
  <c r="AE146"/>
  <c r="AR146"/>
  <c r="R147"/>
  <c r="AE147"/>
  <c r="AR147"/>
  <c r="L2007"/>
  <c r="Y2007"/>
  <c r="AX2007"/>
  <c r="Y2008"/>
  <c r="AL2008"/>
  <c r="AX2008"/>
  <c r="H2009"/>
  <c r="H2148" s="1"/>
  <c r="N2009"/>
  <c r="T2009"/>
  <c r="T2148" s="1"/>
  <c r="Z2009"/>
  <c r="Z2148" s="1"/>
  <c r="AF2009"/>
  <c r="AF2148" s="1"/>
  <c r="AK2009"/>
  <c r="AK2148" s="1"/>
  <c r="AQ2009"/>
  <c r="AQ2148" s="1"/>
  <c r="V156"/>
  <c r="V167" s="1"/>
  <c r="V165"/>
  <c r="AI156"/>
  <c r="AI167" s="1"/>
  <c r="AI165"/>
  <c r="BV165"/>
  <c r="Q15" i="14" s="1"/>
  <c r="O1069" i="1"/>
  <c r="O1074"/>
  <c r="BB1069"/>
  <c r="BB1074"/>
  <c r="BP1068"/>
  <c r="O1075"/>
  <c r="BP1075" s="1"/>
  <c r="CC1068"/>
  <c r="BB1075"/>
  <c r="CC1075" s="1"/>
  <c r="BP1072"/>
  <c r="O1073"/>
  <c r="BP1073" s="1"/>
  <c r="L267" i="2" s="1"/>
  <c r="CC1072" i="1"/>
  <c r="BB1073"/>
  <c r="CC1073" s="1"/>
  <c r="Y267" i="2" s="1"/>
  <c r="BU1354" i="1"/>
  <c r="Q443" i="2" s="1"/>
  <c r="AU1358" i="1"/>
  <c r="V1947"/>
  <c r="V2007"/>
  <c r="AI1947"/>
  <c r="AI2007"/>
  <c r="AW1947"/>
  <c r="AW2007"/>
  <c r="BU1947"/>
  <c r="AU2009"/>
  <c r="CD1947"/>
  <c r="BC2009"/>
  <c r="BL165"/>
  <c r="G15" i="14" s="1"/>
  <c r="BR165" i="1"/>
  <c r="M15" i="14" s="1"/>
  <c r="CB165" i="1"/>
  <c r="W15" i="14" s="1"/>
  <c r="AE156" i="1"/>
  <c r="AE167" s="1"/>
  <c r="AE165"/>
  <c r="AR156"/>
  <c r="AR167" s="1"/>
  <c r="AR165"/>
  <c r="L1069"/>
  <c r="L1074"/>
  <c r="BM1068"/>
  <c r="L1075"/>
  <c r="BM1075" s="1"/>
  <c r="BM1072"/>
  <c r="L1073"/>
  <c r="BM1073" s="1"/>
  <c r="I267" i="2" s="1"/>
  <c r="BV1559" i="1"/>
  <c r="AV1657"/>
  <c r="BT1947"/>
  <c r="AT2009"/>
  <c r="BK165"/>
  <c r="F15" i="14" s="1"/>
  <c r="BQ165" i="1"/>
  <c r="L15" i="14" s="1"/>
  <c r="CA165" i="1"/>
  <c r="V15" i="14" s="1"/>
  <c r="AX2887" i="1"/>
  <c r="M33" i="3"/>
  <c r="I2007" i="1"/>
  <c r="I2008"/>
  <c r="V2008"/>
  <c r="AI2008"/>
  <c r="AW2008"/>
  <c r="M2009"/>
  <c r="S2009"/>
  <c r="S2148" s="1"/>
  <c r="X2009"/>
  <c r="X2148" s="1"/>
  <c r="AD2009"/>
  <c r="AD2148" s="1"/>
  <c r="AJ2009"/>
  <c r="AJ2148" s="1"/>
  <c r="AP2009"/>
  <c r="AP2148" s="1"/>
  <c r="AB472"/>
  <c r="AO472"/>
  <c r="AB473"/>
  <c r="AO473"/>
  <c r="AB483"/>
  <c r="AO483"/>
  <c r="AO478"/>
  <c r="R2007"/>
  <c r="AE2007"/>
  <c r="AR2007"/>
  <c r="BE2007"/>
  <c r="CF2007" s="1"/>
  <c r="R2008"/>
  <c r="AE2008"/>
  <c r="AR2008"/>
  <c r="BE2008"/>
  <c r="CF2008" s="1"/>
  <c r="K2009"/>
  <c r="Q2009"/>
  <c r="W2009"/>
  <c r="W2148" s="1"/>
  <c r="AC2009"/>
  <c r="AC2148" s="1"/>
  <c r="AH2009"/>
  <c r="AH2148" s="1"/>
  <c r="AN2009"/>
  <c r="AN2148" s="1"/>
  <c r="BA2009"/>
  <c r="Y2199"/>
  <c r="AL2199"/>
  <c r="AX2199"/>
  <c r="Z2454"/>
  <c r="AC2445"/>
  <c r="Y2626"/>
  <c r="Y2658" s="1"/>
  <c r="AL2626"/>
  <c r="AL2658" s="1"/>
  <c r="V3005"/>
  <c r="AI3005"/>
  <c r="BG3005"/>
  <c r="BL3005"/>
  <c r="CA3005"/>
  <c r="P35" i="3"/>
  <c r="AV1358" i="1"/>
  <c r="N81" i="2"/>
  <c r="AE2802" i="1"/>
  <c r="BS2765"/>
  <c r="BS2764"/>
  <c r="BS2775"/>
  <c r="BS2761"/>
  <c r="BS2759"/>
  <c r="BP2822"/>
  <c r="BP3005" s="1"/>
  <c r="AW3005"/>
  <c r="BR3005"/>
  <c r="AL1069"/>
  <c r="L2198"/>
  <c r="L2201"/>
  <c r="AL2201"/>
  <c r="AL2198"/>
  <c r="BH167"/>
  <c r="Z263" i="2"/>
  <c r="CD167" i="1"/>
  <c r="Y15" i="4" s="1"/>
  <c r="BK1069" i="1"/>
  <c r="G266" i="2" s="1"/>
  <c r="G268" s="1"/>
  <c r="CF126" i="1"/>
  <c r="AB196" i="2" s="1"/>
  <c r="BE146" i="1"/>
  <c r="AX1069"/>
  <c r="AE1559"/>
  <c r="AR1559"/>
  <c r="AR1657" s="1"/>
  <c r="CB1559"/>
  <c r="AX2201"/>
  <c r="AX2198"/>
  <c r="BM2181"/>
  <c r="I99" i="2" s="1"/>
  <c r="L2199" i="1"/>
  <c r="J263" i="2"/>
  <c r="BN167" i="1"/>
  <c r="I15" i="4" s="1"/>
  <c r="BV1069" i="1"/>
  <c r="R266" i="2" s="1"/>
  <c r="R268" s="1"/>
  <c r="CE1069" i="1"/>
  <c r="AA266" i="2" s="1"/>
  <c r="AA268" s="1"/>
  <c r="V1069" i="1"/>
  <c r="AW1069"/>
  <c r="BP1558"/>
  <c r="CC1558"/>
  <c r="I2198"/>
  <c r="I2201"/>
  <c r="AW2201"/>
  <c r="AW2198"/>
  <c r="H263" i="2"/>
  <c r="BL167" i="1"/>
  <c r="G15" i="4" s="1"/>
  <c r="X263" i="2"/>
  <c r="CB167" i="1"/>
  <c r="W15" i="4" s="1"/>
  <c r="BO1069" i="1"/>
  <c r="K266" i="2" s="1"/>
  <c r="K268" s="1"/>
  <c r="CD1069" i="1"/>
  <c r="Z266" i="2" s="1"/>
  <c r="Z268" s="1"/>
  <c r="Y150" i="1"/>
  <c r="Y146"/>
  <c r="AB263" i="2"/>
  <c r="AE1069" i="1"/>
  <c r="BM1558"/>
  <c r="CE1559"/>
  <c r="BS2177"/>
  <c r="R2201"/>
  <c r="R2198"/>
  <c r="AE2201"/>
  <c r="AE2198"/>
  <c r="AR2201"/>
  <c r="AR2198"/>
  <c r="CF2177"/>
  <c r="BE2201"/>
  <c r="CF2201" s="1"/>
  <c r="BE2198"/>
  <c r="BS2181"/>
  <c r="O99" i="2" s="1"/>
  <c r="O100" s="1"/>
  <c r="R2199" i="1"/>
  <c r="CF2181"/>
  <c r="AB99" i="2" s="1"/>
  <c r="AB100" s="1"/>
  <c r="BE2199" i="1"/>
  <c r="G263" i="2"/>
  <c r="BK167" i="1"/>
  <c r="F15" i="4" s="1"/>
  <c r="M263" i="2"/>
  <c r="BQ167" i="1"/>
  <c r="L15" i="4" s="1"/>
  <c r="W263" i="2"/>
  <c r="CA167" i="1"/>
  <c r="V15" i="4" s="1"/>
  <c r="BH1069" i="1"/>
  <c r="D266" i="2" s="1"/>
  <c r="D268" s="1"/>
  <c r="BN1069" i="1"/>
  <c r="J266" i="2" s="1"/>
  <c r="J268" s="1"/>
  <c r="BT1069" i="1"/>
  <c r="P266" i="2" s="1"/>
  <c r="P268" s="1"/>
  <c r="CB1069" i="1"/>
  <c r="X266" i="2" s="1"/>
  <c r="X268" s="1"/>
  <c r="AX1205" i="1"/>
  <c r="BS1642"/>
  <c r="BY1642" s="1"/>
  <c r="AW1938"/>
  <c r="AX1947"/>
  <c r="AW2406"/>
  <c r="BS2830"/>
  <c r="BS2879" s="1"/>
  <c r="I2199"/>
  <c r="AW2199"/>
  <c r="L146"/>
  <c r="AL146"/>
  <c r="AX146"/>
  <c r="L147"/>
  <c r="Y147"/>
  <c r="AL147"/>
  <c r="V472"/>
  <c r="AI472"/>
  <c r="V473"/>
  <c r="AI473"/>
  <c r="V477"/>
  <c r="BJ1526"/>
  <c r="AE2199"/>
  <c r="AR2199"/>
  <c r="R263" i="2"/>
  <c r="R265" s="1"/>
  <c r="BV167" i="1"/>
  <c r="Q15" i="4" s="1"/>
  <c r="Y1069" i="1"/>
  <c r="BS1558"/>
  <c r="CF1558"/>
  <c r="Y2201"/>
  <c r="Y2198"/>
  <c r="P263" i="2"/>
  <c r="BT167" i="1"/>
  <c r="O15" i="4" s="1"/>
  <c r="BQ1069" i="1"/>
  <c r="M266" i="2" s="1"/>
  <c r="M268" s="1"/>
  <c r="CC126" i="1"/>
  <c r="Y196" i="2" s="1"/>
  <c r="BB146" i="1"/>
  <c r="Y263" i="2"/>
  <c r="BJ1067" i="1"/>
  <c r="I1069"/>
  <c r="AI1069"/>
  <c r="AO1559"/>
  <c r="AO1657" s="1"/>
  <c r="CA1559"/>
  <c r="V2201"/>
  <c r="V2198"/>
  <c r="AI2201"/>
  <c r="AI2198"/>
  <c r="N263" i="2"/>
  <c r="BR167" i="1"/>
  <c r="M15" i="4" s="1"/>
  <c r="BI1069" i="1"/>
  <c r="E266" i="2" s="1"/>
  <c r="E268" s="1"/>
  <c r="BU1069" i="1"/>
  <c r="Q266" i="2" s="1"/>
  <c r="Q268" s="1"/>
  <c r="AI150" i="1"/>
  <c r="AI146"/>
  <c r="AW150"/>
  <c r="AW146"/>
  <c r="AB1069"/>
  <c r="AO1069"/>
  <c r="BJ1557"/>
  <c r="BJ1558"/>
  <c r="CD1559"/>
  <c r="BP2177"/>
  <c r="O2198"/>
  <c r="O2201"/>
  <c r="AB2201"/>
  <c r="AB2198"/>
  <c r="AO2201"/>
  <c r="AO2198"/>
  <c r="CC2177"/>
  <c r="BB2201"/>
  <c r="CC2201" s="1"/>
  <c r="BB2198"/>
  <c r="BP2181"/>
  <c r="L99" i="2" s="1"/>
  <c r="L100" s="1"/>
  <c r="O2199" i="1"/>
  <c r="CC2181"/>
  <c r="Y99" i="2" s="1"/>
  <c r="Y100" s="1"/>
  <c r="BB2199" i="1"/>
  <c r="E263" i="2"/>
  <c r="BI167" i="1"/>
  <c r="D15" i="4" s="1"/>
  <c r="K263" i="2"/>
  <c r="BO167" i="1"/>
  <c r="J15" i="4" s="1"/>
  <c r="Q263" i="2"/>
  <c r="BU167" i="1"/>
  <c r="P15" i="4" s="1"/>
  <c r="AA263" i="2"/>
  <c r="CE167" i="1"/>
  <c r="Z15" i="4" s="1"/>
  <c r="BL1069" i="1"/>
  <c r="H266" i="2" s="1"/>
  <c r="BR1069" i="1"/>
  <c r="N266" i="2" s="1"/>
  <c r="N268" s="1"/>
  <c r="CA1069" i="1"/>
  <c r="W266" i="2" s="1"/>
  <c r="W268" s="1"/>
  <c r="BM248" i="1"/>
  <c r="V2199"/>
  <c r="AI2199"/>
  <c r="I146"/>
  <c r="V146"/>
  <c r="I147"/>
  <c r="V147"/>
  <c r="AI147"/>
  <c r="AE472"/>
  <c r="AR472"/>
  <c r="AE473"/>
  <c r="AR473"/>
  <c r="AE477"/>
  <c r="AE484"/>
  <c r="AB2199"/>
  <c r="AO2199"/>
  <c r="L39" i="6"/>
  <c r="V2811" i="1"/>
  <c r="AX2603"/>
  <c r="AX1894"/>
  <c r="N575" i="2"/>
  <c r="AW976" i="1"/>
  <c r="AX976"/>
  <c r="AX1309"/>
  <c r="AW1309"/>
  <c r="J367" i="2"/>
  <c r="E389"/>
  <c r="BJ2328" i="1"/>
  <c r="AX2579"/>
  <c r="J579" i="2"/>
  <c r="AE1108" i="1"/>
  <c r="BS1097"/>
  <c r="O574" i="2" s="1"/>
  <c r="O575" s="1"/>
  <c r="K579"/>
  <c r="AW1107" i="1"/>
  <c r="BJ1097"/>
  <c r="F574" i="2" s="1"/>
  <c r="F575" s="1"/>
  <c r="AA245"/>
  <c r="AX2542" i="1"/>
  <c r="Q450" i="2"/>
  <c r="P450"/>
  <c r="K450"/>
  <c r="J450"/>
  <c r="AX1317" i="1"/>
  <c r="M415" i="2"/>
  <c r="AW2288" i="1"/>
  <c r="AW2290" s="1"/>
  <c r="N415" i="2"/>
  <c r="AX2294" i="1"/>
  <c r="H415" i="2"/>
  <c r="I415"/>
  <c r="AX2295" i="1"/>
  <c r="N411" i="2"/>
  <c r="M411"/>
  <c r="H411"/>
  <c r="I411"/>
  <c r="AW2299" i="1"/>
  <c r="AX2298"/>
  <c r="I407" i="2"/>
  <c r="N403"/>
  <c r="M403"/>
  <c r="AW2373" i="1"/>
  <c r="AW2309"/>
  <c r="J379" i="2"/>
  <c r="I379"/>
  <c r="AW999" i="1"/>
  <c r="E379" i="2"/>
  <c r="AX999" i="1"/>
  <c r="E367" i="2"/>
  <c r="F250"/>
  <c r="AO184" i="1"/>
  <c r="AX184"/>
  <c r="Z241" i="2"/>
  <c r="M241"/>
  <c r="AX2474" i="1"/>
  <c r="R515" i="2"/>
  <c r="E528"/>
  <c r="F528"/>
  <c r="K515"/>
  <c r="P524"/>
  <c r="O524"/>
  <c r="F524"/>
  <c r="BJ201" i="1"/>
  <c r="F507" i="2" s="1"/>
  <c r="F510" s="1"/>
  <c r="O510"/>
  <c r="AW213" i="1"/>
  <c r="J510" i="2"/>
  <c r="AX2484" i="1"/>
  <c r="I520" i="2"/>
  <c r="AI1443" i="1"/>
  <c r="AX1004"/>
  <c r="K389" i="2"/>
  <c r="M383"/>
  <c r="AX334" i="1"/>
  <c r="AI1458"/>
  <c r="Q590" i="2"/>
  <c r="AX339" i="1"/>
  <c r="BS338"/>
  <c r="O589" i="2" s="1"/>
  <c r="E590"/>
  <c r="X595"/>
  <c r="K595"/>
  <c r="Q323"/>
  <c r="Z327"/>
  <c r="BJ1192" i="1"/>
  <c r="AW1195"/>
  <c r="BJ416"/>
  <c r="BY416" s="1"/>
  <c r="BJ415"/>
  <c r="X27" i="2"/>
  <c r="AX478" i="1"/>
  <c r="AX477"/>
  <c r="K23" i="2"/>
  <c r="E23"/>
  <c r="AW1528" i="1"/>
  <c r="AW2639"/>
  <c r="N500" i="2"/>
  <c r="M500"/>
  <c r="P536"/>
  <c r="N110"/>
  <c r="O110"/>
  <c r="M110"/>
  <c r="AW861" i="1"/>
  <c r="AW870" s="1"/>
  <c r="N123" i="2"/>
  <c r="R123"/>
  <c r="H123"/>
  <c r="N182"/>
  <c r="J81"/>
  <c r="N75"/>
  <c r="P375"/>
  <c r="J375"/>
  <c r="K375"/>
  <c r="E375"/>
  <c r="AX953" i="1"/>
  <c r="AX2334"/>
  <c r="X216" i="2"/>
  <c r="H204"/>
  <c r="L204"/>
  <c r="J204"/>
  <c r="M216"/>
  <c r="J216"/>
  <c r="Z223"/>
  <c r="X227"/>
  <c r="E231"/>
  <c r="BJ1051" i="1"/>
  <c r="F230" i="2" s="1"/>
  <c r="P223"/>
  <c r="AR1043" i="1"/>
  <c r="AW1043"/>
  <c r="AI1043"/>
  <c r="V1043"/>
  <c r="BJ1042"/>
  <c r="F222" i="2" s="1"/>
  <c r="J231"/>
  <c r="K227"/>
  <c r="E227"/>
  <c r="Z219"/>
  <c r="Y219"/>
  <c r="AW1038" i="1"/>
  <c r="K219" i="2"/>
  <c r="BS127" i="1"/>
  <c r="O197" i="2" s="1"/>
  <c r="AA241"/>
  <c r="Q393"/>
  <c r="X524"/>
  <c r="L27"/>
  <c r="BJ1611" i="1"/>
  <c r="BY1611" s="1"/>
  <c r="R403" i="2"/>
  <c r="BP180" i="1"/>
  <c r="L243" i="2" s="1"/>
  <c r="BP629" i="1"/>
  <c r="BY629" s="1"/>
  <c r="AW2033"/>
  <c r="BJ1586"/>
  <c r="AB1592"/>
  <c r="BP1591"/>
  <c r="BY1591" s="1"/>
  <c r="BP2926"/>
  <c r="BM154"/>
  <c r="L156"/>
  <c r="AB1271"/>
  <c r="AB1473" s="1"/>
  <c r="CC154"/>
  <c r="BB156"/>
  <c r="CF154"/>
  <c r="BE156"/>
  <c r="I264" i="2"/>
  <c r="R415"/>
  <c r="BS1068" i="1"/>
  <c r="BM666"/>
  <c r="BY666" s="1"/>
  <c r="BJ688"/>
  <c r="BM511"/>
  <c r="BY511" s="1"/>
  <c r="BM524"/>
  <c r="BY524" s="1"/>
  <c r="BJ653"/>
  <c r="BY653" s="1"/>
  <c r="AX929"/>
  <c r="BJ1509"/>
  <c r="BM240"/>
  <c r="BY240" s="1"/>
  <c r="BP312"/>
  <c r="BY312" s="1"/>
  <c r="BJ533"/>
  <c r="BY533" s="1"/>
  <c r="BJ902"/>
  <c r="BJ935"/>
  <c r="BJ1202"/>
  <c r="F317" i="2" s="1"/>
  <c r="AE2628" i="1"/>
  <c r="AR2628"/>
  <c r="AO1814"/>
  <c r="BP1813"/>
  <c r="AP1437"/>
  <c r="BX830"/>
  <c r="BX840"/>
  <c r="V1753"/>
  <c r="AI1753"/>
  <c r="AW1753"/>
  <c r="AP2063"/>
  <c r="AD2063"/>
  <c r="R1922"/>
  <c r="AE1922"/>
  <c r="BE1922"/>
  <c r="CF1922" s="1"/>
  <c r="AE1923"/>
  <c r="AR1923"/>
  <c r="CC2881"/>
  <c r="BB2887"/>
  <c r="CC2887" s="1"/>
  <c r="X37" i="6" s="1"/>
  <c r="AK1092" i="1"/>
  <c r="AF1092"/>
  <c r="T1092"/>
  <c r="AH2300"/>
  <c r="T2296"/>
  <c r="AE2423"/>
  <c r="AR2423"/>
  <c r="AI2628"/>
  <c r="C14" i="7"/>
  <c r="AE2893" i="1"/>
  <c r="AR2893"/>
  <c r="V2951"/>
  <c r="V2959" s="1"/>
  <c r="AI2951"/>
  <c r="AI2959" s="1"/>
  <c r="BG2951"/>
  <c r="BG2959" s="1"/>
  <c r="V2952"/>
  <c r="V2960" s="1"/>
  <c r="AI2952"/>
  <c r="AI2960" s="1"/>
  <c r="CF2881"/>
  <c r="BE2887"/>
  <c r="CF2887" s="1"/>
  <c r="AA37" i="6" s="1"/>
  <c r="AW945" i="1"/>
  <c r="AF2290"/>
  <c r="Y2423"/>
  <c r="AL2423"/>
  <c r="AB2559"/>
  <c r="AO2559"/>
  <c r="AB2628"/>
  <c r="AO2626"/>
  <c r="AO2658" s="1"/>
  <c r="P600" i="2"/>
  <c r="AW1833" i="1"/>
  <c r="AW908"/>
  <c r="AX908"/>
  <c r="H292" i="2"/>
  <c r="BM1235" i="1"/>
  <c r="I290" i="2" s="1"/>
  <c r="AX1278" i="1"/>
  <c r="N292" i="2"/>
  <c r="AW1167" i="1"/>
  <c r="BJ1231"/>
  <c r="F286" i="2" s="1"/>
  <c r="BJ1230" i="1"/>
  <c r="F285" i="2" s="1"/>
  <c r="BJ1229" i="1"/>
  <c r="F284" i="2" s="1"/>
  <c r="N287"/>
  <c r="H287"/>
  <c r="P354"/>
  <c r="BJ984" i="1"/>
  <c r="F361" i="2" s="1"/>
  <c r="F363" s="1"/>
  <c r="AX986" i="1"/>
  <c r="N363" i="2"/>
  <c r="AW1137" i="1"/>
  <c r="BJ1135"/>
  <c r="X319" i="2"/>
  <c r="G171"/>
  <c r="BJ944" i="1"/>
  <c r="BY944" s="1"/>
  <c r="M104" i="2"/>
  <c r="I104"/>
  <c r="AX230" i="1"/>
  <c r="BM229"/>
  <c r="I437" i="2" s="1"/>
  <c r="AW230" i="1"/>
  <c r="X462" i="2"/>
  <c r="BJ1334" i="1"/>
  <c r="F461" i="2" s="1"/>
  <c r="F462" s="1"/>
  <c r="AX1152" i="1"/>
  <c r="BJ1145"/>
  <c r="AW1147"/>
  <c r="AX1147"/>
  <c r="BJ2236"/>
  <c r="F162" i="2" s="1"/>
  <c r="AE2237" i="1"/>
  <c r="M163" i="2"/>
  <c r="N163"/>
  <c r="AW1242" i="1"/>
  <c r="AX1242"/>
  <c r="BS415"/>
  <c r="W301" i="2"/>
  <c r="P301"/>
  <c r="BJ1177" i="1"/>
  <c r="J301" i="2"/>
  <c r="AX1178" i="1"/>
  <c r="AR971"/>
  <c r="BS970"/>
  <c r="O392" i="2" s="1"/>
  <c r="AW971" i="1"/>
  <c r="BJ970"/>
  <c r="F392" i="2" s="1"/>
  <c r="H393"/>
  <c r="AW1612" i="1"/>
  <c r="BS1419"/>
  <c r="BL1436"/>
  <c r="H558" i="2" s="1"/>
  <c r="S1437" i="1"/>
  <c r="BR1436"/>
  <c r="N558" i="2" s="1"/>
  <c r="BS1424" i="1"/>
  <c r="AW1425"/>
  <c r="AX1200"/>
  <c r="BS1300"/>
  <c r="AX1301"/>
  <c r="BS431"/>
  <c r="BY431" s="1"/>
  <c r="BJ447"/>
  <c r="N95" i="2"/>
  <c r="AX754" i="1"/>
  <c r="AW751"/>
  <c r="V898"/>
  <c r="AX898"/>
  <c r="W296" i="2"/>
  <c r="P296"/>
  <c r="E296"/>
  <c r="BM2345" i="1"/>
  <c r="BJ219"/>
  <c r="F274" i="2" s="1"/>
  <c r="V2514" i="1"/>
  <c r="AX2514"/>
  <c r="X371" i="2"/>
  <c r="E371"/>
  <c r="AX982" i="1"/>
  <c r="G371" i="2"/>
  <c r="BJ407" i="1"/>
  <c r="BY407" s="1"/>
  <c r="P42" i="2"/>
  <c r="AX465" i="1"/>
  <c r="AW961"/>
  <c r="AW963" s="1"/>
  <c r="V1321"/>
  <c r="BJ1320"/>
  <c r="F457" i="2" s="1"/>
  <c r="BJ1303" i="1"/>
  <c r="AX1305"/>
  <c r="AW2579"/>
  <c r="AW1785"/>
  <c r="AQ2454"/>
  <c r="I2951"/>
  <c r="I2959" s="1"/>
  <c r="I2952"/>
  <c r="I2960" s="1"/>
  <c r="AW2951"/>
  <c r="AW2959" s="1"/>
  <c r="AW2952"/>
  <c r="AW2960" s="1"/>
  <c r="BQ2893"/>
  <c r="BS2881"/>
  <c r="BS3020" s="1"/>
  <c r="R2887"/>
  <c r="BS2887" s="1"/>
  <c r="N37" i="6" s="1"/>
  <c r="BP2881" i="1"/>
  <c r="BP3020" s="1"/>
  <c r="O2887"/>
  <c r="BP2887" s="1"/>
  <c r="K37" i="6" s="1"/>
  <c r="BM2881" i="1"/>
  <c r="BM3020" s="1"/>
  <c r="L2887"/>
  <c r="BM2887" s="1"/>
  <c r="H37" i="6" s="1"/>
  <c r="E37"/>
  <c r="BL2811" i="1"/>
  <c r="BM2734"/>
  <c r="AX2373"/>
  <c r="AX2288"/>
  <c r="AX2232"/>
  <c r="AX2186"/>
  <c r="AX2111"/>
  <c r="F20" i="23"/>
  <c r="AX1777" i="1"/>
  <c r="I1752"/>
  <c r="AX1540"/>
  <c r="AW1540"/>
  <c r="AW1494"/>
  <c r="AR1458"/>
  <c r="BS1457"/>
  <c r="O613" i="2" s="1"/>
  <c r="BJ1457" i="1"/>
  <c r="F613" i="2" s="1"/>
  <c r="H614"/>
  <c r="AX1425" i="1"/>
  <c r="AX1190"/>
  <c r="E287" i="2"/>
  <c r="E327"/>
  <c r="AX1183" i="1"/>
  <c r="AX1142"/>
  <c r="BJ1101"/>
  <c r="F577" i="2" s="1"/>
  <c r="BJ1102" i="1"/>
  <c r="F578" i="2" s="1"/>
  <c r="BJ1046" i="1"/>
  <c r="F225" i="2" s="1"/>
  <c r="F227" s="1"/>
  <c r="K367"/>
  <c r="Z383"/>
  <c r="Q383"/>
  <c r="AW904" i="1"/>
  <c r="BX855"/>
  <c r="AW845"/>
  <c r="AW848" s="1"/>
  <c r="AX765"/>
  <c r="E95" i="2"/>
  <c r="BJ749" i="1"/>
  <c r="F93" i="2" s="1"/>
  <c r="AW500" i="1"/>
  <c r="J59" i="2"/>
  <c r="BJ451" i="1"/>
  <c r="F25" i="2" s="1"/>
  <c r="BJ439" i="1"/>
  <c r="BJ423"/>
  <c r="BJ419"/>
  <c r="AI334"/>
  <c r="E600" i="2"/>
  <c r="BJ331" i="1"/>
  <c r="F597" i="2" s="1"/>
  <c r="BJ290" i="1"/>
  <c r="BJ247"/>
  <c r="BY247" s="1"/>
  <c r="BJ246"/>
  <c r="BJ248"/>
  <c r="BJ181"/>
  <c r="F244" i="2" s="1"/>
  <c r="AW184" i="1"/>
  <c r="M245" i="2"/>
  <c r="E245"/>
  <c r="BS143" i="1"/>
  <c r="O203" i="2" s="1"/>
  <c r="AL1532" i="1"/>
  <c r="BM1531"/>
  <c r="BY1531" s="1"/>
  <c r="BS2809"/>
  <c r="L1922"/>
  <c r="Y1922"/>
  <c r="Y1923"/>
  <c r="AL1923"/>
  <c r="AX1923"/>
  <c r="AP2300"/>
  <c r="P39" i="6"/>
  <c r="Y39"/>
  <c r="AB2951" i="1"/>
  <c r="AB2959" s="1"/>
  <c r="AO2951"/>
  <c r="AO2959" s="1"/>
  <c r="BB2951"/>
  <c r="BB2959" s="1"/>
  <c r="AB2952"/>
  <c r="AB2960" s="1"/>
  <c r="AO2952"/>
  <c r="AO2960" s="1"/>
  <c r="BC2988"/>
  <c r="AU2988"/>
  <c r="AP2988"/>
  <c r="AJ2988"/>
  <c r="AD2988"/>
  <c r="X2988"/>
  <c r="S2988"/>
  <c r="BP623"/>
  <c r="BY623" s="1"/>
  <c r="BM799"/>
  <c r="BY799" s="1"/>
  <c r="BM805"/>
  <c r="BY805" s="1"/>
  <c r="BM830"/>
  <c r="BY830" s="1"/>
  <c r="BP1240"/>
  <c r="L304" i="2" s="1"/>
  <c r="J39" i="6"/>
  <c r="O1922" i="1"/>
  <c r="BB1922"/>
  <c r="CC1922" s="1"/>
  <c r="AB1923"/>
  <c r="AO1923"/>
  <c r="AC2290"/>
  <c r="BX2368"/>
  <c r="BX2505"/>
  <c r="AB580" i="2"/>
  <c r="AL1900" i="1"/>
  <c r="AL1924" s="1"/>
  <c r="AL1922"/>
  <c r="AX1900"/>
  <c r="AX1922"/>
  <c r="BM1899"/>
  <c r="L1923"/>
  <c r="BW1892"/>
  <c r="G580" i="2"/>
  <c r="M580"/>
  <c r="R580"/>
  <c r="AA580"/>
  <c r="BW1899" i="1"/>
  <c r="BW1909"/>
  <c r="L580" i="2"/>
  <c r="Y580"/>
  <c r="V1900" i="1"/>
  <c r="V1924" s="1"/>
  <c r="V1922"/>
  <c r="AI1900"/>
  <c r="AI1924" s="1"/>
  <c r="AI1922"/>
  <c r="AW1900"/>
  <c r="AW1924" s="1"/>
  <c r="AW1922"/>
  <c r="E580" i="2"/>
  <c r="K580"/>
  <c r="Q580"/>
  <c r="Z580"/>
  <c r="BW1856" i="1"/>
  <c r="BW1860"/>
  <c r="BW1903"/>
  <c r="BW1913"/>
  <c r="BX2718"/>
  <c r="O14" i="7"/>
  <c r="M149" i="14"/>
  <c r="BJ887" i="1"/>
  <c r="BJ906"/>
  <c r="BJ923"/>
  <c r="BJ939"/>
  <c r="I1922"/>
  <c r="I1923"/>
  <c r="V1923"/>
  <c r="AI1923"/>
  <c r="AW1923"/>
  <c r="AQ2447"/>
  <c r="V2423"/>
  <c r="AI2423"/>
  <c r="V2639"/>
  <c r="O20" i="23"/>
  <c r="BW2703" i="1"/>
  <c r="AF2800"/>
  <c r="AF2995" s="1"/>
  <c r="AH2800"/>
  <c r="AH2995" s="1"/>
  <c r="AJ2800"/>
  <c r="AJ2995" s="1"/>
  <c r="BP2818"/>
  <c r="AB2818"/>
  <c r="BO2818"/>
  <c r="BU2818"/>
  <c r="BW2816"/>
  <c r="AE2951"/>
  <c r="AE2959" s="1"/>
  <c r="AR2951"/>
  <c r="AR2959" s="1"/>
  <c r="CE2951"/>
  <c r="CE2959" s="1"/>
  <c r="AE2952"/>
  <c r="AE2960" s="1"/>
  <c r="AR2952"/>
  <c r="AR2960" s="1"/>
  <c r="I580" i="2"/>
  <c r="AR1900" i="1"/>
  <c r="AR1924" s="1"/>
  <c r="AR1922"/>
  <c r="BS1899"/>
  <c r="R1923"/>
  <c r="CF1899"/>
  <c r="BE1923"/>
  <c r="CF1923" s="1"/>
  <c r="D580" i="2"/>
  <c r="J580"/>
  <c r="P580"/>
  <c r="X580"/>
  <c r="F580"/>
  <c r="AB1900" i="1"/>
  <c r="AB1922"/>
  <c r="AO1900"/>
  <c r="AO1924" s="1"/>
  <c r="AO1922"/>
  <c r="BP1899"/>
  <c r="O1923"/>
  <c r="CC1899"/>
  <c r="BB1923"/>
  <c r="CC1923" s="1"/>
  <c r="H580" i="2"/>
  <c r="N580"/>
  <c r="W580"/>
  <c r="BN1435" i="1"/>
  <c r="I48" i="14" s="1"/>
  <c r="BO1462" i="1"/>
  <c r="BQ1461"/>
  <c r="L49" i="14" s="1"/>
  <c r="BK1461" i="1"/>
  <c r="F49" i="14" s="1"/>
  <c r="W2142" i="1"/>
  <c r="AS2448"/>
  <c r="AG2448"/>
  <c r="U2448"/>
  <c r="W2447"/>
  <c r="AB2423"/>
  <c r="AO2423"/>
  <c r="W2454"/>
  <c r="Z182" i="2"/>
  <c r="N458"/>
  <c r="AW1321" i="1"/>
  <c r="J458" i="2"/>
  <c r="H458"/>
  <c r="AX1889" i="1"/>
  <c r="BM1888"/>
  <c r="AW1889"/>
  <c r="F31" i="2"/>
  <c r="AX2423" i="1"/>
  <c r="N389" i="2"/>
  <c r="P383"/>
  <c r="X383"/>
  <c r="Y383"/>
  <c r="AX967" i="1"/>
  <c r="N383" i="2"/>
  <c r="J383"/>
  <c r="AX2626" i="1"/>
  <c r="AX2658" s="1"/>
  <c r="BX2387"/>
  <c r="BX2333"/>
  <c r="AW2334"/>
  <c r="AX1810"/>
  <c r="BX2307"/>
  <c r="N367" i="2"/>
  <c r="AX990" i="1"/>
  <c r="AW990"/>
  <c r="X367" i="2"/>
  <c r="AX917" i="1"/>
  <c r="AW917"/>
  <c r="K81" i="2"/>
  <c r="E129"/>
  <c r="D129"/>
  <c r="K129"/>
  <c r="P95"/>
  <c r="AX862" i="1"/>
  <c r="AX861"/>
  <c r="AX863"/>
  <c r="E123" i="2"/>
  <c r="P123"/>
  <c r="Z123"/>
  <c r="M123"/>
  <c r="J123"/>
  <c r="G123"/>
  <c r="D123"/>
  <c r="E187"/>
  <c r="X182"/>
  <c r="M182"/>
  <c r="E182"/>
  <c r="AW734" i="1"/>
  <c r="O734"/>
  <c r="X75" i="2"/>
  <c r="P75"/>
  <c r="Z75"/>
  <c r="K75"/>
  <c r="J75"/>
  <c r="I2542" i="1"/>
  <c r="BJ2542" s="1"/>
  <c r="E20" i="7" s="1"/>
  <c r="BS1315" i="1"/>
  <c r="O448" i="2" s="1"/>
  <c r="BS1295" i="1"/>
  <c r="AW1090"/>
  <c r="AB254" i="2"/>
  <c r="AW1091" i="1"/>
  <c r="J254" i="2"/>
  <c r="BR557" i="1"/>
  <c r="BO563"/>
  <c r="BR569"/>
  <c r="BO575"/>
  <c r="BL581"/>
  <c r="BI587"/>
  <c r="BR594"/>
  <c r="BO600"/>
  <c r="BL614"/>
  <c r="BR625"/>
  <c r="BR655"/>
  <c r="O1012"/>
  <c r="BQ921"/>
  <c r="BK937"/>
  <c r="W1010"/>
  <c r="AJ1092"/>
  <c r="S1092"/>
  <c r="AM1130"/>
  <c r="U1130"/>
  <c r="AQ1407"/>
  <c r="BH1503"/>
  <c r="BO1507"/>
  <c r="BR1511"/>
  <c r="BI1515"/>
  <c r="BL1519"/>
  <c r="BI1524"/>
  <c r="BR1528"/>
  <c r="BI1532"/>
  <c r="BL1536"/>
  <c r="BO1540"/>
  <c r="BL1544"/>
  <c r="AH2290"/>
  <c r="R1012"/>
  <c r="AE1436"/>
  <c r="AR1436"/>
  <c r="AE1752"/>
  <c r="AR1752"/>
  <c r="AE1753"/>
  <c r="AR1753"/>
  <c r="Y2141"/>
  <c r="AL2141"/>
  <c r="AX2141"/>
  <c r="AN2142"/>
  <c r="T2142"/>
  <c r="AT2608"/>
  <c r="BT2608" s="1"/>
  <c r="AH2608"/>
  <c r="AC2262"/>
  <c r="AK2300"/>
  <c r="Z2300"/>
  <c r="BA2290"/>
  <c r="CB2290" s="1"/>
  <c r="M2290"/>
  <c r="AS2454"/>
  <c r="AA2454"/>
  <c r="X18" i="8"/>
  <c r="BL557" i="1"/>
  <c r="BI563"/>
  <c r="BL569"/>
  <c r="BI575"/>
  <c r="BR581"/>
  <c r="BL594"/>
  <c r="BI600"/>
  <c r="BR614"/>
  <c r="BL625"/>
  <c r="BL655"/>
  <c r="BK921"/>
  <c r="BQ937"/>
  <c r="AD1092"/>
  <c r="AG1130"/>
  <c r="AF1407"/>
  <c r="T1407"/>
  <c r="BN1503"/>
  <c r="BI1507"/>
  <c r="BL1511"/>
  <c r="BO1515"/>
  <c r="BR1519"/>
  <c r="BO1524"/>
  <c r="BL1528"/>
  <c r="BO1532"/>
  <c r="BR1536"/>
  <c r="BI1540"/>
  <c r="BR1544"/>
  <c r="BO1548"/>
  <c r="AN2290"/>
  <c r="AN738"/>
  <c r="BJ915"/>
  <c r="BJ931"/>
  <c r="X2142"/>
  <c r="S2142"/>
  <c r="AM2142"/>
  <c r="AA2142"/>
  <c r="U2290"/>
  <c r="P2290"/>
  <c r="BL2396"/>
  <c r="M2441"/>
  <c r="Z37" i="14"/>
  <c r="CF174" i="1"/>
  <c r="AB239" i="2" s="1"/>
  <c r="BE189" i="1"/>
  <c r="CF189" s="1"/>
  <c r="BS966"/>
  <c r="O382" i="2" s="1"/>
  <c r="R1017" i="1"/>
  <c r="V1317"/>
  <c r="V1678"/>
  <c r="V1752"/>
  <c r="AW1678"/>
  <c r="AW1752"/>
  <c r="BJ1677"/>
  <c r="I1753"/>
  <c r="BP174"/>
  <c r="L239" i="2" s="1"/>
  <c r="O189" i="1"/>
  <c r="BS1676"/>
  <c r="R1752"/>
  <c r="BS1677"/>
  <c r="R1753"/>
  <c r="CF2912"/>
  <c r="CF2951" s="1"/>
  <c r="BE2951"/>
  <c r="BE2959" s="1"/>
  <c r="CF2913"/>
  <c r="BE2952"/>
  <c r="BE2960" s="1"/>
  <c r="BM171"/>
  <c r="I236" i="2" s="1"/>
  <c r="L186" i="1"/>
  <c r="BM172"/>
  <c r="I237" i="2" s="1"/>
  <c r="L187" i="1"/>
  <c r="BM174"/>
  <c r="I239" i="2" s="1"/>
  <c r="L189" i="1"/>
  <c r="BM966"/>
  <c r="I382" i="2" s="1"/>
  <c r="L1017" i="1"/>
  <c r="AB1317"/>
  <c r="AO1317"/>
  <c r="CC1316"/>
  <c r="Y449" i="2" s="1"/>
  <c r="BP1676" i="1"/>
  <c r="O1752"/>
  <c r="AO1678"/>
  <c r="AO1752"/>
  <c r="CC1676"/>
  <c r="BB1752"/>
  <c r="CC1752" s="1"/>
  <c r="BP1677"/>
  <c r="O1753"/>
  <c r="CC1677"/>
  <c r="BB1753"/>
  <c r="CC1753" s="1"/>
  <c r="CF2642"/>
  <c r="AB561" i="2" s="1"/>
  <c r="AB566" s="1"/>
  <c r="CF2647" i="1"/>
  <c r="BP2912"/>
  <c r="O2951"/>
  <c r="O2959" s="1"/>
  <c r="BP2913"/>
  <c r="O2952"/>
  <c r="O2960" s="1"/>
  <c r="CC2913"/>
  <c r="BB2952"/>
  <c r="BB2960" s="1"/>
  <c r="Y10" i="8"/>
  <c r="BN925" i="1"/>
  <c r="BH2024"/>
  <c r="AJ2607"/>
  <c r="X2607"/>
  <c r="AV2290"/>
  <c r="BV2290" s="1"/>
  <c r="AA2445"/>
  <c r="BM883"/>
  <c r="BK929"/>
  <c r="BQ929"/>
  <c r="BK945"/>
  <c r="BQ945"/>
  <c r="L1016"/>
  <c r="AB1752"/>
  <c r="AB1753"/>
  <c r="AO1753"/>
  <c r="AO1865"/>
  <c r="AP2064"/>
  <c r="AD2064"/>
  <c r="AS2063"/>
  <c r="N1924"/>
  <c r="BL1976"/>
  <c r="Y2060"/>
  <c r="T2061"/>
  <c r="AF2142"/>
  <c r="AQ2262"/>
  <c r="AK2262"/>
  <c r="AS2261"/>
  <c r="AM2261"/>
  <c r="AA2261"/>
  <c r="L2218"/>
  <c r="BM2218" s="1"/>
  <c r="AF2278"/>
  <c r="W2296"/>
  <c r="Q2296"/>
  <c r="AS2290"/>
  <c r="AG2290"/>
  <c r="BD2457"/>
  <c r="CE2457" s="1"/>
  <c r="T2560"/>
  <c r="BX1561"/>
  <c r="BX1628"/>
  <c r="BX1633"/>
  <c r="BW2792"/>
  <c r="BX2853"/>
  <c r="BX2870"/>
  <c r="AN2819"/>
  <c r="AH2819"/>
  <c r="Z14" i="7"/>
  <c r="H117" i="14"/>
  <c r="M140"/>
  <c r="AA147"/>
  <c r="BS174" i="1"/>
  <c r="O239" i="2" s="1"/>
  <c r="R189" i="1"/>
  <c r="BS965"/>
  <c r="O381" i="2" s="1"/>
  <c r="R1016" i="1"/>
  <c r="BJ1442"/>
  <c r="F609" i="2" s="1"/>
  <c r="F610" s="1"/>
  <c r="AY1442" i="1"/>
  <c r="AI1678"/>
  <c r="AI1752"/>
  <c r="BM2642"/>
  <c r="I561" i="2" s="1"/>
  <c r="I566" s="1"/>
  <c r="CC174" i="1"/>
  <c r="Y239" i="2" s="1"/>
  <c r="BB189" i="1"/>
  <c r="BS956"/>
  <c r="BY956" s="1"/>
  <c r="R1013"/>
  <c r="BP965"/>
  <c r="L381" i="2" s="1"/>
  <c r="O1016" i="1"/>
  <c r="BP966"/>
  <c r="L382" i="2" s="1"/>
  <c r="O1017" i="1"/>
  <c r="CF1315"/>
  <c r="AB448" i="2" s="1"/>
  <c r="CF1316" i="1"/>
  <c r="AB449" i="2" s="1"/>
  <c r="CF1676" i="1"/>
  <c r="BE1752"/>
  <c r="CF1677"/>
  <c r="BE1753"/>
  <c r="CF1753" s="1"/>
  <c r="BS2912"/>
  <c r="BS2951" s="1"/>
  <c r="R2951"/>
  <c r="R2959" s="1"/>
  <c r="BS2913"/>
  <c r="R2952"/>
  <c r="R2960" s="1"/>
  <c r="BJ171"/>
  <c r="F236" i="2" s="1"/>
  <c r="I186" i="1"/>
  <c r="AW176"/>
  <c r="AW186"/>
  <c r="BJ172"/>
  <c r="F237" i="2" s="1"/>
  <c r="I187" i="1"/>
  <c r="BJ174"/>
  <c r="F239" i="2" s="1"/>
  <c r="I189" i="1"/>
  <c r="BJ966"/>
  <c r="F382" i="2" s="1"/>
  <c r="I1017" i="1"/>
  <c r="AL1317"/>
  <c r="Y1678"/>
  <c r="Y1752"/>
  <c r="AL1678"/>
  <c r="AL1752"/>
  <c r="AX1678"/>
  <c r="AX1752"/>
  <c r="BM1677"/>
  <c r="L1753"/>
  <c r="BP2642"/>
  <c r="L561" i="2" s="1"/>
  <c r="L566" s="1"/>
  <c r="CC2642" i="1"/>
  <c r="Y561" i="2" s="1"/>
  <c r="Y566" s="1"/>
  <c r="CC2647" i="1"/>
  <c r="BM2912"/>
  <c r="L2951"/>
  <c r="L2959" s="1"/>
  <c r="BM2913"/>
  <c r="L2952"/>
  <c r="L2960" s="1"/>
  <c r="X2447"/>
  <c r="H10" i="8"/>
  <c r="P147" i="14"/>
  <c r="BH925" i="1"/>
  <c r="AD2607"/>
  <c r="S2607"/>
  <c r="AA2259"/>
  <c r="P2259"/>
  <c r="AC2300"/>
  <c r="Z2290"/>
  <c r="BJ883"/>
  <c r="BJ891"/>
  <c r="BJ910"/>
  <c r="BJ927"/>
  <c r="BH933"/>
  <c r="BN933"/>
  <c r="I1016"/>
  <c r="L1752"/>
  <c r="Y1753"/>
  <c r="AL1753"/>
  <c r="AX1753"/>
  <c r="Y1865"/>
  <c r="BH1837"/>
  <c r="AQ2064"/>
  <c r="AF2064"/>
  <c r="Z2064"/>
  <c r="T1871"/>
  <c r="AT2063"/>
  <c r="BT2063" s="1"/>
  <c r="AH2063"/>
  <c r="AC2063"/>
  <c r="AK1866"/>
  <c r="Z1866"/>
  <c r="AD1924"/>
  <c r="AP1924"/>
  <c r="U2113"/>
  <c r="BE2140"/>
  <c r="CF2140" s="1"/>
  <c r="AB560" i="2" s="1"/>
  <c r="AA2607" i="1"/>
  <c r="AF2259"/>
  <c r="T2259"/>
  <c r="BO2257"/>
  <c r="J114" i="14" s="1"/>
  <c r="J2300" i="1"/>
  <c r="X2290"/>
  <c r="BE2305"/>
  <c r="CF2305" s="1"/>
  <c r="BH2323"/>
  <c r="BN2323"/>
  <c r="BL2354"/>
  <c r="BI2359"/>
  <c r="BO2359"/>
  <c r="AC2362"/>
  <c r="Y2439"/>
  <c r="Y2457" s="1"/>
  <c r="Y2440"/>
  <c r="Y2458" s="1"/>
  <c r="AL2440"/>
  <c r="AL2458" s="1"/>
  <c r="AX2440"/>
  <c r="AX2458" s="1"/>
  <c r="Z2445"/>
  <c r="BX1373"/>
  <c r="BX1389"/>
  <c r="BX1395"/>
  <c r="BW1410"/>
  <c r="S492" i="2" s="1"/>
  <c r="AI2883" i="1"/>
  <c r="AW2883"/>
  <c r="AW2818"/>
  <c r="Y2951"/>
  <c r="Y2959" s="1"/>
  <c r="AL2951"/>
  <c r="AL2959" s="1"/>
  <c r="AX2951"/>
  <c r="AX2959" s="1"/>
  <c r="Y2952"/>
  <c r="Y2960" s="1"/>
  <c r="AL2952"/>
  <c r="AL2960" s="1"/>
  <c r="AX2952"/>
  <c r="AX2960" s="1"/>
  <c r="P22" i="7"/>
  <c r="K18" i="8"/>
  <c r="H141" i="14"/>
  <c r="V123"/>
  <c r="AX1714" i="1"/>
  <c r="BS1713"/>
  <c r="BM1713"/>
  <c r="AW2329"/>
  <c r="BX2327"/>
  <c r="BD1871"/>
  <c r="CE1871" s="1"/>
  <c r="L1012"/>
  <c r="AW941"/>
  <c r="AX941"/>
  <c r="AX2354"/>
  <c r="BP897"/>
  <c r="O1013"/>
  <c r="BM897"/>
  <c r="L1013"/>
  <c r="BJ897"/>
  <c r="I1013"/>
  <c r="BJ896"/>
  <c r="I1012"/>
  <c r="AW898"/>
  <c r="AW1012"/>
  <c r="AW1190"/>
  <c r="BX1187"/>
  <c r="AX2319"/>
  <c r="AW1842"/>
  <c r="AX1814"/>
  <c r="W375" i="2"/>
  <c r="O375"/>
  <c r="N375"/>
  <c r="AW994" i="1"/>
  <c r="E100" i="2"/>
  <c r="AW2556" i="1"/>
  <c r="AW2560" s="1"/>
  <c r="BX1369"/>
  <c r="AW1402"/>
  <c r="AX236"/>
  <c r="Q2441"/>
  <c r="CB186"/>
  <c r="W16" i="14" s="1"/>
  <c r="BT186" i="1"/>
  <c r="O16" i="14" s="1"/>
  <c r="BU186" i="1"/>
  <c r="P16" i="14" s="1"/>
  <c r="CE186" i="1"/>
  <c r="Z16" i="14" s="1"/>
  <c r="BV186" i="1"/>
  <c r="Q16" i="14" s="1"/>
  <c r="AV191" i="1"/>
  <c r="AH191"/>
  <c r="W191"/>
  <c r="H191"/>
  <c r="AJ191"/>
  <c r="X191"/>
  <c r="H231" i="2"/>
  <c r="AQ191" i="1"/>
  <c r="AK191"/>
  <c r="AF191"/>
  <c r="Z191"/>
  <c r="T191"/>
  <c r="CD186"/>
  <c r="Y16" i="14" s="1"/>
  <c r="BC191" i="1"/>
  <c r="CA186"/>
  <c r="V16" i="14" s="1"/>
  <c r="AN191" i="1"/>
  <c r="AC191"/>
  <c r="AP191"/>
  <c r="AD191"/>
  <c r="S191"/>
  <c r="AS191"/>
  <c r="AM191"/>
  <c r="AG191"/>
  <c r="AA191"/>
  <c r="U191"/>
  <c r="P191"/>
  <c r="AX2596"/>
  <c r="AW2596"/>
  <c r="Z245" i="2"/>
  <c r="J245"/>
  <c r="BJ179" i="1"/>
  <c r="F242" i="2" s="1"/>
  <c r="K245"/>
  <c r="K241"/>
  <c r="AW1683" i="1"/>
  <c r="AX845"/>
  <c r="AW1989"/>
  <c r="BS1192"/>
  <c r="AW1600"/>
  <c r="X95" i="2"/>
  <c r="AX751" i="1"/>
  <c r="BJ750"/>
  <c r="F94" i="2" s="1"/>
  <c r="BS2642" i="1"/>
  <c r="O561" i="2" s="1"/>
  <c r="O566" s="1"/>
  <c r="AW2131" i="1"/>
  <c r="BW1423"/>
  <c r="L2136"/>
  <c r="BM2136" s="1"/>
  <c r="BW1430"/>
  <c r="AX1420"/>
  <c r="BW1419"/>
  <c r="BS306"/>
  <c r="BS305"/>
  <c r="BY305" s="1"/>
  <c r="BJ304"/>
  <c r="BJ303"/>
  <c r="F520" i="2"/>
  <c r="J1924" i="1"/>
  <c r="H524" i="2"/>
  <c r="AX213" i="1"/>
  <c r="AW212"/>
  <c r="I510" i="2"/>
  <c r="AX212" i="1"/>
  <c r="E510" i="2"/>
  <c r="AX211" i="1"/>
  <c r="I528" i="2"/>
  <c r="E515"/>
  <c r="AX2489" i="1"/>
  <c r="BS1125"/>
  <c r="O535" i="2" s="1"/>
  <c r="O536" s="1"/>
  <c r="N536"/>
  <c r="Y610"/>
  <c r="X610"/>
  <c r="BI1462" i="1"/>
  <c r="AB600" i="2"/>
  <c r="X600"/>
  <c r="BS332" i="1"/>
  <c r="O598" i="2" s="1"/>
  <c r="BS333" i="1"/>
  <c r="O599" i="2" s="1"/>
  <c r="BJ333" i="1"/>
  <c r="F599" i="2" s="1"/>
  <c r="V334" i="1"/>
  <c r="BJ332"/>
  <c r="N600" i="2"/>
  <c r="H600"/>
  <c r="H595"/>
  <c r="BJ341" i="1"/>
  <c r="F592" i="2" s="1"/>
  <c r="BJ342" i="1"/>
  <c r="F593" i="2" s="1"/>
  <c r="O595"/>
  <c r="N595"/>
  <c r="K614"/>
  <c r="AX1458" i="1"/>
  <c r="E614" i="2"/>
  <c r="AI339" i="1"/>
  <c r="BJ338"/>
  <c r="F589" i="2" s="1"/>
  <c r="BJ337" i="1"/>
  <c r="F588" i="2" s="1"/>
  <c r="AW1930" i="1"/>
  <c r="BW1928"/>
  <c r="AX1173"/>
  <c r="N104" i="2"/>
  <c r="G104"/>
  <c r="BJ1300" i="1"/>
  <c r="BJ1299"/>
  <c r="BX1300"/>
  <c r="AX1719"/>
  <c r="BJ1717"/>
  <c r="AW1777"/>
  <c r="AI949"/>
  <c r="V949"/>
  <c r="BJ948"/>
  <c r="BJ947"/>
  <c r="AW949"/>
  <c r="AX945"/>
  <c r="AX2338"/>
  <c r="AK2445"/>
  <c r="AH2445"/>
  <c r="AM2445"/>
  <c r="AM2607"/>
  <c r="AM2454"/>
  <c r="AW2338"/>
  <c r="AX937"/>
  <c r="AV2457"/>
  <c r="BV2457" s="1"/>
  <c r="AX957"/>
  <c r="BX2349"/>
  <c r="AX904"/>
  <c r="BX903"/>
  <c r="AU2064"/>
  <c r="BU2064" s="1"/>
  <c r="AI1330"/>
  <c r="BS1329"/>
  <c r="O453" i="2" s="1"/>
  <c r="BP1329" i="1"/>
  <c r="L453" i="2" s="1"/>
  <c r="BM1329" i="1"/>
  <c r="I453" i="2" s="1"/>
  <c r="AX1330" i="1"/>
  <c r="BJ1329"/>
  <c r="F453" i="2" s="1"/>
  <c r="BJ1328" i="1"/>
  <c r="F452" i="2" s="1"/>
  <c r="AW1330" i="1"/>
  <c r="AC1355"/>
  <c r="AX1313"/>
  <c r="AW1305"/>
  <c r="BX1303"/>
  <c r="J27" i="2"/>
  <c r="V484" i="1"/>
  <c r="BJ452"/>
  <c r="F26" i="2" s="1"/>
  <c r="AW478" i="1"/>
  <c r="E27" i="2"/>
  <c r="BJ2722" i="1"/>
  <c r="AF3007"/>
  <c r="AF3014"/>
  <c r="BM2704"/>
  <c r="BM3013" s="1"/>
  <c r="AX2342"/>
  <c r="AW1739"/>
  <c r="K606" i="2"/>
  <c r="V1162" i="1"/>
  <c r="BJ1160"/>
  <c r="AX1162"/>
  <c r="AW1162"/>
  <c r="BW1160"/>
  <c r="AX1279"/>
  <c r="K292" i="2"/>
  <c r="AW1279" i="1"/>
  <c r="BM1234"/>
  <c r="I289" i="2" s="1"/>
  <c r="J292"/>
  <c r="AX1237" i="1"/>
  <c r="E292" i="2"/>
  <c r="AW1237" i="1"/>
  <c r="AW1285" s="1"/>
  <c r="Z287" i="2"/>
  <c r="K287"/>
  <c r="J287"/>
  <c r="AX1167" i="1"/>
  <c r="BJ141"/>
  <c r="F201" i="2" s="1"/>
  <c r="N204"/>
  <c r="M204"/>
  <c r="BS142" i="1"/>
  <c r="O202" i="2" s="1"/>
  <c r="BS141" i="1"/>
  <c r="O201" i="2" s="1"/>
  <c r="G204"/>
  <c r="E204"/>
  <c r="BJ142" i="1"/>
  <c r="F202" i="2" s="1"/>
  <c r="AB216"/>
  <c r="Z216"/>
  <c r="Y216"/>
  <c r="E216"/>
  <c r="AB219"/>
  <c r="X219"/>
  <c r="AR1048" i="1"/>
  <c r="BS1047"/>
  <c r="O226" i="2" s="1"/>
  <c r="AX1048" i="1"/>
  <c r="AW1048"/>
  <c r="G227" i="2"/>
  <c r="H1057" i="1"/>
  <c r="AX1043"/>
  <c r="Q223" i="2"/>
  <c r="AE1043" i="1"/>
  <c r="K223" i="2"/>
  <c r="E223"/>
  <c r="AX1038" i="1"/>
  <c r="E219" i="2"/>
  <c r="J219"/>
  <c r="M199"/>
  <c r="N199"/>
  <c r="BS126" i="1"/>
  <c r="O196" i="2" s="1"/>
  <c r="BJ126" i="1"/>
  <c r="F196" i="2" s="1"/>
  <c r="E199"/>
  <c r="BJ127" i="1"/>
  <c r="F197" i="2" s="1"/>
  <c r="K199"/>
  <c r="H199"/>
  <c r="G199"/>
  <c r="O579"/>
  <c r="X575"/>
  <c r="Q575"/>
  <c r="P575"/>
  <c r="BX2759" i="1"/>
  <c r="BC3017"/>
  <c r="BR2951"/>
  <c r="BW2903"/>
  <c r="Z494" i="2"/>
  <c r="AQ3014" i="1"/>
  <c r="L2811"/>
  <c r="AW2237"/>
  <c r="AU876"/>
  <c r="BU876" s="1"/>
  <c r="BI2008"/>
  <c r="BK2007"/>
  <c r="M20" i="14"/>
  <c r="X15" i="2"/>
  <c r="AP1866" i="1"/>
  <c r="BQ2232"/>
  <c r="BK2245"/>
  <c r="BQ2245"/>
  <c r="BH2250"/>
  <c r="L2250"/>
  <c r="BM2250" s="1"/>
  <c r="AP2278"/>
  <c r="AD2278"/>
  <c r="M2278"/>
  <c r="H2278"/>
  <c r="AJ2296"/>
  <c r="BH2383"/>
  <c r="BN2383"/>
  <c r="BN2393"/>
  <c r="BC2457"/>
  <c r="CD2457" s="1"/>
  <c r="AG2441"/>
  <c r="S2494"/>
  <c r="S2495" s="1"/>
  <c r="AQ2494"/>
  <c r="AQ2495" s="1"/>
  <c r="AE2558"/>
  <c r="W39" i="6"/>
  <c r="BW2763" i="1"/>
  <c r="CE2802"/>
  <c r="Z36" i="5" s="1"/>
  <c r="BX2834" i="1"/>
  <c r="BX2854"/>
  <c r="AZ2819"/>
  <c r="F14" i="7"/>
  <c r="M19" i="8"/>
  <c r="W39"/>
  <c r="W40" s="1"/>
  <c r="J125" i="14"/>
  <c r="P141"/>
  <c r="H140"/>
  <c r="Y117"/>
  <c r="BK2131" i="1"/>
  <c r="BQ2131"/>
  <c r="BH2136"/>
  <c r="BH2218"/>
  <c r="M2261"/>
  <c r="BK2294"/>
  <c r="AS2459"/>
  <c r="AS2544" s="1"/>
  <c r="AH2560"/>
  <c r="AC2560"/>
  <c r="W2560"/>
  <c r="Q2560"/>
  <c r="BX241"/>
  <c r="BX268"/>
  <c r="BX591"/>
  <c r="BX593"/>
  <c r="BX599"/>
  <c r="BX618"/>
  <c r="BX622"/>
  <c r="BX646"/>
  <c r="BX654"/>
  <c r="BX689"/>
  <c r="M2752"/>
  <c r="BX2906"/>
  <c r="BX2916"/>
  <c r="BX2937"/>
  <c r="BX2947"/>
  <c r="BM2973"/>
  <c r="Y2973"/>
  <c r="Y2988" s="1"/>
  <c r="AL2973"/>
  <c r="AL2988" s="1"/>
  <c r="AX2973"/>
  <c r="AX2988" s="1"/>
  <c r="BH2973"/>
  <c r="BH2988" s="1"/>
  <c r="C39" i="7" s="1"/>
  <c r="BN2973" i="1"/>
  <c r="BN2988" s="1"/>
  <c r="I39" i="7" s="1"/>
  <c r="BW2979" i="1"/>
  <c r="BD3017"/>
  <c r="AQ3017"/>
  <c r="AF3017"/>
  <c r="Z3017"/>
  <c r="T3017"/>
  <c r="W3016"/>
  <c r="D12" i="14"/>
  <c r="Y12"/>
  <c r="W120"/>
  <c r="BO347" i="1"/>
  <c r="J23" i="14" s="1"/>
  <c r="BI347" i="1"/>
  <c r="D23" i="14" s="1"/>
  <c r="BR356" i="1"/>
  <c r="BL356"/>
  <c r="BN355"/>
  <c r="BO354"/>
  <c r="BI354"/>
  <c r="BR363"/>
  <c r="BN362"/>
  <c r="BR478"/>
  <c r="BL478"/>
  <c r="BN477"/>
  <c r="BO473"/>
  <c r="K14" i="2" s="1"/>
  <c r="BK472" i="1"/>
  <c r="G13" i="2" s="1"/>
  <c r="BR484" i="1"/>
  <c r="BL484"/>
  <c r="BN483"/>
  <c r="AM607"/>
  <c r="BO1910"/>
  <c r="BQ1976"/>
  <c r="BH1989"/>
  <c r="BN1989"/>
  <c r="BK1994"/>
  <c r="BQ1994"/>
  <c r="BH1999"/>
  <c r="L1999"/>
  <c r="BM1999" s="1"/>
  <c r="BR1999"/>
  <c r="BL2119"/>
  <c r="G21" i="6" s="1"/>
  <c r="U2262" i="1"/>
  <c r="W2261"/>
  <c r="AS2278"/>
  <c r="AG2278"/>
  <c r="U2278"/>
  <c r="P2278"/>
  <c r="AC2278"/>
  <c r="AA2296"/>
  <c r="AC2296"/>
  <c r="J2494"/>
  <c r="K2494"/>
  <c r="AX2559"/>
  <c r="AS2658"/>
  <c r="E86" i="2"/>
  <c r="K86"/>
  <c r="Q86"/>
  <c r="Z86"/>
  <c r="BX788" i="1"/>
  <c r="BX800"/>
  <c r="BX812"/>
  <c r="BX816"/>
  <c r="Z39" i="6"/>
  <c r="AY2723" i="1"/>
  <c r="S2752"/>
  <c r="W2755"/>
  <c r="BW2779"/>
  <c r="BL2827"/>
  <c r="V2892"/>
  <c r="AW2892"/>
  <c r="C35" i="3" s="1"/>
  <c r="BG2892" i="1"/>
  <c r="CE2893"/>
  <c r="BX2971"/>
  <c r="Z19" i="7"/>
  <c r="M10" i="8"/>
  <c r="P17"/>
  <c r="Y17"/>
  <c r="D20" i="14"/>
  <c r="F38"/>
  <c r="K148"/>
  <c r="Z47"/>
  <c r="Y123"/>
  <c r="W152"/>
  <c r="Q494" i="2"/>
  <c r="P47" i="14"/>
  <c r="BM2117" i="1"/>
  <c r="L2119"/>
  <c r="BM2119" s="1"/>
  <c r="H21" i="6" s="1"/>
  <c r="CA2140" i="1"/>
  <c r="W560" i="2" s="1"/>
  <c r="AZ2142" i="1"/>
  <c r="CA2142" s="1"/>
  <c r="V22" i="6" s="1"/>
  <c r="CE2276" i="1"/>
  <c r="BD2278"/>
  <c r="CE2278" s="1"/>
  <c r="CB2440"/>
  <c r="BA2441"/>
  <c r="CB2441" s="1"/>
  <c r="X419" i="2" s="1"/>
  <c r="BA2458" i="1"/>
  <c r="CB2458" s="1"/>
  <c r="AC2441"/>
  <c r="AC2458"/>
  <c r="AC2459" s="1"/>
  <c r="AC2544" s="1"/>
  <c r="BU2439"/>
  <c r="AU2457"/>
  <c r="BU2457" s="1"/>
  <c r="AR2558"/>
  <c r="AR2551"/>
  <c r="AR2560" s="1"/>
  <c r="BS2550"/>
  <c r="R2559"/>
  <c r="W581" i="2"/>
  <c r="V120" i="14"/>
  <c r="J178" i="2"/>
  <c r="J182" s="1"/>
  <c r="I12" i="14"/>
  <c r="M435" i="2"/>
  <c r="M438" s="1"/>
  <c r="L20" i="14"/>
  <c r="BS2124" i="1"/>
  <c r="R2126"/>
  <c r="BM2230"/>
  <c r="I157" i="2" s="1"/>
  <c r="I159" s="1"/>
  <c r="L2232" i="1"/>
  <c r="BM2232" s="1"/>
  <c r="BS2270"/>
  <c r="O402" i="2" s="1"/>
  <c r="O403" s="1"/>
  <c r="R2299" i="1"/>
  <c r="G20" i="23"/>
  <c r="G14" i="7"/>
  <c r="G117" i="14"/>
  <c r="L125"/>
  <c r="L22" i="7"/>
  <c r="Q125" i="14"/>
  <c r="Q22" i="7"/>
  <c r="M312" i="2"/>
  <c r="L19" i="8"/>
  <c r="L149" i="14"/>
  <c r="L140"/>
  <c r="L10" i="8"/>
  <c r="Z10"/>
  <c r="M582" i="2"/>
  <c r="L17" i="8"/>
  <c r="Z147" i="14"/>
  <c r="L147"/>
  <c r="R582" i="2"/>
  <c r="Q147" i="14"/>
  <c r="Q17" i="8"/>
  <c r="AA582" i="2"/>
  <c r="Z17" i="8"/>
  <c r="AQ2803" i="1"/>
  <c r="AQ2800"/>
  <c r="AQ2995" s="1"/>
  <c r="BT2987"/>
  <c r="O39" i="6"/>
  <c r="AS3016" i="1"/>
  <c r="AS2880"/>
  <c r="AS2886" s="1"/>
  <c r="AL1271"/>
  <c r="AL1473" s="1"/>
  <c r="AL1157"/>
  <c r="BM1155"/>
  <c r="I295" i="2" s="1"/>
  <c r="AB1864" i="1"/>
  <c r="AI1869"/>
  <c r="BG2751"/>
  <c r="BP2879"/>
  <c r="BP3017" s="1"/>
  <c r="L12" i="14"/>
  <c r="BR150" i="1"/>
  <c r="BL150"/>
  <c r="Y277" i="2"/>
  <c r="BE540" i="1"/>
  <c r="CF540" s="1"/>
  <c r="BQ540"/>
  <c r="BK540"/>
  <c r="BO605"/>
  <c r="BI605"/>
  <c r="BQ604"/>
  <c r="BK604"/>
  <c r="BR640"/>
  <c r="BL640"/>
  <c r="BN639"/>
  <c r="BO638"/>
  <c r="BI638"/>
  <c r="BQ649"/>
  <c r="BK649"/>
  <c r="AQ677"/>
  <c r="BI685"/>
  <c r="BO685"/>
  <c r="BL691"/>
  <c r="BR691"/>
  <c r="BI697"/>
  <c r="BO697"/>
  <c r="BL703"/>
  <c r="BR703"/>
  <c r="BI709"/>
  <c r="BO709"/>
  <c r="BL715"/>
  <c r="BR715"/>
  <c r="AC2064"/>
  <c r="V2258"/>
  <c r="AI2258"/>
  <c r="AW2258"/>
  <c r="Z2278"/>
  <c r="AS2300"/>
  <c r="AM2300"/>
  <c r="AG2300"/>
  <c r="M2457"/>
  <c r="M2459" s="1"/>
  <c r="M2544" s="1"/>
  <c r="AL2559"/>
  <c r="BT3012"/>
  <c r="CB3012"/>
  <c r="BV3005"/>
  <c r="CE3005"/>
  <c r="AJ3007"/>
  <c r="X3007"/>
  <c r="H19" i="8"/>
  <c r="I17"/>
  <c r="J39"/>
  <c r="J38" i="14"/>
  <c r="M115"/>
  <c r="H149"/>
  <c r="I147"/>
  <c r="Z148"/>
  <c r="BM1974" i="1"/>
  <c r="L1976"/>
  <c r="BM1976" s="1"/>
  <c r="CC2303"/>
  <c r="BB2305"/>
  <c r="CC2305" s="1"/>
  <c r="CA2439"/>
  <c r="AZ2457"/>
  <c r="CA2457" s="1"/>
  <c r="BM2486"/>
  <c r="L2489"/>
  <c r="BM2489" s="1"/>
  <c r="Y122" i="14"/>
  <c r="Y19" i="7"/>
  <c r="CF2600" i="1"/>
  <c r="AA126" i="14" s="1"/>
  <c r="BE2603" i="1"/>
  <c r="CF2603" s="1"/>
  <c r="AB616" i="2" s="1"/>
  <c r="AA178"/>
  <c r="AA182" s="1"/>
  <c r="Z12" i="14"/>
  <c r="Q56" i="2"/>
  <c r="Q59" s="1"/>
  <c r="P35" i="14"/>
  <c r="Z184" i="2"/>
  <c r="Z187" s="1"/>
  <c r="Y38" i="14"/>
  <c r="K2752" i="1"/>
  <c r="K2755"/>
  <c r="AM2803"/>
  <c r="AM2800"/>
  <c r="AM2995" s="1"/>
  <c r="AS2803"/>
  <c r="AS2800"/>
  <c r="AS2995" s="1"/>
  <c r="CB2199"/>
  <c r="CB2200"/>
  <c r="W10" i="7" s="1"/>
  <c r="CA2258" i="1"/>
  <c r="AZ2259"/>
  <c r="CA2259" s="1"/>
  <c r="V11" i="7" s="1"/>
  <c r="Y2299" i="1"/>
  <c r="Y2277"/>
  <c r="CF2394"/>
  <c r="BE2396"/>
  <c r="CF2396" s="1"/>
  <c r="X616" i="2"/>
  <c r="W23" i="7"/>
  <c r="K141" i="14"/>
  <c r="D20" i="23"/>
  <c r="P14" i="7"/>
  <c r="P117" i="14"/>
  <c r="C125"/>
  <c r="C22" i="7"/>
  <c r="W22"/>
  <c r="W125" i="14"/>
  <c r="C140"/>
  <c r="O141"/>
  <c r="BA2803" i="1"/>
  <c r="BA2800"/>
  <c r="BA2995" s="1"/>
  <c r="BV2987"/>
  <c r="Q39" i="6"/>
  <c r="BS179" i="1"/>
  <c r="O242" i="2" s="1"/>
  <c r="AX563" i="1"/>
  <c r="V222"/>
  <c r="BQ676"/>
  <c r="BK676"/>
  <c r="BR675"/>
  <c r="BL675"/>
  <c r="BN674"/>
  <c r="BO720"/>
  <c r="BI720"/>
  <c r="BQ719"/>
  <c r="BK719"/>
  <c r="BR718"/>
  <c r="BL718"/>
  <c r="T1023"/>
  <c r="BO1017"/>
  <c r="AS1022"/>
  <c r="AG1022"/>
  <c r="U1022"/>
  <c r="AN1023"/>
  <c r="BN1091"/>
  <c r="BO1090"/>
  <c r="J42" i="14" s="1"/>
  <c r="BI1090" i="1"/>
  <c r="D42" i="14" s="1"/>
  <c r="BO1260" i="1"/>
  <c r="BQ1255"/>
  <c r="BK1255"/>
  <c r="BL1254"/>
  <c r="BN1253"/>
  <c r="I45" i="14" s="1"/>
  <c r="BO1227" i="1"/>
  <c r="BI1227"/>
  <c r="BN1752"/>
  <c r="BH1773"/>
  <c r="BH1798"/>
  <c r="BH1824"/>
  <c r="BH1862"/>
  <c r="BI1943"/>
  <c r="BO1943"/>
  <c r="BI1951"/>
  <c r="BI1968"/>
  <c r="BO1968"/>
  <c r="AJ2142"/>
  <c r="BR2146"/>
  <c r="M23" i="6" s="1"/>
  <c r="BE2172" i="1"/>
  <c r="CF2172" s="1"/>
  <c r="AZ2296"/>
  <c r="CA2296" s="1"/>
  <c r="AP2290"/>
  <c r="AD2290"/>
  <c r="R2439"/>
  <c r="R2457" s="1"/>
  <c r="U2459"/>
  <c r="U2544" s="1"/>
  <c r="BE2489"/>
  <c r="CF2489" s="1"/>
  <c r="BQ2492"/>
  <c r="W2494"/>
  <c r="W2495" s="1"/>
  <c r="BX415"/>
  <c r="BX431"/>
  <c r="BX523"/>
  <c r="BX537"/>
  <c r="BW592"/>
  <c r="BW598"/>
  <c r="BW612"/>
  <c r="BW617"/>
  <c r="BW623"/>
  <c r="BW629"/>
  <c r="BW633"/>
  <c r="BW635"/>
  <c r="BW647"/>
  <c r="BX2730"/>
  <c r="BX2793"/>
  <c r="BX2826"/>
  <c r="AY2850"/>
  <c r="AJ2819"/>
  <c r="X2819"/>
  <c r="AS2819"/>
  <c r="AM2819"/>
  <c r="AA2819"/>
  <c r="BE2827"/>
  <c r="BD2988"/>
  <c r="AV2988"/>
  <c r="AQ2988"/>
  <c r="AK2988"/>
  <c r="AF2988"/>
  <c r="Z2988"/>
  <c r="T2988"/>
  <c r="BN297"/>
  <c r="BO296"/>
  <c r="BI296"/>
  <c r="BQ295"/>
  <c r="BK295"/>
  <c r="BK307"/>
  <c r="BQ307"/>
  <c r="BH314"/>
  <c r="BN314"/>
  <c r="BK321"/>
  <c r="BQ321"/>
  <c r="BO326"/>
  <c r="K554" i="2" s="1"/>
  <c r="BI326" i="1"/>
  <c r="E554" i="2" s="1"/>
  <c r="BQ325" i="1"/>
  <c r="M553" i="2" s="1"/>
  <c r="BK325" i="1"/>
  <c r="G553" i="2" s="1"/>
  <c r="BR324" i="1"/>
  <c r="N552" i="2" s="1"/>
  <c r="BL324" i="1"/>
  <c r="H552" i="2" s="1"/>
  <c r="Z555"/>
  <c r="BN323" i="1"/>
  <c r="I22" i="14" s="1"/>
  <c r="BH334" i="1"/>
  <c r="BN334"/>
  <c r="BK339"/>
  <c r="BQ339"/>
  <c r="BH344"/>
  <c r="BN344"/>
  <c r="BN347"/>
  <c r="I23" i="14" s="1"/>
  <c r="BI356" i="1"/>
  <c r="BR355"/>
  <c r="BL355"/>
  <c r="BO364"/>
  <c r="BK363"/>
  <c r="BY432"/>
  <c r="BG461"/>
  <c r="BN461"/>
  <c r="BO465"/>
  <c r="BI465"/>
  <c r="Q15" i="2"/>
  <c r="AA15"/>
  <c r="BK507" i="1"/>
  <c r="BQ507"/>
  <c r="AV512"/>
  <c r="BV512" s="1"/>
  <c r="AN739"/>
  <c r="AH739"/>
  <c r="W739"/>
  <c r="X738"/>
  <c r="S738"/>
  <c r="AQ737"/>
  <c r="Z737"/>
  <c r="U1866"/>
  <c r="AD1866"/>
  <c r="X1866"/>
  <c r="AJ2061"/>
  <c r="AP2061"/>
  <c r="AN2113"/>
  <c r="N2113"/>
  <c r="BK2093"/>
  <c r="BQ2093"/>
  <c r="BQ2119"/>
  <c r="L21" i="6" s="1"/>
  <c r="AT2113" i="1"/>
  <c r="BT2113" s="1"/>
  <c r="BK2191"/>
  <c r="Y2258"/>
  <c r="BL2232"/>
  <c r="AN2278"/>
  <c r="AH2278"/>
  <c r="AD2300"/>
  <c r="BQ2350"/>
  <c r="AG2608"/>
  <c r="U2608"/>
  <c r="R2489"/>
  <c r="BS2489" s="1"/>
  <c r="AK2560"/>
  <c r="AF2560"/>
  <c r="H2560"/>
  <c r="AN2560"/>
  <c r="AN2658"/>
  <c r="AH2658"/>
  <c r="AC2658"/>
  <c r="CC2654"/>
  <c r="BX1787"/>
  <c r="BX1788"/>
  <c r="BX1797"/>
  <c r="BX1800"/>
  <c r="BX1813"/>
  <c r="BX1817"/>
  <c r="BX1823"/>
  <c r="BX1832"/>
  <c r="BX1835"/>
  <c r="BX1874"/>
  <c r="BX1898"/>
  <c r="BX1904"/>
  <c r="BX1914"/>
  <c r="BX1918"/>
  <c r="BX1971"/>
  <c r="BX1979"/>
  <c r="BX1998"/>
  <c r="BX2014"/>
  <c r="BX2040"/>
  <c r="BX2044"/>
  <c r="BX2086"/>
  <c r="BM3005"/>
  <c r="Y3005"/>
  <c r="AL3005"/>
  <c r="AX3005"/>
  <c r="BH3005"/>
  <c r="BN3005"/>
  <c r="BT3005"/>
  <c r="CB3005"/>
  <c r="BW2768"/>
  <c r="BW2787"/>
  <c r="AY2913"/>
  <c r="BX2913"/>
  <c r="AY2963"/>
  <c r="N35" i="3" s="1"/>
  <c r="BW2964" i="1"/>
  <c r="AD2880"/>
  <c r="AD2886" s="1"/>
  <c r="AZ3017"/>
  <c r="AS3017"/>
  <c r="AM3017"/>
  <c r="AM3018" s="1"/>
  <c r="AA3017"/>
  <c r="U3017"/>
  <c r="AP3016"/>
  <c r="AP3018" s="1"/>
  <c r="AD3016"/>
  <c r="AD3018" s="1"/>
  <c r="S3016"/>
  <c r="S3018" s="1"/>
  <c r="AD2895"/>
  <c r="I22" i="7"/>
  <c r="Q19" i="8"/>
  <c r="F18"/>
  <c r="Z22"/>
  <c r="Z20" i="14"/>
  <c r="C141"/>
  <c r="Q149"/>
  <c r="L141"/>
  <c r="Z141"/>
  <c r="V971" i="1"/>
  <c r="AG1014"/>
  <c r="AN1092"/>
  <c r="AH1092"/>
  <c r="AC1092"/>
  <c r="W1092"/>
  <c r="BN1290"/>
  <c r="J280" i="2" s="1"/>
  <c r="BO1289" i="1"/>
  <c r="K279" i="2" s="1"/>
  <c r="BQ1284" i="1"/>
  <c r="BK1284"/>
  <c r="BR1283"/>
  <c r="BL1283"/>
  <c r="Z1437"/>
  <c r="BI1724"/>
  <c r="BO1724"/>
  <c r="BH1724"/>
  <c r="BL1729"/>
  <c r="BR1729"/>
  <c r="BI1734"/>
  <c r="BO1734"/>
  <c r="BL1739"/>
  <c r="BR1739"/>
  <c r="BI1766"/>
  <c r="BO1766"/>
  <c r="BR1785"/>
  <c r="BR1819"/>
  <c r="BO1852"/>
  <c r="AG1871"/>
  <c r="Z2063"/>
  <c r="AN1866"/>
  <c r="AH1866"/>
  <c r="BN1889"/>
  <c r="BH1930"/>
  <c r="BN1968"/>
  <c r="BH1976"/>
  <c r="BR1976"/>
  <c r="BO2007"/>
  <c r="BR2020"/>
  <c r="AH2061"/>
  <c r="AN2061"/>
  <c r="BO2051"/>
  <c r="AL2113"/>
  <c r="Z2113"/>
  <c r="AB2112"/>
  <c r="L2112"/>
  <c r="AS2262"/>
  <c r="P2262"/>
  <c r="AH2261"/>
  <c r="AC2261"/>
  <c r="AR2258"/>
  <c r="BL2218"/>
  <c r="BQ2218"/>
  <c r="BH2232"/>
  <c r="BI2264"/>
  <c r="AQ2259"/>
  <c r="AK2608"/>
  <c r="X2278"/>
  <c r="BO2294"/>
  <c r="BH2338"/>
  <c r="BN2338"/>
  <c r="AI2346"/>
  <c r="BL2350"/>
  <c r="AK2448"/>
  <c r="AF2362"/>
  <c r="AZ2447"/>
  <c r="CA2447" s="1"/>
  <c r="AS2362"/>
  <c r="AM2447"/>
  <c r="AG2447"/>
  <c r="AA2447"/>
  <c r="U2362"/>
  <c r="AB2439"/>
  <c r="AB2457" s="1"/>
  <c r="AO2439"/>
  <c r="AO2457" s="1"/>
  <c r="BB2439"/>
  <c r="BB2457" s="1"/>
  <c r="CC2457" s="1"/>
  <c r="AO2440"/>
  <c r="BK2369"/>
  <c r="BQ2369"/>
  <c r="BN2373"/>
  <c r="O2396"/>
  <c r="BP2396" s="1"/>
  <c r="AQ2445"/>
  <c r="AF2445"/>
  <c r="AB2491"/>
  <c r="AO2492"/>
  <c r="V2493"/>
  <c r="V2609" s="1"/>
  <c r="BH2484"/>
  <c r="BN2484"/>
  <c r="BI2492"/>
  <c r="AM2494"/>
  <c r="AM2495" s="1"/>
  <c r="AA2494"/>
  <c r="AA2495" s="1"/>
  <c r="BK2491"/>
  <c r="F121" i="14" s="1"/>
  <c r="AW2542" i="1"/>
  <c r="X2658"/>
  <c r="AY2705"/>
  <c r="V3003"/>
  <c r="AI3003"/>
  <c r="AW3003"/>
  <c r="BG3003"/>
  <c r="BL3003"/>
  <c r="BR3003"/>
  <c r="AY2722"/>
  <c r="BW2727"/>
  <c r="BM2739"/>
  <c r="BM2752" s="1"/>
  <c r="H38" i="6" s="1"/>
  <c r="Y2739" i="1"/>
  <c r="Y2752" s="1"/>
  <c r="AL2739"/>
  <c r="AL2752" s="1"/>
  <c r="AX2739"/>
  <c r="BN2739"/>
  <c r="BN2752" s="1"/>
  <c r="I38" i="6" s="1"/>
  <c r="CB2739" i="1"/>
  <c r="CB2752" s="1"/>
  <c r="W38" i="6" s="1"/>
  <c r="BQ2801" i="1"/>
  <c r="L36" i="4" s="1"/>
  <c r="V2802" i="1"/>
  <c r="AO2795"/>
  <c r="AO2800" s="1"/>
  <c r="BO2795"/>
  <c r="BO2803" s="1"/>
  <c r="J36" i="6" s="1"/>
  <c r="CB2795" i="1"/>
  <c r="CB2803" s="1"/>
  <c r="W36" i="6" s="1"/>
  <c r="BL2795" i="1"/>
  <c r="BL2803" s="1"/>
  <c r="G36" i="6" s="1"/>
  <c r="BT2818" i="1"/>
  <c r="CB2827"/>
  <c r="CE2878"/>
  <c r="BW2853"/>
  <c r="BW2869"/>
  <c r="BI2892"/>
  <c r="BW2921"/>
  <c r="BW2941"/>
  <c r="AY2970"/>
  <c r="BD2819"/>
  <c r="BC2819"/>
  <c r="AQ2819"/>
  <c r="AF2961"/>
  <c r="AF2996" s="1"/>
  <c r="P7" i="7"/>
  <c r="D22"/>
  <c r="P19" i="8"/>
  <c r="D19"/>
  <c r="D17"/>
  <c r="Y22"/>
  <c r="I39"/>
  <c r="P20" i="14"/>
  <c r="M12"/>
  <c r="P41"/>
  <c r="J148"/>
  <c r="G141"/>
  <c r="Y149"/>
  <c r="P138" i="2"/>
  <c r="X1030" i="1"/>
  <c r="BK1090"/>
  <c r="F42" i="14" s="1"/>
  <c r="S1130" i="1"/>
  <c r="BI1137"/>
  <c r="BL1142"/>
  <c r="BL1152"/>
  <c r="BR1152"/>
  <c r="BO1157"/>
  <c r="BL1162"/>
  <c r="BR1162"/>
  <c r="BN1354"/>
  <c r="J443" i="2" s="1"/>
  <c r="Z1355" i="1"/>
  <c r="Z1359" s="1"/>
  <c r="BO1353"/>
  <c r="K442" i="2" s="1"/>
  <c r="BI1353" i="1"/>
  <c r="E442" i="2" s="1"/>
  <c r="AA1468" i="1"/>
  <c r="BQ1349"/>
  <c r="BK1349"/>
  <c r="AN1467"/>
  <c r="AC1467"/>
  <c r="BR1348"/>
  <c r="BL1348"/>
  <c r="AS1437"/>
  <c r="AM1437"/>
  <c r="BO1777"/>
  <c r="BO1802"/>
  <c r="BO1828"/>
  <c r="BO1876"/>
  <c r="AS1866"/>
  <c r="BH1894"/>
  <c r="C17" i="6" s="1"/>
  <c r="BN1894" i="1"/>
  <c r="I17" i="6" s="1"/>
  <c r="BO1934" i="1"/>
  <c r="BN1938"/>
  <c r="BL1999"/>
  <c r="BQ1999"/>
  <c r="AB2059"/>
  <c r="AO2060"/>
  <c r="BO2037"/>
  <c r="AG2064"/>
  <c r="AE2112"/>
  <c r="AR2112"/>
  <c r="AH2113"/>
  <c r="BQ2108"/>
  <c r="BH2119"/>
  <c r="C21" i="6" s="1"/>
  <c r="BR2119" i="1"/>
  <c r="M21" i="6" s="1"/>
  <c r="AW2140" i="1"/>
  <c r="BN2126"/>
  <c r="BL2136"/>
  <c r="BQ2136"/>
  <c r="AQ2142"/>
  <c r="BB2172"/>
  <c r="CC2172" s="1"/>
  <c r="X111" i="14" s="1"/>
  <c r="O2172" i="1"/>
  <c r="BP2172" s="1"/>
  <c r="S2608"/>
  <c r="M2608"/>
  <c r="AQ2261"/>
  <c r="Z2261"/>
  <c r="BL2250"/>
  <c r="BQ2250"/>
  <c r="AN2259"/>
  <c r="AJ2259"/>
  <c r="S2259"/>
  <c r="AI2452"/>
  <c r="AW2452"/>
  <c r="I2453"/>
  <c r="AI2453"/>
  <c r="AI2296"/>
  <c r="AQ2296"/>
  <c r="AF2296"/>
  <c r="AS2296"/>
  <c r="AG2296"/>
  <c r="AK2290"/>
  <c r="H2290"/>
  <c r="BN2359"/>
  <c r="AC2448"/>
  <c r="BH2400"/>
  <c r="BN2400"/>
  <c r="AC2454"/>
  <c r="AP2454"/>
  <c r="S2454"/>
  <c r="W2445"/>
  <c r="Q2608"/>
  <c r="AP2445"/>
  <c r="S2445"/>
  <c r="AS2441"/>
  <c r="AG2459"/>
  <c r="AG2544" s="1"/>
  <c r="U2441"/>
  <c r="AX2493"/>
  <c r="AX2609" s="1"/>
  <c r="V2559"/>
  <c r="BH2556"/>
  <c r="BQ2558"/>
  <c r="L124" i="14" s="1"/>
  <c r="Y2628" i="1"/>
  <c r="AM2658"/>
  <c r="AG2658"/>
  <c r="AA2658"/>
  <c r="U2658"/>
  <c r="BP2637"/>
  <c r="L501" i="2" s="1"/>
  <c r="G86"/>
  <c r="P86"/>
  <c r="BW1787" i="1"/>
  <c r="BW1792"/>
  <c r="BW1796"/>
  <c r="BW1801"/>
  <c r="BW1804"/>
  <c r="BW1809"/>
  <c r="BW1812"/>
  <c r="BW1818"/>
  <c r="BW1827"/>
  <c r="BW1831"/>
  <c r="BW1836"/>
  <c r="BW1840"/>
  <c r="AE2751"/>
  <c r="AR2751"/>
  <c r="BW2715"/>
  <c r="AE3020"/>
  <c r="BQ3020"/>
  <c r="AU2755"/>
  <c r="AB2801"/>
  <c r="BX2765"/>
  <c r="BX2778"/>
  <c r="BW2842"/>
  <c r="BW2861"/>
  <c r="V2893"/>
  <c r="AI2893"/>
  <c r="AW2893"/>
  <c r="BG2893"/>
  <c r="BR2893"/>
  <c r="BW2931"/>
  <c r="BW2955"/>
  <c r="BX2965"/>
  <c r="R2811"/>
  <c r="BC3014"/>
  <c r="AU3014"/>
  <c r="S3014"/>
  <c r="AN3007"/>
  <c r="P10" i="8"/>
  <c r="D10"/>
  <c r="J18"/>
  <c r="Y18"/>
  <c r="C39"/>
  <c r="V12" i="14"/>
  <c r="C115"/>
  <c r="I38"/>
  <c r="L117"/>
  <c r="F115"/>
  <c r="P149"/>
  <c r="D149"/>
  <c r="D147"/>
  <c r="P140"/>
  <c r="D140"/>
  <c r="Y148"/>
  <c r="Y141"/>
  <c r="R559" i="2"/>
  <c r="H305"/>
  <c r="Z359"/>
  <c r="Q359"/>
  <c r="W15"/>
  <c r="Z138"/>
  <c r="W444"/>
  <c r="N86"/>
  <c r="Q305"/>
  <c r="P359"/>
  <c r="J86"/>
  <c r="AK2459" i="1"/>
  <c r="AK2544" s="1"/>
  <c r="AE2296"/>
  <c r="X135" i="2"/>
  <c r="X138" s="1"/>
  <c r="W37" i="14"/>
  <c r="O15" i="5"/>
  <c r="O41" i="14"/>
  <c r="K9" i="23"/>
  <c r="L61" i="2"/>
  <c r="K61" i="14"/>
  <c r="X9" i="23"/>
  <c r="Y61" i="2"/>
  <c r="V18" i="23"/>
  <c r="W544" i="2"/>
  <c r="V70" i="14"/>
  <c r="AA117"/>
  <c r="AA14" i="7"/>
  <c r="BX866" i="1"/>
  <c r="T144" i="2" s="1"/>
  <c r="H144"/>
  <c r="H146" s="1"/>
  <c r="BX1081" i="1"/>
  <c r="T249" i="2" s="1"/>
  <c r="E249"/>
  <c r="E250" s="1"/>
  <c r="BX1097" i="1"/>
  <c r="T574" i="2" s="1"/>
  <c r="E574"/>
  <c r="E575" s="1"/>
  <c r="BX1101" i="1"/>
  <c r="T577" i="2" s="1"/>
  <c r="E577"/>
  <c r="E579" s="1"/>
  <c r="BX1116" i="1"/>
  <c r="T522" i="2" s="1"/>
  <c r="E522"/>
  <c r="E524" s="1"/>
  <c r="BX1316" i="1"/>
  <c r="T449" i="2" s="1"/>
  <c r="E449"/>
  <c r="E450" s="1"/>
  <c r="BW1442" i="1"/>
  <c r="S609" i="2" s="1"/>
  <c r="G609"/>
  <c r="G610" s="1"/>
  <c r="BC2803" i="1"/>
  <c r="BC2800"/>
  <c r="BC2995" s="1"/>
  <c r="BG2883"/>
  <c r="BG2811"/>
  <c r="CA2989"/>
  <c r="V39" i="8"/>
  <c r="V40" s="1"/>
  <c r="BJ497" i="1"/>
  <c r="F56" i="2" s="1"/>
  <c r="I500" i="1"/>
  <c r="BJ500" s="1"/>
  <c r="BY745"/>
  <c r="U90" i="2" s="1"/>
  <c r="I90"/>
  <c r="Q135"/>
  <c r="Q138" s="1"/>
  <c r="P37" i="14"/>
  <c r="AA557" i="2"/>
  <c r="AA559" s="1"/>
  <c r="Z48" i="14"/>
  <c r="P18" i="23"/>
  <c r="Q544" i="2"/>
  <c r="X20" i="23"/>
  <c r="Y446" i="2"/>
  <c r="X72" i="14"/>
  <c r="X117"/>
  <c r="X14" i="7"/>
  <c r="Z581" i="2"/>
  <c r="Y120" i="14"/>
  <c r="Y17" i="7"/>
  <c r="F616" i="2"/>
  <c r="E23" i="7"/>
  <c r="P430" i="2"/>
  <c r="O143" i="14"/>
  <c r="O13" i="8"/>
  <c r="V22"/>
  <c r="V152" i="14"/>
  <c r="J9" i="23"/>
  <c r="K61" i="2"/>
  <c r="J61" i="14"/>
  <c r="Y9" i="23"/>
  <c r="Z61" i="2"/>
  <c r="Y61" i="14"/>
  <c r="F243" i="2"/>
  <c r="W551"/>
  <c r="W555" s="1"/>
  <c r="V22" i="14"/>
  <c r="BS497" i="1"/>
  <c r="O56" i="2" s="1"/>
  <c r="R500" i="1"/>
  <c r="BS500" s="1"/>
  <c r="N9" i="5" s="1"/>
  <c r="CF497" i="1"/>
  <c r="BE500"/>
  <c r="CF500" s="1"/>
  <c r="AA9" i="5" s="1"/>
  <c r="AB184" i="2"/>
  <c r="AB187" s="1"/>
  <c r="AA38" i="14"/>
  <c r="BV1012" i="1"/>
  <c r="R357" i="2" s="1"/>
  <c r="R359" s="1"/>
  <c r="AV1022" i="1"/>
  <c r="BV1022" s="1"/>
  <c r="Q39" i="14" s="1"/>
  <c r="W557" i="2"/>
  <c r="V48" i="14"/>
  <c r="Y18" i="23"/>
  <c r="Z544" i="2"/>
  <c r="Y70" i="14"/>
  <c r="Z45" i="2"/>
  <c r="Y111" i="14"/>
  <c r="V122"/>
  <c r="V19" i="7"/>
  <c r="W123" i="14"/>
  <c r="W20" i="7"/>
  <c r="AA581" i="2"/>
  <c r="Z120" i="14"/>
  <c r="Z17" i="7"/>
  <c r="P581" i="2"/>
  <c r="O17" i="7"/>
  <c r="O120" i="14"/>
  <c r="Q616" i="2"/>
  <c r="P23" i="7"/>
  <c r="O312" i="2"/>
  <c r="N149" i="14"/>
  <c r="N19" i="8"/>
  <c r="AB312" i="2"/>
  <c r="AA149" i="14"/>
  <c r="AB546" i="2"/>
  <c r="AA18" i="8"/>
  <c r="O152" i="14"/>
  <c r="O22" i="8"/>
  <c r="BW39" i="1"/>
  <c r="S70" i="2" s="1"/>
  <c r="G70"/>
  <c r="BW41" i="1"/>
  <c r="S72" i="2" s="1"/>
  <c r="G72"/>
  <c r="BW43" i="1"/>
  <c r="S74" i="2" s="1"/>
  <c r="G74"/>
  <c r="BW47" i="1"/>
  <c r="S77" i="2" s="1"/>
  <c r="G77"/>
  <c r="G81" s="1"/>
  <c r="G178"/>
  <c r="G182" s="1"/>
  <c r="F12" i="14"/>
  <c r="BW173" i="1"/>
  <c r="S238" i="2" s="1"/>
  <c r="G238"/>
  <c r="G241" s="1"/>
  <c r="BW179" i="1"/>
  <c r="S242" i="2" s="1"/>
  <c r="G242"/>
  <c r="G245" s="1"/>
  <c r="BW198" i="1"/>
  <c r="S514" i="2" s="1"/>
  <c r="G514"/>
  <c r="G515" s="1"/>
  <c r="BW203" i="1"/>
  <c r="S509" i="2" s="1"/>
  <c r="G509"/>
  <c r="G510" s="1"/>
  <c r="BW206" i="1"/>
  <c r="S517" i="2" s="1"/>
  <c r="G517"/>
  <c r="G520" s="1"/>
  <c r="D435"/>
  <c r="C20" i="14"/>
  <c r="P435" i="2"/>
  <c r="P438" s="1"/>
  <c r="O20" i="14"/>
  <c r="BX341" i="1"/>
  <c r="T592" i="2" s="1"/>
  <c r="E592"/>
  <c r="BX343" i="1"/>
  <c r="T594" i="2" s="1"/>
  <c r="E594"/>
  <c r="BX455" i="1"/>
  <c r="T29" i="2" s="1"/>
  <c r="E29"/>
  <c r="E31" s="1"/>
  <c r="E56"/>
  <c r="BX497" i="1"/>
  <c r="T56" i="2" s="1"/>
  <c r="Z56"/>
  <c r="Z59" s="1"/>
  <c r="Y35" i="14"/>
  <c r="I9" i="23"/>
  <c r="J61" i="2"/>
  <c r="O9" i="23"/>
  <c r="P61" i="2"/>
  <c r="O61" i="14"/>
  <c r="W9" i="23"/>
  <c r="X61" i="2"/>
  <c r="J72" i="14"/>
  <c r="J20" i="23"/>
  <c r="P20"/>
  <c r="Z446" i="2"/>
  <c r="Y20" i="23"/>
  <c r="E190" i="2"/>
  <c r="E192" s="1"/>
  <c r="D115" i="14"/>
  <c r="Q190" i="2"/>
  <c r="Q192" s="1"/>
  <c r="P115" i="14"/>
  <c r="O22" i="7"/>
  <c r="O125" i="14"/>
  <c r="P312" i="2"/>
  <c r="O149" i="14"/>
  <c r="O19" i="8"/>
  <c r="X312" i="2"/>
  <c r="W149" i="14"/>
  <c r="D546" i="2"/>
  <c r="C148" i="14"/>
  <c r="C18" i="8"/>
  <c r="J546" i="2"/>
  <c r="I148" i="14"/>
  <c r="I18" i="8"/>
  <c r="W148" i="14"/>
  <c r="X546" i="2"/>
  <c r="W18" i="8"/>
  <c r="O140" i="14"/>
  <c r="O10" i="8"/>
  <c r="W10"/>
  <c r="I141" i="14"/>
  <c r="W141"/>
  <c r="D582" i="2"/>
  <c r="C147" i="14"/>
  <c r="C17" i="8"/>
  <c r="P582" i="2"/>
  <c r="O147" i="14"/>
  <c r="O17" i="8"/>
  <c r="X582" i="2"/>
  <c r="W17" i="8"/>
  <c r="BP2739" i="1"/>
  <c r="BP2752" s="1"/>
  <c r="K38" i="6" s="1"/>
  <c r="AB3020" i="1"/>
  <c r="AB2739"/>
  <c r="AB2752" s="1"/>
  <c r="BH2987"/>
  <c r="C39" i="6"/>
  <c r="AK3017" i="1"/>
  <c r="AK3018" s="1"/>
  <c r="AK2880"/>
  <c r="AK2886" s="1"/>
  <c r="BA3016"/>
  <c r="BA2880"/>
  <c r="BA2886" s="1"/>
  <c r="CB2886" s="1"/>
  <c r="AT3016"/>
  <c r="AT2880"/>
  <c r="AT2886" s="1"/>
  <c r="BT2886" s="1"/>
  <c r="AX473"/>
  <c r="K873"/>
  <c r="AE1157"/>
  <c r="AO2061"/>
  <c r="AR2059"/>
  <c r="AA2300"/>
  <c r="BQ2295"/>
  <c r="BN2423"/>
  <c r="BO2628"/>
  <c r="K383" i="2"/>
  <c r="K575"/>
  <c r="Z575"/>
  <c r="E532"/>
  <c r="Q532"/>
  <c r="K319"/>
  <c r="K305"/>
  <c r="K458"/>
  <c r="Z462"/>
  <c r="G606"/>
  <c r="V2751" i="1"/>
  <c r="BR2751"/>
  <c r="M38" i="5" s="1"/>
  <c r="CF2802" i="1"/>
  <c r="AA36" i="5" s="1"/>
  <c r="AN3014" i="1"/>
  <c r="N14" i="7"/>
  <c r="H17" i="8"/>
  <c r="V13"/>
  <c r="M39"/>
  <c r="Y119" i="14"/>
  <c r="V143"/>
  <c r="BL230" i="1"/>
  <c r="G20" i="4" s="1"/>
  <c r="BY517" i="1"/>
  <c r="BY522"/>
  <c r="BY527"/>
  <c r="BY528"/>
  <c r="BK557"/>
  <c r="BH563"/>
  <c r="BQ569"/>
  <c r="BH575"/>
  <c r="BQ581"/>
  <c r="BN587"/>
  <c r="BQ594"/>
  <c r="BN600"/>
  <c r="BQ614"/>
  <c r="BH619"/>
  <c r="BK625"/>
  <c r="BK655"/>
  <c r="BY659"/>
  <c r="BY664"/>
  <c r="BY665"/>
  <c r="BY683"/>
  <c r="BY684"/>
  <c r="BH685"/>
  <c r="BK691"/>
  <c r="BH697"/>
  <c r="BK703"/>
  <c r="BY707"/>
  <c r="BN709"/>
  <c r="BQ715"/>
  <c r="BR925"/>
  <c r="BO929"/>
  <c r="BR933"/>
  <c r="BI937"/>
  <c r="BR941"/>
  <c r="BI945"/>
  <c r="BR949"/>
  <c r="BI953"/>
  <c r="BR957"/>
  <c r="BK967"/>
  <c r="X359" i="2"/>
  <c r="W1014" i="1"/>
  <c r="AD1130"/>
  <c r="BK1142"/>
  <c r="BN1147"/>
  <c r="BK1200"/>
  <c r="BN1205"/>
  <c r="BQ1210"/>
  <c r="BL1220"/>
  <c r="BR1301"/>
  <c r="BO1305"/>
  <c r="BL1309"/>
  <c r="BO1313"/>
  <c r="BR1317"/>
  <c r="BI1321"/>
  <c r="BR1330"/>
  <c r="BO1335"/>
  <c r="BL1503"/>
  <c r="BN1507"/>
  <c r="BQ1511"/>
  <c r="BY1514"/>
  <c r="BH1515"/>
  <c r="BK1519"/>
  <c r="BN1524"/>
  <c r="BQ1528"/>
  <c r="BH1532"/>
  <c r="BN1532"/>
  <c r="BQ1536"/>
  <c r="BH1540"/>
  <c r="BQ1544"/>
  <c r="BG1548"/>
  <c r="BK1559"/>
  <c r="BH1563"/>
  <c r="BN1563"/>
  <c r="BK1567"/>
  <c r="BH1571"/>
  <c r="BQ1575"/>
  <c r="BG1579"/>
  <c r="BH1588"/>
  <c r="BK1592"/>
  <c r="BG1596"/>
  <c r="BK1600"/>
  <c r="BH1604"/>
  <c r="BN1604"/>
  <c r="BK1608"/>
  <c r="BN1612"/>
  <c r="BQ1616"/>
  <c r="BH1621"/>
  <c r="BQ1625"/>
  <c r="BH1630"/>
  <c r="BQ1634"/>
  <c r="BN1638"/>
  <c r="BK1643"/>
  <c r="BN1662"/>
  <c r="BN1668"/>
  <c r="BQ1678"/>
  <c r="BH1683"/>
  <c r="BQ1688"/>
  <c r="BN1693"/>
  <c r="BQ1698"/>
  <c r="BN1703"/>
  <c r="BQ1708"/>
  <c r="BN1714"/>
  <c r="BK1719"/>
  <c r="AH1754"/>
  <c r="BN1789"/>
  <c r="BQ1793"/>
  <c r="L1798"/>
  <c r="BM1798" s="1"/>
  <c r="L1824"/>
  <c r="BM1824" s="1"/>
  <c r="BQ1833"/>
  <c r="L1837"/>
  <c r="BM1837" s="1"/>
  <c r="BQ1857"/>
  <c r="L1862"/>
  <c r="BM1862" s="1"/>
  <c r="AF1871"/>
  <c r="AM2064"/>
  <c r="AJ1866"/>
  <c r="BQ1915"/>
  <c r="BH1951"/>
  <c r="BI1972"/>
  <c r="BL1980"/>
  <c r="AC2061"/>
  <c r="AW2060"/>
  <c r="BO2093"/>
  <c r="BI2108"/>
  <c r="BI2112"/>
  <c r="V2140"/>
  <c r="AI2140"/>
  <c r="V2126"/>
  <c r="AI2141"/>
  <c r="AF2607"/>
  <c r="BL2186"/>
  <c r="BB2191"/>
  <c r="CC2191" s="1"/>
  <c r="Z2608"/>
  <c r="BL2227"/>
  <c r="BI2223"/>
  <c r="AR2452"/>
  <c r="AE2453"/>
  <c r="AR2296"/>
  <c r="AR2443"/>
  <c r="I2299"/>
  <c r="AQ2300"/>
  <c r="AE2360"/>
  <c r="BR2338"/>
  <c r="BK2354"/>
  <c r="AM2362"/>
  <c r="AA2362"/>
  <c r="AN2447"/>
  <c r="BO2369"/>
  <c r="X2454"/>
  <c r="Y2443"/>
  <c r="BB2474"/>
  <c r="CC2474" s="1"/>
  <c r="BR2542"/>
  <c r="AX2560"/>
  <c r="M2560"/>
  <c r="W2607"/>
  <c r="AO2628"/>
  <c r="AD2658"/>
  <c r="X301" i="2"/>
  <c r="J305"/>
  <c r="AY2700" i="1"/>
  <c r="AI3013"/>
  <c r="BG3013"/>
  <c r="BR3013"/>
  <c r="CA2751"/>
  <c r="V38" i="5" s="1"/>
  <c r="BB2795" i="1"/>
  <c r="BT2827"/>
  <c r="Y16" i="7"/>
  <c r="W21" i="8"/>
  <c r="N39"/>
  <c r="Y22" i="14"/>
  <c r="O37"/>
  <c r="V38"/>
  <c r="BO148" i="1"/>
  <c r="BI148"/>
  <c r="BQ147"/>
  <c r="BK147"/>
  <c r="BR146"/>
  <c r="M14" i="14" s="1"/>
  <c r="BL146" i="1"/>
  <c r="G14" i="14" s="1"/>
  <c r="BM160" i="1"/>
  <c r="BN176"/>
  <c r="BK323"/>
  <c r="BR540"/>
  <c r="BL540"/>
  <c r="BR719"/>
  <c r="BL719"/>
  <c r="BN718"/>
  <c r="BO734"/>
  <c r="BI734"/>
  <c r="BQ746"/>
  <c r="BK746"/>
  <c r="BR755"/>
  <c r="BL755"/>
  <c r="BN754"/>
  <c r="BI753"/>
  <c r="D36" i="14" s="1"/>
  <c r="BL765" i="1"/>
  <c r="G12" i="5" s="1"/>
  <c r="BR765" i="1"/>
  <c r="M12" i="5" s="1"/>
  <c r="BY778" i="1"/>
  <c r="BY783"/>
  <c r="BY786"/>
  <c r="BY791"/>
  <c r="BY793"/>
  <c r="BY806"/>
  <c r="BY810"/>
  <c r="BY811"/>
  <c r="BY815"/>
  <c r="BY817"/>
  <c r="BY820"/>
  <c r="BY822"/>
  <c r="BY835"/>
  <c r="BY836"/>
  <c r="BN847"/>
  <c r="BO846"/>
  <c r="BI846"/>
  <c r="BQ845"/>
  <c r="BK845"/>
  <c r="BR863"/>
  <c r="N137" i="2" s="1"/>
  <c r="BL863" i="1"/>
  <c r="H137" i="2" s="1"/>
  <c r="BN862" i="1"/>
  <c r="J136" i="2" s="1"/>
  <c r="AA138"/>
  <c r="BO861" i="1"/>
  <c r="BI861"/>
  <c r="BH885"/>
  <c r="BN885"/>
  <c r="BK889"/>
  <c r="BQ889"/>
  <c r="BN893"/>
  <c r="BK898"/>
  <c r="BQ898"/>
  <c r="BH904"/>
  <c r="BK908"/>
  <c r="BQ908"/>
  <c r="BK917"/>
  <c r="BH971"/>
  <c r="BN971"/>
  <c r="BK976"/>
  <c r="BQ976"/>
  <c r="BH982"/>
  <c r="BN982"/>
  <c r="BK986"/>
  <c r="BQ986"/>
  <c r="BH990"/>
  <c r="BN990"/>
  <c r="BK994"/>
  <c r="BQ994"/>
  <c r="BH999"/>
  <c r="BN999"/>
  <c r="BK1004"/>
  <c r="BQ1004"/>
  <c r="BH1038"/>
  <c r="BN1038"/>
  <c r="AG1023"/>
  <c r="X1023"/>
  <c r="BN1013"/>
  <c r="J358" i="2" s="1"/>
  <c r="AA359"/>
  <c r="Z1022" i="1"/>
  <c r="BI1012"/>
  <c r="E357" i="2" s="1"/>
  <c r="AA1010" i="1"/>
  <c r="BI1043"/>
  <c r="BO1043"/>
  <c r="BL1048"/>
  <c r="BR1048"/>
  <c r="BI1052"/>
  <c r="BO1052"/>
  <c r="AD1063"/>
  <c r="BO1076"/>
  <c r="J15" i="5" s="1"/>
  <c r="AE1128" i="1"/>
  <c r="AR1128"/>
  <c r="AE1129"/>
  <c r="AR1129"/>
  <c r="AP1108"/>
  <c r="AD1108"/>
  <c r="AS1108"/>
  <c r="U1108"/>
  <c r="I532" i="2"/>
  <c r="Z1130" i="1"/>
  <c r="BL1157"/>
  <c r="BR1157"/>
  <c r="BK1167"/>
  <c r="BQ1167"/>
  <c r="T1285"/>
  <c r="T1286" s="1"/>
  <c r="Z1285"/>
  <c r="Z1286" s="1"/>
  <c r="AF1285"/>
  <c r="AF1286" s="1"/>
  <c r="AS1291"/>
  <c r="BO1262"/>
  <c r="BI1262"/>
  <c r="AP1280"/>
  <c r="BQ1297"/>
  <c r="BK1297"/>
  <c r="BK1301"/>
  <c r="BQ1301"/>
  <c r="BH1305"/>
  <c r="BN1305"/>
  <c r="BK1309"/>
  <c r="BQ1309"/>
  <c r="BH1313"/>
  <c r="BN1313"/>
  <c r="BK1317"/>
  <c r="BQ1317"/>
  <c r="BH1321"/>
  <c r="BN1321"/>
  <c r="BK1330"/>
  <c r="BQ1330"/>
  <c r="BH1335"/>
  <c r="BN1335"/>
  <c r="AS1355"/>
  <c r="AM1355"/>
  <c r="AG1355"/>
  <c r="BI1420"/>
  <c r="BO1420"/>
  <c r="BL1425"/>
  <c r="BR1425"/>
  <c r="BL1431"/>
  <c r="BR1431"/>
  <c r="BI1443"/>
  <c r="BO1443"/>
  <c r="BL1448"/>
  <c r="BR1448"/>
  <c r="BI1453"/>
  <c r="BO1453"/>
  <c r="BL1458"/>
  <c r="BR1458"/>
  <c r="AF1437"/>
  <c r="T1437"/>
  <c r="AH1463"/>
  <c r="AS1552"/>
  <c r="AG1552"/>
  <c r="AC1552"/>
  <c r="BR1550"/>
  <c r="BL1550"/>
  <c r="BI1559"/>
  <c r="BO1559"/>
  <c r="BL1563"/>
  <c r="BR1563"/>
  <c r="BY1566"/>
  <c r="BI1567"/>
  <c r="BO1567"/>
  <c r="BL1571"/>
  <c r="BR1571"/>
  <c r="BI1575"/>
  <c r="BO1575"/>
  <c r="BL1579"/>
  <c r="BR1579"/>
  <c r="BY1582"/>
  <c r="BL1588"/>
  <c r="BR1588"/>
  <c r="BI1592"/>
  <c r="BO1592"/>
  <c r="BL1596"/>
  <c r="BR1596"/>
  <c r="BI1600"/>
  <c r="BO1600"/>
  <c r="BL1604"/>
  <c r="BR1604"/>
  <c r="BY1607"/>
  <c r="BI1608"/>
  <c r="BO1608"/>
  <c r="BL1612"/>
  <c r="BR1612"/>
  <c r="BI1616"/>
  <c r="BO1616"/>
  <c r="BL1621"/>
  <c r="BR1621"/>
  <c r="BI1625"/>
  <c r="BO1625"/>
  <c r="BL1630"/>
  <c r="BR1630"/>
  <c r="BI1634"/>
  <c r="BO1634"/>
  <c r="BL1638"/>
  <c r="BR1638"/>
  <c r="BI1643"/>
  <c r="BO1643"/>
  <c r="BL1662"/>
  <c r="BR1662"/>
  <c r="BN1655"/>
  <c r="BH1668"/>
  <c r="L1668"/>
  <c r="BM1668" s="1"/>
  <c r="BR1668"/>
  <c r="BI1678"/>
  <c r="BO1678"/>
  <c r="BL1683"/>
  <c r="BR1683"/>
  <c r="BY1687"/>
  <c r="BI1688"/>
  <c r="BO1688"/>
  <c r="BL1693"/>
  <c r="BR1693"/>
  <c r="BY1697"/>
  <c r="BI1698"/>
  <c r="BO1698"/>
  <c r="BL1703"/>
  <c r="BR1703"/>
  <c r="BY1707"/>
  <c r="BI1708"/>
  <c r="BO1708"/>
  <c r="BL1714"/>
  <c r="BR1714"/>
  <c r="BI1719"/>
  <c r="BO1719"/>
  <c r="AE1870"/>
  <c r="AR1865"/>
  <c r="BL1773"/>
  <c r="BQ1773"/>
  <c r="AR1870"/>
  <c r="BL1777"/>
  <c r="BI1781"/>
  <c r="BO1781"/>
  <c r="BI1785"/>
  <c r="BL1798"/>
  <c r="BQ1798"/>
  <c r="BL1802"/>
  <c r="BI1806"/>
  <c r="BO1806"/>
  <c r="BI1810"/>
  <c r="BO1810"/>
  <c r="BL1814"/>
  <c r="BR1814"/>
  <c r="BI1819"/>
  <c r="BL1824"/>
  <c r="BQ1824"/>
  <c r="BL1828"/>
  <c r="BL1837"/>
  <c r="BQ1837"/>
  <c r="BL1842"/>
  <c r="BR1842"/>
  <c r="BI1847"/>
  <c r="BO1847"/>
  <c r="BL1852"/>
  <c r="BL1862"/>
  <c r="BQ1862"/>
  <c r="BL1876"/>
  <c r="BI1883"/>
  <c r="BO1883"/>
  <c r="AH2064"/>
  <c r="W2064"/>
  <c r="AK1871"/>
  <c r="AG2063"/>
  <c r="U1871"/>
  <c r="AF1866"/>
  <c r="T1866"/>
  <c r="BE1894"/>
  <c r="CF1894" s="1"/>
  <c r="AA17" i="6" s="1"/>
  <c r="W1924" i="1"/>
  <c r="AC1924"/>
  <c r="AH1924"/>
  <c r="AN1924"/>
  <c r="BI1905"/>
  <c r="BO1905"/>
  <c r="Z1924"/>
  <c r="BL1910"/>
  <c r="BL1930"/>
  <c r="BQ1930"/>
  <c r="L1919"/>
  <c r="BM1919" s="1"/>
  <c r="BI1919"/>
  <c r="D18" i="23" s="1"/>
  <c r="BL1934" i="1"/>
  <c r="BR1951"/>
  <c r="BH1972"/>
  <c r="BN1972"/>
  <c r="BK1980"/>
  <c r="BH1985"/>
  <c r="BN1985"/>
  <c r="V2060"/>
  <c r="AI2060"/>
  <c r="L2015"/>
  <c r="BM2015" s="1"/>
  <c r="AA2061"/>
  <c r="AG2061"/>
  <c r="AM2061"/>
  <c r="AS2061"/>
  <c r="BQ2008"/>
  <c r="AL2060"/>
  <c r="AX2060"/>
  <c r="BL2024"/>
  <c r="BQ2024"/>
  <c r="BL2028"/>
  <c r="BR2028"/>
  <c r="BI2033"/>
  <c r="BO2033"/>
  <c r="BI2041"/>
  <c r="BO2041"/>
  <c r="AD2061"/>
  <c r="BI2046"/>
  <c r="BO2046"/>
  <c r="AJ2063"/>
  <c r="T2063"/>
  <c r="Y2112"/>
  <c r="AL2112"/>
  <c r="BI2070"/>
  <c r="S2113"/>
  <c r="X2113"/>
  <c r="BH2075"/>
  <c r="BN2075"/>
  <c r="AD2113"/>
  <c r="AJ2113"/>
  <c r="AP2113"/>
  <c r="BK2080"/>
  <c r="BQ2080"/>
  <c r="BH2088"/>
  <c r="L2088"/>
  <c r="BM2088" s="1"/>
  <c r="BK2098"/>
  <c r="BQ2098"/>
  <c r="BH2103"/>
  <c r="L2103"/>
  <c r="BM2103" s="1"/>
  <c r="BO2111"/>
  <c r="AE2140"/>
  <c r="AE2141"/>
  <c r="AR2141"/>
  <c r="AS2142"/>
  <c r="AG2142"/>
  <c r="U2142"/>
  <c r="P2607"/>
  <c r="BQ2182"/>
  <c r="BK2186"/>
  <c r="R2191"/>
  <c r="BS2191" s="1"/>
  <c r="BI2201"/>
  <c r="J2608"/>
  <c r="S2261"/>
  <c r="BH2209"/>
  <c r="C12" i="7" s="1"/>
  <c r="BN2209" i="1"/>
  <c r="I12" i="7" s="1"/>
  <c r="AB2257" i="1"/>
  <c r="BB2257"/>
  <c r="CC2257" s="1"/>
  <c r="X114" i="14" s="1"/>
  <c r="AB2258" i="1"/>
  <c r="AO2258"/>
  <c r="BH2223"/>
  <c r="BN2223"/>
  <c r="BG2223"/>
  <c r="BK2237"/>
  <c r="BQ2237"/>
  <c r="BK2255"/>
  <c r="BQ2255"/>
  <c r="AI2264"/>
  <c r="AE2264"/>
  <c r="BQ2264"/>
  <c r="BL2264"/>
  <c r="BC2261"/>
  <c r="CD2261" s="1"/>
  <c r="AU2259"/>
  <c r="BU2259" s="1"/>
  <c r="P11" i="7" s="1"/>
  <c r="AW2257" i="1"/>
  <c r="AS2259"/>
  <c r="AG2259"/>
  <c r="BK2257"/>
  <c r="F114" i="14" s="1"/>
  <c r="BB2452" i="1"/>
  <c r="CC2452" s="1"/>
  <c r="BE2277"/>
  <c r="CF2277" s="1"/>
  <c r="AE2277"/>
  <c r="AE2278" s="1"/>
  <c r="BE2276"/>
  <c r="CF2276" s="1"/>
  <c r="AI2276"/>
  <c r="T2278"/>
  <c r="BI2276"/>
  <c r="BE2299"/>
  <c r="CF2299" s="1"/>
  <c r="BK2299"/>
  <c r="AR2298"/>
  <c r="AR2300" s="1"/>
  <c r="S2300"/>
  <c r="BI2298"/>
  <c r="AM2296"/>
  <c r="X2296"/>
  <c r="S2296"/>
  <c r="BI2295"/>
  <c r="U2296"/>
  <c r="BR2294"/>
  <c r="BD2290"/>
  <c r="CE2290" s="1"/>
  <c r="BE2289"/>
  <c r="CF2289" s="1"/>
  <c r="BE2288"/>
  <c r="CF2288" s="1"/>
  <c r="T2290"/>
  <c r="T2292" s="1"/>
  <c r="AO2360"/>
  <c r="AB2361"/>
  <c r="AO2361"/>
  <c r="AO2305"/>
  <c r="BK2305"/>
  <c r="Y2360"/>
  <c r="BI2309"/>
  <c r="BO2309"/>
  <c r="Y2309"/>
  <c r="BH2329"/>
  <c r="L2329"/>
  <c r="BM2329" s="1"/>
  <c r="BR2329"/>
  <c r="BH2342"/>
  <c r="BN2342"/>
  <c r="AB2346"/>
  <c r="AO2346"/>
  <c r="BO2354"/>
  <c r="AG2362"/>
  <c r="W2362"/>
  <c r="AJ2362"/>
  <c r="X2362"/>
  <c r="S2447"/>
  <c r="V2440"/>
  <c r="AI2440"/>
  <c r="AI2458" s="1"/>
  <c r="AW2440"/>
  <c r="AW2458" s="1"/>
  <c r="BH2388"/>
  <c r="BN2388"/>
  <c r="BH2406"/>
  <c r="D425" i="2" s="1"/>
  <c r="BN2406" i="1"/>
  <c r="J425" i="2" s="1"/>
  <c r="V2439" i="1"/>
  <c r="V2457" s="1"/>
  <c r="BE2423"/>
  <c r="CF2423" s="1"/>
  <c r="AK2454"/>
  <c r="AF2454"/>
  <c r="AT2445"/>
  <c r="BT2445" s="1"/>
  <c r="O13" i="7" s="1"/>
  <c r="AJ2445" i="1"/>
  <c r="X2445"/>
  <c r="AQ2607"/>
  <c r="J2445"/>
  <c r="AK2441"/>
  <c r="AL2439"/>
  <c r="AL2457" s="1"/>
  <c r="Y2492"/>
  <c r="AL2492"/>
  <c r="AX2492"/>
  <c r="Y2493"/>
  <c r="Y2609" s="1"/>
  <c r="AL2493"/>
  <c r="AL2609" s="1"/>
  <c r="AP2494"/>
  <c r="AP2495" s="1"/>
  <c r="AD2494"/>
  <c r="AD2495" s="1"/>
  <c r="BI2514"/>
  <c r="D122" i="14" s="1"/>
  <c r="BN2542" i="1"/>
  <c r="I2558"/>
  <c r="V2560"/>
  <c r="AI2558"/>
  <c r="AI2559"/>
  <c r="AW2559"/>
  <c r="BE2551"/>
  <c r="CF2551" s="1"/>
  <c r="AB496" i="2" s="1"/>
  <c r="AS2560" i="1"/>
  <c r="AI2551"/>
  <c r="AI2560" s="1"/>
  <c r="AE2551"/>
  <c r="AE2560" s="1"/>
  <c r="AE2559"/>
  <c r="AR2559"/>
  <c r="BL2556"/>
  <c r="BQ2556"/>
  <c r="Z2560"/>
  <c r="BL2567"/>
  <c r="BR2567"/>
  <c r="BO2559"/>
  <c r="L2558"/>
  <c r="BE2596"/>
  <c r="CF2596" s="1"/>
  <c r="BR2603"/>
  <c r="AU2609"/>
  <c r="BU2609" s="1"/>
  <c r="AS2608"/>
  <c r="AX2628"/>
  <c r="AL2628"/>
  <c r="BR2628"/>
  <c r="AP2658"/>
  <c r="AJ2658"/>
  <c r="AE2626"/>
  <c r="AE2658" s="1"/>
  <c r="Z2658"/>
  <c r="T2658"/>
  <c r="BS2637"/>
  <c r="O501" i="2" s="1"/>
  <c r="H277"/>
  <c r="W277"/>
  <c r="Q595"/>
  <c r="K38"/>
  <c r="Z38"/>
  <c r="Q42"/>
  <c r="W86"/>
  <c r="K100"/>
  <c r="Z110"/>
  <c r="Z159"/>
  <c r="K403"/>
  <c r="Z407"/>
  <c r="BT3003" i="1"/>
  <c r="CB3003"/>
  <c r="AY2734"/>
  <c r="AO3020"/>
  <c r="BO3020"/>
  <c r="BU3020"/>
  <c r="CD3020"/>
  <c r="BK2751"/>
  <c r="F38" i="5" s="1"/>
  <c r="BU2801" i="1"/>
  <c r="P36" i="4" s="1"/>
  <c r="BX2764" i="1"/>
  <c r="BM2827"/>
  <c r="Y2827"/>
  <c r="AL2827"/>
  <c r="AX2827"/>
  <c r="BH2827"/>
  <c r="BN2827"/>
  <c r="BS2827"/>
  <c r="CA2827"/>
  <c r="AY2826"/>
  <c r="V2885"/>
  <c r="BP2878"/>
  <c r="BO2878"/>
  <c r="BU2879"/>
  <c r="CD2879"/>
  <c r="AR2894"/>
  <c r="CF2894"/>
  <c r="BQ2894"/>
  <c r="CA2988"/>
  <c r="V39" i="7" s="1"/>
  <c r="J14"/>
  <c r="O19"/>
  <c r="V17"/>
  <c r="Z23"/>
  <c r="W17"/>
  <c r="N18" i="8"/>
  <c r="V21"/>
  <c r="Z21"/>
  <c r="W19"/>
  <c r="Q39"/>
  <c r="Z39"/>
  <c r="Z40" s="1"/>
  <c r="P12" i="14"/>
  <c r="V20"/>
  <c r="X19"/>
  <c r="M38"/>
  <c r="E38"/>
  <c r="O72"/>
  <c r="M125"/>
  <c r="O123"/>
  <c r="P122"/>
  <c r="I115"/>
  <c r="P111"/>
  <c r="N148"/>
  <c r="V37"/>
  <c r="W41"/>
  <c r="W35"/>
  <c r="X61"/>
  <c r="V119"/>
  <c r="Z123"/>
  <c r="Y115"/>
  <c r="W147"/>
  <c r="Q551" i="2"/>
  <c r="Q555" s="1"/>
  <c r="P22" i="14"/>
  <c r="I30" i="2"/>
  <c r="I31" s="1"/>
  <c r="BM497" i="1"/>
  <c r="I56" i="2" s="1"/>
  <c r="L500" i="1"/>
  <c r="BM500" s="1"/>
  <c r="P494" i="2"/>
  <c r="O47" i="14"/>
  <c r="O18" i="23"/>
  <c r="P544" i="2"/>
  <c r="P45"/>
  <c r="O111" i="14"/>
  <c r="O7" i="7"/>
  <c r="Q258" i="2"/>
  <c r="P16" i="7"/>
  <c r="P119" i="14"/>
  <c r="I582" i="2"/>
  <c r="V147" i="14"/>
  <c r="BX750" i="1"/>
  <c r="T94" i="2" s="1"/>
  <c r="H94"/>
  <c r="H95" s="1"/>
  <c r="H184"/>
  <c r="H187" s="1"/>
  <c r="G38" i="14"/>
  <c r="AA551" i="2"/>
  <c r="AA555" s="1"/>
  <c r="Z22" i="14"/>
  <c r="C9" i="5"/>
  <c r="W18" i="23"/>
  <c r="X544" i="2"/>
  <c r="AA258"/>
  <c r="Z119" i="14"/>
  <c r="Z16" i="7"/>
  <c r="W616" i="2"/>
  <c r="V23" i="7"/>
  <c r="CB2626" i="1"/>
  <c r="BA2658"/>
  <c r="CB2658" s="1"/>
  <c r="BX1441"/>
  <c r="T608" i="2" s="1"/>
  <c r="E608"/>
  <c r="E610" s="1"/>
  <c r="BX1447" i="1"/>
  <c r="T605" i="2" s="1"/>
  <c r="E605"/>
  <c r="E606" s="1"/>
  <c r="BX1451" i="1"/>
  <c r="P9" i="23"/>
  <c r="Q61" i="2"/>
  <c r="BW1875" i="1"/>
  <c r="BW1888"/>
  <c r="AR3020"/>
  <c r="AR2739"/>
  <c r="AR2752" s="1"/>
  <c r="BE3020"/>
  <c r="CF2737"/>
  <c r="CF2739" s="1"/>
  <c r="CF2752" s="1"/>
  <c r="AA38" i="6" s="1"/>
  <c r="CF2830" i="1"/>
  <c r="CF2879" s="1"/>
  <c r="L39" i="8"/>
  <c r="BQ2989" i="1"/>
  <c r="X551" i="2"/>
  <c r="X555" s="1"/>
  <c r="W22" i="14"/>
  <c r="BP497" i="1"/>
  <c r="L56" i="2" s="1"/>
  <c r="O500" i="1"/>
  <c r="BP500" s="1"/>
  <c r="K9" i="5" s="1"/>
  <c r="CC497" i="1"/>
  <c r="Y56" i="2" s="1"/>
  <c r="BB500" i="1"/>
  <c r="CC500" s="1"/>
  <c r="BY1120"/>
  <c r="U530" i="2" s="1"/>
  <c r="F530"/>
  <c r="BY1121" i="1"/>
  <c r="U531" i="2" s="1"/>
  <c r="F531"/>
  <c r="F535"/>
  <c r="F536" s="1"/>
  <c r="W494"/>
  <c r="V47" i="14"/>
  <c r="X557" i="2"/>
  <c r="X559" s="1"/>
  <c r="W48" i="14"/>
  <c r="BE1494" i="1"/>
  <c r="CF1494" s="1"/>
  <c r="AA9" i="6" s="1"/>
  <c r="CF1492" i="1"/>
  <c r="AB60" i="2" s="1"/>
  <c r="AA9" i="23"/>
  <c r="AB61" i="2"/>
  <c r="I1625" i="1"/>
  <c r="BJ1625" s="1"/>
  <c r="BJ1623"/>
  <c r="Z18" i="23"/>
  <c r="AA544" i="2"/>
  <c r="AA45"/>
  <c r="Z111" i="14"/>
  <c r="W45" i="2"/>
  <c r="V111" i="14"/>
  <c r="V7" i="7"/>
  <c r="E14"/>
  <c r="E117" i="14"/>
  <c r="W122"/>
  <c r="W19" i="7"/>
  <c r="Q581" i="2"/>
  <c r="P120" i="14"/>
  <c r="X258" i="2"/>
  <c r="W119" i="14"/>
  <c r="W16" i="7"/>
  <c r="P258" i="2"/>
  <c r="O16" i="7"/>
  <c r="Z616" i="2"/>
  <c r="Y23" i="7"/>
  <c r="L312" i="2"/>
  <c r="K149" i="14"/>
  <c r="K19" i="8"/>
  <c r="N140" i="14"/>
  <c r="N10" i="8"/>
  <c r="N141" i="14"/>
  <c r="AA141"/>
  <c r="L582" i="2"/>
  <c r="Y147" i="14"/>
  <c r="K147"/>
  <c r="K17" i="8"/>
  <c r="Y582" i="2"/>
  <c r="X17" i="8"/>
  <c r="BX40" i="1"/>
  <c r="T71" i="2" s="1"/>
  <c r="E71"/>
  <c r="E75" s="1"/>
  <c r="BX48" i="1"/>
  <c r="T78" i="2" s="1"/>
  <c r="E78"/>
  <c r="BX50" i="1"/>
  <c r="T80" i="2" s="1"/>
  <c r="E80"/>
  <c r="K178"/>
  <c r="K182" s="1"/>
  <c r="J12" i="14"/>
  <c r="BX175" i="1"/>
  <c r="T240" i="2" s="1"/>
  <c r="E240"/>
  <c r="E241" s="1"/>
  <c r="BX206" i="1"/>
  <c r="T517" i="2" s="1"/>
  <c r="E517"/>
  <c r="BX207" i="1"/>
  <c r="T518" i="2" s="1"/>
  <c r="E518"/>
  <c r="H435"/>
  <c r="G20" i="14"/>
  <c r="BX229" i="1"/>
  <c r="T437" i="2" s="1"/>
  <c r="H437"/>
  <c r="D56"/>
  <c r="BW497" i="1"/>
  <c r="S56" i="2" s="1"/>
  <c r="P56"/>
  <c r="P59" s="1"/>
  <c r="O35" i="14"/>
  <c r="D57" i="2"/>
  <c r="BW498" i="1"/>
  <c r="S57" i="2" s="1"/>
  <c r="D58"/>
  <c r="S58"/>
  <c r="BX732" i="1"/>
  <c r="T84" i="2" s="1"/>
  <c r="H84"/>
  <c r="H86" s="1"/>
  <c r="D184"/>
  <c r="C38" i="14"/>
  <c r="P184" i="2"/>
  <c r="P187" s="1"/>
  <c r="O38" i="14"/>
  <c r="X184" i="2"/>
  <c r="X187" s="1"/>
  <c r="W38" i="14"/>
  <c r="BW1080" i="1"/>
  <c r="S248" i="2" s="1"/>
  <c r="G248"/>
  <c r="BW1081" i="1"/>
  <c r="S249" i="2" s="1"/>
  <c r="G249"/>
  <c r="BW1096" i="1"/>
  <c r="S573" i="2" s="1"/>
  <c r="G573"/>
  <c r="BW1097" i="1"/>
  <c r="S574" i="2" s="1"/>
  <c r="G574"/>
  <c r="BW1113" i="1"/>
  <c r="S527" i="2" s="1"/>
  <c r="G527"/>
  <c r="G528" s="1"/>
  <c r="BW1116" i="1"/>
  <c r="S522" i="2" s="1"/>
  <c r="G522"/>
  <c r="G524" s="1"/>
  <c r="BW1124" i="1"/>
  <c r="S534" i="2" s="1"/>
  <c r="G534"/>
  <c r="G536" s="1"/>
  <c r="W20" i="23"/>
  <c r="X446" i="2"/>
  <c r="W72" i="14"/>
  <c r="W76" s="1"/>
  <c r="P190" i="2"/>
  <c r="P192" s="1"/>
  <c r="O115" i="14"/>
  <c r="X190" i="2"/>
  <c r="X192" s="1"/>
  <c r="W115" i="14"/>
  <c r="I14" i="7"/>
  <c r="I117" i="14"/>
  <c r="W117"/>
  <c r="W14" i="7"/>
  <c r="G22"/>
  <c r="G125" i="14"/>
  <c r="V125"/>
  <c r="V22" i="7"/>
  <c r="H312" i="2"/>
  <c r="G149" i="14"/>
  <c r="G19" i="8"/>
  <c r="N546" i="2"/>
  <c r="M148" i="14"/>
  <c r="M18" i="8"/>
  <c r="AA148" i="14"/>
  <c r="W546" i="2"/>
  <c r="V18" i="8"/>
  <c r="G140" i="14"/>
  <c r="G10" i="8"/>
  <c r="V140" i="14"/>
  <c r="V10" i="8"/>
  <c r="M141" i="14"/>
  <c r="V141"/>
  <c r="H582" i="2"/>
  <c r="G147" i="14"/>
  <c r="G17" i="8"/>
  <c r="W582" i="2"/>
  <c r="V17" i="8"/>
  <c r="BL2987" i="1"/>
  <c r="G39" i="6"/>
  <c r="BR2987" i="1"/>
  <c r="M39" i="6"/>
  <c r="CA2987" i="1"/>
  <c r="V39" i="6"/>
  <c r="AG3017" i="1"/>
  <c r="AG3018" s="1"/>
  <c r="AG2880"/>
  <c r="AG2886" s="1"/>
  <c r="F397" i="2"/>
  <c r="Z2061" i="1"/>
  <c r="L2059"/>
  <c r="AA2113"/>
  <c r="O2258"/>
  <c r="AI2290"/>
  <c r="I2277"/>
  <c r="BL2276"/>
  <c r="BQ2298"/>
  <c r="V2452"/>
  <c r="BN2305"/>
  <c r="BN2458"/>
  <c r="BQ2474"/>
  <c r="AB2492"/>
  <c r="BB2514"/>
  <c r="CC2514" s="1"/>
  <c r="BB2579"/>
  <c r="CC2579" s="1"/>
  <c r="BL2596"/>
  <c r="BL2609"/>
  <c r="AU2607"/>
  <c r="BU2607" s="1"/>
  <c r="E397" i="2"/>
  <c r="BY529" i="1"/>
  <c r="BY534"/>
  <c r="BQ557"/>
  <c r="BN563"/>
  <c r="BK569"/>
  <c r="BN575"/>
  <c r="BK581"/>
  <c r="BH587"/>
  <c r="BK594"/>
  <c r="BH600"/>
  <c r="BK614"/>
  <c r="BN619"/>
  <c r="BQ625"/>
  <c r="BQ655"/>
  <c r="BY660"/>
  <c r="BY661"/>
  <c r="BY669"/>
  <c r="BY671"/>
  <c r="BN685"/>
  <c r="BQ691"/>
  <c r="BN697"/>
  <c r="BQ703"/>
  <c r="BY708"/>
  <c r="BH709"/>
  <c r="BK715"/>
  <c r="BL925"/>
  <c r="BI929"/>
  <c r="BL933"/>
  <c r="BY936"/>
  <c r="BO937"/>
  <c r="BL941"/>
  <c r="BO945"/>
  <c r="BL949"/>
  <c r="BO953"/>
  <c r="BL957"/>
  <c r="BQ967"/>
  <c r="AP1130"/>
  <c r="BE1162"/>
  <c r="CF1162" s="1"/>
  <c r="BQ1200"/>
  <c r="BH1205"/>
  <c r="BK1210"/>
  <c r="BR1220"/>
  <c r="BL1301"/>
  <c r="BI1305"/>
  <c r="BR1309"/>
  <c r="BI1313"/>
  <c r="BL1317"/>
  <c r="BO1321"/>
  <c r="BL1330"/>
  <c r="BI1335"/>
  <c r="BR1503"/>
  <c r="BY1506"/>
  <c r="BH1507"/>
  <c r="BK1511"/>
  <c r="BN1515"/>
  <c r="BQ1519"/>
  <c r="BY1523"/>
  <c r="BH1524"/>
  <c r="BG1524"/>
  <c r="BK1528"/>
  <c r="BG1532"/>
  <c r="BK1536"/>
  <c r="BN1540"/>
  <c r="BK1544"/>
  <c r="BN1548"/>
  <c r="BQ1559"/>
  <c r="BG1563"/>
  <c r="BQ1567"/>
  <c r="BN1571"/>
  <c r="BK1575"/>
  <c r="BH1579"/>
  <c r="BN1579"/>
  <c r="BN1588"/>
  <c r="BQ1592"/>
  <c r="BH1596"/>
  <c r="BN1596"/>
  <c r="BQ1600"/>
  <c r="BG1604"/>
  <c r="BQ1608"/>
  <c r="BH1612"/>
  <c r="BK1616"/>
  <c r="BN1621"/>
  <c r="BK1625"/>
  <c r="BN1630"/>
  <c r="BK1634"/>
  <c r="BH1638"/>
  <c r="BQ1643"/>
  <c r="BH1662"/>
  <c r="BK1678"/>
  <c r="BN1683"/>
  <c r="BK1688"/>
  <c r="BH1693"/>
  <c r="BK1698"/>
  <c r="BH1703"/>
  <c r="BK1708"/>
  <c r="BH1714"/>
  <c r="BQ1719"/>
  <c r="W1754"/>
  <c r="L1773"/>
  <c r="BM1773" s="1"/>
  <c r="BH1789"/>
  <c r="BK1793"/>
  <c r="BK1833"/>
  <c r="BK1857"/>
  <c r="AA2064"/>
  <c r="BR1894"/>
  <c r="M17" i="6" s="1"/>
  <c r="BK1915" i="1"/>
  <c r="L1930"/>
  <c r="BM1930" s="1"/>
  <c r="AT1924"/>
  <c r="BT1924" s="1"/>
  <c r="O18" i="6" s="1"/>
  <c r="BQ1919" i="1"/>
  <c r="BN1951"/>
  <c r="BI1985"/>
  <c r="L2024"/>
  <c r="BM2024" s="1"/>
  <c r="BE2060"/>
  <c r="CF2060" s="1"/>
  <c r="AS2064"/>
  <c r="AN2063"/>
  <c r="X2063"/>
  <c r="BK2070"/>
  <c r="T2113"/>
  <c r="AW2141"/>
  <c r="AK2142"/>
  <c r="AP2607"/>
  <c r="BI2182"/>
  <c r="AP2608"/>
  <c r="BI2209"/>
  <c r="D12" i="7" s="1"/>
  <c r="BR2227" i="1"/>
  <c r="BL2237"/>
  <c r="BQ2258"/>
  <c r="AE2452"/>
  <c r="AE2443"/>
  <c r="O415" i="2"/>
  <c r="AW2277" i="1"/>
  <c r="AR2276"/>
  <c r="BC2300"/>
  <c r="CD2300" s="1"/>
  <c r="BO2299"/>
  <c r="W2300"/>
  <c r="BE2294"/>
  <c r="AR2288"/>
  <c r="AR2290" s="1"/>
  <c r="AE2361"/>
  <c r="BO2305"/>
  <c r="AB2360"/>
  <c r="BK2309"/>
  <c r="BE2443"/>
  <c r="CF2443" s="1"/>
  <c r="AA116" i="14" s="1"/>
  <c r="BR2323" i="1"/>
  <c r="BQ2354"/>
  <c r="BR2383"/>
  <c r="BR2400"/>
  <c r="X2457"/>
  <c r="BL2457" s="1"/>
  <c r="AJ2454"/>
  <c r="AO2493"/>
  <c r="AO2609" s="1"/>
  <c r="BI2489"/>
  <c r="BB2493"/>
  <c r="CC2493" s="1"/>
  <c r="Y2560"/>
  <c r="AL2560"/>
  <c r="Y2559"/>
  <c r="S2560"/>
  <c r="L2556"/>
  <c r="BM2556" s="1"/>
  <c r="BC2607"/>
  <c r="CD2607" s="1"/>
  <c r="P327" i="2"/>
  <c r="P331"/>
  <c r="X305"/>
  <c r="V3013" i="1"/>
  <c r="AW3013"/>
  <c r="BL3013"/>
  <c r="AY2976"/>
  <c r="P70" i="14"/>
  <c r="O151"/>
  <c r="BH188" i="1"/>
  <c r="BR190"/>
  <c r="BL190"/>
  <c r="BN188"/>
  <c r="BO187"/>
  <c r="BI187"/>
  <c r="BQ186"/>
  <c r="L16" i="14" s="1"/>
  <c r="BK186" i="1"/>
  <c r="F16" i="14" s="1"/>
  <c r="BN213" i="1"/>
  <c r="BO212"/>
  <c r="BI212"/>
  <c r="U214"/>
  <c r="BQ211"/>
  <c r="L18" i="14" s="1"/>
  <c r="BK211" i="1"/>
  <c r="F18" i="14" s="1"/>
  <c r="AB222" i="1"/>
  <c r="BI230"/>
  <c r="D20" i="4" s="1"/>
  <c r="BO230" i="1"/>
  <c r="J20" i="4" s="1"/>
  <c r="BK236" i="1"/>
  <c r="F21" i="4" s="1"/>
  <c r="BQ236" i="1"/>
  <c r="L21" i="4" s="1"/>
  <c r="BY241" i="1"/>
  <c r="BH242"/>
  <c r="BN242"/>
  <c r="BK249"/>
  <c r="BQ249"/>
  <c r="BY253"/>
  <c r="BY254"/>
  <c r="BH255"/>
  <c r="BN255"/>
  <c r="BK262"/>
  <c r="BQ262"/>
  <c r="BY268"/>
  <c r="BH269"/>
  <c r="BN269"/>
  <c r="BI277"/>
  <c r="BO277"/>
  <c r="BL284"/>
  <c r="BR284"/>
  <c r="BY289"/>
  <c r="BI291"/>
  <c r="BO291"/>
  <c r="BR297"/>
  <c r="BL297"/>
  <c r="BN296"/>
  <c r="BO295"/>
  <c r="BI295"/>
  <c r="BL307"/>
  <c r="BR307"/>
  <c r="BI314"/>
  <c r="BO314"/>
  <c r="BL321"/>
  <c r="BR321"/>
  <c r="P555" i="2"/>
  <c r="BI334" i="1"/>
  <c r="BO334"/>
  <c r="BL339"/>
  <c r="BR339"/>
  <c r="BL507"/>
  <c r="BR507"/>
  <c r="BK753"/>
  <c r="F36" i="14" s="1"/>
  <c r="W138" i="2"/>
  <c r="BI868" i="1"/>
  <c r="BL885"/>
  <c r="BR885"/>
  <c r="BI889"/>
  <c r="BO889"/>
  <c r="BL893"/>
  <c r="BR893"/>
  <c r="BI898"/>
  <c r="BO898"/>
  <c r="BL904"/>
  <c r="BR904"/>
  <c r="BI908"/>
  <c r="BO908"/>
  <c r="BL912"/>
  <c r="BR912"/>
  <c r="BI917"/>
  <c r="BO917"/>
  <c r="AB971"/>
  <c r="Y1008"/>
  <c r="BN1029"/>
  <c r="BO1028"/>
  <c r="BI1028"/>
  <c r="AJ1010"/>
  <c r="X1010"/>
  <c r="BN1008"/>
  <c r="BH1043"/>
  <c r="BN1043"/>
  <c r="BK1048"/>
  <c r="BQ1048"/>
  <c r="BH1052"/>
  <c r="BN1052"/>
  <c r="BK1129"/>
  <c r="AN1130"/>
  <c r="BR1128"/>
  <c r="M44" i="14" s="1"/>
  <c r="BL1128" i="1"/>
  <c r="G44" i="14" s="1"/>
  <c r="BN1137" i="1"/>
  <c r="BH1152"/>
  <c r="BO1167"/>
  <c r="BL1173"/>
  <c r="BR1173"/>
  <c r="BI1178"/>
  <c r="BO1178"/>
  <c r="BI1190"/>
  <c r="BO1190"/>
  <c r="BL1290"/>
  <c r="H280" i="2" s="1"/>
  <c r="BO1284" i="1"/>
  <c r="BI1284"/>
  <c r="BQ1283"/>
  <c r="BK1283"/>
  <c r="BR1279"/>
  <c r="BL1279"/>
  <c r="BN1278"/>
  <c r="AR1277"/>
  <c r="BQ1277"/>
  <c r="BK1277"/>
  <c r="AF1280"/>
  <c r="Z1280"/>
  <c r="T1280"/>
  <c r="BL1354"/>
  <c r="H443" i="2" s="1"/>
  <c r="AP1355" i="1"/>
  <c r="AJ1467"/>
  <c r="X1467"/>
  <c r="BN1353"/>
  <c r="J442" i="2" s="1"/>
  <c r="AQ1468" i="1"/>
  <c r="BI1349"/>
  <c r="BQ1348"/>
  <c r="BK1348"/>
  <c r="BK1365"/>
  <c r="BQ1365"/>
  <c r="BH1370"/>
  <c r="BN1370"/>
  <c r="BK1375"/>
  <c r="BQ1375"/>
  <c r="BY1379"/>
  <c r="BH1380"/>
  <c r="BN1380"/>
  <c r="BK1385"/>
  <c r="BQ1385"/>
  <c r="BH1390"/>
  <c r="BN1390"/>
  <c r="BK1397"/>
  <c r="BQ1397"/>
  <c r="BH1402"/>
  <c r="BN1402"/>
  <c r="BK1412"/>
  <c r="F21" i="5" s="1"/>
  <c r="BQ1412" i="1"/>
  <c r="L21" i="5" s="1"/>
  <c r="BH1420" i="1"/>
  <c r="BN1420"/>
  <c r="BK1425"/>
  <c r="BQ1425"/>
  <c r="BQ1405"/>
  <c r="BK1405"/>
  <c r="BK1431"/>
  <c r="BQ1431"/>
  <c r="BI1431"/>
  <c r="BH1443"/>
  <c r="BN1443"/>
  <c r="BK1448"/>
  <c r="BQ1448"/>
  <c r="BH1453"/>
  <c r="BN1453"/>
  <c r="BK1458"/>
  <c r="BQ1458"/>
  <c r="AG1754"/>
  <c r="AB1869"/>
  <c r="AO1869"/>
  <c r="AO1870"/>
  <c r="BK1777"/>
  <c r="BQ1777"/>
  <c r="BN1781"/>
  <c r="BH1785"/>
  <c r="BN1785"/>
  <c r="BK1802"/>
  <c r="BQ1802"/>
  <c r="BN1806"/>
  <c r="BH1819"/>
  <c r="BN1819"/>
  <c r="BK1828"/>
  <c r="BQ1828"/>
  <c r="BK1852"/>
  <c r="BQ1852"/>
  <c r="BK1876"/>
  <c r="BQ1876"/>
  <c r="BN1883"/>
  <c r="AJ1871"/>
  <c r="X2064"/>
  <c r="S2064"/>
  <c r="AS1871"/>
  <c r="AM1871"/>
  <c r="AC1871"/>
  <c r="W1871"/>
  <c r="AT1866"/>
  <c r="BT1866" s="1"/>
  <c r="O13" i="6" s="1"/>
  <c r="AC1866" i="1"/>
  <c r="BI1889"/>
  <c r="BO1889"/>
  <c r="BI1894"/>
  <c r="D17" i="6" s="1"/>
  <c r="U1924" i="1"/>
  <c r="AA1924"/>
  <c r="AG1924"/>
  <c r="AM1924"/>
  <c r="AS1924"/>
  <c r="S1924"/>
  <c r="X1924"/>
  <c r="AJ1924"/>
  <c r="BK1910"/>
  <c r="BQ1910"/>
  <c r="BK1934"/>
  <c r="BI1938"/>
  <c r="BO1938"/>
  <c r="BH1955"/>
  <c r="BN1955"/>
  <c r="BK1960"/>
  <c r="BQ1960"/>
  <c r="BH1964"/>
  <c r="BN1964"/>
  <c r="BK1968"/>
  <c r="BR1972"/>
  <c r="BO1980"/>
  <c r="BR1985"/>
  <c r="BH2007"/>
  <c r="AR2061"/>
  <c r="AE2060"/>
  <c r="AR2060"/>
  <c r="BL2015"/>
  <c r="BQ2015"/>
  <c r="AQ2061"/>
  <c r="BH2020"/>
  <c r="BN2020"/>
  <c r="S2061"/>
  <c r="X2061"/>
  <c r="BK2037"/>
  <c r="BQ2037"/>
  <c r="BN2041"/>
  <c r="BK2051"/>
  <c r="BQ2051"/>
  <c r="W2063"/>
  <c r="AK2064"/>
  <c r="U2064"/>
  <c r="AF2063"/>
  <c r="AI2111"/>
  <c r="AW2113"/>
  <c r="I2112"/>
  <c r="AI2112"/>
  <c r="AW2112"/>
  <c r="R2070"/>
  <c r="BS2070" s="1"/>
  <c r="W2113"/>
  <c r="AC2113"/>
  <c r="AK2113"/>
  <c r="AQ2113"/>
  <c r="AE2111"/>
  <c r="AR2113"/>
  <c r="AF2113"/>
  <c r="BL2088"/>
  <c r="BQ2088"/>
  <c r="R2111"/>
  <c r="BL2093"/>
  <c r="BL2103"/>
  <c r="BQ2103"/>
  <c r="BL2108"/>
  <c r="BR2108"/>
  <c r="BQ2112"/>
  <c r="AL2111"/>
  <c r="BK2111"/>
  <c r="AB2141"/>
  <c r="AO2141"/>
  <c r="AC2142"/>
  <c r="BH2146"/>
  <c r="C23" i="6" s="1"/>
  <c r="BN2146" i="1"/>
  <c r="I23" i="6" s="1"/>
  <c r="AS2607" i="1"/>
  <c r="AN2607"/>
  <c r="AH2607"/>
  <c r="AC2607"/>
  <c r="BB2182"/>
  <c r="CC2182" s="1"/>
  <c r="BQ2201"/>
  <c r="AM2608"/>
  <c r="W2608"/>
  <c r="AP2261"/>
  <c r="AD2261"/>
  <c r="BR2209"/>
  <c r="M12" i="7" s="1"/>
  <c r="BR2223" i="1"/>
  <c r="BO2237"/>
  <c r="BO2255"/>
  <c r="AO2264"/>
  <c r="BP2264" s="1"/>
  <c r="BA2262"/>
  <c r="CB2262" s="1"/>
  <c r="X2259"/>
  <c r="S2262"/>
  <c r="BI2258"/>
  <c r="AC2259"/>
  <c r="Y2452"/>
  <c r="Y2453"/>
  <c r="AL2453"/>
  <c r="Y2444"/>
  <c r="AL2444"/>
  <c r="AK2278"/>
  <c r="R2277"/>
  <c r="BN2277"/>
  <c r="AJ2278"/>
  <c r="BQ2276"/>
  <c r="AE2299"/>
  <c r="U2300"/>
  <c r="BE2298"/>
  <c r="CF2298" s="1"/>
  <c r="AI2298"/>
  <c r="AE2298"/>
  <c r="AE2300" s="1"/>
  <c r="BE2295"/>
  <c r="CF2295" s="1"/>
  <c r="AN2296"/>
  <c r="O2295"/>
  <c r="BP2295" s="1"/>
  <c r="AK2296"/>
  <c r="R2294"/>
  <c r="BS2294" s="1"/>
  <c r="R2289"/>
  <c r="BS2289" s="1"/>
  <c r="BN2289"/>
  <c r="AJ2290"/>
  <c r="BQ2288"/>
  <c r="BL2288"/>
  <c r="Y2361"/>
  <c r="BR2305"/>
  <c r="BN2309"/>
  <c r="AL2361"/>
  <c r="BI2314"/>
  <c r="BO2314"/>
  <c r="BL2319"/>
  <c r="BR2319"/>
  <c r="BI2323"/>
  <c r="BL2329"/>
  <c r="BQ2329"/>
  <c r="BL2334"/>
  <c r="BR2334"/>
  <c r="BI2338"/>
  <c r="AL2346"/>
  <c r="BK2346"/>
  <c r="BH2350"/>
  <c r="L2350"/>
  <c r="BM2350" s="1"/>
  <c r="BR2350"/>
  <c r="BK2359"/>
  <c r="AK2362"/>
  <c r="AF2447"/>
  <c r="AE2440"/>
  <c r="AE2458" s="1"/>
  <c r="AR2440"/>
  <c r="AR2458" s="1"/>
  <c r="BI2373"/>
  <c r="BO2373"/>
  <c r="BI2393"/>
  <c r="BO2393"/>
  <c r="BR2423"/>
  <c r="BA2457"/>
  <c r="AU2454"/>
  <c r="BU2454" s="1"/>
  <c r="AH2454"/>
  <c r="Q2454"/>
  <c r="AG2445"/>
  <c r="BI2474"/>
  <c r="BL2479"/>
  <c r="BR2479"/>
  <c r="BQ2489"/>
  <c r="Z2494"/>
  <c r="Z2495" s="1"/>
  <c r="BQ2514"/>
  <c r="L122" i="14" s="1"/>
  <c r="AA2560" i="1"/>
  <c r="AD2560"/>
  <c r="AP2560"/>
  <c r="AZ2560"/>
  <c r="CA2560" s="1"/>
  <c r="V21" i="7" s="1"/>
  <c r="BK2559" i="1"/>
  <c r="BI2558"/>
  <c r="D124" i="14" s="1"/>
  <c r="BN2603" i="1"/>
  <c r="BC2609"/>
  <c r="CD2609" s="1"/>
  <c r="BA2608"/>
  <c r="CB2608" s="1"/>
  <c r="AC2608"/>
  <c r="I2628"/>
  <c r="AW2628"/>
  <c r="BN2628"/>
  <c r="AF2658"/>
  <c r="P595" i="2"/>
  <c r="J19"/>
  <c r="D23"/>
  <c r="M86"/>
  <c r="AA86"/>
  <c r="AA383"/>
  <c r="G363"/>
  <c r="G379"/>
  <c r="G219"/>
  <c r="AA223"/>
  <c r="G254"/>
  <c r="M532"/>
  <c r="BW1164" i="1"/>
  <c r="X104" i="2"/>
  <c r="P171"/>
  <c r="BS2751" i="1"/>
  <c r="N38" i="5" s="1"/>
  <c r="AZ2752" i="1"/>
  <c r="Y2801"/>
  <c r="AY2768"/>
  <c r="AI2802"/>
  <c r="AW2802"/>
  <c r="BG2802"/>
  <c r="BL2802"/>
  <c r="G36" i="5" s="1"/>
  <c r="BR2802" i="1"/>
  <c r="M36" i="5" s="1"/>
  <c r="BS2795" i="1"/>
  <c r="BS2803" s="1"/>
  <c r="N36" i="6" s="1"/>
  <c r="AE2795" i="1"/>
  <c r="AE2803" s="1"/>
  <c r="AR2795"/>
  <c r="CF2795"/>
  <c r="CF2803" s="1"/>
  <c r="AA36" i="6" s="1"/>
  <c r="BQ2795" i="1"/>
  <c r="BQ2800" s="1"/>
  <c r="T2800"/>
  <c r="T2995" s="1"/>
  <c r="U2800"/>
  <c r="U2995" s="1"/>
  <c r="X2800"/>
  <c r="X2995" s="1"/>
  <c r="AX2883"/>
  <c r="AX2811"/>
  <c r="AE2818"/>
  <c r="AR2818"/>
  <c r="BQ2818"/>
  <c r="BQ2819" s="1"/>
  <c r="AW2827"/>
  <c r="AI2885"/>
  <c r="AT2961"/>
  <c r="AT2996" s="1"/>
  <c r="AZ3014"/>
  <c r="O23" i="7"/>
  <c r="V16"/>
  <c r="C19" i="8"/>
  <c r="I10"/>
  <c r="I19"/>
  <c r="O18"/>
  <c r="G18"/>
  <c r="M17"/>
  <c r="V19"/>
  <c r="X19"/>
  <c r="O22" i="14"/>
  <c r="I20"/>
  <c r="Q12"/>
  <c r="V19"/>
  <c r="W20"/>
  <c r="C149"/>
  <c r="P72"/>
  <c r="I61"/>
  <c r="P123"/>
  <c r="O119"/>
  <c r="D117"/>
  <c r="J115"/>
  <c r="I149"/>
  <c r="O148"/>
  <c r="G148"/>
  <c r="M147"/>
  <c r="I140"/>
  <c r="Y47"/>
  <c r="Y37"/>
  <c r="Y72"/>
  <c r="AA61"/>
  <c r="V149"/>
  <c r="X149"/>
  <c r="BW228" i="1"/>
  <c r="S436" i="2" s="1"/>
  <c r="G436"/>
  <c r="G438" s="1"/>
  <c r="M9" i="23"/>
  <c r="N61" i="2"/>
  <c r="V9" i="23"/>
  <c r="W61" i="2"/>
  <c r="V20" i="23"/>
  <c r="W446" i="2"/>
  <c r="BX2189" i="1"/>
  <c r="T108" i="2" s="1"/>
  <c r="H108"/>
  <c r="H110" s="1"/>
  <c r="BX2244" i="1"/>
  <c r="T166" i="2" s="1"/>
  <c r="H166"/>
  <c r="H167" s="1"/>
  <c r="BX2248" i="1"/>
  <c r="BX2412"/>
  <c r="T421" i="2" s="1"/>
  <c r="H421"/>
  <c r="BX2428" i="1"/>
  <c r="T426" i="2" s="1"/>
  <c r="H426"/>
  <c r="BX2512" i="1"/>
  <c r="T310" i="2" s="1"/>
  <c r="H310"/>
  <c r="BW2526" i="1"/>
  <c r="BW2537"/>
  <c r="S482" i="2" s="1"/>
  <c r="G482"/>
  <c r="BW2554" i="1"/>
  <c r="S498" i="2" s="1"/>
  <c r="G498"/>
  <c r="G500" s="1"/>
  <c r="BW2634" i="1"/>
  <c r="S546" i="2" s="1"/>
  <c r="G546"/>
  <c r="BW2638" i="1"/>
  <c r="S502" i="2" s="1"/>
  <c r="G502"/>
  <c r="BW2642" i="1"/>
  <c r="S561" i="2" s="1"/>
  <c r="G561"/>
  <c r="BW2644" i="1"/>
  <c r="S563" i="2" s="1"/>
  <c r="G563"/>
  <c r="BW2649" i="1"/>
  <c r="BB2639"/>
  <c r="CC2639" s="1"/>
  <c r="D81" i="2"/>
  <c r="BW233" i="1"/>
  <c r="S487" i="2" s="1"/>
  <c r="BW234" i="1"/>
  <c r="S488" i="2" s="1"/>
  <c r="BW240" i="1"/>
  <c r="BW246"/>
  <c r="BW247"/>
  <c r="BW253"/>
  <c r="BW259"/>
  <c r="BW260"/>
  <c r="BW267"/>
  <c r="BW274"/>
  <c r="BW275"/>
  <c r="BW282"/>
  <c r="BW288"/>
  <c r="BW289"/>
  <c r="BW303"/>
  <c r="BW304"/>
  <c r="BW310"/>
  <c r="BW313"/>
  <c r="BW320"/>
  <c r="H23" i="2"/>
  <c r="X86"/>
  <c r="G95"/>
  <c r="P363"/>
  <c r="X389"/>
  <c r="P219"/>
  <c r="P254"/>
  <c r="J335"/>
  <c r="N301"/>
  <c r="H331"/>
  <c r="N331"/>
  <c r="W305"/>
  <c r="H462"/>
  <c r="BW1527" i="1"/>
  <c r="BX2125"/>
  <c r="BX2129"/>
  <c r="BX2167"/>
  <c r="H155" i="2"/>
  <c r="BX2471" i="1"/>
  <c r="BX2473"/>
  <c r="BX2478"/>
  <c r="BX2482"/>
  <c r="BW2549"/>
  <c r="BW2550"/>
  <c r="BW2565"/>
  <c r="BW2574"/>
  <c r="BW2588"/>
  <c r="BW2594"/>
  <c r="BW2600"/>
  <c r="BW2602"/>
  <c r="BW2616"/>
  <c r="BW2618"/>
  <c r="BW2620"/>
  <c r="BW2622"/>
  <c r="BW2624"/>
  <c r="BH2755"/>
  <c r="C190" i="14" s="1"/>
  <c r="CE3013" i="1"/>
  <c r="AE3001"/>
  <c r="BW2705"/>
  <c r="BX2714"/>
  <c r="BU2751"/>
  <c r="P38" i="5" s="1"/>
  <c r="CD2751" i="1"/>
  <c r="Y38" i="5" s="1"/>
  <c r="BW2723" i="1"/>
  <c r="CE2751"/>
  <c r="Z38" i="5" s="1"/>
  <c r="BW2734" i="1"/>
  <c r="BT3020"/>
  <c r="CB3020"/>
  <c r="Q2755"/>
  <c r="AM2755"/>
  <c r="BX2761"/>
  <c r="BP2802"/>
  <c r="K36" i="5" s="1"/>
  <c r="AB2802" i="1"/>
  <c r="AO2802"/>
  <c r="CC2802"/>
  <c r="X36" i="5" s="1"/>
  <c r="BI2802" i="1"/>
  <c r="D36" i="5" s="1"/>
  <c r="BX2769" i="1"/>
  <c r="BW2775"/>
  <c r="BW2783"/>
  <c r="Y2795"/>
  <c r="Y2803" s="1"/>
  <c r="AX2795"/>
  <c r="BH2795"/>
  <c r="BH2803" s="1"/>
  <c r="C36" i="6" s="1"/>
  <c r="BN2795" i="1"/>
  <c r="BN2800" s="1"/>
  <c r="CA2795"/>
  <c r="CA2803" s="1"/>
  <c r="V36" i="6" s="1"/>
  <c r="AY2791" i="1"/>
  <c r="BX2792"/>
  <c r="AC2800"/>
  <c r="AC2995" s="1"/>
  <c r="AD2800"/>
  <c r="AD2995" s="1"/>
  <c r="AU2800"/>
  <c r="AU2995" s="1"/>
  <c r="BW2809"/>
  <c r="CD2818"/>
  <c r="AO2818"/>
  <c r="CC2818"/>
  <c r="BX2816"/>
  <c r="BX2817"/>
  <c r="CE2827"/>
  <c r="BN2878"/>
  <c r="BT2878"/>
  <c r="CB2878"/>
  <c r="AY2837"/>
  <c r="BR2878"/>
  <c r="BW2857"/>
  <c r="BW2865"/>
  <c r="AY2870"/>
  <c r="BU2893"/>
  <c r="CD2893"/>
  <c r="BP2894"/>
  <c r="AB2894"/>
  <c r="AO2894"/>
  <c r="BX2899"/>
  <c r="BO2894"/>
  <c r="BT2894"/>
  <c r="CB2894"/>
  <c r="BU2894"/>
  <c r="AY2907"/>
  <c r="BG2952"/>
  <c r="BR2952"/>
  <c r="BR2960" s="1"/>
  <c r="CE2952"/>
  <c r="CE2960" s="1"/>
  <c r="BX2932"/>
  <c r="BX2942"/>
  <c r="BX2956"/>
  <c r="BW2966"/>
  <c r="AR2973"/>
  <c r="AR2988" s="1"/>
  <c r="BU2973"/>
  <c r="BU2988" s="1"/>
  <c r="P39" i="7" s="1"/>
  <c r="AC2819" i="1"/>
  <c r="W2819"/>
  <c r="BA3017"/>
  <c r="AT3017"/>
  <c r="AN3017"/>
  <c r="AH3017"/>
  <c r="AC3017"/>
  <c r="W3017"/>
  <c r="Z3016"/>
  <c r="AT2895"/>
  <c r="AZ2988"/>
  <c r="AM2988"/>
  <c r="AG2988"/>
  <c r="AA2988"/>
  <c r="U2988"/>
  <c r="AM3014"/>
  <c r="AA3014"/>
  <c r="AJ3014"/>
  <c r="X3014"/>
  <c r="BD3007"/>
  <c r="T3007"/>
  <c r="F22" i="7"/>
  <c r="V14"/>
  <c r="Y22"/>
  <c r="J10" i="8"/>
  <c r="F10"/>
  <c r="J19"/>
  <c r="F19"/>
  <c r="P18"/>
  <c r="L18"/>
  <c r="H18"/>
  <c r="D18"/>
  <c r="N17"/>
  <c r="J17"/>
  <c r="F17"/>
  <c r="P21"/>
  <c r="Y19"/>
  <c r="Z18"/>
  <c r="AA17"/>
  <c r="O39"/>
  <c r="K39"/>
  <c r="V148" i="14"/>
  <c r="J20"/>
  <c r="F20"/>
  <c r="W12"/>
  <c r="W7"/>
  <c r="M35"/>
  <c r="M117"/>
  <c r="G115"/>
  <c r="J149"/>
  <c r="F149"/>
  <c r="P148"/>
  <c r="L148"/>
  <c r="H148"/>
  <c r="D148"/>
  <c r="N147"/>
  <c r="J147"/>
  <c r="F147"/>
  <c r="J140"/>
  <c r="F140"/>
  <c r="Z38"/>
  <c r="V72"/>
  <c r="Z115"/>
  <c r="Y151"/>
  <c r="Z149"/>
  <c r="X147"/>
  <c r="BX71" i="1"/>
  <c r="T125" i="2" s="1"/>
  <c r="H125"/>
  <c r="H129" s="1"/>
  <c r="BX90" i="1"/>
  <c r="T178" i="2" s="1"/>
  <c r="H178"/>
  <c r="H182" s="1"/>
  <c r="BX108" i="1"/>
  <c r="T352" i="2" s="1"/>
  <c r="H352"/>
  <c r="H354" s="1"/>
  <c r="BW332" i="1"/>
  <c r="S598" i="2" s="1"/>
  <c r="G598"/>
  <c r="G600" s="1"/>
  <c r="BW337" i="1"/>
  <c r="S588" i="2" s="1"/>
  <c r="G588"/>
  <c r="G590" s="1"/>
  <c r="BW452" i="1"/>
  <c r="S26" i="2" s="1"/>
  <c r="G26"/>
  <c r="G27" s="1"/>
  <c r="BW456" i="1"/>
  <c r="S30" i="2" s="1"/>
  <c r="G30"/>
  <c r="G31" s="1"/>
  <c r="BX965" i="1"/>
  <c r="T381" i="2" s="1"/>
  <c r="H381"/>
  <c r="H383" s="1"/>
  <c r="BX989" i="1"/>
  <c r="T366" i="2" s="1"/>
  <c r="H366"/>
  <c r="H367" s="1"/>
  <c r="BX998" i="1"/>
  <c r="T378" i="2" s="1"/>
  <c r="H378"/>
  <c r="H379" s="1"/>
  <c r="BX1002" i="1"/>
  <c r="T387" i="2" s="1"/>
  <c r="H387"/>
  <c r="H389" s="1"/>
  <c r="BX1036" i="1"/>
  <c r="T217" i="2" s="1"/>
  <c r="H217"/>
  <c r="H219" s="1"/>
  <c r="BX1042" i="1"/>
  <c r="T222" i="2" s="1"/>
  <c r="H222"/>
  <c r="H223" s="1"/>
  <c r="BX1072" i="1"/>
  <c r="BX1125"/>
  <c r="T535" i="2" s="1"/>
  <c r="H535"/>
  <c r="H536" s="1"/>
  <c r="BW1202" i="1"/>
  <c r="S317" i="2" s="1"/>
  <c r="G317"/>
  <c r="G319" s="1"/>
  <c r="BW1225" i="1"/>
  <c r="S330" i="2" s="1"/>
  <c r="G330"/>
  <c r="G331" s="1"/>
  <c r="BW1229" i="1"/>
  <c r="S284" i="2" s="1"/>
  <c r="G284"/>
  <c r="BW1231" i="1"/>
  <c r="S286" i="2" s="1"/>
  <c r="G286"/>
  <c r="BW1234" i="1"/>
  <c r="S289" i="2" s="1"/>
  <c r="G289"/>
  <c r="BW1236" i="1"/>
  <c r="S291" i="2" s="1"/>
  <c r="G291"/>
  <c r="BW1240" i="1"/>
  <c r="S304" i="2" s="1"/>
  <c r="G304"/>
  <c r="G305" s="1"/>
  <c r="BW1315" i="1"/>
  <c r="S448" i="2" s="1"/>
  <c r="G448"/>
  <c r="G450" s="1"/>
  <c r="BW1320" i="1"/>
  <c r="S457" i="2" s="1"/>
  <c r="G457"/>
  <c r="G458" s="1"/>
  <c r="BW1328" i="1"/>
  <c r="S452" i="2" s="1"/>
  <c r="G452"/>
  <c r="G454" s="1"/>
  <c r="Z9" i="23"/>
  <c r="AA61" i="2"/>
  <c r="BX2555" i="1"/>
  <c r="T499" i="2" s="1"/>
  <c r="E499"/>
  <c r="E500" s="1"/>
  <c r="BX2651" i="1"/>
  <c r="S2658"/>
  <c r="X12" i="2"/>
  <c r="J277"/>
  <c r="P277"/>
  <c r="X277"/>
  <c r="BX234" i="1"/>
  <c r="T488" i="2" s="1"/>
  <c r="BX235" i="1"/>
  <c r="T489" i="2" s="1"/>
  <c r="BX247" i="1"/>
  <c r="BX248"/>
  <c r="BX260"/>
  <c r="BX261"/>
  <c r="BX275"/>
  <c r="BX289"/>
  <c r="BX290"/>
  <c r="BX312"/>
  <c r="BW416"/>
  <c r="BW432"/>
  <c r="BW436"/>
  <c r="BW504"/>
  <c r="BW506"/>
  <c r="BW510"/>
  <c r="BW518"/>
  <c r="BW522"/>
  <c r="BW524"/>
  <c r="BW528"/>
  <c r="BW532"/>
  <c r="BW538"/>
  <c r="BW544"/>
  <c r="BW548"/>
  <c r="BW550"/>
  <c r="BX555"/>
  <c r="BX573"/>
  <c r="BX579"/>
  <c r="BX585"/>
  <c r="BW653"/>
  <c r="BW660"/>
  <c r="BW664"/>
  <c r="BW666"/>
  <c r="BW670"/>
  <c r="BW682"/>
  <c r="BW684"/>
  <c r="BW688"/>
  <c r="BW690"/>
  <c r="BW694"/>
  <c r="BW696"/>
  <c r="BW700"/>
  <c r="BW702"/>
  <c r="BW706"/>
  <c r="BW708"/>
  <c r="BW712"/>
  <c r="BW714"/>
  <c r="K95" i="2"/>
  <c r="BX928" i="1"/>
  <c r="BX939"/>
  <c r="BX944"/>
  <c r="BX947"/>
  <c r="N397" i="2"/>
  <c r="H363"/>
  <c r="H254"/>
  <c r="BW1171" i="1"/>
  <c r="BW1188"/>
  <c r="BW1192"/>
  <c r="BW1198"/>
  <c r="AA327" i="2"/>
  <c r="AA305"/>
  <c r="BW1296" i="1"/>
  <c r="BW1299"/>
  <c r="BW1304"/>
  <c r="BW1307"/>
  <c r="BW1312"/>
  <c r="AA458" i="2"/>
  <c r="BW1364" i="1"/>
  <c r="BW1368"/>
  <c r="BW1374"/>
  <c r="BW1378"/>
  <c r="BW1384"/>
  <c r="BW1388"/>
  <c r="BW1396"/>
  <c r="BW1400"/>
  <c r="BX1509"/>
  <c r="BX1523"/>
  <c r="BW1722"/>
  <c r="BW1942"/>
  <c r="BW1945"/>
  <c r="BW1950"/>
  <c r="BW1959"/>
  <c r="BW1963"/>
  <c r="BW1967"/>
  <c r="BW1970"/>
  <c r="BW1975"/>
  <c r="BW1978"/>
  <c r="BW1984"/>
  <c r="BW1987"/>
  <c r="BW1993"/>
  <c r="BW1997"/>
  <c r="BW2013"/>
  <c r="BW2019"/>
  <c r="BW2022"/>
  <c r="BW2027"/>
  <c r="BW2031"/>
  <c r="BW2036"/>
  <c r="BW2045"/>
  <c r="BW2049"/>
  <c r="BW2068"/>
  <c r="BW2074"/>
  <c r="BW2078"/>
  <c r="BW2087"/>
  <c r="BW2091"/>
  <c r="BW2097"/>
  <c r="BW2101"/>
  <c r="BW2107"/>
  <c r="G100" i="2"/>
  <c r="AA151"/>
  <c r="G411"/>
  <c r="BW2318" i="1"/>
  <c r="BW2332"/>
  <c r="BW2337"/>
  <c r="BW2348"/>
  <c r="BW2353"/>
  <c r="BW2367"/>
  <c r="BW2372"/>
  <c r="BW2382"/>
  <c r="BW2386"/>
  <c r="BW2483"/>
  <c r="BW2486"/>
  <c r="BW2505"/>
  <c r="BX2549"/>
  <c r="BX2577"/>
  <c r="BX2585"/>
  <c r="BX2591"/>
  <c r="BX2601"/>
  <c r="BX2617"/>
  <c r="BX2619"/>
  <c r="AY2698"/>
  <c r="AB3001"/>
  <c r="AO3001"/>
  <c r="BO3001"/>
  <c r="BT3001"/>
  <c r="CB3001"/>
  <c r="AY2703"/>
  <c r="AB3005"/>
  <c r="AO3005"/>
  <c r="BO3005"/>
  <c r="BU3005"/>
  <c r="CD3005"/>
  <c r="BP3003"/>
  <c r="AB3003"/>
  <c r="AO3003"/>
  <c r="BO3003"/>
  <c r="BW2710"/>
  <c r="R2751"/>
  <c r="BE2751"/>
  <c r="Y2751"/>
  <c r="AX2751"/>
  <c r="BH2751"/>
  <c r="C38" i="5" s="1"/>
  <c r="BW2719" i="1"/>
  <c r="BQ2751"/>
  <c r="L38" i="5" s="1"/>
  <c r="BP2751" i="1"/>
  <c r="K38" i="5" s="1"/>
  <c r="AB2751" i="1"/>
  <c r="AO2751"/>
  <c r="CC2751"/>
  <c r="X38" i="5" s="1"/>
  <c r="BI2751" i="1"/>
  <c r="D38" i="5" s="1"/>
  <c r="BT2751" i="1"/>
  <c r="O38" i="5" s="1"/>
  <c r="AY2727" i="1"/>
  <c r="AI2751"/>
  <c r="AW2751"/>
  <c r="BX2727"/>
  <c r="BX2735"/>
  <c r="BL3020"/>
  <c r="BW2738"/>
  <c r="BT2739"/>
  <c r="BT2752" s="1"/>
  <c r="O38" i="6" s="1"/>
  <c r="L2739" i="1"/>
  <c r="L2752" s="1"/>
  <c r="BC2755"/>
  <c r="AA2755"/>
  <c r="AQ2755"/>
  <c r="BW2760"/>
  <c r="BT2802"/>
  <c r="O36" i="5" s="1"/>
  <c r="CB2802" i="1"/>
  <c r="W36" i="5" s="1"/>
  <c r="BX2774" i="1"/>
  <c r="V2795"/>
  <c r="V2804" s="1"/>
  <c r="AI2795"/>
  <c r="AI2803" s="1"/>
  <c r="AW2795"/>
  <c r="AW2803" s="1"/>
  <c r="BG2795"/>
  <c r="BG2803" s="1"/>
  <c r="BX2809"/>
  <c r="V2818"/>
  <c r="AI2818"/>
  <c r="BG2818"/>
  <c r="BL2818"/>
  <c r="BR2818"/>
  <c r="BM2818"/>
  <c r="Y2818"/>
  <c r="AE2885"/>
  <c r="BW2822"/>
  <c r="CF2827"/>
  <c r="BP2827"/>
  <c r="AO2827"/>
  <c r="BX2825"/>
  <c r="BG2879"/>
  <c r="BL2879"/>
  <c r="BR2879"/>
  <c r="CA2879"/>
  <c r="BW2833"/>
  <c r="BW2849"/>
  <c r="BX2866"/>
  <c r="AY2881"/>
  <c r="BI2986"/>
  <c r="BM2894"/>
  <c r="Y2894"/>
  <c r="AL2894"/>
  <c r="AX2894"/>
  <c r="BH2894"/>
  <c r="BN2894"/>
  <c r="CA2894"/>
  <c r="BW2901"/>
  <c r="AL2892"/>
  <c r="BN2951"/>
  <c r="BN2959" s="1"/>
  <c r="BT2951"/>
  <c r="BT2985" s="1"/>
  <c r="CB2951"/>
  <c r="BW2916"/>
  <c r="BW2926"/>
  <c r="BQ2952"/>
  <c r="BQ2960" s="1"/>
  <c r="BU2952"/>
  <c r="BU2960" s="1"/>
  <c r="CD2952"/>
  <c r="CD2960" s="1"/>
  <c r="CA2952"/>
  <c r="CA2960" s="1"/>
  <c r="BW2936"/>
  <c r="BW2946"/>
  <c r="BP2973"/>
  <c r="BP2988" s="1"/>
  <c r="K39" i="7" s="1"/>
  <c r="AY2972" i="1"/>
  <c r="T2819"/>
  <c r="AU2819"/>
  <c r="S2819"/>
  <c r="AT2988"/>
  <c r="AN2988"/>
  <c r="AH2988"/>
  <c r="AC2988"/>
  <c r="W2988"/>
  <c r="W3014"/>
  <c r="T3014"/>
  <c r="AZ3007"/>
  <c r="Q14" i="7"/>
  <c r="Z22"/>
  <c r="K10" i="8"/>
  <c r="Q18"/>
  <c r="P22"/>
  <c r="Z19"/>
  <c r="X10"/>
  <c r="P39"/>
  <c r="H39"/>
  <c r="D39"/>
  <c r="Y39"/>
  <c r="Y40" s="1"/>
  <c r="C12" i="14"/>
  <c r="O12"/>
  <c r="G12"/>
  <c r="Y20"/>
  <c r="W19"/>
  <c r="Z7"/>
  <c r="P38"/>
  <c r="L38"/>
  <c r="D38"/>
  <c r="F61"/>
  <c r="F126"/>
  <c r="R126" s="1"/>
  <c r="O23" i="3" s="1"/>
  <c r="L115" i="14"/>
  <c r="Q148"/>
  <c r="J141"/>
  <c r="F141"/>
  <c r="K140"/>
  <c r="Z35"/>
  <c r="Z61"/>
  <c r="V115"/>
  <c r="X148"/>
  <c r="Y140"/>
  <c r="H38" i="2"/>
  <c r="J393"/>
  <c r="N327"/>
  <c r="G38"/>
  <c r="M59"/>
  <c r="R287"/>
  <c r="R138"/>
  <c r="P281"/>
  <c r="R199"/>
  <c r="R245"/>
  <c r="R86"/>
  <c r="K327"/>
  <c r="R187"/>
  <c r="N323"/>
  <c r="R600"/>
  <c r="G301"/>
  <c r="M319"/>
  <c r="Z15"/>
  <c r="AA12"/>
  <c r="R277"/>
  <c r="J319"/>
  <c r="BY21" i="1"/>
  <c r="W8" i="2"/>
  <c r="W12" s="1"/>
  <c r="N319"/>
  <c r="BX1203" i="1"/>
  <c r="T318" i="2" s="1"/>
  <c r="E318"/>
  <c r="E319" s="1"/>
  <c r="BW2510" i="1"/>
  <c r="S309" i="2" s="1"/>
  <c r="BX1949" i="1"/>
  <c r="Q281" i="2"/>
  <c r="BQ1183" i="1"/>
  <c r="BK1183"/>
  <c r="BD1291"/>
  <c r="CE1291" s="1"/>
  <c r="AA1263"/>
  <c r="BN1289"/>
  <c r="J279" i="2" s="1"/>
  <c r="BJ1180" i="1"/>
  <c r="BX1181"/>
  <c r="BW1180"/>
  <c r="AX1227"/>
  <c r="BX1224"/>
  <c r="T329" i="2" s="1"/>
  <c r="E329"/>
  <c r="E331" s="1"/>
  <c r="BJ1154" i="1"/>
  <c r="F294" i="2" s="1"/>
  <c r="N296"/>
  <c r="AX1157" i="1"/>
  <c r="BW1156"/>
  <c r="BW1154"/>
  <c r="S294" i="2" s="1"/>
  <c r="AX1955" i="1"/>
  <c r="BW1953"/>
  <c r="W281" i="2"/>
  <c r="BQ1142" i="1"/>
  <c r="BH1142"/>
  <c r="BR1142"/>
  <c r="BR1290"/>
  <c r="N280" i="2" s="1"/>
  <c r="BW1139" i="1"/>
  <c r="BX2501"/>
  <c r="T306" i="2" s="1"/>
  <c r="E306"/>
  <c r="AA281"/>
  <c r="AR1137" i="1"/>
  <c r="BR1254"/>
  <c r="BX1134"/>
  <c r="P1291"/>
  <c r="N305" i="2"/>
  <c r="M305"/>
  <c r="F305"/>
  <c r="E305"/>
  <c r="BX1937" i="1"/>
  <c r="AX1938"/>
  <c r="R301" i="2"/>
  <c r="M301"/>
  <c r="AW1178" i="1"/>
  <c r="BW1177"/>
  <c r="S300" i="2" s="1"/>
  <c r="BW1175" i="1"/>
  <c r="S298" i="2" s="1"/>
  <c r="BW1936" i="1"/>
  <c r="AX1934"/>
  <c r="AW1934"/>
  <c r="BX1932"/>
  <c r="R1152"/>
  <c r="BS1152" s="1"/>
  <c r="H335" i="2"/>
  <c r="AW1152" i="1"/>
  <c r="Z281" i="2"/>
  <c r="U1291" i="1"/>
  <c r="BI1147"/>
  <c r="BI1289"/>
  <c r="E279" i="2" s="1"/>
  <c r="BI1260" i="1"/>
  <c r="BH1147"/>
  <c r="R1261"/>
  <c r="R1147"/>
  <c r="BW1144"/>
  <c r="BW1145"/>
  <c r="X327" i="2"/>
  <c r="AW1210" i="1"/>
  <c r="AW1250" s="1"/>
  <c r="M327" i="2"/>
  <c r="AX1210" i="1"/>
  <c r="AX1250" s="1"/>
  <c r="BW1208"/>
  <c r="S326" i="2" s="1"/>
  <c r="G326"/>
  <c r="G327" s="1"/>
  <c r="BY1208" i="1"/>
  <c r="U326" i="2" s="1"/>
  <c r="F326"/>
  <c r="AX1220" i="1"/>
  <c r="BJ1217"/>
  <c r="F321" i="2" s="1"/>
  <c r="BI1270" i="1"/>
  <c r="M323" i="2"/>
  <c r="H323"/>
  <c r="BW1217" i="1"/>
  <c r="S321" i="2" s="1"/>
  <c r="G321"/>
  <c r="G323" s="1"/>
  <c r="BX1218" i="1"/>
  <c r="T322" i="2" s="1"/>
  <c r="E322"/>
  <c r="E323" s="1"/>
  <c r="BY1218" i="1"/>
  <c r="U322" i="2" s="1"/>
  <c r="F322"/>
  <c r="AA20" i="23"/>
  <c r="AB446" i="2"/>
  <c r="Z20" i="23"/>
  <c r="AA446" i="2"/>
  <c r="Z72" i="14"/>
  <c r="M20" i="23"/>
  <c r="M72" i="14"/>
  <c r="N20" i="23"/>
  <c r="N72" i="14"/>
  <c r="L20" i="23"/>
  <c r="L72" i="14"/>
  <c r="I20" i="23"/>
  <c r="I72" i="14"/>
  <c r="K20" i="23"/>
  <c r="K72" i="14"/>
  <c r="G72"/>
  <c r="H20" i="23"/>
  <c r="F72" i="14"/>
  <c r="H72"/>
  <c r="D72"/>
  <c r="C72"/>
  <c r="J2061" i="1"/>
  <c r="I2060"/>
  <c r="BW2039"/>
  <c r="AX1335"/>
  <c r="AW1335"/>
  <c r="BW1334"/>
  <c r="S461" i="2" s="1"/>
  <c r="Z13" i="8"/>
  <c r="Z143" i="14"/>
  <c r="BE2628" i="1"/>
  <c r="CF2628" s="1"/>
  <c r="O2626"/>
  <c r="BX2623"/>
  <c r="AW2626"/>
  <c r="AW1870"/>
  <c r="AX1785"/>
  <c r="AX912"/>
  <c r="AW912"/>
  <c r="BX911"/>
  <c r="J354" i="2"/>
  <c r="BN121" i="1"/>
  <c r="I13" i="14" s="1"/>
  <c r="BN354" i="1"/>
  <c r="BK356"/>
  <c r="BQ356"/>
  <c r="BH354"/>
  <c r="G354" i="2"/>
  <c r="BW1822" i="1"/>
  <c r="N371" i="2"/>
  <c r="AW982" i="1"/>
  <c r="BH121"/>
  <c r="C13" i="14" s="1"/>
  <c r="BD2362" i="1"/>
  <c r="CE2362" s="1"/>
  <c r="AA399" i="2" s="1"/>
  <c r="BD2447" i="1"/>
  <c r="CE2447" s="1"/>
  <c r="AQ2362"/>
  <c r="AR2361"/>
  <c r="AR2346"/>
  <c r="AR2453"/>
  <c r="BQ2346"/>
  <c r="AN2362"/>
  <c r="AN2454"/>
  <c r="AO2443"/>
  <c r="AN2445"/>
  <c r="AH2362"/>
  <c r="AG2454"/>
  <c r="AD2608"/>
  <c r="AD2454"/>
  <c r="AD2445"/>
  <c r="AD2362"/>
  <c r="U2445"/>
  <c r="V2453"/>
  <c r="AW2453"/>
  <c r="V2444"/>
  <c r="AW2444"/>
  <c r="V2361"/>
  <c r="V2346"/>
  <c r="T2362"/>
  <c r="Q2362"/>
  <c r="AW2346"/>
  <c r="M2454"/>
  <c r="AX2453"/>
  <c r="AX2444"/>
  <c r="AX2361"/>
  <c r="AX2346"/>
  <c r="BI2360"/>
  <c r="U2454"/>
  <c r="T2607"/>
  <c r="T2454"/>
  <c r="T2445"/>
  <c r="S2362"/>
  <c r="BX2344"/>
  <c r="BW1846"/>
  <c r="BH893"/>
  <c r="AW893"/>
  <c r="N2608"/>
  <c r="H2447"/>
  <c r="H2607"/>
  <c r="AW2359"/>
  <c r="BW1850"/>
  <c r="AP1022"/>
  <c r="BK1016"/>
  <c r="AH1022"/>
  <c r="BJ969"/>
  <c r="F391" i="2" s="1"/>
  <c r="AD1022" i="1"/>
  <c r="M393" i="2"/>
  <c r="BI1017" i="1"/>
  <c r="BC2454"/>
  <c r="CD2454" s="1"/>
  <c r="AW2314"/>
  <c r="K2454"/>
  <c r="K2607"/>
  <c r="AX2452"/>
  <c r="H2362"/>
  <c r="I2443"/>
  <c r="BS1547"/>
  <c r="BY1547" s="1"/>
  <c r="U1552"/>
  <c r="BI1548"/>
  <c r="BK1551"/>
  <c r="AW1548"/>
  <c r="BH1548"/>
  <c r="AX1548"/>
  <c r="AH479"/>
  <c r="H42" i="2"/>
  <c r="BX464" i="1"/>
  <c r="T41" i="2" s="1"/>
  <c r="E41"/>
  <c r="E42" s="1"/>
  <c r="BW463" i="1"/>
  <c r="S40" i="2" s="1"/>
  <c r="AW1883" i="1"/>
  <c r="BW1881"/>
  <c r="Z41" i="14"/>
  <c r="Y41"/>
  <c r="V41"/>
  <c r="BI1076" i="1"/>
  <c r="BW1068"/>
  <c r="BW154"/>
  <c r="AW1511"/>
  <c r="BW412"/>
  <c r="BW408"/>
  <c r="AW1503"/>
  <c r="AX461"/>
  <c r="BW460"/>
  <c r="S37" i="2" s="1"/>
  <c r="BW404" i="1"/>
  <c r="BW1522"/>
  <c r="BW428"/>
  <c r="S18" i="2" s="1"/>
  <c r="G18"/>
  <c r="G19" s="1"/>
  <c r="BX427" i="1"/>
  <c r="T17" i="2" s="1"/>
  <c r="E17"/>
  <c r="E19" s="1"/>
  <c r="BX423" i="1"/>
  <c r="BW424"/>
  <c r="BY1539"/>
  <c r="M23" i="2"/>
  <c r="BW444" i="1"/>
  <c r="S22" i="2" s="1"/>
  <c r="G22"/>
  <c r="G23" s="1"/>
  <c r="BS439" i="1"/>
  <c r="BS440"/>
  <c r="BW440"/>
  <c r="BW1518"/>
  <c r="BI473"/>
  <c r="E14" i="2" s="1"/>
  <c r="AX472" i="1"/>
  <c r="BW420"/>
  <c r="AW472"/>
  <c r="Z12" i="2"/>
  <c r="P7" i="14"/>
  <c r="G12" i="2"/>
  <c r="BR1551" i="1"/>
  <c r="AW1544"/>
  <c r="P15" i="2"/>
  <c r="BQ472" i="1"/>
  <c r="M13" i="2" s="1"/>
  <c r="BW448" i="1"/>
  <c r="BX447"/>
  <c r="AA277" i="2"/>
  <c r="Z277"/>
  <c r="Z19" i="14"/>
  <c r="Y19"/>
  <c r="N9" i="23"/>
  <c r="O61" i="2"/>
  <c r="L9" i="23"/>
  <c r="M61" i="2"/>
  <c r="G61" i="14"/>
  <c r="H9" i="23"/>
  <c r="I61" i="2"/>
  <c r="D9" i="23"/>
  <c r="E61" i="2"/>
  <c r="D61" i="14"/>
  <c r="C9" i="23"/>
  <c r="D61" i="2"/>
  <c r="E61" i="14"/>
  <c r="W59" i="2"/>
  <c r="V35" i="14"/>
  <c r="N59" i="2"/>
  <c r="L35" i="14"/>
  <c r="J35"/>
  <c r="I35"/>
  <c r="G35"/>
  <c r="G58" i="2"/>
  <c r="G56"/>
  <c r="BX498" i="1"/>
  <c r="T57" i="2" s="1"/>
  <c r="E57"/>
  <c r="D35" i="14"/>
  <c r="U58" i="2"/>
  <c r="F58"/>
  <c r="C35" i="14"/>
  <c r="BV2952" i="1"/>
  <c r="BV2960" s="1"/>
  <c r="AV3017"/>
  <c r="BV2951"/>
  <c r="BV2893"/>
  <c r="BV2878"/>
  <c r="BV2818"/>
  <c r="BV2802"/>
  <c r="Q36" i="5" s="1"/>
  <c r="BV2751" i="1"/>
  <c r="Q38" i="5" s="1"/>
  <c r="AV3007" i="1"/>
  <c r="BV3013"/>
  <c r="AV3014"/>
  <c r="Q141" i="14"/>
  <c r="Q10" i="8"/>
  <c r="Q140" i="14"/>
  <c r="Q22" i="8"/>
  <c r="Q21"/>
  <c r="Q13"/>
  <c r="Q143" i="14"/>
  <c r="Q23" i="7"/>
  <c r="Q16"/>
  <c r="Q119" i="14"/>
  <c r="Q17" i="7"/>
  <c r="Q120" i="14"/>
  <c r="Q123"/>
  <c r="Q122"/>
  <c r="AV2362" i="1"/>
  <c r="BV2362" s="1"/>
  <c r="R399" i="2" s="1"/>
  <c r="AV2278" i="1"/>
  <c r="BV2278" s="1"/>
  <c r="AV2259"/>
  <c r="BV2259" s="1"/>
  <c r="Q11" i="7" s="1"/>
  <c r="AV2262" i="1"/>
  <c r="BV2262" s="1"/>
  <c r="Q115" i="14"/>
  <c r="R110" i="2"/>
  <c r="Q7" i="7"/>
  <c r="Q111" i="14"/>
  <c r="Q20" i="23"/>
  <c r="Q18"/>
  <c r="R544" i="2"/>
  <c r="AV1871" i="1"/>
  <c r="BV1871" s="1"/>
  <c r="Q9" i="23"/>
  <c r="R61" i="2"/>
  <c r="Q61" i="14"/>
  <c r="Q76" s="1"/>
  <c r="BY1452" i="1"/>
  <c r="Q48" i="14"/>
  <c r="Q47"/>
  <c r="R450" i="2"/>
  <c r="R444"/>
  <c r="R305"/>
  <c r="R331"/>
  <c r="R327"/>
  <c r="R296"/>
  <c r="R281"/>
  <c r="BY1124" i="1"/>
  <c r="U534" i="2" s="1"/>
  <c r="R575"/>
  <c r="Q41" i="14"/>
  <c r="R219" i="2"/>
  <c r="BY998" i="1"/>
  <c r="U378" i="2" s="1"/>
  <c r="BY989" i="1"/>
  <c r="U366" i="2" s="1"/>
  <c r="Q37" i="14"/>
  <c r="Q38"/>
  <c r="BY696" i="1"/>
  <c r="BY618"/>
  <c r="BY617"/>
  <c r="BY598"/>
  <c r="BY599"/>
  <c r="BY585"/>
  <c r="BY573"/>
  <c r="BY574"/>
  <c r="BY561"/>
  <c r="Q35" i="14"/>
  <c r="BY343" i="1"/>
  <c r="U594" i="2" s="1"/>
  <c r="AX344" i="1"/>
  <c r="BW342"/>
  <c r="S593" i="2" s="1"/>
  <c r="R590"/>
  <c r="BY313" i="1"/>
  <c r="R555" i="2"/>
  <c r="Q22" i="14"/>
  <c r="Q20"/>
  <c r="R204" i="2"/>
  <c r="R182"/>
  <c r="Q19" i="14"/>
  <c r="Q277" i="2"/>
  <c r="P19" i="14"/>
  <c r="O19"/>
  <c r="BQ364" i="1"/>
  <c r="BP219"/>
  <c r="L274" i="2" s="1"/>
  <c r="L277" s="1"/>
  <c r="BL363" i="1"/>
  <c r="BL222"/>
  <c r="G19" i="4" s="1"/>
  <c r="BL362" i="1"/>
  <c r="G19" i="14"/>
  <c r="BM221" i="1"/>
  <c r="I276" i="2" s="1"/>
  <c r="BK364" i="1"/>
  <c r="BR222"/>
  <c r="M19" i="4" s="1"/>
  <c r="BR362" i="1"/>
  <c r="BS221"/>
  <c r="O276" i="2" s="1"/>
  <c r="BS220" i="1"/>
  <c r="O275" i="2" s="1"/>
  <c r="BQ363" i="1"/>
  <c r="BS219"/>
  <c r="O274" i="2" s="1"/>
  <c r="BI364" i="1"/>
  <c r="BJ220"/>
  <c r="F275" i="2" s="1"/>
  <c r="N277"/>
  <c r="M19" i="14"/>
  <c r="M277" i="2"/>
  <c r="L19" i="14"/>
  <c r="K277" i="2"/>
  <c r="J19" i="14"/>
  <c r="I19"/>
  <c r="BW219" i="1"/>
  <c r="S274" i="2" s="1"/>
  <c r="G274"/>
  <c r="G277" s="1"/>
  <c r="BX221" i="1"/>
  <c r="T276" i="2" s="1"/>
  <c r="E276"/>
  <c r="E277" s="1"/>
  <c r="D19" i="14"/>
  <c r="BW220" i="1"/>
  <c r="S275" i="2" s="1"/>
  <c r="C19" i="14"/>
  <c r="S126"/>
  <c r="P23" i="3" s="1"/>
  <c r="Y7" i="14"/>
  <c r="Q12" i="2"/>
  <c r="O7" i="14"/>
  <c r="P12" i="2"/>
  <c r="M12"/>
  <c r="L7" i="14"/>
  <c r="BX12" i="1"/>
  <c r="N12" i="2"/>
  <c r="K12"/>
  <c r="J12"/>
  <c r="G7" i="14"/>
  <c r="H12" i="2"/>
  <c r="BX10" i="1"/>
  <c r="BX11"/>
  <c r="E12" i="2"/>
  <c r="D7" i="14"/>
  <c r="W75" i="2"/>
  <c r="W123"/>
  <c r="W216"/>
  <c r="W254"/>
  <c r="W438"/>
  <c r="W515"/>
  <c r="W354"/>
  <c r="W335"/>
  <c r="W393"/>
  <c r="W450"/>
  <c r="W510"/>
  <c r="W595"/>
  <c r="W614"/>
  <c r="W27"/>
  <c r="W81"/>
  <c r="W104"/>
  <c r="W129"/>
  <c r="W159"/>
  <c r="W182"/>
  <c r="W192"/>
  <c r="W219"/>
  <c r="BS128" i="1"/>
  <c r="O198" i="2" s="1"/>
  <c r="BM190" i="1"/>
  <c r="BM175"/>
  <c r="I240" i="2" s="1"/>
  <c r="BL189" i="1"/>
  <c r="BL184"/>
  <c r="O212"/>
  <c r="BP212" s="1"/>
  <c r="BP197"/>
  <c r="L513" i="2" s="1"/>
  <c r="BB213" i="1"/>
  <c r="CC213" s="1"/>
  <c r="CC198"/>
  <c r="Y514" i="2" s="1"/>
  <c r="BB230" i="1"/>
  <c r="CC230" s="1"/>
  <c r="X20" i="4" s="1"/>
  <c r="CC227" i="1"/>
  <c r="O236"/>
  <c r="BP233"/>
  <c r="R284"/>
  <c r="BS281"/>
  <c r="N876"/>
  <c r="BO868"/>
  <c r="BE893"/>
  <c r="CF893" s="1"/>
  <c r="CF891"/>
  <c r="BS904"/>
  <c r="BS902"/>
  <c r="BS912"/>
  <c r="BS910"/>
  <c r="L150"/>
  <c r="BM126"/>
  <c r="I196" i="2" s="1"/>
  <c r="BM127" i="1"/>
  <c r="I197" i="2" s="1"/>
  <c r="O184" i="1"/>
  <c r="BP179"/>
  <c r="L242" i="2" s="1"/>
  <c r="BB184" i="1"/>
  <c r="CC179"/>
  <c r="Y242" i="2" s="1"/>
  <c r="Y245" s="1"/>
  <c r="BO189" i="1"/>
  <c r="BO184"/>
  <c r="I211"/>
  <c r="BJ211" s="1"/>
  <c r="E18" i="14" s="1"/>
  <c r="BJ196" i="1"/>
  <c r="F512" i="2" s="1"/>
  <c r="I230" i="1"/>
  <c r="BJ230" s="1"/>
  <c r="BJ227"/>
  <c r="BB242"/>
  <c r="CC242" s="1"/>
  <c r="CC239"/>
  <c r="BB255"/>
  <c r="CC255" s="1"/>
  <c r="CC252"/>
  <c r="O507"/>
  <c r="BP505"/>
  <c r="I512"/>
  <c r="BJ512" s="1"/>
  <c r="BJ510"/>
  <c r="O557"/>
  <c r="BP554"/>
  <c r="BB557"/>
  <c r="CC557" s="1"/>
  <c r="CC554"/>
  <c r="O569"/>
  <c r="BP566"/>
  <c r="BB569"/>
  <c r="CC569" s="1"/>
  <c r="CC566"/>
  <c r="O581"/>
  <c r="BP578"/>
  <c r="BB581"/>
  <c r="CC581" s="1"/>
  <c r="CC578"/>
  <c r="BB594"/>
  <c r="CC594" s="1"/>
  <c r="CC591"/>
  <c r="O625"/>
  <c r="BP622"/>
  <c r="BB625"/>
  <c r="CC625" s="1"/>
  <c r="CC622"/>
  <c r="BB649"/>
  <c r="CC649" s="1"/>
  <c r="CC646"/>
  <c r="O655"/>
  <c r="BP652"/>
  <c r="BB655"/>
  <c r="CC655" s="1"/>
  <c r="CC652"/>
  <c r="AU737"/>
  <c r="BU737" s="1"/>
  <c r="BU674"/>
  <c r="BB691"/>
  <c r="CC691" s="1"/>
  <c r="CC688"/>
  <c r="O703"/>
  <c r="BP700"/>
  <c r="BB703"/>
  <c r="CC703" s="1"/>
  <c r="CC700"/>
  <c r="BB715"/>
  <c r="CC715" s="1"/>
  <c r="CC712"/>
  <c r="L754"/>
  <c r="BM754" s="1"/>
  <c r="BM732"/>
  <c r="I84" i="2" s="1"/>
  <c r="L755" i="1"/>
  <c r="BM755" s="1"/>
  <c r="BM733"/>
  <c r="I85" i="2" s="1"/>
  <c r="L746" i="1"/>
  <c r="BM746" s="1"/>
  <c r="BM743"/>
  <c r="I88" i="2" s="1"/>
  <c r="BS925" i="1"/>
  <c r="BS923"/>
  <c r="BE925"/>
  <c r="CF925" s="1"/>
  <c r="CF923"/>
  <c r="L929"/>
  <c r="BM929" s="1"/>
  <c r="BM927"/>
  <c r="BS931"/>
  <c r="BE933"/>
  <c r="CF933" s="1"/>
  <c r="CF931"/>
  <c r="L937"/>
  <c r="BM935"/>
  <c r="BS939"/>
  <c r="BE941"/>
  <c r="CF941" s="1"/>
  <c r="CF939"/>
  <c r="L945"/>
  <c r="BM945" s="1"/>
  <c r="BM943"/>
  <c r="BS947"/>
  <c r="BE949"/>
  <c r="CF949" s="1"/>
  <c r="CF947"/>
  <c r="L953"/>
  <c r="BM951"/>
  <c r="R957"/>
  <c r="BS957" s="1"/>
  <c r="BS955"/>
  <c r="BE957"/>
  <c r="CF957" s="1"/>
  <c r="CF955"/>
  <c r="L961"/>
  <c r="BM959"/>
  <c r="H963"/>
  <c r="BI961"/>
  <c r="N963"/>
  <c r="BO961"/>
  <c r="AV963"/>
  <c r="BV961"/>
  <c r="BD963"/>
  <c r="CE961"/>
  <c r="O976"/>
  <c r="BP974"/>
  <c r="L395" i="2" s="1"/>
  <c r="L397" s="1"/>
  <c r="BB976" i="1"/>
  <c r="CC976" s="1"/>
  <c r="CC974"/>
  <c r="Y395" i="2" s="1"/>
  <c r="Y397" s="1"/>
  <c r="I982" i="1"/>
  <c r="BJ982" s="1"/>
  <c r="BJ980"/>
  <c r="F369" i="2" s="1"/>
  <c r="F371" s="1"/>
  <c r="O986" i="1"/>
  <c r="BP984"/>
  <c r="L361" i="2" s="1"/>
  <c r="L363" s="1"/>
  <c r="BB986" i="1"/>
  <c r="CC986" s="1"/>
  <c r="CC984"/>
  <c r="Y361" i="2" s="1"/>
  <c r="Y363" s="1"/>
  <c r="I990" i="1"/>
  <c r="BJ990" s="1"/>
  <c r="BJ988"/>
  <c r="F365" i="2" s="1"/>
  <c r="F367" s="1"/>
  <c r="O994" i="1"/>
  <c r="BP994" s="1"/>
  <c r="BP992"/>
  <c r="L373" i="2" s="1"/>
  <c r="L375" s="1"/>
  <c r="BB994" i="1"/>
  <c r="CC994" s="1"/>
  <c r="CC992"/>
  <c r="Y373" i="2" s="1"/>
  <c r="Y375" s="1"/>
  <c r="I999" i="1"/>
  <c r="BJ999" s="1"/>
  <c r="BJ997"/>
  <c r="F377" i="2" s="1"/>
  <c r="F379" s="1"/>
  <c r="O1004" i="1"/>
  <c r="BP1002"/>
  <c r="L387" i="2" s="1"/>
  <c r="L389" s="1"/>
  <c r="BB1004" i="1"/>
  <c r="CC1004" s="1"/>
  <c r="CC1002"/>
  <c r="Y387" i="2" s="1"/>
  <c r="Y389" s="1"/>
  <c r="BO1012" i="1"/>
  <c r="K357" i="2" s="1"/>
  <c r="AY1974" i="1"/>
  <c r="BJ1974"/>
  <c r="AY1987"/>
  <c r="BJ1987"/>
  <c r="AY1988"/>
  <c r="BJ1988"/>
  <c r="BY1988" s="1"/>
  <c r="O1994"/>
  <c r="BP1994" s="1"/>
  <c r="BP1992"/>
  <c r="BB1994"/>
  <c r="CC1994" s="1"/>
  <c r="CC1992"/>
  <c r="AY1997"/>
  <c r="BJ1997"/>
  <c r="BA2064"/>
  <c r="CB2060"/>
  <c r="BD2063"/>
  <c r="CE2059"/>
  <c r="AA445" i="2" s="1"/>
  <c r="AV2063" i="1"/>
  <c r="BV2059"/>
  <c r="AY2117"/>
  <c r="BJ2117"/>
  <c r="BQ121"/>
  <c r="L13" i="14" s="1"/>
  <c r="BY133" i="1"/>
  <c r="U215" i="2" s="1"/>
  <c r="AH149" i="1"/>
  <c r="BR148"/>
  <c r="BO146"/>
  <c r="J14" i="14" s="1"/>
  <c r="BQ176" i="1"/>
  <c r="BO190"/>
  <c r="BQ188"/>
  <c r="BL187"/>
  <c r="BN186"/>
  <c r="I16" i="14" s="1"/>
  <c r="BY202" i="1"/>
  <c r="U508" i="2" s="1"/>
  <c r="BY203" i="1"/>
  <c r="U509" i="2" s="1"/>
  <c r="BQ213" i="1"/>
  <c r="BL212"/>
  <c r="BO222"/>
  <c r="J19" i="4" s="1"/>
  <c r="BN236" i="1"/>
  <c r="I21" i="4" s="1"/>
  <c r="BK242" i="1"/>
  <c r="BH249"/>
  <c r="BK255"/>
  <c r="BN262"/>
  <c r="CE189"/>
  <c r="CE184"/>
  <c r="O262"/>
  <c r="BP259"/>
  <c r="R323"/>
  <c r="BS303"/>
  <c r="BS304"/>
  <c r="BE885"/>
  <c r="CF885" s="1"/>
  <c r="CF883"/>
  <c r="L889"/>
  <c r="BM889" s="1"/>
  <c r="BM887"/>
  <c r="BS893"/>
  <c r="BS891"/>
  <c r="L898"/>
  <c r="BM898" s="1"/>
  <c r="BM896"/>
  <c r="L908"/>
  <c r="BM908" s="1"/>
  <c r="BM906"/>
  <c r="BM128"/>
  <c r="I198" i="2" s="1"/>
  <c r="BE176" i="1"/>
  <c r="CF176" s="1"/>
  <c r="CF171"/>
  <c r="AB236" i="2" s="1"/>
  <c r="BS190" i="1"/>
  <c r="BS175"/>
  <c r="O240" i="2" s="1"/>
  <c r="CF190" i="1"/>
  <c r="CF175"/>
  <c r="AB240" i="2" s="1"/>
  <c r="BI189" i="1"/>
  <c r="BI184"/>
  <c r="CB189"/>
  <c r="CB184"/>
  <c r="BT189"/>
  <c r="BT184"/>
  <c r="I212"/>
  <c r="BJ212" s="1"/>
  <c r="BJ197"/>
  <c r="F513" i="2" s="1"/>
  <c r="I213" i="1"/>
  <c r="BJ213" s="1"/>
  <c r="BJ198"/>
  <c r="F514" i="2" s="1"/>
  <c r="AV490" i="1"/>
  <c r="BV490" s="1"/>
  <c r="BV473"/>
  <c r="R14" i="2" s="1"/>
  <c r="R15" s="1"/>
  <c r="BB507" i="1"/>
  <c r="CC507" s="1"/>
  <c r="CC505"/>
  <c r="J606"/>
  <c r="BK606" s="1"/>
  <c r="BK512"/>
  <c r="P606"/>
  <c r="P607" s="1"/>
  <c r="BQ512"/>
  <c r="AZ606"/>
  <c r="AZ607" s="1"/>
  <c r="CA607" s="1"/>
  <c r="CA512"/>
  <c r="BJ128"/>
  <c r="F198" i="2" s="1"/>
  <c r="AT875" i="1"/>
  <c r="BT875" s="1"/>
  <c r="BT755"/>
  <c r="BD757"/>
  <c r="CE757" s="1"/>
  <c r="CE753"/>
  <c r="Z36" i="14" s="1"/>
  <c r="N873" i="1"/>
  <c r="BO753"/>
  <c r="J36" i="14" s="1"/>
  <c r="R765" i="1"/>
  <c r="BS762"/>
  <c r="O861"/>
  <c r="BP861" s="1"/>
  <c r="BP850"/>
  <c r="BB861"/>
  <c r="CC850"/>
  <c r="O862"/>
  <c r="BP862" s="1"/>
  <c r="L136" i="2" s="1"/>
  <c r="BP851" i="1"/>
  <c r="BB862"/>
  <c r="CC862" s="1"/>
  <c r="Y136" i="2" s="1"/>
  <c r="CC851" i="1"/>
  <c r="O863"/>
  <c r="BP863" s="1"/>
  <c r="L137" i="2" s="1"/>
  <c r="BP852" i="1"/>
  <c r="BB863"/>
  <c r="CC863" s="1"/>
  <c r="Y137" i="2" s="1"/>
  <c r="CC852" i="1"/>
  <c r="R868"/>
  <c r="BS866"/>
  <c r="O144" i="2" s="1"/>
  <c r="O146" s="1"/>
  <c r="BE868" i="1"/>
  <c r="CF868" s="1"/>
  <c r="CF866"/>
  <c r="AB144" i="2" s="1"/>
  <c r="AB146" s="1"/>
  <c r="Q1010" i="1"/>
  <c r="BR1009"/>
  <c r="K1010"/>
  <c r="BL1009"/>
  <c r="O1048"/>
  <c r="BP1046"/>
  <c r="L225" i="2" s="1"/>
  <c r="BB1048" i="1"/>
  <c r="CC1048" s="1"/>
  <c r="CC1046"/>
  <c r="Y225" i="2" s="1"/>
  <c r="Y227" s="1"/>
  <c r="I1052" i="1"/>
  <c r="BJ1052" s="1"/>
  <c r="BJ1050"/>
  <c r="F229" i="2" s="1"/>
  <c r="BJ1134" i="1"/>
  <c r="I1137"/>
  <c r="BJ1139"/>
  <c r="I1142"/>
  <c r="I1147"/>
  <c r="BJ1147" s="1"/>
  <c r="BJ1144"/>
  <c r="I1152"/>
  <c r="BJ1149"/>
  <c r="F333" i="2" s="1"/>
  <c r="I1162" i="1"/>
  <c r="BJ1159"/>
  <c r="BJ1164"/>
  <c r="I1167"/>
  <c r="I1178"/>
  <c r="BJ1178" s="1"/>
  <c r="BJ1175"/>
  <c r="F298" i="2" s="1"/>
  <c r="I1190" i="1"/>
  <c r="BJ1190" s="1"/>
  <c r="BJ1187"/>
  <c r="I1210"/>
  <c r="BJ1210" s="1"/>
  <c r="BJ1207"/>
  <c r="F325" i="2" s="1"/>
  <c r="P1130" i="1"/>
  <c r="BQ1129"/>
  <c r="O1301"/>
  <c r="BP1299"/>
  <c r="BB1301"/>
  <c r="CC1301" s="1"/>
  <c r="CC1299"/>
  <c r="O1309"/>
  <c r="BP1307"/>
  <c r="BB1309"/>
  <c r="CC1309" s="1"/>
  <c r="CC1307"/>
  <c r="I1313"/>
  <c r="BJ1313" s="1"/>
  <c r="BJ1311"/>
  <c r="O1317"/>
  <c r="BP1315"/>
  <c r="L448" i="2" s="1"/>
  <c r="BB1317" i="1"/>
  <c r="CC1317" s="1"/>
  <c r="CC1315"/>
  <c r="Y448" i="2" s="1"/>
  <c r="I1321" i="1"/>
  <c r="BJ1319"/>
  <c r="F456" i="2" s="1"/>
  <c r="O1330" i="1"/>
  <c r="BP1330" s="1"/>
  <c r="BP1328"/>
  <c r="L452" i="2" s="1"/>
  <c r="BB1330" i="1"/>
  <c r="CC1330" s="1"/>
  <c r="CC1328"/>
  <c r="Y452" i="2" s="1"/>
  <c r="Y454" s="1"/>
  <c r="CB1865" i="1"/>
  <c r="BA1866"/>
  <c r="CB1866" s="1"/>
  <c r="W13" i="6" s="1"/>
  <c r="BG121" i="1"/>
  <c r="BK121"/>
  <c r="BL148"/>
  <c r="BN147"/>
  <c r="BI146"/>
  <c r="BK176"/>
  <c r="BH186"/>
  <c r="C16" i="14" s="1"/>
  <c r="BI190" i="1"/>
  <c r="BK188"/>
  <c r="BR187"/>
  <c r="BY208"/>
  <c r="U519" i="2" s="1"/>
  <c r="BH211" i="1"/>
  <c r="BK213"/>
  <c r="BR212"/>
  <c r="BN211"/>
  <c r="I18" i="14" s="1"/>
  <c r="BI222" i="1"/>
  <c r="BR230"/>
  <c r="M20" i="4" s="1"/>
  <c r="BY235" i="1"/>
  <c r="U489" i="2" s="1"/>
  <c r="BH236" i="1"/>
  <c r="C21" i="4" s="1"/>
  <c r="BQ242" i="1"/>
  <c r="BN249"/>
  <c r="BQ255"/>
  <c r="BY261"/>
  <c r="BH262"/>
  <c r="BR121"/>
  <c r="M13" i="14" s="1"/>
  <c r="BL121" i="1"/>
  <c r="G13" i="14" s="1"/>
  <c r="C14"/>
  <c r="BQ150" i="1"/>
  <c r="BK150"/>
  <c r="V1261"/>
  <c r="V1283"/>
  <c r="CF127"/>
  <c r="AB197" i="2" s="1"/>
  <c r="CF128" i="1"/>
  <c r="AB198" i="2" s="1"/>
  <c r="BR189" i="1"/>
  <c r="BR184"/>
  <c r="BV189"/>
  <c r="BV184"/>
  <c r="BB211"/>
  <c r="CC196"/>
  <c r="Y512" i="2" s="1"/>
  <c r="BB212" i="1"/>
  <c r="CC212" s="1"/>
  <c r="CC197"/>
  <c r="Y513" i="2" s="1"/>
  <c r="O213" i="1"/>
  <c r="BP213" s="1"/>
  <c r="BP198"/>
  <c r="L514" i="2" s="1"/>
  <c r="BB236" i="1"/>
  <c r="CC236" s="1"/>
  <c r="CC233"/>
  <c r="BB249"/>
  <c r="CC249" s="1"/>
  <c r="CC246"/>
  <c r="BB262"/>
  <c r="CC262" s="1"/>
  <c r="CC259"/>
  <c r="L291"/>
  <c r="BM291" s="1"/>
  <c r="BM288"/>
  <c r="BE323"/>
  <c r="CF323" s="1"/>
  <c r="CF303"/>
  <c r="BS885"/>
  <c r="BS883"/>
  <c r="BE904"/>
  <c r="CF904" s="1"/>
  <c r="CF902"/>
  <c r="BE912"/>
  <c r="CF912" s="1"/>
  <c r="CF910"/>
  <c r="L917"/>
  <c r="BM915"/>
  <c r="M1062"/>
  <c r="BN1056"/>
  <c r="G1062"/>
  <c r="BH1056"/>
  <c r="M1061"/>
  <c r="BN1061" s="1"/>
  <c r="I40" i="14" s="1"/>
  <c r="BN1055" i="1"/>
  <c r="M1057"/>
  <c r="G1061"/>
  <c r="BH1055"/>
  <c r="BA1355"/>
  <c r="CB1355" s="1"/>
  <c r="CB1354"/>
  <c r="X443" i="2" s="1"/>
  <c r="AT1355" i="1"/>
  <c r="BT1355" s="1"/>
  <c r="BT1354"/>
  <c r="P443" i="2" s="1"/>
  <c r="Q1355" i="1"/>
  <c r="BR1354"/>
  <c r="N443" i="2" s="1"/>
  <c r="BC1357" i="1"/>
  <c r="CD1357" s="1"/>
  <c r="Y46" i="14" s="1"/>
  <c r="CD1353" i="1"/>
  <c r="Z442" i="2" s="1"/>
  <c r="Z444" s="1"/>
  <c r="CE1350" i="1"/>
  <c r="CE1349"/>
  <c r="BO1349"/>
  <c r="BB1365"/>
  <c r="CC1365" s="1"/>
  <c r="CC1363"/>
  <c r="O1375"/>
  <c r="BP1375" s="1"/>
  <c r="BP1373"/>
  <c r="BB1375"/>
  <c r="CC1375" s="1"/>
  <c r="CC1373"/>
  <c r="I1380"/>
  <c r="BJ1380" s="1"/>
  <c r="BJ1378"/>
  <c r="O1385"/>
  <c r="BP1383"/>
  <c r="BB1385"/>
  <c r="CC1385" s="1"/>
  <c r="CC1383"/>
  <c r="O1397"/>
  <c r="BP1397" s="1"/>
  <c r="BP1395"/>
  <c r="BB1397"/>
  <c r="CC1397" s="1"/>
  <c r="CC1395"/>
  <c r="I1402"/>
  <c r="BJ1402" s="1"/>
  <c r="BJ1400"/>
  <c r="O1412"/>
  <c r="BP1410"/>
  <c r="L492" i="2" s="1"/>
  <c r="BB1412" i="1"/>
  <c r="CC1412" s="1"/>
  <c r="CC1410"/>
  <c r="Y492" i="2" s="1"/>
  <c r="O1425" i="1"/>
  <c r="BP1425" s="1"/>
  <c r="BP1423"/>
  <c r="BD1407"/>
  <c r="CE1407" s="1"/>
  <c r="CE1406"/>
  <c r="AA494" i="2" s="1"/>
  <c r="AV1407" i="1"/>
  <c r="BV1407" s="1"/>
  <c r="BV1406"/>
  <c r="R494" i="2" s="1"/>
  <c r="N1407" i="1"/>
  <c r="BO1406"/>
  <c r="H1407"/>
  <c r="BI1406"/>
  <c r="O1431"/>
  <c r="BP1431" s="1"/>
  <c r="BP1429"/>
  <c r="BB1431"/>
  <c r="CC1431" s="1"/>
  <c r="CC1429"/>
  <c r="O1448"/>
  <c r="BP1448" s="1"/>
  <c r="BP1446"/>
  <c r="L604" i="2" s="1"/>
  <c r="L606" s="1"/>
  <c r="BB1448" i="1"/>
  <c r="CC1448" s="1"/>
  <c r="CC1446"/>
  <c r="Y604" i="2" s="1"/>
  <c r="Y606" s="1"/>
  <c r="O1458" i="1"/>
  <c r="BP1456"/>
  <c r="L612" i="2" s="1"/>
  <c r="L614" s="1"/>
  <c r="BB1458" i="1"/>
  <c r="CC1458" s="1"/>
  <c r="CC1456"/>
  <c r="Y612" i="2" s="1"/>
  <c r="Y614" s="1"/>
  <c r="O1938" i="1"/>
  <c r="BP1936"/>
  <c r="BB1938"/>
  <c r="CC1938" s="1"/>
  <c r="CC1936"/>
  <c r="AB1938"/>
  <c r="BK1938"/>
  <c r="BJ190"/>
  <c r="BJ175"/>
  <c r="F240" i="2" s="1"/>
  <c r="BE184" i="1"/>
  <c r="CF184" s="1"/>
  <c r="CF179"/>
  <c r="AB242" i="2" s="1"/>
  <c r="AB245" s="1"/>
  <c r="BN189" i="1"/>
  <c r="BN184"/>
  <c r="BH189"/>
  <c r="BH184"/>
  <c r="CA189"/>
  <c r="CA184"/>
  <c r="L211"/>
  <c r="BM196"/>
  <c r="I512" i="2" s="1"/>
  <c r="L212" i="1"/>
  <c r="BM212" s="1"/>
  <c r="BM197"/>
  <c r="I513" i="2" s="1"/>
  <c r="L213" i="1"/>
  <c r="BM213" s="1"/>
  <c r="BM198"/>
  <c r="I514" i="2" s="1"/>
  <c r="L222" i="1"/>
  <c r="BM219"/>
  <c r="L230"/>
  <c r="BM227"/>
  <c r="L236"/>
  <c r="BM236" s="1"/>
  <c r="H21" i="4" s="1"/>
  <c r="BM233" i="1"/>
  <c r="R242"/>
  <c r="BS239"/>
  <c r="R255"/>
  <c r="BS255" s="1"/>
  <c r="BS252"/>
  <c r="BY252" s="1"/>
  <c r="L262"/>
  <c r="BM262" s="1"/>
  <c r="BM259"/>
  <c r="R269"/>
  <c r="BS266"/>
  <c r="O284"/>
  <c r="BP281"/>
  <c r="BB284"/>
  <c r="CC284" s="1"/>
  <c r="CC281"/>
  <c r="O323"/>
  <c r="BP303"/>
  <c r="BB323"/>
  <c r="CC323" s="1"/>
  <c r="CC303"/>
  <c r="CC307"/>
  <c r="CC304"/>
  <c r="O321"/>
  <c r="BP318"/>
  <c r="BB321"/>
  <c r="CC321" s="1"/>
  <c r="CC318"/>
  <c r="O339"/>
  <c r="BP336"/>
  <c r="L587" i="2" s="1"/>
  <c r="L590" s="1"/>
  <c r="BB339" i="1"/>
  <c r="CC339" s="1"/>
  <c r="CC336"/>
  <c r="Y587" i="2" s="1"/>
  <c r="Y590" s="1"/>
  <c r="L472" i="1"/>
  <c r="BM403"/>
  <c r="L473"/>
  <c r="BM404"/>
  <c r="L483"/>
  <c r="BM427"/>
  <c r="I17" i="2" s="1"/>
  <c r="L484" i="1"/>
  <c r="BM428"/>
  <c r="I18" i="2" s="1"/>
  <c r="L461" i="1"/>
  <c r="BM461" s="1"/>
  <c r="BM459"/>
  <c r="I36" i="2" s="1"/>
  <c r="I38" s="1"/>
  <c r="L465" i="1"/>
  <c r="BM463"/>
  <c r="I40" i="2" s="1"/>
  <c r="O921" i="1"/>
  <c r="BP921" s="1"/>
  <c r="BP919"/>
  <c r="BB921"/>
  <c r="CC921" s="1"/>
  <c r="CC919"/>
  <c r="BQ1016"/>
  <c r="AT1062"/>
  <c r="BT1062" s="1"/>
  <c r="BT1056"/>
  <c r="AT1057"/>
  <c r="BT1057" s="1"/>
  <c r="BD1061"/>
  <c r="CE1061" s="1"/>
  <c r="Z40" i="14" s="1"/>
  <c r="CE1055" i="1"/>
  <c r="BA1474"/>
  <c r="CB1474" s="1"/>
  <c r="CB1272"/>
  <c r="AT1474"/>
  <c r="BT1474" s="1"/>
  <c r="BT1272"/>
  <c r="Q1474"/>
  <c r="BR1272"/>
  <c r="K1474"/>
  <c r="BL1474" s="1"/>
  <c r="BL1272"/>
  <c r="BC1473"/>
  <c r="CD1473" s="1"/>
  <c r="CD1271"/>
  <c r="AU1473"/>
  <c r="BU1473" s="1"/>
  <c r="BU1271"/>
  <c r="M1473"/>
  <c r="BN1473" s="1"/>
  <c r="BN1271"/>
  <c r="N1472"/>
  <c r="BO1270"/>
  <c r="AN2064"/>
  <c r="AN1871"/>
  <c r="AY1953"/>
  <c r="BJ1953"/>
  <c r="V1955"/>
  <c r="AY1954"/>
  <c r="BJ1954"/>
  <c r="BY1954" s="1"/>
  <c r="O1960"/>
  <c r="BP1960" s="1"/>
  <c r="BP1958"/>
  <c r="BB1960"/>
  <c r="CC1960" s="1"/>
  <c r="CC1958"/>
  <c r="AY1962"/>
  <c r="BJ1962"/>
  <c r="AY1963"/>
  <c r="BJ1963"/>
  <c r="BY1963" s="1"/>
  <c r="O1968"/>
  <c r="BP1966"/>
  <c r="BB1968"/>
  <c r="CC1968" s="1"/>
  <c r="CC1966"/>
  <c r="AY1967"/>
  <c r="BP1967"/>
  <c r="BY1967" s="1"/>
  <c r="T2458"/>
  <c r="T2459" s="1"/>
  <c r="T2544" s="1"/>
  <c r="T2448"/>
  <c r="BJ1388"/>
  <c r="BN150"/>
  <c r="BQ148"/>
  <c r="BK148"/>
  <c r="BR147"/>
  <c r="BL147"/>
  <c r="BN146"/>
  <c r="I14" i="14" s="1"/>
  <c r="BO176" i="1"/>
  <c r="BI176"/>
  <c r="BH190"/>
  <c r="BN190"/>
  <c r="BO188"/>
  <c r="BI188"/>
  <c r="BQ187"/>
  <c r="BK187"/>
  <c r="BR186"/>
  <c r="M16" i="14" s="1"/>
  <c r="BL186" i="1"/>
  <c r="G16" i="14" s="1"/>
  <c r="BY206" i="1"/>
  <c r="U517" i="2" s="1"/>
  <c r="BY207" i="1"/>
  <c r="U518" i="2" s="1"/>
  <c r="BO213" i="1"/>
  <c r="BI213"/>
  <c r="BQ212"/>
  <c r="BK212"/>
  <c r="BR211"/>
  <c r="M18" i="14" s="1"/>
  <c r="BL211" i="1"/>
  <c r="G18" i="14" s="1"/>
  <c r="BN222" i="1"/>
  <c r="I19" i="4" s="1"/>
  <c r="BH230" i="1"/>
  <c r="C20" i="4" s="1"/>
  <c r="BN230" i="1"/>
  <c r="I20" i="4" s="1"/>
  <c r="BY234" i="1"/>
  <c r="U488" i="2" s="1"/>
  <c r="BI236" i="1"/>
  <c r="D21" i="4" s="1"/>
  <c r="BO236" i="1"/>
  <c r="J21" i="4" s="1"/>
  <c r="BL242" i="1"/>
  <c r="BR242"/>
  <c r="BI249"/>
  <c r="BO249"/>
  <c r="BL255"/>
  <c r="BR255"/>
  <c r="BY260"/>
  <c r="BI262"/>
  <c r="BO262"/>
  <c r="BL269"/>
  <c r="BR269"/>
  <c r="BY275"/>
  <c r="BY276"/>
  <c r="BH277"/>
  <c r="BN277"/>
  <c r="BK284"/>
  <c r="BQ284"/>
  <c r="BH291"/>
  <c r="BN291"/>
  <c r="AB1968"/>
  <c r="BB269"/>
  <c r="CC269" s="1"/>
  <c r="CC266"/>
  <c r="R291"/>
  <c r="BS288"/>
  <c r="I477"/>
  <c r="BJ427"/>
  <c r="F17" i="2" s="1"/>
  <c r="I478" i="1"/>
  <c r="BJ428"/>
  <c r="F18" i="2" s="1"/>
  <c r="I465" i="1"/>
  <c r="BJ463"/>
  <c r="F40" i="2" s="1"/>
  <c r="BS498" i="1"/>
  <c r="O57" i="2" s="1"/>
  <c r="CF498" i="1"/>
  <c r="AB57" i="2" s="1"/>
  <c r="H606" i="1"/>
  <c r="BI606" s="1"/>
  <c r="BI512"/>
  <c r="N606"/>
  <c r="BO606" s="1"/>
  <c r="BO512"/>
  <c r="BD606"/>
  <c r="CE606" s="1"/>
  <c r="CE512"/>
  <c r="R512"/>
  <c r="R606" s="1"/>
  <c r="BS510"/>
  <c r="R540"/>
  <c r="BS540" s="1"/>
  <c r="BS537"/>
  <c r="L557"/>
  <c r="BM557" s="1"/>
  <c r="BM554"/>
  <c r="R563"/>
  <c r="BS560"/>
  <c r="L569"/>
  <c r="BM569" s="1"/>
  <c r="BM566"/>
  <c r="R575"/>
  <c r="BS575" s="1"/>
  <c r="BS572"/>
  <c r="L581"/>
  <c r="BM581" s="1"/>
  <c r="BM578"/>
  <c r="R587"/>
  <c r="BS587" s="1"/>
  <c r="BS584"/>
  <c r="BY584" s="1"/>
  <c r="R600"/>
  <c r="BS600" s="1"/>
  <c r="BS597"/>
  <c r="BY597" s="1"/>
  <c r="L614"/>
  <c r="BM614" s="1"/>
  <c r="BM611"/>
  <c r="R619"/>
  <c r="BS616"/>
  <c r="L625"/>
  <c r="BM625" s="1"/>
  <c r="BM622"/>
  <c r="L655"/>
  <c r="BM655" s="1"/>
  <c r="BM652"/>
  <c r="BA739"/>
  <c r="CB739" s="1"/>
  <c r="CB676"/>
  <c r="AT739"/>
  <c r="BT739" s="1"/>
  <c r="BT676"/>
  <c r="R697"/>
  <c r="BS694"/>
  <c r="L703"/>
  <c r="BM703" s="1"/>
  <c r="BM700"/>
  <c r="R709"/>
  <c r="BS709" s="1"/>
  <c r="BS706"/>
  <c r="BY706" s="1"/>
  <c r="I753"/>
  <c r="BJ753" s="1"/>
  <c r="E36" i="14" s="1"/>
  <c r="BJ731" i="1"/>
  <c r="F83" i="2" s="1"/>
  <c r="I754" i="1"/>
  <c r="BJ754" s="1"/>
  <c r="BJ732"/>
  <c r="I755"/>
  <c r="BJ755" s="1"/>
  <c r="BJ733"/>
  <c r="F85" i="2" s="1"/>
  <c r="I746" i="1"/>
  <c r="BJ746" s="1"/>
  <c r="BJ743"/>
  <c r="F88" i="2" s="1"/>
  <c r="F91" s="1"/>
  <c r="AU875" i="1"/>
  <c r="BU875" s="1"/>
  <c r="BU755"/>
  <c r="BD874"/>
  <c r="CE874" s="1"/>
  <c r="CE754"/>
  <c r="AV874"/>
  <c r="BV874" s="1"/>
  <c r="BV754"/>
  <c r="H874"/>
  <c r="BI754"/>
  <c r="P757"/>
  <c r="BQ753"/>
  <c r="L36" i="14" s="1"/>
  <c r="O765" i="1"/>
  <c r="BP762"/>
  <c r="BB765"/>
  <c r="CC765" s="1"/>
  <c r="CC762"/>
  <c r="I846"/>
  <c r="BJ846" s="1"/>
  <c r="BJ772"/>
  <c r="J876"/>
  <c r="BK868"/>
  <c r="O885"/>
  <c r="BP883"/>
  <c r="BB885"/>
  <c r="CC885" s="1"/>
  <c r="CC883"/>
  <c r="O893"/>
  <c r="BP891"/>
  <c r="BB893"/>
  <c r="CC893" s="1"/>
  <c r="CC891"/>
  <c r="O904"/>
  <c r="BP902"/>
  <c r="BB904"/>
  <c r="CC904" s="1"/>
  <c r="CC902"/>
  <c r="O912"/>
  <c r="BP910"/>
  <c r="BB912"/>
  <c r="CC912" s="1"/>
  <c r="CC910"/>
  <c r="L921"/>
  <c r="BM919"/>
  <c r="O925"/>
  <c r="BP923"/>
  <c r="BB925"/>
  <c r="CC925" s="1"/>
  <c r="CC923"/>
  <c r="O933"/>
  <c r="BP933" s="1"/>
  <c r="BP931"/>
  <c r="BB933"/>
  <c r="CC933" s="1"/>
  <c r="CC931"/>
  <c r="O941"/>
  <c r="BP941" s="1"/>
  <c r="BP939"/>
  <c r="BB941"/>
  <c r="CC941" s="1"/>
  <c r="CC939"/>
  <c r="I945"/>
  <c r="BJ945" s="1"/>
  <c r="BJ943"/>
  <c r="O949"/>
  <c r="BP949" s="1"/>
  <c r="BP947"/>
  <c r="BB949"/>
  <c r="CC949" s="1"/>
  <c r="CC947"/>
  <c r="I953"/>
  <c r="BJ953" s="1"/>
  <c r="BJ951"/>
  <c r="O957"/>
  <c r="BP957" s="1"/>
  <c r="BP955"/>
  <c r="BB957"/>
  <c r="CC957" s="1"/>
  <c r="CC955"/>
  <c r="I961"/>
  <c r="BJ959"/>
  <c r="G963"/>
  <c r="BH961"/>
  <c r="M963"/>
  <c r="BN961"/>
  <c r="AU963"/>
  <c r="BU961"/>
  <c r="BC963"/>
  <c r="CD961"/>
  <c r="BM965"/>
  <c r="I381" i="2" s="1"/>
  <c r="R971" i="1"/>
  <c r="BS969"/>
  <c r="O391" i="2" s="1"/>
  <c r="BE971" i="1"/>
  <c r="CF971" s="1"/>
  <c r="CF969"/>
  <c r="AB391" i="2" s="1"/>
  <c r="AB393" s="1"/>
  <c r="L976" i="1"/>
  <c r="BM976" s="1"/>
  <c r="BM974"/>
  <c r="I395" i="2" s="1"/>
  <c r="I397" s="1"/>
  <c r="R982" i="1"/>
  <c r="BS982" s="1"/>
  <c r="BS980"/>
  <c r="O369" i="2" s="1"/>
  <c r="O371" s="1"/>
  <c r="BE982" i="1"/>
  <c r="CF982" s="1"/>
  <c r="CF980"/>
  <c r="AB369" i="2" s="1"/>
  <c r="AB371" s="1"/>
  <c r="L986" i="1"/>
  <c r="BM986" s="1"/>
  <c r="BM984"/>
  <c r="R990"/>
  <c r="BS988"/>
  <c r="O365" i="2" s="1"/>
  <c r="O367" s="1"/>
  <c r="BE990" i="1"/>
  <c r="CF990" s="1"/>
  <c r="CF988"/>
  <c r="AB365" i="2" s="1"/>
  <c r="AB367" s="1"/>
  <c r="L994" i="1"/>
  <c r="BM992"/>
  <c r="I373" i="2" s="1"/>
  <c r="L1009" i="1"/>
  <c r="BM993"/>
  <c r="R999"/>
  <c r="BS999" s="1"/>
  <c r="BS997"/>
  <c r="O377" i="2" s="1"/>
  <c r="O379" s="1"/>
  <c r="BE999" i="1"/>
  <c r="CF999" s="1"/>
  <c r="CF997"/>
  <c r="AB377" i="2" s="1"/>
  <c r="AB379" s="1"/>
  <c r="L1004" i="1"/>
  <c r="BM1004" s="1"/>
  <c r="BM1002"/>
  <c r="I387" i="2" s="1"/>
  <c r="I389" s="1"/>
  <c r="BD1030" i="1"/>
  <c r="CE1030" s="1"/>
  <c r="CE1029"/>
  <c r="H1030"/>
  <c r="BI1029"/>
  <c r="N1062"/>
  <c r="BO1056"/>
  <c r="H1062"/>
  <c r="BI1056"/>
  <c r="N1061"/>
  <c r="BO1055"/>
  <c r="H1061"/>
  <c r="BI1061" s="1"/>
  <c r="D40" i="14" s="1"/>
  <c r="BI1055" i="1"/>
  <c r="BC1062"/>
  <c r="CD1062" s="1"/>
  <c r="CD1056"/>
  <c r="AU1062"/>
  <c r="BU1062" s="1"/>
  <c r="BU1056"/>
  <c r="AP1062"/>
  <c r="AP1063" s="1"/>
  <c r="AP1057"/>
  <c r="BP1067"/>
  <c r="CC1067"/>
  <c r="L1091"/>
  <c r="BM1091" s="1"/>
  <c r="BM1081"/>
  <c r="I249" i="2" s="1"/>
  <c r="I250" s="1"/>
  <c r="J1092" i="1"/>
  <c r="BK1091"/>
  <c r="AV1285"/>
  <c r="BV1285" s="1"/>
  <c r="BV1200"/>
  <c r="BU1260"/>
  <c r="AU1263"/>
  <c r="BU1263" s="1"/>
  <c r="AV1280"/>
  <c r="BV1280" s="1"/>
  <c r="BV1232"/>
  <c r="BD1357"/>
  <c r="CE1357" s="1"/>
  <c r="Z46" i="14" s="1"/>
  <c r="CE1353" i="1"/>
  <c r="AA442" i="2" s="1"/>
  <c r="BA1357" i="1"/>
  <c r="CB1357" s="1"/>
  <c r="W46" i="14" s="1"/>
  <c r="CB1348" i="1"/>
  <c r="R1370"/>
  <c r="BS1370" s="1"/>
  <c r="BS1368"/>
  <c r="BE1370"/>
  <c r="CF1370" s="1"/>
  <c r="CF1368"/>
  <c r="L1375"/>
  <c r="BM1373"/>
  <c r="R1380"/>
  <c r="BS1380" s="1"/>
  <c r="BS1378"/>
  <c r="BE1380"/>
  <c r="CF1380" s="1"/>
  <c r="CF1378"/>
  <c r="L1385"/>
  <c r="BM1385" s="1"/>
  <c r="BM1383"/>
  <c r="R1390"/>
  <c r="BS1390" s="1"/>
  <c r="BS1388"/>
  <c r="BE1390"/>
  <c r="CF1390" s="1"/>
  <c r="CF1388"/>
  <c r="L1397"/>
  <c r="BM1395"/>
  <c r="R1402"/>
  <c r="BS1402" s="1"/>
  <c r="BS1400"/>
  <c r="BE1402"/>
  <c r="CF1402" s="1"/>
  <c r="CF1400"/>
  <c r="L1412"/>
  <c r="BM1412" s="1"/>
  <c r="BM1410"/>
  <c r="I492" i="2" s="1"/>
  <c r="BC1437" i="1"/>
  <c r="CD1437" s="1"/>
  <c r="Y22" i="5" s="1"/>
  <c r="CD1435" i="1"/>
  <c r="AU1437"/>
  <c r="BU1437" s="1"/>
  <c r="P22" i="5" s="1"/>
  <c r="BU1435" i="1"/>
  <c r="BB1494"/>
  <c r="CC1494" s="1"/>
  <c r="X9" i="6" s="1"/>
  <c r="CC1492" i="1"/>
  <c r="Y60" i="2" s="1"/>
  <c r="R1934" i="1"/>
  <c r="BS1934" s="1"/>
  <c r="BS1932"/>
  <c r="BE1934"/>
  <c r="CF1934" s="1"/>
  <c r="CF1932"/>
  <c r="L1943"/>
  <c r="BM1941"/>
  <c r="BM1942"/>
  <c r="R1947"/>
  <c r="BS1945"/>
  <c r="AR1947"/>
  <c r="BE1947"/>
  <c r="CF1945"/>
  <c r="BS1946"/>
  <c r="AE1947"/>
  <c r="CF1946"/>
  <c r="BL1947"/>
  <c r="BR1947"/>
  <c r="CB1947"/>
  <c r="BM1949"/>
  <c r="L1951"/>
  <c r="BM1951" s="1"/>
  <c r="BM1970"/>
  <c r="L1972"/>
  <c r="BM1972" s="1"/>
  <c r="R1980"/>
  <c r="BS1980" s="1"/>
  <c r="BS1978"/>
  <c r="CF1978"/>
  <c r="BE1980"/>
  <c r="CF1980" s="1"/>
  <c r="AY1979"/>
  <c r="BS1979"/>
  <c r="BY1979" s="1"/>
  <c r="BM1983"/>
  <c r="L1985"/>
  <c r="BM1985" s="1"/>
  <c r="BJ2172"/>
  <c r="BM2177"/>
  <c r="BM2180"/>
  <c r="I98" i="2" s="1"/>
  <c r="L2182" i="1"/>
  <c r="BM2182" s="1"/>
  <c r="BK269"/>
  <c r="BL277"/>
  <c r="BY283"/>
  <c r="BI284"/>
  <c r="BL291"/>
  <c r="BI297"/>
  <c r="BQ296"/>
  <c r="BR295"/>
  <c r="BI307"/>
  <c r="BL314"/>
  <c r="BI321"/>
  <c r="BK326"/>
  <c r="G554" i="2" s="1"/>
  <c r="BL325" i="1"/>
  <c r="H553" i="2" s="1"/>
  <c r="BI323" i="1"/>
  <c r="BL334"/>
  <c r="BI339"/>
  <c r="BR344"/>
  <c r="AW473"/>
  <c r="BO461"/>
  <c r="BI461"/>
  <c r="BQ465"/>
  <c r="BK465"/>
  <c r="BN478"/>
  <c r="BO477"/>
  <c r="BI477"/>
  <c r="BQ473"/>
  <c r="M14" i="2" s="1"/>
  <c r="BK473" i="1"/>
  <c r="G14" i="2" s="1"/>
  <c r="BR472" i="1"/>
  <c r="N13" i="2" s="1"/>
  <c r="BL472" i="1"/>
  <c r="H13" i="2" s="1"/>
  <c r="BN484" i="1"/>
  <c r="BO483"/>
  <c r="BI483"/>
  <c r="BL500"/>
  <c r="G9" i="5" s="1"/>
  <c r="BR500" i="1"/>
  <c r="M9" i="5" s="1"/>
  <c r="BI507" i="1"/>
  <c r="BO507"/>
  <c r="BY556"/>
  <c r="BI557"/>
  <c r="BO557"/>
  <c r="BL563"/>
  <c r="BR563"/>
  <c r="BI569"/>
  <c r="BO569"/>
  <c r="BL575"/>
  <c r="BR575"/>
  <c r="BI581"/>
  <c r="BO581"/>
  <c r="BL587"/>
  <c r="BR587"/>
  <c r="BY592"/>
  <c r="BI594"/>
  <c r="BO594"/>
  <c r="BL600"/>
  <c r="BR600"/>
  <c r="BY612"/>
  <c r="BI614"/>
  <c r="BO614"/>
  <c r="BL619"/>
  <c r="BR619"/>
  <c r="BY624"/>
  <c r="BI625"/>
  <c r="BO625"/>
  <c r="BQ605"/>
  <c r="BK605"/>
  <c r="BR604"/>
  <c r="BL604"/>
  <c r="BY628"/>
  <c r="BY635"/>
  <c r="BN640"/>
  <c r="BO639"/>
  <c r="BI639"/>
  <c r="BQ638"/>
  <c r="BK638"/>
  <c r="BR649"/>
  <c r="BL649"/>
  <c r="BI655"/>
  <c r="BO655"/>
  <c r="BR676"/>
  <c r="BL676"/>
  <c r="BN675"/>
  <c r="BO674"/>
  <c r="BI674"/>
  <c r="BL685"/>
  <c r="BR685"/>
  <c r="BY689"/>
  <c r="BI691"/>
  <c r="BO691"/>
  <c r="BL697"/>
  <c r="BR697"/>
  <c r="BI703"/>
  <c r="BO703"/>
  <c r="BL709"/>
  <c r="BR709"/>
  <c r="BI715"/>
  <c r="BO715"/>
  <c r="BQ720"/>
  <c r="BK720"/>
  <c r="BY744"/>
  <c r="U89" i="2" s="1"/>
  <c r="BK734" i="1"/>
  <c r="BR746"/>
  <c r="BL746"/>
  <c r="BN755"/>
  <c r="BO754"/>
  <c r="BK765"/>
  <c r="BQ765"/>
  <c r="L12" i="5" s="1"/>
  <c r="BY776" i="1"/>
  <c r="BY777"/>
  <c r="BY781"/>
  <c r="BY782"/>
  <c r="BY787"/>
  <c r="BY788"/>
  <c r="BY792"/>
  <c r="BY798"/>
  <c r="BY800"/>
  <c r="BY807"/>
  <c r="BY812"/>
  <c r="BY816"/>
  <c r="BY821"/>
  <c r="BY825"/>
  <c r="BY826"/>
  <c r="BY827"/>
  <c r="BY831"/>
  <c r="BY832"/>
  <c r="BY837"/>
  <c r="BY840"/>
  <c r="BY841"/>
  <c r="BY842"/>
  <c r="BN863"/>
  <c r="J137" i="2" s="1"/>
  <c r="BQ868" i="1"/>
  <c r="BK885"/>
  <c r="BQ885"/>
  <c r="BY888"/>
  <c r="BH889"/>
  <c r="BN889"/>
  <c r="BK893"/>
  <c r="BQ893"/>
  <c r="BH898"/>
  <c r="BN898"/>
  <c r="BK904"/>
  <c r="BQ904"/>
  <c r="BY907"/>
  <c r="BH908"/>
  <c r="BN908"/>
  <c r="BK912"/>
  <c r="BQ912"/>
  <c r="BH917"/>
  <c r="BN917"/>
  <c r="BY920"/>
  <c r="BI921"/>
  <c r="BO921"/>
  <c r="BK925"/>
  <c r="BQ925"/>
  <c r="BY928"/>
  <c r="BH929"/>
  <c r="BN929"/>
  <c r="BK933"/>
  <c r="BQ933"/>
  <c r="BH937"/>
  <c r="BN937"/>
  <c r="BK941"/>
  <c r="BQ941"/>
  <c r="BH945"/>
  <c r="BN945"/>
  <c r="BK949"/>
  <c r="BQ949"/>
  <c r="BY952"/>
  <c r="BH953"/>
  <c r="BN953"/>
  <c r="BK957"/>
  <c r="BQ957"/>
  <c r="BY960"/>
  <c r="BI967"/>
  <c r="BO967"/>
  <c r="BL971"/>
  <c r="BR971"/>
  <c r="BI976"/>
  <c r="BO976"/>
  <c r="BL982"/>
  <c r="BR982"/>
  <c r="BI986"/>
  <c r="BO986"/>
  <c r="BL990"/>
  <c r="BR990"/>
  <c r="BI994"/>
  <c r="BO994"/>
  <c r="BL999"/>
  <c r="BR999"/>
  <c r="BY1003"/>
  <c r="U388" i="2" s="1"/>
  <c r="BI1004" i="1"/>
  <c r="BO1004"/>
  <c r="BL1038"/>
  <c r="BR1038"/>
  <c r="AK1030"/>
  <c r="AF1030"/>
  <c r="BO1029"/>
  <c r="BQ1028"/>
  <c r="BK1028"/>
  <c r="BR1076"/>
  <c r="BL1076"/>
  <c r="G41" i="14" s="1"/>
  <c r="BY1096" i="1"/>
  <c r="U573" i="2" s="1"/>
  <c r="BY1116" i="1"/>
  <c r="U522" i="2" s="1"/>
  <c r="BQ1091" i="1"/>
  <c r="BR1090"/>
  <c r="M42" i="14" s="1"/>
  <c r="L1090" i="1"/>
  <c r="BO1147"/>
  <c r="BN1152"/>
  <c r="BH1157"/>
  <c r="BN1157"/>
  <c r="BI1200"/>
  <c r="BO1200"/>
  <c r="BL1205"/>
  <c r="BR1205"/>
  <c r="BI1210"/>
  <c r="BO1210"/>
  <c r="BK1220"/>
  <c r="BQ1220"/>
  <c r="BH1220"/>
  <c r="BN1262"/>
  <c r="BR1261"/>
  <c r="BL1261"/>
  <c r="BN1260"/>
  <c r="BO1255"/>
  <c r="BI1255"/>
  <c r="BQ1254"/>
  <c r="BK1254"/>
  <c r="BR1253"/>
  <c r="M45" i="14" s="1"/>
  <c r="BL1253" i="1"/>
  <c r="G45" i="14" s="1"/>
  <c r="BN1227" i="1"/>
  <c r="BI1365"/>
  <c r="BO1365"/>
  <c r="BL1370"/>
  <c r="BR1370"/>
  <c r="BY1374"/>
  <c r="BI1375"/>
  <c r="BO1375"/>
  <c r="BL1380"/>
  <c r="BR1380"/>
  <c r="BI1385"/>
  <c r="BO1385"/>
  <c r="BL1390"/>
  <c r="BR1390"/>
  <c r="BI1397"/>
  <c r="BO1397"/>
  <c r="BL1402"/>
  <c r="BR1402"/>
  <c r="BI1412"/>
  <c r="D21" i="5" s="1"/>
  <c r="BO1412" i="1"/>
  <c r="J21" i="5" s="1"/>
  <c r="BO1458" i="1"/>
  <c r="Y1943"/>
  <c r="T2064"/>
  <c r="O269"/>
  <c r="BP266"/>
  <c r="R277"/>
  <c r="BS277" s="1"/>
  <c r="BS274"/>
  <c r="BY274" s="1"/>
  <c r="L284"/>
  <c r="BM284" s="1"/>
  <c r="BM281"/>
  <c r="L323"/>
  <c r="BM323" s="1"/>
  <c r="BM303"/>
  <c r="BM304"/>
  <c r="R314"/>
  <c r="BS311"/>
  <c r="L321"/>
  <c r="BM321" s="1"/>
  <c r="BM318"/>
  <c r="R334"/>
  <c r="BS331"/>
  <c r="O597" i="2" s="1"/>
  <c r="L339" i="1"/>
  <c r="BM339" s="1"/>
  <c r="BM336"/>
  <c r="I587" i="2" s="1"/>
  <c r="I590" s="1"/>
  <c r="I472" i="1"/>
  <c r="BJ403"/>
  <c r="I473"/>
  <c r="BJ404"/>
  <c r="BP126"/>
  <c r="BP127"/>
  <c r="CC127"/>
  <c r="Y197" i="2" s="1"/>
  <c r="BP128" i="1"/>
  <c r="L198" i="2" s="1"/>
  <c r="CC128" i="1"/>
  <c r="Y198" i="2" s="1"/>
  <c r="O176" i="1"/>
  <c r="BP171"/>
  <c r="BP190"/>
  <c r="BP175"/>
  <c r="L240" i="2" s="1"/>
  <c r="CC190" i="1"/>
  <c r="CC175"/>
  <c r="Y240" i="2" s="1"/>
  <c r="BQ189" i="1"/>
  <c r="BQ184"/>
  <c r="BK189"/>
  <c r="BK184"/>
  <c r="CD189"/>
  <c r="CD184"/>
  <c r="BU189"/>
  <c r="BU184"/>
  <c r="R211"/>
  <c r="BS196"/>
  <c r="O512" i="2" s="1"/>
  <c r="BE211" i="1"/>
  <c r="CF211" s="1"/>
  <c r="AA18" i="14" s="1"/>
  <c r="CF196" i="1"/>
  <c r="AB512" i="2" s="1"/>
  <c r="R212" i="1"/>
  <c r="BS212" s="1"/>
  <c r="BS197"/>
  <c r="O513" i="2" s="1"/>
  <c r="BE212" i="1"/>
  <c r="CF212" s="1"/>
  <c r="CF197"/>
  <c r="AB513" i="2" s="1"/>
  <c r="R213" i="1"/>
  <c r="BS213" s="1"/>
  <c r="BS198"/>
  <c r="O514" i="2" s="1"/>
  <c r="BE213" i="1"/>
  <c r="CF213" s="1"/>
  <c r="CF198"/>
  <c r="AB514" i="2" s="1"/>
  <c r="M214" i="1"/>
  <c r="BN212"/>
  <c r="H214"/>
  <c r="BI211"/>
  <c r="D18" i="14" s="1"/>
  <c r="BE222" i="1"/>
  <c r="CF222" s="1"/>
  <c r="AA19" i="4" s="1"/>
  <c r="CF219" i="1"/>
  <c r="R230"/>
  <c r="BS230" s="1"/>
  <c r="N20" i="4" s="1"/>
  <c r="BS227" i="1"/>
  <c r="BE230"/>
  <c r="CF230" s="1"/>
  <c r="AA20" i="4" s="1"/>
  <c r="CF227" i="1"/>
  <c r="R236"/>
  <c r="BS233"/>
  <c r="L242"/>
  <c r="BM242" s="1"/>
  <c r="BM239"/>
  <c r="R249"/>
  <c r="BS249" s="1"/>
  <c r="BS246"/>
  <c r="R262"/>
  <c r="BS259"/>
  <c r="BB277"/>
  <c r="CC277" s="1"/>
  <c r="CC274"/>
  <c r="O291"/>
  <c r="BP288"/>
  <c r="BB291"/>
  <c r="CC291" s="1"/>
  <c r="CC288"/>
  <c r="O314"/>
  <c r="BP311"/>
  <c r="BB314"/>
  <c r="CC314" s="1"/>
  <c r="CC311"/>
  <c r="BB325"/>
  <c r="CC325" s="1"/>
  <c r="Y553" i="2" s="1"/>
  <c r="CC312" i="1"/>
  <c r="O334"/>
  <c r="BP331"/>
  <c r="L597" i="2" s="1"/>
  <c r="L600" s="1"/>
  <c r="BB334" i="1"/>
  <c r="CC334" s="1"/>
  <c r="CC331"/>
  <c r="Y597" i="2" s="1"/>
  <c r="Y600" s="1"/>
  <c r="O344" i="1"/>
  <c r="BP341"/>
  <c r="L592" i="2" s="1"/>
  <c r="BB344" i="1"/>
  <c r="CC344" s="1"/>
  <c r="CC341"/>
  <c r="Y592" i="2" s="1"/>
  <c r="Y595" s="1"/>
  <c r="BC357" i="1"/>
  <c r="CD357" s="1"/>
  <c r="CD356"/>
  <c r="J357"/>
  <c r="BK354"/>
  <c r="R472"/>
  <c r="BS403"/>
  <c r="BE472"/>
  <c r="CF472" s="1"/>
  <c r="AB13" i="2" s="1"/>
  <c r="CF403" i="1"/>
  <c r="R473"/>
  <c r="BS404"/>
  <c r="BE473"/>
  <c r="CF473" s="1"/>
  <c r="AB14" i="2" s="1"/>
  <c r="CF404" i="1"/>
  <c r="R477"/>
  <c r="BS427"/>
  <c r="O17" i="2" s="1"/>
  <c r="BE483" i="1"/>
  <c r="CF483" s="1"/>
  <c r="CF427"/>
  <c r="AB17" i="2" s="1"/>
  <c r="R484" i="1"/>
  <c r="BS428"/>
  <c r="O18" i="2" s="1"/>
  <c r="BE478" i="1"/>
  <c r="CF478" s="1"/>
  <c r="CF428"/>
  <c r="AB18" i="2" s="1"/>
  <c r="R461" i="1"/>
  <c r="BS461" s="1"/>
  <c r="BS459"/>
  <c r="O36" i="2" s="1"/>
  <c r="BE461" i="1"/>
  <c r="CF461" s="1"/>
  <c r="CF459"/>
  <c r="AB36" i="2" s="1"/>
  <c r="AB38" s="1"/>
  <c r="R465" i="1"/>
  <c r="BS463"/>
  <c r="O40" i="2" s="1"/>
  <c r="O42" s="1"/>
  <c r="BE465" i="1"/>
  <c r="CF465" s="1"/>
  <c r="CF463"/>
  <c r="AB40" i="2" s="1"/>
  <c r="AB42" s="1"/>
  <c r="BP498" i="1"/>
  <c r="L57" i="2" s="1"/>
  <c r="CC498" i="1"/>
  <c r="Y57" i="2" s="1"/>
  <c r="M606" i="1"/>
  <c r="BN606" s="1"/>
  <c r="BN512"/>
  <c r="S606"/>
  <c r="S726" s="1"/>
  <c r="BG512"/>
  <c r="AU606"/>
  <c r="BU606" s="1"/>
  <c r="BU512"/>
  <c r="BC606"/>
  <c r="CD606" s="1"/>
  <c r="CD512"/>
  <c r="O512"/>
  <c r="BP512" s="1"/>
  <c r="BP510"/>
  <c r="O540"/>
  <c r="BP540" s="1"/>
  <c r="BP537"/>
  <c r="BB540"/>
  <c r="CC540" s="1"/>
  <c r="CC537"/>
  <c r="O563"/>
  <c r="BP560"/>
  <c r="BB563"/>
  <c r="CC563" s="1"/>
  <c r="CC560"/>
  <c r="BB575"/>
  <c r="CC575" s="1"/>
  <c r="CC572"/>
  <c r="BB587"/>
  <c r="CC587" s="1"/>
  <c r="CC584"/>
  <c r="BB600"/>
  <c r="CC600" s="1"/>
  <c r="CC597"/>
  <c r="O619"/>
  <c r="BP616"/>
  <c r="BB619"/>
  <c r="CC619" s="1"/>
  <c r="CC616"/>
  <c r="I649"/>
  <c r="BJ649" s="1"/>
  <c r="BJ646"/>
  <c r="BD738"/>
  <c r="CE738" s="1"/>
  <c r="CE675"/>
  <c r="AV738"/>
  <c r="BV738" s="1"/>
  <c r="BV675"/>
  <c r="O685"/>
  <c r="BP682"/>
  <c r="BB685"/>
  <c r="CC685" s="1"/>
  <c r="CC682"/>
  <c r="O697"/>
  <c r="BP694"/>
  <c r="BB697"/>
  <c r="CC697" s="1"/>
  <c r="CC694"/>
  <c r="BB709"/>
  <c r="CC709" s="1"/>
  <c r="CC706"/>
  <c r="R753"/>
  <c r="BS731"/>
  <c r="O83" i="2" s="1"/>
  <c r="R754" i="1"/>
  <c r="BS754" s="1"/>
  <c r="BS732"/>
  <c r="O84" i="2" s="1"/>
  <c r="BE754" i="1"/>
  <c r="CF754" s="1"/>
  <c r="CF732"/>
  <c r="AB84" i="2" s="1"/>
  <c r="R755" i="1"/>
  <c r="BS755" s="1"/>
  <c r="BS733"/>
  <c r="O85" i="2" s="1"/>
  <c r="BE755" i="1"/>
  <c r="CF755" s="1"/>
  <c r="CF733"/>
  <c r="AB85" i="2" s="1"/>
  <c r="R746" i="1"/>
  <c r="BS746" s="1"/>
  <c r="BS743"/>
  <c r="O88" i="2" s="1"/>
  <c r="O91" s="1"/>
  <c r="BE746" i="1"/>
  <c r="CF746" s="1"/>
  <c r="CF743"/>
  <c r="AB88" i="2" s="1"/>
  <c r="AB91" s="1"/>
  <c r="R751" i="1"/>
  <c r="BS751" s="1"/>
  <c r="BS749"/>
  <c r="BE751"/>
  <c r="CF751" s="1"/>
  <c r="CF749"/>
  <c r="AB93" i="2" s="1"/>
  <c r="AB95" s="1"/>
  <c r="N875" i="1"/>
  <c r="BO755"/>
  <c r="AT757"/>
  <c r="BT757" s="1"/>
  <c r="BT753"/>
  <c r="O36" i="14" s="1"/>
  <c r="L765" i="1"/>
  <c r="BM765" s="1"/>
  <c r="BM762"/>
  <c r="R845"/>
  <c r="BS771"/>
  <c r="BY771" s="1"/>
  <c r="BE845"/>
  <c r="CF771"/>
  <c r="R846"/>
  <c r="BS846" s="1"/>
  <c r="BS772"/>
  <c r="BE846"/>
  <c r="CF846" s="1"/>
  <c r="CF772"/>
  <c r="R847"/>
  <c r="BS847" s="1"/>
  <c r="BS773"/>
  <c r="BY773" s="1"/>
  <c r="BE847"/>
  <c r="CF847" s="1"/>
  <c r="CF773"/>
  <c r="L868"/>
  <c r="BM868" s="1"/>
  <c r="BM866"/>
  <c r="I144" i="2" s="1"/>
  <c r="I146" s="1"/>
  <c r="I967" i="1"/>
  <c r="BJ965"/>
  <c r="F381" i="2" s="1"/>
  <c r="O971" i="1"/>
  <c r="BP969"/>
  <c r="L391" i="2" s="1"/>
  <c r="L393" s="1"/>
  <c r="BB971" i="1"/>
  <c r="CC971" s="1"/>
  <c r="CC969"/>
  <c r="Y391" i="2" s="1"/>
  <c r="Y393" s="1"/>
  <c r="O982" i="1"/>
  <c r="BP982" s="1"/>
  <c r="BP980"/>
  <c r="L369" i="2" s="1"/>
  <c r="L371" s="1"/>
  <c r="BB982" i="1"/>
  <c r="CC982" s="1"/>
  <c r="CC980"/>
  <c r="Y369" i="2" s="1"/>
  <c r="Y371" s="1"/>
  <c r="O990" i="1"/>
  <c r="BP990" s="1"/>
  <c r="BP988"/>
  <c r="L365" i="2" s="1"/>
  <c r="L367" s="1"/>
  <c r="BB990" i="1"/>
  <c r="CC990" s="1"/>
  <c r="CC988"/>
  <c r="Y365" i="2" s="1"/>
  <c r="Y367" s="1"/>
  <c r="I994" i="1"/>
  <c r="BJ992"/>
  <c r="O999"/>
  <c r="BP997"/>
  <c r="L377" i="2" s="1"/>
  <c r="L379" s="1"/>
  <c r="BB999" i="1"/>
  <c r="CC999" s="1"/>
  <c r="CC997"/>
  <c r="Y377" i="2" s="1"/>
  <c r="Y379" s="1"/>
  <c r="I1004" i="1"/>
  <c r="BJ1004" s="1"/>
  <c r="BJ1002"/>
  <c r="F387" i="2" s="1"/>
  <c r="F389" s="1"/>
  <c r="O1038" i="1"/>
  <c r="BP1036"/>
  <c r="L217" i="2" s="1"/>
  <c r="L219" s="1"/>
  <c r="BA1018" i="1"/>
  <c r="CB1018" s="1"/>
  <c r="CB1017"/>
  <c r="CA1013"/>
  <c r="W358" i="2" s="1"/>
  <c r="W359" s="1"/>
  <c r="AZ1023" i="1"/>
  <c r="CA1023" s="1"/>
  <c r="J1014"/>
  <c r="BK1013"/>
  <c r="G358" i="2" s="1"/>
  <c r="O1043" i="1"/>
  <c r="BP1041"/>
  <c r="L221" i="2" s="1"/>
  <c r="O1052" i="1"/>
  <c r="BP1052" s="1"/>
  <c r="BP1050"/>
  <c r="L229" i="2" s="1"/>
  <c r="L231" s="1"/>
  <c r="BB1052" i="1"/>
  <c r="CC1052" s="1"/>
  <c r="CC1050"/>
  <c r="Y229" i="2" s="1"/>
  <c r="Y231" s="1"/>
  <c r="BD1062" i="1"/>
  <c r="CE1062" s="1"/>
  <c r="CE1056"/>
  <c r="AV1062"/>
  <c r="BV1062" s="1"/>
  <c r="BV1056"/>
  <c r="BA1061"/>
  <c r="CB1061" s="1"/>
  <c r="W40" i="14" s="1"/>
  <c r="CB1055" i="1"/>
  <c r="AT1061"/>
  <c r="BT1061" s="1"/>
  <c r="O40" i="14" s="1"/>
  <c r="BT1055" i="1"/>
  <c r="BM1067"/>
  <c r="AT1092"/>
  <c r="BT1092" s="1"/>
  <c r="O16" i="5" s="1"/>
  <c r="BT1091" i="1"/>
  <c r="BB1129"/>
  <c r="CC1129" s="1"/>
  <c r="CC1121"/>
  <c r="Y531" i="2" s="1"/>
  <c r="Y532" s="1"/>
  <c r="BB1137" i="1"/>
  <c r="CC1137" s="1"/>
  <c r="CC1134"/>
  <c r="R1503"/>
  <c r="BS1501"/>
  <c r="I1507"/>
  <c r="BJ1507" s="1"/>
  <c r="BJ1505"/>
  <c r="O1511"/>
  <c r="BP1509"/>
  <c r="BB1511"/>
  <c r="CC1511" s="1"/>
  <c r="CC1509"/>
  <c r="O1519"/>
  <c r="BP1517"/>
  <c r="BB1519"/>
  <c r="CC1519" s="1"/>
  <c r="CC1517"/>
  <c r="O1528"/>
  <c r="BP1528" s="1"/>
  <c r="BP1526"/>
  <c r="BB1528"/>
  <c r="CC1528" s="1"/>
  <c r="CC1526"/>
  <c r="I1532"/>
  <c r="BJ1532" s="1"/>
  <c r="BJ1530"/>
  <c r="O1536"/>
  <c r="BP1536" s="1"/>
  <c r="BP1534"/>
  <c r="BB1536"/>
  <c r="CC1536" s="1"/>
  <c r="CC1534"/>
  <c r="O1544"/>
  <c r="BP1544" s="1"/>
  <c r="BP1542"/>
  <c r="BB1544"/>
  <c r="CC1544" s="1"/>
  <c r="CC1542"/>
  <c r="CA1551"/>
  <c r="P1552"/>
  <c r="BQ1551"/>
  <c r="L1559"/>
  <c r="BM1557"/>
  <c r="R1563"/>
  <c r="BS1563" s="1"/>
  <c r="BS1561"/>
  <c r="BE1563"/>
  <c r="CF1563" s="1"/>
  <c r="CF1561"/>
  <c r="L1567"/>
  <c r="BM1567" s="1"/>
  <c r="BM1565"/>
  <c r="R1571"/>
  <c r="BS1569"/>
  <c r="BE1571"/>
  <c r="CF1571" s="1"/>
  <c r="CF1569"/>
  <c r="L1575"/>
  <c r="BM1573"/>
  <c r="R1579"/>
  <c r="BS1579" s="1"/>
  <c r="BS1577"/>
  <c r="BE1579"/>
  <c r="CF1579" s="1"/>
  <c r="CF1577"/>
  <c r="L1583"/>
  <c r="BM1581"/>
  <c r="BI1656"/>
  <c r="BI1583"/>
  <c r="BO1656"/>
  <c r="BO1583"/>
  <c r="BV1656"/>
  <c r="BV1583"/>
  <c r="CE1656"/>
  <c r="CE1583"/>
  <c r="R1588"/>
  <c r="BS1586"/>
  <c r="BE1588"/>
  <c r="CF1588" s="1"/>
  <c r="CF1586"/>
  <c r="L1592"/>
  <c r="BM1590"/>
  <c r="R1596"/>
  <c r="BS1594"/>
  <c r="BE1596"/>
  <c r="CF1596" s="1"/>
  <c r="CF1594"/>
  <c r="L1600"/>
  <c r="BM1598"/>
  <c r="R1604"/>
  <c r="BS1602"/>
  <c r="BE1604"/>
  <c r="CF1604" s="1"/>
  <c r="CF1602"/>
  <c r="L1608"/>
  <c r="BM1606"/>
  <c r="R1612"/>
  <c r="BS1610"/>
  <c r="BE1612"/>
  <c r="CF1612" s="1"/>
  <c r="CF1610"/>
  <c r="L1616"/>
  <c r="BM1616" s="1"/>
  <c r="BM1614"/>
  <c r="R1621"/>
  <c r="BS1621" s="1"/>
  <c r="BS1619"/>
  <c r="BE1621"/>
  <c r="CF1621" s="1"/>
  <c r="CF1619"/>
  <c r="L1625"/>
  <c r="BM1625" s="1"/>
  <c r="BM1623"/>
  <c r="R1630"/>
  <c r="BS1630" s="1"/>
  <c r="BS1628"/>
  <c r="BE1630"/>
  <c r="CF1630" s="1"/>
  <c r="CF1628"/>
  <c r="L1634"/>
  <c r="BM1632"/>
  <c r="R1638"/>
  <c r="BS1638" s="1"/>
  <c r="BS1636"/>
  <c r="BE1638"/>
  <c r="CF1638" s="1"/>
  <c r="CF1636"/>
  <c r="L1643"/>
  <c r="BM1643" s="1"/>
  <c r="BM1641"/>
  <c r="R1662"/>
  <c r="BS1662" s="1"/>
  <c r="BS1660"/>
  <c r="BE1662"/>
  <c r="CF1662" s="1"/>
  <c r="CF1660"/>
  <c r="I1668"/>
  <c r="BJ1668" s="1"/>
  <c r="BJ1666"/>
  <c r="L1678"/>
  <c r="BM1676"/>
  <c r="R1683"/>
  <c r="BS1681"/>
  <c r="BE1683"/>
  <c r="CF1683" s="1"/>
  <c r="CF1681"/>
  <c r="L1688"/>
  <c r="BM1688" s="1"/>
  <c r="BM1686"/>
  <c r="R1693"/>
  <c r="BS1691"/>
  <c r="BE1693"/>
  <c r="CF1693" s="1"/>
  <c r="CF1691"/>
  <c r="L1698"/>
  <c r="BM1696"/>
  <c r="R1703"/>
  <c r="BS1703" s="1"/>
  <c r="BS1701"/>
  <c r="BE1703"/>
  <c r="CF1703" s="1"/>
  <c r="CF1701"/>
  <c r="L1708"/>
  <c r="BM1708" s="1"/>
  <c r="BM1706"/>
  <c r="R1714"/>
  <c r="BS1712"/>
  <c r="BE1714"/>
  <c r="CF1714" s="1"/>
  <c r="CF1712"/>
  <c r="L1719"/>
  <c r="BM1717"/>
  <c r="R1724"/>
  <c r="BS1724" s="1"/>
  <c r="BS1722"/>
  <c r="BE1724"/>
  <c r="CF1724" s="1"/>
  <c r="CF1722"/>
  <c r="R1777"/>
  <c r="BS1775"/>
  <c r="AR1777"/>
  <c r="AR1864"/>
  <c r="BE1777"/>
  <c r="CF1777" s="1"/>
  <c r="CF1775"/>
  <c r="AY1776"/>
  <c r="BS1776"/>
  <c r="BY1776" s="1"/>
  <c r="BM1783"/>
  <c r="L1785"/>
  <c r="BM1785" s="1"/>
  <c r="R1802"/>
  <c r="BS1802" s="1"/>
  <c r="BS1800"/>
  <c r="BE1802"/>
  <c r="CF1802" s="1"/>
  <c r="CF1800"/>
  <c r="AY1801"/>
  <c r="BS1801"/>
  <c r="BY1801" s="1"/>
  <c r="L1810"/>
  <c r="BM1808"/>
  <c r="R1814"/>
  <c r="BS1812"/>
  <c r="BE1814"/>
  <c r="CF1814" s="1"/>
  <c r="CF1812"/>
  <c r="BM1817"/>
  <c r="L1819"/>
  <c r="BM1819" s="1"/>
  <c r="R1828"/>
  <c r="BS1828" s="1"/>
  <c r="BS1826"/>
  <c r="BE1828"/>
  <c r="CF1828" s="1"/>
  <c r="CF1826"/>
  <c r="AY1827"/>
  <c r="BS1827"/>
  <c r="BY1827" s="1"/>
  <c r="R1842"/>
  <c r="BS1840"/>
  <c r="BE1842"/>
  <c r="CF1842" s="1"/>
  <c r="CF1840"/>
  <c r="L1847"/>
  <c r="BM1845"/>
  <c r="R1852"/>
  <c r="BS1852" s="1"/>
  <c r="BS1850"/>
  <c r="BE1852"/>
  <c r="CF1852" s="1"/>
  <c r="CF1850"/>
  <c r="AY1851"/>
  <c r="BS1851"/>
  <c r="BY1851" s="1"/>
  <c r="R1876"/>
  <c r="BS1876" s="1"/>
  <c r="BS1874"/>
  <c r="BE1876"/>
  <c r="CF1876" s="1"/>
  <c r="CF1874"/>
  <c r="AY1875"/>
  <c r="BS1875"/>
  <c r="O1889"/>
  <c r="BP1887"/>
  <c r="BB1889"/>
  <c r="CC1889" s="1"/>
  <c r="CC1887"/>
  <c r="R1900"/>
  <c r="BS1898"/>
  <c r="BE1900"/>
  <c r="CF1898"/>
  <c r="BL1900"/>
  <c r="K1924"/>
  <c r="BR1900"/>
  <c r="Q1924"/>
  <c r="CB1900"/>
  <c r="BA1924"/>
  <c r="CB1924" s="1"/>
  <c r="W18" i="6" s="1"/>
  <c r="L1905" i="1"/>
  <c r="BM1903"/>
  <c r="R1910"/>
  <c r="BS1910" s="1"/>
  <c r="BS1908"/>
  <c r="BE1910"/>
  <c r="CF1910" s="1"/>
  <c r="CF1908"/>
  <c r="BS1918"/>
  <c r="R1919"/>
  <c r="BS1919" s="1"/>
  <c r="CF1918"/>
  <c r="BE1919"/>
  <c r="CF1919" s="1"/>
  <c r="R2186"/>
  <c r="BS2184"/>
  <c r="O102" i="2" s="1"/>
  <c r="AR2186" i="1"/>
  <c r="BE2186"/>
  <c r="CF2186" s="1"/>
  <c r="CF2184"/>
  <c r="AB102" i="2" s="1"/>
  <c r="AB104" s="1"/>
  <c r="AY2185" i="1"/>
  <c r="BS2185"/>
  <c r="U2261"/>
  <c r="U2259"/>
  <c r="M2300"/>
  <c r="BN2299"/>
  <c r="K2296"/>
  <c r="BL2295"/>
  <c r="BJ2294"/>
  <c r="BP2549"/>
  <c r="O2558"/>
  <c r="O2551"/>
  <c r="AB2551"/>
  <c r="AB2558"/>
  <c r="AO2551"/>
  <c r="AO2560" s="1"/>
  <c r="AO2558"/>
  <c r="CC2549"/>
  <c r="BB2551"/>
  <c r="BB2558"/>
  <c r="CC2558" s="1"/>
  <c r="X124" i="14" s="1"/>
  <c r="BP2550" i="1"/>
  <c r="O2559"/>
  <c r="CC2550"/>
  <c r="BB2559"/>
  <c r="CC2559" s="1"/>
  <c r="CD2551"/>
  <c r="Z496" i="2" s="1"/>
  <c r="BC2560" i="1"/>
  <c r="CD2560" s="1"/>
  <c r="Y21" i="7" s="1"/>
  <c r="BQ269" i="1"/>
  <c r="BR277"/>
  <c r="BO284"/>
  <c r="BS290"/>
  <c r="BR291"/>
  <c r="BO297"/>
  <c r="BK296"/>
  <c r="BL295"/>
  <c r="BO307"/>
  <c r="BR314"/>
  <c r="BY320"/>
  <c r="BO321"/>
  <c r="BQ326"/>
  <c r="M554" i="2" s="1"/>
  <c r="BR325" i="1"/>
  <c r="N553" i="2" s="1"/>
  <c r="BN324" i="1"/>
  <c r="J552" i="2" s="1"/>
  <c r="BO323" i="1"/>
  <c r="BR334"/>
  <c r="BO339"/>
  <c r="BL344"/>
  <c r="BO121"/>
  <c r="J13" i="14" s="1"/>
  <c r="BI121" i="1"/>
  <c r="D13" i="14" s="1"/>
  <c r="BO150" i="1"/>
  <c r="BI150"/>
  <c r="BN148"/>
  <c r="BO147"/>
  <c r="BI147"/>
  <c r="BQ146"/>
  <c r="L14" i="14" s="1"/>
  <c r="BK146" i="1"/>
  <c r="F14" i="14" s="1"/>
  <c r="BR176" i="1"/>
  <c r="BL176"/>
  <c r="BH187"/>
  <c r="BQ190"/>
  <c r="BK190"/>
  <c r="BR188"/>
  <c r="BL188"/>
  <c r="BN187"/>
  <c r="BO186"/>
  <c r="J16" i="14" s="1"/>
  <c r="BI186" i="1"/>
  <c r="BR213"/>
  <c r="BL213"/>
  <c r="AP214"/>
  <c r="T214"/>
  <c r="BO211"/>
  <c r="J18" i="14" s="1"/>
  <c r="BQ222" i="1"/>
  <c r="L19" i="4" s="1"/>
  <c r="BK222" i="1"/>
  <c r="BK230"/>
  <c r="BQ230"/>
  <c r="L20" i="4" s="1"/>
  <c r="BL236" i="1"/>
  <c r="G21" i="4" s="1"/>
  <c r="BR236" i="1"/>
  <c r="M21" i="4" s="1"/>
  <c r="BI242" i="1"/>
  <c r="BO242"/>
  <c r="BL249"/>
  <c r="BR249"/>
  <c r="BI255"/>
  <c r="BO255"/>
  <c r="BL262"/>
  <c r="BR262"/>
  <c r="BY267"/>
  <c r="BI269"/>
  <c r="BO269"/>
  <c r="BK277"/>
  <c r="BQ277"/>
  <c r="BY282"/>
  <c r="BH284"/>
  <c r="BN284"/>
  <c r="BK291"/>
  <c r="BQ291"/>
  <c r="BH295"/>
  <c r="BQ297"/>
  <c r="BK297"/>
  <c r="BR296"/>
  <c r="BL296"/>
  <c r="BN295"/>
  <c r="BH307"/>
  <c r="BN307"/>
  <c r="AB324"/>
  <c r="BK314"/>
  <c r="BQ314"/>
  <c r="BY317"/>
  <c r="BY319"/>
  <c r="BH321"/>
  <c r="BN321"/>
  <c r="BR326"/>
  <c r="N554" i="2" s="1"/>
  <c r="BL326" i="1"/>
  <c r="BN325"/>
  <c r="J553" i="2" s="1"/>
  <c r="BO324" i="1"/>
  <c r="K552" i="2" s="1"/>
  <c r="BI324" i="1"/>
  <c r="BQ323"/>
  <c r="BK334"/>
  <c r="BQ334"/>
  <c r="BH339"/>
  <c r="BN339"/>
  <c r="BK344"/>
  <c r="BQ344"/>
  <c r="BH347"/>
  <c r="C23" i="14" s="1"/>
  <c r="BQ347" i="1"/>
  <c r="L23" i="14" s="1"/>
  <c r="BK347" i="1"/>
  <c r="BN356"/>
  <c r="BO355"/>
  <c r="BI355"/>
  <c r="BQ354"/>
  <c r="BR364"/>
  <c r="BL364"/>
  <c r="BN363"/>
  <c r="BO362"/>
  <c r="BI362"/>
  <c r="BQ461"/>
  <c r="BK461"/>
  <c r="BR465"/>
  <c r="BL465"/>
  <c r="BO478"/>
  <c r="BI478"/>
  <c r="BQ477"/>
  <c r="BK477"/>
  <c r="W474"/>
  <c r="BR473"/>
  <c r="N14" i="2" s="1"/>
  <c r="BL473" i="1"/>
  <c r="BG472"/>
  <c r="BN472"/>
  <c r="J13" i="2" s="1"/>
  <c r="BO484" i="1"/>
  <c r="BI484"/>
  <c r="BQ483"/>
  <c r="BK483"/>
  <c r="BK500"/>
  <c r="BQ500"/>
  <c r="L9" i="5" s="1"/>
  <c r="BY504" i="1"/>
  <c r="BY506"/>
  <c r="BH507"/>
  <c r="BN507"/>
  <c r="BH512"/>
  <c r="X726"/>
  <c r="BN540"/>
  <c r="BY543"/>
  <c r="BY545"/>
  <c r="BY548"/>
  <c r="BY549"/>
  <c r="BY550"/>
  <c r="BY555"/>
  <c r="BH557"/>
  <c r="BN557"/>
  <c r="BK563"/>
  <c r="BQ563"/>
  <c r="BY567"/>
  <c r="BY568"/>
  <c r="BH569"/>
  <c r="BN569"/>
  <c r="BK575"/>
  <c r="BQ575"/>
  <c r="BY579"/>
  <c r="BY580"/>
  <c r="BH581"/>
  <c r="BN581"/>
  <c r="BK587"/>
  <c r="BQ587"/>
  <c r="BY593"/>
  <c r="BH594"/>
  <c r="BN594"/>
  <c r="BK600"/>
  <c r="BQ600"/>
  <c r="BY613"/>
  <c r="BH614"/>
  <c r="BN614"/>
  <c r="BK619"/>
  <c r="BQ619"/>
  <c r="BH625"/>
  <c r="BN625"/>
  <c r="BR605"/>
  <c r="BL605"/>
  <c r="BN604"/>
  <c r="BY630"/>
  <c r="BY633"/>
  <c r="BY634"/>
  <c r="BY647"/>
  <c r="BY648"/>
  <c r="BO640"/>
  <c r="BI640"/>
  <c r="BQ639"/>
  <c r="BK639"/>
  <c r="BR638"/>
  <c r="BL638"/>
  <c r="BN649"/>
  <c r="BY654"/>
  <c r="BH655"/>
  <c r="BN655"/>
  <c r="AP739"/>
  <c r="AJ739"/>
  <c r="AD739"/>
  <c r="X739"/>
  <c r="S739"/>
  <c r="BN676"/>
  <c r="T738"/>
  <c r="BO675"/>
  <c r="BI675"/>
  <c r="AA737"/>
  <c r="BQ674"/>
  <c r="BK674"/>
  <c r="BK685"/>
  <c r="BQ685"/>
  <c r="BY690"/>
  <c r="BH691"/>
  <c r="BN691"/>
  <c r="BK697"/>
  <c r="BQ697"/>
  <c r="BY701"/>
  <c r="BY702"/>
  <c r="BH703"/>
  <c r="BN703"/>
  <c r="BK709"/>
  <c r="BQ709"/>
  <c r="BY713"/>
  <c r="BY714"/>
  <c r="BH715"/>
  <c r="BN715"/>
  <c r="BR720"/>
  <c r="BL720"/>
  <c r="BN719"/>
  <c r="BO718"/>
  <c r="BI718"/>
  <c r="BQ734"/>
  <c r="BL734"/>
  <c r="BN746"/>
  <c r="BI755"/>
  <c r="BQ754"/>
  <c r="BK754"/>
  <c r="BR753"/>
  <c r="M36" i="14" s="1"/>
  <c r="BL753" i="1"/>
  <c r="BI765"/>
  <c r="BO765"/>
  <c r="J12" i="5" s="1"/>
  <c r="BQ847" i="1"/>
  <c r="BK847"/>
  <c r="BR846"/>
  <c r="BL846"/>
  <c r="BN845"/>
  <c r="BY855"/>
  <c r="BO863"/>
  <c r="K137" i="2" s="1"/>
  <c r="BI863" i="1"/>
  <c r="BQ862"/>
  <c r="M136" i="2" s="1"/>
  <c r="BK862" i="1"/>
  <c r="G136" i="2" s="1"/>
  <c r="BR861" i="1"/>
  <c r="BL861"/>
  <c r="BY867"/>
  <c r="U145" i="2" s="1"/>
  <c r="BL908" i="1"/>
  <c r="BH967"/>
  <c r="BN967"/>
  <c r="BK971"/>
  <c r="BQ971"/>
  <c r="BY975"/>
  <c r="U396" i="2" s="1"/>
  <c r="BH976" i="1"/>
  <c r="BN976"/>
  <c r="BK982"/>
  <c r="BQ982"/>
  <c r="BH986"/>
  <c r="BN986"/>
  <c r="BK990"/>
  <c r="BQ990"/>
  <c r="BH994"/>
  <c r="BN994"/>
  <c r="BK999"/>
  <c r="BQ999"/>
  <c r="BH1004"/>
  <c r="BN1004"/>
  <c r="BK1038"/>
  <c r="BQ1038"/>
  <c r="BQ1029"/>
  <c r="BK1029"/>
  <c r="BR1028"/>
  <c r="BL1028"/>
  <c r="BR1017"/>
  <c r="BL1017"/>
  <c r="X1018"/>
  <c r="BN1016"/>
  <c r="BC1014"/>
  <c r="CD1014" s="1"/>
  <c r="BQ1013"/>
  <c r="M358" i="2" s="1"/>
  <c r="BR1012" i="1"/>
  <c r="N357" i="2" s="1"/>
  <c r="BL1012" i="1"/>
  <c r="H357" i="2" s="1"/>
  <c r="BO1009" i="1"/>
  <c r="BI1009"/>
  <c r="BQ1008"/>
  <c r="BK1008"/>
  <c r="BK1043"/>
  <c r="BQ1043"/>
  <c r="BH1048"/>
  <c r="BN1048"/>
  <c r="BK1052"/>
  <c r="BQ1052"/>
  <c r="BN1076"/>
  <c r="BY1088"/>
  <c r="U255" i="2" s="1"/>
  <c r="V1128" i="1"/>
  <c r="AI1128"/>
  <c r="AW1128"/>
  <c r="V1129"/>
  <c r="AI1129"/>
  <c r="AW1129"/>
  <c r="BY1117"/>
  <c r="U523" i="2" s="1"/>
  <c r="BR1091" i="1"/>
  <c r="BL1091"/>
  <c r="BN1090"/>
  <c r="I42" i="14" s="1"/>
  <c r="AH1108" i="1"/>
  <c r="AC1108"/>
  <c r="Z1108"/>
  <c r="BK1195"/>
  <c r="BQ1195"/>
  <c r="BN1261"/>
  <c r="Y1810"/>
  <c r="AE1814"/>
  <c r="AE1842"/>
  <c r="Y1847"/>
  <c r="AE1869"/>
  <c r="AB1889"/>
  <c r="BK1889"/>
  <c r="AE1900"/>
  <c r="Y1905"/>
  <c r="BM179"/>
  <c r="BS688"/>
  <c r="BR961"/>
  <c r="L314"/>
  <c r="BM314" s="1"/>
  <c r="BM311"/>
  <c r="R321"/>
  <c r="BS318"/>
  <c r="L334"/>
  <c r="BM331"/>
  <c r="R339"/>
  <c r="BS336"/>
  <c r="O587" i="2" s="1"/>
  <c r="L344" i="1"/>
  <c r="BM341"/>
  <c r="K357"/>
  <c r="BL354"/>
  <c r="O472"/>
  <c r="BP403"/>
  <c r="BB472"/>
  <c r="CC472" s="1"/>
  <c r="Y13" i="2" s="1"/>
  <c r="CC403" i="1"/>
  <c r="BB473"/>
  <c r="CC473" s="1"/>
  <c r="Y14" i="2" s="1"/>
  <c r="CC404" i="1"/>
  <c r="O477"/>
  <c r="BP427"/>
  <c r="L17" i="2" s="1"/>
  <c r="BB477" i="1"/>
  <c r="CC477" s="1"/>
  <c r="CC427"/>
  <c r="Y17" i="2" s="1"/>
  <c r="O478" i="1"/>
  <c r="BP428"/>
  <c r="L18" i="2" s="1"/>
  <c r="BB478" i="1"/>
  <c r="CC478" s="1"/>
  <c r="CC428"/>
  <c r="Y18" i="2" s="1"/>
  <c r="O461" i="1"/>
  <c r="BP461" s="1"/>
  <c r="BP459"/>
  <c r="BB461"/>
  <c r="CC461" s="1"/>
  <c r="CC459"/>
  <c r="Y36" i="2" s="1"/>
  <c r="Y38" s="1"/>
  <c r="O465" i="1"/>
  <c r="BP463"/>
  <c r="L40" i="2" s="1"/>
  <c r="BB465" i="1"/>
  <c r="CC465" s="1"/>
  <c r="CC463"/>
  <c r="Y40" i="2" s="1"/>
  <c r="Y42" s="1"/>
  <c r="S474" i="1"/>
  <c r="BG473"/>
  <c r="AT485"/>
  <c r="BT485" s="1"/>
  <c r="BT483"/>
  <c r="BM498"/>
  <c r="D9" i="5"/>
  <c r="R507" i="1"/>
  <c r="BS505"/>
  <c r="K606"/>
  <c r="BL606" s="1"/>
  <c r="BL512"/>
  <c r="Q606"/>
  <c r="Q607" s="1"/>
  <c r="BR512"/>
  <c r="AT606"/>
  <c r="BT606" s="1"/>
  <c r="BT512"/>
  <c r="BA606"/>
  <c r="CB606" s="1"/>
  <c r="CB512"/>
  <c r="L512"/>
  <c r="BM512" s="1"/>
  <c r="BM510"/>
  <c r="L540"/>
  <c r="BM540" s="1"/>
  <c r="BM537"/>
  <c r="R557"/>
  <c r="BS554"/>
  <c r="L563"/>
  <c r="BM563" s="1"/>
  <c r="BM560"/>
  <c r="R569"/>
  <c r="BS566"/>
  <c r="L575"/>
  <c r="BM575" s="1"/>
  <c r="BM572"/>
  <c r="R581"/>
  <c r="BS578"/>
  <c r="R594"/>
  <c r="BS594" s="1"/>
  <c r="BS591"/>
  <c r="BY591" s="1"/>
  <c r="R614"/>
  <c r="BS614" s="1"/>
  <c r="BS611"/>
  <c r="L619"/>
  <c r="BM616"/>
  <c r="R625"/>
  <c r="BS622"/>
  <c r="R649"/>
  <c r="BS646"/>
  <c r="R655"/>
  <c r="BS652"/>
  <c r="L685"/>
  <c r="BM685" s="1"/>
  <c r="BM682"/>
  <c r="L697"/>
  <c r="BM697" s="1"/>
  <c r="BM694"/>
  <c r="R703"/>
  <c r="BS700"/>
  <c r="R715"/>
  <c r="BS715" s="1"/>
  <c r="BS712"/>
  <c r="BY712" s="1"/>
  <c r="O753"/>
  <c r="O757" s="1"/>
  <c r="BP731"/>
  <c r="BB753"/>
  <c r="BB757" s="1"/>
  <c r="CC757" s="1"/>
  <c r="CC731"/>
  <c r="Y83" i="2" s="1"/>
  <c r="BB754" i="1"/>
  <c r="CC754" s="1"/>
  <c r="CC732"/>
  <c r="Y84" i="2" s="1"/>
  <c r="BB755" i="1"/>
  <c r="CC755" s="1"/>
  <c r="CC733"/>
  <c r="Y85" i="2" s="1"/>
  <c r="O746" i="1"/>
  <c r="BP746" s="1"/>
  <c r="BP743"/>
  <c r="L88" i="2" s="1"/>
  <c r="L91" s="1"/>
  <c r="BB746" i="1"/>
  <c r="CC746" s="1"/>
  <c r="CC743"/>
  <c r="Y88" i="2" s="1"/>
  <c r="Y91" s="1"/>
  <c r="BB751" i="1"/>
  <c r="CC751" s="1"/>
  <c r="CC749"/>
  <c r="Y93" i="2" s="1"/>
  <c r="Y95" s="1"/>
  <c r="BA874" i="1"/>
  <c r="CB874" s="1"/>
  <c r="CB754"/>
  <c r="Q874"/>
  <c r="BR754"/>
  <c r="BC757"/>
  <c r="CD757" s="1"/>
  <c r="CD753"/>
  <c r="Y36" i="14" s="1"/>
  <c r="AU873" i="1"/>
  <c r="BU873" s="1"/>
  <c r="BU753"/>
  <c r="P36" i="14" s="1"/>
  <c r="R861" i="1"/>
  <c r="BS861" s="1"/>
  <c r="BS850"/>
  <c r="BE861"/>
  <c r="CF861" s="1"/>
  <c r="CF850"/>
  <c r="R862"/>
  <c r="BS862" s="1"/>
  <c r="O136" i="2" s="1"/>
  <c r="BS851" i="1"/>
  <c r="BE862"/>
  <c r="CF862" s="1"/>
  <c r="AB136" i="2" s="1"/>
  <c r="CF851" i="1"/>
  <c r="R863"/>
  <c r="BS863" s="1"/>
  <c r="O137" i="2" s="1"/>
  <c r="BS852" i="1"/>
  <c r="BE863"/>
  <c r="CF863" s="1"/>
  <c r="AB137" i="2" s="1"/>
  <c r="CF852" i="1"/>
  <c r="I868"/>
  <c r="BJ868" s="1"/>
  <c r="BJ866"/>
  <c r="F144" i="2" s="1"/>
  <c r="F146" s="1"/>
  <c r="BC876" i="1"/>
  <c r="CD876" s="1"/>
  <c r="CD868"/>
  <c r="O889"/>
  <c r="BP887"/>
  <c r="BB889"/>
  <c r="CC889" s="1"/>
  <c r="CC887"/>
  <c r="O898"/>
  <c r="BP896"/>
  <c r="BB898"/>
  <c r="CC898" s="1"/>
  <c r="CC896"/>
  <c r="O908"/>
  <c r="BP906"/>
  <c r="BB908"/>
  <c r="CC908" s="1"/>
  <c r="CC906"/>
  <c r="O917"/>
  <c r="BP915"/>
  <c r="BB917"/>
  <c r="CC917" s="1"/>
  <c r="CC915"/>
  <c r="BS921"/>
  <c r="BS919"/>
  <c r="BE921"/>
  <c r="CF921" s="1"/>
  <c r="CF919"/>
  <c r="O929"/>
  <c r="BP927"/>
  <c r="BB929"/>
  <c r="CC929" s="1"/>
  <c r="CC927"/>
  <c r="O937"/>
  <c r="BP937" s="1"/>
  <c r="BP935"/>
  <c r="BB937"/>
  <c r="CC937" s="1"/>
  <c r="CC935"/>
  <c r="O945"/>
  <c r="BP943"/>
  <c r="BB945"/>
  <c r="CC945" s="1"/>
  <c r="CC943"/>
  <c r="O953"/>
  <c r="BP953" s="1"/>
  <c r="BP951"/>
  <c r="BB953"/>
  <c r="CC953" s="1"/>
  <c r="CC951"/>
  <c r="I957"/>
  <c r="BJ957" s="1"/>
  <c r="BJ955"/>
  <c r="O961"/>
  <c r="BP959"/>
  <c r="BB961"/>
  <c r="CC959"/>
  <c r="J963"/>
  <c r="BK961"/>
  <c r="P963"/>
  <c r="BQ961"/>
  <c r="AZ963"/>
  <c r="CA961"/>
  <c r="BD1022"/>
  <c r="CE1022" s="1"/>
  <c r="Z39" i="14" s="1"/>
  <c r="CE1016" i="1"/>
  <c r="BV1016"/>
  <c r="H1018"/>
  <c r="BI1016"/>
  <c r="AZ1010"/>
  <c r="CA1010" s="1"/>
  <c r="CA1009"/>
  <c r="J1010"/>
  <c r="BK1009"/>
  <c r="L1043"/>
  <c r="BM1041"/>
  <c r="R1048"/>
  <c r="BS1046"/>
  <c r="O225" i="2" s="1"/>
  <c r="BE1048" i="1"/>
  <c r="CF1048" s="1"/>
  <c r="CF1046"/>
  <c r="AB225" i="2" s="1"/>
  <c r="AB227" s="1"/>
  <c r="L1052" i="1"/>
  <c r="BM1050"/>
  <c r="I229" i="2" s="1"/>
  <c r="I231" s="1"/>
  <c r="Q1062" i="1"/>
  <c r="BR1062" s="1"/>
  <c r="BR1056"/>
  <c r="K1062"/>
  <c r="BL1062" s="1"/>
  <c r="BL1056"/>
  <c r="Q1061"/>
  <c r="BR1061" s="1"/>
  <c r="M40" i="14" s="1"/>
  <c r="BR1055" i="1"/>
  <c r="K1061"/>
  <c r="BL1061" s="1"/>
  <c r="G40" i="14" s="1"/>
  <c r="BL1055" i="1"/>
  <c r="K1057"/>
  <c r="R1090"/>
  <c r="BS1080"/>
  <c r="O248" i="2" s="1"/>
  <c r="BE1090" i="1"/>
  <c r="CF1080"/>
  <c r="AB248" i="2" s="1"/>
  <c r="R1091" i="1"/>
  <c r="BS1081"/>
  <c r="O249" i="2" s="1"/>
  <c r="BE1091" i="1"/>
  <c r="CF1091" s="1"/>
  <c r="CF1081"/>
  <c r="AB249" i="2" s="1"/>
  <c r="BE1106" i="1"/>
  <c r="CF1096"/>
  <c r="AB573" i="2" s="1"/>
  <c r="BE1107" i="1"/>
  <c r="CF1107" s="1"/>
  <c r="CF1097"/>
  <c r="AB574" i="2" s="1"/>
  <c r="R1128" i="1"/>
  <c r="BS1112"/>
  <c r="BE1128"/>
  <c r="CF1128" s="1"/>
  <c r="AA44" i="14" s="1"/>
  <c r="CF1112" i="1"/>
  <c r="AB526" i="2" s="1"/>
  <c r="R1129" i="1"/>
  <c r="BS1113"/>
  <c r="BE1129"/>
  <c r="CF1129" s="1"/>
  <c r="CF1113"/>
  <c r="AB527" i="2" s="1"/>
  <c r="BC1092" i="1"/>
  <c r="CD1092" s="1"/>
  <c r="Y16" i="5" s="1"/>
  <c r="CD1091" i="1"/>
  <c r="BD1092"/>
  <c r="CE1092" s="1"/>
  <c r="Z16" i="5" s="1"/>
  <c r="CE1090" i="1"/>
  <c r="Z42" i="14" s="1"/>
  <c r="AV1092" i="1"/>
  <c r="BV1092" s="1"/>
  <c r="Q16" i="5" s="1"/>
  <c r="BV1090" i="1"/>
  <c r="Q42" i="14" s="1"/>
  <c r="BM1134" i="1"/>
  <c r="L1290"/>
  <c r="BM1135"/>
  <c r="L1157"/>
  <c r="BM1154"/>
  <c r="BM1156"/>
  <c r="L1173"/>
  <c r="BM1170"/>
  <c r="L1178"/>
  <c r="BM1175"/>
  <c r="I298" i="2" s="1"/>
  <c r="L1183" i="1"/>
  <c r="BM1180"/>
  <c r="L1195"/>
  <c r="BM1192"/>
  <c r="L1200"/>
  <c r="BM1197"/>
  <c r="L1205"/>
  <c r="BM1202"/>
  <c r="I317" i="2" s="1"/>
  <c r="I319" s="1"/>
  <c r="L1210" i="1"/>
  <c r="BM1210" s="1"/>
  <c r="BM1207"/>
  <c r="I325" i="2" s="1"/>
  <c r="I327" s="1"/>
  <c r="L1220" i="1"/>
  <c r="BM1220" s="1"/>
  <c r="BM1217"/>
  <c r="I321" i="2" s="1"/>
  <c r="I323" s="1"/>
  <c r="L1227" i="1"/>
  <c r="BM1224"/>
  <c r="L1277"/>
  <c r="BM1229"/>
  <c r="L1278"/>
  <c r="BM1230"/>
  <c r="L1279"/>
  <c r="BM1231"/>
  <c r="I286" i="2" s="1"/>
  <c r="L1284" i="1"/>
  <c r="BM1284" s="1"/>
  <c r="BM1236"/>
  <c r="I291" i="2" s="1"/>
  <c r="AZ1474" i="1"/>
  <c r="CA1474" s="1"/>
  <c r="CA1272"/>
  <c r="P1474"/>
  <c r="BQ1474" s="1"/>
  <c r="BQ1272"/>
  <c r="J1474"/>
  <c r="BK1474" s="1"/>
  <c r="BK1272"/>
  <c r="BA1473"/>
  <c r="CB1473" s="1"/>
  <c r="CB1271"/>
  <c r="Q1473"/>
  <c r="BR1271"/>
  <c r="K1473"/>
  <c r="BL1473" s="1"/>
  <c r="BL1271"/>
  <c r="BC1472"/>
  <c r="CD1472" s="1"/>
  <c r="CD1270"/>
  <c r="AU1472"/>
  <c r="BU1472" s="1"/>
  <c r="BU1270"/>
  <c r="M1472"/>
  <c r="BN1472" s="1"/>
  <c r="BN1270"/>
  <c r="R1301"/>
  <c r="BS1299"/>
  <c r="BE1301"/>
  <c r="CF1301" s="1"/>
  <c r="CF1299"/>
  <c r="BE1354"/>
  <c r="CF1354" s="1"/>
  <c r="AB443" i="2" s="1"/>
  <c r="CF1300" i="1"/>
  <c r="L1305"/>
  <c r="BM1305" s="1"/>
  <c r="BM1303"/>
  <c r="R1309"/>
  <c r="BS1309" s="1"/>
  <c r="BS1307"/>
  <c r="BE1309"/>
  <c r="CF1309" s="1"/>
  <c r="CF1307"/>
  <c r="L1313"/>
  <c r="BM1311"/>
  <c r="L1321"/>
  <c r="BM1319"/>
  <c r="I456" i="2" s="1"/>
  <c r="I458" s="1"/>
  <c r="R1330" i="1"/>
  <c r="BS1328"/>
  <c r="O452" i="2" s="1"/>
  <c r="BE1330" i="1"/>
  <c r="CF1330" s="1"/>
  <c r="CF1328"/>
  <c r="AB452" i="2" s="1"/>
  <c r="AB454" s="1"/>
  <c r="L1335" i="1"/>
  <c r="BM1333"/>
  <c r="CA1870"/>
  <c r="AZ1871"/>
  <c r="CA1871" s="1"/>
  <c r="AZ2064"/>
  <c r="CA2064" s="1"/>
  <c r="AU1871"/>
  <c r="BU1871" s="1"/>
  <c r="BU1869"/>
  <c r="AU2063"/>
  <c r="AA1871"/>
  <c r="AA2063"/>
  <c r="BM1892"/>
  <c r="L1894"/>
  <c r="BM1894" s="1"/>
  <c r="H17" i="6" s="1"/>
  <c r="CE2199" i="1"/>
  <c r="BD2608"/>
  <c r="CE2608" s="1"/>
  <c r="BD2262"/>
  <c r="CE2262" s="1"/>
  <c r="CE2200"/>
  <c r="Z10" i="7" s="1"/>
  <c r="BV2199" i="1"/>
  <c r="AV2608"/>
  <c r="BV2608" s="1"/>
  <c r="BV2200"/>
  <c r="Q10" i="7" s="1"/>
  <c r="BU2298" i="1"/>
  <c r="AU2300"/>
  <c r="BU2300" s="1"/>
  <c r="AP2362"/>
  <c r="AP2448"/>
  <c r="BN326"/>
  <c r="J554" i="2" s="1"/>
  <c r="BO325" i="1"/>
  <c r="K553" i="2" s="1"/>
  <c r="BI325" i="1"/>
  <c r="BQ324"/>
  <c r="M552" i="2" s="1"/>
  <c r="BK324" i="1"/>
  <c r="G552" i="2" s="1"/>
  <c r="BR323" i="1"/>
  <c r="BL323"/>
  <c r="BI344"/>
  <c r="BO344"/>
  <c r="BR347"/>
  <c r="M23" i="14" s="1"/>
  <c r="BL347" i="1"/>
  <c r="BO356"/>
  <c r="BQ355"/>
  <c r="BK355"/>
  <c r="BR354"/>
  <c r="BN364"/>
  <c r="BO363"/>
  <c r="BI363"/>
  <c r="BQ362"/>
  <c r="BK362"/>
  <c r="BR461"/>
  <c r="BL461"/>
  <c r="BG465"/>
  <c r="BN465"/>
  <c r="BQ478"/>
  <c r="BK478"/>
  <c r="BR477"/>
  <c r="BL477"/>
  <c r="BN473"/>
  <c r="J14" i="2" s="1"/>
  <c r="AK474" i="1"/>
  <c r="BO472"/>
  <c r="K13" i="2" s="1"/>
  <c r="BI472" i="1"/>
  <c r="E13" i="2" s="1"/>
  <c r="BQ484" i="1"/>
  <c r="BK484"/>
  <c r="BR483"/>
  <c r="BL483"/>
  <c r="AC726"/>
  <c r="AH726"/>
  <c r="BY518"/>
  <c r="BY519"/>
  <c r="BY523"/>
  <c r="BY532"/>
  <c r="BY538"/>
  <c r="BY539"/>
  <c r="BO540"/>
  <c r="BI540"/>
  <c r="BY562"/>
  <c r="BY586"/>
  <c r="BO587"/>
  <c r="BI619"/>
  <c r="BO619"/>
  <c r="BN605"/>
  <c r="Z724"/>
  <c r="BO604"/>
  <c r="BI604"/>
  <c r="BQ640"/>
  <c r="BK640"/>
  <c r="BR639"/>
  <c r="BL639"/>
  <c r="BN638"/>
  <c r="BO649"/>
  <c r="BI649"/>
  <c r="BY670"/>
  <c r="BO676"/>
  <c r="BI676"/>
  <c r="BQ675"/>
  <c r="BK675"/>
  <c r="BR674"/>
  <c r="BL674"/>
  <c r="BY695"/>
  <c r="BN720"/>
  <c r="BO719"/>
  <c r="BI719"/>
  <c r="BQ718"/>
  <c r="BK718"/>
  <c r="BR734"/>
  <c r="BN734"/>
  <c r="BO746"/>
  <c r="BI746"/>
  <c r="BQ755"/>
  <c r="BK755"/>
  <c r="BL754"/>
  <c r="BN753"/>
  <c r="I36" i="14" s="1"/>
  <c r="BY763" i="1"/>
  <c r="U185" i="2" s="1"/>
  <c r="BY764" i="1"/>
  <c r="U186" i="2" s="1"/>
  <c r="BH765" i="1"/>
  <c r="C12" i="5" s="1"/>
  <c r="BN765" i="1"/>
  <c r="I12" i="5" s="1"/>
  <c r="BR847" i="1"/>
  <c r="BL847"/>
  <c r="BN846"/>
  <c r="BO845"/>
  <c r="BI845"/>
  <c r="BQ863"/>
  <c r="M137" i="2" s="1"/>
  <c r="BK863" i="1"/>
  <c r="G137" i="2" s="1"/>
  <c r="BR862" i="1"/>
  <c r="N136" i="2" s="1"/>
  <c r="BL862" i="1"/>
  <c r="H136" i="2" s="1"/>
  <c r="BN861" i="1"/>
  <c r="BN868"/>
  <c r="BY884"/>
  <c r="BY903"/>
  <c r="BN904"/>
  <c r="BY911"/>
  <c r="BH912"/>
  <c r="BN912"/>
  <c r="BQ917"/>
  <c r="BL921"/>
  <c r="BR921"/>
  <c r="BY924"/>
  <c r="BY932"/>
  <c r="BH941"/>
  <c r="BN941"/>
  <c r="BH949"/>
  <c r="BN949"/>
  <c r="BK953"/>
  <c r="BQ953"/>
  <c r="BH957"/>
  <c r="BN957"/>
  <c r="AJ1023"/>
  <c r="BN1017"/>
  <c r="AK1022"/>
  <c r="BO1016"/>
  <c r="BR1013"/>
  <c r="N358" i="2" s="1"/>
  <c r="BL1013" i="1"/>
  <c r="H358" i="2" s="1"/>
  <c r="BN1012" i="1"/>
  <c r="J357" i="2" s="1"/>
  <c r="BQ1009" i="1"/>
  <c r="AN1010"/>
  <c r="AC1010"/>
  <c r="BR1008"/>
  <c r="BL1008"/>
  <c r="BY1188"/>
  <c r="BO1129"/>
  <c r="BI1129"/>
  <c r="BQ1128"/>
  <c r="L44" i="14" s="1"/>
  <c r="BK1128" i="1"/>
  <c r="F44" i="14" s="1"/>
  <c r="BR1137" i="1"/>
  <c r="BL1137"/>
  <c r="BK1162"/>
  <c r="BQ1162"/>
  <c r="BK1173"/>
  <c r="BQ1173"/>
  <c r="BH1178"/>
  <c r="BN1178"/>
  <c r="BI1183"/>
  <c r="BO1183"/>
  <c r="BN1190"/>
  <c r="BI1195"/>
  <c r="BO1195"/>
  <c r="BQ1279"/>
  <c r="BK1279"/>
  <c r="BR1278"/>
  <c r="BL1278"/>
  <c r="BO1277"/>
  <c r="BI1277"/>
  <c r="BC1263"/>
  <c r="CD1263" s="1"/>
  <c r="BO1297"/>
  <c r="BI1297"/>
  <c r="BY1312"/>
  <c r="BR1540"/>
  <c r="X1871"/>
  <c r="BE1865"/>
  <c r="CF1865" s="1"/>
  <c r="AJ2064"/>
  <c r="BM266"/>
  <c r="O1142"/>
  <c r="BP1139"/>
  <c r="BB1142"/>
  <c r="CC1142" s="1"/>
  <c r="CC1139"/>
  <c r="O1147"/>
  <c r="BP1144"/>
  <c r="BB1147"/>
  <c r="CC1147" s="1"/>
  <c r="CC1144"/>
  <c r="O1152"/>
  <c r="BP1149"/>
  <c r="L333" i="2" s="1"/>
  <c r="BB1152" i="1"/>
  <c r="CC1152" s="1"/>
  <c r="CC1149"/>
  <c r="Y333" i="2" s="1"/>
  <c r="Y335" s="1"/>
  <c r="O1157" i="1"/>
  <c r="BP1154"/>
  <c r="L294" i="2" s="1"/>
  <c r="BB1157" i="1"/>
  <c r="CC1157" s="1"/>
  <c r="CC1154"/>
  <c r="Y294" i="2" s="1"/>
  <c r="BB1262" i="1"/>
  <c r="CC1262" s="1"/>
  <c r="CC1156"/>
  <c r="O1162"/>
  <c r="BP1159"/>
  <c r="BB1162"/>
  <c r="CC1162" s="1"/>
  <c r="CC1159"/>
  <c r="BB1167"/>
  <c r="CC1167" s="1"/>
  <c r="CC1164"/>
  <c r="O1173"/>
  <c r="BP1170"/>
  <c r="BB1173"/>
  <c r="CC1173" s="1"/>
  <c r="CC1170"/>
  <c r="O1178"/>
  <c r="BP1178" s="1"/>
  <c r="BP1175"/>
  <c r="L298" i="2" s="1"/>
  <c r="BB1178" i="1"/>
  <c r="CC1178" s="1"/>
  <c r="CC1175"/>
  <c r="Y298" i="2" s="1"/>
  <c r="O1183" i="1"/>
  <c r="BP1180"/>
  <c r="BB1183"/>
  <c r="CC1183" s="1"/>
  <c r="CC1180"/>
  <c r="O1190"/>
  <c r="BP1190" s="1"/>
  <c r="BP1187"/>
  <c r="BB1190"/>
  <c r="CC1190" s="1"/>
  <c r="CC1187"/>
  <c r="O1195"/>
  <c r="BP1192"/>
  <c r="BB1195"/>
  <c r="CC1195" s="1"/>
  <c r="CC1192"/>
  <c r="O1200"/>
  <c r="BP1197"/>
  <c r="BB1200"/>
  <c r="CC1200" s="1"/>
  <c r="CC1197"/>
  <c r="O1205"/>
  <c r="BP1202"/>
  <c r="L317" i="2" s="1"/>
  <c r="L319" s="1"/>
  <c r="BB1205" i="1"/>
  <c r="CC1205" s="1"/>
  <c r="CC1202"/>
  <c r="Y317" i="2" s="1"/>
  <c r="Y319" s="1"/>
  <c r="O1210" i="1"/>
  <c r="BP1210" s="1"/>
  <c r="BP1207"/>
  <c r="L325" i="2" s="1"/>
  <c r="L327" s="1"/>
  <c r="BB1210" i="1"/>
  <c r="CC1210" s="1"/>
  <c r="CC1207"/>
  <c r="Y325" i="2" s="1"/>
  <c r="Y327" s="1"/>
  <c r="O1220" i="1"/>
  <c r="BP1220" s="1"/>
  <c r="BP1217"/>
  <c r="L321" i="2" s="1"/>
  <c r="L323" s="1"/>
  <c r="BB1220" i="1"/>
  <c r="CC1220" s="1"/>
  <c r="CC1217"/>
  <c r="Y321" i="2" s="1"/>
  <c r="Y323" s="1"/>
  <c r="O1227" i="1"/>
  <c r="BP1224"/>
  <c r="L329" i="2" s="1"/>
  <c r="L331" s="1"/>
  <c r="BB1227" i="1"/>
  <c r="CC1227" s="1"/>
  <c r="CC1224"/>
  <c r="Y329" i="2" s="1"/>
  <c r="Y331" s="1"/>
  <c r="O1277" i="1"/>
  <c r="BP1229"/>
  <c r="L284" i="2" s="1"/>
  <c r="BB1232" i="1"/>
  <c r="CC1232" s="1"/>
  <c r="CC1229"/>
  <c r="Y284" i="2" s="1"/>
  <c r="O1278" i="1"/>
  <c r="BP1230"/>
  <c r="L285" i="2" s="1"/>
  <c r="BB1278" i="1"/>
  <c r="CC1278" s="1"/>
  <c r="CC1230"/>
  <c r="Y285" i="2" s="1"/>
  <c r="O1279" i="1"/>
  <c r="BP1231"/>
  <c r="L286" i="2" s="1"/>
  <c r="BB1279" i="1"/>
  <c r="CC1279" s="1"/>
  <c r="CC1231"/>
  <c r="Y286" i="2" s="1"/>
  <c r="BB1237" i="1"/>
  <c r="CC1237" s="1"/>
  <c r="CC1234"/>
  <c r="Y289" i="2" s="1"/>
  <c r="O1284" i="1"/>
  <c r="BP1284" s="1"/>
  <c r="BP1236"/>
  <c r="L291" i="2" s="1"/>
  <c r="L292" s="1"/>
  <c r="BB1284" i="1"/>
  <c r="CC1284" s="1"/>
  <c r="CC1236"/>
  <c r="Y291" i="2" s="1"/>
  <c r="BB1242" i="1"/>
  <c r="CC1242" s="1"/>
  <c r="CC1239"/>
  <c r="Y303" i="2" s="1"/>
  <c r="Y305" s="1"/>
  <c r="BC1130" i="1"/>
  <c r="CD1130" s="1"/>
  <c r="Y18" i="5" s="1"/>
  <c r="CD1129" i="1"/>
  <c r="N1250"/>
  <c r="BA1291"/>
  <c r="CB1291" s="1"/>
  <c r="CB1289"/>
  <c r="X279" i="2" s="1"/>
  <c r="X281" s="1"/>
  <c r="BD1474" i="1"/>
  <c r="CE1474" s="1"/>
  <c r="CE1272"/>
  <c r="AV1474"/>
  <c r="BV1474" s="1"/>
  <c r="BV1272"/>
  <c r="N1474"/>
  <c r="BO1474" s="1"/>
  <c r="BO1272"/>
  <c r="H1474"/>
  <c r="BI1474" s="1"/>
  <c r="BI1272"/>
  <c r="AZ1473"/>
  <c r="CA1473" s="1"/>
  <c r="CA1271"/>
  <c r="P1473"/>
  <c r="BQ1473" s="1"/>
  <c r="BQ1271"/>
  <c r="J1473"/>
  <c r="BK1473" s="1"/>
  <c r="BK1271"/>
  <c r="BA1472"/>
  <c r="CB1270"/>
  <c r="AT1472"/>
  <c r="BT1472" s="1"/>
  <c r="BT1270"/>
  <c r="L1297"/>
  <c r="BM1295"/>
  <c r="O1305"/>
  <c r="BP1303"/>
  <c r="BB1305"/>
  <c r="CC1305" s="1"/>
  <c r="CC1303"/>
  <c r="O1313"/>
  <c r="BP1313" s="1"/>
  <c r="BP1311"/>
  <c r="BB1313"/>
  <c r="CC1313" s="1"/>
  <c r="CC1311"/>
  <c r="BJ1315"/>
  <c r="O1321"/>
  <c r="BP1319"/>
  <c r="L456" i="2" s="1"/>
  <c r="L458" s="1"/>
  <c r="BB1321" i="1"/>
  <c r="CC1321" s="1"/>
  <c r="CC1319"/>
  <c r="Y456" i="2" s="1"/>
  <c r="Y458" s="1"/>
  <c r="O1335" i="1"/>
  <c r="BP1335" s="1"/>
  <c r="BP1333"/>
  <c r="L460" i="2" s="1"/>
  <c r="L462" s="1"/>
  <c r="BB1335" i="1"/>
  <c r="CC1335" s="1"/>
  <c r="CC1333"/>
  <c r="Y460" i="2" s="1"/>
  <c r="Y462" s="1"/>
  <c r="BH1349" i="1"/>
  <c r="R1365"/>
  <c r="BS1365" s="1"/>
  <c r="BS1363"/>
  <c r="BE1365"/>
  <c r="CF1365" s="1"/>
  <c r="CF1363"/>
  <c r="L1370"/>
  <c r="BM1370" s="1"/>
  <c r="BM1368"/>
  <c r="L1380"/>
  <c r="BM1378"/>
  <c r="R1385"/>
  <c r="BS1385" s="1"/>
  <c r="BS1383"/>
  <c r="BE1385"/>
  <c r="CF1385" s="1"/>
  <c r="CF1383"/>
  <c r="L1390"/>
  <c r="BM1390" s="1"/>
  <c r="BM1388"/>
  <c r="R1397"/>
  <c r="BS1395"/>
  <c r="BE1397"/>
  <c r="CF1397" s="1"/>
  <c r="CF1395"/>
  <c r="L1402"/>
  <c r="BM1402" s="1"/>
  <c r="BM1400"/>
  <c r="R1412"/>
  <c r="BS1412" s="1"/>
  <c r="N21" i="5" s="1"/>
  <c r="BS1410" i="1"/>
  <c r="O492" i="2" s="1"/>
  <c r="BE1412" i="1"/>
  <c r="CF1412" s="1"/>
  <c r="AA21" i="5" s="1"/>
  <c r="CF1410" i="1"/>
  <c r="AB492" i="2" s="1"/>
  <c r="L1420" i="1"/>
  <c r="BM1420" s="1"/>
  <c r="BM1418"/>
  <c r="BY1418" s="1"/>
  <c r="R1425"/>
  <c r="BS1423"/>
  <c r="BE1425"/>
  <c r="CF1425" s="1"/>
  <c r="CF1423"/>
  <c r="R1431"/>
  <c r="BS1429"/>
  <c r="BE1431"/>
  <c r="CF1431" s="1"/>
  <c r="CF1429"/>
  <c r="L1443"/>
  <c r="BM1441"/>
  <c r="I608" i="2" s="1"/>
  <c r="I610" s="1"/>
  <c r="R1448" i="1"/>
  <c r="BS1446"/>
  <c r="O604" i="2" s="1"/>
  <c r="O606" s="1"/>
  <c r="BE1448" i="1"/>
  <c r="CF1448" s="1"/>
  <c r="CF1446"/>
  <c r="AB604" i="2" s="1"/>
  <c r="AB606" s="1"/>
  <c r="L1453" i="1"/>
  <c r="BM1451"/>
  <c r="R1458"/>
  <c r="BS1456"/>
  <c r="O612" i="2" s="1"/>
  <c r="BE1458" i="1"/>
  <c r="CF1458" s="1"/>
  <c r="CF1456"/>
  <c r="AB612" i="2" s="1"/>
  <c r="AB614" s="1"/>
  <c r="AZ1437" i="1"/>
  <c r="CA1437" s="1"/>
  <c r="V22" i="5" s="1"/>
  <c r="CA1436" i="1"/>
  <c r="W558" i="2" s="1"/>
  <c r="AT1437" i="1"/>
  <c r="BT1437" s="1"/>
  <c r="O22" i="5" s="1"/>
  <c r="BT1435" i="1"/>
  <c r="H1463"/>
  <c r="BI1461"/>
  <c r="D49" i="14" s="1"/>
  <c r="L1507" i="1"/>
  <c r="BM1507" s="1"/>
  <c r="BM1505"/>
  <c r="R1511"/>
  <c r="BS1511" s="1"/>
  <c r="BS1509"/>
  <c r="BE1511"/>
  <c r="CF1511" s="1"/>
  <c r="CF1509"/>
  <c r="L1515"/>
  <c r="BM1513"/>
  <c r="R1519"/>
  <c r="BS1519" s="1"/>
  <c r="BS1517"/>
  <c r="BE1519"/>
  <c r="CF1519" s="1"/>
  <c r="CF1517"/>
  <c r="L1524"/>
  <c r="BM1524" s="1"/>
  <c r="BM1522"/>
  <c r="R1528"/>
  <c r="BS1526"/>
  <c r="BE1528"/>
  <c r="CF1528" s="1"/>
  <c r="CF1526"/>
  <c r="L1532"/>
  <c r="BM1530"/>
  <c r="R1536"/>
  <c r="BS1536" s="1"/>
  <c r="BS1534"/>
  <c r="BE1536"/>
  <c r="CF1536" s="1"/>
  <c r="CF1534"/>
  <c r="L1540"/>
  <c r="BM1540" s="1"/>
  <c r="BM1538"/>
  <c r="R1544"/>
  <c r="BS1542"/>
  <c r="BE1544"/>
  <c r="CF1544" s="1"/>
  <c r="CF1542"/>
  <c r="L1548"/>
  <c r="BM1546"/>
  <c r="O1559"/>
  <c r="BP1557"/>
  <c r="BB1559"/>
  <c r="CC1557"/>
  <c r="O1567"/>
  <c r="BP1565"/>
  <c r="BB1567"/>
  <c r="CC1567" s="1"/>
  <c r="CC1565"/>
  <c r="O1575"/>
  <c r="BP1575" s="1"/>
  <c r="BP1573"/>
  <c r="BB1575"/>
  <c r="CC1575" s="1"/>
  <c r="CC1573"/>
  <c r="I1579"/>
  <c r="BJ1579" s="1"/>
  <c r="BJ1577"/>
  <c r="O1583"/>
  <c r="BP1583" s="1"/>
  <c r="BP1581"/>
  <c r="BB1583"/>
  <c r="CC1583" s="1"/>
  <c r="CC1581"/>
  <c r="BK1583"/>
  <c r="BQ1583"/>
  <c r="CA1583"/>
  <c r="O1592"/>
  <c r="BP1590"/>
  <c r="BB1592"/>
  <c r="CC1592" s="1"/>
  <c r="CC1590"/>
  <c r="O1600"/>
  <c r="BP1600" s="1"/>
  <c r="BP1598"/>
  <c r="BB1600"/>
  <c r="CC1600" s="1"/>
  <c r="CC1598"/>
  <c r="I1604"/>
  <c r="BJ1604" s="1"/>
  <c r="BJ1602"/>
  <c r="O1608"/>
  <c r="BP1608" s="1"/>
  <c r="BP1606"/>
  <c r="BB1608"/>
  <c r="CC1608" s="1"/>
  <c r="CC1606"/>
  <c r="O1616"/>
  <c r="BP1614"/>
  <c r="BB1616"/>
  <c r="CC1616" s="1"/>
  <c r="CC1614"/>
  <c r="O1625"/>
  <c r="BP1623"/>
  <c r="BB1625"/>
  <c r="CC1625" s="1"/>
  <c r="CC1623"/>
  <c r="I1630"/>
  <c r="BJ1630" s="1"/>
  <c r="BJ1628"/>
  <c r="O1634"/>
  <c r="BP1634" s="1"/>
  <c r="BP1632"/>
  <c r="BB1634"/>
  <c r="CC1634" s="1"/>
  <c r="CC1632"/>
  <c r="O1643"/>
  <c r="BP1641"/>
  <c r="BB1643"/>
  <c r="CC1643" s="1"/>
  <c r="CC1641"/>
  <c r="I1662"/>
  <c r="BJ1662" s="1"/>
  <c r="BJ1660"/>
  <c r="O1688"/>
  <c r="BP1686"/>
  <c r="BB1688"/>
  <c r="CC1688" s="1"/>
  <c r="CC1686"/>
  <c r="O1698"/>
  <c r="BP1698" s="1"/>
  <c r="BP1696"/>
  <c r="BB1698"/>
  <c r="CC1698" s="1"/>
  <c r="CC1696"/>
  <c r="I1703"/>
  <c r="BJ1703" s="1"/>
  <c r="BJ1701"/>
  <c r="O1708"/>
  <c r="BP1706"/>
  <c r="BB1708"/>
  <c r="CC1708" s="1"/>
  <c r="CC1706"/>
  <c r="O1719"/>
  <c r="BP1719" s="1"/>
  <c r="BP1717"/>
  <c r="BB1719"/>
  <c r="CC1719" s="1"/>
  <c r="CC1717"/>
  <c r="I1724"/>
  <c r="BJ1724" s="1"/>
  <c r="BJ1722"/>
  <c r="AT1754"/>
  <c r="BT1754" s="1"/>
  <c r="BT1753"/>
  <c r="BR1753"/>
  <c r="Q1754"/>
  <c r="K1754"/>
  <c r="BL1753"/>
  <c r="AY1771"/>
  <c r="BJ1771"/>
  <c r="V1773"/>
  <c r="V1869"/>
  <c r="V1864"/>
  <c r="AI1773"/>
  <c r="AI1864"/>
  <c r="AW1773"/>
  <c r="AW1869"/>
  <c r="AW1864"/>
  <c r="V1870"/>
  <c r="V1865"/>
  <c r="AI1870"/>
  <c r="AI1865"/>
  <c r="O1781"/>
  <c r="BP1779"/>
  <c r="BB1781"/>
  <c r="CC1781" s="1"/>
  <c r="CC1779"/>
  <c r="AY1780"/>
  <c r="BP1780"/>
  <c r="BY1780" s="1"/>
  <c r="I1789"/>
  <c r="BJ1789" s="1"/>
  <c r="BJ1787"/>
  <c r="AY1788"/>
  <c r="BJ1788"/>
  <c r="BY1788" s="1"/>
  <c r="O1793"/>
  <c r="BP1793" s="1"/>
  <c r="BP1791"/>
  <c r="BB1793"/>
  <c r="CC1793" s="1"/>
  <c r="CC1791"/>
  <c r="I1798"/>
  <c r="BJ1798" s="1"/>
  <c r="BJ1796"/>
  <c r="O1806"/>
  <c r="BP1804"/>
  <c r="BB1806"/>
  <c r="CC1806" s="1"/>
  <c r="CC1804"/>
  <c r="AY1805"/>
  <c r="BP1805"/>
  <c r="BY1805" s="1"/>
  <c r="AY1822"/>
  <c r="BJ1822"/>
  <c r="O1833"/>
  <c r="BP1833" s="1"/>
  <c r="BP1831"/>
  <c r="BB1833"/>
  <c r="CC1833" s="1"/>
  <c r="CC1831"/>
  <c r="I1837"/>
  <c r="BJ1837" s="1"/>
  <c r="BJ1835"/>
  <c r="O1857"/>
  <c r="BP1857" s="1"/>
  <c r="BP1855"/>
  <c r="BB1857"/>
  <c r="CC1857" s="1"/>
  <c r="CC1855"/>
  <c r="I1862"/>
  <c r="BJ1862" s="1"/>
  <c r="BJ1860"/>
  <c r="O1883"/>
  <c r="BP1881"/>
  <c r="BB1883"/>
  <c r="CC1883" s="1"/>
  <c r="CC1881"/>
  <c r="AY1882"/>
  <c r="BP1882"/>
  <c r="CE1870"/>
  <c r="BD2064"/>
  <c r="CE2064" s="1"/>
  <c r="BV1870"/>
  <c r="AV2064"/>
  <c r="BV2064" s="1"/>
  <c r="S1871"/>
  <c r="S2063"/>
  <c r="AZ1866"/>
  <c r="CA1866" s="1"/>
  <c r="V13" i="6" s="1"/>
  <c r="CA1864" i="1"/>
  <c r="O1915"/>
  <c r="BP1915" s="1"/>
  <c r="BP1913"/>
  <c r="BB1915"/>
  <c r="CC1915" s="1"/>
  <c r="CC1913"/>
  <c r="AY1928"/>
  <c r="BJ1928"/>
  <c r="AI1930"/>
  <c r="BJ1929"/>
  <c r="BV2015"/>
  <c r="AV2061"/>
  <c r="BV2061" s="1"/>
  <c r="Q20" i="6" s="1"/>
  <c r="CE2015" i="1"/>
  <c r="BD2061"/>
  <c r="CE2061" s="1"/>
  <c r="Z20" i="6" s="1"/>
  <c r="BM2018" i="1"/>
  <c r="L2020"/>
  <c r="Y2020"/>
  <c r="Y2059"/>
  <c r="AL2020"/>
  <c r="AL2061" s="1"/>
  <c r="AL2059"/>
  <c r="AX2020"/>
  <c r="AX2061" s="1"/>
  <c r="AX2059"/>
  <c r="BI2020"/>
  <c r="H2061"/>
  <c r="R2028"/>
  <c r="BS2026"/>
  <c r="BE2028"/>
  <c r="CF2028" s="1"/>
  <c r="CF2026"/>
  <c r="L2033"/>
  <c r="BM2031"/>
  <c r="R2037"/>
  <c r="BS2037" s="1"/>
  <c r="BS2035"/>
  <c r="BE2037"/>
  <c r="CF2037" s="1"/>
  <c r="CF2035"/>
  <c r="AY2036"/>
  <c r="BS2036"/>
  <c r="BY2036" s="1"/>
  <c r="L2046"/>
  <c r="BM2044"/>
  <c r="R2051"/>
  <c r="BS2051" s="1"/>
  <c r="BS2049"/>
  <c r="BE2051"/>
  <c r="CF2051" s="1"/>
  <c r="CF2049"/>
  <c r="AY2050"/>
  <c r="BS2050"/>
  <c r="BY2050" s="1"/>
  <c r="BN2060"/>
  <c r="AY2073"/>
  <c r="BJ2073"/>
  <c r="AY2074"/>
  <c r="BJ2074"/>
  <c r="BY2074" s="1"/>
  <c r="BU2075"/>
  <c r="AU2113"/>
  <c r="BU2113" s="1"/>
  <c r="O2080"/>
  <c r="BP2080" s="1"/>
  <c r="BP2078"/>
  <c r="BB2080"/>
  <c r="CC2080" s="1"/>
  <c r="CC2079"/>
  <c r="AY2086"/>
  <c r="BJ2086"/>
  <c r="O2098"/>
  <c r="BP2098" s="1"/>
  <c r="BP2096"/>
  <c r="BB2098"/>
  <c r="CC2098" s="1"/>
  <c r="CC2096"/>
  <c r="AY2101"/>
  <c r="BJ2101"/>
  <c r="AY2125"/>
  <c r="BJ2125"/>
  <c r="BY2125" s="1"/>
  <c r="BA2142"/>
  <c r="CB2142" s="1"/>
  <c r="W22" i="6" s="1"/>
  <c r="CB2140" i="1"/>
  <c r="X560" i="2" s="1"/>
  <c r="BM2144" i="1"/>
  <c r="L2146"/>
  <c r="BM2146" s="1"/>
  <c r="H23" i="6" s="1"/>
  <c r="BM2167" i="1"/>
  <c r="L2172"/>
  <c r="CB2172"/>
  <c r="BA2607"/>
  <c r="AJ2608"/>
  <c r="AJ2262"/>
  <c r="T2608"/>
  <c r="T2262"/>
  <c r="BM2207"/>
  <c r="L2209"/>
  <c r="BM2209" s="1"/>
  <c r="H12" i="7" s="1"/>
  <c r="R2227" i="1"/>
  <c r="BS2225"/>
  <c r="O153" i="2" s="1"/>
  <c r="O155" s="1"/>
  <c r="BE2227" i="1"/>
  <c r="CF2227" s="1"/>
  <c r="CF2225"/>
  <c r="AB153" i="2" s="1"/>
  <c r="AB155" s="1"/>
  <c r="BE2257" i="1"/>
  <c r="BM2221"/>
  <c r="L2264"/>
  <c r="L2223"/>
  <c r="Y2223"/>
  <c r="Y2264"/>
  <c r="Y2257"/>
  <c r="AL2223"/>
  <c r="AL2264"/>
  <c r="AL2257"/>
  <c r="AX2223"/>
  <c r="AX2264"/>
  <c r="AX2257"/>
  <c r="BM2222"/>
  <c r="L2258"/>
  <c r="R2237"/>
  <c r="BS2235"/>
  <c r="O161" i="2" s="1"/>
  <c r="BE2237" i="1"/>
  <c r="CF2237" s="1"/>
  <c r="CF2235"/>
  <c r="AB161" i="2" s="1"/>
  <c r="AB163" s="1"/>
  <c r="AY2236" i="1"/>
  <c r="BS2236"/>
  <c r="O162" i="2" s="1"/>
  <c r="R2255" i="1"/>
  <c r="BS2255" s="1"/>
  <c r="BS2253"/>
  <c r="O169" i="2" s="1"/>
  <c r="BE2255" i="1"/>
  <c r="CF2255" s="1"/>
  <c r="CF2253"/>
  <c r="AB169" i="2" s="1"/>
  <c r="AB171" s="1"/>
  <c r="AY2254" i="1"/>
  <c r="BS2254"/>
  <c r="O170" i="2" s="1"/>
  <c r="CB2257" i="1"/>
  <c r="W114" i="14" s="1"/>
  <c r="BA2261" i="1"/>
  <c r="BA2259"/>
  <c r="CB2259" s="1"/>
  <c r="W11" i="7" s="1"/>
  <c r="BN2257" i="1"/>
  <c r="I114" i="14" s="1"/>
  <c r="M2259" i="1"/>
  <c r="BC2296"/>
  <c r="CD2296" s="1"/>
  <c r="CD2295"/>
  <c r="CB2294"/>
  <c r="BA2296"/>
  <c r="CB2296" s="1"/>
  <c r="BO2452"/>
  <c r="N2454"/>
  <c r="BS2518"/>
  <c r="O477" i="2" s="1"/>
  <c r="R2542" i="1"/>
  <c r="BS2542" s="1"/>
  <c r="CF2518"/>
  <c r="AB477" i="2" s="1"/>
  <c r="BV2556" i="1"/>
  <c r="AV2560"/>
  <c r="BV2560" s="1"/>
  <c r="Q21" i="7" s="1"/>
  <c r="CE2556" i="1"/>
  <c r="BD2560"/>
  <c r="CE2560" s="1"/>
  <c r="Z21" i="7" s="1"/>
  <c r="R2567" i="1"/>
  <c r="BS2565"/>
  <c r="BE2567"/>
  <c r="CF2567" s="1"/>
  <c r="CF2565"/>
  <c r="BU2626"/>
  <c r="AU2658"/>
  <c r="BU2658" s="1"/>
  <c r="AB1283"/>
  <c r="BN1129"/>
  <c r="BO1128"/>
  <c r="BI1128"/>
  <c r="D44" i="14" s="1"/>
  <c r="BQ1137" i="1"/>
  <c r="BK1137"/>
  <c r="BI1142"/>
  <c r="BN1142"/>
  <c r="BK1147"/>
  <c r="BQ1147"/>
  <c r="BI1152"/>
  <c r="BO1152"/>
  <c r="BI1157"/>
  <c r="BH1162"/>
  <c r="BN1162"/>
  <c r="BH1167"/>
  <c r="BL1167"/>
  <c r="BR1167"/>
  <c r="BH1173"/>
  <c r="BN1173"/>
  <c r="BK1178"/>
  <c r="BQ1178"/>
  <c r="BL1183"/>
  <c r="BR1183"/>
  <c r="BK1190"/>
  <c r="BQ1190"/>
  <c r="BH1190"/>
  <c r="BL1195"/>
  <c r="BR1195"/>
  <c r="BL1200"/>
  <c r="BR1200"/>
  <c r="BI1205"/>
  <c r="BO1205"/>
  <c r="BL1210"/>
  <c r="BR1210"/>
  <c r="T1250"/>
  <c r="Z1250"/>
  <c r="AF1250"/>
  <c r="BN1220"/>
  <c r="BQ1290"/>
  <c r="M280" i="2" s="1"/>
  <c r="BK1290" i="1"/>
  <c r="G280" i="2" s="1"/>
  <c r="AC1291" i="1"/>
  <c r="BR1289"/>
  <c r="N279" i="2" s="1"/>
  <c r="BL1289" i="1"/>
  <c r="BN1284"/>
  <c r="BO1283"/>
  <c r="BI1283"/>
  <c r="BO1279"/>
  <c r="BI1279"/>
  <c r="BQ1278"/>
  <c r="BK1278"/>
  <c r="BN1277"/>
  <c r="BR1270"/>
  <c r="BL1270"/>
  <c r="BR1262"/>
  <c r="BL1262"/>
  <c r="BQ1261"/>
  <c r="BK1261"/>
  <c r="BR1260"/>
  <c r="BL1260"/>
  <c r="BN1255"/>
  <c r="BO1254"/>
  <c r="BI1254"/>
  <c r="BQ1253"/>
  <c r="L45" i="14" s="1"/>
  <c r="BK1253" i="1"/>
  <c r="F45" i="14" s="1"/>
  <c r="BR1227" i="1"/>
  <c r="BL1227"/>
  <c r="AJ1280"/>
  <c r="X1280"/>
  <c r="AH1285"/>
  <c r="AH1286" s="1"/>
  <c r="BN1297"/>
  <c r="BH1301"/>
  <c r="BN1301"/>
  <c r="BK1305"/>
  <c r="BQ1305"/>
  <c r="BH1309"/>
  <c r="BN1309"/>
  <c r="BK1313"/>
  <c r="BQ1313"/>
  <c r="BH1317"/>
  <c r="BN1317"/>
  <c r="BK1321"/>
  <c r="BQ1321"/>
  <c r="BH1330"/>
  <c r="BN1330"/>
  <c r="BK1335"/>
  <c r="BQ1335"/>
  <c r="BQ1354"/>
  <c r="M443" i="2" s="1"/>
  <c r="BK1354" i="1"/>
  <c r="G443" i="2" s="1"/>
  <c r="BR1353" i="1"/>
  <c r="N442" i="2" s="1"/>
  <c r="BL1353" i="1"/>
  <c r="BN1349"/>
  <c r="BO1348"/>
  <c r="BI1348"/>
  <c r="BL1365"/>
  <c r="BR1365"/>
  <c r="BY1369"/>
  <c r="BI1370"/>
  <c r="BO1370"/>
  <c r="BL1375"/>
  <c r="BR1375"/>
  <c r="BI1380"/>
  <c r="BO1380"/>
  <c r="BL1385"/>
  <c r="BR1385"/>
  <c r="BY1389"/>
  <c r="BI1390"/>
  <c r="BO1390"/>
  <c r="BL1397"/>
  <c r="BR1397"/>
  <c r="BY1401"/>
  <c r="BI1402"/>
  <c r="BO1402"/>
  <c r="BL1412"/>
  <c r="G21" i="5" s="1"/>
  <c r="BR1412" i="1"/>
  <c r="M21" i="5" s="1"/>
  <c r="BN1406" i="1"/>
  <c r="BO1405"/>
  <c r="BI1405"/>
  <c r="BQ1436"/>
  <c r="M558" i="2" s="1"/>
  <c r="BK1436" i="1"/>
  <c r="G558" i="2" s="1"/>
  <c r="AH1437" i="1"/>
  <c r="W1437"/>
  <c r="BR1435"/>
  <c r="BL1435"/>
  <c r="BN1462"/>
  <c r="AF1463"/>
  <c r="BO1461"/>
  <c r="J49" i="14" s="1"/>
  <c r="BO1551" i="1"/>
  <c r="BI1551"/>
  <c r="BQ1550"/>
  <c r="BK1550"/>
  <c r="BY1562"/>
  <c r="BY1587"/>
  <c r="BY1620"/>
  <c r="BY1637"/>
  <c r="BR1655"/>
  <c r="BL1655"/>
  <c r="BY1667"/>
  <c r="BI1668"/>
  <c r="BY1682"/>
  <c r="BY1692"/>
  <c r="BY1702"/>
  <c r="BR1773"/>
  <c r="AB1781"/>
  <c r="BK1781"/>
  <c r="BR1798"/>
  <c r="AB1806"/>
  <c r="BK1806"/>
  <c r="BR1824"/>
  <c r="BR1837"/>
  <c r="BR1862"/>
  <c r="AB1883"/>
  <c r="BK1883"/>
  <c r="AB1870"/>
  <c r="AW1865"/>
  <c r="BR1930"/>
  <c r="U2061"/>
  <c r="AF2061"/>
  <c r="AK2061"/>
  <c r="AE2028"/>
  <c r="Y2033"/>
  <c r="BL2037"/>
  <c r="Y2046"/>
  <c r="BL2051"/>
  <c r="BG2059"/>
  <c r="AM2063"/>
  <c r="AM2113"/>
  <c r="AS2113"/>
  <c r="BR2088"/>
  <c r="BR2103"/>
  <c r="BB2111"/>
  <c r="CC2111" s="1"/>
  <c r="V2111"/>
  <c r="BH2126"/>
  <c r="BI2146"/>
  <c r="D23" i="6" s="1"/>
  <c r="AK2607" i="1"/>
  <c r="Z2607"/>
  <c r="U2607"/>
  <c r="AE2227"/>
  <c r="BL2255"/>
  <c r="AE2258"/>
  <c r="V2296"/>
  <c r="AI2443"/>
  <c r="AW2491"/>
  <c r="V2492"/>
  <c r="AI2492"/>
  <c r="AW2492"/>
  <c r="AI2493"/>
  <c r="AI2609" s="1"/>
  <c r="AW2493"/>
  <c r="AW2609" s="1"/>
  <c r="AE2567"/>
  <c r="BQ2059"/>
  <c r="R2093"/>
  <c r="BS2093" s="1"/>
  <c r="BS2091"/>
  <c r="BE2093"/>
  <c r="CF2093" s="1"/>
  <c r="CF2091"/>
  <c r="AY2092"/>
  <c r="BS2092"/>
  <c r="BY2092" s="1"/>
  <c r="R2108"/>
  <c r="BS2106"/>
  <c r="BE2108"/>
  <c r="CF2108" s="1"/>
  <c r="CF2106"/>
  <c r="BR2172"/>
  <c r="Q2607"/>
  <c r="BN2172"/>
  <c r="M2607"/>
  <c r="O2191"/>
  <c r="BP2189"/>
  <c r="L108" i="2" s="1"/>
  <c r="L110" s="1"/>
  <c r="BL2258" i="1"/>
  <c r="K2259"/>
  <c r="K2262"/>
  <c r="AK2261"/>
  <c r="AK2259"/>
  <c r="BA2300"/>
  <c r="CB2300" s="1"/>
  <c r="CB2299"/>
  <c r="BN2294"/>
  <c r="M2296"/>
  <c r="BJ2409"/>
  <c r="F420" i="2" s="1"/>
  <c r="I2423" i="1"/>
  <c r="AW2423"/>
  <c r="AW2443"/>
  <c r="AY2412"/>
  <c r="BJ2412"/>
  <c r="AY2415"/>
  <c r="BJ2415"/>
  <c r="AY2418"/>
  <c r="BJ2418"/>
  <c r="AY2421"/>
  <c r="BJ2421"/>
  <c r="AY2425"/>
  <c r="BJ2425"/>
  <c r="BY2425" s="1"/>
  <c r="AY2428"/>
  <c r="BJ2428"/>
  <c r="AY2431"/>
  <c r="BJ2431"/>
  <c r="F427" i="2" s="1"/>
  <c r="AY2434" i="1"/>
  <c r="BJ2434"/>
  <c r="AY2437"/>
  <c r="BJ2437"/>
  <c r="BY2437" s="1"/>
  <c r="BR2458"/>
  <c r="Q2459"/>
  <c r="AJ2458"/>
  <c r="BK2458" s="1"/>
  <c r="AJ2448"/>
  <c r="AY2481"/>
  <c r="BJ2481"/>
  <c r="V2484"/>
  <c r="V2491"/>
  <c r="AY2482"/>
  <c r="BJ2482"/>
  <c r="AY2483"/>
  <c r="BJ2483"/>
  <c r="BY2483" s="1"/>
  <c r="BP2486"/>
  <c r="O2489"/>
  <c r="BP2489" s="1"/>
  <c r="CC2486"/>
  <c r="BB2489"/>
  <c r="CC2489" s="1"/>
  <c r="BB2491"/>
  <c r="BL2626"/>
  <c r="AG2113"/>
  <c r="AE2108"/>
  <c r="AG2607"/>
  <c r="AB2191"/>
  <c r="BQ2191"/>
  <c r="AG2261"/>
  <c r="AI2484"/>
  <c r="AW2484"/>
  <c r="L861"/>
  <c r="BM861" s="1"/>
  <c r="BM850"/>
  <c r="L862"/>
  <c r="BM862" s="1"/>
  <c r="I136" i="2" s="1"/>
  <c r="BM851" i="1"/>
  <c r="L863"/>
  <c r="BM863" s="1"/>
  <c r="I137" i="2" s="1"/>
  <c r="BM852" i="1"/>
  <c r="O868"/>
  <c r="BP866"/>
  <c r="L144" i="2" s="1"/>
  <c r="L146" s="1"/>
  <c r="BB868" i="1"/>
  <c r="CC866"/>
  <c r="Y144" i="2" s="1"/>
  <c r="Y146" s="1"/>
  <c r="AT876" i="1"/>
  <c r="BT876" s="1"/>
  <c r="BT868"/>
  <c r="K876"/>
  <c r="BL868"/>
  <c r="BS889"/>
  <c r="BS887"/>
  <c r="BE889"/>
  <c r="CF889" s="1"/>
  <c r="CF887"/>
  <c r="L893"/>
  <c r="BM893" s="1"/>
  <c r="BM891"/>
  <c r="BS898"/>
  <c r="BS896"/>
  <c r="BE898"/>
  <c r="CF898" s="1"/>
  <c r="CF896"/>
  <c r="L904"/>
  <c r="BM904" s="1"/>
  <c r="BM902"/>
  <c r="BS908"/>
  <c r="BS906"/>
  <c r="BE908"/>
  <c r="CF908" s="1"/>
  <c r="CF906"/>
  <c r="L912"/>
  <c r="BM912" s="1"/>
  <c r="BM910"/>
  <c r="BS915"/>
  <c r="BE917"/>
  <c r="CF917" s="1"/>
  <c r="CF915"/>
  <c r="I921"/>
  <c r="BJ921" s="1"/>
  <c r="BJ919"/>
  <c r="L925"/>
  <c r="BM925" s="1"/>
  <c r="BM923"/>
  <c r="BS929"/>
  <c r="BS927"/>
  <c r="BE929"/>
  <c r="CF929" s="1"/>
  <c r="CF927"/>
  <c r="L933"/>
  <c r="BM931"/>
  <c r="BS935"/>
  <c r="BE937"/>
  <c r="CF937" s="1"/>
  <c r="CF935"/>
  <c r="L941"/>
  <c r="BM939"/>
  <c r="BS945"/>
  <c r="BS943"/>
  <c r="BE945"/>
  <c r="CF945" s="1"/>
  <c r="CF943"/>
  <c r="L949"/>
  <c r="BM947"/>
  <c r="BS953"/>
  <c r="BS951"/>
  <c r="BE953"/>
  <c r="CF953" s="1"/>
  <c r="CF951"/>
  <c r="L957"/>
  <c r="BM955"/>
  <c r="R961"/>
  <c r="BS959"/>
  <c r="BE961"/>
  <c r="CF959"/>
  <c r="K963"/>
  <c r="BL961"/>
  <c r="AT963"/>
  <c r="BT961"/>
  <c r="BA963"/>
  <c r="CB961"/>
  <c r="L971"/>
  <c r="BM969"/>
  <c r="R976"/>
  <c r="BS976" s="1"/>
  <c r="BS974"/>
  <c r="O395" i="2" s="1"/>
  <c r="O397" s="1"/>
  <c r="BE976" i="1"/>
  <c r="CF976" s="1"/>
  <c r="CF974"/>
  <c r="AB395" i="2" s="1"/>
  <c r="AB397" s="1"/>
  <c r="L982" i="1"/>
  <c r="BM980"/>
  <c r="I369" i="2" s="1"/>
  <c r="I371" s="1"/>
  <c r="R986" i="1"/>
  <c r="BS984"/>
  <c r="O361" i="2" s="1"/>
  <c r="BE986" i="1"/>
  <c r="CF986" s="1"/>
  <c r="CF984"/>
  <c r="AB361" i="2" s="1"/>
  <c r="AB363" s="1"/>
  <c r="L990" i="1"/>
  <c r="BM988"/>
  <c r="I365" i="2" s="1"/>
  <c r="I367" s="1"/>
  <c r="BE994" i="1"/>
  <c r="CF994" s="1"/>
  <c r="CF992"/>
  <c r="AB373" i="2" s="1"/>
  <c r="AB375" s="1"/>
  <c r="R1004" i="1"/>
  <c r="BS1004" s="1"/>
  <c r="BS1002"/>
  <c r="O387" i="2" s="1"/>
  <c r="O389" s="1"/>
  <c r="BE1004" i="1"/>
  <c r="CF1004" s="1"/>
  <c r="CF1002"/>
  <c r="AB387" i="2" s="1"/>
  <c r="AB389" s="1"/>
  <c r="L1038" i="1"/>
  <c r="BM1036"/>
  <c r="J1018"/>
  <c r="BK1017"/>
  <c r="BA1022"/>
  <c r="CB1022" s="1"/>
  <c r="W39" i="14" s="1"/>
  <c r="CB1016" i="1"/>
  <c r="BR1016"/>
  <c r="H1010"/>
  <c r="BI1008"/>
  <c r="R1043"/>
  <c r="BS1041"/>
  <c r="O221" i="2" s="1"/>
  <c r="R1056" i="1"/>
  <c r="R1062" s="1"/>
  <c r="BS1042"/>
  <c r="L1048"/>
  <c r="BM1046"/>
  <c r="R1052"/>
  <c r="BS1052" s="1"/>
  <c r="BS1050"/>
  <c r="O229" i="2" s="1"/>
  <c r="O231" s="1"/>
  <c r="BE1052" i="1"/>
  <c r="CF1052" s="1"/>
  <c r="CF1050"/>
  <c r="AB229" i="2" s="1"/>
  <c r="AB231" s="1"/>
  <c r="P1062" i="1"/>
  <c r="BQ1056"/>
  <c r="J1062"/>
  <c r="BK1056"/>
  <c r="P1061"/>
  <c r="BQ1061" s="1"/>
  <c r="L40" i="14" s="1"/>
  <c r="BQ1055" i="1"/>
  <c r="J1061"/>
  <c r="BK1055"/>
  <c r="AZ1062"/>
  <c r="CA1062" s="1"/>
  <c r="CA1056"/>
  <c r="AU1061"/>
  <c r="BU1061" s="1"/>
  <c r="P40" i="14" s="1"/>
  <c r="BU1055" i="1"/>
  <c r="BS1067"/>
  <c r="CF1067"/>
  <c r="O1090"/>
  <c r="BP1080"/>
  <c r="BB1090"/>
  <c r="CC1090" s="1"/>
  <c r="X42" i="14" s="1"/>
  <c r="CC1080" i="1"/>
  <c r="Y248" i="2" s="1"/>
  <c r="O1091" i="1"/>
  <c r="BP1081"/>
  <c r="L249" i="2" s="1"/>
  <c r="BB1091" i="1"/>
  <c r="CC1091" s="1"/>
  <c r="CC1081"/>
  <c r="Y249" i="2" s="1"/>
  <c r="CC1106" i="1"/>
  <c r="X43" i="14" s="1"/>
  <c r="CC1096" i="1"/>
  <c r="Y573" i="2" s="1"/>
  <c r="CC1107" i="1"/>
  <c r="CC1097"/>
  <c r="Y574" i="2" s="1"/>
  <c r="N1092" i="1"/>
  <c r="BO1091"/>
  <c r="P1092"/>
  <c r="BQ1090"/>
  <c r="L42" i="14" s="1"/>
  <c r="BS1134" i="1"/>
  <c r="CF1134"/>
  <c r="BS1135"/>
  <c r="R1142"/>
  <c r="BS1139"/>
  <c r="BE1142"/>
  <c r="CF1142" s="1"/>
  <c r="CF1139"/>
  <c r="BE1147"/>
  <c r="CF1147" s="1"/>
  <c r="CF1144"/>
  <c r="BE1152"/>
  <c r="CF1152" s="1"/>
  <c r="CF1149"/>
  <c r="AB333" i="2" s="1"/>
  <c r="AB335" s="1"/>
  <c r="R1157" i="1"/>
  <c r="BS1154"/>
  <c r="O294" i="2" s="1"/>
  <c r="BE1157" i="1"/>
  <c r="CF1157" s="1"/>
  <c r="CF1154"/>
  <c r="AB294" i="2" s="1"/>
  <c r="AB296" s="1"/>
  <c r="BS1156" i="1"/>
  <c r="R1162"/>
  <c r="BS1159"/>
  <c r="BE1167"/>
  <c r="CF1167" s="1"/>
  <c r="CF1164"/>
  <c r="R1173"/>
  <c r="BS1170"/>
  <c r="BE1173"/>
  <c r="CF1173" s="1"/>
  <c r="CF1170"/>
  <c r="R1178"/>
  <c r="BS1175"/>
  <c r="O298" i="2" s="1"/>
  <c r="BE1178" i="1"/>
  <c r="CF1178" s="1"/>
  <c r="CF1175"/>
  <c r="AB298" i="2" s="1"/>
  <c r="R1183" i="1"/>
  <c r="BS1180"/>
  <c r="BE1183"/>
  <c r="CF1183" s="1"/>
  <c r="CF1180"/>
  <c r="R1190"/>
  <c r="BS1190" s="1"/>
  <c r="BS1187"/>
  <c r="BE1190"/>
  <c r="CF1190" s="1"/>
  <c r="CF1187"/>
  <c r="BE1195"/>
  <c r="CF1195" s="1"/>
  <c r="CF1192"/>
  <c r="R1200"/>
  <c r="BS1197"/>
  <c r="BE1200"/>
  <c r="CF1200" s="1"/>
  <c r="CF1197"/>
  <c r="R1205"/>
  <c r="BS1202"/>
  <c r="O317" i="2" s="1"/>
  <c r="O319" s="1"/>
  <c r="BE1205" i="1"/>
  <c r="CF1205" s="1"/>
  <c r="CF1202"/>
  <c r="AB317" i="2" s="1"/>
  <c r="AB319" s="1"/>
  <c r="R1210" i="1"/>
  <c r="BS1210" s="1"/>
  <c r="BS1207"/>
  <c r="O325" i="2" s="1"/>
  <c r="O327" s="1"/>
  <c r="BE1210" i="1"/>
  <c r="CF1210" s="1"/>
  <c r="CF1207"/>
  <c r="AB325" i="2" s="1"/>
  <c r="AB327" s="1"/>
  <c r="R1220" i="1"/>
  <c r="BS1220" s="1"/>
  <c r="BS1217"/>
  <c r="O321" i="2" s="1"/>
  <c r="O323" s="1"/>
  <c r="BE1220" i="1"/>
  <c r="CF1220" s="1"/>
  <c r="CF1217"/>
  <c r="AB321" i="2" s="1"/>
  <c r="AB323" s="1"/>
  <c r="R1227" i="1"/>
  <c r="BS1224"/>
  <c r="O329" i="2" s="1"/>
  <c r="BE1227" i="1"/>
  <c r="CF1227" s="1"/>
  <c r="CF1224"/>
  <c r="AB329" i="2" s="1"/>
  <c r="AB331" s="1"/>
  <c r="R1277" i="1"/>
  <c r="BS1229"/>
  <c r="O284" i="2" s="1"/>
  <c r="R1278" i="1"/>
  <c r="BS1230"/>
  <c r="O285" i="2" s="1"/>
  <c r="BE1278" i="1"/>
  <c r="CF1278" s="1"/>
  <c r="CF1230"/>
  <c r="AB285" i="2" s="1"/>
  <c r="BE1279" i="1"/>
  <c r="CF1279" s="1"/>
  <c r="CF1231"/>
  <c r="AB286" i="2" s="1"/>
  <c r="BE1237" i="1"/>
  <c r="CF1237" s="1"/>
  <c r="CF1234"/>
  <c r="AB289" i="2" s="1"/>
  <c r="R1283" i="1"/>
  <c r="BS1235"/>
  <c r="R1284"/>
  <c r="BS1284" s="1"/>
  <c r="BS1236"/>
  <c r="O291" i="2" s="1"/>
  <c r="BE1284" i="1"/>
  <c r="CF1284" s="1"/>
  <c r="CF1236"/>
  <c r="AB291" i="2" s="1"/>
  <c r="BE1242" i="1"/>
  <c r="CF1242" s="1"/>
  <c r="CF1239"/>
  <c r="AB303" i="2" s="1"/>
  <c r="AB305" s="1"/>
  <c r="Q1130" i="1"/>
  <c r="BR1129"/>
  <c r="K1130"/>
  <c r="BL1129"/>
  <c r="BC1474"/>
  <c r="CD1474" s="1"/>
  <c r="CD1272"/>
  <c r="AU1474"/>
  <c r="BU1474" s="1"/>
  <c r="BU1272"/>
  <c r="M1474"/>
  <c r="BN1474" s="1"/>
  <c r="BN1272"/>
  <c r="BD1473"/>
  <c r="CE1473" s="1"/>
  <c r="CE1271"/>
  <c r="AV1473"/>
  <c r="BV1473" s="1"/>
  <c r="BV1271"/>
  <c r="H1473"/>
  <c r="BI1473" s="1"/>
  <c r="BI1271"/>
  <c r="BU1256"/>
  <c r="P19" i="5" s="1"/>
  <c r="BU1254" i="1"/>
  <c r="BO1253"/>
  <c r="J45" i="14" s="1"/>
  <c r="BI1253" i="1"/>
  <c r="D45" i="14" s="1"/>
  <c r="AT1280" i="1"/>
  <c r="BT1280" s="1"/>
  <c r="BT1232"/>
  <c r="O1297"/>
  <c r="BP1295"/>
  <c r="L1301"/>
  <c r="BM1301" s="1"/>
  <c r="BM1299"/>
  <c r="R1305"/>
  <c r="BS1303"/>
  <c r="BE1305"/>
  <c r="CF1305" s="1"/>
  <c r="CF1303"/>
  <c r="L1309"/>
  <c r="BM1309" s="1"/>
  <c r="BM1307"/>
  <c r="R1313"/>
  <c r="BS1313" s="1"/>
  <c r="BS1311"/>
  <c r="BE1313"/>
  <c r="CF1313" s="1"/>
  <c r="CF1311"/>
  <c r="L1317"/>
  <c r="BM1315"/>
  <c r="I448" i="2" s="1"/>
  <c r="R1321" i="1"/>
  <c r="BS1321" s="1"/>
  <c r="BS1319"/>
  <c r="O456" i="2" s="1"/>
  <c r="O458" s="1"/>
  <c r="BE1321" i="1"/>
  <c r="CF1321" s="1"/>
  <c r="CF1319"/>
  <c r="AB456" i="2" s="1"/>
  <c r="AB458" s="1"/>
  <c r="L1330" i="1"/>
  <c r="BM1328"/>
  <c r="R1335"/>
  <c r="BS1333"/>
  <c r="O460" i="2" s="1"/>
  <c r="O462" s="1"/>
  <c r="BE1335" i="1"/>
  <c r="CF1335" s="1"/>
  <c r="CF1333"/>
  <c r="AB460" i="2" s="1"/>
  <c r="AB462" s="1"/>
  <c r="I1365" i="1"/>
  <c r="BJ1365" s="1"/>
  <c r="BJ1363"/>
  <c r="O1370"/>
  <c r="BP1368"/>
  <c r="BB1370"/>
  <c r="CC1370" s="1"/>
  <c r="CC1368"/>
  <c r="I1375"/>
  <c r="BJ1375" s="1"/>
  <c r="BJ1373"/>
  <c r="O1380"/>
  <c r="BP1378"/>
  <c r="BB1380"/>
  <c r="CC1380" s="1"/>
  <c r="CC1378"/>
  <c r="I1385"/>
  <c r="BJ1385" s="1"/>
  <c r="BJ1383"/>
  <c r="O1390"/>
  <c r="BP1388"/>
  <c r="BB1390"/>
  <c r="CC1390" s="1"/>
  <c r="CC1388"/>
  <c r="O1402"/>
  <c r="BP1400"/>
  <c r="BB1402"/>
  <c r="CC1402" s="1"/>
  <c r="CC1400"/>
  <c r="I1412"/>
  <c r="BJ1412" s="1"/>
  <c r="BJ1410"/>
  <c r="F492" i="2" s="1"/>
  <c r="BB1420" i="1"/>
  <c r="CC1420" s="1"/>
  <c r="CC1418"/>
  <c r="I1425"/>
  <c r="BJ1425" s="1"/>
  <c r="BJ1423"/>
  <c r="O1453"/>
  <c r="BP1453" s="1"/>
  <c r="BP1451"/>
  <c r="BB1453"/>
  <c r="CC1453" s="1"/>
  <c r="CC1451"/>
  <c r="I1458"/>
  <c r="BJ1456"/>
  <c r="F612" i="2" s="1"/>
  <c r="N1437" i="1"/>
  <c r="BO1436"/>
  <c r="K558" i="2" s="1"/>
  <c r="H1437" i="1"/>
  <c r="BI1436"/>
  <c r="AT1463"/>
  <c r="BT1463" s="1"/>
  <c r="O23" i="5" s="1"/>
  <c r="BT1462" i="1"/>
  <c r="K1463"/>
  <c r="BL1462"/>
  <c r="BY1497"/>
  <c r="U61" i="2" s="1"/>
  <c r="E9" i="23"/>
  <c r="L1503" i="1"/>
  <c r="BM1501"/>
  <c r="O1507"/>
  <c r="BP1505"/>
  <c r="BB1507"/>
  <c r="CC1507" s="1"/>
  <c r="CC1505"/>
  <c r="O1515"/>
  <c r="BP1515" s="1"/>
  <c r="BP1513"/>
  <c r="BB1515"/>
  <c r="CC1515" s="1"/>
  <c r="CC1513"/>
  <c r="O1524"/>
  <c r="BP1522"/>
  <c r="BB1524"/>
  <c r="CC1524" s="1"/>
  <c r="CC1522"/>
  <c r="O1532"/>
  <c r="BP1532" s="1"/>
  <c r="BP1530"/>
  <c r="BB1532"/>
  <c r="CC1532" s="1"/>
  <c r="CC1530"/>
  <c r="I1536"/>
  <c r="BJ1536" s="1"/>
  <c r="BJ1534"/>
  <c r="O1540"/>
  <c r="BP1538"/>
  <c r="BB1540"/>
  <c r="CC1540" s="1"/>
  <c r="CC1538"/>
  <c r="O1548"/>
  <c r="BP1548" s="1"/>
  <c r="BP1546"/>
  <c r="BB1548"/>
  <c r="CC1548" s="1"/>
  <c r="CC1546"/>
  <c r="G1552"/>
  <c r="BH1550"/>
  <c r="R1559"/>
  <c r="BS1557"/>
  <c r="BE1559"/>
  <c r="CF1557"/>
  <c r="L1563"/>
  <c r="BM1563" s="1"/>
  <c r="BM1561"/>
  <c r="R1567"/>
  <c r="BS1567" s="1"/>
  <c r="BS1565"/>
  <c r="BE1567"/>
  <c r="CF1567" s="1"/>
  <c r="CF1565"/>
  <c r="L1571"/>
  <c r="BM1569"/>
  <c r="R1575"/>
  <c r="BS1573"/>
  <c r="BE1575"/>
  <c r="CF1575" s="1"/>
  <c r="CF1573"/>
  <c r="L1579"/>
  <c r="BM1577"/>
  <c r="R1583"/>
  <c r="BS1581"/>
  <c r="BE1583"/>
  <c r="CF1583" s="1"/>
  <c r="CF1581"/>
  <c r="BL1656"/>
  <c r="BL1583"/>
  <c r="BR1656"/>
  <c r="BR1583"/>
  <c r="BT1656"/>
  <c r="BT1583"/>
  <c r="CB1656"/>
  <c r="CB1583"/>
  <c r="L1588"/>
  <c r="BM1586"/>
  <c r="R1592"/>
  <c r="BS1590"/>
  <c r="BE1592"/>
  <c r="CF1592" s="1"/>
  <c r="CF1590"/>
  <c r="L1596"/>
  <c r="BM1594"/>
  <c r="R1600"/>
  <c r="BS1598"/>
  <c r="BE1600"/>
  <c r="CF1600" s="1"/>
  <c r="CF1598"/>
  <c r="L1604"/>
  <c r="BM1602"/>
  <c r="R1608"/>
  <c r="BS1606"/>
  <c r="BE1608"/>
  <c r="CF1608" s="1"/>
  <c r="CF1606"/>
  <c r="L1612"/>
  <c r="BM1610"/>
  <c r="R1616"/>
  <c r="BS1616" s="1"/>
  <c r="BS1614"/>
  <c r="BE1616"/>
  <c r="CF1616" s="1"/>
  <c r="CF1614"/>
  <c r="L1621"/>
  <c r="BM1621" s="1"/>
  <c r="BM1619"/>
  <c r="R1625"/>
  <c r="BS1625" s="1"/>
  <c r="BS1623"/>
  <c r="BE1625"/>
  <c r="CF1625" s="1"/>
  <c r="CF1623"/>
  <c r="L1630"/>
  <c r="BM1630" s="1"/>
  <c r="BM1628"/>
  <c r="R1634"/>
  <c r="BS1632"/>
  <c r="BE1634"/>
  <c r="CF1634" s="1"/>
  <c r="CF1632"/>
  <c r="L1638"/>
  <c r="BM1638" s="1"/>
  <c r="BM1636"/>
  <c r="R1643"/>
  <c r="BS1643" s="1"/>
  <c r="BS1641"/>
  <c r="BE1643"/>
  <c r="CF1643" s="1"/>
  <c r="CF1641"/>
  <c r="L1662"/>
  <c r="BM1662" s="1"/>
  <c r="BM1660"/>
  <c r="O1668"/>
  <c r="BP1666"/>
  <c r="BB1668"/>
  <c r="CC1668" s="1"/>
  <c r="CC1666"/>
  <c r="L1683"/>
  <c r="BM1681"/>
  <c r="R1688"/>
  <c r="BS1688" s="1"/>
  <c r="BS1686"/>
  <c r="BE1688"/>
  <c r="CF1688" s="1"/>
  <c r="CF1686"/>
  <c r="L1693"/>
  <c r="BM1691"/>
  <c r="R1698"/>
  <c r="BS1696"/>
  <c r="BE1698"/>
  <c r="CF1698" s="1"/>
  <c r="CF1696"/>
  <c r="L1703"/>
  <c r="BM1703" s="1"/>
  <c r="BM1701"/>
  <c r="R1708"/>
  <c r="BS1708" s="1"/>
  <c r="BS1706"/>
  <c r="BE1708"/>
  <c r="CF1708" s="1"/>
  <c r="CF1706"/>
  <c r="L1714"/>
  <c r="BM1712"/>
  <c r="R1719"/>
  <c r="BS1717"/>
  <c r="BE1719"/>
  <c r="CF1719" s="1"/>
  <c r="CF1717"/>
  <c r="L1724"/>
  <c r="BM1724" s="1"/>
  <c r="BM1722"/>
  <c r="R1729"/>
  <c r="BS1729" s="1"/>
  <c r="BS1727"/>
  <c r="BE1729"/>
  <c r="CF1729" s="1"/>
  <c r="CF1727"/>
  <c r="L1734"/>
  <c r="BM1732"/>
  <c r="R1739"/>
  <c r="BS1739" s="1"/>
  <c r="BS1737"/>
  <c r="BE1739"/>
  <c r="CF1739" s="1"/>
  <c r="CF1737"/>
  <c r="BC1871"/>
  <c r="CD1871" s="1"/>
  <c r="CD1869"/>
  <c r="AQ1871"/>
  <c r="AQ2063"/>
  <c r="BD1866"/>
  <c r="CE1866" s="1"/>
  <c r="Z13" i="6" s="1"/>
  <c r="CE1864" i="1"/>
  <c r="AV1866"/>
  <c r="BV1866" s="1"/>
  <c r="Q13" i="6" s="1"/>
  <c r="BV1864" i="1"/>
  <c r="AY2013"/>
  <c r="BJ2013"/>
  <c r="I2059"/>
  <c r="V2015"/>
  <c r="V2061" s="1"/>
  <c r="V2059"/>
  <c r="AI2015"/>
  <c r="AI2061" s="1"/>
  <c r="AI2059"/>
  <c r="AW2015"/>
  <c r="AW2059"/>
  <c r="BH2015"/>
  <c r="G2061"/>
  <c r="BR2015"/>
  <c r="Q2061"/>
  <c r="CA2020"/>
  <c r="AZ2061"/>
  <c r="CA2061" s="1"/>
  <c r="V20" i="6" s="1"/>
  <c r="AY2022" i="1"/>
  <c r="BJ2022"/>
  <c r="O2041"/>
  <c r="BP2039"/>
  <c r="BB2041"/>
  <c r="CC2041" s="1"/>
  <c r="CC2039"/>
  <c r="BR2060"/>
  <c r="AZ2063"/>
  <c r="CA2059"/>
  <c r="W445" i="2" s="1"/>
  <c r="BI2059" i="1"/>
  <c r="O2070"/>
  <c r="BP2068"/>
  <c r="O2111"/>
  <c r="AB2070"/>
  <c r="AB2111"/>
  <c r="AO2070"/>
  <c r="AO2113" s="1"/>
  <c r="AO2111"/>
  <c r="CC2068"/>
  <c r="BB2070"/>
  <c r="BP2069"/>
  <c r="O2112"/>
  <c r="CC2069"/>
  <c r="BB2112"/>
  <c r="CC2112" s="1"/>
  <c r="BQ2070"/>
  <c r="P2113"/>
  <c r="CB2070"/>
  <c r="BA2113"/>
  <c r="CB2113" s="1"/>
  <c r="L2126"/>
  <c r="BM2124"/>
  <c r="AL2126"/>
  <c r="AL2140"/>
  <c r="AX2126"/>
  <c r="AX2140"/>
  <c r="O2131"/>
  <c r="BP2131" s="1"/>
  <c r="BP2129"/>
  <c r="BB2131"/>
  <c r="CC2131" s="1"/>
  <c r="CC2129"/>
  <c r="AY2134"/>
  <c r="BJ2134"/>
  <c r="CA2199"/>
  <c r="AZ2608"/>
  <c r="CA2608" s="1"/>
  <c r="AZ2262"/>
  <c r="CA2262" s="1"/>
  <c r="CA2200"/>
  <c r="V10" i="7" s="1"/>
  <c r="AN2608" i="1"/>
  <c r="AN2262"/>
  <c r="X2608"/>
  <c r="X2262"/>
  <c r="BI2199"/>
  <c r="H2608"/>
  <c r="H2262"/>
  <c r="BT2198"/>
  <c r="O113" i="14" s="1"/>
  <c r="AT2261" i="1"/>
  <c r="BT2261" s="1"/>
  <c r="BK2198"/>
  <c r="F113" i="14" s="1"/>
  <c r="J2261" i="1"/>
  <c r="AY2216"/>
  <c r="BJ2216"/>
  <c r="F149" i="2" s="1"/>
  <c r="I2257" i="1"/>
  <c r="V2218"/>
  <c r="V2257"/>
  <c r="AI2218"/>
  <c r="AI2257"/>
  <c r="BJ2217"/>
  <c r="F150" i="2" s="1"/>
  <c r="I2258" i="1"/>
  <c r="AY2230"/>
  <c r="BJ2230"/>
  <c r="F157" i="2" s="1"/>
  <c r="F159" s="1"/>
  <c r="O2245" i="1"/>
  <c r="BP2243"/>
  <c r="L165" i="2" s="1"/>
  <c r="L167" s="1"/>
  <c r="AO2245" i="1"/>
  <c r="AO2257"/>
  <c r="BB2245"/>
  <c r="CC2245" s="1"/>
  <c r="CC2243"/>
  <c r="Y165" i="2" s="1"/>
  <c r="Y167" s="1"/>
  <c r="AY2248" i="1"/>
  <c r="BJ2248"/>
  <c r="AM2259"/>
  <c r="AM2262"/>
  <c r="BR2257"/>
  <c r="M114" i="14" s="1"/>
  <c r="Q2259" i="1"/>
  <c r="BR2277"/>
  <c r="Q2278"/>
  <c r="BR2289"/>
  <c r="Q2290"/>
  <c r="Z2362"/>
  <c r="Z2448"/>
  <c r="BQ2360"/>
  <c r="P2447"/>
  <c r="P2362"/>
  <c r="P2454"/>
  <c r="BQ2453"/>
  <c r="BO2493"/>
  <c r="N2609"/>
  <c r="BO2609" s="1"/>
  <c r="BM2501"/>
  <c r="I306" i="2" s="1"/>
  <c r="L2514" i="1"/>
  <c r="BM2514" s="1"/>
  <c r="BO847"/>
  <c r="BI847"/>
  <c r="BQ846"/>
  <c r="BK846"/>
  <c r="BR845"/>
  <c r="BL845"/>
  <c r="BY856"/>
  <c r="BY857"/>
  <c r="BO862"/>
  <c r="K136" i="2" s="1"/>
  <c r="BI862" i="1"/>
  <c r="E136" i="2" s="1"/>
  <c r="BQ861" i="1"/>
  <c r="BK861"/>
  <c r="BR868"/>
  <c r="BI885"/>
  <c r="BO885"/>
  <c r="BL889"/>
  <c r="BR889"/>
  <c r="BY892"/>
  <c r="BI893"/>
  <c r="BO893"/>
  <c r="BL898"/>
  <c r="BR898"/>
  <c r="BI904"/>
  <c r="BO904"/>
  <c r="BR908"/>
  <c r="BI912"/>
  <c r="BO912"/>
  <c r="BL917"/>
  <c r="BR917"/>
  <c r="BH921"/>
  <c r="BN921"/>
  <c r="BI925"/>
  <c r="BO925"/>
  <c r="BL929"/>
  <c r="BR929"/>
  <c r="BI933"/>
  <c r="BO933"/>
  <c r="BL937"/>
  <c r="BR937"/>
  <c r="BY940"/>
  <c r="BI941"/>
  <c r="BO941"/>
  <c r="BL945"/>
  <c r="BR945"/>
  <c r="BI949"/>
  <c r="BO949"/>
  <c r="BL953"/>
  <c r="BR953"/>
  <c r="BI957"/>
  <c r="BO957"/>
  <c r="BL967"/>
  <c r="BR967"/>
  <c r="BI971"/>
  <c r="BO971"/>
  <c r="BL976"/>
  <c r="BR976"/>
  <c r="BY981"/>
  <c r="U370" i="2" s="1"/>
  <c r="BI982" i="1"/>
  <c r="BO982"/>
  <c r="BL986"/>
  <c r="BR986"/>
  <c r="BI990"/>
  <c r="BO990"/>
  <c r="BL994"/>
  <c r="BR994"/>
  <c r="BI999"/>
  <c r="BO999"/>
  <c r="BL1004"/>
  <c r="BR1004"/>
  <c r="BI1038"/>
  <c r="BO1038"/>
  <c r="BR1029"/>
  <c r="BL1029"/>
  <c r="BN1028"/>
  <c r="U1018"/>
  <c r="BQ1017"/>
  <c r="AN1022"/>
  <c r="AC1022"/>
  <c r="BL1016"/>
  <c r="BO1013"/>
  <c r="K358" i="2" s="1"/>
  <c r="BI1013" i="1"/>
  <c r="E358" i="2" s="1"/>
  <c r="BQ1012" i="1"/>
  <c r="M357" i="2" s="1"/>
  <c r="BK1012" i="1"/>
  <c r="G357" i="2" s="1"/>
  <c r="BN1009" i="1"/>
  <c r="BO1008"/>
  <c r="AR1056"/>
  <c r="AR1062" s="1"/>
  <c r="BL1043"/>
  <c r="BR1043"/>
  <c r="BI1048"/>
  <c r="BO1048"/>
  <c r="BL1052"/>
  <c r="BR1052"/>
  <c r="BQ1076"/>
  <c r="BK1076"/>
  <c r="F41" i="14" s="1"/>
  <c r="AB1128" i="1"/>
  <c r="Z1092"/>
  <c r="BI1091"/>
  <c r="BL1090"/>
  <c r="BN1128"/>
  <c r="I44" i="14" s="1"/>
  <c r="BO1137" i="1"/>
  <c r="BO1142"/>
  <c r="BL1147"/>
  <c r="BR1147"/>
  <c r="BK1152"/>
  <c r="BQ1152"/>
  <c r="BK1157"/>
  <c r="BQ1157"/>
  <c r="BI1162"/>
  <c r="BO1162"/>
  <c r="BI1167"/>
  <c r="BN1167"/>
  <c r="BI1173"/>
  <c r="BO1173"/>
  <c r="BL1178"/>
  <c r="BR1178"/>
  <c r="BH1183"/>
  <c r="BN1183"/>
  <c r="BL1190"/>
  <c r="BR1190"/>
  <c r="BH1195"/>
  <c r="BN1195"/>
  <c r="R1195"/>
  <c r="BH1200"/>
  <c r="BN1200"/>
  <c r="X1285"/>
  <c r="X1286" s="1"/>
  <c r="AD1285"/>
  <c r="AD1286" s="1"/>
  <c r="AJ1285"/>
  <c r="AJ1286" s="1"/>
  <c r="AP1285"/>
  <c r="AP1286" s="1"/>
  <c r="BK1205"/>
  <c r="BQ1205"/>
  <c r="BH1210"/>
  <c r="BN1210"/>
  <c r="BI1220"/>
  <c r="BO1220"/>
  <c r="AK1291"/>
  <c r="BO1290"/>
  <c r="K280" i="2" s="1"/>
  <c r="BI1290" i="1"/>
  <c r="BQ1289"/>
  <c r="M279" i="2" s="1"/>
  <c r="BK1289" i="1"/>
  <c r="G279" i="2" s="1"/>
  <c r="BR1284" i="1"/>
  <c r="BL1284"/>
  <c r="BN1283"/>
  <c r="R1279"/>
  <c r="BN1279"/>
  <c r="BO1278"/>
  <c r="BI1278"/>
  <c r="BR1277"/>
  <c r="BL1277"/>
  <c r="BO1271"/>
  <c r="BQ1270"/>
  <c r="BK1270"/>
  <c r="J1263"/>
  <c r="BQ1262"/>
  <c r="BK1262"/>
  <c r="BO1261"/>
  <c r="BI1261"/>
  <c r="AM1263"/>
  <c r="BQ1260"/>
  <c r="BK1260"/>
  <c r="BR1255"/>
  <c r="BL1255"/>
  <c r="BN1254"/>
  <c r="BQ1227"/>
  <c r="BK1227"/>
  <c r="AH1280"/>
  <c r="AS1280"/>
  <c r="AG1280"/>
  <c r="U1280"/>
  <c r="BR1297"/>
  <c r="BL1297"/>
  <c r="BI1301"/>
  <c r="BO1301"/>
  <c r="BL1305"/>
  <c r="BR1305"/>
  <c r="BY1308"/>
  <c r="BI1309"/>
  <c r="BO1309"/>
  <c r="BL1313"/>
  <c r="BR1313"/>
  <c r="BI1317"/>
  <c r="BO1317"/>
  <c r="BL1321"/>
  <c r="BR1321"/>
  <c r="BI1330"/>
  <c r="BO1330"/>
  <c r="BL1335"/>
  <c r="BR1335"/>
  <c r="BH1348"/>
  <c r="BO1354"/>
  <c r="K443" i="2" s="1"/>
  <c r="BI1354" i="1"/>
  <c r="E443" i="2" s="1"/>
  <c r="BQ1353" i="1"/>
  <c r="M442" i="2" s="1"/>
  <c r="BK1353" i="1"/>
  <c r="G442" i="2" s="1"/>
  <c r="BR1349" i="1"/>
  <c r="BL1349"/>
  <c r="BN1348"/>
  <c r="BY1364"/>
  <c r="BH1365"/>
  <c r="BN1365"/>
  <c r="BK1370"/>
  <c r="BQ1370"/>
  <c r="BH1375"/>
  <c r="BN1375"/>
  <c r="BK1380"/>
  <c r="BQ1380"/>
  <c r="BY1384"/>
  <c r="BH1385"/>
  <c r="BN1385"/>
  <c r="BK1390"/>
  <c r="BQ1390"/>
  <c r="BY1396"/>
  <c r="BH1397"/>
  <c r="BN1397"/>
  <c r="BK1402"/>
  <c r="BQ1402"/>
  <c r="BY1411"/>
  <c r="U493" i="2" s="1"/>
  <c r="BH1412" i="1"/>
  <c r="C21" i="5" s="1"/>
  <c r="BN1412" i="1"/>
  <c r="I21" i="5" s="1"/>
  <c r="BK1420" i="1"/>
  <c r="BQ1420"/>
  <c r="BH1425"/>
  <c r="BN1425"/>
  <c r="BR1406"/>
  <c r="BL1406"/>
  <c r="BN1405"/>
  <c r="BY1430"/>
  <c r="BH1431"/>
  <c r="BN1431"/>
  <c r="BK1443"/>
  <c r="BQ1443"/>
  <c r="BH1448"/>
  <c r="BN1448"/>
  <c r="BK1453"/>
  <c r="BQ1453"/>
  <c r="BH1458"/>
  <c r="BN1458"/>
  <c r="BQ1435"/>
  <c r="BK1435"/>
  <c r="BR1462"/>
  <c r="BN1461"/>
  <c r="I49" i="14" s="1"/>
  <c r="BY1492" i="1"/>
  <c r="BI1503"/>
  <c r="BO1503"/>
  <c r="BK1507"/>
  <c r="BQ1507"/>
  <c r="BY1510"/>
  <c r="BH1511"/>
  <c r="BN1511"/>
  <c r="BK1515"/>
  <c r="BQ1515"/>
  <c r="BH1519"/>
  <c r="BN1519"/>
  <c r="BK1524"/>
  <c r="BQ1524"/>
  <c r="BH1528"/>
  <c r="BN1528"/>
  <c r="BK1532"/>
  <c r="BQ1532"/>
  <c r="BY1535"/>
  <c r="BH1536"/>
  <c r="BN1536"/>
  <c r="BK1540"/>
  <c r="BQ1540"/>
  <c r="BH1544"/>
  <c r="BN1544"/>
  <c r="BG1544"/>
  <c r="BK1548"/>
  <c r="BQ1548"/>
  <c r="BN1551"/>
  <c r="BO1550"/>
  <c r="BI1550"/>
  <c r="BL1559"/>
  <c r="BR1559"/>
  <c r="BI1563"/>
  <c r="BO1563"/>
  <c r="BL1567"/>
  <c r="BR1567"/>
  <c r="BY1570"/>
  <c r="BI1571"/>
  <c r="BO1571"/>
  <c r="BL1575"/>
  <c r="BR1575"/>
  <c r="BY1578"/>
  <c r="BI1579"/>
  <c r="BO1579"/>
  <c r="BI1588"/>
  <c r="BO1588"/>
  <c r="BL1592"/>
  <c r="BR1592"/>
  <c r="BY1595"/>
  <c r="BI1596"/>
  <c r="BO1596"/>
  <c r="BL1600"/>
  <c r="BR1600"/>
  <c r="BY1603"/>
  <c r="BI1604"/>
  <c r="BO1604"/>
  <c r="BL1608"/>
  <c r="BR1608"/>
  <c r="BI1612"/>
  <c r="BO1612"/>
  <c r="BL1616"/>
  <c r="BR1616"/>
  <c r="BI1621"/>
  <c r="BO1621"/>
  <c r="BL1625"/>
  <c r="BR1625"/>
  <c r="BY1629"/>
  <c r="BI1630"/>
  <c r="BO1630"/>
  <c r="BL1634"/>
  <c r="BR1634"/>
  <c r="BI1638"/>
  <c r="BO1638"/>
  <c r="BL1643"/>
  <c r="BR1643"/>
  <c r="BI1662"/>
  <c r="BO1662"/>
  <c r="BQ1655"/>
  <c r="BK1655"/>
  <c r="BK1668"/>
  <c r="BO1668"/>
  <c r="BL1678"/>
  <c r="BR1678"/>
  <c r="BI1683"/>
  <c r="BO1683"/>
  <c r="BL1688"/>
  <c r="BR1688"/>
  <c r="BI1693"/>
  <c r="BO1693"/>
  <c r="BL1698"/>
  <c r="BR1698"/>
  <c r="BI1703"/>
  <c r="BO1703"/>
  <c r="BL1708"/>
  <c r="BR1708"/>
  <c r="BI1714"/>
  <c r="BO1714"/>
  <c r="BL1719"/>
  <c r="BR1719"/>
  <c r="BY1723"/>
  <c r="Y1869"/>
  <c r="Y1870"/>
  <c r="AL1870"/>
  <c r="AX1870"/>
  <c r="AG1866"/>
  <c r="T1924"/>
  <c r="AF1924"/>
  <c r="AK1924"/>
  <c r="AQ1924"/>
  <c r="BQ1934"/>
  <c r="BQ1980"/>
  <c r="W2061"/>
  <c r="BR2024"/>
  <c r="AB2041"/>
  <c r="BK2041"/>
  <c r="BC2063"/>
  <c r="AT2061"/>
  <c r="BT2061" s="1"/>
  <c r="O20" i="6" s="1"/>
  <c r="N2061" i="1"/>
  <c r="AO2112"/>
  <c r="AI2113"/>
  <c r="J2113"/>
  <c r="BR2136"/>
  <c r="BB2141"/>
  <c r="CC2141" s="1"/>
  <c r="V2141"/>
  <c r="AO2140"/>
  <c r="Y2140"/>
  <c r="BQ2186"/>
  <c r="BR2218"/>
  <c r="BR2232"/>
  <c r="BR2250"/>
  <c r="AA2262"/>
  <c r="AL2296"/>
  <c r="Y2290"/>
  <c r="BA2278"/>
  <c r="CB2278" s="1"/>
  <c r="AH2494"/>
  <c r="AH2495" s="1"/>
  <c r="BI2609"/>
  <c r="L2314"/>
  <c r="BM2312"/>
  <c r="R2319"/>
  <c r="BS2317"/>
  <c r="BE2319"/>
  <c r="CF2319" s="1"/>
  <c r="CF2317"/>
  <c r="BM2321"/>
  <c r="L2323"/>
  <c r="BM2323" s="1"/>
  <c r="R2334"/>
  <c r="BS2332"/>
  <c r="BE2334"/>
  <c r="CF2334" s="1"/>
  <c r="CF2332"/>
  <c r="BM2336"/>
  <c r="L2338"/>
  <c r="BM2338" s="1"/>
  <c r="R2354"/>
  <c r="BS2354" s="1"/>
  <c r="BS2352"/>
  <c r="BE2354"/>
  <c r="CF2354" s="1"/>
  <c r="CF2352"/>
  <c r="AT2362"/>
  <c r="BT2362" s="1"/>
  <c r="P399" i="2" s="1"/>
  <c r="BT2361" i="1"/>
  <c r="J2362"/>
  <c r="BK2361"/>
  <c r="BL2444"/>
  <c r="K2445"/>
  <c r="BN2443"/>
  <c r="I116" i="14" s="1"/>
  <c r="M2445" i="1"/>
  <c r="CA2440"/>
  <c r="AZ2458"/>
  <c r="CA2458" s="1"/>
  <c r="AZ2448"/>
  <c r="CA2448" s="1"/>
  <c r="AN2458"/>
  <c r="AN2459" s="1"/>
  <c r="AN2544" s="1"/>
  <c r="AN2448"/>
  <c r="AN2441"/>
  <c r="X2458"/>
  <c r="X2448"/>
  <c r="X2441"/>
  <c r="BI2440"/>
  <c r="H2458"/>
  <c r="H2441"/>
  <c r="H2448"/>
  <c r="AP2457"/>
  <c r="BQ2457" s="1"/>
  <c r="AP2447"/>
  <c r="Z2457"/>
  <c r="Z2459" s="1"/>
  <c r="Z2447"/>
  <c r="BM2471"/>
  <c r="L2491"/>
  <c r="Y2491"/>
  <c r="Y2474"/>
  <c r="BM2473"/>
  <c r="L2493"/>
  <c r="R2479"/>
  <c r="BS2477"/>
  <c r="BE2479"/>
  <c r="CF2479" s="1"/>
  <c r="CF2477"/>
  <c r="BT2491"/>
  <c r="O121" i="14" s="1"/>
  <c r="AT2494" i="1"/>
  <c r="BU2551"/>
  <c r="Q496" i="2" s="1"/>
  <c r="AU2560" i="1"/>
  <c r="BU2560" s="1"/>
  <c r="P21" i="7" s="1"/>
  <c r="AY2554" i="1"/>
  <c r="BJ2554"/>
  <c r="F498" i="2" s="1"/>
  <c r="F500" s="1"/>
  <c r="Y2314" i="1"/>
  <c r="AE2319"/>
  <c r="AE2334"/>
  <c r="AL2452"/>
  <c r="R2452"/>
  <c r="AH2448"/>
  <c r="AJ2447"/>
  <c r="T2447"/>
  <c r="AR2479"/>
  <c r="R2493"/>
  <c r="BN2609"/>
  <c r="AR2492"/>
  <c r="L2492"/>
  <c r="AQ2560"/>
  <c r="BR2556"/>
  <c r="O2596"/>
  <c r="BP2596" s="1"/>
  <c r="AI2626"/>
  <c r="AI2658" s="1"/>
  <c r="BW11"/>
  <c r="BX42"/>
  <c r="T73" i="2" s="1"/>
  <c r="T264"/>
  <c r="AF2608" i="1"/>
  <c r="BQ2199"/>
  <c r="P2608"/>
  <c r="BO2198"/>
  <c r="J113" i="14" s="1"/>
  <c r="N2261" i="1"/>
  <c r="CD2258"/>
  <c r="BC2259"/>
  <c r="CD2259" s="1"/>
  <c r="Y11" i="7" s="1"/>
  <c r="BC2262" i="1"/>
  <c r="CD2262" s="1"/>
  <c r="W2259"/>
  <c r="W2262"/>
  <c r="BP2269"/>
  <c r="L401" i="2" s="1"/>
  <c r="O2452" i="1"/>
  <c r="AB2452"/>
  <c r="AB2298"/>
  <c r="AB2276"/>
  <c r="AO2452"/>
  <c r="AO2298"/>
  <c r="AO2276"/>
  <c r="AO2278" s="1"/>
  <c r="CC2269"/>
  <c r="Y401" i="2" s="1"/>
  <c r="BB2298" i="1"/>
  <c r="BB2276"/>
  <c r="CC2276" s="1"/>
  <c r="BP2270"/>
  <c r="L402" i="2" s="1"/>
  <c r="O2453" i="1"/>
  <c r="O2299"/>
  <c r="O2277"/>
  <c r="AB2299"/>
  <c r="AB2300" s="1"/>
  <c r="AB2277"/>
  <c r="CC2270"/>
  <c r="Y402" i="2" s="1"/>
  <c r="BB2453" i="1"/>
  <c r="CC2453" s="1"/>
  <c r="BB2299"/>
  <c r="CC2299" s="1"/>
  <c r="BB2277"/>
  <c r="BP2273"/>
  <c r="L405" i="2" s="1"/>
  <c r="L407" s="1"/>
  <c r="O2294" i="1"/>
  <c r="BP2294" s="1"/>
  <c r="CC2273"/>
  <c r="Y405" i="2" s="1"/>
  <c r="BB2294" i="1"/>
  <c r="CC2294" s="1"/>
  <c r="CC2274"/>
  <c r="Y406" i="2" s="1"/>
  <c r="BB2295" i="1"/>
  <c r="BP2281"/>
  <c r="L409" i="2" s="1"/>
  <c r="O2443" i="1"/>
  <c r="AB2443"/>
  <c r="AB2288"/>
  <c r="CC2281"/>
  <c r="Y409" i="2" s="1"/>
  <c r="BB2288" i="1"/>
  <c r="CC2288" s="1"/>
  <c r="BB2443"/>
  <c r="BP2282"/>
  <c r="L410" i="2" s="1"/>
  <c r="O2289" i="1"/>
  <c r="AB2289"/>
  <c r="AB2444"/>
  <c r="CC2282"/>
  <c r="Y410" i="2" s="1"/>
  <c r="BB2444" i="1"/>
  <c r="CC2444" s="1"/>
  <c r="BB2289"/>
  <c r="Q2300"/>
  <c r="BR2299"/>
  <c r="BL2298"/>
  <c r="K2300"/>
  <c r="AU2296"/>
  <c r="BU2296" s="1"/>
  <c r="BU2295"/>
  <c r="AY2303"/>
  <c r="BJ2303"/>
  <c r="BY2303" s="1"/>
  <c r="I2360"/>
  <c r="V2360"/>
  <c r="V2305"/>
  <c r="AI2360"/>
  <c r="AI2305"/>
  <c r="AY2304"/>
  <c r="BJ2304"/>
  <c r="BY2304" s="1"/>
  <c r="I2361"/>
  <c r="O2373"/>
  <c r="BP2371"/>
  <c r="BB2373"/>
  <c r="CC2373" s="1"/>
  <c r="CC2371"/>
  <c r="I2388"/>
  <c r="BJ2388" s="1"/>
  <c r="BJ2386"/>
  <c r="AY2387"/>
  <c r="BJ2387"/>
  <c r="BY2387" s="1"/>
  <c r="O2393"/>
  <c r="BP2391"/>
  <c r="BB2393"/>
  <c r="CC2393" s="1"/>
  <c r="CC2391"/>
  <c r="AY2404"/>
  <c r="BJ2404"/>
  <c r="AY2405"/>
  <c r="BJ2405"/>
  <c r="BY2405" s="1"/>
  <c r="CC2394"/>
  <c r="BB2396"/>
  <c r="CC2396" s="1"/>
  <c r="BD2454"/>
  <c r="CE2454" s="1"/>
  <c r="CE2453"/>
  <c r="AV2454"/>
  <c r="BV2454" s="1"/>
  <c r="BV2453"/>
  <c r="BT2452"/>
  <c r="AT2454"/>
  <c r="BT2454" s="1"/>
  <c r="BK2452"/>
  <c r="J2454"/>
  <c r="AF2458"/>
  <c r="AF2459" s="1"/>
  <c r="AF2544" s="1"/>
  <c r="AF2448"/>
  <c r="AF2441"/>
  <c r="BQ2440"/>
  <c r="P2458"/>
  <c r="P2448"/>
  <c r="P2441"/>
  <c r="AH2457"/>
  <c r="BI2457" s="1"/>
  <c r="AH2447"/>
  <c r="BO2439"/>
  <c r="N2457"/>
  <c r="BO2457" s="1"/>
  <c r="N2447"/>
  <c r="BT2493"/>
  <c r="AT2609"/>
  <c r="BT2609" s="1"/>
  <c r="BK2493"/>
  <c r="J2609"/>
  <c r="BK2609" s="1"/>
  <c r="AY2600"/>
  <c r="BJ2600"/>
  <c r="AY2601"/>
  <c r="BJ2601"/>
  <c r="BY2601" s="1"/>
  <c r="AY2602"/>
  <c r="BJ2602"/>
  <c r="BY2602" s="1"/>
  <c r="CD2626"/>
  <c r="BC2658"/>
  <c r="CD2658" s="1"/>
  <c r="AY2632"/>
  <c r="BJ2632"/>
  <c r="AY2634"/>
  <c r="BJ2634"/>
  <c r="AY2637"/>
  <c r="BJ2637"/>
  <c r="BC2608"/>
  <c r="CD2608" s="1"/>
  <c r="AU2608"/>
  <c r="BU2608" s="1"/>
  <c r="AQ2608"/>
  <c r="AA2608"/>
  <c r="K2608"/>
  <c r="AL2258"/>
  <c r="AX2258"/>
  <c r="AF2262"/>
  <c r="AO2453"/>
  <c r="AO2290"/>
  <c r="AO2444"/>
  <c r="O2276"/>
  <c r="AO2299"/>
  <c r="AW2360"/>
  <c r="AI2361"/>
  <c r="AW2361"/>
  <c r="BB2361"/>
  <c r="R2361"/>
  <c r="AR2360"/>
  <c r="L2360"/>
  <c r="AB2373"/>
  <c r="BK2373"/>
  <c r="AB2393"/>
  <c r="BK2393"/>
  <c r="AB2453"/>
  <c r="L2453"/>
  <c r="J2448"/>
  <c r="AX2439"/>
  <c r="AR2491"/>
  <c r="AE2492"/>
  <c r="AE2493"/>
  <c r="AE2609" s="1"/>
  <c r="AR2493"/>
  <c r="AR2609" s="1"/>
  <c r="BQ2609"/>
  <c r="AL2491"/>
  <c r="R2491"/>
  <c r="AQ2658"/>
  <c r="W2658"/>
  <c r="O2309"/>
  <c r="BP2307"/>
  <c r="BB2309"/>
  <c r="CC2309" s="1"/>
  <c r="CC2307"/>
  <c r="AY2327"/>
  <c r="BJ2327"/>
  <c r="AY2340"/>
  <c r="BJ2340"/>
  <c r="AY2341"/>
  <c r="BJ2341"/>
  <c r="BY2341" s="1"/>
  <c r="O2346"/>
  <c r="BP2344"/>
  <c r="BB2346"/>
  <c r="CC2346" s="1"/>
  <c r="CC2344"/>
  <c r="AY2348"/>
  <c r="BJ2348"/>
  <c r="O2359"/>
  <c r="BP2357"/>
  <c r="BB2359"/>
  <c r="CC2359" s="1"/>
  <c r="CC2357"/>
  <c r="N2362"/>
  <c r="BO2361"/>
  <c r="CA2360"/>
  <c r="AZ2362"/>
  <c r="CA2362" s="1"/>
  <c r="W399" i="2" s="1"/>
  <c r="R2369" i="1"/>
  <c r="BS2367"/>
  <c r="AE2369"/>
  <c r="AE2439"/>
  <c r="AR2369"/>
  <c r="AR2439"/>
  <c r="BE2369"/>
  <c r="CF2369" s="1"/>
  <c r="CF2367"/>
  <c r="BE2439"/>
  <c r="AY2368"/>
  <c r="BS2368"/>
  <c r="BY2368" s="1"/>
  <c r="R2440"/>
  <c r="CF2368"/>
  <c r="BE2440"/>
  <c r="BM2381"/>
  <c r="L2383"/>
  <c r="BM2383" s="1"/>
  <c r="BM2398"/>
  <c r="L2400"/>
  <c r="BM2400" s="1"/>
  <c r="AZ2454"/>
  <c r="CA2454" s="1"/>
  <c r="CA2453"/>
  <c r="H2454"/>
  <c r="BI2453"/>
  <c r="BR2443"/>
  <c r="M116" i="14" s="1"/>
  <c r="Q2445" i="1"/>
  <c r="CE2440"/>
  <c r="BD2458"/>
  <c r="BD2448"/>
  <c r="CE2448" s="1"/>
  <c r="BD2441"/>
  <c r="CE2441" s="1"/>
  <c r="AA419" i="2" s="1"/>
  <c r="BV2440" i="1"/>
  <c r="AV2458"/>
  <c r="AV2448"/>
  <c r="BV2448" s="1"/>
  <c r="AV2441"/>
  <c r="BV2441" s="1"/>
  <c r="R419" i="2" s="1"/>
  <c r="BT2439" i="1"/>
  <c r="AT2457"/>
  <c r="BT2457" s="1"/>
  <c r="AT2447"/>
  <c r="BT2447" s="1"/>
  <c r="AD2457"/>
  <c r="AD2459" s="1"/>
  <c r="AD2544" s="1"/>
  <c r="AD2447"/>
  <c r="BK2439"/>
  <c r="J2457"/>
  <c r="J2447"/>
  <c r="BO2491"/>
  <c r="J121" i="14" s="1"/>
  <c r="N2494" i="1"/>
  <c r="BL2551"/>
  <c r="H496" i="2" s="1"/>
  <c r="K2560" i="1"/>
  <c r="CF2571"/>
  <c r="BE2579"/>
  <c r="CF2579" s="1"/>
  <c r="CC2585"/>
  <c r="BB2596"/>
  <c r="CC2596" s="1"/>
  <c r="AY2616"/>
  <c r="BJ2616"/>
  <c r="BY2616" s="1"/>
  <c r="I2626"/>
  <c r="V2626"/>
  <c r="V2628"/>
  <c r="AY2617"/>
  <c r="BJ2617"/>
  <c r="BY2617" s="1"/>
  <c r="AY2618"/>
  <c r="BJ2618"/>
  <c r="BY2618" s="1"/>
  <c r="AY2619"/>
  <c r="BJ2619"/>
  <c r="BY2619" s="1"/>
  <c r="AY2620"/>
  <c r="BJ2620"/>
  <c r="BY2620" s="1"/>
  <c r="AY2621"/>
  <c r="BJ2621"/>
  <c r="BY2621" s="1"/>
  <c r="AY2622"/>
  <c r="BJ2622"/>
  <c r="BY2622" s="1"/>
  <c r="AY2623"/>
  <c r="BJ2623"/>
  <c r="BY2623" s="1"/>
  <c r="AY2624"/>
  <c r="BJ2624"/>
  <c r="BY2624" s="1"/>
  <c r="AY2656"/>
  <c r="BJ2656"/>
  <c r="AB2309"/>
  <c r="AB2359"/>
  <c r="BL2369"/>
  <c r="BI2383"/>
  <c r="BI2400"/>
  <c r="AT2448"/>
  <c r="AD2448"/>
  <c r="N2448"/>
  <c r="AV2447"/>
  <c r="AI2444"/>
  <c r="AE2444"/>
  <c r="O2444"/>
  <c r="AB2440"/>
  <c r="L2440"/>
  <c r="AJ2441"/>
  <c r="T2441"/>
  <c r="AO2491"/>
  <c r="L2474"/>
  <c r="BR2609"/>
  <c r="AX2491"/>
  <c r="R2579"/>
  <c r="BS2579" s="1"/>
  <c r="O1729"/>
  <c r="BP1727"/>
  <c r="BB1729"/>
  <c r="CC1729" s="1"/>
  <c r="CC1727"/>
  <c r="I1734"/>
  <c r="BJ1734" s="1"/>
  <c r="BJ1732"/>
  <c r="O1739"/>
  <c r="BP1737"/>
  <c r="BB1739"/>
  <c r="CC1739" s="1"/>
  <c r="CC1737"/>
  <c r="AV1754"/>
  <c r="BV1754" s="1"/>
  <c r="BV1752"/>
  <c r="H1754"/>
  <c r="BI1752"/>
  <c r="R1773"/>
  <c r="BS1773" s="1"/>
  <c r="BS1771"/>
  <c r="BE1773"/>
  <c r="CF1773" s="1"/>
  <c r="CF1771"/>
  <c r="AY1772"/>
  <c r="BS1772"/>
  <c r="BY1772" s="1"/>
  <c r="O1777"/>
  <c r="BP1775"/>
  <c r="BB1777"/>
  <c r="CC1777" s="1"/>
  <c r="CC1775"/>
  <c r="I1785"/>
  <c r="BJ1785" s="1"/>
  <c r="BJ1783"/>
  <c r="R1789"/>
  <c r="BS1787"/>
  <c r="BE1789"/>
  <c r="CF1789" s="1"/>
  <c r="CF1787"/>
  <c r="L1793"/>
  <c r="BM1791"/>
  <c r="R1798"/>
  <c r="BS1798" s="1"/>
  <c r="BS1796"/>
  <c r="BE1798"/>
  <c r="CF1798" s="1"/>
  <c r="CF1796"/>
  <c r="AY1797"/>
  <c r="BS1797"/>
  <c r="BY1797" s="1"/>
  <c r="O1802"/>
  <c r="BP1800"/>
  <c r="BB1802"/>
  <c r="CC1802" s="1"/>
  <c r="CC1800"/>
  <c r="AY1808"/>
  <c r="BJ1808"/>
  <c r="AY1809"/>
  <c r="BJ1809"/>
  <c r="BY1809" s="1"/>
  <c r="O1814"/>
  <c r="BP1812"/>
  <c r="BB1814"/>
  <c r="CC1814" s="1"/>
  <c r="CC1812"/>
  <c r="AY1817"/>
  <c r="BJ1817"/>
  <c r="R1824"/>
  <c r="BS1824" s="1"/>
  <c r="BS1822"/>
  <c r="BE1824"/>
  <c r="CF1824" s="1"/>
  <c r="CF1822"/>
  <c r="O1828"/>
  <c r="BP1826"/>
  <c r="BB1828"/>
  <c r="CC1828" s="1"/>
  <c r="CC1826"/>
  <c r="L1833"/>
  <c r="BM1831"/>
  <c r="R1837"/>
  <c r="BS1837" s="1"/>
  <c r="BS1835"/>
  <c r="BE1837"/>
  <c r="CF1837" s="1"/>
  <c r="CF1835"/>
  <c r="AY1836"/>
  <c r="BS1836"/>
  <c r="BY1836" s="1"/>
  <c r="O1842"/>
  <c r="BP1842" s="1"/>
  <c r="BP1840"/>
  <c r="BB1842"/>
  <c r="CC1842" s="1"/>
  <c r="CC1840"/>
  <c r="AY1845"/>
  <c r="BJ1845"/>
  <c r="AY1846"/>
  <c r="BJ1846"/>
  <c r="BY1846" s="1"/>
  <c r="O1852"/>
  <c r="BP1850"/>
  <c r="BB1852"/>
  <c r="CC1852" s="1"/>
  <c r="CC1850"/>
  <c r="L1857"/>
  <c r="BM1855"/>
  <c r="R1862"/>
  <c r="BS1862" s="1"/>
  <c r="BS1860"/>
  <c r="BE1862"/>
  <c r="CF1862" s="1"/>
  <c r="CF1860"/>
  <c r="AY1861"/>
  <c r="BS1861"/>
  <c r="BY1861" s="1"/>
  <c r="O1876"/>
  <c r="BP1874"/>
  <c r="BB1876"/>
  <c r="CC1876" s="1"/>
  <c r="CC1874"/>
  <c r="AY1892"/>
  <c r="BJ1892"/>
  <c r="O1900"/>
  <c r="BP1898"/>
  <c r="BB1900"/>
  <c r="CC1898"/>
  <c r="AY1903"/>
  <c r="BJ1903"/>
  <c r="AY1904"/>
  <c r="BJ1904"/>
  <c r="O1910"/>
  <c r="BP1908"/>
  <c r="BB1910"/>
  <c r="CC1910" s="1"/>
  <c r="CC1908"/>
  <c r="AY1909"/>
  <c r="BP1909"/>
  <c r="L1915"/>
  <c r="BM1913"/>
  <c r="R1930"/>
  <c r="BS1930" s="1"/>
  <c r="BS1928"/>
  <c r="BE1930"/>
  <c r="CF1930" s="1"/>
  <c r="CF1928"/>
  <c r="AY1929"/>
  <c r="BS1929"/>
  <c r="O1934"/>
  <c r="BP1932"/>
  <c r="BB1934"/>
  <c r="CC1934" s="1"/>
  <c r="CC1932"/>
  <c r="AY1933"/>
  <c r="BP1933"/>
  <c r="BY1933" s="1"/>
  <c r="AY1941"/>
  <c r="BJ1941"/>
  <c r="AY1942"/>
  <c r="BJ1942"/>
  <c r="O1947"/>
  <c r="BP1945"/>
  <c r="BB1947"/>
  <c r="CC1945"/>
  <c r="I1951"/>
  <c r="BJ1951" s="1"/>
  <c r="BJ1949"/>
  <c r="R1955"/>
  <c r="BS1953"/>
  <c r="BE1955"/>
  <c r="CF1955" s="1"/>
  <c r="CF1953"/>
  <c r="L1960"/>
  <c r="BM1958"/>
  <c r="R1964"/>
  <c r="BS1962"/>
  <c r="BE1964"/>
  <c r="CF1964" s="1"/>
  <c r="CF1962"/>
  <c r="I1972"/>
  <c r="BJ1972" s="1"/>
  <c r="BJ1970"/>
  <c r="R1976"/>
  <c r="BS1976" s="1"/>
  <c r="BS1974"/>
  <c r="BE1976"/>
  <c r="CF1976" s="1"/>
  <c r="CF1974"/>
  <c r="AY1975"/>
  <c r="BS1975"/>
  <c r="BY1975" s="1"/>
  <c r="O1980"/>
  <c r="BP1978"/>
  <c r="BB1980"/>
  <c r="CC1980" s="1"/>
  <c r="CC1978"/>
  <c r="AY1983"/>
  <c r="BJ1983"/>
  <c r="R1989"/>
  <c r="BS1987"/>
  <c r="BE1989"/>
  <c r="CF1989" s="1"/>
  <c r="CF1987"/>
  <c r="L1994"/>
  <c r="BM1992"/>
  <c r="R1999"/>
  <c r="BS1999" s="1"/>
  <c r="BS1997"/>
  <c r="BE1999"/>
  <c r="CF1999" s="1"/>
  <c r="CF1997"/>
  <c r="AY1998"/>
  <c r="BS1998"/>
  <c r="BY1998" s="1"/>
  <c r="R2015"/>
  <c r="BS2013"/>
  <c r="BE2015"/>
  <c r="CF2013"/>
  <c r="AY2014"/>
  <c r="BS2014"/>
  <c r="BY2014" s="1"/>
  <c r="I2020"/>
  <c r="BJ2020" s="1"/>
  <c r="BJ2018"/>
  <c r="R2024"/>
  <c r="BS2024" s="1"/>
  <c r="BS2022"/>
  <c r="BE2024"/>
  <c r="CF2024" s="1"/>
  <c r="CF2022"/>
  <c r="AY2023"/>
  <c r="BS2023"/>
  <c r="BY2023" s="1"/>
  <c r="O2028"/>
  <c r="BP2028" s="1"/>
  <c r="BP2026"/>
  <c r="BB2028"/>
  <c r="CC2028" s="1"/>
  <c r="CC2026"/>
  <c r="AY2031"/>
  <c r="BJ2031"/>
  <c r="AY2032"/>
  <c r="BJ2032"/>
  <c r="BY2032" s="1"/>
  <c r="O2037"/>
  <c r="BP2035"/>
  <c r="BB2037"/>
  <c r="CC2037" s="1"/>
  <c r="CC2035"/>
  <c r="AY2044"/>
  <c r="BJ2044"/>
  <c r="AY2045"/>
  <c r="BJ2045"/>
  <c r="BY2045" s="1"/>
  <c r="O2051"/>
  <c r="BP2049"/>
  <c r="BB2051"/>
  <c r="CC2051" s="1"/>
  <c r="CC2049"/>
  <c r="L2070"/>
  <c r="BM2068"/>
  <c r="R2075"/>
  <c r="BS2073"/>
  <c r="BE2075"/>
  <c r="CF2075" s="1"/>
  <c r="CF2073"/>
  <c r="L2080"/>
  <c r="BM2078"/>
  <c r="R2088"/>
  <c r="BS2088" s="1"/>
  <c r="BS2086"/>
  <c r="BE2088"/>
  <c r="CF2088" s="1"/>
  <c r="CF2086"/>
  <c r="AY2087"/>
  <c r="BS2087"/>
  <c r="BY2087" s="1"/>
  <c r="O2093"/>
  <c r="BP2091"/>
  <c r="BB2093"/>
  <c r="CC2093" s="1"/>
  <c r="CC2091"/>
  <c r="L2098"/>
  <c r="BM2096"/>
  <c r="R2103"/>
  <c r="BS2103" s="1"/>
  <c r="BS2101"/>
  <c r="BE2103"/>
  <c r="CF2103" s="1"/>
  <c r="CF2101"/>
  <c r="O2108"/>
  <c r="BP2108" s="1"/>
  <c r="BP2106"/>
  <c r="BB2108"/>
  <c r="CC2108" s="1"/>
  <c r="CC2106"/>
  <c r="R2119"/>
  <c r="BS2119" s="1"/>
  <c r="N21" i="6" s="1"/>
  <c r="BS2117" i="1"/>
  <c r="BE2119"/>
  <c r="CF2119" s="1"/>
  <c r="AA21" i="6" s="1"/>
  <c r="CF2117" i="1"/>
  <c r="AY2118"/>
  <c r="BS2118"/>
  <c r="BY2118" s="1"/>
  <c r="I2126"/>
  <c r="BJ2124"/>
  <c r="BE2126"/>
  <c r="CF2126" s="1"/>
  <c r="CF2124"/>
  <c r="L2131"/>
  <c r="BM2129"/>
  <c r="R2136"/>
  <c r="BS2136" s="1"/>
  <c r="BS2134"/>
  <c r="BE2136"/>
  <c r="CF2136" s="1"/>
  <c r="CF2134"/>
  <c r="AT2142"/>
  <c r="BT2142" s="1"/>
  <c r="O22" i="6" s="1"/>
  <c r="BT2140" i="1"/>
  <c r="P560" i="2" s="1"/>
  <c r="AY2144" i="1"/>
  <c r="BJ2144"/>
  <c r="AY2167"/>
  <c r="BJ2167"/>
  <c r="AY2170"/>
  <c r="BJ2170"/>
  <c r="BY2170" s="1"/>
  <c r="AY2177"/>
  <c r="BJ2177"/>
  <c r="AY2180"/>
  <c r="BJ2180"/>
  <c r="AY2181"/>
  <c r="BJ2181"/>
  <c r="O2186"/>
  <c r="BP2184"/>
  <c r="L102" i="2" s="1"/>
  <c r="L104" s="1"/>
  <c r="BB2186" i="1"/>
  <c r="CC2186" s="1"/>
  <c r="CC2184"/>
  <c r="Y102" i="2" s="1"/>
  <c r="Y104" s="1"/>
  <c r="L2191" i="1"/>
  <c r="BM2191" s="1"/>
  <c r="BM2189"/>
  <c r="I108" i="2" s="1"/>
  <c r="I110" s="1"/>
  <c r="AY2207" i="1"/>
  <c r="BJ2207"/>
  <c r="R2218"/>
  <c r="BS2218" s="1"/>
  <c r="BS2216"/>
  <c r="O149" i="2" s="1"/>
  <c r="BE2218" i="1"/>
  <c r="CF2218" s="1"/>
  <c r="CF2216"/>
  <c r="AB149" i="2" s="1"/>
  <c r="AB151" s="1"/>
  <c r="AY2217" i="1"/>
  <c r="BS2217"/>
  <c r="O2227"/>
  <c r="BP2227" s="1"/>
  <c r="BP2225"/>
  <c r="L153" i="2" s="1"/>
  <c r="L155" s="1"/>
  <c r="BB2227" i="1"/>
  <c r="CC2227" s="1"/>
  <c r="CC2225"/>
  <c r="Y153" i="2" s="1"/>
  <c r="Y155" s="1"/>
  <c r="AY2221" i="1"/>
  <c r="BJ2221"/>
  <c r="R2232"/>
  <c r="BS2232" s="1"/>
  <c r="BS2230"/>
  <c r="O157" i="2" s="1"/>
  <c r="BE2232" i="1"/>
  <c r="CF2232" s="1"/>
  <c r="CF2230"/>
  <c r="AB157" i="2" s="1"/>
  <c r="AB159" s="1"/>
  <c r="AY2231" i="1"/>
  <c r="BS2231"/>
  <c r="O2237"/>
  <c r="BP2235"/>
  <c r="L161" i="2" s="1"/>
  <c r="L163" s="1"/>
  <c r="BB2237" i="1"/>
  <c r="CC2237" s="1"/>
  <c r="CC2235"/>
  <c r="Y161" i="2" s="1"/>
  <c r="Y163" s="1"/>
  <c r="L2245" i="1"/>
  <c r="BM2243"/>
  <c r="I165" i="2" s="1"/>
  <c r="I167" s="1"/>
  <c r="R2250" i="1"/>
  <c r="BS2250" s="1"/>
  <c r="BS2248"/>
  <c r="BE2250"/>
  <c r="CF2250" s="1"/>
  <c r="CF2248"/>
  <c r="AY2249"/>
  <c r="BS2249"/>
  <c r="O2255"/>
  <c r="BP2253"/>
  <c r="L169" i="2" s="1"/>
  <c r="L171" s="1"/>
  <c r="BB2255" i="1"/>
  <c r="CC2255" s="1"/>
  <c r="CC2253"/>
  <c r="Y169" i="2" s="1"/>
  <c r="Y171" s="1"/>
  <c r="AT2278" i="1"/>
  <c r="BT2278" s="1"/>
  <c r="BT2277"/>
  <c r="N2278"/>
  <c r="BO2277"/>
  <c r="J2278"/>
  <c r="BK2277"/>
  <c r="AT2290"/>
  <c r="BT2289"/>
  <c r="N2290"/>
  <c r="BO2289"/>
  <c r="J2290"/>
  <c r="BK2289"/>
  <c r="AY2312"/>
  <c r="BJ2312"/>
  <c r="AY2313"/>
  <c r="BJ2313"/>
  <c r="BY2313" s="1"/>
  <c r="O2319"/>
  <c r="BP2319" s="1"/>
  <c r="BP2317"/>
  <c r="BB2319"/>
  <c r="CC2319" s="1"/>
  <c r="CC2317"/>
  <c r="I2323"/>
  <c r="BJ2323" s="1"/>
  <c r="BJ2321"/>
  <c r="R2329"/>
  <c r="BS2327"/>
  <c r="BE2329"/>
  <c r="CF2329" s="1"/>
  <c r="CF2327"/>
  <c r="AY2328"/>
  <c r="BS2328"/>
  <c r="O2334"/>
  <c r="BP2334" s="1"/>
  <c r="BP2332"/>
  <c r="BB2334"/>
  <c r="CC2334" s="1"/>
  <c r="CC2332"/>
  <c r="AY2336"/>
  <c r="BJ2336"/>
  <c r="R2342"/>
  <c r="BS2340"/>
  <c r="BE2342"/>
  <c r="CF2342" s="1"/>
  <c r="CF2340"/>
  <c r="L2346"/>
  <c r="BM2344"/>
  <c r="R2350"/>
  <c r="BS2350" s="1"/>
  <c r="BS2348"/>
  <c r="BE2350"/>
  <c r="CF2350" s="1"/>
  <c r="CF2348"/>
  <c r="AY2349"/>
  <c r="BS2349"/>
  <c r="BY2349" s="1"/>
  <c r="O2354"/>
  <c r="BP2352"/>
  <c r="BB2354"/>
  <c r="CC2354" s="1"/>
  <c r="CC2352"/>
  <c r="AY2353"/>
  <c r="BP2353"/>
  <c r="BY2353" s="1"/>
  <c r="BC2362"/>
  <c r="AU2362"/>
  <c r="BU2362" s="1"/>
  <c r="Q399" i="2" s="1"/>
  <c r="BU2361" i="1"/>
  <c r="K2362"/>
  <c r="BL2361"/>
  <c r="O2369"/>
  <c r="BP2367"/>
  <c r="BB2369"/>
  <c r="CC2369" s="1"/>
  <c r="CC2367"/>
  <c r="AY2381"/>
  <c r="BJ2381"/>
  <c r="R2388"/>
  <c r="BS2386"/>
  <c r="BE2388"/>
  <c r="CF2388" s="1"/>
  <c r="CF2386"/>
  <c r="AY2398"/>
  <c r="BJ2398"/>
  <c r="R2406"/>
  <c r="BS2404"/>
  <c r="BE2406"/>
  <c r="CF2406" s="1"/>
  <c r="AB425" i="2" s="1"/>
  <c r="CF2404" i="1"/>
  <c r="BT2458"/>
  <c r="BA2454"/>
  <c r="CB2454" s="1"/>
  <c r="CB2453"/>
  <c r="BD2445"/>
  <c r="CE2445" s="1"/>
  <c r="Z13" i="7" s="1"/>
  <c r="CE2444" i="1"/>
  <c r="AZ2445"/>
  <c r="CA2445" s="1"/>
  <c r="V13" i="7" s="1"/>
  <c r="CA2444" i="1"/>
  <c r="AV2445"/>
  <c r="BV2445" s="1"/>
  <c r="Q13" i="7" s="1"/>
  <c r="BV2444" i="1"/>
  <c r="P2445"/>
  <c r="BQ2444"/>
  <c r="H2445"/>
  <c r="BI2444"/>
  <c r="AY2471"/>
  <c r="BJ2471"/>
  <c r="AY2472"/>
  <c r="BJ2472"/>
  <c r="BY2472" s="1"/>
  <c r="AY2473"/>
  <c r="BJ2473"/>
  <c r="O2479"/>
  <c r="BP2476"/>
  <c r="BB2479"/>
  <c r="CC2479" s="1"/>
  <c r="CC2477"/>
  <c r="AY2478"/>
  <c r="BP2478"/>
  <c r="BY2478" s="1"/>
  <c r="R2484"/>
  <c r="BS2484" s="1"/>
  <c r="BS2481"/>
  <c r="BE2484"/>
  <c r="CF2484" s="1"/>
  <c r="CF2482"/>
  <c r="AY2501"/>
  <c r="BJ2501"/>
  <c r="AY2505"/>
  <c r="BJ2505"/>
  <c r="BY2505" s="1"/>
  <c r="AY2507"/>
  <c r="BJ2507"/>
  <c r="AY2509"/>
  <c r="BJ2509"/>
  <c r="AY2510"/>
  <c r="BJ2510"/>
  <c r="AY2512"/>
  <c r="BJ2512"/>
  <c r="R2556"/>
  <c r="BS2556" s="1"/>
  <c r="BS2554"/>
  <c r="O498" i="2" s="1"/>
  <c r="BE2556" i="1"/>
  <c r="CF2556" s="1"/>
  <c r="CF2554"/>
  <c r="AB498" i="2" s="1"/>
  <c r="AB500" s="1"/>
  <c r="AY2555" i="1"/>
  <c r="BS2555"/>
  <c r="O2567"/>
  <c r="BP2567" s="1"/>
  <c r="BP2565"/>
  <c r="BB2567"/>
  <c r="CC2567" s="1"/>
  <c r="CC2565"/>
  <c r="AY2638"/>
  <c r="BJ2638"/>
  <c r="AY2642"/>
  <c r="BJ2642"/>
  <c r="AY2643"/>
  <c r="BJ2643"/>
  <c r="AY2644"/>
  <c r="BJ2644"/>
  <c r="AY2649"/>
  <c r="BJ2649"/>
  <c r="AY2651"/>
  <c r="AY2653" s="1"/>
  <c r="BJ2651"/>
  <c r="BN1724"/>
  <c r="BK1729"/>
  <c r="BQ1729"/>
  <c r="BY1733"/>
  <c r="BH1734"/>
  <c r="BN1734"/>
  <c r="BK1739"/>
  <c r="BQ1739"/>
  <c r="BY1765"/>
  <c r="BH1766"/>
  <c r="BN1766"/>
  <c r="BN1753"/>
  <c r="AK1754"/>
  <c r="AF1754"/>
  <c r="T1754"/>
  <c r="BO1752"/>
  <c r="AB1777"/>
  <c r="Y1777"/>
  <c r="AE1789"/>
  <c r="BL1789"/>
  <c r="BR1789"/>
  <c r="Y1793"/>
  <c r="BI1793"/>
  <c r="BO1793"/>
  <c r="AB1802"/>
  <c r="BH1810"/>
  <c r="BN1810"/>
  <c r="BK1814"/>
  <c r="BQ1814"/>
  <c r="AB1828"/>
  <c r="Y1833"/>
  <c r="BI1833"/>
  <c r="BO1833"/>
  <c r="BK1842"/>
  <c r="BQ1842"/>
  <c r="BH1847"/>
  <c r="BN1847"/>
  <c r="AB1852"/>
  <c r="Y1857"/>
  <c r="BI1857"/>
  <c r="BO1857"/>
  <c r="AB1876"/>
  <c r="BE1870"/>
  <c r="CF1870" s="1"/>
  <c r="AR1869"/>
  <c r="BB1865"/>
  <c r="CC1865" s="1"/>
  <c r="AX1865"/>
  <c r="AL1865"/>
  <c r="BE1864"/>
  <c r="AO1864"/>
  <c r="Y1864"/>
  <c r="BK1900"/>
  <c r="BQ1900"/>
  <c r="BH1905"/>
  <c r="BN1905"/>
  <c r="AB1910"/>
  <c r="Y1915"/>
  <c r="BI1915"/>
  <c r="BO1915"/>
  <c r="BC1924"/>
  <c r="CD1924" s="1"/>
  <c r="Y18" i="6" s="1"/>
  <c r="AU1924" i="1"/>
  <c r="BU1924" s="1"/>
  <c r="P18" i="6" s="1"/>
  <c r="BR1919" i="1"/>
  <c r="BN1919"/>
  <c r="BJ1919"/>
  <c r="AB1934"/>
  <c r="BH1943"/>
  <c r="BN1943"/>
  <c r="BK1947"/>
  <c r="BQ1947"/>
  <c r="AE1955"/>
  <c r="BL1955"/>
  <c r="BR1955"/>
  <c r="Y1960"/>
  <c r="BI1960"/>
  <c r="BO1960"/>
  <c r="AE1964"/>
  <c r="BL1964"/>
  <c r="BR1964"/>
  <c r="AB1980"/>
  <c r="AE1989"/>
  <c r="BL1989"/>
  <c r="BR1989"/>
  <c r="Y1994"/>
  <c r="BI1994"/>
  <c r="BO1994"/>
  <c r="BR2008"/>
  <c r="BN2008"/>
  <c r="BL2007"/>
  <c r="BK2028"/>
  <c r="BQ2028"/>
  <c r="BH2033"/>
  <c r="BN2033"/>
  <c r="AB2037"/>
  <c r="BH2046"/>
  <c r="BN2046"/>
  <c r="AB2051"/>
  <c r="BG2060"/>
  <c r="BC2061"/>
  <c r="CD2061" s="1"/>
  <c r="Y20" i="6" s="1"/>
  <c r="AU2061" i="1"/>
  <c r="BU2061" s="1"/>
  <c r="P20" i="6" s="1"/>
  <c r="K2061" i="1"/>
  <c r="BB2060"/>
  <c r="CC2060" s="1"/>
  <c r="R2060"/>
  <c r="BO2060"/>
  <c r="BK2060"/>
  <c r="BE2059"/>
  <c r="CF2059" s="1"/>
  <c r="AB445" i="2" s="1"/>
  <c r="AO2059" i="1"/>
  <c r="BR2059"/>
  <c r="BN2059"/>
  <c r="AX2070"/>
  <c r="AX2113" s="1"/>
  <c r="BO2070"/>
  <c r="AE2075"/>
  <c r="BL2075"/>
  <c r="BR2075"/>
  <c r="Y2080"/>
  <c r="BI2080"/>
  <c r="BO2080"/>
  <c r="AB2093"/>
  <c r="Y2098"/>
  <c r="BI2098"/>
  <c r="BO2098"/>
  <c r="BK2108"/>
  <c r="BC2113"/>
  <c r="CD2113" s="1"/>
  <c r="K2113"/>
  <c r="BE2112"/>
  <c r="CF2112" s="1"/>
  <c r="BR2112"/>
  <c r="BN2112"/>
  <c r="BL2111"/>
  <c r="AW2126"/>
  <c r="BL2126"/>
  <c r="BR2126"/>
  <c r="BB2126"/>
  <c r="CC2126" s="1"/>
  <c r="Y2131"/>
  <c r="BI2131"/>
  <c r="BO2131"/>
  <c r="BB2140"/>
  <c r="AP2142"/>
  <c r="AH2142"/>
  <c r="AD2142"/>
  <c r="Z2142"/>
  <c r="BG2172"/>
  <c r="R2172"/>
  <c r="BO2172"/>
  <c r="BK2172"/>
  <c r="BE2182"/>
  <c r="CF2182" s="1"/>
  <c r="BR2182"/>
  <c r="BN2182"/>
  <c r="I2182"/>
  <c r="BJ2182" s="1"/>
  <c r="AB2186"/>
  <c r="BO2186"/>
  <c r="AO2186"/>
  <c r="BI2191"/>
  <c r="BO2191"/>
  <c r="BR2201"/>
  <c r="BN2201"/>
  <c r="BR2199"/>
  <c r="BN2199"/>
  <c r="BL2198"/>
  <c r="G113" i="14" s="1"/>
  <c r="BK2227" i="1"/>
  <c r="BQ2227"/>
  <c r="AB2237"/>
  <c r="Y2245"/>
  <c r="BI2245"/>
  <c r="BO2245"/>
  <c r="AB2255"/>
  <c r="AR2264"/>
  <c r="AG2262"/>
  <c r="Q2262"/>
  <c r="R2257"/>
  <c r="AX2277"/>
  <c r="AL2277"/>
  <c r="V2277"/>
  <c r="L2276"/>
  <c r="AX2299"/>
  <c r="AL2299"/>
  <c r="AL2300" s="1"/>
  <c r="V2299"/>
  <c r="V2300" s="1"/>
  <c r="L2298"/>
  <c r="L2295"/>
  <c r="BM2295" s="1"/>
  <c r="AX2289"/>
  <c r="AL2289"/>
  <c r="AL2290" s="1"/>
  <c r="V2289"/>
  <c r="V2290" s="1"/>
  <c r="L2288"/>
  <c r="BI2288"/>
  <c r="R2305"/>
  <c r="BH2314"/>
  <c r="BN2314"/>
  <c r="BK2319"/>
  <c r="BQ2319"/>
  <c r="BK2334"/>
  <c r="BQ2334"/>
  <c r="AE2342"/>
  <c r="BL2342"/>
  <c r="BR2342"/>
  <c r="Y2346"/>
  <c r="BI2346"/>
  <c r="BO2346"/>
  <c r="AB2354"/>
  <c r="O2361"/>
  <c r="BE2360"/>
  <c r="BR2360"/>
  <c r="BN2360"/>
  <c r="AB2369"/>
  <c r="Y2369"/>
  <c r="AO2369"/>
  <c r="AE2388"/>
  <c r="BL2388"/>
  <c r="BR2388"/>
  <c r="AE2406"/>
  <c r="BL2406"/>
  <c r="H425" i="2" s="1"/>
  <c r="BR2406" i="1"/>
  <c r="N425" i="2" s="1"/>
  <c r="BQ2396" i="1"/>
  <c r="L2396"/>
  <c r="BM2396" s="1"/>
  <c r="BI2396"/>
  <c r="BB2423"/>
  <c r="CC2423" s="1"/>
  <c r="R2423"/>
  <c r="BO2423"/>
  <c r="BK2423"/>
  <c r="BE2453"/>
  <c r="BR2453"/>
  <c r="BN2453"/>
  <c r="BL2452"/>
  <c r="BC2448"/>
  <c r="AU2448"/>
  <c r="AQ2448"/>
  <c r="AM2448"/>
  <c r="AA2448"/>
  <c r="W2448"/>
  <c r="S2448"/>
  <c r="K2448"/>
  <c r="BA2447"/>
  <c r="AS2447"/>
  <c r="AK2447"/>
  <c r="AC2447"/>
  <c r="U2447"/>
  <c r="Q2447"/>
  <c r="M2447"/>
  <c r="AR2444"/>
  <c r="L2444"/>
  <c r="AX2443"/>
  <c r="AL2443"/>
  <c r="V2443"/>
  <c r="R2443"/>
  <c r="BO2443"/>
  <c r="J116" i="14" s="1"/>
  <c r="BK2443" i="1"/>
  <c r="F116" i="14" s="1"/>
  <c r="BR2440" i="1"/>
  <c r="BN2440"/>
  <c r="I2440"/>
  <c r="AI2439"/>
  <c r="O2439"/>
  <c r="BL2439"/>
  <c r="BE2474"/>
  <c r="CF2474" s="1"/>
  <c r="AW2474"/>
  <c r="BR2474"/>
  <c r="BN2474"/>
  <c r="I2474"/>
  <c r="BJ2474" s="1"/>
  <c r="AB2479"/>
  <c r="BK2479"/>
  <c r="BQ2479"/>
  <c r="BL2484"/>
  <c r="BR2484"/>
  <c r="BR2489"/>
  <c r="BN2489"/>
  <c r="O2493"/>
  <c r="BL2493"/>
  <c r="BE2492"/>
  <c r="CF2492" s="1"/>
  <c r="BR2492"/>
  <c r="BN2492"/>
  <c r="I2492"/>
  <c r="AI2491"/>
  <c r="AE2491"/>
  <c r="O2491"/>
  <c r="BL2491"/>
  <c r="G121" i="14" s="1"/>
  <c r="BE2514" i="1"/>
  <c r="CF2514" s="1"/>
  <c r="BR2514"/>
  <c r="BN2514"/>
  <c r="BB2542"/>
  <c r="CC2542" s="1"/>
  <c r="BO2542"/>
  <c r="BK2542"/>
  <c r="BQ2551"/>
  <c r="M496" i="2" s="1"/>
  <c r="L2551" i="1"/>
  <c r="BI2551"/>
  <c r="E496" i="2" s="1"/>
  <c r="BK2567" i="1"/>
  <c r="BQ2567"/>
  <c r="BA2560"/>
  <c r="CB2560" s="1"/>
  <c r="W21" i="7" s="1"/>
  <c r="BL2559" i="1"/>
  <c r="BE2558"/>
  <c r="CF2558" s="1"/>
  <c r="AA124" i="14" s="1"/>
  <c r="AW2558" i="1"/>
  <c r="Y2558"/>
  <c r="BR2558"/>
  <c r="M124" i="14" s="1"/>
  <c r="BN2558" i="1"/>
  <c r="I124" i="14" s="1"/>
  <c r="BQ2596" i="1"/>
  <c r="L2596"/>
  <c r="BM2596" s="1"/>
  <c r="BI2596"/>
  <c r="BB2603"/>
  <c r="CC2603" s="1"/>
  <c r="R2603"/>
  <c r="BS2603" s="1"/>
  <c r="BO2603"/>
  <c r="BK2603"/>
  <c r="BD2609"/>
  <c r="CE2609" s="1"/>
  <c r="AZ2609"/>
  <c r="CA2609" s="1"/>
  <c r="AV2609"/>
  <c r="BV2609" s="1"/>
  <c r="BD2607"/>
  <c r="AZ2607"/>
  <c r="AV2607"/>
  <c r="BB2628"/>
  <c r="CC2628" s="1"/>
  <c r="R2628"/>
  <c r="BK2628"/>
  <c r="AR2626"/>
  <c r="AR2658" s="1"/>
  <c r="AB2626"/>
  <c r="AB2658" s="1"/>
  <c r="BQ2626"/>
  <c r="L2626"/>
  <c r="BI2626"/>
  <c r="BE2639"/>
  <c r="CF2639" s="1"/>
  <c r="AT2658"/>
  <c r="BT2658" s="1"/>
  <c r="BW10"/>
  <c r="BW12"/>
  <c r="BW63"/>
  <c r="S118" i="2" s="1"/>
  <c r="BX64" i="1"/>
  <c r="T119" i="2" s="1"/>
  <c r="BW65" i="1"/>
  <c r="S120" i="2" s="1"/>
  <c r="BX66" i="1"/>
  <c r="T121" i="2" s="1"/>
  <c r="BW67" i="1"/>
  <c r="S122" i="2" s="1"/>
  <c r="BW71" i="1"/>
  <c r="S125" i="2" s="1"/>
  <c r="BX72" i="1"/>
  <c r="T126" i="2" s="1"/>
  <c r="BW73" i="1"/>
  <c r="S127" i="2" s="1"/>
  <c r="BX79" i="1"/>
  <c r="T131" i="2" s="1"/>
  <c r="BW80" i="1"/>
  <c r="S132" i="2" s="1"/>
  <c r="BW90" i="1"/>
  <c r="S178" i="2" s="1"/>
  <c r="BX91" i="1"/>
  <c r="T179" i="2" s="1"/>
  <c r="BW92" i="1"/>
  <c r="S180" i="2" s="1"/>
  <c r="BX93" i="1"/>
  <c r="T181" i="2" s="1"/>
  <c r="BW108" i="1"/>
  <c r="S352" i="2" s="1"/>
  <c r="BX115" i="1"/>
  <c r="T355" i="2" s="1"/>
  <c r="BW126" i="1"/>
  <c r="S196" i="2" s="1"/>
  <c r="BW128" i="1"/>
  <c r="S198" i="2" s="1"/>
  <c r="BW132" i="1"/>
  <c r="S214" i="2" s="1"/>
  <c r="BX133" i="1"/>
  <c r="T215" i="2" s="1"/>
  <c r="BW141" i="1"/>
  <c r="S201" i="2" s="1"/>
  <c r="BX142" i="1"/>
  <c r="T202" i="2" s="1"/>
  <c r="BW143" i="1"/>
  <c r="S203" i="2" s="1"/>
  <c r="BW171" i="1"/>
  <c r="S236" i="2" s="1"/>
  <c r="BW174" i="1"/>
  <c r="S239" i="2" s="1"/>
  <c r="BW181" i="1"/>
  <c r="S244" i="2" s="1"/>
  <c r="BW196" i="1"/>
  <c r="S512" i="2" s="1"/>
  <c r="BW201" i="1"/>
  <c r="S507" i="2" s="1"/>
  <c r="BX202" i="1"/>
  <c r="T508" i="2" s="1"/>
  <c r="BW208" i="1"/>
  <c r="S519" i="2" s="1"/>
  <c r="BX219" i="1"/>
  <c r="T274" i="2" s="1"/>
  <c r="BX227" i="1"/>
  <c r="T435" i="2" s="1"/>
  <c r="BW229" i="1"/>
  <c r="S437" i="2" s="1"/>
  <c r="BX239" i="1"/>
  <c r="BW241"/>
  <c r="BX252"/>
  <c r="BW254"/>
  <c r="BX259"/>
  <c r="BW268"/>
  <c r="BX274"/>
  <c r="BW283"/>
  <c r="BX288"/>
  <c r="BX303"/>
  <c r="BW306"/>
  <c r="BW311"/>
  <c r="BW318"/>
  <c r="BX319"/>
  <c r="BW333"/>
  <c r="S599" i="2" s="1"/>
  <c r="BX336" i="1"/>
  <c r="T587" i="2" s="1"/>
  <c r="BX435" i="1"/>
  <c r="BX451"/>
  <c r="T25" i="2" s="1"/>
  <c r="BX519" i="1"/>
  <c r="BX533"/>
  <c r="BX549"/>
  <c r="BX624"/>
  <c r="BX628"/>
  <c r="BX695"/>
  <c r="L1729"/>
  <c r="BM1729" s="1"/>
  <c r="BM1727"/>
  <c r="R1734"/>
  <c r="BS1732"/>
  <c r="BE1734"/>
  <c r="CF1734" s="1"/>
  <c r="CF1732"/>
  <c r="L1739"/>
  <c r="BM1739" s="1"/>
  <c r="BM1737"/>
  <c r="R1766"/>
  <c r="BS1766" s="1"/>
  <c r="BS1764"/>
  <c r="BE1766"/>
  <c r="CF1766" s="1"/>
  <c r="CF1764"/>
  <c r="O1773"/>
  <c r="BP1771"/>
  <c r="BB1773"/>
  <c r="CC1773" s="1"/>
  <c r="CC1771"/>
  <c r="AY1779"/>
  <c r="BJ1779"/>
  <c r="R1785"/>
  <c r="BS1785" s="1"/>
  <c r="BS1783"/>
  <c r="BE1785"/>
  <c r="CF1785" s="1"/>
  <c r="CF1783"/>
  <c r="AY1784"/>
  <c r="BS1784"/>
  <c r="BY1784" s="1"/>
  <c r="O1789"/>
  <c r="BP1789" s="1"/>
  <c r="BP1787"/>
  <c r="BB1789"/>
  <c r="CC1789" s="1"/>
  <c r="CC1787"/>
  <c r="AY1791"/>
  <c r="BJ1791"/>
  <c r="AY1792"/>
  <c r="BJ1792"/>
  <c r="BY1792" s="1"/>
  <c r="O1798"/>
  <c r="BP1796"/>
  <c r="BB1798"/>
  <c r="CC1798" s="1"/>
  <c r="CC1796"/>
  <c r="AY1804"/>
  <c r="BJ1804"/>
  <c r="R1810"/>
  <c r="BS1808"/>
  <c r="BE1810"/>
  <c r="CF1810" s="1"/>
  <c r="CF1808"/>
  <c r="L1814"/>
  <c r="BM1812"/>
  <c r="R1819"/>
  <c r="BS1817"/>
  <c r="BE1819"/>
  <c r="CF1819" s="1"/>
  <c r="CF1817"/>
  <c r="AY1818"/>
  <c r="BS1818"/>
  <c r="O1824"/>
  <c r="BP1822"/>
  <c r="BB1824"/>
  <c r="CC1824" s="1"/>
  <c r="CC1822"/>
  <c r="AY1823"/>
  <c r="BP1823"/>
  <c r="BY1823" s="1"/>
  <c r="I1833"/>
  <c r="BJ1833" s="1"/>
  <c r="BJ1831"/>
  <c r="AY1832"/>
  <c r="BJ1832"/>
  <c r="BY1832" s="1"/>
  <c r="O1837"/>
  <c r="BP1835"/>
  <c r="BB1837"/>
  <c r="CC1837" s="1"/>
  <c r="CC1835"/>
  <c r="L1842"/>
  <c r="BM1840"/>
  <c r="R1847"/>
  <c r="BS1845"/>
  <c r="BE1847"/>
  <c r="CF1847" s="1"/>
  <c r="CF1845"/>
  <c r="AY1855"/>
  <c r="BJ1855"/>
  <c r="AY1856"/>
  <c r="BJ1856"/>
  <c r="BY1856" s="1"/>
  <c r="O1862"/>
  <c r="BP1860"/>
  <c r="BB1862"/>
  <c r="CC1862" s="1"/>
  <c r="CC1860"/>
  <c r="AY1881"/>
  <c r="BJ1881"/>
  <c r="AY1887"/>
  <c r="BJ1887"/>
  <c r="R1894"/>
  <c r="BS1894" s="1"/>
  <c r="N17" i="6" s="1"/>
  <c r="BS1892" i="1"/>
  <c r="AY1893"/>
  <c r="BS1893"/>
  <c r="O580" i="2" s="1"/>
  <c r="L1900" i="1"/>
  <c r="BM1898"/>
  <c r="R1905"/>
  <c r="BS1903"/>
  <c r="BE1905"/>
  <c r="CF1905" s="1"/>
  <c r="CF1903"/>
  <c r="AY1913"/>
  <c r="BJ1913"/>
  <c r="AY1914"/>
  <c r="BJ1914"/>
  <c r="O1930"/>
  <c r="BP1928"/>
  <c r="BB1930"/>
  <c r="CC1930" s="1"/>
  <c r="CC1928"/>
  <c r="AY1936"/>
  <c r="BJ1936"/>
  <c r="R1943"/>
  <c r="BS1941"/>
  <c r="BE1943"/>
  <c r="CF1943" s="1"/>
  <c r="CF1941"/>
  <c r="L1947"/>
  <c r="BM1945"/>
  <c r="R1951"/>
  <c r="BS1951" s="1"/>
  <c r="BS1949"/>
  <c r="BE1951"/>
  <c r="CF1951" s="1"/>
  <c r="CF1949"/>
  <c r="AY1950"/>
  <c r="BS1950"/>
  <c r="BY1950" s="1"/>
  <c r="O1955"/>
  <c r="BP1955" s="1"/>
  <c r="BP1953"/>
  <c r="BB1955"/>
  <c r="CC1955" s="1"/>
  <c r="CC1953"/>
  <c r="AY1958"/>
  <c r="BJ1958"/>
  <c r="AY1959"/>
  <c r="BJ1959"/>
  <c r="BY1959" s="1"/>
  <c r="O1964"/>
  <c r="BP1964" s="1"/>
  <c r="BP1962"/>
  <c r="BB1964"/>
  <c r="CC1964" s="1"/>
  <c r="CC1962"/>
  <c r="I1968"/>
  <c r="BJ1968" s="1"/>
  <c r="BJ1966"/>
  <c r="R1972"/>
  <c r="BS1972" s="1"/>
  <c r="BS1970"/>
  <c r="BE1972"/>
  <c r="CF1972" s="1"/>
  <c r="CF1970"/>
  <c r="AY1971"/>
  <c r="BS1971"/>
  <c r="BY1971" s="1"/>
  <c r="O1976"/>
  <c r="BP1974"/>
  <c r="BB1976"/>
  <c r="CC1976" s="1"/>
  <c r="CC1974"/>
  <c r="R1985"/>
  <c r="BS1985" s="1"/>
  <c r="BS1983"/>
  <c r="BE1985"/>
  <c r="CF1985" s="1"/>
  <c r="CF1983"/>
  <c r="AY1984"/>
  <c r="BS1984"/>
  <c r="BY1984" s="1"/>
  <c r="O1989"/>
  <c r="BP1989" s="1"/>
  <c r="BP1987"/>
  <c r="BB1989"/>
  <c r="CC1989" s="1"/>
  <c r="CC1987"/>
  <c r="AY1992"/>
  <c r="BJ1992"/>
  <c r="AY1993"/>
  <c r="BJ1993"/>
  <c r="BY1993" s="1"/>
  <c r="O1999"/>
  <c r="BP1997"/>
  <c r="BB1999"/>
  <c r="CC1999" s="1"/>
  <c r="CC1997"/>
  <c r="O2015"/>
  <c r="BP2013"/>
  <c r="BB2015"/>
  <c r="CC2013"/>
  <c r="R2020"/>
  <c r="BS2020" s="1"/>
  <c r="BS2018"/>
  <c r="BE2020"/>
  <c r="CF2020" s="1"/>
  <c r="CF2018"/>
  <c r="AY2019"/>
  <c r="BS2019"/>
  <c r="BY2019" s="1"/>
  <c r="O2024"/>
  <c r="BP2022"/>
  <c r="BB2024"/>
  <c r="CC2024" s="1"/>
  <c r="CC2022"/>
  <c r="L2028"/>
  <c r="BM2026"/>
  <c r="R2033"/>
  <c r="BS2031"/>
  <c r="BE2033"/>
  <c r="CF2033" s="1"/>
  <c r="CF2031"/>
  <c r="I2041"/>
  <c r="BJ2041" s="1"/>
  <c r="BJ2039"/>
  <c r="R2046"/>
  <c r="BS2044"/>
  <c r="BE2046"/>
  <c r="CF2046" s="1"/>
  <c r="CF2044"/>
  <c r="AY2055"/>
  <c r="BJ2055"/>
  <c r="I2070"/>
  <c r="BJ2068"/>
  <c r="AY2069"/>
  <c r="BJ2069"/>
  <c r="O2075"/>
  <c r="BP2075" s="1"/>
  <c r="BP2073"/>
  <c r="BB2075"/>
  <c r="CC2075" s="1"/>
  <c r="CC2073"/>
  <c r="AY2078"/>
  <c r="BJ2078"/>
  <c r="AY2079"/>
  <c r="BJ2079"/>
  <c r="O2088"/>
  <c r="BP2086"/>
  <c r="BB2088"/>
  <c r="CC2088" s="1"/>
  <c r="CC2086"/>
  <c r="AY2096"/>
  <c r="BJ2096"/>
  <c r="AY2097"/>
  <c r="BJ2097"/>
  <c r="BY2097" s="1"/>
  <c r="O2103"/>
  <c r="BP2101"/>
  <c r="BB2103"/>
  <c r="CC2103" s="1"/>
  <c r="CC2101"/>
  <c r="AY2102"/>
  <c r="BP2102"/>
  <c r="BY2102" s="1"/>
  <c r="L2108"/>
  <c r="BM2108" s="1"/>
  <c r="BM2106"/>
  <c r="O2119"/>
  <c r="BP2117"/>
  <c r="BB2119"/>
  <c r="CC2119" s="1"/>
  <c r="X21" i="6" s="1"/>
  <c r="CC2117" i="1"/>
  <c r="AY2129"/>
  <c r="BJ2129"/>
  <c r="AY2130"/>
  <c r="BJ2130"/>
  <c r="BY2130" s="1"/>
  <c r="O2136"/>
  <c r="BP2134"/>
  <c r="BB2136"/>
  <c r="CC2136" s="1"/>
  <c r="CC2134"/>
  <c r="AY2135"/>
  <c r="BP2135"/>
  <c r="BY2135" s="1"/>
  <c r="R2146"/>
  <c r="BS2146" s="1"/>
  <c r="N23" i="6" s="1"/>
  <c r="BS2144" i="1"/>
  <c r="BE2146"/>
  <c r="CF2146" s="1"/>
  <c r="AA23" i="6" s="1"/>
  <c r="CF2144" i="1"/>
  <c r="AY2145"/>
  <c r="BS2145"/>
  <c r="AY2189"/>
  <c r="BJ2189"/>
  <c r="F108" i="2" s="1"/>
  <c r="AY2190" i="1"/>
  <c r="BJ2190"/>
  <c r="F109" i="2" s="1"/>
  <c r="BT2200" i="1"/>
  <c r="O10" i="7" s="1"/>
  <c r="BT2199" i="1"/>
  <c r="BO2199"/>
  <c r="BK2199"/>
  <c r="R2209"/>
  <c r="BS2209" s="1"/>
  <c r="N12" i="7" s="1"/>
  <c r="BS2207" i="1"/>
  <c r="BE2209"/>
  <c r="CF2209" s="1"/>
  <c r="AA12" i="7" s="1"/>
  <c r="CF2207" i="1"/>
  <c r="AY2208"/>
  <c r="BS2208"/>
  <c r="O2218"/>
  <c r="BP2216"/>
  <c r="L149" i="2" s="1"/>
  <c r="L151" s="1"/>
  <c r="BB2218" i="1"/>
  <c r="CC2218" s="1"/>
  <c r="CC2216"/>
  <c r="Y149" i="2" s="1"/>
  <c r="Y151" s="1"/>
  <c r="L2227" i="1"/>
  <c r="BM2225"/>
  <c r="I153" i="2" s="1"/>
  <c r="I155" s="1"/>
  <c r="R2223" i="1"/>
  <c r="BS2223" s="1"/>
  <c r="BS2221"/>
  <c r="BE2223"/>
  <c r="CF2223" s="1"/>
  <c r="CF2221"/>
  <c r="AY2222"/>
  <c r="BS2222"/>
  <c r="O2232"/>
  <c r="BP2230"/>
  <c r="L157" i="2" s="1"/>
  <c r="L159" s="1"/>
  <c r="BB2232" i="1"/>
  <c r="CC2232" s="1"/>
  <c r="CC2230"/>
  <c r="Y157" i="2" s="1"/>
  <c r="Y159" s="1"/>
  <c r="AY2243" i="1"/>
  <c r="BJ2243"/>
  <c r="F165" i="2" s="1"/>
  <c r="AY2244" i="1"/>
  <c r="BJ2244"/>
  <c r="O2250"/>
  <c r="BP2248"/>
  <c r="BB2250"/>
  <c r="CC2250" s="1"/>
  <c r="CC2248"/>
  <c r="AY2269"/>
  <c r="BJ2269"/>
  <c r="AY2270"/>
  <c r="BJ2270"/>
  <c r="AY2273"/>
  <c r="BJ2273"/>
  <c r="AY2274"/>
  <c r="BJ2274"/>
  <c r="AY2281"/>
  <c r="BJ2281"/>
  <c r="F409" i="2" s="1"/>
  <c r="AY2282" i="1"/>
  <c r="BJ2282"/>
  <c r="AY2285"/>
  <c r="BJ2285"/>
  <c r="AY2286"/>
  <c r="BJ2286"/>
  <c r="BC2278"/>
  <c r="CD2278" s="1"/>
  <c r="CD2277"/>
  <c r="AU2278"/>
  <c r="BU2278" s="1"/>
  <c r="BU2277"/>
  <c r="K2278"/>
  <c r="BL2277"/>
  <c r="BC2290"/>
  <c r="CD2289"/>
  <c r="AU2290"/>
  <c r="BU2289"/>
  <c r="K2290"/>
  <c r="BL2289"/>
  <c r="AY2307"/>
  <c r="BJ2307"/>
  <c r="R2314"/>
  <c r="BS2312"/>
  <c r="BE2314"/>
  <c r="CF2314" s="1"/>
  <c r="CF2312"/>
  <c r="L2319"/>
  <c r="BM2317"/>
  <c r="R2323"/>
  <c r="BS2323" s="1"/>
  <c r="BS2321"/>
  <c r="BE2323"/>
  <c r="CF2323" s="1"/>
  <c r="CF2321"/>
  <c r="AY2322"/>
  <c r="BS2322"/>
  <c r="BY2322" s="1"/>
  <c r="O2329"/>
  <c r="BP2327"/>
  <c r="BB2329"/>
  <c r="CC2329" s="1"/>
  <c r="CC2327"/>
  <c r="L2334"/>
  <c r="BM2332"/>
  <c r="R2338"/>
  <c r="BS2338" s="1"/>
  <c r="BS2336"/>
  <c r="BE2338"/>
  <c r="CF2338" s="1"/>
  <c r="CF2336"/>
  <c r="AY2337"/>
  <c r="BS2337"/>
  <c r="BY2337" s="1"/>
  <c r="O2342"/>
  <c r="BP2342" s="1"/>
  <c r="BP2340"/>
  <c r="BB2342"/>
  <c r="CC2342" s="1"/>
  <c r="CC2340"/>
  <c r="AY2344"/>
  <c r="BJ2344"/>
  <c r="AY2345"/>
  <c r="BJ2345"/>
  <c r="O2350"/>
  <c r="BP2348"/>
  <c r="BB2350"/>
  <c r="CC2350" s="1"/>
  <c r="CC2348"/>
  <c r="AY2357"/>
  <c r="BJ2357"/>
  <c r="I2373"/>
  <c r="BJ2373" s="1"/>
  <c r="BJ2371"/>
  <c r="R2383"/>
  <c r="BS2383" s="1"/>
  <c r="BS2381"/>
  <c r="BE2383"/>
  <c r="CF2383" s="1"/>
  <c r="CF2381"/>
  <c r="AY2382"/>
  <c r="BS2382"/>
  <c r="BY2382" s="1"/>
  <c r="O2388"/>
  <c r="BP2388" s="1"/>
  <c r="BP2386"/>
  <c r="BB2388"/>
  <c r="CC2388" s="1"/>
  <c r="CC2386"/>
  <c r="AY2376"/>
  <c r="BJ2376"/>
  <c r="BY2376" s="1"/>
  <c r="AY2391"/>
  <c r="BJ2391"/>
  <c r="R2400"/>
  <c r="BS2400" s="1"/>
  <c r="BS2398"/>
  <c r="BE2400"/>
  <c r="CF2400" s="1"/>
  <c r="CF2398"/>
  <c r="AY2399"/>
  <c r="BS2399"/>
  <c r="BY2399" s="1"/>
  <c r="O2406"/>
  <c r="BP2406" s="1"/>
  <c r="L425" i="2" s="1"/>
  <c r="BP2404" i="1"/>
  <c r="BB2406"/>
  <c r="CC2406" s="1"/>
  <c r="Y425" i="2" s="1"/>
  <c r="CC2404" i="1"/>
  <c r="AY2394"/>
  <c r="AY2396" s="1"/>
  <c r="BJ2394"/>
  <c r="BY2394" s="1"/>
  <c r="AY2409"/>
  <c r="BP2409"/>
  <c r="L420" i="2" s="1"/>
  <c r="CD2458" i="1"/>
  <c r="BU2458"/>
  <c r="K2459"/>
  <c r="BA2445"/>
  <c r="CB2445" s="1"/>
  <c r="W13" i="7" s="1"/>
  <c r="CB2444" i="1"/>
  <c r="AT2441"/>
  <c r="BT2441" s="1"/>
  <c r="P419" i="2" s="1"/>
  <c r="BT2440" i="1"/>
  <c r="N2441"/>
  <c r="BO2440"/>
  <c r="J2441"/>
  <c r="BK2440"/>
  <c r="L2479"/>
  <c r="BM2479" s="1"/>
  <c r="BM2476"/>
  <c r="BB2484"/>
  <c r="CC2484" s="1"/>
  <c r="CC2481"/>
  <c r="O2484"/>
  <c r="BP2482"/>
  <c r="AY2486"/>
  <c r="BJ2486"/>
  <c r="AY2487"/>
  <c r="BJ2487"/>
  <c r="BY2487" s="1"/>
  <c r="BD2494"/>
  <c r="CE2494" s="1"/>
  <c r="CE2491"/>
  <c r="Z121" i="14" s="1"/>
  <c r="AZ2494" i="1"/>
  <c r="CA2494" s="1"/>
  <c r="CA2491"/>
  <c r="V121" i="14" s="1"/>
  <c r="AV2494" i="1"/>
  <c r="BV2494" s="1"/>
  <c r="BV2491"/>
  <c r="Q121" i="14" s="1"/>
  <c r="P2494" i="1"/>
  <c r="BQ2491"/>
  <c r="L121" i="14" s="1"/>
  <c r="H2494" i="1"/>
  <c r="BI2491"/>
  <c r="D121" i="14" s="1"/>
  <c r="AY2549" i="1"/>
  <c r="BJ2549"/>
  <c r="AY2550"/>
  <c r="BJ2550"/>
  <c r="O2556"/>
  <c r="BP2554"/>
  <c r="L498" i="2" s="1"/>
  <c r="L500" s="1"/>
  <c r="BB2556" i="1"/>
  <c r="CC2556" s="1"/>
  <c r="CC2554"/>
  <c r="Y498" i="2" s="1"/>
  <c r="Y500" s="1"/>
  <c r="L2567" i="1"/>
  <c r="BM2565"/>
  <c r="AY2585"/>
  <c r="BJ2585"/>
  <c r="BY2585" s="1"/>
  <c r="AY2588"/>
  <c r="BJ2588"/>
  <c r="BY2588" s="1"/>
  <c r="AY2591"/>
  <c r="BJ2591"/>
  <c r="BY2591" s="1"/>
  <c r="AY2594"/>
  <c r="BJ2594"/>
  <c r="BY2594" s="1"/>
  <c r="BL1724"/>
  <c r="BR1724"/>
  <c r="BY1728"/>
  <c r="BI1729"/>
  <c r="BO1729"/>
  <c r="BL1734"/>
  <c r="BR1734"/>
  <c r="BY1738"/>
  <c r="BI1739"/>
  <c r="BO1739"/>
  <c r="BL1766"/>
  <c r="BR1766"/>
  <c r="BO1753"/>
  <c r="BI1753"/>
  <c r="BQ1752"/>
  <c r="BK1752"/>
  <c r="AB1773"/>
  <c r="BK1773"/>
  <c r="BO1773"/>
  <c r="AO1773"/>
  <c r="BI1777"/>
  <c r="BN1777"/>
  <c r="BH1781"/>
  <c r="L1781"/>
  <c r="BM1781" s="1"/>
  <c r="BR1781"/>
  <c r="BL1785"/>
  <c r="BQ1785"/>
  <c r="BK1789"/>
  <c r="BQ1789"/>
  <c r="BH1793"/>
  <c r="BN1793"/>
  <c r="AB1798"/>
  <c r="BK1798"/>
  <c r="BO1798"/>
  <c r="BI1802"/>
  <c r="BN1802"/>
  <c r="BH1806"/>
  <c r="L1806"/>
  <c r="BM1806" s="1"/>
  <c r="BR1806"/>
  <c r="AE1810"/>
  <c r="BL1810"/>
  <c r="BR1810"/>
  <c r="Y1814"/>
  <c r="BI1814"/>
  <c r="BO1814"/>
  <c r="BL1819"/>
  <c r="BQ1819"/>
  <c r="AB1824"/>
  <c r="BK1824"/>
  <c r="BO1824"/>
  <c r="BI1828"/>
  <c r="BN1828"/>
  <c r="BH1833"/>
  <c r="BN1833"/>
  <c r="AB1837"/>
  <c r="BK1837"/>
  <c r="BO1837"/>
  <c r="Y1842"/>
  <c r="BI1842"/>
  <c r="BO1842"/>
  <c r="AE1847"/>
  <c r="BL1847"/>
  <c r="BR1847"/>
  <c r="BI1852"/>
  <c r="BN1852"/>
  <c r="BH1857"/>
  <c r="BN1857"/>
  <c r="AB1862"/>
  <c r="BK1862"/>
  <c r="BO1862"/>
  <c r="BI1876"/>
  <c r="BN1876"/>
  <c r="BH1883"/>
  <c r="L1883"/>
  <c r="BM1883" s="1"/>
  <c r="BR1883"/>
  <c r="BB1870"/>
  <c r="BE1869"/>
  <c r="AE1865"/>
  <c r="BB1864"/>
  <c r="AX1864"/>
  <c r="AL1864"/>
  <c r="BH1889"/>
  <c r="L1889"/>
  <c r="BM1889" s="1"/>
  <c r="BR1889"/>
  <c r="BL1894"/>
  <c r="G17" i="6" s="1"/>
  <c r="BQ1894" i="1"/>
  <c r="L17" i="6" s="1"/>
  <c r="Y1900" i="1"/>
  <c r="BI1900"/>
  <c r="BO1900"/>
  <c r="AE1905"/>
  <c r="BL1905"/>
  <c r="BR1905"/>
  <c r="BI1910"/>
  <c r="BN1910"/>
  <c r="BH1915"/>
  <c r="BN1915"/>
  <c r="AB1930"/>
  <c r="BK1930"/>
  <c r="BO1930"/>
  <c r="BD1924"/>
  <c r="CE1924" s="1"/>
  <c r="Z18" i="6" s="1"/>
  <c r="AZ1924" i="1"/>
  <c r="CA1924" s="1"/>
  <c r="V18" i="6" s="1"/>
  <c r="AV1924" i="1"/>
  <c r="BV1924" s="1"/>
  <c r="Q18" i="6" s="1"/>
  <c r="P1924" i="1"/>
  <c r="H1924"/>
  <c r="BB1919"/>
  <c r="CC1919" s="1"/>
  <c r="BO1919"/>
  <c r="BK1919"/>
  <c r="BI1934"/>
  <c r="BN1934"/>
  <c r="BH1938"/>
  <c r="L1938"/>
  <c r="BM1938" s="1"/>
  <c r="BR1938"/>
  <c r="AE1943"/>
  <c r="BL1943"/>
  <c r="BR1943"/>
  <c r="Y1947"/>
  <c r="BI1947"/>
  <c r="BO1947"/>
  <c r="BL1951"/>
  <c r="BQ1951"/>
  <c r="BK1955"/>
  <c r="BQ1955"/>
  <c r="BH1960"/>
  <c r="BN1960"/>
  <c r="BK1964"/>
  <c r="BQ1964"/>
  <c r="BH1968"/>
  <c r="L1968"/>
  <c r="BM1968" s="1"/>
  <c r="BR1968"/>
  <c r="BL1972"/>
  <c r="BQ1972"/>
  <c r="AB1976"/>
  <c r="BK1976"/>
  <c r="BO1976"/>
  <c r="BI1980"/>
  <c r="BN1980"/>
  <c r="BL1985"/>
  <c r="BQ1985"/>
  <c r="BK1989"/>
  <c r="BQ1989"/>
  <c r="BH1994"/>
  <c r="BN1994"/>
  <c r="AB1999"/>
  <c r="BK1999"/>
  <c r="BO1999"/>
  <c r="BH2008"/>
  <c r="AB2015"/>
  <c r="BK2015"/>
  <c r="BO2015"/>
  <c r="BO2008"/>
  <c r="BK2008"/>
  <c r="BQ2007"/>
  <c r="BI2007"/>
  <c r="BL2020"/>
  <c r="BQ2020"/>
  <c r="AB2024"/>
  <c r="BK2024"/>
  <c r="BO2024"/>
  <c r="Y2028"/>
  <c r="BI2028"/>
  <c r="BO2028"/>
  <c r="AE2033"/>
  <c r="BL2033"/>
  <c r="BR2033"/>
  <c r="BI2037"/>
  <c r="BN2037"/>
  <c r="BH2041"/>
  <c r="L2041"/>
  <c r="BM2041" s="1"/>
  <c r="BR2041"/>
  <c r="AE2046"/>
  <c r="BL2046"/>
  <c r="BR2046"/>
  <c r="BI2051"/>
  <c r="BN2051"/>
  <c r="BC2064"/>
  <c r="CD2064" s="1"/>
  <c r="BA2063"/>
  <c r="CB2063" s="1"/>
  <c r="AK2063"/>
  <c r="U2063"/>
  <c r="P2061"/>
  <c r="O2060"/>
  <c r="BL2060"/>
  <c r="BH2060"/>
  <c r="BB2059"/>
  <c r="CC2059" s="1"/>
  <c r="Y445" i="2" s="1"/>
  <c r="R2059" i="1"/>
  <c r="BO2059"/>
  <c r="BK2059"/>
  <c r="V2070"/>
  <c r="V2113" s="1"/>
  <c r="BH2070"/>
  <c r="BN2070"/>
  <c r="BK2075"/>
  <c r="BQ2075"/>
  <c r="BH2080"/>
  <c r="BN2080"/>
  <c r="AB2088"/>
  <c r="BK2088"/>
  <c r="BO2088"/>
  <c r="BI2093"/>
  <c r="BN2093"/>
  <c r="BH2098"/>
  <c r="BN2098"/>
  <c r="AB2103"/>
  <c r="BK2103"/>
  <c r="BO2103"/>
  <c r="BO2108"/>
  <c r="AB2119"/>
  <c r="BK2119"/>
  <c r="F21" i="6" s="1"/>
  <c r="BO2119" i="1"/>
  <c r="J21" i="6" s="1"/>
  <c r="BD2113" i="1"/>
  <c r="CE2113" s="1"/>
  <c r="AZ2113"/>
  <c r="CA2113" s="1"/>
  <c r="AV2113"/>
  <c r="BV2113" s="1"/>
  <c r="H2113"/>
  <c r="AX2112"/>
  <c r="V2112"/>
  <c r="R2112"/>
  <c r="BO2112"/>
  <c r="BK2112"/>
  <c r="AR2111"/>
  <c r="BQ2111"/>
  <c r="L2111"/>
  <c r="BI2111"/>
  <c r="AR2126"/>
  <c r="BK2126"/>
  <c r="BQ2126"/>
  <c r="AE2126"/>
  <c r="AI2126"/>
  <c r="BH2131"/>
  <c r="BN2131"/>
  <c r="AB2136"/>
  <c r="BK2136"/>
  <c r="BO2136"/>
  <c r="BC2142"/>
  <c r="CD2142" s="1"/>
  <c r="Y22" i="6" s="1"/>
  <c r="AU2142" i="1"/>
  <c r="BU2142" s="1"/>
  <c r="P22" i="6" s="1"/>
  <c r="BL2146" i="1"/>
  <c r="G23" i="6" s="1"/>
  <c r="BQ2146" i="1"/>
  <c r="L23" i="6" s="1"/>
  <c r="BL2172" i="1"/>
  <c r="BH2172"/>
  <c r="R2182"/>
  <c r="BS2182" s="1"/>
  <c r="BO2182"/>
  <c r="BK2182"/>
  <c r="BI2186"/>
  <c r="BN2186"/>
  <c r="V2191"/>
  <c r="BH2191"/>
  <c r="BN2191"/>
  <c r="BO2201"/>
  <c r="BK2201"/>
  <c r="BQ2198"/>
  <c r="L113" i="14" s="1"/>
  <c r="BI2198" i="1"/>
  <c r="D113" i="14" s="1"/>
  <c r="BL2209" i="1"/>
  <c r="BQ2209"/>
  <c r="L12" i="7" s="1"/>
  <c r="AB2218" i="1"/>
  <c r="BK2218"/>
  <c r="BO2218"/>
  <c r="Y2227"/>
  <c r="BI2227"/>
  <c r="BO2227"/>
  <c r="BL2223"/>
  <c r="BQ2223"/>
  <c r="AB2232"/>
  <c r="BK2232"/>
  <c r="BO2232"/>
  <c r="BI2237"/>
  <c r="BN2237"/>
  <c r="BH2245"/>
  <c r="BN2245"/>
  <c r="AB2250"/>
  <c r="BK2250"/>
  <c r="BO2250"/>
  <c r="BI2255"/>
  <c r="BN2255"/>
  <c r="BE2264"/>
  <c r="CF2264" s="1"/>
  <c r="AW2264"/>
  <c r="BR2264"/>
  <c r="BN2264"/>
  <c r="I2264"/>
  <c r="M2262"/>
  <c r="AU2261"/>
  <c r="BE2258"/>
  <c r="CF2258" s="1"/>
  <c r="BR2258"/>
  <c r="BN2258"/>
  <c r="AE2257"/>
  <c r="O2257"/>
  <c r="BL2257"/>
  <c r="G114" i="14" s="1"/>
  <c r="AQ2278" i="1"/>
  <c r="AM2278"/>
  <c r="AI2277"/>
  <c r="AA2278"/>
  <c r="W2278"/>
  <c r="S2278"/>
  <c r="AW2276"/>
  <c r="Y2276"/>
  <c r="BR2276"/>
  <c r="BN2276"/>
  <c r="I2276"/>
  <c r="AI2299"/>
  <c r="BL2299"/>
  <c r="AW2298"/>
  <c r="Y2298"/>
  <c r="BR2298"/>
  <c r="BN2298"/>
  <c r="I2298"/>
  <c r="BR2295"/>
  <c r="BN2295"/>
  <c r="I2295"/>
  <c r="BJ2295" s="1"/>
  <c r="BL2294"/>
  <c r="AQ2290"/>
  <c r="AM2290"/>
  <c r="AE2290"/>
  <c r="AA2290"/>
  <c r="W2290"/>
  <c r="S2290"/>
  <c r="BR2288"/>
  <c r="BN2288"/>
  <c r="I2288"/>
  <c r="AE2305"/>
  <c r="O2305"/>
  <c r="BL2305"/>
  <c r="BH2309"/>
  <c r="L2309"/>
  <c r="BR2309"/>
  <c r="AE2314"/>
  <c r="BL2314"/>
  <c r="BR2314"/>
  <c r="Y2319"/>
  <c r="BI2319"/>
  <c r="BO2319"/>
  <c r="BL2323"/>
  <c r="BQ2323"/>
  <c r="AB2329"/>
  <c r="BK2329"/>
  <c r="BO2329"/>
  <c r="Y2334"/>
  <c r="BI2334"/>
  <c r="BO2334"/>
  <c r="BL2338"/>
  <c r="BQ2338"/>
  <c r="BK2342"/>
  <c r="BQ2342"/>
  <c r="BH2346"/>
  <c r="BN2346"/>
  <c r="AB2350"/>
  <c r="BK2350"/>
  <c r="BO2350"/>
  <c r="BI2354"/>
  <c r="BN2354"/>
  <c r="BH2359"/>
  <c r="L2359"/>
  <c r="BM2359" s="1"/>
  <c r="BR2359"/>
  <c r="BQ2361"/>
  <c r="L2361"/>
  <c r="BI2361"/>
  <c r="BB2360"/>
  <c r="CC2360" s="1"/>
  <c r="AX2360"/>
  <c r="AL2360"/>
  <c r="R2360"/>
  <c r="BO2360"/>
  <c r="BK2360"/>
  <c r="BI2369"/>
  <c r="BN2369"/>
  <c r="BH2373"/>
  <c r="L2373"/>
  <c r="BM2373" s="1"/>
  <c r="BR2373"/>
  <c r="BL2383"/>
  <c r="BQ2383"/>
  <c r="BK2388"/>
  <c r="BQ2388"/>
  <c r="BH2393"/>
  <c r="L2393"/>
  <c r="BM2393" s="1"/>
  <c r="BR2393"/>
  <c r="BL2400"/>
  <c r="BQ2400"/>
  <c r="BK2406"/>
  <c r="G425" i="2" s="1"/>
  <c r="BQ2406" i="1"/>
  <c r="M425" i="2" s="1"/>
  <c r="BR2396" i="1"/>
  <c r="BN2396"/>
  <c r="I2396"/>
  <c r="BJ2396" s="1"/>
  <c r="O2423"/>
  <c r="BL2423"/>
  <c r="AQ2459"/>
  <c r="AQ2544" s="1"/>
  <c r="AM2459"/>
  <c r="AM2544" s="1"/>
  <c r="AA2459"/>
  <c r="AA2544" s="1"/>
  <c r="W2459"/>
  <c r="W2544" s="1"/>
  <c r="S2459"/>
  <c r="S2544" s="1"/>
  <c r="R2453"/>
  <c r="BO2453"/>
  <c r="BK2453"/>
  <c r="BQ2452"/>
  <c r="L2452"/>
  <c r="BI2452"/>
  <c r="BE2444"/>
  <c r="AS2445"/>
  <c r="BR2444"/>
  <c r="BN2444"/>
  <c r="I2444"/>
  <c r="BL2443"/>
  <c r="G116" i="14" s="1"/>
  <c r="BB2440" i="1"/>
  <c r="AP2441"/>
  <c r="AH2441"/>
  <c r="AD2441"/>
  <c r="Z2441"/>
  <c r="BQ2439"/>
  <c r="L2439"/>
  <c r="BI2439"/>
  <c r="R2474"/>
  <c r="BS2474" s="1"/>
  <c r="BO2474"/>
  <c r="BK2474"/>
  <c r="BI2479"/>
  <c r="BO2479"/>
  <c r="AO2484"/>
  <c r="BK2484"/>
  <c r="BQ2484"/>
  <c r="BH2489"/>
  <c r="BO2489"/>
  <c r="BK2489"/>
  <c r="AB2493"/>
  <c r="AB2609" s="1"/>
  <c r="BQ2493"/>
  <c r="BI2493"/>
  <c r="BB2492"/>
  <c r="CC2492" s="1"/>
  <c r="R2492"/>
  <c r="BO2492"/>
  <c r="BK2492"/>
  <c r="AN2494"/>
  <c r="AN2495" s="1"/>
  <c r="AJ2494"/>
  <c r="AJ2495" s="1"/>
  <c r="AF2494"/>
  <c r="AF2495" s="1"/>
  <c r="X2494"/>
  <c r="X2495" s="1"/>
  <c r="T2494"/>
  <c r="T2495" s="1"/>
  <c r="R2514"/>
  <c r="BS2514" s="1"/>
  <c r="BO2514"/>
  <c r="BK2514"/>
  <c r="O2542"/>
  <c r="BP2542" s="1"/>
  <c r="BL2542"/>
  <c r="BR2551"/>
  <c r="N496" i="2" s="1"/>
  <c r="BN2551" i="1"/>
  <c r="J496" i="2" s="1"/>
  <c r="I2551" i="1"/>
  <c r="AB2556"/>
  <c r="BK2556"/>
  <c r="BO2556"/>
  <c r="Y2567"/>
  <c r="BI2567"/>
  <c r="BO2567"/>
  <c r="AT2560"/>
  <c r="BT2560" s="1"/>
  <c r="O21" i="7" s="1"/>
  <c r="N2560" i="1"/>
  <c r="J2560"/>
  <c r="BQ2559"/>
  <c r="L2559"/>
  <c r="BI2559"/>
  <c r="AX2558"/>
  <c r="AL2558"/>
  <c r="V2558"/>
  <c r="R2558"/>
  <c r="BO2558"/>
  <c r="J124" i="14" s="1"/>
  <c r="BK2558" i="1"/>
  <c r="F124" i="14" s="1"/>
  <c r="BR2596" i="1"/>
  <c r="BN2596"/>
  <c r="I2596"/>
  <c r="BJ2596" s="1"/>
  <c r="O2603"/>
  <c r="BP2603" s="1"/>
  <c r="BL2603"/>
  <c r="BA2609"/>
  <c r="CB2609" s="1"/>
  <c r="O2628"/>
  <c r="BL2628"/>
  <c r="BE2626"/>
  <c r="BR2626"/>
  <c r="BN2626"/>
  <c r="BW13"/>
  <c r="BW40"/>
  <c r="S71" i="2" s="1"/>
  <c r="BX41" i="1"/>
  <c r="T72" i="2" s="1"/>
  <c r="BW42" i="1"/>
  <c r="S73" i="2" s="1"/>
  <c r="BX43" i="1"/>
  <c r="T74" i="2" s="1"/>
  <c r="BX47" i="1"/>
  <c r="T77" i="2" s="1"/>
  <c r="BW48" i="1"/>
  <c r="S78" i="2" s="1"/>
  <c r="BX74" i="1"/>
  <c r="T128" i="2" s="1"/>
  <c r="BX107" i="1"/>
  <c r="T351" i="2" s="1"/>
  <c r="BX109" i="1"/>
  <c r="T353" i="2" s="1"/>
  <c r="BX127" i="1"/>
  <c r="T197" i="2" s="1"/>
  <c r="BX131" i="1"/>
  <c r="T213" i="2" s="1"/>
  <c r="BX160" i="1"/>
  <c r="S264" i="2"/>
  <c r="BW172" i="1"/>
  <c r="S237" i="2" s="1"/>
  <c r="BX174" i="1"/>
  <c r="T239" i="2" s="1"/>
  <c r="BX180" i="1"/>
  <c r="T243" i="2" s="1"/>
  <c r="BW197" i="1"/>
  <c r="S513" i="2" s="1"/>
  <c r="BX201" i="1"/>
  <c r="T507" i="2" s="1"/>
  <c r="BW227" i="1"/>
  <c r="S435" i="2" s="1"/>
  <c r="BX228" i="1"/>
  <c r="T436" i="2" s="1"/>
  <c r="BW239" i="1"/>
  <c r="BX240"/>
  <c r="BW252"/>
  <c r="BX253"/>
  <c r="BX254"/>
  <c r="BW266"/>
  <c r="BX267"/>
  <c r="BX276"/>
  <c r="BW281"/>
  <c r="BX282"/>
  <c r="BX283"/>
  <c r="BX305"/>
  <c r="BX310"/>
  <c r="BX311"/>
  <c r="BX317"/>
  <c r="BW319"/>
  <c r="BX320"/>
  <c r="BW331"/>
  <c r="S597" i="2" s="1"/>
  <c r="BX333" i="1"/>
  <c r="T599" i="2" s="1"/>
  <c r="CF1779" i="1"/>
  <c r="BE1436"/>
  <c r="CF1436" s="1"/>
  <c r="AB558" i="2" s="1"/>
  <c r="CF1419" i="1"/>
  <c r="L1425"/>
  <c r="BM1423"/>
  <c r="BA1407"/>
  <c r="CB1407" s="1"/>
  <c r="CB1405"/>
  <c r="R1443"/>
  <c r="BS1443" s="1"/>
  <c r="BS1441"/>
  <c r="O608" i="2" s="1"/>
  <c r="O610" s="1"/>
  <c r="BE1443" i="1"/>
  <c r="CF1443" s="1"/>
  <c r="CF1441"/>
  <c r="AB608" i="2" s="1"/>
  <c r="AB610" s="1"/>
  <c r="L1448" i="1"/>
  <c r="BM1446"/>
  <c r="R1453"/>
  <c r="BS1451"/>
  <c r="BE1453"/>
  <c r="CF1453" s="1"/>
  <c r="CF1451"/>
  <c r="L1458"/>
  <c r="BM1458" s="1"/>
  <c r="BM1456"/>
  <c r="I612" i="2" s="1"/>
  <c r="I614" s="1"/>
  <c r="BB1503" i="1"/>
  <c r="CC1503" s="1"/>
  <c r="CC1501"/>
  <c r="R1507"/>
  <c r="BS1507" s="1"/>
  <c r="BS1505"/>
  <c r="BE1507"/>
  <c r="CF1507" s="1"/>
  <c r="CF1505"/>
  <c r="L1511"/>
  <c r="BM1511" s="1"/>
  <c r="BM1509"/>
  <c r="R1515"/>
  <c r="BS1513"/>
  <c r="BE1515"/>
  <c r="CF1515" s="1"/>
  <c r="CF1513"/>
  <c r="L1519"/>
  <c r="BM1519" s="1"/>
  <c r="BM1517"/>
  <c r="R1524"/>
  <c r="BS1524" s="1"/>
  <c r="BS1522"/>
  <c r="BE1524"/>
  <c r="CF1524" s="1"/>
  <c r="CF1522"/>
  <c r="L1528"/>
  <c r="BM1526"/>
  <c r="R1532"/>
  <c r="BS1532" s="1"/>
  <c r="BS1530"/>
  <c r="BE1532"/>
  <c r="CF1532" s="1"/>
  <c r="CF1530"/>
  <c r="L1536"/>
  <c r="BM1534"/>
  <c r="R1540"/>
  <c r="BS1540" s="1"/>
  <c r="BS1538"/>
  <c r="BE1540"/>
  <c r="CF1540" s="1"/>
  <c r="CF1538"/>
  <c r="L1544"/>
  <c r="BM1542"/>
  <c r="R1548"/>
  <c r="BS1546"/>
  <c r="BE1548"/>
  <c r="CF1548" s="1"/>
  <c r="CF1546"/>
  <c r="O1563"/>
  <c r="BP1563" s="1"/>
  <c r="BP1561"/>
  <c r="BB1563"/>
  <c r="CC1563" s="1"/>
  <c r="CC1561"/>
  <c r="O1571"/>
  <c r="BP1571" s="1"/>
  <c r="BP1569"/>
  <c r="BB1571"/>
  <c r="CC1571" s="1"/>
  <c r="CC1569"/>
  <c r="O1579"/>
  <c r="BP1579" s="1"/>
  <c r="BP1577"/>
  <c r="BB1579"/>
  <c r="CC1579" s="1"/>
  <c r="CC1577"/>
  <c r="BN1656"/>
  <c r="BN1583"/>
  <c r="BG1583"/>
  <c r="BU1656"/>
  <c r="BU1583"/>
  <c r="CD1656"/>
  <c r="CD1583"/>
  <c r="O1588"/>
  <c r="BP1588" s="1"/>
  <c r="BP1586"/>
  <c r="BB1588"/>
  <c r="CC1588" s="1"/>
  <c r="CC1586"/>
  <c r="O1596"/>
  <c r="BP1596" s="1"/>
  <c r="BP1594"/>
  <c r="BB1596"/>
  <c r="CC1596" s="1"/>
  <c r="CC1594"/>
  <c r="O1604"/>
  <c r="BP1604" s="1"/>
  <c r="BP1602"/>
  <c r="BB1604"/>
  <c r="CC1604" s="1"/>
  <c r="CC1602"/>
  <c r="O1612"/>
  <c r="BP1612" s="1"/>
  <c r="BP1610"/>
  <c r="BB1612"/>
  <c r="CC1612" s="1"/>
  <c r="CC1610"/>
  <c r="O1621"/>
  <c r="BP1619"/>
  <c r="BB1621"/>
  <c r="CC1621" s="1"/>
  <c r="CC1619"/>
  <c r="O1630"/>
  <c r="BP1628"/>
  <c r="BB1630"/>
  <c r="CC1630" s="1"/>
  <c r="CC1628"/>
  <c r="O1638"/>
  <c r="BP1636"/>
  <c r="BB1638"/>
  <c r="CC1638" s="1"/>
  <c r="CC1636"/>
  <c r="I1643"/>
  <c r="BJ1643" s="1"/>
  <c r="BJ1641"/>
  <c r="O1662"/>
  <c r="BP1660"/>
  <c r="BB1662"/>
  <c r="CC1662" s="1"/>
  <c r="CC1660"/>
  <c r="AY1661"/>
  <c r="BP1661"/>
  <c r="BY1661" s="1"/>
  <c r="R1668"/>
  <c r="BS1668" s="1"/>
  <c r="BS1666"/>
  <c r="BE1668"/>
  <c r="CF1668" s="1"/>
  <c r="CF1666"/>
  <c r="I1678"/>
  <c r="BJ1676"/>
  <c r="O1683"/>
  <c r="BP1683" s="1"/>
  <c r="BP1681"/>
  <c r="BB1683"/>
  <c r="CC1683" s="1"/>
  <c r="CC1681"/>
  <c r="O1693"/>
  <c r="BP1693" s="1"/>
  <c r="BP1691"/>
  <c r="BB1693"/>
  <c r="CC1693" s="1"/>
  <c r="CC1691"/>
  <c r="O1703"/>
  <c r="BP1701"/>
  <c r="BB1703"/>
  <c r="CC1703" s="1"/>
  <c r="CC1701"/>
  <c r="O1714"/>
  <c r="BP1714" s="1"/>
  <c r="BP1712"/>
  <c r="BB1714"/>
  <c r="CC1714" s="1"/>
  <c r="CC1712"/>
  <c r="O1724"/>
  <c r="BP1722"/>
  <c r="BB1724"/>
  <c r="CC1724" s="1"/>
  <c r="CC1722"/>
  <c r="I1729"/>
  <c r="BJ1729" s="1"/>
  <c r="BJ1727"/>
  <c r="O1734"/>
  <c r="BP1734" s="1"/>
  <c r="BP1732"/>
  <c r="BB1734"/>
  <c r="CC1734" s="1"/>
  <c r="CC1732"/>
  <c r="I1739"/>
  <c r="BJ1739" s="1"/>
  <c r="BJ1737"/>
  <c r="O1766"/>
  <c r="BP1764"/>
  <c r="BB1766"/>
  <c r="CC1766" s="1"/>
  <c r="CC1764"/>
  <c r="I1777"/>
  <c r="BJ1777" s="1"/>
  <c r="BJ1775"/>
  <c r="R1781"/>
  <c r="BS1781" s="1"/>
  <c r="BS1779"/>
  <c r="O1785"/>
  <c r="BP1783"/>
  <c r="BB1785"/>
  <c r="CC1785" s="1"/>
  <c r="CC1783"/>
  <c r="L1789"/>
  <c r="BM1787"/>
  <c r="R1793"/>
  <c r="BS1791"/>
  <c r="BE1793"/>
  <c r="CF1793" s="1"/>
  <c r="CF1791"/>
  <c r="AY1800"/>
  <c r="BJ1800"/>
  <c r="R1806"/>
  <c r="BS1806" s="1"/>
  <c r="BS1804"/>
  <c r="BE1806"/>
  <c r="CF1806" s="1"/>
  <c r="CF1804"/>
  <c r="O1810"/>
  <c r="BP1810" s="1"/>
  <c r="BP1808"/>
  <c r="BB1810"/>
  <c r="CC1810" s="1"/>
  <c r="CC1808"/>
  <c r="AY1812"/>
  <c r="BJ1812"/>
  <c r="AY1813"/>
  <c r="BJ1813"/>
  <c r="O1819"/>
  <c r="BP1817"/>
  <c r="BB1819"/>
  <c r="CC1819" s="1"/>
  <c r="CC1817"/>
  <c r="AY1826"/>
  <c r="BJ1826"/>
  <c r="R1833"/>
  <c r="BS1831"/>
  <c r="BE1833"/>
  <c r="CF1833" s="1"/>
  <c r="CF1831"/>
  <c r="AY1840"/>
  <c r="BJ1840"/>
  <c r="AY1841"/>
  <c r="BJ1841"/>
  <c r="BY1841" s="1"/>
  <c r="O1847"/>
  <c r="BP1847" s="1"/>
  <c r="BP1845"/>
  <c r="BB1847"/>
  <c r="CC1847" s="1"/>
  <c r="CC1845"/>
  <c r="I1852"/>
  <c r="BJ1852" s="1"/>
  <c r="BJ1850"/>
  <c r="R1857"/>
  <c r="BS1855"/>
  <c r="BE1857"/>
  <c r="CF1857" s="1"/>
  <c r="CF1855"/>
  <c r="I1876"/>
  <c r="BJ1876" s="1"/>
  <c r="BJ1874"/>
  <c r="R1883"/>
  <c r="BS1883" s="1"/>
  <c r="BS1881"/>
  <c r="BE1883"/>
  <c r="CF1883" s="1"/>
  <c r="CF1881"/>
  <c r="AT1871"/>
  <c r="BT1871" s="1"/>
  <c r="BT1869"/>
  <c r="BC1866"/>
  <c r="CD1866" s="1"/>
  <c r="Y13" i="6" s="1"/>
  <c r="CD1864" i="1"/>
  <c r="AU1866"/>
  <c r="BU1866" s="1"/>
  <c r="P13" i="6" s="1"/>
  <c r="BU1864" i="1"/>
  <c r="R1889"/>
  <c r="BS1889" s="1"/>
  <c r="BS1887"/>
  <c r="BE1889"/>
  <c r="CF1889" s="1"/>
  <c r="CF1887"/>
  <c r="AY1888"/>
  <c r="BS1888"/>
  <c r="O1894"/>
  <c r="BP1892"/>
  <c r="BB1894"/>
  <c r="CC1894" s="1"/>
  <c r="X17" i="6" s="1"/>
  <c r="CC1892" i="1"/>
  <c r="I1900"/>
  <c r="BJ1898"/>
  <c r="AY1899"/>
  <c r="BJ1899"/>
  <c r="O1905"/>
  <c r="BP1905" s="1"/>
  <c r="BP1903"/>
  <c r="BB1905"/>
  <c r="CC1905" s="1"/>
  <c r="CC1903"/>
  <c r="I1910"/>
  <c r="BJ1910" s="1"/>
  <c r="BJ1908"/>
  <c r="R1915"/>
  <c r="BS1913"/>
  <c r="BE1915"/>
  <c r="CF1915" s="1"/>
  <c r="CF1913"/>
  <c r="AY1918"/>
  <c r="AY1919" s="1"/>
  <c r="BJ1918"/>
  <c r="I1934"/>
  <c r="BJ1934" s="1"/>
  <c r="BJ1932"/>
  <c r="R1938"/>
  <c r="BS1938" s="1"/>
  <c r="BS1936"/>
  <c r="BE1938"/>
  <c r="CF1938" s="1"/>
  <c r="CF1936"/>
  <c r="AY1937"/>
  <c r="BS1937"/>
  <c r="BY1937" s="1"/>
  <c r="O1943"/>
  <c r="BP1943" s="1"/>
  <c r="BP1941"/>
  <c r="BB1943"/>
  <c r="CC1943" s="1"/>
  <c r="CC1941"/>
  <c r="I1947"/>
  <c r="BJ1945"/>
  <c r="AY1946"/>
  <c r="BJ1946"/>
  <c r="O1951"/>
  <c r="BP1949"/>
  <c r="BB1951"/>
  <c r="CC1951" s="1"/>
  <c r="CC1949"/>
  <c r="L1955"/>
  <c r="BM1953"/>
  <c r="R1960"/>
  <c r="BS1958"/>
  <c r="BE1960"/>
  <c r="CF1960" s="1"/>
  <c r="CF1958"/>
  <c r="L1964"/>
  <c r="BM1962"/>
  <c r="R1968"/>
  <c r="BS1968" s="1"/>
  <c r="BS1966"/>
  <c r="BE1968"/>
  <c r="CF1968" s="1"/>
  <c r="CF1966"/>
  <c r="O1972"/>
  <c r="BP1970"/>
  <c r="BB1972"/>
  <c r="CC1972" s="1"/>
  <c r="CC1970"/>
  <c r="I1980"/>
  <c r="BJ1980" s="1"/>
  <c r="BJ1978"/>
  <c r="O1985"/>
  <c r="BP1983"/>
  <c r="BB1985"/>
  <c r="CC1985" s="1"/>
  <c r="CC1983"/>
  <c r="L1989"/>
  <c r="BM1987"/>
  <c r="R1994"/>
  <c r="BS1992"/>
  <c r="BE1994"/>
  <c r="CF1994" s="1"/>
  <c r="CF1992"/>
  <c r="O2020"/>
  <c r="BP2018"/>
  <c r="BB2020"/>
  <c r="CC2020" s="1"/>
  <c r="CC2018"/>
  <c r="AY2026"/>
  <c r="BJ2026"/>
  <c r="AY2027"/>
  <c r="BJ2027"/>
  <c r="BY2027" s="1"/>
  <c r="O2033"/>
  <c r="BP2033" s="1"/>
  <c r="BP2031"/>
  <c r="BB2033"/>
  <c r="CC2033" s="1"/>
  <c r="CC2031"/>
  <c r="AY2035"/>
  <c r="BJ2035"/>
  <c r="R2041"/>
  <c r="BS2041" s="1"/>
  <c r="BS2039"/>
  <c r="BE2041"/>
  <c r="CF2041" s="1"/>
  <c r="CF2039"/>
  <c r="AY2040"/>
  <c r="BS2040"/>
  <c r="BY2040" s="1"/>
  <c r="O2046"/>
  <c r="BP2046" s="1"/>
  <c r="BP2044"/>
  <c r="BB2046"/>
  <c r="CC2046" s="1"/>
  <c r="CC2044"/>
  <c r="AY2049"/>
  <c r="BJ2049"/>
  <c r="BE2070"/>
  <c r="CF2068"/>
  <c r="L2075"/>
  <c r="BM2073"/>
  <c r="BE2080"/>
  <c r="CF2080" s="1"/>
  <c r="CF2078"/>
  <c r="R2080"/>
  <c r="BS2079"/>
  <c r="AY2091"/>
  <c r="BJ2091"/>
  <c r="R2098"/>
  <c r="BS2096"/>
  <c r="BE2098"/>
  <c r="CF2098" s="1"/>
  <c r="CF2096"/>
  <c r="AY2106"/>
  <c r="BJ2106"/>
  <c r="AY2107"/>
  <c r="BJ2107"/>
  <c r="BY2107" s="1"/>
  <c r="O2126"/>
  <c r="BP2124"/>
  <c r="R2131"/>
  <c r="BS2129"/>
  <c r="BE2131"/>
  <c r="CF2131" s="1"/>
  <c r="CF2129"/>
  <c r="O2146"/>
  <c r="BP2144"/>
  <c r="BB2146"/>
  <c r="CC2146" s="1"/>
  <c r="X23" i="6" s="1"/>
  <c r="CC2144" i="1"/>
  <c r="AY2184"/>
  <c r="BJ2184"/>
  <c r="BE2191"/>
  <c r="CF2191" s="1"/>
  <c r="CF2189"/>
  <c r="AB108" i="2" s="1"/>
  <c r="AB110" s="1"/>
  <c r="CD2200" i="1"/>
  <c r="Y10" i="7" s="1"/>
  <c r="CD2199" i="1"/>
  <c r="BU2200"/>
  <c r="P10" i="7" s="1"/>
  <c r="BU2199" i="1"/>
  <c r="BL2199"/>
  <c r="O2209"/>
  <c r="BP2207"/>
  <c r="BB2209"/>
  <c r="CC2209" s="1"/>
  <c r="X12" i="7" s="1"/>
  <c r="CC2207" i="1"/>
  <c r="AY2225"/>
  <c r="BJ2225"/>
  <c r="F153" i="2" s="1"/>
  <c r="AY2226" i="1"/>
  <c r="BJ2226"/>
  <c r="O2223"/>
  <c r="BP2221"/>
  <c r="BB2223"/>
  <c r="CC2223" s="1"/>
  <c r="CC2221"/>
  <c r="AY2235"/>
  <c r="BJ2235"/>
  <c r="R2245"/>
  <c r="BS2243"/>
  <c r="O165" i="2" s="1"/>
  <c r="O167" s="1"/>
  <c r="BE2245" i="1"/>
  <c r="CF2245" s="1"/>
  <c r="CF2243"/>
  <c r="AB165" i="2" s="1"/>
  <c r="AB167" s="1"/>
  <c r="I2255" i="1"/>
  <c r="BJ2255" s="1"/>
  <c r="BJ2253"/>
  <c r="F169" i="2" s="1"/>
  <c r="F171" s="1"/>
  <c r="AT2259" i="1"/>
  <c r="BT2259" s="1"/>
  <c r="O11" i="7" s="1"/>
  <c r="BT2258" i="1"/>
  <c r="N2259"/>
  <c r="BO2258"/>
  <c r="J2259"/>
  <c r="BK2258"/>
  <c r="BD2261"/>
  <c r="CE2257"/>
  <c r="Z114" i="14" s="1"/>
  <c r="AZ2261" i="1"/>
  <c r="CA2257"/>
  <c r="V114" i="14" s="1"/>
  <c r="AV2261" i="1"/>
  <c r="BV2257"/>
  <c r="Q114" i="14" s="1"/>
  <c r="P2261" i="1"/>
  <c r="BQ2257"/>
  <c r="L114" i="14" s="1"/>
  <c r="H2261" i="1"/>
  <c r="BI2257"/>
  <c r="D114" i="14" s="1"/>
  <c r="BD2300" i="1"/>
  <c r="CE2300" s="1"/>
  <c r="CE2299"/>
  <c r="AZ2300"/>
  <c r="CA2300" s="1"/>
  <c r="CA2299"/>
  <c r="AV2300"/>
  <c r="BV2300" s="1"/>
  <c r="BV2299"/>
  <c r="P2300"/>
  <c r="BQ2299"/>
  <c r="H2300"/>
  <c r="BI2299"/>
  <c r="AT2296"/>
  <c r="BT2296" s="1"/>
  <c r="BT2295"/>
  <c r="N2296"/>
  <c r="BO2295"/>
  <c r="J2296"/>
  <c r="BK2295"/>
  <c r="R2309"/>
  <c r="BS2309" s="1"/>
  <c r="BS2307"/>
  <c r="BE2309"/>
  <c r="CF2309" s="1"/>
  <c r="CF2307"/>
  <c r="AY2308"/>
  <c r="BS2308"/>
  <c r="BY2308" s="1"/>
  <c r="O2314"/>
  <c r="BP2314" s="1"/>
  <c r="BP2312"/>
  <c r="BB2314"/>
  <c r="CC2314" s="1"/>
  <c r="CC2312"/>
  <c r="AY2317"/>
  <c r="BJ2317"/>
  <c r="AY2318"/>
  <c r="BJ2318"/>
  <c r="BY2318" s="1"/>
  <c r="O2323"/>
  <c r="BP2321"/>
  <c r="BB2323"/>
  <c r="CC2323" s="1"/>
  <c r="CC2321"/>
  <c r="AY2332"/>
  <c r="BJ2332"/>
  <c r="AY2333"/>
  <c r="BJ2333"/>
  <c r="BY2333" s="1"/>
  <c r="O2338"/>
  <c r="BP2336"/>
  <c r="BB2338"/>
  <c r="CC2338" s="1"/>
  <c r="CC2336"/>
  <c r="L2342"/>
  <c r="BM2340"/>
  <c r="R2346"/>
  <c r="BS2344"/>
  <c r="BE2346"/>
  <c r="CF2346" s="1"/>
  <c r="CF2344"/>
  <c r="I2354"/>
  <c r="BJ2354" s="1"/>
  <c r="BJ2352"/>
  <c r="R2359"/>
  <c r="BS2359" s="1"/>
  <c r="BS2357"/>
  <c r="BE2359"/>
  <c r="CF2359" s="1"/>
  <c r="CF2357"/>
  <c r="AY2358"/>
  <c r="BS2358"/>
  <c r="BY2358" s="1"/>
  <c r="AY2367"/>
  <c r="BJ2367"/>
  <c r="R2373"/>
  <c r="BS2373" s="1"/>
  <c r="BS2371"/>
  <c r="BE2373"/>
  <c r="CF2373" s="1"/>
  <c r="CF2371"/>
  <c r="AY2372"/>
  <c r="BS2372"/>
  <c r="BY2372" s="1"/>
  <c r="O2383"/>
  <c r="BP2381"/>
  <c r="BB2383"/>
  <c r="CC2383" s="1"/>
  <c r="CC2381"/>
  <c r="L2388"/>
  <c r="BM2386"/>
  <c r="R2393"/>
  <c r="BS2393" s="1"/>
  <c r="BS2391"/>
  <c r="BE2393"/>
  <c r="CF2393" s="1"/>
  <c r="CF2391"/>
  <c r="AY2392"/>
  <c r="BS2392"/>
  <c r="BY2392" s="1"/>
  <c r="O2400"/>
  <c r="BP2398"/>
  <c r="BB2400"/>
  <c r="CC2400" s="1"/>
  <c r="CC2398"/>
  <c r="L2406"/>
  <c r="BM2404"/>
  <c r="BC2441"/>
  <c r="CD2441" s="1"/>
  <c r="Z419" i="2" s="1"/>
  <c r="CD2440" i="1"/>
  <c r="AU2441"/>
  <c r="BU2441" s="1"/>
  <c r="Q419" i="2" s="1"/>
  <c r="BU2440" i="1"/>
  <c r="K2441"/>
  <c r="BL2440"/>
  <c r="AY2465"/>
  <c r="BP2465"/>
  <c r="AY2476"/>
  <c r="BJ2476"/>
  <c r="I2479"/>
  <c r="BJ2479" s="1"/>
  <c r="BJ2477"/>
  <c r="L2484"/>
  <c r="BM2484" s="1"/>
  <c r="BM2481"/>
  <c r="BA2494"/>
  <c r="CB2494" s="1"/>
  <c r="CB2491"/>
  <c r="W121" i="14" s="1"/>
  <c r="Q2494" i="1"/>
  <c r="BR2491"/>
  <c r="M121" i="14" s="1"/>
  <c r="M2494" i="1"/>
  <c r="BN2491"/>
  <c r="I121" i="14" s="1"/>
  <c r="AY2518" i="1"/>
  <c r="BJ2518"/>
  <c r="AY2523"/>
  <c r="BJ2523"/>
  <c r="F479" i="2" s="1"/>
  <c r="AY2526" i="1"/>
  <c r="BJ2526"/>
  <c r="AY2529"/>
  <c r="BJ2529"/>
  <c r="AY2532"/>
  <c r="BJ2532"/>
  <c r="AY2537"/>
  <c r="BJ2537"/>
  <c r="AY2540"/>
  <c r="BJ2540"/>
  <c r="BY2540" s="1"/>
  <c r="AY2565"/>
  <c r="BJ2565"/>
  <c r="AY2566"/>
  <c r="BJ2566"/>
  <c r="BY2566" s="1"/>
  <c r="AY2571"/>
  <c r="BJ2571"/>
  <c r="BY2571" s="1"/>
  <c r="AY2574"/>
  <c r="BJ2574"/>
  <c r="BY2574" s="1"/>
  <c r="AY2577"/>
  <c r="BJ2577"/>
  <c r="BY2577" s="1"/>
  <c r="BL1420"/>
  <c r="BR1420"/>
  <c r="BI1425"/>
  <c r="BO1425"/>
  <c r="BQ1406"/>
  <c r="BK1406"/>
  <c r="AC1407"/>
  <c r="BR1405"/>
  <c r="BL1405"/>
  <c r="BO1431"/>
  <c r="BL1443"/>
  <c r="BR1443"/>
  <c r="BY1447"/>
  <c r="U605" i="2" s="1"/>
  <c r="BI1448" i="1"/>
  <c r="BO1448"/>
  <c r="BL1453"/>
  <c r="BR1453"/>
  <c r="BI1458"/>
  <c r="BN1436"/>
  <c r="J558" i="2" s="1"/>
  <c r="BO1435" i="1"/>
  <c r="BI1435"/>
  <c r="AM1463"/>
  <c r="AA1463"/>
  <c r="BQ1462"/>
  <c r="BK1462"/>
  <c r="BR1461"/>
  <c r="M49" i="14" s="1"/>
  <c r="BL1461" i="1"/>
  <c r="BY1493"/>
  <c r="BK1503"/>
  <c r="BQ1503"/>
  <c r="BL1507"/>
  <c r="BR1507"/>
  <c r="BI1511"/>
  <c r="BO1511"/>
  <c r="BL1515"/>
  <c r="BR1515"/>
  <c r="BY1518"/>
  <c r="BI1519"/>
  <c r="BO1519"/>
  <c r="BL1524"/>
  <c r="BR1524"/>
  <c r="BY1527"/>
  <c r="BI1528"/>
  <c r="BO1528"/>
  <c r="BL1532"/>
  <c r="BR1532"/>
  <c r="BI1536"/>
  <c r="BO1536"/>
  <c r="BL1540"/>
  <c r="BY1543"/>
  <c r="BI1544"/>
  <c r="BO1544"/>
  <c r="BL1548"/>
  <c r="BR1548"/>
  <c r="BH1551"/>
  <c r="BL1551"/>
  <c r="BN1550"/>
  <c r="BH1559"/>
  <c r="BN1559"/>
  <c r="BK1563"/>
  <c r="BQ1563"/>
  <c r="BH1567"/>
  <c r="BN1567"/>
  <c r="BG1567"/>
  <c r="BK1571"/>
  <c r="BQ1571"/>
  <c r="BY1574"/>
  <c r="BH1575"/>
  <c r="BN1575"/>
  <c r="BG1575"/>
  <c r="BK1579"/>
  <c r="BQ1579"/>
  <c r="BH1583"/>
  <c r="BK1588"/>
  <c r="BQ1588"/>
  <c r="BH1592"/>
  <c r="BN1592"/>
  <c r="BG1592"/>
  <c r="BK1596"/>
  <c r="BQ1596"/>
  <c r="BY1599"/>
  <c r="BH1600"/>
  <c r="BN1600"/>
  <c r="BK1604"/>
  <c r="BQ1604"/>
  <c r="BH1608"/>
  <c r="BN1608"/>
  <c r="BG1608"/>
  <c r="BK1612"/>
  <c r="BQ1612"/>
  <c r="BY1615"/>
  <c r="BH1616"/>
  <c r="BN1616"/>
  <c r="BK1621"/>
  <c r="BQ1621"/>
  <c r="BY1624"/>
  <c r="BH1625"/>
  <c r="BN1625"/>
  <c r="BK1630"/>
  <c r="BQ1630"/>
  <c r="BY1633"/>
  <c r="BH1634"/>
  <c r="BN1634"/>
  <c r="BK1638"/>
  <c r="BQ1638"/>
  <c r="BH1643"/>
  <c r="BN1643"/>
  <c r="BK1662"/>
  <c r="BQ1662"/>
  <c r="BO1655"/>
  <c r="BI1655"/>
  <c r="BL1668"/>
  <c r="BQ1668"/>
  <c r="BH1678"/>
  <c r="BN1678"/>
  <c r="BK1683"/>
  <c r="BQ1683"/>
  <c r="BH1688"/>
  <c r="BN1688"/>
  <c r="BK1693"/>
  <c r="BQ1693"/>
  <c r="BH1698"/>
  <c r="BN1698"/>
  <c r="BK1703"/>
  <c r="BQ1703"/>
  <c r="BH1708"/>
  <c r="BN1708"/>
  <c r="BK1714"/>
  <c r="BQ1714"/>
  <c r="BY1718"/>
  <c r="BH1719"/>
  <c r="BN1719"/>
  <c r="BK1724"/>
  <c r="BQ1724"/>
  <c r="BH1729"/>
  <c r="BN1729"/>
  <c r="BK1734"/>
  <c r="BQ1734"/>
  <c r="BH1739"/>
  <c r="BN1739"/>
  <c r="BK1766"/>
  <c r="BQ1766"/>
  <c r="BQ1753"/>
  <c r="BK1753"/>
  <c r="BR1752"/>
  <c r="BL1752"/>
  <c r="BI1773"/>
  <c r="BN1773"/>
  <c r="BH1777"/>
  <c r="L1777"/>
  <c r="BR1777"/>
  <c r="BL1781"/>
  <c r="BQ1781"/>
  <c r="AB1785"/>
  <c r="BK1785"/>
  <c r="BO1785"/>
  <c r="Y1789"/>
  <c r="BI1789"/>
  <c r="BO1789"/>
  <c r="AE1793"/>
  <c r="BL1793"/>
  <c r="BR1793"/>
  <c r="BI1798"/>
  <c r="BN1798"/>
  <c r="BH1802"/>
  <c r="L1802"/>
  <c r="BM1802" s="1"/>
  <c r="BR1802"/>
  <c r="BL1806"/>
  <c r="BQ1806"/>
  <c r="BK1810"/>
  <c r="BQ1810"/>
  <c r="BH1814"/>
  <c r="BN1814"/>
  <c r="AB1819"/>
  <c r="BK1819"/>
  <c r="BO1819"/>
  <c r="BI1824"/>
  <c r="BN1824"/>
  <c r="BH1828"/>
  <c r="L1828"/>
  <c r="BM1828" s="1"/>
  <c r="BR1828"/>
  <c r="AE1833"/>
  <c r="BL1833"/>
  <c r="BR1833"/>
  <c r="BI1837"/>
  <c r="BN1837"/>
  <c r="BH1842"/>
  <c r="BN1842"/>
  <c r="BK1847"/>
  <c r="BQ1847"/>
  <c r="BH1852"/>
  <c r="L1852"/>
  <c r="BM1852" s="1"/>
  <c r="BR1852"/>
  <c r="AE1857"/>
  <c r="BL1857"/>
  <c r="BR1857"/>
  <c r="BI1862"/>
  <c r="BN1862"/>
  <c r="BH1876"/>
  <c r="L1876"/>
  <c r="BM1876" s="1"/>
  <c r="BR1876"/>
  <c r="BL1883"/>
  <c r="BQ1883"/>
  <c r="BA1871"/>
  <c r="CB1871" s="1"/>
  <c r="BB1869"/>
  <c r="AX1869"/>
  <c r="AP1871"/>
  <c r="AL1869"/>
  <c r="AH1871"/>
  <c r="AD1871"/>
  <c r="Z1871"/>
  <c r="AB1865"/>
  <c r="AQ1866"/>
  <c r="AM1866"/>
  <c r="AE1864"/>
  <c r="AA1866"/>
  <c r="W1866"/>
  <c r="S1866"/>
  <c r="BL1889"/>
  <c r="BQ1889"/>
  <c r="AB1894"/>
  <c r="BK1894"/>
  <c r="F17" i="6" s="1"/>
  <c r="BO1894" i="1"/>
  <c r="J17" i="6" s="1"/>
  <c r="BH1900" i="1"/>
  <c r="BN1900"/>
  <c r="BK1905"/>
  <c r="BQ1905"/>
  <c r="BH1910"/>
  <c r="L1910"/>
  <c r="BM1910" s="1"/>
  <c r="BR1910"/>
  <c r="AE1915"/>
  <c r="BL1915"/>
  <c r="BR1915"/>
  <c r="BI1930"/>
  <c r="BN1930"/>
  <c r="M1924"/>
  <c r="O1919"/>
  <c r="BP1919" s="1"/>
  <c r="BL1919"/>
  <c r="BH1934"/>
  <c r="L1934"/>
  <c r="BM1934" s="1"/>
  <c r="BR1934"/>
  <c r="BL1938"/>
  <c r="BQ1938"/>
  <c r="BK1943"/>
  <c r="BQ1943"/>
  <c r="BH1947"/>
  <c r="BN1947"/>
  <c r="AB1951"/>
  <c r="BK1951"/>
  <c r="BO1951"/>
  <c r="Y1955"/>
  <c r="BI1955"/>
  <c r="BO1955"/>
  <c r="AE1960"/>
  <c r="BL1960"/>
  <c r="BR1960"/>
  <c r="Y1964"/>
  <c r="BI1964"/>
  <c r="BO1964"/>
  <c r="BL1968"/>
  <c r="BQ1968"/>
  <c r="AB1972"/>
  <c r="BK1972"/>
  <c r="BO1972"/>
  <c r="BI1976"/>
  <c r="BN1976"/>
  <c r="BH1980"/>
  <c r="L1980"/>
  <c r="BM1980" s="1"/>
  <c r="BR1980"/>
  <c r="AB1985"/>
  <c r="BK1985"/>
  <c r="BO1985"/>
  <c r="Y1989"/>
  <c r="BI1989"/>
  <c r="BO1989"/>
  <c r="AE1994"/>
  <c r="BL1994"/>
  <c r="BR1994"/>
  <c r="BI1999"/>
  <c r="BN1999"/>
  <c r="BI2015"/>
  <c r="BN2015"/>
  <c r="BL2008"/>
  <c r="BR2007"/>
  <c r="BN2007"/>
  <c r="AB2020"/>
  <c r="BK2020"/>
  <c r="BO2020"/>
  <c r="BI2024"/>
  <c r="BN2024"/>
  <c r="BH2028"/>
  <c r="BN2028"/>
  <c r="BK2033"/>
  <c r="BQ2033"/>
  <c r="BH2037"/>
  <c r="L2037"/>
  <c r="BM2037" s="1"/>
  <c r="BR2037"/>
  <c r="BL2041"/>
  <c r="BQ2041"/>
  <c r="BK2046"/>
  <c r="BQ2046"/>
  <c r="BH2051"/>
  <c r="L2051"/>
  <c r="BM2051" s="1"/>
  <c r="BR2051"/>
  <c r="AT2064"/>
  <c r="BT2064" s="1"/>
  <c r="BA2061"/>
  <c r="CB2061" s="1"/>
  <c r="W20" i="6" s="1"/>
  <c r="M2061" i="1"/>
  <c r="AB2060"/>
  <c r="BQ2060"/>
  <c r="L2060"/>
  <c r="BI2060"/>
  <c r="AE2059"/>
  <c r="O2059"/>
  <c r="BL2059"/>
  <c r="BH2059"/>
  <c r="BL2070"/>
  <c r="BR2070"/>
  <c r="Y2075"/>
  <c r="BI2075"/>
  <c r="BO2075"/>
  <c r="AE2080"/>
  <c r="BL2080"/>
  <c r="BR2080"/>
  <c r="BI2088"/>
  <c r="BN2088"/>
  <c r="BH2093"/>
  <c r="L2093"/>
  <c r="BM2093" s="1"/>
  <c r="BR2093"/>
  <c r="AE2098"/>
  <c r="BL2098"/>
  <c r="BR2098"/>
  <c r="BI2103"/>
  <c r="BN2103"/>
  <c r="BH2108"/>
  <c r="BN2108"/>
  <c r="BI2119"/>
  <c r="D21" i="6" s="1"/>
  <c r="BN2119" i="1"/>
  <c r="I21" i="6" s="1"/>
  <c r="Q2113" i="1"/>
  <c r="M2113"/>
  <c r="BL2112"/>
  <c r="BE2111"/>
  <c r="CF2111" s="1"/>
  <c r="AW2111"/>
  <c r="Y2111"/>
  <c r="BR2111"/>
  <c r="BN2111"/>
  <c r="I2111"/>
  <c r="AB2126"/>
  <c r="AO2126"/>
  <c r="AY2124"/>
  <c r="BI2126"/>
  <c r="BO2126"/>
  <c r="AE2131"/>
  <c r="BL2131"/>
  <c r="BR2131"/>
  <c r="BI2136"/>
  <c r="BN2136"/>
  <c r="BD2142"/>
  <c r="CE2142" s="1"/>
  <c r="Z22" i="6" s="1"/>
  <c r="AV2142" i="1"/>
  <c r="BV2142" s="1"/>
  <c r="Q22" i="6" s="1"/>
  <c r="BE2141" i="1"/>
  <c r="CF2141" s="1"/>
  <c r="AR2140"/>
  <c r="AB2140"/>
  <c r="AB2146"/>
  <c r="BK2146"/>
  <c r="F23" i="6" s="1"/>
  <c r="BO2146" i="1"/>
  <c r="J23" i="6" s="1"/>
  <c r="BQ2172" i="1"/>
  <c r="BI2172"/>
  <c r="O2182"/>
  <c r="BP2182" s="1"/>
  <c r="BL2182"/>
  <c r="BH2186"/>
  <c r="L2186"/>
  <c r="BM2186" s="1"/>
  <c r="BR2186"/>
  <c r="BL2191"/>
  <c r="BR2191"/>
  <c r="BL2201"/>
  <c r="BR2198"/>
  <c r="M113" i="14" s="1"/>
  <c r="BN2198" i="1"/>
  <c r="I113" i="14" s="1"/>
  <c r="AB2209" i="1"/>
  <c r="BK2209"/>
  <c r="BO2209"/>
  <c r="J12" i="7" s="1"/>
  <c r="BI2218" i="1"/>
  <c r="BN2218"/>
  <c r="BH2227"/>
  <c r="BN2227"/>
  <c r="AB2223"/>
  <c r="BK2223"/>
  <c r="BO2223"/>
  <c r="BI2232"/>
  <c r="BN2232"/>
  <c r="BH2237"/>
  <c r="L2237"/>
  <c r="BM2237" s="1"/>
  <c r="BR2237"/>
  <c r="AE2245"/>
  <c r="BL2245"/>
  <c r="BR2245"/>
  <c r="BI2250"/>
  <c r="BN2250"/>
  <c r="BH2255"/>
  <c r="L2255"/>
  <c r="BM2255" s="1"/>
  <c r="BR2255"/>
  <c r="BB2264"/>
  <c r="CC2264" s="1"/>
  <c r="V2264"/>
  <c r="R2264"/>
  <c r="BO2264"/>
  <c r="BK2264"/>
  <c r="AU2262"/>
  <c r="BU2262" s="1"/>
  <c r="Q2261"/>
  <c r="K2261"/>
  <c r="BD2259"/>
  <c r="CE2259" s="1"/>
  <c r="Z11" i="7" s="1"/>
  <c r="H2259" i="1"/>
  <c r="BB2258"/>
  <c r="AP2259"/>
  <c r="AH2259"/>
  <c r="AD2259"/>
  <c r="Z2259"/>
  <c r="R2258"/>
  <c r="AR2257"/>
  <c r="AN2261"/>
  <c r="AJ2261"/>
  <c r="AF2261"/>
  <c r="X2261"/>
  <c r="T2261"/>
  <c r="L2257"/>
  <c r="AZ2278"/>
  <c r="CA2278" s="1"/>
  <c r="AR2277"/>
  <c r="BQ2277"/>
  <c r="L2277"/>
  <c r="BI2277"/>
  <c r="AX2276"/>
  <c r="AL2276"/>
  <c r="V2276"/>
  <c r="R2276"/>
  <c r="BO2276"/>
  <c r="BK2276"/>
  <c r="AT2300"/>
  <c r="BT2300" s="1"/>
  <c r="N2300"/>
  <c r="AN2300"/>
  <c r="AJ2300"/>
  <c r="AF2300"/>
  <c r="X2300"/>
  <c r="T2300"/>
  <c r="L2299"/>
  <c r="R2298"/>
  <c r="BO2298"/>
  <c r="BK2298"/>
  <c r="BD2296"/>
  <c r="CE2296" s="1"/>
  <c r="AV2296"/>
  <c r="BV2296" s="1"/>
  <c r="P2296"/>
  <c r="H2296"/>
  <c r="AP2296"/>
  <c r="AH2296"/>
  <c r="AD2296"/>
  <c r="Z2296"/>
  <c r="R2295"/>
  <c r="BQ2294"/>
  <c r="L2294"/>
  <c r="BI2294"/>
  <c r="AZ2290"/>
  <c r="BQ2289"/>
  <c r="L2289"/>
  <c r="BI2289"/>
  <c r="R2288"/>
  <c r="BO2288"/>
  <c r="BK2288"/>
  <c r="BQ2305"/>
  <c r="L2305"/>
  <c r="BM2305" s="1"/>
  <c r="BI2305"/>
  <c r="BL2309"/>
  <c r="BQ2309"/>
  <c r="BK2314"/>
  <c r="BQ2314"/>
  <c r="BH2319"/>
  <c r="BN2319"/>
  <c r="AB2323"/>
  <c r="BK2323"/>
  <c r="BO2323"/>
  <c r="BI2329"/>
  <c r="BN2329"/>
  <c r="BH2334"/>
  <c r="BN2334"/>
  <c r="AB2338"/>
  <c r="BK2338"/>
  <c r="BO2338"/>
  <c r="Y2342"/>
  <c r="BI2342"/>
  <c r="BO2342"/>
  <c r="AE2346"/>
  <c r="BL2346"/>
  <c r="BR2346"/>
  <c r="BI2350"/>
  <c r="BN2350"/>
  <c r="BH2354"/>
  <c r="L2354"/>
  <c r="BM2354" s="1"/>
  <c r="BR2354"/>
  <c r="BL2359"/>
  <c r="BQ2359"/>
  <c r="BA2362"/>
  <c r="CB2362" s="1"/>
  <c r="X399" i="2" s="1"/>
  <c r="M2362" i="1"/>
  <c r="BE2361"/>
  <c r="CF2361" s="1"/>
  <c r="BR2361"/>
  <c r="BN2361"/>
  <c r="O2360"/>
  <c r="BL2360"/>
  <c r="BH2369"/>
  <c r="L2369"/>
  <c r="BR2369"/>
  <c r="BL2373"/>
  <c r="BQ2373"/>
  <c r="AB2383"/>
  <c r="BK2383"/>
  <c r="BO2383"/>
  <c r="Y2388"/>
  <c r="BI2388"/>
  <c r="BO2388"/>
  <c r="BL2393"/>
  <c r="BQ2393"/>
  <c r="AB2400"/>
  <c r="BK2400"/>
  <c r="BO2400"/>
  <c r="Y2406"/>
  <c r="BI2406"/>
  <c r="E425" i="2" s="1"/>
  <c r="BO2406" i="1"/>
  <c r="K425" i="2" s="1"/>
  <c r="R2396" i="1"/>
  <c r="BS2396" s="1"/>
  <c r="BO2396"/>
  <c r="BK2396"/>
  <c r="BQ2423"/>
  <c r="L2423"/>
  <c r="BI2423"/>
  <c r="BL2453"/>
  <c r="BE2452"/>
  <c r="CF2452" s="1"/>
  <c r="BR2452"/>
  <c r="BN2452"/>
  <c r="I2452"/>
  <c r="BA2448"/>
  <c r="CB2448" s="1"/>
  <c r="Q2448"/>
  <c r="M2448"/>
  <c r="BC2447"/>
  <c r="CD2447" s="1"/>
  <c r="AU2447"/>
  <c r="BU2447" s="1"/>
  <c r="K2447"/>
  <c r="BC2445"/>
  <c r="CD2445" s="1"/>
  <c r="Y13" i="7" s="1"/>
  <c r="AU2445" i="1"/>
  <c r="BU2445" s="1"/>
  <c r="P13" i="7" s="1"/>
  <c r="N2445" i="1"/>
  <c r="R2444"/>
  <c r="BO2444"/>
  <c r="BK2444"/>
  <c r="BQ2443"/>
  <c r="L116" i="14" s="1"/>
  <c r="L2443" i="1"/>
  <c r="BI2443"/>
  <c r="D116" i="14" s="1"/>
  <c r="AZ2441" i="1"/>
  <c r="CA2441" s="1"/>
  <c r="W419" i="2" s="1"/>
  <c r="AQ2441" i="1"/>
  <c r="AM2441"/>
  <c r="AA2441"/>
  <c r="W2441"/>
  <c r="S2441"/>
  <c r="O2440"/>
  <c r="AW2439"/>
  <c r="BR2439"/>
  <c r="BN2439"/>
  <c r="I2439"/>
  <c r="O2474"/>
  <c r="BP2474" s="1"/>
  <c r="BL2474"/>
  <c r="AW2479"/>
  <c r="BH2479"/>
  <c r="BN2479"/>
  <c r="BI2484"/>
  <c r="BO2484"/>
  <c r="BL2489"/>
  <c r="BC2494"/>
  <c r="CD2494" s="1"/>
  <c r="AU2494"/>
  <c r="BE2493"/>
  <c r="BR2493"/>
  <c r="BN2493"/>
  <c r="I2493"/>
  <c r="O2492"/>
  <c r="BL2492"/>
  <c r="BE2491"/>
  <c r="AS2494"/>
  <c r="AS2495" s="1"/>
  <c r="AK2494"/>
  <c r="AK2495" s="1"/>
  <c r="AG2494"/>
  <c r="AG2495" s="1"/>
  <c r="AC2494"/>
  <c r="AC2495" s="1"/>
  <c r="U2494"/>
  <c r="U2495" s="1"/>
  <c r="I2491"/>
  <c r="O2514"/>
  <c r="BP2514" s="1"/>
  <c r="BL2514"/>
  <c r="BH2542"/>
  <c r="BQ2542"/>
  <c r="L2542"/>
  <c r="BM2542" s="1"/>
  <c r="BI2542"/>
  <c r="R2551"/>
  <c r="BO2551"/>
  <c r="K496" i="2" s="1"/>
  <c r="BK2551" i="1"/>
  <c r="G496" i="2" s="1"/>
  <c r="BI2556" i="1"/>
  <c r="BN2556"/>
  <c r="BH2567"/>
  <c r="BN2567"/>
  <c r="BE2559"/>
  <c r="CF2559" s="1"/>
  <c r="BR2559"/>
  <c r="BN2559"/>
  <c r="I2559"/>
  <c r="BL2558"/>
  <c r="BR2579"/>
  <c r="R2596"/>
  <c r="BS2596" s="1"/>
  <c r="BO2596"/>
  <c r="BK2596"/>
  <c r="BQ2603"/>
  <c r="L2603"/>
  <c r="BM2603" s="1"/>
  <c r="BI2603"/>
  <c r="AT2607"/>
  <c r="N2607"/>
  <c r="J2607"/>
  <c r="BQ2628"/>
  <c r="L2628"/>
  <c r="BI2628"/>
  <c r="BB2626"/>
  <c r="R2626"/>
  <c r="BO2626"/>
  <c r="BK2626"/>
  <c r="BM2637"/>
  <c r="I501" i="2" s="1"/>
  <c r="R2639" i="1"/>
  <c r="BS2639" s="1"/>
  <c r="CF2654"/>
  <c r="BD2658"/>
  <c r="CE2658" s="1"/>
  <c r="AZ2658"/>
  <c r="CA2658" s="1"/>
  <c r="AV2658"/>
  <c r="BV2658" s="1"/>
  <c r="BX13"/>
  <c r="BX39"/>
  <c r="T70" i="2" s="1"/>
  <c r="BW49" i="1"/>
  <c r="S79" i="2" s="1"/>
  <c r="BX49" i="1"/>
  <c r="T79" i="2" s="1"/>
  <c r="BX63" i="1"/>
  <c r="T118" i="2" s="1"/>
  <c r="BW64" i="1"/>
  <c r="S119" i="2" s="1"/>
  <c r="BX65" i="1"/>
  <c r="T120" i="2" s="1"/>
  <c r="BW66" i="1"/>
  <c r="S121" i="2" s="1"/>
  <c r="BX67" i="1"/>
  <c r="T122" i="2" s="1"/>
  <c r="BW72" i="1"/>
  <c r="S126" i="2" s="1"/>
  <c r="BX73" i="1"/>
  <c r="T127" i="2" s="1"/>
  <c r="BW74" i="1"/>
  <c r="S128" i="2" s="1"/>
  <c r="BW79" i="1"/>
  <c r="S131" i="2" s="1"/>
  <c r="BX80" i="1"/>
  <c r="T132" i="2" s="1"/>
  <c r="BW91" i="1"/>
  <c r="S179" i="2" s="1"/>
  <c r="BX92" i="1"/>
  <c r="T180" i="2" s="1"/>
  <c r="BW93" i="1"/>
  <c r="S181" i="2" s="1"/>
  <c r="BW107" i="1"/>
  <c r="S351" i="2" s="1"/>
  <c r="BW109" i="1"/>
  <c r="S353" i="2" s="1"/>
  <c r="BW115" i="1"/>
  <c r="S355" i="2" s="1"/>
  <c r="BX126" i="1"/>
  <c r="T196" i="2" s="1"/>
  <c r="BW127" i="1"/>
  <c r="S197" i="2" s="1"/>
  <c r="BX128" i="1"/>
  <c r="T198" i="2" s="1"/>
  <c r="BW131" i="1"/>
  <c r="S213" i="2" s="1"/>
  <c r="BX132" i="1"/>
  <c r="T214" i="2" s="1"/>
  <c r="BW133" i="1"/>
  <c r="S215" i="2" s="1"/>
  <c r="BX141" i="1"/>
  <c r="T201" i="2" s="1"/>
  <c r="BW142" i="1"/>
  <c r="S202" i="2" s="1"/>
  <c r="BX143" i="1"/>
  <c r="T203" i="2" s="1"/>
  <c r="BW160" i="1"/>
  <c r="BX171"/>
  <c r="T236" i="2" s="1"/>
  <c r="BX172" i="1"/>
  <c r="T237" i="2" s="1"/>
  <c r="BW175" i="1"/>
  <c r="S240" i="2" s="1"/>
  <c r="BW180" i="1"/>
  <c r="S243" i="2" s="1"/>
  <c r="BX181" i="1"/>
  <c r="T244" i="2" s="1"/>
  <c r="BX196" i="1"/>
  <c r="T512" i="2" s="1"/>
  <c r="BX197" i="1"/>
  <c r="T513" i="2" s="1"/>
  <c r="BW202" i="1"/>
  <c r="S508" i="2" s="1"/>
  <c r="BX203" i="1"/>
  <c r="T509" i="2" s="1"/>
  <c r="BW207" i="1"/>
  <c r="S518" i="2" s="1"/>
  <c r="BW221" i="1"/>
  <c r="S276" i="2" s="1"/>
  <c r="BX233" i="1"/>
  <c r="T487" i="2" s="1"/>
  <c r="BW235" i="1"/>
  <c r="S489" i="2" s="1"/>
  <c r="BX246" i="1"/>
  <c r="BW248"/>
  <c r="BW261"/>
  <c r="BX266"/>
  <c r="BW276"/>
  <c r="BX281"/>
  <c r="BW290"/>
  <c r="BW305"/>
  <c r="BW312"/>
  <c r="BX313"/>
  <c r="BW317"/>
  <c r="BX331"/>
  <c r="T597" i="2" s="1"/>
  <c r="BX411" i="1"/>
  <c r="BX459"/>
  <c r="T36" i="2" s="1"/>
  <c r="BX527" i="1"/>
  <c r="BX539"/>
  <c r="BX613"/>
  <c r="BX634"/>
  <c r="BX652"/>
  <c r="BX683"/>
  <c r="BX707"/>
  <c r="BX338"/>
  <c r="T589" i="2" s="1"/>
  <c r="BX403" i="1"/>
  <c r="BX407"/>
  <c r="BX419"/>
  <c r="BX439"/>
  <c r="BX443"/>
  <c r="T21" i="2" s="1"/>
  <c r="BX505" i="1"/>
  <c r="BX511"/>
  <c r="BX517"/>
  <c r="BX529"/>
  <c r="BX543"/>
  <c r="BX545"/>
  <c r="BX554"/>
  <c r="BW555"/>
  <c r="BX556"/>
  <c r="BW561"/>
  <c r="BX562"/>
  <c r="BW567"/>
  <c r="BW573"/>
  <c r="BX578"/>
  <c r="BW579"/>
  <c r="BX580"/>
  <c r="BW585"/>
  <c r="BX586"/>
  <c r="BX597"/>
  <c r="BX611"/>
  <c r="BX616"/>
  <c r="BX630"/>
  <c r="BX648"/>
  <c r="BX659"/>
  <c r="BX661"/>
  <c r="BX665"/>
  <c r="BX669"/>
  <c r="BX671"/>
  <c r="BX701"/>
  <c r="BX713"/>
  <c r="BX731"/>
  <c r="T83" i="2" s="1"/>
  <c r="BW732" i="1"/>
  <c r="S84" i="2" s="1"/>
  <c r="BX733" i="1"/>
  <c r="T85" i="2" s="1"/>
  <c r="BX743" i="1"/>
  <c r="T88" i="2" s="1"/>
  <c r="BW744" i="1"/>
  <c r="S89" i="2" s="1"/>
  <c r="BX745" i="1"/>
  <c r="T90" i="2" s="1"/>
  <c r="BX749" i="1"/>
  <c r="T93" i="2" s="1"/>
  <c r="BW750" i="1"/>
  <c r="S94" i="2" s="1"/>
  <c r="BX762" i="1"/>
  <c r="T184" i="2" s="1"/>
  <c r="BW763" i="1"/>
  <c r="S185" i="2" s="1"/>
  <c r="BX764" i="1"/>
  <c r="T186" i="2" s="1"/>
  <c r="BW772" i="1"/>
  <c r="BX773"/>
  <c r="BW776"/>
  <c r="BW778"/>
  <c r="BX781"/>
  <c r="BW782"/>
  <c r="BX783"/>
  <c r="BW786"/>
  <c r="BX787"/>
  <c r="BW788"/>
  <c r="BX791"/>
  <c r="BW792"/>
  <c r="BX793"/>
  <c r="BW798"/>
  <c r="BX799"/>
  <c r="BW800"/>
  <c r="BX805"/>
  <c r="BW806"/>
  <c r="BX807"/>
  <c r="BW810"/>
  <c r="BX811"/>
  <c r="BW812"/>
  <c r="BX815"/>
  <c r="BW816"/>
  <c r="BX817"/>
  <c r="BW820"/>
  <c r="BW822"/>
  <c r="BW826"/>
  <c r="BX827"/>
  <c r="BW830"/>
  <c r="BX831"/>
  <c r="BW832"/>
  <c r="BX835"/>
  <c r="BW836"/>
  <c r="BW840"/>
  <c r="BX841"/>
  <c r="BW842"/>
  <c r="BX850"/>
  <c r="BW851"/>
  <c r="BW855"/>
  <c r="BX856"/>
  <c r="BW857"/>
  <c r="BW866"/>
  <c r="S144" i="2" s="1"/>
  <c r="BX867" i="1"/>
  <c r="T145" i="2" s="1"/>
  <c r="BX883" i="1"/>
  <c r="BW884"/>
  <c r="BW887"/>
  <c r="BX888"/>
  <c r="BX891"/>
  <c r="BW892"/>
  <c r="BW896"/>
  <c r="BX897"/>
  <c r="BX902"/>
  <c r="BW903"/>
  <c r="BW906"/>
  <c r="BX907"/>
  <c r="BX910"/>
  <c r="BW911"/>
  <c r="BW916"/>
  <c r="BX915"/>
  <c r="BX919"/>
  <c r="BW920"/>
  <c r="BW923"/>
  <c r="BX924"/>
  <c r="BW928"/>
  <c r="BW931"/>
  <c r="BX932"/>
  <c r="BX935"/>
  <c r="BW936"/>
  <c r="BW939"/>
  <c r="BW944"/>
  <c r="BW947"/>
  <c r="BX948"/>
  <c r="BW952"/>
  <c r="BW955"/>
  <c r="BX959"/>
  <c r="BW960"/>
  <c r="BW965"/>
  <c r="S381" i="2" s="1"/>
  <c r="BX966" i="1"/>
  <c r="T382" i="2" s="1"/>
  <c r="BX969" i="1"/>
  <c r="T391" i="2" s="1"/>
  <c r="BW970" i="1"/>
  <c r="S392" i="2" s="1"/>
  <c r="BW974" i="1"/>
  <c r="S395" i="2" s="1"/>
  <c r="BX975" i="1"/>
  <c r="T396" i="2" s="1"/>
  <c r="BX980" i="1"/>
  <c r="T369" i="2" s="1"/>
  <c r="BW981" i="1"/>
  <c r="S370" i="2" s="1"/>
  <c r="BW984" i="1"/>
  <c r="S361" i="2" s="1"/>
  <c r="BX988" i="1"/>
  <c r="T365" i="2" s="1"/>
  <c r="BW989" i="1"/>
  <c r="S366" i="2" s="1"/>
  <c r="BW992" i="1"/>
  <c r="S373" i="2" s="1"/>
  <c r="BX993" i="1"/>
  <c r="T374" i="2" s="1"/>
  <c r="BX997" i="1"/>
  <c r="T377" i="2" s="1"/>
  <c r="BW998" i="1"/>
  <c r="S378" i="2" s="1"/>
  <c r="BW1002" i="1"/>
  <c r="S387" i="2" s="1"/>
  <c r="BX1003" i="1"/>
  <c r="T388" i="2" s="1"/>
  <c r="BW1036" i="1"/>
  <c r="S217" i="2" s="1"/>
  <c r="BX1037" i="1"/>
  <c r="T218" i="2" s="1"/>
  <c r="BW1042" i="1"/>
  <c r="S222" i="2" s="1"/>
  <c r="BW1046" i="1"/>
  <c r="S225" i="2" s="1"/>
  <c r="BX1047" i="1"/>
  <c r="T226" i="2" s="1"/>
  <c r="BX1050" i="1"/>
  <c r="T229" i="2" s="1"/>
  <c r="BW1051" i="1"/>
  <c r="S230" i="2" s="1"/>
  <c r="BW1072" i="1"/>
  <c r="BW1085"/>
  <c r="S253" i="2" s="1"/>
  <c r="BX1096" i="1"/>
  <c r="T573" i="2" s="1"/>
  <c r="BW1102" i="1"/>
  <c r="S578" i="2" s="1"/>
  <c r="BW1120" i="1"/>
  <c r="S530" i="2" s="1"/>
  <c r="BX1121" i="1"/>
  <c r="T531" i="2" s="1"/>
  <c r="BW1125" i="1"/>
  <c r="S535" i="2" s="1"/>
  <c r="BW1135" i="1"/>
  <c r="BW1140"/>
  <c r="BX1144"/>
  <c r="BW1149"/>
  <c r="S333" i="2" s="1"/>
  <c r="BW1155" i="1"/>
  <c r="S295" i="2" s="1"/>
  <c r="BX1176" i="1"/>
  <c r="T299" i="2" s="1"/>
  <c r="BX1424" i="1"/>
  <c r="BW336"/>
  <c r="S587" i="2" s="1"/>
  <c r="BX337" i="1"/>
  <c r="T588" i="2" s="1"/>
  <c r="BW338" i="1"/>
  <c r="S589" i="2" s="1"/>
  <c r="BW341" i="1"/>
  <c r="S592" i="2" s="1"/>
  <c r="BX342" i="1"/>
  <c r="T593" i="2" s="1"/>
  <c r="BW343" i="1"/>
  <c r="S594" i="2" s="1"/>
  <c r="BW403" i="1"/>
  <c r="BW407"/>
  <c r="BX408"/>
  <c r="BW411"/>
  <c r="BX412"/>
  <c r="BW415"/>
  <c r="BX416"/>
  <c r="BW419"/>
  <c r="BW423"/>
  <c r="BW427"/>
  <c r="S17" i="2" s="1"/>
  <c r="BW431" i="1"/>
  <c r="BX432"/>
  <c r="BW435"/>
  <c r="BX436"/>
  <c r="BW439"/>
  <c r="BW443"/>
  <c r="S21" i="2" s="1"/>
  <c r="BX444" i="1"/>
  <c r="T22" i="2" s="1"/>
  <c r="BW447" i="1"/>
  <c r="BX448"/>
  <c r="BW451"/>
  <c r="S25" i="2" s="1"/>
  <c r="BX452" i="1"/>
  <c r="T26" i="2" s="1"/>
  <c r="BW455" i="1"/>
  <c r="S29" i="2" s="1"/>
  <c r="BX456" i="1"/>
  <c r="T30" i="2" s="1"/>
  <c r="BW459" i="1"/>
  <c r="S36" i="2" s="1"/>
  <c r="BX460" i="1"/>
  <c r="T37" i="2" s="1"/>
  <c r="BX463" i="1"/>
  <c r="T40" i="2" s="1"/>
  <c r="BW464" i="1"/>
  <c r="S41" i="2" s="1"/>
  <c r="BW505" i="1"/>
  <c r="BX510"/>
  <c r="BW511"/>
  <c r="BW517"/>
  <c r="BX518"/>
  <c r="BW519"/>
  <c r="BX522"/>
  <c r="BW523"/>
  <c r="BW527"/>
  <c r="BX528"/>
  <c r="BW529"/>
  <c r="BX532"/>
  <c r="BW533"/>
  <c r="BX534"/>
  <c r="BW537"/>
  <c r="BX538"/>
  <c r="BW539"/>
  <c r="BW543"/>
  <c r="BW545"/>
  <c r="BX548"/>
  <c r="BW549"/>
  <c r="BX560"/>
  <c r="BX566"/>
  <c r="BX568"/>
  <c r="BX572"/>
  <c r="BX574"/>
  <c r="BX584"/>
  <c r="BW591"/>
  <c r="BX592"/>
  <c r="BW593"/>
  <c r="BW597"/>
  <c r="BX598"/>
  <c r="BW599"/>
  <c r="BW611"/>
  <c r="BX612"/>
  <c r="BW613"/>
  <c r="BW616"/>
  <c r="BX617"/>
  <c r="BW618"/>
  <c r="BW622"/>
  <c r="BX623"/>
  <c r="BW624"/>
  <c r="BW628"/>
  <c r="BW630"/>
  <c r="BX633"/>
  <c r="BW634"/>
  <c r="BX635"/>
  <c r="BW646"/>
  <c r="BW648"/>
  <c r="BW652"/>
  <c r="BX653"/>
  <c r="BW654"/>
  <c r="BW659"/>
  <c r="BW661"/>
  <c r="BX664"/>
  <c r="BW665"/>
  <c r="BX666"/>
  <c r="BW669"/>
  <c r="BX670"/>
  <c r="BW671"/>
  <c r="BX682"/>
  <c r="BW683"/>
  <c r="BX684"/>
  <c r="BX688"/>
  <c r="BW689"/>
  <c r="BX690"/>
  <c r="BX694"/>
  <c r="BW695"/>
  <c r="BX696"/>
  <c r="BX700"/>
  <c r="BW701"/>
  <c r="BX706"/>
  <c r="BW707"/>
  <c r="BX712"/>
  <c r="BW713"/>
  <c r="BX714"/>
  <c r="BX771"/>
  <c r="BX777"/>
  <c r="BX821"/>
  <c r="BX825"/>
  <c r="BX837"/>
  <c r="BX852"/>
  <c r="BX927"/>
  <c r="BW940"/>
  <c r="BX940"/>
  <c r="BX943"/>
  <c r="BX951"/>
  <c r="BX956"/>
  <c r="BX985"/>
  <c r="T362" i="2" s="1"/>
  <c r="BX1041" i="1"/>
  <c r="T221" i="2" s="1"/>
  <c r="BW1067" i="1"/>
  <c r="BX1068"/>
  <c r="BX1084"/>
  <c r="T252" i="2" s="1"/>
  <c r="BW1088" i="1"/>
  <c r="S255" i="2" s="1"/>
  <c r="BX1117" i="1"/>
  <c r="T523" i="2" s="1"/>
  <c r="BW1121" i="1"/>
  <c r="S531" i="2" s="1"/>
  <c r="BX1139" i="1"/>
  <c r="BX1140"/>
  <c r="BW1150"/>
  <c r="S334" i="2" s="1"/>
  <c r="BX1155" i="1"/>
  <c r="T295" i="2" s="1"/>
  <c r="BX1207" i="1"/>
  <c r="T325" i="2" s="1"/>
  <c r="BX1235" i="1"/>
  <c r="T290" i="2" s="1"/>
  <c r="BX1411" i="1"/>
  <c r="T493" i="2" s="1"/>
  <c r="BX1418" i="1"/>
  <c r="BX154"/>
  <c r="BX173"/>
  <c r="T238" i="2" s="1"/>
  <c r="BX179" i="1"/>
  <c r="T242" i="2" s="1"/>
  <c r="BX198" i="1"/>
  <c r="T514" i="2" s="1"/>
  <c r="BX208" i="1"/>
  <c r="T519" i="2" s="1"/>
  <c r="BX220" i="1"/>
  <c r="T275" i="2" s="1"/>
  <c r="BX304" i="1"/>
  <c r="BX306"/>
  <c r="BX318"/>
  <c r="BX332"/>
  <c r="T598" i="2" s="1"/>
  <c r="BX404" i="1"/>
  <c r="BX420"/>
  <c r="BX424"/>
  <c r="BX428"/>
  <c r="T18" i="2" s="1"/>
  <c r="BX440" i="1"/>
  <c r="T58" i="2"/>
  <c r="BX504" i="1"/>
  <c r="BX506"/>
  <c r="BX524"/>
  <c r="BW534"/>
  <c r="BX544"/>
  <c r="BX550"/>
  <c r="BW554"/>
  <c r="BW556"/>
  <c r="BW560"/>
  <c r="BX561"/>
  <c r="BW562"/>
  <c r="BW566"/>
  <c r="BX567"/>
  <c r="BW568"/>
  <c r="BW572"/>
  <c r="BW574"/>
  <c r="BW578"/>
  <c r="BW580"/>
  <c r="BW584"/>
  <c r="BW586"/>
  <c r="BX629"/>
  <c r="BX647"/>
  <c r="BX660"/>
  <c r="BX702"/>
  <c r="BX708"/>
  <c r="BW731"/>
  <c r="S83" i="2" s="1"/>
  <c r="BW733" i="1"/>
  <c r="S85" i="2" s="1"/>
  <c r="BW743" i="1"/>
  <c r="S88" i="2" s="1"/>
  <c r="BX744" i="1"/>
  <c r="T89" i="2" s="1"/>
  <c r="BW745" i="1"/>
  <c r="S90" i="2" s="1"/>
  <c r="BW749" i="1"/>
  <c r="S93" i="2" s="1"/>
  <c r="BW762" i="1"/>
  <c r="S184" i="2" s="1"/>
  <c r="BX763" i="1"/>
  <c r="T185" i="2" s="1"/>
  <c r="BW764" i="1"/>
  <c r="S186" i="2" s="1"/>
  <c r="BW771" i="1"/>
  <c r="BX772"/>
  <c r="BW773"/>
  <c r="BX776"/>
  <c r="BW777"/>
  <c r="BX778"/>
  <c r="BW781"/>
  <c r="BX782"/>
  <c r="BW783"/>
  <c r="BX786"/>
  <c r="BW787"/>
  <c r="BW791"/>
  <c r="BX792"/>
  <c r="BW793"/>
  <c r="BX798"/>
  <c r="BW799"/>
  <c r="BW805"/>
  <c r="BX806"/>
  <c r="BW807"/>
  <c r="BX810"/>
  <c r="BW811"/>
  <c r="BW815"/>
  <c r="BW817"/>
  <c r="BX820"/>
  <c r="BW821"/>
  <c r="BX822"/>
  <c r="BW825"/>
  <c r="BX826"/>
  <c r="BW827"/>
  <c r="BW831"/>
  <c r="BX832"/>
  <c r="BW835"/>
  <c r="BX836"/>
  <c r="BW837"/>
  <c r="BW841"/>
  <c r="BX842"/>
  <c r="BW850"/>
  <c r="BX851"/>
  <c r="BW852"/>
  <c r="BW856"/>
  <c r="BX857"/>
  <c r="BW867"/>
  <c r="S145" i="2" s="1"/>
  <c r="BW883" i="1"/>
  <c r="BX884"/>
  <c r="BX887"/>
  <c r="BW888"/>
  <c r="BW891"/>
  <c r="BX892"/>
  <c r="BX896"/>
  <c r="BW897"/>
  <c r="BW902"/>
  <c r="BX906"/>
  <c r="BW907"/>
  <c r="BW910"/>
  <c r="BX916"/>
  <c r="BW915"/>
  <c r="BW919"/>
  <c r="BX920"/>
  <c r="BX923"/>
  <c r="BW924"/>
  <c r="BW927"/>
  <c r="BX931"/>
  <c r="BW932"/>
  <c r="BW935"/>
  <c r="BX936"/>
  <c r="BW943"/>
  <c r="BW948"/>
  <c r="BW951"/>
  <c r="BX952"/>
  <c r="BX955"/>
  <c r="BW956"/>
  <c r="BW959"/>
  <c r="BX960"/>
  <c r="BW966"/>
  <c r="S382" i="2" s="1"/>
  <c r="BW969" i="1"/>
  <c r="S391" i="2" s="1"/>
  <c r="BX970" i="1"/>
  <c r="T392" i="2" s="1"/>
  <c r="BX974" i="1"/>
  <c r="T395" i="2" s="1"/>
  <c r="BW975" i="1"/>
  <c r="S396" i="2" s="1"/>
  <c r="BW980" i="1"/>
  <c r="S369" i="2" s="1"/>
  <c r="BX981" i="1"/>
  <c r="T370" i="2" s="1"/>
  <c r="BX984" i="1"/>
  <c r="T361" i="2" s="1"/>
  <c r="BW985" i="1"/>
  <c r="S362" i="2" s="1"/>
  <c r="BW988" i="1"/>
  <c r="S365" i="2" s="1"/>
  <c r="BX992" i="1"/>
  <c r="T373" i="2" s="1"/>
  <c r="BW993" i="1"/>
  <c r="S374" i="2" s="1"/>
  <c r="BW997" i="1"/>
  <c r="S377" i="2" s="1"/>
  <c r="BW1003" i="1"/>
  <c r="S388" i="2" s="1"/>
  <c r="BW1037" i="1"/>
  <c r="S218" i="2" s="1"/>
  <c r="BW1041" i="1"/>
  <c r="S221" i="2" s="1"/>
  <c r="BX1046" i="1"/>
  <c r="T225" i="2" s="1"/>
  <c r="BW1047" i="1"/>
  <c r="S226" i="2" s="1"/>
  <c r="BW1050" i="1"/>
  <c r="S229" i="2" s="1"/>
  <c r="BX1051" i="1"/>
  <c r="T230" i="2" s="1"/>
  <c r="BX1067" i="1"/>
  <c r="BX1080"/>
  <c r="T248" i="2" s="1"/>
  <c r="BW1084" i="1"/>
  <c r="S252" i="2" s="1"/>
  <c r="BX1085" i="1"/>
  <c r="T253" i="2" s="1"/>
  <c r="BX1088" i="1"/>
  <c r="T255" i="2" s="1"/>
  <c r="BW1101" i="1"/>
  <c r="S577" i="2" s="1"/>
  <c r="BX1102" i="1"/>
  <c r="T578" i="2" s="1"/>
  <c r="BW1112" i="1"/>
  <c r="S526" i="2" s="1"/>
  <c r="BX1113" i="1"/>
  <c r="T527" i="2" s="1"/>
  <c r="BW1117" i="1"/>
  <c r="S523" i="2" s="1"/>
  <c r="BX1120" i="1"/>
  <c r="T530" i="2" s="1"/>
  <c r="BW1134" i="1"/>
  <c r="BX1150"/>
  <c r="T334" i="2" s="1"/>
  <c r="BX1156" i="1"/>
  <c r="BX1193"/>
  <c r="BX1197"/>
  <c r="BX1308"/>
  <c r="BX1363"/>
  <c r="BX1401"/>
  <c r="BX1154"/>
  <c r="T294" i="2" s="1"/>
  <c r="BX1159" i="1"/>
  <c r="BX1165"/>
  <c r="BX1170"/>
  <c r="BX1230"/>
  <c r="T285" i="2" s="1"/>
  <c r="BX1239" i="1"/>
  <c r="T303" i="2" s="1"/>
  <c r="BX1295" i="1"/>
  <c r="BX1311"/>
  <c r="BX1319"/>
  <c r="T456" i="2" s="1"/>
  <c r="BX1329" i="1"/>
  <c r="T453" i="2" s="1"/>
  <c r="BX1333" i="1"/>
  <c r="T460" i="2" s="1"/>
  <c r="BX1379" i="1"/>
  <c r="BX1383"/>
  <c r="BX1429"/>
  <c r="BX1501"/>
  <c r="BX1502"/>
  <c r="BX1506"/>
  <c r="BX1514"/>
  <c r="BW1624"/>
  <c r="BX1497"/>
  <c r="T61" i="2" s="1"/>
  <c r="G9" i="23"/>
  <c r="BW1159" i="1"/>
  <c r="BX1164"/>
  <c r="BW1165"/>
  <c r="BW1170"/>
  <c r="BX1171"/>
  <c r="BX1175"/>
  <c r="T298" i="2" s="1"/>
  <c r="BW1176" i="1"/>
  <c r="S299" i="2" s="1"/>
  <c r="BX1177" i="1"/>
  <c r="T300" i="2" s="1"/>
  <c r="BX1180" i="1"/>
  <c r="BW1181"/>
  <c r="BW1187"/>
  <c r="BX1188"/>
  <c r="BW1193"/>
  <c r="BW1197"/>
  <c r="BX1198"/>
  <c r="BX1202"/>
  <c r="T317" i="2" s="1"/>
  <c r="BW1203" i="1"/>
  <c r="S318" i="2" s="1"/>
  <c r="BW1207" i="1"/>
  <c r="S325" i="2" s="1"/>
  <c r="BX1208" i="1"/>
  <c r="T326" i="2" s="1"/>
  <c r="BX1217" i="1"/>
  <c r="T321" i="2" s="1"/>
  <c r="BW1218" i="1"/>
  <c r="S322" i="2" s="1"/>
  <c r="BW1224" i="1"/>
  <c r="S329" i="2" s="1"/>
  <c r="BX1225" i="1"/>
  <c r="T330" i="2" s="1"/>
  <c r="BW1230" i="1"/>
  <c r="S285" i="2" s="1"/>
  <c r="BX1231" i="1"/>
  <c r="T286" i="2" s="1"/>
  <c r="BX1234" i="1"/>
  <c r="T289" i="2" s="1"/>
  <c r="BW1235" i="1"/>
  <c r="S290" i="2" s="1"/>
  <c r="BX1236" i="1"/>
  <c r="T291" i="2" s="1"/>
  <c r="BX1240" i="1"/>
  <c r="T304" i="2" s="1"/>
  <c r="BW1239" i="1"/>
  <c r="S303" i="2" s="1"/>
  <c r="BW1295" i="1"/>
  <c r="BX1296"/>
  <c r="BX1299"/>
  <c r="BW1300"/>
  <c r="BW1303"/>
  <c r="BX1307"/>
  <c r="BW1308"/>
  <c r="BW1311"/>
  <c r="BX1312"/>
  <c r="BW1316"/>
  <c r="S449" i="2" s="1"/>
  <c r="BW1319" i="1"/>
  <c r="S456" i="2" s="1"/>
  <c r="BX1320" i="1"/>
  <c r="T457" i="2" s="1"/>
  <c r="BW1329" i="1"/>
  <c r="S453" i="2" s="1"/>
  <c r="BW1333" i="1"/>
  <c r="S460" i="2" s="1"/>
  <c r="BX1334" i="1"/>
  <c r="T461" i="2" s="1"/>
  <c r="BW1363" i="1"/>
  <c r="BX1364"/>
  <c r="BW1369"/>
  <c r="BW1373"/>
  <c r="BX1374"/>
  <c r="BX1378"/>
  <c r="BW1379"/>
  <c r="BW1383"/>
  <c r="BX1384"/>
  <c r="BX1388"/>
  <c r="BW1389"/>
  <c r="BW1395"/>
  <c r="BX1400"/>
  <c r="BW1401"/>
  <c r="BX1410"/>
  <c r="T492" i="2" s="1"/>
  <c r="BW1411" i="1"/>
  <c r="S493" i="2" s="1"/>
  <c r="BW1418" i="1"/>
  <c r="BX1419"/>
  <c r="BX1423"/>
  <c r="BW1424"/>
  <c r="BW1429"/>
  <c r="BW1441"/>
  <c r="S608" i="2" s="1"/>
  <c r="BW1446" i="1"/>
  <c r="S604" i="2" s="1"/>
  <c r="BX1457" i="1"/>
  <c r="T613" i="2" s="1"/>
  <c r="BW1502" i="1"/>
  <c r="BW1505"/>
  <c r="BX1510"/>
  <c r="BX1526"/>
  <c r="BX1534"/>
  <c r="BW1535"/>
  <c r="BW1497"/>
  <c r="S61" i="2" s="1"/>
  <c r="F9" i="23"/>
  <c r="BX1112" i="1"/>
  <c r="T526" i="2" s="1"/>
  <c r="BX1124" i="1"/>
  <c r="T534" i="2" s="1"/>
  <c r="BX1135" i="1"/>
  <c r="BX1145"/>
  <c r="BX1149"/>
  <c r="T333" i="2" s="1"/>
  <c r="BX1160" i="1"/>
  <c r="BX1192"/>
  <c r="BX1229"/>
  <c r="T284" i="2" s="1"/>
  <c r="BX1304" i="1"/>
  <c r="BX1315"/>
  <c r="T448" i="2" s="1"/>
  <c r="BX1328" i="1"/>
  <c r="T452" i="2" s="1"/>
  <c r="BX1368" i="1"/>
  <c r="BX1396"/>
  <c r="BX1430"/>
  <c r="BX1442"/>
  <c r="T609" i="2" s="1"/>
  <c r="BW1452" i="1"/>
  <c r="BW1456"/>
  <c r="S612" i="2" s="1"/>
  <c r="BX1492" i="1"/>
  <c r="BW1493"/>
  <c r="BW1510"/>
  <c r="BW1513"/>
  <c r="BX1517"/>
  <c r="BX1531"/>
  <c r="BX1446"/>
  <c r="T604" i="2" s="1"/>
  <c r="BW1447" i="1"/>
  <c r="S605" i="2" s="1"/>
  <c r="BW1451" i="1"/>
  <c r="BX1452"/>
  <c r="BX1456"/>
  <c r="T612" i="2" s="1"/>
  <c r="BW1457" i="1"/>
  <c r="S613" i="2" s="1"/>
  <c r="BW1492" i="1"/>
  <c r="BX1493"/>
  <c r="BW1501"/>
  <c r="BX1505"/>
  <c r="BW1506"/>
  <c r="BW1509"/>
  <c r="BX1513"/>
  <c r="BW1514"/>
  <c r="BW1517"/>
  <c r="BX1518"/>
  <c r="BX1522"/>
  <c r="BW1523"/>
  <c r="BW1526"/>
  <c r="BX1527"/>
  <c r="BX1530"/>
  <c r="BW1531"/>
  <c r="BW1534"/>
  <c r="BX1535"/>
  <c r="BX1538"/>
  <c r="BW1539"/>
  <c r="BW1542"/>
  <c r="BX1543"/>
  <c r="BX1546"/>
  <c r="BW1547"/>
  <c r="BX1557"/>
  <c r="BW1558"/>
  <c r="BW1561"/>
  <c r="BX1562"/>
  <c r="BX1565"/>
  <c r="BW1566"/>
  <c r="BW1569"/>
  <c r="BX1570"/>
  <c r="BX1573"/>
  <c r="BW1574"/>
  <c r="BW1577"/>
  <c r="BX1578"/>
  <c r="BX1581"/>
  <c r="BW1582"/>
  <c r="BW1586"/>
  <c r="BX1587"/>
  <c r="BX1590"/>
  <c r="BW1591"/>
  <c r="BW1594"/>
  <c r="BX1595"/>
  <c r="BW1599"/>
  <c r="BW1602"/>
  <c r="BX1603"/>
  <c r="BW1607"/>
  <c r="BW1610"/>
  <c r="BX1611"/>
  <c r="BW1614"/>
  <c r="BW1619"/>
  <c r="BX1620"/>
  <c r="BW1628"/>
  <c r="BX1629"/>
  <c r="BX1632"/>
  <c r="BW1633"/>
  <c r="BW1636"/>
  <c r="BX1641"/>
  <c r="BW1642"/>
  <c r="BW1661"/>
  <c r="BW1666"/>
  <c r="BX1667"/>
  <c r="BX1676"/>
  <c r="BW1677"/>
  <c r="BW1681"/>
  <c r="BX1686"/>
  <c r="BW1687"/>
  <c r="BW1691"/>
  <c r="BX1692"/>
  <c r="BX1696"/>
  <c r="BW1697"/>
  <c r="BW1701"/>
  <c r="BX1706"/>
  <c r="BW1707"/>
  <c r="BW1712"/>
  <c r="BX1713"/>
  <c r="BX1717"/>
  <c r="BW1718"/>
  <c r="BX1723"/>
  <c r="BX1727"/>
  <c r="BW1728"/>
  <c r="BW1732"/>
  <c r="BX1733"/>
  <c r="BX1737"/>
  <c r="BW1738"/>
  <c r="BW1765"/>
  <c r="BW1771"/>
  <c r="BX1772"/>
  <c r="BX1775"/>
  <c r="BW1776"/>
  <c r="BW1779"/>
  <c r="BX1783"/>
  <c r="BW1784"/>
  <c r="BX1808"/>
  <c r="BX1841"/>
  <c r="BX1845"/>
  <c r="BX1887"/>
  <c r="BX1958"/>
  <c r="BX1988"/>
  <c r="BX1992"/>
  <c r="BX2032"/>
  <c r="BX2035"/>
  <c r="BX2092"/>
  <c r="BX2096"/>
  <c r="BW1530"/>
  <c r="BX1598"/>
  <c r="BW1606"/>
  <c r="BX1606"/>
  <c r="BX1615"/>
  <c r="BX1623"/>
  <c r="BX1637"/>
  <c r="BX1660"/>
  <c r="BX1682"/>
  <c r="BX1702"/>
  <c r="BX1764"/>
  <c r="BX1780"/>
  <c r="BW1538"/>
  <c r="BX1539"/>
  <c r="BX1542"/>
  <c r="BW1543"/>
  <c r="BW1546"/>
  <c r="BX1547"/>
  <c r="BW1557"/>
  <c r="BX1558"/>
  <c r="BW1562"/>
  <c r="BW1565"/>
  <c r="BX1566"/>
  <c r="BX1569"/>
  <c r="BW1570"/>
  <c r="BW1573"/>
  <c r="BX1574"/>
  <c r="BX1577"/>
  <c r="BW1578"/>
  <c r="BW1581"/>
  <c r="BX1582"/>
  <c r="BX1586"/>
  <c r="BW1587"/>
  <c r="BW1590"/>
  <c r="BX1591"/>
  <c r="BX1594"/>
  <c r="BW1595"/>
  <c r="BW1598"/>
  <c r="BX1599"/>
  <c r="BX1602"/>
  <c r="BW1603"/>
  <c r="BX1607"/>
  <c r="BX1610"/>
  <c r="BW1611"/>
  <c r="BW1615"/>
  <c r="BX1614"/>
  <c r="BX1619"/>
  <c r="BW1620"/>
  <c r="BW1623"/>
  <c r="BX1624"/>
  <c r="BW1629"/>
  <c r="BW1632"/>
  <c r="BX1636"/>
  <c r="BW1637"/>
  <c r="BW1641"/>
  <c r="BX1642"/>
  <c r="BW1660"/>
  <c r="BX1661"/>
  <c r="BX1666"/>
  <c r="BW1667"/>
  <c r="BW1676"/>
  <c r="BX1677"/>
  <c r="BX1681"/>
  <c r="BW1682"/>
  <c r="BW1686"/>
  <c r="BX1687"/>
  <c r="BX1691"/>
  <c r="BW1692"/>
  <c r="BW1696"/>
  <c r="BX1697"/>
  <c r="BX1701"/>
  <c r="BW1702"/>
  <c r="BW1706"/>
  <c r="BX1707"/>
  <c r="BX1712"/>
  <c r="BW1713"/>
  <c r="BW1717"/>
  <c r="BX1718"/>
  <c r="BX1722"/>
  <c r="BW1723"/>
  <c r="BW1727"/>
  <c r="BX1728"/>
  <c r="BX1732"/>
  <c r="BW1733"/>
  <c r="BW1737"/>
  <c r="BX1738"/>
  <c r="BW1764"/>
  <c r="BX1765"/>
  <c r="BX1771"/>
  <c r="BW1772"/>
  <c r="BW1775"/>
  <c r="BX1776"/>
  <c r="BX1779"/>
  <c r="BW1780"/>
  <c r="BW1783"/>
  <c r="BX1784"/>
  <c r="BX1791"/>
  <c r="BX1826"/>
  <c r="BX1908"/>
  <c r="BX1941"/>
  <c r="BX1974"/>
  <c r="BX2073"/>
  <c r="BX1805"/>
  <c r="BX1851"/>
  <c r="BX1855"/>
  <c r="BX1861"/>
  <c r="BX1882"/>
  <c r="BX1893"/>
  <c r="BX1929"/>
  <c r="BX1946"/>
  <c r="BX1954"/>
  <c r="BX1962"/>
  <c r="BX1966"/>
  <c r="BX1983"/>
  <c r="BX2018"/>
  <c r="BX2023"/>
  <c r="BX2026"/>
  <c r="BX2050"/>
  <c r="BX2055"/>
  <c r="T446" i="2" s="1"/>
  <c r="BX2069" i="1"/>
  <c r="BX2079"/>
  <c r="BX2102"/>
  <c r="BW1788"/>
  <c r="BW1791"/>
  <c r="BX1792"/>
  <c r="BX1796"/>
  <c r="BW1797"/>
  <c r="BW1800"/>
  <c r="BX1801"/>
  <c r="BX1804"/>
  <c r="BW1805"/>
  <c r="BW1808"/>
  <c r="BX1809"/>
  <c r="BX1812"/>
  <c r="BW1813"/>
  <c r="BW1817"/>
  <c r="BX1818"/>
  <c r="BX1822"/>
  <c r="BW1823"/>
  <c r="BW1826"/>
  <c r="BX1831"/>
  <c r="BW1832"/>
  <c r="BW1835"/>
  <c r="BX1836"/>
  <c r="BX1840"/>
  <c r="BW1841"/>
  <c r="BW1845"/>
  <c r="BX1846"/>
  <c r="BX1850"/>
  <c r="BW1851"/>
  <c r="BW1855"/>
  <c r="BX1860"/>
  <c r="BW1861"/>
  <c r="BW1874"/>
  <c r="BX1875"/>
  <c r="BX1881"/>
  <c r="BW1882"/>
  <c r="BW1887"/>
  <c r="BX1888"/>
  <c r="BX1892"/>
  <c r="BW1893"/>
  <c r="BW1898"/>
  <c r="BX1899"/>
  <c r="BW1904"/>
  <c r="BW1908"/>
  <c r="BX1913"/>
  <c r="BW1914"/>
  <c r="BW1918"/>
  <c r="BX1928"/>
  <c r="BW1929"/>
  <c r="BW1932"/>
  <c r="BX1933"/>
  <c r="BX1936"/>
  <c r="BW1937"/>
  <c r="BW1941"/>
  <c r="BX1942"/>
  <c r="BW1946"/>
  <c r="BW1949"/>
  <c r="BX1950"/>
  <c r="BX1953"/>
  <c r="BW1954"/>
  <c r="BW1958"/>
  <c r="BX1959"/>
  <c r="BX1963"/>
  <c r="BW1962"/>
  <c r="BW1966"/>
  <c r="BX1970"/>
  <c r="BW1971"/>
  <c r="BW1974"/>
  <c r="BX1975"/>
  <c r="BX1978"/>
  <c r="BW1979"/>
  <c r="BW1983"/>
  <c r="BX1987"/>
  <c r="BW1988"/>
  <c r="BW1992"/>
  <c r="BX1997"/>
  <c r="BW1998"/>
  <c r="BW2014"/>
  <c r="BW2018"/>
  <c r="BX2019"/>
  <c r="BX2022"/>
  <c r="BW2023"/>
  <c r="BW2026"/>
  <c r="BW2032"/>
  <c r="BW2035"/>
  <c r="BX2039"/>
  <c r="BW2040"/>
  <c r="BW2044"/>
  <c r="BX2049"/>
  <c r="BW2050"/>
  <c r="BW2055"/>
  <c r="S446" i="2" s="1"/>
  <c r="BX2068" i="1"/>
  <c r="BW2069"/>
  <c r="BW2073"/>
  <c r="BW2079"/>
  <c r="BW2086"/>
  <c r="BX2087"/>
  <c r="BX2091"/>
  <c r="BW2092"/>
  <c r="BW2096"/>
  <c r="BX2097"/>
  <c r="BX2322"/>
  <c r="BX2381"/>
  <c r="BX1827"/>
  <c r="BX1856"/>
  <c r="BX1903"/>
  <c r="BX1909"/>
  <c r="BW1933"/>
  <c r="BX1945"/>
  <c r="BX1967"/>
  <c r="BX1984"/>
  <c r="BX1993"/>
  <c r="BX2013"/>
  <c r="BX2027"/>
  <c r="BX2031"/>
  <c r="BX2036"/>
  <c r="BX2045"/>
  <c r="BX2074"/>
  <c r="BX2078"/>
  <c r="BX2106"/>
  <c r="BD2752"/>
  <c r="BD2755"/>
  <c r="AV2752"/>
  <c r="AV2755"/>
  <c r="BX2101"/>
  <c r="BW2102"/>
  <c r="BW2106"/>
  <c r="BX2107"/>
  <c r="BW2117"/>
  <c r="BX2118"/>
  <c r="BX2124"/>
  <c r="BW2125"/>
  <c r="BW2129"/>
  <c r="BX2134"/>
  <c r="BW2135"/>
  <c r="BW2145"/>
  <c r="BW2167"/>
  <c r="BW2180"/>
  <c r="S98" i="2" s="1"/>
  <c r="BX2181" i="1"/>
  <c r="T99" i="2" s="1"/>
  <c r="BX2184" i="1"/>
  <c r="T102" i="2" s="1"/>
  <c r="BW2185" i="1"/>
  <c r="S103" i="2" s="1"/>
  <c r="BW2189" i="1"/>
  <c r="S108" i="2" s="1"/>
  <c r="BX2190" i="1"/>
  <c r="T109" i="2" s="1"/>
  <c r="BW2208" i="1"/>
  <c r="S191" i="2" s="1"/>
  <c r="BW2216" i="1"/>
  <c r="S149" i="2" s="1"/>
  <c r="BX2217" i="1"/>
  <c r="T150" i="2" s="1"/>
  <c r="BX2221" i="1"/>
  <c r="BW2222"/>
  <c r="BW2225"/>
  <c r="S153" i="2" s="1"/>
  <c r="BX2230" i="1"/>
  <c r="T157" i="2" s="1"/>
  <c r="BW2231" i="1"/>
  <c r="S158" i="2" s="1"/>
  <c r="BW2235" i="1"/>
  <c r="S161" i="2" s="1"/>
  <c r="BX2236" i="1"/>
  <c r="T162" i="2" s="1"/>
  <c r="BX2243" i="1"/>
  <c r="T165" i="2" s="1"/>
  <c r="BW2244" i="1"/>
  <c r="S166" i="2" s="1"/>
  <c r="BW2248" i="1"/>
  <c r="BX2249"/>
  <c r="BX2253"/>
  <c r="T169" i="2" s="1"/>
  <c r="BW2254" i="1"/>
  <c r="S170" i="2" s="1"/>
  <c r="BX2269" i="1"/>
  <c r="T401" i="2" s="1"/>
  <c r="BW2270" i="1"/>
  <c r="S402" i="2" s="1"/>
  <c r="BX2273" i="1"/>
  <c r="T405" i="2" s="1"/>
  <c r="BW2274" i="1"/>
  <c r="S406" i="2" s="1"/>
  <c r="BW2281" i="1"/>
  <c r="S409" i="2" s="1"/>
  <c r="BW2285" i="1"/>
  <c r="S413" i="2" s="1"/>
  <c r="BX2286" i="1"/>
  <c r="T414" i="2" s="1"/>
  <c r="BW2303" i="1"/>
  <c r="BW2328"/>
  <c r="BX2336"/>
  <c r="BW2345"/>
  <c r="BX2352"/>
  <c r="BX2371"/>
  <c r="BW2481"/>
  <c r="BX2540"/>
  <c r="AX2801"/>
  <c r="BS2750"/>
  <c r="BV2999"/>
  <c r="BV3011"/>
  <c r="BV2750"/>
  <c r="CE3011"/>
  <c r="CE2999"/>
  <c r="CE2750"/>
  <c r="Z38" i="4" s="1"/>
  <c r="BX2130" i="1"/>
  <c r="BX2144"/>
  <c r="T615" i="2" s="1"/>
  <c r="BX2170" i="1"/>
  <c r="BX2177"/>
  <c r="BX2207"/>
  <c r="T190" i="2" s="1"/>
  <c r="BX2226" i="1"/>
  <c r="T154" i="2" s="1"/>
  <c r="BX2282" i="1"/>
  <c r="T410" i="2" s="1"/>
  <c r="BX2304" i="1"/>
  <c r="BX2313"/>
  <c r="BW2321"/>
  <c r="BW2340"/>
  <c r="BX2341"/>
  <c r="BW2357"/>
  <c r="BX2358"/>
  <c r="BW2376"/>
  <c r="BX2391"/>
  <c r="CF2763"/>
  <c r="BX2117"/>
  <c r="BW2118"/>
  <c r="BW2124"/>
  <c r="BW2130"/>
  <c r="BW2134"/>
  <c r="BX2135"/>
  <c r="BW2144"/>
  <c r="S615" i="2" s="1"/>
  <c r="BX2145" i="1"/>
  <c r="BW2170"/>
  <c r="BW2177"/>
  <c r="BX2180"/>
  <c r="T98" i="2" s="1"/>
  <c r="BW2181" i="1"/>
  <c r="S99" i="2" s="1"/>
  <c r="BW2184" i="1"/>
  <c r="S102" i="2" s="1"/>
  <c r="BX2185" i="1"/>
  <c r="T103" i="2" s="1"/>
  <c r="BW2190" i="1"/>
  <c r="S109" i="2" s="1"/>
  <c r="BW2207" i="1"/>
  <c r="S190" i="2" s="1"/>
  <c r="BX2208" i="1"/>
  <c r="T191" i="2" s="1"/>
  <c r="BX2216" i="1"/>
  <c r="T149" i="2" s="1"/>
  <c r="BW2217" i="1"/>
  <c r="S150" i="2" s="1"/>
  <c r="BW2221" i="1"/>
  <c r="BX2222"/>
  <c r="BX2225"/>
  <c r="T153" i="2" s="1"/>
  <c r="BW2226" i="1"/>
  <c r="S154" i="2" s="1"/>
  <c r="BW2230" i="1"/>
  <c r="S157" i="2" s="1"/>
  <c r="BX2231" i="1"/>
  <c r="T158" i="2" s="1"/>
  <c r="BX2235" i="1"/>
  <c r="T161" i="2" s="1"/>
  <c r="BW2236" i="1"/>
  <c r="S162" i="2" s="1"/>
  <c r="BW2243" i="1"/>
  <c r="S165" i="2" s="1"/>
  <c r="BW2249" i="1"/>
  <c r="BW2253"/>
  <c r="S169" i="2" s="1"/>
  <c r="BX2254" i="1"/>
  <c r="T170" i="2" s="1"/>
  <c r="BW2269" i="1"/>
  <c r="S401" i="2" s="1"/>
  <c r="BX2270" i="1"/>
  <c r="T402" i="2" s="1"/>
  <c r="BW2273" i="1"/>
  <c r="S405" i="2" s="1"/>
  <c r="BX2274" i="1"/>
  <c r="T406" i="2" s="1"/>
  <c r="BX2281" i="1"/>
  <c r="T409" i="2" s="1"/>
  <c r="BW2282" i="1"/>
  <c r="S410" i="2" s="1"/>
  <c r="BX2285" i="1"/>
  <c r="T413" i="2" s="1"/>
  <c r="BW2286" i="1"/>
  <c r="S414" i="2" s="1"/>
  <c r="BX2303" i="1"/>
  <c r="BW2304"/>
  <c r="BW2308"/>
  <c r="BW2312"/>
  <c r="BX2317"/>
  <c r="CC2699"/>
  <c r="BB3012"/>
  <c r="BX2699"/>
  <c r="BI3012"/>
  <c r="BM2714"/>
  <c r="L2751"/>
  <c r="AN2752"/>
  <c r="AN2755"/>
  <c r="X2752"/>
  <c r="X2755"/>
  <c r="H2752"/>
  <c r="H2755"/>
  <c r="AH3016"/>
  <c r="AH2880"/>
  <c r="AH2886" s="1"/>
  <c r="AC3016"/>
  <c r="AC2880"/>
  <c r="AC2886" s="1"/>
  <c r="BW2307"/>
  <c r="BX2308"/>
  <c r="BX2312"/>
  <c r="BW2313"/>
  <c r="BW2317"/>
  <c r="BX2318"/>
  <c r="BX2321"/>
  <c r="BW2322"/>
  <c r="BW2327"/>
  <c r="BX2328"/>
  <c r="BX2332"/>
  <c r="BW2333"/>
  <c r="BW2336"/>
  <c r="BX2337"/>
  <c r="BX2340"/>
  <c r="BW2341"/>
  <c r="BW2344"/>
  <c r="BX2345"/>
  <c r="BX2348"/>
  <c r="BW2349"/>
  <c r="BW2352"/>
  <c r="BX2353"/>
  <c r="BX2357"/>
  <c r="BW2358"/>
  <c r="BX2367"/>
  <c r="BW2368"/>
  <c r="BW2371"/>
  <c r="BX2376"/>
  <c r="BW2381"/>
  <c r="BX2382"/>
  <c r="BW2387"/>
  <c r="BW2391"/>
  <c r="BX2392"/>
  <c r="BX2394"/>
  <c r="BX2398"/>
  <c r="BW2399"/>
  <c r="BW2404"/>
  <c r="BX2409"/>
  <c r="T420" i="2" s="1"/>
  <c r="BW2412" i="1"/>
  <c r="S421" i="2" s="1"/>
  <c r="BW2418" i="1"/>
  <c r="S423" i="2" s="1"/>
  <c r="BX2421" i="1"/>
  <c r="T424" i="2" s="1"/>
  <c r="BX2425" i="1"/>
  <c r="BW2428"/>
  <c r="S426" i="2" s="1"/>
  <c r="BX2431" i="1"/>
  <c r="T427" i="2" s="1"/>
  <c r="BW2434" i="1"/>
  <c r="S428" i="2" s="1"/>
  <c r="BX2465" i="1"/>
  <c r="BW2471"/>
  <c r="BX2472"/>
  <c r="BW2473"/>
  <c r="BW2476"/>
  <c r="BW2478"/>
  <c r="BX2487"/>
  <c r="BW2507"/>
  <c r="S311" i="2" s="1"/>
  <c r="BX2509" i="1"/>
  <c r="T308" i="2" s="1"/>
  <c r="BW2512" i="1"/>
  <c r="S310" i="2" s="1"/>
  <c r="BW2529" i="1"/>
  <c r="BX2532"/>
  <c r="T481" i="2" s="1"/>
  <c r="BX2566" i="1"/>
  <c r="BX2621"/>
  <c r="BP2750"/>
  <c r="AB2750"/>
  <c r="BI2750"/>
  <c r="BO2750"/>
  <c r="AB3012"/>
  <c r="AO3012"/>
  <c r="BO3012"/>
  <c r="AI3001"/>
  <c r="AJ2752"/>
  <c r="AJ2755"/>
  <c r="T2752"/>
  <c r="T2755"/>
  <c r="BM2801"/>
  <c r="H36" i="4" s="1"/>
  <c r="AL2800" i="1"/>
  <c r="AL2801"/>
  <c r="AL2804"/>
  <c r="BH2801"/>
  <c r="C36" i="4" s="1"/>
  <c r="BN2801" i="1"/>
  <c r="I36" i="4" s="1"/>
  <c r="CA2801" i="1"/>
  <c r="V36" i="4" s="1"/>
  <c r="AN2803" i="1"/>
  <c r="AN2800"/>
  <c r="AN2995" s="1"/>
  <c r="BX2372"/>
  <c r="BX2386"/>
  <c r="BX2405"/>
  <c r="BX2415"/>
  <c r="T422" i="2" s="1"/>
  <c r="BW2425" i="1"/>
  <c r="BX2437"/>
  <c r="BX2477"/>
  <c r="BW2501"/>
  <c r="S306" i="2" s="1"/>
  <c r="BW2509" i="1"/>
  <c r="S308" i="2" s="1"/>
  <c r="BX2510" i="1"/>
  <c r="T309" i="2" s="1"/>
  <c r="BW2518" i="1"/>
  <c r="S477" i="2" s="1"/>
  <c r="BW2520" i="1"/>
  <c r="BW2523"/>
  <c r="S479" i="2" s="1"/>
  <c r="BX2526" i="1"/>
  <c r="BX2529"/>
  <c r="BW2540"/>
  <c r="L2750"/>
  <c r="BT2750"/>
  <c r="CB2750"/>
  <c r="W38" i="4" s="1"/>
  <c r="BS3005" i="1"/>
  <c r="I2751"/>
  <c r="BM2802"/>
  <c r="H36" i="5" s="1"/>
  <c r="AL2802" i="1"/>
  <c r="AX2802"/>
  <c r="BH2802"/>
  <c r="C36" i="5" s="1"/>
  <c r="BN2802" i="1"/>
  <c r="I36" i="5" s="1"/>
  <c r="BE2883" i="1"/>
  <c r="CF2883" s="1"/>
  <c r="V3011"/>
  <c r="V2999"/>
  <c r="V2750"/>
  <c r="AI3011"/>
  <c r="AI2999"/>
  <c r="AI2750"/>
  <c r="AW2999"/>
  <c r="AW3011"/>
  <c r="AW2750"/>
  <c r="BG3011"/>
  <c r="BG2999"/>
  <c r="BG2750"/>
  <c r="BL2999"/>
  <c r="BL3011"/>
  <c r="BL2750"/>
  <c r="BR2999"/>
  <c r="BR3011"/>
  <c r="BR2750"/>
  <c r="CC2702"/>
  <c r="BB3001"/>
  <c r="BX2702"/>
  <c r="BI3001"/>
  <c r="CC2708"/>
  <c r="CC3003" s="1"/>
  <c r="BB3003"/>
  <c r="BX2708"/>
  <c r="BI3003"/>
  <c r="AY2737"/>
  <c r="I2739"/>
  <c r="I2752" s="1"/>
  <c r="V3020"/>
  <c r="V2739"/>
  <c r="V2752" s="1"/>
  <c r="AI3020"/>
  <c r="AI2739"/>
  <c r="AI2752" s="1"/>
  <c r="AW3020"/>
  <c r="AW2739"/>
  <c r="BG3020"/>
  <c r="BG2739"/>
  <c r="BG2752" s="1"/>
  <c r="BR3020"/>
  <c r="BR2739"/>
  <c r="BR2752" s="1"/>
  <c r="M38" i="6" s="1"/>
  <c r="CA3020" i="1"/>
  <c r="CA2739"/>
  <c r="CA2752" s="1"/>
  <c r="V38" i="6" s="1"/>
  <c r="AF2752" i="1"/>
  <c r="AF2755"/>
  <c r="P2752"/>
  <c r="P2755"/>
  <c r="AG2803"/>
  <c r="AG2800"/>
  <c r="AG2995" s="1"/>
  <c r="BD2803"/>
  <c r="BD2800"/>
  <c r="BD2995" s="1"/>
  <c r="BO2811"/>
  <c r="P189" i="14"/>
  <c r="P37" i="4"/>
  <c r="BU2811" i="1"/>
  <c r="Y37" i="4"/>
  <c r="Y189" i="14"/>
  <c r="CD2811" i="1"/>
  <c r="AB2986"/>
  <c r="AB2892"/>
  <c r="AO2892"/>
  <c r="AO2986"/>
  <c r="BB2986"/>
  <c r="CC2897"/>
  <c r="BB2892"/>
  <c r="BO2986"/>
  <c r="BO2892"/>
  <c r="CC2975"/>
  <c r="CC2977" s="1"/>
  <c r="BB2977"/>
  <c r="BX2975"/>
  <c r="BX2977" s="1"/>
  <c r="BI2977"/>
  <c r="BW2392"/>
  <c r="BW2394"/>
  <c r="BW2398"/>
  <c r="BX2399"/>
  <c r="BX2404"/>
  <c r="BW2405"/>
  <c r="BW2409"/>
  <c r="S420" i="2" s="1"/>
  <c r="BW2415" i="1"/>
  <c r="S422" i="2" s="1"/>
  <c r="BX2418" i="1"/>
  <c r="T423" i="2" s="1"/>
  <c r="BW2421" i="1"/>
  <c r="S424" i="2" s="1"/>
  <c r="BW2431" i="1"/>
  <c r="S427" i="2" s="1"/>
  <c r="BX2434" i="1"/>
  <c r="T428" i="2" s="1"/>
  <c r="BW2437" i="1"/>
  <c r="BW2465"/>
  <c r="BW2472"/>
  <c r="BX2476"/>
  <c r="BW2477"/>
  <c r="BX2507"/>
  <c r="T311" i="2" s="1"/>
  <c r="BX2518" i="1"/>
  <c r="T477" i="2" s="1"/>
  <c r="BY2520" i="1"/>
  <c r="BX2523"/>
  <c r="T479" i="2" s="1"/>
  <c r="BW2532" i="1"/>
  <c r="S481" i="2" s="1"/>
  <c r="BX2537" i="1"/>
  <c r="T482" i="2" s="1"/>
  <c r="BU3003" i="1"/>
  <c r="CD3003"/>
  <c r="BL2739"/>
  <c r="BL2752" s="1"/>
  <c r="G38" i="6" s="1"/>
  <c r="I2750" i="1"/>
  <c r="BL2751"/>
  <c r="G38" i="5" s="1"/>
  <c r="CB2819" i="1"/>
  <c r="BB2811"/>
  <c r="AE3011"/>
  <c r="AE2999"/>
  <c r="AR2999"/>
  <c r="AR3011"/>
  <c r="BE2999"/>
  <c r="BE3011"/>
  <c r="BW2698"/>
  <c r="BK2999"/>
  <c r="BK3011"/>
  <c r="BQ3011"/>
  <c r="BQ2999"/>
  <c r="BU2999"/>
  <c r="BU3011"/>
  <c r="CD3011"/>
  <c r="CD2999"/>
  <c r="BW2700"/>
  <c r="BK3013"/>
  <c r="BW2737"/>
  <c r="BK3020"/>
  <c r="BR2801"/>
  <c r="M36" i="4" s="1"/>
  <c r="BV2801" i="1"/>
  <c r="Q36" i="4" s="1"/>
  <c r="CE2801" i="1"/>
  <c r="Z36" i="4" s="1"/>
  <c r="AA2803" i="1"/>
  <c r="AA2800"/>
  <c r="AA2995" s="1"/>
  <c r="BW2815"/>
  <c r="BK2818"/>
  <c r="BK2819" s="1"/>
  <c r="BT2986"/>
  <c r="BT2892"/>
  <c r="CB2986"/>
  <c r="CB2892"/>
  <c r="H39" i="6"/>
  <c r="BM2987" i="1"/>
  <c r="AU2880"/>
  <c r="AU2886" s="1"/>
  <c r="BU2886" s="1"/>
  <c r="AU3016"/>
  <c r="AU3018" s="1"/>
  <c r="AA2985"/>
  <c r="AA3016"/>
  <c r="BX2571"/>
  <c r="BX2632"/>
  <c r="T312" i="2" s="1"/>
  <c r="BX2637" i="1"/>
  <c r="T501" i="2" s="1"/>
  <c r="BX2643" i="1"/>
  <c r="T562" i="2" s="1"/>
  <c r="BX2656" i="1"/>
  <c r="T582" i="2" s="1"/>
  <c r="BM3012" i="1"/>
  <c r="Y3012"/>
  <c r="AL3012"/>
  <c r="AX3012"/>
  <c r="BH3012"/>
  <c r="BN3012"/>
  <c r="CA3012"/>
  <c r="AE3013"/>
  <c r="AR3013"/>
  <c r="BE3013"/>
  <c r="BQ3013"/>
  <c r="BU3013"/>
  <c r="CD3013"/>
  <c r="Y3001"/>
  <c r="AL3001"/>
  <c r="AX3001"/>
  <c r="BH3001"/>
  <c r="BN3001"/>
  <c r="CA3001"/>
  <c r="AE3005"/>
  <c r="AR3005"/>
  <c r="BE3005"/>
  <c r="BQ3005"/>
  <c r="AY2708"/>
  <c r="Y3003"/>
  <c r="AL3003"/>
  <c r="AX3003"/>
  <c r="BH3003"/>
  <c r="BN3003"/>
  <c r="AY2709"/>
  <c r="BX2710"/>
  <c r="AY2714"/>
  <c r="BX2715"/>
  <c r="AY2718"/>
  <c r="BX2719"/>
  <c r="AY2730"/>
  <c r="AY2731"/>
  <c r="BV3020"/>
  <c r="CE3020"/>
  <c r="BX2738"/>
  <c r="BU2739"/>
  <c r="BQ2739"/>
  <c r="BQ2752" s="1"/>
  <c r="L38" i="6" s="1"/>
  <c r="BE2739" i="1"/>
  <c r="AO2739"/>
  <c r="AO2752" s="1"/>
  <c r="N2755"/>
  <c r="J2755"/>
  <c r="R2750"/>
  <c r="Y2750"/>
  <c r="AE2750"/>
  <c r="AL2750"/>
  <c r="AO2750"/>
  <c r="AR2750"/>
  <c r="AX2750"/>
  <c r="BH2750"/>
  <c r="BK2750"/>
  <c r="BN2750"/>
  <c r="BQ2750"/>
  <c r="BU2750"/>
  <c r="CA2750"/>
  <c r="V38" i="4" s="1"/>
  <c r="CD2750" i="1"/>
  <c r="AY2759"/>
  <c r="BX2760"/>
  <c r="AY2761"/>
  <c r="BX2763"/>
  <c r="AY2764"/>
  <c r="AR2802"/>
  <c r="BQ2802"/>
  <c r="L36" i="5" s="1"/>
  <c r="BU2802" i="1"/>
  <c r="P36" i="5" s="1"/>
  <c r="CD2802" i="1"/>
  <c r="Y36" i="5" s="1"/>
  <c r="AY2774" i="1"/>
  <c r="BX2775"/>
  <c r="AY2778"/>
  <c r="AY2782"/>
  <c r="BX2782"/>
  <c r="BX2783"/>
  <c r="AY2786"/>
  <c r="BX2787"/>
  <c r="AY2790"/>
  <c r="BR2795"/>
  <c r="BR2803" s="1"/>
  <c r="M36" i="6" s="1"/>
  <c r="BV2795" i="1"/>
  <c r="BV2803" s="1"/>
  <c r="Q36" i="6" s="1"/>
  <c r="CE2795" i="1"/>
  <c r="CE2803" s="1"/>
  <c r="Z36" i="6" s="1"/>
  <c r="AY2794" i="1"/>
  <c r="Z2800"/>
  <c r="Z2995" s="1"/>
  <c r="AD2804"/>
  <c r="AI2801"/>
  <c r="AK2800"/>
  <c r="AK2995" s="1"/>
  <c r="AK2804"/>
  <c r="AR2801"/>
  <c r="AV2800"/>
  <c r="AV2995" s="1"/>
  <c r="AZ2800"/>
  <c r="AZ2995" s="1"/>
  <c r="BA2804"/>
  <c r="BE2802"/>
  <c r="BK2802"/>
  <c r="F36" i="5" s="1"/>
  <c r="AL2885" i="1"/>
  <c r="BS2818"/>
  <c r="CF2818"/>
  <c r="CA2818"/>
  <c r="AB2827"/>
  <c r="CC2827"/>
  <c r="BI2827"/>
  <c r="BO2827"/>
  <c r="BS2878"/>
  <c r="BE2818"/>
  <c r="BI2818"/>
  <c r="BK3005"/>
  <c r="BP2999"/>
  <c r="AB2999"/>
  <c r="AB3011"/>
  <c r="AO2999"/>
  <c r="AO3011"/>
  <c r="CC2698"/>
  <c r="BB3011"/>
  <c r="BX2698"/>
  <c r="BI2999"/>
  <c r="BI3011"/>
  <c r="BO2999"/>
  <c r="BO3011"/>
  <c r="BT2999"/>
  <c r="BT3011"/>
  <c r="CB3011"/>
  <c r="CB2999"/>
  <c r="CC2700"/>
  <c r="BB3013"/>
  <c r="BX2700"/>
  <c r="BI3013"/>
  <c r="CC2705"/>
  <c r="CC3005" s="1"/>
  <c r="BB3005"/>
  <c r="BX2705"/>
  <c r="BI3005"/>
  <c r="CC2737"/>
  <c r="BB3020"/>
  <c r="BX2737"/>
  <c r="BI3020"/>
  <c r="BW2759"/>
  <c r="BW2790"/>
  <c r="BK2795"/>
  <c r="BK2803" s="1"/>
  <c r="F36" i="6" s="1"/>
  <c r="W2803" i="1"/>
  <c r="W2800"/>
  <c r="W2995" s="1"/>
  <c r="AT2803"/>
  <c r="AT2800"/>
  <c r="AT2995" s="1"/>
  <c r="CC2829"/>
  <c r="CC2878" s="1"/>
  <c r="BX2829"/>
  <c r="BI2878"/>
  <c r="CF2892"/>
  <c r="BE2893"/>
  <c r="CF2898"/>
  <c r="CF2893" s="1"/>
  <c r="BW2898"/>
  <c r="BK2893"/>
  <c r="AT2819"/>
  <c r="AD2996"/>
  <c r="AD2819"/>
  <c r="BC2880"/>
  <c r="BC2886" s="1"/>
  <c r="CD2886" s="1"/>
  <c r="BC3016"/>
  <c r="U2880"/>
  <c r="U2886" s="1"/>
  <c r="U3016"/>
  <c r="BX2554"/>
  <c r="T498" i="2" s="1"/>
  <c r="BW2555" i="1"/>
  <c r="S499" i="2" s="1"/>
  <c r="BX2565" i="1"/>
  <c r="BW2566"/>
  <c r="BW2571"/>
  <c r="BX2574"/>
  <c r="BW2577"/>
  <c r="BW2585"/>
  <c r="BW2591"/>
  <c r="BW2601"/>
  <c r="BX2602"/>
  <c r="BW2617"/>
  <c r="BX2618"/>
  <c r="BW2619"/>
  <c r="BX2620"/>
  <c r="BW2621"/>
  <c r="BW2623"/>
  <c r="BX2624"/>
  <c r="BW2632"/>
  <c r="S312" i="2" s="1"/>
  <c r="BX2634" i="1"/>
  <c r="T546" i="2" s="1"/>
  <c r="BW2637" i="1"/>
  <c r="S501" i="2" s="1"/>
  <c r="BX2642" i="1"/>
  <c r="T561" i="2" s="1"/>
  <c r="BW2643" i="1"/>
  <c r="S562" i="2" s="1"/>
  <c r="BX2644" i="1"/>
  <c r="T563" i="2" s="1"/>
  <c r="BW2651" i="1"/>
  <c r="BW2656"/>
  <c r="S582" i="2" s="1"/>
  <c r="AY2699" i="1"/>
  <c r="V3012"/>
  <c r="AI3012"/>
  <c r="AW3012"/>
  <c r="BG3012"/>
  <c r="BL3012"/>
  <c r="BR3012"/>
  <c r="BV3012"/>
  <c r="CE3012"/>
  <c r="AB3013"/>
  <c r="AO3013"/>
  <c r="BO3013"/>
  <c r="BT3013"/>
  <c r="CB3013"/>
  <c r="AY2702"/>
  <c r="V3001"/>
  <c r="AW3001"/>
  <c r="BG3001"/>
  <c r="BL3001"/>
  <c r="BR3001"/>
  <c r="BV3001"/>
  <c r="CE3001"/>
  <c r="BX2703"/>
  <c r="AY2704"/>
  <c r="BX2704"/>
  <c r="CA3003"/>
  <c r="CF3003"/>
  <c r="BW2709"/>
  <c r="BW2714"/>
  <c r="BW2718"/>
  <c r="BW2722"/>
  <c r="BX2723"/>
  <c r="AY2726"/>
  <c r="BX2726"/>
  <c r="BW2731"/>
  <c r="BX2734"/>
  <c r="AY2735"/>
  <c r="CD2739"/>
  <c r="CD2752" s="1"/>
  <c r="Y38" i="6" s="1"/>
  <c r="BV2739" i="1"/>
  <c r="BV2752" s="1"/>
  <c r="Q38" i="6" s="1"/>
  <c r="BB2739" i="1"/>
  <c r="BB2752" s="1"/>
  <c r="R2739"/>
  <c r="R2752" s="1"/>
  <c r="BA2755"/>
  <c r="O2751"/>
  <c r="BE2750"/>
  <c r="O2750"/>
  <c r="U2755"/>
  <c r="Z2755"/>
  <c r="AC2755"/>
  <c r="AD2755"/>
  <c r="AG2755"/>
  <c r="AH2755"/>
  <c r="AK2755"/>
  <c r="AP2755"/>
  <c r="AS2755"/>
  <c r="AT2755"/>
  <c r="BE2801"/>
  <c r="BW2761"/>
  <c r="BW2764"/>
  <c r="AY2765"/>
  <c r="BX2768"/>
  <c r="BO2802"/>
  <c r="J36" i="5" s="1"/>
  <c r="AY2769" i="1"/>
  <c r="BW2774"/>
  <c r="BW2778"/>
  <c r="BW2782"/>
  <c r="BW2786"/>
  <c r="BU2795"/>
  <c r="BU2803" s="1"/>
  <c r="P36" i="6" s="1"/>
  <c r="CD2795" i="1"/>
  <c r="CD2803" s="1"/>
  <c r="Y36" i="6" s="1"/>
  <c r="BX2791" i="1"/>
  <c r="BW2793"/>
  <c r="Z2804"/>
  <c r="AA2804"/>
  <c r="AC2804"/>
  <c r="AV2804"/>
  <c r="AZ2804"/>
  <c r="BB2802"/>
  <c r="BG2801"/>
  <c r="BK2801"/>
  <c r="F36" i="4" s="1"/>
  <c r="BL2801" i="1"/>
  <c r="G36" i="4" s="1"/>
  <c r="CD2801" i="1"/>
  <c r="Y36" i="4" s="1"/>
  <c r="BM2952" i="1"/>
  <c r="BM2960" s="1"/>
  <c r="BH2952"/>
  <c r="BH2960" s="1"/>
  <c r="BN2952"/>
  <c r="BN2960" s="1"/>
  <c r="BS2952"/>
  <c r="BS2960" s="1"/>
  <c r="CF2952"/>
  <c r="CF2960" s="1"/>
  <c r="V2973"/>
  <c r="V2988" s="1"/>
  <c r="AI2973"/>
  <c r="AI2988" s="1"/>
  <c r="AW2973"/>
  <c r="AW2988" s="1"/>
  <c r="BG2973"/>
  <c r="BG2988" s="1"/>
  <c r="BL2973"/>
  <c r="BL2988" s="1"/>
  <c r="G39" i="7" s="1"/>
  <c r="BR2973" i="1"/>
  <c r="BR2988" s="1"/>
  <c r="BV2973"/>
  <c r="BV2988" s="1"/>
  <c r="Q39" i="7" s="1"/>
  <c r="CE2973" i="1"/>
  <c r="CE2988" s="1"/>
  <c r="Z39" i="7" s="1"/>
  <c r="BT2960" i="1"/>
  <c r="BB2999"/>
  <c r="Y2999"/>
  <c r="Y3011"/>
  <c r="AL3011"/>
  <c r="AL2999"/>
  <c r="AX3011"/>
  <c r="AX2999"/>
  <c r="BH2999"/>
  <c r="BH3011"/>
  <c r="BN2999"/>
  <c r="BN3011"/>
  <c r="CA3011"/>
  <c r="CA2999"/>
  <c r="BW2699"/>
  <c r="BK3012"/>
  <c r="BW2702"/>
  <c r="BK3001"/>
  <c r="BW2708"/>
  <c r="BK3003"/>
  <c r="BP2801"/>
  <c r="K36" i="4" s="1"/>
  <c r="CC2759" i="1"/>
  <c r="BO2801"/>
  <c r="J36" i="4" s="1"/>
  <c r="BT2801" i="1"/>
  <c r="O36" i="4" s="1"/>
  <c r="CB2801" i="1"/>
  <c r="W36" i="4" s="1"/>
  <c r="S2803" i="1"/>
  <c r="S2800"/>
  <c r="S2995" s="1"/>
  <c r="AP2803"/>
  <c r="AP2800"/>
  <c r="AP2995" s="1"/>
  <c r="AE2883"/>
  <c r="AE2811"/>
  <c r="AR2883"/>
  <c r="AR2811"/>
  <c r="CF2808"/>
  <c r="BE2885"/>
  <c r="CF2885" s="1"/>
  <c r="BE2811"/>
  <c r="BS2892"/>
  <c r="CC2912"/>
  <c r="CC2951" s="1"/>
  <c r="CC2982"/>
  <c r="BB2989"/>
  <c r="AP2819"/>
  <c r="Z2819"/>
  <c r="AU2985"/>
  <c r="BX2481"/>
  <c r="BW2482"/>
  <c r="BX2483"/>
  <c r="BX2486"/>
  <c r="BW2487"/>
  <c r="BX2520"/>
  <c r="BX2550"/>
  <c r="BX2588"/>
  <c r="BX2594"/>
  <c r="BX2600"/>
  <c r="BX2616"/>
  <c r="BX2622"/>
  <c r="BX2638"/>
  <c r="T502" i="2" s="1"/>
  <c r="BX2649" i="1"/>
  <c r="CF2698"/>
  <c r="AE3012"/>
  <c r="AR3012"/>
  <c r="BE3012"/>
  <c r="BQ3012"/>
  <c r="BU3012"/>
  <c r="CD3012"/>
  <c r="Y3013"/>
  <c r="AL3013"/>
  <c r="AX3013"/>
  <c r="BH3013"/>
  <c r="BN3013"/>
  <c r="CA3013"/>
  <c r="CF2700"/>
  <c r="CF3013" s="1"/>
  <c r="AR3001"/>
  <c r="BE3001"/>
  <c r="BQ3001"/>
  <c r="BU3001"/>
  <c r="CD3001"/>
  <c r="BW2704"/>
  <c r="CF2705"/>
  <c r="CF3005" s="1"/>
  <c r="BS3003"/>
  <c r="AE3003"/>
  <c r="AR3003"/>
  <c r="BE3003"/>
  <c r="BQ3003"/>
  <c r="BV3003"/>
  <c r="CE3003"/>
  <c r="BX2709"/>
  <c r="AY2710"/>
  <c r="AY2715"/>
  <c r="AY2719"/>
  <c r="BX2722"/>
  <c r="BW2726"/>
  <c r="BW2730"/>
  <c r="BX2731"/>
  <c r="BW2735"/>
  <c r="Y3020"/>
  <c r="AL3020"/>
  <c r="AX3020"/>
  <c r="BH3020"/>
  <c r="BN3020"/>
  <c r="AY2738"/>
  <c r="CE2739"/>
  <c r="CE2752" s="1"/>
  <c r="Z38" i="6" s="1"/>
  <c r="BS2739" i="1"/>
  <c r="BS2752" s="1"/>
  <c r="N38" i="6" s="1"/>
  <c r="BO2739" i="1"/>
  <c r="BO2752" s="1"/>
  <c r="J38" i="6" s="1"/>
  <c r="BK2739" i="1"/>
  <c r="BK2752" s="1"/>
  <c r="F38" i="6" s="1"/>
  <c r="AE2739" i="1"/>
  <c r="AE2752" s="1"/>
  <c r="O2739"/>
  <c r="BB2751"/>
  <c r="BB2750"/>
  <c r="AO2801"/>
  <c r="BI2801"/>
  <c r="D36" i="4" s="1"/>
  <c r="AY2760" i="1"/>
  <c r="AY2763"/>
  <c r="BW2765"/>
  <c r="Y2802"/>
  <c r="CA2802"/>
  <c r="V36" i="5" s="1"/>
  <c r="BW2769" i="1"/>
  <c r="AY2775"/>
  <c r="AY2779"/>
  <c r="BX2779"/>
  <c r="AY2783"/>
  <c r="BX2786"/>
  <c r="AY2787"/>
  <c r="BP2795"/>
  <c r="BP2803" s="1"/>
  <c r="K36" i="6" s="1"/>
  <c r="AB2795" i="1"/>
  <c r="AB2803" s="1"/>
  <c r="CC2795"/>
  <c r="CC2803" s="1"/>
  <c r="X36" i="6" s="1"/>
  <c r="BX2790" i="1"/>
  <c r="BT2795"/>
  <c r="BT2803" s="1"/>
  <c r="O36" i="6" s="1"/>
  <c r="BX2794" i="1"/>
  <c r="U2804"/>
  <c r="W2804"/>
  <c r="AE2801"/>
  <c r="AH2804"/>
  <c r="AS2804"/>
  <c r="AT2804"/>
  <c r="BB2801"/>
  <c r="BE2795"/>
  <c r="BE2803" s="1"/>
  <c r="BI2795"/>
  <c r="AL2818"/>
  <c r="AL2819" s="1"/>
  <c r="AX2818"/>
  <c r="BH2818"/>
  <c r="BH2819" s="1"/>
  <c r="BN2818"/>
  <c r="V2827"/>
  <c r="AI2827"/>
  <c r="BG2827"/>
  <c r="BR2827"/>
  <c r="BV2827"/>
  <c r="AL2880"/>
  <c r="AL2886" s="1"/>
  <c r="BH2879"/>
  <c r="BT2879"/>
  <c r="BT3017" s="1"/>
  <c r="BQ2892"/>
  <c r="BO2893"/>
  <c r="BI2951"/>
  <c r="BO2951"/>
  <c r="CD2951"/>
  <c r="BA2819"/>
  <c r="AK2819"/>
  <c r="U2819"/>
  <c r="AR2885"/>
  <c r="AJ2985"/>
  <c r="BX2808"/>
  <c r="O37" i="4"/>
  <c r="O189" i="14"/>
  <c r="BW2830" i="1"/>
  <c r="BK2879"/>
  <c r="Y2892"/>
  <c r="Y2986"/>
  <c r="BH2986"/>
  <c r="BH2892"/>
  <c r="BN2986"/>
  <c r="BN2892"/>
  <c r="CA2986"/>
  <c r="CA2892"/>
  <c r="CE2986"/>
  <c r="CE2892"/>
  <c r="CC2898"/>
  <c r="CC2893" s="1"/>
  <c r="BB2893"/>
  <c r="BW2970"/>
  <c r="BK2973"/>
  <c r="BK2988" s="1"/>
  <c r="F39" i="7" s="1"/>
  <c r="BD2880" i="1"/>
  <c r="BD2886" s="1"/>
  <c r="CE2886" s="1"/>
  <c r="BD3016"/>
  <c r="AZ2880"/>
  <c r="AZ2886" s="1"/>
  <c r="CA2886" s="1"/>
  <c r="AZ3016"/>
  <c r="AN2880"/>
  <c r="AN2886" s="1"/>
  <c r="AN3016"/>
  <c r="AJ2880"/>
  <c r="AJ2886" s="1"/>
  <c r="AJ3016"/>
  <c r="AJ3018" s="1"/>
  <c r="AH2991"/>
  <c r="AH2895"/>
  <c r="BC2985"/>
  <c r="AQ2985"/>
  <c r="AQ2991"/>
  <c r="W2985"/>
  <c r="W2961"/>
  <c r="W2996" s="1"/>
  <c r="BW2791"/>
  <c r="AY2792"/>
  <c r="AY2793"/>
  <c r="BW2794"/>
  <c r="T2804"/>
  <c r="X2804"/>
  <c r="AF2804"/>
  <c r="AJ2804"/>
  <c r="AM2804"/>
  <c r="AQ2804"/>
  <c r="AU2804"/>
  <c r="BC2804"/>
  <c r="AB2883"/>
  <c r="AO2885"/>
  <c r="W189" i="14"/>
  <c r="AY2810" i="1"/>
  <c r="BX2810"/>
  <c r="BX2815"/>
  <c r="AY2817"/>
  <c r="AY2824"/>
  <c r="BX2824"/>
  <c r="BW2826"/>
  <c r="BH2878"/>
  <c r="CA2878"/>
  <c r="CF2829"/>
  <c r="CF2878" s="1"/>
  <c r="BQ2879"/>
  <c r="BV2879"/>
  <c r="CE2879"/>
  <c r="BX2833"/>
  <c r="AY2834"/>
  <c r="BW2837"/>
  <c r="BW2841"/>
  <c r="BX2842"/>
  <c r="BW2846"/>
  <c r="BW2850"/>
  <c r="AY2853"/>
  <c r="AY2854"/>
  <c r="BX2857"/>
  <c r="AY2858"/>
  <c r="BX2858"/>
  <c r="BX2861"/>
  <c r="AY2862"/>
  <c r="BX2862"/>
  <c r="BX2865"/>
  <c r="AY2866"/>
  <c r="BX2869"/>
  <c r="BW2881"/>
  <c r="AL2986"/>
  <c r="AX2986"/>
  <c r="AB2893"/>
  <c r="AO2893"/>
  <c r="BI2893"/>
  <c r="BT2893"/>
  <c r="CB2893"/>
  <c r="AY2899"/>
  <c r="V2894"/>
  <c r="AI2894"/>
  <c r="AW2894"/>
  <c r="BG2894"/>
  <c r="BL2894"/>
  <c r="BR2894"/>
  <c r="BV2894"/>
  <c r="CE2894"/>
  <c r="BX2901"/>
  <c r="AY2902"/>
  <c r="BX2903"/>
  <c r="AY2905"/>
  <c r="BX2905"/>
  <c r="BW2907"/>
  <c r="BH2951"/>
  <c r="CA2951"/>
  <c r="BW2913"/>
  <c r="AY2916"/>
  <c r="AY2917"/>
  <c r="BX2917"/>
  <c r="BX2921"/>
  <c r="AY2922"/>
  <c r="BX2922"/>
  <c r="BX2926"/>
  <c r="AY2927"/>
  <c r="BX2927"/>
  <c r="BX2931"/>
  <c r="AY2932"/>
  <c r="BX2936"/>
  <c r="AY2937"/>
  <c r="BX2941"/>
  <c r="AY2942"/>
  <c r="BX2946"/>
  <c r="AY2947"/>
  <c r="BX2955"/>
  <c r="BW2963"/>
  <c r="BX2964"/>
  <c r="AY2965"/>
  <c r="BX2966"/>
  <c r="AY2968"/>
  <c r="AY2987" s="1"/>
  <c r="CF2968"/>
  <c r="AE2973"/>
  <c r="AE2988" s="1"/>
  <c r="BE2973"/>
  <c r="BE2988" s="1"/>
  <c r="BQ2973"/>
  <c r="BQ2988" s="1"/>
  <c r="CD2973"/>
  <c r="CD2988" s="1"/>
  <c r="Y39" i="7" s="1"/>
  <c r="Y40" s="1"/>
  <c r="BW2972" i="1"/>
  <c r="CF2975"/>
  <c r="CF2977" s="1"/>
  <c r="CF2988" s="1"/>
  <c r="AA39" i="7" s="1"/>
  <c r="BW2976" i="1"/>
  <c r="BX2979"/>
  <c r="CF2982"/>
  <c r="CC2811"/>
  <c r="BT2811"/>
  <c r="AI2811"/>
  <c r="O2811"/>
  <c r="BB2818"/>
  <c r="BB2827"/>
  <c r="AP2880"/>
  <c r="AP2886" s="1"/>
  <c r="Z2880"/>
  <c r="Z2886" s="1"/>
  <c r="AV2880"/>
  <c r="AV2886" s="1"/>
  <c r="BV2886" s="1"/>
  <c r="BB2885"/>
  <c r="CC2885" s="1"/>
  <c r="X37" i="4" s="1"/>
  <c r="AX2885" i="1"/>
  <c r="AB2885"/>
  <c r="BB2883"/>
  <c r="CC2883" s="1"/>
  <c r="AO2883"/>
  <c r="AX2892"/>
  <c r="D35" i="3" s="1"/>
  <c r="BI2894" i="1"/>
  <c r="AV2961"/>
  <c r="AV2996" s="1"/>
  <c r="AH2961"/>
  <c r="AH2996" s="1"/>
  <c r="AQ3016"/>
  <c r="BW2808"/>
  <c r="BX2830"/>
  <c r="BI2879"/>
  <c r="BI3017" s="1"/>
  <c r="AI2986"/>
  <c r="AI2892"/>
  <c r="BX2897"/>
  <c r="BL2986"/>
  <c r="BL2892"/>
  <c r="BR2986"/>
  <c r="BR2892"/>
  <c r="BV2986"/>
  <c r="BV2892"/>
  <c r="BW2899"/>
  <c r="BK2894"/>
  <c r="BX2912"/>
  <c r="BL2951"/>
  <c r="BW2927"/>
  <c r="BK2952"/>
  <c r="BK2960" s="1"/>
  <c r="N39" i="6"/>
  <c r="BS2987" i="1"/>
  <c r="BW2968"/>
  <c r="BW2987" s="1"/>
  <c r="BK2987"/>
  <c r="CC2970"/>
  <c r="CC2973" s="1"/>
  <c r="BB2973"/>
  <c r="BX2970"/>
  <c r="BI2973"/>
  <c r="BX2982"/>
  <c r="BX2989" s="1"/>
  <c r="BL2989"/>
  <c r="AM2985"/>
  <c r="AM2961"/>
  <c r="S2985"/>
  <c r="Y2885"/>
  <c r="BM2808"/>
  <c r="V37" i="4"/>
  <c r="AY2809" i="1"/>
  <c r="BW2810"/>
  <c r="AY2816"/>
  <c r="BW2817"/>
  <c r="BW2824"/>
  <c r="AY2825"/>
  <c r="AY2829"/>
  <c r="BG2878"/>
  <c r="BL2878"/>
  <c r="CC2879"/>
  <c r="BO2879"/>
  <c r="BW2834"/>
  <c r="BX2837"/>
  <c r="AY2838"/>
  <c r="BX2838"/>
  <c r="BX2841"/>
  <c r="AY2845"/>
  <c r="BX2845"/>
  <c r="BX2846"/>
  <c r="BX2850"/>
  <c r="BW2854"/>
  <c r="BW2858"/>
  <c r="BW2862"/>
  <c r="BW2866"/>
  <c r="BW2870"/>
  <c r="BX2881"/>
  <c r="AY2897"/>
  <c r="V2986"/>
  <c r="BG2986"/>
  <c r="CD2986"/>
  <c r="BM2893"/>
  <c r="Y2893"/>
  <c r="AL2893"/>
  <c r="AX2893"/>
  <c r="BH2893"/>
  <c r="BN2893"/>
  <c r="CA2893"/>
  <c r="AE2894"/>
  <c r="BE2894"/>
  <c r="CD2894"/>
  <c r="BW2902"/>
  <c r="BW2905"/>
  <c r="AY2906"/>
  <c r="BX2907"/>
  <c r="AY2912"/>
  <c r="H35" i="3" s="1"/>
  <c r="BW2917" i="1"/>
  <c r="BW2922"/>
  <c r="BW2932"/>
  <c r="BW2937"/>
  <c r="BW2942"/>
  <c r="BW2947"/>
  <c r="AY2955"/>
  <c r="AY2956"/>
  <c r="BX2963"/>
  <c r="BW2965"/>
  <c r="AB2973"/>
  <c r="AB2988" s="1"/>
  <c r="AO2973"/>
  <c r="AO2988" s="1"/>
  <c r="BO2973"/>
  <c r="BO2988" s="1"/>
  <c r="BT2973"/>
  <c r="BT2988" s="1"/>
  <c r="O39" i="7" s="1"/>
  <c r="CB2973" i="1"/>
  <c r="CB2988" s="1"/>
  <c r="W39" i="7" s="1"/>
  <c r="W40" s="1"/>
  <c r="AY2971" i="1"/>
  <c r="BX2972"/>
  <c r="AY2975"/>
  <c r="AY2977" s="1"/>
  <c r="BX2976"/>
  <c r="AY2979"/>
  <c r="AY2982"/>
  <c r="BI2811"/>
  <c r="AB2811"/>
  <c r="AV2819"/>
  <c r="AF2819"/>
  <c r="AF2880"/>
  <c r="AF2886" s="1"/>
  <c r="AL2883"/>
  <c r="V189" i="14"/>
  <c r="AT2991" i="1"/>
  <c r="AD2991"/>
  <c r="BD2985"/>
  <c r="X2985"/>
  <c r="BL2952"/>
  <c r="BL2960" s="1"/>
  <c r="AV3016"/>
  <c r="Q189" i="14"/>
  <c r="Q37" i="4"/>
  <c r="Z37"/>
  <c r="Z189" i="14"/>
  <c r="BW2829" i="1"/>
  <c r="BK2878"/>
  <c r="AE2986"/>
  <c r="AE2892"/>
  <c r="AR2986"/>
  <c r="AR2892"/>
  <c r="BE2892"/>
  <c r="BE2986"/>
  <c r="BW2897"/>
  <c r="BK2892"/>
  <c r="BK2986"/>
  <c r="BX2898"/>
  <c r="BL2893"/>
  <c r="CC2899"/>
  <c r="CC2894" s="1"/>
  <c r="BB2894"/>
  <c r="BW2912"/>
  <c r="BK2951"/>
  <c r="CC2927"/>
  <c r="CC2952" s="1"/>
  <c r="CC2960" s="1"/>
  <c r="K39" i="6"/>
  <c r="BP2987" i="1"/>
  <c r="CC2968"/>
  <c r="BB2987"/>
  <c r="BX2968"/>
  <c r="BX2987" s="1"/>
  <c r="BI2987"/>
  <c r="BW2982"/>
  <c r="BW2989" s="1"/>
  <c r="BK2989"/>
  <c r="X2880"/>
  <c r="X2886" s="1"/>
  <c r="X3016"/>
  <c r="X3018" s="1"/>
  <c r="T2880"/>
  <c r="T2886" s="1"/>
  <c r="T3016"/>
  <c r="AP2991"/>
  <c r="AP2895"/>
  <c r="Z2991"/>
  <c r="Z2895"/>
  <c r="V2883"/>
  <c r="AW2885"/>
  <c r="BG2885"/>
  <c r="AY2815"/>
  <c r="AY2822"/>
  <c r="BX2822"/>
  <c r="BW2825"/>
  <c r="BQ2878"/>
  <c r="BU2878"/>
  <c r="CD2878"/>
  <c r="AY2830"/>
  <c r="BN2879"/>
  <c r="CB2879"/>
  <c r="CB3017" s="1"/>
  <c r="AY2833"/>
  <c r="BW2838"/>
  <c r="AY2841"/>
  <c r="AY2842"/>
  <c r="BW2845"/>
  <c r="AY2846"/>
  <c r="AY2849"/>
  <c r="BX2849"/>
  <c r="AY2857"/>
  <c r="AY2861"/>
  <c r="AY2865"/>
  <c r="AY2869"/>
  <c r="BQ2986"/>
  <c r="BU2986"/>
  <c r="AY2898"/>
  <c r="AY2901"/>
  <c r="BX2902"/>
  <c r="AY2903"/>
  <c r="BW2906"/>
  <c r="BQ2951"/>
  <c r="BU2951"/>
  <c r="AY2921"/>
  <c r="AY2926"/>
  <c r="BI2960"/>
  <c r="BO2960"/>
  <c r="CB2960"/>
  <c r="AY2931"/>
  <c r="AY2936"/>
  <c r="AY2941"/>
  <c r="AY2946"/>
  <c r="BW2956"/>
  <c r="AY2964"/>
  <c r="AY2966"/>
  <c r="BS2973"/>
  <c r="BS2988" s="1"/>
  <c r="N39" i="7" s="1"/>
  <c r="BW2971" i="1"/>
  <c r="BW2975"/>
  <c r="BW2977" s="1"/>
  <c r="CE2811"/>
  <c r="CE2819" s="1"/>
  <c r="CA2811"/>
  <c r="BV2811"/>
  <c r="BR2811"/>
  <c r="BN2811"/>
  <c r="AW2811"/>
  <c r="AO2811"/>
  <c r="Y2811"/>
  <c r="I2811"/>
  <c r="AG2819"/>
  <c r="BK2827"/>
  <c r="Y2883"/>
  <c r="W37" i="4"/>
  <c r="BU2892" i="1"/>
  <c r="CD2892"/>
  <c r="AZ2985"/>
  <c r="AN2985"/>
  <c r="T2985"/>
  <c r="AP2961"/>
  <c r="AP2996" s="1"/>
  <c r="Z2961"/>
  <c r="Z2996" s="1"/>
  <c r="AF3016"/>
  <c r="AW2986"/>
  <c r="BC2895"/>
  <c r="AU2895"/>
  <c r="AQ2895"/>
  <c r="AM2895"/>
  <c r="AA2895"/>
  <c r="W2895"/>
  <c r="S2895"/>
  <c r="BA2988"/>
  <c r="AS2988"/>
  <c r="BC2991"/>
  <c r="AM2991"/>
  <c r="W2991"/>
  <c r="AV2985"/>
  <c r="AF2985"/>
  <c r="BD2895"/>
  <c r="AZ2895"/>
  <c r="AV2895"/>
  <c r="AV2991"/>
  <c r="AN2895"/>
  <c r="AJ2895"/>
  <c r="AF2895"/>
  <c r="AF2991"/>
  <c r="X2895"/>
  <c r="T2895"/>
  <c r="BA2895"/>
  <c r="AS2895"/>
  <c r="AK2895"/>
  <c r="AG2895"/>
  <c r="AC2895"/>
  <c r="U2895"/>
  <c r="BA2985"/>
  <c r="AS2985"/>
  <c r="AK2985"/>
  <c r="AG2985"/>
  <c r="AC2985"/>
  <c r="U2985"/>
  <c r="BD2961"/>
  <c r="AZ2961"/>
  <c r="AN2961"/>
  <c r="AJ2961"/>
  <c r="X2961"/>
  <c r="T2961"/>
  <c r="AQ2880"/>
  <c r="AQ2886" s="1"/>
  <c r="AM2880"/>
  <c r="AM2886" s="1"/>
  <c r="AA2880"/>
  <c r="AA2886" s="1"/>
  <c r="W2880"/>
  <c r="W2886" s="1"/>
  <c r="S2880"/>
  <c r="S2886" s="1"/>
  <c r="AT2985"/>
  <c r="AP2985"/>
  <c r="AH2985"/>
  <c r="AD2985"/>
  <c r="Z2985"/>
  <c r="BA2961"/>
  <c r="AS2961"/>
  <c r="AG2961"/>
  <c r="U2961"/>
  <c r="BD3014"/>
  <c r="BA3014"/>
  <c r="AS3014"/>
  <c r="AK3014"/>
  <c r="AG3014"/>
  <c r="AC3014"/>
  <c r="U3014"/>
  <c r="AT3014"/>
  <c r="AP3014"/>
  <c r="AH3014"/>
  <c r="AD3014"/>
  <c r="Z3014"/>
  <c r="BA3007"/>
  <c r="AS3007"/>
  <c r="AK3007"/>
  <c r="AG3007"/>
  <c r="AC3007"/>
  <c r="U3007"/>
  <c r="BC3007"/>
  <c r="AU3007"/>
  <c r="AQ3007"/>
  <c r="AM3007"/>
  <c r="AA3007"/>
  <c r="W3007"/>
  <c r="S3007"/>
  <c r="AT3007"/>
  <c r="AP3007"/>
  <c r="AH3007"/>
  <c r="AD3007"/>
  <c r="Z3007"/>
  <c r="BJ2982"/>
  <c r="E39" i="8" s="1"/>
  <c r="BM2979" i="1"/>
  <c r="BJ2976"/>
  <c r="BY2976" s="1"/>
  <c r="BJ2975"/>
  <c r="BJ2972"/>
  <c r="BY2972" s="1"/>
  <c r="BJ2971"/>
  <c r="BY2971" s="1"/>
  <c r="BJ2970"/>
  <c r="BJ2968"/>
  <c r="BJ2987" s="1"/>
  <c r="BJ2966"/>
  <c r="BY2966" s="1"/>
  <c r="BJ2965"/>
  <c r="BY2965" s="1"/>
  <c r="BJ2964"/>
  <c r="BY2964" s="1"/>
  <c r="BJ2963"/>
  <c r="BY2963" s="1"/>
  <c r="BJ2956"/>
  <c r="BY2956" s="1"/>
  <c r="BM2955"/>
  <c r="BY2955" s="1"/>
  <c r="BJ2947"/>
  <c r="BY2947" s="1"/>
  <c r="BJ2946"/>
  <c r="BY2946" s="1"/>
  <c r="BJ2942"/>
  <c r="BY2942" s="1"/>
  <c r="BJ2941"/>
  <c r="BY2941" s="1"/>
  <c r="BJ2937"/>
  <c r="BY2937" s="1"/>
  <c r="BJ2936"/>
  <c r="BY2936" s="1"/>
  <c r="BJ2932"/>
  <c r="BY2932" s="1"/>
  <c r="BJ2931"/>
  <c r="BY2931" s="1"/>
  <c r="BJ2927"/>
  <c r="BJ2926"/>
  <c r="BJ2922"/>
  <c r="BY2922" s="1"/>
  <c r="BJ2921"/>
  <c r="BY2921" s="1"/>
  <c r="BJ2917"/>
  <c r="BY2917" s="1"/>
  <c r="BM2916"/>
  <c r="BY2916" s="1"/>
  <c r="BJ2913"/>
  <c r="BJ2912"/>
  <c r="BJ2907"/>
  <c r="BY2907" s="1"/>
  <c r="BJ2906"/>
  <c r="BY2906" s="1"/>
  <c r="BJ2905"/>
  <c r="BY2905" s="1"/>
  <c r="BJ2903"/>
  <c r="BY2903" s="1"/>
  <c r="BJ2902"/>
  <c r="BY2902" s="1"/>
  <c r="BJ2901"/>
  <c r="BY2901" s="1"/>
  <c r="BJ2899"/>
  <c r="BJ2898"/>
  <c r="BJ2897"/>
  <c r="BJ2881"/>
  <c r="BM2870"/>
  <c r="BY2870" s="1"/>
  <c r="BJ2869"/>
  <c r="BY2869" s="1"/>
  <c r="BJ2866"/>
  <c r="BY2866" s="1"/>
  <c r="BJ2865"/>
  <c r="BY2865" s="1"/>
  <c r="BJ2862"/>
  <c r="BY2862" s="1"/>
  <c r="BJ2861"/>
  <c r="BY2861" s="1"/>
  <c r="BJ2858"/>
  <c r="BY2858" s="1"/>
  <c r="BJ2857"/>
  <c r="BY2857" s="1"/>
  <c r="BJ2854"/>
  <c r="BY2854" s="1"/>
  <c r="BM2853"/>
  <c r="BY2853" s="1"/>
  <c r="BJ2850"/>
  <c r="BY2850" s="1"/>
  <c r="BJ2849"/>
  <c r="BY2849" s="1"/>
  <c r="BM2846"/>
  <c r="BY2846" s="1"/>
  <c r="BJ2845"/>
  <c r="BY2845" s="1"/>
  <c r="BJ2842"/>
  <c r="BY2842" s="1"/>
  <c r="BM2841"/>
  <c r="BJ2838"/>
  <c r="BY2838" s="1"/>
  <c r="BJ2837"/>
  <c r="BY2837" s="1"/>
  <c r="BJ2834"/>
  <c r="BY2834" s="1"/>
  <c r="BJ2833"/>
  <c r="BY2833" s="1"/>
  <c r="BM2830"/>
  <c r="BJ2829"/>
  <c r="BJ2826"/>
  <c r="BY2826" s="1"/>
  <c r="BJ2825"/>
  <c r="BY2825" s="1"/>
  <c r="BJ2824"/>
  <c r="BJ2822"/>
  <c r="BJ2817"/>
  <c r="BY2817" s="1"/>
  <c r="BJ2816"/>
  <c r="BY2816" s="1"/>
  <c r="BJ2815"/>
  <c r="BJ2810"/>
  <c r="BJ2809"/>
  <c r="AY2808"/>
  <c r="BJ2794"/>
  <c r="BY2794" s="1"/>
  <c r="BJ2793"/>
  <c r="BY2793" s="1"/>
  <c r="BM2792"/>
  <c r="BM2795" s="1"/>
  <c r="BJ2791"/>
  <c r="BY2791" s="1"/>
  <c r="BJ2790"/>
  <c r="BJ2787"/>
  <c r="BY2787" s="1"/>
  <c r="BJ2786"/>
  <c r="BY2786" s="1"/>
  <c r="BJ2783"/>
  <c r="BY2783" s="1"/>
  <c r="BJ2782"/>
  <c r="BY2782" s="1"/>
  <c r="BJ2779"/>
  <c r="BY2779" s="1"/>
  <c r="BJ2778"/>
  <c r="BY2778" s="1"/>
  <c r="BJ2775"/>
  <c r="BJ2774"/>
  <c r="BY2774" s="1"/>
  <c r="BJ2769"/>
  <c r="BJ2768"/>
  <c r="BJ2765"/>
  <c r="BJ2764"/>
  <c r="BJ2763"/>
  <c r="BY2763" s="1"/>
  <c r="BJ2761"/>
  <c r="BJ2760"/>
  <c r="BY2760" s="1"/>
  <c r="BJ2759"/>
  <c r="BJ2738"/>
  <c r="BY2738" s="1"/>
  <c r="BJ2737"/>
  <c r="BJ2735"/>
  <c r="BY2735" s="1"/>
  <c r="BJ2734"/>
  <c r="BJ2731"/>
  <c r="BY2731" s="1"/>
  <c r="BM2730"/>
  <c r="BY2730" s="1"/>
  <c r="BJ2727"/>
  <c r="BY2727" s="1"/>
  <c r="BJ2726"/>
  <c r="BY2726" s="1"/>
  <c r="BJ2723"/>
  <c r="BY2723" s="1"/>
  <c r="BM2722"/>
  <c r="BJ2719"/>
  <c r="BY2719" s="1"/>
  <c r="BJ2718"/>
  <c r="BY2718" s="1"/>
  <c r="BJ2715"/>
  <c r="BY2715" s="1"/>
  <c r="BJ2714"/>
  <c r="BJ2710"/>
  <c r="BY2710" s="1"/>
  <c r="BJ2709"/>
  <c r="BY2709" s="1"/>
  <c r="BM2708"/>
  <c r="BM3003" s="1"/>
  <c r="BJ2705"/>
  <c r="BJ2704"/>
  <c r="BJ2703"/>
  <c r="BY2703" s="1"/>
  <c r="BJ2702"/>
  <c r="BJ2700"/>
  <c r="BJ2699"/>
  <c r="BJ2698"/>
  <c r="BM2698"/>
  <c r="BW50"/>
  <c r="S80" i="2" s="1"/>
  <c r="I2567" i="1"/>
  <c r="BJ2567" s="1"/>
  <c r="I2556"/>
  <c r="BJ2556" s="1"/>
  <c r="I2484"/>
  <c r="AY2477"/>
  <c r="I2406"/>
  <c r="BJ2406" s="1"/>
  <c r="F425" i="2" s="1"/>
  <c r="I2400" i="1"/>
  <c r="BJ2400" s="1"/>
  <c r="I2393"/>
  <c r="BJ2393" s="1"/>
  <c r="AY2386"/>
  <c r="I2383"/>
  <c r="BJ2383" s="1"/>
  <c r="AY2371"/>
  <c r="I2369"/>
  <c r="BJ2369" s="1"/>
  <c r="I2359"/>
  <c r="BJ2359" s="1"/>
  <c r="AY2352"/>
  <c r="I2350"/>
  <c r="BJ2350" s="1"/>
  <c r="I2346"/>
  <c r="I2342"/>
  <c r="BJ2342" s="1"/>
  <c r="I2338"/>
  <c r="BJ2338" s="1"/>
  <c r="I2334"/>
  <c r="BJ2334" s="1"/>
  <c r="I2329"/>
  <c r="BJ2329" s="1"/>
  <c r="AY2321"/>
  <c r="I2319"/>
  <c r="BJ2319" s="1"/>
  <c r="I2314"/>
  <c r="BJ2314" s="1"/>
  <c r="I2309"/>
  <c r="BJ2309" s="1"/>
  <c r="AT2262"/>
  <c r="AP2262"/>
  <c r="AH2262"/>
  <c r="AD2262"/>
  <c r="Z2262"/>
  <c r="N2262"/>
  <c r="J2262"/>
  <c r="AY2253"/>
  <c r="I2250"/>
  <c r="BJ2250" s="1"/>
  <c r="I2245"/>
  <c r="BJ2245" s="1"/>
  <c r="I2237"/>
  <c r="BJ2237" s="1"/>
  <c r="I2232"/>
  <c r="BJ2232" s="1"/>
  <c r="I2223"/>
  <c r="BJ2223" s="1"/>
  <c r="I2227"/>
  <c r="BJ2227" s="1"/>
  <c r="I2218"/>
  <c r="I2209"/>
  <c r="BJ2209" s="1"/>
  <c r="E12" i="7" s="1"/>
  <c r="I2191" i="1"/>
  <c r="I2186"/>
  <c r="BJ2186" s="1"/>
  <c r="I2146"/>
  <c r="BJ2146" s="1"/>
  <c r="E23" i="6" s="1"/>
  <c r="I2136" i="1"/>
  <c r="BJ2136" s="1"/>
  <c r="I2131"/>
  <c r="BJ2131" s="1"/>
  <c r="I2119"/>
  <c r="BJ2119" s="1"/>
  <c r="E21" i="6" s="1"/>
  <c r="I2108" i="1"/>
  <c r="BJ2108" s="1"/>
  <c r="I2103"/>
  <c r="BJ2103" s="1"/>
  <c r="I2098"/>
  <c r="BJ2098" s="1"/>
  <c r="I2093"/>
  <c r="BJ2093" s="1"/>
  <c r="I2088"/>
  <c r="BJ2088" s="1"/>
  <c r="I2080"/>
  <c r="BJ2080" s="1"/>
  <c r="I2075"/>
  <c r="BJ2075" s="1"/>
  <c r="AY2068"/>
  <c r="I2051"/>
  <c r="BJ2051" s="1"/>
  <c r="I2046"/>
  <c r="BJ2046" s="1"/>
  <c r="AY2039"/>
  <c r="I2037"/>
  <c r="BJ2037" s="1"/>
  <c r="I2033"/>
  <c r="BJ2033" s="1"/>
  <c r="I2028"/>
  <c r="BJ2028" s="1"/>
  <c r="I2024"/>
  <c r="BJ2024" s="1"/>
  <c r="AY2018"/>
  <c r="I2015"/>
  <c r="I1999"/>
  <c r="BJ1999" s="1"/>
  <c r="I1994"/>
  <c r="BJ1994" s="1"/>
  <c r="I1989"/>
  <c r="BJ1989" s="1"/>
  <c r="I1985"/>
  <c r="BJ1985" s="1"/>
  <c r="AY1978"/>
  <c r="I1976"/>
  <c r="BJ1976" s="1"/>
  <c r="AY1970"/>
  <c r="AY1966"/>
  <c r="I1964"/>
  <c r="BJ1964" s="1"/>
  <c r="I1960"/>
  <c r="BJ1960" s="1"/>
  <c r="I1955"/>
  <c r="AY1949"/>
  <c r="AY1945"/>
  <c r="I1943"/>
  <c r="BJ1943" s="1"/>
  <c r="I1938"/>
  <c r="BJ1938" s="1"/>
  <c r="AY1932"/>
  <c r="I1930"/>
  <c r="I1915"/>
  <c r="BJ1915" s="1"/>
  <c r="AY1908"/>
  <c r="I1905"/>
  <c r="BJ1905" s="1"/>
  <c r="AY1898"/>
  <c r="I1894"/>
  <c r="BJ1894" s="1"/>
  <c r="E17" i="6" s="1"/>
  <c r="I1889" i="1"/>
  <c r="BJ1889" s="1"/>
  <c r="I1883"/>
  <c r="BJ1883" s="1"/>
  <c r="AY1860"/>
  <c r="I1857"/>
  <c r="BJ1857" s="1"/>
  <c r="AY1850"/>
  <c r="I1847"/>
  <c r="BJ1847" s="1"/>
  <c r="I1842"/>
  <c r="BJ1842" s="1"/>
  <c r="AY1835"/>
  <c r="AY1831"/>
  <c r="I1828"/>
  <c r="BJ1828" s="1"/>
  <c r="I1824"/>
  <c r="BJ1824" s="1"/>
  <c r="I1819"/>
  <c r="I1814"/>
  <c r="BJ1814" s="1"/>
  <c r="I1810"/>
  <c r="BJ1810" s="1"/>
  <c r="I1806"/>
  <c r="BJ1806" s="1"/>
  <c r="I1802"/>
  <c r="BJ1802" s="1"/>
  <c r="AY1796"/>
  <c r="I1793"/>
  <c r="BJ1793" s="1"/>
  <c r="AY1787"/>
  <c r="AY1783"/>
  <c r="I1781"/>
  <c r="BJ1781" s="1"/>
  <c r="AY1775"/>
  <c r="I1773"/>
  <c r="U1092"/>
  <c r="AK1108"/>
  <c r="T1108"/>
  <c r="N1263"/>
  <c r="AZ214"/>
  <c r="CA214" s="1"/>
  <c r="V18" i="4" s="1"/>
  <c r="AY266" i="1"/>
  <c r="AY267"/>
  <c r="BC474"/>
  <c r="CD474" s="1"/>
  <c r="AG726"/>
  <c r="AP1018"/>
  <c r="AD1018"/>
  <c r="AQ1063"/>
  <c r="AO1129"/>
  <c r="Q1092"/>
  <c r="L1261"/>
  <c r="L1354"/>
  <c r="Y1354"/>
  <c r="AL1354"/>
  <c r="M1355"/>
  <c r="AZ1407"/>
  <c r="CA1407" s="1"/>
  <c r="AG1407"/>
  <c r="P1407"/>
  <c r="AP1463"/>
  <c r="S1463"/>
  <c r="BA1552"/>
  <c r="AN1552"/>
  <c r="AY1686"/>
  <c r="AX1724"/>
  <c r="K149"/>
  <c r="AP149"/>
  <c r="AI188"/>
  <c r="Y362"/>
  <c r="Y363"/>
  <c r="AL363"/>
  <c r="Y364"/>
  <c r="Z365"/>
  <c r="W365"/>
  <c r="AQ474"/>
  <c r="I1029"/>
  <c r="V1013"/>
  <c r="AW1029"/>
  <c r="Y1016"/>
  <c r="Y1017"/>
  <c r="BD1018"/>
  <c r="CE1018" s="1"/>
  <c r="AK1018"/>
  <c r="AF1018"/>
  <c r="Z1018"/>
  <c r="N1018"/>
  <c r="Z1014"/>
  <c r="N1014"/>
  <c r="AP1010"/>
  <c r="AD1010"/>
  <c r="BD1010"/>
  <c r="CE1010" s="1"/>
  <c r="AV1010"/>
  <c r="BV1010" s="1"/>
  <c r="Q1057"/>
  <c r="W1057"/>
  <c r="AS1057"/>
  <c r="AG1057"/>
  <c r="U1057"/>
  <c r="L1128"/>
  <c r="Y1128"/>
  <c r="AL1128"/>
  <c r="AX1128"/>
  <c r="L1129"/>
  <c r="Y1129"/>
  <c r="AL1129"/>
  <c r="AX1129"/>
  <c r="BA1092"/>
  <c r="CB1092" s="1"/>
  <c r="W16" i="5" s="1"/>
  <c r="AZ1108" i="1"/>
  <c r="CA1108" s="1"/>
  <c r="V17" i="5" s="1"/>
  <c r="V1260" i="1"/>
  <c r="AS1130"/>
  <c r="AU1130"/>
  <c r="BU1130" s="1"/>
  <c r="P18" i="5" s="1"/>
  <c r="AQ1130" i="1"/>
  <c r="AF1130"/>
  <c r="AN1285"/>
  <c r="AN1286" s="1"/>
  <c r="AT1250"/>
  <c r="BT1250" s="1"/>
  <c r="AP1291"/>
  <c r="AJ1291"/>
  <c r="AD1291"/>
  <c r="X1291"/>
  <c r="AV1291"/>
  <c r="BV1291" s="1"/>
  <c r="AF1291"/>
  <c r="S1273"/>
  <c r="V1271"/>
  <c r="V1473" s="1"/>
  <c r="R1271"/>
  <c r="AR1270"/>
  <c r="AR1472" s="1"/>
  <c r="AM1475"/>
  <c r="U1475"/>
  <c r="W1263"/>
  <c r="AZ1357"/>
  <c r="CA1357" s="1"/>
  <c r="V46" i="14" s="1"/>
  <c r="J1355" i="1"/>
  <c r="W1407"/>
  <c r="K1407"/>
  <c r="M1407"/>
  <c r="L1462"/>
  <c r="Y1462"/>
  <c r="AL1462"/>
  <c r="AX1462"/>
  <c r="R1462"/>
  <c r="AJ1437"/>
  <c r="X1437"/>
  <c r="M1437"/>
  <c r="AQ1437"/>
  <c r="AQ1463"/>
  <c r="Z1463"/>
  <c r="N1463"/>
  <c r="AG1463"/>
  <c r="P1463"/>
  <c r="AY1526"/>
  <c r="X1552"/>
  <c r="M1552"/>
  <c r="T1552"/>
  <c r="AY1561"/>
  <c r="AY1562"/>
  <c r="AY1586"/>
  <c r="AY1587"/>
  <c r="AY1594"/>
  <c r="AY1595"/>
  <c r="AY1603"/>
  <c r="AY1610"/>
  <c r="AY1611"/>
  <c r="AY1615"/>
  <c r="AY1707"/>
  <c r="AY1712"/>
  <c r="AY1713"/>
  <c r="AM1754"/>
  <c r="AA1754"/>
  <c r="J1754"/>
  <c r="BD214"/>
  <c r="CE214" s="1"/>
  <c r="Z18" i="4" s="1"/>
  <c r="Z214" i="1"/>
  <c r="AM1467"/>
  <c r="AF1108"/>
  <c r="X1130"/>
  <c r="AS214"/>
  <c r="AA214"/>
  <c r="J214"/>
  <c r="AY274"/>
  <c r="AL296"/>
  <c r="AP1014"/>
  <c r="AD1014"/>
  <c r="AT1010"/>
  <c r="BT1010" s="1"/>
  <c r="O1128"/>
  <c r="AG1092"/>
  <c r="H1130"/>
  <c r="AX1354"/>
  <c r="CA1350"/>
  <c r="AM1407"/>
  <c r="AA1407"/>
  <c r="J1407"/>
  <c r="BA1437"/>
  <c r="CB1437" s="1"/>
  <c r="W22" i="5" s="1"/>
  <c r="AN1437" i="1"/>
  <c r="AD1463"/>
  <c r="Q1552"/>
  <c r="BC214"/>
  <c r="CD214" s="1"/>
  <c r="Y18" i="4" s="1"/>
  <c r="AD214" i="1"/>
  <c r="AH214"/>
  <c r="AV298"/>
  <c r="BV298" s="1"/>
  <c r="AQ298"/>
  <c r="Z298"/>
  <c r="P298"/>
  <c r="AL325"/>
  <c r="L326"/>
  <c r="AL326"/>
  <c r="AX326"/>
  <c r="R325"/>
  <c r="BA327"/>
  <c r="CB327" s="1"/>
  <c r="W22" i="4" s="1"/>
  <c r="AR347" i="1"/>
  <c r="BE347"/>
  <c r="CF347" s="1"/>
  <c r="AA23" i="14" s="1"/>
  <c r="AH345" i="1"/>
  <c r="AN345"/>
  <c r="BD345"/>
  <c r="CE345" s="1"/>
  <c r="Z23" i="4" s="1"/>
  <c r="BC365" i="1"/>
  <c r="CD365" s="1"/>
  <c r="AP365"/>
  <c r="AD365"/>
  <c r="X365"/>
  <c r="S365"/>
  <c r="M365"/>
  <c r="AM474"/>
  <c r="AA474"/>
  <c r="P490"/>
  <c r="AT489"/>
  <c r="AD489"/>
  <c r="AD492" s="1"/>
  <c r="AF490"/>
  <c r="Q725"/>
  <c r="K725"/>
  <c r="BC724"/>
  <c r="CD724" s="1"/>
  <c r="AP724"/>
  <c r="AD724"/>
  <c r="AY960"/>
  <c r="V1017"/>
  <c r="O1009"/>
  <c r="BB1009"/>
  <c r="CC1009" s="1"/>
  <c r="AH1014"/>
  <c r="K1014"/>
  <c r="Z1010"/>
  <c r="AG1010"/>
  <c r="AB1008"/>
  <c r="AD1057"/>
  <c r="AV1057"/>
  <c r="BV1057" s="1"/>
  <c r="AQ1057"/>
  <c r="T1057"/>
  <c r="BA1108"/>
  <c r="CB1108" s="1"/>
  <c r="W17" i="5" s="1"/>
  <c r="R1260" i="1"/>
  <c r="AR1250"/>
  <c r="BA1130"/>
  <c r="CB1130" s="1"/>
  <c r="W18" i="5" s="1"/>
  <c r="AT1130" i="1"/>
  <c r="BT1130" s="1"/>
  <c r="O18" i="5" s="1"/>
  <c r="AH1130" i="1"/>
  <c r="M1130"/>
  <c r="BD1130"/>
  <c r="CE1130" s="1"/>
  <c r="Z18" i="5" s="1"/>
  <c r="AV1130" i="1"/>
  <c r="BV1130" s="1"/>
  <c r="Q18" i="5" s="1"/>
  <c r="V1137" i="1"/>
  <c r="R1137"/>
  <c r="AZ1285"/>
  <c r="CA1285" s="1"/>
  <c r="J1250"/>
  <c r="P1250"/>
  <c r="AA1250"/>
  <c r="T1291"/>
  <c r="V1289"/>
  <c r="R1289"/>
  <c r="M1291"/>
  <c r="L1272"/>
  <c r="AQ1273"/>
  <c r="AS1475"/>
  <c r="AC1475"/>
  <c r="W1475"/>
  <c r="W1467"/>
  <c r="AF1357"/>
  <c r="AF1467" s="1"/>
  <c r="AB1405"/>
  <c r="AY1364"/>
  <c r="AB1406"/>
  <c r="AO1406"/>
  <c r="BB1406"/>
  <c r="CC1406" s="1"/>
  <c r="AY1368"/>
  <c r="AR1406"/>
  <c r="L1436"/>
  <c r="Y1436"/>
  <c r="I1461"/>
  <c r="V1462"/>
  <c r="AA1437"/>
  <c r="J1437"/>
  <c r="AY1546"/>
  <c r="AY1547"/>
  <c r="AJ1754"/>
  <c r="X1754"/>
  <c r="M1754"/>
  <c r="Y1443"/>
  <c r="Y1461"/>
  <c r="BC1061"/>
  <c r="BC1057"/>
  <c r="CD1057" s="1"/>
  <c r="N1473"/>
  <c r="N1273"/>
  <c r="AI1420"/>
  <c r="AI1435"/>
  <c r="BE734"/>
  <c r="CF734" s="1"/>
  <c r="BE753"/>
  <c r="Y1038"/>
  <c r="AA1014"/>
  <c r="AA1022"/>
  <c r="BA1057"/>
  <c r="CB1057" s="1"/>
  <c r="BA1062"/>
  <c r="AH1062"/>
  <c r="AH1063" s="1"/>
  <c r="AH1057"/>
  <c r="AC1057"/>
  <c r="AC1062"/>
  <c r="AC1063" s="1"/>
  <c r="N214"/>
  <c r="AK1463"/>
  <c r="AB347"/>
  <c r="J345"/>
  <c r="U345"/>
  <c r="AM345"/>
  <c r="J365"/>
  <c r="AT365"/>
  <c r="BT365" s="1"/>
  <c r="AM479"/>
  <c r="AU677"/>
  <c r="BU677" s="1"/>
  <c r="AW874"/>
  <c r="V875"/>
  <c r="AI875"/>
  <c r="AL1017"/>
  <c r="AY985"/>
  <c r="BD1023"/>
  <c r="CE1023" s="1"/>
  <c r="AX1108"/>
  <c r="AA1273"/>
  <c r="AC1280"/>
  <c r="I1436"/>
  <c r="AW1436"/>
  <c r="AL1435"/>
  <c r="AV1463"/>
  <c r="BV1463" s="1"/>
  <c r="Q23" i="5" s="1"/>
  <c r="AR1461" i="1"/>
  <c r="U1463"/>
  <c r="O187"/>
  <c r="AB187"/>
  <c r="AO187"/>
  <c r="BB187"/>
  <c r="CC187" s="1"/>
  <c r="O188"/>
  <c r="AB188"/>
  <c r="AO188"/>
  <c r="BB188"/>
  <c r="CC188" s="1"/>
  <c r="H365"/>
  <c r="AT479"/>
  <c r="BT479" s="1"/>
  <c r="W479"/>
  <c r="K479"/>
  <c r="Y477"/>
  <c r="AN490"/>
  <c r="AJ490"/>
  <c r="AM489"/>
  <c r="AM492" s="1"/>
  <c r="K489"/>
  <c r="AL484"/>
  <c r="BB483"/>
  <c r="AP485"/>
  <c r="L639"/>
  <c r="AL639"/>
  <c r="AX639"/>
  <c r="Y640"/>
  <c r="BC677"/>
  <c r="CD677" s="1"/>
  <c r="AB1012"/>
  <c r="AO1013"/>
  <c r="BB1013"/>
  <c r="CC1013" s="1"/>
  <c r="Y358" i="2" s="1"/>
  <c r="AV1023" i="1"/>
  <c r="BV1023" s="1"/>
  <c r="AF1023"/>
  <c r="AM1014"/>
  <c r="AQ1010"/>
  <c r="T1010"/>
  <c r="BE1056"/>
  <c r="CF1056" s="1"/>
  <c r="P1057"/>
  <c r="Z1057"/>
  <c r="AR1055"/>
  <c r="AM1063"/>
  <c r="AA1057"/>
  <c r="AY1080"/>
  <c r="AY1084"/>
  <c r="AY1085"/>
  <c r="AY1088"/>
  <c r="AY1096"/>
  <c r="AY1097"/>
  <c r="AY1101"/>
  <c r="AY1102"/>
  <c r="AY1113"/>
  <c r="AY1116"/>
  <c r="AY1117"/>
  <c r="H1250"/>
  <c r="AT1291"/>
  <c r="BT1291" s="1"/>
  <c r="AH1291"/>
  <c r="BB1277"/>
  <c r="CC1277" s="1"/>
  <c r="BT1256"/>
  <c r="O19" i="5" s="1"/>
  <c r="BD1280" i="1"/>
  <c r="CE1280" s="1"/>
  <c r="BC1355"/>
  <c r="CD1355" s="1"/>
  <c r="CB1350"/>
  <c r="BD1437"/>
  <c r="CE1437" s="1"/>
  <c r="Z22" i="5" s="1"/>
  <c r="AV1437" i="1"/>
  <c r="BV1437" s="1"/>
  <c r="Q22" i="5" s="1"/>
  <c r="AK1437" i="1"/>
  <c r="K1437"/>
  <c r="Q1463"/>
  <c r="AY1636"/>
  <c r="BA1754"/>
  <c r="CB1754" s="1"/>
  <c r="AN1030"/>
  <c r="AH1468"/>
  <c r="AH1355"/>
  <c r="M1030"/>
  <c r="M1018"/>
  <c r="K1472"/>
  <c r="K1273"/>
  <c r="L1142"/>
  <c r="AX1232"/>
  <c r="AX1277"/>
  <c r="AW1317"/>
  <c r="AO1321"/>
  <c r="AO1461"/>
  <c r="AO1443"/>
  <c r="Y967"/>
  <c r="AE1353"/>
  <c r="AT149"/>
  <c r="BT149" s="1"/>
  <c r="O14" i="4" s="1"/>
  <c r="P214" i="1"/>
  <c r="P345"/>
  <c r="AA345"/>
  <c r="AG345"/>
  <c r="U365"/>
  <c r="AA479"/>
  <c r="AD485"/>
  <c r="AF726"/>
  <c r="AI874"/>
  <c r="AW875"/>
  <c r="BE1013"/>
  <c r="CF1013" s="1"/>
  <c r="AB358" i="2" s="1"/>
  <c r="AX1017" i="1"/>
  <c r="BC1010"/>
  <c r="CD1010" s="1"/>
  <c r="AR1008"/>
  <c r="M1010"/>
  <c r="AK1063"/>
  <c r="AJ1108"/>
  <c r="W1130"/>
  <c r="AT1285"/>
  <c r="BT1285" s="1"/>
  <c r="V1436"/>
  <c r="AI1436"/>
  <c r="AQ1473"/>
  <c r="AQ1475" s="1"/>
  <c r="BD1463"/>
  <c r="CE1463" s="1"/>
  <c r="Z23" i="5" s="1"/>
  <c r="W149" i="1"/>
  <c r="AI187"/>
  <c r="I188"/>
  <c r="Q327"/>
  <c r="Z479"/>
  <c r="AK490"/>
  <c r="T490"/>
  <c r="AS489"/>
  <c r="AS492" s="1"/>
  <c r="AS485"/>
  <c r="AC485"/>
  <c r="AL483"/>
  <c r="W607"/>
  <c r="O640"/>
  <c r="AZ725"/>
  <c r="CA725" s="1"/>
  <c r="AS725"/>
  <c r="AM725"/>
  <c r="AG725"/>
  <c r="AA725"/>
  <c r="U725"/>
  <c r="J725"/>
  <c r="AT724"/>
  <c r="BT724" s="1"/>
  <c r="AH724"/>
  <c r="AK725"/>
  <c r="AS641"/>
  <c r="AG641"/>
  <c r="AB674"/>
  <c r="AB675"/>
  <c r="AB676"/>
  <c r="AZ738"/>
  <c r="CA738" s="1"/>
  <c r="AS738"/>
  <c r="AM738"/>
  <c r="AG738"/>
  <c r="AA738"/>
  <c r="U738"/>
  <c r="AT737"/>
  <c r="BT737" s="1"/>
  <c r="K677"/>
  <c r="AL719"/>
  <c r="Y720"/>
  <c r="AR720"/>
  <c r="AO875"/>
  <c r="AQ757"/>
  <c r="AB1016"/>
  <c r="AO1017"/>
  <c r="R1009"/>
  <c r="BA1030"/>
  <c r="U1030"/>
  <c r="AN1018"/>
  <c r="AT1022"/>
  <c r="BT1022" s="1"/>
  <c r="O39" i="14" s="1"/>
  <c r="W1022" i="1"/>
  <c r="AM1010"/>
  <c r="AM1092"/>
  <c r="AX1261"/>
  <c r="AL1250"/>
  <c r="AL1283"/>
  <c r="AK1130"/>
  <c r="X1250"/>
  <c r="AD1250"/>
  <c r="AJ1250"/>
  <c r="AP1250"/>
  <c r="AK1475"/>
  <c r="AQ1263"/>
  <c r="Z1263"/>
  <c r="BD1263"/>
  <c r="CE1263" s="1"/>
  <c r="AL1260"/>
  <c r="AB1260"/>
  <c r="CD1256"/>
  <c r="Y19" i="5" s="1"/>
  <c r="AZ1280" i="1"/>
  <c r="CA1280" s="1"/>
  <c r="H1467"/>
  <c r="BC1407"/>
  <c r="CD1407" s="1"/>
  <c r="AU1407"/>
  <c r="BU1407" s="1"/>
  <c r="Q1407"/>
  <c r="BB1462"/>
  <c r="CC1462" s="1"/>
  <c r="AG1437"/>
  <c r="U1437"/>
  <c r="P1437"/>
  <c r="AJ1552"/>
  <c r="K875"/>
  <c r="BC756"/>
  <c r="CD756" s="1"/>
  <c r="Y10" i="5" s="1"/>
  <c r="AJ874" i="1"/>
  <c r="M874"/>
  <c r="AQ848"/>
  <c r="J848"/>
  <c r="AH848"/>
  <c r="BC875"/>
  <c r="CD875" s="1"/>
  <c r="AU870"/>
  <c r="AY897"/>
  <c r="AY902"/>
  <c r="AY911"/>
  <c r="BE1017"/>
  <c r="CF1017" s="1"/>
  <c r="AE1009"/>
  <c r="AR1009"/>
  <c r="BE1009"/>
  <c r="CF1009" s="1"/>
  <c r="L1008"/>
  <c r="AL1009"/>
  <c r="AX1009"/>
  <c r="AC1030"/>
  <c r="Q1030"/>
  <c r="AS1018"/>
  <c r="AG1018"/>
  <c r="Q1018"/>
  <c r="AT1014"/>
  <c r="BT1014" s="1"/>
  <c r="Q1014"/>
  <c r="AU1022"/>
  <c r="BU1022" s="1"/>
  <c r="P39" i="14" s="1"/>
  <c r="S1014" i="1"/>
  <c r="AH1010"/>
  <c r="N1010"/>
  <c r="AS1010"/>
  <c r="AO1008"/>
  <c r="U1010"/>
  <c r="P1010"/>
  <c r="AB1055"/>
  <c r="AB1061" s="1"/>
  <c r="AO1055"/>
  <c r="AO1061" s="1"/>
  <c r="O1056"/>
  <c r="AB1056"/>
  <c r="AB1062" s="1"/>
  <c r="AO1056"/>
  <c r="AO1062" s="1"/>
  <c r="BB1056"/>
  <c r="AN1057"/>
  <c r="AU1092"/>
  <c r="BU1092" s="1"/>
  <c r="P16" i="5" s="1"/>
  <c r="AP1092" i="1"/>
  <c r="K1092"/>
  <c r="X1092"/>
  <c r="M1092"/>
  <c r="H1092"/>
  <c r="AT1108"/>
  <c r="BT1108" s="1"/>
  <c r="O17" i="5" s="1"/>
  <c r="V1250" i="1"/>
  <c r="AC1130"/>
  <c r="N1130"/>
  <c r="AZ1130"/>
  <c r="CA1130" s="1"/>
  <c r="V18" i="5" s="1"/>
  <c r="T1130" i="1"/>
  <c r="R1167"/>
  <c r="V1167"/>
  <c r="BD1285"/>
  <c r="K1250"/>
  <c r="AH1250"/>
  <c r="AN1250"/>
  <c r="AZ1250"/>
  <c r="CA1250" s="1"/>
  <c r="BD1250"/>
  <c r="CE1250" s="1"/>
  <c r="Z1291"/>
  <c r="Q1291"/>
  <c r="V1272"/>
  <c r="V1474" s="1"/>
  <c r="R1272"/>
  <c r="AR1262"/>
  <c r="S1263"/>
  <c r="K1263"/>
  <c r="BV1256"/>
  <c r="Q19" i="5" s="1"/>
  <c r="AN1280" i="1"/>
  <c r="AI1232"/>
  <c r="AE1232"/>
  <c r="BA1280"/>
  <c r="CB1280" s="1"/>
  <c r="AD1280"/>
  <c r="R1353"/>
  <c r="BE1353"/>
  <c r="CF1353" s="1"/>
  <c r="AB442" i="2" s="1"/>
  <c r="AE1354" i="1"/>
  <c r="AR1354"/>
  <c r="BB1354"/>
  <c r="CC1354" s="1"/>
  <c r="Y443" i="2" s="1"/>
  <c r="AY1307" i="1"/>
  <c r="I1354"/>
  <c r="AW1354"/>
  <c r="AP1468"/>
  <c r="N1355"/>
  <c r="L1406"/>
  <c r="AN1407"/>
  <c r="X1407"/>
  <c r="S1407"/>
  <c r="AK1407"/>
  <c r="I1462"/>
  <c r="AW1462"/>
  <c r="AC1437"/>
  <c r="Q1437"/>
  <c r="AD1437"/>
  <c r="W1463"/>
  <c r="AZ1463"/>
  <c r="CA1463" s="1"/>
  <c r="V23" i="5" s="1"/>
  <c r="AS1463" i="1"/>
  <c r="AN1463"/>
  <c r="AC1463"/>
  <c r="X1463"/>
  <c r="M1463"/>
  <c r="AY1539"/>
  <c r="BD1552"/>
  <c r="AV1552"/>
  <c r="AK1552"/>
  <c r="AF1552"/>
  <c r="H1552"/>
  <c r="AY1573"/>
  <c r="AY1574"/>
  <c r="AY1667"/>
  <c r="BC1754"/>
  <c r="CD1754" s="1"/>
  <c r="AU1754"/>
  <c r="BU1754" s="1"/>
  <c r="AP1754"/>
  <c r="AD1754"/>
  <c r="S1754"/>
  <c r="BD1754"/>
  <c r="CE1754" s="1"/>
  <c r="AS1754"/>
  <c r="U1754"/>
  <c r="P1754"/>
  <c r="AP848"/>
  <c r="Y1013"/>
  <c r="AL1029"/>
  <c r="AX1013"/>
  <c r="AY906"/>
  <c r="BB1017"/>
  <c r="AB1009"/>
  <c r="AO1009"/>
  <c r="V1009"/>
  <c r="AI1009"/>
  <c r="AW1017"/>
  <c r="L999"/>
  <c r="BM999" s="1"/>
  <c r="O1028"/>
  <c r="AT1018"/>
  <c r="BT1018" s="1"/>
  <c r="AH1018"/>
  <c r="AC1018"/>
  <c r="AQ1014"/>
  <c r="AU1010"/>
  <c r="BU1010" s="1"/>
  <c r="S1010"/>
  <c r="BA1010"/>
  <c r="CB1010" s="1"/>
  <c r="AK1010"/>
  <c r="AF1010"/>
  <c r="Y1055"/>
  <c r="Y1061" s="1"/>
  <c r="L1056"/>
  <c r="AL1056"/>
  <c r="AL1062" s="1"/>
  <c r="AX1056"/>
  <c r="AX1062" s="1"/>
  <c r="Y1043"/>
  <c r="AY1051"/>
  <c r="AW1056"/>
  <c r="AW1062" s="1"/>
  <c r="AK1057"/>
  <c r="AF1063"/>
  <c r="Z1063"/>
  <c r="X1057"/>
  <c r="S1057"/>
  <c r="AN1061"/>
  <c r="AN1063" s="1"/>
  <c r="S1061"/>
  <c r="S1063" s="1"/>
  <c r="AO1128"/>
  <c r="BB1128"/>
  <c r="O1129"/>
  <c r="AB1129"/>
  <c r="AQ1092"/>
  <c r="AA1092"/>
  <c r="AZ1092"/>
  <c r="CA1092" s="1"/>
  <c r="V16" i="5" s="1"/>
  <c r="AS1092" i="1"/>
  <c r="BD1108"/>
  <c r="CE1108" s="1"/>
  <c r="Z17" i="5" s="1"/>
  <c r="AV1108" i="1"/>
  <c r="BV1108" s="1"/>
  <c r="Q17" i="5" s="1"/>
  <c r="AN1108" i="1"/>
  <c r="X1108"/>
  <c r="AR1260"/>
  <c r="AR1261"/>
  <c r="AR1283"/>
  <c r="J1130"/>
  <c r="AJ1130"/>
  <c r="AA1130"/>
  <c r="BE1137"/>
  <c r="CF1137" s="1"/>
  <c r="AV1250"/>
  <c r="BV1250" s="1"/>
  <c r="BC1250"/>
  <c r="CD1250" s="1"/>
  <c r="AG1291"/>
  <c r="V1290"/>
  <c r="R1290"/>
  <c r="AH1263"/>
  <c r="AD1263"/>
  <c r="AP1263"/>
  <c r="AF1263"/>
  <c r="CA1256"/>
  <c r="V19" i="5" s="1"/>
  <c r="AK1280" i="1"/>
  <c r="AK1355"/>
  <c r="Z1468"/>
  <c r="U1355"/>
  <c r="Q1467"/>
  <c r="Y1405"/>
  <c r="AY1388"/>
  <c r="AB1436"/>
  <c r="AJ1407"/>
  <c r="AS1407"/>
  <c r="U1407"/>
  <c r="AR1462"/>
  <c r="BE1462"/>
  <c r="CF1462" s="1"/>
  <c r="AY1446"/>
  <c r="AY1447"/>
  <c r="AI1462"/>
  <c r="O1462"/>
  <c r="BC1463"/>
  <c r="CD1463" s="1"/>
  <c r="Y23" i="5" s="1"/>
  <c r="AU1463" i="1"/>
  <c r="BU1463" s="1"/>
  <c r="P23" i="5" s="1"/>
  <c r="J1463" i="1"/>
  <c r="BA1463"/>
  <c r="CB1463" s="1"/>
  <c r="W23" i="5" s="1"/>
  <c r="AJ1463" i="1"/>
  <c r="T1463"/>
  <c r="AY1492"/>
  <c r="Y1503"/>
  <c r="AY1702"/>
  <c r="AY1728"/>
  <c r="AQ1754"/>
  <c r="Z1754"/>
  <c r="N1754"/>
  <c r="AZ1754"/>
  <c r="CA1754" s="1"/>
  <c r="AN1754"/>
  <c r="AC1754"/>
  <c r="Y885"/>
  <c r="Y1012"/>
  <c r="Y1028"/>
  <c r="AX885"/>
  <c r="AX1012"/>
  <c r="AX1028"/>
  <c r="L1029"/>
  <c r="AY1037"/>
  <c r="AH1030"/>
  <c r="J1030"/>
  <c r="T1022"/>
  <c r="T1018"/>
  <c r="BB1043"/>
  <c r="CC1043" s="1"/>
  <c r="BB1055"/>
  <c r="AY1081"/>
  <c r="I1091"/>
  <c r="BJ1091" s="1"/>
  <c r="AY1112"/>
  <c r="I1128"/>
  <c r="AD1474"/>
  <c r="AD1475" s="1"/>
  <c r="AD1273"/>
  <c r="AR1317"/>
  <c r="BE1317"/>
  <c r="CF1317" s="1"/>
  <c r="AE1317"/>
  <c r="AG1467"/>
  <c r="AA873"/>
  <c r="AA757"/>
  <c r="AY883"/>
  <c r="I1028"/>
  <c r="V885"/>
  <c r="V1012"/>
  <c r="V1028"/>
  <c r="AW885"/>
  <c r="AW1028"/>
  <c r="AI1013"/>
  <c r="AI1029"/>
  <c r="P1273"/>
  <c r="P1472"/>
  <c r="J1472"/>
  <c r="J1273"/>
  <c r="R1375"/>
  <c r="R1405"/>
  <c r="BE1375"/>
  <c r="CF1375" s="1"/>
  <c r="BE1405"/>
  <c r="CF1405" s="1"/>
  <c r="AE1375"/>
  <c r="AE1406"/>
  <c r="AL1380"/>
  <c r="AL1405"/>
  <c r="R1678"/>
  <c r="AE1678"/>
  <c r="AR1678"/>
  <c r="BE1678"/>
  <c r="CF1678" s="1"/>
  <c r="AH873"/>
  <c r="AH757"/>
  <c r="W757"/>
  <c r="W873"/>
  <c r="BE967"/>
  <c r="CF967" s="1"/>
  <c r="BE1016"/>
  <c r="CF1016" s="1"/>
  <c r="V994"/>
  <c r="V1008"/>
  <c r="AI994"/>
  <c r="AI1008"/>
  <c r="AY993"/>
  <c r="I1009"/>
  <c r="AT1030"/>
  <c r="BT1030" s="1"/>
  <c r="Z1030"/>
  <c r="AZ1030"/>
  <c r="CA1030" s="1"/>
  <c r="AJ1030"/>
  <c r="AZ1022"/>
  <c r="AZ1018"/>
  <c r="CA1018" s="1"/>
  <c r="AJ1022"/>
  <c r="AJ1018"/>
  <c r="AS1014"/>
  <c r="AS1023"/>
  <c r="U1014"/>
  <c r="U1023"/>
  <c r="O1270"/>
  <c r="O1289"/>
  <c r="O1137"/>
  <c r="AB1137"/>
  <c r="AO1270"/>
  <c r="AO1289"/>
  <c r="BB1289"/>
  <c r="CC1289" s="1"/>
  <c r="Y279" i="2" s="1"/>
  <c r="O1271" i="1"/>
  <c r="O1290"/>
  <c r="AB1290"/>
  <c r="AO1271"/>
  <c r="AO1473" s="1"/>
  <c r="AO1290"/>
  <c r="BB1290"/>
  <c r="BB1271"/>
  <c r="O1262"/>
  <c r="O1272"/>
  <c r="AB1262"/>
  <c r="AB1272"/>
  <c r="AB1474" s="1"/>
  <c r="AO1272"/>
  <c r="AO1474" s="1"/>
  <c r="AO1262"/>
  <c r="BB1272"/>
  <c r="O1260"/>
  <c r="O1167"/>
  <c r="AB1232"/>
  <c r="AB1277"/>
  <c r="AO1232"/>
  <c r="AO1277"/>
  <c r="AD1355"/>
  <c r="AD1468"/>
  <c r="AE363"/>
  <c r="BE364"/>
  <c r="CF364" s="1"/>
  <c r="Y921"/>
  <c r="Y937"/>
  <c r="AB1038"/>
  <c r="BE1029"/>
  <c r="CF1029" s="1"/>
  <c r="AR1016"/>
  <c r="I1008"/>
  <c r="U1062"/>
  <c r="U1063" s="1"/>
  <c r="V1092"/>
  <c r="AI1092"/>
  <c r="AM1250"/>
  <c r="AB1305"/>
  <c r="Y1321"/>
  <c r="Y1330"/>
  <c r="AW187"/>
  <c r="Y214"/>
  <c r="AW753"/>
  <c r="AW757" s="1"/>
  <c r="AM870"/>
  <c r="Q870"/>
  <c r="L885"/>
  <c r="AY892"/>
  <c r="AY920"/>
  <c r="AY935"/>
  <c r="AY936"/>
  <c r="AI1017"/>
  <c r="BB1029"/>
  <c r="CC1029" s="1"/>
  <c r="Y1029"/>
  <c r="AI1028"/>
  <c r="L1028"/>
  <c r="S1022"/>
  <c r="AE1016"/>
  <c r="AM1022"/>
  <c r="AI1055"/>
  <c r="AE1055"/>
  <c r="AE1061" s="1"/>
  <c r="X1063"/>
  <c r="I1090"/>
  <c r="BJ1090" s="1"/>
  <c r="E42" i="14" s="1"/>
  <c r="AG1108" i="1"/>
  <c r="O1353"/>
  <c r="AB1353"/>
  <c r="AO1354"/>
  <c r="V1354"/>
  <c r="I1406"/>
  <c r="V1406"/>
  <c r="AW1406"/>
  <c r="Y1380"/>
  <c r="AW1405"/>
  <c r="AE1693"/>
  <c r="Y1698"/>
  <c r="AU149"/>
  <c r="BU149" s="1"/>
  <c r="P14" i="4" s="1"/>
  <c r="Z149" i="1"/>
  <c r="N149"/>
  <c r="R186"/>
  <c r="AR186"/>
  <c r="AF214"/>
  <c r="BB326"/>
  <c r="CC326" s="1"/>
  <c r="Y554" i="2" s="1"/>
  <c r="AK327" i="1"/>
  <c r="AU357"/>
  <c r="BU357" s="1"/>
  <c r="AD357"/>
  <c r="BD357"/>
  <c r="CE357" s="1"/>
  <c r="AQ357"/>
  <c r="AF357"/>
  <c r="N357"/>
  <c r="BD490"/>
  <c r="CE490" s="1"/>
  <c r="BC489"/>
  <c r="U474"/>
  <c r="J489"/>
  <c r="AY566"/>
  <c r="AY567"/>
  <c r="R639"/>
  <c r="AE640"/>
  <c r="AW674"/>
  <c r="I675"/>
  <c r="V675"/>
  <c r="AI675"/>
  <c r="AW675"/>
  <c r="V676"/>
  <c r="AI676"/>
  <c r="AW676"/>
  <c r="N677"/>
  <c r="AA677"/>
  <c r="J677"/>
  <c r="AM757"/>
  <c r="AT756"/>
  <c r="BT756" s="1"/>
  <c r="O10" i="5" s="1"/>
  <c r="BC870" i="1"/>
  <c r="AT873"/>
  <c r="BT873" s="1"/>
  <c r="AE1013"/>
  <c r="AR1013"/>
  <c r="AY887"/>
  <c r="AY927"/>
  <c r="AY947"/>
  <c r="AY948"/>
  <c r="AY966"/>
  <c r="AE1017"/>
  <c r="AR1017"/>
  <c r="AY974"/>
  <c r="AW1009"/>
  <c r="AS1030"/>
  <c r="AX1029"/>
  <c r="AO1029"/>
  <c r="V1029"/>
  <c r="R1029"/>
  <c r="AB1028"/>
  <c r="AQ1022"/>
  <c r="AF1022"/>
  <c r="AW1013"/>
  <c r="AI1012"/>
  <c r="AE1012"/>
  <c r="AW1008"/>
  <c r="I1056"/>
  <c r="V1056"/>
  <c r="V1062" s="1"/>
  <c r="AI1056"/>
  <c r="AI1062" s="1"/>
  <c r="N1057"/>
  <c r="R1055"/>
  <c r="AU1057"/>
  <c r="BU1057" s="1"/>
  <c r="AZ1057"/>
  <c r="CA1057" s="1"/>
  <c r="AJ1057"/>
  <c r="AF1057"/>
  <c r="AG1062"/>
  <c r="AG1063" s="1"/>
  <c r="AZ1061"/>
  <c r="AJ1061"/>
  <c r="AJ1063" s="1"/>
  <c r="T1061"/>
  <c r="T1063" s="1"/>
  <c r="AR1108"/>
  <c r="AO1260"/>
  <c r="BB1260"/>
  <c r="CC1260" s="1"/>
  <c r="O1261"/>
  <c r="AB1261"/>
  <c r="AO1261"/>
  <c r="BB1261"/>
  <c r="CC1261" s="1"/>
  <c r="AB1250"/>
  <c r="AO1250"/>
  <c r="O1283"/>
  <c r="AO1283"/>
  <c r="BB1283"/>
  <c r="CC1283" s="1"/>
  <c r="I1129"/>
  <c r="AO1137"/>
  <c r="L1162"/>
  <c r="AL1289"/>
  <c r="AB1289"/>
  <c r="H1291"/>
  <c r="AP1273"/>
  <c r="AX1272"/>
  <c r="AX1474" s="1"/>
  <c r="BB1270"/>
  <c r="CC1270" s="1"/>
  <c r="AL1270"/>
  <c r="AB1270"/>
  <c r="AX1262"/>
  <c r="L1262"/>
  <c r="AZ1263"/>
  <c r="CA1263" s="1"/>
  <c r="AI1353"/>
  <c r="AW483"/>
  <c r="AW477"/>
  <c r="AL885"/>
  <c r="AL1012"/>
  <c r="AL1028"/>
  <c r="BB1038"/>
  <c r="CC1038" s="1"/>
  <c r="T1467"/>
  <c r="T1030"/>
  <c r="T1273"/>
  <c r="T1472"/>
  <c r="T1475" s="1"/>
  <c r="R1317"/>
  <c r="AX1321"/>
  <c r="U1467"/>
  <c r="BB1425"/>
  <c r="CC1425" s="1"/>
  <c r="BB1435"/>
  <c r="CC1435" s="1"/>
  <c r="AJ489"/>
  <c r="AJ492" s="1"/>
  <c r="AJ474"/>
  <c r="AD1030"/>
  <c r="BA1014"/>
  <c r="CB1014" s="1"/>
  <c r="BA1023"/>
  <c r="AC1014"/>
  <c r="AC1023"/>
  <c r="W737"/>
  <c r="W677"/>
  <c r="BB967"/>
  <c r="CC967" s="1"/>
  <c r="BB1016"/>
  <c r="CC1016" s="1"/>
  <c r="AB967"/>
  <c r="AB1017"/>
  <c r="R994"/>
  <c r="R1008"/>
  <c r="AE1008"/>
  <c r="AE994"/>
  <c r="R1038"/>
  <c r="BS1038" s="1"/>
  <c r="BE1038"/>
  <c r="CF1038" s="1"/>
  <c r="AP1030"/>
  <c r="AG1030"/>
  <c r="N1030"/>
  <c r="AK1014"/>
  <c r="AK1023"/>
  <c r="M1014"/>
  <c r="BE1043"/>
  <c r="CF1043" s="1"/>
  <c r="BE1055"/>
  <c r="CF1055" s="1"/>
  <c r="L1289"/>
  <c r="L1137"/>
  <c r="L1270"/>
  <c r="Y1270"/>
  <c r="Y1289"/>
  <c r="AX1289"/>
  <c r="AX1270"/>
  <c r="L1271"/>
  <c r="Y1271"/>
  <c r="Y1473" s="1"/>
  <c r="Y1290"/>
  <c r="AL1290"/>
  <c r="AX1271"/>
  <c r="AX1473" s="1"/>
  <c r="L1147"/>
  <c r="L1152"/>
  <c r="Y1272"/>
  <c r="Y1474" s="1"/>
  <c r="Y1262"/>
  <c r="AL1262"/>
  <c r="AL1272"/>
  <c r="AL1474" s="1"/>
  <c r="L1260"/>
  <c r="L1167"/>
  <c r="L1190"/>
  <c r="BM1190" s="1"/>
  <c r="Y1232"/>
  <c r="Y1277"/>
  <c r="AL1232"/>
  <c r="AL1277"/>
  <c r="AT1473"/>
  <c r="AT1273"/>
  <c r="BT1273" s="1"/>
  <c r="AV1273"/>
  <c r="BV1273" s="1"/>
  <c r="AV1472"/>
  <c r="AH1472"/>
  <c r="AH1475" s="1"/>
  <c r="AH1273"/>
  <c r="X1273"/>
  <c r="X1472"/>
  <c r="X1475" s="1"/>
  <c r="AU1355"/>
  <c r="BU1355" s="1"/>
  <c r="AA1467"/>
  <c r="AA1355"/>
  <c r="AY1557"/>
  <c r="V1559"/>
  <c r="V1657" s="1"/>
  <c r="AI1559"/>
  <c r="AI1657" s="1"/>
  <c r="AW1559"/>
  <c r="AY1566"/>
  <c r="R363"/>
  <c r="V756"/>
  <c r="AP875"/>
  <c r="AE933"/>
  <c r="AE941"/>
  <c r="AO1038"/>
  <c r="AR1028"/>
  <c r="AL1013"/>
  <c r="AB1043"/>
  <c r="AS1062"/>
  <c r="AS1063" s="1"/>
  <c r="AV1061"/>
  <c r="V1108"/>
  <c r="AN1291"/>
  <c r="AE1335"/>
  <c r="AW188"/>
  <c r="AJ214"/>
  <c r="Q365"/>
  <c r="AA848"/>
  <c r="AB893"/>
  <c r="AB898"/>
  <c r="AY923"/>
  <c r="AE1028"/>
  <c r="AI1016"/>
  <c r="BC1022"/>
  <c r="CD1022" s="1"/>
  <c r="Y39" i="14" s="1"/>
  <c r="AR1012" i="1"/>
  <c r="AO1043"/>
  <c r="Y1048"/>
  <c r="BD1057"/>
  <c r="CE1057" s="1"/>
  <c r="AA1061"/>
  <c r="AA1063" s="1"/>
  <c r="Y187"/>
  <c r="Y188"/>
  <c r="AT214"/>
  <c r="BT214" s="1"/>
  <c r="O18" i="4" s="1"/>
  <c r="AN214" i="1"/>
  <c r="AM298"/>
  <c r="AG298"/>
  <c r="U298"/>
  <c r="BA298"/>
  <c r="CB298" s="1"/>
  <c r="W21" i="4" s="1"/>
  <c r="AT298" i="1"/>
  <c r="BT298" s="1"/>
  <c r="AH298"/>
  <c r="AC298"/>
  <c r="W298"/>
  <c r="Q298"/>
  <c r="K298"/>
  <c r="AG327"/>
  <c r="AH365"/>
  <c r="AZ490"/>
  <c r="CA490" s="1"/>
  <c r="AG485"/>
  <c r="U485"/>
  <c r="N489"/>
  <c r="AH607"/>
  <c r="M641"/>
  <c r="AY659"/>
  <c r="AK739"/>
  <c r="J721"/>
  <c r="BA721"/>
  <c r="CB721" s="1"/>
  <c r="W721"/>
  <c r="Y874"/>
  <c r="AL875"/>
  <c r="AB912"/>
  <c r="AY916"/>
  <c r="AB917"/>
  <c r="AE949"/>
  <c r="Y953"/>
  <c r="Y957"/>
  <c r="AB961"/>
  <c r="AB963" s="1"/>
  <c r="AO1016"/>
  <c r="AO967"/>
  <c r="Y971"/>
  <c r="AB986"/>
  <c r="Y990"/>
  <c r="AV1030"/>
  <c r="BV1030" s="1"/>
  <c r="P1030"/>
  <c r="AV1018"/>
  <c r="BV1018" s="1"/>
  <c r="P1018"/>
  <c r="X1022"/>
  <c r="AU1014"/>
  <c r="BU1014" s="1"/>
  <c r="BE1008"/>
  <c r="AY1042"/>
  <c r="AE1056"/>
  <c r="AE1062" s="1"/>
  <c r="J1057"/>
  <c r="O1055"/>
  <c r="O1061" s="1"/>
  <c r="AM1057"/>
  <c r="Y1056"/>
  <c r="W1063"/>
  <c r="AL1092"/>
  <c r="AX1092"/>
  <c r="AL1108"/>
  <c r="AO1108"/>
  <c r="Y1260"/>
  <c r="AX1260"/>
  <c r="Y1261"/>
  <c r="AL1261"/>
  <c r="Y1250"/>
  <c r="L1283"/>
  <c r="Y1283"/>
  <c r="AX1283"/>
  <c r="AL1137"/>
  <c r="AX1290"/>
  <c r="AZ1291"/>
  <c r="CA1291" s="1"/>
  <c r="Z1273"/>
  <c r="AT1263"/>
  <c r="BT1263" s="1"/>
  <c r="AB1616"/>
  <c r="BC1030"/>
  <c r="CD1030" s="1"/>
  <c r="AU1030"/>
  <c r="BU1030" s="1"/>
  <c r="AQ1030"/>
  <c r="AM1030"/>
  <c r="AA1030"/>
  <c r="W1030"/>
  <c r="S1030"/>
  <c r="K1030"/>
  <c r="I1270"/>
  <c r="I1289"/>
  <c r="AI1270"/>
  <c r="AI1289"/>
  <c r="AW1270"/>
  <c r="AW1289"/>
  <c r="I1271"/>
  <c r="I1290"/>
  <c r="AI1271"/>
  <c r="AI1473" s="1"/>
  <c r="AI1290"/>
  <c r="AW1271"/>
  <c r="AW1473" s="1"/>
  <c r="AW1290"/>
  <c r="I1272"/>
  <c r="I1262"/>
  <c r="AI1262"/>
  <c r="AI1272"/>
  <c r="AI1474" s="1"/>
  <c r="AW1272"/>
  <c r="AW1474" s="1"/>
  <c r="AW1262"/>
  <c r="I1260"/>
  <c r="I1261"/>
  <c r="I1173"/>
  <c r="BJ1173" s="1"/>
  <c r="I1195"/>
  <c r="I1205"/>
  <c r="AY1217"/>
  <c r="I1220"/>
  <c r="BJ1220" s="1"/>
  <c r="I1277"/>
  <c r="AW1232"/>
  <c r="AW1277"/>
  <c r="I1278"/>
  <c r="I1279"/>
  <c r="I1283"/>
  <c r="I1284"/>
  <c r="BJ1284" s="1"/>
  <c r="AN1273"/>
  <c r="AN1472"/>
  <c r="AN1475" s="1"/>
  <c r="AJ1273"/>
  <c r="AJ1472"/>
  <c r="AJ1475" s="1"/>
  <c r="Y1353"/>
  <c r="Y1297"/>
  <c r="AL1353"/>
  <c r="AL1297"/>
  <c r="AX1353"/>
  <c r="AX1297"/>
  <c r="AR1301"/>
  <c r="AR1353"/>
  <c r="AY1300"/>
  <c r="R1354"/>
  <c r="AQ1467"/>
  <c r="AQ1355"/>
  <c r="CD1350"/>
  <c r="BC1358"/>
  <c r="CD1358" s="1"/>
  <c r="AS1357"/>
  <c r="AS1467" s="1"/>
  <c r="AX1507"/>
  <c r="AC214"/>
  <c r="W214"/>
  <c r="Q214"/>
  <c r="K214"/>
  <c r="M327"/>
  <c r="G345"/>
  <c r="X345"/>
  <c r="AD345"/>
  <c r="AJ345"/>
  <c r="AQ345"/>
  <c r="AV345"/>
  <c r="BV345" s="1"/>
  <c r="Q23" i="4" s="1"/>
  <c r="BC479" i="1"/>
  <c r="CD479" s="1"/>
  <c r="AU479"/>
  <c r="BU479" s="1"/>
  <c r="S479"/>
  <c r="M485"/>
  <c r="BD725"/>
  <c r="CE725" s="1"/>
  <c r="AQ725"/>
  <c r="AF725"/>
  <c r="AM724"/>
  <c r="Q641"/>
  <c r="AZ739"/>
  <c r="CA739" s="1"/>
  <c r="AS739"/>
  <c r="AM739"/>
  <c r="AG739"/>
  <c r="AH738"/>
  <c r="AC738"/>
  <c r="W738"/>
  <c r="BC737"/>
  <c r="CD737" s="1"/>
  <c r="AD737"/>
  <c r="AP721"/>
  <c r="AD721"/>
  <c r="S721"/>
  <c r="AQ875"/>
  <c r="Z875"/>
  <c r="T875"/>
  <c r="H875"/>
  <c r="AS874"/>
  <c r="AP873"/>
  <c r="K848"/>
  <c r="AE870"/>
  <c r="X874"/>
  <c r="Z873"/>
  <c r="H870"/>
  <c r="AY888"/>
  <c r="AB889"/>
  <c r="AY896"/>
  <c r="AY907"/>
  <c r="AB908"/>
  <c r="AY915"/>
  <c r="AY924"/>
  <c r="AY928"/>
  <c r="AB929"/>
  <c r="Y933"/>
  <c r="AE937"/>
  <c r="Y941"/>
  <c r="AY952"/>
  <c r="AY956"/>
  <c r="AY969"/>
  <c r="AY970"/>
  <c r="AY975"/>
  <c r="AB976"/>
  <c r="Y982"/>
  <c r="AY989"/>
  <c r="AY1003"/>
  <c r="AB1004"/>
  <c r="AE1029"/>
  <c r="O1029"/>
  <c r="BE1028"/>
  <c r="CF1028" s="1"/>
  <c r="AO1028"/>
  <c r="BC1018"/>
  <c r="CD1018" s="1"/>
  <c r="AU1018"/>
  <c r="BU1018" s="1"/>
  <c r="AQ1018"/>
  <c r="AM1018"/>
  <c r="AA1018"/>
  <c r="W1018"/>
  <c r="S1018"/>
  <c r="K1018"/>
  <c r="AW1016"/>
  <c r="BE1012"/>
  <c r="AO1012"/>
  <c r="BB1008"/>
  <c r="AX1008"/>
  <c r="AL1008"/>
  <c r="AY1046"/>
  <c r="AY1047"/>
  <c r="L1055"/>
  <c r="AW1055"/>
  <c r="AY1120"/>
  <c r="AY1121"/>
  <c r="AY1124"/>
  <c r="AY1125"/>
  <c r="AI1260"/>
  <c r="AW1260"/>
  <c r="AI1261"/>
  <c r="AW1261"/>
  <c r="AY1207"/>
  <c r="AY1208"/>
  <c r="AI1250"/>
  <c r="AY1218"/>
  <c r="AI1283"/>
  <c r="AW1283"/>
  <c r="AY1239"/>
  <c r="AY1240"/>
  <c r="AI1137"/>
  <c r="AR1167"/>
  <c r="I1183"/>
  <c r="I1200"/>
  <c r="S1250"/>
  <c r="W1250"/>
  <c r="AQ1250"/>
  <c r="AU1250"/>
  <c r="BU1250" s="1"/>
  <c r="N1291"/>
  <c r="J1291"/>
  <c r="AR1289"/>
  <c r="V1277"/>
  <c r="AR1271"/>
  <c r="AR1473" s="1"/>
  <c r="Z1475"/>
  <c r="V1262"/>
  <c r="R1262"/>
  <c r="AV1263"/>
  <c r="BV1263" s="1"/>
  <c r="X1263"/>
  <c r="I1227"/>
  <c r="L1353"/>
  <c r="AE1397"/>
  <c r="AE1515"/>
  <c r="AB1708"/>
  <c r="AE1270"/>
  <c r="AE1289"/>
  <c r="BE1270"/>
  <c r="CF1270" s="1"/>
  <c r="BE1289"/>
  <c r="CF1289" s="1"/>
  <c r="AB279" i="2" s="1"/>
  <c r="AE1271" i="1"/>
  <c r="AE1473" s="1"/>
  <c r="AE1290"/>
  <c r="BE1271"/>
  <c r="BE1290"/>
  <c r="CF1290" s="1"/>
  <c r="AB280" i="2" s="1"/>
  <c r="AE1262" i="1"/>
  <c r="AE1272"/>
  <c r="AE1474" s="1"/>
  <c r="BE1272"/>
  <c r="BE1262"/>
  <c r="CF1262" s="1"/>
  <c r="BE1232"/>
  <c r="CF1232" s="1"/>
  <c r="BE1277"/>
  <c r="CF1277" s="1"/>
  <c r="BD1273"/>
  <c r="CE1273" s="1"/>
  <c r="BD1472"/>
  <c r="AZ1273"/>
  <c r="CA1273" s="1"/>
  <c r="AZ1472"/>
  <c r="AF1273"/>
  <c r="AF1472"/>
  <c r="AF1475" s="1"/>
  <c r="H1273"/>
  <c r="H1472"/>
  <c r="S1357"/>
  <c r="S1467" s="1"/>
  <c r="S1355"/>
  <c r="AM1468"/>
  <c r="W1468"/>
  <c r="O1365"/>
  <c r="O1405"/>
  <c r="AO1405"/>
  <c r="AO1365"/>
  <c r="V1370"/>
  <c r="V1405"/>
  <c r="R1420"/>
  <c r="R1435"/>
  <c r="AE1420"/>
  <c r="AE1435"/>
  <c r="AR1420"/>
  <c r="AR1435"/>
  <c r="BE1420"/>
  <c r="CF1420" s="1"/>
  <c r="BE1435"/>
  <c r="AY1419"/>
  <c r="R1436"/>
  <c r="AI362"/>
  <c r="V363"/>
  <c r="AI363"/>
  <c r="AW363"/>
  <c r="V364"/>
  <c r="AI364"/>
  <c r="AW364"/>
  <c r="BC298"/>
  <c r="CD298" s="1"/>
  <c r="Y21" i="4" s="1"/>
  <c r="AU298" i="1"/>
  <c r="BU298" s="1"/>
  <c r="AJ298"/>
  <c r="AD298"/>
  <c r="X298"/>
  <c r="S298"/>
  <c r="M298"/>
  <c r="O324"/>
  <c r="AO324"/>
  <c r="AO325"/>
  <c r="O326"/>
  <c r="AB326"/>
  <c r="AO326"/>
  <c r="AA357"/>
  <c r="AH357"/>
  <c r="AQ479"/>
  <c r="N479"/>
  <c r="AU474"/>
  <c r="BU474" s="1"/>
  <c r="H474"/>
  <c r="BB484"/>
  <c r="S489"/>
  <c r="S492" s="1"/>
  <c r="AN726"/>
  <c r="AI638"/>
  <c r="AW638"/>
  <c r="V639"/>
  <c r="AI639"/>
  <c r="V640"/>
  <c r="AI640"/>
  <c r="AW640"/>
  <c r="L674"/>
  <c r="AX674"/>
  <c r="L675"/>
  <c r="Y675"/>
  <c r="AL675"/>
  <c r="AX675"/>
  <c r="L676"/>
  <c r="Y676"/>
  <c r="AL676"/>
  <c r="AX676"/>
  <c r="AU721"/>
  <c r="BU721" s="1"/>
  <c r="N721"/>
  <c r="AS721"/>
  <c r="AM721"/>
  <c r="AG721"/>
  <c r="U721"/>
  <c r="BD875"/>
  <c r="CE875" s="1"/>
  <c r="U875"/>
  <c r="P875"/>
  <c r="J875"/>
  <c r="BK875" s="1"/>
  <c r="AN874"/>
  <c r="BC873"/>
  <c r="CD873" s="1"/>
  <c r="S875"/>
  <c r="AY884"/>
  <c r="AB885"/>
  <c r="AY891"/>
  <c r="AY903"/>
  <c r="AB904"/>
  <c r="AY910"/>
  <c r="AB925"/>
  <c r="AY931"/>
  <c r="AY932"/>
  <c r="AY939"/>
  <c r="AY940"/>
  <c r="AY944"/>
  <c r="AB945"/>
  <c r="Y949"/>
  <c r="AE971"/>
  <c r="AY981"/>
  <c r="AY984"/>
  <c r="AE990"/>
  <c r="Y994"/>
  <c r="AY998"/>
  <c r="AB999"/>
  <c r="AY1036"/>
  <c r="AR1029"/>
  <c r="AB1029"/>
  <c r="BB1028"/>
  <c r="CC1028" s="1"/>
  <c r="R1028"/>
  <c r="AX1016"/>
  <c r="AL1016"/>
  <c r="V1016"/>
  <c r="BD1014"/>
  <c r="CE1014" s="1"/>
  <c r="AZ1014"/>
  <c r="CA1014" s="1"/>
  <c r="AV1014"/>
  <c r="BV1014" s="1"/>
  <c r="AN1014"/>
  <c r="AJ1014"/>
  <c r="AF1014"/>
  <c r="AB1013"/>
  <c r="X1014"/>
  <c r="T1014"/>
  <c r="P1014"/>
  <c r="H1014"/>
  <c r="BB1012"/>
  <c r="CC1012" s="1"/>
  <c r="Y357" i="2" s="1"/>
  <c r="Y1009" i="1"/>
  <c r="O1008"/>
  <c r="AY1041"/>
  <c r="AE1048"/>
  <c r="Y1052"/>
  <c r="I1055"/>
  <c r="AX1055"/>
  <c r="AL1055"/>
  <c r="V1055"/>
  <c r="V1061" s="1"/>
  <c r="AY1067"/>
  <c r="AY1074" s="1"/>
  <c r="AY1068"/>
  <c r="AY1072"/>
  <c r="AY1073" s="1"/>
  <c r="BC1108"/>
  <c r="CD1108" s="1"/>
  <c r="Y17" i="5" s="1"/>
  <c r="AU1108" i="1"/>
  <c r="BU1108" s="1"/>
  <c r="P17" i="5" s="1"/>
  <c r="AQ1108" i="1"/>
  <c r="AM1108"/>
  <c r="AA1108"/>
  <c r="W1108"/>
  <c r="S1108"/>
  <c r="AE1260"/>
  <c r="BE1260"/>
  <c r="CF1260" s="1"/>
  <c r="AE1261"/>
  <c r="BE1261"/>
  <c r="CF1261" s="1"/>
  <c r="AE1250"/>
  <c r="AE1283"/>
  <c r="BE1283"/>
  <c r="CF1283" s="1"/>
  <c r="I1157"/>
  <c r="AE1167"/>
  <c r="AI1167"/>
  <c r="AR1290"/>
  <c r="AR1272"/>
  <c r="AR1474" s="1"/>
  <c r="AP1475"/>
  <c r="V1270"/>
  <c r="R1270"/>
  <c r="AN1263"/>
  <c r="AJ1263"/>
  <c r="AB1365"/>
  <c r="AI1406"/>
  <c r="O1406"/>
  <c r="BB1405"/>
  <c r="AI1317"/>
  <c r="AY1316"/>
  <c r="AW1448"/>
  <c r="AW1461"/>
  <c r="O1503"/>
  <c r="AY1502"/>
  <c r="Y1559"/>
  <c r="AL1559"/>
  <c r="AL1657" s="1"/>
  <c r="AX1559"/>
  <c r="AX1657" s="1"/>
  <c r="AA1475"/>
  <c r="S1475"/>
  <c r="BA1263"/>
  <c r="CB1263" s="1"/>
  <c r="AS1263"/>
  <c r="AK1263"/>
  <c r="AG1263"/>
  <c r="AC1263"/>
  <c r="U1263"/>
  <c r="CE1256"/>
  <c r="Z19" i="5" s="1"/>
  <c r="V1353" i="1"/>
  <c r="AW1353"/>
  <c r="AI1354"/>
  <c r="AY1299"/>
  <c r="AY1315"/>
  <c r="AB1321"/>
  <c r="R1406"/>
  <c r="BE1406"/>
  <c r="CF1406" s="1"/>
  <c r="AY1374"/>
  <c r="AB1380"/>
  <c r="AY1389"/>
  <c r="AY1411"/>
  <c r="Y1494"/>
  <c r="AL1494"/>
  <c r="AX1494"/>
  <c r="AB1503"/>
  <c r="AB1507"/>
  <c r="AY1565"/>
  <c r="AE1583"/>
  <c r="Y1588"/>
  <c r="AE1592"/>
  <c r="Y1596"/>
  <c r="AE1600"/>
  <c r="Y1604"/>
  <c r="AE1608"/>
  <c r="Y1612"/>
  <c r="AY1642"/>
  <c r="AY1696"/>
  <c r="AY1697"/>
  <c r="AB1703"/>
  <c r="AG1273"/>
  <c r="AG1472"/>
  <c r="AG1475" s="1"/>
  <c r="Q1273"/>
  <c r="Q1472"/>
  <c r="AO1353"/>
  <c r="AO1297"/>
  <c r="BB1353"/>
  <c r="CC1353" s="1"/>
  <c r="Y442" i="2" s="1"/>
  <c r="BB1297" i="1"/>
  <c r="CC1297" s="1"/>
  <c r="K1355"/>
  <c r="L1405"/>
  <c r="L1365"/>
  <c r="BM1365" s="1"/>
  <c r="O1420"/>
  <c r="O1435"/>
  <c r="M1250"/>
  <c r="Q1250"/>
  <c r="U1250"/>
  <c r="AC1250"/>
  <c r="AG1250"/>
  <c r="AK1250"/>
  <c r="AS1250"/>
  <c r="BA1250"/>
  <c r="CB1250" s="1"/>
  <c r="BC1291"/>
  <c r="CD1291" s="1"/>
  <c r="AU1291"/>
  <c r="BU1291" s="1"/>
  <c r="AQ1291"/>
  <c r="AM1291"/>
  <c r="AA1291"/>
  <c r="W1291"/>
  <c r="S1291"/>
  <c r="K1291"/>
  <c r="BC1273"/>
  <c r="CD1273" s="1"/>
  <c r="AU1273"/>
  <c r="BU1273" s="1"/>
  <c r="AM1273"/>
  <c r="W1273"/>
  <c r="BA1273"/>
  <c r="CB1273" s="1"/>
  <c r="AS1273"/>
  <c r="AK1273"/>
  <c r="AC1273"/>
  <c r="U1273"/>
  <c r="M1273"/>
  <c r="CB1256"/>
  <c r="W19" i="5" s="1"/>
  <c r="O1354" i="1"/>
  <c r="AB1354"/>
  <c r="AY1312"/>
  <c r="AY1328"/>
  <c r="AY1329"/>
  <c r="S1358"/>
  <c r="S1468" s="1"/>
  <c r="AK1467"/>
  <c r="W1355"/>
  <c r="Y1406"/>
  <c r="AL1406"/>
  <c r="AX1406"/>
  <c r="AB1435"/>
  <c r="AO1435"/>
  <c r="O1436"/>
  <c r="AB1420"/>
  <c r="AO1436"/>
  <c r="BB1436"/>
  <c r="CC1436" s="1"/>
  <c r="Y558" i="2" s="1"/>
  <c r="AO1420" i="1"/>
  <c r="Y1425"/>
  <c r="AX1405"/>
  <c r="AX1435"/>
  <c r="AB1461"/>
  <c r="AY1522"/>
  <c r="AB1540"/>
  <c r="AB1621"/>
  <c r="AY1764"/>
  <c r="O1443"/>
  <c r="O1461"/>
  <c r="BB1443"/>
  <c r="CC1443" s="1"/>
  <c r="BB1461"/>
  <c r="AB1443"/>
  <c r="AB1462"/>
  <c r="O1678"/>
  <c r="BB1678"/>
  <c r="CC1678" s="1"/>
  <c r="AB1678"/>
  <c r="T1263"/>
  <c r="P1263"/>
  <c r="H1263"/>
  <c r="BC1285"/>
  <c r="AU1285"/>
  <c r="AQ1285"/>
  <c r="AQ1286" s="1"/>
  <c r="AM1285"/>
  <c r="AM1286" s="1"/>
  <c r="AA1285"/>
  <c r="AA1286" s="1"/>
  <c r="W1285"/>
  <c r="W1286" s="1"/>
  <c r="S1285"/>
  <c r="S1286" s="1"/>
  <c r="AY1295"/>
  <c r="AY1296"/>
  <c r="BE1297"/>
  <c r="CF1297" s="1"/>
  <c r="AW1297"/>
  <c r="I1297"/>
  <c r="AB1301"/>
  <c r="AY1303"/>
  <c r="AY1308"/>
  <c r="AE1330"/>
  <c r="Y1335"/>
  <c r="I1353"/>
  <c r="AY1369"/>
  <c r="AB1390"/>
  <c r="Y1397"/>
  <c r="AB1412"/>
  <c r="L1435"/>
  <c r="Y1435"/>
  <c r="AL1436"/>
  <c r="AX1436"/>
  <c r="AY1424"/>
  <c r="AI1405"/>
  <c r="AE1405"/>
  <c r="I1405"/>
  <c r="AO1462"/>
  <c r="V1435"/>
  <c r="AY1509"/>
  <c r="AY1527"/>
  <c r="Y1544"/>
  <c r="AE1548"/>
  <c r="AE1571"/>
  <c r="Y1575"/>
  <c r="AE1634"/>
  <c r="AY1677"/>
  <c r="Y1714"/>
  <c r="AE1719"/>
  <c r="AE1734"/>
  <c r="I1420"/>
  <c r="I1435"/>
  <c r="AW1420"/>
  <c r="AW1435"/>
  <c r="AL1443"/>
  <c r="AL1461"/>
  <c r="AX1443"/>
  <c r="AX1461"/>
  <c r="AR1503"/>
  <c r="BE1503"/>
  <c r="CF1503" s="1"/>
  <c r="Q1263"/>
  <c r="M1263"/>
  <c r="V1297"/>
  <c r="R1297"/>
  <c r="BS1297" s="1"/>
  <c r="AY1304"/>
  <c r="AB1309"/>
  <c r="Y1313"/>
  <c r="Y1317"/>
  <c r="AY1320"/>
  <c r="AY1333"/>
  <c r="AY1334"/>
  <c r="BD1355"/>
  <c r="AZ1355"/>
  <c r="CA1355" s="1"/>
  <c r="AV1355"/>
  <c r="AN1355"/>
  <c r="AJ1355"/>
  <c r="AF1355"/>
  <c r="X1355"/>
  <c r="T1355"/>
  <c r="P1355"/>
  <c r="H1355"/>
  <c r="AP1467"/>
  <c r="AH1467"/>
  <c r="AD1467"/>
  <c r="Z1467"/>
  <c r="AB1370"/>
  <c r="Y1375"/>
  <c r="AY1379"/>
  <c r="AY1384"/>
  <c r="AB1385"/>
  <c r="AY1395"/>
  <c r="AY1396"/>
  <c r="AY1401"/>
  <c r="AB1402"/>
  <c r="AE1425"/>
  <c r="AT1407"/>
  <c r="BT1407" s="1"/>
  <c r="AP1407"/>
  <c r="AH1407"/>
  <c r="AD1407"/>
  <c r="Z1407"/>
  <c r="AR1405"/>
  <c r="L1431"/>
  <c r="BM1431" s="1"/>
  <c r="Y1448"/>
  <c r="AE1453"/>
  <c r="AE1462"/>
  <c r="BE1461"/>
  <c r="L1461"/>
  <c r="AY1513"/>
  <c r="AY1514"/>
  <c r="AB1519"/>
  <c r="AE1528"/>
  <c r="Y1532"/>
  <c r="AB1662"/>
  <c r="Y1683"/>
  <c r="AY1429"/>
  <c r="AY1441"/>
  <c r="AE1448"/>
  <c r="Y1453"/>
  <c r="AY1457"/>
  <c r="V1461"/>
  <c r="R1461"/>
  <c r="AY1493"/>
  <c r="AY1497"/>
  <c r="AY1517"/>
  <c r="AY1523"/>
  <c r="AY1531"/>
  <c r="Y1536"/>
  <c r="AY1542"/>
  <c r="AY1543"/>
  <c r="AT1552"/>
  <c r="AP1552"/>
  <c r="AH1552"/>
  <c r="AD1552"/>
  <c r="Z1552"/>
  <c r="N1552"/>
  <c r="J1552"/>
  <c r="AY1558"/>
  <c r="AB1567"/>
  <c r="Y1571"/>
  <c r="AE1575"/>
  <c r="Y1579"/>
  <c r="Y1583"/>
  <c r="AE1588"/>
  <c r="Y1592"/>
  <c r="AE1596"/>
  <c r="Y1600"/>
  <c r="AE1604"/>
  <c r="Y1608"/>
  <c r="AE1612"/>
  <c r="AY1619"/>
  <c r="AY1624"/>
  <c r="AY1629"/>
  <c r="AB1630"/>
  <c r="Y1634"/>
  <c r="AY1637"/>
  <c r="AB1643"/>
  <c r="AB1668"/>
  <c r="AY1681"/>
  <c r="AY1682"/>
  <c r="AY1687"/>
  <c r="AB1688"/>
  <c r="Y1693"/>
  <c r="AE1698"/>
  <c r="AY1706"/>
  <c r="AE1714"/>
  <c r="Y1719"/>
  <c r="AY1723"/>
  <c r="AB1729"/>
  <c r="Y1734"/>
  <c r="AY1738"/>
  <c r="AB1766"/>
  <c r="AO1766"/>
  <c r="AE1431"/>
  <c r="AY1451"/>
  <c r="AY1452"/>
  <c r="AB1458"/>
  <c r="AI1461"/>
  <c r="AE1461"/>
  <c r="AY1501"/>
  <c r="AY1506"/>
  <c r="AY1510"/>
  <c r="AB1511"/>
  <c r="Y1515"/>
  <c r="AY1518"/>
  <c r="AB1524"/>
  <c r="Y1528"/>
  <c r="AY1535"/>
  <c r="AY1538"/>
  <c r="AE1544"/>
  <c r="Y1548"/>
  <c r="BC1552"/>
  <c r="AU1552"/>
  <c r="AQ1552"/>
  <c r="AM1552"/>
  <c r="AA1552"/>
  <c r="W1552"/>
  <c r="S1552"/>
  <c r="K1552"/>
  <c r="AB1559"/>
  <c r="AY1569"/>
  <c r="AY1570"/>
  <c r="AY1578"/>
  <c r="AY1581"/>
  <c r="AY1582"/>
  <c r="AY1590"/>
  <c r="AY1591"/>
  <c r="AY1598"/>
  <c r="AY1599"/>
  <c r="AY1606"/>
  <c r="AY1607"/>
  <c r="AY1614"/>
  <c r="AY1620"/>
  <c r="AB1625"/>
  <c r="AY1632"/>
  <c r="AY1633"/>
  <c r="AB1638"/>
  <c r="AE1683"/>
  <c r="AY1691"/>
  <c r="AY1692"/>
  <c r="AY1717"/>
  <c r="AY1718"/>
  <c r="AB1724"/>
  <c r="AY1733"/>
  <c r="AB1739"/>
  <c r="L1766"/>
  <c r="BM1766" s="1"/>
  <c r="AY1765"/>
  <c r="I1766"/>
  <c r="BJ1766" s="1"/>
  <c r="AY1737"/>
  <c r="AY1732"/>
  <c r="AY1727"/>
  <c r="AY1722"/>
  <c r="I1719"/>
  <c r="BJ1719" s="1"/>
  <c r="I1714"/>
  <c r="BJ1714" s="1"/>
  <c r="I1708"/>
  <c r="BJ1708" s="1"/>
  <c r="AY1701"/>
  <c r="I1698"/>
  <c r="BJ1698" s="1"/>
  <c r="I1693"/>
  <c r="BJ1693" s="1"/>
  <c r="I1688"/>
  <c r="BJ1688" s="1"/>
  <c r="I1683"/>
  <c r="BJ1683" s="1"/>
  <c r="AY1676"/>
  <c r="AY1666"/>
  <c r="AY1660"/>
  <c r="AY1641"/>
  <c r="I1638"/>
  <c r="BJ1638" s="1"/>
  <c r="I1634"/>
  <c r="BJ1634" s="1"/>
  <c r="AY1628"/>
  <c r="AY1623"/>
  <c r="I1621"/>
  <c r="BJ1621" s="1"/>
  <c r="I1616"/>
  <c r="BJ1616" s="1"/>
  <c r="I1612"/>
  <c r="BJ1612" s="1"/>
  <c r="I1608"/>
  <c r="BJ1608" s="1"/>
  <c r="AY1602"/>
  <c r="I1600"/>
  <c r="BJ1600" s="1"/>
  <c r="I1596"/>
  <c r="BJ1596" s="1"/>
  <c r="I1592"/>
  <c r="BJ1592" s="1"/>
  <c r="I1588"/>
  <c r="BJ1588" s="1"/>
  <c r="I1583"/>
  <c r="AY1577"/>
  <c r="I1575"/>
  <c r="BJ1575" s="1"/>
  <c r="I1571"/>
  <c r="BJ1571" s="1"/>
  <c r="I1567"/>
  <c r="BJ1567" s="1"/>
  <c r="I1563"/>
  <c r="BJ1563" s="1"/>
  <c r="I1559"/>
  <c r="I1548"/>
  <c r="BJ1548" s="1"/>
  <c r="I1544"/>
  <c r="BJ1544" s="1"/>
  <c r="I1540"/>
  <c r="BJ1540" s="1"/>
  <c r="AY1534"/>
  <c r="AY1530"/>
  <c r="I1528"/>
  <c r="BJ1528" s="1"/>
  <c r="I1524"/>
  <c r="BJ1524" s="1"/>
  <c r="I1519"/>
  <c r="BJ1519" s="1"/>
  <c r="I1515"/>
  <c r="BJ1515" s="1"/>
  <c r="I1511"/>
  <c r="BJ1511" s="1"/>
  <c r="AY1505"/>
  <c r="I1503"/>
  <c r="AY1456"/>
  <c r="I1453"/>
  <c r="BJ1453" s="1"/>
  <c r="I1448"/>
  <c r="BJ1448" s="1"/>
  <c r="I1443"/>
  <c r="I1431"/>
  <c r="BJ1431" s="1"/>
  <c r="AY1430"/>
  <c r="AY1423"/>
  <c r="AY1418"/>
  <c r="AY1410"/>
  <c r="AY1400"/>
  <c r="I1397"/>
  <c r="BJ1397" s="1"/>
  <c r="I1390"/>
  <c r="BJ1390" s="1"/>
  <c r="AY1383"/>
  <c r="AY1378"/>
  <c r="AY1373"/>
  <c r="I1370"/>
  <c r="AY1363"/>
  <c r="BD1358"/>
  <c r="AZ1358"/>
  <c r="AN1468"/>
  <c r="AJ1468"/>
  <c r="AF1358"/>
  <c r="AF1468" s="1"/>
  <c r="X1468"/>
  <c r="T1468"/>
  <c r="BA1358"/>
  <c r="AS1358"/>
  <c r="AS1468" s="1"/>
  <c r="AK1468"/>
  <c r="AG1468"/>
  <c r="AC1468"/>
  <c r="U1468"/>
  <c r="I1335"/>
  <c r="BJ1335" s="1"/>
  <c r="I1330"/>
  <c r="AY1319"/>
  <c r="I1317"/>
  <c r="AY1311"/>
  <c r="I1309"/>
  <c r="BJ1309" s="1"/>
  <c r="I1305"/>
  <c r="BJ1305" s="1"/>
  <c r="I1301"/>
  <c r="BJ1301" s="1"/>
  <c r="BA1285"/>
  <c r="AS1285"/>
  <c r="AS1286" s="1"/>
  <c r="AK1285"/>
  <c r="AK1286" s="1"/>
  <c r="AG1285"/>
  <c r="AG1286" s="1"/>
  <c r="AC1285"/>
  <c r="AC1286" s="1"/>
  <c r="U1285"/>
  <c r="U1286" s="1"/>
  <c r="BC1280"/>
  <c r="CD1280" s="1"/>
  <c r="AU1280"/>
  <c r="BU1280" s="1"/>
  <c r="AQ1280"/>
  <c r="AM1280"/>
  <c r="AA1280"/>
  <c r="W1280"/>
  <c r="S1280"/>
  <c r="AY1050"/>
  <c r="I1048"/>
  <c r="BJ1048" s="1"/>
  <c r="I1043"/>
  <c r="AT1023"/>
  <c r="AP1023"/>
  <c r="AH1023"/>
  <c r="AD1023"/>
  <c r="Z1023"/>
  <c r="BC1023"/>
  <c r="AU1023"/>
  <c r="AQ1023"/>
  <c r="AM1023"/>
  <c r="AA1023"/>
  <c r="W1023"/>
  <c r="S1023"/>
  <c r="I1038"/>
  <c r="BJ1038" s="1"/>
  <c r="AY1002"/>
  <c r="AY997"/>
  <c r="AY992"/>
  <c r="AY988"/>
  <c r="I986"/>
  <c r="BJ986" s="1"/>
  <c r="AY980"/>
  <c r="I976"/>
  <c r="BJ976" s="1"/>
  <c r="I971"/>
  <c r="AY965"/>
  <c r="AY959"/>
  <c r="AY955"/>
  <c r="AY951"/>
  <c r="I949"/>
  <c r="AY943"/>
  <c r="I941"/>
  <c r="BJ941" s="1"/>
  <c r="I937"/>
  <c r="BJ937" s="1"/>
  <c r="I933"/>
  <c r="BJ933" s="1"/>
  <c r="I929"/>
  <c r="BJ929" s="1"/>
  <c r="I925"/>
  <c r="BJ925" s="1"/>
  <c r="AY919"/>
  <c r="I917"/>
  <c r="I912"/>
  <c r="BJ912" s="1"/>
  <c r="I908"/>
  <c r="BJ908" s="1"/>
  <c r="I904"/>
  <c r="BJ904" s="1"/>
  <c r="I898"/>
  <c r="I893"/>
  <c r="BJ893" s="1"/>
  <c r="I889"/>
  <c r="BJ889" s="1"/>
  <c r="I885"/>
  <c r="AR483"/>
  <c r="AR477"/>
  <c r="AH737"/>
  <c r="AH677"/>
  <c r="L734"/>
  <c r="L753"/>
  <c r="AX753"/>
  <c r="AX734"/>
  <c r="AD873"/>
  <c r="AD756"/>
  <c r="AW222"/>
  <c r="AW362"/>
  <c r="J873"/>
  <c r="J757"/>
  <c r="V297"/>
  <c r="R347"/>
  <c r="M725"/>
  <c r="Y753"/>
  <c r="Y873" s="1"/>
  <c r="J149"/>
  <c r="AY174"/>
  <c r="AY189" s="1"/>
  <c r="AL184"/>
  <c r="Y186"/>
  <c r="X214"/>
  <c r="S214"/>
  <c r="AR326"/>
  <c r="R324"/>
  <c r="U327"/>
  <c r="AO347"/>
  <c r="AZ345"/>
  <c r="CA345" s="1"/>
  <c r="V23" i="4" s="1"/>
  <c r="AY336" i="1"/>
  <c r="AY337"/>
  <c r="AT345"/>
  <c r="BT345" s="1"/>
  <c r="O23" i="4" s="1"/>
  <c r="AL345" i="1"/>
  <c r="H345"/>
  <c r="N345"/>
  <c r="T345"/>
  <c r="Z345"/>
  <c r="AF345"/>
  <c r="AK345"/>
  <c r="N365"/>
  <c r="AC490"/>
  <c r="BA485"/>
  <c r="CB485" s="1"/>
  <c r="N485"/>
  <c r="I484"/>
  <c r="H490"/>
  <c r="AO638"/>
  <c r="BB674"/>
  <c r="CC674" s="1"/>
  <c r="BB675"/>
  <c r="BB676"/>
  <c r="CC676" s="1"/>
  <c r="AB718"/>
  <c r="AY702"/>
  <c r="AY708"/>
  <c r="AT721"/>
  <c r="BT721" s="1"/>
  <c r="AL734"/>
  <c r="N757"/>
  <c r="N756"/>
  <c r="AZ874"/>
  <c r="CA874" s="1"/>
  <c r="P874"/>
  <c r="Z848"/>
  <c r="AD870"/>
  <c r="AE150"/>
  <c r="BE150"/>
  <c r="CF150" s="1"/>
  <c r="BC149"/>
  <c r="CD149" s="1"/>
  <c r="Y14" i="4" s="1"/>
  <c r="AQ149" i="1"/>
  <c r="AE186"/>
  <c r="AY196"/>
  <c r="AY201"/>
  <c r="AY202"/>
  <c r="AY208"/>
  <c r="AV214"/>
  <c r="BV214" s="1"/>
  <c r="Q18" i="4" s="1"/>
  <c r="AQ214" i="1"/>
  <c r="AK214"/>
  <c r="AE362"/>
  <c r="AR362"/>
  <c r="BE362"/>
  <c r="CF362" s="1"/>
  <c r="BE363"/>
  <c r="CF363" s="1"/>
  <c r="AE364"/>
  <c r="AR364"/>
  <c r="AI222"/>
  <c r="AE222"/>
  <c r="AK298"/>
  <c r="T298"/>
  <c r="AZ298"/>
  <c r="CA298" s="1"/>
  <c r="V21" i="4" s="1"/>
  <c r="AS298" i="1"/>
  <c r="AA298"/>
  <c r="J298"/>
  <c r="AY310"/>
  <c r="AY311"/>
  <c r="AY312"/>
  <c r="V325"/>
  <c r="V326"/>
  <c r="L325"/>
  <c r="AX325"/>
  <c r="AS327"/>
  <c r="AC327"/>
  <c r="AP345"/>
  <c r="AM357"/>
  <c r="AA365"/>
  <c r="BA365"/>
  <c r="CB365" s="1"/>
  <c r="AP479"/>
  <c r="X490"/>
  <c r="M490"/>
  <c r="AH489"/>
  <c r="AH492" s="1"/>
  <c r="AC489"/>
  <c r="V483"/>
  <c r="L604"/>
  <c r="Y604"/>
  <c r="AL604"/>
  <c r="AX604"/>
  <c r="Y606"/>
  <c r="AL606"/>
  <c r="AX606"/>
  <c r="AC641"/>
  <c r="W641"/>
  <c r="K724"/>
  <c r="BD739"/>
  <c r="CE739" s="1"/>
  <c r="U739"/>
  <c r="BA738"/>
  <c r="CB738" s="1"/>
  <c r="AT738"/>
  <c r="BT738" s="1"/>
  <c r="R719"/>
  <c r="BE720"/>
  <c r="CF720" s="1"/>
  <c r="BC721"/>
  <c r="CD721" s="1"/>
  <c r="AE875"/>
  <c r="AP757"/>
  <c r="AL756"/>
  <c r="W870"/>
  <c r="AV870"/>
  <c r="BV870" s="1"/>
  <c r="Q11" i="5" s="1"/>
  <c r="AR870" i="1"/>
  <c r="AO150"/>
  <c r="AI477"/>
  <c r="AI483"/>
  <c r="AI484"/>
  <c r="AI478"/>
  <c r="AZ489"/>
  <c r="AZ474"/>
  <c r="CA474" s="1"/>
  <c r="T489"/>
  <c r="T492" s="1"/>
  <c r="T474"/>
  <c r="AM737"/>
  <c r="AM677"/>
  <c r="AY732"/>
  <c r="O754"/>
  <c r="S873"/>
  <c r="S757"/>
  <c r="O150"/>
  <c r="AD149"/>
  <c r="AM214"/>
  <c r="AG214"/>
  <c r="AR296"/>
  <c r="R297"/>
  <c r="AR297"/>
  <c r="R296"/>
  <c r="AY281"/>
  <c r="AY282"/>
  <c r="V296"/>
  <c r="L297"/>
  <c r="AX297"/>
  <c r="W357"/>
  <c r="AP357"/>
  <c r="S357"/>
  <c r="V478"/>
  <c r="AW484"/>
  <c r="U489"/>
  <c r="U492" s="1"/>
  <c r="AY611"/>
  <c r="AY622"/>
  <c r="AY623"/>
  <c r="BA725"/>
  <c r="CB725" s="1"/>
  <c r="AC725"/>
  <c r="AT677"/>
  <c r="BT677" s="1"/>
  <c r="Z721"/>
  <c r="P721"/>
  <c r="AO874"/>
  <c r="AY745"/>
  <c r="AY750"/>
  <c r="AD757"/>
  <c r="AU848"/>
  <c r="BU848" s="1"/>
  <c r="AN870"/>
  <c r="AM149"/>
  <c r="AA149"/>
  <c r="AL186"/>
  <c r="AX186"/>
  <c r="AL187"/>
  <c r="AX187"/>
  <c r="L188"/>
  <c r="AL188"/>
  <c r="AX188"/>
  <c r="AE187"/>
  <c r="AR184"/>
  <c r="BE187"/>
  <c r="CF187" s="1"/>
  <c r="AE188"/>
  <c r="BE188"/>
  <c r="CF188" s="1"/>
  <c r="BA214"/>
  <c r="CB214" s="1"/>
  <c r="W18" i="4" s="1"/>
  <c r="O362" i="1"/>
  <c r="AO362"/>
  <c r="O363"/>
  <c r="AB363"/>
  <c r="AO363"/>
  <c r="BB363"/>
  <c r="CC363" s="1"/>
  <c r="O364"/>
  <c r="AB364"/>
  <c r="AO364"/>
  <c r="BB364"/>
  <c r="CC364" s="1"/>
  <c r="AY227"/>
  <c r="AY228"/>
  <c r="AY229"/>
  <c r="BE295"/>
  <c r="CF295" s="1"/>
  <c r="AE296"/>
  <c r="BE296"/>
  <c r="CF296" s="1"/>
  <c r="AE297"/>
  <c r="BE297"/>
  <c r="CF297" s="1"/>
  <c r="L295"/>
  <c r="L296"/>
  <c r="AX296"/>
  <c r="AL297"/>
  <c r="AP298"/>
  <c r="AB325"/>
  <c r="AT327"/>
  <c r="BT327" s="1"/>
  <c r="O22" i="4" s="1"/>
  <c r="H327" i="1"/>
  <c r="AX363"/>
  <c r="L364"/>
  <c r="AU345"/>
  <c r="BU345" s="1"/>
  <c r="P23" i="4" s="1"/>
  <c r="BC345" i="1"/>
  <c r="CD345" s="1"/>
  <c r="Y23" i="4" s="1"/>
  <c r="Z357" i="1"/>
  <c r="AZ357"/>
  <c r="CA357" s="1"/>
  <c r="U357"/>
  <c r="AU365"/>
  <c r="BU365" s="1"/>
  <c r="AK365"/>
  <c r="AG365"/>
  <c r="AC365"/>
  <c r="K365"/>
  <c r="AS365"/>
  <c r="J479"/>
  <c r="BA474"/>
  <c r="CB474" s="1"/>
  <c r="AU489"/>
  <c r="AK489"/>
  <c r="AK492" s="1"/>
  <c r="H489"/>
  <c r="AX484"/>
  <c r="Y484"/>
  <c r="AX483"/>
  <c r="O483"/>
  <c r="J485"/>
  <c r="U726"/>
  <c r="AK726"/>
  <c r="V605"/>
  <c r="V606"/>
  <c r="AY554"/>
  <c r="AY555"/>
  <c r="AB604"/>
  <c r="AY580"/>
  <c r="O638"/>
  <c r="AB639"/>
  <c r="BB639"/>
  <c r="CC639" s="1"/>
  <c r="AB640"/>
  <c r="AO640"/>
  <c r="BB640"/>
  <c r="CC640" s="1"/>
  <c r="W725"/>
  <c r="R605"/>
  <c r="AR675"/>
  <c r="R676"/>
  <c r="S641"/>
  <c r="R675"/>
  <c r="AY654"/>
  <c r="AR676"/>
  <c r="AY665"/>
  <c r="AU739"/>
  <c r="BU739" s="1"/>
  <c r="Z739"/>
  <c r="AU738"/>
  <c r="BU738" s="1"/>
  <c r="AP738"/>
  <c r="AJ738"/>
  <c r="Z738"/>
  <c r="S677"/>
  <c r="AW718"/>
  <c r="V719"/>
  <c r="AX719"/>
  <c r="L720"/>
  <c r="AC739"/>
  <c r="AQ721"/>
  <c r="AA721"/>
  <c r="K721"/>
  <c r="AJ721"/>
  <c r="X721"/>
  <c r="M721"/>
  <c r="AI734"/>
  <c r="AE734"/>
  <c r="BA875"/>
  <c r="CB875" s="1"/>
  <c r="Q875"/>
  <c r="O847"/>
  <c r="BB847"/>
  <c r="CC847" s="1"/>
  <c r="AY805"/>
  <c r="BB845"/>
  <c r="CC845" s="1"/>
  <c r="AB846"/>
  <c r="AO846"/>
  <c r="AY810"/>
  <c r="W848"/>
  <c r="N870"/>
  <c r="AT870"/>
  <c r="BT870" s="1"/>
  <c r="O11" i="5" s="1"/>
  <c r="S149" i="1"/>
  <c r="V187"/>
  <c r="V188"/>
  <c r="AI214"/>
  <c r="AU214"/>
  <c r="BU214" s="1"/>
  <c r="P18" i="4" s="1"/>
  <c r="Y222" i="1"/>
  <c r="AB296"/>
  <c r="BB296"/>
  <c r="CC296" s="1"/>
  <c r="BB297"/>
  <c r="CC297" s="1"/>
  <c r="AN298"/>
  <c r="BD298"/>
  <c r="CE298" s="1"/>
  <c r="Z21" i="4" s="1"/>
  <c r="AF298" i="1"/>
  <c r="N298"/>
  <c r="H298"/>
  <c r="BE324"/>
  <c r="CF324" s="1"/>
  <c r="AB552" i="2" s="1"/>
  <c r="AE325" i="1"/>
  <c r="AR325"/>
  <c r="R326"/>
  <c r="AE326"/>
  <c r="BE326"/>
  <c r="CF326" s="1"/>
  <c r="AB554" i="2" s="1"/>
  <c r="AP327" i="1"/>
  <c r="AT357"/>
  <c r="BT357" s="1"/>
  <c r="AM365"/>
  <c r="AD479"/>
  <c r="L477"/>
  <c r="BA490"/>
  <c r="CB490" s="1"/>
  <c r="K474"/>
  <c r="AQ489"/>
  <c r="AQ492" s="1"/>
  <c r="AG474"/>
  <c r="AK485"/>
  <c r="Q485"/>
  <c r="Z485"/>
  <c r="R604"/>
  <c r="T726"/>
  <c r="Z726"/>
  <c r="AJ726"/>
  <c r="AP726"/>
  <c r="AB605"/>
  <c r="AY522"/>
  <c r="AY527"/>
  <c r="AY532"/>
  <c r="AY538"/>
  <c r="BE638"/>
  <c r="CF638" s="1"/>
  <c r="BE640"/>
  <c r="CF640" s="1"/>
  <c r="BC725"/>
  <c r="CD725" s="1"/>
  <c r="AU725"/>
  <c r="BU725" s="1"/>
  <c r="AP725"/>
  <c r="S725"/>
  <c r="N725"/>
  <c r="H725"/>
  <c r="O674"/>
  <c r="AO674"/>
  <c r="O675"/>
  <c r="AO675"/>
  <c r="O676"/>
  <c r="AO676"/>
  <c r="BA641"/>
  <c r="CB641" s="1"/>
  <c r="AK641"/>
  <c r="BC739"/>
  <c r="CD739" s="1"/>
  <c r="AV739"/>
  <c r="BV739" s="1"/>
  <c r="AQ739"/>
  <c r="AA739"/>
  <c r="BC738"/>
  <c r="CD738" s="1"/>
  <c r="AK738"/>
  <c r="AF738"/>
  <c r="AR718"/>
  <c r="BE718"/>
  <c r="CF718" s="1"/>
  <c r="AE719"/>
  <c r="AE720"/>
  <c r="AY696"/>
  <c r="AH721"/>
  <c r="BD721"/>
  <c r="CE721" s="1"/>
  <c r="AE756"/>
  <c r="AR874"/>
  <c r="AR875"/>
  <c r="V734"/>
  <c r="R734"/>
  <c r="AG875"/>
  <c r="X875"/>
  <c r="M875"/>
  <c r="AR753"/>
  <c r="AR756" s="1"/>
  <c r="AL847"/>
  <c r="AM848"/>
  <c r="S848"/>
  <c r="AI870"/>
  <c r="AY852"/>
  <c r="AY856"/>
  <c r="AY857"/>
  <c r="J870"/>
  <c r="AB186"/>
  <c r="AB176"/>
  <c r="BB186"/>
  <c r="BB176"/>
  <c r="CC176" s="1"/>
  <c r="BB362"/>
  <c r="CC362" s="1"/>
  <c r="BB222"/>
  <c r="CC222" s="1"/>
  <c r="X19" i="4" s="1"/>
  <c r="Y344" i="1"/>
  <c r="AY241"/>
  <c r="O297"/>
  <c r="Y334"/>
  <c r="Y347"/>
  <c r="V186"/>
  <c r="V176"/>
  <c r="AY219"/>
  <c r="I362"/>
  <c r="V362"/>
  <c r="AY221"/>
  <c r="I364"/>
  <c r="R344"/>
  <c r="AE344"/>
  <c r="BE344"/>
  <c r="CF344" s="1"/>
  <c r="AS149"/>
  <c r="U149"/>
  <c r="O255"/>
  <c r="AR262"/>
  <c r="AB295"/>
  <c r="AW314"/>
  <c r="P357"/>
  <c r="Q149"/>
  <c r="AE184"/>
  <c r="AO222"/>
  <c r="O230"/>
  <c r="AO295"/>
  <c r="O296"/>
  <c r="AB242"/>
  <c r="AW269"/>
  <c r="Y326"/>
  <c r="N327"/>
  <c r="AV327"/>
  <c r="BV327" s="1"/>
  <c r="Q22" i="4" s="1"/>
  <c r="T327" i="1"/>
  <c r="M345"/>
  <c r="S345"/>
  <c r="AL347"/>
  <c r="AZ365"/>
  <c r="CA365" s="1"/>
  <c r="AR150"/>
  <c r="AK149"/>
  <c r="AG149"/>
  <c r="AC149"/>
  <c r="AY171"/>
  <c r="AY172"/>
  <c r="AY173"/>
  <c r="AY175"/>
  <c r="AY190" s="1"/>
  <c r="I176"/>
  <c r="AY179"/>
  <c r="O186"/>
  <c r="AY220"/>
  <c r="I222"/>
  <c r="AR236"/>
  <c r="BE236"/>
  <c r="CF236" s="1"/>
  <c r="Y296"/>
  <c r="Y297"/>
  <c r="I255"/>
  <c r="BJ255" s="1"/>
  <c r="AW255"/>
  <c r="AY254"/>
  <c r="AY283"/>
  <c r="AB284"/>
  <c r="AR291"/>
  <c r="BE291"/>
  <c r="CF291" s="1"/>
  <c r="AB297"/>
  <c r="AX295"/>
  <c r="AI324"/>
  <c r="AW324"/>
  <c r="AI325"/>
  <c r="AI326"/>
  <c r="AW326"/>
  <c r="AY313"/>
  <c r="AB314"/>
  <c r="AR321"/>
  <c r="BE321"/>
  <c r="CF321" s="1"/>
  <c r="BB324"/>
  <c r="AR324"/>
  <c r="AH327"/>
  <c r="AN327"/>
  <c r="AJ327"/>
  <c r="AW347"/>
  <c r="AY338"/>
  <c r="AB339"/>
  <c r="AR344"/>
  <c r="K345"/>
  <c r="Q345"/>
  <c r="W345"/>
  <c r="AC345"/>
  <c r="BA345"/>
  <c r="CB345" s="1"/>
  <c r="W23" i="4" s="1"/>
  <c r="BB347" i="1"/>
  <c r="CC347" s="1"/>
  <c r="X23" i="14" s="1"/>
  <c r="AV357" i="1"/>
  <c r="BV357" s="1"/>
  <c r="X357"/>
  <c r="H357"/>
  <c r="AF365"/>
  <c r="P365"/>
  <c r="V150"/>
  <c r="O242"/>
  <c r="O295"/>
  <c r="Y324"/>
  <c r="AB150"/>
  <c r="BB150"/>
  <c r="AY239"/>
  <c r="I295"/>
  <c r="AI242"/>
  <c r="AI295"/>
  <c r="AY240"/>
  <c r="I296"/>
  <c r="AW242"/>
  <c r="AW296"/>
  <c r="AE324"/>
  <c r="BE325"/>
  <c r="CF325" s="1"/>
  <c r="AB553" i="2" s="1"/>
  <c r="AE334" i="1"/>
  <c r="AE347"/>
  <c r="I184"/>
  <c r="AO186"/>
  <c r="AO255"/>
  <c r="BE262"/>
  <c r="CF262" s="1"/>
  <c r="AW284"/>
  <c r="AL295"/>
  <c r="V324"/>
  <c r="AW339"/>
  <c r="V347"/>
  <c r="M149"/>
  <c r="R184"/>
  <c r="BE186"/>
  <c r="O211"/>
  <c r="AO296"/>
  <c r="AO297"/>
  <c r="BE249"/>
  <c r="CF249" s="1"/>
  <c r="BB295"/>
  <c r="CC295" s="1"/>
  <c r="AR295"/>
  <c r="Y325"/>
  <c r="AL324"/>
  <c r="J327"/>
  <c r="X327"/>
  <c r="P327"/>
  <c r="AJ365"/>
  <c r="I150"/>
  <c r="BA149"/>
  <c r="CB149" s="1"/>
  <c r="W14" i="4" s="1"/>
  <c r="R187" i="1"/>
  <c r="AR187"/>
  <c r="R188"/>
  <c r="AR188"/>
  <c r="AI186"/>
  <c r="AY197"/>
  <c r="AY198"/>
  <c r="AY203"/>
  <c r="AY206"/>
  <c r="AY207"/>
  <c r="O222"/>
  <c r="AW295"/>
  <c r="AI296"/>
  <c r="I297"/>
  <c r="AI297"/>
  <c r="AW297"/>
  <c r="AO242"/>
  <c r="AY246"/>
  <c r="AY268"/>
  <c r="AB269"/>
  <c r="BE277"/>
  <c r="CF277" s="1"/>
  <c r="V295"/>
  <c r="R295"/>
  <c r="AX324"/>
  <c r="AD327"/>
  <c r="Z327"/>
  <c r="L324"/>
  <c r="BD327"/>
  <c r="CE327" s="1"/>
  <c r="Z22" i="4" s="1"/>
  <c r="AZ327" i="1"/>
  <c r="CA327" s="1"/>
  <c r="V22" i="4" s="1"/>
  <c r="AF327" i="1"/>
  <c r="AR334"/>
  <c r="BE334"/>
  <c r="CF334" s="1"/>
  <c r="AS345"/>
  <c r="AX347"/>
  <c r="L347"/>
  <c r="AN357"/>
  <c r="AJ357"/>
  <c r="I363"/>
  <c r="AQ365"/>
  <c r="AB362"/>
  <c r="L362"/>
  <c r="AR484"/>
  <c r="AR478"/>
  <c r="AH474"/>
  <c r="AH490"/>
  <c r="AD474"/>
  <c r="AD490"/>
  <c r="BD489"/>
  <c r="CE489" s="1"/>
  <c r="Z34" i="14" s="1"/>
  <c r="BD474" i="1"/>
  <c r="CE474" s="1"/>
  <c r="P489"/>
  <c r="P474"/>
  <c r="V614"/>
  <c r="V638"/>
  <c r="I614"/>
  <c r="I639"/>
  <c r="AW614"/>
  <c r="AW639"/>
  <c r="AY613"/>
  <c r="I640"/>
  <c r="Y619"/>
  <c r="Y638"/>
  <c r="Y674"/>
  <c r="Y649"/>
  <c r="AP737"/>
  <c r="AP677"/>
  <c r="AF677"/>
  <c r="AF737"/>
  <c r="V757"/>
  <c r="V873"/>
  <c r="AI756"/>
  <c r="AI757"/>
  <c r="V344"/>
  <c r="AY428"/>
  <c r="O484"/>
  <c r="AB484"/>
  <c r="AB478"/>
  <c r="Z474"/>
  <c r="Z490"/>
  <c r="AF489"/>
  <c r="AF474"/>
  <c r="Q474"/>
  <c r="Q489"/>
  <c r="AT725"/>
  <c r="AV724"/>
  <c r="BV724" s="1"/>
  <c r="X607"/>
  <c r="X724"/>
  <c r="AY682"/>
  <c r="I718"/>
  <c r="V685"/>
  <c r="V718"/>
  <c r="AI685"/>
  <c r="AI718"/>
  <c r="I685"/>
  <c r="I719"/>
  <c r="AW685"/>
  <c r="AW719"/>
  <c r="L691"/>
  <c r="L718"/>
  <c r="Y691"/>
  <c r="Y718"/>
  <c r="BE477"/>
  <c r="AP489"/>
  <c r="AP492" s="1"/>
  <c r="Z489"/>
  <c r="Z492" s="1"/>
  <c r="AI614"/>
  <c r="BB604"/>
  <c r="CC604" s="1"/>
  <c r="P677"/>
  <c r="AB703"/>
  <c r="I709"/>
  <c r="AI709"/>
  <c r="AW709"/>
  <c r="O715"/>
  <c r="AO715"/>
  <c r="AY131"/>
  <c r="AY133"/>
  <c r="AY141"/>
  <c r="AX150"/>
  <c r="AL150"/>
  <c r="R150"/>
  <c r="BD149"/>
  <c r="CE149" s="1"/>
  <c r="Z14" i="4" s="1"/>
  <c r="AZ149" i="1"/>
  <c r="CA149" s="1"/>
  <c r="V14" i="4" s="1"/>
  <c r="AV149" i="1"/>
  <c r="BV149" s="1"/>
  <c r="Q14" i="4" s="1"/>
  <c r="AN149" i="1"/>
  <c r="AJ149"/>
  <c r="AF149"/>
  <c r="X149"/>
  <c r="T149"/>
  <c r="P149"/>
  <c r="H149"/>
  <c r="AR176"/>
  <c r="L176"/>
  <c r="AY180"/>
  <c r="AY181"/>
  <c r="AL362"/>
  <c r="AX362"/>
  <c r="L363"/>
  <c r="AL364"/>
  <c r="AX364"/>
  <c r="AR222"/>
  <c r="AY233"/>
  <c r="AY234"/>
  <c r="AW236"/>
  <c r="O249"/>
  <c r="AO249"/>
  <c r="BE255"/>
  <c r="CF255" s="1"/>
  <c r="AY259"/>
  <c r="AY260"/>
  <c r="AW262"/>
  <c r="O277"/>
  <c r="AO277"/>
  <c r="AR284"/>
  <c r="BE284"/>
  <c r="CF284" s="1"/>
  <c r="AY288"/>
  <c r="AY289"/>
  <c r="AW291"/>
  <c r="AE295"/>
  <c r="AY303"/>
  <c r="AY304"/>
  <c r="AY306"/>
  <c r="AY320"/>
  <c r="AB321"/>
  <c r="AW325"/>
  <c r="I325"/>
  <c r="BC327"/>
  <c r="CD327" s="1"/>
  <c r="Y22" i="4" s="1"/>
  <c r="AU327" i="1"/>
  <c r="BU327" s="1"/>
  <c r="P22" i="4" s="1"/>
  <c r="AQ327" i="1"/>
  <c r="AM327"/>
  <c r="AA327"/>
  <c r="W327"/>
  <c r="S327"/>
  <c r="K327"/>
  <c r="I323"/>
  <c r="AY333"/>
  <c r="AB334"/>
  <c r="AR339"/>
  <c r="BE339"/>
  <c r="CF339" s="1"/>
  <c r="AY341"/>
  <c r="AY342"/>
  <c r="AW344"/>
  <c r="AO344"/>
  <c r="AI347"/>
  <c r="O347"/>
  <c r="BA357"/>
  <c r="CB357" s="1"/>
  <c r="AS357"/>
  <c r="AK357"/>
  <c r="AG357"/>
  <c r="AC357"/>
  <c r="T357"/>
  <c r="AV365"/>
  <c r="BV365" s="1"/>
  <c r="AN365"/>
  <c r="AY404"/>
  <c r="AY432"/>
  <c r="AY451"/>
  <c r="AY464"/>
  <c r="AE478"/>
  <c r="R478"/>
  <c r="AB477"/>
  <c r="AS474"/>
  <c r="AC474"/>
  <c r="AS490"/>
  <c r="U490"/>
  <c r="Q490"/>
  <c r="AA489"/>
  <c r="AA492" s="1"/>
  <c r="W489"/>
  <c r="W492" s="1"/>
  <c r="AO484"/>
  <c r="AH485"/>
  <c r="BE484"/>
  <c r="AQ490"/>
  <c r="AA490"/>
  <c r="S490"/>
  <c r="K490"/>
  <c r="BA489"/>
  <c r="CB489" s="1"/>
  <c r="W34" i="14" s="1"/>
  <c r="O604" i="1"/>
  <c r="AO604"/>
  <c r="AO605"/>
  <c r="AO606"/>
  <c r="AW569"/>
  <c r="Z607"/>
  <c r="AR604"/>
  <c r="L649"/>
  <c r="Z677"/>
  <c r="AL674"/>
  <c r="AI719"/>
  <c r="I720"/>
  <c r="V720"/>
  <c r="AI720"/>
  <c r="AW720"/>
  <c r="S724"/>
  <c r="O845"/>
  <c r="AI873"/>
  <c r="AC870"/>
  <c r="AT474"/>
  <c r="BT474" s="1"/>
  <c r="AT490"/>
  <c r="N474"/>
  <c r="N490"/>
  <c r="X489"/>
  <c r="X474"/>
  <c r="M474"/>
  <c r="M489"/>
  <c r="L507"/>
  <c r="L605"/>
  <c r="Y605"/>
  <c r="Y507"/>
  <c r="AX507"/>
  <c r="AX605"/>
  <c r="AA607"/>
  <c r="AA726"/>
  <c r="AQ607"/>
  <c r="AQ726"/>
  <c r="AD726"/>
  <c r="AD607"/>
  <c r="T607"/>
  <c r="T724"/>
  <c r="N724"/>
  <c r="AU641"/>
  <c r="BU641" s="1"/>
  <c r="AU724"/>
  <c r="BU724" s="1"/>
  <c r="AD738"/>
  <c r="AD677"/>
  <c r="BD677"/>
  <c r="CE677" s="1"/>
  <c r="BD737"/>
  <c r="CE737" s="1"/>
  <c r="AZ677"/>
  <c r="CA677" s="1"/>
  <c r="AZ737"/>
  <c r="CA737" s="1"/>
  <c r="AU874"/>
  <c r="BU874" s="1"/>
  <c r="AU756"/>
  <c r="BU756" s="1"/>
  <c r="P10" i="5" s="1"/>
  <c r="AP874" i="1"/>
  <c r="AP756"/>
  <c r="W874"/>
  <c r="W756"/>
  <c r="S874"/>
  <c r="S756"/>
  <c r="AK756"/>
  <c r="AK873"/>
  <c r="AK757"/>
  <c r="BL757" s="1"/>
  <c r="AF756"/>
  <c r="AF873"/>
  <c r="AP474"/>
  <c r="AP490"/>
  <c r="J474"/>
  <c r="J490"/>
  <c r="AV489"/>
  <c r="BV489" s="1"/>
  <c r="Q34" i="14" s="1"/>
  <c r="AV474" i="1"/>
  <c r="BV474" s="1"/>
  <c r="AN489"/>
  <c r="AN474"/>
  <c r="BB512"/>
  <c r="BB605"/>
  <c r="P724"/>
  <c r="J724"/>
  <c r="AA641"/>
  <c r="AA724"/>
  <c r="J874"/>
  <c r="J756"/>
  <c r="AV756"/>
  <c r="AV873"/>
  <c r="BV873" s="1"/>
  <c r="AV757"/>
  <c r="BV757" s="1"/>
  <c r="Q756"/>
  <c r="Q873"/>
  <c r="Q757"/>
  <c r="H756"/>
  <c r="H873"/>
  <c r="H757"/>
  <c r="AE765"/>
  <c r="AE873"/>
  <c r="BE765"/>
  <c r="CF765" s="1"/>
  <c r="AA12" i="5" s="1"/>
  <c r="AE483" i="1"/>
  <c r="AW557"/>
  <c r="AB581"/>
  <c r="O594"/>
  <c r="AO594"/>
  <c r="I638"/>
  <c r="AR655"/>
  <c r="BE655"/>
  <c r="CF655" s="1"/>
  <c r="W724"/>
  <c r="AY132"/>
  <c r="AY142"/>
  <c r="AY143"/>
  <c r="AX176"/>
  <c r="AL176"/>
  <c r="R176"/>
  <c r="R362"/>
  <c r="AR363"/>
  <c r="R364"/>
  <c r="AX222"/>
  <c r="AL222"/>
  <c r="R222"/>
  <c r="AY235"/>
  <c r="AB236"/>
  <c r="AR242"/>
  <c r="BE242"/>
  <c r="CF242" s="1"/>
  <c r="I249"/>
  <c r="BJ249" s="1"/>
  <c r="AW249"/>
  <c r="AY248"/>
  <c r="AY252"/>
  <c r="AY261"/>
  <c r="AB262"/>
  <c r="AR269"/>
  <c r="BE269"/>
  <c r="CF269" s="1"/>
  <c r="I277"/>
  <c r="BJ277" s="1"/>
  <c r="AW277"/>
  <c r="AY276"/>
  <c r="AY290"/>
  <c r="AB291"/>
  <c r="Y295"/>
  <c r="AR314"/>
  <c r="BE314"/>
  <c r="CF314" s="1"/>
  <c r="AY317"/>
  <c r="AY318"/>
  <c r="AY319"/>
  <c r="AW321"/>
  <c r="I326"/>
  <c r="O325"/>
  <c r="I324"/>
  <c r="AY331"/>
  <c r="AY332"/>
  <c r="AW334"/>
  <c r="AO334"/>
  <c r="AY343"/>
  <c r="AB344"/>
  <c r="I347"/>
  <c r="Q357"/>
  <c r="M357"/>
  <c r="BD365"/>
  <c r="CE365" s="1"/>
  <c r="T365"/>
  <c r="AO477"/>
  <c r="AG490"/>
  <c r="O473"/>
  <c r="R483"/>
  <c r="BC490"/>
  <c r="AU490"/>
  <c r="BU490" s="1"/>
  <c r="AM490"/>
  <c r="W490"/>
  <c r="AG489"/>
  <c r="AB606"/>
  <c r="BE587"/>
  <c r="CF587" s="1"/>
  <c r="BE600"/>
  <c r="CF600" s="1"/>
  <c r="Y639"/>
  <c r="L640"/>
  <c r="AL640"/>
  <c r="AX640"/>
  <c r="AW625"/>
  <c r="AL605"/>
  <c r="U641"/>
  <c r="AX649"/>
  <c r="T739"/>
  <c r="AB875"/>
  <c r="AR765"/>
  <c r="L845"/>
  <c r="Y845"/>
  <c r="AL846"/>
  <c r="AX846"/>
  <c r="L847"/>
  <c r="Y847"/>
  <c r="L846"/>
  <c r="Y846"/>
  <c r="AX847"/>
  <c r="AL845"/>
  <c r="AQ870"/>
  <c r="AB870"/>
  <c r="AO870"/>
  <c r="AN607"/>
  <c r="AN724"/>
  <c r="AJ607"/>
  <c r="AJ724"/>
  <c r="AV677"/>
  <c r="BV677" s="1"/>
  <c r="AV737"/>
  <c r="BV737" s="1"/>
  <c r="X677"/>
  <c r="X737"/>
  <c r="AB697"/>
  <c r="AB720"/>
  <c r="AB734"/>
  <c r="AB753"/>
  <c r="AO734"/>
  <c r="AO753"/>
  <c r="AY733"/>
  <c r="O755"/>
  <c r="AM874"/>
  <c r="AM756"/>
  <c r="Z874"/>
  <c r="Z756"/>
  <c r="AN756"/>
  <c r="AN873"/>
  <c r="AN757"/>
  <c r="AC756"/>
  <c r="AC873"/>
  <c r="AC757"/>
  <c r="BD479"/>
  <c r="CE479" s="1"/>
  <c r="AZ479"/>
  <c r="CA479" s="1"/>
  <c r="AV479"/>
  <c r="BV479" s="1"/>
  <c r="AN479"/>
  <c r="AJ479"/>
  <c r="AF479"/>
  <c r="X479"/>
  <c r="T479"/>
  <c r="P479"/>
  <c r="L478"/>
  <c r="H479"/>
  <c r="BC485"/>
  <c r="CD485" s="1"/>
  <c r="AU485"/>
  <c r="BU485" s="1"/>
  <c r="AQ485"/>
  <c r="AM485"/>
  <c r="AA485"/>
  <c r="W485"/>
  <c r="S485"/>
  <c r="K485"/>
  <c r="BD485"/>
  <c r="CE485" s="1"/>
  <c r="AZ485"/>
  <c r="CA485" s="1"/>
  <c r="AV485"/>
  <c r="BV485" s="1"/>
  <c r="AN485"/>
  <c r="AJ485"/>
  <c r="AF485"/>
  <c r="X485"/>
  <c r="T485"/>
  <c r="P485"/>
  <c r="H485"/>
  <c r="I604"/>
  <c r="AI604"/>
  <c r="AW604"/>
  <c r="AI606"/>
  <c r="AY568"/>
  <c r="AB569"/>
  <c r="BE575"/>
  <c r="CF575" s="1"/>
  <c r="I594"/>
  <c r="BJ594" s="1"/>
  <c r="AW594"/>
  <c r="AY593"/>
  <c r="AY597"/>
  <c r="AE639"/>
  <c r="R640"/>
  <c r="AR640"/>
  <c r="AY624"/>
  <c r="AB625"/>
  <c r="AP607"/>
  <c r="AV725"/>
  <c r="BV725" s="1"/>
  <c r="AR605"/>
  <c r="AH725"/>
  <c r="X725"/>
  <c r="T725"/>
  <c r="P725"/>
  <c r="AQ641"/>
  <c r="AM641"/>
  <c r="AF739"/>
  <c r="AQ738"/>
  <c r="AR674"/>
  <c r="O719"/>
  <c r="BB719"/>
  <c r="CC719" s="1"/>
  <c r="AO720"/>
  <c r="AM726"/>
  <c r="W726"/>
  <c r="AQ724"/>
  <c r="AO718"/>
  <c r="AB874"/>
  <c r="BB734"/>
  <c r="CC734" s="1"/>
  <c r="AE874"/>
  <c r="AL870"/>
  <c r="I863"/>
  <c r="AA870"/>
  <c r="AZ870"/>
  <c r="CA870" s="1"/>
  <c r="V11" i="5" s="1"/>
  <c r="Y870" i="1"/>
  <c r="T870"/>
  <c r="AE507"/>
  <c r="AE605"/>
  <c r="BE507"/>
  <c r="CF507" s="1"/>
  <c r="BE605"/>
  <c r="CF605" s="1"/>
  <c r="AB614"/>
  <c r="AB638"/>
  <c r="BB614"/>
  <c r="CC614" s="1"/>
  <c r="BB638"/>
  <c r="CC638" s="1"/>
  <c r="O614"/>
  <c r="O639"/>
  <c r="AO614"/>
  <c r="AO639"/>
  <c r="BD724"/>
  <c r="CE724" s="1"/>
  <c r="AZ724"/>
  <c r="CA724" s="1"/>
  <c r="AF607"/>
  <c r="AF724"/>
  <c r="H724"/>
  <c r="AE649"/>
  <c r="AE674"/>
  <c r="BE674"/>
  <c r="CF674" s="1"/>
  <c r="BE649"/>
  <c r="CF649" s="1"/>
  <c r="AN677"/>
  <c r="AN737"/>
  <c r="AJ677"/>
  <c r="AJ737"/>
  <c r="AZ756"/>
  <c r="CA756" s="1"/>
  <c r="V10" i="5" s="1"/>
  <c r="AZ873" i="1"/>
  <c r="CA873" s="1"/>
  <c r="AZ757"/>
  <c r="CA757" s="1"/>
  <c r="T756"/>
  <c r="T873"/>
  <c r="AY850"/>
  <c r="I861"/>
  <c r="AY851"/>
  <c r="I862"/>
  <c r="AY403"/>
  <c r="AY407"/>
  <c r="AY408"/>
  <c r="AY411"/>
  <c r="AY412"/>
  <c r="AY415"/>
  <c r="AY416"/>
  <c r="AY419"/>
  <c r="AY420"/>
  <c r="AY423"/>
  <c r="AY424"/>
  <c r="AY427"/>
  <c r="AY431"/>
  <c r="AY435"/>
  <c r="AY436"/>
  <c r="AY439"/>
  <c r="AY440"/>
  <c r="AY443"/>
  <c r="AY444"/>
  <c r="AY447"/>
  <c r="AY448"/>
  <c r="AY452"/>
  <c r="AY455"/>
  <c r="AY456"/>
  <c r="AY459"/>
  <c r="AY460"/>
  <c r="AY463"/>
  <c r="I461"/>
  <c r="BJ461" s="1"/>
  <c r="BA479"/>
  <c r="CB479" s="1"/>
  <c r="AS479"/>
  <c r="AK479"/>
  <c r="AG479"/>
  <c r="AC479"/>
  <c r="U479"/>
  <c r="Q479"/>
  <c r="M479"/>
  <c r="I483"/>
  <c r="AY498"/>
  <c r="AE604"/>
  <c r="BE604"/>
  <c r="CF604" s="1"/>
  <c r="AE606"/>
  <c r="AS726"/>
  <c r="AY511"/>
  <c r="AY517"/>
  <c r="AY518"/>
  <c r="AY519"/>
  <c r="AY523"/>
  <c r="AY524"/>
  <c r="AY528"/>
  <c r="AY529"/>
  <c r="AY533"/>
  <c r="AY534"/>
  <c r="AY537"/>
  <c r="AY539"/>
  <c r="I540"/>
  <c r="BJ540" s="1"/>
  <c r="AY543"/>
  <c r="AY544"/>
  <c r="AY545"/>
  <c r="AY548"/>
  <c r="AY549"/>
  <c r="AY550"/>
  <c r="AY556"/>
  <c r="AB557"/>
  <c r="AR563"/>
  <c r="BE563"/>
  <c r="CF563" s="1"/>
  <c r="AY578"/>
  <c r="AY579"/>
  <c r="AW581"/>
  <c r="AY584"/>
  <c r="AR619"/>
  <c r="BE619"/>
  <c r="CF619" s="1"/>
  <c r="AN725"/>
  <c r="AJ725"/>
  <c r="AD725"/>
  <c r="Z725"/>
  <c r="V604"/>
  <c r="R674"/>
  <c r="AE675"/>
  <c r="BE675"/>
  <c r="CF675" s="1"/>
  <c r="AE676"/>
  <c r="BE676"/>
  <c r="CF676" s="1"/>
  <c r="AR639"/>
  <c r="BC641"/>
  <c r="CD641" s="1"/>
  <c r="AE638"/>
  <c r="K641"/>
  <c r="AB719"/>
  <c r="AO719"/>
  <c r="O720"/>
  <c r="BB720"/>
  <c r="S737"/>
  <c r="V870"/>
  <c r="AK870"/>
  <c r="AF870"/>
  <c r="BA724"/>
  <c r="CB724" s="1"/>
  <c r="AS607"/>
  <c r="AS724"/>
  <c r="AK607"/>
  <c r="AK724"/>
  <c r="AG607"/>
  <c r="AG724"/>
  <c r="AC607"/>
  <c r="AC724"/>
  <c r="U607"/>
  <c r="U724"/>
  <c r="Q724"/>
  <c r="M724"/>
  <c r="R685"/>
  <c r="R718"/>
  <c r="AE685"/>
  <c r="AE718"/>
  <c r="AR685"/>
  <c r="AR719"/>
  <c r="BE685"/>
  <c r="CF685" s="1"/>
  <c r="BE719"/>
  <c r="CF719" s="1"/>
  <c r="AY684"/>
  <c r="R720"/>
  <c r="AQ874"/>
  <c r="AQ756"/>
  <c r="AH874"/>
  <c r="AH756"/>
  <c r="K874"/>
  <c r="K756"/>
  <c r="BD756"/>
  <c r="CE756" s="1"/>
  <c r="Z10" i="5" s="1"/>
  <c r="BD873" i="1"/>
  <c r="CE873" s="1"/>
  <c r="AS756"/>
  <c r="AS873"/>
  <c r="AS757"/>
  <c r="AJ756"/>
  <c r="AJ873"/>
  <c r="U756"/>
  <c r="U873"/>
  <c r="U757"/>
  <c r="P756"/>
  <c r="P873"/>
  <c r="AY506"/>
  <c r="AB507"/>
  <c r="AO507"/>
  <c r="AY562"/>
  <c r="AB563"/>
  <c r="AR569"/>
  <c r="BE569"/>
  <c r="CF569" s="1"/>
  <c r="AY572"/>
  <c r="I575"/>
  <c r="BJ575" s="1"/>
  <c r="AW575"/>
  <c r="AY574"/>
  <c r="O587"/>
  <c r="AO587"/>
  <c r="BE594"/>
  <c r="CF594" s="1"/>
  <c r="I600"/>
  <c r="BJ600" s="1"/>
  <c r="AW600"/>
  <c r="AY599"/>
  <c r="AY618"/>
  <c r="AB619"/>
  <c r="AR625"/>
  <c r="BE625"/>
  <c r="CF625" s="1"/>
  <c r="AI605"/>
  <c r="O605"/>
  <c r="AY629"/>
  <c r="AY630"/>
  <c r="AY634"/>
  <c r="AY635"/>
  <c r="BD641"/>
  <c r="CE641" s="1"/>
  <c r="AZ641"/>
  <c r="CA641" s="1"/>
  <c r="AV641"/>
  <c r="BV641" s="1"/>
  <c r="AR638"/>
  <c r="AN641"/>
  <c r="AJ641"/>
  <c r="AF641"/>
  <c r="X641"/>
  <c r="T641"/>
  <c r="P641"/>
  <c r="L638"/>
  <c r="H641"/>
  <c r="AW649"/>
  <c r="AO649"/>
  <c r="AB655"/>
  <c r="AY666"/>
  <c r="AY669"/>
  <c r="AI674"/>
  <c r="H677"/>
  <c r="AY688"/>
  <c r="I691"/>
  <c r="BJ691" s="1"/>
  <c r="AW691"/>
  <c r="AY690"/>
  <c r="AR703"/>
  <c r="BE703"/>
  <c r="CF703" s="1"/>
  <c r="AZ721"/>
  <c r="CA721" s="1"/>
  <c r="AK721"/>
  <c r="AF721"/>
  <c r="Q721"/>
  <c r="H721"/>
  <c r="AZ875"/>
  <c r="CA875" s="1"/>
  <c r="AK875"/>
  <c r="AF875"/>
  <c r="AL874"/>
  <c r="AD874"/>
  <c r="AB845"/>
  <c r="AO845"/>
  <c r="O846"/>
  <c r="BB846"/>
  <c r="CC846" s="1"/>
  <c r="AB847"/>
  <c r="AO847"/>
  <c r="AY811"/>
  <c r="AY812"/>
  <c r="AY815"/>
  <c r="AY816"/>
  <c r="AY817"/>
  <c r="AY821"/>
  <c r="AY822"/>
  <c r="AY826"/>
  <c r="AY827"/>
  <c r="AY830"/>
  <c r="AY836"/>
  <c r="AY837"/>
  <c r="AY840"/>
  <c r="BC848"/>
  <c r="CD848" s="1"/>
  <c r="AT848"/>
  <c r="BT848" s="1"/>
  <c r="N848"/>
  <c r="AH870"/>
  <c r="Z870"/>
  <c r="K870"/>
  <c r="BA870"/>
  <c r="CB870" s="1"/>
  <c r="W11" i="5" s="1"/>
  <c r="AG870" i="1"/>
  <c r="X870"/>
  <c r="M870"/>
  <c r="AY646"/>
  <c r="I674"/>
  <c r="BA677"/>
  <c r="CB677" s="1"/>
  <c r="BA737"/>
  <c r="AS677"/>
  <c r="AS737"/>
  <c r="AK677"/>
  <c r="AK737"/>
  <c r="AG677"/>
  <c r="AG737"/>
  <c r="AC677"/>
  <c r="AC737"/>
  <c r="T677"/>
  <c r="T737"/>
  <c r="AA874"/>
  <c r="AA756"/>
  <c r="BA756"/>
  <c r="CB756" s="1"/>
  <c r="W10" i="5" s="1"/>
  <c r="BA873" i="1"/>
  <c r="CB873" s="1"/>
  <c r="BA757"/>
  <c r="CB757" s="1"/>
  <c r="AG756"/>
  <c r="AG873"/>
  <c r="AG757"/>
  <c r="X756"/>
  <c r="X873"/>
  <c r="M756"/>
  <c r="M873"/>
  <c r="M757"/>
  <c r="AY771"/>
  <c r="I845"/>
  <c r="BJ845" s="1"/>
  <c r="AY773"/>
  <c r="I847"/>
  <c r="BJ847" s="1"/>
  <c r="AY504"/>
  <c r="AY505"/>
  <c r="AR557"/>
  <c r="BE557"/>
  <c r="CF557" s="1"/>
  <c r="AY560"/>
  <c r="AY561"/>
  <c r="AW563"/>
  <c r="O575"/>
  <c r="AO575"/>
  <c r="AR581"/>
  <c r="BE581"/>
  <c r="CF581" s="1"/>
  <c r="I587"/>
  <c r="BJ587" s="1"/>
  <c r="AW587"/>
  <c r="AY586"/>
  <c r="AY591"/>
  <c r="O600"/>
  <c r="AO600"/>
  <c r="BE614"/>
  <c r="CF614" s="1"/>
  <c r="AY616"/>
  <c r="AY617"/>
  <c r="AW619"/>
  <c r="AW605"/>
  <c r="I605"/>
  <c r="AY628"/>
  <c r="AY633"/>
  <c r="V674"/>
  <c r="AY647"/>
  <c r="AY648"/>
  <c r="AX638"/>
  <c r="AT641"/>
  <c r="BT641" s="1"/>
  <c r="AP641"/>
  <c r="AL638"/>
  <c r="AH641"/>
  <c r="AD641"/>
  <c r="Z641"/>
  <c r="R638"/>
  <c r="N641"/>
  <c r="J641"/>
  <c r="BE639"/>
  <c r="CF639" s="1"/>
  <c r="O649"/>
  <c r="AY652"/>
  <c r="AY653"/>
  <c r="AW655"/>
  <c r="AY660"/>
  <c r="AY661"/>
  <c r="AY664"/>
  <c r="AY670"/>
  <c r="AY671"/>
  <c r="I676"/>
  <c r="L719"/>
  <c r="Y719"/>
  <c r="AL720"/>
  <c r="AX720"/>
  <c r="BE709"/>
  <c r="CF709" s="1"/>
  <c r="AY712"/>
  <c r="AV721"/>
  <c r="BV721" s="1"/>
  <c r="AN721"/>
  <c r="AC721"/>
  <c r="T721"/>
  <c r="AE757"/>
  <c r="AV875"/>
  <c r="BV875" s="1"/>
  <c r="AN875"/>
  <c r="Y875"/>
  <c r="BC874"/>
  <c r="CD874" s="1"/>
  <c r="AT874"/>
  <c r="BT874" s="1"/>
  <c r="V874"/>
  <c r="N874"/>
  <c r="AY764"/>
  <c r="AB765"/>
  <c r="AY772"/>
  <c r="AY776"/>
  <c r="AY777"/>
  <c r="AY778"/>
  <c r="AY781"/>
  <c r="AY782"/>
  <c r="AY783"/>
  <c r="AY786"/>
  <c r="AY787"/>
  <c r="AY788"/>
  <c r="AY791"/>
  <c r="AY792"/>
  <c r="AY793"/>
  <c r="AY798"/>
  <c r="AD848"/>
  <c r="AY855"/>
  <c r="AP870"/>
  <c r="S870"/>
  <c r="AL873"/>
  <c r="BD870"/>
  <c r="CE870" s="1"/>
  <c r="Z11" i="5" s="1"/>
  <c r="AS870" i="1"/>
  <c r="AJ870"/>
  <c r="U870"/>
  <c r="P870"/>
  <c r="U677"/>
  <c r="Q677"/>
  <c r="M677"/>
  <c r="AB685"/>
  <c r="BE691"/>
  <c r="CF691" s="1"/>
  <c r="AY694"/>
  <c r="AY695"/>
  <c r="AW697"/>
  <c r="O709"/>
  <c r="AO709"/>
  <c r="I715"/>
  <c r="BJ715" s="1"/>
  <c r="AW715"/>
  <c r="AY714"/>
  <c r="BB718"/>
  <c r="CC718" s="1"/>
  <c r="AX718"/>
  <c r="AL718"/>
  <c r="AY806"/>
  <c r="AY807"/>
  <c r="AY820"/>
  <c r="AY825"/>
  <c r="AY832"/>
  <c r="AY835"/>
  <c r="BD848"/>
  <c r="CE848" s="1"/>
  <c r="AZ848"/>
  <c r="CA848" s="1"/>
  <c r="AV848"/>
  <c r="BV848" s="1"/>
  <c r="AN848"/>
  <c r="AJ848"/>
  <c r="AF848"/>
  <c r="X848"/>
  <c r="T848"/>
  <c r="P848"/>
  <c r="H848"/>
  <c r="O691"/>
  <c r="AO691"/>
  <c r="AR697"/>
  <c r="BE697"/>
  <c r="CF697" s="1"/>
  <c r="AY700"/>
  <c r="AY701"/>
  <c r="AW703"/>
  <c r="AY706"/>
  <c r="BE715"/>
  <c r="CF715" s="1"/>
  <c r="O718"/>
  <c r="AY731"/>
  <c r="AY743"/>
  <c r="AY744"/>
  <c r="AY749"/>
  <c r="I734"/>
  <c r="U737"/>
  <c r="AY762"/>
  <c r="AY763"/>
  <c r="AW765"/>
  <c r="AY799"/>
  <c r="AY800"/>
  <c r="AY831"/>
  <c r="AY841"/>
  <c r="AY842"/>
  <c r="BA848"/>
  <c r="CB848" s="1"/>
  <c r="AS848"/>
  <c r="AK848"/>
  <c r="AG848"/>
  <c r="AC848"/>
  <c r="U848"/>
  <c r="Q848"/>
  <c r="M848"/>
  <c r="AY866"/>
  <c r="AY867"/>
  <c r="BD876"/>
  <c r="CE876" s="1"/>
  <c r="AZ876"/>
  <c r="CA876" s="1"/>
  <c r="AV876"/>
  <c r="BV876" s="1"/>
  <c r="AR876"/>
  <c r="AN876"/>
  <c r="AJ876"/>
  <c r="AF876"/>
  <c r="AB876"/>
  <c r="X876"/>
  <c r="T876"/>
  <c r="P876"/>
  <c r="H876"/>
  <c r="BA876"/>
  <c r="CB876" s="1"/>
  <c r="AW876"/>
  <c r="AS876"/>
  <c r="AO876"/>
  <c r="AK876"/>
  <c r="AG876"/>
  <c r="AC876"/>
  <c r="Y876"/>
  <c r="U876"/>
  <c r="Q876"/>
  <c r="BR876" s="1"/>
  <c r="M876"/>
  <c r="BN876" s="1"/>
  <c r="I765"/>
  <c r="BJ765" s="1"/>
  <c r="L715"/>
  <c r="BM715" s="1"/>
  <c r="AY713"/>
  <c r="L709"/>
  <c r="BM709" s="1"/>
  <c r="AY707"/>
  <c r="I703"/>
  <c r="BJ703" s="1"/>
  <c r="I697"/>
  <c r="BJ697" s="1"/>
  <c r="AY689"/>
  <c r="AY683"/>
  <c r="I655"/>
  <c r="BJ655" s="1"/>
  <c r="I625"/>
  <c r="BJ625" s="1"/>
  <c r="I619"/>
  <c r="BJ619" s="1"/>
  <c r="AY612"/>
  <c r="L600"/>
  <c r="BM600" s="1"/>
  <c r="AY598"/>
  <c r="L594"/>
  <c r="BM594" s="1"/>
  <c r="AY592"/>
  <c r="L587"/>
  <c r="BM587" s="1"/>
  <c r="AY585"/>
  <c r="I581"/>
  <c r="BJ581" s="1"/>
  <c r="AY573"/>
  <c r="I569"/>
  <c r="BJ569" s="1"/>
  <c r="I563"/>
  <c r="BJ563" s="1"/>
  <c r="I557"/>
  <c r="BJ557" s="1"/>
  <c r="AR512"/>
  <c r="AR606" s="1"/>
  <c r="BE512"/>
  <c r="AY510"/>
  <c r="I507"/>
  <c r="BJ507" s="1"/>
  <c r="AY497"/>
  <c r="I344"/>
  <c r="I339"/>
  <c r="I334"/>
  <c r="I321"/>
  <c r="BJ321" s="1"/>
  <c r="I314"/>
  <c r="BJ314" s="1"/>
  <c r="AY305"/>
  <c r="I291"/>
  <c r="BJ291" s="1"/>
  <c r="I284"/>
  <c r="BJ284" s="1"/>
  <c r="L277"/>
  <c r="BM277" s="1"/>
  <c r="AY275"/>
  <c r="I269"/>
  <c r="BJ269" s="1"/>
  <c r="I262"/>
  <c r="BJ262" s="1"/>
  <c r="L255"/>
  <c r="BM255" s="1"/>
  <c r="AY253"/>
  <c r="L249"/>
  <c r="BM249" s="1"/>
  <c r="AY247"/>
  <c r="I242"/>
  <c r="I236"/>
  <c r="BJ236" s="1"/>
  <c r="E21" i="4" s="1"/>
  <c r="Q342" i="2" l="1"/>
  <c r="R342"/>
  <c r="P342"/>
  <c r="BY2055" i="1"/>
  <c r="U446" i="2" s="1"/>
  <c r="F446"/>
  <c r="Z483"/>
  <c r="R483"/>
  <c r="W483"/>
  <c r="BY332" i="1"/>
  <c r="U598" i="2" s="1"/>
  <c r="BM148" i="1"/>
  <c r="I204" i="2"/>
  <c r="W11" i="6"/>
  <c r="X147" i="2"/>
  <c r="L16" i="6"/>
  <c r="M256" i="2"/>
  <c r="H14" i="6"/>
  <c r="I232" i="2"/>
  <c r="X15" i="6"/>
  <c r="Y269" i="2"/>
  <c r="N14" i="6"/>
  <c r="O232" i="2"/>
  <c r="J16" i="6"/>
  <c r="K256" i="2"/>
  <c r="L14" i="6"/>
  <c r="M232" i="2"/>
  <c r="M233" s="1"/>
  <c r="I188"/>
  <c r="H12" i="6"/>
  <c r="E15"/>
  <c r="F269" i="2"/>
  <c r="M14" i="6"/>
  <c r="N232" i="2"/>
  <c r="N233" s="1"/>
  <c r="M188"/>
  <c r="M193" s="1"/>
  <c r="L12" i="6"/>
  <c r="H16"/>
  <c r="I256" i="2"/>
  <c r="M15" i="6"/>
  <c r="N269" i="2"/>
  <c r="D14" i="6"/>
  <c r="E232" i="2"/>
  <c r="E233" s="1"/>
  <c r="G188"/>
  <c r="G193" s="1"/>
  <c r="F12" i="6"/>
  <c r="F15"/>
  <c r="G269" i="2"/>
  <c r="F16" i="6"/>
  <c r="G256" i="2"/>
  <c r="I15" i="6"/>
  <c r="J269" i="2"/>
  <c r="N188"/>
  <c r="N193" s="1"/>
  <c r="M12" i="6"/>
  <c r="I16"/>
  <c r="J256" i="2"/>
  <c r="BP1162" i="1"/>
  <c r="BP465"/>
  <c r="X141" i="14"/>
  <c r="X140"/>
  <c r="AA10" i="8"/>
  <c r="P11" i="6"/>
  <c r="Q147" i="2"/>
  <c r="E16" i="6"/>
  <c r="F256" i="2"/>
  <c r="AA16" i="6"/>
  <c r="AB256" i="2"/>
  <c r="H15" i="6"/>
  <c r="I269" i="2"/>
  <c r="X16" i="6"/>
  <c r="Y256" i="2"/>
  <c r="G15" i="6"/>
  <c r="H269" i="2"/>
  <c r="N16" i="6"/>
  <c r="O256" i="2"/>
  <c r="AA15" i="6"/>
  <c r="AB269" i="2"/>
  <c r="E14" i="6"/>
  <c r="F232" i="2"/>
  <c r="AB188"/>
  <c r="AA12" i="6"/>
  <c r="M16"/>
  <c r="N256" i="2"/>
  <c r="I14" i="6"/>
  <c r="J232" i="2"/>
  <c r="J233" s="1"/>
  <c r="K188"/>
  <c r="K193" s="1"/>
  <c r="J12" i="6"/>
  <c r="O11"/>
  <c r="P147" i="2"/>
  <c r="AA14" i="6"/>
  <c r="AB232" i="2"/>
  <c r="F188"/>
  <c r="E12" i="6"/>
  <c r="G14"/>
  <c r="H232" i="2"/>
  <c r="H233" s="1"/>
  <c r="J188"/>
  <c r="J193" s="1"/>
  <c r="I12" i="6"/>
  <c r="AR1285" i="1"/>
  <c r="AX1256"/>
  <c r="BY2653"/>
  <c r="Z11" i="6"/>
  <c r="AA147" i="2"/>
  <c r="H188"/>
  <c r="H193" s="1"/>
  <c r="G12" i="6"/>
  <c r="N15"/>
  <c r="O269" i="2"/>
  <c r="O188"/>
  <c r="N12" i="6"/>
  <c r="C16"/>
  <c r="D256" i="2"/>
  <c r="J15" i="6"/>
  <c r="K269" i="2"/>
  <c r="V11" i="6"/>
  <c r="W147" i="2"/>
  <c r="Y11" i="6"/>
  <c r="Z147" i="2"/>
  <c r="G16" i="6"/>
  <c r="H256" i="2"/>
  <c r="L15" i="6"/>
  <c r="M269" i="2"/>
  <c r="C14" i="6"/>
  <c r="D232" i="2"/>
  <c r="C15" i="6"/>
  <c r="D269" i="2"/>
  <c r="D270" s="1"/>
  <c r="X14" i="6"/>
  <c r="Y232" i="2"/>
  <c r="Q11" i="6"/>
  <c r="R147" i="2"/>
  <c r="Y188"/>
  <c r="X12" i="6"/>
  <c r="E188" i="2"/>
  <c r="E193" s="1"/>
  <c r="D12" i="6"/>
  <c r="D16"/>
  <c r="E256" i="2"/>
  <c r="F14" i="6"/>
  <c r="G232" i="2"/>
  <c r="G233" s="1"/>
  <c r="D15" i="6"/>
  <c r="E269" i="2"/>
  <c r="D188"/>
  <c r="C12" i="6"/>
  <c r="J14"/>
  <c r="K232" i="2"/>
  <c r="K233" s="1"/>
  <c r="AY2654" i="1"/>
  <c r="BS1200"/>
  <c r="BM1279"/>
  <c r="AI1285"/>
  <c r="BY1171"/>
  <c r="BY1296"/>
  <c r="AB301" i="2"/>
  <c r="L335"/>
  <c r="AL490" i="1"/>
  <c r="BY2830"/>
  <c r="L42" i="2"/>
  <c r="BS967" i="1"/>
  <c r="BJ148"/>
  <c r="Y1350"/>
  <c r="BP1278"/>
  <c r="BY1150"/>
  <c r="U334" i="2" s="1"/>
  <c r="BP1091" i="1"/>
  <c r="BS2802"/>
  <c r="N36" i="5" s="1"/>
  <c r="BP2811" i="1"/>
  <c r="BY985"/>
  <c r="U362" i="2" s="1"/>
  <c r="V1280" i="1"/>
  <c r="AO1350"/>
  <c r="AC2990"/>
  <c r="BS1819"/>
  <c r="AB1285"/>
  <c r="AB1286" s="1"/>
  <c r="I1256"/>
  <c r="BP1183"/>
  <c r="L1350"/>
  <c r="Y1256"/>
  <c r="R1256"/>
  <c r="R1350"/>
  <c r="V1350"/>
  <c r="AL1350"/>
  <c r="BJ1195"/>
  <c r="AO1280"/>
  <c r="BS2329"/>
  <c r="AB1256"/>
  <c r="AI1350"/>
  <c r="AX1350"/>
  <c r="BI2755"/>
  <c r="D190" i="14" s="1"/>
  <c r="BY2769" i="1"/>
  <c r="BJ1200"/>
  <c r="BP148"/>
  <c r="L1256"/>
  <c r="BY1176"/>
  <c r="U299" i="2" s="1"/>
  <c r="BY419" i="1"/>
  <c r="AO1256"/>
  <c r="BB1256"/>
  <c r="CC1256" s="1"/>
  <c r="AW1350"/>
  <c r="BJ465"/>
  <c r="AL1256"/>
  <c r="BJ1205"/>
  <c r="BS1162"/>
  <c r="BP1279"/>
  <c r="BP1195"/>
  <c r="BP1173"/>
  <c r="BP1152"/>
  <c r="BP1147"/>
  <c r="BM465"/>
  <c r="BY1160"/>
  <c r="BY1424"/>
  <c r="AE1256"/>
  <c r="BE1256"/>
  <c r="CF1256" s="1"/>
  <c r="AA19" i="5" s="1"/>
  <c r="I1350" i="1"/>
  <c r="F331" i="2"/>
  <c r="AB1350" i="1"/>
  <c r="AR1350"/>
  <c r="Y1280"/>
  <c r="BM1162"/>
  <c r="BP1167"/>
  <c r="BS465"/>
  <c r="BS1147"/>
  <c r="Y1285"/>
  <c r="Y1286" s="1"/>
  <c r="AL1285"/>
  <c r="AL1286" s="1"/>
  <c r="BE1350"/>
  <c r="BB1350"/>
  <c r="CC1350" s="1"/>
  <c r="BP3012"/>
  <c r="BY1164"/>
  <c r="BJ1152"/>
  <c r="BY948"/>
  <c r="BY1145"/>
  <c r="BY1165"/>
  <c r="AO1285"/>
  <c r="AO1286" s="1"/>
  <c r="BY1193"/>
  <c r="AW1256"/>
  <c r="O1350"/>
  <c r="AE1350"/>
  <c r="L305" i="2"/>
  <c r="I450"/>
  <c r="L450"/>
  <c r="I42"/>
  <c r="BM2892" i="1"/>
  <c r="BM2895" s="1"/>
  <c r="H39" i="4" s="1"/>
  <c r="BS2986" i="1"/>
  <c r="BP2986"/>
  <c r="BP2892"/>
  <c r="BP2895" s="1"/>
  <c r="K39" i="4" s="1"/>
  <c r="BP3001" i="1"/>
  <c r="BP3007" s="1"/>
  <c r="BY2810"/>
  <c r="BY2808"/>
  <c r="BS3011"/>
  <c r="AY1348"/>
  <c r="AY1254"/>
  <c r="AL1280"/>
  <c r="BM1167"/>
  <c r="BS1195"/>
  <c r="L301" i="2"/>
  <c r="L296"/>
  <c r="BM1173" i="1"/>
  <c r="BY408"/>
  <c r="AR1256"/>
  <c r="O1256"/>
  <c r="V1256"/>
  <c r="AI1256"/>
  <c r="AY1253"/>
  <c r="AY1255"/>
  <c r="AY1349"/>
  <c r="BM1152"/>
  <c r="AB1280"/>
  <c r="AI1280"/>
  <c r="BY2328"/>
  <c r="BS1205"/>
  <c r="Y301" i="2"/>
  <c r="BM1278" i="1"/>
  <c r="BM1227"/>
  <c r="BM1205"/>
  <c r="BM1195"/>
  <c r="BM1178"/>
  <c r="BS917"/>
  <c r="O23" i="2"/>
  <c r="BS148" i="1"/>
  <c r="X18" i="5"/>
  <c r="S9"/>
  <c r="S21"/>
  <c r="BS1305" i="1"/>
  <c r="BJ1278"/>
  <c r="BP1200"/>
  <c r="BJ1279"/>
  <c r="AG1359"/>
  <c r="AG1469" s="1"/>
  <c r="BJ1819"/>
  <c r="BS1279"/>
  <c r="BM1200"/>
  <c r="BM1183"/>
  <c r="BM917"/>
  <c r="V1285"/>
  <c r="V1286" s="1"/>
  <c r="BY464"/>
  <c r="U41" i="2" s="1"/>
  <c r="BY444" i="1"/>
  <c r="U22" i="2" s="1"/>
  <c r="BY1203" i="1"/>
  <c r="U318" i="2" s="1"/>
  <c r="BY423" i="1"/>
  <c r="BY916"/>
  <c r="BY1818"/>
  <c r="BP1227"/>
  <c r="BP1205"/>
  <c r="BJ917"/>
  <c r="BM1147"/>
  <c r="BS1278"/>
  <c r="BS1173"/>
  <c r="F42" i="2"/>
  <c r="BY1037" i="1"/>
  <c r="U218" i="2" s="1"/>
  <c r="BY1502" i="1"/>
  <c r="O450" i="2"/>
  <c r="H21" i="5"/>
  <c r="R21"/>
  <c r="E21"/>
  <c r="E9"/>
  <c r="O305" i="2"/>
  <c r="I305"/>
  <c r="BY1239" i="1"/>
  <c r="U303" i="2" s="1"/>
  <c r="AX1924" i="1"/>
  <c r="O245" i="2"/>
  <c r="BS1091" i="1"/>
  <c r="O254" i="2"/>
  <c r="BY1084" i="1"/>
  <c r="U252" i="2" s="1"/>
  <c r="BP1090" i="1"/>
  <c r="K42" i="14" s="1"/>
  <c r="L254" i="2"/>
  <c r="BY1085" i="1"/>
  <c r="U253" i="2" s="1"/>
  <c r="BS1090" i="1"/>
  <c r="N42" i="14" s="1"/>
  <c r="BY173" i="1"/>
  <c r="U238" i="2" s="1"/>
  <c r="BY1140" i="1"/>
  <c r="BP230"/>
  <c r="K20" i="4" s="1"/>
  <c r="BY228" i="1"/>
  <c r="U436" i="2" s="1"/>
  <c r="L435"/>
  <c r="L438" s="1"/>
  <c r="AE1280" i="1"/>
  <c r="F292" i="2"/>
  <c r="BY443" i="1"/>
  <c r="U21" i="2" s="1"/>
  <c r="I23"/>
  <c r="BY424" i="1"/>
  <c r="BY420"/>
  <c r="BY447"/>
  <c r="BM230"/>
  <c r="H20" i="4" s="1"/>
  <c r="AY1550" i="1"/>
  <c r="AY1551"/>
  <c r="M1359"/>
  <c r="M1469" s="1"/>
  <c r="BY1316"/>
  <c r="U449" i="2" s="1"/>
  <c r="BJ1503" i="1"/>
  <c r="AW2061"/>
  <c r="BP1157"/>
  <c r="BP1142"/>
  <c r="BJ967"/>
  <c r="BP323"/>
  <c r="K22" i="14" s="1"/>
  <c r="BP2951" i="1"/>
  <c r="BP2985" s="1"/>
  <c r="BY1181"/>
  <c r="O331" i="2"/>
  <c r="L223"/>
  <c r="AA233"/>
  <c r="BY440" i="1"/>
  <c r="AB474"/>
  <c r="O38" i="2"/>
  <c r="BY460" i="1"/>
  <c r="U37" i="2" s="1"/>
  <c r="O31"/>
  <c r="BY456" i="1"/>
  <c r="U30" i="2" s="1"/>
  <c r="BY455" i="1"/>
  <c r="U29" i="2" s="1"/>
  <c r="AI490" i="1"/>
  <c r="AO489"/>
  <c r="AO492" s="1"/>
  <c r="AL479"/>
  <c r="L19" i="2"/>
  <c r="BM478" i="1"/>
  <c r="AL474"/>
  <c r="Y490"/>
  <c r="BJ1183"/>
  <c r="BS1183"/>
  <c r="BS1178"/>
  <c r="BY1178" s="1"/>
  <c r="BS1227"/>
  <c r="BY1225"/>
  <c r="U330" i="2" s="1"/>
  <c r="BJ1227" i="1"/>
  <c r="F296" i="2"/>
  <c r="BS1142" i="1"/>
  <c r="BJ1142"/>
  <c r="L595" i="2"/>
  <c r="BS986" i="1"/>
  <c r="O363" i="2"/>
  <c r="X11" i="5"/>
  <c r="V15" i="15"/>
  <c r="V15" i="34" s="1"/>
  <c r="BP1048" i="1"/>
  <c r="L227" i="2"/>
  <c r="F223"/>
  <c r="O219"/>
  <c r="L615"/>
  <c r="O615"/>
  <c r="I615"/>
  <c r="Y615"/>
  <c r="AB615"/>
  <c r="AB617" s="1"/>
  <c r="X21" i="14"/>
  <c r="Y487" i="2"/>
  <c r="Y490" s="1"/>
  <c r="N1359" i="1"/>
  <c r="N1469" s="1"/>
  <c r="X23" i="5"/>
  <c r="Y479" i="1"/>
  <c r="K21" i="14"/>
  <c r="L487" i="2"/>
  <c r="AR489" i="1"/>
  <c r="AR492" s="1"/>
  <c r="BM1142"/>
  <c r="AI489"/>
  <c r="AI492" s="1"/>
  <c r="J1359"/>
  <c r="J1469" s="1"/>
  <c r="AL489"/>
  <c r="AL492" s="1"/>
  <c r="BY306"/>
  <c r="BY1419"/>
  <c r="BY1558"/>
  <c r="Y474"/>
  <c r="X22" i="5"/>
  <c r="I216" i="2"/>
  <c r="AL149" i="1"/>
  <c r="O216" i="2"/>
  <c r="BY131" i="1"/>
  <c r="U213" i="2" s="1"/>
  <c r="BY132" i="1"/>
  <c r="U214" i="2" s="1"/>
  <c r="Q233"/>
  <c r="AI149" i="1"/>
  <c r="AB149"/>
  <c r="Y149"/>
  <c r="CC150"/>
  <c r="AO149"/>
  <c r="N21" i="14"/>
  <c r="O487" i="2"/>
  <c r="H21" i="14"/>
  <c r="I487" i="2"/>
  <c r="E32" i="3"/>
  <c r="AX2200" i="1"/>
  <c r="F615" i="2"/>
  <c r="AY2008" i="1"/>
  <c r="S60" i="2"/>
  <c r="T60"/>
  <c r="U60"/>
  <c r="AT1359" i="1"/>
  <c r="BT1359" s="1"/>
  <c r="O20" i="5" s="1"/>
  <c r="O301" i="2"/>
  <c r="BY1177" i="1"/>
  <c r="U300" i="2" s="1"/>
  <c r="I301"/>
  <c r="BJ1157" i="1"/>
  <c r="CC1253"/>
  <c r="X45" i="14" s="1"/>
  <c r="X19" i="5"/>
  <c r="X17"/>
  <c r="X16"/>
  <c r="X10"/>
  <c r="AR474" i="1"/>
  <c r="BS473"/>
  <c r="O14" i="2" s="1"/>
  <c r="AE474" i="1"/>
  <c r="AE490"/>
  <c r="V474"/>
  <c r="BS323"/>
  <c r="N22" i="14" s="1"/>
  <c r="BJ323" i="1"/>
  <c r="E22" i="14" s="1"/>
  <c r="AY323" i="1"/>
  <c r="AY307"/>
  <c r="BP147"/>
  <c r="AE149"/>
  <c r="T566" i="2"/>
  <c r="W233"/>
  <c r="S566"/>
  <c r="P233"/>
  <c r="G566"/>
  <c r="Z233"/>
  <c r="X233"/>
  <c r="R233"/>
  <c r="Y489" i="1"/>
  <c r="Y492" s="1"/>
  <c r="AE489"/>
  <c r="AE492" s="1"/>
  <c r="I1657"/>
  <c r="AH1359"/>
  <c r="AH1469" s="1"/>
  <c r="K1359"/>
  <c r="AP2990"/>
  <c r="J265" i="2"/>
  <c r="BM472" i="1"/>
  <c r="I13" i="2" s="1"/>
  <c r="BM147" i="1"/>
  <c r="AO479"/>
  <c r="AD1359"/>
  <c r="AD1469" s="1"/>
  <c r="BP472"/>
  <c r="L13" i="2" s="1"/>
  <c r="AL2448" i="1"/>
  <c r="AC2065"/>
  <c r="Z265" i="2"/>
  <c r="Z270" s="1"/>
  <c r="AB490" i="1"/>
  <c r="Q1359"/>
  <c r="AB2819"/>
  <c r="BY1072"/>
  <c r="BY180"/>
  <c r="U243" i="2" s="1"/>
  <c r="L1358" i="1"/>
  <c r="L1468" s="1"/>
  <c r="R1358"/>
  <c r="AL1358"/>
  <c r="AL1468" s="1"/>
  <c r="V1358"/>
  <c r="V1468" s="1"/>
  <c r="N265" i="2"/>
  <c r="Y2200" i="1"/>
  <c r="M265" i="2"/>
  <c r="I1076" i="1"/>
  <c r="BJ1076" s="1"/>
  <c r="E41" i="14" s="1"/>
  <c r="AR490" i="1"/>
  <c r="AC1359"/>
  <c r="AC1469" s="1"/>
  <c r="V490"/>
  <c r="I1357"/>
  <c r="V149"/>
  <c r="W265" i="2"/>
  <c r="W270" s="1"/>
  <c r="G265"/>
  <c r="H265"/>
  <c r="Q444"/>
  <c r="Q483" s="1"/>
  <c r="Z15" i="15"/>
  <c r="Z15" i="34" s="1"/>
  <c r="X265" i="2"/>
  <c r="X270" s="1"/>
  <c r="P444"/>
  <c r="P483" s="1"/>
  <c r="P265"/>
  <c r="P270" s="1"/>
  <c r="W15" i="15"/>
  <c r="W15" i="34" s="1"/>
  <c r="BX165" i="1"/>
  <c r="O101" i="14"/>
  <c r="V176"/>
  <c r="CC165" i="1"/>
  <c r="X15" i="14" s="1"/>
  <c r="O1076" i="1"/>
  <c r="BP1076" s="1"/>
  <c r="BP1074"/>
  <c r="BU1350"/>
  <c r="AU1359"/>
  <c r="AY2989"/>
  <c r="T35" i="3"/>
  <c r="P101" i="14"/>
  <c r="AR2009" i="1"/>
  <c r="AR2148" s="1"/>
  <c r="BW165"/>
  <c r="AX2752"/>
  <c r="M34" i="3"/>
  <c r="V178" i="14"/>
  <c r="V22" i="15"/>
  <c r="V22" i="34" s="1"/>
  <c r="BB167" i="1"/>
  <c r="CC156"/>
  <c r="BM165"/>
  <c r="H15" i="14" s="1"/>
  <c r="Y1657" i="1"/>
  <c r="AY1655"/>
  <c r="AJ1359"/>
  <c r="AJ1469" s="1"/>
  <c r="I2009"/>
  <c r="BB1657"/>
  <c r="I1358"/>
  <c r="I1468" s="1"/>
  <c r="AE1357"/>
  <c r="AE1467" s="1"/>
  <c r="AE479"/>
  <c r="AE345"/>
  <c r="AM1359"/>
  <c r="U1359"/>
  <c r="U1469" s="1"/>
  <c r="X1359"/>
  <c r="X1469" s="1"/>
  <c r="AK1359"/>
  <c r="AK1469" s="1"/>
  <c r="AN1359"/>
  <c r="AN1469" s="1"/>
  <c r="E33" i="3"/>
  <c r="H34"/>
  <c r="L2009" i="1"/>
  <c r="AY2647"/>
  <c r="BB2009"/>
  <c r="BE1657"/>
  <c r="BY1051"/>
  <c r="U230" i="2" s="1"/>
  <c r="L1657" i="1"/>
  <c r="BJ473"/>
  <c r="F14" i="2" s="1"/>
  <c r="H32" i="3"/>
  <c r="L1357" i="1"/>
  <c r="L1467" s="1"/>
  <c r="AB1358"/>
  <c r="AB1468" s="1"/>
  <c r="AB1357"/>
  <c r="AB1467" s="1"/>
  <c r="AR1357"/>
  <c r="AR1467" s="1"/>
  <c r="BS3012"/>
  <c r="BY248"/>
  <c r="BJ147"/>
  <c r="AA265" i="2"/>
  <c r="AA270" s="1"/>
  <c r="K265"/>
  <c r="AI2200" i="1"/>
  <c r="AE1657"/>
  <c r="AB489"/>
  <c r="AB492" s="1"/>
  <c r="AW2009"/>
  <c r="AW2148" s="1"/>
  <c r="V2009"/>
  <c r="V2148" s="1"/>
  <c r="BY1073"/>
  <c r="U267" i="2" s="1"/>
  <c r="BV1350" i="1"/>
  <c r="AV1359"/>
  <c r="BV1359" s="1"/>
  <c r="Q20" i="5" s="1"/>
  <c r="AW2752" i="1"/>
  <c r="L34" i="3"/>
  <c r="Z169" i="14"/>
  <c r="Z176"/>
  <c r="AY2887" i="1"/>
  <c r="N33" i="3"/>
  <c r="CF165" i="1"/>
  <c r="AA15" i="14" s="1"/>
  <c r="L167" i="1"/>
  <c r="BM156"/>
  <c r="L1076"/>
  <c r="BM1076" s="1"/>
  <c r="BM1074"/>
  <c r="CC1074"/>
  <c r="BB1076"/>
  <c r="CC1076" s="1"/>
  <c r="X41" i="14" s="1"/>
  <c r="BS1559" i="1"/>
  <c r="R1657"/>
  <c r="W178" i="14"/>
  <c r="W22" i="15"/>
  <c r="W22" i="34" s="1"/>
  <c r="BE167" i="1"/>
  <c r="CF156"/>
  <c r="BE1076"/>
  <c r="CF1076" s="1"/>
  <c r="AA41" i="14" s="1"/>
  <c r="CF1074" i="1"/>
  <c r="BS1074"/>
  <c r="R1076"/>
  <c r="BS1076" s="1"/>
  <c r="O1657"/>
  <c r="AE2009"/>
  <c r="AE2148" s="1"/>
  <c r="BE2009"/>
  <c r="E34" i="3"/>
  <c r="Q35"/>
  <c r="O1358" i="1"/>
  <c r="O1468" s="1"/>
  <c r="AI1357"/>
  <c r="AI1467" s="1"/>
  <c r="Y1357"/>
  <c r="Y1467" s="1"/>
  <c r="AL1357"/>
  <c r="AL1467" s="1"/>
  <c r="AO1358"/>
  <c r="AO1468" s="1"/>
  <c r="AE1358"/>
  <c r="AE1468" s="1"/>
  <c r="AO474"/>
  <c r="AB2009"/>
  <c r="AB2148" s="1"/>
  <c r="BP473"/>
  <c r="L14" i="2" s="1"/>
  <c r="AO485" i="1"/>
  <c r="V479"/>
  <c r="AB1657"/>
  <c r="AY1656"/>
  <c r="AP1359"/>
  <c r="AP1469" s="1"/>
  <c r="AY1075"/>
  <c r="AY1076" s="1"/>
  <c r="W1359"/>
  <c r="W1469" s="1"/>
  <c r="AW1657"/>
  <c r="AQ1359"/>
  <c r="AQ1469" s="1"/>
  <c r="T1359"/>
  <c r="T1469" s="1"/>
  <c r="H1359"/>
  <c r="P1359"/>
  <c r="AA1359"/>
  <c r="AA1469" s="1"/>
  <c r="AY2007"/>
  <c r="AW2300"/>
  <c r="Y2009"/>
  <c r="Y2148" s="1"/>
  <c r="O2009"/>
  <c r="Y2142"/>
  <c r="R2009"/>
  <c r="Y1358"/>
  <c r="Y1468" s="1"/>
  <c r="R1357"/>
  <c r="O1357"/>
  <c r="AO1357"/>
  <c r="AO1467" s="1"/>
  <c r="V1357"/>
  <c r="V1467" s="1"/>
  <c r="AR1358"/>
  <c r="AR1468" s="1"/>
  <c r="AI1358"/>
  <c r="AI1468" s="1"/>
  <c r="Q265" i="2"/>
  <c r="Q270" s="1"/>
  <c r="E265"/>
  <c r="AO2200" i="1"/>
  <c r="AI474"/>
  <c r="AX2009"/>
  <c r="AX2148" s="1"/>
  <c r="AR2200"/>
  <c r="Y15" i="15"/>
  <c r="Y15" i="34" s="1"/>
  <c r="AL2200" i="1"/>
  <c r="BS2999"/>
  <c r="AI2009"/>
  <c r="AI2148" s="1"/>
  <c r="R15" i="14"/>
  <c r="S15"/>
  <c r="BY1075" i="1"/>
  <c r="S15" i="4"/>
  <c r="I100" i="2"/>
  <c r="BS2801" i="1"/>
  <c r="N36" i="4" s="1"/>
  <c r="BY2765" i="1"/>
  <c r="BS3013"/>
  <c r="BY2764"/>
  <c r="BY2775"/>
  <c r="BY2761"/>
  <c r="BY2822"/>
  <c r="BP3011"/>
  <c r="H268" i="2"/>
  <c r="T263"/>
  <c r="BX167" i="1"/>
  <c r="AY2198"/>
  <c r="AY2201"/>
  <c r="BS1069"/>
  <c r="O266" i="2" s="1"/>
  <c r="O268" s="1"/>
  <c r="BM1069" i="1"/>
  <c r="I266" i="2" s="1"/>
  <c r="I268" s="1"/>
  <c r="AY148" i="1"/>
  <c r="BJ242"/>
  <c r="AY147"/>
  <c r="AY2199"/>
  <c r="BP1814"/>
  <c r="V171" i="14"/>
  <c r="R2200" i="1"/>
  <c r="I2200"/>
  <c r="S263" i="2"/>
  <c r="S265" s="1"/>
  <c r="BW167" i="1"/>
  <c r="CF1559"/>
  <c r="CC1069"/>
  <c r="Y266" i="2" s="1"/>
  <c r="Y268" s="1"/>
  <c r="BW1069" i="1"/>
  <c r="S266" i="2" s="1"/>
  <c r="S268" s="1"/>
  <c r="CF1069" i="1"/>
  <c r="AB266" i="2" s="1"/>
  <c r="AB268" s="1"/>
  <c r="BJ1069" i="1"/>
  <c r="F266" i="2" s="1"/>
  <c r="F268" s="1"/>
  <c r="AY1069" i="1"/>
  <c r="BJ1255"/>
  <c r="BP1592"/>
  <c r="BJ472"/>
  <c r="F13" i="2" s="1"/>
  <c r="Y171" i="14"/>
  <c r="V3017" i="1"/>
  <c r="AB2200"/>
  <c r="AE2200"/>
  <c r="L2200"/>
  <c r="BX1069"/>
  <c r="T266" i="2" s="1"/>
  <c r="T268" s="1"/>
  <c r="CC1559" i="1"/>
  <c r="BP1069"/>
  <c r="L266" i="2" s="1"/>
  <c r="L268" s="1"/>
  <c r="I263"/>
  <c r="AY146" i="1"/>
  <c r="BS472"/>
  <c r="O13" i="2" s="1"/>
  <c r="AB3017" i="1"/>
  <c r="BB2200"/>
  <c r="CC2200" s="1"/>
  <c r="X10" i="7" s="1"/>
  <c r="O2200" i="1"/>
  <c r="V2200"/>
  <c r="BE2200"/>
  <c r="CF2200" s="1"/>
  <c r="AA10" i="7" s="1"/>
  <c r="AW2200" i="1"/>
  <c r="V2819"/>
  <c r="BY1102"/>
  <c r="U578" i="2" s="1"/>
  <c r="BY1097" i="1"/>
  <c r="U574" i="2" s="1"/>
  <c r="U575" s="1"/>
  <c r="AW1108" i="1"/>
  <c r="AX2296"/>
  <c r="AX2300"/>
  <c r="BP184"/>
  <c r="BY201"/>
  <c r="U507" i="2" s="1"/>
  <c r="U510" s="1"/>
  <c r="BJ1443" i="1"/>
  <c r="BJ1458"/>
  <c r="AX345"/>
  <c r="O590" i="2"/>
  <c r="AC2263" i="1"/>
  <c r="BY415"/>
  <c r="AX479"/>
  <c r="AW2658"/>
  <c r="F231" i="2"/>
  <c r="BJ1043" i="1"/>
  <c r="L245" i="2"/>
  <c r="BA607" i="1"/>
  <c r="CB607" s="1"/>
  <c r="BY2734"/>
  <c r="AJ2990"/>
  <c r="V2985"/>
  <c r="V2990" s="1"/>
  <c r="BS1458"/>
  <c r="BY1813"/>
  <c r="BY143"/>
  <c r="U203" i="2" s="1"/>
  <c r="AP2065" i="1"/>
  <c r="X2990"/>
  <c r="BY688"/>
  <c r="BY1101"/>
  <c r="U577" i="2" s="1"/>
  <c r="BY2926" i="1"/>
  <c r="AL1866"/>
  <c r="V2658"/>
  <c r="AF2263"/>
  <c r="BS2628"/>
  <c r="AR2445"/>
  <c r="X2263"/>
  <c r="F319" i="2"/>
  <c r="BY1068" i="1"/>
  <c r="T2990"/>
  <c r="AO3016"/>
  <c r="BS1922"/>
  <c r="BR873"/>
  <c r="CE2985"/>
  <c r="CE2990" s="1"/>
  <c r="BM2277"/>
  <c r="BS2264"/>
  <c r="BP2305"/>
  <c r="AX1285"/>
  <c r="AX1286" s="1"/>
  <c r="AB1291"/>
  <c r="BY338"/>
  <c r="U589" i="2" s="1"/>
  <c r="BS1923" i="1"/>
  <c r="AT1286"/>
  <c r="BT1286" s="1"/>
  <c r="BC2990"/>
  <c r="BQ2300"/>
  <c r="BY2345"/>
  <c r="BS2423"/>
  <c r="O614" i="2"/>
  <c r="BY246" i="1"/>
  <c r="F393" i="2"/>
  <c r="F300"/>
  <c r="F301" s="1"/>
  <c r="Y2454" i="1"/>
  <c r="F598" i="2"/>
  <c r="F600" s="1"/>
  <c r="AN2292" i="1"/>
  <c r="U2292"/>
  <c r="BJ1923"/>
  <c r="BM2423"/>
  <c r="AH740"/>
  <c r="BJ1254"/>
  <c r="AD2990"/>
  <c r="AQ2990"/>
  <c r="CB2755"/>
  <c r="W190" i="14" s="1"/>
  <c r="Y2278" i="1"/>
  <c r="Y2292" s="1"/>
  <c r="BS2237"/>
  <c r="BY439"/>
  <c r="AH2292"/>
  <c r="BQ2278"/>
  <c r="BY1300"/>
  <c r="AD2065"/>
  <c r="BM1922"/>
  <c r="S607"/>
  <c r="AX873"/>
  <c r="U2263"/>
  <c r="BY1946"/>
  <c r="Y1866"/>
  <c r="BY1240"/>
  <c r="U304" i="2" s="1"/>
  <c r="BY181" i="1"/>
  <c r="U244" i="2" s="1"/>
  <c r="AC2292" i="1"/>
  <c r="AP2292"/>
  <c r="BP1922"/>
  <c r="BC607"/>
  <c r="CD607" s="1"/>
  <c r="CD1657"/>
  <c r="CE1657"/>
  <c r="AS2990"/>
  <c r="S2990"/>
  <c r="AP2459"/>
  <c r="AP2544" s="1"/>
  <c r="AI2063"/>
  <c r="BY290"/>
  <c r="BP2559"/>
  <c r="E19" i="14"/>
  <c r="V3016" i="1"/>
  <c r="X2065"/>
  <c r="AO1871"/>
  <c r="AO3017"/>
  <c r="Y2459"/>
  <c r="Y2544" s="1"/>
  <c r="AF2292"/>
  <c r="BQ2290"/>
  <c r="AX874"/>
  <c r="O393" i="2"/>
  <c r="BS1254" i="1"/>
  <c r="F287" i="2"/>
  <c r="BY229" i="1"/>
  <c r="U437" i="2" s="1"/>
  <c r="BY1334" i="1"/>
  <c r="U461" i="2" s="1"/>
  <c r="BY970" i="1"/>
  <c r="U392" i="2" s="1"/>
  <c r="AR1437" i="1"/>
  <c r="Q259" i="2"/>
  <c r="R259"/>
  <c r="F579"/>
  <c r="BJ898" i="1"/>
  <c r="AH2610"/>
  <c r="AB2445"/>
  <c r="F277" i="2"/>
  <c r="BJ2514" i="1"/>
  <c r="E19" i="7" s="1"/>
  <c r="R62" i="2"/>
  <c r="X259"/>
  <c r="F614"/>
  <c r="X617"/>
  <c r="BJ1321" i="1"/>
  <c r="F458" i="2"/>
  <c r="BY1320" i="1"/>
  <c r="U457" i="2" s="1"/>
  <c r="CD2362" i="1"/>
  <c r="Z399" i="2" s="1"/>
  <c r="Z429" s="1"/>
  <c r="AR2454" i="1"/>
  <c r="BR3017"/>
  <c r="BY2887"/>
  <c r="BY2881"/>
  <c r="T37" i="6"/>
  <c r="BL2819" i="1"/>
  <c r="BS3001"/>
  <c r="BS2811"/>
  <c r="BS2819" s="1"/>
  <c r="V2445"/>
  <c r="AD2610"/>
  <c r="AM2610"/>
  <c r="AG2449"/>
  <c r="M2292"/>
  <c r="AX2290"/>
  <c r="BK1924"/>
  <c r="F18" i="6" s="1"/>
  <c r="AX1552" i="1"/>
  <c r="BY1457"/>
  <c r="U613" i="2" s="1"/>
  <c r="BY1307" i="1"/>
  <c r="AY1091"/>
  <c r="L1023"/>
  <c r="AD1024"/>
  <c r="F95" i="2"/>
  <c r="BY451" i="1"/>
  <c r="U25" i="2" s="1"/>
  <c r="F27"/>
  <c r="V485" i="1"/>
  <c r="AI345"/>
  <c r="AX191"/>
  <c r="U2449"/>
  <c r="BM1157"/>
  <c r="AI725"/>
  <c r="AA491"/>
  <c r="BS1436"/>
  <c r="O558" i="2" s="1"/>
  <c r="AY1980" i="1"/>
  <c r="BY2809"/>
  <c r="AW2819"/>
  <c r="AU2990"/>
  <c r="BT2959"/>
  <c r="BT2961" s="1"/>
  <c r="O39" i="5" s="1"/>
  <c r="BO2819" i="1"/>
  <c r="AB2142"/>
  <c r="AY1923"/>
  <c r="BQ1924"/>
  <c r="L18" i="6" s="1"/>
  <c r="BK1092" i="1"/>
  <c r="F16" i="5" s="1"/>
  <c r="AB2259" i="1"/>
  <c r="H2292"/>
  <c r="BN2261"/>
  <c r="S2610"/>
  <c r="CE3016"/>
  <c r="BP1923"/>
  <c r="AM2263"/>
  <c r="W9" i="15"/>
  <c r="W9" i="34" s="1"/>
  <c r="AQ2263" i="1"/>
  <c r="BM1923"/>
  <c r="BC726"/>
  <c r="CD726" s="1"/>
  <c r="AO726"/>
  <c r="AL1018"/>
  <c r="N726"/>
  <c r="BO726" s="1"/>
  <c r="AY1798"/>
  <c r="AY1852"/>
  <c r="W2449"/>
  <c r="AY1943"/>
  <c r="BW945"/>
  <c r="AV606"/>
  <c r="BV606" s="1"/>
  <c r="BP1317"/>
  <c r="AS2610"/>
  <c r="Q617" i="2"/>
  <c r="W617"/>
  <c r="X62"/>
  <c r="R270"/>
  <c r="W259"/>
  <c r="P617"/>
  <c r="T580"/>
  <c r="BY1904" i="1"/>
  <c r="BL1657"/>
  <c r="BJ2007"/>
  <c r="AO1866"/>
  <c r="BD607"/>
  <c r="CE607" s="1"/>
  <c r="AN877"/>
  <c r="AR1407"/>
  <c r="S580" i="2"/>
  <c r="AY1900" i="1"/>
  <c r="AY1922"/>
  <c r="BY1899"/>
  <c r="BY1909"/>
  <c r="BY1914"/>
  <c r="CD2755"/>
  <c r="Y190" i="14" s="1"/>
  <c r="BY1882" i="1"/>
  <c r="AS2449"/>
  <c r="BK2447"/>
  <c r="W2263"/>
  <c r="BX715"/>
  <c r="BI2560"/>
  <c r="D21" i="7" s="1"/>
  <c r="Z2292" i="1"/>
  <c r="X2292"/>
  <c r="AJ491"/>
  <c r="Z2990"/>
  <c r="BR2819"/>
  <c r="AI2800"/>
  <c r="AI2995" s="1"/>
  <c r="BR2457"/>
  <c r="BX2457" s="1"/>
  <c r="M2263"/>
  <c r="BC2459"/>
  <c r="BC2544" s="1"/>
  <c r="CD2544" s="1"/>
  <c r="S2449"/>
  <c r="AQ2449"/>
  <c r="BO2458"/>
  <c r="AJ2459"/>
  <c r="AJ2544" s="1"/>
  <c r="BM2126"/>
  <c r="BJ2423"/>
  <c r="BX587"/>
  <c r="R617" i="2"/>
  <c r="K35" i="14"/>
  <c r="Z3018" i="1"/>
  <c r="BW3005"/>
  <c r="AX2755"/>
  <c r="Z617" i="2"/>
  <c r="AA259"/>
  <c r="J557"/>
  <c r="J559" s="1"/>
  <c r="AG2292" i="1"/>
  <c r="R1022"/>
  <c r="BR677"/>
  <c r="AW149"/>
  <c r="BJ2191"/>
  <c r="BP2819"/>
  <c r="BP2755"/>
  <c r="K190" i="14" s="1"/>
  <c r="CF2986" i="1"/>
  <c r="BL2804"/>
  <c r="G188" i="14" s="1"/>
  <c r="BU2819" i="1"/>
  <c r="AO2803"/>
  <c r="BY2431"/>
  <c r="U427" i="2" s="1"/>
  <c r="T2263" i="1"/>
  <c r="BW2146"/>
  <c r="R23" i="6" s="1"/>
  <c r="BP2423" i="1"/>
  <c r="AK2065"/>
  <c r="AB1924"/>
  <c r="AX2142"/>
  <c r="BY572"/>
  <c r="BS2186"/>
  <c r="AX474"/>
  <c r="BH2804"/>
  <c r="C188" i="14" s="1"/>
  <c r="V9" i="15"/>
  <c r="V9" i="34" s="1"/>
  <c r="BQ2560" i="1"/>
  <c r="L21" i="7" s="1"/>
  <c r="W2610" i="1"/>
  <c r="AE3017"/>
  <c r="AB2362"/>
  <c r="BE2278"/>
  <c r="CF2278" s="1"/>
  <c r="AH2065"/>
  <c r="Q193" i="2"/>
  <c r="Y9" i="15"/>
  <c r="Y9" i="34" s="1"/>
  <c r="BS2299" i="1"/>
  <c r="BY1677"/>
  <c r="AS2292"/>
  <c r="AS2065"/>
  <c r="BJ1922"/>
  <c r="O383" i="2"/>
  <c r="Z193"/>
  <c r="BY966" i="1"/>
  <c r="U382" i="2" s="1"/>
  <c r="AX2441" i="1"/>
  <c r="O1023"/>
  <c r="I1022"/>
  <c r="O1022"/>
  <c r="F383" i="2"/>
  <c r="Y241"/>
  <c r="AX870" i="1"/>
  <c r="AX875"/>
  <c r="AX2064"/>
  <c r="AW1092"/>
  <c r="BE2142"/>
  <c r="CF2142" s="1"/>
  <c r="AA22" i="6" s="1"/>
  <c r="AL485" i="1"/>
  <c r="AO191"/>
  <c r="BJ971"/>
  <c r="AO1014"/>
  <c r="AY2041"/>
  <c r="BW2323"/>
  <c r="BY2236"/>
  <c r="U162" i="2" s="1"/>
  <c r="U2065" i="1"/>
  <c r="X2449"/>
  <c r="BN2445"/>
  <c r="I13" i="7" s="1"/>
  <c r="AG2610" i="1"/>
  <c r="AK2263"/>
  <c r="AL2441"/>
  <c r="BX638"/>
  <c r="BX581"/>
  <c r="Z2065"/>
  <c r="BN479"/>
  <c r="Z740"/>
  <c r="AR1057"/>
  <c r="BN1437"/>
  <c r="I22" i="5" s="1"/>
  <c r="Y1018" i="1"/>
  <c r="BL2800"/>
  <c r="L2755"/>
  <c r="BT2755"/>
  <c r="O190" i="14" s="1"/>
  <c r="CB2804" i="1"/>
  <c r="W188" i="14" s="1"/>
  <c r="CA2800" i="1"/>
  <c r="CA2995" s="1"/>
  <c r="Y2804"/>
  <c r="BJ2559"/>
  <c r="BX2489"/>
  <c r="BL2447"/>
  <c r="R2262"/>
  <c r="AY1802"/>
  <c r="AL2447"/>
  <c r="Y2300"/>
  <c r="AW2278"/>
  <c r="AW2292" s="1"/>
  <c r="BI2113"/>
  <c r="BX2046"/>
  <c r="BI2290"/>
  <c r="AD2449"/>
  <c r="AI2448"/>
  <c r="BR2560"/>
  <c r="M21" i="7" s="1"/>
  <c r="BB2609" i="1"/>
  <c r="CC2609" s="1"/>
  <c r="Y2064"/>
  <c r="BI2608"/>
  <c r="X2610"/>
  <c r="AK2610"/>
  <c r="BW937"/>
  <c r="BW929"/>
  <c r="BY172"/>
  <c r="U237" i="2" s="1"/>
  <c r="BO1924" i="1"/>
  <c r="J18" i="6" s="1"/>
  <c r="BY1442" i="1"/>
  <c r="U609" i="2" s="1"/>
  <c r="X7" i="7"/>
  <c r="Y2447" i="1"/>
  <c r="AO2441"/>
  <c r="R1023"/>
  <c r="AK727"/>
  <c r="AY1662"/>
  <c r="AC1024"/>
  <c r="Z2263"/>
  <c r="CB2800"/>
  <c r="CB2995" s="1"/>
  <c r="BX2305"/>
  <c r="V2259"/>
  <c r="AB1871"/>
  <c r="AF2065"/>
  <c r="AO2447"/>
  <c r="I1023"/>
  <c r="L876"/>
  <c r="BM876" s="1"/>
  <c r="BA726"/>
  <c r="CB726" s="1"/>
  <c r="AR365"/>
  <c r="L191"/>
  <c r="AX1018"/>
  <c r="AE1437"/>
  <c r="Y739"/>
  <c r="AH2263"/>
  <c r="AY2373"/>
  <c r="BY2913"/>
  <c r="AG2990"/>
  <c r="AB2755"/>
  <c r="AI2441"/>
  <c r="AT2459"/>
  <c r="AT2544" s="1"/>
  <c r="BT2544" s="1"/>
  <c r="P2292"/>
  <c r="AN2610"/>
  <c r="AL2142"/>
  <c r="BY851"/>
  <c r="AI2064"/>
  <c r="AJ2065"/>
  <c r="BW500"/>
  <c r="BX655"/>
  <c r="X35" i="14"/>
  <c r="J41"/>
  <c r="AG2065" i="1"/>
  <c r="BN2457"/>
  <c r="Z259" i="2"/>
  <c r="AB450"/>
  <c r="BS1461" i="1"/>
  <c r="N49" i="14" s="1"/>
  <c r="BL874" i="1"/>
  <c r="BJ638"/>
  <c r="BM507"/>
  <c r="AY1507"/>
  <c r="AY1579"/>
  <c r="AY1503"/>
  <c r="V1437"/>
  <c r="AS1024"/>
  <c r="BE1062"/>
  <c r="CF1062" s="1"/>
  <c r="BH1057"/>
  <c r="BY2704"/>
  <c r="BA2990"/>
  <c r="AF3018"/>
  <c r="AO2819"/>
  <c r="BV2819"/>
  <c r="AY2951"/>
  <c r="AY2959" s="1"/>
  <c r="BG2895"/>
  <c r="W2990"/>
  <c r="BK2800"/>
  <c r="AW2800"/>
  <c r="AW2995" s="1"/>
  <c r="AE2804"/>
  <c r="BW1980"/>
  <c r="BW1828"/>
  <c r="BW1693"/>
  <c r="BW1608"/>
  <c r="BO2296"/>
  <c r="BJ1678"/>
  <c r="BY2489"/>
  <c r="AA2610"/>
  <c r="AF2449"/>
  <c r="BJ2305"/>
  <c r="AQ2065"/>
  <c r="BY1429"/>
  <c r="AA2065"/>
  <c r="BW715"/>
  <c r="BW339"/>
  <c r="Y450" i="2"/>
  <c r="O241"/>
  <c r="I241"/>
  <c r="AX2448" i="1"/>
  <c r="AE2448"/>
  <c r="AR2262"/>
  <c r="AS2263"/>
  <c r="Y2608"/>
  <c r="AY184"/>
  <c r="AP727"/>
  <c r="BJ1420"/>
  <c r="AB1463"/>
  <c r="BP1436"/>
  <c r="L558" i="2" s="1"/>
  <c r="BK1437" i="1"/>
  <c r="F22" i="5" s="1"/>
  <c r="BE2819" i="1"/>
  <c r="BP2800"/>
  <c r="AO2454"/>
  <c r="BM649"/>
  <c r="AY1753"/>
  <c r="AY912"/>
  <c r="AL1023"/>
  <c r="BT2804"/>
  <c r="O188" i="14" s="1"/>
  <c r="BP1889" i="1"/>
  <c r="AJ2292"/>
  <c r="AY2952"/>
  <c r="AY2960" s="1"/>
  <c r="AS3018"/>
  <c r="BS2559"/>
  <c r="AD2292"/>
  <c r="L383" i="2"/>
  <c r="BB875" i="1"/>
  <c r="CC875" s="1"/>
  <c r="BB873"/>
  <c r="CC873" s="1"/>
  <c r="J607"/>
  <c r="BK607" s="1"/>
  <c r="BP295"/>
  <c r="V191"/>
  <c r="BQ874"/>
  <c r="AB737"/>
  <c r="AY1752"/>
  <c r="AW1018"/>
  <c r="BB1092"/>
  <c r="CC1092" s="1"/>
  <c r="Y1022"/>
  <c r="BI1057"/>
  <c r="AY1968"/>
  <c r="AV2990"/>
  <c r="BN2819"/>
  <c r="AI2819"/>
  <c r="AW2804"/>
  <c r="AE2800"/>
  <c r="AE2995" s="1"/>
  <c r="BY2409"/>
  <c r="U420" i="2" s="1"/>
  <c r="BK2300" i="1"/>
  <c r="BN2061"/>
  <c r="I20" i="6" s="1"/>
  <c r="BK2296" i="1"/>
  <c r="BN2278"/>
  <c r="AE2259"/>
  <c r="BS2112"/>
  <c r="AA2449"/>
  <c r="BP2346"/>
  <c r="AL2262"/>
  <c r="BO2447"/>
  <c r="BK2454"/>
  <c r="AA2263"/>
  <c r="CC2439"/>
  <c r="U2610"/>
  <c r="Y2441"/>
  <c r="AJ2610"/>
  <c r="BY1234"/>
  <c r="U289" i="2" s="1"/>
  <c r="BL2296" i="1"/>
  <c r="BM1678"/>
  <c r="BY750"/>
  <c r="U94" i="2" s="1"/>
  <c r="I383"/>
  <c r="BY174" i="1"/>
  <c r="U239" i="2" s="1"/>
  <c r="F241"/>
  <c r="BN2755" i="1"/>
  <c r="I190" i="14" s="1"/>
  <c r="Y2448" i="1"/>
  <c r="Y45" i="2"/>
  <c r="M179" i="14"/>
  <c r="J551" i="2"/>
  <c r="J555" s="1"/>
  <c r="BP2880" i="1"/>
  <c r="AI2262"/>
  <c r="BI2278"/>
  <c r="W3018"/>
  <c r="L1022"/>
  <c r="I292" i="2"/>
  <c r="BY1713" i="1"/>
  <c r="AX1014"/>
  <c r="BY1835"/>
  <c r="BY897"/>
  <c r="AW1014"/>
  <c r="BW1309"/>
  <c r="AY1012"/>
  <c r="BW2383"/>
  <c r="BW999"/>
  <c r="AY2559"/>
  <c r="BJ2558"/>
  <c r="E124" i="14" s="1"/>
  <c r="AY2103" i="1"/>
  <c r="AY1370"/>
  <c r="BY883"/>
  <c r="CC186"/>
  <c r="X16" i="14" s="1"/>
  <c r="I91" i="2"/>
  <c r="O199"/>
  <c r="BA191" i="1"/>
  <c r="CB191" s="1"/>
  <c r="W16" i="4" s="1"/>
  <c r="W16" i="15" s="1"/>
  <c r="W16" i="34" s="1"/>
  <c r="AI191" i="1"/>
  <c r="AB191"/>
  <c r="AW191"/>
  <c r="K191"/>
  <c r="BL191" s="1"/>
  <c r="G16" i="4" s="1"/>
  <c r="Q191" i="1"/>
  <c r="BR191" s="1"/>
  <c r="M16" i="4" s="1"/>
  <c r="CF186" i="1"/>
  <c r="AA16" i="14" s="1"/>
  <c r="BE191" i="1"/>
  <c r="CF191" s="1"/>
  <c r="AA16" i="4" s="1"/>
  <c r="AE191" i="1"/>
  <c r="J191"/>
  <c r="BK191" s="1"/>
  <c r="AU191"/>
  <c r="BU191" s="1"/>
  <c r="P16" i="4" s="1"/>
  <c r="AL191" i="1"/>
  <c r="Y191"/>
  <c r="AR191"/>
  <c r="AZ191"/>
  <c r="CA191" s="1"/>
  <c r="V16" i="4" s="1"/>
  <c r="V16" i="15" s="1"/>
  <c r="V16" i="34" s="1"/>
  <c r="N191" i="1"/>
  <c r="BO191" s="1"/>
  <c r="J16" i="4" s="1"/>
  <c r="M191" i="1"/>
  <c r="BN191" s="1"/>
  <c r="I16" i="4" s="1"/>
  <c r="BD191" i="1"/>
  <c r="CE191" s="1"/>
  <c r="Z16" i="4" s="1"/>
  <c r="Z16" i="15" s="1"/>
  <c r="Z16" i="34" s="1"/>
  <c r="AT191" i="1"/>
  <c r="BT191" s="1"/>
  <c r="O16" i="4" s="1"/>
  <c r="F245" i="2"/>
  <c r="O191" i="1"/>
  <c r="D19" i="7"/>
  <c r="BT1657" i="1"/>
  <c r="BO1657"/>
  <c r="V877"/>
  <c r="I757"/>
  <c r="BJ757" s="1"/>
  <c r="I756"/>
  <c r="BJ756" s="1"/>
  <c r="S331" i="2"/>
  <c r="O600"/>
  <c r="F199"/>
  <c r="O454"/>
  <c r="R14" i="7"/>
  <c r="AW2142" i="1"/>
  <c r="BY304"/>
  <c r="AW214"/>
  <c r="AX214"/>
  <c r="AW1130"/>
  <c r="BY1125"/>
  <c r="U535" i="2" s="1"/>
  <c r="U536" s="1"/>
  <c r="V1130" i="1"/>
  <c r="AX1130"/>
  <c r="AW1463"/>
  <c r="BY333"/>
  <c r="U599" i="2" s="1"/>
  <c r="BJ334" i="1"/>
  <c r="V345"/>
  <c r="F595" i="2"/>
  <c r="BY342" i="1"/>
  <c r="U593" i="2" s="1"/>
  <c r="BI357" i="1"/>
  <c r="F590" i="2"/>
  <c r="BJ339" i="1"/>
  <c r="BY337"/>
  <c r="U588" i="2" s="1"/>
  <c r="BI345" i="1"/>
  <c r="D23" i="4" s="1"/>
  <c r="H726" i="1"/>
  <c r="BI726" s="1"/>
  <c r="AY2186"/>
  <c r="BW1301"/>
  <c r="BJ949"/>
  <c r="AG1024"/>
  <c r="BX949"/>
  <c r="AP2610"/>
  <c r="BL2445"/>
  <c r="G13" i="7" s="1"/>
  <c r="AL2454" i="1"/>
  <c r="BK2608"/>
  <c r="AI2454"/>
  <c r="AN2449"/>
  <c r="BN2454"/>
  <c r="BP2360"/>
  <c r="BN2362"/>
  <c r="J399" i="2" s="1"/>
  <c r="N2459" i="1"/>
  <c r="BO2459" s="1"/>
  <c r="AY957"/>
  <c r="BJ1330"/>
  <c r="BY1329"/>
  <c r="U453" i="2" s="1"/>
  <c r="L454"/>
  <c r="F454"/>
  <c r="T528"/>
  <c r="T95"/>
  <c r="S114" i="14"/>
  <c r="P11" i="3" s="1"/>
  <c r="Z174" i="14"/>
  <c r="O172"/>
  <c r="N444" i="2"/>
  <c r="N483" s="1"/>
  <c r="J444"/>
  <c r="J483" s="1"/>
  <c r="AW1355" i="1"/>
  <c r="BY452"/>
  <c r="U26" i="2" s="1"/>
  <c r="AW479" i="1"/>
  <c r="BY2722"/>
  <c r="AY3005"/>
  <c r="BW1703"/>
  <c r="BJ1162"/>
  <c r="AW1286"/>
  <c r="AX1280"/>
  <c r="AW1280"/>
  <c r="BY142"/>
  <c r="U202" i="2" s="1"/>
  <c r="F204"/>
  <c r="O204"/>
  <c r="BY141" i="1"/>
  <c r="U201" i="2" s="1"/>
  <c r="BI149" i="1"/>
  <c r="D14" i="4" s="1"/>
  <c r="AX149" i="1"/>
  <c r="H1063"/>
  <c r="BI1063" s="1"/>
  <c r="BY1047"/>
  <c r="U226" i="2" s="1"/>
  <c r="O227"/>
  <c r="AR1061" i="1"/>
  <c r="AR1063" s="1"/>
  <c r="BS1043"/>
  <c r="S223" i="2"/>
  <c r="BW1038" i="1"/>
  <c r="AU1063"/>
  <c r="BU1063" s="1"/>
  <c r="P14" i="5" s="1"/>
  <c r="BJ150" i="1"/>
  <c r="X583" i="2"/>
  <c r="T575"/>
  <c r="T606"/>
  <c r="T219"/>
  <c r="G444"/>
  <c r="G483" s="1"/>
  <c r="Y575"/>
  <c r="H607" i="1"/>
  <c r="BI607" s="1"/>
  <c r="L59" i="2"/>
  <c r="S22" i="7"/>
  <c r="AA193" i="2"/>
  <c r="T167"/>
  <c r="R117" i="14"/>
  <c r="O14" i="3" s="1"/>
  <c r="E444" i="2"/>
  <c r="E483" s="1"/>
  <c r="W40" i="6"/>
  <c r="V3007" i="1"/>
  <c r="AN3018"/>
  <c r="C40" i="6"/>
  <c r="BC3018" i="1"/>
  <c r="BR2985"/>
  <c r="BR2990" s="1"/>
  <c r="BR3016"/>
  <c r="BR2959"/>
  <c r="BR2961" s="1"/>
  <c r="M39" i="5" s="1"/>
  <c r="BX2952" i="1"/>
  <c r="BX2960" s="1"/>
  <c r="AW3016"/>
  <c r="AW2985"/>
  <c r="AW2990" s="1"/>
  <c r="BN3016"/>
  <c r="AW2895"/>
  <c r="U3018"/>
  <c r="AT3018"/>
  <c r="AZ3018"/>
  <c r="Z172" i="14"/>
  <c r="M490" i="2"/>
  <c r="G15"/>
  <c r="Z154" i="14"/>
  <c r="AA583" i="2"/>
  <c r="V173" i="14"/>
  <c r="K15" i="2"/>
  <c r="W583"/>
  <c r="O171" i="14"/>
  <c r="Z17" i="15"/>
  <c r="Z17" i="34" s="1"/>
  <c r="S411" i="2"/>
  <c r="S104"/>
  <c r="T454"/>
  <c r="S438"/>
  <c r="S11" i="8"/>
  <c r="AX2819" i="1"/>
  <c r="AX2259"/>
  <c r="BX1348"/>
  <c r="V2961"/>
  <c r="V2996" s="1"/>
  <c r="BR721"/>
  <c r="R874"/>
  <c r="BS874" s="1"/>
  <c r="R875"/>
  <c r="BS875" s="1"/>
  <c r="BY1220"/>
  <c r="BE1130"/>
  <c r="CF1130" s="1"/>
  <c r="AA18" i="5" s="1"/>
  <c r="BJ2484" i="1"/>
  <c r="BD3018"/>
  <c r="AI3007"/>
  <c r="S100" i="2"/>
  <c r="AO2804" i="1"/>
  <c r="S254" i="2"/>
  <c r="AZ2459" i="1"/>
  <c r="AZ2544" s="1"/>
  <c r="CA2544" s="1"/>
  <c r="AJ2263"/>
  <c r="BN1924"/>
  <c r="I18" i="6" s="1"/>
  <c r="BM2559" i="1"/>
  <c r="BX2033"/>
  <c r="BL2061"/>
  <c r="G20" i="6" s="1"/>
  <c r="BX1616" i="1"/>
  <c r="BX1550"/>
  <c r="BJ2258"/>
  <c r="BY1561"/>
  <c r="BY955"/>
  <c r="BY923"/>
  <c r="BX242"/>
  <c r="BX691"/>
  <c r="W2065"/>
  <c r="AK2292"/>
  <c r="AO2064"/>
  <c r="BO2113"/>
  <c r="I876"/>
  <c r="BJ876" s="1"/>
  <c r="BE876"/>
  <c r="CF876" s="1"/>
  <c r="BN848"/>
  <c r="L875"/>
  <c r="BM875" s="1"/>
  <c r="K726"/>
  <c r="BL726" s="1"/>
  <c r="AL327"/>
  <c r="BE870"/>
  <c r="CF870" s="1"/>
  <c r="AA11" i="5" s="1"/>
  <c r="BI489" i="1"/>
  <c r="D34" i="14" s="1"/>
  <c r="BB874" i="1"/>
  <c r="CC874" s="1"/>
  <c r="L606"/>
  <c r="BM606" s="1"/>
  <c r="BE1285"/>
  <c r="CF1285" s="1"/>
  <c r="BJ1559"/>
  <c r="AY917"/>
  <c r="X1024"/>
  <c r="AB1018"/>
  <c r="BH191"/>
  <c r="C16" i="4" s="1"/>
  <c r="BN1092" i="1"/>
  <c r="I16" i="5" s="1"/>
  <c r="Q1063" i="1"/>
  <c r="BR1063" s="1"/>
  <c r="M14" i="5" s="1"/>
  <c r="BD726" i="1"/>
  <c r="CE726" s="1"/>
  <c r="BP967"/>
  <c r="AY1833"/>
  <c r="AD2263"/>
  <c r="AX2262"/>
  <c r="BM2988"/>
  <c r="H39" i="7" s="1"/>
  <c r="BK3016" i="1"/>
  <c r="X189" i="14"/>
  <c r="AY2973" i="1"/>
  <c r="AY2988" s="1"/>
  <c r="AL2895"/>
  <c r="AM2990"/>
  <c r="AQ3018"/>
  <c r="BO2804"/>
  <c r="J188" i="14" s="1"/>
  <c r="AI2804" i="1"/>
  <c r="AR2819"/>
  <c r="CD2819"/>
  <c r="BR2755"/>
  <c r="M190" i="14" s="1"/>
  <c r="Y2800" i="1"/>
  <c r="Y2995" s="1"/>
  <c r="T515" i="2"/>
  <c r="BM2628" i="1"/>
  <c r="BY2216"/>
  <c r="U149" i="2" s="1"/>
  <c r="BP2201" i="1"/>
  <c r="BN2113"/>
  <c r="BP2059"/>
  <c r="BO2560"/>
  <c r="J21" i="7" s="1"/>
  <c r="BW2080" i="1"/>
  <c r="BY2134"/>
  <c r="BY2117"/>
  <c r="AE2445"/>
  <c r="V2447"/>
  <c r="Y2362"/>
  <c r="K444" i="2"/>
  <c r="K483" s="1"/>
  <c r="BX1305" i="1"/>
  <c r="BX1162"/>
  <c r="BX1048"/>
  <c r="AN1024"/>
  <c r="BX957"/>
  <c r="BX941"/>
  <c r="BX917"/>
  <c r="BX908"/>
  <c r="BX898"/>
  <c r="AW2262"/>
  <c r="BP2191"/>
  <c r="V1866"/>
  <c r="BW619"/>
  <c r="AR1866"/>
  <c r="T2065"/>
  <c r="Y2262"/>
  <c r="BY1395"/>
  <c r="BY611"/>
  <c r="BP1938"/>
  <c r="BY1938" s="1"/>
  <c r="AB199" i="2"/>
  <c r="R870" i="1"/>
  <c r="BS870" s="1"/>
  <c r="N11" i="5" s="1"/>
  <c r="BL2454" i="1"/>
  <c r="G292" i="2"/>
  <c r="G287"/>
  <c r="Y2755" i="1"/>
  <c r="BK2445"/>
  <c r="F13" i="7" s="1"/>
  <c r="V2441" i="1"/>
  <c r="AO2448"/>
  <c r="AW2259"/>
  <c r="S2263"/>
  <c r="BX1600"/>
  <c r="BN2560"/>
  <c r="I21" i="7" s="1"/>
  <c r="Y2445" i="1"/>
  <c r="R39" i="6"/>
  <c r="AN740" i="1"/>
  <c r="AR757"/>
  <c r="I214"/>
  <c r="BJ214" s="1"/>
  <c r="E18" i="4" s="1"/>
  <c r="W2152" i="1"/>
  <c r="AY1528"/>
  <c r="BR1250"/>
  <c r="K607"/>
  <c r="BL607" s="1"/>
  <c r="BN1355"/>
  <c r="CF2800"/>
  <c r="T532" i="2"/>
  <c r="BX2338" i="1"/>
  <c r="BX1806"/>
  <c r="V127" i="14"/>
  <c r="BQ2061" i="1"/>
  <c r="L20" i="6" s="1"/>
  <c r="BW1989" i="1"/>
  <c r="BY2486"/>
  <c r="BE2560"/>
  <c r="CF2560" s="1"/>
  <c r="AA21" i="7" s="1"/>
  <c r="AC2449" i="1"/>
  <c r="AI2608"/>
  <c r="AO2458"/>
  <c r="AO2459" s="1"/>
  <c r="AO2544" s="1"/>
  <c r="BY939"/>
  <c r="Y2259"/>
  <c r="BW1052"/>
  <c r="BW600"/>
  <c r="W174" i="14"/>
  <c r="O170"/>
  <c r="R873" i="1"/>
  <c r="O59" i="2"/>
  <c r="N35" i="14"/>
  <c r="BI2362" i="1"/>
  <c r="E399" i="2" s="1"/>
  <c r="AR726" i="1"/>
  <c r="AS877"/>
  <c r="BO641"/>
  <c r="AX724"/>
  <c r="S740"/>
  <c r="BP734"/>
  <c r="N607"/>
  <c r="BO607" s="1"/>
  <c r="BI191"/>
  <c r="D16" i="4" s="1"/>
  <c r="AT607" i="1"/>
  <c r="BT607" s="1"/>
  <c r="BK757"/>
  <c r="AY1390"/>
  <c r="AT726"/>
  <c r="BT726" s="1"/>
  <c r="BN298"/>
  <c r="BL1018"/>
  <c r="AY898"/>
  <c r="BS1354"/>
  <c r="O443" i="2" s="1"/>
  <c r="BJ1283" i="1"/>
  <c r="U1024"/>
  <c r="T1024"/>
  <c r="BD1467"/>
  <c r="CE1467" s="1"/>
  <c r="AS2152"/>
  <c r="BJ1462"/>
  <c r="BO1130"/>
  <c r="J18" i="5" s="1"/>
  <c r="BI1092" i="1"/>
  <c r="D16" i="5" s="1"/>
  <c r="CB1657" i="1"/>
  <c r="BN1130"/>
  <c r="I18" i="5" s="1"/>
  <c r="BQ1291" i="1"/>
  <c r="AY2354"/>
  <c r="AH2990"/>
  <c r="AK2990"/>
  <c r="T3018"/>
  <c r="CF3020"/>
  <c r="V2895"/>
  <c r="BQ3017"/>
  <c r="AX3017"/>
  <c r="BR2880"/>
  <c r="CA2804"/>
  <c r="V188" i="14" s="1"/>
  <c r="T415" i="2"/>
  <c r="T155"/>
  <c r="T151"/>
  <c r="CF2804" i="1"/>
  <c r="AA188" i="14" s="1"/>
  <c r="T227" i="2"/>
  <c r="X429"/>
  <c r="BX2276" i="1"/>
  <c r="BS2277"/>
  <c r="BX2015"/>
  <c r="BX2199"/>
  <c r="BY2091"/>
  <c r="BY1987"/>
  <c r="BY1764"/>
  <c r="BK2560"/>
  <c r="F21" i="7" s="1"/>
  <c r="BW2250" i="1"/>
  <c r="BS2126"/>
  <c r="AU2459"/>
  <c r="AU2544" s="1"/>
  <c r="BU2544" s="1"/>
  <c r="BL2278"/>
  <c r="AY1781"/>
  <c r="AR1871"/>
  <c r="BP2444"/>
  <c r="AY2342"/>
  <c r="AW2448"/>
  <c r="Y403" i="2"/>
  <c r="AF2610" i="1"/>
  <c r="BM2492"/>
  <c r="AO2259"/>
  <c r="AI2259"/>
  <c r="BR2061"/>
  <c r="M20" i="6" s="1"/>
  <c r="BY852" i="1"/>
  <c r="BY850"/>
  <c r="S2065"/>
  <c r="BX356"/>
  <c r="AB575" i="2"/>
  <c r="BK1010" i="1"/>
  <c r="BY700"/>
  <c r="BY682"/>
  <c r="BY616"/>
  <c r="BY560"/>
  <c r="BY537"/>
  <c r="BY505"/>
  <c r="BN2300"/>
  <c r="BW186"/>
  <c r="I86" i="2"/>
  <c r="R583"/>
  <c r="BY1155" i="1"/>
  <c r="U295" i="2" s="1"/>
  <c r="H35" i="14"/>
  <c r="J281" i="2"/>
  <c r="J342" s="1"/>
  <c r="BG2819" i="1"/>
  <c r="R22" i="7"/>
  <c r="U2990" i="1"/>
  <c r="CB3016"/>
  <c r="CB3018" s="1"/>
  <c r="AB2063"/>
  <c r="BN2608"/>
  <c r="BX2108"/>
  <c r="BX953"/>
  <c r="R125" i="14"/>
  <c r="O22" i="3" s="1"/>
  <c r="X740" i="1"/>
  <c r="BR757"/>
  <c r="BK874"/>
  <c r="BJ720"/>
  <c r="BV191"/>
  <c r="Q16" i="4" s="1"/>
  <c r="AP740" i="1"/>
  <c r="BM347"/>
  <c r="H23" i="14" s="1"/>
  <c r="BM324" i="1"/>
  <c r="I552" i="2" s="1"/>
  <c r="AY269" i="1"/>
  <c r="Y17" i="15"/>
  <c r="Y17" i="34" s="1"/>
  <c r="BB1280" i="1"/>
  <c r="CC1280" s="1"/>
  <c r="AW677"/>
  <c r="K1063"/>
  <c r="BL1063" s="1"/>
  <c r="G14" i="5" s="1"/>
  <c r="BB1285" i="1"/>
  <c r="CC1285" s="1"/>
  <c r="BP188"/>
  <c r="BP187"/>
  <c r="AY2388"/>
  <c r="AF2990"/>
  <c r="Y2819"/>
  <c r="BD2990"/>
  <c r="AW2961"/>
  <c r="BM2951"/>
  <c r="BM2985" s="1"/>
  <c r="BX2894"/>
  <c r="BX2827"/>
  <c r="BB2755"/>
  <c r="J40" i="6"/>
  <c r="BO2755" i="1"/>
  <c r="J190" i="14" s="1"/>
  <c r="AR2755" i="1"/>
  <c r="BW2893"/>
  <c r="BG2800"/>
  <c r="BG2995" s="1"/>
  <c r="AW2880"/>
  <c r="AW2886" s="1"/>
  <c r="BS2804"/>
  <c r="N188" i="14" s="1"/>
  <c r="AC3018" i="1"/>
  <c r="BM2443"/>
  <c r="H116" i="14" s="1"/>
  <c r="BW2400" i="1"/>
  <c r="BS2288"/>
  <c r="AN2263"/>
  <c r="BX1976"/>
  <c r="BX1837"/>
  <c r="BW1662"/>
  <c r="BW1625"/>
  <c r="BW1559"/>
  <c r="BY2476"/>
  <c r="BK2494"/>
  <c r="F18" i="7" s="1"/>
  <c r="BN2441" i="1"/>
  <c r="J419" i="2" s="1"/>
  <c r="BM2361" i="1"/>
  <c r="BW2329"/>
  <c r="BX2314"/>
  <c r="AQ2292"/>
  <c r="BJ2112"/>
  <c r="BW2075"/>
  <c r="BW1960"/>
  <c r="BX1852"/>
  <c r="BX1777"/>
  <c r="BX1739"/>
  <c r="BX1724"/>
  <c r="AM2449"/>
  <c r="BY2336"/>
  <c r="V2458"/>
  <c r="V2459" s="1"/>
  <c r="V2544" s="1"/>
  <c r="BX1714"/>
  <c r="BQ2454"/>
  <c r="BH2061"/>
  <c r="C20" i="6" s="1"/>
  <c r="BS2108" i="1"/>
  <c r="BY2108" s="1"/>
  <c r="AL2362"/>
  <c r="BX1262"/>
  <c r="BX1157"/>
  <c r="W559" i="2"/>
  <c r="BM1335" i="1"/>
  <c r="BM1290"/>
  <c r="I280" i="2" s="1"/>
  <c r="BW655" i="1"/>
  <c r="BX640"/>
  <c r="BY1614"/>
  <c r="BY281"/>
  <c r="AY1976"/>
  <c r="BP976"/>
  <c r="BY976" s="1"/>
  <c r="BS949"/>
  <c r="L19" i="7"/>
  <c r="AW3017" i="1"/>
  <c r="Z168" i="14"/>
  <c r="S20"/>
  <c r="D20" i="3" s="1"/>
  <c r="BT3016" i="1"/>
  <c r="BT3018" s="1"/>
  <c r="AL2755"/>
  <c r="P172" i="14"/>
  <c r="P171"/>
  <c r="AA23" i="7"/>
  <c r="W173" i="14"/>
  <c r="P165"/>
  <c r="Y168"/>
  <c r="AR3017" i="1"/>
  <c r="BM2112"/>
  <c r="AI2142"/>
  <c r="BA3018"/>
  <c r="S20" i="23"/>
  <c r="J20" i="11" s="1"/>
  <c r="BJ344" i="1"/>
  <c r="BI677"/>
  <c r="AW873"/>
  <c r="BO490"/>
  <c r="BM363"/>
  <c r="BQ191"/>
  <c r="L16" i="4" s="1"/>
  <c r="BR149" i="1"/>
  <c r="M14" i="4" s="1"/>
  <c r="BM477" i="1"/>
  <c r="CD191"/>
  <c r="Y16" i="4" s="1"/>
  <c r="Y16" i="15" s="1"/>
  <c r="Y16" i="34" s="1"/>
  <c r="BJ885" i="1"/>
  <c r="BJ1317"/>
  <c r="BJ1370"/>
  <c r="BS1655"/>
  <c r="S2152"/>
  <c r="BM1753"/>
  <c r="BM1461"/>
  <c r="H49" i="14" s="1"/>
  <c r="O1463" i="1"/>
  <c r="BP1406"/>
  <c r="BE1280"/>
  <c r="CF1280" s="1"/>
  <c r="BS1028"/>
  <c r="CC1656"/>
  <c r="AY1162"/>
  <c r="V1010"/>
  <c r="AO1130"/>
  <c r="BN1657"/>
  <c r="AY1777"/>
  <c r="AP2263"/>
  <c r="AT2990"/>
  <c r="CC2819"/>
  <c r="AL3016"/>
  <c r="CB3014"/>
  <c r="AI3014"/>
  <c r="CB3007"/>
  <c r="CE2800"/>
  <c r="CE2995" s="1"/>
  <c r="CA2755"/>
  <c r="V190" i="14" s="1"/>
  <c r="BS2800" i="1"/>
  <c r="BH2800"/>
  <c r="BW2369"/>
  <c r="BW2354"/>
  <c r="BR2296"/>
  <c r="BX2218"/>
  <c r="BM2060"/>
  <c r="BW1985"/>
  <c r="BW1972"/>
  <c r="BW1643"/>
  <c r="BW1630"/>
  <c r="BW1596"/>
  <c r="BW1575"/>
  <c r="BY2035"/>
  <c r="BW2098"/>
  <c r="BW1964"/>
  <c r="BX1947"/>
  <c r="BW1857"/>
  <c r="BX1847"/>
  <c r="BX1819"/>
  <c r="BX1802"/>
  <c r="BX1766"/>
  <c r="BP2556"/>
  <c r="BY2556" s="1"/>
  <c r="BQ2494"/>
  <c r="M545" i="2" s="1"/>
  <c r="BP2484" i="1"/>
  <c r="BO2441"/>
  <c r="K419" i="2" s="1"/>
  <c r="BM2558" i="1"/>
  <c r="H124" i="14" s="1"/>
  <c r="AE2494" i="1"/>
  <c r="AE2495" s="1"/>
  <c r="AH2459"/>
  <c r="AH2544" s="1"/>
  <c r="BY2281"/>
  <c r="U409" i="2" s="1"/>
  <c r="BQ2445" i="1"/>
  <c r="L13" i="7" s="1"/>
  <c r="BY2327" i="1"/>
  <c r="AX2494"/>
  <c r="AX2495" s="1"/>
  <c r="BS2439"/>
  <c r="AB2447"/>
  <c r="AO2292"/>
  <c r="BQ2448"/>
  <c r="BE2300"/>
  <c r="CF2300" s="1"/>
  <c r="K281" i="2"/>
  <c r="K342" s="1"/>
  <c r="P170" i="14"/>
  <c r="BL2259" i="1"/>
  <c r="G11" i="7" s="1"/>
  <c r="AE2061" i="1"/>
  <c r="BS2567"/>
  <c r="BM2059"/>
  <c r="BW685"/>
  <c r="BX675"/>
  <c r="BY1623"/>
  <c r="BY288"/>
  <c r="BY239"/>
  <c r="BY303"/>
  <c r="BR2454"/>
  <c r="Z173" i="14"/>
  <c r="P503" i="2"/>
  <c r="AY512" i="1"/>
  <c r="AY606" s="1"/>
  <c r="BN677"/>
  <c r="BL873"/>
  <c r="BN870"/>
  <c r="I11" i="5" s="1"/>
  <c r="BP846" i="1"/>
  <c r="BM638"/>
  <c r="BP649"/>
  <c r="BQ725"/>
  <c r="BE874"/>
  <c r="CF874" s="1"/>
  <c r="BJ639"/>
  <c r="BB345"/>
  <c r="CC345" s="1"/>
  <c r="X23" i="4" s="1"/>
  <c r="BS326" i="1"/>
  <c r="O554" i="2" s="1"/>
  <c r="BR875" i="1"/>
  <c r="BL365"/>
  <c r="O873"/>
  <c r="AZ1286"/>
  <c r="CA1286" s="1"/>
  <c r="AY1638"/>
  <c r="AX1463"/>
  <c r="BQ1256"/>
  <c r="L19" i="5" s="1"/>
  <c r="Y1010" i="1"/>
  <c r="BQ1014"/>
  <c r="AO1407"/>
  <c r="AJ2152"/>
  <c r="J726"/>
  <c r="J727" s="1"/>
  <c r="BW1889"/>
  <c r="AZ2990"/>
  <c r="K40" i="6"/>
  <c r="BW2951" i="1"/>
  <c r="BW2959" s="1"/>
  <c r="BX2893"/>
  <c r="BW2802"/>
  <c r="AE3014"/>
  <c r="BO2800"/>
  <c r="AA3018"/>
  <c r="AR3014"/>
  <c r="BG2804"/>
  <c r="BX2484"/>
  <c r="BX2329"/>
  <c r="BY2254"/>
  <c r="U170" i="2" s="1"/>
  <c r="BW2237" i="1"/>
  <c r="BX2182"/>
  <c r="AR2142"/>
  <c r="BW2093"/>
  <c r="BX2024"/>
  <c r="BX1968"/>
  <c r="AB1866"/>
  <c r="BM1777"/>
  <c r="BW1698"/>
  <c r="BO2259"/>
  <c r="J11" i="7" s="1"/>
  <c r="BS2558" i="1"/>
  <c r="N124" i="14" s="1"/>
  <c r="BR2441" i="1"/>
  <c r="N419" i="2" s="1"/>
  <c r="BW2388" i="1"/>
  <c r="AA2292"/>
  <c r="BW1994"/>
  <c r="AY2423"/>
  <c r="BP2250"/>
  <c r="BY2250" s="1"/>
  <c r="BP2232"/>
  <c r="BY2232" s="1"/>
  <c r="BP2218"/>
  <c r="AY2191"/>
  <c r="BP2136"/>
  <c r="BY2136" s="1"/>
  <c r="BP2103"/>
  <c r="BY2103" s="1"/>
  <c r="AY2098"/>
  <c r="AY2080"/>
  <c r="BS2033"/>
  <c r="BS1905"/>
  <c r="AY1889"/>
  <c r="BP1837"/>
  <c r="BY1837" s="1"/>
  <c r="BP1798"/>
  <c r="BY1798" s="1"/>
  <c r="AY1793"/>
  <c r="AL2445"/>
  <c r="AK2449"/>
  <c r="BY2473"/>
  <c r="BY2471"/>
  <c r="AO2494"/>
  <c r="AO2495" s="1"/>
  <c r="AB2441"/>
  <c r="BL2560"/>
  <c r="G21" i="7" s="1"/>
  <c r="AO2445" i="1"/>
  <c r="AL2064"/>
  <c r="BX1621"/>
  <c r="BW1515"/>
  <c r="BX1313"/>
  <c r="BW1200"/>
  <c r="BX1052"/>
  <c r="BX1043"/>
  <c r="BX904"/>
  <c r="BX893"/>
  <c r="BQ2362"/>
  <c r="M399" i="2" s="1"/>
  <c r="BE2290" i="1"/>
  <c r="AW2261"/>
  <c r="BY2022"/>
  <c r="BY1636"/>
  <c r="BY1619"/>
  <c r="BY1569"/>
  <c r="BX1462"/>
  <c r="BY1299"/>
  <c r="BY947"/>
  <c r="BY902"/>
  <c r="BX868"/>
  <c r="BW1330"/>
  <c r="BW1313"/>
  <c r="V2064"/>
  <c r="Y2607"/>
  <c r="BW1048"/>
  <c r="BW1004"/>
  <c r="BW994"/>
  <c r="BX755"/>
  <c r="BX718"/>
  <c r="BW697"/>
  <c r="BX465"/>
  <c r="BW344"/>
  <c r="BW307"/>
  <c r="BX213"/>
  <c r="BX569"/>
  <c r="BX557"/>
  <c r="AX2261"/>
  <c r="BI1407"/>
  <c r="BP1412"/>
  <c r="K21" i="5" s="1"/>
  <c r="BW262" i="1"/>
  <c r="U2152"/>
  <c r="AW2454"/>
  <c r="AR2448"/>
  <c r="BJ2060"/>
  <c r="S141" i="14"/>
  <c r="S11" i="3" s="1"/>
  <c r="O168" i="14"/>
  <c r="Z24" i="23"/>
  <c r="V76" i="14"/>
  <c r="S149"/>
  <c r="S19" i="3" s="1"/>
  <c r="R17" i="8"/>
  <c r="BX230" i="1"/>
  <c r="R16" i="14"/>
  <c r="C16" i="3" s="1"/>
  <c r="P76" i="14"/>
  <c r="AN2065" i="1"/>
  <c r="S39" i="6"/>
  <c r="G575" i="2"/>
  <c r="W168" i="14"/>
  <c r="R38"/>
  <c r="F12" i="3" s="1"/>
  <c r="V165" i="14"/>
  <c r="W172"/>
  <c r="S14" i="7"/>
  <c r="BD2292" i="1"/>
  <c r="CE2292" s="1"/>
  <c r="AR1130"/>
  <c r="BW898"/>
  <c r="BW889"/>
  <c r="BX148"/>
  <c r="AE2362"/>
  <c r="R141" i="14"/>
  <c r="R11" i="3" s="1"/>
  <c r="O76" i="14"/>
  <c r="P583" i="2"/>
  <c r="Y174" i="14"/>
  <c r="AA62" i="2"/>
  <c r="S19" i="8"/>
  <c r="Q62" i="2"/>
  <c r="S38" i="14"/>
  <c r="G12" i="3" s="1"/>
  <c r="R147" i="14"/>
  <c r="R17" i="3" s="1"/>
  <c r="V24" i="23"/>
  <c r="S319" i="2"/>
  <c r="S27"/>
  <c r="V174" i="14"/>
  <c r="AB86" i="2"/>
  <c r="Z9" i="15"/>
  <c r="Z9" i="34" s="1"/>
  <c r="E59" i="2"/>
  <c r="P168" i="14"/>
  <c r="S39" i="8"/>
  <c r="O40" i="6"/>
  <c r="S117" i="14"/>
  <c r="P14" i="3" s="1"/>
  <c r="S10" i="8"/>
  <c r="G40" i="6"/>
  <c r="T614" i="2"/>
  <c r="T287"/>
  <c r="S305"/>
  <c r="T245"/>
  <c r="T595"/>
  <c r="L403"/>
  <c r="E359"/>
  <c r="T379"/>
  <c r="R10" i="8"/>
  <c r="S125" i="14"/>
  <c r="P22" i="3" s="1"/>
  <c r="X193" i="2"/>
  <c r="U532"/>
  <c r="R39" i="8"/>
  <c r="Z583" i="2"/>
  <c r="Y165" i="14"/>
  <c r="Y359" i="2"/>
  <c r="S192"/>
  <c r="S159"/>
  <c r="S231"/>
  <c r="T223"/>
  <c r="S31"/>
  <c r="Z127" i="14"/>
  <c r="S600" i="2"/>
  <c r="T510"/>
  <c r="Y515"/>
  <c r="R14" i="14"/>
  <c r="C14" i="3" s="1"/>
  <c r="S140" i="14"/>
  <c r="S10" i="3" s="1"/>
  <c r="S148" i="14"/>
  <c r="S18" i="3" s="1"/>
  <c r="S18" i="8"/>
  <c r="R115" i="14"/>
  <c r="O12" i="3" s="1"/>
  <c r="V172" i="14"/>
  <c r="V154"/>
  <c r="W17" i="15"/>
  <c r="W17" i="34" s="1"/>
  <c r="T500" i="2"/>
  <c r="T536"/>
  <c r="S532"/>
  <c r="S363"/>
  <c r="S383"/>
  <c r="T354"/>
  <c r="O127" i="14"/>
  <c r="Y199" i="2"/>
  <c r="O173" i="14"/>
  <c r="G59" i="2"/>
  <c r="W62"/>
  <c r="AA429"/>
  <c r="Z76" i="14"/>
  <c r="S147"/>
  <c r="S17" i="3" s="1"/>
  <c r="S115" i="14"/>
  <c r="P12" i="3" s="1"/>
  <c r="P259" i="2"/>
  <c r="S575"/>
  <c r="S250"/>
  <c r="W165" i="14"/>
  <c r="Q583" i="2"/>
  <c r="P127" i="14"/>
  <c r="S38" i="5"/>
  <c r="T100" i="2"/>
  <c r="T450"/>
  <c r="S606"/>
  <c r="S579"/>
  <c r="T250"/>
  <c r="S389"/>
  <c r="S367"/>
  <c r="T363"/>
  <c r="T367"/>
  <c r="T75"/>
  <c r="F151"/>
  <c r="J359"/>
  <c r="W170" i="14"/>
  <c r="Z170"/>
  <c r="Z165"/>
  <c r="R12"/>
  <c r="C12" i="3" s="1"/>
  <c r="R61" i="14"/>
  <c r="I9" i="3" s="1"/>
  <c r="O177" i="14"/>
  <c r="O174"/>
  <c r="P193" i="2"/>
  <c r="E81"/>
  <c r="E595"/>
  <c r="P173" i="14"/>
  <c r="E123"/>
  <c r="BW1688" i="1"/>
  <c r="AY1729"/>
  <c r="BX1729"/>
  <c r="O2752"/>
  <c r="O2755"/>
  <c r="AU2961"/>
  <c r="AU2996" s="1"/>
  <c r="AU2991"/>
  <c r="K20" i="7"/>
  <c r="K123" i="14"/>
  <c r="W545" i="2"/>
  <c r="W547" s="1"/>
  <c r="V18" i="7"/>
  <c r="V24" s="1"/>
  <c r="V25" s="1"/>
  <c r="K45" i="2"/>
  <c r="J7" i="7"/>
  <c r="J111" i="14"/>
  <c r="Z503" i="2"/>
  <c r="Y177" i="14"/>
  <c r="BT2494" i="1"/>
  <c r="AT2495"/>
  <c r="BT2495" s="1"/>
  <c r="X2459"/>
  <c r="X2544" s="1"/>
  <c r="BL2458"/>
  <c r="BY1328"/>
  <c r="U452" i="2" s="1"/>
  <c r="I452"/>
  <c r="I454" s="1"/>
  <c r="O290"/>
  <c r="O292" s="1"/>
  <c r="BY1235" i="1"/>
  <c r="U290" i="2" s="1"/>
  <c r="BY1080" i="1"/>
  <c r="U248" i="2" s="1"/>
  <c r="L248"/>
  <c r="L250" s="1"/>
  <c r="O222"/>
  <c r="O223" s="1"/>
  <c r="BY1042" i="1"/>
  <c r="U222" i="2" s="1"/>
  <c r="BY1036" i="1"/>
  <c r="U217" i="2" s="1"/>
  <c r="I217"/>
  <c r="I219" s="1"/>
  <c r="K494"/>
  <c r="J47" i="14"/>
  <c r="J135" i="2"/>
  <c r="J138" s="1"/>
  <c r="I37" i="14"/>
  <c r="N551" i="2"/>
  <c r="N555" s="1"/>
  <c r="M22" i="14"/>
  <c r="BY731" i="1"/>
  <c r="U83" i="2" s="1"/>
  <c r="L83"/>
  <c r="L86" s="1"/>
  <c r="J490"/>
  <c r="BY2185" i="1"/>
  <c r="U103" i="2" s="1"/>
  <c r="O103"/>
  <c r="O104" s="1"/>
  <c r="I184"/>
  <c r="I187" s="1"/>
  <c r="H38" i="14"/>
  <c r="BY749" i="1"/>
  <c r="U93" i="2" s="1"/>
  <c r="O93"/>
  <c r="O95" s="1"/>
  <c r="O435"/>
  <c r="O438" s="1"/>
  <c r="N20" i="14"/>
  <c r="S18"/>
  <c r="D18" i="3" s="1"/>
  <c r="BY171" i="1"/>
  <c r="U236" i="2" s="1"/>
  <c r="L236"/>
  <c r="L241" s="1"/>
  <c r="BY127" i="1"/>
  <c r="U197" i="2" s="1"/>
  <c r="L197"/>
  <c r="Q557"/>
  <c r="Q559" s="1"/>
  <c r="P48" i="14"/>
  <c r="Y184" i="2"/>
  <c r="Y187" s="1"/>
  <c r="X38" i="14"/>
  <c r="V2803" i="1"/>
  <c r="V2800"/>
  <c r="V2995" s="1"/>
  <c r="AI2961"/>
  <c r="AI2985"/>
  <c r="AI2990" s="1"/>
  <c r="AX2803"/>
  <c r="AX2800"/>
  <c r="AX2995" s="1"/>
  <c r="M494" i="2"/>
  <c r="L47" i="14"/>
  <c r="G551" i="2"/>
  <c r="G555" s="1"/>
  <c r="F22" i="14"/>
  <c r="BB2803" i="1"/>
  <c r="BB2804"/>
  <c r="BB2800"/>
  <c r="BB2995" s="1"/>
  <c r="M20" i="7"/>
  <c r="M123" i="14"/>
  <c r="AQ2961" i="1"/>
  <c r="AQ2996" s="1"/>
  <c r="BU2752"/>
  <c r="P38" i="6" s="1"/>
  <c r="S38" s="1"/>
  <c r="BU2755" i="1"/>
  <c r="P190" i="14" s="1"/>
  <c r="G18" i="23"/>
  <c r="H544" i="2"/>
  <c r="G70" i="14"/>
  <c r="G168"/>
  <c r="BY2532" i="1"/>
  <c r="U481" i="2" s="1"/>
  <c r="F481"/>
  <c r="BY2526" i="1"/>
  <c r="BY2226"/>
  <c r="U154" i="2" s="1"/>
  <c r="F154"/>
  <c r="F155" s="1"/>
  <c r="Y190"/>
  <c r="Y192" s="1"/>
  <c r="X115" i="14"/>
  <c r="BY2184" i="1"/>
  <c r="U102" i="2" s="1"/>
  <c r="F102"/>
  <c r="F104" s="1"/>
  <c r="X494"/>
  <c r="W47" i="14"/>
  <c r="W50" s="1"/>
  <c r="F258" i="2"/>
  <c r="E119" i="14"/>
  <c r="E16" i="7"/>
  <c r="L45" i="2"/>
  <c r="K111" i="14"/>
  <c r="K7" i="7"/>
  <c r="X18" i="23"/>
  <c r="X24" s="1"/>
  <c r="Y544" i="2"/>
  <c r="X70" i="14"/>
  <c r="X76" s="1"/>
  <c r="BX1910" i="1"/>
  <c r="G616" i="2"/>
  <c r="G617" s="1"/>
  <c r="F23" i="7"/>
  <c r="E258" i="2"/>
  <c r="D16" i="7"/>
  <c r="D119" i="14"/>
  <c r="P176"/>
  <c r="M18" i="23"/>
  <c r="N544" i="2"/>
  <c r="M70" i="14"/>
  <c r="M76" s="1"/>
  <c r="BY2649" i="1"/>
  <c r="E140" i="14"/>
  <c r="T140" s="1"/>
  <c r="T10" i="3" s="1"/>
  <c r="E10" i="8"/>
  <c r="T10" s="1"/>
  <c r="BY2643" i="1"/>
  <c r="U562" i="2" s="1"/>
  <c r="F562"/>
  <c r="BY2638" i="1"/>
  <c r="U502" i="2" s="1"/>
  <c r="F502"/>
  <c r="K22" i="7"/>
  <c r="K125" i="14"/>
  <c r="BY2512" i="1"/>
  <c r="U310" i="2" s="1"/>
  <c r="F310"/>
  <c r="BY2221" i="1"/>
  <c r="BY2207"/>
  <c r="U190" i="2" s="1"/>
  <c r="F190"/>
  <c r="F192" s="1"/>
  <c r="E115" i="14"/>
  <c r="BY2181" i="1"/>
  <c r="U99" i="2" s="1"/>
  <c r="F99"/>
  <c r="BK2457" i="1"/>
  <c r="J2459"/>
  <c r="J2544" s="1"/>
  <c r="BY2637"/>
  <c r="U501" i="2" s="1"/>
  <c r="F501"/>
  <c r="BY2632" i="1"/>
  <c r="U312" i="2" s="1"/>
  <c r="F312"/>
  <c r="E149" i="14"/>
  <c r="T149" s="1"/>
  <c r="T19" i="3" s="1"/>
  <c r="E19" i="8"/>
  <c r="T19" s="1"/>
  <c r="BY2600" i="1"/>
  <c r="E126" i="14"/>
  <c r="T126" s="1"/>
  <c r="Q23" i="3" s="1"/>
  <c r="J168" i="14"/>
  <c r="J494" i="2"/>
  <c r="I47" i="14"/>
  <c r="F428" i="2"/>
  <c r="BY2434" i="1"/>
  <c r="U428" i="2" s="1"/>
  <c r="BY2428" i="1"/>
  <c r="U426" i="2" s="1"/>
  <c r="F426"/>
  <c r="BY2421" i="1"/>
  <c r="U424" i="2" s="1"/>
  <c r="F424"/>
  <c r="BY2415" i="1"/>
  <c r="U422" i="2" s="1"/>
  <c r="F422"/>
  <c r="BX1128" i="1"/>
  <c r="J44" i="14"/>
  <c r="Q430" i="2"/>
  <c r="P143" i="14"/>
  <c r="P154" s="1"/>
  <c r="P13" i="8"/>
  <c r="Q503" i="2"/>
  <c r="P177" i="14"/>
  <c r="CA1656" i="1"/>
  <c r="CA1657"/>
  <c r="BX753"/>
  <c r="G36" i="14"/>
  <c r="S36" s="1"/>
  <c r="G10" i="3" s="1"/>
  <c r="M551" i="2"/>
  <c r="M555" s="1"/>
  <c r="L22" i="14"/>
  <c r="BX326" i="1"/>
  <c r="T554" i="2" s="1"/>
  <c r="H554"/>
  <c r="BX186" i="1"/>
  <c r="D16" i="14"/>
  <c r="I435" i="2"/>
  <c r="I438" s="1"/>
  <c r="H20" i="14"/>
  <c r="BW211" i="1"/>
  <c r="C18" i="14"/>
  <c r="R18" s="1"/>
  <c r="C18" i="3" s="1"/>
  <c r="BX146" i="1"/>
  <c r="D14" i="14"/>
  <c r="CC861" i="1"/>
  <c r="BB870"/>
  <c r="CC870" s="1"/>
  <c r="BQ606"/>
  <c r="P726"/>
  <c r="P727" s="1"/>
  <c r="BQ2803"/>
  <c r="L36" i="6" s="1"/>
  <c r="L40" s="1"/>
  <c r="BQ2804" i="1"/>
  <c r="L188" i="14" s="1"/>
  <c r="O169"/>
  <c r="K490" i="2"/>
  <c r="CF2294" i="1"/>
  <c r="BE2296"/>
  <c r="CF2296" s="1"/>
  <c r="Y581" i="2"/>
  <c r="X17" i="7"/>
  <c r="X120" i="14"/>
  <c r="AB258" i="2"/>
  <c r="AA119" i="14"/>
  <c r="AA16" i="7"/>
  <c r="I20"/>
  <c r="I123" i="14"/>
  <c r="H18" i="23"/>
  <c r="I544" i="2"/>
  <c r="H70" i="14"/>
  <c r="H76" s="1"/>
  <c r="R140"/>
  <c r="R10" i="3" s="1"/>
  <c r="O154" i="14"/>
  <c r="BY497" i="1"/>
  <c r="U56" i="2" s="1"/>
  <c r="E35" i="14"/>
  <c r="BK724" i="1"/>
  <c r="CB2880"/>
  <c r="W37" i="5" s="1"/>
  <c r="BM2567" i="1"/>
  <c r="BY1686"/>
  <c r="AB515" i="2"/>
  <c r="L515"/>
  <c r="BS638" i="1"/>
  <c r="BS674"/>
  <c r="AH727"/>
  <c r="BL485"/>
  <c r="BJ347"/>
  <c r="E23" i="14" s="1"/>
  <c r="BJ307" i="1"/>
  <c r="BP249"/>
  <c r="BY249" s="1"/>
  <c r="BS150"/>
  <c r="BP715"/>
  <c r="BY715" s="1"/>
  <c r="AB365"/>
  <c r="AX327"/>
  <c r="BB490"/>
  <c r="CC490" s="1"/>
  <c r="AX490"/>
  <c r="BM186"/>
  <c r="H16" i="14" s="1"/>
  <c r="AQ2152" i="1"/>
  <c r="AP2152"/>
  <c r="AL738"/>
  <c r="BP1017"/>
  <c r="AK1024"/>
  <c r="BN1022"/>
  <c r="I39" i="14" s="1"/>
  <c r="BI1350" i="1"/>
  <c r="BQ1057"/>
  <c r="Y726"/>
  <c r="BQ1023"/>
  <c r="BA2991"/>
  <c r="BX3005"/>
  <c r="BO3007"/>
  <c r="V2880"/>
  <c r="V2886" s="1"/>
  <c r="T231" i="2"/>
  <c r="BX2250" i="1"/>
  <c r="BX1930"/>
  <c r="BX1773"/>
  <c r="BW1567"/>
  <c r="BX1431"/>
  <c r="BY1812"/>
  <c r="BY1775"/>
  <c r="BY1526"/>
  <c r="BY1509"/>
  <c r="BP2628"/>
  <c r="BX2354"/>
  <c r="BM2111"/>
  <c r="BY1888"/>
  <c r="BM2227"/>
  <c r="BK2200"/>
  <c r="F10" i="7" s="1"/>
  <c r="BP2119" i="1"/>
  <c r="BP2088"/>
  <c r="BY2088" s="1"/>
  <c r="BM1842"/>
  <c r="BP1773"/>
  <c r="S129" i="2"/>
  <c r="AE2113" i="1"/>
  <c r="BY2177"/>
  <c r="BY2031"/>
  <c r="BY2018"/>
  <c r="BY1903"/>
  <c r="BW1528"/>
  <c r="BW1511"/>
  <c r="BW1458"/>
  <c r="BW1425"/>
  <c r="BW1402"/>
  <c r="BW1375"/>
  <c r="BW1365"/>
  <c r="BW1205"/>
  <c r="BX1029"/>
  <c r="BQ2607"/>
  <c r="BW703"/>
  <c r="BW614"/>
  <c r="BW917"/>
  <c r="BW908"/>
  <c r="BX307"/>
  <c r="BY259"/>
  <c r="I515" i="2"/>
  <c r="BX190" i="1"/>
  <c r="BM937"/>
  <c r="BP625"/>
  <c r="BM150"/>
  <c r="BO876"/>
  <c r="BP236"/>
  <c r="K21" i="4" s="1"/>
  <c r="AW2064" i="1"/>
  <c r="R149" i="14"/>
  <c r="R19" i="3" s="1"/>
  <c r="R19" i="8"/>
  <c r="AO2607" i="1"/>
  <c r="AR2278"/>
  <c r="AR2292" s="1"/>
  <c r="S17" i="8"/>
  <c r="O165" i="14"/>
  <c r="F532" i="2"/>
  <c r="Y127" i="14"/>
  <c r="AO2362" i="1"/>
  <c r="R18" i="8"/>
  <c r="R20" i="14"/>
  <c r="C20" i="3" s="1"/>
  <c r="G75" i="2"/>
  <c r="Y172" i="14"/>
  <c r="Y76"/>
  <c r="T524" i="2"/>
  <c r="T146"/>
  <c r="AC2961" i="1"/>
  <c r="AC2996" s="1"/>
  <c r="BM2878"/>
  <c r="BY2841"/>
  <c r="CC2989"/>
  <c r="X39" i="8"/>
  <c r="X40" s="1"/>
  <c r="X22"/>
  <c r="X152" i="14"/>
  <c r="I616" i="2"/>
  <c r="H23" i="7"/>
  <c r="K258" i="2"/>
  <c r="J16" i="7"/>
  <c r="J119" i="14"/>
  <c r="AA545" i="2"/>
  <c r="AA547" s="1"/>
  <c r="Z18" i="7"/>
  <c r="Z24" s="1"/>
  <c r="Z25" s="1"/>
  <c r="BY1875" i="1"/>
  <c r="BY992"/>
  <c r="U373" i="2" s="1"/>
  <c r="F373"/>
  <c r="F375" s="1"/>
  <c r="AB435"/>
  <c r="AB438" s="1"/>
  <c r="AA20" i="14"/>
  <c r="BY126" i="1"/>
  <c r="U196" i="2" s="1"/>
  <c r="L196"/>
  <c r="Z557"/>
  <c r="Y48" i="14"/>
  <c r="AA444" i="2"/>
  <c r="AA483" s="1"/>
  <c r="BY993" i="1"/>
  <c r="U374" i="2" s="1"/>
  <c r="I374"/>
  <c r="I375" s="1"/>
  <c r="BY984" i="1"/>
  <c r="U361" i="2" s="1"/>
  <c r="I361"/>
  <c r="I363" s="1"/>
  <c r="BY762" i="1"/>
  <c r="U184" i="2" s="1"/>
  <c r="U187" s="1"/>
  <c r="L184"/>
  <c r="L187" s="1"/>
  <c r="K38" i="14"/>
  <c r="BY732" i="1"/>
  <c r="U84" i="2" s="1"/>
  <c r="F84"/>
  <c r="F86" s="1"/>
  <c r="D15" i="5"/>
  <c r="D41" i="14"/>
  <c r="BG2960" i="1"/>
  <c r="BG2961" s="1"/>
  <c r="BG2996" s="1"/>
  <c r="BG2985"/>
  <c r="BG2990" s="1"/>
  <c r="BN2803"/>
  <c r="I36" i="6" s="1"/>
  <c r="I40" s="1"/>
  <c r="BN2804" i="1"/>
  <c r="I188" i="14" s="1"/>
  <c r="K135" i="2"/>
  <c r="K138" s="1"/>
  <c r="J37" i="14"/>
  <c r="V2262" i="1"/>
  <c r="V2608"/>
  <c r="BP1443"/>
  <c r="AB2061"/>
  <c r="BQ876"/>
  <c r="BJ676"/>
  <c r="AM877"/>
  <c r="BQ327"/>
  <c r="L22" i="4" s="1"/>
  <c r="BP242" i="1"/>
  <c r="BN721"/>
  <c r="BP638"/>
  <c r="AF2152"/>
  <c r="BX2492"/>
  <c r="BW2007"/>
  <c r="BJ2492"/>
  <c r="Y250" i="2"/>
  <c r="Y86"/>
  <c r="BY652" i="1"/>
  <c r="BY566"/>
  <c r="BY554"/>
  <c r="BY510"/>
  <c r="BY1606"/>
  <c r="O86" i="2"/>
  <c r="AB19"/>
  <c r="O515"/>
  <c r="BY1373" i="1"/>
  <c r="BY951"/>
  <c r="BY772"/>
  <c r="BY622"/>
  <c r="AW2608"/>
  <c r="Z24" i="8"/>
  <c r="CA3017" i="1"/>
  <c r="R38" i="5"/>
  <c r="AE1130" i="1"/>
  <c r="N581" i="2"/>
  <c r="M17" i="7"/>
  <c r="M120" i="14"/>
  <c r="J20" i="7"/>
  <c r="J123" i="14"/>
  <c r="J45" i="2"/>
  <c r="I7" i="7"/>
  <c r="I111" i="14"/>
  <c r="AB490" i="2"/>
  <c r="AK2961" i="1"/>
  <c r="AK2996" s="1"/>
  <c r="AK2991"/>
  <c r="AA2961"/>
  <c r="AA2996" s="1"/>
  <c r="AA2991"/>
  <c r="H123" i="14"/>
  <c r="H20" i="7"/>
  <c r="AB2290" i="1"/>
  <c r="BP2288"/>
  <c r="BX1436"/>
  <c r="T558" i="2" s="1"/>
  <c r="E558"/>
  <c r="BY1046" i="1"/>
  <c r="U225" i="2" s="1"/>
  <c r="I225"/>
  <c r="I227" s="1"/>
  <c r="N557"/>
  <c r="N559" s="1"/>
  <c r="M48" i="14"/>
  <c r="CC1055" i="1"/>
  <c r="BB1061"/>
  <c r="CC1061" s="1"/>
  <c r="X40" i="14" s="1"/>
  <c r="CB1062" i="1"/>
  <c r="BA1063"/>
  <c r="CB1063" s="1"/>
  <c r="W14" i="5" s="1"/>
  <c r="W14" i="15" s="1"/>
  <c r="W14" i="34" s="1"/>
  <c r="BC2961" i="1"/>
  <c r="BC2996" s="1"/>
  <c r="BE2752"/>
  <c r="BE2755"/>
  <c r="BW2209"/>
  <c r="F12" i="7"/>
  <c r="R12" s="1"/>
  <c r="J179" i="14"/>
  <c r="BX1915" i="1"/>
  <c r="K557" i="2"/>
  <c r="K559" s="1"/>
  <c r="J48" i="14"/>
  <c r="N494" i="2"/>
  <c r="M47" i="14"/>
  <c r="E22" i="7"/>
  <c r="E125" i="14"/>
  <c r="BY2537" i="1"/>
  <c r="U482" i="2" s="1"/>
  <c r="F482"/>
  <c r="BY2529" i="1"/>
  <c r="K14" i="7"/>
  <c r="T14" s="1"/>
  <c r="K117" i="14"/>
  <c r="T117" s="1"/>
  <c r="Q14" i="3" s="1"/>
  <c r="BY2235" i="1"/>
  <c r="U161" i="2" s="1"/>
  <c r="F161"/>
  <c r="F163" s="1"/>
  <c r="L190"/>
  <c r="L192" s="1"/>
  <c r="K115" i="14"/>
  <c r="BY1446" i="1"/>
  <c r="U604" i="2" s="1"/>
  <c r="U606" s="1"/>
  <c r="I604"/>
  <c r="I606" s="1"/>
  <c r="H616"/>
  <c r="H617" s="1"/>
  <c r="G23" i="7"/>
  <c r="N258" i="2"/>
  <c r="M119" i="14"/>
  <c r="M16" i="7"/>
  <c r="W503" i="2"/>
  <c r="V177" i="14"/>
  <c r="F18" i="23"/>
  <c r="G544" i="2"/>
  <c r="F70" i="14"/>
  <c r="F174" s="1"/>
  <c r="BW1915" i="1"/>
  <c r="BX1905"/>
  <c r="O616" i="2"/>
  <c r="N23" i="7"/>
  <c r="M258" i="2"/>
  <c r="L16" i="7"/>
  <c r="L119" i="14"/>
  <c r="F544" i="2"/>
  <c r="E70" i="14"/>
  <c r="BY2651" i="1"/>
  <c r="E141" i="14"/>
  <c r="T141" s="1"/>
  <c r="T11" i="3" s="1"/>
  <c r="T11" i="8"/>
  <c r="BY2644" i="1"/>
  <c r="U563" i="2" s="1"/>
  <c r="F563"/>
  <c r="BY2642" i="1"/>
  <c r="U561" i="2" s="1"/>
  <c r="F561"/>
  <c r="X22" i="7"/>
  <c r="X125" i="14"/>
  <c r="BY2555" i="1"/>
  <c r="U499" i="2" s="1"/>
  <c r="O499"/>
  <c r="O500" s="1"/>
  <c r="BY2507" i="1"/>
  <c r="U311" i="2" s="1"/>
  <c r="F311"/>
  <c r="BY2249" i="1"/>
  <c r="O158" i="2"/>
  <c r="O159" s="1"/>
  <c r="BY2231" i="1"/>
  <c r="U158" i="2" s="1"/>
  <c r="O150"/>
  <c r="O151" s="1"/>
  <c r="BY2217" i="1"/>
  <c r="U150" i="2" s="1"/>
  <c r="BY2180" i="1"/>
  <c r="U98" i="2" s="1"/>
  <c r="F98"/>
  <c r="BY2634" i="1"/>
  <c r="U546" i="2" s="1"/>
  <c r="F546"/>
  <c r="E148" i="14"/>
  <c r="T148" s="1"/>
  <c r="T18" i="3" s="1"/>
  <c r="E18" i="8"/>
  <c r="T18" s="1"/>
  <c r="M557" i="2"/>
  <c r="M559" s="1"/>
  <c r="L48" i="14"/>
  <c r="M135" i="2"/>
  <c r="M138" s="1"/>
  <c r="L37" i="14"/>
  <c r="BY2418" i="1"/>
  <c r="U423" i="2" s="1"/>
  <c r="F423"/>
  <c r="BY2412" i="1"/>
  <c r="U421" i="2" s="1"/>
  <c r="F421"/>
  <c r="X45"/>
  <c r="W7" i="7"/>
  <c r="W111" i="14"/>
  <c r="W127" s="1"/>
  <c r="BY1041" i="1"/>
  <c r="U221" i="2" s="1"/>
  <c r="I221"/>
  <c r="I223" s="1"/>
  <c r="H135"/>
  <c r="H138" s="1"/>
  <c r="G37" i="14"/>
  <c r="BX863" i="1"/>
  <c r="T137" i="2" s="1"/>
  <c r="E137"/>
  <c r="BW347" i="1"/>
  <c r="F23" i="14"/>
  <c r="L135" i="2"/>
  <c r="L138" s="1"/>
  <c r="K37" i="14"/>
  <c r="CA606" i="1"/>
  <c r="AZ726"/>
  <c r="CA726" s="1"/>
  <c r="CC184"/>
  <c r="CC189"/>
  <c r="AR2803"/>
  <c r="AR2804"/>
  <c r="AR2800"/>
  <c r="AR2995" s="1"/>
  <c r="J616" i="2"/>
  <c r="J617" s="1"/>
  <c r="I23" i="7"/>
  <c r="AB2262" i="1"/>
  <c r="BP2258"/>
  <c r="G170" i="14"/>
  <c r="I168"/>
  <c r="BS685" i="1"/>
  <c r="AB738"/>
  <c r="BR357"/>
  <c r="AI739"/>
  <c r="BR345"/>
  <c r="M23" i="4" s="1"/>
  <c r="BN875" i="1"/>
  <c r="BM1012"/>
  <c r="I357" i="2" s="1"/>
  <c r="BS1353" i="1"/>
  <c r="O442" i="2" s="1"/>
  <c r="AC2991" i="1"/>
  <c r="BX2795"/>
  <c r="BX2803" s="1"/>
  <c r="AX3014"/>
  <c r="T292" i="2"/>
  <c r="T458"/>
  <c r="T254"/>
  <c r="S216"/>
  <c r="BO2362" i="1"/>
  <c r="K399" i="2" s="1"/>
  <c r="BY1681" i="1"/>
  <c r="BY1501"/>
  <c r="AB292" i="2"/>
  <c r="AB287"/>
  <c r="O287"/>
  <c r="BW1055" i="1"/>
  <c r="BY931"/>
  <c r="O2296"/>
  <c r="BP2296" s="1"/>
  <c r="BY927"/>
  <c r="BY906"/>
  <c r="AY500"/>
  <c r="AY751"/>
  <c r="BP718"/>
  <c r="BM719"/>
  <c r="BK641"/>
  <c r="BI721"/>
  <c r="BQ641"/>
  <c r="BS720"/>
  <c r="BR607"/>
  <c r="BI485"/>
  <c r="BQ479"/>
  <c r="BN357"/>
  <c r="BS176"/>
  <c r="BP594"/>
  <c r="BY594" s="1"/>
  <c r="BQ724"/>
  <c r="BL490"/>
  <c r="BP347"/>
  <c r="K23" i="14" s="1"/>
  <c r="BP277" i="1"/>
  <c r="BY277" s="1"/>
  <c r="BM176"/>
  <c r="BQ149"/>
  <c r="L14" i="4" s="1"/>
  <c r="BJ297" i="1"/>
  <c r="AA740"/>
  <c r="BI725"/>
  <c r="BL474"/>
  <c r="AR739"/>
  <c r="BM188"/>
  <c r="AY1052"/>
  <c r="AF1359"/>
  <c r="AF1469" s="1"/>
  <c r="BO479"/>
  <c r="AB1407"/>
  <c r="BK1250"/>
  <c r="T39" i="8"/>
  <c r="AN2990" i="1"/>
  <c r="BI2895"/>
  <c r="D39" i="4" s="1"/>
  <c r="BT3007" i="1"/>
  <c r="BX2801"/>
  <c r="Y3007"/>
  <c r="AO2995"/>
  <c r="AX2804"/>
  <c r="T192" i="2"/>
  <c r="S415"/>
  <c r="S155"/>
  <c r="S151"/>
  <c r="S227"/>
  <c r="T187"/>
  <c r="T86"/>
  <c r="BX2474" i="1"/>
  <c r="BI2296"/>
  <c r="BX2098"/>
  <c r="BX1781"/>
  <c r="BW1634"/>
  <c r="BY2477"/>
  <c r="BY2404"/>
  <c r="BY2367"/>
  <c r="BY2352"/>
  <c r="BY1850"/>
  <c r="BY1800"/>
  <c r="BY1737"/>
  <c r="BY1676"/>
  <c r="BY1423"/>
  <c r="BY2523"/>
  <c r="U479" i="2" s="1"/>
  <c r="BW2309" i="1"/>
  <c r="W2292"/>
  <c r="S113" i="14"/>
  <c r="P10" i="3" s="1"/>
  <c r="BX2186" i="1"/>
  <c r="Y1924"/>
  <c r="S121" i="14"/>
  <c r="P18" i="3" s="1"/>
  <c r="T438" i="2"/>
  <c r="S510"/>
  <c r="S241"/>
  <c r="BJ2201" i="1"/>
  <c r="BW1910"/>
  <c r="BY1942"/>
  <c r="BX1752"/>
  <c r="BM2474"/>
  <c r="BY2474" s="1"/>
  <c r="BI2454"/>
  <c r="V2142"/>
  <c r="BW1397"/>
  <c r="BW1380"/>
  <c r="BW1370"/>
  <c r="M444" i="2"/>
  <c r="M483" s="1"/>
  <c r="BX1301" i="1"/>
  <c r="BX1284"/>
  <c r="G359" i="2"/>
  <c r="BX945" i="1"/>
  <c r="V2494"/>
  <c r="V2495" s="1"/>
  <c r="BY2086"/>
  <c r="Y2061"/>
  <c r="BS1330"/>
  <c r="BM1313"/>
  <c r="BY1313" s="1"/>
  <c r="BY1284"/>
  <c r="BS1129"/>
  <c r="BS1128"/>
  <c r="N44" i="14" s="1"/>
  <c r="BW967" i="1"/>
  <c r="BX846"/>
  <c r="BX734"/>
  <c r="BW691"/>
  <c r="BW594"/>
  <c r="BO1472"/>
  <c r="BY318"/>
  <c r="BY233"/>
  <c r="U487" i="2" s="1"/>
  <c r="BO1358" i="1"/>
  <c r="BH1061"/>
  <c r="C40" i="14" s="1"/>
  <c r="BY915" i="1"/>
  <c r="BX212"/>
  <c r="S12" i="14"/>
  <c r="D12" i="3" s="1"/>
  <c r="P174" i="14"/>
  <c r="S595" i="2"/>
  <c r="V168" i="14"/>
  <c r="BS2111" i="1"/>
  <c r="G250" i="2"/>
  <c r="E520"/>
  <c r="BU3017" i="1"/>
  <c r="AB2880"/>
  <c r="AB2886" s="1"/>
  <c r="R148" i="14"/>
  <c r="R18" i="3" s="1"/>
  <c r="W24" i="23"/>
  <c r="Y24"/>
  <c r="Y173" i="14"/>
  <c r="G490" i="2"/>
  <c r="Y557"/>
  <c r="Y559" s="1"/>
  <c r="X48" i="14"/>
  <c r="J39" i="7"/>
  <c r="CF2989" i="1"/>
  <c r="AA39" i="8"/>
  <c r="AA40" s="1"/>
  <c r="N21"/>
  <c r="N151" i="14"/>
  <c r="M616" i="2"/>
  <c r="M617" s="1"/>
  <c r="L23" i="7"/>
  <c r="O258" i="2"/>
  <c r="N16" i="7"/>
  <c r="N119" i="14"/>
  <c r="L123"/>
  <c r="L20" i="7"/>
  <c r="AA567" i="2"/>
  <c r="Z178" i="14"/>
  <c r="L168"/>
  <c r="E557" i="2"/>
  <c r="D48" i="14"/>
  <c r="H494" i="2"/>
  <c r="G47" i="14"/>
  <c r="J258" i="2"/>
  <c r="I119" i="14"/>
  <c r="I172" s="1"/>
  <c r="I16" i="7"/>
  <c r="G20"/>
  <c r="G123" i="14"/>
  <c r="AA503" i="2"/>
  <c r="Z177" i="14"/>
  <c r="H125"/>
  <c r="H22" i="7"/>
  <c r="BY2285" i="1"/>
  <c r="U413" i="2" s="1"/>
  <c r="F413"/>
  <c r="BY2273" i="1"/>
  <c r="U405" i="2" s="1"/>
  <c r="F405"/>
  <c r="BY2269" i="1"/>
  <c r="U401" i="2" s="1"/>
  <c r="F401"/>
  <c r="AB190"/>
  <c r="AB192" s="1"/>
  <c r="AA115" i="14"/>
  <c r="BY1893" i="1"/>
  <c r="Y616" i="2"/>
  <c r="X23" i="7"/>
  <c r="AA122" i="14"/>
  <c r="AA19" i="7"/>
  <c r="O581" i="2"/>
  <c r="N17" i="7"/>
  <c r="N120" i="14"/>
  <c r="AB581" i="2"/>
  <c r="AA120" i="14"/>
  <c r="AA17" i="7"/>
  <c r="L258" i="2"/>
  <c r="K16" i="7"/>
  <c r="K119" i="14"/>
  <c r="BX1090" i="1"/>
  <c r="G42" i="14"/>
  <c r="I135" i="2"/>
  <c r="I138" s="1"/>
  <c r="H37" i="14"/>
  <c r="E494" i="2"/>
  <c r="D47" i="14"/>
  <c r="BX1353" i="1"/>
  <c r="T442" i="2" s="1"/>
  <c r="H442"/>
  <c r="H444" s="1"/>
  <c r="N22" i="7"/>
  <c r="N125" i="14"/>
  <c r="I190" i="2"/>
  <c r="I192" s="1"/>
  <c r="H115" i="14"/>
  <c r="X567" i="2"/>
  <c r="P557"/>
  <c r="P559" s="1"/>
  <c r="O48" i="14"/>
  <c r="BY1451" i="1"/>
  <c r="BY1315"/>
  <c r="U448" i="2" s="1"/>
  <c r="F448"/>
  <c r="F450" s="1"/>
  <c r="BX347" i="1"/>
  <c r="G23" i="14"/>
  <c r="BX323" i="1"/>
  <c r="T551" i="2" s="1"/>
  <c r="H551"/>
  <c r="G22" i="14"/>
  <c r="BX325" i="1"/>
  <c r="T553" i="2" s="1"/>
  <c r="E553"/>
  <c r="BY1230" i="1"/>
  <c r="U285" i="2" s="1"/>
  <c r="I285"/>
  <c r="BY1113" i="1"/>
  <c r="U527" i="2" s="1"/>
  <c r="O527"/>
  <c r="BY1112" i="1"/>
  <c r="U526" i="2" s="1"/>
  <c r="O526"/>
  <c r="O135"/>
  <c r="O138" s="1"/>
  <c r="N37" i="14"/>
  <c r="BX324" i="1"/>
  <c r="T552" i="2" s="1"/>
  <c r="E552"/>
  <c r="AA18" i="23"/>
  <c r="AA24" s="1"/>
  <c r="AB544" i="2"/>
  <c r="AA70" i="14"/>
  <c r="AA76" s="1"/>
  <c r="I551" i="2"/>
  <c r="H22" i="14"/>
  <c r="E551" i="2"/>
  <c r="D22" i="14"/>
  <c r="F435" i="2"/>
  <c r="F438" s="1"/>
  <c r="E20" i="14"/>
  <c r="CB2959" i="1"/>
  <c r="CB2991" s="1"/>
  <c r="W191" i="14" s="1"/>
  <c r="CB2985" i="1"/>
  <c r="CB2990" s="1"/>
  <c r="X21" i="8"/>
  <c r="X151" i="14"/>
  <c r="CB2457" i="1"/>
  <c r="BA2459"/>
  <c r="E490" i="2"/>
  <c r="H258"/>
  <c r="G16" i="7"/>
  <c r="G119" i="14"/>
  <c r="X430" i="2"/>
  <c r="W143" i="14"/>
  <c r="W154" s="1"/>
  <c r="W13" i="8"/>
  <c r="W24" s="1"/>
  <c r="W1024" i="1"/>
  <c r="Z1024"/>
  <c r="AM2152"/>
  <c r="AH2152"/>
  <c r="V1463"/>
  <c r="Y1754"/>
  <c r="AW1437"/>
  <c r="BM1752"/>
  <c r="AX1437"/>
  <c r="BN1250"/>
  <c r="Y444" i="2"/>
  <c r="AS1359" i="1"/>
  <c r="AS1469" s="1"/>
  <c r="BL1030"/>
  <c r="BK1057"/>
  <c r="BS1656"/>
  <c r="BJ1655"/>
  <c r="AL1030"/>
  <c r="BO149"/>
  <c r="J14" i="4" s="1"/>
  <c r="BR870" i="1"/>
  <c r="M11" i="5" s="1"/>
  <c r="BP1255" i="1"/>
  <c r="AJ1024"/>
  <c r="AR1754"/>
  <c r="BN1463"/>
  <c r="I23" i="5" s="1"/>
  <c r="BQ1010" i="1"/>
  <c r="BO1010"/>
  <c r="BL677"/>
  <c r="AB677"/>
  <c r="BK725"/>
  <c r="BM326"/>
  <c r="I554" i="2" s="1"/>
  <c r="BQ1350" i="1"/>
  <c r="BI1130"/>
  <c r="D18" i="5" s="1"/>
  <c r="AY1785" i="1"/>
  <c r="BJ1955"/>
  <c r="S81" i="2"/>
  <c r="CA2819" i="1"/>
  <c r="AJ2996"/>
  <c r="BI2988"/>
  <c r="D39" i="7" s="1"/>
  <c r="AX3016" i="1"/>
  <c r="AO3007"/>
  <c r="BW2818"/>
  <c r="V40" i="6"/>
  <c r="AI2755" i="1"/>
  <c r="V2755"/>
  <c r="T411" i="2"/>
  <c r="S403"/>
  <c r="S167"/>
  <c r="T403"/>
  <c r="S163"/>
  <c r="T104"/>
  <c r="S614"/>
  <c r="S610"/>
  <c r="S379"/>
  <c r="S187"/>
  <c r="S91"/>
  <c r="S219"/>
  <c r="S146"/>
  <c r="T600"/>
  <c r="T241"/>
  <c r="T204"/>
  <c r="BP2492" i="1"/>
  <c r="BM2369"/>
  <c r="BX2350"/>
  <c r="BW2338"/>
  <c r="BX2309"/>
  <c r="BX2298"/>
  <c r="BO2300"/>
  <c r="BS2276"/>
  <c r="BQ2259"/>
  <c r="L11" i="7" s="1"/>
  <c r="BX2264" i="1"/>
  <c r="BW2223"/>
  <c r="BW2186"/>
  <c r="BX2126"/>
  <c r="BJ2111"/>
  <c r="BR2113"/>
  <c r="BX2070"/>
  <c r="AE1866"/>
  <c r="BX1857"/>
  <c r="BW1852"/>
  <c r="BW1819"/>
  <c r="BW1777"/>
  <c r="BW1719"/>
  <c r="BW1708"/>
  <c r="BW1621"/>
  <c r="BW1604"/>
  <c r="BW1592"/>
  <c r="BX1532"/>
  <c r="BX1511"/>
  <c r="BW1503"/>
  <c r="BX1420"/>
  <c r="BR2494"/>
  <c r="BL2441"/>
  <c r="H419" i="2" s="1"/>
  <c r="BP2338" i="1"/>
  <c r="BY2338" s="1"/>
  <c r="AY2093"/>
  <c r="BM1989"/>
  <c r="BP1985"/>
  <c r="BY1985" s="1"/>
  <c r="BS1960"/>
  <c r="BS1915"/>
  <c r="BM1789"/>
  <c r="BP1785"/>
  <c r="BY1785" s="1"/>
  <c r="T81" i="2"/>
  <c r="BW2484" i="1"/>
  <c r="BW2342"/>
  <c r="BX2334"/>
  <c r="BJ2298"/>
  <c r="AI2278"/>
  <c r="AI2292" s="1"/>
  <c r="BW2191"/>
  <c r="BW1968"/>
  <c r="BX1938"/>
  <c r="BI1924"/>
  <c r="D18" i="6" s="1"/>
  <c r="BX1842" i="1"/>
  <c r="BW1789"/>
  <c r="BY2549"/>
  <c r="BY2307"/>
  <c r="F110" i="2"/>
  <c r="T27"/>
  <c r="S515"/>
  <c r="S182"/>
  <c r="BY2396" i="1"/>
  <c r="AX2278"/>
  <c r="AO2063"/>
  <c r="BS2060"/>
  <c r="BI2445"/>
  <c r="D13" i="7" s="1"/>
  <c r="Q429" i="2"/>
  <c r="BJ2628" i="1"/>
  <c r="W429" i="2"/>
  <c r="AB2454" i="1"/>
  <c r="BR2300"/>
  <c r="Y411" i="2"/>
  <c r="L411"/>
  <c r="Y407"/>
  <c r="BP2298" i="1"/>
  <c r="BQ2608"/>
  <c r="AJ2449"/>
  <c r="BK2362"/>
  <c r="G399" i="2" s="1"/>
  <c r="BS2334" i="1"/>
  <c r="BM2314"/>
  <c r="AO2142"/>
  <c r="BK2113"/>
  <c r="AG2152"/>
  <c r="BX1719"/>
  <c r="BX1708"/>
  <c r="BX1698"/>
  <c r="BX1688"/>
  <c r="BX1678"/>
  <c r="BX1643"/>
  <c r="BX1634"/>
  <c r="BX1604"/>
  <c r="BX1592"/>
  <c r="BX1579"/>
  <c r="BX1567"/>
  <c r="BX1559"/>
  <c r="BW1544"/>
  <c r="BW1536"/>
  <c r="BW1453"/>
  <c r="BW1385"/>
  <c r="M359" i="2"/>
  <c r="BX937" i="1"/>
  <c r="BW921"/>
  <c r="BX912"/>
  <c r="I2300"/>
  <c r="BP2245"/>
  <c r="BK2261"/>
  <c r="BI2200"/>
  <c r="D10" i="7" s="1"/>
  <c r="BQ2113" i="1"/>
  <c r="BS1277"/>
  <c r="BS1157"/>
  <c r="AW2494"/>
  <c r="AW2495" s="1"/>
  <c r="Z2610"/>
  <c r="AM2065"/>
  <c r="BX1390"/>
  <c r="BW1317"/>
  <c r="BX1283"/>
  <c r="N281" i="2"/>
  <c r="N342" s="1"/>
  <c r="BW1167" i="1"/>
  <c r="O171" i="2"/>
  <c r="BM2264" i="1"/>
  <c r="BJ2008"/>
  <c r="BY1860"/>
  <c r="BY1787"/>
  <c r="BY1771"/>
  <c r="BY1706"/>
  <c r="BY1660"/>
  <c r="BY1598"/>
  <c r="BY1590"/>
  <c r="BY1573"/>
  <c r="BY1565"/>
  <c r="BY1522"/>
  <c r="BY1368"/>
  <c r="BY1363"/>
  <c r="Y287" i="2"/>
  <c r="BY266" i="1"/>
  <c r="BX1540"/>
  <c r="BE2064"/>
  <c r="CF2064" s="1"/>
  <c r="BY1192"/>
  <c r="O250" i="2"/>
  <c r="BX354" i="1"/>
  <c r="BW976"/>
  <c r="BX605"/>
  <c r="BW587"/>
  <c r="BW569"/>
  <c r="BW291"/>
  <c r="BX269"/>
  <c r="BX314"/>
  <c r="BX277"/>
  <c r="BP2558"/>
  <c r="K124" i="14" s="1"/>
  <c r="BW904" i="1"/>
  <c r="BY1231"/>
  <c r="U286" i="2" s="1"/>
  <c r="BW236" i="1"/>
  <c r="F335" i="2"/>
  <c r="AB241"/>
  <c r="BW249" i="1"/>
  <c r="I199" i="2"/>
  <c r="BL2607" i="1"/>
  <c r="V2448"/>
  <c r="V2454"/>
  <c r="BG3017"/>
  <c r="S454" i="2"/>
  <c r="S450"/>
  <c r="T389"/>
  <c r="T129"/>
  <c r="S500"/>
  <c r="T110"/>
  <c r="S524"/>
  <c r="P62"/>
  <c r="AE2142" i="1"/>
  <c r="AR2064"/>
  <c r="AE2064"/>
  <c r="X444" i="2"/>
  <c r="X483" s="1"/>
  <c r="S520"/>
  <c r="AB494"/>
  <c r="AA47" i="14"/>
  <c r="V40" i="7"/>
  <c r="Z40"/>
  <c r="L39"/>
  <c r="R39" s="1"/>
  <c r="AA40"/>
  <c r="M39"/>
  <c r="BX2603" i="1"/>
  <c r="T616" i="2" s="1"/>
  <c r="E616"/>
  <c r="D23" i="7"/>
  <c r="G258" i="2"/>
  <c r="F16" i="7"/>
  <c r="F119" i="14"/>
  <c r="BX2558" i="1"/>
  <c r="G124" i="14"/>
  <c r="S124" s="1"/>
  <c r="P21" i="3" s="1"/>
  <c r="G19" i="7"/>
  <c r="G122" i="14"/>
  <c r="Z545" i="2"/>
  <c r="Z547" s="1"/>
  <c r="Y18" i="7"/>
  <c r="Y24" s="1"/>
  <c r="Y25" s="1"/>
  <c r="W176" i="14"/>
  <c r="K18" i="23"/>
  <c r="L544" i="2"/>
  <c r="K70" i="14"/>
  <c r="K76" s="1"/>
  <c r="M170"/>
  <c r="BX1461" i="1"/>
  <c r="G49" i="14"/>
  <c r="S49" s="1"/>
  <c r="G23" i="3" s="1"/>
  <c r="X545" i="2"/>
  <c r="X547" s="1"/>
  <c r="W18" i="7"/>
  <c r="W18" i="15" s="1"/>
  <c r="W18" i="34" s="1"/>
  <c r="AA22" i="8"/>
  <c r="AA152" i="14"/>
  <c r="L616" i="2"/>
  <c r="K23" i="7"/>
  <c r="BX2209" i="1"/>
  <c r="G12" i="7"/>
  <c r="S12" s="1"/>
  <c r="L179" i="14"/>
  <c r="J18" i="23"/>
  <c r="K544" i="2"/>
  <c r="J70" i="14"/>
  <c r="J76" s="1"/>
  <c r="I170"/>
  <c r="BY2286" i="1"/>
  <c r="U414" i="2" s="1"/>
  <c r="F414"/>
  <c r="BY2282" i="1"/>
  <c r="U410" i="2" s="1"/>
  <c r="F410"/>
  <c r="F411" s="1"/>
  <c r="BY2274" i="1"/>
  <c r="U406" i="2" s="1"/>
  <c r="F406"/>
  <c r="BY2270" i="1"/>
  <c r="U402" i="2" s="1"/>
  <c r="F402"/>
  <c r="BY2244" i="1"/>
  <c r="U166" i="2" s="1"/>
  <c r="F166"/>
  <c r="F167" s="1"/>
  <c r="BY2208" i="1"/>
  <c r="U191" i="2" s="1"/>
  <c r="O191"/>
  <c r="O190"/>
  <c r="N115" i="14"/>
  <c r="BY2145" i="1"/>
  <c r="AA151" i="14"/>
  <c r="AA21" i="8"/>
  <c r="K616" i="2"/>
  <c r="K617" s="1"/>
  <c r="J23" i="7"/>
  <c r="I258" i="2"/>
  <c r="H16" i="7"/>
  <c r="H119" i="14"/>
  <c r="F20" i="7"/>
  <c r="F123" i="14"/>
  <c r="I19" i="7"/>
  <c r="I122" i="14"/>
  <c r="I18" i="23"/>
  <c r="J544" i="2"/>
  <c r="I70" i="14"/>
  <c r="BY2656" i="1"/>
  <c r="U582" i="2" s="1"/>
  <c r="F582"/>
  <c r="E147" i="14"/>
  <c r="T147" s="1"/>
  <c r="T17" i="3" s="1"/>
  <c r="E17" i="8"/>
  <c r="T17" s="1"/>
  <c r="Y258" i="2"/>
  <c r="X119" i="14"/>
  <c r="X16" i="7"/>
  <c r="F168" i="14"/>
  <c r="G557" i="2"/>
  <c r="G559" s="1"/>
  <c r="F48" i="14"/>
  <c r="G135" i="2"/>
  <c r="G138" s="1"/>
  <c r="F37" i="14"/>
  <c r="H557" i="2"/>
  <c r="H559" s="1"/>
  <c r="G48" i="14"/>
  <c r="AA125"/>
  <c r="AA22" i="7"/>
  <c r="AB45" i="2"/>
  <c r="AA7" i="7"/>
  <c r="AA111" i="14"/>
  <c r="BY1229" i="1"/>
  <c r="U284" i="2" s="1"/>
  <c r="I284"/>
  <c r="AB135"/>
  <c r="AB138" s="1"/>
  <c r="AA37" i="14"/>
  <c r="BY341" i="1"/>
  <c r="U592" i="2" s="1"/>
  <c r="I592"/>
  <c r="I595" s="1"/>
  <c r="BY331" i="1"/>
  <c r="U597" i="2" s="1"/>
  <c r="I597"/>
  <c r="I600" s="1"/>
  <c r="BY179" i="1"/>
  <c r="U242" i="2" s="1"/>
  <c r="I242"/>
  <c r="I245" s="1"/>
  <c r="N135"/>
  <c r="N138" s="1"/>
  <c r="M37" i="14"/>
  <c r="BX296" i="1"/>
  <c r="K551" i="2"/>
  <c r="K555" s="1"/>
  <c r="J22" i="14"/>
  <c r="N18" i="23"/>
  <c r="O544" i="2"/>
  <c r="N70" i="14"/>
  <c r="N76" s="1"/>
  <c r="BX295" i="1"/>
  <c r="N490" i="2"/>
  <c r="Y551"/>
  <c r="X22" i="14"/>
  <c r="AB551" i="2"/>
  <c r="AB555" s="1"/>
  <c r="AA22" i="14"/>
  <c r="O184" i="2"/>
  <c r="O187" s="1"/>
  <c r="N38" i="14"/>
  <c r="Y435" i="2"/>
  <c r="Y438" s="1"/>
  <c r="X20" i="14"/>
  <c r="I179"/>
  <c r="L170"/>
  <c r="G494" i="2"/>
  <c r="F47" i="14"/>
  <c r="L18" i="23"/>
  <c r="M544" i="2"/>
  <c r="L70" i="14"/>
  <c r="L76" s="1"/>
  <c r="X122"/>
  <c r="X19" i="7"/>
  <c r="N616" i="2"/>
  <c r="N617" s="1"/>
  <c r="M23" i="7"/>
  <c r="E544" i="2"/>
  <c r="D70" i="14"/>
  <c r="M168"/>
  <c r="E135" i="2"/>
  <c r="D37" i="14"/>
  <c r="AB56" i="2"/>
  <c r="AB59" s="1"/>
  <c r="AA35" i="14"/>
  <c r="BL724" i="1"/>
  <c r="BM604"/>
  <c r="BK298"/>
  <c r="BL1023"/>
  <c r="AY1515"/>
  <c r="AR1552"/>
  <c r="AL1463"/>
  <c r="AY1567"/>
  <c r="BS1406"/>
  <c r="AX1010"/>
  <c r="BR214"/>
  <c r="M18" i="4" s="1"/>
  <c r="BL1350" i="1"/>
  <c r="BN641"/>
  <c r="BS994"/>
  <c r="BS1348"/>
  <c r="BP1254"/>
  <c r="BJ1129"/>
  <c r="AI1010"/>
  <c r="BJ1028"/>
  <c r="AC2152"/>
  <c r="AB1130"/>
  <c r="AB444" i="2"/>
  <c r="BQ1463" i="1"/>
  <c r="L23" i="5" s="1"/>
  <c r="V17" i="15"/>
  <c r="V17" i="34" s="1"/>
  <c r="Y1130" i="1"/>
  <c r="BJ1930"/>
  <c r="BJ2346"/>
  <c r="AJ2991"/>
  <c r="AZ2996"/>
  <c r="BW2827"/>
  <c r="BB2988"/>
  <c r="AO2895"/>
  <c r="BX2818"/>
  <c r="BQ3007"/>
  <c r="AE2819"/>
  <c r="BN2961"/>
  <c r="I39" i="5" s="1"/>
  <c r="BX2802" i="1"/>
  <c r="BI3014"/>
  <c r="AB3007"/>
  <c r="CF3012"/>
  <c r="AA2990"/>
  <c r="BT2990"/>
  <c r="BG3007"/>
  <c r="V3014"/>
  <c r="AH3018"/>
  <c r="S407" i="2"/>
  <c r="S171"/>
  <c r="T163"/>
  <c r="T407"/>
  <c r="T171"/>
  <c r="T159"/>
  <c r="S110"/>
  <c r="T579"/>
  <c r="T375"/>
  <c r="S86"/>
  <c r="S590"/>
  <c r="S375"/>
  <c r="S95"/>
  <c r="T91"/>
  <c r="T199"/>
  <c r="T123"/>
  <c r="BO2445" i="1"/>
  <c r="J13" i="7" s="1"/>
  <c r="BX2393" i="1"/>
  <c r="BX2373"/>
  <c r="BI2259"/>
  <c r="D11" i="7" s="1"/>
  <c r="BW2255" i="1"/>
  <c r="BX2201"/>
  <c r="BX2136"/>
  <c r="BX2119"/>
  <c r="S21" i="6" s="1"/>
  <c r="BX2103" i="1"/>
  <c r="BX2080"/>
  <c r="Y2113"/>
  <c r="BW2051"/>
  <c r="BW2037"/>
  <c r="BX1999"/>
  <c r="BX1862"/>
  <c r="BX1824"/>
  <c r="BW1802"/>
  <c r="BX1789"/>
  <c r="BW1785"/>
  <c r="BW1734"/>
  <c r="BW1724"/>
  <c r="BW1678"/>
  <c r="BW1616"/>
  <c r="BW1612"/>
  <c r="BW1600"/>
  <c r="BW1579"/>
  <c r="BX1536"/>
  <c r="BX1528"/>
  <c r="BX1515"/>
  <c r="BX1507"/>
  <c r="BX1443"/>
  <c r="BX1425"/>
  <c r="AY2567"/>
  <c r="BN2494"/>
  <c r="BM2406"/>
  <c r="I425" i="2" s="1"/>
  <c r="BP2400" i="1"/>
  <c r="BY2400" s="1"/>
  <c r="BM2388"/>
  <c r="BP2383"/>
  <c r="BY2383" s="1"/>
  <c r="BI2300"/>
  <c r="BK2259"/>
  <c r="F11" i="7" s="1"/>
  <c r="AY2237" i="1"/>
  <c r="BP2223"/>
  <c r="BP2126"/>
  <c r="BS2098"/>
  <c r="BS2080"/>
  <c r="AY2051"/>
  <c r="AY2037"/>
  <c r="BP2020"/>
  <c r="BP1972"/>
  <c r="BY1972" s="1"/>
  <c r="BM1955"/>
  <c r="BP1951"/>
  <c r="BY1951" s="1"/>
  <c r="BP1894"/>
  <c r="K17" i="6" s="1"/>
  <c r="BP1638" i="1"/>
  <c r="BY1638" s="1"/>
  <c r="BP1630"/>
  <c r="BY1630" s="1"/>
  <c r="BP1621"/>
  <c r="BY1621" s="1"/>
  <c r="BM1448"/>
  <c r="BM1425"/>
  <c r="T216" i="2"/>
  <c r="BM2452" i="1"/>
  <c r="BS2453"/>
  <c r="BS2360"/>
  <c r="BX2323"/>
  <c r="BM2309"/>
  <c r="AI2300"/>
  <c r="BW2245"/>
  <c r="BX2223"/>
  <c r="BN2200"/>
  <c r="I10" i="7" s="1"/>
  <c r="BW2131" i="1"/>
  <c r="BW2070"/>
  <c r="BM2007"/>
  <c r="BW1833"/>
  <c r="BW1824"/>
  <c r="BX1810"/>
  <c r="BW1793"/>
  <c r="BX1785"/>
  <c r="BY2550"/>
  <c r="BY2222"/>
  <c r="T590" i="2"/>
  <c r="S204"/>
  <c r="S199"/>
  <c r="S123"/>
  <c r="AI2261" i="1"/>
  <c r="BY2190"/>
  <c r="U109" i="2" s="1"/>
  <c r="BL2113" i="1"/>
  <c r="BX1793"/>
  <c r="BL2362"/>
  <c r="H399" i="2" s="1"/>
  <c r="BX2400" i="1"/>
  <c r="BR2445"/>
  <c r="M13" i="7" s="1"/>
  <c r="AL2494" i="1"/>
  <c r="AL2495" s="1"/>
  <c r="BW2393"/>
  <c r="AO2300"/>
  <c r="AL2259"/>
  <c r="AQ2610"/>
  <c r="Y2494"/>
  <c r="Y2495" s="1"/>
  <c r="P429" i="2"/>
  <c r="BX2609" i="1"/>
  <c r="BO2061"/>
  <c r="J20" i="6" s="1"/>
  <c r="BX1703" i="1"/>
  <c r="BX1693"/>
  <c r="BX1683"/>
  <c r="BX1662"/>
  <c r="BX1638"/>
  <c r="BX1630"/>
  <c r="BX1608"/>
  <c r="BX1588"/>
  <c r="BX1563"/>
  <c r="BW1540"/>
  <c r="BX1503"/>
  <c r="BW1448"/>
  <c r="BW1431"/>
  <c r="BW1412"/>
  <c r="BW1348"/>
  <c r="BX1330"/>
  <c r="BX1317"/>
  <c r="BX1309"/>
  <c r="BX889"/>
  <c r="BJ2059"/>
  <c r="BM1734"/>
  <c r="BM1714"/>
  <c r="BM1693"/>
  <c r="BM1612"/>
  <c r="BM1596"/>
  <c r="BM1579"/>
  <c r="BY1579" s="1"/>
  <c r="BS1575"/>
  <c r="BP1507"/>
  <c r="BY1507" s="1"/>
  <c r="BO1437"/>
  <c r="J22" i="5" s="1"/>
  <c r="BP1402" i="1"/>
  <c r="BY1402" s="1"/>
  <c r="BP1390"/>
  <c r="BY1390" s="1"/>
  <c r="BP1370"/>
  <c r="BM1330"/>
  <c r="BP1297"/>
  <c r="BS1283"/>
  <c r="BO1092"/>
  <c r="J16" i="5" s="1"/>
  <c r="BQ1062" i="1"/>
  <c r="BS1062"/>
  <c r="BM1038"/>
  <c r="BM971"/>
  <c r="BM957"/>
  <c r="BY957" s="1"/>
  <c r="BM941"/>
  <c r="BX1279"/>
  <c r="O163" i="2"/>
  <c r="BW1349" i="1"/>
  <c r="BY1295"/>
  <c r="Y292" i="2"/>
  <c r="L287"/>
  <c r="BY1892" i="1"/>
  <c r="BY1303"/>
  <c r="BY1170"/>
  <c r="AB528" i="2"/>
  <c r="AB250"/>
  <c r="Y19"/>
  <c r="BY311" i="1"/>
  <c r="AE1924"/>
  <c r="BW986"/>
  <c r="BW625"/>
  <c r="BW581"/>
  <c r="BW575"/>
  <c r="BW557"/>
  <c r="BW507"/>
  <c r="BX478"/>
  <c r="BX355"/>
  <c r="BW321"/>
  <c r="BW314"/>
  <c r="BX150"/>
  <c r="BM1847"/>
  <c r="BS1842"/>
  <c r="BS1814"/>
  <c r="BM1719"/>
  <c r="BS1714"/>
  <c r="BS1693"/>
  <c r="BM1608"/>
  <c r="BS1604"/>
  <c r="BM1592"/>
  <c r="BS1588"/>
  <c r="BM1575"/>
  <c r="BM1559"/>
  <c r="BP1043"/>
  <c r="BP1038"/>
  <c r="BJ994"/>
  <c r="BP971"/>
  <c r="BS753"/>
  <c r="N36" i="14" s="1"/>
  <c r="BP619" i="1"/>
  <c r="BS484"/>
  <c r="BP344"/>
  <c r="BI214"/>
  <c r="D18" i="4" s="1"/>
  <c r="BW189" i="1"/>
  <c r="BM307"/>
  <c r="BX967"/>
  <c r="BX709"/>
  <c r="BX697"/>
  <c r="BX614"/>
  <c r="BX600"/>
  <c r="BX339"/>
  <c r="BX284"/>
  <c r="BW295"/>
  <c r="BW188"/>
  <c r="BY896"/>
  <c r="BY887"/>
  <c r="F515" i="2"/>
  <c r="BD2449" i="1"/>
  <c r="CE2449" s="1"/>
  <c r="AI3017"/>
  <c r="S458" i="2"/>
  <c r="S292"/>
  <c r="S287"/>
  <c r="T383"/>
  <c r="T182"/>
  <c r="AC2610" i="1"/>
  <c r="AE2454"/>
  <c r="S536" i="2"/>
  <c r="S528"/>
  <c r="H438"/>
  <c r="T520"/>
  <c r="BE3017" i="1"/>
  <c r="T610" i="2"/>
  <c r="CD3017" i="1"/>
  <c r="AO2880"/>
  <c r="AO2886" s="1"/>
  <c r="Z62" i="2"/>
  <c r="T31"/>
  <c r="S245"/>
  <c r="S75"/>
  <c r="Z171" i="14"/>
  <c r="U524" i="2"/>
  <c r="S61" i="14"/>
  <c r="J9" i="3" s="1"/>
  <c r="R193" i="2"/>
  <c r="S23"/>
  <c r="U520"/>
  <c r="BY1983" i="1"/>
  <c r="BY1202"/>
  <c r="U317" i="2" s="1"/>
  <c r="T319"/>
  <c r="BY2510" i="1"/>
  <c r="U309" i="2" s="1"/>
  <c r="F309"/>
  <c r="BY2509" i="1"/>
  <c r="U308" i="2" s="1"/>
  <c r="F308"/>
  <c r="BW1951" i="1"/>
  <c r="BY1949"/>
  <c r="AE1291"/>
  <c r="BM1270"/>
  <c r="BN1256"/>
  <c r="I19" i="5" s="1"/>
  <c r="BP1260" i="1"/>
  <c r="BN1273"/>
  <c r="BW1183"/>
  <c r="BY1180"/>
  <c r="BX1183"/>
  <c r="BY1970"/>
  <c r="BX1227"/>
  <c r="BY1224"/>
  <c r="U329" i="2" s="1"/>
  <c r="I329"/>
  <c r="I331" s="1"/>
  <c r="T331"/>
  <c r="Y296"/>
  <c r="O296"/>
  <c r="BY1154" i="1"/>
  <c r="U294" i="2" s="1"/>
  <c r="I294"/>
  <c r="I296" s="1"/>
  <c r="T296"/>
  <c r="S296"/>
  <c r="BW1955" i="1"/>
  <c r="BY1953"/>
  <c r="BW1142"/>
  <c r="BR1263"/>
  <c r="M281" i="2"/>
  <c r="M342" s="1"/>
  <c r="BY1139" i="1"/>
  <c r="BX1142"/>
  <c r="AY1142"/>
  <c r="M122" i="14"/>
  <c r="M19" i="7"/>
  <c r="N122" i="14"/>
  <c r="N19" i="7"/>
  <c r="K19"/>
  <c r="K122" i="14"/>
  <c r="J122"/>
  <c r="J19" i="7"/>
  <c r="F122" i="14"/>
  <c r="F19" i="7"/>
  <c r="H122" i="14"/>
  <c r="H19" i="7"/>
  <c r="BY2501" i="1"/>
  <c r="U306" i="2" s="1"/>
  <c r="F306"/>
  <c r="BX1943" i="1"/>
  <c r="BY1941"/>
  <c r="BS1137"/>
  <c r="BJ1137"/>
  <c r="BY1135"/>
  <c r="BX1260"/>
  <c r="T305" i="2"/>
  <c r="BY1936" i="1"/>
  <c r="BX1178"/>
  <c r="BX1255"/>
  <c r="T301" i="2"/>
  <c r="S301"/>
  <c r="BW1934" i="1"/>
  <c r="BX2008"/>
  <c r="BW2008"/>
  <c r="BX1152"/>
  <c r="S335" i="2"/>
  <c r="T335"/>
  <c r="AB281"/>
  <c r="BR1291" i="1"/>
  <c r="BR1256"/>
  <c r="M19" i="5" s="1"/>
  <c r="BS1270" i="1"/>
  <c r="BJ1290"/>
  <c r="F280" i="2" s="1"/>
  <c r="BI1291" i="1"/>
  <c r="V1291"/>
  <c r="BS1261"/>
  <c r="BX1147"/>
  <c r="BY1144"/>
  <c r="BX1289"/>
  <c r="T279" i="2" s="1"/>
  <c r="H279"/>
  <c r="H281" s="1"/>
  <c r="H342" s="1"/>
  <c r="G281"/>
  <c r="BX1290" i="1"/>
  <c r="T280" i="2" s="1"/>
  <c r="E280"/>
  <c r="E281" s="1"/>
  <c r="E342" s="1"/>
  <c r="AX1291" i="1"/>
  <c r="BB1250"/>
  <c r="CC1250" s="1"/>
  <c r="F327" i="2"/>
  <c r="R1250" i="1"/>
  <c r="BS1250" s="1"/>
  <c r="BW1210"/>
  <c r="O1250"/>
  <c r="BP1250" s="1"/>
  <c r="T327" i="2"/>
  <c r="S327"/>
  <c r="S323"/>
  <c r="F323"/>
  <c r="BJ1270" i="1"/>
  <c r="BX1270"/>
  <c r="S45" i="14"/>
  <c r="G19" i="3" s="1"/>
  <c r="BX1220" i="1"/>
  <c r="T323" i="2"/>
  <c r="R20" i="23"/>
  <c r="I20" i="11" s="1"/>
  <c r="S72" i="14"/>
  <c r="J20" i="3" s="1"/>
  <c r="R72" i="14"/>
  <c r="I20" i="3" s="1"/>
  <c r="E20" i="23"/>
  <c r="T20" s="1"/>
  <c r="K20" i="11" s="1"/>
  <c r="E72" i="14"/>
  <c r="T72" s="1"/>
  <c r="K20" i="3" s="1"/>
  <c r="Y176" i="14"/>
  <c r="BK2061" i="1"/>
  <c r="F20" i="6" s="1"/>
  <c r="X20" i="7"/>
  <c r="X123" i="14"/>
  <c r="N123"/>
  <c r="N20" i="7"/>
  <c r="D123" i="14"/>
  <c r="D20" i="7"/>
  <c r="BY2518" i="1"/>
  <c r="U477" i="2" s="1"/>
  <c r="F477"/>
  <c r="C20" i="7"/>
  <c r="C123" i="14"/>
  <c r="BX2041" i="1"/>
  <c r="BX2059"/>
  <c r="BC1468"/>
  <c r="CD1468" s="1"/>
  <c r="BA1467"/>
  <c r="CB1467" s="1"/>
  <c r="BA1359"/>
  <c r="CB1359" s="1"/>
  <c r="W20" i="5" s="1"/>
  <c r="AZ1467" i="1"/>
  <c r="CA1467" s="1"/>
  <c r="AU1467"/>
  <c r="BU1467" s="1"/>
  <c r="BX1349"/>
  <c r="AW1358"/>
  <c r="AW1468" s="1"/>
  <c r="S462" i="2"/>
  <c r="BY1333" i="1"/>
  <c r="U460" i="2" s="1"/>
  <c r="I460"/>
  <c r="I462" s="1"/>
  <c r="T462"/>
  <c r="Z430"/>
  <c r="Y143" i="14"/>
  <c r="Y154" s="1"/>
  <c r="Y13" i="8"/>
  <c r="Y24" s="1"/>
  <c r="N430" i="2"/>
  <c r="M13" i="8"/>
  <c r="M143" i="14"/>
  <c r="M430" i="2"/>
  <c r="L143" i="14"/>
  <c r="L13" i="8"/>
  <c r="K430" i="2"/>
  <c r="J143" i="14"/>
  <c r="J13" i="8"/>
  <c r="J430" i="2"/>
  <c r="I13" i="8"/>
  <c r="I143" i="14"/>
  <c r="H430" i="2"/>
  <c r="G13" i="8"/>
  <c r="G143" i="14"/>
  <c r="G430" i="2"/>
  <c r="F13" i="8"/>
  <c r="F143" i="14"/>
  <c r="E430" i="2"/>
  <c r="D143" i="14"/>
  <c r="D13" i="8"/>
  <c r="BX2628" i="1"/>
  <c r="AX1866"/>
  <c r="BY1783"/>
  <c r="N359" i="2"/>
  <c r="K359"/>
  <c r="H359"/>
  <c r="S354"/>
  <c r="AY1824" i="1"/>
  <c r="BQ1018"/>
  <c r="T371" i="2"/>
  <c r="S371"/>
  <c r="BW982" i="1"/>
  <c r="S13" i="14"/>
  <c r="D13" i="3" s="1"/>
  <c r="BW121" i="1"/>
  <c r="F13" i="14"/>
  <c r="R13" s="1"/>
  <c r="C13" i="3" s="1"/>
  <c r="BB2454" i="1"/>
  <c r="CC2454" s="1"/>
  <c r="BR2362"/>
  <c r="N399" i="2" s="1"/>
  <c r="AR2362" i="1"/>
  <c r="AP2449"/>
  <c r="BO2454"/>
  <c r="AX2445"/>
  <c r="BS2346"/>
  <c r="BJ2453"/>
  <c r="BJ2361"/>
  <c r="T2449"/>
  <c r="AW2445"/>
  <c r="BI2607"/>
  <c r="AX2362"/>
  <c r="AX2454"/>
  <c r="T2610"/>
  <c r="V2607"/>
  <c r="BW2346"/>
  <c r="BX2360"/>
  <c r="BW893"/>
  <c r="BX2359"/>
  <c r="BW2359"/>
  <c r="BY2357"/>
  <c r="S116" i="14"/>
  <c r="P13" i="3" s="1"/>
  <c r="BX1012" i="1"/>
  <c r="T357" i="2" s="1"/>
  <c r="BX1028" i="1"/>
  <c r="BY919"/>
  <c r="T397" i="2"/>
  <c r="S397"/>
  <c r="BD1024" i="1"/>
  <c r="CE1024" s="1"/>
  <c r="Z13" i="5" s="1"/>
  <c r="AP1024" i="1"/>
  <c r="AH1024"/>
  <c r="V1023"/>
  <c r="T393" i="2"/>
  <c r="BX1017" i="1"/>
  <c r="P1024"/>
  <c r="S393" i="2"/>
  <c r="BX971" i="1"/>
  <c r="BY969"/>
  <c r="U391" i="2" s="1"/>
  <c r="I391"/>
  <c r="I393" s="1"/>
  <c r="AX1023" i="1"/>
  <c r="BC2610"/>
  <c r="CD2610" s="1"/>
  <c r="BX2361"/>
  <c r="AW2362"/>
  <c r="I2445"/>
  <c r="BX2443"/>
  <c r="AY2314"/>
  <c r="BW2314"/>
  <c r="BX1548"/>
  <c r="BS1548"/>
  <c r="BJ1551"/>
  <c r="BB479"/>
  <c r="CC479" s="1"/>
  <c r="BI479"/>
  <c r="O479"/>
  <c r="S42" i="2"/>
  <c r="T42"/>
  <c r="BY1881" i="1"/>
  <c r="G171" i="14"/>
  <c r="F171"/>
  <c r="AY1883" i="1"/>
  <c r="M15" i="5"/>
  <c r="M41" i="14"/>
  <c r="L15" i="5"/>
  <c r="L41" i="14"/>
  <c r="I15" i="5"/>
  <c r="I41" i="14"/>
  <c r="W171"/>
  <c r="C15" i="4"/>
  <c r="R15" s="1"/>
  <c r="C15" i="11" s="1"/>
  <c r="BB474" i="1"/>
  <c r="CC474" s="1"/>
  <c r="BW1507"/>
  <c r="BY1505"/>
  <c r="Z50" i="14"/>
  <c r="N45" i="2"/>
  <c r="M111" i="14"/>
  <c r="M7" i="7"/>
  <c r="M45" i="2"/>
  <c r="L111" i="14"/>
  <c r="L7" i="7"/>
  <c r="H45" i="2"/>
  <c r="G111" i="14"/>
  <c r="G7" i="7"/>
  <c r="BY2167" i="1"/>
  <c r="G45" i="2"/>
  <c r="F111" i="14"/>
  <c r="F7" i="7"/>
  <c r="E45" i="2"/>
  <c r="D111" i="14"/>
  <c r="D7" i="7"/>
  <c r="C7"/>
  <c r="D45" i="2"/>
  <c r="C111" i="14"/>
  <c r="F45" i="2"/>
  <c r="E111" i="14"/>
  <c r="E7" i="7"/>
  <c r="BX484" i="1"/>
  <c r="T38" i="2"/>
  <c r="BY459" i="1"/>
  <c r="U36" i="2" s="1"/>
  <c r="L36"/>
  <c r="L38" s="1"/>
  <c r="BY461" i="1"/>
  <c r="S38" i="2"/>
  <c r="E15"/>
  <c r="O19"/>
  <c r="S19"/>
  <c r="I19"/>
  <c r="T19"/>
  <c r="I479" i="1"/>
  <c r="F19" i="2"/>
  <c r="L474" i="1"/>
  <c r="BY1538"/>
  <c r="BE489"/>
  <c r="CF489" s="1"/>
  <c r="AA34" i="14" s="1"/>
  <c r="T23" i="2"/>
  <c r="BK490" i="1"/>
  <c r="L489"/>
  <c r="BY1517"/>
  <c r="BX1519"/>
  <c r="BW1519"/>
  <c r="BE474"/>
  <c r="CF474" s="1"/>
  <c r="AB15" i="2"/>
  <c r="Y15"/>
  <c r="T491" i="1"/>
  <c r="J15" i="2"/>
  <c r="AW489" i="1"/>
  <c r="AW492" s="1"/>
  <c r="AW474"/>
  <c r="AW1552"/>
  <c r="BX1551"/>
  <c r="BY1542"/>
  <c r="BX1544"/>
  <c r="BW1551"/>
  <c r="BR490"/>
  <c r="M15" i="2"/>
  <c r="AM491" i="1"/>
  <c r="AC491"/>
  <c r="N15" i="2"/>
  <c r="BX473" i="1"/>
  <c r="T14" i="2" s="1"/>
  <c r="H14"/>
  <c r="H15" s="1"/>
  <c r="I474" i="1"/>
  <c r="AB274" i="2"/>
  <c r="AB277" s="1"/>
  <c r="AA19" i="14"/>
  <c r="AY1494" i="1"/>
  <c r="S9" i="23"/>
  <c r="J9" i="11" s="1"/>
  <c r="T9" i="23"/>
  <c r="K9" i="11" s="1"/>
  <c r="T61" i="14"/>
  <c r="K9" i="3" s="1"/>
  <c r="R9" i="23"/>
  <c r="I9" i="11" s="1"/>
  <c r="Y59" i="2"/>
  <c r="R35" i="14"/>
  <c r="F9" i="3" s="1"/>
  <c r="S59" i="2"/>
  <c r="BY498" i="1"/>
  <c r="U57" i="2" s="1"/>
  <c r="I57"/>
  <c r="I59" s="1"/>
  <c r="T59"/>
  <c r="S35" i="14"/>
  <c r="G9" i="3" s="1"/>
  <c r="F59" i="2"/>
  <c r="BV2985" i="1"/>
  <c r="BV2990" s="1"/>
  <c r="AV3018"/>
  <c r="BV2959"/>
  <c r="BV2961" s="1"/>
  <c r="Q39" i="5" s="1"/>
  <c r="BV3016" i="1"/>
  <c r="BY2879"/>
  <c r="AY2827"/>
  <c r="AY2818"/>
  <c r="Q40" i="6"/>
  <c r="AY2802" i="1"/>
  <c r="AY2999"/>
  <c r="BV2755"/>
  <c r="Q190" i="14" s="1"/>
  <c r="AY3013" i="1"/>
  <c r="Q154" i="14"/>
  <c r="AY2556" i="1"/>
  <c r="AY2493"/>
  <c r="AY2609" s="1"/>
  <c r="AY2479"/>
  <c r="AV2495"/>
  <c r="BV2495" s="1"/>
  <c r="R545" i="2"/>
  <c r="R547" s="1"/>
  <c r="Q18" i="7"/>
  <c r="R429" i="2"/>
  <c r="AV2292" i="1"/>
  <c r="BV2292" s="1"/>
  <c r="AY2255"/>
  <c r="AY2245"/>
  <c r="AY2227"/>
  <c r="Q168" i="14"/>
  <c r="Q127"/>
  <c r="AY2172" i="1"/>
  <c r="AY2131"/>
  <c r="R567" i="2"/>
  <c r="AY2119" i="1"/>
  <c r="AY2108"/>
  <c r="R503" i="2"/>
  <c r="AY2046" i="1"/>
  <c r="AY2033"/>
  <c r="AY2028"/>
  <c r="AY1994"/>
  <c r="AY1938"/>
  <c r="AY1934"/>
  <c r="AY1915"/>
  <c r="AY1910"/>
  <c r="AY1905"/>
  <c r="Q173" i="14"/>
  <c r="AY1894" i="1"/>
  <c r="Q172" i="14"/>
  <c r="AY1862" i="1"/>
  <c r="AY1847"/>
  <c r="AY1842"/>
  <c r="AY1837"/>
  <c r="AY1828"/>
  <c r="AY1806"/>
  <c r="AY1789"/>
  <c r="AY1708"/>
  <c r="AY1668"/>
  <c r="Q165" i="14"/>
  <c r="AY1448" i="1"/>
  <c r="AY1335"/>
  <c r="AV1467"/>
  <c r="BV1467" s="1"/>
  <c r="AV1286"/>
  <c r="BV1286" s="1"/>
  <c r="AY986"/>
  <c r="AY921"/>
  <c r="AY904"/>
  <c r="AV1024"/>
  <c r="BV1024" s="1"/>
  <c r="Q13" i="5" s="1"/>
  <c r="AY754" i="1"/>
  <c r="AY691"/>
  <c r="AY242"/>
  <c r="BX364"/>
  <c r="BY221"/>
  <c r="U276" i="2" s="1"/>
  <c r="BR365" i="1"/>
  <c r="BP222"/>
  <c r="K19" i="4" s="1"/>
  <c r="K19" i="14"/>
  <c r="BX362" i="1"/>
  <c r="O277" i="2"/>
  <c r="BS222" i="1"/>
  <c r="N19" i="4" s="1"/>
  <c r="N19" i="14"/>
  <c r="BJ364" i="1"/>
  <c r="BJ363"/>
  <c r="BY220"/>
  <c r="U275" i="2" s="1"/>
  <c r="BJ362" i="1"/>
  <c r="S19" i="14"/>
  <c r="D19" i="3" s="1"/>
  <c r="R19" i="14"/>
  <c r="C19" i="3" s="1"/>
  <c r="BY219" i="1"/>
  <c r="U274" i="2" s="1"/>
  <c r="I274"/>
  <c r="I277" s="1"/>
  <c r="H19" i="14"/>
  <c r="T277" i="2"/>
  <c r="S277"/>
  <c r="Z40" i="6"/>
  <c r="Y40"/>
  <c r="M40"/>
  <c r="F40"/>
  <c r="Y21" i="15"/>
  <c r="Y21" i="34" s="1"/>
  <c r="Z22" i="15"/>
  <c r="Z22" i="34" s="1"/>
  <c r="N40" i="6"/>
  <c r="Z21" i="15"/>
  <c r="Z21" i="34" s="1"/>
  <c r="R38" i="6"/>
  <c r="W21" i="15"/>
  <c r="W21" i="34" s="1"/>
  <c r="S36" i="5"/>
  <c r="Y22" i="15"/>
  <c r="Y22" i="34" s="1"/>
  <c r="W23" i="15"/>
  <c r="W23" i="34" s="1"/>
  <c r="Y23" i="15"/>
  <c r="Y23" i="34" s="1"/>
  <c r="V21" i="15"/>
  <c r="V21" i="34" s="1"/>
  <c r="S36" i="4"/>
  <c r="R7" i="14"/>
  <c r="C7" i="3" s="1"/>
  <c r="T12" i="2"/>
  <c r="S7" i="14"/>
  <c r="D7" i="3" s="1"/>
  <c r="S12" i="2"/>
  <c r="W193"/>
  <c r="BM2803" i="1"/>
  <c r="H36" i="6" s="1"/>
  <c r="H40" s="1"/>
  <c r="BM2804" i="1"/>
  <c r="H188" i="14" s="1"/>
  <c r="BM2800" i="1"/>
  <c r="Z2544"/>
  <c r="BN2544" s="1"/>
  <c r="BN2459"/>
  <c r="BA740"/>
  <c r="CB740" s="1"/>
  <c r="CB737"/>
  <c r="I875"/>
  <c r="BJ875" s="1"/>
  <c r="BJ863"/>
  <c r="O327"/>
  <c r="BP325"/>
  <c r="L553" i="2" s="1"/>
  <c r="BB606" i="1"/>
  <c r="CC606" s="1"/>
  <c r="CC512"/>
  <c r="R479"/>
  <c r="BS478"/>
  <c r="L756"/>
  <c r="BM753"/>
  <c r="P1468"/>
  <c r="BQ1468" s="1"/>
  <c r="BQ1358"/>
  <c r="AV1468"/>
  <c r="BV1468" s="1"/>
  <c r="BV1358"/>
  <c r="R1552"/>
  <c r="BS1551"/>
  <c r="BD1359"/>
  <c r="CE1355"/>
  <c r="AU1286"/>
  <c r="BU1286" s="1"/>
  <c r="BU1285"/>
  <c r="Q1475"/>
  <c r="BR1475" s="1"/>
  <c r="BR1472"/>
  <c r="BJ1349"/>
  <c r="BD1475"/>
  <c r="CE1475" s="1"/>
  <c r="CE1472"/>
  <c r="R1263"/>
  <c r="BS1262"/>
  <c r="BB1010"/>
  <c r="CC1010" s="1"/>
  <c r="CC1008"/>
  <c r="L1473"/>
  <c r="BM1473" s="1"/>
  <c r="BM1271"/>
  <c r="N1475"/>
  <c r="BO1475" s="1"/>
  <c r="BO1473"/>
  <c r="BY2699"/>
  <c r="BJ3012"/>
  <c r="BY2829"/>
  <c r="BJ2878"/>
  <c r="AE2880"/>
  <c r="AE2886" s="1"/>
  <c r="AE3016"/>
  <c r="AE2895"/>
  <c r="BG2880"/>
  <c r="BG2886" s="1"/>
  <c r="BG3016"/>
  <c r="S2961"/>
  <c r="S2996" s="1"/>
  <c r="S2991"/>
  <c r="BV2895"/>
  <c r="Q39" i="4" s="1"/>
  <c r="BL2895" i="1"/>
  <c r="G39" i="4" s="1"/>
  <c r="CE2880" i="1"/>
  <c r="Z37" i="5" s="1"/>
  <c r="CE3017" i="1"/>
  <c r="CF3011"/>
  <c r="CF2999"/>
  <c r="CF2755"/>
  <c r="AA190" i="14" s="1"/>
  <c r="CF2750" i="1"/>
  <c r="AA38" i="4" s="1"/>
  <c r="CC2880" i="1"/>
  <c r="CC3016"/>
  <c r="BX3020"/>
  <c r="BX2739"/>
  <c r="BX2752" s="1"/>
  <c r="BE3016"/>
  <c r="BE2880"/>
  <c r="BE2886" s="1"/>
  <c r="CF2886" s="1"/>
  <c r="F38" i="4"/>
  <c r="BW2999" i="1"/>
  <c r="BW3011"/>
  <c r="BW2750"/>
  <c r="BT2607"/>
  <c r="AT2610"/>
  <c r="BT2610" s="1"/>
  <c r="R2296"/>
  <c r="BS2296" s="1"/>
  <c r="BS2295"/>
  <c r="BY2295" s="1"/>
  <c r="L2300"/>
  <c r="BM2299"/>
  <c r="CF2198"/>
  <c r="AA113" i="14" s="1"/>
  <c r="BE2261" i="1"/>
  <c r="AY2369"/>
  <c r="AY2439"/>
  <c r="BJ2288"/>
  <c r="I2290"/>
  <c r="BJ2276"/>
  <c r="I2278"/>
  <c r="CC2199"/>
  <c r="BB2608"/>
  <c r="CC2608" s="1"/>
  <c r="AY2443"/>
  <c r="AY2288"/>
  <c r="AY2452"/>
  <c r="AY2276"/>
  <c r="AY2298"/>
  <c r="BJ2070"/>
  <c r="I2113"/>
  <c r="BJ2113" s="1"/>
  <c r="BP2015"/>
  <c r="O2061"/>
  <c r="BD2610"/>
  <c r="CE2610" s="1"/>
  <c r="CE2607"/>
  <c r="BM2551"/>
  <c r="I496" i="2" s="1"/>
  <c r="L2560" i="1"/>
  <c r="BM2560" s="1"/>
  <c r="H21" i="7" s="1"/>
  <c r="BP2439" i="1"/>
  <c r="O2447"/>
  <c r="O2457"/>
  <c r="BP2457" s="1"/>
  <c r="BJ2199"/>
  <c r="I2262"/>
  <c r="I2608"/>
  <c r="BU2009"/>
  <c r="AU2148"/>
  <c r="BU2148" s="1"/>
  <c r="BJ2626"/>
  <c r="R2441"/>
  <c r="BS2440"/>
  <c r="R2458"/>
  <c r="R2448"/>
  <c r="BJ2360"/>
  <c r="I2362"/>
  <c r="O2290"/>
  <c r="BP2289"/>
  <c r="BS2452"/>
  <c r="R2454"/>
  <c r="O876"/>
  <c r="BP876" s="1"/>
  <c r="BP868"/>
  <c r="Q2610"/>
  <c r="BR2607"/>
  <c r="BX1668"/>
  <c r="BE1108"/>
  <c r="CF1108" s="1"/>
  <c r="AA17" i="5" s="1"/>
  <c r="CF1106" i="1"/>
  <c r="AA43" i="14" s="1"/>
  <c r="CA1552" i="1"/>
  <c r="AZ2152"/>
  <c r="CA2152" s="1"/>
  <c r="R848"/>
  <c r="BS848" s="1"/>
  <c r="BS845"/>
  <c r="AV2065"/>
  <c r="BV2065" s="1"/>
  <c r="BV2063"/>
  <c r="BE606"/>
  <c r="BE607" s="1"/>
  <c r="CF607" s="1"/>
  <c r="CF512"/>
  <c r="BR724"/>
  <c r="I489"/>
  <c r="I492" s="1"/>
  <c r="BJ483"/>
  <c r="R485"/>
  <c r="BS483"/>
  <c r="BB725"/>
  <c r="CC725" s="1"/>
  <c r="CC605"/>
  <c r="L149"/>
  <c r="BM146"/>
  <c r="H14" i="14" s="1"/>
  <c r="O485" i="1"/>
  <c r="BP484"/>
  <c r="BE149"/>
  <c r="CF149" s="1"/>
  <c r="AA14" i="4" s="1"/>
  <c r="CF146" i="1"/>
  <c r="AA14" i="14" s="1"/>
  <c r="R724" i="1"/>
  <c r="BS604"/>
  <c r="BC1024"/>
  <c r="CD1024" s="1"/>
  <c r="Y13" i="5" s="1"/>
  <c r="CD1023" i="1"/>
  <c r="AT1024"/>
  <c r="BT1024" s="1"/>
  <c r="O13" i="5" s="1"/>
  <c r="BT1023" i="1"/>
  <c r="BA1286"/>
  <c r="CB1286" s="1"/>
  <c r="CB1285"/>
  <c r="BL1552"/>
  <c r="BK1552"/>
  <c r="BT1350"/>
  <c r="BP1348"/>
  <c r="BP1354"/>
  <c r="L443" i="2" s="1"/>
  <c r="K1467" i="1"/>
  <c r="BL1467" s="1"/>
  <c r="BL1357"/>
  <c r="G46" i="14" s="1"/>
  <c r="I1061" i="1"/>
  <c r="BJ1055"/>
  <c r="O1010"/>
  <c r="BP1008"/>
  <c r="BE1473"/>
  <c r="CF1473" s="1"/>
  <c r="CF1271"/>
  <c r="L1355"/>
  <c r="BM1353"/>
  <c r="I442" i="2" s="1"/>
  <c r="K1468" i="1"/>
  <c r="BL1468" s="1"/>
  <c r="BL1358"/>
  <c r="I1474"/>
  <c r="BJ1474" s="1"/>
  <c r="BJ1272"/>
  <c r="AV1475"/>
  <c r="BV1475" s="1"/>
  <c r="BV1472"/>
  <c r="H1024"/>
  <c r="BI1022"/>
  <c r="D39" i="14" s="1"/>
  <c r="Q1024" i="1"/>
  <c r="BR1023"/>
  <c r="BC492"/>
  <c r="CD492" s="1"/>
  <c r="CD489"/>
  <c r="Y34" i="14" s="1"/>
  <c r="BB1474" i="1"/>
  <c r="CC1474" s="1"/>
  <c r="CC1272"/>
  <c r="O1473"/>
  <c r="BP1473" s="1"/>
  <c r="BP1271"/>
  <c r="J1468"/>
  <c r="BK1468" s="1"/>
  <c r="BK1358"/>
  <c r="BB1130"/>
  <c r="CC1130" s="1"/>
  <c r="CC1128"/>
  <c r="X44" i="14" s="1"/>
  <c r="BI1552" i="1"/>
  <c r="CE1552"/>
  <c r="BD2152"/>
  <c r="CE2152" s="1"/>
  <c r="BD1286"/>
  <c r="CE1286" s="1"/>
  <c r="CE1285"/>
  <c r="CB1030"/>
  <c r="K492"/>
  <c r="BL489"/>
  <c r="G34" i="14" s="1"/>
  <c r="BE757" i="1"/>
  <c r="CF757" s="1"/>
  <c r="CF753"/>
  <c r="AA36" i="14" s="1"/>
  <c r="I1463" i="1"/>
  <c r="BJ1461"/>
  <c r="E49" i="14" s="1"/>
  <c r="R1291" i="1"/>
  <c r="BS1289"/>
  <c r="O279" i="2" s="1"/>
  <c r="P1467" i="1"/>
  <c r="BQ1467" s="1"/>
  <c r="BQ1357"/>
  <c r="L46" i="14" s="1"/>
  <c r="R1473" i="1"/>
  <c r="BS1473" s="1"/>
  <c r="BS1271"/>
  <c r="CB1552"/>
  <c r="BA2152"/>
  <c r="CB2152" s="1"/>
  <c r="N2263"/>
  <c r="BO2262"/>
  <c r="AT2263"/>
  <c r="BT2263" s="1"/>
  <c r="BT2262"/>
  <c r="BJ2999"/>
  <c r="BJ3011"/>
  <c r="BJ2750"/>
  <c r="BY2737"/>
  <c r="BJ3020"/>
  <c r="BJ2739"/>
  <c r="BJ2752" s="1"/>
  <c r="E38" i="6" s="1"/>
  <c r="T38" s="1"/>
  <c r="BY2759" i="1"/>
  <c r="BJ2801"/>
  <c r="E36" i="4" s="1"/>
  <c r="BY2790" i="1"/>
  <c r="BJ2795"/>
  <c r="BJ2803" s="1"/>
  <c r="E36" i="6" s="1"/>
  <c r="BY2898" i="1"/>
  <c r="BY2893" s="1"/>
  <c r="BJ2893"/>
  <c r="BY2912"/>
  <c r="BJ2951"/>
  <c r="BY2927"/>
  <c r="BY2952" s="1"/>
  <c r="BY2960" s="1"/>
  <c r="BJ2952"/>
  <c r="BJ2960" s="1"/>
  <c r="BY2975"/>
  <c r="BY2977" s="1"/>
  <c r="BJ2977"/>
  <c r="BY2982"/>
  <c r="BY2989" s="1"/>
  <c r="BJ2989"/>
  <c r="BE2985"/>
  <c r="BE2990" s="1"/>
  <c r="BE2961"/>
  <c r="BN2880"/>
  <c r="BN3017"/>
  <c r="BQ3016"/>
  <c r="BQ2880"/>
  <c r="BK2985"/>
  <c r="BK2990" s="1"/>
  <c r="BK2959"/>
  <c r="BK2991" s="1"/>
  <c r="F191" i="14" s="1"/>
  <c r="BW2892" i="1"/>
  <c r="BW2986"/>
  <c r="BL3016"/>
  <c r="BL2880"/>
  <c r="AI2895"/>
  <c r="AI2991"/>
  <c r="BW2811"/>
  <c r="CA2985"/>
  <c r="CA2990" s="1"/>
  <c r="CA2959"/>
  <c r="CA2961" s="1"/>
  <c r="V39" i="5" s="1"/>
  <c r="Y2985" i="1"/>
  <c r="Y2990" s="1"/>
  <c r="Y2961"/>
  <c r="Y2996" s="1"/>
  <c r="BS2880"/>
  <c r="BS3017"/>
  <c r="CE2991"/>
  <c r="Z191" i="14" s="1"/>
  <c r="CE2895" i="1"/>
  <c r="Z39" i="4" s="1"/>
  <c r="BN2991" i="1"/>
  <c r="I191" i="14" s="1"/>
  <c r="BN2895" i="1"/>
  <c r="I39" i="4" s="1"/>
  <c r="BO2985" i="1"/>
  <c r="BO2990" s="1"/>
  <c r="BO2959"/>
  <c r="BO2961" s="1"/>
  <c r="J39" i="5" s="1"/>
  <c r="BI2803" i="1"/>
  <c r="D36" i="6" s="1"/>
  <c r="BI2804" i="1"/>
  <c r="D188" i="14" s="1"/>
  <c r="BB2985" i="1"/>
  <c r="CF2959"/>
  <c r="CF2961" s="1"/>
  <c r="AA39" i="5" s="1"/>
  <c r="CF2985" i="1"/>
  <c r="CF2895"/>
  <c r="AA39" i="4" s="1"/>
  <c r="BB3016" i="1"/>
  <c r="BB2880"/>
  <c r="BB2886" s="1"/>
  <c r="CC2886" s="1"/>
  <c r="BX2999"/>
  <c r="BX3011"/>
  <c r="BX2750"/>
  <c r="Y38" i="4"/>
  <c r="I38"/>
  <c r="CB2895" i="1"/>
  <c r="W39" i="4" s="1"/>
  <c r="BO2895" i="1"/>
  <c r="J39" i="4" s="1"/>
  <c r="M38"/>
  <c r="D38"/>
  <c r="Q38"/>
  <c r="BO2607" i="1"/>
  <c r="N2610"/>
  <c r="BE2494"/>
  <c r="CF2494" s="1"/>
  <c r="CF2491"/>
  <c r="AA121" i="14" s="1"/>
  <c r="BS2298" i="1"/>
  <c r="R2300"/>
  <c r="BS2300" s="1"/>
  <c r="L2261"/>
  <c r="BM2257"/>
  <c r="H114" i="14" s="1"/>
  <c r="L2259" i="1"/>
  <c r="BB2259"/>
  <c r="CC2259" s="1"/>
  <c r="X11" i="7" s="1"/>
  <c r="CC2258" i="1"/>
  <c r="BR2261"/>
  <c r="Q2263"/>
  <c r="BN2009"/>
  <c r="M2148"/>
  <c r="BN2148" s="1"/>
  <c r="AL1871"/>
  <c r="AL2063"/>
  <c r="CF2626"/>
  <c r="BE2658"/>
  <c r="CF2658" s="1"/>
  <c r="BJ2551"/>
  <c r="F496" i="2" s="1"/>
  <c r="I2560" i="1"/>
  <c r="BJ2560" s="1"/>
  <c r="E21" i="7" s="1"/>
  <c r="BS2199" i="1"/>
  <c r="R2608"/>
  <c r="BV2009"/>
  <c r="BV2148"/>
  <c r="CC1864"/>
  <c r="BB1866"/>
  <c r="CC1866" s="1"/>
  <c r="X13" i="6" s="1"/>
  <c r="BY2565" i="1"/>
  <c r="BM2626"/>
  <c r="AZ2610"/>
  <c r="CA2610" s="1"/>
  <c r="CA2607"/>
  <c r="BP2491"/>
  <c r="K121" i="14" s="1"/>
  <c r="O2494" i="1"/>
  <c r="BP2493"/>
  <c r="O2609"/>
  <c r="BP2609" s="1"/>
  <c r="BS2443"/>
  <c r="N116" i="14" s="1"/>
  <c r="R2445" i="1"/>
  <c r="L2445"/>
  <c r="BM2444"/>
  <c r="CB2447"/>
  <c r="BA2449"/>
  <c r="CB2449" s="1"/>
  <c r="BC2449"/>
  <c r="CD2449" s="1"/>
  <c r="CD2448"/>
  <c r="BE2454"/>
  <c r="CF2454" s="1"/>
  <c r="CF2453"/>
  <c r="O2362"/>
  <c r="BP2361"/>
  <c r="BM2288"/>
  <c r="L2290"/>
  <c r="CF2199"/>
  <c r="BE2262"/>
  <c r="CF2262" s="1"/>
  <c r="BE2608"/>
  <c r="CF2608" s="1"/>
  <c r="BS2172"/>
  <c r="R2607"/>
  <c r="J2292"/>
  <c r="BK2290"/>
  <c r="BS2075"/>
  <c r="R2113"/>
  <c r="BS2015"/>
  <c r="R2061"/>
  <c r="CC1947"/>
  <c r="CC1900"/>
  <c r="BB1924"/>
  <c r="CC1924" s="1"/>
  <c r="X18" i="6" s="1"/>
  <c r="AY1870" i="1"/>
  <c r="AY1865"/>
  <c r="N2449"/>
  <c r="BO2448"/>
  <c r="BV2458"/>
  <c r="AV2459"/>
  <c r="CE2458"/>
  <c r="BD2459"/>
  <c r="CF2440"/>
  <c r="BE2448"/>
  <c r="CF2448" s="1"/>
  <c r="BE2458"/>
  <c r="CF2458" s="1"/>
  <c r="CF2439"/>
  <c r="BE2441"/>
  <c r="CF2441" s="1"/>
  <c r="AB419" i="2" s="1"/>
  <c r="BE2457" i="1"/>
  <c r="BE2447"/>
  <c r="BS2491"/>
  <c r="N121" i="14" s="1"/>
  <c r="R2494" i="1"/>
  <c r="BL2608"/>
  <c r="K2610"/>
  <c r="BB2290"/>
  <c r="CC2289"/>
  <c r="BP2443"/>
  <c r="K116" i="14" s="1"/>
  <c r="O2445" i="1"/>
  <c r="BB2278"/>
  <c r="CC2278" s="1"/>
  <c r="CC2277"/>
  <c r="BM2493"/>
  <c r="L2609"/>
  <c r="BM2609" s="1"/>
  <c r="L2494"/>
  <c r="BM2491"/>
  <c r="H121" i="14" s="1"/>
  <c r="BC2065" i="1"/>
  <c r="CD2065" s="1"/>
  <c r="CD2063"/>
  <c r="F15" i="5"/>
  <c r="BQ2447" i="1"/>
  <c r="P2449"/>
  <c r="AY2218"/>
  <c r="AY2257"/>
  <c r="BR2459"/>
  <c r="Q2544"/>
  <c r="BR2544" s="1"/>
  <c r="BW1883"/>
  <c r="CF2257"/>
  <c r="AA114" i="14" s="1"/>
  <c r="BE2259" i="1"/>
  <c r="CF2259" s="1"/>
  <c r="AA11" i="7" s="1"/>
  <c r="BK1657" i="1"/>
  <c r="BK1656"/>
  <c r="BA1475"/>
  <c r="CB1475" s="1"/>
  <c r="CB1472"/>
  <c r="BM2199"/>
  <c r="L2608"/>
  <c r="L2262"/>
  <c r="AU2065"/>
  <c r="BU2065" s="1"/>
  <c r="BU2063"/>
  <c r="BB963"/>
  <c r="CC961"/>
  <c r="BB756"/>
  <c r="CC756" s="1"/>
  <c r="CC753"/>
  <c r="X36" i="14" s="1"/>
  <c r="AE1871" i="1"/>
  <c r="AE2063"/>
  <c r="F19" i="4"/>
  <c r="BP2551" i="1"/>
  <c r="L496" i="2" s="1"/>
  <c r="O2560" i="1"/>
  <c r="BO2009"/>
  <c r="N2148"/>
  <c r="BO2148" s="1"/>
  <c r="BM2198"/>
  <c r="H113" i="14" s="1"/>
  <c r="CB2009" i="1"/>
  <c r="BA2148"/>
  <c r="CB2148" s="1"/>
  <c r="BL2009"/>
  <c r="K2148"/>
  <c r="BL2148" s="1"/>
  <c r="BJ961"/>
  <c r="I963"/>
  <c r="L490"/>
  <c r="BM473"/>
  <c r="I14" i="2" s="1"/>
  <c r="L214" i="1"/>
  <c r="BM214" s="1"/>
  <c r="H18" i="4" s="1"/>
  <c r="BM211" i="1"/>
  <c r="H18" i="14" s="1"/>
  <c r="M1063" i="1"/>
  <c r="BN1063" s="1"/>
  <c r="I14" i="5" s="1"/>
  <c r="BN1062" i="1"/>
  <c r="BX222"/>
  <c r="D19" i="4"/>
  <c r="R876" i="1"/>
  <c r="BS876" s="1"/>
  <c r="BS868"/>
  <c r="BI757"/>
  <c r="AY291"/>
  <c r="BP297"/>
  <c r="BI327"/>
  <c r="BN490"/>
  <c r="BP1551"/>
  <c r="BS1435"/>
  <c r="BL298"/>
  <c r="BP1289"/>
  <c r="L279" i="2" s="1"/>
  <c r="BK1273" i="1"/>
  <c r="BS1009"/>
  <c r="BK1022"/>
  <c r="F39" i="14" s="1"/>
  <c r="CA3014" i="1"/>
  <c r="BW2751"/>
  <c r="CD2804"/>
  <c r="Y188" i="14" s="1"/>
  <c r="BX3013" i="1"/>
  <c r="BX3003"/>
  <c r="AY2579"/>
  <c r="BS1994"/>
  <c r="BS1833"/>
  <c r="BM1536"/>
  <c r="BY1536" s="1"/>
  <c r="BS1515"/>
  <c r="BJ2264"/>
  <c r="BX1980"/>
  <c r="BP1999"/>
  <c r="BY1999" s="1"/>
  <c r="BP1930"/>
  <c r="BL2494"/>
  <c r="BW2479"/>
  <c r="BY2348"/>
  <c r="BI2441"/>
  <c r="E419" i="2" s="1"/>
  <c r="BS1608" i="1"/>
  <c r="BS1592"/>
  <c r="BR1130"/>
  <c r="M18" i="5" s="1"/>
  <c r="BI1010" i="1"/>
  <c r="BS937"/>
  <c r="AG2263"/>
  <c r="AY2484"/>
  <c r="BW1806"/>
  <c r="BM2223"/>
  <c r="BY1928"/>
  <c r="BY1822"/>
  <c r="BY1796"/>
  <c r="AW1866"/>
  <c r="BX1277"/>
  <c r="BW1162"/>
  <c r="BS1301"/>
  <c r="BX1091"/>
  <c r="AI1130"/>
  <c r="BS1571"/>
  <c r="BS477"/>
  <c r="BP334"/>
  <c r="BS236"/>
  <c r="BP176"/>
  <c r="BP269"/>
  <c r="BX986"/>
  <c r="BW961"/>
  <c r="BX754"/>
  <c r="BY463"/>
  <c r="U40" i="2" s="1"/>
  <c r="BY427" i="1"/>
  <c r="U17" i="2" s="1"/>
  <c r="BX236" i="1"/>
  <c r="BW187"/>
  <c r="BY1388"/>
  <c r="AY1955"/>
  <c r="BY1311"/>
  <c r="BY198"/>
  <c r="U514" i="2" s="1"/>
  <c r="BY128" i="1"/>
  <c r="U198" i="2" s="1"/>
  <c r="BS933" i="1"/>
  <c r="BI876"/>
  <c r="BR848"/>
  <c r="BJ734"/>
  <c r="BQ848"/>
  <c r="BO874"/>
  <c r="BJ605"/>
  <c r="BP600"/>
  <c r="BY600" s="1"/>
  <c r="BP575"/>
  <c r="BY575" s="1"/>
  <c r="BN756"/>
  <c r="I10" i="5" s="1"/>
  <c r="AH877" i="1"/>
  <c r="BI641"/>
  <c r="BP605"/>
  <c r="BQ756"/>
  <c r="L10" i="5" s="1"/>
  <c r="BL756" i="1"/>
  <c r="G10" i="5" s="1"/>
  <c r="BS718" i="1"/>
  <c r="AC727"/>
  <c r="BP720"/>
  <c r="AE726"/>
  <c r="Y756"/>
  <c r="Y877" s="1"/>
  <c r="BE756"/>
  <c r="BP614"/>
  <c r="BQ485"/>
  <c r="BM846"/>
  <c r="BM640"/>
  <c r="BJ324"/>
  <c r="F552" i="2" s="1"/>
  <c r="BS364" i="1"/>
  <c r="L873"/>
  <c r="BM873" s="1"/>
  <c r="BK756"/>
  <c r="BM605"/>
  <c r="BO474"/>
  <c r="BP604"/>
  <c r="BL327"/>
  <c r="G22" i="4" s="1"/>
  <c r="BJ325" i="1"/>
  <c r="F553" i="2" s="1"/>
  <c r="BQ677" i="1"/>
  <c r="BJ718"/>
  <c r="H492"/>
  <c r="BI492" s="1"/>
  <c r="BR474"/>
  <c r="BJ614"/>
  <c r="BQ489"/>
  <c r="L34" i="14" s="1"/>
  <c r="AD491" i="1"/>
  <c r="BM362"/>
  <c r="BS187"/>
  <c r="BN149"/>
  <c r="I14" i="4" s="1"/>
  <c r="BJ296" i="1"/>
  <c r="BJ295"/>
  <c r="BQ365"/>
  <c r="BP186"/>
  <c r="K16" i="14" s="1"/>
  <c r="BJ146" i="1"/>
  <c r="E14" i="14" s="1"/>
  <c r="BS146" i="1"/>
  <c r="N14" i="14" s="1"/>
  <c r="BN345" i="1"/>
  <c r="I23" i="4" s="1"/>
  <c r="BK870" i="1"/>
  <c r="BS734"/>
  <c r="BP676"/>
  <c r="BP674"/>
  <c r="BO298"/>
  <c r="BO870"/>
  <c r="J11" i="5" s="1"/>
  <c r="BP847" i="1"/>
  <c r="BL721"/>
  <c r="BM720"/>
  <c r="BS676"/>
  <c r="BM295"/>
  <c r="BP364"/>
  <c r="BP363"/>
  <c r="BM187"/>
  <c r="BQ721"/>
  <c r="BM297"/>
  <c r="BS296"/>
  <c r="BS719"/>
  <c r="BO757"/>
  <c r="BO485"/>
  <c r="BO345"/>
  <c r="J23" i="4" s="1"/>
  <c r="L345" i="1"/>
  <c r="BK149"/>
  <c r="AY1458"/>
  <c r="AY1604"/>
  <c r="BU1657"/>
  <c r="BM1348"/>
  <c r="BI1355"/>
  <c r="BS1550"/>
  <c r="BJ1405"/>
  <c r="BQ1263"/>
  <c r="BP1461"/>
  <c r="K49" i="14" s="1"/>
  <c r="BP1420" i="1"/>
  <c r="BP1503"/>
  <c r="BI1014"/>
  <c r="AY933"/>
  <c r="BQ875"/>
  <c r="BM676"/>
  <c r="BM675"/>
  <c r="M726"/>
  <c r="BN726" s="1"/>
  <c r="BP1365"/>
  <c r="BY1365" s="1"/>
  <c r="BI1273"/>
  <c r="BE1355"/>
  <c r="CF1355" s="1"/>
  <c r="BO1291"/>
  <c r="AY1227"/>
  <c r="BM1055"/>
  <c r="BJ1016"/>
  <c r="BR1467"/>
  <c r="BP1029"/>
  <c r="BI870"/>
  <c r="BL848"/>
  <c r="AU726"/>
  <c r="BU726" s="1"/>
  <c r="BL214"/>
  <c r="BJ1260"/>
  <c r="BJ1289"/>
  <c r="F279" i="2" s="1"/>
  <c r="BM1283" i="1"/>
  <c r="AB1063"/>
  <c r="BL1022"/>
  <c r="G39" i="14" s="1"/>
  <c r="BS363" i="1"/>
  <c r="BN1014"/>
  <c r="BO1030"/>
  <c r="BS1008"/>
  <c r="BP1283"/>
  <c r="BB1108"/>
  <c r="CC1108" s="1"/>
  <c r="BO1057"/>
  <c r="AW1010"/>
  <c r="BO677"/>
  <c r="AW737"/>
  <c r="BS186"/>
  <c r="N16" i="14" s="1"/>
  <c r="BM885" i="1"/>
  <c r="BJ1008"/>
  <c r="BP1262"/>
  <c r="BP1137"/>
  <c r="BS1678"/>
  <c r="BS1375"/>
  <c r="BQ1273"/>
  <c r="BJ1128"/>
  <c r="BK1030"/>
  <c r="BM1029"/>
  <c r="BO1754"/>
  <c r="BR1657"/>
  <c r="BM1655"/>
  <c r="G1063"/>
  <c r="BH1063" s="1"/>
  <c r="C14" i="5" s="1"/>
  <c r="Y1023" i="1"/>
  <c r="BM1349"/>
  <c r="BS1349"/>
  <c r="BL1263"/>
  <c r="BL1092"/>
  <c r="R1130"/>
  <c r="BR1014"/>
  <c r="BR1030"/>
  <c r="BQ1437"/>
  <c r="L22" i="5" s="1"/>
  <c r="BR1407" i="1"/>
  <c r="BL1256"/>
  <c r="G19" i="5" s="1"/>
  <c r="BC1475" i="1"/>
  <c r="CD1475" s="1"/>
  <c r="BP640"/>
  <c r="BQ214"/>
  <c r="L18" i="4" s="1"/>
  <c r="AE1355" i="1"/>
  <c r="BP1016"/>
  <c r="BN1018"/>
  <c r="BL1437"/>
  <c r="G22" i="5" s="1"/>
  <c r="BK1256" i="1"/>
  <c r="BI1250"/>
  <c r="BM639"/>
  <c r="BI365"/>
  <c r="BO1273"/>
  <c r="Y1463"/>
  <c r="AY1548"/>
  <c r="BQ1250"/>
  <c r="BP1009"/>
  <c r="BP1128"/>
  <c r="K44" i="14" s="1"/>
  <c r="BK1754" i="1"/>
  <c r="AY1714"/>
  <c r="AY1612"/>
  <c r="T2152"/>
  <c r="BL1407"/>
  <c r="AL1130"/>
  <c r="BR1057"/>
  <c r="BO1018"/>
  <c r="BJ187"/>
  <c r="BR1092"/>
  <c r="M16" i="5" s="1"/>
  <c r="BO1263" i="1"/>
  <c r="BJ1773"/>
  <c r="BW1876"/>
  <c r="BY2708"/>
  <c r="AG2991"/>
  <c r="T2991"/>
  <c r="AN2991"/>
  <c r="AZ2991"/>
  <c r="U2996"/>
  <c r="BA2996"/>
  <c r="AY2893"/>
  <c r="BW2878"/>
  <c r="Y2895"/>
  <c r="AW2991"/>
  <c r="BX2973"/>
  <c r="BX2988" s="1"/>
  <c r="BW2952"/>
  <c r="BW2960" s="1"/>
  <c r="BX2951"/>
  <c r="BW2894"/>
  <c r="AY2894"/>
  <c r="BH3017"/>
  <c r="BV2800"/>
  <c r="BV2995" s="1"/>
  <c r="BU3007"/>
  <c r="BT2800"/>
  <c r="BT2995" s="1"/>
  <c r="BP2804"/>
  <c r="K188" i="14" s="1"/>
  <c r="BW3001" i="1"/>
  <c r="CA3007"/>
  <c r="BO3016"/>
  <c r="AO2755"/>
  <c r="AE2755"/>
  <c r="AW3007"/>
  <c r="CD2800"/>
  <c r="CD2995" s="1"/>
  <c r="BT3014"/>
  <c r="AO3014"/>
  <c r="AL2995"/>
  <c r="AY2751"/>
  <c r="AY3003"/>
  <c r="AL3007"/>
  <c r="CE2804"/>
  <c r="Z188" i="14" s="1"/>
  <c r="BR2804" i="1"/>
  <c r="M188" i="14" s="1"/>
  <c r="BW3013" i="1"/>
  <c r="BU3014"/>
  <c r="BQ3014"/>
  <c r="BK3007"/>
  <c r="BB2819"/>
  <c r="CF3017"/>
  <c r="BI3007"/>
  <c r="BL3014"/>
  <c r="AW2755"/>
  <c r="CF2801"/>
  <c r="AA36" i="4" s="1"/>
  <c r="BG2991" i="1"/>
  <c r="BX3012"/>
  <c r="BE2804"/>
  <c r="CE2755"/>
  <c r="Z190" i="14" s="1"/>
  <c r="BX2556" i="1"/>
  <c r="BX2514"/>
  <c r="BX2342"/>
  <c r="BX2232"/>
  <c r="BR2200"/>
  <c r="M10" i="7" s="1"/>
  <c r="BX2075" i="1"/>
  <c r="BX2060"/>
  <c r="BW2046"/>
  <c r="BW2033"/>
  <c r="BX1994"/>
  <c r="BX1964"/>
  <c r="BW1847"/>
  <c r="BW1714"/>
  <c r="BX1655"/>
  <c r="BW1638"/>
  <c r="BW1588"/>
  <c r="BW1563"/>
  <c r="BX1524"/>
  <c r="BX1453"/>
  <c r="BY2225"/>
  <c r="U153" i="2" s="1"/>
  <c r="BY2106" i="1"/>
  <c r="BY2049"/>
  <c r="BY2026"/>
  <c r="BY1978"/>
  <c r="BY1945"/>
  <c r="BY1932"/>
  <c r="BY1908"/>
  <c r="BY1898"/>
  <c r="BY1641"/>
  <c r="BX2559"/>
  <c r="BW2489"/>
  <c r="BX2479"/>
  <c r="BX2439"/>
  <c r="BW2350"/>
  <c r="S2292"/>
  <c r="AM2292"/>
  <c r="BN2262"/>
  <c r="BS2201"/>
  <c r="BX2172"/>
  <c r="T45" i="2" s="1"/>
  <c r="BX2093" i="1"/>
  <c r="BW2059"/>
  <c r="BX2028"/>
  <c r="BW2015"/>
  <c r="BW1999"/>
  <c r="BW1976"/>
  <c r="BW1930"/>
  <c r="BW1862"/>
  <c r="BY2371"/>
  <c r="BX2277"/>
  <c r="BY2243"/>
  <c r="U165" i="2" s="1"/>
  <c r="BY2189" i="1"/>
  <c r="U108" i="2" s="1"/>
  <c r="BY2129" i="1"/>
  <c r="BY2078"/>
  <c r="BY2068"/>
  <c r="BY2039"/>
  <c r="BY1887"/>
  <c r="BY1840"/>
  <c r="BY1831"/>
  <c r="BY1804"/>
  <c r="BY1779"/>
  <c r="BY1727"/>
  <c r="BW2542"/>
  <c r="BX2396"/>
  <c r="BW2334"/>
  <c r="AL2278"/>
  <c r="AL2292" s="1"/>
  <c r="BR2262"/>
  <c r="BX2245"/>
  <c r="BX2191"/>
  <c r="BX2131"/>
  <c r="BW2060"/>
  <c r="BX1960"/>
  <c r="BP2479"/>
  <c r="AY2492"/>
  <c r="BS2406"/>
  <c r="O425" i="2" s="1"/>
  <c r="AY2383" i="1"/>
  <c r="BP2369"/>
  <c r="BP2354"/>
  <c r="BY2354" s="1"/>
  <c r="BM2346"/>
  <c r="BS2342"/>
  <c r="R2290"/>
  <c r="BK2278"/>
  <c r="R2278"/>
  <c r="AY2258"/>
  <c r="BP2186"/>
  <c r="AY2182"/>
  <c r="AY2146"/>
  <c r="BM2131"/>
  <c r="BJ2126"/>
  <c r="BM2098"/>
  <c r="BP2093"/>
  <c r="BY2093" s="1"/>
  <c r="BM2080"/>
  <c r="AY2060"/>
  <c r="BM1994"/>
  <c r="BS1989"/>
  <c r="BM1960"/>
  <c r="BS1955"/>
  <c r="BP1934"/>
  <c r="BY1934" s="1"/>
  <c r="BM1915"/>
  <c r="AY1819"/>
  <c r="AY1810"/>
  <c r="BP1802"/>
  <c r="BY1802" s="1"/>
  <c r="BM1793"/>
  <c r="BS1789"/>
  <c r="BP1739"/>
  <c r="BY1739" s="1"/>
  <c r="BJ2289"/>
  <c r="BO2494"/>
  <c r="BX2453"/>
  <c r="AE2441"/>
  <c r="BS2369"/>
  <c r="BP2359"/>
  <c r="BY2359" s="1"/>
  <c r="AY2329"/>
  <c r="BP2309"/>
  <c r="BR2608"/>
  <c r="AI2362"/>
  <c r="BQ2441"/>
  <c r="M419" i="2" s="1"/>
  <c r="AY2406" i="1"/>
  <c r="BP2393"/>
  <c r="BY2393" s="1"/>
  <c r="BP2373"/>
  <c r="BY2373" s="1"/>
  <c r="AY2361"/>
  <c r="BP2453"/>
  <c r="AB2278"/>
  <c r="BQ2200"/>
  <c r="L10" i="7" s="1"/>
  <c r="AH2449" i="1"/>
  <c r="BY2554"/>
  <c r="U498" i="2" s="1"/>
  <c r="BI2448" i="1"/>
  <c r="BY2312"/>
  <c r="BY2603"/>
  <c r="U616" i="2" s="1"/>
  <c r="BX1612" i="1"/>
  <c r="BX1575"/>
  <c r="BW1532"/>
  <c r="BW1524"/>
  <c r="BW1443"/>
  <c r="BW1420"/>
  <c r="BX1354"/>
  <c r="T443" i="2" s="1"/>
  <c r="BX1335" i="1"/>
  <c r="BX1321"/>
  <c r="BK1263"/>
  <c r="BX1190"/>
  <c r="BW1157"/>
  <c r="BX1038"/>
  <c r="BX929"/>
  <c r="BX885"/>
  <c r="BX862"/>
  <c r="T136" i="2" s="1"/>
  <c r="BX847" i="1"/>
  <c r="Z2449"/>
  <c r="BJ2299"/>
  <c r="BP2112"/>
  <c r="BP2111"/>
  <c r="BP2041"/>
  <c r="BY2041" s="1"/>
  <c r="BY1732"/>
  <c r="BY1712"/>
  <c r="BY1691"/>
  <c r="BY1610"/>
  <c r="BY1594"/>
  <c r="BY1577"/>
  <c r="BY1534"/>
  <c r="BY1410"/>
  <c r="U492" i="2" s="1"/>
  <c r="BX1253" i="1"/>
  <c r="BY910"/>
  <c r="BY891"/>
  <c r="BY2482"/>
  <c r="BY2481"/>
  <c r="BN2290"/>
  <c r="BX2258"/>
  <c r="AB2261"/>
  <c r="BO2608"/>
  <c r="BX2051"/>
  <c r="BW1781"/>
  <c r="BW1550"/>
  <c r="BX1402"/>
  <c r="BW1321"/>
  <c r="BX1205"/>
  <c r="BX1195"/>
  <c r="BI2447"/>
  <c r="BC2263"/>
  <c r="CD2263" s="1"/>
  <c r="BS2227"/>
  <c r="AY2075"/>
  <c r="BX2020"/>
  <c r="BP1883"/>
  <c r="BP1806"/>
  <c r="BY1806" s="1"/>
  <c r="BP1781"/>
  <c r="BY1781" s="1"/>
  <c r="AI1866"/>
  <c r="BL1754"/>
  <c r="BP1688"/>
  <c r="BY1688" s="1"/>
  <c r="BP1625"/>
  <c r="BY1625" s="1"/>
  <c r="BP1616"/>
  <c r="BY1616" s="1"/>
  <c r="BM1548"/>
  <c r="BS1544"/>
  <c r="BM1532"/>
  <c r="BY1532" s="1"/>
  <c r="BS1528"/>
  <c r="BM1515"/>
  <c r="BI1463"/>
  <c r="BM1443"/>
  <c r="BS1431"/>
  <c r="BY1431" s="1"/>
  <c r="BS1425"/>
  <c r="BS1397"/>
  <c r="BM1380"/>
  <c r="BH1350"/>
  <c r="BP1321"/>
  <c r="BM1297"/>
  <c r="BP1277"/>
  <c r="BX1008"/>
  <c r="BW953"/>
  <c r="BX719"/>
  <c r="BX540"/>
  <c r="BX472"/>
  <c r="T13" i="2" s="1"/>
  <c r="AR2608" i="1"/>
  <c r="BY1236"/>
  <c r="U291" i="2" s="1"/>
  <c r="BY1175" i="1"/>
  <c r="U298" i="2" s="1"/>
  <c r="BY1156" i="1"/>
  <c r="BM1052"/>
  <c r="BY1052" s="1"/>
  <c r="BS1048"/>
  <c r="BI1018"/>
  <c r="BP945"/>
  <c r="BY945" s="1"/>
  <c r="BP929"/>
  <c r="BY929" s="1"/>
  <c r="BP917"/>
  <c r="BP908"/>
  <c r="BY908" s="1"/>
  <c r="BP898"/>
  <c r="BP889"/>
  <c r="BY889" s="1"/>
  <c r="BS655"/>
  <c r="BS625"/>
  <c r="BS581"/>
  <c r="BS569"/>
  <c r="BS557"/>
  <c r="BX500"/>
  <c r="BM344"/>
  <c r="BM334"/>
  <c r="BY2542"/>
  <c r="BW1043"/>
  <c r="BW990"/>
  <c r="BX861"/>
  <c r="T135" i="2" s="1"/>
  <c r="BW190" i="1"/>
  <c r="BW146"/>
  <c r="BL1924"/>
  <c r="G18" i="6" s="1"/>
  <c r="AT2065" i="1"/>
  <c r="BT2065" s="1"/>
  <c r="BY1845"/>
  <c r="BY1717"/>
  <c r="BY1696"/>
  <c r="BX1583"/>
  <c r="BY1557"/>
  <c r="BY646"/>
  <c r="BX211"/>
  <c r="BW184"/>
  <c r="BY404"/>
  <c r="BY336"/>
  <c r="U587" i="2" s="1"/>
  <c r="BX1365" i="1"/>
  <c r="BX1004"/>
  <c r="BW957"/>
  <c r="BW925"/>
  <c r="BX625"/>
  <c r="BX619"/>
  <c r="BX291"/>
  <c r="BW269"/>
  <c r="BX1919"/>
  <c r="T544" i="2" s="1"/>
  <c r="BI1062" i="1"/>
  <c r="BI1030"/>
  <c r="BM994"/>
  <c r="BS990"/>
  <c r="BS971"/>
  <c r="BP925"/>
  <c r="BY925" s="1"/>
  <c r="BK876"/>
  <c r="BQ757"/>
  <c r="BS619"/>
  <c r="BS512"/>
  <c r="BY512" s="1"/>
  <c r="BJ478"/>
  <c r="BS291"/>
  <c r="BX249"/>
  <c r="BX1272"/>
  <c r="BM484"/>
  <c r="BP284"/>
  <c r="BS242"/>
  <c r="BW1938"/>
  <c r="BY1378"/>
  <c r="BQ1130"/>
  <c r="L18" i="5" s="1"/>
  <c r="BY1190" i="1"/>
  <c r="BR1010"/>
  <c r="BO873"/>
  <c r="BW255"/>
  <c r="BW242"/>
  <c r="BY1974"/>
  <c r="BY997"/>
  <c r="U377" i="2" s="1"/>
  <c r="U379" s="1"/>
  <c r="BY980" i="1"/>
  <c r="U369" i="2" s="1"/>
  <c r="U371" s="1"/>
  <c r="BY935" i="1"/>
  <c r="BY227"/>
  <c r="U435" i="2" s="1"/>
  <c r="BX184" i="1"/>
  <c r="I874"/>
  <c r="BJ874" s="1"/>
  <c r="BJ862"/>
  <c r="AZ492"/>
  <c r="CA492" s="1"/>
  <c r="CA489"/>
  <c r="V34" i="14" s="1"/>
  <c r="J1024" i="1"/>
  <c r="BK1023"/>
  <c r="J1467"/>
  <c r="BK1467" s="1"/>
  <c r="BK1357"/>
  <c r="F46" i="14" s="1"/>
  <c r="BQ1355" i="1"/>
  <c r="P877"/>
  <c r="BQ870"/>
  <c r="L11" i="5" s="1"/>
  <c r="BB739" i="1"/>
  <c r="CC739" s="1"/>
  <c r="CC720"/>
  <c r="I873"/>
  <c r="BJ873" s="1"/>
  <c r="BJ861"/>
  <c r="BC491"/>
  <c r="CD491" s="1"/>
  <c r="Y7" i="5" s="1"/>
  <c r="CD490" i="1"/>
  <c r="AV877"/>
  <c r="BV877" s="1"/>
  <c r="BV756"/>
  <c r="Q10" i="5" s="1"/>
  <c r="AT491" i="1"/>
  <c r="BT491" s="1"/>
  <c r="O7" i="5" s="1"/>
  <c r="BT490" i="1"/>
  <c r="BE485"/>
  <c r="CF485" s="1"/>
  <c r="CF484"/>
  <c r="BT725"/>
  <c r="O214"/>
  <c r="BP214" s="1"/>
  <c r="K18" i="4" s="1"/>
  <c r="BP211" i="1"/>
  <c r="K18" i="14" s="1"/>
  <c r="BB149" i="1"/>
  <c r="CC149" s="1"/>
  <c r="X14" i="4" s="1"/>
  <c r="CC146" i="1"/>
  <c r="X14" i="14" s="1"/>
  <c r="BB327" i="1"/>
  <c r="CC327" s="1"/>
  <c r="X22" i="4" s="1"/>
  <c r="CC324" i="1"/>
  <c r="Y552" i="2" s="1"/>
  <c r="O489" i="1"/>
  <c r="BP483"/>
  <c r="BB738"/>
  <c r="CC738" s="1"/>
  <c r="CC675"/>
  <c r="I490"/>
  <c r="BJ484"/>
  <c r="R327"/>
  <c r="BS324"/>
  <c r="O552" i="2" s="1"/>
  <c r="AU1024" i="1"/>
  <c r="BU1024" s="1"/>
  <c r="P13" i="5" s="1"/>
  <c r="BU1023" i="1"/>
  <c r="Q1468"/>
  <c r="BR1468" s="1"/>
  <c r="BR1358"/>
  <c r="H1468"/>
  <c r="BI1468" s="1"/>
  <c r="BI1358"/>
  <c r="BD1468"/>
  <c r="CE1468" s="1"/>
  <c r="CE1358"/>
  <c r="BJ1656"/>
  <c r="BJ1583"/>
  <c r="CD1552"/>
  <c r="BC2152"/>
  <c r="CD2152" s="1"/>
  <c r="L1552"/>
  <c r="BM1550"/>
  <c r="BE1463"/>
  <c r="CF1463" s="1"/>
  <c r="AA23" i="5" s="1"/>
  <c r="CF1461" i="1"/>
  <c r="AA49" i="14" s="1"/>
  <c r="BO1350" i="1"/>
  <c r="AT1467"/>
  <c r="BT1467" s="1"/>
  <c r="BT1357"/>
  <c r="O46" i="14" s="1"/>
  <c r="BV1355" i="1"/>
  <c r="I1437"/>
  <c r="BJ1435"/>
  <c r="L1437"/>
  <c r="BM1435"/>
  <c r="AU1468"/>
  <c r="BU1468" s="1"/>
  <c r="BU1358"/>
  <c r="BE1437"/>
  <c r="CF1437" s="1"/>
  <c r="AA22" i="5" s="1"/>
  <c r="CF1435" i="1"/>
  <c r="H1475"/>
  <c r="BI1475" s="1"/>
  <c r="BI1472"/>
  <c r="AZ1475"/>
  <c r="CA1475" s="1"/>
  <c r="CA1472"/>
  <c r="BE1474"/>
  <c r="CF1474" s="1"/>
  <c r="CF1272"/>
  <c r="BE1014"/>
  <c r="CF1014" s="1"/>
  <c r="CF1012"/>
  <c r="AB357" i="2" s="1"/>
  <c r="AB359" s="1"/>
  <c r="I1473" i="1"/>
  <c r="BJ1473" s="1"/>
  <c r="BJ1271"/>
  <c r="O1057"/>
  <c r="BP1055"/>
  <c r="BE1010"/>
  <c r="CF1010" s="1"/>
  <c r="CF1008"/>
  <c r="N492"/>
  <c r="BO489"/>
  <c r="J34" i="14" s="1"/>
  <c r="AT1475" i="1"/>
  <c r="BT1475" s="1"/>
  <c r="BT1473"/>
  <c r="L1263"/>
  <c r="BM1260"/>
  <c r="L1291"/>
  <c r="BM1289"/>
  <c r="I279" i="2" s="1"/>
  <c r="M1024" i="1"/>
  <c r="BN1023"/>
  <c r="R1057"/>
  <c r="BS1055"/>
  <c r="I1062"/>
  <c r="BJ1062" s="1"/>
  <c r="BJ1056"/>
  <c r="BC877"/>
  <c r="CD877" s="1"/>
  <c r="CD870"/>
  <c r="Y11" i="5" s="1"/>
  <c r="O1474" i="1"/>
  <c r="BP1474" s="1"/>
  <c r="BP1272"/>
  <c r="BB1473"/>
  <c r="CC1473" s="1"/>
  <c r="CC1271"/>
  <c r="O1291"/>
  <c r="BP1290"/>
  <c r="L280" i="2" s="1"/>
  <c r="AZ1024" i="1"/>
  <c r="CA1024" s="1"/>
  <c r="V13" i="5" s="1"/>
  <c r="CA1022" i="1"/>
  <c r="V39" i="14" s="1"/>
  <c r="R1754" i="1"/>
  <c r="BS1752"/>
  <c r="P1475"/>
  <c r="BQ1475" s="1"/>
  <c r="BQ1472"/>
  <c r="O1130"/>
  <c r="BP1129"/>
  <c r="BV1552"/>
  <c r="AV2152"/>
  <c r="BV2152" s="1"/>
  <c r="R1474"/>
  <c r="BS1474" s="1"/>
  <c r="BS1272"/>
  <c r="K1475"/>
  <c r="BL1475" s="1"/>
  <c r="BL1472"/>
  <c r="AT1468"/>
  <c r="BT1468" s="1"/>
  <c r="BT1358"/>
  <c r="BC1063"/>
  <c r="CD1063" s="1"/>
  <c r="Y14" i="5" s="1"/>
  <c r="Y14" i="15" s="1"/>
  <c r="Y14" i="34" s="1"/>
  <c r="CD1061" i="1"/>
  <c r="Y40" i="14" s="1"/>
  <c r="Y170" s="1"/>
  <c r="AY2070" i="1"/>
  <c r="AY2111"/>
  <c r="J2263"/>
  <c r="BK2262"/>
  <c r="BM2999"/>
  <c r="BM3011"/>
  <c r="BM3014" s="1"/>
  <c r="BM2755"/>
  <c r="H190" i="14" s="1"/>
  <c r="BM2750" i="1"/>
  <c r="BY2702"/>
  <c r="BJ3001"/>
  <c r="BY2714"/>
  <c r="BJ2751"/>
  <c r="E38" i="5" s="1"/>
  <c r="AY2883" i="1"/>
  <c r="AY2885"/>
  <c r="AY2811"/>
  <c r="BY2897"/>
  <c r="BJ2986"/>
  <c r="BJ2892"/>
  <c r="BU2895"/>
  <c r="P39" i="4" s="1"/>
  <c r="BQ2985" i="1"/>
  <c r="BQ2990" s="1"/>
  <c r="BQ2959"/>
  <c r="BQ2991" s="1"/>
  <c r="L191" i="14" s="1"/>
  <c r="BU3016" i="1"/>
  <c r="BU2880"/>
  <c r="P37" i="5" s="1"/>
  <c r="X39" i="6"/>
  <c r="CC2987" i="1"/>
  <c r="BK2895"/>
  <c r="F39" i="4" s="1"/>
  <c r="AR2895" i="1"/>
  <c r="BM2811"/>
  <c r="BM2819" s="1"/>
  <c r="BL2985"/>
  <c r="BL2990" s="1"/>
  <c r="BL2959"/>
  <c r="BL2961" s="1"/>
  <c r="G39" i="5" s="1"/>
  <c r="BR2895" i="1"/>
  <c r="M39" i="4" s="1"/>
  <c r="BX2986" i="1"/>
  <c r="BX2892"/>
  <c r="AX2895"/>
  <c r="AL2985"/>
  <c r="AL2990" s="1"/>
  <c r="BH3016"/>
  <c r="BH2880"/>
  <c r="CD2985"/>
  <c r="CD2990" s="1"/>
  <c r="CD2959"/>
  <c r="CD2961" s="1"/>
  <c r="Y39" i="5" s="1"/>
  <c r="AB2961" i="1"/>
  <c r="AB2985"/>
  <c r="AB2990" s="1"/>
  <c r="Y3017"/>
  <c r="Y2880"/>
  <c r="Y2886" s="1"/>
  <c r="BW2801"/>
  <c r="CC3020"/>
  <c r="CC2739"/>
  <c r="CC2752" s="1"/>
  <c r="X38" i="6" s="1"/>
  <c r="CC2999" i="1"/>
  <c r="CC3011"/>
  <c r="CC2750"/>
  <c r="AY2801"/>
  <c r="L38" i="4"/>
  <c r="CC2986" i="1"/>
  <c r="CC2892"/>
  <c r="AB2895"/>
  <c r="AB2991"/>
  <c r="AY3020"/>
  <c r="AY2739"/>
  <c r="O38" i="4"/>
  <c r="J38"/>
  <c r="K38"/>
  <c r="BK2607" i="1"/>
  <c r="J2610"/>
  <c r="BS2551"/>
  <c r="O496" i="2" s="1"/>
  <c r="R2560" i="1"/>
  <c r="BS2560" s="1"/>
  <c r="N21" i="7" s="1"/>
  <c r="BJ2493" i="1"/>
  <c r="I2609"/>
  <c r="BJ2609" s="1"/>
  <c r="AU2495"/>
  <c r="BU2495" s="1"/>
  <c r="BU2494"/>
  <c r="BJ2439"/>
  <c r="I2441"/>
  <c r="I2457"/>
  <c r="I2447"/>
  <c r="O2441"/>
  <c r="BP2440"/>
  <c r="O2458"/>
  <c r="O2448"/>
  <c r="BM2294"/>
  <c r="BY2294" s="1"/>
  <c r="L2296"/>
  <c r="BM2296" s="1"/>
  <c r="R2259"/>
  <c r="BS2258"/>
  <c r="BL2261"/>
  <c r="K2263"/>
  <c r="BH2009"/>
  <c r="BH2148"/>
  <c r="BB1871"/>
  <c r="CC1871" s="1"/>
  <c r="CC1869"/>
  <c r="BB2063"/>
  <c r="H2263"/>
  <c r="BI2261"/>
  <c r="AV2263"/>
  <c r="BV2263" s="1"/>
  <c r="BV2261"/>
  <c r="BD2263"/>
  <c r="CE2263" s="1"/>
  <c r="CE2261"/>
  <c r="CF2070"/>
  <c r="BE2113"/>
  <c r="CF2113" s="1"/>
  <c r="BB2441"/>
  <c r="CC2441" s="1"/>
  <c r="Y419" i="2" s="1"/>
  <c r="CC2440" i="1"/>
  <c r="BB2458"/>
  <c r="BB2448"/>
  <c r="BU2261"/>
  <c r="AU2263"/>
  <c r="BU2263" s="1"/>
  <c r="BX2146"/>
  <c r="S23" i="6" s="1"/>
  <c r="BQ2009" i="1"/>
  <c r="P2148"/>
  <c r="BQ2148" s="1"/>
  <c r="CC1870"/>
  <c r="BB2064"/>
  <c r="CC2064" s="1"/>
  <c r="K2544"/>
  <c r="K2292"/>
  <c r="BL2290"/>
  <c r="BC2292"/>
  <c r="CD2292" s="1"/>
  <c r="CD2290"/>
  <c r="AY2289"/>
  <c r="AY2444"/>
  <c r="AY2453"/>
  <c r="AY2299"/>
  <c r="AY2277"/>
  <c r="CC2015"/>
  <c r="BB2061"/>
  <c r="CC2061" s="1"/>
  <c r="X20" i="6" s="1"/>
  <c r="BM1947" i="1"/>
  <c r="BM1900"/>
  <c r="L1924"/>
  <c r="AV2610"/>
  <c r="BV2610" s="1"/>
  <c r="BV2607"/>
  <c r="BJ2440"/>
  <c r="I2448"/>
  <c r="I2458"/>
  <c r="BR2447"/>
  <c r="Q2449"/>
  <c r="AU2449"/>
  <c r="BU2449" s="1"/>
  <c r="BU2448"/>
  <c r="CF2360"/>
  <c r="BE2362"/>
  <c r="CF2362" s="1"/>
  <c r="AB399" i="2" s="1"/>
  <c r="BV2447" i="1"/>
  <c r="AV2449"/>
  <c r="BV2449" s="1"/>
  <c r="AY2628"/>
  <c r="AY2626"/>
  <c r="AR2441"/>
  <c r="AR2457"/>
  <c r="AR2459" s="1"/>
  <c r="AR2544" s="1"/>
  <c r="AR2447"/>
  <c r="AX2457"/>
  <c r="AX2459" s="1"/>
  <c r="AX2544" s="1"/>
  <c r="AX2447"/>
  <c r="AY2360"/>
  <c r="AY2305"/>
  <c r="CC2443"/>
  <c r="X116" i="14" s="1"/>
  <c r="BB2445" i="1"/>
  <c r="CC2445" s="1"/>
  <c r="X13" i="7" s="1"/>
  <c r="BP2299" i="1"/>
  <c r="O2300"/>
  <c r="CC2298"/>
  <c r="BB2300"/>
  <c r="CC2300" s="1"/>
  <c r="BP2452"/>
  <c r="O2454"/>
  <c r="AO2262"/>
  <c r="AO2608"/>
  <c r="Y2063"/>
  <c r="Y1871"/>
  <c r="BW1668"/>
  <c r="AY2015"/>
  <c r="AY2059"/>
  <c r="BH1552"/>
  <c r="J1063"/>
  <c r="BK1063" s="1"/>
  <c r="BK1062"/>
  <c r="R963"/>
  <c r="BS961"/>
  <c r="BB876"/>
  <c r="CC876" s="1"/>
  <c r="CC868"/>
  <c r="M2610"/>
  <c r="BN2607"/>
  <c r="BA2610"/>
  <c r="CB2610" s="1"/>
  <c r="CB2607"/>
  <c r="BM2172"/>
  <c r="L2607"/>
  <c r="V1871"/>
  <c r="V2063"/>
  <c r="BE1092"/>
  <c r="CF1092" s="1"/>
  <c r="AA16" i="5" s="1"/>
  <c r="CF1090" i="1"/>
  <c r="AA42" i="14" s="1"/>
  <c r="BW230" i="1"/>
  <c r="F20" i="4"/>
  <c r="BS2198" i="1"/>
  <c r="N113" i="14" s="1"/>
  <c r="R2261" i="1"/>
  <c r="CF1900"/>
  <c r="BE1924"/>
  <c r="CF1924" s="1"/>
  <c r="AA18" i="6" s="1"/>
  <c r="BQ1552" i="1"/>
  <c r="BE848"/>
  <c r="CF848" s="1"/>
  <c r="CF845"/>
  <c r="R214"/>
  <c r="BS214" s="1"/>
  <c r="N18" i="4" s="1"/>
  <c r="BS211" i="1"/>
  <c r="N18" i="14" s="1"/>
  <c r="BW765" i="1"/>
  <c r="F12" i="5"/>
  <c r="H12" s="1"/>
  <c r="BK2009" i="1"/>
  <c r="J2148"/>
  <c r="BK2148" s="1"/>
  <c r="BD2065"/>
  <c r="CE2065" s="1"/>
  <c r="CE2063"/>
  <c r="L963"/>
  <c r="BM961"/>
  <c r="BI848"/>
  <c r="BN873"/>
  <c r="BJ674"/>
  <c r="BP587"/>
  <c r="BY587" s="1"/>
  <c r="BQ873"/>
  <c r="R757"/>
  <c r="M607"/>
  <c r="BN607" s="1"/>
  <c r="BL641"/>
  <c r="Y757"/>
  <c r="BP639"/>
  <c r="BS640"/>
  <c r="I606"/>
  <c r="BJ606" s="1"/>
  <c r="AX848"/>
  <c r="BI756"/>
  <c r="BR756"/>
  <c r="M10" i="5" s="1"/>
  <c r="BQ607" i="1"/>
  <c r="AD740"/>
  <c r="BO724"/>
  <c r="BN474"/>
  <c r="BP845"/>
  <c r="R489"/>
  <c r="BM691"/>
  <c r="BJ685"/>
  <c r="BR489"/>
  <c r="BJ640"/>
  <c r="BQ474"/>
  <c r="BK327"/>
  <c r="V327"/>
  <c r="BJ176"/>
  <c r="BO327"/>
  <c r="J22" i="4" s="1"/>
  <c r="BP296" i="1"/>
  <c r="R474"/>
  <c r="BS606"/>
  <c r="BI298"/>
  <c r="BK479"/>
  <c r="BM364"/>
  <c r="BM296"/>
  <c r="O149"/>
  <c r="AL724"/>
  <c r="BM325"/>
  <c r="I553" i="2" s="1"/>
  <c r="AY314" i="1"/>
  <c r="BO756"/>
  <c r="J10" i="5" s="1"/>
  <c r="BO365" i="1"/>
  <c r="BS347"/>
  <c r="AW365"/>
  <c r="AY1431"/>
  <c r="AA2152"/>
  <c r="AD2152"/>
  <c r="BN1263"/>
  <c r="BP1655"/>
  <c r="BJ1297"/>
  <c r="BI1263"/>
  <c r="BP1678"/>
  <c r="BL1291"/>
  <c r="BP1435"/>
  <c r="BL1355"/>
  <c r="BP1550"/>
  <c r="BE1250"/>
  <c r="CF1250" s="1"/>
  <c r="V1018"/>
  <c r="BO721"/>
  <c r="BI474"/>
  <c r="BP326"/>
  <c r="L554" i="2" s="1"/>
  <c r="BP1405" i="1"/>
  <c r="BK1291"/>
  <c r="AW1057"/>
  <c r="BI875"/>
  <c r="BR641"/>
  <c r="BN327"/>
  <c r="I22" i="4" s="1"/>
  <c r="BJ1262" i="1"/>
  <c r="AL1263"/>
  <c r="L874"/>
  <c r="BM874" s="1"/>
  <c r="BP1012"/>
  <c r="L357" i="2" s="1"/>
  <c r="L870" i="1"/>
  <c r="BM870" s="1"/>
  <c r="Y1291"/>
  <c r="N1468"/>
  <c r="BO1468" s="1"/>
  <c r="BM1262"/>
  <c r="BJ675"/>
  <c r="BJ1406"/>
  <c r="BP1353"/>
  <c r="L442" i="2" s="1"/>
  <c r="BM1028" i="1"/>
  <c r="BP1253"/>
  <c r="K45" i="14" s="1"/>
  <c r="BJ1009" i="1"/>
  <c r="BS1016"/>
  <c r="BS1405"/>
  <c r="BM1656"/>
  <c r="BK1463"/>
  <c r="AR1286"/>
  <c r="BD1063"/>
  <c r="CE1063" s="1"/>
  <c r="Z14" i="5" s="1"/>
  <c r="Z14" i="15" s="1"/>
  <c r="Z14" i="34" s="1"/>
  <c r="BP1028" i="1"/>
  <c r="BJ1017"/>
  <c r="BJ1013"/>
  <c r="F358" i="2" s="1"/>
  <c r="BQ1754" i="1"/>
  <c r="BJ1354"/>
  <c r="F443" i="2" s="1"/>
  <c r="BL1250" i="1"/>
  <c r="BC1467"/>
  <c r="CD1467" s="1"/>
  <c r="BN874"/>
  <c r="CF1656"/>
  <c r="BI1357"/>
  <c r="BJ188"/>
  <c r="BN1010"/>
  <c r="O345"/>
  <c r="M1475"/>
  <c r="BN1475" s="1"/>
  <c r="BN1350"/>
  <c r="BR1463"/>
  <c r="M23" i="5" s="1"/>
  <c r="BK365" i="1"/>
  <c r="BV1657"/>
  <c r="BN1291"/>
  <c r="BL1014"/>
  <c r="BR725"/>
  <c r="BQ490"/>
  <c r="BQ298"/>
  <c r="BK214"/>
  <c r="BO1463"/>
  <c r="J23" i="5" s="1"/>
  <c r="BN1407" i="1"/>
  <c r="BK1355"/>
  <c r="AN2152"/>
  <c r="BQ1407"/>
  <c r="BM1261"/>
  <c r="AY1876"/>
  <c r="AY1972"/>
  <c r="AY2020"/>
  <c r="BJ2218"/>
  <c r="BY2792"/>
  <c r="R36" i="4"/>
  <c r="BY2979" i="1"/>
  <c r="AG2996"/>
  <c r="BB3017"/>
  <c r="X2996"/>
  <c r="AN2996"/>
  <c r="CC3017"/>
  <c r="BX2879"/>
  <c r="BW2879"/>
  <c r="BT2819"/>
  <c r="AB2804"/>
  <c r="AE3007"/>
  <c r="CD3007"/>
  <c r="BN3007"/>
  <c r="Y3014"/>
  <c r="BE2800"/>
  <c r="BE2995" s="1"/>
  <c r="BQ2755"/>
  <c r="L190" i="14" s="1"/>
  <c r="BE2895" i="1"/>
  <c r="BX2878"/>
  <c r="BW2795"/>
  <c r="BW2803" s="1"/>
  <c r="BU2804"/>
  <c r="P188" i="14" s="1"/>
  <c r="CC3013" i="1"/>
  <c r="BO3014"/>
  <c r="BI2819"/>
  <c r="BS3016"/>
  <c r="AY2795"/>
  <c r="AY2803" s="1"/>
  <c r="BX2751"/>
  <c r="AX3007"/>
  <c r="BK3014"/>
  <c r="BE3014"/>
  <c r="BJ2879"/>
  <c r="BN2985"/>
  <c r="BN2990" s="1"/>
  <c r="CC3001"/>
  <c r="BR3007"/>
  <c r="BG2755"/>
  <c r="BT2880"/>
  <c r="O37" i="5" s="1"/>
  <c r="BR2800" i="1"/>
  <c r="R36" i="5"/>
  <c r="BI2800" i="1"/>
  <c r="I2755"/>
  <c r="CE3014"/>
  <c r="BV3007"/>
  <c r="BS2755"/>
  <c r="N190" i="14" s="1"/>
  <c r="BS2444" i="1"/>
  <c r="BR2448"/>
  <c r="BX2423"/>
  <c r="BM2289"/>
  <c r="BQ2296"/>
  <c r="BX2112"/>
  <c r="BW2020"/>
  <c r="BP2008"/>
  <c r="BX1989"/>
  <c r="BW1766"/>
  <c r="BX1435"/>
  <c r="T557" i="2" s="1"/>
  <c r="AY2542" i="1"/>
  <c r="BM2342"/>
  <c r="AY2334"/>
  <c r="BP2323"/>
  <c r="BY2323" s="1"/>
  <c r="AY2319"/>
  <c r="BS2245"/>
  <c r="BL2200"/>
  <c r="BP2146"/>
  <c r="K23" i="6" s="1"/>
  <c r="BS2131" i="1"/>
  <c r="BM1964"/>
  <c r="BS1857"/>
  <c r="BP1819"/>
  <c r="AY1814"/>
  <c r="BP1766"/>
  <c r="BY1766" s="1"/>
  <c r="BP1724"/>
  <c r="BY1724" s="1"/>
  <c r="BP1703"/>
  <c r="BY1703" s="1"/>
  <c r="BP1662"/>
  <c r="BY1662" s="1"/>
  <c r="BM1544"/>
  <c r="BM1528"/>
  <c r="BS1453"/>
  <c r="BX2567"/>
  <c r="BX2542"/>
  <c r="BS2492"/>
  <c r="BX2452"/>
  <c r="AE2292"/>
  <c r="BX2299"/>
  <c r="BX2255"/>
  <c r="BX2227"/>
  <c r="BW2136"/>
  <c r="BW2103"/>
  <c r="BW2024"/>
  <c r="BX2007"/>
  <c r="BX1985"/>
  <c r="BX1972"/>
  <c r="BX1951"/>
  <c r="BX1828"/>
  <c r="AY2596"/>
  <c r="BI2494"/>
  <c r="AY2489"/>
  <c r="BK2441"/>
  <c r="G419" i="2" s="1"/>
  <c r="AY2393" i="1"/>
  <c r="AY2359"/>
  <c r="BP2350"/>
  <c r="BY2350" s="1"/>
  <c r="AY2346"/>
  <c r="BM2334"/>
  <c r="BP2329"/>
  <c r="BM2319"/>
  <c r="BS2314"/>
  <c r="AY2295"/>
  <c r="BO2200"/>
  <c r="J10" i="7" s="1"/>
  <c r="AY2112" i="1"/>
  <c r="BS2046"/>
  <c r="BM2028"/>
  <c r="BP2024"/>
  <c r="BY2024" s="1"/>
  <c r="BP1976"/>
  <c r="BY1976" s="1"/>
  <c r="AY1960"/>
  <c r="BS1943"/>
  <c r="BP1862"/>
  <c r="BY1862" s="1"/>
  <c r="AY1857"/>
  <c r="BS1847"/>
  <c r="BP1824"/>
  <c r="BY1824" s="1"/>
  <c r="BM1814"/>
  <c r="BS1810"/>
  <c r="BS1734"/>
  <c r="BX2626"/>
  <c r="T430" i="2" s="1"/>
  <c r="BW2567" i="1"/>
  <c r="BX2493"/>
  <c r="BW2319"/>
  <c r="BX2288"/>
  <c r="BM2298"/>
  <c r="V2278"/>
  <c r="V2292" s="1"/>
  <c r="AE2261"/>
  <c r="BX1955"/>
  <c r="BW1842"/>
  <c r="BW1814"/>
  <c r="BW1729"/>
  <c r="BX2444"/>
  <c r="BY2381"/>
  <c r="BY2344"/>
  <c r="BY2144"/>
  <c r="U615" i="2" s="1"/>
  <c r="BY2124" i="1"/>
  <c r="BY2096"/>
  <c r="BY1992"/>
  <c r="BY1958"/>
  <c r="BY1913"/>
  <c r="BY1817"/>
  <c r="BY1791"/>
  <c r="BX2383"/>
  <c r="BX2551"/>
  <c r="T496" i="2" s="1"/>
  <c r="AY2440" i="1"/>
  <c r="BW2373"/>
  <c r="BP2276"/>
  <c r="BY2386"/>
  <c r="BP2626"/>
  <c r="BS2479"/>
  <c r="BY2465"/>
  <c r="BY2321"/>
  <c r="BS2319"/>
  <c r="BX976"/>
  <c r="BA2292"/>
  <c r="CB2292" s="1"/>
  <c r="AY2250"/>
  <c r="AY2232"/>
  <c r="AY2136"/>
  <c r="AB2113"/>
  <c r="L2061"/>
  <c r="BS1719"/>
  <c r="BS1698"/>
  <c r="BM1683"/>
  <c r="BP1668"/>
  <c r="BS1634"/>
  <c r="BM1604"/>
  <c r="BS1600"/>
  <c r="BM1588"/>
  <c r="BX1656"/>
  <c r="BS1583"/>
  <c r="BM1571"/>
  <c r="BP1540"/>
  <c r="BY1540" s="1"/>
  <c r="BM1503"/>
  <c r="BL1463"/>
  <c r="G23" i="5" s="1"/>
  <c r="BI1437" i="1"/>
  <c r="BP1380"/>
  <c r="BS1335"/>
  <c r="BM1317"/>
  <c r="BO1256"/>
  <c r="J19" i="5" s="1"/>
  <c r="BL1130" i="1"/>
  <c r="BS1255"/>
  <c r="BQ1092"/>
  <c r="L16" i="5" s="1"/>
  <c r="BK1061" i="1"/>
  <c r="BM1048"/>
  <c r="BR1022"/>
  <c r="M39" i="14" s="1"/>
  <c r="BK1018" i="1"/>
  <c r="BM982"/>
  <c r="BY982" s="1"/>
  <c r="BM949"/>
  <c r="BM933"/>
  <c r="BL876"/>
  <c r="AB2494"/>
  <c r="AB2495" s="1"/>
  <c r="V2362"/>
  <c r="BJ2277"/>
  <c r="V2261"/>
  <c r="AO2261"/>
  <c r="BX2037"/>
  <c r="AB2064"/>
  <c r="BX1405"/>
  <c r="BX1397"/>
  <c r="BX1254"/>
  <c r="BW1190"/>
  <c r="BW1178"/>
  <c r="BX1167"/>
  <c r="BW1147"/>
  <c r="H2449"/>
  <c r="BN2259"/>
  <c r="I11" i="7" s="1"/>
  <c r="BY2101" i="1"/>
  <c r="BY2073"/>
  <c r="BI2061"/>
  <c r="D20" i="6" s="1"/>
  <c r="BM2020" i="1"/>
  <c r="BX1753"/>
  <c r="BY1701"/>
  <c r="BY1628"/>
  <c r="BW1583"/>
  <c r="BY1546"/>
  <c r="BY1513"/>
  <c r="BY1441"/>
  <c r="U608" i="2" s="1"/>
  <c r="BX1278" i="1"/>
  <c r="BW1173"/>
  <c r="BX845"/>
  <c r="BX1894"/>
  <c r="S17" i="6" s="1"/>
  <c r="BM1321" i="1"/>
  <c r="BR1473"/>
  <c r="BM1277"/>
  <c r="BY1210"/>
  <c r="BM1253"/>
  <c r="H45" i="14" s="1"/>
  <c r="BX1055" i="1"/>
  <c r="BX1016"/>
  <c r="BY866"/>
  <c r="U144" i="2" s="1"/>
  <c r="U146" s="1"/>
  <c r="BY694" i="1"/>
  <c r="BX1009"/>
  <c r="BW277"/>
  <c r="BX255"/>
  <c r="BM184"/>
  <c r="BX121"/>
  <c r="BX344"/>
  <c r="AB2560"/>
  <c r="I2296"/>
  <c r="BJ2296" s="1"/>
  <c r="BM1905"/>
  <c r="AI1871"/>
  <c r="BX1876"/>
  <c r="BM1810"/>
  <c r="BS1777"/>
  <c r="BS1683"/>
  <c r="BM1634"/>
  <c r="BS1612"/>
  <c r="BM1600"/>
  <c r="BS1596"/>
  <c r="BM1583"/>
  <c r="BP1519"/>
  <c r="BY1519" s="1"/>
  <c r="BP1511"/>
  <c r="BY1511" s="1"/>
  <c r="BS1503"/>
  <c r="BK1014"/>
  <c r="BP999"/>
  <c r="BY999" s="1"/>
  <c r="BO875"/>
  <c r="BP697"/>
  <c r="BP685"/>
  <c r="BP563"/>
  <c r="BK357"/>
  <c r="BP314"/>
  <c r="BP291"/>
  <c r="BS262"/>
  <c r="BN214"/>
  <c r="I18" i="4" s="1"/>
  <c r="BP146" i="1"/>
  <c r="K14" i="14" s="1"/>
  <c r="BS334" i="1"/>
  <c r="BS314"/>
  <c r="BX1385"/>
  <c r="BX1375"/>
  <c r="BW1220"/>
  <c r="BX1210"/>
  <c r="BX1200"/>
  <c r="BX999"/>
  <c r="BX990"/>
  <c r="BX982"/>
  <c r="BW912"/>
  <c r="BX703"/>
  <c r="BX674"/>
  <c r="BX604"/>
  <c r="BX594"/>
  <c r="BX507"/>
  <c r="BX483"/>
  <c r="BX297"/>
  <c r="AL2608"/>
  <c r="AL2261"/>
  <c r="BM2201"/>
  <c r="BM2008"/>
  <c r="BY1081"/>
  <c r="U249" i="2" s="1"/>
  <c r="BX1056" i="1"/>
  <c r="BY974"/>
  <c r="U395" i="2" s="1"/>
  <c r="U397" s="1"/>
  <c r="BY943" i="1"/>
  <c r="BY733"/>
  <c r="U85" i="2" s="1"/>
  <c r="BY578" i="1"/>
  <c r="BX512"/>
  <c r="BY428"/>
  <c r="U18" i="2" s="1"/>
  <c r="BW284" i="1"/>
  <c r="BX262"/>
  <c r="BX188"/>
  <c r="BX176"/>
  <c r="BX147"/>
  <c r="AE2607"/>
  <c r="BP1968"/>
  <c r="BY1968" s="1"/>
  <c r="AY1964"/>
  <c r="BR1474"/>
  <c r="BX1474" s="1"/>
  <c r="BY196"/>
  <c r="U512" i="2" s="1"/>
  <c r="BP1458" i="1"/>
  <c r="BO1407"/>
  <c r="BP1385"/>
  <c r="BY1385" s="1"/>
  <c r="BR1355"/>
  <c r="BY1319"/>
  <c r="U456" i="2" s="1"/>
  <c r="BY1187" i="1"/>
  <c r="BJ1167"/>
  <c r="BY1149"/>
  <c r="U333" i="2" s="1"/>
  <c r="BY1050" i="1"/>
  <c r="U229" i="2" s="1"/>
  <c r="BW512" i="1"/>
  <c r="BY197"/>
  <c r="U513" i="2" s="1"/>
  <c r="AR2063" i="1"/>
  <c r="BX187"/>
  <c r="AY1999"/>
  <c r="AY1989"/>
  <c r="BP1004"/>
  <c r="BY1004" s="1"/>
  <c r="BP986"/>
  <c r="BS941"/>
  <c r="BP703"/>
  <c r="BP655"/>
  <c r="BP581"/>
  <c r="BP569"/>
  <c r="BP557"/>
  <c r="BP507"/>
  <c r="BS284"/>
  <c r="BY500"/>
  <c r="BI724"/>
  <c r="AU492"/>
  <c r="BU492" s="1"/>
  <c r="BU489"/>
  <c r="P34" i="14" s="1"/>
  <c r="BO1552" i="1"/>
  <c r="BJ1353"/>
  <c r="F442" i="2" s="1"/>
  <c r="AZ1063" i="1"/>
  <c r="CA1063" s="1"/>
  <c r="V14" i="5" s="1"/>
  <c r="CA1061" i="1"/>
  <c r="V40" i="14" s="1"/>
  <c r="V170" s="1"/>
  <c r="BB1291" i="1"/>
  <c r="CC1291" s="1"/>
  <c r="CC1290"/>
  <c r="Y280" i="2" s="1"/>
  <c r="Y281" s="1"/>
  <c r="BE1754" i="1"/>
  <c r="CF1754" s="1"/>
  <c r="CF1752"/>
  <c r="O1062"/>
  <c r="BP1062" s="1"/>
  <c r="BP1056"/>
  <c r="BN1552"/>
  <c r="AY1947"/>
  <c r="BY2899"/>
  <c r="BY2894" s="1"/>
  <c r="BJ2894"/>
  <c r="BY2970"/>
  <c r="BY2973" s="1"/>
  <c r="BJ2973"/>
  <c r="AR2961"/>
  <c r="AR2985"/>
  <c r="AR2990" s="1"/>
  <c r="BH2985"/>
  <c r="BH2990" s="1"/>
  <c r="BH2959"/>
  <c r="BH2961" s="1"/>
  <c r="C39" i="5" s="1"/>
  <c r="CF2880" i="1"/>
  <c r="CF3016"/>
  <c r="BX2811"/>
  <c r="BI2959"/>
  <c r="BI2985"/>
  <c r="CC2985"/>
  <c r="CC2959"/>
  <c r="CC2961" s="1"/>
  <c r="X39" i="5" s="1"/>
  <c r="CC2804" i="1"/>
  <c r="X188" i="14" s="1"/>
  <c r="CC2800" i="1"/>
  <c r="CC2801"/>
  <c r="X36" i="4" s="1"/>
  <c r="AE2985" i="1"/>
  <c r="AE2990" s="1"/>
  <c r="AE2961"/>
  <c r="G38" i="4"/>
  <c r="BS2626" i="1"/>
  <c r="BJ2452"/>
  <c r="I2454"/>
  <c r="AZ2292"/>
  <c r="CA2292" s="1"/>
  <c r="CA2290"/>
  <c r="P2263"/>
  <c r="BQ2261"/>
  <c r="AZ2263"/>
  <c r="CA2263" s="1"/>
  <c r="CA2261"/>
  <c r="BJ1947"/>
  <c r="BJ1900"/>
  <c r="I1924"/>
  <c r="BJ1924" s="1"/>
  <c r="E18" i="6" s="1"/>
  <c r="L2441" i="1"/>
  <c r="BM2439"/>
  <c r="L2457"/>
  <c r="L2447"/>
  <c r="CA2009"/>
  <c r="AZ2148"/>
  <c r="CA2148" s="1"/>
  <c r="V23" i="15" s="1"/>
  <c r="V23" i="34" s="1"/>
  <c r="AY2558" i="1"/>
  <c r="AY2551"/>
  <c r="AU2292"/>
  <c r="BU2292" s="1"/>
  <c r="BU2290"/>
  <c r="K2449"/>
  <c r="BL2448"/>
  <c r="BY1919"/>
  <c r="U544" i="2" s="1"/>
  <c r="E18" i="23"/>
  <c r="BM2440" i="1"/>
  <c r="L2458"/>
  <c r="BM2458" s="1"/>
  <c r="L2448"/>
  <c r="AE2447"/>
  <c r="AE2457"/>
  <c r="J2449"/>
  <c r="BK2448"/>
  <c r="R2362"/>
  <c r="BS2361"/>
  <c r="BS1253"/>
  <c r="N45" i="14" s="1"/>
  <c r="BE963" i="1"/>
  <c r="CF961"/>
  <c r="CC2491"/>
  <c r="X121" i="14" s="1"/>
  <c r="BB2494" i="1"/>
  <c r="CC2494" s="1"/>
  <c r="BS1900"/>
  <c r="R1924"/>
  <c r="BT2009"/>
  <c r="AT2148"/>
  <c r="BT2148" s="1"/>
  <c r="BX1076"/>
  <c r="G15" i="5"/>
  <c r="BA2065" i="1"/>
  <c r="CB2065" s="1"/>
  <c r="CB2064"/>
  <c r="E20" i="4"/>
  <c r="O875" i="1"/>
  <c r="BP875" s="1"/>
  <c r="BP755"/>
  <c r="BY755" s="1"/>
  <c r="M492"/>
  <c r="BN492" s="1"/>
  <c r="BN489"/>
  <c r="I34" i="14" s="1"/>
  <c r="BE479" i="1"/>
  <c r="CF479" s="1"/>
  <c r="CF477"/>
  <c r="BS189"/>
  <c r="BS184"/>
  <c r="BJ189"/>
  <c r="BJ184"/>
  <c r="R345"/>
  <c r="BS344"/>
  <c r="O874"/>
  <c r="BP874" s="1"/>
  <c r="BP754"/>
  <c r="BY754" s="1"/>
  <c r="N1024"/>
  <c r="BO1023"/>
  <c r="M1468"/>
  <c r="BN1468" s="1"/>
  <c r="BN1358"/>
  <c r="BA1468"/>
  <c r="CB1468" s="1"/>
  <c r="CB1358"/>
  <c r="AZ1468"/>
  <c r="CA1468" s="1"/>
  <c r="CA1358"/>
  <c r="I1552"/>
  <c r="BJ1550"/>
  <c r="BU1552"/>
  <c r="AU2152"/>
  <c r="BU2152" s="1"/>
  <c r="CF1655"/>
  <c r="BT1552"/>
  <c r="AT2152"/>
  <c r="BT2152" s="1"/>
  <c r="BK1350"/>
  <c r="N1467"/>
  <c r="BO1467" s="1"/>
  <c r="BO1357"/>
  <c r="J46" i="14" s="1"/>
  <c r="BC1286" i="1"/>
  <c r="CD1286" s="1"/>
  <c r="CD1285"/>
  <c r="BB1463"/>
  <c r="CC1463" s="1"/>
  <c r="CC1461"/>
  <c r="X49" i="14" s="1"/>
  <c r="BB1407" i="1"/>
  <c r="CC1407" s="1"/>
  <c r="CC1405"/>
  <c r="BB485"/>
  <c r="CC485" s="1"/>
  <c r="CC484"/>
  <c r="I1250"/>
  <c r="BJ1250" s="1"/>
  <c r="BR1350"/>
  <c r="BP1013"/>
  <c r="L358" i="2" s="1"/>
  <c r="AV1063" i="1"/>
  <c r="BV1063" s="1"/>
  <c r="Q14" i="5" s="1"/>
  <c r="BV1061" i="1"/>
  <c r="Q40" i="14" s="1"/>
  <c r="BM1254" i="1"/>
  <c r="BA1024"/>
  <c r="CB1024" s="1"/>
  <c r="W13" i="5" s="1"/>
  <c r="CB1023" i="1"/>
  <c r="J492"/>
  <c r="BK492" s="1"/>
  <c r="BK489"/>
  <c r="F34" i="14" s="1"/>
  <c r="J1475" i="1"/>
  <c r="BK1475" s="1"/>
  <c r="BK1472"/>
  <c r="I1014"/>
  <c r="BJ1012"/>
  <c r="L1062"/>
  <c r="BM1056"/>
  <c r="BB1023"/>
  <c r="CC1023" s="1"/>
  <c r="CC1017"/>
  <c r="BE1358"/>
  <c r="CF1358" s="1"/>
  <c r="CF1349"/>
  <c r="BB1062"/>
  <c r="CC1062" s="1"/>
  <c r="CC1056"/>
  <c r="L1010"/>
  <c r="BM1008"/>
  <c r="AU877"/>
  <c r="BU877" s="1"/>
  <c r="BU870"/>
  <c r="P11" i="5" s="1"/>
  <c r="L1018" i="1"/>
  <c r="BM1016"/>
  <c r="M1467"/>
  <c r="BN1467" s="1"/>
  <c r="BN1357"/>
  <c r="I46" i="14" s="1"/>
  <c r="BB489" i="1"/>
  <c r="CC483"/>
  <c r="L1474"/>
  <c r="BM1474" s="1"/>
  <c r="BM1272"/>
  <c r="AT492"/>
  <c r="BT492" s="1"/>
  <c r="BT489"/>
  <c r="O34" i="14" s="1"/>
  <c r="BR1552" i="1"/>
  <c r="BJ2015"/>
  <c r="I2061"/>
  <c r="BJ2061" s="1"/>
  <c r="E20" i="6" s="1"/>
  <c r="BY2700" i="1"/>
  <c r="BJ3013"/>
  <c r="BY2705"/>
  <c r="BJ3005"/>
  <c r="BY2768"/>
  <c r="BJ2802"/>
  <c r="E36" i="5" s="1"/>
  <c r="BY2815" i="1"/>
  <c r="BY2818" s="1"/>
  <c r="BJ2818"/>
  <c r="BY2824"/>
  <c r="BY2827" s="1"/>
  <c r="BJ2827"/>
  <c r="CD2895"/>
  <c r="Y39" i="4" s="1"/>
  <c r="BU2985" i="1"/>
  <c r="BU2990" s="1"/>
  <c r="BU2959"/>
  <c r="BU2961" s="1"/>
  <c r="P39" i="5" s="1"/>
  <c r="CD3016" i="1"/>
  <c r="CD2880"/>
  <c r="Y37" i="5" s="1"/>
  <c r="AY2986" i="1"/>
  <c r="AY2892"/>
  <c r="E35" i="3" s="1"/>
  <c r="BO2880" i="1"/>
  <c r="BO3017"/>
  <c r="AI2880"/>
  <c r="AI2886" s="1"/>
  <c r="AI3016"/>
  <c r="CF2987"/>
  <c r="AA39" i="6"/>
  <c r="AA40" s="1"/>
  <c r="AX2985" i="1"/>
  <c r="AX2990" s="1"/>
  <c r="BV2880"/>
  <c r="Q37" i="5" s="1"/>
  <c r="BV3017" i="1"/>
  <c r="CA2880"/>
  <c r="V37" i="5" s="1"/>
  <c r="CA3016" i="1"/>
  <c r="CA2895"/>
  <c r="V39" i="4" s="1"/>
  <c r="BH2895" i="1"/>
  <c r="C39" i="4" s="1"/>
  <c r="BK2880" i="1"/>
  <c r="BK3017"/>
  <c r="AO2985"/>
  <c r="AO2990" s="1"/>
  <c r="AO2961"/>
  <c r="BQ2895"/>
  <c r="L39" i="4" s="1"/>
  <c r="BS2895" i="1"/>
  <c r="N39" i="4" s="1"/>
  <c r="AA189" i="14"/>
  <c r="AA37" i="4"/>
  <c r="CF2811" i="1"/>
  <c r="BS2985"/>
  <c r="BS2959"/>
  <c r="BI3016"/>
  <c r="BI3018" s="1"/>
  <c r="BI2880"/>
  <c r="AR2880"/>
  <c r="AR2886" s="1"/>
  <c r="AR3016"/>
  <c r="P38" i="4"/>
  <c r="C38"/>
  <c r="BT2895" i="1"/>
  <c r="O39" i="4" s="1"/>
  <c r="BW3020" i="1"/>
  <c r="BW2739"/>
  <c r="BW2752" s="1"/>
  <c r="BB2991"/>
  <c r="BB2895"/>
  <c r="N38" i="4"/>
  <c r="CC2626" i="1"/>
  <c r="BB2658"/>
  <c r="CC2658" s="1"/>
  <c r="I2494"/>
  <c r="BJ2491"/>
  <c r="CF2493"/>
  <c r="BE2609"/>
  <c r="CF2609" s="1"/>
  <c r="AW2441"/>
  <c r="AW2457"/>
  <c r="AW2459" s="1"/>
  <c r="AW2544" s="1"/>
  <c r="AW2447"/>
  <c r="AR2261"/>
  <c r="AR2259"/>
  <c r="BJ2198"/>
  <c r="E113" i="14" s="1"/>
  <c r="I2261" i="1"/>
  <c r="BP2199"/>
  <c r="O2262"/>
  <c r="O2608"/>
  <c r="AY2126"/>
  <c r="AY2140"/>
  <c r="BW1894"/>
  <c r="R17" i="6" s="1"/>
  <c r="AX1871" i="1"/>
  <c r="AX2063"/>
  <c r="BX1883"/>
  <c r="BE2445"/>
  <c r="CF2445" s="1"/>
  <c r="AA13" i="7" s="1"/>
  <c r="CF2444" i="1"/>
  <c r="BP2257"/>
  <c r="K114" i="14" s="1"/>
  <c r="O2259" i="1"/>
  <c r="BI2009"/>
  <c r="BI2148"/>
  <c r="CE2009"/>
  <c r="BD2148"/>
  <c r="CE2148" s="1"/>
  <c r="Z23" i="15" s="1"/>
  <c r="Z23" i="34" s="1"/>
  <c r="CF1869" i="1"/>
  <c r="BE2063"/>
  <c r="CF2063" s="1"/>
  <c r="BE1871"/>
  <c r="CF1871" s="1"/>
  <c r="AI2447"/>
  <c r="AI2457"/>
  <c r="AI2459" s="1"/>
  <c r="AI2544" s="1"/>
  <c r="BN2447"/>
  <c r="M2449"/>
  <c r="BM2276"/>
  <c r="L2278"/>
  <c r="BP2198"/>
  <c r="K113" i="14" s="1"/>
  <c r="O2261" i="1"/>
  <c r="O2607"/>
  <c r="BB2142"/>
  <c r="CC2142" s="1"/>
  <c r="X22" i="6" s="1"/>
  <c r="CC2140" i="1"/>
  <c r="Y560" i="2" s="1"/>
  <c r="CD2009" i="1"/>
  <c r="BC2148"/>
  <c r="CD2148" s="1"/>
  <c r="CF1864"/>
  <c r="BE1866"/>
  <c r="CF1866" s="1"/>
  <c r="AA13" i="6" s="1"/>
  <c r="AY2474" i="1"/>
  <c r="AY2491"/>
  <c r="N2292"/>
  <c r="BO2290"/>
  <c r="AT2292"/>
  <c r="BT2292" s="1"/>
  <c r="BT2290"/>
  <c r="AY2223"/>
  <c r="AY2264"/>
  <c r="BM2070"/>
  <c r="L2113"/>
  <c r="CF2015"/>
  <c r="BE2061"/>
  <c r="CF2061" s="1"/>
  <c r="AA20" i="6" s="1"/>
  <c r="BP1947" i="1"/>
  <c r="BP1900"/>
  <c r="O1924"/>
  <c r="AB2458"/>
  <c r="AB2459" s="1"/>
  <c r="AB2544" s="1"/>
  <c r="AB2448"/>
  <c r="AT2449"/>
  <c r="BT2449" s="1"/>
  <c r="BT2448"/>
  <c r="L2454"/>
  <c r="BM2453"/>
  <c r="BM2360"/>
  <c r="L2362"/>
  <c r="BB2362"/>
  <c r="CC2362" s="1"/>
  <c r="Y399" i="2" s="1"/>
  <c r="CC2361" i="1"/>
  <c r="BQ2458"/>
  <c r="P2459"/>
  <c r="BB2296"/>
  <c r="CC2296" s="1"/>
  <c r="CC2295"/>
  <c r="O2278"/>
  <c r="BP2277"/>
  <c r="BS2493"/>
  <c r="R2609"/>
  <c r="BS2609" s="1"/>
  <c r="BI2458"/>
  <c r="H2459"/>
  <c r="Q2292"/>
  <c r="BR2290"/>
  <c r="BJ2257"/>
  <c r="E114" i="14" s="1"/>
  <c r="I2259" i="1"/>
  <c r="CC2070"/>
  <c r="BB2113"/>
  <c r="CC2113" s="1"/>
  <c r="BP2070"/>
  <c r="O2113"/>
  <c r="AZ2065"/>
  <c r="CA2065" s="1"/>
  <c r="CA2063"/>
  <c r="CC2198"/>
  <c r="X113" i="14" s="1"/>
  <c r="BB2261" i="1"/>
  <c r="CC2261" s="1"/>
  <c r="AE2262"/>
  <c r="AE2608"/>
  <c r="CB2261"/>
  <c r="BA2263"/>
  <c r="CB2263" s="1"/>
  <c r="AW2063"/>
  <c r="AW1871"/>
  <c r="AY1773"/>
  <c r="AY1864"/>
  <c r="AY1869"/>
  <c r="BQ1657"/>
  <c r="BQ1656"/>
  <c r="O963"/>
  <c r="BP961"/>
  <c r="Q726"/>
  <c r="BR726" s="1"/>
  <c r="BR606"/>
  <c r="BX606" s="1"/>
  <c r="BX765"/>
  <c r="D12" i="5"/>
  <c r="S12" s="1"/>
  <c r="F9"/>
  <c r="H9" s="1"/>
  <c r="CC2551" i="1"/>
  <c r="Y496" i="2" s="1"/>
  <c r="BB2560" i="1"/>
  <c r="CC2560" s="1"/>
  <c r="X21" i="7" s="1"/>
  <c r="L1092" i="1"/>
  <c r="BM1092" s="1"/>
  <c r="BM1090"/>
  <c r="Y2261"/>
  <c r="BR2009"/>
  <c r="Q2148"/>
  <c r="BR2148" s="1"/>
  <c r="CF1947"/>
  <c r="BS1947"/>
  <c r="N1063"/>
  <c r="BO1063" s="1"/>
  <c r="J14" i="5" s="1"/>
  <c r="BO1062" i="1"/>
  <c r="L485"/>
  <c r="BM483"/>
  <c r="BB214"/>
  <c r="CC214" s="1"/>
  <c r="X18" i="4" s="1"/>
  <c r="CC211" i="1"/>
  <c r="X18" i="14" s="1"/>
  <c r="BP1753" i="1"/>
  <c r="BN485"/>
  <c r="BM1013"/>
  <c r="I358" i="2" s="1"/>
  <c r="BS1013" i="1"/>
  <c r="O358" i="2" s="1"/>
  <c r="BI1467" i="1"/>
  <c r="BK848"/>
  <c r="BL479"/>
  <c r="BS1260"/>
  <c r="BJ2811"/>
  <c r="BW2973"/>
  <c r="BW2988" s="1"/>
  <c r="AL3014"/>
  <c r="AY3012"/>
  <c r="BX3001"/>
  <c r="BP2209"/>
  <c r="K12" i="7" s="1"/>
  <c r="T12" s="1"/>
  <c r="BM2075" i="1"/>
  <c r="BS1793"/>
  <c r="BX2369"/>
  <c r="AY2309"/>
  <c r="AY2294"/>
  <c r="BX2596"/>
  <c r="T258" i="2" s="1"/>
  <c r="BW2108" i="1"/>
  <c r="BY2398"/>
  <c r="BY1563"/>
  <c r="BP1524"/>
  <c r="BY1524" s="1"/>
  <c r="BI1256"/>
  <c r="BS1056"/>
  <c r="BM990"/>
  <c r="AI2445"/>
  <c r="AX2607"/>
  <c r="BY2044"/>
  <c r="BR1754"/>
  <c r="BX1297"/>
  <c r="BM1255"/>
  <c r="BW1195"/>
  <c r="BX2295"/>
  <c r="BM1698"/>
  <c r="BX1261"/>
  <c r="BX994"/>
  <c r="BW949"/>
  <c r="AX2608"/>
  <c r="BY743"/>
  <c r="U88" i="2" s="1"/>
  <c r="U91" s="1"/>
  <c r="AW2607" i="1"/>
  <c r="BY1159"/>
  <c r="BM953"/>
  <c r="BY953" s="1"/>
  <c r="BP691"/>
  <c r="BP709"/>
  <c r="AX739"/>
  <c r="O606"/>
  <c r="O607" s="1"/>
  <c r="BN757"/>
  <c r="BL870"/>
  <c r="G11" i="5" s="1"/>
  <c r="BO848" i="1"/>
  <c r="R756"/>
  <c r="BS756" s="1"/>
  <c r="N10" i="5" s="1"/>
  <c r="BN724" i="1"/>
  <c r="BR479"/>
  <c r="BP719"/>
  <c r="BJ604"/>
  <c r="BM847"/>
  <c r="BM845"/>
  <c r="BJ326"/>
  <c r="BP307"/>
  <c r="BS362"/>
  <c r="BI873"/>
  <c r="BK474"/>
  <c r="AW739"/>
  <c r="AI738"/>
  <c r="BJ709"/>
  <c r="BM718"/>
  <c r="BJ719"/>
  <c r="AR479"/>
  <c r="BS295"/>
  <c r="BS188"/>
  <c r="BL345"/>
  <c r="G23" i="4" s="1"/>
  <c r="BJ222" i="1"/>
  <c r="E19" i="4" s="1"/>
  <c r="BS147" i="1"/>
  <c r="BQ357"/>
  <c r="BP255"/>
  <c r="BY255" s="1"/>
  <c r="R490"/>
  <c r="BE875"/>
  <c r="CF875" s="1"/>
  <c r="BP675"/>
  <c r="BO725"/>
  <c r="AU607"/>
  <c r="BU607" s="1"/>
  <c r="BR485"/>
  <c r="O870"/>
  <c r="BP870" s="1"/>
  <c r="K11" i="5" s="1"/>
  <c r="BS675" i="1"/>
  <c r="BS605"/>
  <c r="V726"/>
  <c r="BK485"/>
  <c r="BP362"/>
  <c r="BM189"/>
  <c r="BS297"/>
  <c r="BE214"/>
  <c r="CF214" s="1"/>
  <c r="AA18" i="4" s="1"/>
  <c r="BP150" i="1"/>
  <c r="BI490"/>
  <c r="BN725"/>
  <c r="BK873"/>
  <c r="BM734"/>
  <c r="AY1540"/>
  <c r="V1754"/>
  <c r="Z2152"/>
  <c r="BJ1752"/>
  <c r="BP1656"/>
  <c r="AO1463"/>
  <c r="Y1437"/>
  <c r="BP1752"/>
  <c r="BM1405"/>
  <c r="BR1273"/>
  <c r="AU1475"/>
  <c r="BU1475" s="1"/>
  <c r="AL1057"/>
  <c r="BS1012"/>
  <c r="O357" i="2" s="1"/>
  <c r="BM674" i="1"/>
  <c r="AB327"/>
  <c r="BP324"/>
  <c r="L552" i="2" s="1"/>
  <c r="BS1420" i="1"/>
  <c r="V1263"/>
  <c r="AW1061"/>
  <c r="AW1063" s="1"/>
  <c r="BH345"/>
  <c r="C23" i="4" s="1"/>
  <c r="BJ1277" i="1"/>
  <c r="BJ1261"/>
  <c r="BJ1253"/>
  <c r="E45" i="14" s="1"/>
  <c r="BP1061" i="1"/>
  <c r="K40" i="14" s="1"/>
  <c r="BQ1030" i="1"/>
  <c r="BK721"/>
  <c r="BR298"/>
  <c r="P1063"/>
  <c r="BQ1063" s="1"/>
  <c r="L14" i="5" s="1"/>
  <c r="BM1137" i="1"/>
  <c r="BS1317"/>
  <c r="BP1261"/>
  <c r="BS1017"/>
  <c r="BS1029"/>
  <c r="AE1018"/>
  <c r="BK677"/>
  <c r="BS639"/>
  <c r="BO357"/>
  <c r="BP1270"/>
  <c r="BS1753"/>
  <c r="BM1551"/>
  <c r="BP1462"/>
  <c r="BR1357"/>
  <c r="M46" i="14" s="1"/>
  <c r="BS1290" i="1"/>
  <c r="O280" i="2" s="1"/>
  <c r="BK1130" i="1"/>
  <c r="O1092"/>
  <c r="BP1092" s="1"/>
  <c r="K16" i="5" s="1"/>
  <c r="AW1754" i="1"/>
  <c r="BJ1753"/>
  <c r="AK2152"/>
  <c r="BR1437"/>
  <c r="M22" i="5" s="1"/>
  <c r="BM1406" i="1"/>
  <c r="BO1355"/>
  <c r="BS1167"/>
  <c r="R1092"/>
  <c r="BS1092" s="1"/>
  <c r="N16" i="5" s="1"/>
  <c r="BR1018" i="1"/>
  <c r="BL875"/>
  <c r="L1250"/>
  <c r="BM1250" s="1"/>
  <c r="BR327"/>
  <c r="M22" i="4" s="1"/>
  <c r="BJ186" i="1"/>
  <c r="BQ345"/>
  <c r="L23" i="4" s="1"/>
  <c r="BL1273" i="1"/>
  <c r="BN1030"/>
  <c r="BI1023"/>
  <c r="AO1023"/>
  <c r="AR1463"/>
  <c r="BJ1436"/>
  <c r="F558" i="2" s="1"/>
  <c r="BK345" i="1"/>
  <c r="BO214"/>
  <c r="J18" i="4" s="1"/>
  <c r="BN1754" i="1"/>
  <c r="BI1657"/>
  <c r="BM1436"/>
  <c r="I558" i="2" s="1"/>
  <c r="BP1349" i="1"/>
  <c r="AT1063"/>
  <c r="BT1063" s="1"/>
  <c r="O14" i="5" s="1"/>
  <c r="BL725" i="1"/>
  <c r="BN365"/>
  <c r="BS325"/>
  <c r="O553" i="2" s="1"/>
  <c r="BK1407" i="1"/>
  <c r="X2152"/>
  <c r="BS1462"/>
  <c r="BM1462"/>
  <c r="BM1129"/>
  <c r="BM1128"/>
  <c r="H44" i="14" s="1"/>
  <c r="BO1014" i="1"/>
  <c r="BM1017"/>
  <c r="BJ1029"/>
  <c r="BL149"/>
  <c r="G14" i="4" s="1"/>
  <c r="BM1354" i="1"/>
  <c r="AY1951"/>
  <c r="BB2262"/>
  <c r="AY2323"/>
  <c r="BM2879"/>
  <c r="BM3017" s="1"/>
  <c r="U2991"/>
  <c r="AS2991"/>
  <c r="X2991"/>
  <c r="BD2991"/>
  <c r="AS2996"/>
  <c r="T2996"/>
  <c r="BD2996"/>
  <c r="CC2988"/>
  <c r="X39" i="7" s="1"/>
  <c r="X40" s="1"/>
  <c r="AM2996" i="1"/>
  <c r="CE2961"/>
  <c r="Z39" i="5" s="1"/>
  <c r="AL3017" i="1"/>
  <c r="BE3007"/>
  <c r="AX2880"/>
  <c r="AX2886" s="1"/>
  <c r="BW3003"/>
  <c r="BW3012"/>
  <c r="BN3014"/>
  <c r="BH3014"/>
  <c r="BK2755"/>
  <c r="F190" i="14" s="1"/>
  <c r="BJ3003" i="1"/>
  <c r="BL3007"/>
  <c r="AY3001"/>
  <c r="AB3016"/>
  <c r="BU2800"/>
  <c r="BU2995" s="1"/>
  <c r="BK2804"/>
  <c r="F188" i="14" s="1"/>
  <c r="BB3014" i="1"/>
  <c r="AB3014"/>
  <c r="Y3016"/>
  <c r="R2755"/>
  <c r="CF3001"/>
  <c r="BH3007"/>
  <c r="BM3001"/>
  <c r="BV2804"/>
  <c r="Q188" i="14" s="1"/>
  <c r="CD3014" i="1"/>
  <c r="AR3007"/>
  <c r="BL3017"/>
  <c r="BB3007"/>
  <c r="BR3014"/>
  <c r="BL2755"/>
  <c r="G190" i="14" s="1"/>
  <c r="BG3014" i="1"/>
  <c r="AW3014"/>
  <c r="AY2750"/>
  <c r="AY3011"/>
  <c r="AB2800"/>
  <c r="AB2995" s="1"/>
  <c r="V2991"/>
  <c r="BM2751"/>
  <c r="H38" i="5" s="1"/>
  <c r="CC3012" i="1"/>
  <c r="CE3007"/>
  <c r="BV3014"/>
  <c r="BB2607"/>
  <c r="BN2448"/>
  <c r="BX2406"/>
  <c r="T425" i="2" s="1"/>
  <c r="BX2388" i="1"/>
  <c r="BX2289"/>
  <c r="BX2088"/>
  <c r="BW1943"/>
  <c r="BW1905"/>
  <c r="BW1810"/>
  <c r="BX1798"/>
  <c r="BW1683"/>
  <c r="BW1571"/>
  <c r="BX1458"/>
  <c r="BX1448"/>
  <c r="BX2440"/>
  <c r="BY2340"/>
  <c r="BX2257"/>
  <c r="BY2253"/>
  <c r="U169" i="2" s="1"/>
  <c r="BY1918" i="1"/>
  <c r="BY1874"/>
  <c r="BY1826"/>
  <c r="BY2596"/>
  <c r="U258" i="2" s="1"/>
  <c r="BW2556" i="1"/>
  <c r="BJ2444"/>
  <c r="BW2406"/>
  <c r="S425" i="2" s="1"/>
  <c r="BX2319" i="1"/>
  <c r="BX2294"/>
  <c r="BX2237"/>
  <c r="BW2232"/>
  <c r="BW2218"/>
  <c r="BX2198"/>
  <c r="BW2126"/>
  <c r="BW2119"/>
  <c r="R21" i="6" s="1"/>
  <c r="BW2088" i="1"/>
  <c r="BS2059"/>
  <c r="BP2060"/>
  <c r="BX1934"/>
  <c r="BX1900"/>
  <c r="BW1837"/>
  <c r="BX1814"/>
  <c r="BW1798"/>
  <c r="BW1773"/>
  <c r="BX1734"/>
  <c r="BX2491"/>
  <c r="BY2391"/>
  <c r="BY2332"/>
  <c r="BY2317"/>
  <c r="BY2079"/>
  <c r="BY2069"/>
  <c r="BY1966"/>
  <c r="BY1855"/>
  <c r="AI2494"/>
  <c r="AI2495" s="1"/>
  <c r="BX2346"/>
  <c r="BS2305"/>
  <c r="BS2257"/>
  <c r="N114" i="14" s="1"/>
  <c r="BW2227" i="1"/>
  <c r="BY2182"/>
  <c r="BW2172"/>
  <c r="S45" i="2" s="1"/>
  <c r="BX2111" i="1"/>
  <c r="BW2028"/>
  <c r="BP2007"/>
  <c r="BW1947"/>
  <c r="BW1900"/>
  <c r="BX1833"/>
  <c r="BW1739"/>
  <c r="AY2514"/>
  <c r="AY2400"/>
  <c r="BS2388"/>
  <c r="AY2338"/>
  <c r="BO2278"/>
  <c r="BP2255"/>
  <c r="BY2255" s="1"/>
  <c r="BM2245"/>
  <c r="BP2237"/>
  <c r="AY2209"/>
  <c r="BP2051"/>
  <c r="BY2051" s="1"/>
  <c r="BP2037"/>
  <c r="BY2037" s="1"/>
  <c r="AY1985"/>
  <c r="BP1980"/>
  <c r="BY1980" s="1"/>
  <c r="BS1964"/>
  <c r="BP1910"/>
  <c r="BX1889"/>
  <c r="BP1876"/>
  <c r="BM1857"/>
  <c r="BP1852"/>
  <c r="BY1852" s="1"/>
  <c r="BM1833"/>
  <c r="BP1828"/>
  <c r="BY1828" s="1"/>
  <c r="BP1777"/>
  <c r="BI1754"/>
  <c r="BP1729"/>
  <c r="BY1729" s="1"/>
  <c r="AY2350"/>
  <c r="AR2494"/>
  <c r="AR2495" s="1"/>
  <c r="AY2639"/>
  <c r="AY2603"/>
  <c r="BL2300"/>
  <c r="BO2261"/>
  <c r="AB2607"/>
  <c r="BW2041"/>
  <c r="BX1625"/>
  <c r="BX1596"/>
  <c r="BX1571"/>
  <c r="BW1548"/>
  <c r="BX1406"/>
  <c r="BW1390"/>
  <c r="BX1173"/>
  <c r="BW1152"/>
  <c r="BX933"/>
  <c r="BX925"/>
  <c r="BB2447"/>
  <c r="CC2447" s="1"/>
  <c r="AZ2449"/>
  <c r="CA2449" s="1"/>
  <c r="BR2278"/>
  <c r="BR2259"/>
  <c r="M11" i="7" s="1"/>
  <c r="BY2248" i="1"/>
  <c r="BY2230"/>
  <c r="U157" i="2" s="1"/>
  <c r="BI2262" i="1"/>
  <c r="AY2024"/>
  <c r="BY2013"/>
  <c r="BY1722"/>
  <c r="BY1602"/>
  <c r="BY1586"/>
  <c r="BY1456"/>
  <c r="U612" i="2" s="1"/>
  <c r="BY1383" i="1"/>
  <c r="BX1271"/>
  <c r="BW1056"/>
  <c r="BX961"/>
  <c r="BQ2262"/>
  <c r="AI2607"/>
  <c r="BN2296"/>
  <c r="BL2262"/>
  <c r="H2610"/>
  <c r="AL2607"/>
  <c r="BX1412"/>
  <c r="BX1380"/>
  <c r="BX1370"/>
  <c r="BW1335"/>
  <c r="BW1305"/>
  <c r="R2447"/>
  <c r="AL2459"/>
  <c r="AL2544" s="1"/>
  <c r="BM2258"/>
  <c r="P2610"/>
  <c r="AY2141"/>
  <c r="AY2088"/>
  <c r="BM2046"/>
  <c r="BM2033"/>
  <c r="BS2028"/>
  <c r="BY1929"/>
  <c r="AY1930"/>
  <c r="BP1708"/>
  <c r="BY1708" s="1"/>
  <c r="BP1643"/>
  <c r="BY1643" s="1"/>
  <c r="BP1567"/>
  <c r="BY1567" s="1"/>
  <c r="BP1559"/>
  <c r="BM1453"/>
  <c r="BS1448"/>
  <c r="BJ1348"/>
  <c r="BP1305"/>
  <c r="BO1250"/>
  <c r="BX1137"/>
  <c r="BX1129"/>
  <c r="BX1013"/>
  <c r="T358" i="2" s="1"/>
  <c r="BX746" i="1"/>
  <c r="BX649"/>
  <c r="BX461"/>
  <c r="BX363"/>
  <c r="AB2608"/>
  <c r="BY1217"/>
  <c r="U321" i="2" s="1"/>
  <c r="U323" s="1"/>
  <c r="BY1207" i="1"/>
  <c r="U325" i="2" s="1"/>
  <c r="U327" s="1"/>
  <c r="BY1197" i="1"/>
  <c r="BL1057"/>
  <c r="BM1043"/>
  <c r="BR874"/>
  <c r="BP753"/>
  <c r="K36" i="14" s="1"/>
  <c r="BS703" i="1"/>
  <c r="BS649"/>
  <c r="BM619"/>
  <c r="BY540"/>
  <c r="BS507"/>
  <c r="BP478"/>
  <c r="BP477"/>
  <c r="BL357"/>
  <c r="BS339"/>
  <c r="BS321"/>
  <c r="BW971"/>
  <c r="BX720"/>
  <c r="BW709"/>
  <c r="BW563"/>
  <c r="BW334"/>
  <c r="BJ2443"/>
  <c r="BR1924"/>
  <c r="M18" i="6" s="1"/>
  <c r="BY1808" i="1"/>
  <c r="BY1666"/>
  <c r="BY1632"/>
  <c r="BY1581"/>
  <c r="BY1530"/>
  <c r="BY1067"/>
  <c r="BY1002"/>
  <c r="U387" i="2" s="1"/>
  <c r="U389" s="1"/>
  <c r="BY965" i="1"/>
  <c r="U381" i="2" s="1"/>
  <c r="BW354" i="1"/>
  <c r="BY403"/>
  <c r="BS2007"/>
  <c r="BW941"/>
  <c r="BW933"/>
  <c r="BX921"/>
  <c r="BW885"/>
  <c r="BX685"/>
  <c r="BX676"/>
  <c r="BX639"/>
  <c r="BX575"/>
  <c r="BX563"/>
  <c r="BX477"/>
  <c r="BX334"/>
  <c r="BX321"/>
  <c r="I2607"/>
  <c r="BS2008"/>
  <c r="BM1943"/>
  <c r="BM1397"/>
  <c r="BM1375"/>
  <c r="BO1061"/>
  <c r="J40" i="14" s="1"/>
  <c r="BM1009" i="1"/>
  <c r="BM967"/>
  <c r="BM921"/>
  <c r="BY921" s="1"/>
  <c r="BP912"/>
  <c r="BY912" s="1"/>
  <c r="BP904"/>
  <c r="BY904" s="1"/>
  <c r="BP893"/>
  <c r="BY893" s="1"/>
  <c r="BP885"/>
  <c r="BP765"/>
  <c r="K12" i="5" s="1"/>
  <c r="BI874" i="1"/>
  <c r="BY746"/>
  <c r="BS697"/>
  <c r="BS563"/>
  <c r="BJ477"/>
  <c r="AR2607"/>
  <c r="AU2610"/>
  <c r="BU2610" s="1"/>
  <c r="BY1962"/>
  <c r="BQ1022"/>
  <c r="L39" i="14" s="1"/>
  <c r="BP339" i="1"/>
  <c r="BP321"/>
  <c r="BS269"/>
  <c r="BM222"/>
  <c r="BY212"/>
  <c r="BY190"/>
  <c r="BY1400"/>
  <c r="BN1057"/>
  <c r="BH1062"/>
  <c r="BP1309"/>
  <c r="BY1309" s="1"/>
  <c r="BP1301"/>
  <c r="BY1134"/>
  <c r="BL1010"/>
  <c r="BS765"/>
  <c r="N12" i="5" s="1"/>
  <c r="BY213" i="1"/>
  <c r="BX189"/>
  <c r="BS307"/>
  <c r="BP262"/>
  <c r="BY1997"/>
  <c r="BO1022"/>
  <c r="J39" i="14" s="1"/>
  <c r="BY988" i="1"/>
  <c r="U365" i="2" s="1"/>
  <c r="U367" s="1"/>
  <c r="BY959" i="1"/>
  <c r="BY175"/>
  <c r="U240" i="2" s="1"/>
  <c r="BY2968" i="1"/>
  <c r="BY2987" s="1"/>
  <c r="E39" i="6"/>
  <c r="BY2698" i="1"/>
  <c r="AY211"/>
  <c r="AE1263"/>
  <c r="AI365"/>
  <c r="AY1178"/>
  <c r="AW1263"/>
  <c r="V738"/>
  <c r="AE1754"/>
  <c r="AR1010"/>
  <c r="L757"/>
  <c r="AJ877"/>
  <c r="AW725"/>
  <c r="AY619"/>
  <c r="AY594"/>
  <c r="AY465"/>
  <c r="AJ740"/>
  <c r="AO641"/>
  <c r="AQ727"/>
  <c r="AZ740"/>
  <c r="CA740" s="1"/>
  <c r="AO677"/>
  <c r="AT877"/>
  <c r="BT877" s="1"/>
  <c r="BE298"/>
  <c r="CF298" s="1"/>
  <c r="AA21" i="4" s="1"/>
  <c r="AT740" i="1"/>
  <c r="BT740" s="1"/>
  <c r="Y724"/>
  <c r="AY953"/>
  <c r="AY1004"/>
  <c r="AY1380"/>
  <c r="AY1734"/>
  <c r="AI1754"/>
  <c r="AY1693"/>
  <c r="AY1608"/>
  <c r="AY1592"/>
  <c r="R1463"/>
  <c r="L1463"/>
  <c r="AY1511"/>
  <c r="AY1766"/>
  <c r="AL1407"/>
  <c r="AY1301"/>
  <c r="BE1263"/>
  <c r="CF1263" s="1"/>
  <c r="V725"/>
  <c r="O1018"/>
  <c r="AF1024"/>
  <c r="AO1291"/>
  <c r="AB1057"/>
  <c r="BE1023"/>
  <c r="CF1023" s="1"/>
  <c r="S1359"/>
  <c r="S1469" s="1"/>
  <c r="AY1596"/>
  <c r="AY1563"/>
  <c r="BE738"/>
  <c r="CF738" s="1"/>
  <c r="AY344"/>
  <c r="AE1407"/>
  <c r="AO1063"/>
  <c r="AL1437"/>
  <c r="L1130"/>
  <c r="AL739"/>
  <c r="T740"/>
  <c r="AW756"/>
  <c r="AW877" s="1"/>
  <c r="AR873"/>
  <c r="AX725"/>
  <c r="AS491"/>
  <c r="AY150"/>
  <c r="AW738"/>
  <c r="AY961"/>
  <c r="AY963" s="1"/>
  <c r="AM1024"/>
  <c r="AY1625"/>
  <c r="AY1616"/>
  <c r="AI1463"/>
  <c r="AY1688"/>
  <c r="AZ1359"/>
  <c r="CA1359" s="1"/>
  <c r="V20" i="5" s="1"/>
  <c r="AY1309" i="1"/>
  <c r="AB1437"/>
  <c r="V1057"/>
  <c r="AI1286"/>
  <c r="AY1183"/>
  <c r="AI1263"/>
  <c r="AY908"/>
  <c r="I1263"/>
  <c r="I1291"/>
  <c r="AY889"/>
  <c r="V739"/>
  <c r="AI1023"/>
  <c r="Y1014"/>
  <c r="AB1010"/>
  <c r="R1010"/>
  <c r="AB739"/>
  <c r="AB1022"/>
  <c r="AY1588"/>
  <c r="Y365"/>
  <c r="AG740"/>
  <c r="AS740"/>
  <c r="AE641"/>
  <c r="AM727"/>
  <c r="AZ491"/>
  <c r="CA491" s="1"/>
  <c r="V7" i="5" s="1"/>
  <c r="S1024" i="1"/>
  <c r="O1437"/>
  <c r="AX1057"/>
  <c r="AM740"/>
  <c r="AI1291"/>
  <c r="AY1152"/>
  <c r="AY255"/>
  <c r="Y738"/>
  <c r="AX757"/>
  <c r="AD727"/>
  <c r="BE873"/>
  <c r="CF873" s="1"/>
  <c r="AF727"/>
  <c r="L479"/>
  <c r="AI485"/>
  <c r="J491"/>
  <c r="AI877"/>
  <c r="V365"/>
  <c r="L298"/>
  <c r="AX607"/>
  <c r="H491"/>
  <c r="AY1375"/>
  <c r="AY1425"/>
  <c r="AY1536"/>
  <c r="AY1643"/>
  <c r="AY1703"/>
  <c r="AY1724"/>
  <c r="AY1519"/>
  <c r="I1754"/>
  <c r="BE1552"/>
  <c r="I1407"/>
  <c r="L1407"/>
  <c r="AW1357"/>
  <c r="AW1467" s="1"/>
  <c r="AL1010"/>
  <c r="BC740"/>
  <c r="CD740" s="1"/>
  <c r="BC1359"/>
  <c r="CD1359" s="1"/>
  <c r="Y20" i="5" s="1"/>
  <c r="Y20" i="15" s="1"/>
  <c r="Y20" i="34" s="1"/>
  <c r="AY1195" i="1"/>
  <c r="AW1291"/>
  <c r="R1061"/>
  <c r="BB1018"/>
  <c r="CC1018" s="1"/>
  <c r="Y1355"/>
  <c r="V1063"/>
  <c r="V1407"/>
  <c r="I1092"/>
  <c r="BJ1092" s="1"/>
  <c r="AO1010"/>
  <c r="AY1106"/>
  <c r="AY1090"/>
  <c r="AY697"/>
  <c r="AR721"/>
  <c r="AY540"/>
  <c r="BE365"/>
  <c r="CF365" s="1"/>
  <c r="AY339"/>
  <c r="R1407"/>
  <c r="AY1129"/>
  <c r="AR1355"/>
  <c r="AY925"/>
  <c r="AB1263"/>
  <c r="AL721"/>
  <c r="AX756"/>
  <c r="AC740"/>
  <c r="AG727"/>
  <c r="AR725"/>
  <c r="AY625"/>
  <c r="AW726"/>
  <c r="AL725"/>
  <c r="J877"/>
  <c r="L725"/>
  <c r="N491"/>
  <c r="K491"/>
  <c r="AH491"/>
  <c r="L327"/>
  <c r="R298"/>
  <c r="AY213"/>
  <c r="AL298"/>
  <c r="AK491"/>
  <c r="Y345"/>
  <c r="R725"/>
  <c r="AY581"/>
  <c r="AY990"/>
  <c r="AA1024"/>
  <c r="AY1532"/>
  <c r="AY1571"/>
  <c r="AY1453"/>
  <c r="AL1754"/>
  <c r="AY1683"/>
  <c r="AE1552"/>
  <c r="AY1406"/>
  <c r="Y1407"/>
  <c r="O1407"/>
  <c r="AY893"/>
  <c r="AX677"/>
  <c r="AI641"/>
  <c r="AO327"/>
  <c r="AL1552"/>
  <c r="R1355"/>
  <c r="BE1057"/>
  <c r="CF1057" s="1"/>
  <c r="AE1010"/>
  <c r="AY937"/>
  <c r="I1130"/>
  <c r="BB1057"/>
  <c r="CC1057" s="1"/>
  <c r="I1355"/>
  <c r="Y1552"/>
  <c r="AR1263"/>
  <c r="AY1575"/>
  <c r="AO1057"/>
  <c r="AY1107"/>
  <c r="AI1437"/>
  <c r="R1472"/>
  <c r="R1273"/>
  <c r="R1014"/>
  <c r="AO1022"/>
  <c r="AO1018"/>
  <c r="AX1472"/>
  <c r="AX1475" s="1"/>
  <c r="AX1273"/>
  <c r="V1030"/>
  <c r="V1014"/>
  <c r="V1022"/>
  <c r="L1057"/>
  <c r="L1061"/>
  <c r="AW1022"/>
  <c r="AY1232"/>
  <c r="AY1277"/>
  <c r="AI1355"/>
  <c r="BB1472"/>
  <c r="BB1273"/>
  <c r="CC1273" s="1"/>
  <c r="AW1023"/>
  <c r="R1030"/>
  <c r="AX1030"/>
  <c r="L1030"/>
  <c r="AY967"/>
  <c r="AY1016"/>
  <c r="AY1365"/>
  <c r="AY1405"/>
  <c r="BB1358"/>
  <c r="BB1357"/>
  <c r="BB1355"/>
  <c r="CC1355" s="1"/>
  <c r="AY1317"/>
  <c r="V1355"/>
  <c r="AB1014"/>
  <c r="AB1023"/>
  <c r="AY1013"/>
  <c r="AY1029"/>
  <c r="AI1472"/>
  <c r="AI1475" s="1"/>
  <c r="AI1273"/>
  <c r="Y1057"/>
  <c r="Y1062"/>
  <c r="Y1063" s="1"/>
  <c r="O1014"/>
  <c r="AR1030"/>
  <c r="AY1559"/>
  <c r="L1273"/>
  <c r="L1472"/>
  <c r="AL1472"/>
  <c r="AL1475" s="1"/>
  <c r="AL1273"/>
  <c r="AI1014"/>
  <c r="AI1022"/>
  <c r="AI1057"/>
  <c r="AI1061"/>
  <c r="AI1063" s="1"/>
  <c r="AY1262"/>
  <c r="AY1272"/>
  <c r="AY1474" s="1"/>
  <c r="O1472"/>
  <c r="O1273"/>
  <c r="BE1022"/>
  <c r="BE1018"/>
  <c r="CF1018" s="1"/>
  <c r="AI1030"/>
  <c r="I1030"/>
  <c r="L1014"/>
  <c r="Y1030"/>
  <c r="AY1354"/>
  <c r="AI1407"/>
  <c r="AR1273"/>
  <c r="AY1017"/>
  <c r="AY1128"/>
  <c r="AY277"/>
  <c r="AE877"/>
  <c r="AX738"/>
  <c r="AO365"/>
  <c r="AY1313"/>
  <c r="AY1739"/>
  <c r="AY1305"/>
  <c r="AY1278"/>
  <c r="Y1263"/>
  <c r="AR1475"/>
  <c r="AY929"/>
  <c r="AO1355"/>
  <c r="I1010"/>
  <c r="O1263"/>
  <c r="AY685"/>
  <c r="X877"/>
  <c r="AK877"/>
  <c r="AO738"/>
  <c r="BE739"/>
  <c r="CF739" s="1"/>
  <c r="AY862"/>
  <c r="AB641"/>
  <c r="AE725"/>
  <c r="AZ877"/>
  <c r="CA877" s="1"/>
  <c r="AL877"/>
  <c r="AQ740"/>
  <c r="AY569"/>
  <c r="AB726"/>
  <c r="H877"/>
  <c r="Q877"/>
  <c r="AP491"/>
  <c r="S491"/>
  <c r="AW641"/>
  <c r="V641"/>
  <c r="AI327"/>
  <c r="AR327"/>
  <c r="AU740"/>
  <c r="BU740" s="1"/>
  <c r="AX485"/>
  <c r="AY230"/>
  <c r="W877"/>
  <c r="AD877"/>
  <c r="AY999"/>
  <c r="AE1023"/>
  <c r="AY1385"/>
  <c r="AY1412"/>
  <c r="AY1634"/>
  <c r="AY1621"/>
  <c r="AY1397"/>
  <c r="L1754"/>
  <c r="V1552"/>
  <c r="BB1754"/>
  <c r="CC1754" s="1"/>
  <c r="BB1552"/>
  <c r="AB1552"/>
  <c r="AE1286"/>
  <c r="AX1061"/>
  <c r="AX1063" s="1"/>
  <c r="I1057"/>
  <c r="AY1436"/>
  <c r="BE1291"/>
  <c r="CF1291" s="1"/>
  <c r="AY1210"/>
  <c r="AY1157"/>
  <c r="AX1263"/>
  <c r="AY1190"/>
  <c r="AY1147"/>
  <c r="BE1061"/>
  <c r="BB1437"/>
  <c r="CC1437" s="1"/>
  <c r="AO1263"/>
  <c r="R1018"/>
  <c r="AY949"/>
  <c r="AI1018"/>
  <c r="BE1407"/>
  <c r="CF1407" s="1"/>
  <c r="O1030"/>
  <c r="AW1273"/>
  <c r="AW1472"/>
  <c r="AW1475" s="1"/>
  <c r="AR1022"/>
  <c r="AR1018"/>
  <c r="AW1030"/>
  <c r="AY885"/>
  <c r="AY1028"/>
  <c r="AX1022"/>
  <c r="AY1420"/>
  <c r="AY1435"/>
  <c r="AY1678"/>
  <c r="BE1273"/>
  <c r="CF1273" s="1"/>
  <c r="BE1472"/>
  <c r="I1018"/>
  <c r="BE1030"/>
  <c r="CF1030" s="1"/>
  <c r="AX1357"/>
  <c r="AX1467" s="1"/>
  <c r="AX1355"/>
  <c r="AY994"/>
  <c r="AY1008"/>
  <c r="AY1443"/>
  <c r="AY1461"/>
  <c r="AY1297"/>
  <c r="AY1353"/>
  <c r="V1472"/>
  <c r="V1475" s="1"/>
  <c r="V1273"/>
  <c r="AY1043"/>
  <c r="AY1055"/>
  <c r="AY1061" s="1"/>
  <c r="BB1014"/>
  <c r="CC1014" s="1"/>
  <c r="BB1022"/>
  <c r="AY1038"/>
  <c r="AE1472"/>
  <c r="AE1475" s="1"/>
  <c r="AE1273"/>
  <c r="AX1358"/>
  <c r="AX1468" s="1"/>
  <c r="AO1030"/>
  <c r="AE1030"/>
  <c r="AL1355"/>
  <c r="AY1260"/>
  <c r="AY1167"/>
  <c r="AY1271"/>
  <c r="AY1473" s="1"/>
  <c r="AY1290"/>
  <c r="I1273"/>
  <c r="I1472"/>
  <c r="Y1273"/>
  <c r="Y1472"/>
  <c r="Y1475" s="1"/>
  <c r="AY1270"/>
  <c r="AY1289"/>
  <c r="AY1137"/>
  <c r="AL1014"/>
  <c r="AL1022"/>
  <c r="AB1273"/>
  <c r="AB1472"/>
  <c r="AB1475" s="1"/>
  <c r="AE1022"/>
  <c r="AE1014"/>
  <c r="AB1030"/>
  <c r="AR1014"/>
  <c r="AR1023"/>
  <c r="O1355"/>
  <c r="BB1030"/>
  <c r="CC1030" s="1"/>
  <c r="AO1273"/>
  <c r="AO1472"/>
  <c r="AO1475" s="1"/>
  <c r="BE1357"/>
  <c r="AE1463"/>
  <c r="AY1056"/>
  <c r="AY1062" s="1"/>
  <c r="O721"/>
  <c r="AE739"/>
  <c r="Y327"/>
  <c r="AX298"/>
  <c r="BB848"/>
  <c r="CC848" s="1"/>
  <c r="AW485"/>
  <c r="AO1437"/>
  <c r="AB1754"/>
  <c r="AO1754"/>
  <c r="AY1283"/>
  <c r="AY1261"/>
  <c r="AE1063"/>
  <c r="W740"/>
  <c r="AY575"/>
  <c r="U740"/>
  <c r="R641"/>
  <c r="BE721"/>
  <c r="CF721" s="1"/>
  <c r="Z727"/>
  <c r="AI726"/>
  <c r="AY347"/>
  <c r="Y298"/>
  <c r="AQ491"/>
  <c r="AY863"/>
  <c r="AO739"/>
  <c r="AO737"/>
  <c r="R726"/>
  <c r="AY945"/>
  <c r="AY982"/>
  <c r="K1024"/>
  <c r="AQ1024"/>
  <c r="AY1321"/>
  <c r="AY1402"/>
  <c r="AY1630"/>
  <c r="AY1719"/>
  <c r="AY1600"/>
  <c r="AY1583"/>
  <c r="AY1544"/>
  <c r="AI1552"/>
  <c r="AY1462"/>
  <c r="AX1754"/>
  <c r="AY1524"/>
  <c r="AX1407"/>
  <c r="AY1330"/>
  <c r="AB1355"/>
  <c r="AY1698"/>
  <c r="AO1552"/>
  <c r="O1552"/>
  <c r="O1754"/>
  <c r="AL1061"/>
  <c r="AL1063" s="1"/>
  <c r="AY941"/>
  <c r="L677"/>
  <c r="R1437"/>
  <c r="AR1291"/>
  <c r="AY1242"/>
  <c r="AY1237"/>
  <c r="AY1200"/>
  <c r="AY1048"/>
  <c r="AY971"/>
  <c r="AY1279"/>
  <c r="AY1220"/>
  <c r="AY1205"/>
  <c r="AY1173"/>
  <c r="AL1291"/>
  <c r="BB1263"/>
  <c r="CC1263" s="1"/>
  <c r="AY976"/>
  <c r="AW1407"/>
  <c r="AE1057"/>
  <c r="Z1469"/>
  <c r="AY1009"/>
  <c r="I485"/>
  <c r="AY709"/>
  <c r="AY703"/>
  <c r="O641"/>
  <c r="R607"/>
  <c r="AU491"/>
  <c r="BU491" s="1"/>
  <c r="P7" i="5" s="1"/>
  <c r="AW490" i="1"/>
  <c r="AL365"/>
  <c r="Y485"/>
  <c r="AW298"/>
  <c r="BB298"/>
  <c r="CC298" s="1"/>
  <c r="X21" i="4" s="1"/>
  <c r="BE327" i="1"/>
  <c r="CF327" s="1"/>
  <c r="AA22" i="4" s="1"/>
  <c r="AB721" i="1"/>
  <c r="N877"/>
  <c r="AI479"/>
  <c r="AE365"/>
  <c r="BB677"/>
  <c r="CC677" s="1"/>
  <c r="AY249"/>
  <c r="AY334"/>
  <c r="AY639"/>
  <c r="AX721"/>
  <c r="U877"/>
  <c r="BD877"/>
  <c r="CE877" s="1"/>
  <c r="BE641"/>
  <c r="CF641" s="1"/>
  <c r="I725"/>
  <c r="AK740"/>
  <c r="AE721"/>
  <c r="U727"/>
  <c r="R677"/>
  <c r="AY557"/>
  <c r="AY755"/>
  <c r="AV740"/>
  <c r="BV740" s="1"/>
  <c r="L848"/>
  <c r="AX726"/>
  <c r="BD740"/>
  <c r="CE740" s="1"/>
  <c r="AX365"/>
  <c r="AR149"/>
  <c r="AR485"/>
  <c r="V721"/>
  <c r="X727"/>
  <c r="Z491"/>
  <c r="AB479"/>
  <c r="AR298"/>
  <c r="AC492"/>
  <c r="AY284"/>
  <c r="I149"/>
  <c r="R149"/>
  <c r="AB298"/>
  <c r="BB365"/>
  <c r="CC365" s="1"/>
  <c r="AB725"/>
  <c r="AX489"/>
  <c r="AX492" s="1"/>
  <c r="AN727"/>
  <c r="BB721"/>
  <c r="CC721" s="1"/>
  <c r="L641"/>
  <c r="AL726"/>
  <c r="AR877"/>
  <c r="S727"/>
  <c r="AY363"/>
  <c r="AO298"/>
  <c r="AE738"/>
  <c r="BB641"/>
  <c r="CC641" s="1"/>
  <c r="AL848"/>
  <c r="AO725"/>
  <c r="U491"/>
  <c r="AE298"/>
  <c r="AY236"/>
  <c r="V298"/>
  <c r="AE327"/>
  <c r="O298"/>
  <c r="O677"/>
  <c r="O365"/>
  <c r="V489"/>
  <c r="V492" s="1"/>
  <c r="V737"/>
  <c r="V677"/>
  <c r="AE677"/>
  <c r="AE737"/>
  <c r="AO756"/>
  <c r="AO877" s="1"/>
  <c r="AO873"/>
  <c r="AO757"/>
  <c r="AF492"/>
  <c r="AF491"/>
  <c r="Y677"/>
  <c r="Y737"/>
  <c r="BD492"/>
  <c r="CE492" s="1"/>
  <c r="BD491"/>
  <c r="CE491" s="1"/>
  <c r="Z7" i="5" s="1"/>
  <c r="AY753" i="1"/>
  <c r="AY734"/>
  <c r="V724"/>
  <c r="V607"/>
  <c r="AE607"/>
  <c r="AE724"/>
  <c r="BE677"/>
  <c r="CF677" s="1"/>
  <c r="BE737"/>
  <c r="CF737" s="1"/>
  <c r="AR677"/>
  <c r="AR737"/>
  <c r="AG492"/>
  <c r="AG491"/>
  <c r="X492"/>
  <c r="X491"/>
  <c r="AY649"/>
  <c r="AY674"/>
  <c r="AI677"/>
  <c r="AI737"/>
  <c r="BE724"/>
  <c r="CF724" s="1"/>
  <c r="AW607"/>
  <c r="AW724"/>
  <c r="AB756"/>
  <c r="AB877" s="1"/>
  <c r="AB873"/>
  <c r="AB757"/>
  <c r="AV492"/>
  <c r="BV492" s="1"/>
  <c r="AV491"/>
  <c r="BV491" s="1"/>
  <c r="Q7" i="5" s="1"/>
  <c r="AR607" i="1"/>
  <c r="AR724"/>
  <c r="BA492"/>
  <c r="CB492" s="1"/>
  <c r="BA491"/>
  <c r="CB491" s="1"/>
  <c r="W7" i="5" s="1"/>
  <c r="AY484" i="1"/>
  <c r="AY478"/>
  <c r="AY176"/>
  <c r="AY186"/>
  <c r="AY847"/>
  <c r="M877"/>
  <c r="AC877"/>
  <c r="AY473"/>
  <c r="AO345"/>
  <c r="I327"/>
  <c r="AY212"/>
  <c r="I298"/>
  <c r="AR738"/>
  <c r="M491"/>
  <c r="AY675"/>
  <c r="I870"/>
  <c r="AO490"/>
  <c r="L721"/>
  <c r="L365"/>
  <c r="AW721"/>
  <c r="AW327"/>
  <c r="BE345"/>
  <c r="CF345" s="1"/>
  <c r="AA23" i="4" s="1"/>
  <c r="AY297" i="1"/>
  <c r="I345"/>
  <c r="AY600"/>
  <c r="AY715"/>
  <c r="AY746"/>
  <c r="AP877"/>
  <c r="AL641"/>
  <c r="AY676"/>
  <c r="AY563"/>
  <c r="AY604"/>
  <c r="AY845"/>
  <c r="AG877"/>
  <c r="Z877"/>
  <c r="AB848"/>
  <c r="AR641"/>
  <c r="O725"/>
  <c r="AS727"/>
  <c r="AF877"/>
  <c r="AY461"/>
  <c r="AY472"/>
  <c r="AY861"/>
  <c r="BE725"/>
  <c r="CF725" s="1"/>
  <c r="T877"/>
  <c r="AA877"/>
  <c r="AO721"/>
  <c r="AJ727"/>
  <c r="AQ877"/>
  <c r="W491"/>
  <c r="AB345"/>
  <c r="R365"/>
  <c r="I641"/>
  <c r="T727"/>
  <c r="L724"/>
  <c r="AY326"/>
  <c r="BE490"/>
  <c r="AY718"/>
  <c r="AX737"/>
  <c r="AI298"/>
  <c r="AL607"/>
  <c r="I724"/>
  <c r="AN492"/>
  <c r="AN491"/>
  <c r="AO607"/>
  <c r="AO724"/>
  <c r="P492"/>
  <c r="P491"/>
  <c r="AY477"/>
  <c r="AY483"/>
  <c r="AI607"/>
  <c r="AI724"/>
  <c r="BB724"/>
  <c r="O474"/>
  <c r="O490"/>
  <c r="AL737"/>
  <c r="AL677"/>
  <c r="O724"/>
  <c r="Q492"/>
  <c r="BR492" s="1"/>
  <c r="Q491"/>
  <c r="AY362"/>
  <c r="AY222"/>
  <c r="R721"/>
  <c r="BB737"/>
  <c r="AY640"/>
  <c r="AY188"/>
  <c r="AB724"/>
  <c r="I365"/>
  <c r="AY846"/>
  <c r="BA877"/>
  <c r="CB877" s="1"/>
  <c r="Y848"/>
  <c r="AE485"/>
  <c r="AY638"/>
  <c r="AY325"/>
  <c r="AY507"/>
  <c r="AY587"/>
  <c r="AY614"/>
  <c r="AY719"/>
  <c r="AY868"/>
  <c r="AY876" s="1"/>
  <c r="AY765"/>
  <c r="S877"/>
  <c r="AY655"/>
  <c r="AX641"/>
  <c r="AY605"/>
  <c r="I848"/>
  <c r="BJ848" s="1"/>
  <c r="I677"/>
  <c r="K877"/>
  <c r="AO848"/>
  <c r="AY720"/>
  <c r="O756"/>
  <c r="AY321"/>
  <c r="W727"/>
  <c r="AA727"/>
  <c r="Y725"/>
  <c r="Y607"/>
  <c r="O848"/>
  <c r="AB485"/>
  <c r="AW345"/>
  <c r="AY324"/>
  <c r="AY262"/>
  <c r="Y721"/>
  <c r="AI721"/>
  <c r="I721"/>
  <c r="AF740"/>
  <c r="Y641"/>
  <c r="AY296"/>
  <c r="AY295"/>
  <c r="AR345"/>
  <c r="AY187"/>
  <c r="AB607"/>
  <c r="AY364"/>
  <c r="G342" i="2" l="1"/>
  <c r="H483"/>
  <c r="AD479"/>
  <c r="T19" i="7"/>
  <c r="Q19" i="9" s="1"/>
  <c r="AB483" i="2"/>
  <c r="Y483"/>
  <c r="J270"/>
  <c r="AC308"/>
  <c r="Y233"/>
  <c r="BY2329" i="1"/>
  <c r="G270" i="2"/>
  <c r="E270"/>
  <c r="N270"/>
  <c r="AB233"/>
  <c r="S16" i="6"/>
  <c r="T256" i="2"/>
  <c r="T259" s="1"/>
  <c r="M19" i="6"/>
  <c r="L19"/>
  <c r="L19" i="15" s="1"/>
  <c r="W19" i="6"/>
  <c r="X341" i="2"/>
  <c r="X342" s="1"/>
  <c r="R15" i="6"/>
  <c r="S269" i="2"/>
  <c r="S270" s="1"/>
  <c r="K14" i="6"/>
  <c r="L232" i="2"/>
  <c r="I11" i="6"/>
  <c r="J147" i="2"/>
  <c r="P7" i="6"/>
  <c r="Q43" i="2"/>
  <c r="Q46" s="1"/>
  <c r="I7" i="6"/>
  <c r="J43" i="2"/>
  <c r="J46" s="1"/>
  <c r="AA11" i="6"/>
  <c r="AB147" i="2"/>
  <c r="L188"/>
  <c r="K12" i="6"/>
  <c r="Q10"/>
  <c r="R96" i="2"/>
  <c r="R115" s="1"/>
  <c r="S188"/>
  <c r="S193" s="1"/>
  <c r="R12" i="6"/>
  <c r="M10"/>
  <c r="N96" i="2"/>
  <c r="N115" s="1"/>
  <c r="J19" i="6"/>
  <c r="J19" i="15" s="1"/>
  <c r="O10" i="6"/>
  <c r="P96" i="2"/>
  <c r="P115" s="1"/>
  <c r="Y10" i="6"/>
  <c r="Z96" i="2"/>
  <c r="Z115" s="1"/>
  <c r="K270"/>
  <c r="V19" i="6"/>
  <c r="W341" i="2"/>
  <c r="W342" s="1"/>
  <c r="C7" i="6"/>
  <c r="D43" i="2"/>
  <c r="Y19" i="6"/>
  <c r="Z341" i="2"/>
  <c r="Z342" s="1"/>
  <c r="Z19" i="6"/>
  <c r="AA341" i="2"/>
  <c r="AA342" s="1"/>
  <c r="S14" i="6"/>
  <c r="T232" i="2"/>
  <c r="T233" s="1"/>
  <c r="P10" i="6"/>
  <c r="Q96" i="2"/>
  <c r="Q115" s="1"/>
  <c r="G19" i="6"/>
  <c r="Q19"/>
  <c r="Q19" i="15" s="1"/>
  <c r="D7" i="6"/>
  <c r="E43" i="2"/>
  <c r="E46" s="1"/>
  <c r="V7" i="6"/>
  <c r="W43" i="2"/>
  <c r="W46" s="1"/>
  <c r="P19" i="6"/>
  <c r="P19" i="15" s="1"/>
  <c r="J10" i="6"/>
  <c r="K96" i="2"/>
  <c r="K115" s="1"/>
  <c r="K16" i="6"/>
  <c r="L256" i="2"/>
  <c r="L259" s="1"/>
  <c r="G10" i="6"/>
  <c r="H96" i="2"/>
  <c r="H115" s="1"/>
  <c r="Z10" i="6"/>
  <c r="AA96" i="2"/>
  <c r="AA115" s="1"/>
  <c r="G19" i="15"/>
  <c r="X11" i="6"/>
  <c r="Y147" i="2"/>
  <c r="D19" i="6"/>
  <c r="O7"/>
  <c r="P43" i="2"/>
  <c r="P46" s="1"/>
  <c r="C19" i="6"/>
  <c r="Q7"/>
  <c r="R43" i="2"/>
  <c r="R14" i="6"/>
  <c r="T14" s="1"/>
  <c r="S232" i="2"/>
  <c r="S233" s="1"/>
  <c r="F11" i="6"/>
  <c r="G147" i="2"/>
  <c r="J11" i="6"/>
  <c r="K147" i="2"/>
  <c r="I19" i="6"/>
  <c r="W7"/>
  <c r="W24" s="1"/>
  <c r="W62" i="15" s="1"/>
  <c r="X43" i="2"/>
  <c r="X46" s="1"/>
  <c r="F7" i="6"/>
  <c r="G43" i="2"/>
  <c r="G46" s="1"/>
  <c r="L10" i="6"/>
  <c r="M96" i="2"/>
  <c r="M115" s="1"/>
  <c r="M7" i="6"/>
  <c r="N43" i="2"/>
  <c r="N46" s="1"/>
  <c r="O19" i="6"/>
  <c r="O19" i="15" s="1"/>
  <c r="F19" i="6"/>
  <c r="Y7"/>
  <c r="Y24" s="1"/>
  <c r="Y62" i="15" s="1"/>
  <c r="Z43" i="2"/>
  <c r="Z46" s="1"/>
  <c r="K15" i="6"/>
  <c r="L269" i="2"/>
  <c r="S15" i="6"/>
  <c r="T269" i="2"/>
  <c r="J7" i="6"/>
  <c r="K43" i="2"/>
  <c r="K46" s="1"/>
  <c r="L11" i="6"/>
  <c r="M147" i="2"/>
  <c r="L7" i="6"/>
  <c r="M43" i="2"/>
  <c r="M46" s="1"/>
  <c r="F10" i="6"/>
  <c r="G96" i="2"/>
  <c r="G115" s="1"/>
  <c r="Z7" i="6"/>
  <c r="AA43" i="2"/>
  <c r="AA46" s="1"/>
  <c r="G7" i="6"/>
  <c r="H43" i="2"/>
  <c r="H46" s="1"/>
  <c r="T188"/>
  <c r="T193" s="1"/>
  <c r="S12" i="6"/>
  <c r="V10"/>
  <c r="V24" s="1"/>
  <c r="V62" i="15" s="1"/>
  <c r="W96" i="2"/>
  <c r="W115" s="1"/>
  <c r="R16" i="6"/>
  <c r="S256" i="2"/>
  <c r="I10" i="6"/>
  <c r="J96" i="2"/>
  <c r="J115" s="1"/>
  <c r="W10" i="6"/>
  <c r="X96" i="2"/>
  <c r="X115" s="1"/>
  <c r="M270"/>
  <c r="M11" i="6"/>
  <c r="N147" i="2"/>
  <c r="G11" i="6"/>
  <c r="H147" i="2"/>
  <c r="D11" i="6"/>
  <c r="E147" i="2"/>
  <c r="D10" i="6"/>
  <c r="E96" i="2"/>
  <c r="E115" s="1"/>
  <c r="M19" i="15"/>
  <c r="I19"/>
  <c r="U363" i="2"/>
  <c r="BP2959" i="1"/>
  <c r="BP2991" s="1"/>
  <c r="K191" i="14" s="1"/>
  <c r="BY1091" i="1"/>
  <c r="BY1279"/>
  <c r="BY148"/>
  <c r="BY1152"/>
  <c r="U335" i="2"/>
  <c r="U450"/>
  <c r="CE3018" i="1"/>
  <c r="O551" i="2"/>
  <c r="O555" s="1"/>
  <c r="BY1200" i="1"/>
  <c r="U42" i="2"/>
  <c r="BS2061" i="1"/>
  <c r="N20" i="6" s="1"/>
  <c r="BY1162" i="1"/>
  <c r="BY1147"/>
  <c r="BP3014"/>
  <c r="BY465"/>
  <c r="BY1205"/>
  <c r="L551" i="2"/>
  <c r="L555" s="1"/>
  <c r="BY1173" i="1"/>
  <c r="BY1195"/>
  <c r="AY1350"/>
  <c r="U319" i="2"/>
  <c r="BS2990" i="1"/>
  <c r="BP2990"/>
  <c r="BY2811"/>
  <c r="BY2819" s="1"/>
  <c r="AY1256"/>
  <c r="BY1278"/>
  <c r="U219" i="2"/>
  <c r="U305"/>
  <c r="T21" i="5"/>
  <c r="E12"/>
  <c r="T12" s="1"/>
  <c r="U23" i="2"/>
  <c r="BY1305" i="1"/>
  <c r="BY917"/>
  <c r="BY986"/>
  <c r="BY1819"/>
  <c r="K41" i="14"/>
  <c r="K15" i="5"/>
  <c r="U38" i="2"/>
  <c r="S15" i="5"/>
  <c r="H15"/>
  <c r="N23" i="3"/>
  <c r="R12" i="5"/>
  <c r="T9"/>
  <c r="H22"/>
  <c r="R9"/>
  <c r="U254" i="2"/>
  <c r="AL491" i="1"/>
  <c r="BY230"/>
  <c r="AO491"/>
  <c r="BY2119"/>
  <c r="T21" i="6" s="1"/>
  <c r="K21"/>
  <c r="CA2991" i="1"/>
  <c r="V191" i="14" s="1"/>
  <c r="V192" s="1"/>
  <c r="N16" i="3"/>
  <c r="BP3016" i="1"/>
  <c r="BP3018" s="1"/>
  <c r="BY2028"/>
  <c r="U301" i="2"/>
  <c r="Y617"/>
  <c r="X20" i="5"/>
  <c r="BM490" i="1"/>
  <c r="U31" i="2"/>
  <c r="AE491" i="1"/>
  <c r="Y491"/>
  <c r="BM479"/>
  <c r="AR491"/>
  <c r="BP474"/>
  <c r="AI491"/>
  <c r="BY1183"/>
  <c r="BY1227"/>
  <c r="U331" i="2"/>
  <c r="BY1142" i="1"/>
  <c r="Z24" i="6"/>
  <c r="Z62" i="15" s="1"/>
  <c r="P24" i="6"/>
  <c r="Q24"/>
  <c r="L617" i="2"/>
  <c r="BS490" i="1"/>
  <c r="BM474"/>
  <c r="F551" i="2"/>
  <c r="U216"/>
  <c r="BM149" i="1"/>
  <c r="H14" i="4" s="1"/>
  <c r="BP149" i="1"/>
  <c r="K14" i="4" s="1"/>
  <c r="BJ149" i="1"/>
  <c r="E14" i="4" s="1"/>
  <c r="BS3014" i="1"/>
  <c r="N15" i="3"/>
  <c r="V14" i="15"/>
  <c r="V14" i="34" s="1"/>
  <c r="X14" i="5"/>
  <c r="X13"/>
  <c r="O15" i="2"/>
  <c r="BS474" i="1"/>
  <c r="X7" i="5"/>
  <c r="BJ474" i="1"/>
  <c r="BY323"/>
  <c r="U551" i="2" s="1"/>
  <c r="BM167" i="1"/>
  <c r="H15" i="4" s="1"/>
  <c r="I262" i="2"/>
  <c r="I265" s="1"/>
  <c r="I270" s="1"/>
  <c r="CF167" i="1"/>
  <c r="AA15" i="4" s="1"/>
  <c r="AB262" i="2"/>
  <c r="AB265" s="1"/>
  <c r="AB270" s="1"/>
  <c r="CC167" i="1"/>
  <c r="X15" i="4" s="1"/>
  <c r="X15" i="15" s="1"/>
  <c r="X15" i="34" s="1"/>
  <c r="Y262" i="2"/>
  <c r="Y265" s="1"/>
  <c r="Y270" s="1"/>
  <c r="BY307" i="1"/>
  <c r="F566" i="2"/>
  <c r="U231"/>
  <c r="U566"/>
  <c r="O233"/>
  <c r="L15"/>
  <c r="F233"/>
  <c r="I15"/>
  <c r="I233"/>
  <c r="BB2990" i="1"/>
  <c r="AL2449"/>
  <c r="AO3018"/>
  <c r="R1359"/>
  <c r="BM489"/>
  <c r="H34" i="14" s="1"/>
  <c r="X165"/>
  <c r="N17" i="3"/>
  <c r="H41" i="14"/>
  <c r="H171" s="1"/>
  <c r="BY1074" i="1"/>
  <c r="BY147"/>
  <c r="BJ490"/>
  <c r="BY2951"/>
  <c r="BY2985" s="1"/>
  <c r="AA15" i="5"/>
  <c r="BS3007" i="1"/>
  <c r="H270" i="2"/>
  <c r="AE1359" i="1"/>
  <c r="AE1469" s="1"/>
  <c r="L1359"/>
  <c r="L1469" s="1"/>
  <c r="Y1359"/>
  <c r="Y1469" s="1"/>
  <c r="O1359"/>
  <c r="AO1359"/>
  <c r="AO1469" s="1"/>
  <c r="AI1359"/>
  <c r="AI1469" s="1"/>
  <c r="V20" i="15"/>
  <c r="V20" i="34" s="1"/>
  <c r="F15" i="2"/>
  <c r="Q101" i="14"/>
  <c r="K174"/>
  <c r="H174"/>
  <c r="AB1359" i="1"/>
  <c r="AB1469" s="1"/>
  <c r="AY1657"/>
  <c r="AL1359"/>
  <c r="AL1469" s="1"/>
  <c r="AR1359"/>
  <c r="AR1469" s="1"/>
  <c r="AY2009"/>
  <c r="AY2148" s="1"/>
  <c r="X178" i="14"/>
  <c r="X22" i="15"/>
  <c r="X22" i="34" s="1"/>
  <c r="AY2752" i="1"/>
  <c r="N34" i="3"/>
  <c r="AB3018" i="1"/>
  <c r="I1359"/>
  <c r="V1359"/>
  <c r="V1469" s="1"/>
  <c r="T265" i="2"/>
  <c r="AB491" i="1"/>
  <c r="BY1076"/>
  <c r="BY2802"/>
  <c r="V3018"/>
  <c r="BY3005"/>
  <c r="W567" i="2"/>
  <c r="BY236" i="1"/>
  <c r="N21" i="4"/>
  <c r="BY1412" i="1"/>
  <c r="AA22" i="15"/>
  <c r="AA22" i="34" s="1"/>
  <c r="BY472" i="1"/>
  <c r="U13" i="2" s="1"/>
  <c r="BY2567" i="1"/>
  <c r="BY1069"/>
  <c r="U266" i="2" s="1"/>
  <c r="U268" s="1"/>
  <c r="BY2237" i="1"/>
  <c r="CA2996"/>
  <c r="AY2261"/>
  <c r="AY2200"/>
  <c r="CF2996"/>
  <c r="AI2610"/>
  <c r="U579" i="2"/>
  <c r="BY1458" i="1"/>
  <c r="BY1698"/>
  <c r="V2449"/>
  <c r="BM2448"/>
  <c r="AB2292"/>
  <c r="U245" i="2"/>
  <c r="BM2061" i="1"/>
  <c r="H20" i="6" s="1"/>
  <c r="BM2300" i="1"/>
  <c r="AV726"/>
  <c r="BV726" s="1"/>
  <c r="BY2218"/>
  <c r="BY1923"/>
  <c r="CD2459"/>
  <c r="BI2263"/>
  <c r="AR2263"/>
  <c r="BY2245"/>
  <c r="N41" i="14"/>
  <c r="N15" i="5"/>
  <c r="AL1024" i="1"/>
  <c r="BY2305"/>
  <c r="AB2449"/>
  <c r="BJ2458"/>
  <c r="Y2449"/>
  <c r="BI2292"/>
  <c r="N727"/>
  <c r="BO727" s="1"/>
  <c r="BT2991"/>
  <c r="O191" i="14" s="1"/>
  <c r="BY1814" i="1"/>
  <c r="BL2292"/>
  <c r="BP2441"/>
  <c r="L419" i="2" s="1"/>
  <c r="BC727" i="1"/>
  <c r="CD727" s="1"/>
  <c r="BP1924"/>
  <c r="K18" i="6" s="1"/>
  <c r="AR2065" i="1"/>
  <c r="BY1960"/>
  <c r="BY2191"/>
  <c r="BY2423"/>
  <c r="BQ2263"/>
  <c r="BY1397"/>
  <c r="AA37" i="5"/>
  <c r="AA40" s="1"/>
  <c r="BM1924" i="1"/>
  <c r="H18" i="6" s="1"/>
  <c r="BY2186" i="1"/>
  <c r="AV607"/>
  <c r="BV607" s="1"/>
  <c r="BY1714"/>
  <c r="BY1734"/>
  <c r="AI2065"/>
  <c r="BQ2292"/>
  <c r="M727"/>
  <c r="BN727" s="1"/>
  <c r="BY967"/>
  <c r="BO2292"/>
  <c r="BY1420"/>
  <c r="BT2459"/>
  <c r="AR2449"/>
  <c r="BR2991"/>
  <c r="M191" i="14" s="1"/>
  <c r="BK2263" i="1"/>
  <c r="U438" i="2"/>
  <c r="E122" i="14"/>
  <c r="T122" s="1"/>
  <c r="Q19" i="3" s="1"/>
  <c r="BK2544" i="1"/>
  <c r="BE2292"/>
  <c r="CF2292" s="1"/>
  <c r="BR3018"/>
  <c r="BN2263"/>
  <c r="U614" i="2"/>
  <c r="BY1833" i="1"/>
  <c r="U462" i="2"/>
  <c r="BJ2259" i="1"/>
  <c r="E11" i="7" s="1"/>
  <c r="U393" i="2"/>
  <c r="BY898" i="1"/>
  <c r="BY1157"/>
  <c r="BK2610"/>
  <c r="BY1571"/>
  <c r="BY2514"/>
  <c r="U458" i="2"/>
  <c r="X37" i="5"/>
  <c r="X40" s="1"/>
  <c r="BN3018" i="1"/>
  <c r="BJ2454"/>
  <c r="BP2447"/>
  <c r="AO2449"/>
  <c r="BY2334"/>
  <c r="BN2292"/>
  <c r="AX2292"/>
  <c r="BY1943"/>
  <c r="BQ1359"/>
  <c r="L20" i="5" s="1"/>
  <c r="AY1092" i="1"/>
  <c r="BY933"/>
  <c r="AT727"/>
  <c r="BT727" s="1"/>
  <c r="U27" i="2"/>
  <c r="BJ479" i="1"/>
  <c r="H727"/>
  <c r="BI727" s="1"/>
  <c r="BY1810"/>
  <c r="BY1989"/>
  <c r="W20" i="15"/>
  <c r="W20" i="34" s="1"/>
  <c r="AI2449" i="1"/>
  <c r="BL2449"/>
  <c r="BY1321"/>
  <c r="BY2020"/>
  <c r="AR2610"/>
  <c r="BY1448"/>
  <c r="BM1018"/>
  <c r="AO2065"/>
  <c r="BS1407"/>
  <c r="BW1057"/>
  <c r="BU2459"/>
  <c r="BM2441"/>
  <c r="I419" i="2" s="1"/>
  <c r="CF3018" i="1"/>
  <c r="BY2172"/>
  <c r="U45" i="2" s="1"/>
  <c r="Y2065" i="1"/>
  <c r="BY1443"/>
  <c r="BY2080"/>
  <c r="BY846"/>
  <c r="BM2445"/>
  <c r="H13" i="7" s="1"/>
  <c r="BW2819" i="1"/>
  <c r="BJ1350"/>
  <c r="O617" i="2"/>
  <c r="Y2610" i="1"/>
  <c r="AE2449"/>
  <c r="U580" i="2"/>
  <c r="BY1922" i="1"/>
  <c r="I617" i="2"/>
  <c r="BY242" i="1"/>
  <c r="BY2227"/>
  <c r="Y740"/>
  <c r="BY709"/>
  <c r="Y1024"/>
  <c r="CF2290"/>
  <c r="AL2065"/>
  <c r="BR2263"/>
  <c r="BE3018"/>
  <c r="AE3018"/>
  <c r="T617" i="2"/>
  <c r="E617"/>
  <c r="F617"/>
  <c r="U163"/>
  <c r="U610"/>
  <c r="U383"/>
  <c r="AY1023" i="1"/>
  <c r="AY1018"/>
  <c r="W192" i="14"/>
  <c r="U95" i="2"/>
  <c r="AX877" i="1"/>
  <c r="BS873"/>
  <c r="BY734"/>
  <c r="M176" i="14"/>
  <c r="AX2065" i="1"/>
  <c r="BA1469"/>
  <c r="CB1469" s="1"/>
  <c r="BJ1010"/>
  <c r="BA727"/>
  <c r="CB727" s="1"/>
  <c r="BI2610"/>
  <c r="CF3007"/>
  <c r="BY2075"/>
  <c r="BR2292"/>
  <c r="CA3018"/>
  <c r="BL2263"/>
  <c r="K503" i="2"/>
  <c r="BS2262" i="1"/>
  <c r="BM2113"/>
  <c r="BY1612"/>
  <c r="CC3018"/>
  <c r="BR2449"/>
  <c r="BY937"/>
  <c r="BY1608"/>
  <c r="BL2610"/>
  <c r="BK2292"/>
  <c r="BP479"/>
  <c r="BS1437"/>
  <c r="N22" i="5" s="1"/>
  <c r="BP1657" i="1"/>
  <c r="AO2152"/>
  <c r="CC1657"/>
  <c r="BY2406"/>
  <c r="U425" i="2" s="1"/>
  <c r="BP2278" i="1"/>
  <c r="BP2200"/>
  <c r="K10" i="7" s="1"/>
  <c r="V2263" i="1"/>
  <c r="BY2309"/>
  <c r="BY2126"/>
  <c r="BM2494"/>
  <c r="H18" i="7" s="1"/>
  <c r="BO2263" i="1"/>
  <c r="L877"/>
  <c r="BM877" s="1"/>
  <c r="BY1842"/>
  <c r="AI2263"/>
  <c r="BY2559"/>
  <c r="J170" i="14"/>
  <c r="BB607" i="1"/>
  <c r="CC607" s="1"/>
  <c r="BM757"/>
  <c r="AL3018"/>
  <c r="BY581"/>
  <c r="BY2878"/>
  <c r="BY2880" s="1"/>
  <c r="AY1022"/>
  <c r="BP1407"/>
  <c r="BX874"/>
  <c r="BY1453"/>
  <c r="Y2263"/>
  <c r="BY1889"/>
  <c r="AL2263"/>
  <c r="BY1847"/>
  <c r="BY2314"/>
  <c r="V2065"/>
  <c r="AX2449"/>
  <c r="BM2259"/>
  <c r="H11" i="7" s="1"/>
  <c r="BP1463" i="1"/>
  <c r="K23" i="5" s="1"/>
  <c r="AI740" i="1"/>
  <c r="BP677"/>
  <c r="AX1024"/>
  <c r="BN2610"/>
  <c r="BU3018"/>
  <c r="BY2264"/>
  <c r="BP2445"/>
  <c r="K13" i="7" s="1"/>
  <c r="BO2610" i="1"/>
  <c r="BY868"/>
  <c r="BX2113"/>
  <c r="BJ2300"/>
  <c r="BX2296"/>
  <c r="BY2484"/>
  <c r="U500" i="2"/>
  <c r="Y18" i="15"/>
  <c r="Y18" i="34" s="1"/>
  <c r="U241" i="2"/>
  <c r="BJ2448" i="1"/>
  <c r="AW1024"/>
  <c r="BN1359"/>
  <c r="I20" i="5" s="1"/>
  <c r="AY1014" i="1"/>
  <c r="AY1866"/>
  <c r="R21" i="14"/>
  <c r="C21" i="3" s="1"/>
  <c r="CA2459" i="1"/>
  <c r="U454" i="2"/>
  <c r="R191" i="1"/>
  <c r="BS191" s="1"/>
  <c r="N16" i="4" s="1"/>
  <c r="BB191" i="1"/>
  <c r="CC191" s="1"/>
  <c r="X16" i="4" s="1"/>
  <c r="X16" i="15" s="1"/>
  <c r="X16" i="34" s="1"/>
  <c r="AY191" i="1"/>
  <c r="I191"/>
  <c r="BJ191" s="1"/>
  <c r="BP189"/>
  <c r="BY189" s="1"/>
  <c r="BX873"/>
  <c r="BY1425"/>
  <c r="X173" i="14"/>
  <c r="U600" i="2"/>
  <c r="BJ345" i="1"/>
  <c r="E23" i="4" s="1"/>
  <c r="U595" i="2"/>
  <c r="U590"/>
  <c r="BY339" i="1"/>
  <c r="BK726"/>
  <c r="BY1301"/>
  <c r="AX2263"/>
  <c r="BM2454"/>
  <c r="BK2449"/>
  <c r="BS2362"/>
  <c r="O399" i="2" s="1"/>
  <c r="BO2449" i="1"/>
  <c r="J429" i="2"/>
  <c r="N2544" i="1"/>
  <c r="BO2544" s="1"/>
  <c r="BK2459"/>
  <c r="I359" i="2"/>
  <c r="AW2449" i="1"/>
  <c r="BY1330"/>
  <c r="AW1359"/>
  <c r="AW1469" s="1"/>
  <c r="U204" i="2"/>
  <c r="T138"/>
  <c r="O444"/>
  <c r="O483" s="1"/>
  <c r="BC1469" i="1"/>
  <c r="CD1469" s="1"/>
  <c r="BQ492"/>
  <c r="BY2751"/>
  <c r="BY2628"/>
  <c r="BY2342"/>
  <c r="BY2361"/>
  <c r="BX2454"/>
  <c r="L607"/>
  <c r="BM607" s="1"/>
  <c r="L726"/>
  <c r="BM726" s="1"/>
  <c r="BE1286"/>
  <c r="CF1286" s="1"/>
  <c r="BS149"/>
  <c r="N14" i="4" s="1"/>
  <c r="U227" i="2"/>
  <c r="BY1038" i="1"/>
  <c r="BY150"/>
  <c r="AU727"/>
  <c r="BU727" s="1"/>
  <c r="R727"/>
  <c r="L199" i="2"/>
  <c r="L233" s="1"/>
  <c r="I726" i="1"/>
  <c r="BJ726" s="1"/>
  <c r="AX727"/>
  <c r="BY638"/>
  <c r="J171" i="14"/>
  <c r="U415" i="2"/>
  <c r="U528"/>
  <c r="AD527" s="1"/>
  <c r="AB429"/>
  <c r="N172" i="14"/>
  <c r="E429" i="2"/>
  <c r="M174" i="14"/>
  <c r="D174"/>
  <c r="E259" i="2"/>
  <c r="L444"/>
  <c r="L483" s="1"/>
  <c r="I281"/>
  <c r="X503"/>
  <c r="AA431"/>
  <c r="Y178" i="14"/>
  <c r="BM3007" i="1"/>
  <c r="BY2988"/>
  <c r="BR2996"/>
  <c r="BQ3018"/>
  <c r="BK3018"/>
  <c r="BX3017"/>
  <c r="AX3018"/>
  <c r="AW3018"/>
  <c r="BO2991"/>
  <c r="J191" i="14" s="1"/>
  <c r="AW2996" i="1"/>
  <c r="AI3018"/>
  <c r="AR3018"/>
  <c r="P50" i="14"/>
  <c r="V169"/>
  <c r="X431" i="2"/>
  <c r="T35" i="14"/>
  <c r="H9" i="3" s="1"/>
  <c r="U104" i="2"/>
  <c r="S21" i="7"/>
  <c r="U250" i="2"/>
  <c r="M429"/>
  <c r="Y169" i="14"/>
  <c r="CF3014" i="1"/>
  <c r="AW2263"/>
  <c r="BJ1358"/>
  <c r="AZ1469"/>
  <c r="CA1469" s="1"/>
  <c r="BJ1754"/>
  <c r="BY2059"/>
  <c r="BN2449"/>
  <c r="BY655"/>
  <c r="BL2996"/>
  <c r="BK2961"/>
  <c r="F39" i="5" s="1"/>
  <c r="BJ2441" i="1"/>
  <c r="F419" i="2" s="1"/>
  <c r="BY1955" i="1"/>
  <c r="BY2288"/>
  <c r="V18" i="15"/>
  <c r="V18" i="34" s="1"/>
  <c r="N429" i="2"/>
  <c r="BJ327" i="1"/>
  <c r="E22" i="4" s="1"/>
  <c r="K727" i="1"/>
  <c r="BL727" s="1"/>
  <c r="BD727"/>
  <c r="CE727" s="1"/>
  <c r="AM1469"/>
  <c r="BN1469" s="1"/>
  <c r="BM1023"/>
  <c r="BY649"/>
  <c r="BY1559"/>
  <c r="BY2046"/>
  <c r="BY1777"/>
  <c r="S190" i="14"/>
  <c r="BY1905" i="1"/>
  <c r="BY1129"/>
  <c r="BP2259"/>
  <c r="K11" i="7" s="1"/>
  <c r="BO3018" i="1"/>
  <c r="BB491"/>
  <c r="CC491" s="1"/>
  <c r="BY314"/>
  <c r="BY1596"/>
  <c r="BI2449"/>
  <c r="AB2065"/>
  <c r="BY1719"/>
  <c r="BP2300"/>
  <c r="AY2290"/>
  <c r="BL2459"/>
  <c r="BY2098"/>
  <c r="BW3016"/>
  <c r="BM2262"/>
  <c r="BS2445"/>
  <c r="N13" i="7" s="1"/>
  <c r="BS2454" i="1"/>
  <c r="BY941"/>
  <c r="BY2223"/>
  <c r="J259" i="2"/>
  <c r="H179" i="14"/>
  <c r="L18" i="7"/>
  <c r="BM2990" i="1"/>
  <c r="Y727"/>
  <c r="BY262"/>
  <c r="BP2113"/>
  <c r="BY994"/>
  <c r="I174" i="14"/>
  <c r="AI2996" i="1"/>
  <c r="I607"/>
  <c r="BJ607" s="1"/>
  <c r="BS1355"/>
  <c r="BY2033"/>
  <c r="BQ2610"/>
  <c r="U159" i="2"/>
  <c r="BX2300" i="1"/>
  <c r="U171" i="2"/>
  <c r="BY188" i="1"/>
  <c r="BY718"/>
  <c r="AW2610"/>
  <c r="Y2991"/>
  <c r="BM2278"/>
  <c r="BX1350"/>
  <c r="BY1604"/>
  <c r="BY2298"/>
  <c r="O40" i="5"/>
  <c r="BS757" i="1"/>
  <c r="BL2544"/>
  <c r="AR2991"/>
  <c r="BP1130"/>
  <c r="K18" i="5" s="1"/>
  <c r="BK1024" i="1"/>
  <c r="F13" i="5" s="1"/>
  <c r="BY971" i="1"/>
  <c r="BS2278"/>
  <c r="BS2113"/>
  <c r="BP2362"/>
  <c r="L399" i="2" s="1"/>
  <c r="BP2061" i="1"/>
  <c r="K20" i="6" s="1"/>
  <c r="AB583" i="2"/>
  <c r="W169" i="14"/>
  <c r="U151" i="2"/>
  <c r="AO2610" i="1"/>
  <c r="AO1024"/>
  <c r="Y2152"/>
  <c r="AZ727"/>
  <c r="CA727" s="1"/>
  <c r="BY321"/>
  <c r="BY2007"/>
  <c r="BX1057"/>
  <c r="BY604"/>
  <c r="BM2362"/>
  <c r="I399" i="2" s="1"/>
  <c r="BH2991" i="1"/>
  <c r="C191" i="14" s="1"/>
  <c r="BY1254" i="1"/>
  <c r="BI2990"/>
  <c r="BY507"/>
  <c r="BY697"/>
  <c r="BY1503"/>
  <c r="BY1335"/>
  <c r="CD2996"/>
  <c r="AB2263"/>
  <c r="U167" i="2"/>
  <c r="BY1655" i="1"/>
  <c r="BY720"/>
  <c r="BY614"/>
  <c r="BM2959"/>
  <c r="BM2961" s="1"/>
  <c r="H39" i="5" s="1"/>
  <c r="BM3016" i="1"/>
  <c r="BM3018" s="1"/>
  <c r="BY1592"/>
  <c r="I287" i="2"/>
  <c r="F76" i="14"/>
  <c r="BY1789" i="1"/>
  <c r="T20" i="14"/>
  <c r="E20" i="3" s="1"/>
  <c r="O178" i="14"/>
  <c r="U407" i="2"/>
  <c r="BQ727" i="1"/>
  <c r="BN877"/>
  <c r="BY625"/>
  <c r="L174" i="14"/>
  <c r="BB1286" i="1"/>
  <c r="CC1286" s="1"/>
  <c r="BY1375"/>
  <c r="BY619"/>
  <c r="BY1348"/>
  <c r="T494" i="2"/>
  <c r="BY1752" i="1"/>
  <c r="BY719"/>
  <c r="BP607"/>
  <c r="AW2065"/>
  <c r="CD2991"/>
  <c r="Y191" i="14" s="1"/>
  <c r="Y192" s="1"/>
  <c r="BY1056" i="1"/>
  <c r="BX2819"/>
  <c r="BY2201"/>
  <c r="BY2492"/>
  <c r="BY1528"/>
  <c r="CC3007"/>
  <c r="BY1515"/>
  <c r="BJ2262"/>
  <c r="BY1575"/>
  <c r="J172" i="14"/>
  <c r="BX2560" i="1"/>
  <c r="L16" i="3"/>
  <c r="G545" i="2"/>
  <c r="G547" s="1"/>
  <c r="CB2961" i="1"/>
  <c r="W39" i="5" s="1"/>
  <c r="N259" i="2"/>
  <c r="K429"/>
  <c r="BY676" i="1"/>
  <c r="BP1468"/>
  <c r="BY876"/>
  <c r="AO727"/>
  <c r="BJ724"/>
  <c r="BL1024"/>
  <c r="G13" i="5" s="1"/>
  <c r="V2152" i="1"/>
  <c r="BP1014"/>
  <c r="BJ1407"/>
  <c r="BX357"/>
  <c r="AO2991"/>
  <c r="BY1910"/>
  <c r="AO2996"/>
  <c r="BH2996"/>
  <c r="T114" i="14"/>
  <c r="Q11" i="3" s="1"/>
  <c r="BS2457" i="1"/>
  <c r="BY949"/>
  <c r="BY1048"/>
  <c r="BY1588"/>
  <c r="BY176"/>
  <c r="CC2755"/>
  <c r="X190" i="14" s="1"/>
  <c r="BY291" i="1"/>
  <c r="BY334"/>
  <c r="BY2111"/>
  <c r="AA173" i="14"/>
  <c r="CE2996" i="1"/>
  <c r="D76" i="14"/>
  <c r="BY1370" i="1"/>
  <c r="U411" i="2"/>
  <c r="AR2152" i="1"/>
  <c r="M172" i="14"/>
  <c r="E559" i="2"/>
  <c r="X174" i="14"/>
  <c r="U86" i="2"/>
  <c r="Z18" i="15"/>
  <c r="Z18" i="34" s="1"/>
  <c r="I259" i="2"/>
  <c r="X172" i="14"/>
  <c r="U100" i="2"/>
  <c r="W431"/>
  <c r="U192"/>
  <c r="S13" i="8"/>
  <c r="P40" i="6"/>
  <c r="AA165" i="14"/>
  <c r="K259" i="2"/>
  <c r="U287"/>
  <c r="I176" i="14"/>
  <c r="O176"/>
  <c r="Y62" i="2"/>
  <c r="X179" i="14"/>
  <c r="AA172"/>
  <c r="J176"/>
  <c r="H429" i="2"/>
  <c r="E138"/>
  <c r="N583"/>
  <c r="T16" i="7"/>
  <c r="W24"/>
  <c r="W25" s="1"/>
  <c r="O259" i="2"/>
  <c r="E503"/>
  <c r="E555"/>
  <c r="F259"/>
  <c r="U375"/>
  <c r="T115" i="14"/>
  <c r="Q12" i="3" s="1"/>
  <c r="M12"/>
  <c r="T18" i="23"/>
  <c r="K18" i="11" s="1"/>
  <c r="K172" i="14"/>
  <c r="R20" i="7"/>
  <c r="S123" i="14"/>
  <c r="P20" i="3" s="1"/>
  <c r="T555" i="2"/>
  <c r="P567"/>
  <c r="F403"/>
  <c r="Y583"/>
  <c r="G259"/>
  <c r="O583"/>
  <c r="Y259"/>
  <c r="M17" i="3"/>
  <c r="S18" i="23"/>
  <c r="J18" i="11" s="1"/>
  <c r="S16" i="7"/>
  <c r="R190" i="14"/>
  <c r="R36" i="6"/>
  <c r="R40" s="1"/>
  <c r="Z431" i="2"/>
  <c r="E76" i="14"/>
  <c r="T76" s="1"/>
  <c r="T119"/>
  <c r="Q16" i="3" s="1"/>
  <c r="M547" i="2"/>
  <c r="H259"/>
  <c r="F100"/>
  <c r="M259"/>
  <c r="T38" i="14"/>
  <c r="H12" i="3" s="1"/>
  <c r="T23" i="7"/>
  <c r="T113" i="14"/>
  <c r="Q10" i="3" s="1"/>
  <c r="T559" i="2"/>
  <c r="U110"/>
  <c r="S13" i="7"/>
  <c r="AB62" i="2"/>
  <c r="L17" i="3"/>
  <c r="L172" i="14"/>
  <c r="G174"/>
  <c r="Q567" i="2"/>
  <c r="T20" i="7"/>
  <c r="T123" i="14"/>
  <c r="Q20" i="3" s="1"/>
  <c r="BY1693" i="1"/>
  <c r="E47" i="14"/>
  <c r="G503" i="2"/>
  <c r="K170" i="14"/>
  <c r="BY326" i="1"/>
  <c r="U554" i="2" s="1"/>
  <c r="F554"/>
  <c r="BY1090" i="1"/>
  <c r="H42" i="14"/>
  <c r="T42" s="1"/>
  <c r="H16" i="3" s="1"/>
  <c r="BY1406" i="1"/>
  <c r="L494" i="2"/>
  <c r="K47" i="14"/>
  <c r="L557" i="2"/>
  <c r="L559" s="1"/>
  <c r="K48" i="14"/>
  <c r="AB557" i="2"/>
  <c r="AA48" i="14"/>
  <c r="AA178" s="1"/>
  <c r="I557" i="2"/>
  <c r="I559" s="1"/>
  <c r="H48" i="14"/>
  <c r="T14"/>
  <c r="E14" i="3" s="1"/>
  <c r="BY863" i="1"/>
  <c r="U137" i="2" s="1"/>
  <c r="F137"/>
  <c r="J545"/>
  <c r="J547" s="1"/>
  <c r="I18" i="7"/>
  <c r="S21" i="14"/>
  <c r="D21" i="3" s="1"/>
  <c r="S22" i="14"/>
  <c r="D22" i="3" s="1"/>
  <c r="Y135" i="2"/>
  <c r="X37" i="14"/>
  <c r="P545" i="2"/>
  <c r="P547" s="1"/>
  <c r="O18" i="7"/>
  <c r="BK1469" i="1"/>
  <c r="BY2277"/>
  <c r="P178" i="14"/>
  <c r="AE2152" i="1"/>
  <c r="AW740"/>
  <c r="BX2262"/>
  <c r="BX2278"/>
  <c r="BY2388"/>
  <c r="BE2996"/>
  <c r="R188" i="14"/>
  <c r="BX725" i="1"/>
  <c r="BY990"/>
  <c r="CF2819"/>
  <c r="BM485"/>
  <c r="Y429" i="2"/>
  <c r="BX1924" i="1"/>
  <c r="S18" i="6" s="1"/>
  <c r="BP2262" i="1"/>
  <c r="CF1657"/>
  <c r="BS1924"/>
  <c r="N18" i="6" s="1"/>
  <c r="BY284" i="1"/>
  <c r="BY1167"/>
  <c r="BY1634"/>
  <c r="BY1317"/>
  <c r="BX641"/>
  <c r="BW1062"/>
  <c r="BY557"/>
  <c r="BY2299"/>
  <c r="BX2445"/>
  <c r="U155" i="2"/>
  <c r="BY1773" i="1"/>
  <c r="BY269"/>
  <c r="BS2200"/>
  <c r="N10" i="7" s="1"/>
  <c r="Y50" i="14"/>
  <c r="T19"/>
  <c r="E19" i="3" s="1"/>
  <c r="BX2362" i="1"/>
  <c r="T399" i="2" s="1"/>
  <c r="V2610" i="1"/>
  <c r="S37" i="14"/>
  <c r="G11" i="3" s="1"/>
  <c r="M23"/>
  <c r="S23" i="7"/>
  <c r="S39"/>
  <c r="H555" i="2"/>
  <c r="S47" i="14"/>
  <c r="G21" i="3" s="1"/>
  <c r="S48" i="14"/>
  <c r="G22" i="3" s="1"/>
  <c r="L14"/>
  <c r="AA174" i="14"/>
  <c r="L23" i="3"/>
  <c r="T22" i="7"/>
  <c r="L490" i="2"/>
  <c r="S119" i="14"/>
  <c r="P16" i="3" s="1"/>
  <c r="J503" i="2"/>
  <c r="G76" i="14"/>
  <c r="BY347" i="1"/>
  <c r="N23" i="14"/>
  <c r="N179" s="1"/>
  <c r="H545" i="2"/>
  <c r="G18" i="7"/>
  <c r="BY1354" i="1"/>
  <c r="U443" i="2" s="1"/>
  <c r="I443"/>
  <c r="I444" s="1"/>
  <c r="I483" s="1"/>
  <c r="BY186" i="1"/>
  <c r="E16" i="14"/>
  <c r="BY1753" i="1"/>
  <c r="BY1405"/>
  <c r="I494" i="2"/>
  <c r="H47" i="14"/>
  <c r="BY2491" i="1"/>
  <c r="E121" i="14"/>
  <c r="T121" s="1"/>
  <c r="Q18" i="3" s="1"/>
  <c r="Y494" i="2"/>
  <c r="X47" i="14"/>
  <c r="X177" s="1"/>
  <c r="Y545" i="2"/>
  <c r="Y547" s="1"/>
  <c r="X18" i="7"/>
  <c r="X24" s="1"/>
  <c r="X25" s="1"/>
  <c r="BW1061" i="1"/>
  <c r="F40" i="14"/>
  <c r="F170" s="1"/>
  <c r="E545" i="2"/>
  <c r="E547" s="1"/>
  <c r="D18" i="7"/>
  <c r="BX2200" i="1"/>
  <c r="G10" i="7"/>
  <c r="S10" s="1"/>
  <c r="BY2112" i="1"/>
  <c r="BY295"/>
  <c r="F490" i="2"/>
  <c r="O557"/>
  <c r="O559" s="1"/>
  <c r="N48" i="14"/>
  <c r="AB545" i="2"/>
  <c r="AB547" s="1"/>
  <c r="AA18" i="7"/>
  <c r="AA18" i="15" s="1"/>
  <c r="AA18" i="34" s="1"/>
  <c r="BY753" i="1"/>
  <c r="H36" i="14"/>
  <c r="T36" s="1"/>
  <c r="H10" i="3" s="1"/>
  <c r="M503" i="2"/>
  <c r="N503"/>
  <c r="Z559"/>
  <c r="Z567" s="1"/>
  <c r="S16" i="14"/>
  <c r="D16" i="3" s="1"/>
  <c r="D172" i="14"/>
  <c r="BY691" i="1"/>
  <c r="Z192" i="14"/>
  <c r="G429" i="2"/>
  <c r="BP725" i="1"/>
  <c r="BB726"/>
  <c r="CC726" s="1"/>
  <c r="BS1657"/>
  <c r="AY1463"/>
  <c r="BJ1130"/>
  <c r="BX1010"/>
  <c r="BY477"/>
  <c r="BY1043"/>
  <c r="BY1857"/>
  <c r="BX2290"/>
  <c r="BJ1357"/>
  <c r="E46" i="14" s="1"/>
  <c r="BY569" i="1"/>
  <c r="BY563"/>
  <c r="AO2263"/>
  <c r="BY1683"/>
  <c r="BQ726"/>
  <c r="BX848"/>
  <c r="CC2996"/>
  <c r="BW2804"/>
  <c r="BS1057"/>
  <c r="BJ1437"/>
  <c r="BY214"/>
  <c r="BY2369"/>
  <c r="BY1994"/>
  <c r="BX2804"/>
  <c r="BN2996"/>
  <c r="U199" i="2"/>
  <c r="BQ2449" i="1"/>
  <c r="L176" i="14"/>
  <c r="T49"/>
  <c r="H23" i="3" s="1"/>
  <c r="BR2610" i="1"/>
  <c r="BJ2608"/>
  <c r="S41" i="14"/>
  <c r="G15" i="3" s="1"/>
  <c r="T490" i="2"/>
  <c r="BY2558" i="1"/>
  <c r="AB259" i="2"/>
  <c r="I555"/>
  <c r="O528"/>
  <c r="T444"/>
  <c r="T483" s="1"/>
  <c r="F407"/>
  <c r="S40" i="14"/>
  <c r="G14" i="3" s="1"/>
  <c r="F179" i="14"/>
  <c r="T125"/>
  <c r="Q22" i="3" s="1"/>
  <c r="D179" i="14"/>
  <c r="M14" i="3"/>
  <c r="D168" i="14"/>
  <c r="S168" s="1"/>
  <c r="Q545" i="2"/>
  <c r="Q547" s="1"/>
  <c r="P18" i="7"/>
  <c r="BY861" i="1"/>
  <c r="U135" i="2" s="1"/>
  <c r="F135"/>
  <c r="E37" i="14"/>
  <c r="T37" s="1"/>
  <c r="H11" i="3" s="1"/>
  <c r="I490" i="2"/>
  <c r="T18" i="14"/>
  <c r="E18" i="3" s="1"/>
  <c r="S14" i="14"/>
  <c r="D14" i="3" s="1"/>
  <c r="D170" i="14"/>
  <c r="T22"/>
  <c r="E22" i="3" s="1"/>
  <c r="BY297" i="1"/>
  <c r="Y430" i="2"/>
  <c r="X143" i="14"/>
  <c r="X154" s="1"/>
  <c r="X13" i="8"/>
  <c r="X24" s="1"/>
  <c r="P164" i="14"/>
  <c r="N12" i="3"/>
  <c r="O494" i="2"/>
  <c r="N47" i="14"/>
  <c r="AB503" i="2"/>
  <c r="AA177" i="14"/>
  <c r="F557" i="2"/>
  <c r="F559" s="1"/>
  <c r="E48" i="14"/>
  <c r="BY862" i="1"/>
  <c r="U136" i="2" s="1"/>
  <c r="F136"/>
  <c r="K545"/>
  <c r="K547" s="1"/>
  <c r="J18" i="7"/>
  <c r="BY1915" i="1"/>
  <c r="BY1128"/>
  <c r="E44" i="14"/>
  <c r="Z164"/>
  <c r="N545" i="2"/>
  <c r="N547" s="1"/>
  <c r="M18" i="7"/>
  <c r="CB2459" i="1"/>
  <c r="BA2544"/>
  <c r="CB2544" s="1"/>
  <c r="S23" i="14"/>
  <c r="D23" i="3" s="1"/>
  <c r="G179" i="14"/>
  <c r="S42"/>
  <c r="G16" i="3" s="1"/>
  <c r="G172" i="14"/>
  <c r="E179"/>
  <c r="J174"/>
  <c r="S44"/>
  <c r="G18" i="3" s="1"/>
  <c r="F415" i="2"/>
  <c r="BJ677" i="1"/>
  <c r="BP873"/>
  <c r="BP191"/>
  <c r="K16" i="4" s="1"/>
  <c r="AY875" i="1"/>
  <c r="AX1359"/>
  <c r="AX1469" s="1"/>
  <c r="BJ1030"/>
  <c r="BB1063"/>
  <c r="CC1063" s="1"/>
  <c r="AB740"/>
  <c r="BM1657"/>
  <c r="BS1463"/>
  <c r="N23" i="5" s="1"/>
  <c r="BJ721" i="1"/>
  <c r="AY725"/>
  <c r="BS365"/>
  <c r="BP757"/>
  <c r="BJ725"/>
  <c r="BJ485"/>
  <c r="BP1754"/>
  <c r="BS726"/>
  <c r="I1063"/>
  <c r="BJ1063" s="1"/>
  <c r="BS1357"/>
  <c r="N46" i="14" s="1"/>
  <c r="BM1463" i="1"/>
  <c r="BY2258"/>
  <c r="BU2996"/>
  <c r="BY847"/>
  <c r="BX2458"/>
  <c r="CD3018"/>
  <c r="F444" i="2"/>
  <c r="F483" s="1"/>
  <c r="BY703" i="1"/>
  <c r="BY2319"/>
  <c r="BY1876"/>
  <c r="U232" i="2" s="1"/>
  <c r="BX2441" i="1"/>
  <c r="T419" i="2" s="1"/>
  <c r="BX2800" i="1"/>
  <c r="BY1028"/>
  <c r="BY1678"/>
  <c r="BP2454"/>
  <c r="AA179" i="14"/>
  <c r="X170"/>
  <c r="BY344" i="1"/>
  <c r="BX1061"/>
  <c r="U292" i="2"/>
  <c r="BY1793" i="1"/>
  <c r="BY2479"/>
  <c r="AB2996"/>
  <c r="BS1130"/>
  <c r="N18" i="5" s="1"/>
  <c r="BX677" i="1"/>
  <c r="BY1930"/>
  <c r="AE2065"/>
  <c r="BY1894"/>
  <c r="T17" i="6" s="1"/>
  <c r="BY2609" i="1"/>
  <c r="S188" i="14"/>
  <c r="BW2755" i="1"/>
  <c r="BG3018"/>
  <c r="U59" i="2"/>
  <c r="BY2346" i="1"/>
  <c r="R123" i="14"/>
  <c r="O20" i="3" s="1"/>
  <c r="S20" i="7"/>
  <c r="G176" i="14"/>
  <c r="I76"/>
  <c r="S11" i="7"/>
  <c r="S70" i="14"/>
  <c r="J18" i="3" s="1"/>
  <c r="Y555" i="2"/>
  <c r="H490"/>
  <c r="O192"/>
  <c r="T124" i="14"/>
  <c r="Q21" i="3" s="1"/>
  <c r="M18"/>
  <c r="L12"/>
  <c r="U403" i="2"/>
  <c r="M16" i="3"/>
  <c r="U223" i="2"/>
  <c r="T70" i="14"/>
  <c r="K18" i="3" s="1"/>
  <c r="F172" i="14"/>
  <c r="W177"/>
  <c r="R23"/>
  <c r="C23" i="3" s="1"/>
  <c r="O50" i="14"/>
  <c r="X40" i="6"/>
  <c r="AA171" i="14"/>
  <c r="Y24" i="5"/>
  <c r="Y25" s="1"/>
  <c r="S19" i="7"/>
  <c r="BM1273" i="1"/>
  <c r="BM1291"/>
  <c r="BJ1263"/>
  <c r="U296" i="2"/>
  <c r="BY1262" i="1"/>
  <c r="Z19" i="15"/>
  <c r="Z19" i="34" s="1"/>
  <c r="Y19" i="15"/>
  <c r="Y19" i="34" s="1"/>
  <c r="Y175" i="14"/>
  <c r="S122"/>
  <c r="P19" i="3" s="1"/>
  <c r="M127" i="14"/>
  <c r="I175"/>
  <c r="BY1137" i="1"/>
  <c r="W19" i="15"/>
  <c r="W19" i="34" s="1"/>
  <c r="W175" i="14"/>
  <c r="P175"/>
  <c r="V19" i="15"/>
  <c r="V19" i="34" s="1"/>
  <c r="V175" i="14"/>
  <c r="J175"/>
  <c r="BY1255" i="1"/>
  <c r="O175" i="14"/>
  <c r="BY2008" i="1"/>
  <c r="M175" i="14"/>
  <c r="L175"/>
  <c r="G175"/>
  <c r="F175"/>
  <c r="BS1273" i="1"/>
  <c r="F281" i="2"/>
  <c r="F342" s="1"/>
  <c r="O281"/>
  <c r="O342" s="1"/>
  <c r="BY1290" i="1"/>
  <c r="U280" i="2" s="1"/>
  <c r="BX1291" i="1"/>
  <c r="L281" i="2"/>
  <c r="L342" s="1"/>
  <c r="BY1261" i="1"/>
  <c r="T281" i="2"/>
  <c r="T342" s="1"/>
  <c r="BJ1273" i="1"/>
  <c r="BX1473"/>
  <c r="BX1250"/>
  <c r="BY1270"/>
  <c r="BJ1256"/>
  <c r="T45" i="14"/>
  <c r="H19" i="3" s="1"/>
  <c r="BY1473" i="1"/>
  <c r="BY2060"/>
  <c r="BW2061"/>
  <c r="R20" i="6" s="1"/>
  <c r="X127" i="14"/>
  <c r="BE1468" i="1"/>
  <c r="CF1468" s="1"/>
  <c r="BW1350"/>
  <c r="AT1469"/>
  <c r="BT1469" s="1"/>
  <c r="BY1349"/>
  <c r="R1467"/>
  <c r="BS1467" s="1"/>
  <c r="P1469"/>
  <c r="BQ1469" s="1"/>
  <c r="BX1357"/>
  <c r="D46" i="14"/>
  <c r="AB430" i="2"/>
  <c r="AA143" i="14"/>
  <c r="AA154" s="1"/>
  <c r="AA13" i="8"/>
  <c r="AA24" s="1"/>
  <c r="O430" i="2"/>
  <c r="N13" i="8"/>
  <c r="N143" i="14"/>
  <c r="L430" i="2"/>
  <c r="K143" i="14"/>
  <c r="K13" i="8"/>
  <c r="I430" i="2"/>
  <c r="H13" i="8"/>
  <c r="H143" i="14"/>
  <c r="S143"/>
  <c r="S13" i="3" s="1"/>
  <c r="F430" i="2"/>
  <c r="E13" i="8"/>
  <c r="E143" i="14"/>
  <c r="P169"/>
  <c r="AX2152" i="1"/>
  <c r="L359" i="2"/>
  <c r="BX1023" i="1"/>
  <c r="BX1467"/>
  <c r="BX1030"/>
  <c r="AW2152"/>
  <c r="O359" i="2"/>
  <c r="V1024" i="1"/>
  <c r="T359" i="2"/>
  <c r="BY2453" i="1"/>
  <c r="BY1012"/>
  <c r="U357" i="2" s="1"/>
  <c r="F357"/>
  <c r="F359" s="1"/>
  <c r="BQ1024" i="1"/>
  <c r="L13" i="5" s="1"/>
  <c r="BI1024" i="1"/>
  <c r="D13" i="5" s="1"/>
  <c r="BJ1018" i="1"/>
  <c r="BX1018"/>
  <c r="R1024"/>
  <c r="S39" i="14"/>
  <c r="G13" i="3" s="1"/>
  <c r="BJ1023" i="1"/>
  <c r="BY2452"/>
  <c r="BX2607"/>
  <c r="BJ2445"/>
  <c r="E13" i="7" s="1"/>
  <c r="BY2444" i="1"/>
  <c r="BY2443"/>
  <c r="E116" i="14"/>
  <c r="BY1548" i="1"/>
  <c r="BX485"/>
  <c r="L171" i="14"/>
  <c r="M15" i="3"/>
  <c r="L15"/>
  <c r="X171" i="14"/>
  <c r="M171"/>
  <c r="C15" i="3"/>
  <c r="I171" i="14"/>
  <c r="D15" i="3"/>
  <c r="D171" i="14"/>
  <c r="V50"/>
  <c r="O45" i="2"/>
  <c r="N7" i="7"/>
  <c r="N111" i="14"/>
  <c r="N127" s="1"/>
  <c r="S7" i="7"/>
  <c r="I45" i="2"/>
  <c r="H7" i="7"/>
  <c r="H111" i="14"/>
  <c r="R7" i="7"/>
  <c r="S111" i="14"/>
  <c r="P7" i="3" s="1"/>
  <c r="R111" i="14"/>
  <c r="O7" i="3" s="1"/>
  <c r="BX479" i="1"/>
  <c r="AY479"/>
  <c r="BE492"/>
  <c r="CF492" s="1"/>
  <c r="BY484"/>
  <c r="L491"/>
  <c r="L492"/>
  <c r="BM492" s="1"/>
  <c r="AY1552"/>
  <c r="AW491"/>
  <c r="BY473"/>
  <c r="U14" i="2" s="1"/>
  <c r="BY1544" i="1"/>
  <c r="L164" i="14"/>
  <c r="BY1551" i="1"/>
  <c r="I164" i="14"/>
  <c r="G164"/>
  <c r="BY1550" i="1"/>
  <c r="F164" i="14"/>
  <c r="BR491" i="1"/>
  <c r="M7" i="5" s="1"/>
  <c r="BX490" i="1"/>
  <c r="BN491"/>
  <c r="I7" i="5" s="1"/>
  <c r="R491" i="1"/>
  <c r="BX489"/>
  <c r="M34" i="14"/>
  <c r="BX474" i="1"/>
  <c r="T15" i="2"/>
  <c r="I491" i="1"/>
  <c r="BV3018"/>
  <c r="Q40" i="5"/>
  <c r="BV2996" i="1"/>
  <c r="BV2991"/>
  <c r="Q191" i="14" s="1"/>
  <c r="BY3003" i="1"/>
  <c r="AY2819"/>
  <c r="AY2560"/>
  <c r="AY2494"/>
  <c r="AY2495" s="1"/>
  <c r="AY2454"/>
  <c r="AY2278"/>
  <c r="AY2259"/>
  <c r="AY2607"/>
  <c r="Q178" i="14"/>
  <c r="Q177"/>
  <c r="Q176"/>
  <c r="AY1924" i="1"/>
  <c r="Q174" i="14"/>
  <c r="Q169"/>
  <c r="AY1437" i="1"/>
  <c r="AY1407"/>
  <c r="AV1469"/>
  <c r="BV1469" s="1"/>
  <c r="AY1250"/>
  <c r="Q170" i="14"/>
  <c r="Q50"/>
  <c r="AY874" i="1"/>
  <c r="U19" i="2"/>
  <c r="AY214" i="1"/>
  <c r="U515" i="2"/>
  <c r="Q171" i="14"/>
  <c r="AY149" i="1"/>
  <c r="BP365"/>
  <c r="BM365"/>
  <c r="BJ365"/>
  <c r="U277" i="2"/>
  <c r="BY363" i="1"/>
  <c r="BY364"/>
  <c r="BY362"/>
  <c r="AA16" i="15"/>
  <c r="AA16" i="34" s="1"/>
  <c r="X21" i="15"/>
  <c r="X21" i="34" s="1"/>
  <c r="Q24" i="5"/>
  <c r="Q25" s="1"/>
  <c r="W24"/>
  <c r="W25" s="1"/>
  <c r="Y40"/>
  <c r="T36" i="6"/>
  <c r="S38" i="4"/>
  <c r="V24" i="5"/>
  <c r="V25" s="1"/>
  <c r="AA21" i="15"/>
  <c r="AA21" i="34" s="1"/>
  <c r="V40" i="4"/>
  <c r="Q40"/>
  <c r="Z40"/>
  <c r="O40"/>
  <c r="W40"/>
  <c r="P40"/>
  <c r="BB740" i="1"/>
  <c r="CC740" s="1"/>
  <c r="CC737"/>
  <c r="BE1475"/>
  <c r="CF1475" s="1"/>
  <c r="CF1472"/>
  <c r="R1468"/>
  <c r="BS1468" s="1"/>
  <c r="BS1358"/>
  <c r="CC1552"/>
  <c r="BB2152"/>
  <c r="CC2152" s="1"/>
  <c r="BW345"/>
  <c r="F23" i="4"/>
  <c r="BP2261" i="1"/>
  <c r="O2263"/>
  <c r="BJ2895"/>
  <c r="E39" i="4" s="1"/>
  <c r="BX2985" i="1"/>
  <c r="BX2990" s="1"/>
  <c r="BX2959"/>
  <c r="BX2961" s="1"/>
  <c r="BX1063"/>
  <c r="D14" i="5"/>
  <c r="S14" s="1"/>
  <c r="BW191" i="1"/>
  <c r="F16" i="4"/>
  <c r="F10" i="5"/>
  <c r="H10" s="1"/>
  <c r="BE877" i="1"/>
  <c r="CF877" s="1"/>
  <c r="CF756"/>
  <c r="AA10" i="5" s="1"/>
  <c r="BX327" i="1"/>
  <c r="D22" i="4"/>
  <c r="CF2447" i="1"/>
  <c r="BE2449"/>
  <c r="CF2449" s="1"/>
  <c r="BJ2985"/>
  <c r="BJ2959"/>
  <c r="BJ2991" s="1"/>
  <c r="E191" i="14" s="1"/>
  <c r="BY3020" i="1"/>
  <c r="BY2739"/>
  <c r="BY2752" s="1"/>
  <c r="R2449"/>
  <c r="BS2448"/>
  <c r="I2292"/>
  <c r="BJ2292" s="1"/>
  <c r="BJ2290"/>
  <c r="CF2261"/>
  <c r="BE2263"/>
  <c r="CF2263" s="1"/>
  <c r="O877"/>
  <c r="BP877" s="1"/>
  <c r="BP756"/>
  <c r="K10" i="5" s="1"/>
  <c r="O491" i="1"/>
  <c r="BP490"/>
  <c r="BE491"/>
  <c r="CF491" s="1"/>
  <c r="AA7" i="5" s="1"/>
  <c r="CF490" i="1"/>
  <c r="O1467"/>
  <c r="BP1467" s="1"/>
  <c r="BP1357"/>
  <c r="K46" i="14" s="1"/>
  <c r="I1024" i="1"/>
  <c r="BJ1022"/>
  <c r="E39" i="14" s="1"/>
  <c r="O1475" i="1"/>
  <c r="BP1475" s="1"/>
  <c r="BP1472"/>
  <c r="O1024"/>
  <c r="BP1022"/>
  <c r="K39" i="14" s="1"/>
  <c r="BB1467" i="1"/>
  <c r="CC1467" s="1"/>
  <c r="CC1357"/>
  <c r="X46" i="14" s="1"/>
  <c r="BJ1355" i="1"/>
  <c r="R1063"/>
  <c r="BS1063" s="1"/>
  <c r="N14" i="5" s="1"/>
  <c r="BS1061" i="1"/>
  <c r="N40" i="14" s="1"/>
  <c r="N170" s="1"/>
  <c r="BY222" i="1"/>
  <c r="H19" i="4"/>
  <c r="I2610" i="1"/>
  <c r="BJ2607"/>
  <c r="CC2607"/>
  <c r="BB2610"/>
  <c r="CC2610" s="1"/>
  <c r="F18" i="5"/>
  <c r="CF2009" i="1"/>
  <c r="BE2148"/>
  <c r="CF2148" s="1"/>
  <c r="AA23" i="15" s="1"/>
  <c r="AA23" i="34" s="1"/>
  <c r="BI2459" i="1"/>
  <c r="H2544"/>
  <c r="BI2544" s="1"/>
  <c r="BQ2459"/>
  <c r="P2544"/>
  <c r="BQ2544" s="1"/>
  <c r="BP2607"/>
  <c r="O2610"/>
  <c r="BB492"/>
  <c r="CC492" s="1"/>
  <c r="CC489"/>
  <c r="X34" i="14" s="1"/>
  <c r="Q1469" i="1"/>
  <c r="BR1469" s="1"/>
  <c r="BR1359"/>
  <c r="M20" i="5" s="1"/>
  <c r="BJ2009" i="1"/>
  <c r="I2148"/>
  <c r="BJ2148" s="1"/>
  <c r="BX2061"/>
  <c r="S20" i="6" s="1"/>
  <c r="BX3016" i="1"/>
  <c r="BX2880"/>
  <c r="AY2880"/>
  <c r="AY2886" s="1"/>
  <c r="AY3016"/>
  <c r="F22" i="4"/>
  <c r="R492" i="1"/>
  <c r="BS492" s="1"/>
  <c r="BS489"/>
  <c r="N34" i="14" s="1"/>
  <c r="AL2961" i="1"/>
  <c r="AL2996" s="1"/>
  <c r="AL2991"/>
  <c r="BX2895"/>
  <c r="BX1754"/>
  <c r="R2292"/>
  <c r="BS2292" s="1"/>
  <c r="BS2290"/>
  <c r="BX298"/>
  <c r="BB2292"/>
  <c r="CC2292" s="1"/>
  <c r="CC2290"/>
  <c r="CE2459"/>
  <c r="BD2544"/>
  <c r="CE2544" s="1"/>
  <c r="L2263"/>
  <c r="BM2261"/>
  <c r="BB2961"/>
  <c r="BB2996" s="1"/>
  <c r="BP2961"/>
  <c r="K39" i="5" s="1"/>
  <c r="T36" i="4"/>
  <c r="BW1552" i="1"/>
  <c r="BE726"/>
  <c r="CF726" s="1"/>
  <c r="CF606"/>
  <c r="BS1552"/>
  <c r="BL491"/>
  <c r="G7" i="5" s="1"/>
  <c r="BM1022" i="1"/>
  <c r="BS327"/>
  <c r="N22" i="4" s="1"/>
  <c r="BQ877" i="1"/>
  <c r="BY874"/>
  <c r="BX1014"/>
  <c r="BY961"/>
  <c r="BM2608"/>
  <c r="BJ2800"/>
  <c r="BJ3007"/>
  <c r="BX1022"/>
  <c r="BY1272"/>
  <c r="BY146"/>
  <c r="S39" i="4"/>
  <c r="BJ3016" i="1"/>
  <c r="BL877"/>
  <c r="BP724"/>
  <c r="BM724"/>
  <c r="BJ298"/>
  <c r="V740"/>
  <c r="BP298"/>
  <c r="BP641"/>
  <c r="BM1468"/>
  <c r="L1024"/>
  <c r="BJ1657"/>
  <c r="BM677"/>
  <c r="BS641"/>
  <c r="AB2152"/>
  <c r="BM1754"/>
  <c r="BS1350"/>
  <c r="AY1130"/>
  <c r="BM1014"/>
  <c r="BM1467"/>
  <c r="BS1022"/>
  <c r="N39" i="14" s="1"/>
  <c r="BM1357" i="1"/>
  <c r="BS725"/>
  <c r="BK877"/>
  <c r="BM1407"/>
  <c r="BI491"/>
  <c r="BS1010"/>
  <c r="BJ1291"/>
  <c r="BM1130"/>
  <c r="AY345"/>
  <c r="R877"/>
  <c r="BS877" s="1"/>
  <c r="BS2447"/>
  <c r="AB2610"/>
  <c r="BY1017"/>
  <c r="BY1462"/>
  <c r="BX3007"/>
  <c r="BS2961"/>
  <c r="N39" i="5" s="1"/>
  <c r="BJ2819" i="1"/>
  <c r="AY2142"/>
  <c r="BY2198"/>
  <c r="BS2991"/>
  <c r="N191" i="14" s="1"/>
  <c r="R39" i="4"/>
  <c r="BY3013" i="1"/>
  <c r="BM1010"/>
  <c r="BM1062"/>
  <c r="BY1062" s="1"/>
  <c r="BS1256"/>
  <c r="N19" i="5" s="1"/>
  <c r="CC2990" i="1"/>
  <c r="BJ2988"/>
  <c r="E39" i="7" s="1"/>
  <c r="T39" s="1"/>
  <c r="BY1353" i="1"/>
  <c r="U442" i="2" s="1"/>
  <c r="BX724" i="1"/>
  <c r="BY1583"/>
  <c r="BX876"/>
  <c r="AE2459"/>
  <c r="AE2544" s="1"/>
  <c r="AE2263"/>
  <c r="AR2996"/>
  <c r="BY1013"/>
  <c r="U358" i="2" s="1"/>
  <c r="BY325" i="1"/>
  <c r="U553" i="2" s="1"/>
  <c r="BY640" i="1"/>
  <c r="BY1668"/>
  <c r="AY2658"/>
  <c r="BY2440"/>
  <c r="BX2261"/>
  <c r="BY2439"/>
  <c r="BY2493"/>
  <c r="AY2800"/>
  <c r="AY2995" s="1"/>
  <c r="CC3014"/>
  <c r="BX1472"/>
  <c r="BY1435"/>
  <c r="U557" i="2" s="1"/>
  <c r="BX1062" i="1"/>
  <c r="BX2447"/>
  <c r="AY2362"/>
  <c r="BY2131"/>
  <c r="BY639"/>
  <c r="BY885"/>
  <c r="BM1358"/>
  <c r="BM345"/>
  <c r="BY324"/>
  <c r="U552" i="2" s="1"/>
  <c r="BY211" i="1"/>
  <c r="BY2626"/>
  <c r="U430" i="2" s="1"/>
  <c r="BX3014" i="1"/>
  <c r="CF2991"/>
  <c r="AA191" i="14" s="1"/>
  <c r="AA192" s="1"/>
  <c r="BS3018" i="1"/>
  <c r="BL3018"/>
  <c r="BJ3014"/>
  <c r="BJ1463"/>
  <c r="BL492"/>
  <c r="BR1024"/>
  <c r="M13" i="5" s="1"/>
  <c r="BJ1061" i="1"/>
  <c r="E40" i="14" s="1"/>
  <c r="BP1350" i="1"/>
  <c r="BS724"/>
  <c r="BP485"/>
  <c r="BJ489"/>
  <c r="E34" i="14" s="1"/>
  <c r="BX1407" i="1"/>
  <c r="BY2209"/>
  <c r="BY2360"/>
  <c r="BS2441"/>
  <c r="O419" i="2" s="1"/>
  <c r="BY2276" i="1"/>
  <c r="BW3007"/>
  <c r="BL2991"/>
  <c r="G191" i="14" s="1"/>
  <c r="BY3012" i="1"/>
  <c r="BS1263"/>
  <c r="BX345"/>
  <c r="BY875"/>
  <c r="BT2996"/>
  <c r="CC724"/>
  <c r="I1475"/>
  <c r="BJ1475" s="1"/>
  <c r="BJ1472"/>
  <c r="BB1468"/>
  <c r="CC1468" s="1"/>
  <c r="CC1358"/>
  <c r="F23" i="5"/>
  <c r="H23" s="1"/>
  <c r="BJ2447" i="1"/>
  <c r="I2449"/>
  <c r="I877"/>
  <c r="BJ877" s="1"/>
  <c r="BJ870"/>
  <c r="K1469"/>
  <c r="BL1469" s="1"/>
  <c r="BL1359"/>
  <c r="BE1467"/>
  <c r="CF1467" s="1"/>
  <c r="CF1357"/>
  <c r="AA46" i="14" s="1"/>
  <c r="BP1355" i="1"/>
  <c r="BE1063"/>
  <c r="CF1063" s="1"/>
  <c r="AA14" i="5" s="1"/>
  <c r="AA14" i="15" s="1"/>
  <c r="AA14" i="34" s="1"/>
  <c r="CF1061" i="1"/>
  <c r="AA40" i="14" s="1"/>
  <c r="AA170" s="1"/>
  <c r="BM1350" i="1"/>
  <c r="AU1469"/>
  <c r="BU1469" s="1"/>
  <c r="BU1359"/>
  <c r="P20" i="5" s="1"/>
  <c r="P24" s="1"/>
  <c r="P25" s="1"/>
  <c r="BY2999" i="1"/>
  <c r="BY3011"/>
  <c r="BY2750"/>
  <c r="BB2263"/>
  <c r="CC2263" s="1"/>
  <c r="CC2262"/>
  <c r="O726"/>
  <c r="BP726" s="1"/>
  <c r="BP606"/>
  <c r="BY606" s="1"/>
  <c r="AX2961"/>
  <c r="AX2996" s="1"/>
  <c r="AY2895"/>
  <c r="T36" i="5"/>
  <c r="BM2457" i="1"/>
  <c r="L2459"/>
  <c r="AY2441"/>
  <c r="AY2458"/>
  <c r="AY2448"/>
  <c r="BW2880"/>
  <c r="BW3017"/>
  <c r="AY2985"/>
  <c r="AY2990" s="1"/>
  <c r="AY2961"/>
  <c r="F18" i="4"/>
  <c r="L2610" i="1"/>
  <c r="BM2607"/>
  <c r="BB2459"/>
  <c r="CC2458"/>
  <c r="CC2991"/>
  <c r="X191" i="14" s="1"/>
  <c r="CC2895" i="1"/>
  <c r="X39" i="4" s="1"/>
  <c r="BY2986" i="1"/>
  <c r="BY2892"/>
  <c r="H38" i="4"/>
  <c r="BM1552" i="1"/>
  <c r="O492"/>
  <c r="BP492" s="1"/>
  <c r="BP489"/>
  <c r="K34" i="14" s="1"/>
  <c r="BX1463" i="1"/>
  <c r="D23" i="5"/>
  <c r="S23" s="1"/>
  <c r="BX214" i="1"/>
  <c r="G18" i="4"/>
  <c r="F14"/>
  <c r="F11" i="5"/>
  <c r="H11" s="1"/>
  <c r="L2292" i="1"/>
  <c r="BM2292" s="1"/>
  <c r="BM2290"/>
  <c r="S36" i="6"/>
  <c r="S40" s="1"/>
  <c r="D40"/>
  <c r="AY2447" i="1"/>
  <c r="AY2457"/>
  <c r="BP1256"/>
  <c r="K19" i="5" s="1"/>
  <c r="BY2257" i="1"/>
  <c r="AY2804"/>
  <c r="BQ491"/>
  <c r="L7" i="5" s="1"/>
  <c r="BM721" i="1"/>
  <c r="BM641"/>
  <c r="BM191"/>
  <c r="H16" i="4" s="1"/>
  <c r="BS607" i="1"/>
  <c r="AI2152"/>
  <c r="AI1024"/>
  <c r="BP721"/>
  <c r="BJ1057"/>
  <c r="BI877"/>
  <c r="BP1273"/>
  <c r="BM1030"/>
  <c r="BS1014"/>
  <c r="BM327"/>
  <c r="H22" i="4" s="1"/>
  <c r="BM725" i="1"/>
  <c r="BK727"/>
  <c r="BP1437"/>
  <c r="K22" i="5" s="1"/>
  <c r="AL2610" i="1"/>
  <c r="BE2991"/>
  <c r="BY1029"/>
  <c r="BX1273"/>
  <c r="BX607"/>
  <c r="BX2259"/>
  <c r="AY3014"/>
  <c r="AY3017"/>
  <c r="BJ2200"/>
  <c r="BJ2494"/>
  <c r="BY1016"/>
  <c r="BY184"/>
  <c r="BY1900"/>
  <c r="BX191"/>
  <c r="BY1253"/>
  <c r="BY1277"/>
  <c r="AY2296"/>
  <c r="BY1964"/>
  <c r="BY1883"/>
  <c r="BY2146"/>
  <c r="T23" i="6" s="1"/>
  <c r="BY675" i="1"/>
  <c r="BX875"/>
  <c r="BY674"/>
  <c r="BS2261"/>
  <c r="BY2296"/>
  <c r="BW2800"/>
  <c r="BH3018"/>
  <c r="AX2991"/>
  <c r="P40" i="5"/>
  <c r="BU2991" i="1"/>
  <c r="P191" i="14" s="1"/>
  <c r="T38" i="5"/>
  <c r="AY2113" i="1"/>
  <c r="BS1754"/>
  <c r="BP1291"/>
  <c r="BN1024"/>
  <c r="I13" i="5" s="1"/>
  <c r="BM1263" i="1"/>
  <c r="BO492"/>
  <c r="BP1057"/>
  <c r="BM1437"/>
  <c r="BO1359"/>
  <c r="J20" i="5" s="1"/>
  <c r="BY1656" i="1"/>
  <c r="BX1468"/>
  <c r="BX149"/>
  <c r="O24" i="5"/>
  <c r="O25" s="1"/>
  <c r="BJ1468" i="1"/>
  <c r="BY1297"/>
  <c r="BX365"/>
  <c r="BX1263"/>
  <c r="BY1008"/>
  <c r="BY1289"/>
  <c r="U279" i="2" s="1"/>
  <c r="BY605" i="1"/>
  <c r="AE2996"/>
  <c r="BS2494"/>
  <c r="AY2064"/>
  <c r="BP2494"/>
  <c r="BS2608"/>
  <c r="BY2551"/>
  <c r="U496" i="2" s="1"/>
  <c r="Y40" i="4"/>
  <c r="BB3018" i="1"/>
  <c r="BJ2804"/>
  <c r="E188" i="14" s="1"/>
  <c r="T188" s="1"/>
  <c r="BJ2755" i="1"/>
  <c r="E190" i="14" s="1"/>
  <c r="T190" s="1"/>
  <c r="BY1461" i="1"/>
  <c r="BX1358"/>
  <c r="BY1055"/>
  <c r="BY483"/>
  <c r="BJ2362"/>
  <c r="BY2199"/>
  <c r="AY2300"/>
  <c r="AY2445"/>
  <c r="BJ2278"/>
  <c r="BW3014"/>
  <c r="Z40" i="5"/>
  <c r="AE2991" i="1"/>
  <c r="BY1271"/>
  <c r="AY2755"/>
  <c r="BM2880"/>
  <c r="L1063"/>
  <c r="BM1063" s="1"/>
  <c r="BM1061"/>
  <c r="H40" i="14" s="1"/>
  <c r="H170" s="1"/>
  <c r="H1469" i="1"/>
  <c r="BI1469" s="1"/>
  <c r="BI1359"/>
  <c r="D20" i="5" s="1"/>
  <c r="BX1256" i="1"/>
  <c r="D19" i="5"/>
  <c r="BX2009" i="1"/>
  <c r="BX1437"/>
  <c r="D22" i="5"/>
  <c r="S22" s="1"/>
  <c r="BX756" i="1"/>
  <c r="D10" i="5"/>
  <c r="S10" s="1"/>
  <c r="BM2009" i="1"/>
  <c r="L2148"/>
  <c r="BM2148" s="1"/>
  <c r="O2449"/>
  <c r="BP2448"/>
  <c r="BQ2961"/>
  <c r="L39" i="5" s="1"/>
  <c r="BP1552" i="1"/>
  <c r="BE1359"/>
  <c r="CF1359" s="1"/>
  <c r="AA20" i="5" s="1"/>
  <c r="CF1350" i="1"/>
  <c r="BB1024"/>
  <c r="CC1024" s="1"/>
  <c r="CC1022"/>
  <c r="X39" i="14" s="1"/>
  <c r="BE1024" i="1"/>
  <c r="CF1024" s="1"/>
  <c r="AA13" i="5" s="1"/>
  <c r="CF1022" i="1"/>
  <c r="AA39" i="14" s="1"/>
  <c r="L1475" i="1"/>
  <c r="BM1475" s="1"/>
  <c r="BM1472"/>
  <c r="BB1475"/>
  <c r="CC1475" s="1"/>
  <c r="CC1472"/>
  <c r="R1475"/>
  <c r="BS1475" s="1"/>
  <c r="BS1472"/>
  <c r="BY1092"/>
  <c r="CF1552"/>
  <c r="BE2152"/>
  <c r="CF2152" s="1"/>
  <c r="AY2608"/>
  <c r="AY2262"/>
  <c r="BX1657"/>
  <c r="BS2009"/>
  <c r="R2148"/>
  <c r="BS2148" s="1"/>
  <c r="AY1871"/>
  <c r="AY2063"/>
  <c r="BP2009"/>
  <c r="O2148"/>
  <c r="BP2148" s="1"/>
  <c r="BJ2261"/>
  <c r="I2263"/>
  <c r="BJ1552"/>
  <c r="BM2447"/>
  <c r="L2449"/>
  <c r="BI2961"/>
  <c r="D39" i="5" s="1"/>
  <c r="S39" s="1"/>
  <c r="BI2991" i="1"/>
  <c r="D191" i="14" s="1"/>
  <c r="BX1130" i="1"/>
  <c r="G18" i="5"/>
  <c r="S18" s="1"/>
  <c r="BJ2880" i="1"/>
  <c r="BJ3017"/>
  <c r="BW2009"/>
  <c r="BW1063"/>
  <c r="F14" i="5"/>
  <c r="H14" s="1"/>
  <c r="BB2449" i="1"/>
  <c r="CC2449" s="1"/>
  <c r="CC2448"/>
  <c r="CC2063"/>
  <c r="BB2065"/>
  <c r="CC2065" s="1"/>
  <c r="O2459"/>
  <c r="BP2458"/>
  <c r="BJ2457"/>
  <c r="I2459"/>
  <c r="CC2995"/>
  <c r="X38" i="4"/>
  <c r="F19" i="5"/>
  <c r="BX1092" i="1"/>
  <c r="G16" i="5"/>
  <c r="H16" s="1"/>
  <c r="BX870" i="1"/>
  <c r="D11" i="5"/>
  <c r="S11" s="1"/>
  <c r="CF2457" i="1"/>
  <c r="BE2459"/>
  <c r="BV2459"/>
  <c r="AV2544"/>
  <c r="BV2544" s="1"/>
  <c r="CC2009"/>
  <c r="BB2148"/>
  <c r="CC2148" s="1"/>
  <c r="X23" i="15" s="1"/>
  <c r="X23" i="34" s="1"/>
  <c r="BS2607" i="1"/>
  <c r="R2610"/>
  <c r="BW2895"/>
  <c r="BW2991"/>
  <c r="BY2801"/>
  <c r="E38" i="4"/>
  <c r="BX1552" i="1"/>
  <c r="O2292"/>
  <c r="BP2290"/>
  <c r="R2459"/>
  <c r="BS2458"/>
  <c r="BD1469"/>
  <c r="CE1469" s="1"/>
  <c r="CE1359"/>
  <c r="Z20" i="5" s="1"/>
  <c r="BW2148" i="1"/>
  <c r="BX1475"/>
  <c r="BP848"/>
  <c r="BS721"/>
  <c r="AX740"/>
  <c r="BJ641"/>
  <c r="BJ492"/>
  <c r="AL727"/>
  <c r="BM848"/>
  <c r="BS677"/>
  <c r="BO877"/>
  <c r="BO1469"/>
  <c r="O1063"/>
  <c r="BP1063" s="1"/>
  <c r="K14" i="5" s="1"/>
  <c r="BP1030" i="1"/>
  <c r="BS1018"/>
  <c r="BR877"/>
  <c r="BP1263"/>
  <c r="I1467"/>
  <c r="BJ1467" s="1"/>
  <c r="BS1030"/>
  <c r="BM1057"/>
  <c r="AL2152"/>
  <c r="BS298"/>
  <c r="BO491"/>
  <c r="J7" i="5" s="1"/>
  <c r="BM298" i="1"/>
  <c r="BK491"/>
  <c r="AB1024"/>
  <c r="BS1023"/>
  <c r="BP1018"/>
  <c r="BY1009"/>
  <c r="Y3018"/>
  <c r="BY1436"/>
  <c r="U558" i="2" s="1"/>
  <c r="BY845" i="1"/>
  <c r="AX2610"/>
  <c r="CF2995"/>
  <c r="BP2608"/>
  <c r="R38" i="4"/>
  <c r="BY2015" i="1"/>
  <c r="BJ1014"/>
  <c r="BM1256"/>
  <c r="BP1023"/>
  <c r="BY1250"/>
  <c r="BK1359"/>
  <c r="BO1024"/>
  <c r="J13" i="5" s="1"/>
  <c r="BS345" i="1"/>
  <c r="N23" i="4" s="1"/>
  <c r="BY765" i="1"/>
  <c r="BE2065"/>
  <c r="CF2065" s="1"/>
  <c r="AE2610"/>
  <c r="BY1600"/>
  <c r="BX2494"/>
  <c r="T545" i="2" s="1"/>
  <c r="BY2289" i="1"/>
  <c r="BP345"/>
  <c r="K23" i="4" s="1"/>
  <c r="BX1355" i="1"/>
  <c r="BY685"/>
  <c r="AY2061"/>
  <c r="BY1947"/>
  <c r="BS2259"/>
  <c r="BY3001"/>
  <c r="BY1260"/>
  <c r="BY478"/>
  <c r="BY1380"/>
  <c r="BX2448"/>
  <c r="AA40" i="4"/>
  <c r="AY3007" i="1"/>
  <c r="BW2961"/>
  <c r="BW2996" s="1"/>
  <c r="BY187"/>
  <c r="BX726"/>
  <c r="BY1283"/>
  <c r="BX721"/>
  <c r="BY296"/>
  <c r="BX757"/>
  <c r="BX2148"/>
  <c r="BM2200"/>
  <c r="H10" i="7" s="1"/>
  <c r="BP2560" i="1"/>
  <c r="K21" i="7" s="1"/>
  <c r="T21" s="1"/>
  <c r="BX2608" i="1"/>
  <c r="BX2755"/>
  <c r="CF2990"/>
  <c r="BO2996"/>
  <c r="BY2795"/>
  <c r="BY2803" s="1"/>
  <c r="BS1291"/>
  <c r="BY1474"/>
  <c r="BM1355"/>
  <c r="BP1010"/>
  <c r="BP1358"/>
  <c r="BB877"/>
  <c r="CC877" s="1"/>
  <c r="BS485"/>
  <c r="Q727"/>
  <c r="BR727" s="1"/>
  <c r="BY2070"/>
  <c r="BW2985"/>
  <c r="BW2990" s="1"/>
  <c r="R2263"/>
  <c r="BM756"/>
  <c r="BS479"/>
  <c r="BP327"/>
  <c r="K22" i="4" s="1"/>
  <c r="BY3017" i="1"/>
  <c r="T39" i="6"/>
  <c r="E40"/>
  <c r="V727" i="1"/>
  <c r="AY1108"/>
  <c r="AW727"/>
  <c r="AL740"/>
  <c r="AY1280"/>
  <c r="AX491"/>
  <c r="AO740"/>
  <c r="BE740"/>
  <c r="CF740" s="1"/>
  <c r="AY1754"/>
  <c r="AB727"/>
  <c r="AR727"/>
  <c r="AY1358"/>
  <c r="AY1468" s="1"/>
  <c r="AY1030"/>
  <c r="AY1357"/>
  <c r="AY1467" s="1"/>
  <c r="AY1355"/>
  <c r="AY1263"/>
  <c r="AY721"/>
  <c r="AE727"/>
  <c r="AY1010"/>
  <c r="AY1285"/>
  <c r="AY1286" s="1"/>
  <c r="AY1063"/>
  <c r="AY1057"/>
  <c r="AR1024"/>
  <c r="BB1359"/>
  <c r="AY1472"/>
  <c r="AY1475" s="1"/>
  <c r="AY1273"/>
  <c r="AY1291"/>
  <c r="AI727"/>
  <c r="AE1024"/>
  <c r="V491"/>
  <c r="AY327"/>
  <c r="AY641"/>
  <c r="AY489"/>
  <c r="AY492" s="1"/>
  <c r="AY739"/>
  <c r="AE740"/>
  <c r="AY677"/>
  <c r="AY737"/>
  <c r="AR740"/>
  <c r="AY365"/>
  <c r="AY870"/>
  <c r="AY738"/>
  <c r="AY607"/>
  <c r="AY724"/>
  <c r="AY474"/>
  <c r="AY490"/>
  <c r="AY756"/>
  <c r="AY873"/>
  <c r="AY757"/>
  <c r="AY485"/>
  <c r="AY298"/>
  <c r="AY726"/>
  <c r="AY848"/>
  <c r="I342" i="2" l="1"/>
  <c r="T270"/>
  <c r="X7" i="6"/>
  <c r="Y43" i="2"/>
  <c r="S7" i="6"/>
  <c r="T43" i="2"/>
  <c r="T46" s="1"/>
  <c r="X19" i="6"/>
  <c r="X24" s="1"/>
  <c r="X62" i="15" s="1"/>
  <c r="Y341" i="2"/>
  <c r="Y342" s="1"/>
  <c r="AA7" i="6"/>
  <c r="AB43" i="2"/>
  <c r="S19" i="6"/>
  <c r="T15"/>
  <c r="U269" i="2"/>
  <c r="U188"/>
  <c r="T12" i="6"/>
  <c r="N7"/>
  <c r="O43" i="2"/>
  <c r="AA19" i="6"/>
  <c r="AA19" i="15" s="1"/>
  <c r="AA19" i="34" s="1"/>
  <c r="AB341" i="2"/>
  <c r="AB342" s="1"/>
  <c r="N10" i="6"/>
  <c r="O96" i="2"/>
  <c r="K10" i="6"/>
  <c r="L96" i="2"/>
  <c r="R7" i="6"/>
  <c r="S43" i="2"/>
  <c r="AA10" i="6"/>
  <c r="AA24" s="1"/>
  <c r="AA62" i="15" s="1"/>
  <c r="AB96" i="2"/>
  <c r="T16" i="6"/>
  <c r="U256" i="2"/>
  <c r="U259" s="1"/>
  <c r="X10" i="6"/>
  <c r="Y96" i="2"/>
  <c r="O24" i="6"/>
  <c r="H7"/>
  <c r="I43" i="2"/>
  <c r="E19" i="6"/>
  <c r="K11"/>
  <c r="L147" i="2"/>
  <c r="H10" i="6"/>
  <c r="I96" i="2"/>
  <c r="E7" i="6"/>
  <c r="F43" i="2"/>
  <c r="K19" i="6"/>
  <c r="N19"/>
  <c r="H19"/>
  <c r="R19"/>
  <c r="K7"/>
  <c r="L43" i="2"/>
  <c r="N11" i="6"/>
  <c r="O147" i="2"/>
  <c r="H11" i="6"/>
  <c r="I147" i="2"/>
  <c r="S11" i="6"/>
  <c r="T147" i="2"/>
  <c r="E11" i="6"/>
  <c r="F147" i="2"/>
  <c r="S10" i="6"/>
  <c r="T96" i="2"/>
  <c r="T115" s="1"/>
  <c r="E10" i="6"/>
  <c r="F96" i="2"/>
  <c r="K19" i="15"/>
  <c r="N19"/>
  <c r="H19" i="5"/>
  <c r="H19" i="15" s="1"/>
  <c r="F19"/>
  <c r="S19" i="5"/>
  <c r="D19" i="15"/>
  <c r="R14" i="5"/>
  <c r="E14"/>
  <c r="T14" s="1"/>
  <c r="T7" i="6"/>
  <c r="H18" i="5"/>
  <c r="S16"/>
  <c r="H13"/>
  <c r="S13"/>
  <c r="F555" i="2"/>
  <c r="BM491" i="1"/>
  <c r="BS491"/>
  <c r="N7" i="5" s="1"/>
  <c r="BY474" i="1"/>
  <c r="T41" i="14"/>
  <c r="H15" i="3" s="1"/>
  <c r="AA15" i="15"/>
  <c r="AA15" i="34" s="1"/>
  <c r="BY2959" i="1"/>
  <c r="BY2961" s="1"/>
  <c r="X14" i="15"/>
  <c r="X14" i="34" s="1"/>
  <c r="X24" i="5"/>
  <c r="X25" s="1"/>
  <c r="U233" i="2"/>
  <c r="BP491" i="1"/>
  <c r="K7" i="5" s="1"/>
  <c r="BY3016" i="1"/>
  <c r="BY3018" s="1"/>
  <c r="BP2292"/>
  <c r="BY2292" s="1"/>
  <c r="BY490"/>
  <c r="N18" i="3"/>
  <c r="U15" i="2"/>
  <c r="R191" i="14"/>
  <c r="N174"/>
  <c r="L727" i="1"/>
  <c r="BM727" s="1"/>
  <c r="AV727"/>
  <c r="BV727" s="1"/>
  <c r="BJ1359"/>
  <c r="BM2449"/>
  <c r="BY2061"/>
  <c r="T20" i="6" s="1"/>
  <c r="L429" i="2"/>
  <c r="BP2449" i="1"/>
  <c r="BX2292"/>
  <c r="BM1024"/>
  <c r="BJ2449"/>
  <c r="T39" i="4"/>
  <c r="I545" i="2"/>
  <c r="I547" s="1"/>
  <c r="BY873" i="1"/>
  <c r="AY2292"/>
  <c r="BJ2263"/>
  <c r="BX2263"/>
  <c r="BS2263"/>
  <c r="I429" i="2"/>
  <c r="BY479" i="1"/>
  <c r="BJ2610"/>
  <c r="BS2449"/>
  <c r="U617" i="2"/>
  <c r="Y503"/>
  <c r="AY1024" i="1"/>
  <c r="M20" i="3"/>
  <c r="BX2610" i="1"/>
  <c r="O727"/>
  <c r="BP727" s="1"/>
  <c r="BY2458"/>
  <c r="BY2278"/>
  <c r="BY2300"/>
  <c r="S170" i="14"/>
  <c r="BM2263" i="1"/>
  <c r="X18" i="15"/>
  <c r="X18" i="34" s="1"/>
  <c r="K176" i="14"/>
  <c r="BX2459" i="1"/>
  <c r="N21" i="3"/>
  <c r="BY1657" i="1"/>
  <c r="BY1924"/>
  <c r="T18" i="6" s="1"/>
  <c r="O429" i="2"/>
  <c r="BX2449" i="1"/>
  <c r="L20" i="3"/>
  <c r="BY2454" i="1"/>
  <c r="BY149"/>
  <c r="T13" i="7"/>
  <c r="I727" i="1"/>
  <c r="BJ727" s="1"/>
  <c r="BY725"/>
  <c r="X192" i="14"/>
  <c r="T503" i="2"/>
  <c r="W40" i="5"/>
  <c r="W41" i="15" s="1"/>
  <c r="BX3018" i="1"/>
  <c r="BM2996"/>
  <c r="BW3018"/>
  <c r="BY2262"/>
  <c r="H503" i="2"/>
  <c r="BY757" i="1"/>
  <c r="BM2991"/>
  <c r="H191" i="14" s="1"/>
  <c r="T191" s="1"/>
  <c r="BP2263" i="1"/>
  <c r="BK2996"/>
  <c r="I1469"/>
  <c r="BJ1469" s="1"/>
  <c r="BY726"/>
  <c r="BY877"/>
  <c r="BX2544"/>
  <c r="BY2113"/>
  <c r="N14" i="3"/>
  <c r="BJ2961" i="1"/>
  <c r="E39" i="5" s="1"/>
  <c r="T39" s="1"/>
  <c r="BB727" i="1"/>
  <c r="CC727" s="1"/>
  <c r="BE727"/>
  <c r="CF727" s="1"/>
  <c r="BY2560"/>
  <c r="BX727"/>
  <c r="BS727"/>
  <c r="BM2610"/>
  <c r="F138" i="2"/>
  <c r="S76" i="14"/>
  <c r="L503" i="2"/>
  <c r="T429"/>
  <c r="F494"/>
  <c r="F503" s="1"/>
  <c r="CB2996" i="1"/>
  <c r="S191" i="14"/>
  <c r="M21" i="3"/>
  <c r="S174" i="14"/>
  <c r="I503" i="2"/>
  <c r="T23" i="14"/>
  <c r="E23" i="3" s="1"/>
  <c r="T40" i="14"/>
  <c r="H14" i="3" s="1"/>
  <c r="U138" i="2"/>
  <c r="AC138" s="1"/>
  <c r="H547"/>
  <c r="R40" i="14"/>
  <c r="F14" i="3" s="1"/>
  <c r="S172" i="14"/>
  <c r="U444" i="2"/>
  <c r="AD446" s="1"/>
  <c r="K179" i="14"/>
  <c r="T179" s="1"/>
  <c r="U494" i="2"/>
  <c r="X176" i="14"/>
  <c r="H172"/>
  <c r="T44"/>
  <c r="H18" i="3" s="1"/>
  <c r="E174" i="14"/>
  <c r="E172"/>
  <c r="T16"/>
  <c r="E16" i="3" s="1"/>
  <c r="AB559" i="2"/>
  <c r="AB567" s="1"/>
  <c r="L545"/>
  <c r="L547" s="1"/>
  <c r="K18" i="7"/>
  <c r="U490" i="2"/>
  <c r="BY1057" i="1"/>
  <c r="BY1463"/>
  <c r="BY2441"/>
  <c r="U419" i="2" s="1"/>
  <c r="BY721" i="1"/>
  <c r="V101" i="14"/>
  <c r="F176"/>
  <c r="F545" i="2"/>
  <c r="F547" s="1"/>
  <c r="E18" i="7"/>
  <c r="T21" i="14"/>
  <c r="E21" i="3" s="1"/>
  <c r="Y138" i="2"/>
  <c r="N176" i="14"/>
  <c r="T48"/>
  <c r="H22" i="3" s="1"/>
  <c r="O490" i="2"/>
  <c r="T547"/>
  <c r="E170" i="14"/>
  <c r="T170" s="1"/>
  <c r="BY2259" i="1"/>
  <c r="N11" i="7"/>
  <c r="T11" s="1"/>
  <c r="O545" i="2"/>
  <c r="O547" s="1"/>
  <c r="N18" i="7"/>
  <c r="BY2200" i="1"/>
  <c r="E10" i="7"/>
  <c r="T10" s="1"/>
  <c r="BY1010" i="1"/>
  <c r="BY848"/>
  <c r="BY1130"/>
  <c r="BY1754"/>
  <c r="Y567" i="2"/>
  <c r="M11" i="3"/>
  <c r="S179" i="14"/>
  <c r="S18" i="7"/>
  <c r="N177" i="14"/>
  <c r="M10" i="3"/>
  <c r="T47" i="14"/>
  <c r="H21" i="3" s="1"/>
  <c r="T7" i="7"/>
  <c r="V164" i="14"/>
  <c r="Z175"/>
  <c r="Z101"/>
  <c r="AA175"/>
  <c r="U281" i="2"/>
  <c r="X175" i="14"/>
  <c r="K175"/>
  <c r="N175"/>
  <c r="L19" i="3"/>
  <c r="H175" i="14"/>
  <c r="M19" i="3"/>
  <c r="D175" i="14"/>
  <c r="S175" s="1"/>
  <c r="E175"/>
  <c r="BY1263" i="1"/>
  <c r="BY1291"/>
  <c r="BY1273"/>
  <c r="BY1475"/>
  <c r="E176" i="14"/>
  <c r="BE1469" i="1"/>
  <c r="CF1469" s="1"/>
  <c r="BY1350"/>
  <c r="BY1358"/>
  <c r="BY1357"/>
  <c r="H46" i="14"/>
  <c r="S46"/>
  <c r="G20" i="3" s="1"/>
  <c r="D176" i="14"/>
  <c r="S176" s="1"/>
  <c r="T13" i="8"/>
  <c r="T143" i="14"/>
  <c r="T13" i="3" s="1"/>
  <c r="X50" i="14"/>
  <c r="BY2448" i="1"/>
  <c r="BY2445"/>
  <c r="BY1014"/>
  <c r="BY1030"/>
  <c r="U359" i="2"/>
  <c r="AD358" s="1"/>
  <c r="AA50" i="14"/>
  <c r="BS1024" i="1"/>
  <c r="N13" i="5" s="1"/>
  <c r="BY1018" i="1"/>
  <c r="BX1024"/>
  <c r="BY1022"/>
  <c r="H39" i="14"/>
  <c r="T39" s="1"/>
  <c r="H13" i="3" s="1"/>
  <c r="BY1023" i="1"/>
  <c r="BY2608"/>
  <c r="BY2447"/>
  <c r="BY2362"/>
  <c r="U399" i="2" s="1"/>
  <c r="F399"/>
  <c r="F429" s="1"/>
  <c r="T116" i="14"/>
  <c r="Q13" i="3" s="1"/>
  <c r="W101" i="14"/>
  <c r="W164"/>
  <c r="O164"/>
  <c r="S171"/>
  <c r="BX492" i="1"/>
  <c r="BY2607"/>
  <c r="T111" i="14"/>
  <c r="Q7" i="3" s="1"/>
  <c r="BY485" i="1"/>
  <c r="Y164" i="14"/>
  <c r="Y101"/>
  <c r="J164"/>
  <c r="L7" i="3"/>
  <c r="M7"/>
  <c r="D164" i="14"/>
  <c r="M164"/>
  <c r="S34"/>
  <c r="G7" i="3" s="1"/>
  <c r="BY489" i="1"/>
  <c r="BJ491"/>
  <c r="T34" i="14"/>
  <c r="H7" i="3" s="1"/>
  <c r="AY2991" i="1"/>
  <c r="AY2996"/>
  <c r="AY3018"/>
  <c r="BY3007"/>
  <c r="BY3014"/>
  <c r="AY2459"/>
  <c r="AY2544" s="1"/>
  <c r="AY2610"/>
  <c r="Q175" i="14"/>
  <c r="AY2152" i="1"/>
  <c r="Q164" i="14"/>
  <c r="U559" i="2"/>
  <c r="U555"/>
  <c r="BY365" i="1"/>
  <c r="T40" i="6"/>
  <c r="Z41" i="15"/>
  <c r="Y41"/>
  <c r="T38" i="4"/>
  <c r="Z24" i="5"/>
  <c r="Z25" s="1"/>
  <c r="Z20" i="15"/>
  <c r="Z20" i="34" s="1"/>
  <c r="AA41" i="15"/>
  <c r="X40" i="4"/>
  <c r="R39" i="5"/>
  <c r="R1469" i="1"/>
  <c r="BS1469" s="1"/>
  <c r="BS1359"/>
  <c r="N20" i="5" s="1"/>
  <c r="BB1469" i="1"/>
  <c r="CC1469" s="1"/>
  <c r="CC1359"/>
  <c r="CF2459"/>
  <c r="BJ2459"/>
  <c r="I2544"/>
  <c r="BJ2544" s="1"/>
  <c r="BY2895"/>
  <c r="BX1359"/>
  <c r="G20" i="5"/>
  <c r="S20" s="1"/>
  <c r="BY345" i="1"/>
  <c r="H23" i="4"/>
  <c r="BX491" i="1"/>
  <c r="D7" i="5"/>
  <c r="S7" s="1"/>
  <c r="BY2009" i="1"/>
  <c r="BY2804"/>
  <c r="BY2800"/>
  <c r="BJ3018"/>
  <c r="AY2065"/>
  <c r="BX1469"/>
  <c r="BY2494"/>
  <c r="U545" i="2" s="1"/>
  <c r="BX877" i="1"/>
  <c r="BY2290"/>
  <c r="BY2755"/>
  <c r="BY1472"/>
  <c r="BY1468"/>
  <c r="BP1024"/>
  <c r="K13" i="5" s="1"/>
  <c r="BJ1024" i="1"/>
  <c r="AA24" i="5"/>
  <c r="AA25" s="1"/>
  <c r="BJ2990" i="1"/>
  <c r="BI2996"/>
  <c r="BS2996"/>
  <c r="CC2459"/>
  <c r="BB2544"/>
  <c r="CC2544" s="1"/>
  <c r="BP2459"/>
  <c r="O2544"/>
  <c r="BP2544" s="1"/>
  <c r="BY1552"/>
  <c r="U43" i="2" s="1"/>
  <c r="BY191" i="1"/>
  <c r="E16" i="4"/>
  <c r="BP1359" i="1"/>
  <c r="K20" i="5" s="1"/>
  <c r="BY677" i="1"/>
  <c r="BQ2996"/>
  <c r="BM1359"/>
  <c r="AY2263"/>
  <c r="BY1467"/>
  <c r="BY607"/>
  <c r="BP2996"/>
  <c r="BY2261"/>
  <c r="BX2991"/>
  <c r="BY2148"/>
  <c r="BP2610"/>
  <c r="BY1355"/>
  <c r="BX2996"/>
  <c r="BY1437"/>
  <c r="BM2459"/>
  <c r="L2544"/>
  <c r="BM2544" s="1"/>
  <c r="BY1407"/>
  <c r="BY298"/>
  <c r="F20" i="5"/>
  <c r="BY756" i="1"/>
  <c r="BY1256"/>
  <c r="F7" i="5"/>
  <c r="H7" s="1"/>
  <c r="BS2459" i="1"/>
  <c r="R2544"/>
  <c r="BS2544" s="1"/>
  <c r="BY870"/>
  <c r="BY1063"/>
  <c r="BM1469"/>
  <c r="O1469"/>
  <c r="BP1469" s="1"/>
  <c r="BY641"/>
  <c r="BY2990"/>
  <c r="BS2610"/>
  <c r="BY327"/>
  <c r="BY492"/>
  <c r="AY2449"/>
  <c r="BY2457"/>
  <c r="BY1061"/>
  <c r="BY724"/>
  <c r="AY727"/>
  <c r="AY1359"/>
  <c r="AY1469" s="1"/>
  <c r="AY877"/>
  <c r="AY740"/>
  <c r="AY491"/>
  <c r="AD342" i="2" l="1"/>
  <c r="U342"/>
  <c r="U483"/>
  <c r="AD287"/>
  <c r="AC283"/>
  <c r="AD283" s="1"/>
  <c r="X19" i="15"/>
  <c r="X19" i="34" s="1"/>
  <c r="T19" i="6"/>
  <c r="T11"/>
  <c r="U147" i="2"/>
  <c r="T10" i="6"/>
  <c r="U96" i="2"/>
  <c r="BY2991" i="1"/>
  <c r="H20" i="5"/>
  <c r="BY2996" i="1"/>
  <c r="T174" i="14"/>
  <c r="BY2449" i="1"/>
  <c r="BY2263"/>
  <c r="G13" i="9"/>
  <c r="N20" i="3"/>
  <c r="O503" i="2"/>
  <c r="BY727" i="1"/>
  <c r="BJ2996"/>
  <c r="U547" i="2"/>
  <c r="U503"/>
  <c r="X41" i="15"/>
  <c r="N10" i="3"/>
  <c r="T18" i="7"/>
  <c r="T172" i="14"/>
  <c r="N11" i="3"/>
  <c r="U429" i="2"/>
  <c r="AA101" i="14"/>
  <c r="X101"/>
  <c r="N19" i="3"/>
  <c r="T175" i="14"/>
  <c r="H176"/>
  <c r="T176" s="1"/>
  <c r="T46"/>
  <c r="H20" i="3" s="1"/>
  <c r="BY1469" i="1"/>
  <c r="BY2610"/>
  <c r="BY491"/>
  <c r="S164" i="14"/>
  <c r="N7" i="3"/>
  <c r="X20" i="15"/>
  <c r="X20" i="34" s="1"/>
  <c r="BY2544" i="1"/>
  <c r="BY1024"/>
  <c r="BY1359"/>
  <c r="BY2459"/>
  <c r="CF115"/>
  <c r="AB355" i="2" s="1"/>
  <c r="CC115" i="1"/>
  <c r="Y355" i="2" s="1"/>
  <c r="BS115" i="1"/>
  <c r="O355" i="2" s="1"/>
  <c r="BP115" i="1"/>
  <c r="L355" i="2" s="1"/>
  <c r="BM115" i="1"/>
  <c r="I355" i="2" s="1"/>
  <c r="R9" i="4"/>
  <c r="S9"/>
  <c r="R17"/>
  <c r="S17"/>
  <c r="AA17"/>
  <c r="AA17" i="15" s="1"/>
  <c r="AA17" i="34" s="1"/>
  <c r="AA9" i="4"/>
  <c r="AA9" i="15" s="1"/>
  <c r="AA9" i="34" s="1"/>
  <c r="X17" i="4"/>
  <c r="X17" i="15" s="1"/>
  <c r="X17" i="34" s="1"/>
  <c r="X9" i="4"/>
  <c r="X9" i="15" s="1"/>
  <c r="X9" i="34" s="1"/>
  <c r="BE109" i="1"/>
  <c r="BB109"/>
  <c r="AX109"/>
  <c r="AX356" s="1"/>
  <c r="AW109"/>
  <c r="AW356" s="1"/>
  <c r="AR109"/>
  <c r="AR356" s="1"/>
  <c r="AO109"/>
  <c r="AO356" s="1"/>
  <c r="AL109"/>
  <c r="AL356" s="1"/>
  <c r="AI109"/>
  <c r="AI356" s="1"/>
  <c r="AE109"/>
  <c r="AE356" s="1"/>
  <c r="AB109"/>
  <c r="AB356" s="1"/>
  <c r="Y109"/>
  <c r="Y356" s="1"/>
  <c r="V109"/>
  <c r="V356" s="1"/>
  <c r="R109"/>
  <c r="O109"/>
  <c r="L109"/>
  <c r="I109"/>
  <c r="BE108"/>
  <c r="BB108"/>
  <c r="AX108"/>
  <c r="AX355" s="1"/>
  <c r="AW108"/>
  <c r="AW355" s="1"/>
  <c r="AR108"/>
  <c r="AR355" s="1"/>
  <c r="AO108"/>
  <c r="AO355" s="1"/>
  <c r="AL108"/>
  <c r="AL355" s="1"/>
  <c r="AI108"/>
  <c r="AI355" s="1"/>
  <c r="AE108"/>
  <c r="AE355" s="1"/>
  <c r="AB108"/>
  <c r="AB355" s="1"/>
  <c r="Y108"/>
  <c r="Y355" s="1"/>
  <c r="V108"/>
  <c r="V355" s="1"/>
  <c r="R108"/>
  <c r="O108"/>
  <c r="L108"/>
  <c r="I108"/>
  <c r="BE107"/>
  <c r="BB107"/>
  <c r="AX107"/>
  <c r="AW107"/>
  <c r="AR107"/>
  <c r="AO107"/>
  <c r="AL107"/>
  <c r="AI107"/>
  <c r="AE107"/>
  <c r="AB107"/>
  <c r="Y107"/>
  <c r="V107"/>
  <c r="R107"/>
  <c r="O107"/>
  <c r="I107"/>
  <c r="S97"/>
  <c r="S369" s="1"/>
  <c r="AF97"/>
  <c r="AF369" s="1"/>
  <c r="AS97"/>
  <c r="AS369" s="1"/>
  <c r="S98"/>
  <c r="S370" s="1"/>
  <c r="AF98"/>
  <c r="AF370" s="1"/>
  <c r="AS98"/>
  <c r="AS370" s="1"/>
  <c r="S99"/>
  <c r="S371" s="1"/>
  <c r="AF99"/>
  <c r="AF371" s="1"/>
  <c r="AS99"/>
  <c r="AS371" s="1"/>
  <c r="S100"/>
  <c r="AF100"/>
  <c r="AS100"/>
  <c r="S101"/>
  <c r="AF101"/>
  <c r="AS101"/>
  <c r="H94"/>
  <c r="J94"/>
  <c r="K94"/>
  <c r="M94"/>
  <c r="N94"/>
  <c r="P94"/>
  <c r="Q94"/>
  <c r="S94"/>
  <c r="T94"/>
  <c r="U94"/>
  <c r="W94"/>
  <c r="X94"/>
  <c r="Z94"/>
  <c r="AA94"/>
  <c r="AC94"/>
  <c r="AD94"/>
  <c r="AF94"/>
  <c r="AG94"/>
  <c r="AH94"/>
  <c r="AJ94"/>
  <c r="AK94"/>
  <c r="AM94"/>
  <c r="AN94"/>
  <c r="AP94"/>
  <c r="AQ94"/>
  <c r="AS94"/>
  <c r="AT94"/>
  <c r="BT94" s="1"/>
  <c r="O12" i="4" s="1"/>
  <c r="AU94" i="1"/>
  <c r="BU94" s="1"/>
  <c r="P12" i="4" s="1"/>
  <c r="AV94" i="1"/>
  <c r="BV94" s="1"/>
  <c r="Q12" i="4" s="1"/>
  <c r="AZ94" i="1"/>
  <c r="CA94" s="1"/>
  <c r="V12" i="4" s="1"/>
  <c r="V12" i="15" s="1"/>
  <c r="V12" i="34" s="1"/>
  <c r="BA94" i="1"/>
  <c r="CB94" s="1"/>
  <c r="W12" i="4" s="1"/>
  <c r="W12" i="15" s="1"/>
  <c r="W12" i="34" s="1"/>
  <c r="BC94" i="1"/>
  <c r="CD94" s="1"/>
  <c r="Y12" i="4" s="1"/>
  <c r="Y12" i="15" s="1"/>
  <c r="Y12" i="34" s="1"/>
  <c r="BD94" i="1"/>
  <c r="CE94" s="1"/>
  <c r="Z12" i="4" s="1"/>
  <c r="Z12" i="15" s="1"/>
  <c r="Z12" i="34" s="1"/>
  <c r="BE93" i="1"/>
  <c r="CF93" s="1"/>
  <c r="AB181" i="2" s="1"/>
  <c r="BB93" i="1"/>
  <c r="CC93" s="1"/>
  <c r="Y181" i="2" s="1"/>
  <c r="AX93" i="1"/>
  <c r="AW93"/>
  <c r="AR93"/>
  <c r="AO93"/>
  <c r="AL93"/>
  <c r="AI93"/>
  <c r="AE93"/>
  <c r="AB93"/>
  <c r="Y93"/>
  <c r="V93"/>
  <c r="R93"/>
  <c r="BS93" s="1"/>
  <c r="O181" i="2" s="1"/>
  <c r="O93" i="1"/>
  <c r="BP93" s="1"/>
  <c r="L181" i="2" s="1"/>
  <c r="L93" i="1"/>
  <c r="BM93" s="1"/>
  <c r="I181" i="2" s="1"/>
  <c r="I93" i="1"/>
  <c r="BJ93" s="1"/>
  <c r="F181" i="2" s="1"/>
  <c r="BE92" i="1"/>
  <c r="CF92" s="1"/>
  <c r="AB180" i="2" s="1"/>
  <c r="BB92" i="1"/>
  <c r="CC92" s="1"/>
  <c r="Y180" i="2" s="1"/>
  <c r="AX92" i="1"/>
  <c r="AW92"/>
  <c r="AR92"/>
  <c r="AO92"/>
  <c r="AL92"/>
  <c r="AI92"/>
  <c r="AE92"/>
  <c r="AB92"/>
  <c r="Y92"/>
  <c r="V92"/>
  <c r="R92"/>
  <c r="BS92" s="1"/>
  <c r="O180" i="2" s="1"/>
  <c r="O92" i="1"/>
  <c r="BP92" s="1"/>
  <c r="L180" i="2" s="1"/>
  <c r="BM92" i="1"/>
  <c r="I180" i="2" s="1"/>
  <c r="I92" i="1"/>
  <c r="BJ92" s="1"/>
  <c r="F180" i="2" s="1"/>
  <c r="BE91" i="1"/>
  <c r="CF91" s="1"/>
  <c r="AB179" i="2" s="1"/>
  <c r="BB91" i="1"/>
  <c r="CC91" s="1"/>
  <c r="Y179" i="2" s="1"/>
  <c r="AX91" i="1"/>
  <c r="AW91"/>
  <c r="AR91"/>
  <c r="AO91"/>
  <c r="AL91"/>
  <c r="AI91"/>
  <c r="AE91"/>
  <c r="AB91"/>
  <c r="Y91"/>
  <c r="V91"/>
  <c r="R91"/>
  <c r="BS91" s="1"/>
  <c r="O179" i="2" s="1"/>
  <c r="O91" i="1"/>
  <c r="BP91" s="1"/>
  <c r="L179" i="2" s="1"/>
  <c r="L91" i="1"/>
  <c r="BM91" s="1"/>
  <c r="I179" i="2" s="1"/>
  <c r="I91" i="1"/>
  <c r="BJ91" s="1"/>
  <c r="F179" i="2" s="1"/>
  <c r="BE90" i="1"/>
  <c r="BB90"/>
  <c r="AX90"/>
  <c r="AW90"/>
  <c r="AR90"/>
  <c r="AR94" s="1"/>
  <c r="AO90"/>
  <c r="AO94" s="1"/>
  <c r="AL90"/>
  <c r="AL94" s="1"/>
  <c r="AI90"/>
  <c r="AI94" s="1"/>
  <c r="AE90"/>
  <c r="AE94" s="1"/>
  <c r="AB90"/>
  <c r="AB94" s="1"/>
  <c r="Y90"/>
  <c r="Y94" s="1"/>
  <c r="V90"/>
  <c r="V94" s="1"/>
  <c r="R90"/>
  <c r="O90"/>
  <c r="L90"/>
  <c r="I90"/>
  <c r="BJ90" s="1"/>
  <c r="G86"/>
  <c r="H86"/>
  <c r="J86"/>
  <c r="K86"/>
  <c r="M86"/>
  <c r="N86"/>
  <c r="P86"/>
  <c r="Q86"/>
  <c r="S86"/>
  <c r="S349" s="1"/>
  <c r="T86"/>
  <c r="U86"/>
  <c r="W86"/>
  <c r="X86"/>
  <c r="Z86"/>
  <c r="AA86"/>
  <c r="AC86"/>
  <c r="AD86"/>
  <c r="AF86"/>
  <c r="AF349" s="1"/>
  <c r="AG86"/>
  <c r="AH86"/>
  <c r="AJ86"/>
  <c r="AK86"/>
  <c r="AM86"/>
  <c r="AN86"/>
  <c r="AP86"/>
  <c r="AQ86"/>
  <c r="AS86"/>
  <c r="AS349" s="1"/>
  <c r="AT86"/>
  <c r="BT86" s="1"/>
  <c r="O11" i="14" s="1"/>
  <c r="O167" s="1"/>
  <c r="AU86" i="1"/>
  <c r="BU86" s="1"/>
  <c r="P11" i="14" s="1"/>
  <c r="P167" s="1"/>
  <c r="AV86" i="1"/>
  <c r="BV86" s="1"/>
  <c r="Q11" i="14" s="1"/>
  <c r="AZ86" i="1"/>
  <c r="CA86" s="1"/>
  <c r="V11" i="14" s="1"/>
  <c r="V167" s="1"/>
  <c r="BA86" i="1"/>
  <c r="CB86" s="1"/>
  <c r="W11" i="14" s="1"/>
  <c r="W167" s="1"/>
  <c r="BC86" i="1"/>
  <c r="CD86" s="1"/>
  <c r="Y11" i="14" s="1"/>
  <c r="Y167" s="1"/>
  <c r="BD86" i="1"/>
  <c r="CE86" s="1"/>
  <c r="Z11" i="14" s="1"/>
  <c r="Z167" s="1"/>
  <c r="F86" i="1"/>
  <c r="P133" i="2"/>
  <c r="P173" s="1"/>
  <c r="Q133"/>
  <c r="Q173" s="1"/>
  <c r="R133"/>
  <c r="R173" s="1"/>
  <c r="W133"/>
  <c r="W173" s="1"/>
  <c r="X133"/>
  <c r="X173" s="1"/>
  <c r="Z133"/>
  <c r="Z173" s="1"/>
  <c r="AA133"/>
  <c r="AA173" s="1"/>
  <c r="BE80" i="1"/>
  <c r="CF80" s="1"/>
  <c r="AB132" i="2" s="1"/>
  <c r="BB80" i="1"/>
  <c r="CC80" s="1"/>
  <c r="Y132" i="2" s="1"/>
  <c r="AX80" i="1"/>
  <c r="AW80"/>
  <c r="AR80"/>
  <c r="AO80"/>
  <c r="AL80"/>
  <c r="AI80"/>
  <c r="AE80"/>
  <c r="AB80"/>
  <c r="Y80"/>
  <c r="V80"/>
  <c r="R80"/>
  <c r="BS80" s="1"/>
  <c r="O132" i="2" s="1"/>
  <c r="O80" i="1"/>
  <c r="BP80" s="1"/>
  <c r="L132" i="2" s="1"/>
  <c r="L80" i="1"/>
  <c r="BM80" s="1"/>
  <c r="I132" i="2" s="1"/>
  <c r="I80" i="1"/>
  <c r="BE79"/>
  <c r="BB79"/>
  <c r="AX79"/>
  <c r="AW79"/>
  <c r="AW83" s="1"/>
  <c r="AR79"/>
  <c r="AR83" s="1"/>
  <c r="AO79"/>
  <c r="AO83" s="1"/>
  <c r="AL79"/>
  <c r="AL83" s="1"/>
  <c r="AI79"/>
  <c r="AI83" s="1"/>
  <c r="AE79"/>
  <c r="AE83" s="1"/>
  <c r="AB79"/>
  <c r="AB83" s="1"/>
  <c r="Y79"/>
  <c r="Y83" s="1"/>
  <c r="V79"/>
  <c r="V83" s="1"/>
  <c r="R79"/>
  <c r="O79"/>
  <c r="L79"/>
  <c r="H76"/>
  <c r="J76"/>
  <c r="K76"/>
  <c r="M76"/>
  <c r="N76"/>
  <c r="P76"/>
  <c r="Q76"/>
  <c r="S76"/>
  <c r="T76"/>
  <c r="U76"/>
  <c r="W76"/>
  <c r="X76"/>
  <c r="Z76"/>
  <c r="AA76"/>
  <c r="AC76"/>
  <c r="AD76"/>
  <c r="AF76"/>
  <c r="AG76"/>
  <c r="AH76"/>
  <c r="AJ76"/>
  <c r="AK76"/>
  <c r="AM76"/>
  <c r="AN76"/>
  <c r="AP76"/>
  <c r="AQ76"/>
  <c r="AS76"/>
  <c r="AT76"/>
  <c r="BT76" s="1"/>
  <c r="AU76"/>
  <c r="BU76" s="1"/>
  <c r="AV76"/>
  <c r="BV76" s="1"/>
  <c r="AZ76"/>
  <c r="CA76" s="1"/>
  <c r="BA76"/>
  <c r="CB76" s="1"/>
  <c r="BC76"/>
  <c r="CD76" s="1"/>
  <c r="BD76"/>
  <c r="CE76" s="1"/>
  <c r="G76"/>
  <c r="BE74"/>
  <c r="CF74" s="1"/>
  <c r="AB128" i="2" s="1"/>
  <c r="BB74" i="1"/>
  <c r="CC74" s="1"/>
  <c r="Y128" i="2" s="1"/>
  <c r="AX74" i="1"/>
  <c r="AW74"/>
  <c r="AR74"/>
  <c r="AO74"/>
  <c r="AL74"/>
  <c r="AI74"/>
  <c r="AE74"/>
  <c r="AB74"/>
  <c r="Y74"/>
  <c r="V74"/>
  <c r="R74"/>
  <c r="BS74" s="1"/>
  <c r="O128" i="2" s="1"/>
  <c r="O74" i="1"/>
  <c r="BP74" s="1"/>
  <c r="L128" i="2" s="1"/>
  <c r="L74" i="1"/>
  <c r="I74"/>
  <c r="BJ74" s="1"/>
  <c r="F128" i="2" s="1"/>
  <c r="BE73" i="1"/>
  <c r="CF73" s="1"/>
  <c r="AB127" i="2" s="1"/>
  <c r="BB73" i="1"/>
  <c r="CC73" s="1"/>
  <c r="Y127" i="2" s="1"/>
  <c r="AX73" i="1"/>
  <c r="AW73"/>
  <c r="AR73"/>
  <c r="AO73"/>
  <c r="AL73"/>
  <c r="AI73"/>
  <c r="AE73"/>
  <c r="AB73"/>
  <c r="Y73"/>
  <c r="V73"/>
  <c r="R73"/>
  <c r="BS73" s="1"/>
  <c r="O127" i="2" s="1"/>
  <c r="O73" i="1"/>
  <c r="BP73" s="1"/>
  <c r="L127" i="2" s="1"/>
  <c r="L73" i="1"/>
  <c r="BM73" s="1"/>
  <c r="I127" i="2" s="1"/>
  <c r="I73" i="1"/>
  <c r="BJ73" s="1"/>
  <c r="F127" i="2" s="1"/>
  <c r="BE72" i="1"/>
  <c r="CF72" s="1"/>
  <c r="AB126" i="2" s="1"/>
  <c r="BB72" i="1"/>
  <c r="CC72" s="1"/>
  <c r="Y126" i="2" s="1"/>
  <c r="AX72" i="1"/>
  <c r="AW72"/>
  <c r="AR72"/>
  <c r="AO72"/>
  <c r="AL72"/>
  <c r="AI72"/>
  <c r="AE72"/>
  <c r="AB72"/>
  <c r="Y72"/>
  <c r="V72"/>
  <c r="R72"/>
  <c r="BS72" s="1"/>
  <c r="O126" i="2" s="1"/>
  <c r="O72" i="1"/>
  <c r="BP72" s="1"/>
  <c r="L126" i="2" s="1"/>
  <c r="L72" i="1"/>
  <c r="BM72" s="1"/>
  <c r="I126" i="2" s="1"/>
  <c r="I72" i="1"/>
  <c r="BJ72" s="1"/>
  <c r="F126" i="2" s="1"/>
  <c r="BE71" i="1"/>
  <c r="BB71"/>
  <c r="AX71"/>
  <c r="AW71"/>
  <c r="AR71"/>
  <c r="AR76" s="1"/>
  <c r="AO71"/>
  <c r="AO76" s="1"/>
  <c r="AL71"/>
  <c r="AL76" s="1"/>
  <c r="AI71"/>
  <c r="AI76" s="1"/>
  <c r="AE71"/>
  <c r="AE76" s="1"/>
  <c r="AB71"/>
  <c r="AB76" s="1"/>
  <c r="Y71"/>
  <c r="Y76" s="1"/>
  <c r="V71"/>
  <c r="V76" s="1"/>
  <c r="R71"/>
  <c r="O71"/>
  <c r="L71"/>
  <c r="I71"/>
  <c r="BJ71" s="1"/>
  <c r="F125" i="2" s="1"/>
  <c r="H68" i="1"/>
  <c r="J68"/>
  <c r="K68"/>
  <c r="M68"/>
  <c r="N68"/>
  <c r="P68"/>
  <c r="Q68"/>
  <c r="S68"/>
  <c r="T68"/>
  <c r="U68"/>
  <c r="W68"/>
  <c r="X68"/>
  <c r="Z68"/>
  <c r="AA68"/>
  <c r="AC68"/>
  <c r="AD68"/>
  <c r="AF68"/>
  <c r="AG68"/>
  <c r="AH68"/>
  <c r="AJ68"/>
  <c r="AK68"/>
  <c r="AM68"/>
  <c r="AN68"/>
  <c r="AP68"/>
  <c r="AQ68"/>
  <c r="AS68"/>
  <c r="AT68"/>
  <c r="BT68" s="1"/>
  <c r="AU68"/>
  <c r="BU68" s="1"/>
  <c r="AV68"/>
  <c r="BV68" s="1"/>
  <c r="AZ68"/>
  <c r="CA68" s="1"/>
  <c r="BA68"/>
  <c r="CB68" s="1"/>
  <c r="BC68"/>
  <c r="CD68" s="1"/>
  <c r="BD68"/>
  <c r="CE68" s="1"/>
  <c r="BE67"/>
  <c r="CF67" s="1"/>
  <c r="AB122" i="2" s="1"/>
  <c r="BB67" i="1"/>
  <c r="CC67" s="1"/>
  <c r="Y122" i="2" s="1"/>
  <c r="AX67" i="1"/>
  <c r="AW67"/>
  <c r="AR67"/>
  <c r="AO67"/>
  <c r="AL67"/>
  <c r="AI67"/>
  <c r="AE67"/>
  <c r="AB67"/>
  <c r="Y67"/>
  <c r="V67"/>
  <c r="R67"/>
  <c r="BS67" s="1"/>
  <c r="O122" i="2" s="1"/>
  <c r="O67" i="1"/>
  <c r="BP67" s="1"/>
  <c r="L122" i="2" s="1"/>
  <c r="L67" i="1"/>
  <c r="BM67" s="1"/>
  <c r="I122" i="2" s="1"/>
  <c r="I67" i="1"/>
  <c r="BJ67" s="1"/>
  <c r="F122" i="2" s="1"/>
  <c r="BE66" i="1"/>
  <c r="CF66" s="1"/>
  <c r="AB121" i="2" s="1"/>
  <c r="BB66" i="1"/>
  <c r="CC66" s="1"/>
  <c r="Y121" i="2" s="1"/>
  <c r="AX66" i="1"/>
  <c r="AW66"/>
  <c r="AR66"/>
  <c r="AO66"/>
  <c r="AL66"/>
  <c r="AI66"/>
  <c r="AE66"/>
  <c r="AB66"/>
  <c r="Y66"/>
  <c r="V66"/>
  <c r="R66"/>
  <c r="BS66" s="1"/>
  <c r="O121" i="2" s="1"/>
  <c r="O66" i="1"/>
  <c r="BP66" s="1"/>
  <c r="L121" i="2" s="1"/>
  <c r="L66" i="1"/>
  <c r="BM66" s="1"/>
  <c r="I121" i="2" s="1"/>
  <c r="I66" i="1"/>
  <c r="BJ66" s="1"/>
  <c r="F121" i="2" s="1"/>
  <c r="BE65" i="1"/>
  <c r="CF65" s="1"/>
  <c r="AB120" i="2" s="1"/>
  <c r="BB65" i="1"/>
  <c r="CC65" s="1"/>
  <c r="Y120" i="2" s="1"/>
  <c r="AX65" i="1"/>
  <c r="AW65"/>
  <c r="AR65"/>
  <c r="AO65"/>
  <c r="AL65"/>
  <c r="AI65"/>
  <c r="AE65"/>
  <c r="AB65"/>
  <c r="Y65"/>
  <c r="V65"/>
  <c r="R65"/>
  <c r="BS65" s="1"/>
  <c r="O120" i="2" s="1"/>
  <c r="O65" i="1"/>
  <c r="BP65" s="1"/>
  <c r="L120" i="2" s="1"/>
  <c r="L65" i="1"/>
  <c r="BM65" s="1"/>
  <c r="I120" i="2" s="1"/>
  <c r="I65" i="1"/>
  <c r="BJ65" s="1"/>
  <c r="F120" i="2" s="1"/>
  <c r="BE64" i="1"/>
  <c r="CF64" s="1"/>
  <c r="AB119" i="2" s="1"/>
  <c r="BB64" i="1"/>
  <c r="CC64" s="1"/>
  <c r="Y119" i="2" s="1"/>
  <c r="AX64" i="1"/>
  <c r="AW64"/>
  <c r="AR64"/>
  <c r="AO64"/>
  <c r="AL64"/>
  <c r="AI64"/>
  <c r="AE64"/>
  <c r="AB64"/>
  <c r="Y64"/>
  <c r="V64"/>
  <c r="R64"/>
  <c r="BS64" s="1"/>
  <c r="O119" i="2" s="1"/>
  <c r="O64" i="1"/>
  <c r="BP64" s="1"/>
  <c r="L119" i="2" s="1"/>
  <c r="L64" i="1"/>
  <c r="BM64" s="1"/>
  <c r="I119" i="2" s="1"/>
  <c r="I64" i="1"/>
  <c r="BJ64" s="1"/>
  <c r="F119" i="2" s="1"/>
  <c r="BE63" i="1"/>
  <c r="BB63"/>
  <c r="AX63"/>
  <c r="AW63"/>
  <c r="AR63"/>
  <c r="AR68" s="1"/>
  <c r="AO63"/>
  <c r="AL63"/>
  <c r="AL68" s="1"/>
  <c r="AI63"/>
  <c r="AE63"/>
  <c r="AB63"/>
  <c r="Y63"/>
  <c r="Y68" s="1"/>
  <c r="V63"/>
  <c r="V68" s="1"/>
  <c r="R63"/>
  <c r="O63"/>
  <c r="BP63" s="1"/>
  <c r="L118" i="2" s="1"/>
  <c r="L63" i="1"/>
  <c r="BM63" s="1"/>
  <c r="I118" i="2" s="1"/>
  <c r="I63" i="1"/>
  <c r="BJ63" s="1"/>
  <c r="F118" i="2" s="1"/>
  <c r="S59" i="1"/>
  <c r="AF59"/>
  <c r="AS59"/>
  <c r="AU58"/>
  <c r="AT58"/>
  <c r="AU57"/>
  <c r="AT57"/>
  <c r="AU56"/>
  <c r="AT56"/>
  <c r="AU55"/>
  <c r="AT55"/>
  <c r="BV54"/>
  <c r="Q10" i="14" s="1"/>
  <c r="AU54" i="1"/>
  <c r="BU54" s="1"/>
  <c r="P10" i="14" s="1"/>
  <c r="AT54" i="1"/>
  <c r="BT54" s="1"/>
  <c r="O10" i="14" s="1"/>
  <c r="AQ58" i="1"/>
  <c r="AQ101" s="1"/>
  <c r="AP58"/>
  <c r="AP101" s="1"/>
  <c r="AQ57"/>
  <c r="AQ100" s="1"/>
  <c r="AQ372" s="1"/>
  <c r="AP57"/>
  <c r="AP100" s="1"/>
  <c r="AQ56"/>
  <c r="AQ99" s="1"/>
  <c r="AQ371" s="1"/>
  <c r="AP56"/>
  <c r="AQ55"/>
  <c r="AQ98" s="1"/>
  <c r="AQ370" s="1"/>
  <c r="AP55"/>
  <c r="AP98" s="1"/>
  <c r="AP370" s="1"/>
  <c r="AQ54"/>
  <c r="AP54"/>
  <c r="AN58"/>
  <c r="AN101" s="1"/>
  <c r="AM58"/>
  <c r="AM101" s="1"/>
  <c r="AN57"/>
  <c r="AN100" s="1"/>
  <c r="AM57"/>
  <c r="AM100" s="1"/>
  <c r="AM372" s="1"/>
  <c r="AN56"/>
  <c r="AN99" s="1"/>
  <c r="AN371" s="1"/>
  <c r="AM56"/>
  <c r="AM99" s="1"/>
  <c r="AM371" s="1"/>
  <c r="AN55"/>
  <c r="AN98" s="1"/>
  <c r="AN370" s="1"/>
  <c r="AM55"/>
  <c r="AM98" s="1"/>
  <c r="AM370" s="1"/>
  <c r="AN54"/>
  <c r="AM54"/>
  <c r="AK58"/>
  <c r="AK101" s="1"/>
  <c r="AJ58"/>
  <c r="AJ101" s="1"/>
  <c r="AK57"/>
  <c r="AK100" s="1"/>
  <c r="AK372" s="1"/>
  <c r="AJ57"/>
  <c r="AJ100" s="1"/>
  <c r="AK56"/>
  <c r="AK99" s="1"/>
  <c r="AK371" s="1"/>
  <c r="AJ56"/>
  <c r="AJ99" s="1"/>
  <c r="AJ371" s="1"/>
  <c r="AK55"/>
  <c r="AK98" s="1"/>
  <c r="AK370" s="1"/>
  <c r="AJ55"/>
  <c r="AJ98" s="1"/>
  <c r="AJ370" s="1"/>
  <c r="AK54"/>
  <c r="AJ54"/>
  <c r="AH58"/>
  <c r="AH101" s="1"/>
  <c r="AG58"/>
  <c r="AG101" s="1"/>
  <c r="AH57"/>
  <c r="AH100" s="1"/>
  <c r="AG57"/>
  <c r="AG100" s="1"/>
  <c r="AG372" s="1"/>
  <c r="AH56"/>
  <c r="AH99" s="1"/>
  <c r="AH371" s="1"/>
  <c r="AG56"/>
  <c r="AG99" s="1"/>
  <c r="AG371" s="1"/>
  <c r="AH55"/>
  <c r="AH98" s="1"/>
  <c r="AH370" s="1"/>
  <c r="AG55"/>
  <c r="AG98" s="1"/>
  <c r="AG370" s="1"/>
  <c r="AH54"/>
  <c r="AG54"/>
  <c r="AD58"/>
  <c r="AD101" s="1"/>
  <c r="AC58"/>
  <c r="AC101" s="1"/>
  <c r="AD57"/>
  <c r="AD100" s="1"/>
  <c r="AC57"/>
  <c r="AC100" s="1"/>
  <c r="AD56"/>
  <c r="AD99" s="1"/>
  <c r="AD371" s="1"/>
  <c r="AC56"/>
  <c r="AC99" s="1"/>
  <c r="AC371" s="1"/>
  <c r="AD55"/>
  <c r="AD98" s="1"/>
  <c r="AD370" s="1"/>
  <c r="AC55"/>
  <c r="AC98" s="1"/>
  <c r="AC370" s="1"/>
  <c r="AD54"/>
  <c r="AC54"/>
  <c r="AA58"/>
  <c r="AA101" s="1"/>
  <c r="Z58"/>
  <c r="Z101" s="1"/>
  <c r="AA57"/>
  <c r="AA100" s="1"/>
  <c r="Z57"/>
  <c r="AA56"/>
  <c r="AA99" s="1"/>
  <c r="AA371" s="1"/>
  <c r="Z56"/>
  <c r="Z99" s="1"/>
  <c r="Z371" s="1"/>
  <c r="AA55"/>
  <c r="AA98" s="1"/>
  <c r="AA370" s="1"/>
  <c r="Z55"/>
  <c r="Z98" s="1"/>
  <c r="Z370" s="1"/>
  <c r="AA54"/>
  <c r="Z54"/>
  <c r="X58"/>
  <c r="X101" s="1"/>
  <c r="W58"/>
  <c r="W101" s="1"/>
  <c r="X57"/>
  <c r="X100" s="1"/>
  <c r="W57"/>
  <c r="W100" s="1"/>
  <c r="X56"/>
  <c r="X99" s="1"/>
  <c r="X371" s="1"/>
  <c r="W56"/>
  <c r="W99" s="1"/>
  <c r="W371" s="1"/>
  <c r="X55"/>
  <c r="X98" s="1"/>
  <c r="X370" s="1"/>
  <c r="W55"/>
  <c r="W98" s="1"/>
  <c r="W370" s="1"/>
  <c r="X54"/>
  <c r="W54"/>
  <c r="U58"/>
  <c r="U101" s="1"/>
  <c r="T58"/>
  <c r="T101" s="1"/>
  <c r="U57"/>
  <c r="U100" s="1"/>
  <c r="T57"/>
  <c r="T100" s="1"/>
  <c r="U56"/>
  <c r="U99" s="1"/>
  <c r="U371" s="1"/>
  <c r="T56"/>
  <c r="T99" s="1"/>
  <c r="T371" s="1"/>
  <c r="U55"/>
  <c r="U98" s="1"/>
  <c r="U370" s="1"/>
  <c r="T55"/>
  <c r="T98" s="1"/>
  <c r="T370" s="1"/>
  <c r="U54"/>
  <c r="T54"/>
  <c r="G54"/>
  <c r="H54"/>
  <c r="J54"/>
  <c r="K54"/>
  <c r="M54"/>
  <c r="N54"/>
  <c r="P54"/>
  <c r="Q54"/>
  <c r="AZ54"/>
  <c r="BA54"/>
  <c r="CB54" s="1"/>
  <c r="W10" i="14" s="1"/>
  <c r="BC54" i="1"/>
  <c r="CD54" s="1"/>
  <c r="Y10" i="14" s="1"/>
  <c r="BD54" i="1"/>
  <c r="CE54" s="1"/>
  <c r="Z10" i="14" s="1"/>
  <c r="G55" i="1"/>
  <c r="H55"/>
  <c r="J55"/>
  <c r="K55"/>
  <c r="M55"/>
  <c r="N55"/>
  <c r="P55"/>
  <c r="Q55"/>
  <c r="AZ55"/>
  <c r="BA55"/>
  <c r="BC55"/>
  <c r="BD55"/>
  <c r="G56"/>
  <c r="H56"/>
  <c r="J56"/>
  <c r="K56"/>
  <c r="M56"/>
  <c r="N56"/>
  <c r="P56"/>
  <c r="Q56"/>
  <c r="AZ56"/>
  <c r="BA56"/>
  <c r="BC56"/>
  <c r="BD56"/>
  <c r="G57"/>
  <c r="H57"/>
  <c r="J57"/>
  <c r="K57"/>
  <c r="M57"/>
  <c r="N57"/>
  <c r="P57"/>
  <c r="Q57"/>
  <c r="AZ57"/>
  <c r="BA57"/>
  <c r="BC57"/>
  <c r="BD57"/>
  <c r="CE57" s="1"/>
  <c r="G58"/>
  <c r="H58"/>
  <c r="J58"/>
  <c r="K58"/>
  <c r="M58"/>
  <c r="N58"/>
  <c r="P58"/>
  <c r="Q58"/>
  <c r="AZ58"/>
  <c r="BA58"/>
  <c r="BC58"/>
  <c r="BD58"/>
  <c r="H51"/>
  <c r="J51"/>
  <c r="K51"/>
  <c r="M51"/>
  <c r="N51"/>
  <c r="P51"/>
  <c r="Q51"/>
  <c r="S51"/>
  <c r="T51"/>
  <c r="U51"/>
  <c r="W51"/>
  <c r="X51"/>
  <c r="Z51"/>
  <c r="AA51"/>
  <c r="AC51"/>
  <c r="AD51"/>
  <c r="AF51"/>
  <c r="AG51"/>
  <c r="AH51"/>
  <c r="AJ51"/>
  <c r="AK51"/>
  <c r="AM51"/>
  <c r="AN51"/>
  <c r="AP51"/>
  <c r="AQ51"/>
  <c r="AS51"/>
  <c r="AT51"/>
  <c r="BT51" s="1"/>
  <c r="AU51"/>
  <c r="BU51" s="1"/>
  <c r="AV51"/>
  <c r="BV51" s="1"/>
  <c r="AZ51"/>
  <c r="CA51" s="1"/>
  <c r="BA51"/>
  <c r="CB51" s="1"/>
  <c r="BC51"/>
  <c r="CD51" s="1"/>
  <c r="BD51"/>
  <c r="CE51" s="1"/>
  <c r="BE50"/>
  <c r="CF50" s="1"/>
  <c r="AB80" i="2" s="1"/>
  <c r="BB50" i="1"/>
  <c r="CC50" s="1"/>
  <c r="Y80" i="2" s="1"/>
  <c r="AX50" i="1"/>
  <c r="AW50"/>
  <c r="AR50"/>
  <c r="AO50"/>
  <c r="AL50"/>
  <c r="AI50"/>
  <c r="AE50"/>
  <c r="AB50"/>
  <c r="Y50"/>
  <c r="V50"/>
  <c r="R50"/>
  <c r="BS50" s="1"/>
  <c r="O80" i="2" s="1"/>
  <c r="O50" i="1"/>
  <c r="BP50" s="1"/>
  <c r="L80" i="2" s="1"/>
  <c r="L50" i="1"/>
  <c r="BM50" s="1"/>
  <c r="I80" i="2" s="1"/>
  <c r="I50" i="1"/>
  <c r="BJ50" s="1"/>
  <c r="F80" i="2" s="1"/>
  <c r="BE49" i="1"/>
  <c r="CF49" s="1"/>
  <c r="AB79" i="2" s="1"/>
  <c r="BB49" i="1"/>
  <c r="CC49" s="1"/>
  <c r="Y79" i="2" s="1"/>
  <c r="AX49" i="1"/>
  <c r="AW49"/>
  <c r="AR49"/>
  <c r="AO49"/>
  <c r="AL49"/>
  <c r="AI49"/>
  <c r="AE49"/>
  <c r="AB49"/>
  <c r="Y49"/>
  <c r="V49"/>
  <c r="R49"/>
  <c r="BS49" s="1"/>
  <c r="O79" i="2" s="1"/>
  <c r="O49" i="1"/>
  <c r="BP49" s="1"/>
  <c r="L79" i="2" s="1"/>
  <c r="L49" i="1"/>
  <c r="BM49" s="1"/>
  <c r="I79" i="2" s="1"/>
  <c r="I49" i="1"/>
  <c r="BJ49" s="1"/>
  <c r="F79" i="2" s="1"/>
  <c r="BE48" i="1"/>
  <c r="CF48" s="1"/>
  <c r="AB78" i="2" s="1"/>
  <c r="BB48" i="1"/>
  <c r="CC48" s="1"/>
  <c r="Y78" i="2" s="1"/>
  <c r="AX48" i="1"/>
  <c r="AW48"/>
  <c r="AR48"/>
  <c r="AO48"/>
  <c r="AL48"/>
  <c r="AI48"/>
  <c r="AE48"/>
  <c r="AB48"/>
  <c r="Y48"/>
  <c r="V48"/>
  <c r="R48"/>
  <c r="BS48" s="1"/>
  <c r="O78" i="2" s="1"/>
  <c r="O48" i="1"/>
  <c r="BP48" s="1"/>
  <c r="L78" i="2" s="1"/>
  <c r="L48" i="1"/>
  <c r="BM48" s="1"/>
  <c r="I78" i="2" s="1"/>
  <c r="I48" i="1"/>
  <c r="BJ48" s="1"/>
  <c r="F78" i="2" s="1"/>
  <c r="BE47" i="1"/>
  <c r="BB47"/>
  <c r="AX47"/>
  <c r="AW47"/>
  <c r="AR47"/>
  <c r="AR51" s="1"/>
  <c r="AO47"/>
  <c r="AO51" s="1"/>
  <c r="AL47"/>
  <c r="AL51" s="1"/>
  <c r="AI47"/>
  <c r="AI51" s="1"/>
  <c r="AE47"/>
  <c r="AE51" s="1"/>
  <c r="AB47"/>
  <c r="AB51" s="1"/>
  <c r="Y47"/>
  <c r="Y51" s="1"/>
  <c r="V47"/>
  <c r="V51" s="1"/>
  <c r="R47"/>
  <c r="O47"/>
  <c r="L47"/>
  <c r="I47"/>
  <c r="BJ47" s="1"/>
  <c r="F77" i="2" s="1"/>
  <c r="H14" i="1"/>
  <c r="J14"/>
  <c r="K14"/>
  <c r="M14"/>
  <c r="N14"/>
  <c r="P14"/>
  <c r="Q14"/>
  <c r="S14"/>
  <c r="T14"/>
  <c r="U14"/>
  <c r="W14"/>
  <c r="X14"/>
  <c r="Z14"/>
  <c r="AA14"/>
  <c r="AC14"/>
  <c r="AD14"/>
  <c r="AF14"/>
  <c r="AG14"/>
  <c r="AH14"/>
  <c r="AJ14"/>
  <c r="AK14"/>
  <c r="AM14"/>
  <c r="AN14"/>
  <c r="AP14"/>
  <c r="AQ14"/>
  <c r="AS14"/>
  <c r="BT14"/>
  <c r="BU14"/>
  <c r="CA14"/>
  <c r="V7" i="4" s="1"/>
  <c r="V7" i="15" s="1"/>
  <c r="V7" i="34" s="1"/>
  <c r="BA14" i="1"/>
  <c r="CB14" s="1"/>
  <c r="W7" i="4" s="1"/>
  <c r="W7" i="15" s="1"/>
  <c r="W7" i="34" s="1"/>
  <c r="BC14" i="1"/>
  <c r="CD14" s="1"/>
  <c r="Y7" i="4" s="1"/>
  <c r="Y7" i="15" s="1"/>
  <c r="Y7" i="34" s="1"/>
  <c r="BD14" i="1"/>
  <c r="CE14" s="1"/>
  <c r="Z7" i="4" s="1"/>
  <c r="Z7" i="15" s="1"/>
  <c r="Z7" i="34" s="1"/>
  <c r="G44" i="1"/>
  <c r="H44"/>
  <c r="J44"/>
  <c r="K44"/>
  <c r="M44"/>
  <c r="N44"/>
  <c r="P44"/>
  <c r="Q44"/>
  <c r="S44"/>
  <c r="T44"/>
  <c r="U44"/>
  <c r="W44"/>
  <c r="X44"/>
  <c r="Z44"/>
  <c r="AA44"/>
  <c r="AC44"/>
  <c r="AD44"/>
  <c r="AF44"/>
  <c r="AG44"/>
  <c r="AH44"/>
  <c r="AJ44"/>
  <c r="AK44"/>
  <c r="AM44"/>
  <c r="AN44"/>
  <c r="AP44"/>
  <c r="AQ44"/>
  <c r="AS44"/>
  <c r="AT44"/>
  <c r="BT44" s="1"/>
  <c r="AU44"/>
  <c r="BU44" s="1"/>
  <c r="BV44"/>
  <c r="AZ44"/>
  <c r="CA44" s="1"/>
  <c r="BA44"/>
  <c r="CB44" s="1"/>
  <c r="BC44"/>
  <c r="CD44" s="1"/>
  <c r="BD44"/>
  <c r="CE44" s="1"/>
  <c r="BE43"/>
  <c r="BB43"/>
  <c r="AX43"/>
  <c r="AX58" s="1"/>
  <c r="AW43"/>
  <c r="AW58" s="1"/>
  <c r="AR43"/>
  <c r="AR58" s="1"/>
  <c r="AO43"/>
  <c r="AO58" s="1"/>
  <c r="AL43"/>
  <c r="AL58" s="1"/>
  <c r="AI43"/>
  <c r="AI58" s="1"/>
  <c r="AE43"/>
  <c r="AE58" s="1"/>
  <c r="AB43"/>
  <c r="AB58" s="1"/>
  <c r="Y43"/>
  <c r="Y58" s="1"/>
  <c r="V43"/>
  <c r="V58" s="1"/>
  <c r="BE42"/>
  <c r="CF42" s="1"/>
  <c r="AB73" i="2" s="1"/>
  <c r="BB42" i="1"/>
  <c r="CC42" s="1"/>
  <c r="Y73" i="2" s="1"/>
  <c r="AX42" i="1"/>
  <c r="AW42"/>
  <c r="AR42"/>
  <c r="AO42"/>
  <c r="AL42"/>
  <c r="AI42"/>
  <c r="AE42"/>
  <c r="AB42"/>
  <c r="Y42"/>
  <c r="V42"/>
  <c r="BE41"/>
  <c r="CF41" s="1"/>
  <c r="AB72" i="2" s="1"/>
  <c r="BB41" i="1"/>
  <c r="CC41" s="1"/>
  <c r="Y72" i="2" s="1"/>
  <c r="AX41" i="1"/>
  <c r="AW41"/>
  <c r="AR41"/>
  <c r="AO41"/>
  <c r="AL41"/>
  <c r="AI41"/>
  <c r="AE41"/>
  <c r="AB41"/>
  <c r="Y41"/>
  <c r="V41"/>
  <c r="BE40"/>
  <c r="CF40" s="1"/>
  <c r="AB71" i="2" s="1"/>
  <c r="BB40" i="1"/>
  <c r="CC40" s="1"/>
  <c r="Y71" i="2" s="1"/>
  <c r="AX40" i="1"/>
  <c r="AW40"/>
  <c r="AR40"/>
  <c r="AO40"/>
  <c r="AL40"/>
  <c r="AI40"/>
  <c r="AE40"/>
  <c r="AB40"/>
  <c r="Y40"/>
  <c r="V40"/>
  <c r="BE39"/>
  <c r="CF39" s="1"/>
  <c r="AB70" i="2" s="1"/>
  <c r="BB39" i="1"/>
  <c r="CC39" s="1"/>
  <c r="Y70" i="2" s="1"/>
  <c r="AX39" i="1"/>
  <c r="AW39"/>
  <c r="AR39"/>
  <c r="AR44" s="1"/>
  <c r="AO39"/>
  <c r="AL39"/>
  <c r="AL44" s="1"/>
  <c r="AI39"/>
  <c r="AE39"/>
  <c r="AE44" s="1"/>
  <c r="AB39"/>
  <c r="Y39"/>
  <c r="Y44" s="1"/>
  <c r="V39"/>
  <c r="BE10"/>
  <c r="BE31" s="1"/>
  <c r="BB10"/>
  <c r="AW10"/>
  <c r="AW31" s="1"/>
  <c r="AW11"/>
  <c r="AW32" s="1"/>
  <c r="AX11"/>
  <c r="AX32" s="1"/>
  <c r="AW12"/>
  <c r="AW33" s="1"/>
  <c r="AX12"/>
  <c r="AX33" s="1"/>
  <c r="AW13"/>
  <c r="AW34" s="1"/>
  <c r="AX13"/>
  <c r="AX34" s="1"/>
  <c r="AX10"/>
  <c r="AX31" s="1"/>
  <c r="BV13"/>
  <c r="BV12"/>
  <c r="BV11"/>
  <c r="AR13"/>
  <c r="AR34" s="1"/>
  <c r="AR12"/>
  <c r="AR33" s="1"/>
  <c r="AR11"/>
  <c r="AR32" s="1"/>
  <c r="AR10"/>
  <c r="AR31" s="1"/>
  <c r="AO13"/>
  <c r="AO34" s="1"/>
  <c r="AO12"/>
  <c r="AO33" s="1"/>
  <c r="AO11"/>
  <c r="AO32" s="1"/>
  <c r="AO10"/>
  <c r="AO31" s="1"/>
  <c r="AL13"/>
  <c r="AL34" s="1"/>
  <c r="AL12"/>
  <c r="AL33" s="1"/>
  <c r="AL11"/>
  <c r="AL32" s="1"/>
  <c r="AL10"/>
  <c r="AL31" s="1"/>
  <c r="AI13"/>
  <c r="AI34" s="1"/>
  <c r="AI12"/>
  <c r="AI33" s="1"/>
  <c r="AI11"/>
  <c r="AI32" s="1"/>
  <c r="AI10"/>
  <c r="AI31" s="1"/>
  <c r="AE13"/>
  <c r="AE34" s="1"/>
  <c r="AE12"/>
  <c r="AE33" s="1"/>
  <c r="AE11"/>
  <c r="AE32" s="1"/>
  <c r="AE10"/>
  <c r="AE31" s="1"/>
  <c r="AB13"/>
  <c r="AB34" s="1"/>
  <c r="AB12"/>
  <c r="AB33" s="1"/>
  <c r="AB11"/>
  <c r="AB32" s="1"/>
  <c r="AB10"/>
  <c r="AB31" s="1"/>
  <c r="Y13"/>
  <c r="Y34" s="1"/>
  <c r="Y12"/>
  <c r="Y33" s="1"/>
  <c r="Y11"/>
  <c r="Y32" s="1"/>
  <c r="Y10"/>
  <c r="Y31" s="1"/>
  <c r="V13"/>
  <c r="V34" s="1"/>
  <c r="V12"/>
  <c r="V33" s="1"/>
  <c r="V11"/>
  <c r="V32" s="1"/>
  <c r="V10"/>
  <c r="V31" s="1"/>
  <c r="F2298"/>
  <c r="BG2298" s="1"/>
  <c r="F2294"/>
  <c r="BG2294" s="1"/>
  <c r="G2298"/>
  <c r="BH2298" s="1"/>
  <c r="BW2298" s="1"/>
  <c r="F2299"/>
  <c r="BG2299" s="1"/>
  <c r="F2288"/>
  <c r="BG2288" s="1"/>
  <c r="I123" i="2" l="1"/>
  <c r="X618"/>
  <c r="Z618"/>
  <c r="W618"/>
  <c r="AA618"/>
  <c r="AX76" i="1"/>
  <c r="AX83"/>
  <c r="L123" i="2"/>
  <c r="BM74" i="1"/>
  <c r="I128" i="2" s="1"/>
  <c r="AW94" i="1"/>
  <c r="CA54"/>
  <c r="V10" i="14" s="1"/>
  <c r="V24" s="1"/>
  <c r="V180" s="1"/>
  <c r="AZ349" i="1"/>
  <c r="CA349" s="1"/>
  <c r="H349"/>
  <c r="BB31"/>
  <c r="CC31" s="1"/>
  <c r="L83"/>
  <c r="BM83" s="1"/>
  <c r="BJ80"/>
  <c r="F132" i="2" s="1"/>
  <c r="I83" i="1"/>
  <c r="BJ83" s="1"/>
  <c r="F133" i="2" s="1"/>
  <c r="R83" i="1"/>
  <c r="BS83" s="1"/>
  <c r="O133" i="2" s="1"/>
  <c r="BE83" i="1"/>
  <c r="CF83" s="1"/>
  <c r="AB133" i="2" s="1"/>
  <c r="O83" i="1"/>
  <c r="BP83" s="1"/>
  <c r="L133" i="2" s="1"/>
  <c r="BB83" i="1"/>
  <c r="CC83" s="1"/>
  <c r="Y133" i="2" s="1"/>
  <c r="AX51" i="1"/>
  <c r="AW51"/>
  <c r="F129" i="2"/>
  <c r="AW76" i="1"/>
  <c r="AW68"/>
  <c r="AX68"/>
  <c r="F123" i="2"/>
  <c r="AX94" i="1"/>
  <c r="AX44"/>
  <c r="V35"/>
  <c r="AB35"/>
  <c r="AL35"/>
  <c r="AR35"/>
  <c r="BQ58"/>
  <c r="BK58"/>
  <c r="BQ56"/>
  <c r="BK56"/>
  <c r="D133" i="2"/>
  <c r="AW35" i="1"/>
  <c r="AE35"/>
  <c r="AX35"/>
  <c r="Y35"/>
  <c r="AI35"/>
  <c r="AO35"/>
  <c r="BN57"/>
  <c r="BH57"/>
  <c r="BN55"/>
  <c r="BH55"/>
  <c r="BO57"/>
  <c r="BI57"/>
  <c r="BO55"/>
  <c r="BH94"/>
  <c r="C12" i="4" s="1"/>
  <c r="BN58" i="1"/>
  <c r="BH58"/>
  <c r="BN56"/>
  <c r="BH56"/>
  <c r="BN54"/>
  <c r="I10" i="14" s="1"/>
  <c r="I166" s="1"/>
  <c r="BH54" i="1"/>
  <c r="C10" i="14" s="1"/>
  <c r="BH76" i="1"/>
  <c r="CF10"/>
  <c r="AB8" i="2" s="1"/>
  <c r="CF31" i="1"/>
  <c r="CC10"/>
  <c r="Y8" i="2" s="1"/>
  <c r="BI55" i="1"/>
  <c r="BO44"/>
  <c r="BI44"/>
  <c r="BR51"/>
  <c r="BL51"/>
  <c r="BQ57"/>
  <c r="BK57"/>
  <c r="BQ55"/>
  <c r="BK55"/>
  <c r="BQ68"/>
  <c r="BK68"/>
  <c r="BN76"/>
  <c r="M133" i="2"/>
  <c r="M173" s="1"/>
  <c r="G133"/>
  <c r="G173" s="1"/>
  <c r="BN86" i="1"/>
  <c r="I11" i="14" s="1"/>
  <c r="I167" s="1"/>
  <c r="BH86" i="1"/>
  <c r="C11" i="14" s="1"/>
  <c r="BR94" i="1"/>
  <c r="M12" i="4" s="1"/>
  <c r="BL94" i="1"/>
  <c r="G12" i="4" s="1"/>
  <c r="Y166" i="14"/>
  <c r="Y24"/>
  <c r="Y180" s="1"/>
  <c r="BP107" i="1"/>
  <c r="L351" i="2" s="1"/>
  <c r="O110" i="1"/>
  <c r="O120" s="1"/>
  <c r="O121"/>
  <c r="AB121"/>
  <c r="AB110"/>
  <c r="AB120" s="1"/>
  <c r="AO110"/>
  <c r="AO120" s="1"/>
  <c r="AO121"/>
  <c r="CC107"/>
  <c r="Y351" i="2" s="1"/>
  <c r="BB121" i="1"/>
  <c r="CC121" s="1"/>
  <c r="X13" i="14" s="1"/>
  <c r="X169" s="1"/>
  <c r="BB110" i="1"/>
  <c r="BB120" s="1"/>
  <c r="Z166" i="14"/>
  <c r="Z24"/>
  <c r="Z180" s="1"/>
  <c r="O166"/>
  <c r="O24"/>
  <c r="O180" s="1"/>
  <c r="BM107" i="1"/>
  <c r="I351" i="2" s="1"/>
  <c r="L121" i="1"/>
  <c r="L110"/>
  <c r="L120" s="1"/>
  <c r="Y110"/>
  <c r="Y120" s="1"/>
  <c r="Y121"/>
  <c r="AL110"/>
  <c r="AL120" s="1"/>
  <c r="AL121"/>
  <c r="AX110"/>
  <c r="AX120" s="1"/>
  <c r="AX121"/>
  <c r="BJ107"/>
  <c r="F351" i="2" s="1"/>
  <c r="I110" i="1"/>
  <c r="I120" s="1"/>
  <c r="I121"/>
  <c r="V110"/>
  <c r="V120" s="1"/>
  <c r="V121"/>
  <c r="AI110"/>
  <c r="AI120" s="1"/>
  <c r="AI121"/>
  <c r="AW110"/>
  <c r="AW120" s="1"/>
  <c r="AW121"/>
  <c r="F81" i="2"/>
  <c r="P166" i="14"/>
  <c r="P24"/>
  <c r="P180" s="1"/>
  <c r="W166"/>
  <c r="W24"/>
  <c r="W180" s="1"/>
  <c r="F178" i="2"/>
  <c r="F182" s="1"/>
  <c r="F193" s="1"/>
  <c r="E12" i="14"/>
  <c r="BS107" i="1"/>
  <c r="O351" i="2" s="1"/>
  <c r="R110" i="1"/>
  <c r="R120" s="1"/>
  <c r="R121"/>
  <c r="AE110"/>
  <c r="AE120" s="1"/>
  <c r="AE121"/>
  <c r="AR121"/>
  <c r="AR110"/>
  <c r="AR120" s="1"/>
  <c r="CF107"/>
  <c r="AB351" i="2" s="1"/>
  <c r="BE121" i="1"/>
  <c r="CF121" s="1"/>
  <c r="AA13" i="14" s="1"/>
  <c r="AA169" s="1"/>
  <c r="BE110" i="1"/>
  <c r="BE120" s="1"/>
  <c r="AP372"/>
  <c r="AJ372"/>
  <c r="Q167" i="14"/>
  <c r="Q166"/>
  <c r="Q24"/>
  <c r="Q180" s="1"/>
  <c r="R12" i="2"/>
  <c r="R46" s="1"/>
  <c r="BQ14" i="1"/>
  <c r="BK14"/>
  <c r="BB51"/>
  <c r="CC51" s="1"/>
  <c r="CC47"/>
  <c r="Y77" i="2" s="1"/>
  <c r="Y81" s="1"/>
  <c r="BC98" i="1"/>
  <c r="CD55"/>
  <c r="J349"/>
  <c r="BK54"/>
  <c r="F10" i="14" s="1"/>
  <c r="AV98" i="1"/>
  <c r="BV98" s="1"/>
  <c r="BV55"/>
  <c r="AU101"/>
  <c r="BU101" s="1"/>
  <c r="BU58"/>
  <c r="R68"/>
  <c r="BS63"/>
  <c r="O118" i="2" s="1"/>
  <c r="O123" s="1"/>
  <c r="BE68" i="1"/>
  <c r="CF68" s="1"/>
  <c r="CF63"/>
  <c r="AB118" i="2" s="1"/>
  <c r="AB123" s="1"/>
  <c r="O76" i="1"/>
  <c r="BP76" s="1"/>
  <c r="BP71"/>
  <c r="L125" i="2" s="1"/>
  <c r="L129" s="1"/>
  <c r="BJ79" i="1"/>
  <c r="F131" i="2" s="1"/>
  <c r="R94" i="1"/>
  <c r="BS94" s="1"/>
  <c r="N12" i="4" s="1"/>
  <c r="BS90" i="1"/>
  <c r="BE94"/>
  <c r="CF94" s="1"/>
  <c r="AA12" i="4" s="1"/>
  <c r="AA12" i="15" s="1"/>
  <c r="AA12" i="34" s="1"/>
  <c r="CF90" i="1"/>
  <c r="O355"/>
  <c r="BP355" s="1"/>
  <c r="BP108"/>
  <c r="L352" i="2" s="1"/>
  <c r="BB355" i="1"/>
  <c r="CC355" s="1"/>
  <c r="CC108"/>
  <c r="Y352" i="2" s="1"/>
  <c r="O356" i="1"/>
  <c r="BP356" s="1"/>
  <c r="BP109"/>
  <c r="L353" i="2" s="1"/>
  <c r="BB356" i="1"/>
  <c r="CC356" s="1"/>
  <c r="CC109"/>
  <c r="Y353" i="2" s="1"/>
  <c r="CB120" i="1"/>
  <c r="W13" i="4" s="1"/>
  <c r="W13" i="15" s="1"/>
  <c r="W13" i="34" s="1"/>
  <c r="CB110" i="1"/>
  <c r="BT120"/>
  <c r="O13" i="4" s="1"/>
  <c r="O13" i="15" s="1"/>
  <c r="O13" i="34" s="1"/>
  <c r="BT110" i="1"/>
  <c r="BR120"/>
  <c r="M13" i="4" s="1"/>
  <c r="BR110" i="1"/>
  <c r="BL120"/>
  <c r="G13" i="4" s="1"/>
  <c r="BL110" i="1"/>
  <c r="BE58"/>
  <c r="CF58" s="1"/>
  <c r="CF43"/>
  <c r="AB74" i="2" s="1"/>
  <c r="L51" i="1"/>
  <c r="BM51" s="1"/>
  <c r="BM47"/>
  <c r="I77" i="2" s="1"/>
  <c r="I81" s="1"/>
  <c r="BD101" i="1"/>
  <c r="CE101" s="1"/>
  <c r="CE58"/>
  <c r="BD99"/>
  <c r="CE56"/>
  <c r="BD98"/>
  <c r="CE55"/>
  <c r="AU98"/>
  <c r="BU55"/>
  <c r="AV99"/>
  <c r="BV99" s="1"/>
  <c r="BV56"/>
  <c r="AT101"/>
  <c r="BT101" s="1"/>
  <c r="BT58"/>
  <c r="BB68"/>
  <c r="CC68" s="1"/>
  <c r="CC63"/>
  <c r="Y118" i="2" s="1"/>
  <c r="Y123" s="1"/>
  <c r="L76" i="1"/>
  <c r="BM76" s="1"/>
  <c r="BM71"/>
  <c r="I125" i="2" s="1"/>
  <c r="I129" s="1"/>
  <c r="BS79" i="1"/>
  <c r="O131" i="2" s="1"/>
  <c r="CF79" i="1"/>
  <c r="AB131" i="2" s="1"/>
  <c r="O94" i="1"/>
  <c r="BP94" s="1"/>
  <c r="K12" i="4" s="1"/>
  <c r="BP90" i="1"/>
  <c r="BB94"/>
  <c r="CC94" s="1"/>
  <c r="X12" i="4" s="1"/>
  <c r="X12" i="15" s="1"/>
  <c r="X12" i="34" s="1"/>
  <c r="CC90" i="1"/>
  <c r="L355"/>
  <c r="BM355" s="1"/>
  <c r="BM108"/>
  <c r="I352" i="2" s="1"/>
  <c r="L356" i="1"/>
  <c r="BM356" s="1"/>
  <c r="BM109"/>
  <c r="I353" i="2" s="1"/>
  <c r="CD120" i="1"/>
  <c r="Y13" i="4" s="1"/>
  <c r="Y13" i="15" s="1"/>
  <c r="Y13" i="34" s="1"/>
  <c r="CD110" i="1"/>
  <c r="BU120"/>
  <c r="P13" i="4" s="1"/>
  <c r="P13" i="15" s="1"/>
  <c r="P13" i="34" s="1"/>
  <c r="BU110" i="1"/>
  <c r="BN120"/>
  <c r="I13" i="4" s="1"/>
  <c r="BN110" i="1"/>
  <c r="BQ44"/>
  <c r="BK44"/>
  <c r="BR14"/>
  <c r="BL14"/>
  <c r="BY48"/>
  <c r="U78" i="2" s="1"/>
  <c r="BN51" i="1"/>
  <c r="BR58"/>
  <c r="BL58"/>
  <c r="BR57"/>
  <c r="BL57"/>
  <c r="BR56"/>
  <c r="BL56"/>
  <c r="BR55"/>
  <c r="BL55"/>
  <c r="BR54"/>
  <c r="M10" i="14" s="1"/>
  <c r="BL54" i="1"/>
  <c r="G10" i="14" s="1"/>
  <c r="BR68" i="1"/>
  <c r="BL68"/>
  <c r="BY72"/>
  <c r="U126" i="2" s="1"/>
  <c r="BO76" i="1"/>
  <c r="BI76"/>
  <c r="N133" i="2"/>
  <c r="N173" s="1"/>
  <c r="H133"/>
  <c r="H173" s="1"/>
  <c r="BO86" i="1"/>
  <c r="J11" i="14" s="1"/>
  <c r="J167" s="1"/>
  <c r="BI86" i="1"/>
  <c r="BN94"/>
  <c r="I12" i="4" s="1"/>
  <c r="O51" i="1"/>
  <c r="BP51" s="1"/>
  <c r="BP47"/>
  <c r="L77" i="2" s="1"/>
  <c r="L81" s="1"/>
  <c r="BC101" i="1"/>
  <c r="CD101" s="1"/>
  <c r="CD58"/>
  <c r="BC99"/>
  <c r="CD56"/>
  <c r="P349"/>
  <c r="BQ54"/>
  <c r="L10" i="14" s="1"/>
  <c r="BB76" i="1"/>
  <c r="CC76" s="1"/>
  <c r="CC71"/>
  <c r="Y125" i="2" s="1"/>
  <c r="Y129" s="1"/>
  <c r="BB58" i="1"/>
  <c r="CC58" s="1"/>
  <c r="CC43"/>
  <c r="Y74" i="2" s="1"/>
  <c r="AZ101" i="1"/>
  <c r="CA101" s="1"/>
  <c r="CA58"/>
  <c r="AZ100"/>
  <c r="CA100" s="1"/>
  <c r="CA57"/>
  <c r="CA56"/>
  <c r="AZ98"/>
  <c r="CA55"/>
  <c r="AT98"/>
  <c r="BT55"/>
  <c r="AU99"/>
  <c r="BU56"/>
  <c r="AV100"/>
  <c r="BV100" s="1"/>
  <c r="BV57"/>
  <c r="BP79"/>
  <c r="L131" i="2" s="1"/>
  <c r="CC79" i="1"/>
  <c r="Y131" i="2" s="1"/>
  <c r="L94" i="1"/>
  <c r="BM94" s="1"/>
  <c r="BM90"/>
  <c r="I355"/>
  <c r="BJ355" s="1"/>
  <c r="BJ108"/>
  <c r="F352" i="2" s="1"/>
  <c r="I356" i="1"/>
  <c r="BJ356" s="1"/>
  <c r="BJ109"/>
  <c r="F353" i="2" s="1"/>
  <c r="CE120" i="1"/>
  <c r="Z13" i="4" s="1"/>
  <c r="Z13" i="15" s="1"/>
  <c r="Z13" i="34" s="1"/>
  <c r="CE110" i="1"/>
  <c r="BV120"/>
  <c r="Q13" i="4" s="1"/>
  <c r="Q13" i="15" s="1"/>
  <c r="Q13" i="34" s="1"/>
  <c r="BV110" i="1"/>
  <c r="BO120"/>
  <c r="J13" i="4" s="1"/>
  <c r="BO110" i="1"/>
  <c r="BI120"/>
  <c r="D13" i="4" s="1"/>
  <c r="BI110" i="1"/>
  <c r="BR44"/>
  <c r="BL44"/>
  <c r="BN14"/>
  <c r="BY49"/>
  <c r="U79" i="2" s="1"/>
  <c r="BY50" i="1"/>
  <c r="U80" i="2" s="1"/>
  <c r="BO51" i="1"/>
  <c r="BI51"/>
  <c r="BY66"/>
  <c r="U121" i="2" s="1"/>
  <c r="BY67" i="1"/>
  <c r="U122" i="2" s="1"/>
  <c r="BN68" i="1"/>
  <c r="BY73"/>
  <c r="U127" i="2" s="1"/>
  <c r="BQ76" i="1"/>
  <c r="BK76"/>
  <c r="BG86"/>
  <c r="BQ86"/>
  <c r="L11" i="14" s="1"/>
  <c r="L167" s="1"/>
  <c r="BK86" i="1"/>
  <c r="F11" i="14" s="1"/>
  <c r="F167" s="1"/>
  <c r="BY92" i="1"/>
  <c r="U180" i="2" s="1"/>
  <c r="BY93" i="1"/>
  <c r="U181" i="2" s="1"/>
  <c r="BO94" i="1"/>
  <c r="J12" i="4" s="1"/>
  <c r="BI94" i="1"/>
  <c r="BJ115"/>
  <c r="F355" i="2" s="1"/>
  <c r="BC100" i="1"/>
  <c r="CD100" s="1"/>
  <c r="CD57"/>
  <c r="AT100"/>
  <c r="BT57"/>
  <c r="R51"/>
  <c r="BS51" s="1"/>
  <c r="BS47"/>
  <c r="O77" i="2" s="1"/>
  <c r="O81" s="1"/>
  <c r="BE51" i="1"/>
  <c r="CF51" s="1"/>
  <c r="CF47"/>
  <c r="AB77" i="2" s="1"/>
  <c r="AB81" s="1"/>
  <c r="BA101" i="1"/>
  <c r="CB101" s="1"/>
  <c r="CB58"/>
  <c r="BA100"/>
  <c r="CB100" s="1"/>
  <c r="CB57"/>
  <c r="CB56"/>
  <c r="BA98"/>
  <c r="CB55"/>
  <c r="N349"/>
  <c r="BO54"/>
  <c r="J10" i="14" s="1"/>
  <c r="BI54" i="1"/>
  <c r="D10" i="14" s="1"/>
  <c r="AT99" i="1"/>
  <c r="BT56"/>
  <c r="AU100"/>
  <c r="BU57"/>
  <c r="AV101"/>
  <c r="BV101" s="1"/>
  <c r="BV58"/>
  <c r="R76"/>
  <c r="BS76" s="1"/>
  <c r="BS71"/>
  <c r="O125" i="2" s="1"/>
  <c r="O129" s="1"/>
  <c r="BE76" i="1"/>
  <c r="CF76" s="1"/>
  <c r="CF71"/>
  <c r="AB125" i="2" s="1"/>
  <c r="AB129" s="1"/>
  <c r="BM79" i="1"/>
  <c r="R355"/>
  <c r="BS355" s="1"/>
  <c r="BS108"/>
  <c r="O352" i="2" s="1"/>
  <c r="BE355" i="1"/>
  <c r="CF355" s="1"/>
  <c r="CF108"/>
  <c r="AB352" i="2" s="1"/>
  <c r="R356" i="1"/>
  <c r="BS356" s="1"/>
  <c r="BS109"/>
  <c r="O353" i="2" s="1"/>
  <c r="BE356" i="1"/>
  <c r="CF356" s="1"/>
  <c r="CF109"/>
  <c r="AB353" i="2" s="1"/>
  <c r="CA120" i="1"/>
  <c r="V13" i="4" s="1"/>
  <c r="V13" i="15" s="1"/>
  <c r="V13" i="34" s="1"/>
  <c r="CA110" i="1"/>
  <c r="BQ120"/>
  <c r="L13" i="4" s="1"/>
  <c r="BQ110" i="1"/>
  <c r="BK120"/>
  <c r="F13" i="4" s="1"/>
  <c r="BK110" i="1"/>
  <c r="BN44"/>
  <c r="BH44"/>
  <c r="BO14"/>
  <c r="BI14"/>
  <c r="BQ51"/>
  <c r="BK51"/>
  <c r="BO58"/>
  <c r="BI58"/>
  <c r="BO56"/>
  <c r="BI56"/>
  <c r="BY64"/>
  <c r="U119" i="2" s="1"/>
  <c r="BY65" i="1"/>
  <c r="U120" i="2" s="1"/>
  <c r="BO68" i="1"/>
  <c r="BI68"/>
  <c r="BR76"/>
  <c r="BL76"/>
  <c r="K133" i="2"/>
  <c r="K173" s="1"/>
  <c r="E133"/>
  <c r="E173" s="1"/>
  <c r="BR86" i="1"/>
  <c r="M11" i="14" s="1"/>
  <c r="M167" s="1"/>
  <c r="BL86" i="1"/>
  <c r="G11" i="14" s="1"/>
  <c r="G167" s="1"/>
  <c r="BY91" i="1"/>
  <c r="U179" i="2" s="1"/>
  <c r="BQ94" i="1"/>
  <c r="L12" i="4" s="1"/>
  <c r="BK94" i="1"/>
  <c r="Q349"/>
  <c r="K349"/>
  <c r="AB54"/>
  <c r="AB97" s="1"/>
  <c r="AB369" s="1"/>
  <c r="AO54"/>
  <c r="AO97" s="1"/>
  <c r="AO369" s="1"/>
  <c r="BB54"/>
  <c r="CC54" s="1"/>
  <c r="X10" i="14" s="1"/>
  <c r="X166" s="1"/>
  <c r="AB55" i="1"/>
  <c r="AB98" s="1"/>
  <c r="AB370" s="1"/>
  <c r="AO55"/>
  <c r="AO98" s="1"/>
  <c r="AO370" s="1"/>
  <c r="BB55"/>
  <c r="CC55" s="1"/>
  <c r="BB56"/>
  <c r="CC56" s="1"/>
  <c r="AB57"/>
  <c r="AB100" s="1"/>
  <c r="AO57"/>
  <c r="AO100" s="1"/>
  <c r="M349"/>
  <c r="AH372"/>
  <c r="AN372"/>
  <c r="X372"/>
  <c r="AD372"/>
  <c r="S372"/>
  <c r="U372"/>
  <c r="AA372"/>
  <c r="AS372"/>
  <c r="AP373"/>
  <c r="AJ373"/>
  <c r="AD373"/>
  <c r="X373"/>
  <c r="S373"/>
  <c r="AZ97"/>
  <c r="X97"/>
  <c r="X369" s="1"/>
  <c r="X349"/>
  <c r="AD97"/>
  <c r="AD369" s="1"/>
  <c r="AD349"/>
  <c r="AK97"/>
  <c r="AK369" s="1"/>
  <c r="AK349"/>
  <c r="AQ97"/>
  <c r="AQ369" s="1"/>
  <c r="AQ349"/>
  <c r="I354"/>
  <c r="V354"/>
  <c r="V357" s="1"/>
  <c r="AI354"/>
  <c r="AI357" s="1"/>
  <c r="AW354"/>
  <c r="AW357" s="1"/>
  <c r="AQ373"/>
  <c r="AK373"/>
  <c r="AF373"/>
  <c r="Z373"/>
  <c r="T373"/>
  <c r="BA97"/>
  <c r="BA349"/>
  <c r="CB349" s="1"/>
  <c r="W97"/>
  <c r="W369" s="1"/>
  <c r="W349"/>
  <c r="AC97"/>
  <c r="AC369" s="1"/>
  <c r="AC349"/>
  <c r="AJ97"/>
  <c r="AJ369" s="1"/>
  <c r="AJ349"/>
  <c r="AP97"/>
  <c r="AP369" s="1"/>
  <c r="AP349"/>
  <c r="AV97"/>
  <c r="AV349"/>
  <c r="BV349" s="1"/>
  <c r="R354"/>
  <c r="AE354"/>
  <c r="AE357" s="1"/>
  <c r="AR354"/>
  <c r="AR357" s="1"/>
  <c r="BE354"/>
  <c r="T372"/>
  <c r="AS373"/>
  <c r="AM373"/>
  <c r="AG373"/>
  <c r="AA373"/>
  <c r="U373"/>
  <c r="BC349"/>
  <c r="CD349" s="1"/>
  <c r="U97"/>
  <c r="U369" s="1"/>
  <c r="U349"/>
  <c r="AA97"/>
  <c r="AA369" s="1"/>
  <c r="AA349"/>
  <c r="AH97"/>
  <c r="AH369" s="1"/>
  <c r="AH349"/>
  <c r="AN97"/>
  <c r="AN369" s="1"/>
  <c r="AN349"/>
  <c r="AU97"/>
  <c r="AU349"/>
  <c r="BU349" s="1"/>
  <c r="O354"/>
  <c r="AB354"/>
  <c r="AB357" s="1"/>
  <c r="AO354"/>
  <c r="AO357" s="1"/>
  <c r="BB354"/>
  <c r="AN373"/>
  <c r="AH373"/>
  <c r="AC373"/>
  <c r="W373"/>
  <c r="BD97"/>
  <c r="BD349"/>
  <c r="CE349" s="1"/>
  <c r="T97"/>
  <c r="T369" s="1"/>
  <c r="T349"/>
  <c r="Z97"/>
  <c r="Z369" s="1"/>
  <c r="Z349"/>
  <c r="AG97"/>
  <c r="AG369" s="1"/>
  <c r="AG349"/>
  <c r="AM97"/>
  <c r="AM369" s="1"/>
  <c r="AM349"/>
  <c r="AT97"/>
  <c r="AT349"/>
  <c r="BT349" s="1"/>
  <c r="L354"/>
  <c r="Y354"/>
  <c r="Y357" s="1"/>
  <c r="AL354"/>
  <c r="AL357" s="1"/>
  <c r="AX354"/>
  <c r="AX357" s="1"/>
  <c r="AE101"/>
  <c r="AR101"/>
  <c r="W372"/>
  <c r="AC372"/>
  <c r="AF372"/>
  <c r="V54"/>
  <c r="AI54"/>
  <c r="AW54"/>
  <c r="AW97" s="1"/>
  <c r="AW369" s="1"/>
  <c r="V55"/>
  <c r="V98" s="1"/>
  <c r="V370" s="1"/>
  <c r="AI55"/>
  <c r="AI98" s="1"/>
  <c r="AI370" s="1"/>
  <c r="AW55"/>
  <c r="AW98" s="1"/>
  <c r="AW370" s="1"/>
  <c r="V56"/>
  <c r="V99" s="1"/>
  <c r="V371" s="1"/>
  <c r="AI56"/>
  <c r="AI99" s="1"/>
  <c r="AI371" s="1"/>
  <c r="AW56"/>
  <c r="AW99" s="1"/>
  <c r="AW371" s="1"/>
  <c r="V57"/>
  <c r="V100" s="1"/>
  <c r="AI57"/>
  <c r="AI100" s="1"/>
  <c r="AW57"/>
  <c r="AW100" s="1"/>
  <c r="V101"/>
  <c r="AI101"/>
  <c r="AW101"/>
  <c r="BD100"/>
  <c r="O86"/>
  <c r="AB86"/>
  <c r="AO86"/>
  <c r="AY65"/>
  <c r="AY67"/>
  <c r="BE44"/>
  <c r="CF44" s="1"/>
  <c r="AV85"/>
  <c r="BV85" s="1"/>
  <c r="Q11" i="4" s="1"/>
  <c r="AF85" i="1"/>
  <c r="AF350" s="1"/>
  <c r="BB57"/>
  <c r="CC57" s="1"/>
  <c r="BE55"/>
  <c r="CF55" s="1"/>
  <c r="AE56"/>
  <c r="AE99" s="1"/>
  <c r="AE371" s="1"/>
  <c r="AR56"/>
  <c r="AR99" s="1"/>
  <c r="AR371" s="1"/>
  <c r="AE57"/>
  <c r="AE100" s="1"/>
  <c r="AR57"/>
  <c r="AR100" s="1"/>
  <c r="BE57"/>
  <c r="L86"/>
  <c r="AP59"/>
  <c r="AP102" s="1"/>
  <c r="AP374" s="1"/>
  <c r="V85"/>
  <c r="AI86"/>
  <c r="AB14"/>
  <c r="AR14"/>
  <c r="BV14"/>
  <c r="Y55"/>
  <c r="Y98" s="1"/>
  <c r="Y370" s="1"/>
  <c r="AL55"/>
  <c r="AL98" s="1"/>
  <c r="AL370" s="1"/>
  <c r="AX55"/>
  <c r="AX98" s="1"/>
  <c r="AX370" s="1"/>
  <c r="Y56"/>
  <c r="Y99" s="1"/>
  <c r="Y371" s="1"/>
  <c r="AL56"/>
  <c r="AL99" s="1"/>
  <c r="AL371" s="1"/>
  <c r="AX56"/>
  <c r="AX99" s="1"/>
  <c r="AX371" s="1"/>
  <c r="Y57"/>
  <c r="Y100" s="1"/>
  <c r="AL57"/>
  <c r="AL100" s="1"/>
  <c r="AX57"/>
  <c r="AX100" s="1"/>
  <c r="Y101"/>
  <c r="AL101"/>
  <c r="AX101"/>
  <c r="Z59"/>
  <c r="Z102" s="1"/>
  <c r="Z374" s="1"/>
  <c r="P85"/>
  <c r="AW14"/>
  <c r="AO14"/>
  <c r="W85"/>
  <c r="V14"/>
  <c r="AE14"/>
  <c r="AI14"/>
  <c r="AL14"/>
  <c r="AO44"/>
  <c r="AE55"/>
  <c r="AE98" s="1"/>
  <c r="AE370" s="1"/>
  <c r="AR55"/>
  <c r="AR98" s="1"/>
  <c r="AR370" s="1"/>
  <c r="BE56"/>
  <c r="CF56" s="1"/>
  <c r="N59"/>
  <c r="H59"/>
  <c r="BD85"/>
  <c r="CE85" s="1"/>
  <c r="Z11" i="4" s="1"/>
  <c r="Z11" i="15" s="1"/>
  <c r="Z11" i="34" s="1"/>
  <c r="AM85" i="1"/>
  <c r="X85"/>
  <c r="AY71"/>
  <c r="AY72"/>
  <c r="AY74"/>
  <c r="Y86"/>
  <c r="BE86"/>
  <c r="CF86" s="1"/>
  <c r="AA11" i="14" s="1"/>
  <c r="AA167" s="1"/>
  <c r="Y14" i="1"/>
  <c r="AL85"/>
  <c r="BC85"/>
  <c r="CD85" s="1"/>
  <c r="Y11" i="4" s="1"/>
  <c r="Y11" i="15" s="1"/>
  <c r="Y11" i="34" s="1"/>
  <c r="AX14" i="1"/>
  <c r="AB101"/>
  <c r="AO101"/>
  <c r="AB56"/>
  <c r="AB99" s="1"/>
  <c r="AB371" s="1"/>
  <c r="AO56"/>
  <c r="AO99" s="1"/>
  <c r="AO371" s="1"/>
  <c r="P59"/>
  <c r="J59"/>
  <c r="AE86"/>
  <c r="AR86"/>
  <c r="AN85"/>
  <c r="AI68"/>
  <c r="AI85" s="1"/>
  <c r="AE68"/>
  <c r="AE85" s="1"/>
  <c r="H85"/>
  <c r="R86"/>
  <c r="AY90"/>
  <c r="AY93"/>
  <c r="AY107"/>
  <c r="AY108"/>
  <c r="AY355" s="1"/>
  <c r="AY109"/>
  <c r="AY356" s="1"/>
  <c r="S102"/>
  <c r="S374" s="1"/>
  <c r="T85"/>
  <c r="K85"/>
  <c r="AQ85"/>
  <c r="AA85"/>
  <c r="Q59"/>
  <c r="M59"/>
  <c r="AS102"/>
  <c r="AS374" s="1"/>
  <c r="AZ85"/>
  <c r="CA85" s="1"/>
  <c r="V11" i="4" s="1"/>
  <c r="V11" i="15" s="1"/>
  <c r="V11" i="34" s="1"/>
  <c r="AJ85" i="1"/>
  <c r="S85"/>
  <c r="S350" s="1"/>
  <c r="AR85"/>
  <c r="AE54"/>
  <c r="AR54"/>
  <c r="AT59"/>
  <c r="AD59"/>
  <c r="AD102" s="1"/>
  <c r="AD374" s="1"/>
  <c r="O68"/>
  <c r="Y85"/>
  <c r="AP99"/>
  <c r="AP371" s="1"/>
  <c r="V44"/>
  <c r="BE54"/>
  <c r="CF54" s="1"/>
  <c r="AA10" i="14" s="1"/>
  <c r="AA166" s="1"/>
  <c r="K59" i="1"/>
  <c r="AQ59"/>
  <c r="AQ102" s="1"/>
  <c r="AQ374" s="1"/>
  <c r="AA59"/>
  <c r="AA102" s="1"/>
  <c r="AA374" s="1"/>
  <c r="W59"/>
  <c r="BB86"/>
  <c r="CC86" s="1"/>
  <c r="X11" i="14" s="1"/>
  <c r="X167" s="1"/>
  <c r="AL86" i="1"/>
  <c r="V86"/>
  <c r="BB44"/>
  <c r="CC44" s="1"/>
  <c r="AI44"/>
  <c r="Y54"/>
  <c r="AL54"/>
  <c r="AV59"/>
  <c r="BV59" s="1"/>
  <c r="Q10" i="4" s="1"/>
  <c r="AN59" i="1"/>
  <c r="AN102" s="1"/>
  <c r="AN374" s="1"/>
  <c r="AJ59"/>
  <c r="AJ102" s="1"/>
  <c r="AJ374" s="1"/>
  <c r="AF102"/>
  <c r="AF374" s="1"/>
  <c r="X59"/>
  <c r="X102" s="1"/>
  <c r="X374" s="1"/>
  <c r="T59"/>
  <c r="T102" s="1"/>
  <c r="T374" s="1"/>
  <c r="AY63"/>
  <c r="AY64"/>
  <c r="AY66"/>
  <c r="BA85"/>
  <c r="CB85" s="1"/>
  <c r="W11" i="4" s="1"/>
  <c r="W11" i="15" s="1"/>
  <c r="W11" i="34" s="1"/>
  <c r="AS85" i="1"/>
  <c r="AS350" s="1"/>
  <c r="AO68"/>
  <c r="AO85" s="1"/>
  <c r="AK85"/>
  <c r="AG85"/>
  <c r="AC85"/>
  <c r="U85"/>
  <c r="Q85"/>
  <c r="M85"/>
  <c r="I68"/>
  <c r="AY73"/>
  <c r="AY91"/>
  <c r="AY92"/>
  <c r="Z100"/>
  <c r="Z372" s="1"/>
  <c r="AH59"/>
  <c r="AH102" s="1"/>
  <c r="AH374" s="1"/>
  <c r="W102"/>
  <c r="W374" s="1"/>
  <c r="AW86"/>
  <c r="I86"/>
  <c r="AU85"/>
  <c r="BU85" s="1"/>
  <c r="P11" i="4" s="1"/>
  <c r="AY49" i="1"/>
  <c r="BA59"/>
  <c r="AU59"/>
  <c r="BU59" s="1"/>
  <c r="P10" i="4" s="1"/>
  <c r="AM59" i="1"/>
  <c r="AM102" s="1"/>
  <c r="AM374" s="1"/>
  <c r="AB68"/>
  <c r="AB85" s="1"/>
  <c r="L68"/>
  <c r="AY79"/>
  <c r="AX86"/>
  <c r="F2300"/>
  <c r="BG2300" s="1"/>
  <c r="AB44"/>
  <c r="AY47"/>
  <c r="AY48"/>
  <c r="AY50"/>
  <c r="I51"/>
  <c r="BJ51" s="1"/>
  <c r="BC59"/>
  <c r="CD59" s="1"/>
  <c r="Y10" i="4" s="1"/>
  <c r="Y10" i="15" s="1"/>
  <c r="Y10" i="34" s="1"/>
  <c r="AX54" i="1"/>
  <c r="AK59"/>
  <c r="AK102" s="1"/>
  <c r="AK374" s="1"/>
  <c r="AG59"/>
  <c r="AG102" s="1"/>
  <c r="AG374" s="1"/>
  <c r="AC59"/>
  <c r="AC102" s="1"/>
  <c r="AC374" s="1"/>
  <c r="U59"/>
  <c r="U102" s="1"/>
  <c r="U374" s="1"/>
  <c r="AT85"/>
  <c r="BT85" s="1"/>
  <c r="O11" i="4" s="1"/>
  <c r="AP85" i="1"/>
  <c r="AH85"/>
  <c r="AD85"/>
  <c r="Z85"/>
  <c r="N85"/>
  <c r="J85"/>
  <c r="I76"/>
  <c r="BJ76" s="1"/>
  <c r="AY80"/>
  <c r="I94"/>
  <c r="BJ94" s="1"/>
  <c r="E12" i="4" s="1"/>
  <c r="BC97" i="1"/>
  <c r="BD59"/>
  <c r="CE59" s="1"/>
  <c r="Z10" i="4" s="1"/>
  <c r="Z10" i="15" s="1"/>
  <c r="Z10" i="34" s="1"/>
  <c r="AZ59" i="1"/>
  <c r="CA59" s="1"/>
  <c r="V10" i="4" s="1"/>
  <c r="V10" i="15" s="1"/>
  <c r="V10" i="34" s="1"/>
  <c r="AW44" i="1"/>
  <c r="F1016"/>
  <c r="BG1016" s="1"/>
  <c r="F1012"/>
  <c r="BG1012" s="1"/>
  <c r="Y173" i="2" l="1"/>
  <c r="AB173"/>
  <c r="O173"/>
  <c r="F173"/>
  <c r="L173"/>
  <c r="AX85" i="1"/>
  <c r="BY74"/>
  <c r="U128" i="2" s="1"/>
  <c r="BB349" i="1"/>
  <c r="CC349" s="1"/>
  <c r="V166" i="14"/>
  <c r="AY83" i="1"/>
  <c r="BY80"/>
  <c r="U132" i="2" s="1"/>
  <c r="BY83" i="1"/>
  <c r="BE101"/>
  <c r="CF101" s="1"/>
  <c r="BD373"/>
  <c r="CE373" s="1"/>
  <c r="AA7" i="14"/>
  <c r="AA164" s="1"/>
  <c r="BA373" i="1"/>
  <c r="CB373" s="1"/>
  <c r="AW85"/>
  <c r="BW56"/>
  <c r="BB101"/>
  <c r="CC101" s="1"/>
  <c r="BY90"/>
  <c r="U178" i="2" s="1"/>
  <c r="U182" s="1"/>
  <c r="U193" s="1"/>
  <c r="BW57" i="1"/>
  <c r="X7" i="14"/>
  <c r="X164" s="1"/>
  <c r="BW58" i="1"/>
  <c r="Y372"/>
  <c r="BY63"/>
  <c r="U118" i="2" s="1"/>
  <c r="U123" s="1"/>
  <c r="BK85" i="1"/>
  <c r="F11" i="4" s="1"/>
  <c r="BJ68" i="1"/>
  <c r="BA372"/>
  <c r="CB372" s="1"/>
  <c r="AO372"/>
  <c r="BX44"/>
  <c r="R85"/>
  <c r="BS85" s="1"/>
  <c r="N11" i="4" s="1"/>
  <c r="BY71" i="1"/>
  <c r="U125" i="2" s="1"/>
  <c r="I24" i="14"/>
  <c r="BC373" i="1"/>
  <c r="CD373" s="1"/>
  <c r="BW55"/>
  <c r="AB75" i="2"/>
  <c r="AB115" s="1"/>
  <c r="J166" i="14"/>
  <c r="J24"/>
  <c r="G166"/>
  <c r="G24"/>
  <c r="E168"/>
  <c r="AY110" i="1"/>
  <c r="AY120" s="1"/>
  <c r="AY121"/>
  <c r="S133" i="2"/>
  <c r="J133"/>
  <c r="J173" s="1"/>
  <c r="BX86" i="1"/>
  <c r="D11" i="14"/>
  <c r="D24" s="1"/>
  <c r="Y178" i="2"/>
  <c r="Y182" s="1"/>
  <c r="Y193" s="1"/>
  <c r="X12" i="14"/>
  <c r="X168" s="1"/>
  <c r="AB178" i="2"/>
  <c r="AB182" s="1"/>
  <c r="AB193" s="1"/>
  <c r="AA12" i="14"/>
  <c r="AA168" s="1"/>
  <c r="F166"/>
  <c r="F24"/>
  <c r="AB354" i="2"/>
  <c r="AB431" s="1"/>
  <c r="BB99" i="1"/>
  <c r="CC99" s="1"/>
  <c r="BY107"/>
  <c r="U351" i="2" s="1"/>
  <c r="S13" i="4"/>
  <c r="D13" i="9" s="1"/>
  <c r="BX55" i="1"/>
  <c r="Y75" i="2"/>
  <c r="Y115" s="1"/>
  <c r="BY79" i="1"/>
  <c r="U131" i="2" s="1"/>
  <c r="I131"/>
  <c r="S10" i="14"/>
  <c r="D10" i="3" s="1"/>
  <c r="D166" i="14"/>
  <c r="I178" i="2"/>
  <c r="I182" s="1"/>
  <c r="I193" s="1"/>
  <c r="H12" i="14"/>
  <c r="H168" s="1"/>
  <c r="L166"/>
  <c r="L24"/>
  <c r="R10"/>
  <c r="C10" i="3" s="1"/>
  <c r="M166" i="14"/>
  <c r="M24"/>
  <c r="L178" i="2"/>
  <c r="L182" s="1"/>
  <c r="L193" s="1"/>
  <c r="K12" i="14"/>
  <c r="K168" s="1"/>
  <c r="O178" i="2"/>
  <c r="O182" s="1"/>
  <c r="O193" s="1"/>
  <c r="N12" i="14"/>
  <c r="N168" s="1"/>
  <c r="BJ86" i="1"/>
  <c r="E11" i="14" s="1"/>
  <c r="AU373" i="1"/>
  <c r="BU373" s="1"/>
  <c r="R11" i="14"/>
  <c r="C11" i="3" s="1"/>
  <c r="Y354" i="2"/>
  <c r="Y431" s="1"/>
  <c r="F354"/>
  <c r="O354"/>
  <c r="L354"/>
  <c r="I354"/>
  <c r="BM121" i="1"/>
  <c r="H13" i="14" s="1"/>
  <c r="BJ121" i="1"/>
  <c r="E13" i="14" s="1"/>
  <c r="BY115" i="1"/>
  <c r="U355" i="2" s="1"/>
  <c r="BR349" i="1"/>
  <c r="AV371"/>
  <c r="BV371" s="1"/>
  <c r="AV370"/>
  <c r="BV370" s="1"/>
  <c r="BO349"/>
  <c r="BC369"/>
  <c r="CD369" s="1"/>
  <c r="CD97"/>
  <c r="BE357"/>
  <c r="CF357" s="1"/>
  <c r="CF354"/>
  <c r="BA371"/>
  <c r="CB371" s="1"/>
  <c r="CB99"/>
  <c r="AZ371"/>
  <c r="CA371" s="1"/>
  <c r="CA99"/>
  <c r="BC371"/>
  <c r="CD371" s="1"/>
  <c r="CD99"/>
  <c r="O85"/>
  <c r="BP85" s="1"/>
  <c r="K11" i="4" s="1"/>
  <c r="BP68" i="1"/>
  <c r="BD372"/>
  <c r="CE372" s="1"/>
  <c r="CE100"/>
  <c r="L357"/>
  <c r="BM357" s="1"/>
  <c r="BM354"/>
  <c r="AT369"/>
  <c r="BT369" s="1"/>
  <c r="BT97"/>
  <c r="BP120"/>
  <c r="K13" i="4" s="1"/>
  <c r="BP110" i="1"/>
  <c r="BS120"/>
  <c r="N13" i="4" s="1"/>
  <c r="BS110" i="1"/>
  <c r="BA369"/>
  <c r="CB369" s="1"/>
  <c r="CB97"/>
  <c r="I357"/>
  <c r="BJ357" s="1"/>
  <c r="BJ354"/>
  <c r="BX94"/>
  <c r="D12" i="4"/>
  <c r="BK349" i="1"/>
  <c r="BR59"/>
  <c r="M10" i="4" s="1"/>
  <c r="BI85" i="1"/>
  <c r="BE85"/>
  <c r="CF85" s="1"/>
  <c r="AA11" i="4" s="1"/>
  <c r="AA11" i="15" s="1"/>
  <c r="AA11" i="34" s="1"/>
  <c r="BK59" i="1"/>
  <c r="F10" i="4" s="1"/>
  <c r="BO59" i="1"/>
  <c r="J10" i="4" s="1"/>
  <c r="BB85" i="1"/>
  <c r="CC85" s="1"/>
  <c r="X11" i="4" s="1"/>
  <c r="X11" i="15" s="1"/>
  <c r="X11" i="34" s="1"/>
  <c r="BM86" i="1"/>
  <c r="H11" i="14" s="1"/>
  <c r="H167" s="1"/>
  <c r="AV372" i="1"/>
  <c r="BV372" s="1"/>
  <c r="BL349"/>
  <c r="BX68"/>
  <c r="BW86"/>
  <c r="BW76"/>
  <c r="BY108"/>
  <c r="U352" i="2" s="1"/>
  <c r="BX57" i="1"/>
  <c r="BW44"/>
  <c r="BY47"/>
  <c r="U77" i="2" s="1"/>
  <c r="U81" s="1"/>
  <c r="BW54" i="1"/>
  <c r="BJ120"/>
  <c r="E13" i="4" s="1"/>
  <c r="BJ110" i="1"/>
  <c r="BE100"/>
  <c r="CF100" s="1"/>
  <c r="CF57"/>
  <c r="AT371"/>
  <c r="BT371" s="1"/>
  <c r="BT99"/>
  <c r="AT370"/>
  <c r="BT370" s="1"/>
  <c r="BT98"/>
  <c r="BD371"/>
  <c r="CE371" s="1"/>
  <c r="CE99"/>
  <c r="CC120"/>
  <c r="X13" i="4" s="1"/>
  <c r="X13" i="15" s="1"/>
  <c r="X13" i="34" s="1"/>
  <c r="CC110" i="1"/>
  <c r="CF120"/>
  <c r="AA13" i="4" s="1"/>
  <c r="AA13" i="15" s="1"/>
  <c r="AA13" i="34" s="1"/>
  <c r="CF110" i="1"/>
  <c r="AZ369"/>
  <c r="CA369" s="1"/>
  <c r="CA97"/>
  <c r="BX14"/>
  <c r="AU372"/>
  <c r="BU372" s="1"/>
  <c r="BU100"/>
  <c r="BA370"/>
  <c r="CB370" s="1"/>
  <c r="CB98"/>
  <c r="AT372"/>
  <c r="BT372" s="1"/>
  <c r="BT100"/>
  <c r="BY94"/>
  <c r="H12" i="4"/>
  <c r="AU371" i="1"/>
  <c r="BU371" s="1"/>
  <c r="BU99"/>
  <c r="AZ370"/>
  <c r="CA370" s="1"/>
  <c r="CA98"/>
  <c r="BD370"/>
  <c r="CE370" s="1"/>
  <c r="CE98"/>
  <c r="BC370"/>
  <c r="CD370" s="1"/>
  <c r="CD98"/>
  <c r="BY355"/>
  <c r="BY76"/>
  <c r="BL85"/>
  <c r="G11" i="4" s="1"/>
  <c r="AT373" i="1"/>
  <c r="BT373" s="1"/>
  <c r="BP121"/>
  <c r="BS121"/>
  <c r="N13" i="14" s="1"/>
  <c r="BI349" i="1"/>
  <c r="BY356"/>
  <c r="BQ349"/>
  <c r="T133" i="2"/>
  <c r="T173" s="1"/>
  <c r="BS68" i="1"/>
  <c r="BB357"/>
  <c r="CC357" s="1"/>
  <c r="CC354"/>
  <c r="AU370"/>
  <c r="BU370" s="1"/>
  <c r="BU98"/>
  <c r="BX120"/>
  <c r="L85"/>
  <c r="BM85" s="1"/>
  <c r="BM68"/>
  <c r="BA350"/>
  <c r="CB350" s="1"/>
  <c r="CB59"/>
  <c r="W10" i="4" s="1"/>
  <c r="W10" i="15" s="1"/>
  <c r="W10" i="34" s="1"/>
  <c r="K350" i="1"/>
  <c r="BL59"/>
  <c r="AT102"/>
  <c r="AT374" s="1"/>
  <c r="BT59"/>
  <c r="O10" i="4" s="1"/>
  <c r="BM120" i="1"/>
  <c r="H13" i="4" s="1"/>
  <c r="BM110" i="1"/>
  <c r="BD369"/>
  <c r="CE369" s="1"/>
  <c r="CE97"/>
  <c r="O357"/>
  <c r="BP357" s="1"/>
  <c r="BP354"/>
  <c r="AU369"/>
  <c r="BU369" s="1"/>
  <c r="BU97"/>
  <c r="R357"/>
  <c r="BS357" s="1"/>
  <c r="BS354"/>
  <c r="AV369"/>
  <c r="BV369" s="1"/>
  <c r="BV97"/>
  <c r="BW94"/>
  <c r="F12" i="4"/>
  <c r="BQ59" i="1"/>
  <c r="L10" i="4" s="1"/>
  <c r="BR85" i="1"/>
  <c r="M11" i="4" s="1"/>
  <c r="BN59" i="1"/>
  <c r="I10" i="4" s="1"/>
  <c r="BS86" i="1"/>
  <c r="N11" i="14" s="1"/>
  <c r="N167" s="1"/>
  <c r="BI59" i="1"/>
  <c r="D10" i="4" s="1"/>
  <c r="BP86" i="1"/>
  <c r="K11" i="14" s="1"/>
  <c r="K167" s="1"/>
  <c r="BO85" i="1"/>
  <c r="J11" i="4" s="1"/>
  <c r="BY51" i="1"/>
  <c r="BN85"/>
  <c r="I11" i="4" s="1"/>
  <c r="BQ85" i="1"/>
  <c r="L11" i="4" s="1"/>
  <c r="V372" i="1"/>
  <c r="AZ373"/>
  <c r="CA373" s="1"/>
  <c r="AZ372"/>
  <c r="CA372" s="1"/>
  <c r="BC372"/>
  <c r="CD372" s="1"/>
  <c r="BN349"/>
  <c r="BX76"/>
  <c r="BX54"/>
  <c r="BX51"/>
  <c r="BX110"/>
  <c r="BY109"/>
  <c r="U353" i="2" s="1"/>
  <c r="BX56" i="1"/>
  <c r="BX58"/>
  <c r="AB372"/>
  <c r="AR372"/>
  <c r="AZ350"/>
  <c r="CA350" s="1"/>
  <c r="AR349"/>
  <c r="AB349"/>
  <c r="AI349"/>
  <c r="BD350"/>
  <c r="CE350" s="1"/>
  <c r="AE372"/>
  <c r="W350"/>
  <c r="BB98"/>
  <c r="CC98" s="1"/>
  <c r="BB97"/>
  <c r="N350"/>
  <c r="AW372"/>
  <c r="AO349"/>
  <c r="BE349"/>
  <c r="CF349" s="1"/>
  <c r="Q350"/>
  <c r="AD350"/>
  <c r="X350"/>
  <c r="H350"/>
  <c r="AJ350"/>
  <c r="AI372"/>
  <c r="AQ350"/>
  <c r="AX349"/>
  <c r="AL349"/>
  <c r="AE349"/>
  <c r="P350"/>
  <c r="BE98"/>
  <c r="CF98" s="1"/>
  <c r="AL372"/>
  <c r="M350"/>
  <c r="BC350"/>
  <c r="CD350" s="1"/>
  <c r="Y349"/>
  <c r="AI97"/>
  <c r="AI369" s="1"/>
  <c r="J350"/>
  <c r="AX372"/>
  <c r="V349"/>
  <c r="AI373"/>
  <c r="AW373"/>
  <c r="AR373"/>
  <c r="AX373"/>
  <c r="AL373"/>
  <c r="AV373"/>
  <c r="BV373" s="1"/>
  <c r="AV350"/>
  <c r="BV350" s="1"/>
  <c r="AC350"/>
  <c r="AN350"/>
  <c r="T350"/>
  <c r="AU350"/>
  <c r="BU350" s="1"/>
  <c r="AW59"/>
  <c r="AW102" s="1"/>
  <c r="AW374" s="1"/>
  <c r="BB59"/>
  <c r="CC59" s="1"/>
  <c r="X10" i="4" s="1"/>
  <c r="X10" i="15" s="1"/>
  <c r="X10" i="34" s="1"/>
  <c r="V97" i="1"/>
  <c r="V369" s="1"/>
  <c r="U350"/>
  <c r="AG350"/>
  <c r="Y373"/>
  <c r="V373"/>
  <c r="AY354"/>
  <c r="AY357" s="1"/>
  <c r="AE373"/>
  <c r="AO373"/>
  <c r="AB373"/>
  <c r="AH350"/>
  <c r="AT350"/>
  <c r="BT350" s="1"/>
  <c r="Z350"/>
  <c r="AK350"/>
  <c r="AP350"/>
  <c r="AA350"/>
  <c r="AM350"/>
  <c r="AW349"/>
  <c r="AI59"/>
  <c r="AI102" s="1"/>
  <c r="AI374" s="1"/>
  <c r="BB100"/>
  <c r="CC100" s="1"/>
  <c r="AV102"/>
  <c r="AV374" s="1"/>
  <c r="V59"/>
  <c r="V102" s="1"/>
  <c r="V374" s="1"/>
  <c r="AO59"/>
  <c r="AO350" s="1"/>
  <c r="F1022"/>
  <c r="BG1022" s="1"/>
  <c r="BA102"/>
  <c r="BA374" s="1"/>
  <c r="BC102"/>
  <c r="BC374" s="1"/>
  <c r="AZ102"/>
  <c r="AZ374" s="1"/>
  <c r="BE99"/>
  <c r="CF99" s="1"/>
  <c r="BD102"/>
  <c r="BD374" s="1"/>
  <c r="AB59"/>
  <c r="AB102" s="1"/>
  <c r="AB374" s="1"/>
  <c r="AY76"/>
  <c r="AY94"/>
  <c r="AR97"/>
  <c r="AR369" s="1"/>
  <c r="AR59"/>
  <c r="AR102" s="1"/>
  <c r="AR374" s="1"/>
  <c r="AX97"/>
  <c r="AX369" s="1"/>
  <c r="AX59"/>
  <c r="AX102" s="1"/>
  <c r="AX374" s="1"/>
  <c r="AY86"/>
  <c r="AY68"/>
  <c r="Y97"/>
  <c r="Y369" s="1"/>
  <c r="Y59"/>
  <c r="Y102" s="1"/>
  <c r="Y374" s="1"/>
  <c r="AY51"/>
  <c r="I85"/>
  <c r="BJ85" s="1"/>
  <c r="E11" i="4" s="1"/>
  <c r="AL97" i="1"/>
  <c r="AL369" s="1"/>
  <c r="AL59"/>
  <c r="AL102" s="1"/>
  <c r="AL374" s="1"/>
  <c r="BE59"/>
  <c r="CF59" s="1"/>
  <c r="AA10" i="4" s="1"/>
  <c r="AA10" i="15" s="1"/>
  <c r="AA10" i="34" s="1"/>
  <c r="BE97" i="1"/>
  <c r="AE59"/>
  <c r="AE102" s="1"/>
  <c r="AE374" s="1"/>
  <c r="AE97"/>
  <c r="AE369" s="1"/>
  <c r="AU102"/>
  <c r="AU374" s="1"/>
  <c r="BG861"/>
  <c r="U129" i="2" l="1"/>
  <c r="BB102" i="1"/>
  <c r="BB374" s="1"/>
  <c r="CC374" s="1"/>
  <c r="AE350"/>
  <c r="AA24" i="14"/>
  <c r="X24"/>
  <c r="X180" s="1"/>
  <c r="BY68" i="1"/>
  <c r="T13" i="4"/>
  <c r="E167" i="14"/>
  <c r="T167" s="1"/>
  <c r="T11"/>
  <c r="E11" i="3" s="1"/>
  <c r="T12" i="14"/>
  <c r="E12" i="3" s="1"/>
  <c r="T168" i="14"/>
  <c r="U133" i="2"/>
  <c r="I133"/>
  <c r="I173" s="1"/>
  <c r="S166" i="14"/>
  <c r="S11"/>
  <c r="D11" i="3" s="1"/>
  <c r="D167" i="14"/>
  <c r="S167" s="1"/>
  <c r="S24"/>
  <c r="D24" i="3" s="1"/>
  <c r="U354" i="2"/>
  <c r="BY110" i="1"/>
  <c r="BY121"/>
  <c r="K13" i="14"/>
  <c r="BQ350" i="1"/>
  <c r="BK350"/>
  <c r="BX349"/>
  <c r="BE369"/>
  <c r="CF369" s="1"/>
  <c r="CF97"/>
  <c r="CB374"/>
  <c r="CB102"/>
  <c r="BV374"/>
  <c r="BV102"/>
  <c r="BT374"/>
  <c r="BT102"/>
  <c r="BX85"/>
  <c r="D11" i="4"/>
  <c r="CE374" i="1"/>
  <c r="CE102"/>
  <c r="CD374"/>
  <c r="CD102"/>
  <c r="BB369"/>
  <c r="CC369" s="1"/>
  <c r="CC97"/>
  <c r="BI350"/>
  <c r="BY86"/>
  <c r="CA374"/>
  <c r="CA102"/>
  <c r="BY85"/>
  <c r="H11" i="4"/>
  <c r="BR350" i="1"/>
  <c r="BO350"/>
  <c r="BL350"/>
  <c r="BY357"/>
  <c r="BU374"/>
  <c r="BU102"/>
  <c r="CC102"/>
  <c r="BX59"/>
  <c r="G10" i="4"/>
  <c r="BY120" i="1"/>
  <c r="BN350"/>
  <c r="BY354"/>
  <c r="AB350"/>
  <c r="V350"/>
  <c r="AL350"/>
  <c r="AR350"/>
  <c r="AI350"/>
  <c r="AO102"/>
  <c r="AO374" s="1"/>
  <c r="Y350"/>
  <c r="AX350"/>
  <c r="AW350"/>
  <c r="BE102"/>
  <c r="BE374" s="1"/>
  <c r="AY85"/>
  <c r="AB41" i="9"/>
  <c r="AA41"/>
  <c r="Z41"/>
  <c r="U173" i="2" l="1"/>
  <c r="AC126"/>
  <c r="T13" i="14"/>
  <c r="E13" i="3" s="1"/>
  <c r="BX350" i="1"/>
  <c r="CF374"/>
  <c r="CF102"/>
  <c r="F1405"/>
  <c r="BG1405" s="1"/>
  <c r="BG2007"/>
  <c r="BG2008"/>
  <c r="C333" i="2"/>
  <c r="F1289" i="1"/>
  <c r="BG1289" s="1"/>
  <c r="G2514"/>
  <c r="BH2514" s="1"/>
  <c r="C122" i="14" s="1"/>
  <c r="R122" s="1"/>
  <c r="O19" i="3" s="1"/>
  <c r="F2514" i="1"/>
  <c r="BG2514" s="1"/>
  <c r="BH1253"/>
  <c r="BH1255"/>
  <c r="BW1255" s="1"/>
  <c r="BG1254"/>
  <c r="BG1255"/>
  <c r="BG1253"/>
  <c r="BW1253" l="1"/>
  <c r="C45" i="14"/>
  <c r="R45" s="1"/>
  <c r="F19" i="3" s="1"/>
  <c r="C19" i="7"/>
  <c r="R19" s="1"/>
  <c r="BW2514" i="1"/>
  <c r="D335" i="2"/>
  <c r="Z19" i="9" l="1"/>
  <c r="AB22"/>
  <c r="F1128" i="1" l="1"/>
  <c r="BG1128" s="1"/>
  <c r="BG1090"/>
  <c r="F1055"/>
  <c r="F211"/>
  <c r="BG211" s="1"/>
  <c r="F2289"/>
  <c r="F2277"/>
  <c r="BG2277" s="1"/>
  <c r="G2276"/>
  <c r="BH2276" s="1"/>
  <c r="BW2276" s="1"/>
  <c r="F2276"/>
  <c r="G2277"/>
  <c r="G2278" l="1"/>
  <c r="BH2278" s="1"/>
  <c r="BW2278" s="1"/>
  <c r="BH2277"/>
  <c r="BW2277" s="1"/>
  <c r="F2290"/>
  <c r="BG2290" s="1"/>
  <c r="BG2289"/>
  <c r="F1061"/>
  <c r="BG1061" s="1"/>
  <c r="BG1055"/>
  <c r="F2278"/>
  <c r="BG2278" s="1"/>
  <c r="BG2276"/>
  <c r="G2299"/>
  <c r="G2289"/>
  <c r="BH2289" s="1"/>
  <c r="BW2289" s="1"/>
  <c r="G2294"/>
  <c r="BH2294" s="1"/>
  <c r="BW2294" s="1"/>
  <c r="G2288"/>
  <c r="BH2288" s="1"/>
  <c r="BW2288" s="1"/>
  <c r="F2292" l="1"/>
  <c r="BG2292" s="1"/>
  <c r="G2300"/>
  <c r="BH2300" s="1"/>
  <c r="BW2300" s="1"/>
  <c r="BH2299"/>
  <c r="BW2299" s="1"/>
  <c r="G2290"/>
  <c r="BH2290" s="1"/>
  <c r="BW2290" s="1"/>
  <c r="G2444" l="1"/>
  <c r="BH2444" s="1"/>
  <c r="BW2444" s="1"/>
  <c r="F2444"/>
  <c r="BG2444" s="1"/>
  <c r="F2443"/>
  <c r="BG2443" s="1"/>
  <c r="N26" i="11"/>
  <c r="Z35" i="3"/>
  <c r="G1091" i="1" l="1"/>
  <c r="BH1091" s="1"/>
  <c r="BW1091" s="1"/>
  <c r="G1090"/>
  <c r="BH1090" s="1"/>
  <c r="F1091"/>
  <c r="BG1091" s="1"/>
  <c r="F190"/>
  <c r="BG190" s="1"/>
  <c r="BG189"/>
  <c r="BG186"/>
  <c r="F2596"/>
  <c r="BG2596" s="1"/>
  <c r="G2596"/>
  <c r="BH2596" s="1"/>
  <c r="C238" i="2"/>
  <c r="C237"/>
  <c r="C236"/>
  <c r="F176" i="1"/>
  <c r="BG176" s="1"/>
  <c r="G176"/>
  <c r="BH176" s="1"/>
  <c r="BW176" s="1"/>
  <c r="AH22" i="9"/>
  <c r="AH24"/>
  <c r="AG24"/>
  <c r="AH7"/>
  <c r="BW1090" i="1" l="1"/>
  <c r="C42" i="14"/>
  <c r="R42" s="1"/>
  <c r="F16" i="3" s="1"/>
  <c r="D258" i="2"/>
  <c r="C119" i="14"/>
  <c r="R119" s="1"/>
  <c r="O16" i="3" s="1"/>
  <c r="C16" i="7"/>
  <c r="R16" s="1"/>
  <c r="BW2596" i="1"/>
  <c r="S258" i="2" s="1"/>
  <c r="S259" s="1"/>
  <c r="C239"/>
  <c r="D241"/>
  <c r="AK24" i="9"/>
  <c r="AG7"/>
  <c r="AK22"/>
  <c r="AL24"/>
  <c r="AJ24"/>
  <c r="AJ7"/>
  <c r="AK9"/>
  <c r="AK11"/>
  <c r="AJ12"/>
  <c r="AK12"/>
  <c r="AK13"/>
  <c r="AJ14"/>
  <c r="AK15"/>
  <c r="AJ16"/>
  <c r="AK16"/>
  <c r="AK17"/>
  <c r="AK19"/>
  <c r="AK21"/>
  <c r="AK7"/>
  <c r="AG9"/>
  <c r="AJ9" s="1"/>
  <c r="AH9"/>
  <c r="AG10"/>
  <c r="AJ10" s="1"/>
  <c r="AH10"/>
  <c r="AK10" s="1"/>
  <c r="AG11"/>
  <c r="AJ11" s="1"/>
  <c r="AH11"/>
  <c r="AG13"/>
  <c r="AJ13" s="1"/>
  <c r="AH13"/>
  <c r="AG14"/>
  <c r="AH14"/>
  <c r="AK14" s="1"/>
  <c r="AG15"/>
  <c r="AJ15" s="1"/>
  <c r="AH15"/>
  <c r="AG17"/>
  <c r="AJ17" s="1"/>
  <c r="AH17"/>
  <c r="AG18"/>
  <c r="AJ18" s="1"/>
  <c r="AH18"/>
  <c r="AK18" s="1"/>
  <c r="AG19"/>
  <c r="AJ19" s="1"/>
  <c r="AH19"/>
  <c r="AG20"/>
  <c r="AJ20" s="1"/>
  <c r="AH20"/>
  <c r="AK20" s="1"/>
  <c r="AG21"/>
  <c r="AJ21" s="1"/>
  <c r="AH21"/>
  <c r="AG22"/>
  <c r="AJ22" s="1"/>
  <c r="Z24" l="1"/>
  <c r="Q9" i="4" l="1"/>
  <c r="N9"/>
  <c r="K9"/>
  <c r="H9"/>
  <c r="E9"/>
  <c r="T9" l="1"/>
  <c r="E9" i="9" s="1"/>
  <c r="G2883" i="1"/>
  <c r="BH2883" s="1"/>
  <c r="C189" i="14" s="1"/>
  <c r="H2883" i="1"/>
  <c r="BI2883" s="1"/>
  <c r="J2883"/>
  <c r="BK2883" s="1"/>
  <c r="K2883"/>
  <c r="BL2883" s="1"/>
  <c r="G189" i="14" s="1"/>
  <c r="M2883" i="1"/>
  <c r="BN2883" s="1"/>
  <c r="I189" i="14" s="1"/>
  <c r="N2883" i="1"/>
  <c r="BO2883" s="1"/>
  <c r="J189" i="14" s="1"/>
  <c r="P2883" i="1"/>
  <c r="BQ2883" s="1"/>
  <c r="L189" i="14" s="1"/>
  <c r="Q2883" i="1"/>
  <c r="BR2883" s="1"/>
  <c r="M189" i="14" s="1"/>
  <c r="F2883" i="1"/>
  <c r="BW2883" l="1"/>
  <c r="F189" i="14"/>
  <c r="R189" s="1"/>
  <c r="BX2883" i="1"/>
  <c r="D189" i="14"/>
  <c r="S189" s="1"/>
  <c r="AA24" i="9"/>
  <c r="BG187" i="1" l="1"/>
  <c r="F184"/>
  <c r="BG184" s="1"/>
  <c r="BG188" l="1"/>
  <c r="F191"/>
  <c r="BG191" s="1"/>
  <c r="G2443" l="1"/>
  <c r="BH2443" s="1"/>
  <c r="BW2443" l="1"/>
  <c r="C116" i="14"/>
  <c r="F2445" i="1"/>
  <c r="BG2445" s="1"/>
  <c r="G2445"/>
  <c r="BH2445" s="1"/>
  <c r="C304" i="2"/>
  <c r="C303"/>
  <c r="R116" i="14" l="1"/>
  <c r="O13" i="3" s="1"/>
  <c r="C13" i="7"/>
  <c r="R13" s="1"/>
  <c r="BW2445" i="1"/>
  <c r="C305" i="2"/>
  <c r="D305"/>
  <c r="F2579" i="1" l="1"/>
  <c r="BG2579" s="1"/>
  <c r="G2579" l="1"/>
  <c r="BH2579" s="1"/>
  <c r="H2579"/>
  <c r="BI2579" s="1"/>
  <c r="J2579"/>
  <c r="BK2579" s="1"/>
  <c r="K2579"/>
  <c r="BL2579" s="1"/>
  <c r="M2579"/>
  <c r="BN2579" s="1"/>
  <c r="N2579"/>
  <c r="BO2579" s="1"/>
  <c r="P2579"/>
  <c r="BQ2579" s="1"/>
  <c r="F1107"/>
  <c r="BG1107" s="1"/>
  <c r="BK1107"/>
  <c r="BL1107"/>
  <c r="BN1107"/>
  <c r="BO1107"/>
  <c r="BQ1107"/>
  <c r="BR1107"/>
  <c r="BK1106"/>
  <c r="F43" i="14" s="1"/>
  <c r="BL1106" i="1"/>
  <c r="G43" i="14" s="1"/>
  <c r="BN1106" i="1"/>
  <c r="I43" i="14" s="1"/>
  <c r="BO1106" i="1"/>
  <c r="J43" i="14" s="1"/>
  <c r="BQ1106" i="1"/>
  <c r="L43" i="14" s="1"/>
  <c r="BR1106" i="1"/>
  <c r="M43" i="14" s="1"/>
  <c r="F1106" i="1"/>
  <c r="BG1106" s="1"/>
  <c r="J581" i="2" l="1"/>
  <c r="J583" s="1"/>
  <c r="I17" i="7"/>
  <c r="I120" i="14"/>
  <c r="I127" s="1"/>
  <c r="C17" i="7"/>
  <c r="D581" i="2"/>
  <c r="C120" i="14"/>
  <c r="J50"/>
  <c r="K581" i="2"/>
  <c r="K583" s="1"/>
  <c r="J17" i="7"/>
  <c r="J120" i="14"/>
  <c r="J127" s="1"/>
  <c r="E581" i="2"/>
  <c r="E583" s="1"/>
  <c r="D120" i="14"/>
  <c r="D17" i="7"/>
  <c r="L50" i="14"/>
  <c r="F50"/>
  <c r="M581" i="2"/>
  <c r="M583" s="1"/>
  <c r="L120" i="14"/>
  <c r="L127" s="1"/>
  <c r="L17" i="7"/>
  <c r="G581" i="2"/>
  <c r="G583" s="1"/>
  <c r="F17" i="7"/>
  <c r="F120" i="14"/>
  <c r="F127" s="1"/>
  <c r="I50"/>
  <c r="M173"/>
  <c r="M50"/>
  <c r="G50"/>
  <c r="H581" i="2"/>
  <c r="H583" s="1"/>
  <c r="G17" i="7"/>
  <c r="G120" i="14"/>
  <c r="G127" s="1"/>
  <c r="BW2579" i="1"/>
  <c r="S581" i="2" s="1"/>
  <c r="S583" s="1"/>
  <c r="BX2579" i="1"/>
  <c r="T581" i="2" s="1"/>
  <c r="T583" s="1"/>
  <c r="BI1107" i="1"/>
  <c r="BX1107" s="1"/>
  <c r="BH1107"/>
  <c r="BW1107" s="1"/>
  <c r="I173" i="14" l="1"/>
  <c r="S120"/>
  <c r="P17" i="3" s="1"/>
  <c r="D127" i="14"/>
  <c r="F173"/>
  <c r="G173"/>
  <c r="S17" i="7"/>
  <c r="R120" i="14"/>
  <c r="O17" i="3" s="1"/>
  <c r="L173" i="14"/>
  <c r="J173"/>
  <c r="R17" i="7"/>
  <c r="BI1106" i="1"/>
  <c r="BH1106"/>
  <c r="BW1752"/>
  <c r="BH1753"/>
  <c r="BG1753"/>
  <c r="BW1753" l="1"/>
  <c r="S127" i="14"/>
  <c r="P24" i="3" s="1"/>
  <c r="BX1106" i="1"/>
  <c r="D43" i="14"/>
  <c r="BW1106" i="1"/>
  <c r="C43" i="14"/>
  <c r="R43" s="1"/>
  <c r="F17" i="3" s="1"/>
  <c r="F1764" i="1"/>
  <c r="BG1764" s="1"/>
  <c r="F1739"/>
  <c r="BG1739" s="1"/>
  <c r="D173" i="14" l="1"/>
  <c r="S173" s="1"/>
  <c r="S43"/>
  <c r="G17" i="3" s="1"/>
  <c r="D50" i="14"/>
  <c r="S50" s="1"/>
  <c r="G24" i="3" s="1"/>
  <c r="C133" i="2"/>
  <c r="C131"/>
  <c r="H2973" i="1"/>
  <c r="J2973"/>
  <c r="K2973"/>
  <c r="M2973"/>
  <c r="N2973"/>
  <c r="P2973"/>
  <c r="Q2973"/>
  <c r="G2973"/>
  <c r="H2892" l="1"/>
  <c r="G2893"/>
  <c r="H2893"/>
  <c r="G2894"/>
  <c r="H2894"/>
  <c r="G2895" l="1"/>
  <c r="H2895"/>
  <c r="F1559" l="1"/>
  <c r="BG1559" l="1"/>
  <c r="F2440"/>
  <c r="BG2440" s="1"/>
  <c r="G2440"/>
  <c r="BH2440" s="1"/>
  <c r="BW2440" s="1"/>
  <c r="G2439"/>
  <c r="BH2439" s="1"/>
  <c r="BW2439" s="1"/>
  <c r="F2439"/>
  <c r="F2452"/>
  <c r="BG2452" s="1"/>
  <c r="F2457" l="1"/>
  <c r="BG2457" s="1"/>
  <c r="BG2439"/>
  <c r="F2441"/>
  <c r="BG2441" s="1"/>
  <c r="G2441"/>
  <c r="BH2441" s="1"/>
  <c r="BW2441" l="1"/>
  <c r="S419" i="2" s="1"/>
  <c r="D419"/>
  <c r="F1004" i="1"/>
  <c r="BG1004" s="1"/>
  <c r="F999"/>
  <c r="BG999" s="1"/>
  <c r="F994"/>
  <c r="BG994" s="1"/>
  <c r="F990"/>
  <c r="BG990" s="1"/>
  <c r="F986"/>
  <c r="BG986" s="1"/>
  <c r="F982"/>
  <c r="BG982" s="1"/>
  <c r="F976"/>
  <c r="BG976" s="1"/>
  <c r="F971"/>
  <c r="BG971" s="1"/>
  <c r="F967"/>
  <c r="BG967" s="1"/>
  <c r="F961"/>
  <c r="BG961" s="1"/>
  <c r="F957"/>
  <c r="BG957" s="1"/>
  <c r="F953"/>
  <c r="BG953" s="1"/>
  <c r="F949"/>
  <c r="BG949" s="1"/>
  <c r="F945"/>
  <c r="BG945" s="1"/>
  <c r="F941"/>
  <c r="BG941" s="1"/>
  <c r="F937"/>
  <c r="BG937" s="1"/>
  <c r="F933"/>
  <c r="BG933" s="1"/>
  <c r="F929"/>
  <c r="BG929" s="1"/>
  <c r="F925"/>
  <c r="BG925" s="1"/>
  <c r="F921"/>
  <c r="BG921" s="1"/>
  <c r="F917"/>
  <c r="BG917" s="1"/>
  <c r="F912"/>
  <c r="BG912" s="1"/>
  <c r="F908"/>
  <c r="BG908" s="1"/>
  <c r="F904"/>
  <c r="BG904" s="1"/>
  <c r="F898"/>
  <c r="BG898" s="1"/>
  <c r="F893"/>
  <c r="BG893" s="1"/>
  <c r="F889"/>
  <c r="BG889" s="1"/>
  <c r="F885"/>
  <c r="BG885" s="1"/>
  <c r="BH1017"/>
  <c r="BW1017" s="1"/>
  <c r="BH1016"/>
  <c r="BW1016" s="1"/>
  <c r="G1018" l="1"/>
  <c r="BH1018" s="1"/>
  <c r="BW1018" s="1"/>
  <c r="BH1013" l="1"/>
  <c r="BH1012"/>
  <c r="BW1013" l="1"/>
  <c r="S358" i="2" s="1"/>
  <c r="D358"/>
  <c r="BW1012" i="1"/>
  <c r="S357" i="2" s="1"/>
  <c r="D357"/>
  <c r="BH1023" i="1"/>
  <c r="BW1023" s="1"/>
  <c r="G1014"/>
  <c r="BH1014" s="1"/>
  <c r="BW1014" s="1"/>
  <c r="BH1022"/>
  <c r="F1864"/>
  <c r="BG1864" s="1"/>
  <c r="F1869"/>
  <c r="BG1869" s="1"/>
  <c r="S359" i="2" l="1"/>
  <c r="BW1022" i="1"/>
  <c r="C39" i="14"/>
  <c r="R39" s="1"/>
  <c r="F13" i="3" s="1"/>
  <c r="G1024" i="1"/>
  <c r="BH1024" s="1"/>
  <c r="F1638"/>
  <c r="BG1638" s="1"/>
  <c r="C13" i="5" l="1"/>
  <c r="BW1024" i="1"/>
  <c r="G296"/>
  <c r="F296"/>
  <c r="BG296" s="1"/>
  <c r="F297"/>
  <c r="BG297" s="1"/>
  <c r="F295"/>
  <c r="BG295" s="1"/>
  <c r="R13" i="5" l="1"/>
  <c r="E13"/>
  <c r="T13" s="1"/>
  <c r="BH296" i="1"/>
  <c r="G297"/>
  <c r="G1028"/>
  <c r="BH1028" s="1"/>
  <c r="BW1028" s="1"/>
  <c r="G1029"/>
  <c r="BH1029" s="1"/>
  <c r="BW1029" s="1"/>
  <c r="BW296" l="1"/>
  <c r="BH297"/>
  <c r="BG1349"/>
  <c r="BH1353"/>
  <c r="G1354"/>
  <c r="F1354"/>
  <c r="BG1353"/>
  <c r="BG1348"/>
  <c r="BH1354" l="1"/>
  <c r="D443" i="2" s="1"/>
  <c r="G1358" i="1"/>
  <c r="BG1354"/>
  <c r="F1358"/>
  <c r="BG1358" s="1"/>
  <c r="BW1353"/>
  <c r="S442" i="2" s="1"/>
  <c r="D442"/>
  <c r="BW297" i="1"/>
  <c r="S490" i="2" s="1"/>
  <c r="BG1357" i="1"/>
  <c r="BW1354" l="1"/>
  <c r="S443" i="2" s="1"/>
  <c r="S444" s="1"/>
  <c r="S483" s="1"/>
  <c r="G1468" i="1"/>
  <c r="BH1468" s="1"/>
  <c r="BW1468" s="1"/>
  <c r="BH1358"/>
  <c r="BW1358" s="1"/>
  <c r="G1467"/>
  <c r="BH1467" s="1"/>
  <c r="BW1467" s="1"/>
  <c r="BH1357"/>
  <c r="BH1254"/>
  <c r="BW1254" s="1"/>
  <c r="BG1260"/>
  <c r="Q1242"/>
  <c r="BR1242" s="1"/>
  <c r="P1242"/>
  <c r="BQ1242" s="1"/>
  <c r="N1242"/>
  <c r="BO1242" s="1"/>
  <c r="M1242"/>
  <c r="BN1242" s="1"/>
  <c r="K1242"/>
  <c r="BL1242" s="1"/>
  <c r="J1242"/>
  <c r="BK1242" s="1"/>
  <c r="H1242"/>
  <c r="BI1242" s="1"/>
  <c r="G1242"/>
  <c r="BH1242" s="1"/>
  <c r="F1242"/>
  <c r="BG1242" s="1"/>
  <c r="BX1242" l="1"/>
  <c r="BW1242"/>
  <c r="BW1357"/>
  <c r="C46" i="14"/>
  <c r="R46" s="1"/>
  <c r="F20" i="3" s="1"/>
  <c r="R1242" i="1"/>
  <c r="BS1242" s="1"/>
  <c r="L1242"/>
  <c r="BM1242" s="1"/>
  <c r="O1242"/>
  <c r="BP1242" s="1"/>
  <c r="I1242"/>
  <c r="BJ1242" s="1"/>
  <c r="BY1242" l="1"/>
  <c r="F1152"/>
  <c r="BG1152" s="1"/>
  <c r="BG1551"/>
  <c r="BG1550"/>
  <c r="BG1256" l="1"/>
  <c r="BG1552" l="1"/>
  <c r="BG2896" l="1"/>
  <c r="BH2198" l="1"/>
  <c r="BH2199"/>
  <c r="BW2199" s="1"/>
  <c r="BG2199"/>
  <c r="BG2198"/>
  <c r="BG2201"/>
  <c r="BW2198" l="1"/>
  <c r="C113" i="14"/>
  <c r="BG2200" i="1"/>
  <c r="G2200"/>
  <c r="BH2200" s="1"/>
  <c r="C145" i="2"/>
  <c r="C144"/>
  <c r="C129"/>
  <c r="C128"/>
  <c r="C127"/>
  <c r="C126"/>
  <c r="C125"/>
  <c r="BH1655" i="1"/>
  <c r="BH1656"/>
  <c r="BG1656"/>
  <c r="F1643"/>
  <c r="BG1643" s="1"/>
  <c r="BW1655" l="1"/>
  <c r="BW1656"/>
  <c r="R113" i="14"/>
  <c r="O10" i="3" s="1"/>
  <c r="C10" i="7"/>
  <c r="R10" s="1"/>
  <c r="BW2200" i="1"/>
  <c r="D146" i="2"/>
  <c r="F324" i="1" l="1"/>
  <c r="BG324" s="1"/>
  <c r="F2558" l="1"/>
  <c r="BG2558" s="1"/>
  <c r="F868" l="1"/>
  <c r="BG868" s="1"/>
  <c r="G868"/>
  <c r="BH868" s="1"/>
  <c r="BW868" s="1"/>
  <c r="F2423" l="1"/>
  <c r="BG2423" s="1"/>
  <c r="F94" l="1"/>
  <c r="BG94" s="1"/>
  <c r="F477" l="1"/>
  <c r="BG477" s="1"/>
  <c r="C461" i="2" l="1"/>
  <c r="C460"/>
  <c r="C462" l="1"/>
  <c r="D462"/>
  <c r="C613"/>
  <c r="C612"/>
  <c r="G1462" i="1"/>
  <c r="BH1462" s="1"/>
  <c r="BW1462" s="1"/>
  <c r="G1461"/>
  <c r="BH1461" s="1"/>
  <c r="F1462"/>
  <c r="BG1462" s="1"/>
  <c r="F1461"/>
  <c r="BG1461" s="1"/>
  <c r="F1458"/>
  <c r="BG1458" s="1"/>
  <c r="BW1461" l="1"/>
  <c r="C49" i="14"/>
  <c r="R49" s="1"/>
  <c r="F23" i="3" s="1"/>
  <c r="BG1350" i="1"/>
  <c r="C614" i="2"/>
  <c r="D614"/>
  <c r="G323" i="1" l="1"/>
  <c r="BH323" s="1"/>
  <c r="G324"/>
  <c r="BH324" s="1"/>
  <c r="G325"/>
  <c r="BH325" s="1"/>
  <c r="G326"/>
  <c r="BH326" s="1"/>
  <c r="F325"/>
  <c r="BG325" s="1"/>
  <c r="F326"/>
  <c r="BG326" s="1"/>
  <c r="F323"/>
  <c r="BG323" s="1"/>
  <c r="BW323" l="1"/>
  <c r="S551" i="2" s="1"/>
  <c r="D551"/>
  <c r="C22" i="14"/>
  <c r="BW324" i="1"/>
  <c r="S552" i="2" s="1"/>
  <c r="D552"/>
  <c r="BW325" i="1"/>
  <c r="S553" i="2" s="1"/>
  <c r="D553"/>
  <c r="BW326" i="1"/>
  <c r="S554" i="2" s="1"/>
  <c r="D554"/>
  <c r="G327" i="1"/>
  <c r="BH327" s="1"/>
  <c r="F327"/>
  <c r="BG327" s="1"/>
  <c r="F314"/>
  <c r="BG314" s="1"/>
  <c r="BG307"/>
  <c r="F321"/>
  <c r="BG321" s="1"/>
  <c r="S555" i="2" l="1"/>
  <c r="R22" i="14"/>
  <c r="C22" i="3" s="1"/>
  <c r="C24" i="14"/>
  <c r="R24" s="1"/>
  <c r="C24" i="3" s="1"/>
  <c r="C22" i="4"/>
  <c r="BW327" i="1"/>
  <c r="F845"/>
  <c r="BG845" s="1"/>
  <c r="F483"/>
  <c r="G472"/>
  <c r="BH472" s="1"/>
  <c r="G473"/>
  <c r="BH473" s="1"/>
  <c r="G483"/>
  <c r="BH483" s="1"/>
  <c r="BW483" s="1"/>
  <c r="G484"/>
  <c r="BH484" s="1"/>
  <c r="BW484" s="1"/>
  <c r="F484"/>
  <c r="BG484" s="1"/>
  <c r="BW473" l="1"/>
  <c r="S14" i="2" s="1"/>
  <c r="D14"/>
  <c r="BW472" i="1"/>
  <c r="S13" i="2" s="1"/>
  <c r="D13"/>
  <c r="F489" i="1"/>
  <c r="BG489" s="1"/>
  <c r="BG483"/>
  <c r="F490"/>
  <c r="BG490" s="1"/>
  <c r="G489"/>
  <c r="G490"/>
  <c r="BH490" s="1"/>
  <c r="BW490" s="1"/>
  <c r="BH489" l="1"/>
  <c r="BW489" s="1"/>
  <c r="G2672"/>
  <c r="S15" i="2"/>
  <c r="S46" s="1"/>
  <c r="F212" i="1"/>
  <c r="BG212" s="1"/>
  <c r="F213"/>
  <c r="BG213" s="1"/>
  <c r="G212"/>
  <c r="BH212" s="1"/>
  <c r="BW212" s="1"/>
  <c r="G213"/>
  <c r="BH213" s="1"/>
  <c r="BW213" s="1"/>
  <c r="C34" i="14" l="1"/>
  <c r="R34" s="1"/>
  <c r="F7" i="3" s="1"/>
  <c r="G214" i="1"/>
  <c r="BH214" s="1"/>
  <c r="G2423"/>
  <c r="BH2423" s="1"/>
  <c r="BW2423" s="1"/>
  <c r="C388" i="2"/>
  <c r="C387"/>
  <c r="F2360" i="1"/>
  <c r="F2361"/>
  <c r="BG2361" s="1"/>
  <c r="F2447" l="1"/>
  <c r="BG2447" s="1"/>
  <c r="BG2360"/>
  <c r="C18" i="4"/>
  <c r="BW214" i="1"/>
  <c r="C389" i="2"/>
  <c r="D389"/>
  <c r="F1017" i="1" l="1"/>
  <c r="F1018" l="1"/>
  <c r="BG1018" s="1"/>
  <c r="BG1017"/>
  <c r="D171" i="2" l="1"/>
  <c r="D59" l="1"/>
  <c r="I2579" i="1" l="1"/>
  <c r="BJ2579" s="1"/>
  <c r="F581" i="2" l="1"/>
  <c r="F583" s="1"/>
  <c r="E17" i="7"/>
  <c r="E120" i="14"/>
  <c r="E127" l="1"/>
  <c r="G1869" i="1" l="1"/>
  <c r="H1869"/>
  <c r="J1869"/>
  <c r="K1869"/>
  <c r="M1869"/>
  <c r="N1869"/>
  <c r="P1869"/>
  <c r="Q1869"/>
  <c r="G1870"/>
  <c r="H1870"/>
  <c r="J1870"/>
  <c r="K1870"/>
  <c r="M1870"/>
  <c r="N1870"/>
  <c r="P1870"/>
  <c r="Q1870"/>
  <c r="F1870"/>
  <c r="BG1870" s="1"/>
  <c r="G1864"/>
  <c r="BH1864" s="1"/>
  <c r="H1864"/>
  <c r="BI1864" s="1"/>
  <c r="J1864"/>
  <c r="BK1864" s="1"/>
  <c r="K1864"/>
  <c r="BL1864" s="1"/>
  <c r="M1864"/>
  <c r="BN1864" s="1"/>
  <c r="N1864"/>
  <c r="BO1864" s="1"/>
  <c r="P1864"/>
  <c r="BQ1864" s="1"/>
  <c r="Q1864"/>
  <c r="BR1864" s="1"/>
  <c r="G1865"/>
  <c r="BH1865" s="1"/>
  <c r="H1865"/>
  <c r="BI1865" s="1"/>
  <c r="J1865"/>
  <c r="BK1865" s="1"/>
  <c r="K1865"/>
  <c r="BL1865" s="1"/>
  <c r="M1865"/>
  <c r="BN1865" s="1"/>
  <c r="N1865"/>
  <c r="BO1865" s="1"/>
  <c r="P1865"/>
  <c r="BQ1865" s="1"/>
  <c r="Q1865"/>
  <c r="BR1865" s="1"/>
  <c r="F1865"/>
  <c r="BG1865" s="1"/>
  <c r="F1862"/>
  <c r="BG1862" s="1"/>
  <c r="BN1869" l="1"/>
  <c r="M2063"/>
  <c r="BN2063" s="1"/>
  <c r="BO1870"/>
  <c r="N2064"/>
  <c r="BO2064" s="1"/>
  <c r="BI1870"/>
  <c r="H2064"/>
  <c r="BI2064" s="1"/>
  <c r="BO1869"/>
  <c r="N2063"/>
  <c r="BI1869"/>
  <c r="H2063"/>
  <c r="BH1870"/>
  <c r="G2064"/>
  <c r="BH2064" s="1"/>
  <c r="BH1869"/>
  <c r="G2063"/>
  <c r="BQ1870"/>
  <c r="P2064"/>
  <c r="BQ2064" s="1"/>
  <c r="BK1870"/>
  <c r="J2064"/>
  <c r="BK2064" s="1"/>
  <c r="BQ1869"/>
  <c r="P2063"/>
  <c r="BK1869"/>
  <c r="J2063"/>
  <c r="BX1864"/>
  <c r="BN1870"/>
  <c r="M2064"/>
  <c r="BR1870"/>
  <c r="Q2064"/>
  <c r="BL1870"/>
  <c r="K2064"/>
  <c r="BL2064" s="1"/>
  <c r="BR1869"/>
  <c r="Q2063"/>
  <c r="BR2063" s="1"/>
  <c r="BL1869"/>
  <c r="K2063"/>
  <c r="BX1865"/>
  <c r="BW1865"/>
  <c r="BW1864"/>
  <c r="BX1870" l="1"/>
  <c r="BW1870"/>
  <c r="BW1869"/>
  <c r="M2065"/>
  <c r="BN2065" s="1"/>
  <c r="BN2064"/>
  <c r="BK2063"/>
  <c r="J2065"/>
  <c r="BK2065" s="1"/>
  <c r="G2065"/>
  <c r="BH2065" s="1"/>
  <c r="BH2063"/>
  <c r="H2065"/>
  <c r="BI2065" s="1"/>
  <c r="BI2063"/>
  <c r="BX1869"/>
  <c r="BW2064"/>
  <c r="Q2065"/>
  <c r="BR2065" s="1"/>
  <c r="BR2064"/>
  <c r="BX2064" s="1"/>
  <c r="K2065"/>
  <c r="BL2065" s="1"/>
  <c r="BL2063"/>
  <c r="P2065"/>
  <c r="BQ2065" s="1"/>
  <c r="BQ2063"/>
  <c r="BO2063"/>
  <c r="N2065"/>
  <c r="BO2065" s="1"/>
  <c r="BX2063" l="1"/>
  <c r="BW2063"/>
  <c r="BX2065"/>
  <c r="BW2065"/>
  <c r="G847"/>
  <c r="BH847" s="1"/>
  <c r="BW847" s="1"/>
  <c r="G846"/>
  <c r="BH846" s="1"/>
  <c r="BW846" s="1"/>
  <c r="G845"/>
  <c r="BH845" s="1"/>
  <c r="BW845" s="1"/>
  <c r="F846"/>
  <c r="BG846" s="1"/>
  <c r="F847"/>
  <c r="BG847" s="1"/>
  <c r="G848" l="1"/>
  <c r="BH848" s="1"/>
  <c r="BW848" s="1"/>
  <c r="F848"/>
  <c r="BG848" s="1"/>
  <c r="G2257"/>
  <c r="BH2257" s="1"/>
  <c r="G2258"/>
  <c r="BH2258" s="1"/>
  <c r="BW2258" s="1"/>
  <c r="F2258"/>
  <c r="BG2258" s="1"/>
  <c r="F2257"/>
  <c r="BG2257" s="1"/>
  <c r="F2255"/>
  <c r="BG2255" s="1"/>
  <c r="BW2257" l="1"/>
  <c r="C114" i="14"/>
  <c r="R114" l="1"/>
  <c r="O11" i="3" s="1"/>
  <c r="F2988" i="1"/>
  <c r="F2751"/>
  <c r="G2795" l="1"/>
  <c r="H2795"/>
  <c r="J2795"/>
  <c r="K2795"/>
  <c r="M2795"/>
  <c r="N2795"/>
  <c r="P2795"/>
  <c r="Q2795"/>
  <c r="F2795"/>
  <c r="F2802"/>
  <c r="F1857" l="1"/>
  <c r="BG1857" s="1"/>
  <c r="Q1494" l="1"/>
  <c r="BR1494" s="1"/>
  <c r="M9" i="6" s="1"/>
  <c r="P1494" i="1"/>
  <c r="BQ1494" s="1"/>
  <c r="L9" i="6" s="1"/>
  <c r="N1494" i="1"/>
  <c r="BO1494" s="1"/>
  <c r="J9" i="6" s="1"/>
  <c r="M1494" i="1"/>
  <c r="BN1494" s="1"/>
  <c r="I9" i="6" s="1"/>
  <c r="K1494" i="1"/>
  <c r="BL1494" s="1"/>
  <c r="G9" i="6" s="1"/>
  <c r="J1494" i="1"/>
  <c r="BK1494" s="1"/>
  <c r="F9" i="6" s="1"/>
  <c r="H1494" i="1"/>
  <c r="BI1494" s="1"/>
  <c r="D9" i="6" s="1"/>
  <c r="G1494" i="1"/>
  <c r="BH1494" s="1"/>
  <c r="C9" i="6" s="1"/>
  <c r="F1494" i="1"/>
  <c r="BG1494" s="1"/>
  <c r="N62" i="2" l="1"/>
  <c r="M165" i="14"/>
  <c r="K62" i="2"/>
  <c r="J165" i="14"/>
  <c r="J62" i="2"/>
  <c r="M62"/>
  <c r="H62"/>
  <c r="G62"/>
  <c r="E62"/>
  <c r="D62"/>
  <c r="BW1494" i="1"/>
  <c r="BX1494"/>
  <c r="R1494"/>
  <c r="D9" i="15"/>
  <c r="D9" i="34" s="1"/>
  <c r="O9" i="15"/>
  <c r="O9" i="34" s="1"/>
  <c r="P9" i="15"/>
  <c r="P9" i="34" s="1"/>
  <c r="I9" i="15"/>
  <c r="I9" i="34" s="1"/>
  <c r="O1494" i="1"/>
  <c r="BP1494" s="1"/>
  <c r="K9" i="6" s="1"/>
  <c r="L1494" i="1"/>
  <c r="BM1494" s="1"/>
  <c r="H9" i="6" s="1"/>
  <c r="BJ1494" i="1"/>
  <c r="E9" i="6" s="1"/>
  <c r="S62" i="2" l="1"/>
  <c r="R9" i="6"/>
  <c r="R9" i="15" s="1"/>
  <c r="R9" i="34" s="1"/>
  <c r="T62" i="2"/>
  <c r="S9" i="6"/>
  <c r="L9" i="15"/>
  <c r="L9" i="34" s="1"/>
  <c r="L9" i="3"/>
  <c r="L62" i="2"/>
  <c r="I165" i="14"/>
  <c r="F9" i="15"/>
  <c r="F9" i="34" s="1"/>
  <c r="L165" i="14"/>
  <c r="G165"/>
  <c r="F165"/>
  <c r="I62" i="2"/>
  <c r="M9" i="3"/>
  <c r="D165" i="14"/>
  <c r="C9" i="15"/>
  <c r="C9" i="34" s="1"/>
  <c r="F62" i="2"/>
  <c r="E9" i="15"/>
  <c r="E9" i="34" s="1"/>
  <c r="BS1494" i="1"/>
  <c r="M9" i="15"/>
  <c r="M9" i="34" s="1"/>
  <c r="G9" i="15"/>
  <c r="G9" i="34" s="1"/>
  <c r="J9" i="15"/>
  <c r="J9" i="34" s="1"/>
  <c r="Q9" i="15"/>
  <c r="Q9" i="34" s="1"/>
  <c r="BY1494" i="1" l="1"/>
  <c r="N9" i="6"/>
  <c r="N9" i="15" s="1"/>
  <c r="N9" i="34" s="1"/>
  <c r="K165" i="14"/>
  <c r="O62" i="2"/>
  <c r="N9" i="3"/>
  <c r="S165" i="14"/>
  <c r="H165"/>
  <c r="E165"/>
  <c r="H9" i="15"/>
  <c r="H9" i="34" s="1"/>
  <c r="K9" i="15"/>
  <c r="K9" i="34" s="1"/>
  <c r="F2046" i="1"/>
  <c r="BG2046" s="1"/>
  <c r="U62" i="2" l="1"/>
  <c r="T9" i="6"/>
  <c r="N165" i="14"/>
  <c r="T165" s="1"/>
  <c r="F2146" i="1" l="1"/>
  <c r="BG2146" s="1"/>
  <c r="F1999" l="1"/>
  <c r="BG1999" s="1"/>
  <c r="F1972" l="1"/>
  <c r="BG1972" s="1"/>
  <c r="O16" i="9" l="1"/>
  <c r="P16" l="1"/>
  <c r="F1435" i="1" l="1"/>
  <c r="BG1435" s="1"/>
  <c r="F1436"/>
  <c r="BG1436" s="1"/>
  <c r="BH1076"/>
  <c r="C41" i="14" s="1"/>
  <c r="BG160" i="1"/>
  <c r="BG167" s="1"/>
  <c r="R41" i="14" l="1"/>
  <c r="F15" i="3" s="1"/>
  <c r="C15" i="5"/>
  <c r="BW1076" i="1"/>
  <c r="E15" i="5" l="1"/>
  <c r="T15" s="1"/>
  <c r="R15"/>
  <c r="I31" i="1"/>
  <c r="BJ31" s="1"/>
  <c r="C396" i="2"/>
  <c r="C395"/>
  <c r="BJ10" i="1" l="1"/>
  <c r="F8" i="2"/>
  <c r="D397"/>
  <c r="C397"/>
  <c r="F1028" i="1"/>
  <c r="BG1028" s="1"/>
  <c r="S50" i="15"/>
  <c r="T50"/>
  <c r="R50"/>
  <c r="E7" i="14" l="1"/>
  <c r="E164" s="1"/>
  <c r="F2295" i="1"/>
  <c r="BG2295" s="1"/>
  <c r="G2295"/>
  <c r="BH2295" s="1"/>
  <c r="BW2295" s="1"/>
  <c r="F2305"/>
  <c r="BG2305" s="1"/>
  <c r="G2305"/>
  <c r="BH2305" s="1"/>
  <c r="BW2305" s="1"/>
  <c r="F2309"/>
  <c r="BG2309" s="1"/>
  <c r="F2314"/>
  <c r="BG2314" s="1"/>
  <c r="F2319"/>
  <c r="BG2319" s="1"/>
  <c r="F2323"/>
  <c r="BG2323" s="1"/>
  <c r="F2329"/>
  <c r="BG2329" s="1"/>
  <c r="F2334"/>
  <c r="BG2334" s="1"/>
  <c r="F2338"/>
  <c r="BG2338" s="1"/>
  <c r="F2342"/>
  <c r="BG2342" s="1"/>
  <c r="F2346"/>
  <c r="BG2346" s="1"/>
  <c r="F2350"/>
  <c r="BG2350" s="1"/>
  <c r="F2354"/>
  <c r="BG2354" s="1"/>
  <c r="F2359"/>
  <c r="BG2359" s="1"/>
  <c r="G2360"/>
  <c r="BH2360" s="1"/>
  <c r="BW2360" s="1"/>
  <c r="G2361"/>
  <c r="BH2361" s="1"/>
  <c r="BW2361" s="1"/>
  <c r="BG2639"/>
  <c r="BE2520"/>
  <c r="CF2520" l="1"/>
  <c r="BE2542"/>
  <c r="F2296"/>
  <c r="BG2296" s="1"/>
  <c r="G2362"/>
  <c r="F2362"/>
  <c r="BG2362" s="1"/>
  <c r="G2296"/>
  <c r="BH2296" s="1"/>
  <c r="BW2296" s="1"/>
  <c r="BH2362" l="1"/>
  <c r="CF2542"/>
  <c r="BE2607"/>
  <c r="BE2544"/>
  <c r="CF2544" s="1"/>
  <c r="F54"/>
  <c r="BG54" s="1"/>
  <c r="AA123" i="14" l="1"/>
  <c r="AA20" i="7"/>
  <c r="BW2362" i="1"/>
  <c r="S399" i="2" s="1"/>
  <c r="S429" s="1"/>
  <c r="D399"/>
  <c r="BE2610" i="1"/>
  <c r="CF2610" s="1"/>
  <c r="CF2607"/>
  <c r="F97"/>
  <c r="BG97" s="1"/>
  <c r="F1625"/>
  <c r="BG1625" s="1"/>
  <c r="F1621"/>
  <c r="BG1621" s="1"/>
  <c r="F1616"/>
  <c r="BG1616" s="1"/>
  <c r="F1588"/>
  <c r="BG1588" s="1"/>
  <c r="F1571"/>
  <c r="F604"/>
  <c r="BG604" s="1"/>
  <c r="BG1571" l="1"/>
  <c r="AA127" i="14"/>
  <c r="AA176"/>
  <c r="AA20" i="15"/>
  <c r="AA20" i="34" s="1"/>
  <c r="AA24" i="7"/>
  <c r="AA25" s="1"/>
  <c r="AA180" i="14" l="1"/>
  <c r="F862" i="1"/>
  <c r="F731"/>
  <c r="BG862" l="1"/>
  <c r="F870"/>
  <c r="F753"/>
  <c r="BG731"/>
  <c r="G2626"/>
  <c r="G2628"/>
  <c r="BH2628" s="1"/>
  <c r="BW2628" s="1"/>
  <c r="F2626"/>
  <c r="BG2626" s="1"/>
  <c r="F2628"/>
  <c r="BG2628" s="1"/>
  <c r="F2801"/>
  <c r="F873" l="1"/>
  <c r="BG873" s="1"/>
  <c r="BG753"/>
  <c r="BH2626"/>
  <c r="BW2626" l="1"/>
  <c r="S430" i="2" s="1"/>
  <c r="D430"/>
  <c r="C13" i="8"/>
  <c r="C143" i="14"/>
  <c r="R143" s="1"/>
  <c r="R13" i="3" s="1"/>
  <c r="F2559" i="1"/>
  <c r="BG2559" s="1"/>
  <c r="I36" i="3"/>
  <c r="J36"/>
  <c r="K36"/>
  <c r="F2885" i="1"/>
  <c r="F2542"/>
  <c r="BG2542" s="1"/>
  <c r="R13" i="8" l="1"/>
  <c r="F2985" i="1"/>
  <c r="F2989" l="1"/>
  <c r="F2987"/>
  <c r="F2986"/>
  <c r="G2977"/>
  <c r="Q2977"/>
  <c r="P2977"/>
  <c r="N2977"/>
  <c r="M2977"/>
  <c r="K2977"/>
  <c r="J2977"/>
  <c r="H2977"/>
  <c r="R2977"/>
  <c r="O2977"/>
  <c r="L2977"/>
  <c r="I2977"/>
  <c r="G2988" l="1"/>
  <c r="Q2988"/>
  <c r="F2990"/>
  <c r="S57" i="15" l="1"/>
  <c r="R57"/>
  <c r="Q57"/>
  <c r="N57"/>
  <c r="K57"/>
  <c r="H57"/>
  <c r="E57"/>
  <c r="T57" l="1"/>
  <c r="BH753" i="1" l="1"/>
  <c r="BW753" l="1"/>
  <c r="C36" i="14"/>
  <c r="G2259" i="1"/>
  <c r="BH2259" s="1"/>
  <c r="F2259"/>
  <c r="BG2259" s="1"/>
  <c r="R36" i="14" l="1"/>
  <c r="F10" i="3" s="1"/>
  <c r="C11" i="7"/>
  <c r="R11" s="1"/>
  <c r="BW2259" i="1"/>
  <c r="G2751"/>
  <c r="N2880" l="1"/>
  <c r="N2886" s="1"/>
  <c r="BO2886" s="1"/>
  <c r="J37" i="5" s="1"/>
  <c r="J40" s="1"/>
  <c r="H2880" i="1"/>
  <c r="H2886" s="1"/>
  <c r="BI2886" s="1"/>
  <c r="P2880"/>
  <c r="P2886" s="1"/>
  <c r="BQ2886" s="1"/>
  <c r="L37" i="5" s="1"/>
  <c r="J2880" i="1"/>
  <c r="J2886" s="1"/>
  <c r="BK2886" s="1"/>
  <c r="Q2880"/>
  <c r="Q2886" s="1"/>
  <c r="BR2886" s="1"/>
  <c r="M37" i="5" s="1"/>
  <c r="M40" s="1"/>
  <c r="K2880" i="1"/>
  <c r="K2886" s="1"/>
  <c r="BL2886" s="1"/>
  <c r="G37" i="5" s="1"/>
  <c r="G40" s="1"/>
  <c r="M2880" i="1"/>
  <c r="M2886" s="1"/>
  <c r="BN2886" s="1"/>
  <c r="I37" i="5" s="1"/>
  <c r="G2880" i="1"/>
  <c r="G2886" s="1"/>
  <c r="BH2886" s="1"/>
  <c r="C37" i="5" s="1"/>
  <c r="F2880" i="1"/>
  <c r="F2886" s="1"/>
  <c r="I40" i="5" l="1"/>
  <c r="L40"/>
  <c r="C40"/>
  <c r="BW2886" i="1"/>
  <c r="F37" i="5"/>
  <c r="BX2886" i="1"/>
  <c r="D37" i="5"/>
  <c r="F1013" i="1"/>
  <c r="F1008"/>
  <c r="BG1008" s="1"/>
  <c r="F40" i="5" l="1"/>
  <c r="R37"/>
  <c r="S37"/>
  <c r="D40"/>
  <c r="F1014" i="1"/>
  <c r="BG1014" s="1"/>
  <c r="BG1013"/>
  <c r="F2406"/>
  <c r="BG2406" s="1"/>
  <c r="R40" i="5" l="1"/>
  <c r="F1994" i="1"/>
  <c r="BG1994" s="1"/>
  <c r="BH1256" l="1"/>
  <c r="C19" i="5" l="1"/>
  <c r="BW1256" i="1"/>
  <c r="E19" i="5" l="1"/>
  <c r="R19"/>
  <c r="F220" i="1"/>
  <c r="BG220" s="1"/>
  <c r="F219"/>
  <c r="F331"/>
  <c r="BG331" s="1"/>
  <c r="T19" i="5" l="1"/>
  <c r="E19" i="15"/>
  <c r="BG219" i="1"/>
  <c r="F362"/>
  <c r="F369"/>
  <c r="BG369" s="1"/>
  <c r="F347"/>
  <c r="BG347" s="1"/>
  <c r="BG1410"/>
  <c r="G755" l="1"/>
  <c r="BH755" s="1"/>
  <c r="BW755" s="1"/>
  <c r="G757"/>
  <c r="BH757" s="1"/>
  <c r="BW757" s="1"/>
  <c r="G754"/>
  <c r="BH754" s="1"/>
  <c r="BW754" s="1"/>
  <c r="G746"/>
  <c r="BH746" s="1"/>
  <c r="BW746" s="1"/>
  <c r="F746"/>
  <c r="BG746" s="1"/>
  <c r="F733"/>
  <c r="F732"/>
  <c r="G734"/>
  <c r="BH734" s="1"/>
  <c r="BW734" s="1"/>
  <c r="F755" l="1"/>
  <c r="BG755" s="1"/>
  <c r="BG733"/>
  <c r="F754"/>
  <c r="BG754" s="1"/>
  <c r="BG732"/>
  <c r="G756"/>
  <c r="BH756" s="1"/>
  <c r="F757"/>
  <c r="BG757" s="1"/>
  <c r="F734"/>
  <c r="BG734" s="1"/>
  <c r="F756" l="1"/>
  <c r="BG756" s="1"/>
  <c r="C10" i="5"/>
  <c r="BW756" i="1"/>
  <c r="F2051"/>
  <c r="BG2051" s="1"/>
  <c r="E10" i="5" l="1"/>
  <c r="T10" s="1"/>
  <c r="R10"/>
  <c r="G1754" i="1"/>
  <c r="F1754"/>
  <c r="BG1754" s="1"/>
  <c r="BH1754" l="1"/>
  <c r="C11" i="6" l="1"/>
  <c r="D147" i="2"/>
  <c r="L11" i="3"/>
  <c r="BW1754" i="1"/>
  <c r="R11" i="6" l="1"/>
  <c r="S147" i="2"/>
  <c r="F1729" i="1"/>
  <c r="BG1729" s="1"/>
  <c r="F1724"/>
  <c r="BG1724" s="1"/>
  <c r="F1714"/>
  <c r="BG1714" s="1"/>
  <c r="G2491" l="1"/>
  <c r="BH2491" s="1"/>
  <c r="G2492"/>
  <c r="BH2492" s="1"/>
  <c r="BW2492" s="1"/>
  <c r="G2493"/>
  <c r="BH2493" s="1"/>
  <c r="BW2493" s="1"/>
  <c r="F2492"/>
  <c r="BG2492" s="1"/>
  <c r="F2493"/>
  <c r="BG2493" s="1"/>
  <c r="F2491"/>
  <c r="BG2491" s="1"/>
  <c r="F2489"/>
  <c r="BG2489" s="1"/>
  <c r="BW2491" l="1"/>
  <c r="C121" i="14"/>
  <c r="G2494" i="1"/>
  <c r="BH2494" s="1"/>
  <c r="D545" i="2" s="1"/>
  <c r="F2494" i="1"/>
  <c r="BG2494" s="1"/>
  <c r="R121" i="14" l="1"/>
  <c r="O18" i="3" s="1"/>
  <c r="C18" i="7"/>
  <c r="R18" s="1"/>
  <c r="BW2494" i="1"/>
  <c r="S545" i="2" s="1"/>
  <c r="F638" i="1" l="1"/>
  <c r="F718"/>
  <c r="BG718" s="1"/>
  <c r="F614"/>
  <c r="BG614" s="1"/>
  <c r="F1634"/>
  <c r="BG1634" s="1"/>
  <c r="F1630"/>
  <c r="BG1630" s="1"/>
  <c r="F1612"/>
  <c r="BG1612" s="1"/>
  <c r="F1600"/>
  <c r="F1540"/>
  <c r="BG1540" s="1"/>
  <c r="F1009"/>
  <c r="F2388"/>
  <c r="BG2388" s="1"/>
  <c r="E17" i="4"/>
  <c r="H17"/>
  <c r="K17"/>
  <c r="N17"/>
  <c r="Q17"/>
  <c r="E15" i="7"/>
  <c r="H15"/>
  <c r="K15"/>
  <c r="Q15"/>
  <c r="E12" i="8"/>
  <c r="C118" i="2"/>
  <c r="C119"/>
  <c r="C120"/>
  <c r="C121"/>
  <c r="C122"/>
  <c r="C149"/>
  <c r="C150"/>
  <c r="C153"/>
  <c r="C154"/>
  <c r="C172"/>
  <c r="M39" i="9"/>
  <c r="G1919" i="1"/>
  <c r="F1919"/>
  <c r="BG1919" s="1"/>
  <c r="G465"/>
  <c r="BH465" s="1"/>
  <c r="BW465" s="1"/>
  <c r="G461"/>
  <c r="BH461" s="1"/>
  <c r="BW461" s="1"/>
  <c r="F1947"/>
  <c r="F1930"/>
  <c r="BG1930" s="1"/>
  <c r="F1934"/>
  <c r="BG1934" s="1"/>
  <c r="F1938"/>
  <c r="BG1938" s="1"/>
  <c r="F1943"/>
  <c r="BG1943" s="1"/>
  <c r="F1951"/>
  <c r="BG1951" s="1"/>
  <c r="F1955"/>
  <c r="BG1955" s="1"/>
  <c r="F1960"/>
  <c r="BG1960" s="1"/>
  <c r="F1964"/>
  <c r="BG1964" s="1"/>
  <c r="F1968"/>
  <c r="BG1968" s="1"/>
  <c r="F1976"/>
  <c r="BG1976" s="1"/>
  <c r="F1980"/>
  <c r="BG1980" s="1"/>
  <c r="F1985"/>
  <c r="BG1985" s="1"/>
  <c r="F1989"/>
  <c r="BG1989" s="1"/>
  <c r="H2495"/>
  <c r="BI2495" s="1"/>
  <c r="J2495"/>
  <c r="BK2495" s="1"/>
  <c r="K2495"/>
  <c r="BL2495" s="1"/>
  <c r="M2495"/>
  <c r="BN2495" s="1"/>
  <c r="N2495"/>
  <c r="BO2495" s="1"/>
  <c r="P2495"/>
  <c r="BQ2495" s="1"/>
  <c r="Q2495"/>
  <c r="BR2495" s="1"/>
  <c r="AZ2495"/>
  <c r="CA2495" s="1"/>
  <c r="BA2495"/>
  <c r="CB2495" s="1"/>
  <c r="BC2495"/>
  <c r="CD2495" s="1"/>
  <c r="BD2495"/>
  <c r="CE2495" s="1"/>
  <c r="G2457"/>
  <c r="BH2457" s="1"/>
  <c r="BW2457" s="1"/>
  <c r="G2458"/>
  <c r="BH2458" s="1"/>
  <c r="BW2458" s="1"/>
  <c r="G2609"/>
  <c r="BH2609" s="1"/>
  <c r="BW2609" s="1"/>
  <c r="G2603"/>
  <c r="BH2603" s="1"/>
  <c r="D616" i="2" s="1"/>
  <c r="F2458" i="1"/>
  <c r="BG2458" s="1"/>
  <c r="F2063"/>
  <c r="BG2063" s="1"/>
  <c r="C430" i="2"/>
  <c r="E40" i="8"/>
  <c r="H40"/>
  <c r="O2989" i="1"/>
  <c r="R2989"/>
  <c r="Q40" i="8"/>
  <c r="S36" i="3"/>
  <c r="F2892" i="1"/>
  <c r="F2991" s="1"/>
  <c r="F1056"/>
  <c r="BG1056" s="1"/>
  <c r="G1008"/>
  <c r="BH1008" s="1"/>
  <c r="BW1008" s="1"/>
  <c r="G1009"/>
  <c r="BH1009" s="1"/>
  <c r="BW1009" s="1"/>
  <c r="H2986"/>
  <c r="H2987"/>
  <c r="H2989"/>
  <c r="J2986"/>
  <c r="J2987"/>
  <c r="J2988"/>
  <c r="J2989"/>
  <c r="K2986"/>
  <c r="K2987"/>
  <c r="K2989"/>
  <c r="M2986"/>
  <c r="M2987"/>
  <c r="M2989"/>
  <c r="N2986"/>
  <c r="N2987"/>
  <c r="N2988"/>
  <c r="N2989"/>
  <c r="P2986"/>
  <c r="P2987"/>
  <c r="P2988"/>
  <c r="P2989"/>
  <c r="Q2986"/>
  <c r="Q2987"/>
  <c r="Q2989"/>
  <c r="G2987"/>
  <c r="G2989"/>
  <c r="I42" i="9"/>
  <c r="J42"/>
  <c r="K42"/>
  <c r="O38"/>
  <c r="O39"/>
  <c r="O40"/>
  <c r="P38"/>
  <c r="P39"/>
  <c r="P40"/>
  <c r="Q38"/>
  <c r="Q39"/>
  <c r="Q40"/>
  <c r="R38"/>
  <c r="R39"/>
  <c r="R40"/>
  <c r="S38"/>
  <c r="S39"/>
  <c r="S40"/>
  <c r="T38"/>
  <c r="T39"/>
  <c r="T40"/>
  <c r="D40" i="8"/>
  <c r="F40"/>
  <c r="G40"/>
  <c r="I40"/>
  <c r="J40"/>
  <c r="L40"/>
  <c r="M40"/>
  <c r="O40"/>
  <c r="P40"/>
  <c r="C40"/>
  <c r="J2892" i="1"/>
  <c r="K2892"/>
  <c r="M2892"/>
  <c r="N2892"/>
  <c r="P2892"/>
  <c r="Q2892"/>
  <c r="J2893"/>
  <c r="K2893"/>
  <c r="M2893"/>
  <c r="N2893"/>
  <c r="P2893"/>
  <c r="Q2893"/>
  <c r="J2894"/>
  <c r="K2894"/>
  <c r="M2894"/>
  <c r="N2894"/>
  <c r="P2894"/>
  <c r="Q2894"/>
  <c r="F2893"/>
  <c r="F2894"/>
  <c r="F2803"/>
  <c r="J2804"/>
  <c r="K2804"/>
  <c r="M2804"/>
  <c r="P2804"/>
  <c r="D223" i="2"/>
  <c r="G861" i="1"/>
  <c r="BH861" s="1"/>
  <c r="G862"/>
  <c r="G863"/>
  <c r="G674"/>
  <c r="BH674" s="1"/>
  <c r="BW674" s="1"/>
  <c r="G718"/>
  <c r="BH718" s="1"/>
  <c r="BW718" s="1"/>
  <c r="G675"/>
  <c r="BH675" s="1"/>
  <c r="BW675" s="1"/>
  <c r="G719"/>
  <c r="BH719" s="1"/>
  <c r="BW719" s="1"/>
  <c r="G676"/>
  <c r="BH676" s="1"/>
  <c r="BW676" s="1"/>
  <c r="G720"/>
  <c r="BH720" s="1"/>
  <c r="BW720" s="1"/>
  <c r="G604"/>
  <c r="BH604" s="1"/>
  <c r="BW604" s="1"/>
  <c r="G638"/>
  <c r="BH638" s="1"/>
  <c r="BW638" s="1"/>
  <c r="G605"/>
  <c r="BH605" s="1"/>
  <c r="BW605" s="1"/>
  <c r="G639"/>
  <c r="BH639" s="1"/>
  <c r="BW639" s="1"/>
  <c r="G606"/>
  <c r="BH606" s="1"/>
  <c r="BW606" s="1"/>
  <c r="G640"/>
  <c r="BH640" s="1"/>
  <c r="BW640" s="1"/>
  <c r="I39"/>
  <c r="I40"/>
  <c r="I41"/>
  <c r="I42"/>
  <c r="I43"/>
  <c r="L39"/>
  <c r="L40"/>
  <c r="BM40" s="1"/>
  <c r="I71" i="2" s="1"/>
  <c r="L41" i="1"/>
  <c r="BM41" s="1"/>
  <c r="I72" i="2" s="1"/>
  <c r="L42" i="1"/>
  <c r="L43"/>
  <c r="BM43" s="1"/>
  <c r="I74" i="2" s="1"/>
  <c r="O39" i="1"/>
  <c r="O40"/>
  <c r="BP40" s="1"/>
  <c r="L71" i="2" s="1"/>
  <c r="O41" i="1"/>
  <c r="BP41" s="1"/>
  <c r="L72" i="2" s="1"/>
  <c r="O42" i="1"/>
  <c r="O43"/>
  <c r="BP43" s="1"/>
  <c r="L74" i="2" s="1"/>
  <c r="R39" i="1"/>
  <c r="R40"/>
  <c r="R41"/>
  <c r="R42"/>
  <c r="BS42" s="1"/>
  <c r="O73" i="2" s="1"/>
  <c r="R43" i="1"/>
  <c r="D31" i="2"/>
  <c r="L31" i="1"/>
  <c r="L32"/>
  <c r="L33"/>
  <c r="L34"/>
  <c r="O31"/>
  <c r="O32"/>
  <c r="O33"/>
  <c r="O34"/>
  <c r="R31"/>
  <c r="R32"/>
  <c r="R33"/>
  <c r="R34"/>
  <c r="BB11"/>
  <c r="BB32" s="1"/>
  <c r="BB12"/>
  <c r="BB33" s="1"/>
  <c r="BB13"/>
  <c r="BE11"/>
  <c r="BE32" s="1"/>
  <c r="BE12"/>
  <c r="BE33" s="1"/>
  <c r="BE13"/>
  <c r="H2140"/>
  <c r="BI2140" s="1"/>
  <c r="E560" i="2" s="1"/>
  <c r="H2141" i="1"/>
  <c r="BI2141" s="1"/>
  <c r="I154"/>
  <c r="J2140"/>
  <c r="BK2140" s="1"/>
  <c r="G560" i="2" s="1"/>
  <c r="J2141" i="1"/>
  <c r="BK2141" s="1"/>
  <c r="K2140"/>
  <c r="BL2140" s="1"/>
  <c r="H560" i="2" s="1"/>
  <c r="K2141" i="1"/>
  <c r="BL2141" s="1"/>
  <c r="L2579"/>
  <c r="BM2579" s="1"/>
  <c r="M2140"/>
  <c r="BN2140" s="1"/>
  <c r="J560" i="2" s="1"/>
  <c r="M2141" i="1"/>
  <c r="BN2141" s="1"/>
  <c r="N2140"/>
  <c r="BO2140" s="1"/>
  <c r="K560" i="2" s="1"/>
  <c r="N2141" i="1"/>
  <c r="BO2141" s="1"/>
  <c r="O154"/>
  <c r="O165" s="1"/>
  <c r="BP160"/>
  <c r="L264" i="2"/>
  <c r="O2579" i="1"/>
  <c r="BP2579" s="1"/>
  <c r="P2140"/>
  <c r="BQ2140" s="1"/>
  <c r="M560" i="2" s="1"/>
  <c r="P2141" i="1"/>
  <c r="BQ2141" s="1"/>
  <c r="Q2140"/>
  <c r="BR2140" s="1"/>
  <c r="N560" i="2" s="1"/>
  <c r="Q2141" i="1"/>
  <c r="BR2141" s="1"/>
  <c r="R154"/>
  <c r="R165" s="1"/>
  <c r="BS160"/>
  <c r="O264" i="2"/>
  <c r="BH1289" i="1"/>
  <c r="G1290"/>
  <c r="G1405"/>
  <c r="BH1405" s="1"/>
  <c r="G1406"/>
  <c r="G2551"/>
  <c r="BH2551" s="1"/>
  <c r="G1435"/>
  <c r="BH1435" s="1"/>
  <c r="G1436"/>
  <c r="G2140"/>
  <c r="BH2140" s="1"/>
  <c r="D560" i="2" s="1"/>
  <c r="G2141" i="1"/>
  <c r="BH2141" s="1"/>
  <c r="C294" i="2"/>
  <c r="C295"/>
  <c r="F1290" i="1"/>
  <c r="BG1290" s="1"/>
  <c r="BG1277"/>
  <c r="C355" i="2"/>
  <c r="F76" i="1"/>
  <c r="BG76" s="1"/>
  <c r="F68"/>
  <c r="BG68" s="1"/>
  <c r="F674"/>
  <c r="F605"/>
  <c r="BG605" s="1"/>
  <c r="F639"/>
  <c r="BG639" s="1"/>
  <c r="F675"/>
  <c r="BG675" s="1"/>
  <c r="F719"/>
  <c r="BG719" s="1"/>
  <c r="F606"/>
  <c r="BG606" s="1"/>
  <c r="F640"/>
  <c r="BG640" s="1"/>
  <c r="F676"/>
  <c r="BG676" s="1"/>
  <c r="F720"/>
  <c r="BG720" s="1"/>
  <c r="G751"/>
  <c r="BH751" s="1"/>
  <c r="H751"/>
  <c r="BI751" s="1"/>
  <c r="J751"/>
  <c r="BK751" s="1"/>
  <c r="K751"/>
  <c r="BL751" s="1"/>
  <c r="M751"/>
  <c r="BN751" s="1"/>
  <c r="N751"/>
  <c r="BO751" s="1"/>
  <c r="P751"/>
  <c r="BQ751" s="1"/>
  <c r="Q751"/>
  <c r="BR751" s="1"/>
  <c r="F751"/>
  <c r="BG751" s="1"/>
  <c r="F709"/>
  <c r="BG709" s="1"/>
  <c r="F625"/>
  <c r="BG625" s="1"/>
  <c r="F594"/>
  <c r="BG594" s="1"/>
  <c r="F569"/>
  <c r="BG569" s="1"/>
  <c r="F587"/>
  <c r="BG587" s="1"/>
  <c r="F581"/>
  <c r="BG581" s="1"/>
  <c r="C136" i="2"/>
  <c r="F1412" i="1"/>
  <c r="BG1412" s="1"/>
  <c r="H2802"/>
  <c r="J2802"/>
  <c r="K2802"/>
  <c r="M2802"/>
  <c r="N2802"/>
  <c r="P2802"/>
  <c r="Q2802"/>
  <c r="G2885"/>
  <c r="BH2885" s="1"/>
  <c r="H2885"/>
  <c r="BI2885" s="1"/>
  <c r="J2885"/>
  <c r="BK2885" s="1"/>
  <c r="K2885"/>
  <c r="BL2885" s="1"/>
  <c r="M2885"/>
  <c r="BN2885" s="1"/>
  <c r="N2885"/>
  <c r="BO2885" s="1"/>
  <c r="P2885"/>
  <c r="BQ2885" s="1"/>
  <c r="Q2885"/>
  <c r="BR2885" s="1"/>
  <c r="F703"/>
  <c r="BG703" s="1"/>
  <c r="F697"/>
  <c r="BG697" s="1"/>
  <c r="F715"/>
  <c r="BG715" s="1"/>
  <c r="G68"/>
  <c r="BH68" s="1"/>
  <c r="BW68" s="1"/>
  <c r="F1708"/>
  <c r="BG1708" s="1"/>
  <c r="F2250"/>
  <c r="BG2250" s="1"/>
  <c r="C147" i="2"/>
  <c r="F1734" i="1"/>
  <c r="BG1734" s="1"/>
  <c r="F2041"/>
  <c r="BG2041" s="1"/>
  <c r="C442" i="2"/>
  <c r="F1335" i="1"/>
  <c r="BG1335" s="1"/>
  <c r="F2400"/>
  <c r="BG2400" s="1"/>
  <c r="Q2827"/>
  <c r="P2827"/>
  <c r="N2827"/>
  <c r="M2827"/>
  <c r="K2827"/>
  <c r="J2827"/>
  <c r="H2827"/>
  <c r="G2827"/>
  <c r="Q2818"/>
  <c r="P2818"/>
  <c r="N2818"/>
  <c r="M2818"/>
  <c r="K2818"/>
  <c r="J2818"/>
  <c r="H2818"/>
  <c r="G2818"/>
  <c r="G150"/>
  <c r="G349" s="1"/>
  <c r="F110"/>
  <c r="F3011"/>
  <c r="C617" i="2"/>
  <c r="F3001" i="1"/>
  <c r="K98"/>
  <c r="Q98"/>
  <c r="K99"/>
  <c r="N99"/>
  <c r="K100"/>
  <c r="N100"/>
  <c r="Q100"/>
  <c r="Q101"/>
  <c r="F2484"/>
  <c r="BG2484" s="1"/>
  <c r="F2479"/>
  <c r="BG2479" s="1"/>
  <c r="G2474"/>
  <c r="BH2474" s="1"/>
  <c r="BW2474" s="1"/>
  <c r="F2474"/>
  <c r="BG2474" s="1"/>
  <c r="F1528"/>
  <c r="BG1528" s="1"/>
  <c r="F1515"/>
  <c r="BG1515" s="1"/>
  <c r="F1519"/>
  <c r="BG1519" s="1"/>
  <c r="F1503"/>
  <c r="BG1503" s="1"/>
  <c r="F1536"/>
  <c r="BG1536" s="1"/>
  <c r="F1507"/>
  <c r="BG1507" s="1"/>
  <c r="F1511"/>
  <c r="BG1511" s="1"/>
  <c r="N9" i="7"/>
  <c r="N9" i="8"/>
  <c r="E9"/>
  <c r="H9"/>
  <c r="K9"/>
  <c r="Q9"/>
  <c r="E9" i="7"/>
  <c r="H9"/>
  <c r="K9"/>
  <c r="Q9"/>
  <c r="G98" i="1"/>
  <c r="BH98" s="1"/>
  <c r="G99"/>
  <c r="BH99" s="1"/>
  <c r="G100"/>
  <c r="BH100" s="1"/>
  <c r="J98"/>
  <c r="J99"/>
  <c r="J100"/>
  <c r="J101"/>
  <c r="M98"/>
  <c r="M99"/>
  <c r="M100"/>
  <c r="M101"/>
  <c r="P98"/>
  <c r="P99"/>
  <c r="P100"/>
  <c r="P101"/>
  <c r="H97"/>
  <c r="H98"/>
  <c r="H99"/>
  <c r="H100"/>
  <c r="H101"/>
  <c r="N12" i="8"/>
  <c r="H12"/>
  <c r="K12"/>
  <c r="Q12"/>
  <c r="BH147" i="1"/>
  <c r="BW147" s="1"/>
  <c r="BH148"/>
  <c r="BW148" s="1"/>
  <c r="N14" i="8"/>
  <c r="E14"/>
  <c r="H14"/>
  <c r="K14"/>
  <c r="Q14"/>
  <c r="N15" i="7"/>
  <c r="N15" i="8"/>
  <c r="E15"/>
  <c r="H15"/>
  <c r="K15"/>
  <c r="Q15"/>
  <c r="N16"/>
  <c r="E16"/>
  <c r="H16"/>
  <c r="K16"/>
  <c r="Q16"/>
  <c r="G1128" i="1"/>
  <c r="G1129"/>
  <c r="BH1129" s="1"/>
  <c r="BW1129" s="1"/>
  <c r="G222"/>
  <c r="BH222" s="1"/>
  <c r="N20" i="8"/>
  <c r="E20"/>
  <c r="H20"/>
  <c r="K20"/>
  <c r="Q20"/>
  <c r="G2639" i="1"/>
  <c r="BH2639" s="1"/>
  <c r="J2639"/>
  <c r="M2639"/>
  <c r="P2639"/>
  <c r="H2639"/>
  <c r="K2639"/>
  <c r="N2639"/>
  <c r="Q2639"/>
  <c r="BN2647"/>
  <c r="BQ2647"/>
  <c r="BO2647"/>
  <c r="N23" i="8"/>
  <c r="E23"/>
  <c r="H23"/>
  <c r="K23"/>
  <c r="Q23"/>
  <c r="G477" i="1"/>
  <c r="BH477" s="1"/>
  <c r="BW477" s="1"/>
  <c r="G478"/>
  <c r="BH478" s="1"/>
  <c r="BW478" s="1"/>
  <c r="N7" i="8"/>
  <c r="E7"/>
  <c r="H7"/>
  <c r="K7"/>
  <c r="Q7"/>
  <c r="K23" i="9"/>
  <c r="K22"/>
  <c r="J19"/>
  <c r="I19"/>
  <c r="J17"/>
  <c r="I17"/>
  <c r="K16"/>
  <c r="J16"/>
  <c r="I16"/>
  <c r="J15"/>
  <c r="I15"/>
  <c r="K12"/>
  <c r="J11"/>
  <c r="I10"/>
  <c r="G2558" i="1"/>
  <c r="BH2558" s="1"/>
  <c r="G2396"/>
  <c r="BH2396" s="1"/>
  <c r="BW2396" s="1"/>
  <c r="F2396"/>
  <c r="BG2396" s="1"/>
  <c r="F2369"/>
  <c r="BG2369" s="1"/>
  <c r="F2393"/>
  <c r="BG2393" s="1"/>
  <c r="F2383"/>
  <c r="BG2383" s="1"/>
  <c r="F2453"/>
  <c r="BG2453" s="1"/>
  <c r="C517" i="2"/>
  <c r="F485" i="1"/>
  <c r="BG485" s="1"/>
  <c r="F478"/>
  <c r="C40" i="2"/>
  <c r="C41"/>
  <c r="C35"/>
  <c r="C36"/>
  <c r="C37"/>
  <c r="C79"/>
  <c r="C78"/>
  <c r="C77"/>
  <c r="C28"/>
  <c r="C29"/>
  <c r="C30"/>
  <c r="C25"/>
  <c r="C26"/>
  <c r="C17"/>
  <c r="C16"/>
  <c r="C18"/>
  <c r="G2452" i="1"/>
  <c r="BH2452" s="1"/>
  <c r="BW2452" s="1"/>
  <c r="G2453"/>
  <c r="BH2453" s="1"/>
  <c r="BW2453" s="1"/>
  <c r="F2603"/>
  <c r="C479" i="2"/>
  <c r="F55" i="1"/>
  <c r="BG55" s="1"/>
  <c r="F56"/>
  <c r="BG56" s="1"/>
  <c r="F57"/>
  <c r="BG57" s="1"/>
  <c r="F58"/>
  <c r="BG58" s="1"/>
  <c r="G51"/>
  <c r="BH51" s="1"/>
  <c r="BW51" s="1"/>
  <c r="F51"/>
  <c r="BG51" s="1"/>
  <c r="F44"/>
  <c r="BG44" s="1"/>
  <c r="G2755"/>
  <c r="F2739"/>
  <c r="H2801"/>
  <c r="J2801"/>
  <c r="K2801"/>
  <c r="M2801"/>
  <c r="N2801"/>
  <c r="P2801"/>
  <c r="Q2801"/>
  <c r="G2801"/>
  <c r="F2999"/>
  <c r="F3003"/>
  <c r="F3005"/>
  <c r="C557" i="2"/>
  <c r="F1900" i="1"/>
  <c r="BG1900" s="1"/>
  <c r="F1905"/>
  <c r="F1910"/>
  <c r="BG1910" s="1"/>
  <c r="F1915"/>
  <c r="BG1915" s="1"/>
  <c r="F2551"/>
  <c r="BG2551" s="1"/>
  <c r="F2556"/>
  <c r="BG2556" s="1"/>
  <c r="F1406"/>
  <c r="BG1406" s="1"/>
  <c r="G2111"/>
  <c r="BH2111" s="1"/>
  <c r="G2112"/>
  <c r="BH2112" s="1"/>
  <c r="F2112"/>
  <c r="BG2112" s="1"/>
  <c r="F2070"/>
  <c r="BG2070" s="1"/>
  <c r="F2075"/>
  <c r="BG2075" s="1"/>
  <c r="F2080"/>
  <c r="BG2080" s="1"/>
  <c r="F2088"/>
  <c r="BG2088" s="1"/>
  <c r="F2093"/>
  <c r="BG2093" s="1"/>
  <c r="F2098"/>
  <c r="BG2098" s="1"/>
  <c r="F2103"/>
  <c r="BG2103" s="1"/>
  <c r="F2108"/>
  <c r="BG2108" s="1"/>
  <c r="F2111"/>
  <c r="BG2111" s="1"/>
  <c r="G2559"/>
  <c r="BH2559" s="1"/>
  <c r="BW2559" s="1"/>
  <c r="BH2654"/>
  <c r="BI2654"/>
  <c r="BK2654"/>
  <c r="BL2654"/>
  <c r="BN2654"/>
  <c r="BO2654"/>
  <c r="BQ2654"/>
  <c r="BR2654"/>
  <c r="C558" i="2"/>
  <c r="F1270" i="1"/>
  <c r="F1129"/>
  <c r="BG1129" s="1"/>
  <c r="G551"/>
  <c r="BH551" s="1"/>
  <c r="H551"/>
  <c r="BI551" s="1"/>
  <c r="F2811"/>
  <c r="G1270"/>
  <c r="BH1270" s="1"/>
  <c r="BW1270" s="1"/>
  <c r="G1271"/>
  <c r="G1272"/>
  <c r="F1272"/>
  <c r="F1271"/>
  <c r="BG1271" s="1"/>
  <c r="G1227"/>
  <c r="BH1227" s="1"/>
  <c r="BW1227" s="1"/>
  <c r="F1227"/>
  <c r="BG1227" s="1"/>
  <c r="F1210"/>
  <c r="BG1210" s="1"/>
  <c r="G362"/>
  <c r="BH362" s="1"/>
  <c r="BW362" s="1"/>
  <c r="G363"/>
  <c r="BH363" s="1"/>
  <c r="BW363" s="1"/>
  <c r="G364"/>
  <c r="BH364" s="1"/>
  <c r="BW364" s="1"/>
  <c r="F363"/>
  <c r="BG363" s="1"/>
  <c r="F364"/>
  <c r="BG364" s="1"/>
  <c r="BG362"/>
  <c r="G355"/>
  <c r="BH355" s="1"/>
  <c r="BW355" s="1"/>
  <c r="G356"/>
  <c r="BH356" s="1"/>
  <c r="BW356" s="1"/>
  <c r="BG354"/>
  <c r="F355"/>
  <c r="BG355" s="1"/>
  <c r="F356"/>
  <c r="BG356" s="1"/>
  <c r="F1278"/>
  <c r="BG1278" s="1"/>
  <c r="F1279"/>
  <c r="BG1279" s="1"/>
  <c r="F1232"/>
  <c r="BG1232" s="1"/>
  <c r="F1237"/>
  <c r="G1277"/>
  <c r="BH1277" s="1"/>
  <c r="BW1277" s="1"/>
  <c r="G1278"/>
  <c r="BH1278" s="1"/>
  <c r="BW1278" s="1"/>
  <c r="G1279"/>
  <c r="BH1279" s="1"/>
  <c r="BW1279" s="1"/>
  <c r="G1232"/>
  <c r="BH1232" s="1"/>
  <c r="G1237"/>
  <c r="BH1237" s="1"/>
  <c r="H1232"/>
  <c r="BI1232" s="1"/>
  <c r="H1237"/>
  <c r="J1232"/>
  <c r="BK1232" s="1"/>
  <c r="J1237"/>
  <c r="K1232"/>
  <c r="BL1232" s="1"/>
  <c r="K1237"/>
  <c r="M1232"/>
  <c r="BN1232" s="1"/>
  <c r="M1237"/>
  <c r="N1232"/>
  <c r="BO1232" s="1"/>
  <c r="N1237"/>
  <c r="P1232"/>
  <c r="BQ1232" s="1"/>
  <c r="P1237"/>
  <c r="Q1232"/>
  <c r="BR1232" s="1"/>
  <c r="Q1237"/>
  <c r="F1448"/>
  <c r="BG1448" s="1"/>
  <c r="F963"/>
  <c r="F344"/>
  <c r="F339"/>
  <c r="BG339" s="1"/>
  <c r="F334"/>
  <c r="BG334" s="1"/>
  <c r="BG147"/>
  <c r="BG148"/>
  <c r="F2209"/>
  <c r="BG2209" s="1"/>
  <c r="F2140"/>
  <c r="BG2140" s="1"/>
  <c r="F291"/>
  <c r="BG291" s="1"/>
  <c r="F284"/>
  <c r="BG284" s="1"/>
  <c r="F277"/>
  <c r="BG277" s="1"/>
  <c r="F269"/>
  <c r="BG269" s="1"/>
  <c r="F262"/>
  <c r="BG262" s="1"/>
  <c r="F255"/>
  <c r="BG255" s="1"/>
  <c r="F249"/>
  <c r="BG249" s="1"/>
  <c r="F242"/>
  <c r="BG242" s="1"/>
  <c r="F1397"/>
  <c r="BG1397" s="1"/>
  <c r="F1390"/>
  <c r="BG1390" s="1"/>
  <c r="F1385"/>
  <c r="BG1385" s="1"/>
  <c r="F1380"/>
  <c r="BG1380" s="1"/>
  <c r="F1375"/>
  <c r="BG1375" s="1"/>
  <c r="F1370"/>
  <c r="BG1370" s="1"/>
  <c r="F2141"/>
  <c r="BG2141" s="1"/>
  <c r="F2609"/>
  <c r="BG2609" s="1"/>
  <c r="C108" i="2"/>
  <c r="C109"/>
  <c r="BH2201" i="1"/>
  <c r="BW2201" s="1"/>
  <c r="F2191"/>
  <c r="BG2191" s="1"/>
  <c r="C563" i="2"/>
  <c r="F2264" i="1"/>
  <c r="BG2264" s="1"/>
  <c r="F2245"/>
  <c r="BG2245" s="1"/>
  <c r="G2811"/>
  <c r="F2015"/>
  <c r="F1668"/>
  <c r="C180" i="2"/>
  <c r="C435"/>
  <c r="C436"/>
  <c r="C437"/>
  <c r="C448"/>
  <c r="C449"/>
  <c r="C452"/>
  <c r="C453"/>
  <c r="C456"/>
  <c r="C457"/>
  <c r="C477"/>
  <c r="C478"/>
  <c r="C483"/>
  <c r="F575" i="1"/>
  <c r="BG575" s="1"/>
  <c r="F1662"/>
  <c r="F1876"/>
  <c r="F1883"/>
  <c r="F1889"/>
  <c r="BG1889" s="1"/>
  <c r="F1894"/>
  <c r="F2119"/>
  <c r="BG2119" s="1"/>
  <c r="C202" i="2"/>
  <c r="C201"/>
  <c r="C309"/>
  <c r="C308"/>
  <c r="C535"/>
  <c r="C534"/>
  <c r="C593"/>
  <c r="C594"/>
  <c r="C592"/>
  <c r="C377"/>
  <c r="C378"/>
  <c r="C330"/>
  <c r="C229"/>
  <c r="C230"/>
  <c r="C161"/>
  <c r="C162"/>
  <c r="C157"/>
  <c r="C158"/>
  <c r="H2673" i="1"/>
  <c r="J2673"/>
  <c r="K2673"/>
  <c r="M2673"/>
  <c r="N2673"/>
  <c r="P2673"/>
  <c r="Q2673"/>
  <c r="AZ2673"/>
  <c r="BA2673"/>
  <c r="BC2673"/>
  <c r="BD2673"/>
  <c r="G2673"/>
  <c r="F2673"/>
  <c r="F2567"/>
  <c r="BG2567" s="1"/>
  <c r="F150"/>
  <c r="BG150" s="1"/>
  <c r="F1283"/>
  <c r="BG1283" s="1"/>
  <c r="F1852"/>
  <c r="BG1852" s="1"/>
  <c r="F3012"/>
  <c r="G2999"/>
  <c r="G3001"/>
  <c r="G3003"/>
  <c r="G3005"/>
  <c r="H2999"/>
  <c r="H3001"/>
  <c r="H3003"/>
  <c r="H3005"/>
  <c r="J2999"/>
  <c r="J3001"/>
  <c r="J3003"/>
  <c r="J3005"/>
  <c r="K2999"/>
  <c r="K3001"/>
  <c r="K3003"/>
  <c r="K3005"/>
  <c r="M2999"/>
  <c r="M3001"/>
  <c r="M3003"/>
  <c r="M3005"/>
  <c r="N2999"/>
  <c r="N3001"/>
  <c r="N3003"/>
  <c r="N3005"/>
  <c r="P2999"/>
  <c r="P3001"/>
  <c r="P3003"/>
  <c r="P3005"/>
  <c r="Q2999"/>
  <c r="Q3001"/>
  <c r="Q3003"/>
  <c r="Q3005"/>
  <c r="F14"/>
  <c r="BG14" s="1"/>
  <c r="F222"/>
  <c r="BG222" s="1"/>
  <c r="F230"/>
  <c r="BG230" s="1"/>
  <c r="F236"/>
  <c r="BG236" s="1"/>
  <c r="F3020"/>
  <c r="F3013"/>
  <c r="G1283"/>
  <c r="BH1283" s="1"/>
  <c r="BW1283" s="1"/>
  <c r="G1284"/>
  <c r="BH1284" s="1"/>
  <c r="BW1284" s="1"/>
  <c r="F1284"/>
  <c r="BG1284" s="1"/>
  <c r="F1200"/>
  <c r="BG1200" s="1"/>
  <c r="F2227"/>
  <c r="BG2227" s="1"/>
  <c r="F2237"/>
  <c r="BG2237" s="1"/>
  <c r="F2232"/>
  <c r="BG2232" s="1"/>
  <c r="F1719"/>
  <c r="BG1719" s="1"/>
  <c r="F1703"/>
  <c r="BG1703" s="1"/>
  <c r="F1698"/>
  <c r="BG1698" s="1"/>
  <c r="F1693"/>
  <c r="BG1693" s="1"/>
  <c r="F1688"/>
  <c r="BG1688" s="1"/>
  <c r="F1683"/>
  <c r="BG1683" s="1"/>
  <c r="F1678"/>
  <c r="BG1678" s="1"/>
  <c r="F1847"/>
  <c r="BG1847" s="1"/>
  <c r="F1842"/>
  <c r="BG1842" s="1"/>
  <c r="F1837"/>
  <c r="BG1837" s="1"/>
  <c r="F1833"/>
  <c r="BG1833" s="1"/>
  <c r="F1828"/>
  <c r="BG1828" s="1"/>
  <c r="F1824"/>
  <c r="BG1824" s="1"/>
  <c r="F1819"/>
  <c r="BG1819" s="1"/>
  <c r="F1814"/>
  <c r="BG1814" s="1"/>
  <c r="F1810"/>
  <c r="BG1810" s="1"/>
  <c r="F1806"/>
  <c r="BG1806" s="1"/>
  <c r="F1802"/>
  <c r="BG1802" s="1"/>
  <c r="F1798"/>
  <c r="BG1798" s="1"/>
  <c r="F1793"/>
  <c r="BG1793" s="1"/>
  <c r="F1789"/>
  <c r="BG1789" s="1"/>
  <c r="F1785"/>
  <c r="BG1785" s="1"/>
  <c r="F1781"/>
  <c r="BG1781" s="1"/>
  <c r="F1777"/>
  <c r="BG1777" s="1"/>
  <c r="F1773"/>
  <c r="BG1773" s="1"/>
  <c r="F1052"/>
  <c r="BG1052" s="1"/>
  <c r="F1048"/>
  <c r="BG1048" s="1"/>
  <c r="F1043"/>
  <c r="BG1043" s="1"/>
  <c r="F1038"/>
  <c r="BG1038" s="1"/>
  <c r="F691"/>
  <c r="BG691" s="1"/>
  <c r="F685"/>
  <c r="BG685" s="1"/>
  <c r="F563"/>
  <c r="BG563" s="1"/>
  <c r="G649"/>
  <c r="BH649" s="1"/>
  <c r="BW649" s="1"/>
  <c r="F649"/>
  <c r="BG649" s="1"/>
  <c r="G540"/>
  <c r="BH540" s="1"/>
  <c r="BW540" s="1"/>
  <c r="F540"/>
  <c r="BG540" s="1"/>
  <c r="F619"/>
  <c r="BG619" s="1"/>
  <c r="F655"/>
  <c r="BG655" s="1"/>
  <c r="F557"/>
  <c r="BG557" s="1"/>
  <c r="BD551"/>
  <c r="CE551" s="1"/>
  <c r="BC551"/>
  <c r="CD551" s="1"/>
  <c r="BA551"/>
  <c r="CB551" s="1"/>
  <c r="AZ551"/>
  <c r="CA551" s="1"/>
  <c r="Q551"/>
  <c r="BR551" s="1"/>
  <c r="BQ551"/>
  <c r="N551"/>
  <c r="BO551" s="1"/>
  <c r="M551"/>
  <c r="BN551" s="1"/>
  <c r="K551"/>
  <c r="BL551" s="1"/>
  <c r="J551"/>
  <c r="BK551" s="1"/>
  <c r="F551"/>
  <c r="BG551" s="1"/>
  <c r="F600"/>
  <c r="BG600" s="1"/>
  <c r="F507"/>
  <c r="BG507" s="1"/>
  <c r="G3020"/>
  <c r="H3020"/>
  <c r="J3020"/>
  <c r="K3020"/>
  <c r="M3020"/>
  <c r="N3020"/>
  <c r="P3020"/>
  <c r="Q3020"/>
  <c r="G3013"/>
  <c r="H3013"/>
  <c r="J3013"/>
  <c r="K3013"/>
  <c r="M3013"/>
  <c r="N3013"/>
  <c r="P3013"/>
  <c r="Q3013"/>
  <c r="G3012"/>
  <c r="H3012"/>
  <c r="J3012"/>
  <c r="K3012"/>
  <c r="M3012"/>
  <c r="N3012"/>
  <c r="P3012"/>
  <c r="Q3012"/>
  <c r="G3011"/>
  <c r="H3011"/>
  <c r="J3011"/>
  <c r="K3011"/>
  <c r="M3011"/>
  <c r="N3011"/>
  <c r="P3011"/>
  <c r="Q3011"/>
  <c r="F2136"/>
  <c r="BG2136" s="1"/>
  <c r="F2131"/>
  <c r="BG2131" s="1"/>
  <c r="F2126"/>
  <c r="BG2126" s="1"/>
  <c r="F1431"/>
  <c r="BG1431" s="1"/>
  <c r="F1425"/>
  <c r="BG1425" s="1"/>
  <c r="F1420"/>
  <c r="BG1420" s="1"/>
  <c r="F1453"/>
  <c r="BG1453" s="1"/>
  <c r="CG339"/>
  <c r="CJ339"/>
  <c r="CL339"/>
  <c r="CK339"/>
  <c r="CG338"/>
  <c r="CJ338"/>
  <c r="CL338"/>
  <c r="CK338"/>
  <c r="CG337"/>
  <c r="CJ337"/>
  <c r="CL337"/>
  <c r="CK337"/>
  <c r="F2827"/>
  <c r="F765"/>
  <c r="BG765" s="1"/>
  <c r="G876"/>
  <c r="BH876" s="1"/>
  <c r="BW876" s="1"/>
  <c r="F876"/>
  <c r="BG876" s="1"/>
  <c r="F1402"/>
  <c r="BG1402" s="1"/>
  <c r="F1157"/>
  <c r="BG1157" s="1"/>
  <c r="CK342"/>
  <c r="CK348" s="1"/>
  <c r="CK353" s="1"/>
  <c r="CL342"/>
  <c r="CL348" s="1"/>
  <c r="CL353" s="1"/>
  <c r="CG342"/>
  <c r="CG348" s="1"/>
  <c r="CG353" s="1"/>
  <c r="CJ342"/>
  <c r="CJ348" s="1"/>
  <c r="CJ353" s="1"/>
  <c r="CK343"/>
  <c r="CL343"/>
  <c r="CL349" s="1"/>
  <c r="CL354" s="1"/>
  <c r="CG343"/>
  <c r="CG349" s="1"/>
  <c r="CG354" s="1"/>
  <c r="CJ343"/>
  <c r="CK344"/>
  <c r="CK350" s="1"/>
  <c r="CK355" s="1"/>
  <c r="CL344"/>
  <c r="CL350" s="1"/>
  <c r="CL355" s="1"/>
  <c r="CG344"/>
  <c r="CJ344"/>
  <c r="CJ350" s="1"/>
  <c r="CJ355" s="1"/>
  <c r="CH348"/>
  <c r="CH353" s="1"/>
  <c r="CI348"/>
  <c r="CI353" s="1"/>
  <c r="CH349"/>
  <c r="CH354" s="1"/>
  <c r="CI349"/>
  <c r="CI354" s="1"/>
  <c r="CH350"/>
  <c r="CH355" s="1"/>
  <c r="CI350"/>
  <c r="CI355" s="1"/>
  <c r="CH345"/>
  <c r="CH351" s="1"/>
  <c r="CH356" s="1"/>
  <c r="CI345"/>
  <c r="CI351" s="1"/>
  <c r="CI356" s="1"/>
  <c r="F1137"/>
  <c r="BG1137" s="1"/>
  <c r="G1137"/>
  <c r="BH1137" s="1"/>
  <c r="BW1137" s="1"/>
  <c r="F1142"/>
  <c r="BG1142" s="1"/>
  <c r="F1147"/>
  <c r="BG1147" s="1"/>
  <c r="F1162"/>
  <c r="BG1162" s="1"/>
  <c r="F1167"/>
  <c r="BG1167" s="1"/>
  <c r="F1173"/>
  <c r="BG1173" s="1"/>
  <c r="F1178"/>
  <c r="BG1178" s="1"/>
  <c r="F1183"/>
  <c r="BG1183" s="1"/>
  <c r="F1190"/>
  <c r="BG1190" s="1"/>
  <c r="F1195"/>
  <c r="BG1195" s="1"/>
  <c r="F1205"/>
  <c r="BG1205" s="1"/>
  <c r="F1220"/>
  <c r="G1260"/>
  <c r="BH1260" s="1"/>
  <c r="BW1260" s="1"/>
  <c r="F1261"/>
  <c r="BG1261" s="1"/>
  <c r="G1261"/>
  <c r="BH1261" s="1"/>
  <c r="BW1261" s="1"/>
  <c r="F1262"/>
  <c r="BG1262" s="1"/>
  <c r="G1262"/>
  <c r="BH1262" s="1"/>
  <c r="BW1262" s="1"/>
  <c r="F1297"/>
  <c r="BG1297" s="1"/>
  <c r="G1297"/>
  <c r="BH1297" s="1"/>
  <c r="BW1297" s="1"/>
  <c r="F1301"/>
  <c r="BG1301" s="1"/>
  <c r="F1305"/>
  <c r="BG1305" s="1"/>
  <c r="F1309"/>
  <c r="BG1309" s="1"/>
  <c r="F1313"/>
  <c r="BG1313" s="1"/>
  <c r="F1317"/>
  <c r="BG1317" s="1"/>
  <c r="F1321"/>
  <c r="BG1321" s="1"/>
  <c r="F1330"/>
  <c r="BG1330" s="1"/>
  <c r="F1365"/>
  <c r="BG1365" s="1"/>
  <c r="F1443"/>
  <c r="BG1443" s="1"/>
  <c r="F2020"/>
  <c r="BG2020" s="1"/>
  <c r="F2024"/>
  <c r="BG2024" s="1"/>
  <c r="F2028"/>
  <c r="BG2028" s="1"/>
  <c r="F2033"/>
  <c r="BG2033" s="1"/>
  <c r="F2037"/>
  <c r="BG2037" s="1"/>
  <c r="F2182"/>
  <c r="BG2182" s="1"/>
  <c r="G2182"/>
  <c r="BH2182" s="1"/>
  <c r="BW2182" s="1"/>
  <c r="F2186"/>
  <c r="BG2186" s="1"/>
  <c r="F2218"/>
  <c r="BG2218" s="1"/>
  <c r="G2264"/>
  <c r="BH2264" s="1"/>
  <c r="BW2264" s="1"/>
  <c r="F2373"/>
  <c r="BG2373" s="1"/>
  <c r="C8" i="2"/>
  <c r="C9"/>
  <c r="C10"/>
  <c r="C11"/>
  <c r="C91"/>
  <c r="C95"/>
  <c r="C98"/>
  <c r="C99"/>
  <c r="C102"/>
  <c r="C103"/>
  <c r="C115"/>
  <c r="C184"/>
  <c r="C185"/>
  <c r="C186"/>
  <c r="C196"/>
  <c r="C197"/>
  <c r="C198"/>
  <c r="C213"/>
  <c r="C214"/>
  <c r="C215"/>
  <c r="C217"/>
  <c r="C218"/>
  <c r="C221"/>
  <c r="C222"/>
  <c r="C225"/>
  <c r="C226"/>
  <c r="C233"/>
  <c r="C242"/>
  <c r="C243"/>
  <c r="C244"/>
  <c r="C248"/>
  <c r="C249"/>
  <c r="C252"/>
  <c r="C253"/>
  <c r="C262"/>
  <c r="C264"/>
  <c r="C274"/>
  <c r="C275"/>
  <c r="C276"/>
  <c r="C281"/>
  <c r="C284"/>
  <c r="C285"/>
  <c r="C286"/>
  <c r="C289"/>
  <c r="C291"/>
  <c r="C298"/>
  <c r="C299"/>
  <c r="C300"/>
  <c r="C306"/>
  <c r="C312"/>
  <c r="C317"/>
  <c r="C318"/>
  <c r="C321"/>
  <c r="C322"/>
  <c r="C325"/>
  <c r="C326"/>
  <c r="C351"/>
  <c r="C352"/>
  <c r="C353"/>
  <c r="C361"/>
  <c r="C362"/>
  <c r="C365"/>
  <c r="C366"/>
  <c r="C369"/>
  <c r="C370"/>
  <c r="C373"/>
  <c r="C374"/>
  <c r="C381"/>
  <c r="C382"/>
  <c r="C391"/>
  <c r="C392"/>
  <c r="C431"/>
  <c r="C487"/>
  <c r="C488"/>
  <c r="C489"/>
  <c r="C492"/>
  <c r="C493"/>
  <c r="C502"/>
  <c r="C507"/>
  <c r="C508"/>
  <c r="C509"/>
  <c r="C512"/>
  <c r="C513"/>
  <c r="C514"/>
  <c r="C518"/>
  <c r="C519"/>
  <c r="C522"/>
  <c r="C523"/>
  <c r="C526"/>
  <c r="C527"/>
  <c r="C530"/>
  <c r="C531"/>
  <c r="C551"/>
  <c r="C552"/>
  <c r="C553"/>
  <c r="C554"/>
  <c r="C561"/>
  <c r="C562"/>
  <c r="C573"/>
  <c r="C574"/>
  <c r="C577"/>
  <c r="C578"/>
  <c r="C587"/>
  <c r="C588"/>
  <c r="C589"/>
  <c r="C597"/>
  <c r="C598"/>
  <c r="C599"/>
  <c r="C604"/>
  <c r="C605"/>
  <c r="C608"/>
  <c r="C609"/>
  <c r="J9" i="9"/>
  <c r="I12"/>
  <c r="K14"/>
  <c r="I22"/>
  <c r="J14"/>
  <c r="K21"/>
  <c r="I7"/>
  <c r="K10"/>
  <c r="J13"/>
  <c r="K19"/>
  <c r="J10"/>
  <c r="K15"/>
  <c r="I23"/>
  <c r="J23"/>
  <c r="I13"/>
  <c r="I9"/>
  <c r="K7"/>
  <c r="I14"/>
  <c r="J21"/>
  <c r="J7"/>
  <c r="K9"/>
  <c r="J12"/>
  <c r="K13"/>
  <c r="K17"/>
  <c r="I21"/>
  <c r="J22"/>
  <c r="P16" i="11"/>
  <c r="K11" i="9"/>
  <c r="I11"/>
  <c r="G2986" i="1"/>
  <c r="C135" i="2"/>
  <c r="F2752" i="1" l="1"/>
  <c r="F2755"/>
  <c r="G101" i="14"/>
  <c r="BG1600" i="1"/>
  <c r="F1657"/>
  <c r="BG1657" s="1"/>
  <c r="I101" i="14"/>
  <c r="L101"/>
  <c r="F101"/>
  <c r="BG344" i="1"/>
  <c r="F345"/>
  <c r="M101" i="14"/>
  <c r="I156" i="1"/>
  <c r="I165"/>
  <c r="J101" i="14"/>
  <c r="D101"/>
  <c r="BG1947" i="1"/>
  <c r="F2009"/>
  <c r="O263" i="2"/>
  <c r="L263"/>
  <c r="BP154" i="1"/>
  <c r="O156"/>
  <c r="BS154"/>
  <c r="R156"/>
  <c r="I37" i="4"/>
  <c r="BN2995" i="1"/>
  <c r="L37" i="4"/>
  <c r="BQ2995" i="1"/>
  <c r="BW2885"/>
  <c r="BW2995" s="1"/>
  <c r="F37" i="4"/>
  <c r="BK2995" i="1"/>
  <c r="C37" i="4"/>
  <c r="BH2995" i="1"/>
  <c r="M37" i="4"/>
  <c r="BR2995" i="1"/>
  <c r="J37" i="4"/>
  <c r="BO2995" i="1"/>
  <c r="G37" i="4"/>
  <c r="BL2995" i="1"/>
  <c r="BX2885"/>
  <c r="BX2995" s="1"/>
  <c r="D37" i="4"/>
  <c r="BI2995" i="1"/>
  <c r="O35"/>
  <c r="BG674"/>
  <c r="F737"/>
  <c r="BG737" s="1"/>
  <c r="BW2111"/>
  <c r="BE34"/>
  <c r="CF34" s="1"/>
  <c r="BB34"/>
  <c r="CC34" s="1"/>
  <c r="R35"/>
  <c r="L35"/>
  <c r="BS10"/>
  <c r="BS31"/>
  <c r="O8" i="2" s="1"/>
  <c r="BP11" i="1"/>
  <c r="BP32"/>
  <c r="L9" i="2" s="1"/>
  <c r="CC33" i="1"/>
  <c r="BS13"/>
  <c r="BS34"/>
  <c r="O11" i="2" s="1"/>
  <c r="BP10" i="1"/>
  <c r="K7" i="14" s="1"/>
  <c r="BM12" i="1"/>
  <c r="BM33"/>
  <c r="I10" i="2" s="1"/>
  <c r="T20" i="8"/>
  <c r="T15"/>
  <c r="BM13" i="1"/>
  <c r="BM34"/>
  <c r="I11" i="2" s="1"/>
  <c r="CF32" i="1"/>
  <c r="BS11"/>
  <c r="BS32"/>
  <c r="O9" i="2" s="1"/>
  <c r="BP12" i="1"/>
  <c r="BP33"/>
  <c r="L10" i="2" s="1"/>
  <c r="BM10" i="1"/>
  <c r="CF12"/>
  <c r="AB10" i="2" s="1"/>
  <c r="CF33" i="1"/>
  <c r="CC11"/>
  <c r="Y9" i="2" s="1"/>
  <c r="CC32" i="1"/>
  <c r="BS12"/>
  <c r="BP13"/>
  <c r="BP34"/>
  <c r="L11" i="2" s="1"/>
  <c r="BM11" i="1"/>
  <c r="BM32"/>
  <c r="I9" i="2" s="1"/>
  <c r="L581"/>
  <c r="L583" s="1"/>
  <c r="K17" i="7"/>
  <c r="K120" i="14"/>
  <c r="K127" s="1"/>
  <c r="J22" i="8"/>
  <c r="J152" i="14"/>
  <c r="I22" i="8"/>
  <c r="I152" i="14"/>
  <c r="C151"/>
  <c r="C21" i="8"/>
  <c r="BW1405" i="1"/>
  <c r="C47" i="14"/>
  <c r="R47" s="1"/>
  <c r="F21" i="3" s="1"/>
  <c r="T23" i="8"/>
  <c r="T16"/>
  <c r="BW2140" i="1"/>
  <c r="BW2112"/>
  <c r="BW1435"/>
  <c r="S557" i="2" s="1"/>
  <c r="D557"/>
  <c r="C48" i="14"/>
  <c r="R48" s="1"/>
  <c r="F22" i="3" s="1"/>
  <c r="BW2558" i="1"/>
  <c r="C124" i="14"/>
  <c r="L152"/>
  <c r="L22" i="8"/>
  <c r="I581" i="2"/>
  <c r="I583" s="1"/>
  <c r="H120" i="14"/>
  <c r="H17" i="7"/>
  <c r="BJ154" i="1"/>
  <c r="AY154"/>
  <c r="T14" i="8"/>
  <c r="T9"/>
  <c r="BX751" i="1"/>
  <c r="T12" i="8"/>
  <c r="F264" i="2"/>
  <c r="BW861" i="1"/>
  <c r="S135" i="2" s="1"/>
  <c r="D135"/>
  <c r="C37" i="14"/>
  <c r="BW2551" i="1"/>
  <c r="S496" i="2" s="1"/>
  <c r="D496"/>
  <c r="BJ160" i="1"/>
  <c r="BW1289"/>
  <c r="S279" i="2" s="1"/>
  <c r="D279"/>
  <c r="T9" i="7"/>
  <c r="T15"/>
  <c r="F2658" i="1"/>
  <c r="BG2658" s="1"/>
  <c r="BG2647"/>
  <c r="C537" i="2"/>
  <c r="BG1905" i="1"/>
  <c r="BH120"/>
  <c r="C13" i="4" s="1"/>
  <c r="R13" s="1"/>
  <c r="BH110" i="1"/>
  <c r="BW110" s="1"/>
  <c r="P372"/>
  <c r="BQ372" s="1"/>
  <c r="BQ100"/>
  <c r="J372"/>
  <c r="BK372" s="1"/>
  <c r="BK100"/>
  <c r="K372"/>
  <c r="BL372" s="1"/>
  <c r="BL100"/>
  <c r="K370"/>
  <c r="BL370" s="1"/>
  <c r="BL98"/>
  <c r="F120"/>
  <c r="BG120" s="1"/>
  <c r="BG110"/>
  <c r="BY2579"/>
  <c r="U581" i="2" s="1"/>
  <c r="U583" s="1"/>
  <c r="R56" i="1"/>
  <c r="BS56" s="1"/>
  <c r="BS41"/>
  <c r="O72" i="2" s="1"/>
  <c r="I55" i="1"/>
  <c r="BJ55" s="1"/>
  <c r="BJ40"/>
  <c r="F71" i="2" s="1"/>
  <c r="BH862" i="1"/>
  <c r="F2676"/>
  <c r="BG1668"/>
  <c r="Q1285"/>
  <c r="BR1237"/>
  <c r="N1285"/>
  <c r="BO1237"/>
  <c r="K1285"/>
  <c r="BL1237"/>
  <c r="H1285"/>
  <c r="BI1237"/>
  <c r="G1473"/>
  <c r="BH1473" s="1"/>
  <c r="BW1473" s="1"/>
  <c r="BH1271"/>
  <c r="BW1271" s="1"/>
  <c r="F2495"/>
  <c r="BG2495" s="1"/>
  <c r="BG2603"/>
  <c r="BK2647"/>
  <c r="BR2639"/>
  <c r="Q2658"/>
  <c r="BR2658" s="1"/>
  <c r="BQ2639"/>
  <c r="P2658"/>
  <c r="BQ2658" s="1"/>
  <c r="H371"/>
  <c r="BI371" s="1"/>
  <c r="BI99"/>
  <c r="P373"/>
  <c r="BQ373" s="1"/>
  <c r="BQ101"/>
  <c r="M373"/>
  <c r="BN373" s="1"/>
  <c r="BN101"/>
  <c r="J373"/>
  <c r="BK373" s="1"/>
  <c r="BK101"/>
  <c r="N372"/>
  <c r="BO372" s="1"/>
  <c r="BO100"/>
  <c r="Q370"/>
  <c r="BR370" s="1"/>
  <c r="BR98"/>
  <c r="BH349"/>
  <c r="BW349" s="1"/>
  <c r="BH150"/>
  <c r="BW150" s="1"/>
  <c r="BE370"/>
  <c r="CF370" s="1"/>
  <c r="CF11"/>
  <c r="AB9" i="2" s="1"/>
  <c r="L57" i="1"/>
  <c r="BM57" s="1"/>
  <c r="BM42"/>
  <c r="I73" i="2" s="1"/>
  <c r="I56" i="1"/>
  <c r="BJ56" s="1"/>
  <c r="BJ41"/>
  <c r="F72" i="2" s="1"/>
  <c r="BH863" i="1"/>
  <c r="BX1232"/>
  <c r="BW551"/>
  <c r="BX551"/>
  <c r="BW2654"/>
  <c r="BW751"/>
  <c r="BW2141"/>
  <c r="BX2140"/>
  <c r="BX2495"/>
  <c r="C269" i="2"/>
  <c r="BG1883" i="1"/>
  <c r="BL2647"/>
  <c r="BO2639"/>
  <c r="N2658"/>
  <c r="BO2658" s="1"/>
  <c r="BH1290"/>
  <c r="O54"/>
  <c r="BP54" s="1"/>
  <c r="K10" i="14" s="1"/>
  <c r="K166" s="1"/>
  <c r="BP39" i="1"/>
  <c r="L70" i="2" s="1"/>
  <c r="C334"/>
  <c r="C335" s="1"/>
  <c r="BG1220" i="1"/>
  <c r="C580" i="2"/>
  <c r="BG1894" i="1"/>
  <c r="C96" i="2"/>
  <c r="BG1662" i="1"/>
  <c r="C290" i="2"/>
  <c r="C292" s="1"/>
  <c r="BG1237" i="1"/>
  <c r="G1474"/>
  <c r="BH1474" s="1"/>
  <c r="BW1474" s="1"/>
  <c r="BH1272"/>
  <c r="BW1272" s="1"/>
  <c r="F1472"/>
  <c r="BG1472" s="1"/>
  <c r="BG1270"/>
  <c r="BR2647"/>
  <c r="BI2639"/>
  <c r="H2658"/>
  <c r="BI2658" s="1"/>
  <c r="C19" i="4"/>
  <c r="BW222" i="1"/>
  <c r="BH1128"/>
  <c r="H372"/>
  <c r="BI372" s="1"/>
  <c r="BI100"/>
  <c r="P370"/>
  <c r="BQ370" s="1"/>
  <c r="BQ98"/>
  <c r="M370"/>
  <c r="BN370" s="1"/>
  <c r="BN98"/>
  <c r="J370"/>
  <c r="BK370" s="1"/>
  <c r="BK98"/>
  <c r="Q372"/>
  <c r="BR372" s="1"/>
  <c r="BR100"/>
  <c r="K371"/>
  <c r="BL371" s="1"/>
  <c r="BL99"/>
  <c r="BH1436"/>
  <c r="BB371"/>
  <c r="CC371" s="1"/>
  <c r="CC12"/>
  <c r="Y10" i="2" s="1"/>
  <c r="R58" i="1"/>
  <c r="BS58" s="1"/>
  <c r="BS43"/>
  <c r="O74" i="2" s="1"/>
  <c r="R54" i="1"/>
  <c r="BS54" s="1"/>
  <c r="N10" i="14" s="1"/>
  <c r="N166" s="1"/>
  <c r="BS39" i="1"/>
  <c r="O70" i="2" s="1"/>
  <c r="L54" i="1"/>
  <c r="BM54" s="1"/>
  <c r="H10" i="14" s="1"/>
  <c r="H166" s="1"/>
  <c r="BM39" i="1"/>
  <c r="I70" i="2" s="1"/>
  <c r="I57" i="1"/>
  <c r="BJ57" s="1"/>
  <c r="BJ42"/>
  <c r="F73" i="2" s="1"/>
  <c r="F724" i="1"/>
  <c r="BG724" s="1"/>
  <c r="BG638"/>
  <c r="BW1232"/>
  <c r="BX2654"/>
  <c r="U264" i="2"/>
  <c r="BG2015" i="1"/>
  <c r="F2061"/>
  <c r="BG2061" s="1"/>
  <c r="F479"/>
  <c r="BG479" s="1"/>
  <c r="BG478"/>
  <c r="BH2647"/>
  <c r="BN2639"/>
  <c r="M2658"/>
  <c r="BN2658" s="1"/>
  <c r="H370"/>
  <c r="BI370" s="1"/>
  <c r="BI98"/>
  <c r="M372"/>
  <c r="BN372" s="1"/>
  <c r="BN100"/>
  <c r="BH1406"/>
  <c r="C23" i="7"/>
  <c r="R23" s="1"/>
  <c r="BW2603" i="1"/>
  <c r="S616" i="2" s="1"/>
  <c r="S617" s="1"/>
  <c r="C232"/>
  <c r="BG1876" i="1"/>
  <c r="P1285"/>
  <c r="BQ1237"/>
  <c r="M1285"/>
  <c r="BN1237"/>
  <c r="J1285"/>
  <c r="BK1237"/>
  <c r="F1474"/>
  <c r="BG1474" s="1"/>
  <c r="BG1272"/>
  <c r="BI2647"/>
  <c r="BL2639"/>
  <c r="K2658"/>
  <c r="BL2658" s="1"/>
  <c r="BK2639"/>
  <c r="J2658"/>
  <c r="BK2658" s="1"/>
  <c r="H373"/>
  <c r="BI373" s="1"/>
  <c r="BI101"/>
  <c r="H369"/>
  <c r="BI369" s="1"/>
  <c r="BI97"/>
  <c r="P371"/>
  <c r="BQ371" s="1"/>
  <c r="BQ99"/>
  <c r="M371"/>
  <c r="BN371" s="1"/>
  <c r="BN99"/>
  <c r="J371"/>
  <c r="BK371" s="1"/>
  <c r="BK99"/>
  <c r="Q373"/>
  <c r="BR373" s="1"/>
  <c r="BR101"/>
  <c r="N371"/>
  <c r="BO371" s="1"/>
  <c r="BO99"/>
  <c r="BG870"/>
  <c r="BG863"/>
  <c r="BE372"/>
  <c r="CF372" s="1"/>
  <c r="CF13"/>
  <c r="AB11" i="2" s="1"/>
  <c r="BB372" i="1"/>
  <c r="CC372" s="1"/>
  <c r="CC13"/>
  <c r="Y11" i="2" s="1"/>
  <c r="R55" i="1"/>
  <c r="BS55" s="1"/>
  <c r="BS40"/>
  <c r="O71" i="2" s="1"/>
  <c r="O57" i="1"/>
  <c r="BP57" s="1"/>
  <c r="BP42"/>
  <c r="L73" i="2" s="1"/>
  <c r="I58" i="1"/>
  <c r="BJ58" s="1"/>
  <c r="BJ43"/>
  <c r="I54"/>
  <c r="BJ54" s="1"/>
  <c r="E10" i="14" s="1"/>
  <c r="BJ39" i="1"/>
  <c r="BH1919"/>
  <c r="F1010"/>
  <c r="BG1010" s="1"/>
  <c r="BG1009"/>
  <c r="BX2141"/>
  <c r="Q1280"/>
  <c r="BR1280" s="1"/>
  <c r="N1280"/>
  <c r="BO1280" s="1"/>
  <c r="K1280"/>
  <c r="BL1280" s="1"/>
  <c r="H1280"/>
  <c r="BI1280" s="1"/>
  <c r="J1280"/>
  <c r="BK1280" s="1"/>
  <c r="P1280"/>
  <c r="BQ1280" s="1"/>
  <c r="M1280"/>
  <c r="BN1280" s="1"/>
  <c r="G371"/>
  <c r="BH371" s="1"/>
  <c r="BE371"/>
  <c r="CF371" s="1"/>
  <c r="BB370"/>
  <c r="CC370" s="1"/>
  <c r="G370"/>
  <c r="BH370" s="1"/>
  <c r="F85"/>
  <c r="BG85" s="1"/>
  <c r="G85"/>
  <c r="BH85" s="1"/>
  <c r="F101"/>
  <c r="BG101" s="1"/>
  <c r="F99"/>
  <c r="C146" i="2"/>
  <c r="C73"/>
  <c r="BE14" i="1"/>
  <c r="CF14" s="1"/>
  <c r="AA7" i="4" s="1"/>
  <c r="AA7" i="15" s="1"/>
  <c r="AA7" i="34" s="1"/>
  <c r="R16" i="4"/>
  <c r="R57" i="1"/>
  <c r="O58"/>
  <c r="L58"/>
  <c r="BM58" s="1"/>
  <c r="W24" i="4"/>
  <c r="Z24"/>
  <c r="BB14" i="1"/>
  <c r="CC14" s="1"/>
  <c r="X7" i="4" s="1"/>
  <c r="X7" i="15" s="1"/>
  <c r="X7" i="34" s="1"/>
  <c r="O55" i="1"/>
  <c r="BP55" s="1"/>
  <c r="L55"/>
  <c r="R22" i="4"/>
  <c r="O14" i="1"/>
  <c r="BP14" s="1"/>
  <c r="R14"/>
  <c r="BS14" s="1"/>
  <c r="L14"/>
  <c r="BM14" s="1"/>
  <c r="O56"/>
  <c r="BP56" s="1"/>
  <c r="L56"/>
  <c r="BM56" s="1"/>
  <c r="R12" i="4"/>
  <c r="C12" i="11" s="1"/>
  <c r="R20" i="4"/>
  <c r="S19"/>
  <c r="S19" i="15" s="1"/>
  <c r="S16" i="4"/>
  <c r="D16" i="9" s="1"/>
  <c r="S22" i="4"/>
  <c r="S20"/>
  <c r="S12"/>
  <c r="T17"/>
  <c r="E17" i="9" s="1"/>
  <c r="R44" i="1"/>
  <c r="BS44" s="1"/>
  <c r="O44"/>
  <c r="BP44" s="1"/>
  <c r="L44"/>
  <c r="BM44" s="1"/>
  <c r="AY41"/>
  <c r="AY56" s="1"/>
  <c r="AY99" s="1"/>
  <c r="AY42"/>
  <c r="AY57" s="1"/>
  <c r="AY100" s="1"/>
  <c r="AY43"/>
  <c r="AY58" s="1"/>
  <c r="AY101" s="1"/>
  <c r="I44"/>
  <c r="BJ44" s="1"/>
  <c r="AY39"/>
  <c r="AY54" s="1"/>
  <c r="AY40"/>
  <c r="AY55" s="1"/>
  <c r="AY98" s="1"/>
  <c r="AY10"/>
  <c r="AY31" s="1"/>
  <c r="C132" i="2"/>
  <c r="F349" i="1"/>
  <c r="BG349" s="1"/>
  <c r="O1107"/>
  <c r="BP1107" s="1"/>
  <c r="O2883"/>
  <c r="BP2883" s="1"/>
  <c r="K189" i="14" s="1"/>
  <c r="I2883" i="1"/>
  <c r="BJ2883" s="1"/>
  <c r="I1106"/>
  <c r="BJ1106" s="1"/>
  <c r="E43" i="14" s="1"/>
  <c r="R2883" i="1"/>
  <c r="BS2883" s="1"/>
  <c r="N189" i="14" s="1"/>
  <c r="L2883" i="1"/>
  <c r="BM2883" s="1"/>
  <c r="H189" i="14" s="1"/>
  <c r="G1010" i="1"/>
  <c r="BH1010" s="1"/>
  <c r="BW1010" s="1"/>
  <c r="R1106"/>
  <c r="BS1106" s="1"/>
  <c r="N43" i="14" s="1"/>
  <c r="L1106" i="1"/>
  <c r="BM1106" s="1"/>
  <c r="H43" i="14" s="1"/>
  <c r="O1106" i="1"/>
  <c r="BP1106" s="1"/>
  <c r="K43" i="14" s="1"/>
  <c r="R1107" i="1"/>
  <c r="BS1107" s="1"/>
  <c r="L1107"/>
  <c r="BM1107" s="1"/>
  <c r="R2973"/>
  <c r="I1107"/>
  <c r="BJ1107" s="1"/>
  <c r="P36" i="3"/>
  <c r="O36"/>
  <c r="O2973" i="1"/>
  <c r="I2973"/>
  <c r="I2988" s="1"/>
  <c r="L2973"/>
  <c r="L2988" s="1"/>
  <c r="G870"/>
  <c r="BH870" s="1"/>
  <c r="C329" i="2"/>
  <c r="C331" s="1"/>
  <c r="G2658" i="1"/>
  <c r="BH2658" s="1"/>
  <c r="C538" i="2"/>
  <c r="F1924" i="1"/>
  <c r="O15" i="11"/>
  <c r="R16" i="9"/>
  <c r="O1869" i="1"/>
  <c r="O1864"/>
  <c r="BP1864" s="1"/>
  <c r="L1864"/>
  <c r="BM1864" s="1"/>
  <c r="L1869"/>
  <c r="L2795"/>
  <c r="L2803" s="1"/>
  <c r="D182" i="2"/>
  <c r="O1865" i="1"/>
  <c r="BP1865" s="1"/>
  <c r="O1870"/>
  <c r="R1870"/>
  <c r="R1865"/>
  <c r="BS1865" s="1"/>
  <c r="L1870"/>
  <c r="L1865"/>
  <c r="BM1865" s="1"/>
  <c r="I1869"/>
  <c r="I1864"/>
  <c r="BJ1864" s="1"/>
  <c r="I1870"/>
  <c r="I1865"/>
  <c r="BJ1865" s="1"/>
  <c r="R1864"/>
  <c r="BS1864" s="1"/>
  <c r="R1869"/>
  <c r="R2795"/>
  <c r="R2803" s="1"/>
  <c r="O2795"/>
  <c r="O2800" s="1"/>
  <c r="I2795"/>
  <c r="I2804" s="1"/>
  <c r="BA2676"/>
  <c r="M41" i="9"/>
  <c r="I2987" i="1"/>
  <c r="F12" i="15"/>
  <c r="F12" i="34" s="1"/>
  <c r="O12" i="15"/>
  <c r="O12" i="34" s="1"/>
  <c r="C616" i="2"/>
  <c r="H2991" i="1"/>
  <c r="Q2803"/>
  <c r="Q2804"/>
  <c r="F2800"/>
  <c r="F2995" s="1"/>
  <c r="F2804"/>
  <c r="M2988"/>
  <c r="I40" i="7" s="1"/>
  <c r="P2991" i="1"/>
  <c r="P40" i="7"/>
  <c r="C137" i="2"/>
  <c r="C138" s="1"/>
  <c r="G2804" i="1"/>
  <c r="N2804"/>
  <c r="H2804"/>
  <c r="K2988"/>
  <c r="G40" i="7" s="1"/>
  <c r="H2988" i="1"/>
  <c r="D40" i="7" s="1"/>
  <c r="F2560" i="1"/>
  <c r="BG2560" s="1"/>
  <c r="K97"/>
  <c r="G40" i="9"/>
  <c r="H1866" i="1"/>
  <c r="J1866"/>
  <c r="J2677" s="1"/>
  <c r="K40" i="8"/>
  <c r="N739" i="1"/>
  <c r="BO739" s="1"/>
  <c r="P738"/>
  <c r="BQ738" s="1"/>
  <c r="G97"/>
  <c r="J2819"/>
  <c r="K2895"/>
  <c r="L3005"/>
  <c r="H2985"/>
  <c r="L2673"/>
  <c r="I2673"/>
  <c r="M3017"/>
  <c r="P3016"/>
  <c r="G739"/>
  <c r="BH739" s="1"/>
  <c r="G737"/>
  <c r="BH737" s="1"/>
  <c r="M2985"/>
  <c r="C357" i="2"/>
  <c r="N2895" i="1"/>
  <c r="R2802"/>
  <c r="M97"/>
  <c r="P2985"/>
  <c r="N2142"/>
  <c r="BO2142" s="1"/>
  <c r="J22" i="6" s="1"/>
  <c r="N40" i="8"/>
  <c r="L551" i="1"/>
  <c r="BM551" s="1"/>
  <c r="BC2676"/>
  <c r="F1285"/>
  <c r="G1280"/>
  <c r="BH1280" s="1"/>
  <c r="H2142"/>
  <c r="BI2142" s="1"/>
  <c r="D22" i="6" s="1"/>
  <c r="Q2895" i="1"/>
  <c r="O16" i="11"/>
  <c r="F1467" i="1"/>
  <c r="BG1467" s="1"/>
  <c r="Q2991"/>
  <c r="Q2800"/>
  <c r="P737"/>
  <c r="BQ737" s="1"/>
  <c r="F3016"/>
  <c r="O2827"/>
  <c r="I3005"/>
  <c r="O2818"/>
  <c r="O2892"/>
  <c r="L2893"/>
  <c r="L2892"/>
  <c r="J2985"/>
  <c r="J2990" s="1"/>
  <c r="Q99"/>
  <c r="F2142"/>
  <c r="R9" i="9"/>
  <c r="H2819" i="1"/>
  <c r="R9" i="11"/>
  <c r="N3014" i="1"/>
  <c r="G2985"/>
  <c r="F739"/>
  <c r="BG739" s="1"/>
  <c r="I551"/>
  <c r="BJ551" s="1"/>
  <c r="Q3016"/>
  <c r="G2459"/>
  <c r="BH2459" s="1"/>
  <c r="BW2459" s="1"/>
  <c r="F721"/>
  <c r="BG721" s="1"/>
  <c r="G1871"/>
  <c r="BH1871" s="1"/>
  <c r="M2676"/>
  <c r="D24" i="23"/>
  <c r="J97" i="1"/>
  <c r="G2681"/>
  <c r="F100"/>
  <c r="BG100" s="1"/>
  <c r="Q738"/>
  <c r="BR738" s="1"/>
  <c r="G2676"/>
  <c r="H2676"/>
  <c r="M2800"/>
  <c r="M2803"/>
  <c r="G2803"/>
  <c r="G2800"/>
  <c r="M40" i="7"/>
  <c r="C188" i="2"/>
  <c r="K101" i="1"/>
  <c r="K2819"/>
  <c r="F725"/>
  <c r="G2819"/>
  <c r="G2447"/>
  <c r="BH2447" s="1"/>
  <c r="BW2447" s="1"/>
  <c r="G2687"/>
  <c r="BD2680"/>
  <c r="R2892"/>
  <c r="Q1866"/>
  <c r="C419" i="2"/>
  <c r="K2685" i="1"/>
  <c r="H2685"/>
  <c r="G1407"/>
  <c r="BH1407" s="1"/>
  <c r="O2639"/>
  <c r="J2685"/>
  <c r="BD2685"/>
  <c r="BC2685"/>
  <c r="BA2685"/>
  <c r="P2685"/>
  <c r="BE2495"/>
  <c r="CF2495" s="1"/>
  <c r="J2895"/>
  <c r="AZ2676"/>
  <c r="F1250"/>
  <c r="BG1250" s="1"/>
  <c r="O2140"/>
  <c r="BP2140" s="1"/>
  <c r="L560" i="2" s="1"/>
  <c r="AZ2685" i="1"/>
  <c r="M2685"/>
  <c r="G2685"/>
  <c r="I2892"/>
  <c r="O16" i="15"/>
  <c r="O16" i="34" s="1"/>
  <c r="I2140" i="1"/>
  <c r="BJ2140" s="1"/>
  <c r="F560" i="2" s="1"/>
  <c r="Q2685" i="1"/>
  <c r="N2685"/>
  <c r="J2142"/>
  <c r="BK2142" s="1"/>
  <c r="F22" i="6" s="1"/>
  <c r="N1866" i="1"/>
  <c r="L2495"/>
  <c r="BM2495" s="1"/>
  <c r="I1237"/>
  <c r="O1232"/>
  <c r="BP1232" s="1"/>
  <c r="I1232"/>
  <c r="BJ1232" s="1"/>
  <c r="F2687"/>
  <c r="P2678"/>
  <c r="M2678"/>
  <c r="G149"/>
  <c r="BH149" s="1"/>
  <c r="BD2679"/>
  <c r="P15" i="15"/>
  <c r="P15" i="34" s="1"/>
  <c r="O3005" i="1"/>
  <c r="K2687"/>
  <c r="BB551"/>
  <c r="CC551" s="1"/>
  <c r="BS2654"/>
  <c r="I2801"/>
  <c r="N2803"/>
  <c r="BD2678"/>
  <c r="R3003"/>
  <c r="N2800"/>
  <c r="L2989"/>
  <c r="N1108"/>
  <c r="BO1108" s="1"/>
  <c r="J17" i="5" s="1"/>
  <c r="J24" s="1"/>
  <c r="J25" s="1"/>
  <c r="O2802" i="1"/>
  <c r="BA2687"/>
  <c r="N2676"/>
  <c r="M3016"/>
  <c r="H2679"/>
  <c r="Q2687"/>
  <c r="C72" i="2"/>
  <c r="D15" i="15"/>
  <c r="D15" i="34" s="1"/>
  <c r="F2685" i="1"/>
  <c r="AZ2675"/>
  <c r="K2142"/>
  <c r="BL2142" s="1"/>
  <c r="G22" i="6" s="1"/>
  <c r="Q739" i="1"/>
  <c r="BR739" s="1"/>
  <c r="P2895"/>
  <c r="M2895"/>
  <c r="L3020"/>
  <c r="L2827"/>
  <c r="R2827"/>
  <c r="N2819"/>
  <c r="G2262"/>
  <c r="BH2262" s="1"/>
  <c r="BW2262" s="1"/>
  <c r="F1108"/>
  <c r="BG1108" s="1"/>
  <c r="F1355"/>
  <c r="BG1355" s="1"/>
  <c r="H738"/>
  <c r="BI738" s="1"/>
  <c r="BG345"/>
  <c r="H737"/>
  <c r="BI737" s="1"/>
  <c r="P1866"/>
  <c r="F677"/>
  <c r="BG677" s="1"/>
  <c r="F607"/>
  <c r="BG607" s="1"/>
  <c r="G726"/>
  <c r="BH726" s="1"/>
  <c r="BW726" s="1"/>
  <c r="G738"/>
  <c r="BH738" s="1"/>
  <c r="G677"/>
  <c r="BH677" s="1"/>
  <c r="BW677" s="1"/>
  <c r="L751"/>
  <c r="BM751" s="1"/>
  <c r="G607"/>
  <c r="BH607" s="1"/>
  <c r="BW607" s="1"/>
  <c r="G725"/>
  <c r="BH725" s="1"/>
  <c r="BW725" s="1"/>
  <c r="F2608"/>
  <c r="BG2608" s="1"/>
  <c r="F726"/>
  <c r="F738"/>
  <c r="BG738" s="1"/>
  <c r="C443" i="2"/>
  <c r="C444" s="1"/>
  <c r="AZ2684" i="1"/>
  <c r="J2684"/>
  <c r="K2676"/>
  <c r="L2987"/>
  <c r="G1285"/>
  <c r="I2639"/>
  <c r="R2495"/>
  <c r="BS2495" s="1"/>
  <c r="G3017"/>
  <c r="Q2676"/>
  <c r="K2800"/>
  <c r="K2803"/>
  <c r="J40" i="7"/>
  <c r="K2985" i="1"/>
  <c r="H2961"/>
  <c r="F2961"/>
  <c r="F2996" s="1"/>
  <c r="H2674"/>
  <c r="F149"/>
  <c r="BG149" s="1"/>
  <c r="L2802"/>
  <c r="R3011"/>
  <c r="G2448"/>
  <c r="BH2448" s="1"/>
  <c r="BW2448" s="1"/>
  <c r="CL345"/>
  <c r="CL351" s="1"/>
  <c r="CL356" s="1"/>
  <c r="O3003"/>
  <c r="BE551"/>
  <c r="CF551" s="1"/>
  <c r="R2818"/>
  <c r="R551"/>
  <c r="BS551" s="1"/>
  <c r="R1237"/>
  <c r="S40" i="8"/>
  <c r="F2459" i="1"/>
  <c r="BG2459" s="1"/>
  <c r="G1463"/>
  <c r="BH1463" s="1"/>
  <c r="K3017"/>
  <c r="N3016"/>
  <c r="F2607"/>
  <c r="BG2607" s="1"/>
  <c r="P2800"/>
  <c r="P2803"/>
  <c r="J2800"/>
  <c r="J2803"/>
  <c r="P2961"/>
  <c r="BB2673"/>
  <c r="R2673"/>
  <c r="L2140"/>
  <c r="BM2140" s="1"/>
  <c r="I560" i="2" s="1"/>
  <c r="N737" i="1"/>
  <c r="BO737" s="1"/>
  <c r="G365"/>
  <c r="BH365" s="1"/>
  <c r="BW365" s="1"/>
  <c r="F2454"/>
  <c r="BG2454" s="1"/>
  <c r="H3017"/>
  <c r="Q2679"/>
  <c r="M739"/>
  <c r="BN739" s="1"/>
  <c r="M737"/>
  <c r="BN737" s="1"/>
  <c r="O2893"/>
  <c r="N2985"/>
  <c r="L2894"/>
  <c r="I2893"/>
  <c r="I2894"/>
  <c r="F641"/>
  <c r="BG641" s="1"/>
  <c r="F1092"/>
  <c r="BG1092" s="1"/>
  <c r="P3017"/>
  <c r="C70" i="2"/>
  <c r="J2676" i="1"/>
  <c r="N1871"/>
  <c r="BO1871" s="1"/>
  <c r="K2680"/>
  <c r="J737"/>
  <c r="BK737" s="1"/>
  <c r="H2800"/>
  <c r="H2803"/>
  <c r="K2675"/>
  <c r="BB2495"/>
  <c r="CC2495" s="1"/>
  <c r="Q1871"/>
  <c r="BR1871" s="1"/>
  <c r="K1108"/>
  <c r="BL1108" s="1"/>
  <c r="G17" i="5" s="1"/>
  <c r="G24" s="1"/>
  <c r="G25" s="1"/>
  <c r="J24" i="11"/>
  <c r="G2752" i="1"/>
  <c r="H2687"/>
  <c r="M2687"/>
  <c r="Q3014"/>
  <c r="K3014"/>
  <c r="P1871"/>
  <c r="BQ1871" s="1"/>
  <c r="F2819"/>
  <c r="F1407"/>
  <c r="BG1407" s="1"/>
  <c r="F1130"/>
  <c r="BG1130" s="1"/>
  <c r="O3013"/>
  <c r="R2885"/>
  <c r="BS2885" s="1"/>
  <c r="O3011"/>
  <c r="D38" i="9"/>
  <c r="L3003" i="1"/>
  <c r="K3016"/>
  <c r="L1237"/>
  <c r="Q737"/>
  <c r="BR737" s="1"/>
  <c r="K738"/>
  <c r="BL738" s="1"/>
  <c r="J738"/>
  <c r="BK738" s="1"/>
  <c r="I751"/>
  <c r="BJ751" s="1"/>
  <c r="H739"/>
  <c r="BI739" s="1"/>
  <c r="R2894"/>
  <c r="R2893"/>
  <c r="Q3017"/>
  <c r="F2895"/>
  <c r="J2680"/>
  <c r="H3016"/>
  <c r="J739"/>
  <c r="BK739" s="1"/>
  <c r="N1480"/>
  <c r="N2679"/>
  <c r="R3020"/>
  <c r="I2827"/>
  <c r="R3005"/>
  <c r="L2818"/>
  <c r="L2999"/>
  <c r="I2885"/>
  <c r="BJ2885" s="1"/>
  <c r="O3012"/>
  <c r="O2885"/>
  <c r="BP2885" s="1"/>
  <c r="L3011"/>
  <c r="R2999"/>
  <c r="L3013"/>
  <c r="I3001"/>
  <c r="I3012"/>
  <c r="J2991"/>
  <c r="O40" i="7"/>
  <c r="R2987" i="1"/>
  <c r="Q2678"/>
  <c r="CM342"/>
  <c r="CM348" s="1"/>
  <c r="CM353" s="1"/>
  <c r="AZ2687"/>
  <c r="R1232"/>
  <c r="BS1232" s="1"/>
  <c r="L1232"/>
  <c r="BM1232" s="1"/>
  <c r="R2801"/>
  <c r="L3001"/>
  <c r="P16" i="15"/>
  <c r="P16" i="34" s="1"/>
  <c r="F40" i="7"/>
  <c r="R2986" i="1"/>
  <c r="I3013"/>
  <c r="O2894"/>
  <c r="O2801"/>
  <c r="L2801"/>
  <c r="G2678"/>
  <c r="G1092"/>
  <c r="BH1092" s="1"/>
  <c r="BM2654"/>
  <c r="I2999"/>
  <c r="O2986"/>
  <c r="N738"/>
  <c r="BO738" s="1"/>
  <c r="R3013"/>
  <c r="O2987"/>
  <c r="F2448"/>
  <c r="BG2448" s="1"/>
  <c r="I24" i="23"/>
  <c r="F2679" i="1"/>
  <c r="C268" i="2"/>
  <c r="N2678" i="1"/>
  <c r="K2678"/>
  <c r="I2818"/>
  <c r="R3001"/>
  <c r="J3016"/>
  <c r="O3001"/>
  <c r="N3017"/>
  <c r="BD2676"/>
  <c r="P2676"/>
  <c r="F1463"/>
  <c r="BG1463" s="1"/>
  <c r="M2819"/>
  <c r="F365"/>
  <c r="BG365" s="1"/>
  <c r="O3020"/>
  <c r="L40" i="7"/>
  <c r="K2991" i="1"/>
  <c r="F1263"/>
  <c r="BG1263" s="1"/>
  <c r="G1263"/>
  <c r="BH1263" s="1"/>
  <c r="BW1263" s="1"/>
  <c r="H1871"/>
  <c r="BI1871" s="1"/>
  <c r="I2141"/>
  <c r="BJ2141" s="1"/>
  <c r="G721"/>
  <c r="BH721" s="1"/>
  <c r="BW721" s="1"/>
  <c r="F1029"/>
  <c r="G3014"/>
  <c r="P3014"/>
  <c r="J3014"/>
  <c r="Q3007"/>
  <c r="P3007"/>
  <c r="N3007"/>
  <c r="M3007"/>
  <c r="K3007"/>
  <c r="J3007"/>
  <c r="H3007"/>
  <c r="G3007"/>
  <c r="G298"/>
  <c r="BH298" s="1"/>
  <c r="N2684"/>
  <c r="Q2819"/>
  <c r="J1108"/>
  <c r="BK1108" s="1"/>
  <c r="R2141"/>
  <c r="BS2141" s="1"/>
  <c r="O2999"/>
  <c r="Q2985"/>
  <c r="I2495"/>
  <c r="BJ2495" s="1"/>
  <c r="H1108"/>
  <c r="BI1108" s="1"/>
  <c r="F1291"/>
  <c r="BG1291" s="1"/>
  <c r="G2142"/>
  <c r="BH2142" s="1"/>
  <c r="C22" i="6" s="1"/>
  <c r="G1291" i="1"/>
  <c r="BH1291" s="1"/>
  <c r="BW1291" s="1"/>
  <c r="BC2681"/>
  <c r="F3017"/>
  <c r="Q97"/>
  <c r="L24" i="23"/>
  <c r="P24"/>
  <c r="O2673" i="1"/>
  <c r="M1871"/>
  <c r="BN1871" s="1"/>
  <c r="F1473"/>
  <c r="F1273"/>
  <c r="BG1273" s="1"/>
  <c r="K2679"/>
  <c r="G2679"/>
  <c r="CM344"/>
  <c r="CM350" s="1"/>
  <c r="CM355" s="1"/>
  <c r="AZ1480"/>
  <c r="J2679"/>
  <c r="BA2679"/>
  <c r="M2679"/>
  <c r="P739"/>
  <c r="BQ739" s="1"/>
  <c r="O551"/>
  <c r="BP551" s="1"/>
  <c r="M738"/>
  <c r="BN738" s="1"/>
  <c r="G724"/>
  <c r="BH724" s="1"/>
  <c r="BW724" s="1"/>
  <c r="G641"/>
  <c r="BH641" s="1"/>
  <c r="BW641" s="1"/>
  <c r="I3020"/>
  <c r="C40" i="7"/>
  <c r="F1062" i="1"/>
  <c r="F1057"/>
  <c r="BG1057" s="1"/>
  <c r="R41" i="9"/>
  <c r="R42" s="1"/>
  <c r="R36" i="3"/>
  <c r="I2989" i="1"/>
  <c r="O2495"/>
  <c r="BP2495" s="1"/>
  <c r="BJ2647"/>
  <c r="BJ2654"/>
  <c r="C615" i="2"/>
  <c r="M1480" i="1"/>
  <c r="BC2678"/>
  <c r="CG345"/>
  <c r="CG351" s="1"/>
  <c r="CG356" s="1"/>
  <c r="CG350"/>
  <c r="CG355" s="1"/>
  <c r="CJ349"/>
  <c r="CJ354" s="1"/>
  <c r="CJ345"/>
  <c r="CJ351" s="1"/>
  <c r="CJ356" s="1"/>
  <c r="N97"/>
  <c r="G2261"/>
  <c r="BH2261" s="1"/>
  <c r="BW2261" s="1"/>
  <c r="L2639"/>
  <c r="C566" i="2"/>
  <c r="N2680" i="1"/>
  <c r="F357"/>
  <c r="BG357" s="1"/>
  <c r="F3007"/>
  <c r="H2680"/>
  <c r="I2802"/>
  <c r="R3012"/>
  <c r="L2885"/>
  <c r="BM2885" s="1"/>
  <c r="L3012"/>
  <c r="L2986"/>
  <c r="AZ2679"/>
  <c r="CM337"/>
  <c r="CM339"/>
  <c r="M3014"/>
  <c r="F3014"/>
  <c r="F1280"/>
  <c r="BG1280" s="1"/>
  <c r="J1871"/>
  <c r="BK1871" s="1"/>
  <c r="G1273"/>
  <c r="BH1273" s="1"/>
  <c r="BW1273" s="1"/>
  <c r="F1437"/>
  <c r="BG1437" s="1"/>
  <c r="F298"/>
  <c r="BG298" s="1"/>
  <c r="F2262"/>
  <c r="BG2262" s="1"/>
  <c r="R2140"/>
  <c r="BS2140" s="1"/>
  <c r="O560" i="2" s="1"/>
  <c r="G1250" i="1"/>
  <c r="BH1250" s="1"/>
  <c r="BW1250" s="1"/>
  <c r="P2681"/>
  <c r="G2608"/>
  <c r="BH2608" s="1"/>
  <c r="BW2608" s="1"/>
  <c r="G2560"/>
  <c r="BH2560" s="1"/>
  <c r="G1866"/>
  <c r="M1866"/>
  <c r="K737"/>
  <c r="BL737" s="1"/>
  <c r="K1866"/>
  <c r="G1355"/>
  <c r="O2141"/>
  <c r="BP2141" s="1"/>
  <c r="M2142"/>
  <c r="BN2142" s="1"/>
  <c r="I22" i="6" s="1"/>
  <c r="BD2675" i="1"/>
  <c r="BC2675"/>
  <c r="P2675"/>
  <c r="M2675"/>
  <c r="D610" i="2"/>
  <c r="D367"/>
  <c r="D323"/>
  <c r="D231"/>
  <c r="BP2654" i="1"/>
  <c r="N39" i="9"/>
  <c r="D490" i="2"/>
  <c r="D454"/>
  <c r="D393"/>
  <c r="D379"/>
  <c r="D371"/>
  <c r="D363"/>
  <c r="D327"/>
  <c r="D319"/>
  <c r="D250"/>
  <c r="D415"/>
  <c r="C606"/>
  <c r="C555"/>
  <c r="C528"/>
  <c r="C520"/>
  <c r="C383"/>
  <c r="C371"/>
  <c r="C363"/>
  <c r="C323"/>
  <c r="C254"/>
  <c r="C227"/>
  <c r="C219"/>
  <c r="C450"/>
  <c r="C532"/>
  <c r="C494"/>
  <c r="C393"/>
  <c r="C375"/>
  <c r="C367"/>
  <c r="C327"/>
  <c r="C319"/>
  <c r="C265"/>
  <c r="C223"/>
  <c r="D438"/>
  <c r="D227"/>
  <c r="C104"/>
  <c r="D600"/>
  <c r="D254"/>
  <c r="D595"/>
  <c r="D287"/>
  <c r="BE2673" i="1"/>
  <c r="C71" i="2"/>
  <c r="F98" i="1"/>
  <c r="BD2687"/>
  <c r="G1472"/>
  <c r="G2113"/>
  <c r="I3003"/>
  <c r="I3011"/>
  <c r="H2678"/>
  <c r="BA2675"/>
  <c r="K1871"/>
  <c r="BL1871" s="1"/>
  <c r="CM343"/>
  <c r="CK349"/>
  <c r="CK354" s="1"/>
  <c r="CK345"/>
  <c r="CK351" s="1"/>
  <c r="CK356" s="1"/>
  <c r="F2680"/>
  <c r="C256" i="2"/>
  <c r="P2819" i="1"/>
  <c r="N2687"/>
  <c r="BC2687"/>
  <c r="P2687"/>
  <c r="J2687"/>
  <c r="P2679"/>
  <c r="I2986"/>
  <c r="C74" i="2"/>
  <c r="CM338" i="1"/>
  <c r="G357"/>
  <c r="BH357" s="1"/>
  <c r="BW357" s="1"/>
  <c r="F2113"/>
  <c r="Q2681"/>
  <c r="O1237"/>
  <c r="H3014"/>
  <c r="BC2679"/>
  <c r="O751"/>
  <c r="BP751" s="1"/>
  <c r="K739"/>
  <c r="BL739" s="1"/>
  <c r="G2991"/>
  <c r="G3016"/>
  <c r="F2678"/>
  <c r="J3017"/>
  <c r="C610" i="2"/>
  <c r="C590"/>
  <c r="C510"/>
  <c r="C301"/>
  <c r="C216"/>
  <c r="C100"/>
  <c r="F59" i="1"/>
  <c r="BG59" s="1"/>
  <c r="M2680"/>
  <c r="Q1108"/>
  <c r="BR1108" s="1"/>
  <c r="M17" i="5" s="1"/>
  <c r="M24" s="1"/>
  <c r="M25" s="1"/>
  <c r="N2681" i="1"/>
  <c r="H2681"/>
  <c r="Q2142"/>
  <c r="BR2142" s="1"/>
  <c r="M22" i="6" s="1"/>
  <c r="L2141" i="1"/>
  <c r="BM2141" s="1"/>
  <c r="BA2680"/>
  <c r="G59"/>
  <c r="BH59" s="1"/>
  <c r="P2142"/>
  <c r="BQ2142" s="1"/>
  <c r="L22" i="6" s="1"/>
  <c r="BH1657" i="1"/>
  <c r="D407" i="2"/>
  <c r="F2064" i="1"/>
  <c r="BG2064" s="1"/>
  <c r="C296" i="2"/>
  <c r="D301"/>
  <c r="D204"/>
  <c r="D383"/>
  <c r="D375"/>
  <c r="D296"/>
  <c r="D292"/>
  <c r="D277"/>
  <c r="D187"/>
  <c r="D219"/>
  <c r="D216"/>
  <c r="D199"/>
  <c r="C231"/>
  <c r="C379"/>
  <c r="C458"/>
  <c r="C110"/>
  <c r="C31"/>
  <c r="D579"/>
  <c r="D458"/>
  <c r="D450"/>
  <c r="O24" i="23"/>
  <c r="C536" i="2"/>
  <c r="C204"/>
  <c r="C454"/>
  <c r="C438"/>
  <c r="D606"/>
  <c r="D38"/>
  <c r="D528"/>
  <c r="D95"/>
  <c r="D104"/>
  <c r="D155"/>
  <c r="C151"/>
  <c r="D42"/>
  <c r="D19"/>
  <c r="D520"/>
  <c r="R18" i="11"/>
  <c r="D100" i="2"/>
  <c r="D167"/>
  <c r="D159"/>
  <c r="C155"/>
  <c r="D163"/>
  <c r="F2261" i="1"/>
  <c r="BG2261" s="1"/>
  <c r="C163" i="2"/>
  <c r="H2675" i="1"/>
  <c r="P97"/>
  <c r="N101"/>
  <c r="N98"/>
  <c r="K102"/>
  <c r="K374" s="1"/>
  <c r="G101"/>
  <c r="BH101" s="1"/>
  <c r="J2675"/>
  <c r="G2607"/>
  <c r="BH2607" s="1"/>
  <c r="BW2607" s="1"/>
  <c r="C17" i="11"/>
  <c r="C17" i="9"/>
  <c r="D75" i="2"/>
  <c r="C123"/>
  <c r="C600"/>
  <c r="C515"/>
  <c r="C354"/>
  <c r="C287"/>
  <c r="C277"/>
  <c r="C199"/>
  <c r="C12"/>
  <c r="D590"/>
  <c r="C579"/>
  <c r="C490"/>
  <c r="C187"/>
  <c r="C19"/>
  <c r="C38"/>
  <c r="C42"/>
  <c r="D500"/>
  <c r="D354"/>
  <c r="D331"/>
  <c r="D245"/>
  <c r="C159"/>
  <c r="C595"/>
  <c r="D27"/>
  <c r="D403"/>
  <c r="D192"/>
  <c r="M24" i="23"/>
  <c r="Q2675" i="1"/>
  <c r="F1765"/>
  <c r="F2675"/>
  <c r="N2675"/>
  <c r="C545" i="2"/>
  <c r="L39" i="9"/>
  <c r="C524" i="2"/>
  <c r="D575"/>
  <c r="D411"/>
  <c r="D532"/>
  <c r="D524"/>
  <c r="D510"/>
  <c r="C245"/>
  <c r="D515"/>
  <c r="D536"/>
  <c r="G1924" i="1"/>
  <c r="BH1924" s="1"/>
  <c r="C18" i="6" s="1"/>
  <c r="G1130" i="1"/>
  <c r="BH1130" s="1"/>
  <c r="F214"/>
  <c r="BG214" s="1"/>
  <c r="BA2681"/>
  <c r="C575" i="2"/>
  <c r="J2681" i="1"/>
  <c r="F2681"/>
  <c r="BD2681"/>
  <c r="AZ2681"/>
  <c r="P1108"/>
  <c r="BQ1108" s="1"/>
  <c r="L17" i="5" s="1"/>
  <c r="L24" s="1"/>
  <c r="L25" s="1"/>
  <c r="M2681" i="1"/>
  <c r="M1108"/>
  <c r="BN1108" s="1"/>
  <c r="I17" i="5" s="1"/>
  <c r="I24" s="1"/>
  <c r="I25" s="1"/>
  <c r="K2681" i="1"/>
  <c r="G1108"/>
  <c r="BH1108" s="1"/>
  <c r="C17" i="5" s="1"/>
  <c r="G1437" i="1"/>
  <c r="BH1437" s="1"/>
  <c r="D555" i="2"/>
  <c r="BM2647" i="1"/>
  <c r="C559" i="2"/>
  <c r="C250"/>
  <c r="D16" i="15"/>
  <c r="D16" i="34" s="1"/>
  <c r="G2680" i="1"/>
  <c r="Q2680"/>
  <c r="I16" i="15"/>
  <c r="I16" i="34" s="1"/>
  <c r="BC2680" i="1"/>
  <c r="AZ2680"/>
  <c r="P2680"/>
  <c r="F16" i="15"/>
  <c r="F16" i="34" s="1"/>
  <c r="F2672" i="1"/>
  <c r="G485"/>
  <c r="BH485" s="1"/>
  <c r="BW485" s="1"/>
  <c r="G474"/>
  <c r="BH474" s="1"/>
  <c r="BW474" s="1"/>
  <c r="G479"/>
  <c r="BH479" s="1"/>
  <c r="BW479" s="1"/>
  <c r="C14" i="2"/>
  <c r="I32" i="1"/>
  <c r="I33"/>
  <c r="I34"/>
  <c r="BH14"/>
  <c r="C13" i="2"/>
  <c r="F492" i="1"/>
  <c r="BG492" s="1"/>
  <c r="F474"/>
  <c r="BG474" s="1"/>
  <c r="G2454"/>
  <c r="BH2454" s="1"/>
  <c r="BW2454" s="1"/>
  <c r="F1866"/>
  <c r="F1871"/>
  <c r="BG1871" s="1"/>
  <c r="G1030"/>
  <c r="BH1030" s="1"/>
  <c r="BW1030" s="1"/>
  <c r="C10" i="6" l="1"/>
  <c r="D96" i="2"/>
  <c r="R19" i="4"/>
  <c r="R19" i="15" s="1"/>
  <c r="C19"/>
  <c r="S560" i="2"/>
  <c r="T560"/>
  <c r="S101" i="14"/>
  <c r="W24" i="15"/>
  <c r="W24" i="34" s="1"/>
  <c r="Z24" i="15"/>
  <c r="Z24" i="34" s="1"/>
  <c r="D233" i="2"/>
  <c r="BP165" i="1"/>
  <c r="K15" i="14" s="1"/>
  <c r="BS165" i="1"/>
  <c r="N15" i="14" s="1"/>
  <c r="I167" i="1"/>
  <c r="I2679" s="1"/>
  <c r="BJ156"/>
  <c r="F262" i="2" s="1"/>
  <c r="AY156" i="1"/>
  <c r="AY167" s="1"/>
  <c r="AY349" s="1"/>
  <c r="AY165"/>
  <c r="BH1355"/>
  <c r="BW1355" s="1"/>
  <c r="G1359"/>
  <c r="O167"/>
  <c r="O349" s="1"/>
  <c r="BP349" s="1"/>
  <c r="BP156"/>
  <c r="BJ165"/>
  <c r="E15" i="14" s="1"/>
  <c r="R167" i="1"/>
  <c r="BS156"/>
  <c r="L18" i="3"/>
  <c r="F263" i="2"/>
  <c r="F40" i="4"/>
  <c r="F41" i="15"/>
  <c r="L40" i="4"/>
  <c r="I40"/>
  <c r="R37"/>
  <c r="C40"/>
  <c r="D617" i="2"/>
  <c r="M40" i="4"/>
  <c r="N37"/>
  <c r="BS2995" i="1"/>
  <c r="J40" i="4"/>
  <c r="K37"/>
  <c r="BP2995" i="1"/>
  <c r="H37" i="4"/>
  <c r="BM2995" i="1"/>
  <c r="G40" i="4"/>
  <c r="BY2885" i="1"/>
  <c r="BY2995" s="1"/>
  <c r="E37" i="4"/>
  <c r="BJ2995" i="1"/>
  <c r="S37" i="4"/>
  <c r="D39" i="9" s="1"/>
  <c r="D40" i="4"/>
  <c r="D41" i="15" s="1"/>
  <c r="BY2883" i="1"/>
  <c r="E189" i="14"/>
  <c r="T189" s="1"/>
  <c r="BB35" i="1"/>
  <c r="CC35" s="1"/>
  <c r="C101" i="14"/>
  <c r="R101" s="1"/>
  <c r="I99" i="1"/>
  <c r="BJ99" s="1"/>
  <c r="I100"/>
  <c r="BJ100" s="1"/>
  <c r="C445" i="2"/>
  <c r="BE35" i="1"/>
  <c r="CF35" s="1"/>
  <c r="I35"/>
  <c r="I75" i="2"/>
  <c r="I115" s="1"/>
  <c r="T17" i="7"/>
  <c r="BY10" i="1"/>
  <c r="H7" i="14"/>
  <c r="N7"/>
  <c r="N164" s="1"/>
  <c r="BW100" i="1"/>
  <c r="I101"/>
  <c r="BJ101" s="1"/>
  <c r="BW98"/>
  <c r="BJ13"/>
  <c r="BY13" s="1"/>
  <c r="BJ34"/>
  <c r="BX1280"/>
  <c r="BJ12"/>
  <c r="BJ33"/>
  <c r="F10" i="2" s="1"/>
  <c r="BS35" i="1"/>
  <c r="N7" i="4" s="1"/>
  <c r="BS33" i="1"/>
  <c r="O10" i="2" s="1"/>
  <c r="O12" s="1"/>
  <c r="O46" s="1"/>
  <c r="BJ11" i="1"/>
  <c r="BW737"/>
  <c r="C83" i="2"/>
  <c r="BX1237" i="1"/>
  <c r="BP35"/>
  <c r="K7" i="4" s="1"/>
  <c r="BP31" i="1"/>
  <c r="L8" i="2" s="1"/>
  <c r="L12" s="1"/>
  <c r="L46" s="1"/>
  <c r="BM35" i="1"/>
  <c r="H7" i="4" s="1"/>
  <c r="BM31" i="1"/>
  <c r="I8" i="2" s="1"/>
  <c r="I12" s="1"/>
  <c r="I46" s="1"/>
  <c r="D151" i="14"/>
  <c r="D21" i="8"/>
  <c r="J567" i="2"/>
  <c r="I178" i="14"/>
  <c r="G567" i="2"/>
  <c r="E173" i="14"/>
  <c r="T43"/>
  <c r="H17" i="3" s="1"/>
  <c r="E50" i="14"/>
  <c r="E166"/>
  <c r="T166" s="1"/>
  <c r="T10"/>
  <c r="E10" i="3" s="1"/>
  <c r="BW2639" i="1"/>
  <c r="F21" i="8"/>
  <c r="F151" i="14"/>
  <c r="BW1406" i="1"/>
  <c r="S494" i="2" s="1"/>
  <c r="D494"/>
  <c r="BW1436" i="1"/>
  <c r="S558" i="2" s="1"/>
  <c r="S559" s="1"/>
  <c r="D558"/>
  <c r="D559" s="1"/>
  <c r="G152" i="14"/>
  <c r="G22" i="8"/>
  <c r="M151" i="14"/>
  <c r="M21" i="8"/>
  <c r="BW862" i="1"/>
  <c r="S136" i="2" s="1"/>
  <c r="D136"/>
  <c r="BY2654" i="1"/>
  <c r="BX738"/>
  <c r="L349"/>
  <c r="BM349" s="1"/>
  <c r="BY41"/>
  <c r="U72" i="2" s="1"/>
  <c r="M567"/>
  <c r="L178" i="14"/>
  <c r="BY43" i="1"/>
  <c r="U74" i="2" s="1"/>
  <c r="F74"/>
  <c r="F152" i="14"/>
  <c r="F22" i="8"/>
  <c r="F22" i="15" s="1"/>
  <c r="F22" i="34" s="1"/>
  <c r="H152" i="14"/>
  <c r="H22" i="8"/>
  <c r="L10" i="3"/>
  <c r="H567" i="2"/>
  <c r="K567"/>
  <c r="J178" i="14"/>
  <c r="K173"/>
  <c r="K50"/>
  <c r="N173"/>
  <c r="N50"/>
  <c r="BY39" i="1"/>
  <c r="U70" i="2" s="1"/>
  <c r="F70"/>
  <c r="D152" i="14"/>
  <c r="D22" i="8"/>
  <c r="C152" i="14"/>
  <c r="R152" s="1"/>
  <c r="R22" i="3" s="1"/>
  <c r="C22" i="8"/>
  <c r="R22" s="1"/>
  <c r="J151" i="14"/>
  <c r="J21" i="8"/>
  <c r="BW863" i="1"/>
  <c r="S137" i="2" s="1"/>
  <c r="D137"/>
  <c r="R37" i="14"/>
  <c r="F11" i="3" s="1"/>
  <c r="H127" i="14"/>
  <c r="T120"/>
  <c r="Q17" i="3" s="1"/>
  <c r="R124" i="14"/>
  <c r="O21" i="3" s="1"/>
  <c r="C127" i="14"/>
  <c r="R127" s="1"/>
  <c r="O24" i="3" s="1"/>
  <c r="AB12" i="2"/>
  <c r="AB46" s="1"/>
  <c r="AB618" s="1"/>
  <c r="BY154" i="1"/>
  <c r="BY165" s="1"/>
  <c r="L75" i="2"/>
  <c r="L115" s="1"/>
  <c r="BW1128" i="1"/>
  <c r="C44" i="14"/>
  <c r="R44" s="1"/>
  <c r="F18" i="3" s="1"/>
  <c r="N567" i="2"/>
  <c r="E152" i="14"/>
  <c r="E22" i="8"/>
  <c r="E567" i="2"/>
  <c r="H173" i="14"/>
  <c r="H50"/>
  <c r="D544" i="2"/>
  <c r="C70" i="14"/>
  <c r="G21" i="8"/>
  <c r="G151" i="14"/>
  <c r="I151"/>
  <c r="I21" i="8"/>
  <c r="I24" s="1"/>
  <c r="M152" i="14"/>
  <c r="M22" i="8"/>
  <c r="L151" i="14"/>
  <c r="L21" i="8"/>
  <c r="L24" s="1"/>
  <c r="F2152" i="1"/>
  <c r="BG2152" s="1"/>
  <c r="BW1237"/>
  <c r="O75" i="2"/>
  <c r="O115" s="1"/>
  <c r="BY160" i="1"/>
  <c r="C543" i="2"/>
  <c r="C547" s="1"/>
  <c r="BW1290" i="1"/>
  <c r="S280" i="2" s="1"/>
  <c r="S281" s="1"/>
  <c r="S342" s="1"/>
  <c r="D280"/>
  <c r="D281" s="1"/>
  <c r="D342" s="1"/>
  <c r="BX2658" i="1"/>
  <c r="BY1865"/>
  <c r="BY1864"/>
  <c r="Y12" i="2"/>
  <c r="Y46" s="1"/>
  <c r="Y618" s="1"/>
  <c r="K164" i="14"/>
  <c r="P369" i="1"/>
  <c r="BQ369" s="1"/>
  <c r="BQ97"/>
  <c r="O1285"/>
  <c r="BP1237"/>
  <c r="N369"/>
  <c r="BO369" s="1"/>
  <c r="BO97"/>
  <c r="F1063"/>
  <c r="BG1063" s="1"/>
  <c r="BG1062"/>
  <c r="R21" i="4"/>
  <c r="C21" i="9" s="1"/>
  <c r="BW298" i="1"/>
  <c r="BP2647"/>
  <c r="K373"/>
  <c r="BL373" s="1"/>
  <c r="BL101"/>
  <c r="F1286"/>
  <c r="BG1286" s="1"/>
  <c r="BG1285"/>
  <c r="K369"/>
  <c r="BL369" s="1"/>
  <c r="BL97"/>
  <c r="L98"/>
  <c r="BM55"/>
  <c r="BY55" s="1"/>
  <c r="R59"/>
  <c r="BS59" s="1"/>
  <c r="N10" i="4" s="1"/>
  <c r="BS57" i="1"/>
  <c r="BY57" s="1"/>
  <c r="F371"/>
  <c r="BG371" s="1"/>
  <c r="BG99"/>
  <c r="H1286"/>
  <c r="BI1286" s="1"/>
  <c r="BI1285"/>
  <c r="N1286"/>
  <c r="BO1286" s="1"/>
  <c r="BO1285"/>
  <c r="C22" i="5"/>
  <c r="BW1437" i="1"/>
  <c r="C18" i="5"/>
  <c r="BW1130" i="1"/>
  <c r="BL374"/>
  <c r="BL102"/>
  <c r="BW1657"/>
  <c r="C495" i="2"/>
  <c r="C503" s="1"/>
  <c r="BG2113" i="1"/>
  <c r="G1475"/>
  <c r="BH1475" s="1"/>
  <c r="BW1475" s="1"/>
  <c r="BH1472"/>
  <c r="BW1472" s="1"/>
  <c r="F370"/>
  <c r="BG370" s="1"/>
  <c r="BG98"/>
  <c r="BL1866"/>
  <c r="K2152"/>
  <c r="BL2152" s="1"/>
  <c r="BM2639"/>
  <c r="L2658"/>
  <c r="BM2658" s="1"/>
  <c r="F1475"/>
  <c r="BG1475" s="1"/>
  <c r="BG1473"/>
  <c r="Q369"/>
  <c r="BR369" s="1"/>
  <c r="BR97"/>
  <c r="BX1108"/>
  <c r="D17" i="5"/>
  <c r="E17" s="1"/>
  <c r="F1030" i="1"/>
  <c r="BG1030" s="1"/>
  <c r="BG1029"/>
  <c r="R1285"/>
  <c r="BS1237"/>
  <c r="BQ1866"/>
  <c r="P2152"/>
  <c r="BQ2152" s="1"/>
  <c r="R14" i="4"/>
  <c r="C14" i="9" s="1"/>
  <c r="E14" s="1"/>
  <c r="BW149" i="1"/>
  <c r="Q371"/>
  <c r="BR371" s="1"/>
  <c r="BX371" s="1"/>
  <c r="BR99"/>
  <c r="BX99" s="1"/>
  <c r="BI1866"/>
  <c r="H2152"/>
  <c r="BI2152" s="1"/>
  <c r="BJ1869"/>
  <c r="I2063"/>
  <c r="BJ2063" s="1"/>
  <c r="BS1870"/>
  <c r="R2064"/>
  <c r="BS2064" s="1"/>
  <c r="BM1869"/>
  <c r="L2063"/>
  <c r="F2148"/>
  <c r="BG2148" s="1"/>
  <c r="BG2009"/>
  <c r="M1286"/>
  <c r="BN1286" s="1"/>
  <c r="BN1285"/>
  <c r="BW2658"/>
  <c r="BX737"/>
  <c r="BX1871"/>
  <c r="BY1232"/>
  <c r="BW739"/>
  <c r="BY751"/>
  <c r="BY2495"/>
  <c r="BY44"/>
  <c r="I97"/>
  <c r="BW1280"/>
  <c r="BW371"/>
  <c r="BY54"/>
  <c r="BX372"/>
  <c r="BX2647"/>
  <c r="BY42"/>
  <c r="U73" i="2" s="1"/>
  <c r="BY40" i="1"/>
  <c r="U71" i="2" s="1"/>
  <c r="I1285" i="1"/>
  <c r="BJ1237"/>
  <c r="BO1866"/>
  <c r="N2152"/>
  <c r="BO2152" s="1"/>
  <c r="F21" i="11"/>
  <c r="BW1407" i="1"/>
  <c r="C84" i="2"/>
  <c r="BG725" i="1"/>
  <c r="F2682"/>
  <c r="BG1924"/>
  <c r="C13" i="9"/>
  <c r="BW120" i="1"/>
  <c r="N373"/>
  <c r="BO373" s="1"/>
  <c r="BO101"/>
  <c r="BH1866"/>
  <c r="C13" i="6" s="1"/>
  <c r="G2152" i="1"/>
  <c r="BH2152" s="1"/>
  <c r="C21" i="7"/>
  <c r="R21" s="1"/>
  <c r="BW2560" i="1"/>
  <c r="BW1108"/>
  <c r="F17" i="5"/>
  <c r="C16"/>
  <c r="BW1092" i="1"/>
  <c r="BJ2639"/>
  <c r="I2658"/>
  <c r="BJ2658" s="1"/>
  <c r="G1286"/>
  <c r="BH1286" s="1"/>
  <c r="BH1285"/>
  <c r="C85" i="2"/>
  <c r="BG726" i="1"/>
  <c r="BW2142"/>
  <c r="R22" i="6" s="1"/>
  <c r="J369" i="1"/>
  <c r="BK369" s="1"/>
  <c r="BK97"/>
  <c r="G369"/>
  <c r="BH369" s="1"/>
  <c r="BH97"/>
  <c r="BS1869"/>
  <c r="R2063"/>
  <c r="BP1869"/>
  <c r="O2063"/>
  <c r="C11" i="5"/>
  <c r="BW870" i="1"/>
  <c r="O101"/>
  <c r="BP101" s="1"/>
  <c r="BP58"/>
  <c r="BY58" s="1"/>
  <c r="C11" i="4"/>
  <c r="BW85" i="1"/>
  <c r="C18" i="23"/>
  <c r="BW1919" i="1"/>
  <c r="S544" i="2" s="1"/>
  <c r="K1286" i="1"/>
  <c r="BL1286" s="1"/>
  <c r="BL1285"/>
  <c r="Q1286"/>
  <c r="BR1286" s="1"/>
  <c r="BR1285"/>
  <c r="BW1871"/>
  <c r="BW738"/>
  <c r="BY2140"/>
  <c r="BY551"/>
  <c r="BY1107"/>
  <c r="BY1106"/>
  <c r="I59"/>
  <c r="BJ59" s="1"/>
  <c r="E10" i="4" s="1"/>
  <c r="BW99" i="1"/>
  <c r="BX100"/>
  <c r="BY56"/>
  <c r="N370"/>
  <c r="BO370" s="1"/>
  <c r="BX370" s="1"/>
  <c r="BO98"/>
  <c r="BX98" s="1"/>
  <c r="BP2639"/>
  <c r="O2658"/>
  <c r="BP2658" s="1"/>
  <c r="C560" i="2"/>
  <c r="C567" s="1"/>
  <c r="BG2142" i="1"/>
  <c r="BX2142"/>
  <c r="S22" i="6" s="1"/>
  <c r="BP1870" i="1"/>
  <c r="O2064"/>
  <c r="BP2064" s="1"/>
  <c r="C398" i="2"/>
  <c r="BG1866" i="1"/>
  <c r="BW1924"/>
  <c r="R18" i="6" s="1"/>
  <c r="F1766" i="1"/>
  <c r="BG1766" s="1"/>
  <c r="BG1765"/>
  <c r="BH2113"/>
  <c r="BN1866"/>
  <c r="M2152"/>
  <c r="BN2152" s="1"/>
  <c r="BS2647"/>
  <c r="R2658"/>
  <c r="BS2658" s="1"/>
  <c r="L1285"/>
  <c r="BM1237"/>
  <c r="C23" i="5"/>
  <c r="BW1463" i="1"/>
  <c r="BR1866"/>
  <c r="Q2152"/>
  <c r="BR2152" s="1"/>
  <c r="M369"/>
  <c r="BN369" s="1"/>
  <c r="BN97"/>
  <c r="BK1866"/>
  <c r="J2152"/>
  <c r="BK2152" s="1"/>
  <c r="BJ1870"/>
  <c r="I2064"/>
  <c r="BM1870"/>
  <c r="L2064"/>
  <c r="BM2064" s="1"/>
  <c r="J1286"/>
  <c r="BK1286" s="1"/>
  <c r="BK1285"/>
  <c r="P1286"/>
  <c r="BQ1286" s="1"/>
  <c r="BQ1285"/>
  <c r="BY2141"/>
  <c r="I98"/>
  <c r="BJ98" s="1"/>
  <c r="BX739"/>
  <c r="BW370"/>
  <c r="BX2639"/>
  <c r="BW101"/>
  <c r="BW2647"/>
  <c r="D200" i="23"/>
  <c r="C10" i="4"/>
  <c r="BW59" i="1"/>
  <c r="BW14"/>
  <c r="R1280"/>
  <c r="BS1280" s="1"/>
  <c r="L1280"/>
  <c r="BM1280" s="1"/>
  <c r="O1280"/>
  <c r="BP1280" s="1"/>
  <c r="Q740"/>
  <c r="BR740" s="1"/>
  <c r="I1280"/>
  <c r="BJ1280" s="1"/>
  <c r="L59"/>
  <c r="K740"/>
  <c r="BL740" s="1"/>
  <c r="M740"/>
  <c r="BN740" s="1"/>
  <c r="F373"/>
  <c r="BG373" s="1"/>
  <c r="G372"/>
  <c r="BH372" s="1"/>
  <c r="BW372" s="1"/>
  <c r="G373"/>
  <c r="BH373" s="1"/>
  <c r="BW373" s="1"/>
  <c r="G350"/>
  <c r="BH350" s="1"/>
  <c r="BW350" s="1"/>
  <c r="AY12"/>
  <c r="AY33" s="1"/>
  <c r="BB373"/>
  <c r="CC373" s="1"/>
  <c r="BB350"/>
  <c r="CC350" s="1"/>
  <c r="F372"/>
  <c r="BG372" s="1"/>
  <c r="J740"/>
  <c r="BK740" s="1"/>
  <c r="H740"/>
  <c r="BI740" s="1"/>
  <c r="P740"/>
  <c r="BQ740" s="1"/>
  <c r="BE373"/>
  <c r="CF373" s="1"/>
  <c r="BE350"/>
  <c r="CF350" s="1"/>
  <c r="N740"/>
  <c r="BO740" s="1"/>
  <c r="F102"/>
  <c r="F374" s="1"/>
  <c r="X24" i="4"/>
  <c r="AA24"/>
  <c r="R23"/>
  <c r="C23" i="11" s="1"/>
  <c r="S14" i="4"/>
  <c r="I14" i="1"/>
  <c r="BJ14" s="1"/>
  <c r="O59"/>
  <c r="AY97"/>
  <c r="AY369" s="1"/>
  <c r="AY59"/>
  <c r="AY102" s="1"/>
  <c r="AY374" s="1"/>
  <c r="Y24" i="4"/>
  <c r="V24"/>
  <c r="S18"/>
  <c r="S11"/>
  <c r="T16"/>
  <c r="T22"/>
  <c r="S21"/>
  <c r="D21" i="11" s="1"/>
  <c r="T19" i="4"/>
  <c r="T12"/>
  <c r="T20"/>
  <c r="S23"/>
  <c r="R18"/>
  <c r="C18" i="11" s="1"/>
  <c r="AY44" i="1"/>
  <c r="AY13"/>
  <c r="AY34" s="1"/>
  <c r="AY11"/>
  <c r="AY32" s="1"/>
  <c r="P2683"/>
  <c r="O19" i="34"/>
  <c r="BC2683" i="1"/>
  <c r="F350"/>
  <c r="BG350" s="1"/>
  <c r="D259" i="2"/>
  <c r="C168" i="14"/>
  <c r="R168" s="1"/>
  <c r="C172"/>
  <c r="R172" s="1"/>
  <c r="C179"/>
  <c r="R179" s="1"/>
  <c r="C170"/>
  <c r="R170" s="1"/>
  <c r="C24" i="2"/>
  <c r="C27" s="1"/>
  <c r="L17" i="15"/>
  <c r="L17" i="34" s="1"/>
  <c r="D583" i="2"/>
  <c r="C17" i="15"/>
  <c r="C17" i="34" s="1"/>
  <c r="I17" i="15"/>
  <c r="I17" i="34" s="1"/>
  <c r="P17" i="15"/>
  <c r="P17" i="34" s="1"/>
  <c r="O17" i="15"/>
  <c r="O17" i="34" s="1"/>
  <c r="J17" i="15"/>
  <c r="J17" i="34" s="1"/>
  <c r="G17" i="15"/>
  <c r="G17" i="34" s="1"/>
  <c r="M17" i="15"/>
  <c r="M17" i="34" s="1"/>
  <c r="O15" i="9"/>
  <c r="R23" i="11"/>
  <c r="R20"/>
  <c r="R20" i="9"/>
  <c r="R23"/>
  <c r="P7" i="11"/>
  <c r="P7" i="9"/>
  <c r="R15" i="11"/>
  <c r="R16"/>
  <c r="R15" i="9"/>
  <c r="D193" i="2"/>
  <c r="J16" i="15"/>
  <c r="J16" i="34" s="1"/>
  <c r="L16" i="15"/>
  <c r="L16" i="34" s="1"/>
  <c r="M16" i="15"/>
  <c r="M16" i="34" s="1"/>
  <c r="G16" i="15"/>
  <c r="G16" i="34" s="1"/>
  <c r="I18" i="15"/>
  <c r="I18" i="34" s="1"/>
  <c r="K2682" i="1"/>
  <c r="Q2682"/>
  <c r="P22" i="15"/>
  <c r="P22" i="34" s="1"/>
  <c r="BC2686" i="1"/>
  <c r="J22" i="15"/>
  <c r="J22" i="34" s="1"/>
  <c r="M2686" i="1"/>
  <c r="I22" i="15"/>
  <c r="I22" i="34" s="1"/>
  <c r="L17" i="9"/>
  <c r="L16"/>
  <c r="L14"/>
  <c r="G2292" i="1"/>
  <c r="BH2292" s="1"/>
  <c r="BW2292" s="1"/>
  <c r="D12" i="15"/>
  <c r="D12" i="34" s="1"/>
  <c r="M12" i="15"/>
  <c r="M12" i="34" s="1"/>
  <c r="I12" i="15"/>
  <c r="I12" i="34" s="1"/>
  <c r="P12" i="15"/>
  <c r="P12" i="34" s="1"/>
  <c r="L12" i="15"/>
  <c r="L12" i="34" s="1"/>
  <c r="O12" i="9"/>
  <c r="F2544" i="1"/>
  <c r="BG2544" s="1"/>
  <c r="C399" i="2"/>
  <c r="C429" s="1"/>
  <c r="D429"/>
  <c r="G2544" i="1"/>
  <c r="BH2544" s="1"/>
  <c r="BW2544" s="1"/>
  <c r="C12" i="15"/>
  <c r="C12" i="34" s="1"/>
  <c r="L1866" i="1"/>
  <c r="F39" i="9"/>
  <c r="O2991" i="1"/>
  <c r="L2880"/>
  <c r="L2886" s="1"/>
  <c r="BM2886" s="1"/>
  <c r="H37" i="5" s="1"/>
  <c r="H40" s="1"/>
  <c r="L2991" i="1"/>
  <c r="R2804"/>
  <c r="Q36" i="3"/>
  <c r="O2988" i="1"/>
  <c r="K40" i="7" s="1"/>
  <c r="L2804" i="1"/>
  <c r="R2988"/>
  <c r="N40" i="7" s="1"/>
  <c r="O41" i="9"/>
  <c r="O42" s="1"/>
  <c r="C192" i="14"/>
  <c r="O2880" i="1"/>
  <c r="O2886" s="1"/>
  <c r="BP2886" s="1"/>
  <c r="K37" i="5" s="1"/>
  <c r="K40" s="1"/>
  <c r="G39" i="9"/>
  <c r="O2804" i="1"/>
  <c r="Q40" i="7"/>
  <c r="G24" i="23"/>
  <c r="G12" i="15"/>
  <c r="G12" i="34" s="1"/>
  <c r="C36" i="3"/>
  <c r="K24" i="23"/>
  <c r="N24"/>
  <c r="S11" i="11"/>
  <c r="J20" i="9"/>
  <c r="P22"/>
  <c r="H24" i="23"/>
  <c r="J24"/>
  <c r="D36" i="3"/>
  <c r="N2961" i="1"/>
  <c r="N2996" s="1"/>
  <c r="N2991"/>
  <c r="J192" i="14" s="1"/>
  <c r="P192"/>
  <c r="O192"/>
  <c r="M2961" i="1"/>
  <c r="M2991"/>
  <c r="I192" i="14" s="1"/>
  <c r="M192"/>
  <c r="H40" i="7"/>
  <c r="C173" i="14"/>
  <c r="R173" s="1"/>
  <c r="P2990" i="1"/>
  <c r="I2880"/>
  <c r="I2886" s="1"/>
  <c r="BJ2886" s="1"/>
  <c r="U33" i="3"/>
  <c r="BA2677" i="1"/>
  <c r="R2880"/>
  <c r="R2886" s="1"/>
  <c r="BS2886" s="1"/>
  <c r="N37" i="5" s="1"/>
  <c r="N40" s="1"/>
  <c r="K2990" i="1"/>
  <c r="H2990"/>
  <c r="M2990"/>
  <c r="Q2677"/>
  <c r="I15" i="15"/>
  <c r="I15" i="34" s="1"/>
  <c r="M3018" i="1"/>
  <c r="I1866"/>
  <c r="R2676"/>
  <c r="N2686"/>
  <c r="Q2990"/>
  <c r="P7" i="15"/>
  <c r="P7" i="34" s="1"/>
  <c r="Q3018" i="1"/>
  <c r="P3018"/>
  <c r="L15" i="15"/>
  <c r="L15" i="34" s="1"/>
  <c r="O2803" i="1"/>
  <c r="L101"/>
  <c r="G740"/>
  <c r="BH740" s="1"/>
  <c r="F40" i="9"/>
  <c r="BB2685" i="1"/>
  <c r="I2142"/>
  <c r="BJ2142" s="1"/>
  <c r="E22" i="6" s="1"/>
  <c r="R738" i="1"/>
  <c r="BS738" s="1"/>
  <c r="R101"/>
  <c r="Q2995"/>
  <c r="F740"/>
  <c r="BG740" s="1"/>
  <c r="BD2686"/>
  <c r="L2142"/>
  <c r="BM2142" s="1"/>
  <c r="H22" i="6" s="1"/>
  <c r="F15" i="15"/>
  <c r="F15" i="34" s="1"/>
  <c r="P2996" i="1"/>
  <c r="F2686"/>
  <c r="H2686"/>
  <c r="P2682"/>
  <c r="I2676"/>
  <c r="O99"/>
  <c r="K2672"/>
  <c r="K2686"/>
  <c r="R99"/>
  <c r="N2995"/>
  <c r="G2995"/>
  <c r="O2819"/>
  <c r="BE2681"/>
  <c r="O98"/>
  <c r="F3018"/>
  <c r="R2680"/>
  <c r="N2682"/>
  <c r="O2895"/>
  <c r="L2895"/>
  <c r="F20" i="15"/>
  <c r="F20" i="34" s="1"/>
  <c r="AZ2677" i="1"/>
  <c r="N2990"/>
  <c r="D91" i="2"/>
  <c r="BC2672" i="1"/>
  <c r="M2682"/>
  <c r="L20" i="15"/>
  <c r="L20" i="34" s="1"/>
  <c r="G2990" i="1"/>
  <c r="I3017"/>
  <c r="R2895"/>
  <c r="O739"/>
  <c r="BP739" s="1"/>
  <c r="H3018"/>
  <c r="BD2677"/>
  <c r="L1871"/>
  <c r="BM1871" s="1"/>
  <c r="G2449"/>
  <c r="BH2449" s="1"/>
  <c r="BW2449" s="1"/>
  <c r="I3007"/>
  <c r="I739"/>
  <c r="BJ739" s="1"/>
  <c r="BA2678"/>
  <c r="BA2682"/>
  <c r="M2995"/>
  <c r="BB2676"/>
  <c r="R737"/>
  <c r="BS737" s="1"/>
  <c r="D192" i="14"/>
  <c r="F2449" i="1"/>
  <c r="BG2449" s="1"/>
  <c r="I2895"/>
  <c r="H2684"/>
  <c r="C193" i="2"/>
  <c r="R2142" i="1"/>
  <c r="BS2142" s="1"/>
  <c r="N22" i="6" s="1"/>
  <c r="O3016" i="1"/>
  <c r="L2985"/>
  <c r="L2990" s="1"/>
  <c r="BB2687"/>
  <c r="O2685"/>
  <c r="P2672"/>
  <c r="I23" i="15"/>
  <c r="I23" i="34" s="1"/>
  <c r="P24" i="8"/>
  <c r="O24"/>
  <c r="BE2685" i="1"/>
  <c r="L2685"/>
  <c r="I2685"/>
  <c r="I20" i="9"/>
  <c r="O2142" i="1"/>
  <c r="BP2142" s="1"/>
  <c r="K22" i="6" s="1"/>
  <c r="O1871" i="1"/>
  <c r="BP1871" s="1"/>
  <c r="L2819"/>
  <c r="H2995"/>
  <c r="O3014"/>
  <c r="L192" i="14"/>
  <c r="R2685" i="1"/>
  <c r="L97"/>
  <c r="N3018"/>
  <c r="N2677"/>
  <c r="J2686"/>
  <c r="F1359"/>
  <c r="I2819"/>
  <c r="P11" i="15"/>
  <c r="P11" i="34" s="1"/>
  <c r="F2683" i="1"/>
  <c r="L41" i="9"/>
  <c r="C38"/>
  <c r="J12" i="15"/>
  <c r="J12" i="34" s="1"/>
  <c r="P14" i="15"/>
  <c r="P14" i="34" s="1"/>
  <c r="I14" i="15"/>
  <c r="I14" i="34" s="1"/>
  <c r="L2678" i="1"/>
  <c r="C171" i="14"/>
  <c r="R171" s="1"/>
  <c r="J15" i="15"/>
  <c r="J15" i="34" s="1"/>
  <c r="L23" i="15"/>
  <c r="L23" i="34" s="1"/>
  <c r="Q24" i="23"/>
  <c r="U32" i="3"/>
  <c r="R13" i="11"/>
  <c r="BD1480" i="1"/>
  <c r="E40" i="7"/>
  <c r="K2995" i="1"/>
  <c r="K2684"/>
  <c r="G2263"/>
  <c r="BH2263" s="1"/>
  <c r="BW2263" s="1"/>
  <c r="L3017"/>
  <c r="L739"/>
  <c r="BM739" s="1"/>
  <c r="BE2676"/>
  <c r="V33" i="3"/>
  <c r="J2995" i="1"/>
  <c r="L737"/>
  <c r="BM737" s="1"/>
  <c r="G3018"/>
  <c r="R3017"/>
  <c r="C15" i="15"/>
  <c r="C15" i="34" s="1"/>
  <c r="I2678" i="1"/>
  <c r="P2674"/>
  <c r="R2819"/>
  <c r="L100"/>
  <c r="K3018"/>
  <c r="D20" i="15"/>
  <c r="D20" i="34" s="1"/>
  <c r="F2610" i="1"/>
  <c r="BG2610" s="1"/>
  <c r="R40" i="8"/>
  <c r="AZ1478" i="1"/>
  <c r="AZ2674"/>
  <c r="C179" i="2"/>
  <c r="G875" i="1"/>
  <c r="BH875" s="1"/>
  <c r="BW875" s="1"/>
  <c r="I738"/>
  <c r="BJ738" s="1"/>
  <c r="F1480"/>
  <c r="G727"/>
  <c r="BH727" s="1"/>
  <c r="BW727" s="1"/>
  <c r="G874"/>
  <c r="BH874" s="1"/>
  <c r="BW874" s="1"/>
  <c r="F727"/>
  <c r="BG727" s="1"/>
  <c r="F874"/>
  <c r="BG874" s="1"/>
  <c r="M2684"/>
  <c r="P2684"/>
  <c r="G2684"/>
  <c r="I20" i="15"/>
  <c r="I20" i="34" s="1"/>
  <c r="F2684" i="1"/>
  <c r="V12" i="3"/>
  <c r="M23" i="15"/>
  <c r="M23" i="34" s="1"/>
  <c r="O15" i="15"/>
  <c r="O15" i="34" s="1"/>
  <c r="I11" i="15"/>
  <c r="I11" i="34" s="1"/>
  <c r="O23" i="15"/>
  <c r="O23" i="34" s="1"/>
  <c r="F23" i="15"/>
  <c r="F23" i="34" s="1"/>
  <c r="D14" i="15"/>
  <c r="D14" i="34" s="1"/>
  <c r="S41" i="9"/>
  <c r="S42" s="1"/>
  <c r="F192" i="14"/>
  <c r="P23" i="15"/>
  <c r="P23" i="34" s="1"/>
  <c r="M15" i="15"/>
  <c r="M15" i="34" s="1"/>
  <c r="L14" i="15"/>
  <c r="L14" i="34" s="1"/>
  <c r="P24" i="4"/>
  <c r="F38" i="9"/>
  <c r="BD2674" i="1"/>
  <c r="R3014"/>
  <c r="P2995"/>
  <c r="L2800"/>
  <c r="AZ2686"/>
  <c r="H2996"/>
  <c r="L2676"/>
  <c r="BC2677"/>
  <c r="G2686"/>
  <c r="BD1478"/>
  <c r="J24" i="3"/>
  <c r="J3018" i="1"/>
  <c r="F19" i="11"/>
  <c r="L36" i="3"/>
  <c r="O14" i="15"/>
  <c r="O14" i="34" s="1"/>
  <c r="O2680" i="1"/>
  <c r="BB2681"/>
  <c r="F2263"/>
  <c r="BG2263" s="1"/>
  <c r="R1866"/>
  <c r="J23" i="15"/>
  <c r="J23" i="34" s="1"/>
  <c r="L2961" i="1"/>
  <c r="F1468"/>
  <c r="BG1468" s="1"/>
  <c r="D23" i="15"/>
  <c r="D23" i="34" s="1"/>
  <c r="AZ2683" i="1"/>
  <c r="R100"/>
  <c r="BD2684"/>
  <c r="V34" i="3"/>
  <c r="O1866" i="1"/>
  <c r="R3007"/>
  <c r="K2677"/>
  <c r="Q2672"/>
  <c r="M2672"/>
  <c r="Q102"/>
  <c r="Q374" s="1"/>
  <c r="G192" i="14"/>
  <c r="I3014" i="1"/>
  <c r="C270" i="2"/>
  <c r="L3016" i="1"/>
  <c r="BB2679"/>
  <c r="O3007"/>
  <c r="L2679"/>
  <c r="O2961"/>
  <c r="O2985"/>
  <c r="O3017"/>
  <c r="E38" i="9"/>
  <c r="I2985" i="1"/>
  <c r="I3016"/>
  <c r="O2995"/>
  <c r="L3007"/>
  <c r="P2677"/>
  <c r="BE2680"/>
  <c r="C40" i="9"/>
  <c r="M2683" i="1"/>
  <c r="I19" i="34"/>
  <c r="AZ1479" i="1"/>
  <c r="O738"/>
  <c r="BP738" s="1"/>
  <c r="O100"/>
  <c r="C358" i="2"/>
  <c r="C359" s="1"/>
  <c r="F1023" i="1"/>
  <c r="AZ2682"/>
  <c r="G102"/>
  <c r="G374" s="1"/>
  <c r="G38" i="9"/>
  <c r="Q2961" i="1"/>
  <c r="BE2679"/>
  <c r="R2800"/>
  <c r="J2961"/>
  <c r="J14" i="15"/>
  <c r="J14" i="34" s="1"/>
  <c r="K2961" i="1"/>
  <c r="G14" i="15"/>
  <c r="G14" i="34" s="1"/>
  <c r="R2985" i="1"/>
  <c r="O2676"/>
  <c r="AZ2678"/>
  <c r="F2065"/>
  <c r="BG2065" s="1"/>
  <c r="L3014"/>
  <c r="R3016"/>
  <c r="G2610"/>
  <c r="BH2610" s="1"/>
  <c r="BW2610" s="1"/>
  <c r="C41" i="9"/>
  <c r="I1871" i="1"/>
  <c r="BJ1871" s="1"/>
  <c r="O737"/>
  <c r="BP737" s="1"/>
  <c r="L2687"/>
  <c r="D19" i="34"/>
  <c r="H2683" i="1"/>
  <c r="J2678"/>
  <c r="D86" i="2"/>
  <c r="G1478" i="1"/>
  <c r="R2687"/>
  <c r="I2800"/>
  <c r="I2803"/>
  <c r="F2677"/>
  <c r="Q16" i="15"/>
  <c r="Q16" i="34" s="1"/>
  <c r="L19"/>
  <c r="G2677" i="1"/>
  <c r="H2677"/>
  <c r="BA2672"/>
  <c r="Q2684"/>
  <c r="I2687"/>
  <c r="R2678"/>
  <c r="P1479"/>
  <c r="L738"/>
  <c r="BM738" s="1"/>
  <c r="I737"/>
  <c r="BJ737" s="1"/>
  <c r="BB2678"/>
  <c r="M2677"/>
  <c r="BD2672"/>
  <c r="C341" i="2"/>
  <c r="C342" s="1"/>
  <c r="T36" i="3"/>
  <c r="O97" i="1"/>
  <c r="F15" i="9"/>
  <c r="G23" i="15"/>
  <c r="G23" i="34" s="1"/>
  <c r="O22" i="15"/>
  <c r="O22" i="34" s="1"/>
  <c r="R18" i="9"/>
  <c r="P14" i="11"/>
  <c r="O23"/>
  <c r="C75" i="2"/>
  <c r="Q1479" i="1"/>
  <c r="D444" i="2"/>
  <c r="D483" s="1"/>
  <c r="C176" i="14"/>
  <c r="R176" s="1"/>
  <c r="O20" i="9"/>
  <c r="Q2686" i="1"/>
  <c r="P2686"/>
  <c r="L11" i="15"/>
  <c r="L11" i="34" s="1"/>
  <c r="G11" i="15"/>
  <c r="G11" i="34" s="1"/>
  <c r="D11" i="15"/>
  <c r="D11" i="34" s="1"/>
  <c r="C173" i="2"/>
  <c r="O11" i="15"/>
  <c r="O11" i="34" s="1"/>
  <c r="S10" i="11"/>
  <c r="C12" i="9"/>
  <c r="O19"/>
  <c r="Q16" i="11"/>
  <c r="O17"/>
  <c r="P22"/>
  <c r="O2687" i="1"/>
  <c r="BC1480"/>
  <c r="CM349"/>
  <c r="CM354" s="1"/>
  <c r="CM345"/>
  <c r="CM351" s="1"/>
  <c r="CM356" s="1"/>
  <c r="BA2683"/>
  <c r="N2683"/>
  <c r="P19" i="34"/>
  <c r="J2683" i="1"/>
  <c r="F19" i="34"/>
  <c r="V40" i="5"/>
  <c r="V41" i="15" s="1"/>
  <c r="BA2686" i="1"/>
  <c r="G2961"/>
  <c r="R739"/>
  <c r="BS739" s="1"/>
  <c r="BA1480"/>
  <c r="BC2682"/>
  <c r="BD1479"/>
  <c r="K24" i="11"/>
  <c r="K2683" i="1"/>
  <c r="BD2683"/>
  <c r="BD2682"/>
  <c r="BE2687"/>
  <c r="M1479"/>
  <c r="AZ2672"/>
  <c r="C583" i="2"/>
  <c r="G2675" i="1"/>
  <c r="G15" i="15"/>
  <c r="G15" i="34" s="1"/>
  <c r="G2683" i="1"/>
  <c r="BA2674"/>
  <c r="BC2684"/>
  <c r="BA2684"/>
  <c r="BA1478"/>
  <c r="J2682"/>
  <c r="Q2683"/>
  <c r="C20" i="9"/>
  <c r="L23"/>
  <c r="D19"/>
  <c r="D19" i="11"/>
  <c r="C259" i="2"/>
  <c r="P14" i="9"/>
  <c r="M11" i="15"/>
  <c r="M11" i="34" s="1"/>
  <c r="D20" i="11"/>
  <c r="D20" i="9"/>
  <c r="C62" i="2"/>
  <c r="C167" i="14"/>
  <c r="R167" s="1"/>
  <c r="O24" i="4"/>
  <c r="R97" i="1"/>
  <c r="P102"/>
  <c r="P374" s="1"/>
  <c r="R98"/>
  <c r="N102"/>
  <c r="N374" s="1"/>
  <c r="M102"/>
  <c r="M374" s="1"/>
  <c r="L99"/>
  <c r="J102"/>
  <c r="J374" s="1"/>
  <c r="H102"/>
  <c r="H374" s="1"/>
  <c r="S19" i="11"/>
  <c r="S19" i="9"/>
  <c r="C20" i="11"/>
  <c r="S10" i="9"/>
  <c r="S11"/>
  <c r="L18" i="15"/>
  <c r="L18" i="34" s="1"/>
  <c r="J11" i="15"/>
  <c r="J11" i="34" s="1"/>
  <c r="F24" i="23"/>
  <c r="F18" i="15"/>
  <c r="F18" i="34" s="1"/>
  <c r="G12" i="11"/>
  <c r="G12" i="9"/>
  <c r="D12"/>
  <c r="D12" i="11"/>
  <c r="F12"/>
  <c r="F12" i="9"/>
  <c r="O22" i="11"/>
  <c r="O22" i="9"/>
  <c r="R19"/>
  <c r="R19" i="11"/>
  <c r="O14" i="9"/>
  <c r="O14" i="11"/>
  <c r="S18"/>
  <c r="S18" i="9"/>
  <c r="M23"/>
  <c r="R10" i="11"/>
  <c r="R10" i="9"/>
  <c r="R11"/>
  <c r="R11" i="11"/>
  <c r="H2682" i="1"/>
  <c r="G2682"/>
  <c r="G2495"/>
  <c r="BH2495" s="1"/>
  <c r="BW2495" s="1"/>
  <c r="R2681"/>
  <c r="R1108"/>
  <c r="BS1108" s="1"/>
  <c r="N17" i="5" s="1"/>
  <c r="N24" s="1"/>
  <c r="N25" s="1"/>
  <c r="O2681" i="1"/>
  <c r="O1108"/>
  <c r="BP1108" s="1"/>
  <c r="L2681"/>
  <c r="L1108"/>
  <c r="BM1108" s="1"/>
  <c r="U17" i="3"/>
  <c r="I1108" i="1"/>
  <c r="BJ1108" s="1"/>
  <c r="I2681"/>
  <c r="D22" i="9"/>
  <c r="D22" i="11"/>
  <c r="C22" i="9"/>
  <c r="C22" i="11"/>
  <c r="L2680" i="1"/>
  <c r="G16" i="9"/>
  <c r="BB2680" i="1"/>
  <c r="I2680"/>
  <c r="C16" i="9"/>
  <c r="D16" i="11"/>
  <c r="M24" i="4"/>
  <c r="C165" i="14"/>
  <c r="R165" s="1"/>
  <c r="L24" i="4"/>
  <c r="I24"/>
  <c r="J1478" i="1"/>
  <c r="N1478"/>
  <c r="N2672"/>
  <c r="M1478"/>
  <c r="F7" i="15"/>
  <c r="F7" i="34" s="1"/>
  <c r="J2672" i="1"/>
  <c r="O7" i="15"/>
  <c r="O7" i="34" s="1"/>
  <c r="L7" i="15"/>
  <c r="L7" i="34" s="1"/>
  <c r="H1478" i="1"/>
  <c r="H2672"/>
  <c r="F491"/>
  <c r="BG491" s="1"/>
  <c r="C15" i="2"/>
  <c r="C46" s="1"/>
  <c r="P1478" i="1"/>
  <c r="G491"/>
  <c r="BH491" s="1"/>
  <c r="G492"/>
  <c r="BH492" s="1"/>
  <c r="BW492" s="1"/>
  <c r="D15" i="2"/>
  <c r="R1871" i="1"/>
  <c r="BS1871" s="1"/>
  <c r="D359" i="2"/>
  <c r="D115" l="1"/>
  <c r="C24" i="6"/>
  <c r="C62" i="15" s="1"/>
  <c r="R10" i="6"/>
  <c r="S96" i="2"/>
  <c r="S115" s="1"/>
  <c r="C19" i="9"/>
  <c r="C19" i="11"/>
  <c r="T19" i="15"/>
  <c r="K17" i="5"/>
  <c r="K24" s="1"/>
  <c r="K25" s="1"/>
  <c r="F24"/>
  <c r="F25" s="1"/>
  <c r="H17"/>
  <c r="H17" i="15" s="1"/>
  <c r="H17" i="34" s="1"/>
  <c r="R23" i="5"/>
  <c r="F23" i="9" s="1"/>
  <c r="E23" i="5"/>
  <c r="T23" s="1"/>
  <c r="R22"/>
  <c r="F22" i="9" s="1"/>
  <c r="E22" i="5"/>
  <c r="T22" s="1"/>
  <c r="E11"/>
  <c r="T11" s="1"/>
  <c r="R11"/>
  <c r="F11" i="9" s="1"/>
  <c r="D17" i="15"/>
  <c r="D17" i="34" s="1"/>
  <c r="S17" i="5"/>
  <c r="G17" i="9" s="1"/>
  <c r="R17" i="5"/>
  <c r="F17" i="11" s="1"/>
  <c r="E18" i="5"/>
  <c r="T18" s="1"/>
  <c r="R18"/>
  <c r="F18" i="11" s="1"/>
  <c r="R16" i="5"/>
  <c r="R16" i="15" s="1"/>
  <c r="R16" i="34" s="1"/>
  <c r="E16" i="5"/>
  <c r="T16" s="1"/>
  <c r="Y12" i="9"/>
  <c r="R2679" i="1"/>
  <c r="N101" i="14"/>
  <c r="M13" i="6"/>
  <c r="M24" s="1"/>
  <c r="L13"/>
  <c r="L24" s="1"/>
  <c r="J13"/>
  <c r="J24" s="1"/>
  <c r="I13"/>
  <c r="I24" s="1"/>
  <c r="D13"/>
  <c r="D24" s="1"/>
  <c r="G13"/>
  <c r="G24" s="1"/>
  <c r="F13"/>
  <c r="F24" s="1"/>
  <c r="C24" i="8"/>
  <c r="U560" i="2"/>
  <c r="BP167" i="1"/>
  <c r="K15" i="4" s="1"/>
  <c r="L262" i="2"/>
  <c r="L265" s="1"/>
  <c r="L270" s="1"/>
  <c r="W61" i="15"/>
  <c r="W63" s="1"/>
  <c r="W65" s="1"/>
  <c r="W28" s="1"/>
  <c r="W29" s="1"/>
  <c r="Z61"/>
  <c r="Z63" s="1"/>
  <c r="Z65" s="1"/>
  <c r="Z28" s="1"/>
  <c r="Z29" s="1"/>
  <c r="BS167" i="1"/>
  <c r="N15" i="4" s="1"/>
  <c r="O262" i="2"/>
  <c r="O265" s="1"/>
  <c r="O270" s="1"/>
  <c r="BJ167" i="1"/>
  <c r="E15" i="4" s="1"/>
  <c r="E15" i="15" s="1"/>
  <c r="E15" i="34" s="1"/>
  <c r="Y24" i="15"/>
  <c r="Y24" i="34" s="1"/>
  <c r="AA24" i="15"/>
  <c r="AA61" s="1"/>
  <c r="AA63" s="1"/>
  <c r="AA65" s="1"/>
  <c r="AA28" s="1"/>
  <c r="AA29" s="1"/>
  <c r="X24"/>
  <c r="X24" i="34" s="1"/>
  <c r="F265" i="2"/>
  <c r="F270" s="1"/>
  <c r="R349" i="1"/>
  <c r="BS349" s="1"/>
  <c r="E101" i="14"/>
  <c r="K101"/>
  <c r="H101"/>
  <c r="O2679" i="1"/>
  <c r="T15" i="14"/>
  <c r="I349" i="1"/>
  <c r="BJ349" s="1"/>
  <c r="BY156"/>
  <c r="U263" i="2"/>
  <c r="C11" i="15"/>
  <c r="C11" i="34" s="1"/>
  <c r="O373" i="1"/>
  <c r="BP373" s="1"/>
  <c r="R40" i="4"/>
  <c r="BY2886" i="1"/>
  <c r="E37" i="5"/>
  <c r="N40" i="4"/>
  <c r="J41" i="15"/>
  <c r="K40" i="4"/>
  <c r="H41" i="15"/>
  <c r="H40" i="4"/>
  <c r="S40"/>
  <c r="T37"/>
  <c r="E40"/>
  <c r="T567" i="2"/>
  <c r="BY34" i="1"/>
  <c r="F11" i="2"/>
  <c r="U11" s="1"/>
  <c r="U10"/>
  <c r="U8"/>
  <c r="I371" i="1"/>
  <c r="BJ371" s="1"/>
  <c r="AY35"/>
  <c r="I372"/>
  <c r="BJ372" s="1"/>
  <c r="BX101"/>
  <c r="H164" i="14"/>
  <c r="T164" s="1"/>
  <c r="BY33" i="1"/>
  <c r="D138" i="2"/>
  <c r="D173" s="1"/>
  <c r="T7" i="14"/>
  <c r="E7" i="3" s="1"/>
  <c r="M22" i="15"/>
  <c r="M22" i="34" s="1"/>
  <c r="H24" i="14"/>
  <c r="S138" i="2"/>
  <c r="S173" s="1"/>
  <c r="BY31" i="1"/>
  <c r="AY370"/>
  <c r="D547" i="2"/>
  <c r="BX97" i="1"/>
  <c r="BY11"/>
  <c r="AY371"/>
  <c r="BJ35"/>
  <c r="BJ32"/>
  <c r="BY738"/>
  <c r="BY1280"/>
  <c r="BY12"/>
  <c r="AY372"/>
  <c r="S567" i="2"/>
  <c r="F24" i="8"/>
  <c r="F199" s="1"/>
  <c r="D567" i="2"/>
  <c r="M24" i="8"/>
  <c r="C154" i="14"/>
  <c r="D24" i="8"/>
  <c r="D199" s="1"/>
  <c r="L22" i="3"/>
  <c r="R21" i="8"/>
  <c r="R21" i="9" s="1"/>
  <c r="F75" i="2"/>
  <c r="F115" s="1"/>
  <c r="J24" i="8"/>
  <c r="R151" i="14"/>
  <c r="R21" i="3" s="1"/>
  <c r="O567" i="2"/>
  <c r="J154" i="14"/>
  <c r="J177"/>
  <c r="D503" i="2"/>
  <c r="L21" i="3"/>
  <c r="K151" i="14"/>
  <c r="K21" i="8"/>
  <c r="K152" i="14"/>
  <c r="K22" i="8"/>
  <c r="G177" i="14"/>
  <c r="G154"/>
  <c r="F154"/>
  <c r="F177"/>
  <c r="G24" i="8"/>
  <c r="F17" i="15"/>
  <c r="F17" i="34" s="1"/>
  <c r="T50" i="14"/>
  <c r="H24" i="3" s="1"/>
  <c r="C50" i="14"/>
  <c r="R50" s="1"/>
  <c r="F24" i="3" s="1"/>
  <c r="S22" i="8"/>
  <c r="F178" i="14"/>
  <c r="S21" i="8"/>
  <c r="S21" i="11" s="1"/>
  <c r="M154" i="14"/>
  <c r="M177"/>
  <c r="L567" i="2"/>
  <c r="I567"/>
  <c r="H178" i="14"/>
  <c r="F567" i="2"/>
  <c r="L177" i="14"/>
  <c r="L154"/>
  <c r="I154"/>
  <c r="I177"/>
  <c r="T127"/>
  <c r="S152"/>
  <c r="S22" i="3" s="1"/>
  <c r="T173" i="14"/>
  <c r="BY2647" i="1"/>
  <c r="N152" i="14"/>
  <c r="N154" s="1"/>
  <c r="N22" i="8"/>
  <c r="S151" i="14"/>
  <c r="S21" i="3" s="1"/>
  <c r="V21" s="1"/>
  <c r="D177" i="14"/>
  <c r="D154"/>
  <c r="S547" i="2"/>
  <c r="BY2639" i="1"/>
  <c r="E151" i="14"/>
  <c r="E21" i="8"/>
  <c r="H151" i="14"/>
  <c r="H21" i="8"/>
  <c r="R70" i="14"/>
  <c r="I18" i="3" s="1"/>
  <c r="I24" s="1"/>
  <c r="C76" i="14"/>
  <c r="R76" s="1"/>
  <c r="M22" i="3"/>
  <c r="D178" i="14"/>
  <c r="BW1285" i="1"/>
  <c r="U75" i="2"/>
  <c r="U115" s="1"/>
  <c r="M178" i="14"/>
  <c r="G178"/>
  <c r="N431" i="2"/>
  <c r="N618" s="1"/>
  <c r="K431"/>
  <c r="K618" s="1"/>
  <c r="J431"/>
  <c r="J618" s="1"/>
  <c r="H431"/>
  <c r="H618" s="1"/>
  <c r="G431"/>
  <c r="G618" s="1"/>
  <c r="M431"/>
  <c r="M618" s="1"/>
  <c r="E431"/>
  <c r="E618" s="1"/>
  <c r="D431"/>
  <c r="C169" i="14"/>
  <c r="E171"/>
  <c r="E24"/>
  <c r="BW2152" i="1"/>
  <c r="C14" i="15"/>
  <c r="C14" i="34" s="1"/>
  <c r="C16" i="15"/>
  <c r="C16" i="34" s="1"/>
  <c r="C24" i="7"/>
  <c r="C25" s="1"/>
  <c r="C23" i="15"/>
  <c r="C23" i="34" s="1"/>
  <c r="BX369" i="1"/>
  <c r="BX373"/>
  <c r="C86" i="2"/>
  <c r="BW369" i="1"/>
  <c r="BN374"/>
  <c r="BN102"/>
  <c r="F1024"/>
  <c r="BG1024" s="1"/>
  <c r="BG1023"/>
  <c r="L369"/>
  <c r="BM369" s="1"/>
  <c r="BM97"/>
  <c r="O370"/>
  <c r="BP370" s="1"/>
  <c r="BP98"/>
  <c r="BX1866"/>
  <c r="R372"/>
  <c r="BS372" s="1"/>
  <c r="BS100"/>
  <c r="L372"/>
  <c r="BM372" s="1"/>
  <c r="BM100"/>
  <c r="O371"/>
  <c r="BP371" s="1"/>
  <c r="BP99"/>
  <c r="BY2142"/>
  <c r="T22" i="6" s="1"/>
  <c r="L373" i="1"/>
  <c r="BM373" s="1"/>
  <c r="BM101"/>
  <c r="BS2063"/>
  <c r="R2065"/>
  <c r="BS2065" s="1"/>
  <c r="D24" i="5"/>
  <c r="D25" s="1"/>
  <c r="D22" i="15"/>
  <c r="D22" i="34" s="1"/>
  <c r="BY1870" i="1"/>
  <c r="BW97"/>
  <c r="BX2152"/>
  <c r="BG374"/>
  <c r="BG102"/>
  <c r="R18" i="23"/>
  <c r="C24"/>
  <c r="R24" s="1"/>
  <c r="R1286" i="1"/>
  <c r="BS1286" s="1"/>
  <c r="BS1285"/>
  <c r="R369"/>
  <c r="BS369" s="1"/>
  <c r="BS97"/>
  <c r="R373"/>
  <c r="BS373" s="1"/>
  <c r="BS101"/>
  <c r="BY14"/>
  <c r="L350"/>
  <c r="BM350" s="1"/>
  <c r="BM59"/>
  <c r="I2065"/>
  <c r="BJ2065" s="1"/>
  <c r="BJ2064"/>
  <c r="BY2064" s="1"/>
  <c r="BW2113"/>
  <c r="S503" i="2" s="1"/>
  <c r="I1286" i="1"/>
  <c r="BJ1286" s="1"/>
  <c r="BJ1285"/>
  <c r="L370"/>
  <c r="BM370" s="1"/>
  <c r="BM98"/>
  <c r="O1286"/>
  <c r="BP1286" s="1"/>
  <c r="BP1285"/>
  <c r="BY1871"/>
  <c r="BW740"/>
  <c r="R350"/>
  <c r="BS350" s="1"/>
  <c r="BX1286"/>
  <c r="BY1869"/>
  <c r="BY1108"/>
  <c r="E17" i="15"/>
  <c r="E17" i="34" s="1"/>
  <c r="L371" i="1"/>
  <c r="BM371" s="1"/>
  <c r="BM99"/>
  <c r="BQ374"/>
  <c r="BQ102"/>
  <c r="BH1359"/>
  <c r="F1469"/>
  <c r="BG1469" s="1"/>
  <c r="BG1359"/>
  <c r="C7" i="5"/>
  <c r="E7" s="1"/>
  <c r="BW491" i="1"/>
  <c r="BK374"/>
  <c r="BK102"/>
  <c r="R370"/>
  <c r="BS370" s="1"/>
  <c r="BS98"/>
  <c r="BI374"/>
  <c r="BI102"/>
  <c r="BP1866"/>
  <c r="O2152"/>
  <c r="BP2152" s="1"/>
  <c r="BS1866"/>
  <c r="R2152"/>
  <c r="BS2152" s="1"/>
  <c r="BO374"/>
  <c r="BO102"/>
  <c r="O369"/>
  <c r="BP369" s="1"/>
  <c r="BP97"/>
  <c r="O372"/>
  <c r="BP372" s="1"/>
  <c r="BP100"/>
  <c r="BR374"/>
  <c r="BR102"/>
  <c r="R371"/>
  <c r="BS371" s="1"/>
  <c r="BS99"/>
  <c r="BJ1866"/>
  <c r="I2152"/>
  <c r="BJ2152" s="1"/>
  <c r="BM1866"/>
  <c r="L2152"/>
  <c r="BM2152" s="1"/>
  <c r="BP59"/>
  <c r="K10" i="4" s="1"/>
  <c r="C7" i="11"/>
  <c r="C24" i="4"/>
  <c r="BW1866" i="1"/>
  <c r="L1286"/>
  <c r="BM1286" s="1"/>
  <c r="BM1285"/>
  <c r="O2065"/>
  <c r="BP2065" s="1"/>
  <c r="BP2063"/>
  <c r="I369"/>
  <c r="BJ369" s="1"/>
  <c r="BJ97"/>
  <c r="L2065"/>
  <c r="BM2065" s="1"/>
  <c r="BM2063"/>
  <c r="BY739"/>
  <c r="R102"/>
  <c r="R374" s="1"/>
  <c r="BY737"/>
  <c r="BX740"/>
  <c r="I370"/>
  <c r="BJ370" s="1"/>
  <c r="BW1286"/>
  <c r="BX1285"/>
  <c r="BY1237"/>
  <c r="BY2658"/>
  <c r="S24" i="23"/>
  <c r="BH374" i="1"/>
  <c r="BH102"/>
  <c r="L740"/>
  <c r="BM740" s="1"/>
  <c r="O740"/>
  <c r="BP740" s="1"/>
  <c r="R740"/>
  <c r="BS740" s="1"/>
  <c r="I740"/>
  <c r="BJ740" s="1"/>
  <c r="I373"/>
  <c r="BJ373" s="1"/>
  <c r="I350"/>
  <c r="BJ350" s="1"/>
  <c r="O350"/>
  <c r="BP350" s="1"/>
  <c r="R11" i="4"/>
  <c r="C11" i="11" s="1"/>
  <c r="AY14" i="1"/>
  <c r="R10" i="4"/>
  <c r="C10" i="9" s="1"/>
  <c r="S10" i="4"/>
  <c r="D10" i="9" s="1"/>
  <c r="T21" i="4"/>
  <c r="T14"/>
  <c r="T18"/>
  <c r="T23"/>
  <c r="L24" i="7"/>
  <c r="L25" s="1"/>
  <c r="C174" i="14"/>
  <c r="R174" s="1"/>
  <c r="M16" i="9"/>
  <c r="L21" i="15"/>
  <c r="L21" i="34" s="1"/>
  <c r="C178" i="14"/>
  <c r="C175"/>
  <c r="R175" s="1"/>
  <c r="F21" i="15"/>
  <c r="F21" i="34" s="1"/>
  <c r="D21" i="15"/>
  <c r="D21" i="34" s="1"/>
  <c r="P21" i="15"/>
  <c r="P21" i="34" s="1"/>
  <c r="O21" i="15"/>
  <c r="O21" i="34" s="1"/>
  <c r="C21" i="11"/>
  <c r="D21" i="9"/>
  <c r="F21"/>
  <c r="F13"/>
  <c r="H13" s="1"/>
  <c r="Q17" i="15"/>
  <c r="Q17" i="34" s="1"/>
  <c r="C18" i="15"/>
  <c r="C18" i="34" s="1"/>
  <c r="N17" i="15"/>
  <c r="N17" i="34" s="1"/>
  <c r="I7" i="15"/>
  <c r="I7" i="34" s="1"/>
  <c r="D7" i="15"/>
  <c r="D7" i="34" s="1"/>
  <c r="J7" i="15"/>
  <c r="J7" i="34" s="1"/>
  <c r="M7" i="15"/>
  <c r="M7" i="34" s="1"/>
  <c r="G7" i="15"/>
  <c r="G7" i="34" s="1"/>
  <c r="D46" i="2"/>
  <c r="R17" i="11"/>
  <c r="R17" i="9"/>
  <c r="Q7" i="11"/>
  <c r="O9" i="9"/>
  <c r="O9" i="11"/>
  <c r="O7" i="9"/>
  <c r="O7" i="11"/>
  <c r="P431" i="2"/>
  <c r="P618" s="1"/>
  <c r="R14" i="9"/>
  <c r="R14" i="11"/>
  <c r="R12" i="9"/>
  <c r="R12" i="11"/>
  <c r="R7" i="9"/>
  <c r="R7" i="11"/>
  <c r="Q431" i="2"/>
  <c r="Q618" s="1"/>
  <c r="S9" i="15"/>
  <c r="S9" i="34" s="1"/>
  <c r="S16" i="15"/>
  <c r="S16" i="34" s="1"/>
  <c r="H16" i="15"/>
  <c r="H16" i="34" s="1"/>
  <c r="N16" i="15"/>
  <c r="N16" i="34" s="1"/>
  <c r="J18" i="15"/>
  <c r="J18" i="34" s="1"/>
  <c r="K16" i="15"/>
  <c r="K16" i="34" s="1"/>
  <c r="P24" i="7"/>
  <c r="P25" s="1"/>
  <c r="M38" i="9"/>
  <c r="V38" s="1"/>
  <c r="BB2675" i="1"/>
  <c r="Q19" i="34"/>
  <c r="BE2682" i="1"/>
  <c r="N40" i="9"/>
  <c r="BB2682" i="1"/>
  <c r="L22" i="9"/>
  <c r="C22" i="15"/>
  <c r="C22" i="34" s="1"/>
  <c r="R2683" i="1"/>
  <c r="O2683"/>
  <c r="R2675"/>
  <c r="I2675"/>
  <c r="O2675"/>
  <c r="O12" i="11"/>
  <c r="F24" i="7"/>
  <c r="F25" s="1"/>
  <c r="Q12" i="15"/>
  <c r="Q12" i="34" s="1"/>
  <c r="E12" i="15"/>
  <c r="E12" i="34" s="1"/>
  <c r="J24" i="7"/>
  <c r="J25" s="1"/>
  <c r="I24"/>
  <c r="I25" s="1"/>
  <c r="G24"/>
  <c r="G25" s="1"/>
  <c r="I21" i="15"/>
  <c r="I21" i="34" s="1"/>
  <c r="O13" i="9"/>
  <c r="M24" i="7"/>
  <c r="M25" s="1"/>
  <c r="M21" i="15"/>
  <c r="M21" i="34" s="1"/>
  <c r="G21" i="15"/>
  <c r="G21" i="34" s="1"/>
  <c r="J21" i="15"/>
  <c r="J21" i="34" s="1"/>
  <c r="P21" i="9"/>
  <c r="O24" i="7"/>
  <c r="O25" s="1"/>
  <c r="I2686" i="1"/>
  <c r="L2677"/>
  <c r="L2682"/>
  <c r="R40" i="7"/>
  <c r="V39" i="9"/>
  <c r="M2996" i="1"/>
  <c r="G16" i="11"/>
  <c r="P18"/>
  <c r="G23"/>
  <c r="P23" i="9"/>
  <c r="D9" i="11"/>
  <c r="P12" i="9"/>
  <c r="D14"/>
  <c r="G11" i="11"/>
  <c r="G19"/>
  <c r="T19"/>
  <c r="J20" i="15"/>
  <c r="J20" i="34" s="1"/>
  <c r="M14" i="15"/>
  <c r="M14" i="34" s="1"/>
  <c r="M12" i="9"/>
  <c r="M15"/>
  <c r="D15"/>
  <c r="V32" i="3"/>
  <c r="M36"/>
  <c r="D11" i="9"/>
  <c r="E36" i="3"/>
  <c r="I41" i="15"/>
  <c r="T11" i="11"/>
  <c r="S13"/>
  <c r="M19" i="34"/>
  <c r="N23" i="9"/>
  <c r="T10"/>
  <c r="G22" i="15"/>
  <c r="G22" i="34" s="1"/>
  <c r="M41" i="15"/>
  <c r="D7" i="9"/>
  <c r="Q22"/>
  <c r="G9" i="11"/>
  <c r="G18" i="15"/>
  <c r="G18" i="34" s="1"/>
  <c r="J19"/>
  <c r="D23" i="9"/>
  <c r="M20" i="15"/>
  <c r="M20" i="34" s="1"/>
  <c r="J18" i="9"/>
  <c r="J24" s="1"/>
  <c r="P19"/>
  <c r="G20" i="15"/>
  <c r="G20" i="34" s="1"/>
  <c r="P17" i="11"/>
  <c r="M14" i="9"/>
  <c r="R2961" i="1"/>
  <c r="R2991"/>
  <c r="N192" i="14" s="1"/>
  <c r="S40" i="5"/>
  <c r="G36" i="3"/>
  <c r="S192" i="14"/>
  <c r="I2961" i="1"/>
  <c r="I2991"/>
  <c r="E192" i="14" s="1"/>
  <c r="F36" i="3"/>
  <c r="R192" i="14"/>
  <c r="O2682" i="1"/>
  <c r="P41" i="15"/>
  <c r="L41"/>
  <c r="P20"/>
  <c r="P20" i="34" s="1"/>
  <c r="R2990" i="1"/>
  <c r="G41" i="15"/>
  <c r="H23"/>
  <c r="H23" i="34" s="1"/>
  <c r="C41" i="15"/>
  <c r="BB2683" i="1"/>
  <c r="O41" i="15"/>
  <c r="L2686" i="1"/>
  <c r="W34" i="3"/>
  <c r="I2990" i="1"/>
  <c r="O3018"/>
  <c r="W14" i="3"/>
  <c r="E14" i="15"/>
  <c r="E14" i="34" s="1"/>
  <c r="R2686" i="1"/>
  <c r="I2995"/>
  <c r="N12" i="15"/>
  <c r="N12" i="34" s="1"/>
  <c r="L3018" i="1"/>
  <c r="O2686"/>
  <c r="BE2686"/>
  <c r="R2682"/>
  <c r="O2990"/>
  <c r="K192" i="14"/>
  <c r="H192"/>
  <c r="I3018" i="1"/>
  <c r="R2677"/>
  <c r="R3018"/>
  <c r="Q192" i="14"/>
  <c r="I2672" i="1"/>
  <c r="D13" i="11"/>
  <c r="W12" i="3"/>
  <c r="T10" i="11"/>
  <c r="L2995" i="1"/>
  <c r="H15" i="15"/>
  <c r="H15" i="34" s="1"/>
  <c r="V18" i="3"/>
  <c r="L2996" i="1"/>
  <c r="G1469"/>
  <c r="BH1469" s="1"/>
  <c r="BW1469" s="1"/>
  <c r="G15" i="9"/>
  <c r="Q14" i="11"/>
  <c r="D11"/>
  <c r="C23" i="9"/>
  <c r="E23" s="1"/>
  <c r="K24" i="3"/>
  <c r="HX1256" i="1"/>
  <c r="BE2683"/>
  <c r="V19" i="3"/>
  <c r="I2683" i="1"/>
  <c r="R13" i="9"/>
  <c r="Q14" i="15"/>
  <c r="Q14" i="34" s="1"/>
  <c r="R12" i="15"/>
  <c r="R12" i="34" s="1"/>
  <c r="V23" i="3"/>
  <c r="AZ1481" i="1"/>
  <c r="V14" i="3"/>
  <c r="U14"/>
  <c r="C14" i="11"/>
  <c r="G15"/>
  <c r="U15" i="3"/>
  <c r="Q14" i="9"/>
  <c r="K12" i="15"/>
  <c r="K12" i="34" s="1"/>
  <c r="C164" i="14"/>
  <c r="R164" s="1"/>
  <c r="G19" i="9"/>
  <c r="T18" i="11"/>
  <c r="U12" i="3"/>
  <c r="Q1480" i="1"/>
  <c r="L12" i="9"/>
  <c r="D15" i="11"/>
  <c r="P23"/>
  <c r="J2674" i="1"/>
  <c r="J2688" s="1"/>
  <c r="Q2996"/>
  <c r="P17" i="9"/>
  <c r="C13" i="11"/>
  <c r="J2996" i="1"/>
  <c r="J1480"/>
  <c r="Q22" i="11"/>
  <c r="F19" i="9"/>
  <c r="H12" i="15"/>
  <c r="H12" i="34" s="1"/>
  <c r="S15" i="15"/>
  <c r="S15" i="34" s="1"/>
  <c r="H12" i="11"/>
  <c r="F2674" i="1"/>
  <c r="F2688" s="1"/>
  <c r="F1478"/>
  <c r="G1480"/>
  <c r="I1480"/>
  <c r="G1479"/>
  <c r="F875"/>
  <c r="BG875" s="1"/>
  <c r="K1478"/>
  <c r="F1479"/>
  <c r="P2688"/>
  <c r="BD1481"/>
  <c r="P19" i="11"/>
  <c r="T11" i="9"/>
  <c r="O10"/>
  <c r="Q24" i="8"/>
  <c r="D41" i="9"/>
  <c r="C13" i="15"/>
  <c r="C13" i="34" s="1"/>
  <c r="T19" i="9"/>
  <c r="Q23" i="15"/>
  <c r="Q23" i="34" s="1"/>
  <c r="U34" i="3"/>
  <c r="J1479" i="1"/>
  <c r="BC1479"/>
  <c r="N41" i="9"/>
  <c r="P20"/>
  <c r="O102" i="1"/>
  <c r="O374" s="1"/>
  <c r="O20" i="15"/>
  <c r="O20" i="34" s="1"/>
  <c r="P20" i="11"/>
  <c r="H1480" i="1"/>
  <c r="G21" i="9"/>
  <c r="O10" i="11"/>
  <c r="O2996" i="1"/>
  <c r="M40" i="9"/>
  <c r="N14" i="15"/>
  <c r="N14" i="34" s="1"/>
  <c r="K2674" i="1"/>
  <c r="K2688" s="1"/>
  <c r="Q15" i="15"/>
  <c r="Q15" i="34" s="1"/>
  <c r="H38" i="9"/>
  <c r="H1479" i="1"/>
  <c r="N2674"/>
  <c r="N2688" s="1"/>
  <c r="C39" i="9"/>
  <c r="R2995" i="1"/>
  <c r="U19" i="3"/>
  <c r="O1479" i="1"/>
  <c r="D23" i="11"/>
  <c r="G21"/>
  <c r="O2677" i="1"/>
  <c r="I2684"/>
  <c r="N23" i="15"/>
  <c r="N23" i="34" s="1"/>
  <c r="K2996" i="1"/>
  <c r="O2678"/>
  <c r="BB1479"/>
  <c r="F15" i="11"/>
  <c r="U15" s="1"/>
  <c r="T18" i="9"/>
  <c r="AZ2688" i="1"/>
  <c r="E19" i="34"/>
  <c r="P1480" i="1"/>
  <c r="P1481" s="1"/>
  <c r="O1478"/>
  <c r="F14" i="15"/>
  <c r="F14" i="34" s="1"/>
  <c r="BB2684" i="1"/>
  <c r="V15" i="3"/>
  <c r="BB2672" i="1"/>
  <c r="BA1479"/>
  <c r="BA1481" s="1"/>
  <c r="H40" i="9"/>
  <c r="S40" i="7"/>
  <c r="P41" i="9"/>
  <c r="P42" s="1"/>
  <c r="BE2678" i="1"/>
  <c r="G2996"/>
  <c r="H2688"/>
  <c r="E19" i="11"/>
  <c r="Q22" i="15"/>
  <c r="Q22" i="34" s="1"/>
  <c r="T40" i="8"/>
  <c r="T41" i="9"/>
  <c r="T42" s="1"/>
  <c r="BC2674" i="1"/>
  <c r="BC2688" s="1"/>
  <c r="BC1478"/>
  <c r="N1479"/>
  <c r="N1481" s="1"/>
  <c r="G2674"/>
  <c r="G2688" s="1"/>
  <c r="G873"/>
  <c r="BH873" s="1"/>
  <c r="BW873" s="1"/>
  <c r="M2674"/>
  <c r="M2688" s="1"/>
  <c r="D40" i="9"/>
  <c r="BD2688" i="1"/>
  <c r="BA2688"/>
  <c r="O19" i="11"/>
  <c r="U19" s="1"/>
  <c r="O17" i="9"/>
  <c r="O23"/>
  <c r="F11" i="15"/>
  <c r="F11" i="34" s="1"/>
  <c r="S23" i="15"/>
  <c r="S23" i="34" s="1"/>
  <c r="G23" i="9"/>
  <c r="H23" s="1"/>
  <c r="L15"/>
  <c r="C15"/>
  <c r="R15" i="15"/>
  <c r="R15" i="34" s="1"/>
  <c r="O20" i="11"/>
  <c r="L2684" i="1"/>
  <c r="L22" i="15"/>
  <c r="L22" i="34" s="1"/>
  <c r="G11" i="9"/>
  <c r="E20" i="11"/>
  <c r="D14"/>
  <c r="M17" i="9"/>
  <c r="P10"/>
  <c r="P10" i="11"/>
  <c r="S12" i="15"/>
  <c r="S12" i="34" s="1"/>
  <c r="P12" i="11"/>
  <c r="BE1480" i="1"/>
  <c r="O2684"/>
  <c r="E40" i="9"/>
  <c r="BB2686" i="1"/>
  <c r="R2684"/>
  <c r="K1480"/>
  <c r="Q2674"/>
  <c r="Q2688" s="1"/>
  <c r="Q1478"/>
  <c r="H14" i="15"/>
  <c r="H14" i="34" s="1"/>
  <c r="I10" i="15"/>
  <c r="I10" i="34" s="1"/>
  <c r="BE2684" i="1"/>
  <c r="G19" i="34"/>
  <c r="K20" i="9"/>
  <c r="K23" i="15"/>
  <c r="K23" i="34" s="1"/>
  <c r="S13" i="9"/>
  <c r="L2683" i="1"/>
  <c r="U23" i="3"/>
  <c r="L1478" i="1"/>
  <c r="R2674"/>
  <c r="BE2675"/>
  <c r="C19" i="34"/>
  <c r="M18" i="15"/>
  <c r="M18" i="34" s="1"/>
  <c r="K1479" i="1"/>
  <c r="M1481"/>
  <c r="R1478"/>
  <c r="L11" i="9"/>
  <c r="C618" i="2"/>
  <c r="P11" i="11"/>
  <c r="P11" i="9"/>
  <c r="J24" i="4"/>
  <c r="G24"/>
  <c r="F24"/>
  <c r="L102" i="1"/>
  <c r="L374" s="1"/>
  <c r="D24" i="4"/>
  <c r="I102" i="1"/>
  <c r="I374" s="1"/>
  <c r="O11" i="9"/>
  <c r="O11" i="11"/>
  <c r="E17"/>
  <c r="D17" i="9"/>
  <c r="D17" i="11"/>
  <c r="L2675" i="1"/>
  <c r="U11" i="3"/>
  <c r="M11" i="9"/>
  <c r="S11" i="15"/>
  <c r="S11" i="34" s="1"/>
  <c r="F200" i="23"/>
  <c r="E24"/>
  <c r="T24" s="1"/>
  <c r="U7" i="3"/>
  <c r="E12" i="11"/>
  <c r="E22"/>
  <c r="C18" i="9"/>
  <c r="O18" i="15"/>
  <c r="O18" i="34" s="1"/>
  <c r="O18" i="9"/>
  <c r="D18" i="15"/>
  <c r="D18" i="34" s="1"/>
  <c r="P18" i="15"/>
  <c r="P18" i="34" s="1"/>
  <c r="G18" i="11"/>
  <c r="G18" i="9"/>
  <c r="P18"/>
  <c r="D24" i="7"/>
  <c r="D25" s="1"/>
  <c r="I2682" i="1"/>
  <c r="D18" i="11"/>
  <c r="D18" i="9"/>
  <c r="V17" i="3"/>
  <c r="W17"/>
  <c r="R22" i="11"/>
  <c r="R22" i="9"/>
  <c r="G22" i="11"/>
  <c r="G22" i="9"/>
  <c r="V16" i="3"/>
  <c r="U16"/>
  <c r="C16" i="11"/>
  <c r="E16"/>
  <c r="V9" i="3"/>
  <c r="F9" i="9"/>
  <c r="F9" i="11"/>
  <c r="G9" i="9"/>
  <c r="D9"/>
  <c r="C9"/>
  <c r="C9" i="11"/>
  <c r="BE2672" i="1"/>
  <c r="R2672"/>
  <c r="L2672"/>
  <c r="I1479"/>
  <c r="D7" i="11"/>
  <c r="O2672" i="1"/>
  <c r="BE2677"/>
  <c r="BE1478"/>
  <c r="BB2677"/>
  <c r="I2677"/>
  <c r="D618" i="2" l="1"/>
  <c r="H22" i="9"/>
  <c r="E22" i="15"/>
  <c r="E22" i="34" s="1"/>
  <c r="F22" i="11"/>
  <c r="U22" s="1"/>
  <c r="F11"/>
  <c r="U11" s="1"/>
  <c r="U15" i="9"/>
  <c r="F23" i="11"/>
  <c r="U23" s="1"/>
  <c r="H24" i="5"/>
  <c r="H25" s="1"/>
  <c r="U23" i="9"/>
  <c r="U12"/>
  <c r="E16" i="15"/>
  <c r="E16" i="34" s="1"/>
  <c r="R23" i="15"/>
  <c r="R23" i="34" s="1"/>
  <c r="V11" i="9"/>
  <c r="K17" i="15"/>
  <c r="K17" i="34" s="1"/>
  <c r="T17" i="5"/>
  <c r="C7" i="15"/>
  <c r="C7" i="34" s="1"/>
  <c r="T7" i="5"/>
  <c r="R7"/>
  <c r="R7" i="15" s="1"/>
  <c r="R7" i="34" s="1"/>
  <c r="E23" i="15"/>
  <c r="E23" i="34" s="1"/>
  <c r="F18" i="9"/>
  <c r="Y18" s="1"/>
  <c r="F16"/>
  <c r="U16" s="1"/>
  <c r="F16" i="11"/>
  <c r="U16" s="1"/>
  <c r="S24" i="5"/>
  <c r="S25" s="1"/>
  <c r="Y11" i="9"/>
  <c r="U22"/>
  <c r="Y22"/>
  <c r="Y9"/>
  <c r="Y19"/>
  <c r="Y15"/>
  <c r="Y21"/>
  <c r="Y13"/>
  <c r="Y23"/>
  <c r="D13" i="15"/>
  <c r="D13" i="34" s="1"/>
  <c r="I13" i="15"/>
  <c r="I13" i="34" s="1"/>
  <c r="G13" i="15"/>
  <c r="G13" i="34" s="1"/>
  <c r="F13" i="15"/>
  <c r="F13" i="34" s="1"/>
  <c r="L13" i="15"/>
  <c r="L13" i="34" s="1"/>
  <c r="M13" i="15"/>
  <c r="M13" i="34" s="1"/>
  <c r="J13" i="15"/>
  <c r="J13" i="34" s="1"/>
  <c r="N13" i="6"/>
  <c r="N24" s="1"/>
  <c r="K13"/>
  <c r="K24" s="1"/>
  <c r="E13"/>
  <c r="E24" s="1"/>
  <c r="S13"/>
  <c r="S24" s="1"/>
  <c r="R13"/>
  <c r="H13"/>
  <c r="H24" s="1"/>
  <c r="T101" i="14"/>
  <c r="X61" i="15"/>
  <c r="X63" s="1"/>
  <c r="X65" s="1"/>
  <c r="X28" s="1"/>
  <c r="X29" s="1"/>
  <c r="AA24" i="34"/>
  <c r="T15" i="4"/>
  <c r="U262" i="2"/>
  <c r="U265" s="1"/>
  <c r="U270" s="1"/>
  <c r="BY167" i="1"/>
  <c r="Y61" i="15"/>
  <c r="Y63" s="1"/>
  <c r="Y65" s="1"/>
  <c r="Y28" s="1"/>
  <c r="Y29" s="1"/>
  <c r="BY349" i="1"/>
  <c r="Q24" i="3"/>
  <c r="T37" i="5"/>
  <c r="H39" i="9" s="1"/>
  <c r="E40" i="5"/>
  <c r="E41" i="15"/>
  <c r="T40" i="4"/>
  <c r="E39" i="9"/>
  <c r="I18"/>
  <c r="I24" s="1"/>
  <c r="I18" i="11"/>
  <c r="I24" s="1"/>
  <c r="BY32" i="1"/>
  <c r="F9" i="2"/>
  <c r="U567"/>
  <c r="D199" i="4"/>
  <c r="F199"/>
  <c r="BX374" i="1"/>
  <c r="BY35"/>
  <c r="T7" i="4" s="1"/>
  <c r="E7"/>
  <c r="E24" s="1"/>
  <c r="BY2063" i="1"/>
  <c r="S21" i="9"/>
  <c r="C177" i="14"/>
  <c r="R177" s="1"/>
  <c r="S22" i="9"/>
  <c r="S24" i="8"/>
  <c r="R24"/>
  <c r="H24"/>
  <c r="F17" i="9"/>
  <c r="U18" i="3"/>
  <c r="V22"/>
  <c r="K24" i="8"/>
  <c r="T21"/>
  <c r="T152" i="14"/>
  <c r="T22" i="3" s="1"/>
  <c r="S22" i="11"/>
  <c r="V22" s="1"/>
  <c r="N24" i="8"/>
  <c r="R21" i="11"/>
  <c r="R24" s="1"/>
  <c r="N22" i="15"/>
  <c r="N22" i="34" s="1"/>
  <c r="E24" i="8"/>
  <c r="E199" s="1"/>
  <c r="S178" i="14"/>
  <c r="S177"/>
  <c r="H154"/>
  <c r="H177"/>
  <c r="N22" i="3"/>
  <c r="E178" i="14"/>
  <c r="T22" i="8"/>
  <c r="R178" i="14"/>
  <c r="K178"/>
  <c r="N178"/>
  <c r="K177"/>
  <c r="K154"/>
  <c r="R154"/>
  <c r="R24" i="3" s="1"/>
  <c r="T151" i="14"/>
  <c r="T21" i="3" s="1"/>
  <c r="W21" s="1"/>
  <c r="E177" i="14"/>
  <c r="E154"/>
  <c r="S154"/>
  <c r="S24" i="3" s="1"/>
  <c r="BW102" i="1"/>
  <c r="BX102"/>
  <c r="M169" i="14"/>
  <c r="M180"/>
  <c r="J169"/>
  <c r="J180"/>
  <c r="L431" i="2"/>
  <c r="L618" s="1"/>
  <c r="I169" i="14"/>
  <c r="I180"/>
  <c r="L13" i="3"/>
  <c r="U13" s="1"/>
  <c r="G169" i="14"/>
  <c r="G180"/>
  <c r="I431" i="2"/>
  <c r="I618" s="1"/>
  <c r="F169" i="14"/>
  <c r="F180"/>
  <c r="O431" i="2"/>
  <c r="O618" s="1"/>
  <c r="L169" i="14"/>
  <c r="L180"/>
  <c r="M13" i="3"/>
  <c r="V13" s="1"/>
  <c r="D169" i="14"/>
  <c r="F431" i="2"/>
  <c r="N171" i="14"/>
  <c r="N24"/>
  <c r="N15" i="15"/>
  <c r="N15" i="34" s="1"/>
  <c r="K171" i="14"/>
  <c r="K24"/>
  <c r="K15" i="15"/>
  <c r="K15" i="34" s="1"/>
  <c r="E15" i="3"/>
  <c r="W15" s="1"/>
  <c r="C21" i="15"/>
  <c r="C21" i="34" s="1"/>
  <c r="R17" i="15"/>
  <c r="R17" i="34" s="1"/>
  <c r="D199" i="7"/>
  <c r="S24"/>
  <c r="S25" s="1"/>
  <c r="K24" i="4"/>
  <c r="R24" i="7"/>
  <c r="R25" s="1"/>
  <c r="BY372" i="1"/>
  <c r="BY369"/>
  <c r="C7" i="9"/>
  <c r="H10" i="4"/>
  <c r="BY59" i="1"/>
  <c r="BY99"/>
  <c r="BY1285"/>
  <c r="BY370"/>
  <c r="BY101"/>
  <c r="BY97"/>
  <c r="C20" i="5"/>
  <c r="BW1359" i="1"/>
  <c r="BY373"/>
  <c r="BY740"/>
  <c r="BY2152"/>
  <c r="BY98"/>
  <c r="BM374"/>
  <c r="BM102"/>
  <c r="BP374"/>
  <c r="BP102"/>
  <c r="BS374"/>
  <c r="BS102"/>
  <c r="BY1866"/>
  <c r="G17" i="11"/>
  <c r="S17" i="15"/>
  <c r="S17" i="34" s="1"/>
  <c r="BY350" i="1"/>
  <c r="BW374"/>
  <c r="BY371"/>
  <c r="BY1286"/>
  <c r="BY2065"/>
  <c r="BY100"/>
  <c r="BJ374"/>
  <c r="BJ102"/>
  <c r="AY373"/>
  <c r="AY350"/>
  <c r="C11" i="9"/>
  <c r="U11" s="1"/>
  <c r="T11" i="4"/>
  <c r="R24"/>
  <c r="S24"/>
  <c r="C166" i="14"/>
  <c r="R166" s="1"/>
  <c r="E21" i="15"/>
  <c r="E21" i="34" s="1"/>
  <c r="Q21" i="15"/>
  <c r="Q21" i="34" s="1"/>
  <c r="E21" i="11"/>
  <c r="S431" i="2"/>
  <c r="S618" s="1"/>
  <c r="K7" i="15"/>
  <c r="K7" i="34" s="1"/>
  <c r="S7" i="15"/>
  <c r="S7" i="34" s="1"/>
  <c r="Q7" i="15"/>
  <c r="Q7" i="34" s="1"/>
  <c r="H7" i="15"/>
  <c r="H7" i="34" s="1"/>
  <c r="N7" i="15"/>
  <c r="N7" i="34" s="1"/>
  <c r="U17" i="11"/>
  <c r="S17"/>
  <c r="S17" i="9"/>
  <c r="V17" s="1"/>
  <c r="F199" i="7"/>
  <c r="U12" i="11"/>
  <c r="R431" i="2"/>
  <c r="R618" s="1"/>
  <c r="T16" i="15"/>
  <c r="T16" i="34" s="1"/>
  <c r="L38" i="9"/>
  <c r="U38" s="1"/>
  <c r="M42"/>
  <c r="Q17" i="11"/>
  <c r="T9" i="15"/>
  <c r="T9" i="34" s="1"/>
  <c r="O55" i="15"/>
  <c r="O62"/>
  <c r="O48"/>
  <c r="F62"/>
  <c r="F48"/>
  <c r="J55"/>
  <c r="J48"/>
  <c r="J62"/>
  <c r="G55"/>
  <c r="G48"/>
  <c r="G62"/>
  <c r="I55"/>
  <c r="I62"/>
  <c r="I48"/>
  <c r="P55"/>
  <c r="P48"/>
  <c r="P62"/>
  <c r="M55"/>
  <c r="M62"/>
  <c r="M48"/>
  <c r="L55"/>
  <c r="L48"/>
  <c r="L62"/>
  <c r="D62"/>
  <c r="D48"/>
  <c r="O13" i="11"/>
  <c r="O21"/>
  <c r="Q11" i="15"/>
  <c r="Q11" i="34" s="1"/>
  <c r="P21" i="11"/>
  <c r="V21" s="1"/>
  <c r="Q24" i="7"/>
  <c r="Q25" s="1"/>
  <c r="P13" i="9"/>
  <c r="Q13" s="1"/>
  <c r="O21"/>
  <c r="O24" s="1"/>
  <c r="N21" i="15"/>
  <c r="N21" i="34" s="1"/>
  <c r="P13" i="11"/>
  <c r="N24" i="7"/>
  <c r="N25" s="1"/>
  <c r="H21" i="15"/>
  <c r="H21" i="34" s="1"/>
  <c r="R41" i="15"/>
  <c r="K41"/>
  <c r="G41" i="9"/>
  <c r="V41" s="1"/>
  <c r="U35" i="3"/>
  <c r="U36" s="1"/>
  <c r="V19" i="11"/>
  <c r="I2996" i="1"/>
  <c r="R2996"/>
  <c r="N36" i="3"/>
  <c r="L40" i="9"/>
  <c r="V35" i="3"/>
  <c r="V36" s="1"/>
  <c r="Q20" i="11"/>
  <c r="N18" i="15"/>
  <c r="N18" i="34" s="1"/>
  <c r="H11" i="11"/>
  <c r="Q10"/>
  <c r="M10" i="9"/>
  <c r="M7"/>
  <c r="Q19" i="11"/>
  <c r="H16"/>
  <c r="K24" i="7"/>
  <c r="K25" s="1"/>
  <c r="H18" i="15"/>
  <c r="H18" i="34" s="1"/>
  <c r="K11" i="15"/>
  <c r="K11" i="34" s="1"/>
  <c r="T13" i="9"/>
  <c r="N19" i="34"/>
  <c r="K14" i="15"/>
  <c r="K14" i="34" s="1"/>
  <c r="G7" i="11"/>
  <c r="H9"/>
  <c r="S22" i="15"/>
  <c r="S22" i="34" s="1"/>
  <c r="N11" i="15"/>
  <c r="N11" i="34" s="1"/>
  <c r="S14" i="15"/>
  <c r="S14" i="34" s="1"/>
  <c r="K22" i="15"/>
  <c r="K22" i="34" s="1"/>
  <c r="H22" i="15"/>
  <c r="H22" i="34" s="1"/>
  <c r="W35" i="3"/>
  <c r="T192" i="14"/>
  <c r="Q41" i="15"/>
  <c r="S41"/>
  <c r="F199" i="6"/>
  <c r="F55" i="15"/>
  <c r="D199" i="6"/>
  <c r="D55" i="15"/>
  <c r="E41" i="9"/>
  <c r="U21" i="3"/>
  <c r="Q20" i="15"/>
  <c r="Q20" i="34" s="1"/>
  <c r="H20" i="15"/>
  <c r="H20" i="34" s="1"/>
  <c r="U22" i="3"/>
  <c r="W18"/>
  <c r="V11" i="11"/>
  <c r="M20" i="9"/>
  <c r="R24"/>
  <c r="W19" i="3"/>
  <c r="J1481" i="1"/>
  <c r="T12" i="15"/>
  <c r="T12" i="34" s="1"/>
  <c r="W23" i="3"/>
  <c r="L7" i="9"/>
  <c r="Q18" i="15"/>
  <c r="Q18" i="34" s="1"/>
  <c r="F41" i="9"/>
  <c r="Q1481" i="1"/>
  <c r="Q23" i="11"/>
  <c r="Q23" i="9"/>
  <c r="G13" i="11"/>
  <c r="F1481" i="1"/>
  <c r="G1481"/>
  <c r="L10" i="9"/>
  <c r="F877" i="1"/>
  <c r="BG877" s="1"/>
  <c r="C178" i="2"/>
  <c r="C182" s="1"/>
  <c r="R1479" i="1"/>
  <c r="BC1481"/>
  <c r="K20" i="15"/>
  <c r="K20" i="34" s="1"/>
  <c r="E23" i="11"/>
  <c r="L20" i="9"/>
  <c r="L1480" i="1"/>
  <c r="F13" i="11"/>
  <c r="L1479" i="1"/>
  <c r="E13" i="11"/>
  <c r="H1481" i="1"/>
  <c r="G14" i="9"/>
  <c r="G14" i="11"/>
  <c r="K1481" i="1"/>
  <c r="I1478"/>
  <c r="I1481" s="1"/>
  <c r="N41" i="15"/>
  <c r="C42" i="9"/>
  <c r="U39"/>
  <c r="T13" i="11"/>
  <c r="BB2674" i="1"/>
  <c r="BB2688" s="1"/>
  <c r="Q12" i="11"/>
  <c r="BB1478" i="1"/>
  <c r="I2674"/>
  <c r="I2688" s="1"/>
  <c r="R14" i="15"/>
  <c r="R14" i="34" s="1"/>
  <c r="F14" i="11"/>
  <c r="U14" s="1"/>
  <c r="F14" i="9"/>
  <c r="N38"/>
  <c r="O2674" i="1"/>
  <c r="O2688" s="1"/>
  <c r="V40" i="9"/>
  <c r="D42"/>
  <c r="F200" i="3"/>
  <c r="W32"/>
  <c r="BE1479" i="1"/>
  <c r="BE1481" s="1"/>
  <c r="G877"/>
  <c r="BH877" s="1"/>
  <c r="BW877" s="1"/>
  <c r="W33" i="3"/>
  <c r="R22" i="15"/>
  <c r="R22" i="34" s="1"/>
  <c r="O10" i="15"/>
  <c r="H22" i="11"/>
  <c r="E11" i="15"/>
  <c r="E11" i="34" s="1"/>
  <c r="V20" i="3"/>
  <c r="Q20" i="9"/>
  <c r="R2688" i="1"/>
  <c r="N20" i="15"/>
  <c r="N20" i="34" s="1"/>
  <c r="R11" i="15"/>
  <c r="R11" i="34" s="1"/>
  <c r="H15" i="11"/>
  <c r="K18" i="15"/>
  <c r="K18" i="34" s="1"/>
  <c r="H23" i="11"/>
  <c r="T23" i="15"/>
  <c r="T23" i="34" s="1"/>
  <c r="H24" i="7"/>
  <c r="H25" s="1"/>
  <c r="U20" i="3"/>
  <c r="R1480" i="1"/>
  <c r="M22" i="9"/>
  <c r="L19"/>
  <c r="U19" s="1"/>
  <c r="R19" i="34"/>
  <c r="K21" i="15"/>
  <c r="K21" i="34" s="1"/>
  <c r="H19"/>
  <c r="BB1480" i="1"/>
  <c r="P10" i="15"/>
  <c r="W40" i="9"/>
  <c r="V10" i="3"/>
  <c r="S21" i="15"/>
  <c r="S21" i="34" s="1"/>
  <c r="M21" i="9"/>
  <c r="R21" i="15"/>
  <c r="R21" i="34" s="1"/>
  <c r="L21" i="9"/>
  <c r="H21" i="11"/>
  <c r="M19" i="9"/>
  <c r="V19" s="1"/>
  <c r="S19" i="34"/>
  <c r="BE2674" i="1"/>
  <c r="BE2688" s="1"/>
  <c r="L2674"/>
  <c r="L2688" s="1"/>
  <c r="K19" i="34"/>
  <c r="E14" i="11"/>
  <c r="Q41" i="9"/>
  <c r="Q42" s="1"/>
  <c r="T40" i="7"/>
  <c r="O1480" i="1"/>
  <c r="O1481" s="1"/>
  <c r="D200" i="3"/>
  <c r="N24" i="4"/>
  <c r="M9" i="9"/>
  <c r="Q24" i="4"/>
  <c r="C10" i="11"/>
  <c r="D10"/>
  <c r="E200" i="23"/>
  <c r="H11" i="15"/>
  <c r="H11" i="34" s="1"/>
  <c r="W11" i="3"/>
  <c r="V11"/>
  <c r="M18" i="9"/>
  <c r="V18" s="1"/>
  <c r="S18" i="15"/>
  <c r="S18" i="34" s="1"/>
  <c r="K18" i="9"/>
  <c r="K24" s="1"/>
  <c r="E24" i="7"/>
  <c r="E25" s="1"/>
  <c r="H18" i="11"/>
  <c r="V18"/>
  <c r="O18"/>
  <c r="L18" i="9"/>
  <c r="R18" i="15"/>
  <c r="R18" i="34" s="1"/>
  <c r="E18" i="15"/>
  <c r="E18" i="34" s="1"/>
  <c r="E18" i="11"/>
  <c r="W16" i="3"/>
  <c r="U9" i="11"/>
  <c r="U9" i="3"/>
  <c r="L9" i="9"/>
  <c r="U9" s="1"/>
  <c r="E9" i="11"/>
  <c r="G7" i="9"/>
  <c r="V7" i="3"/>
  <c r="W7"/>
  <c r="U21" i="9" l="1"/>
  <c r="V22"/>
  <c r="V21"/>
  <c r="U18"/>
  <c r="Y16"/>
  <c r="R24" i="6"/>
  <c r="R55" i="15" s="1"/>
  <c r="T13" i="6"/>
  <c r="T24" s="1"/>
  <c r="C24" i="5"/>
  <c r="E20"/>
  <c r="R20"/>
  <c r="Y17" i="9"/>
  <c r="U17"/>
  <c r="U14"/>
  <c r="Y14"/>
  <c r="I24" i="15"/>
  <c r="I54" s="1"/>
  <c r="I56" s="1"/>
  <c r="I58" s="1"/>
  <c r="H13"/>
  <c r="H13" i="34" s="1"/>
  <c r="E13" i="15"/>
  <c r="E13" i="34" s="1"/>
  <c r="N13" i="15"/>
  <c r="N13" i="34" s="1"/>
  <c r="S13" i="15"/>
  <c r="S13" i="34" s="1"/>
  <c r="K13" i="15"/>
  <c r="K13" i="34" s="1"/>
  <c r="R13" i="15"/>
  <c r="R13" i="34" s="1"/>
  <c r="M13" i="9"/>
  <c r="M24" s="1"/>
  <c r="L13"/>
  <c r="AC24" i="14"/>
  <c r="O24" i="15"/>
  <c r="O47" s="1"/>
  <c r="O49" s="1"/>
  <c r="O51" s="1"/>
  <c r="O10" i="34"/>
  <c r="P24" i="15"/>
  <c r="P47" s="1"/>
  <c r="P49" s="1"/>
  <c r="P51" s="1"/>
  <c r="P10" i="34"/>
  <c r="U18" i="11"/>
  <c r="E42" i="9"/>
  <c r="T40" i="5"/>
  <c r="W39" i="9"/>
  <c r="T41" i="15"/>
  <c r="E7" i="11"/>
  <c r="Z7" s="1"/>
  <c r="E7" i="15"/>
  <c r="E7" i="34" s="1"/>
  <c r="U9" i="2"/>
  <c r="U12" s="1"/>
  <c r="U46" s="1"/>
  <c r="F12"/>
  <c r="F46" s="1"/>
  <c r="F618" s="1"/>
  <c r="BY102" i="1"/>
  <c r="T22" i="9"/>
  <c r="W22" i="3"/>
  <c r="R169" i="14"/>
  <c r="T24" i="8"/>
  <c r="T21" i="11"/>
  <c r="T21" i="9"/>
  <c r="U21" i="11"/>
  <c r="T177" i="14"/>
  <c r="T154"/>
  <c r="AC128" s="1"/>
  <c r="T22" i="11"/>
  <c r="W22" s="1"/>
  <c r="T178" i="14"/>
  <c r="S169"/>
  <c r="K169"/>
  <c r="K180"/>
  <c r="L24" i="3"/>
  <c r="U24" s="1"/>
  <c r="H169" i="14"/>
  <c r="H180"/>
  <c r="N169"/>
  <c r="N180"/>
  <c r="M24" i="3"/>
  <c r="V24" s="1"/>
  <c r="D180" i="14"/>
  <c r="S180" s="1"/>
  <c r="N13" i="3"/>
  <c r="W13" s="1"/>
  <c r="E169" i="14"/>
  <c r="T171"/>
  <c r="T24"/>
  <c r="E24" i="3" s="1"/>
  <c r="E40" s="1"/>
  <c r="E41" s="1"/>
  <c r="F7" i="9"/>
  <c r="U7" s="1"/>
  <c r="F7" i="11"/>
  <c r="U7" s="1"/>
  <c r="C55" i="15"/>
  <c r="C48"/>
  <c r="T24" i="7"/>
  <c r="T25" s="1"/>
  <c r="H17" i="11"/>
  <c r="E15"/>
  <c r="T17" i="15"/>
  <c r="T17" i="34" s="1"/>
  <c r="T15" i="15"/>
  <c r="T15" i="34" s="1"/>
  <c r="V17" i="11"/>
  <c r="C24" i="9"/>
  <c r="C20" i="15"/>
  <c r="C20" i="34" s="1"/>
  <c r="H24" i="4"/>
  <c r="T10"/>
  <c r="BY374" i="1"/>
  <c r="E11" i="11"/>
  <c r="E199" i="7"/>
  <c r="C180" i="14"/>
  <c r="R180" s="1"/>
  <c r="T7" i="15"/>
  <c r="T7" i="34" s="1"/>
  <c r="T17" i="11"/>
  <c r="T17" i="9"/>
  <c r="W17" s="1"/>
  <c r="T431" i="2"/>
  <c r="T618" s="1"/>
  <c r="L42" i="9"/>
  <c r="E199" i="4"/>
  <c r="E62" i="15"/>
  <c r="E48"/>
  <c r="S55"/>
  <c r="S62"/>
  <c r="S48"/>
  <c r="Q55"/>
  <c r="Q48"/>
  <c r="Q62"/>
  <c r="H55"/>
  <c r="H48"/>
  <c r="H62"/>
  <c r="N55"/>
  <c r="N48"/>
  <c r="N62"/>
  <c r="K55"/>
  <c r="K62"/>
  <c r="K48"/>
  <c r="U13" i="11"/>
  <c r="Q13"/>
  <c r="V13"/>
  <c r="Q21"/>
  <c r="Q11"/>
  <c r="Q21" i="9"/>
  <c r="G42"/>
  <c r="U40"/>
  <c r="T21" i="15"/>
  <c r="T21" i="34" s="1"/>
  <c r="G20" i="9"/>
  <c r="H36" i="3"/>
  <c r="W36"/>
  <c r="H41" i="9"/>
  <c r="W41" s="1"/>
  <c r="E199" i="6"/>
  <c r="E55" i="15"/>
  <c r="BB1481" i="1"/>
  <c r="F42" i="9"/>
  <c r="U41"/>
  <c r="F10" i="15"/>
  <c r="R1481" i="1"/>
  <c r="L1481"/>
  <c r="S20" i="15"/>
  <c r="S20" i="34" s="1"/>
  <c r="G20" i="11"/>
  <c r="F10"/>
  <c r="D10" i="15"/>
  <c r="T14"/>
  <c r="T14" i="34" s="1"/>
  <c r="H14" i="11"/>
  <c r="V42" i="9"/>
  <c r="J10" i="15"/>
  <c r="C10"/>
  <c r="C10" i="34" s="1"/>
  <c r="U10" i="3"/>
  <c r="W10"/>
  <c r="L10" i="15"/>
  <c r="W38" i="9"/>
  <c r="N42"/>
  <c r="W20" i="3"/>
  <c r="Q18" i="11"/>
  <c r="W18" s="1"/>
  <c r="M10" i="15"/>
  <c r="W19" i="9"/>
  <c r="T19" i="34"/>
  <c r="H19" i="11"/>
  <c r="W19" s="1"/>
  <c r="G10" i="15"/>
  <c r="T22"/>
  <c r="T22" i="34" s="1"/>
  <c r="C24" i="11"/>
  <c r="D24" i="9"/>
  <c r="D201" s="1"/>
  <c r="D24" i="11"/>
  <c r="D200" s="1"/>
  <c r="T11" i="15"/>
  <c r="T11" i="34" s="1"/>
  <c r="O24" i="11"/>
  <c r="T18" i="15"/>
  <c r="T18" i="34" s="1"/>
  <c r="W9" i="3"/>
  <c r="N9" i="9"/>
  <c r="H7" i="11"/>
  <c r="H13"/>
  <c r="R24" i="5" l="1"/>
  <c r="R25" s="1"/>
  <c r="C25"/>
  <c r="U13" i="9"/>
  <c r="N13"/>
  <c r="W13" s="1"/>
  <c r="W21"/>
  <c r="W11"/>
  <c r="W22"/>
  <c r="Y7"/>
  <c r="E24"/>
  <c r="W18"/>
  <c r="R48" i="15"/>
  <c r="R62"/>
  <c r="V13" i="9"/>
  <c r="T20" i="5"/>
  <c r="E20" i="15"/>
  <c r="E20" i="34" s="1"/>
  <c r="E24" i="5"/>
  <c r="E25" s="1"/>
  <c r="I47" i="15"/>
  <c r="I49" s="1"/>
  <c r="I51" s="1"/>
  <c r="Z33" i="9"/>
  <c r="I24" i="34"/>
  <c r="I61" i="15"/>
  <c r="I63" s="1"/>
  <c r="I65" s="1"/>
  <c r="I28" s="1"/>
  <c r="I29" s="1"/>
  <c r="T13"/>
  <c r="T13" i="34" s="1"/>
  <c r="L24" i="9"/>
  <c r="P54" i="15"/>
  <c r="P56" s="1"/>
  <c r="P58" s="1"/>
  <c r="O54"/>
  <c r="O56" s="1"/>
  <c r="O58" s="1"/>
  <c r="G24"/>
  <c r="G47" s="1"/>
  <c r="G49" s="1"/>
  <c r="G51" s="1"/>
  <c r="G10" i="34"/>
  <c r="F24" i="15"/>
  <c r="F24" i="34" s="1"/>
  <c r="F10"/>
  <c r="P61" i="15"/>
  <c r="P63" s="1"/>
  <c r="P65" s="1"/>
  <c r="P28" s="1"/>
  <c r="P29" s="1"/>
  <c r="P24" i="34"/>
  <c r="O61" i="15"/>
  <c r="O63" s="1"/>
  <c r="O65" s="1"/>
  <c r="O28" s="1"/>
  <c r="O29" s="1"/>
  <c r="O24" i="34"/>
  <c r="M24" i="15"/>
  <c r="M47" s="1"/>
  <c r="M49" s="1"/>
  <c r="M51" s="1"/>
  <c r="M10" i="34"/>
  <c r="L24" i="15"/>
  <c r="L47" s="1"/>
  <c r="L49" s="1"/>
  <c r="L51" s="1"/>
  <c r="L10" i="34"/>
  <c r="J24" i="15"/>
  <c r="J47" s="1"/>
  <c r="J49" s="1"/>
  <c r="J51" s="1"/>
  <c r="J10" i="34"/>
  <c r="D24" i="15"/>
  <c r="D24" i="34" s="1"/>
  <c r="D10"/>
  <c r="T24" i="3"/>
  <c r="Y23" s="1"/>
  <c r="T24" i="4"/>
  <c r="W21" i="11"/>
  <c r="T169" i="14"/>
  <c r="N24" i="3"/>
  <c r="E180" i="14"/>
  <c r="AC180" s="1"/>
  <c r="E10" i="11"/>
  <c r="E24" s="1"/>
  <c r="W17"/>
  <c r="C24" i="15"/>
  <c r="C61" s="1"/>
  <c r="C63" s="1"/>
  <c r="C65" s="1"/>
  <c r="C28" s="1"/>
  <c r="C29" s="1"/>
  <c r="F20" i="11"/>
  <c r="U20" s="1"/>
  <c r="R20" i="15"/>
  <c r="R20" i="34" s="1"/>
  <c r="F20" i="9"/>
  <c r="H20" s="1"/>
  <c r="W11" i="11"/>
  <c r="E200" i="3"/>
  <c r="U431" i="2"/>
  <c r="U618" s="1"/>
  <c r="D199" i="5"/>
  <c r="F199"/>
  <c r="T48" i="15"/>
  <c r="U42" i="9"/>
  <c r="H42"/>
  <c r="Q10" i="15"/>
  <c r="U10" i="11"/>
  <c r="R10" i="15"/>
  <c r="R10" i="34" s="1"/>
  <c r="F10" i="9"/>
  <c r="E10" i="15"/>
  <c r="W42" i="9"/>
  <c r="G10" i="11"/>
  <c r="G10" i="9"/>
  <c r="S10" i="15"/>
  <c r="N10"/>
  <c r="K10"/>
  <c r="H10"/>
  <c r="W13" i="11"/>
  <c r="T24" i="5" l="1"/>
  <c r="T25" s="1"/>
  <c r="T20" i="15"/>
  <c r="T20" i="34" s="1"/>
  <c r="AA33" i="9"/>
  <c r="H20" i="11"/>
  <c r="N24" i="9"/>
  <c r="G24"/>
  <c r="V10"/>
  <c r="Y10"/>
  <c r="U10"/>
  <c r="U20"/>
  <c r="Y20"/>
  <c r="E201"/>
  <c r="Y33"/>
  <c r="M54" i="15"/>
  <c r="M56" s="1"/>
  <c r="M58" s="1"/>
  <c r="F47"/>
  <c r="F49" s="1"/>
  <c r="F51" s="1"/>
  <c r="F54"/>
  <c r="F56" s="1"/>
  <c r="F58" s="1"/>
  <c r="G54"/>
  <c r="G56" s="1"/>
  <c r="G58" s="1"/>
  <c r="J54"/>
  <c r="J56" s="1"/>
  <c r="J58" s="1"/>
  <c r="L54"/>
  <c r="L56" s="1"/>
  <c r="L58" s="1"/>
  <c r="D47"/>
  <c r="D49" s="1"/>
  <c r="D51" s="1"/>
  <c r="D61"/>
  <c r="D63" s="1"/>
  <c r="D65" s="1"/>
  <c r="D28" s="1"/>
  <c r="D29" s="1"/>
  <c r="D54"/>
  <c r="D56" s="1"/>
  <c r="D58" s="1"/>
  <c r="V58" s="1"/>
  <c r="F61"/>
  <c r="F63" s="1"/>
  <c r="F65" s="1"/>
  <c r="F28" s="1"/>
  <c r="F29" s="1"/>
  <c r="S24"/>
  <c r="S54" s="1"/>
  <c r="S56" s="1"/>
  <c r="S58" s="1"/>
  <c r="S10" i="34"/>
  <c r="J61" i="15"/>
  <c r="J63" s="1"/>
  <c r="J65" s="1"/>
  <c r="J28" s="1"/>
  <c r="J29" s="1"/>
  <c r="J24" i="34"/>
  <c r="M61" i="15"/>
  <c r="M63" s="1"/>
  <c r="M65" s="1"/>
  <c r="M28" s="1"/>
  <c r="M29" s="1"/>
  <c r="M24" i="34"/>
  <c r="G61" i="15"/>
  <c r="G63" s="1"/>
  <c r="G65" s="1"/>
  <c r="G28" s="1"/>
  <c r="G29" s="1"/>
  <c r="G24" i="34"/>
  <c r="N24" i="15"/>
  <c r="N47" s="1"/>
  <c r="N49" s="1"/>
  <c r="N51" s="1"/>
  <c r="N10" i="34"/>
  <c r="L61" i="15"/>
  <c r="L63" s="1"/>
  <c r="L65" s="1"/>
  <c r="L28" s="1"/>
  <c r="L29" s="1"/>
  <c r="L24" i="34"/>
  <c r="C24"/>
  <c r="K24" i="15"/>
  <c r="K54" s="1"/>
  <c r="K56" s="1"/>
  <c r="K58" s="1"/>
  <c r="K10" i="34"/>
  <c r="H24" i="15"/>
  <c r="H54" s="1"/>
  <c r="H56" s="1"/>
  <c r="H58" s="1"/>
  <c r="H10" i="34"/>
  <c r="E24" i="15"/>
  <c r="E24" i="34" s="1"/>
  <c r="E10"/>
  <c r="Q24" i="15"/>
  <c r="Q47" s="1"/>
  <c r="Q49" s="1"/>
  <c r="Q51" s="1"/>
  <c r="Q10" i="34"/>
  <c r="T180" i="14"/>
  <c r="AD180" s="1"/>
  <c r="W24" i="3"/>
  <c r="C54" i="15"/>
  <c r="C56" s="1"/>
  <c r="C58" s="1"/>
  <c r="U58" s="1"/>
  <c r="R24"/>
  <c r="C47"/>
  <c r="C49" s="1"/>
  <c r="C51" s="1"/>
  <c r="T62"/>
  <c r="T55"/>
  <c r="F24" i="11"/>
  <c r="U24" s="1"/>
  <c r="E200"/>
  <c r="F24" i="9"/>
  <c r="E199" i="5"/>
  <c r="T10" i="15"/>
  <c r="H10" i="11"/>
  <c r="G24"/>
  <c r="V10"/>
  <c r="H24" l="1"/>
  <c r="Y24" i="9"/>
  <c r="W10"/>
  <c r="H24"/>
  <c r="K47" i="15"/>
  <c r="K49" s="1"/>
  <c r="K51" s="1"/>
  <c r="E47"/>
  <c r="E49" s="1"/>
  <c r="E51" s="1"/>
  <c r="E61"/>
  <c r="E63" s="1"/>
  <c r="E65" s="1"/>
  <c r="E28" s="1"/>
  <c r="E29" s="1"/>
  <c r="N54"/>
  <c r="N56" s="1"/>
  <c r="N58" s="1"/>
  <c r="S47"/>
  <c r="S49" s="1"/>
  <c r="S51" s="1"/>
  <c r="E54"/>
  <c r="E56" s="1"/>
  <c r="E58" s="1"/>
  <c r="F179"/>
  <c r="H61"/>
  <c r="H63" s="1"/>
  <c r="H65" s="1"/>
  <c r="H28" s="1"/>
  <c r="H29" s="1"/>
  <c r="H24" i="34"/>
  <c r="N61" i="15"/>
  <c r="N63" s="1"/>
  <c r="N65" s="1"/>
  <c r="N28" s="1"/>
  <c r="N29" s="1"/>
  <c r="N24" i="34"/>
  <c r="S61" i="15"/>
  <c r="S63" s="1"/>
  <c r="S65" s="1"/>
  <c r="S28" s="1"/>
  <c r="S29" s="1"/>
  <c r="S24" i="34"/>
  <c r="R61" i="15"/>
  <c r="R63" s="1"/>
  <c r="R65" s="1"/>
  <c r="R28" s="1"/>
  <c r="R29" s="1"/>
  <c r="R24" i="34"/>
  <c r="Q61" i="15"/>
  <c r="Q63" s="1"/>
  <c r="Q65" s="1"/>
  <c r="Q28" s="1"/>
  <c r="Q29" s="1"/>
  <c r="Q24" i="34"/>
  <c r="Q29" s="1"/>
  <c r="H47" i="15"/>
  <c r="H49" s="1"/>
  <c r="H51" s="1"/>
  <c r="T24"/>
  <c r="T24" i="34" s="1"/>
  <c r="T10"/>
  <c r="K61" i="15"/>
  <c r="K63" s="1"/>
  <c r="K65" s="1"/>
  <c r="K28" s="1"/>
  <c r="K29" s="1"/>
  <c r="K24" i="34"/>
  <c r="Q54" i="15"/>
  <c r="Q56" s="1"/>
  <c r="Q58" s="1"/>
  <c r="R47"/>
  <c r="R49" s="1"/>
  <c r="R51" s="1"/>
  <c r="R54"/>
  <c r="R56" s="1"/>
  <c r="R58" s="1"/>
  <c r="F200" i="11"/>
  <c r="D179" i="15"/>
  <c r="F201" i="9"/>
  <c r="W10" i="11"/>
  <c r="Z20" i="9" l="1"/>
  <c r="E26" i="34"/>
  <c r="T54" i="15"/>
  <c r="T56" s="1"/>
  <c r="T58" s="1"/>
  <c r="T47"/>
  <c r="T49" s="1"/>
  <c r="T51" s="1"/>
  <c r="T61"/>
  <c r="T63" s="1"/>
  <c r="T65" s="1"/>
  <c r="T28" s="1"/>
  <c r="T29" s="1"/>
  <c r="E179" l="1"/>
  <c r="P15" i="11"/>
  <c r="P9"/>
  <c r="P24" l="1"/>
  <c r="P15" i="9"/>
  <c r="Q15" i="11"/>
  <c r="Q15" i="9"/>
  <c r="P9"/>
  <c r="P24" l="1"/>
  <c r="Q9"/>
  <c r="Q9" i="11"/>
  <c r="Q24" l="1"/>
  <c r="Q24" i="9"/>
  <c r="S23" l="1"/>
  <c r="V23" s="1"/>
  <c r="T9" i="11" l="1"/>
  <c r="W9" s="1"/>
  <c r="T9" i="9"/>
  <c r="W9" s="1"/>
  <c r="T20"/>
  <c r="W20" s="1"/>
  <c r="T20" i="11"/>
  <c r="W20" s="1"/>
  <c r="S7"/>
  <c r="S7" i="9"/>
  <c r="V7" s="1"/>
  <c r="T23"/>
  <c r="W23" s="1"/>
  <c r="T23" i="11"/>
  <c r="W23" s="1"/>
  <c r="S16" i="9"/>
  <c r="V16" s="1"/>
  <c r="S16" i="11"/>
  <c r="V16" s="1"/>
  <c r="S15" i="9"/>
  <c r="V15" s="1"/>
  <c r="S15" i="11"/>
  <c r="V15" s="1"/>
  <c r="S12"/>
  <c r="V12" s="1"/>
  <c r="S14" i="9"/>
  <c r="V14" s="1"/>
  <c r="S12"/>
  <c r="V12" s="1"/>
  <c r="S14" i="11"/>
  <c r="V14" s="1"/>
  <c r="S20" i="9"/>
  <c r="V20" s="1"/>
  <c r="S20" i="11"/>
  <c r="V20" s="1"/>
  <c r="S23"/>
  <c r="V23" s="1"/>
  <c r="T16" i="9" l="1"/>
  <c r="W16" s="1"/>
  <c r="T16" i="11"/>
  <c r="W16" s="1"/>
  <c r="S9"/>
  <c r="S9" i="9"/>
  <c r="V9" s="1"/>
  <c r="T15"/>
  <c r="W15" s="1"/>
  <c r="T15" i="11"/>
  <c r="W15" s="1"/>
  <c r="V7"/>
  <c r="S24" l="1"/>
  <c r="V24" s="1"/>
  <c r="Y26" s="1"/>
  <c r="V9"/>
  <c r="V24" i="8"/>
  <c r="V24" i="15" s="1"/>
  <c r="T14" i="11"/>
  <c r="W14" s="1"/>
  <c r="T14" i="9"/>
  <c r="W14" s="1"/>
  <c r="T7"/>
  <c r="W7" s="1"/>
  <c r="T7" i="11"/>
  <c r="S24" i="9"/>
  <c r="V24" s="1"/>
  <c r="T12"/>
  <c r="W12" s="1"/>
  <c r="T12" i="11"/>
  <c r="W12" s="1"/>
  <c r="V61" i="15" l="1"/>
  <c r="V63" s="1"/>
  <c r="V65" s="1"/>
  <c r="V28" s="1"/>
  <c r="V29" s="1"/>
  <c r="V24" i="34"/>
  <c r="T24" i="9"/>
  <c r="W24" s="1"/>
  <c r="W7" i="11"/>
  <c r="T24"/>
  <c r="W26" s="1"/>
  <c r="W24" l="1"/>
  <c r="W28" s="1"/>
  <c r="AA16" i="9"/>
  <c r="Y28" i="11" l="1"/>
  <c r="Y31" s="1"/>
</calcChain>
</file>

<file path=xl/comments1.xml><?xml version="1.0" encoding="utf-8"?>
<comments xmlns="http://schemas.openxmlformats.org/spreadsheetml/2006/main">
  <authors>
    <author>user</author>
  </authors>
  <commentList>
    <comment ref="F455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No admission
</t>
        </r>
      </text>
    </comment>
    <comment ref="F459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No admission
</t>
        </r>
      </text>
    </comment>
    <comment ref="F463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No admission
</t>
        </r>
      </text>
    </comment>
  </commentList>
</comments>
</file>

<file path=xl/sharedStrings.xml><?xml version="1.0" encoding="utf-8"?>
<sst xmlns="http://schemas.openxmlformats.org/spreadsheetml/2006/main" count="7283" uniqueCount="1147">
  <si>
    <t>Education</t>
  </si>
  <si>
    <t>Law</t>
  </si>
  <si>
    <t>Management</t>
  </si>
  <si>
    <t>Dance</t>
  </si>
  <si>
    <t>Musicology</t>
  </si>
  <si>
    <t>Performing Arts (Musicology)</t>
  </si>
  <si>
    <t>Post Graduate (Spl.)  (M.Sc. Ag. in Agroforestry)</t>
  </si>
  <si>
    <t>Genetics &amp; Plant Breeding (Spl.)</t>
  </si>
  <si>
    <t>Post Graduate (M.Sc. (Ag.) in Plant Biotechnology  (Spl.)</t>
  </si>
  <si>
    <t>Post Graduate (M.Sc. in Food Science &amp; Technology (Spl.))</t>
  </si>
  <si>
    <t>Centre of Food Science and Technology</t>
  </si>
  <si>
    <t>BHU</t>
  </si>
  <si>
    <t>Under Graduate B.Ed. (spl.)</t>
  </si>
  <si>
    <t>M.Phil.</t>
  </si>
  <si>
    <t xml:space="preserve">                                                                                                            </t>
  </si>
  <si>
    <r>
      <t xml:space="preserve">*2-Year Diploma in 
</t>
    </r>
    <r>
      <rPr>
        <sz val="10"/>
        <rFont val="Times New Roman"/>
        <family val="1"/>
      </rPr>
      <t>(1) Dental Hygienist in BHU &amp; 
(2) Dental Mechanic in BHU</t>
    </r>
  </si>
  <si>
    <t xml:space="preserve">M.Phil. Course in Subaltern Studies </t>
  </si>
  <si>
    <t>M.Phil. Course in Subaltern Studies</t>
  </si>
  <si>
    <t>Painting</t>
  </si>
  <si>
    <t>Applied Arts</t>
  </si>
  <si>
    <t>Post Graduate (M.A.) English</t>
  </si>
  <si>
    <t>Post Graduate (M.A.) Political Science</t>
  </si>
  <si>
    <t>Post Graduate (M.A.) Psychology</t>
  </si>
  <si>
    <t>Post Graduate (M.A.)  Sociology 30+ Economics 30+ Hisotry 30+English+Political Science+Psychology</t>
  </si>
  <si>
    <t>ALL PG TOTAL</t>
  </si>
  <si>
    <t>PhD TOTAL</t>
  </si>
  <si>
    <t>Diploma TOTAL</t>
  </si>
  <si>
    <t>de ls de 10 cPpksa dk ,Mfe'ku u gks ikus ds dkj.k bls bl l= esa fujLr dj fn;k x;kA</t>
  </si>
  <si>
    <t>Physiology</t>
  </si>
  <si>
    <t xml:space="preserve"> Ph.D. Total</t>
  </si>
  <si>
    <t>PG TOTAL (Special Courses)</t>
  </si>
  <si>
    <t>PG TOTAL (General Courses)</t>
  </si>
  <si>
    <t>PG TOTAL (Spl. &amp; General Courses)</t>
  </si>
  <si>
    <t>Under Graduate (B.Pharm.) (RGSC)</t>
  </si>
  <si>
    <t>Certificate course in Prasav Vigyan (Deptt. of Prasuti Tantra)</t>
  </si>
  <si>
    <t>Ayurveda (Prasuti Tantra)</t>
  </si>
  <si>
    <r>
      <t>*</t>
    </r>
    <r>
      <rPr>
        <sz val="11"/>
        <rFont val="Times New Roman"/>
        <family val="1"/>
      </rPr>
      <t>One Year</t>
    </r>
    <r>
      <rPr>
        <b/>
        <sz val="11"/>
        <rFont val="Times New Roman"/>
        <family val="1"/>
      </rPr>
      <t xml:space="preserve"> Certificate </t>
    </r>
    <r>
      <rPr>
        <sz val="11"/>
        <rFont val="Times New Roman"/>
        <family val="1"/>
      </rPr>
      <t xml:space="preserve">course in Prasav Vigyan </t>
    </r>
    <r>
      <rPr>
        <sz val="8"/>
        <rFont val="Times New Roman"/>
        <family val="1"/>
      </rPr>
      <t>(only for female)</t>
    </r>
  </si>
  <si>
    <t>PG Diploma (Spl. Courses) (2 Year PG Diploma in Medical Technology (Radiotherapy) (Full time)</t>
  </si>
  <si>
    <t>PG TOTAL (Special Courses) (RGSC)</t>
  </si>
  <si>
    <r>
      <t>B.Sc. (Ag.)</t>
    </r>
    <r>
      <rPr>
        <sz val="11"/>
        <rFont val="Times New Roman"/>
        <family val="1"/>
      </rPr>
      <t xml:space="preserve">       Part -I</t>
    </r>
  </si>
  <si>
    <r>
      <t>*</t>
    </r>
    <r>
      <rPr>
        <b/>
        <sz val="9"/>
        <rFont val="Times New Roman"/>
        <family val="1"/>
      </rPr>
      <t xml:space="preserve">PG Diploma in Medical Technology (Radiotherapy)              </t>
    </r>
  </si>
  <si>
    <t>*B.Com. (FMM) (RGSC)</t>
  </si>
  <si>
    <t>*M.Sc. in Petroleum Geoscience</t>
  </si>
  <si>
    <t>Dentistry</t>
  </si>
  <si>
    <t xml:space="preserve">Under Graduate </t>
  </si>
  <si>
    <t xml:space="preserve">Under Graduate  </t>
  </si>
  <si>
    <t>Jain Budhha Darshan</t>
  </si>
  <si>
    <t>Vyakarns</t>
  </si>
  <si>
    <t>Dharmasastra Mimansa</t>
  </si>
  <si>
    <t>Dharmagam Vibhag</t>
  </si>
  <si>
    <t>Sahitya</t>
  </si>
  <si>
    <t>Vedic Darshan</t>
  </si>
  <si>
    <t>All 2-Year MSc. in Science Faculty (for course wise sheet) (without Spl. Courses &amp; MCA, Geophysics, Geology)</t>
  </si>
  <si>
    <t>Jyotish</t>
  </si>
  <si>
    <t>Veda</t>
  </si>
  <si>
    <r>
      <t xml:space="preserve">* PG Diploma in </t>
    </r>
    <r>
      <rPr>
        <sz val="10"/>
        <rFont val="Times New Roman"/>
        <family val="1"/>
      </rPr>
      <t>(Neonatal &amp; Child Care (4 seats)</t>
    </r>
  </si>
  <si>
    <t>*M.A. in Tourism Mgt. (History of Arts)</t>
  </si>
  <si>
    <t>UG Diploma TOTAL (without Special Courses)</t>
  </si>
  <si>
    <t>M = Male,     F = Female,       T = Total</t>
  </si>
  <si>
    <r>
      <t>*</t>
    </r>
    <r>
      <rPr>
        <b/>
        <sz val="9"/>
        <rFont val="Times New Roman"/>
        <family val="1"/>
      </rPr>
      <t>PG Diploma in Dialysis Therapy</t>
    </r>
  </si>
  <si>
    <t>Proforma-I (A)</t>
  </si>
  <si>
    <t>General/ Professional Courses</t>
  </si>
  <si>
    <t>Total No. of Seats</t>
  </si>
  <si>
    <t>Total Number of Students in General Category</t>
  </si>
  <si>
    <t>No. of Scheduled Caste Students</t>
  </si>
  <si>
    <t>No. of Scheduled Tribe Students</t>
  </si>
  <si>
    <t>No. of OBC Students</t>
  </si>
  <si>
    <t xml:space="preserve">No. of Physically Disabled </t>
  </si>
  <si>
    <t>Number of Foreign Students</t>
  </si>
  <si>
    <t>Grand Total</t>
  </si>
  <si>
    <t>Male</t>
  </si>
  <si>
    <t>Female</t>
  </si>
  <si>
    <t>Total</t>
  </si>
  <si>
    <t>I.AG.SCS.</t>
  </si>
  <si>
    <t xml:space="preserve"> </t>
  </si>
  <si>
    <t>Professional</t>
  </si>
  <si>
    <t>Under Graduate</t>
  </si>
  <si>
    <t>1st Year</t>
  </si>
  <si>
    <t>2nd Year</t>
  </si>
  <si>
    <t>3rd Year</t>
  </si>
  <si>
    <t>4th Year</t>
  </si>
  <si>
    <t>MEDICINE</t>
  </si>
  <si>
    <t>MBBS</t>
  </si>
  <si>
    <t>5th Year</t>
  </si>
  <si>
    <t>AYURVEDA</t>
  </si>
  <si>
    <t>total</t>
  </si>
  <si>
    <t xml:space="preserve">New Enrolled </t>
  </si>
  <si>
    <t>TOTAL</t>
  </si>
  <si>
    <t>ARTS</t>
  </si>
  <si>
    <t xml:space="preserve">General </t>
  </si>
  <si>
    <t>Physical Education</t>
  </si>
  <si>
    <t>B.P.Ed. One Year</t>
  </si>
  <si>
    <t xml:space="preserve">ARTS UG Course  TOTAL </t>
  </si>
  <si>
    <t>New Enrolled</t>
  </si>
  <si>
    <t>COMMERCE</t>
  </si>
  <si>
    <t>General</t>
  </si>
  <si>
    <t>Under Gradudate total</t>
  </si>
  <si>
    <t>EDUCATION</t>
  </si>
  <si>
    <t>UG TOTAL</t>
  </si>
  <si>
    <t>LAW</t>
  </si>
  <si>
    <t>PERFORMING ARTS</t>
  </si>
  <si>
    <t>Vocal Music</t>
  </si>
  <si>
    <r>
      <t xml:space="preserve">M.Phil. </t>
    </r>
    <r>
      <rPr>
        <b/>
        <sz val="9"/>
        <rFont val="Times New Roman"/>
        <family val="1"/>
      </rPr>
      <t>Course in Musicology</t>
    </r>
  </si>
  <si>
    <t xml:space="preserve">Instrumental Music (Sitar, Tabla, Flute, Violin (10 seats for each)) </t>
  </si>
  <si>
    <t>Dance (Kathak &amp; Bharat Natyam (10 seats for each))</t>
  </si>
  <si>
    <t>SCIENCE</t>
  </si>
  <si>
    <t>SOCIAL SCIENCES</t>
  </si>
  <si>
    <t>SVDV</t>
  </si>
  <si>
    <t>VISUAL ARTS</t>
  </si>
  <si>
    <t>MMV</t>
  </si>
  <si>
    <t>Generala</t>
  </si>
  <si>
    <t>MMV New Enrolled</t>
  </si>
  <si>
    <t xml:space="preserve">(from UGC) All BA. Grand Total </t>
  </si>
  <si>
    <t xml:space="preserve">(from UGC) All BSc. Grand Total </t>
  </si>
  <si>
    <t>POST GRADUATE</t>
  </si>
  <si>
    <t>Genetics and Plant Breeding</t>
  </si>
  <si>
    <t>Post Graduate</t>
  </si>
  <si>
    <t>Extension Education</t>
  </si>
  <si>
    <t>Entomology &amp; Agril Zoology</t>
  </si>
  <si>
    <t>Plant Physiology</t>
  </si>
  <si>
    <t>Mycology and Plant Pathology</t>
  </si>
  <si>
    <t>Agril Economics</t>
  </si>
  <si>
    <t>AH &amp; Dairying</t>
  </si>
  <si>
    <t>Soil Science &amp; Agril Chemistry</t>
  </si>
  <si>
    <t>Agronomy</t>
  </si>
  <si>
    <t>Horticulture</t>
  </si>
  <si>
    <t>PG TOTAL</t>
  </si>
  <si>
    <t>New Enrollement</t>
  </si>
  <si>
    <t>Post Gradudate</t>
  </si>
  <si>
    <t>Physiology (MD)</t>
  </si>
  <si>
    <t>Psychiatry (MD)</t>
  </si>
  <si>
    <t>Radiotherapy &amp; Radiation Medicine (MD)</t>
  </si>
  <si>
    <t>General Surgery (MS)</t>
  </si>
  <si>
    <t>Cardiology (DM)</t>
  </si>
  <si>
    <t>Neurology (DM)</t>
  </si>
  <si>
    <t>Nephrology (DM)</t>
  </si>
  <si>
    <t>M.Ch.</t>
  </si>
  <si>
    <t>Neuro Surgery (M.Ch.)</t>
  </si>
  <si>
    <t>Plastic Surgery (M.Ch.)</t>
  </si>
  <si>
    <t>Urology (M.Ch.)</t>
  </si>
  <si>
    <t>TOTAL M.Ch.</t>
  </si>
  <si>
    <t>TOTAL DM</t>
  </si>
  <si>
    <t>TOTAL  (MS)</t>
  </si>
  <si>
    <t>TOTAL (MD)</t>
  </si>
  <si>
    <t>MD/MS (Medicine)</t>
  </si>
  <si>
    <t>DM/M.Ch. (Medicine)</t>
  </si>
  <si>
    <r>
      <t>*</t>
    </r>
    <r>
      <rPr>
        <b/>
        <sz val="8"/>
        <rFont val="Times New Roman"/>
        <family val="1"/>
      </rPr>
      <t>PG Diploma in Counseling &amp; Psychotherapy (in BHU)</t>
    </r>
  </si>
  <si>
    <t>Ph.D. (Dance)</t>
  </si>
  <si>
    <t>Ph.D. (Musicology)</t>
  </si>
  <si>
    <t>Community Medicine (Medicine)</t>
  </si>
  <si>
    <t>New Enrollment</t>
  </si>
  <si>
    <t>DENTAL SCIENCE</t>
  </si>
  <si>
    <t>MDS</t>
  </si>
  <si>
    <t>PG TOTAL DENTAL</t>
  </si>
  <si>
    <t>M.D. (Ay.)/M.S. (Ay.)</t>
  </si>
  <si>
    <t>PG TOTAL Ayurveda</t>
  </si>
  <si>
    <t>TOTAL (Medicine, Ayurveda, Dental)</t>
  </si>
  <si>
    <t>PG TOTAL Medicine + Dental +Ayurveda</t>
  </si>
  <si>
    <t>Arabic</t>
  </si>
  <si>
    <t>English</t>
  </si>
  <si>
    <t>French Studies</t>
  </si>
  <si>
    <t>Persian</t>
  </si>
  <si>
    <t>Bengali</t>
  </si>
  <si>
    <t>Hindi</t>
  </si>
  <si>
    <t>Post Graduate (Nepali &amp; Kanada)</t>
  </si>
  <si>
    <t>Marathi</t>
  </si>
  <si>
    <t>Telugu</t>
  </si>
  <si>
    <t>Urdu</t>
  </si>
  <si>
    <t>Pali and Buddhist Studies</t>
  </si>
  <si>
    <t>Sanskrit</t>
  </si>
  <si>
    <t>Linguistics</t>
  </si>
  <si>
    <t>AIHC &amp; Arch.</t>
  </si>
  <si>
    <t>History of Arts</t>
  </si>
  <si>
    <t>Philosophy &amp; Religion</t>
  </si>
  <si>
    <t>Post Graduate Indian Philosophy &amp; Religion</t>
  </si>
  <si>
    <t>Post Graduate Philosophy</t>
  </si>
  <si>
    <t>from UTD</t>
  </si>
  <si>
    <t>Journ &amp; Mass Commu</t>
  </si>
  <si>
    <t>Post Graduate (M.A. in Mass Communication)</t>
  </si>
  <si>
    <t>Library &amp; Infor. Sc</t>
  </si>
  <si>
    <t>Post Graduate M.LibSc.</t>
  </si>
  <si>
    <t>Medicine Total</t>
  </si>
  <si>
    <t>Post Graduate (M.P.Ed.)</t>
  </si>
  <si>
    <t>AIHC &amp; Arch. (Museology)</t>
  </si>
  <si>
    <t>MA General Course  TOTAL</t>
  </si>
  <si>
    <t>MA Professional Course TOTAL</t>
  </si>
  <si>
    <t xml:space="preserve">(From UGC) MA Grand Total (withou Library Scs. &amp; Fhysical Education) </t>
  </si>
  <si>
    <t>Commerce</t>
  </si>
  <si>
    <t>Post Graduate M.Com.</t>
  </si>
  <si>
    <t xml:space="preserve">Post Graduate  </t>
  </si>
  <si>
    <t>Post Graduate M.Ed. (spl.)</t>
  </si>
  <si>
    <t>LLM</t>
  </si>
  <si>
    <t>HRDE</t>
  </si>
  <si>
    <t>MANAGEMENT</t>
  </si>
  <si>
    <t>Physics</t>
  </si>
  <si>
    <t xml:space="preserve">Post Graduate </t>
  </si>
  <si>
    <t>Botany</t>
  </si>
  <si>
    <t>Chemistry</t>
  </si>
  <si>
    <t>Geology</t>
  </si>
  <si>
    <t>Zoology</t>
  </si>
  <si>
    <t>Computer Science</t>
  </si>
  <si>
    <t>Biochemistry</t>
  </si>
  <si>
    <t>Geophysics</t>
  </si>
  <si>
    <t>Molecular &amp; Human Genetics</t>
  </si>
  <si>
    <t>MCA</t>
  </si>
  <si>
    <t>MCA (RGSC) courses started from 2007-08</t>
  </si>
  <si>
    <t>School of Biotechnology</t>
  </si>
  <si>
    <t>Total Enverionmental Scs. (BHU+RGSC)</t>
  </si>
  <si>
    <t>All PG MCA TOTAL</t>
  </si>
  <si>
    <t>All PG Total (Without MCA)</t>
  </si>
  <si>
    <t>MCA from UTD</t>
  </si>
  <si>
    <t>Economics</t>
  </si>
  <si>
    <t>Sociology</t>
  </si>
  <si>
    <t>History</t>
  </si>
  <si>
    <t>Political Science</t>
  </si>
  <si>
    <t>Psychology</t>
  </si>
  <si>
    <t>PG (Under Spl. Courses) MA in Social Work</t>
  </si>
  <si>
    <t>PG (Spl.) (MA in Public Administration) MPA</t>
  </si>
  <si>
    <t>PG (Under Spl. Courses)</t>
  </si>
  <si>
    <t>(from UGC) All M.A. (Arts &amp; Social withouth professional courses)</t>
  </si>
  <si>
    <t>(from UGC) All M.Sc.</t>
  </si>
  <si>
    <t>Research/Ph.D.</t>
  </si>
  <si>
    <t>Farm Engg.</t>
  </si>
  <si>
    <t>Research TOTAL</t>
  </si>
  <si>
    <t>Medicine</t>
  </si>
  <si>
    <t>DENTAL</t>
  </si>
  <si>
    <t>TOTAL Dental PhD</t>
  </si>
  <si>
    <t>TOTAL PhD (Medicine, Ayurveda, Dental)</t>
  </si>
  <si>
    <t>(TOTAL) Arts+Social+Commerce</t>
  </si>
  <si>
    <t>Total from UTD</t>
  </si>
  <si>
    <t>TOTAL PhD</t>
  </si>
  <si>
    <t>TOTAL PhD (from UTD without Jour &amp; Mass Comu, Lib &amp; Infor Scs &amp; B.P.Ed.)</t>
  </si>
  <si>
    <t>Geography</t>
  </si>
  <si>
    <t>Mathematics</t>
  </si>
  <si>
    <t>Socil Work</t>
  </si>
  <si>
    <t>Arts &amp; Social TOTAL (from UTD)</t>
  </si>
  <si>
    <t>M.M.V.</t>
  </si>
  <si>
    <t>Home Science</t>
  </si>
  <si>
    <t>Diploma</t>
  </si>
  <si>
    <t xml:space="preserve">All TOTAL diploma SC/ST &amp; New Enrollment </t>
  </si>
  <si>
    <t>PG Diploma (Spl. Courses) Lab Tech.</t>
  </si>
  <si>
    <t>All TOTAL Medicine Diploma</t>
  </si>
  <si>
    <t>Ayurveda(spl.) (RGSC)</t>
  </si>
  <si>
    <t>TOTAL Diploma (Ayurveda)</t>
  </si>
  <si>
    <t>TOTAL from UTD</t>
  </si>
  <si>
    <t>Total Medicine+ Ayurveda</t>
  </si>
  <si>
    <t>UTD Ayurveda(spl.) (RGSC)</t>
  </si>
  <si>
    <t>* Arts (RGSC)</t>
  </si>
  <si>
    <t>* UGDip.Total RGSC</t>
  </si>
  <si>
    <t xml:space="preserve">Total </t>
  </si>
  <si>
    <t>*Arts</t>
  </si>
  <si>
    <t>UG Dip. Total*</t>
  </si>
  <si>
    <t>TOTAL *Arts (only tourism mgt.) from UTD</t>
  </si>
  <si>
    <t xml:space="preserve">Hindi </t>
  </si>
  <si>
    <t>UG Diploma level</t>
  </si>
  <si>
    <t>German Studies</t>
  </si>
  <si>
    <t>UG Diploma</t>
  </si>
  <si>
    <t xml:space="preserve">UG Diploma </t>
  </si>
  <si>
    <t>Foreign Languages</t>
  </si>
  <si>
    <t xml:space="preserve">UG Diploma  </t>
  </si>
  <si>
    <t>PG Diploma</t>
  </si>
  <si>
    <t>PG Diploma TOTAL</t>
  </si>
  <si>
    <t>UG Diploma TOTAL</t>
  </si>
  <si>
    <t>1st Semester</t>
  </si>
  <si>
    <t>UTD (all performing arts &amp; MMV total)</t>
  </si>
  <si>
    <t>PG Diploma in (One Year) Spectroscopy</t>
  </si>
  <si>
    <t>One Year PG Diploma in Natural Disaster Management</t>
  </si>
  <si>
    <t>NIL</t>
  </si>
  <si>
    <t>Malaviya Centre for Peace Research</t>
  </si>
  <si>
    <t>Centre for the study of Nepal</t>
  </si>
  <si>
    <t>PG Dipl. (Spl.) One Year PG Diploma in Japanees Studies</t>
  </si>
  <si>
    <t>TOTAL diploma</t>
  </si>
  <si>
    <t>Diploma course in Bhartnatyam (Performing Arts)</t>
  </si>
  <si>
    <t>Certificate</t>
  </si>
  <si>
    <t>Certificate (UG)</t>
  </si>
  <si>
    <t>ARTS Certificate TOTAL</t>
  </si>
  <si>
    <t xml:space="preserve"> from UTD</t>
  </si>
  <si>
    <t>Statistics</t>
  </si>
  <si>
    <t>AFFILIATED COLLEGES</t>
  </si>
  <si>
    <t>VCW, Rajghat</t>
  </si>
  <si>
    <t>Social Scs.</t>
  </si>
  <si>
    <t>Arts</t>
  </si>
  <si>
    <t>B.Ed.</t>
  </si>
  <si>
    <t>B.Com</t>
  </si>
  <si>
    <t>TOTAL New Enrollment</t>
  </si>
  <si>
    <t>VKM, Kamachha</t>
  </si>
  <si>
    <t>B.com</t>
  </si>
  <si>
    <t>DAV</t>
  </si>
  <si>
    <t>BANARAS HINDU UNIVERSITY</t>
  </si>
  <si>
    <t>Sl. No.</t>
  </si>
  <si>
    <t>Name of the Institute Faculty/College
&amp;
Name of the Course</t>
  </si>
  <si>
    <t>Number of Scheduled Caste Students</t>
  </si>
  <si>
    <t>Number of Scheduled Tribe Students</t>
  </si>
  <si>
    <t>Number of OBC Students</t>
  </si>
  <si>
    <t>INSTITUTE OF AGRICULTURAL SC.</t>
  </si>
  <si>
    <t xml:space="preserve">                         Part -II</t>
  </si>
  <si>
    <t xml:space="preserve">                         Part -III</t>
  </si>
  <si>
    <t xml:space="preserve">                         Part-IV</t>
  </si>
  <si>
    <r>
      <t xml:space="preserve">M.Sc. (Ag.)      </t>
    </r>
    <r>
      <rPr>
        <sz val="11"/>
        <rFont val="Times New Roman"/>
        <family val="1"/>
      </rPr>
      <t>Part – I</t>
    </r>
  </si>
  <si>
    <t>B.Sc. (Nursing)</t>
  </si>
  <si>
    <t xml:space="preserve">                         Part – II </t>
  </si>
  <si>
    <t>Ph.D.</t>
  </si>
  <si>
    <t>Grand Total of Agri. Sc.</t>
  </si>
  <si>
    <t xml:space="preserve">                        Part – II </t>
  </si>
  <si>
    <t xml:space="preserve">                        Part – III </t>
  </si>
  <si>
    <t xml:space="preserve">UTD PG Diploma total Arts &amp; Social </t>
  </si>
  <si>
    <t>FACULTY OF MEDICINE</t>
  </si>
  <si>
    <t xml:space="preserve">                        Part – IV </t>
  </si>
  <si>
    <t xml:space="preserve">                        Part – V </t>
  </si>
  <si>
    <t xml:space="preserve">                Part – II </t>
  </si>
  <si>
    <t xml:space="preserve">                Part – III </t>
  </si>
  <si>
    <t>D.M./M.Ch.</t>
  </si>
  <si>
    <t xml:space="preserve">             Part – I </t>
  </si>
  <si>
    <t xml:space="preserve">             Part – II </t>
  </si>
  <si>
    <t xml:space="preserve">                   Part – III </t>
  </si>
  <si>
    <t>M.Sc. in Health Statistics</t>
  </si>
  <si>
    <t xml:space="preserve">            Part – I </t>
  </si>
  <si>
    <t xml:space="preserve">            Part – II </t>
  </si>
  <si>
    <t xml:space="preserve">                          Part – I</t>
  </si>
  <si>
    <t>Centre for Food Science &amp; Technology</t>
  </si>
  <si>
    <t xml:space="preserve">                          Part – II</t>
  </si>
  <si>
    <t xml:space="preserve">                    Part – I  </t>
  </si>
  <si>
    <r>
      <t xml:space="preserve">                    </t>
    </r>
    <r>
      <rPr>
        <sz val="11"/>
        <rFont val="Times New Roman"/>
        <family val="1"/>
      </rPr>
      <t xml:space="preserve">Part – II  </t>
    </r>
  </si>
  <si>
    <t>N.A.</t>
  </si>
  <si>
    <t>Anatomy (MD)</t>
  </si>
  <si>
    <t>Anaethesiology (MD)</t>
  </si>
  <si>
    <t>Biochemistry (MD)</t>
  </si>
  <si>
    <t>Biophysics (MD)</t>
  </si>
  <si>
    <t>General Medicine (MD)</t>
  </si>
  <si>
    <t>Microbiology (MD)</t>
  </si>
  <si>
    <t>Pathology (MD)</t>
  </si>
  <si>
    <t>Pediatrics (MD)</t>
  </si>
  <si>
    <t>Pharmacology (MD)</t>
  </si>
  <si>
    <t xml:space="preserve">1-Year PG Dip. in Natural Disaster Mgt. (Geophsics) </t>
  </si>
  <si>
    <t>Grand Total of Medicine</t>
  </si>
  <si>
    <t>FACULTY OF AYURVEDA</t>
  </si>
  <si>
    <t xml:space="preserve">B.A.M.S. </t>
  </si>
  <si>
    <t xml:space="preserve">                       Part – I </t>
  </si>
  <si>
    <t xml:space="preserve">                       Part – II </t>
  </si>
  <si>
    <t xml:space="preserve">                       Part – III </t>
  </si>
  <si>
    <t xml:space="preserve">                       Part – IV </t>
  </si>
  <si>
    <t xml:space="preserve">                       Part – V </t>
  </si>
  <si>
    <t xml:space="preserve">              Part – I </t>
  </si>
  <si>
    <t xml:space="preserve">              Part – II </t>
  </si>
  <si>
    <t xml:space="preserve">                    Part – III </t>
  </si>
  <si>
    <t>UTD Total Tourism Mgt.</t>
  </si>
  <si>
    <r>
      <t xml:space="preserve">*P.G. Dip. in Ayurvedic Drug Standardisation </t>
    </r>
    <r>
      <rPr>
        <sz val="11"/>
        <rFont val="Times New Roman"/>
        <family val="1"/>
      </rPr>
      <t>(Dravya Guna)</t>
    </r>
    <r>
      <rPr>
        <b/>
        <sz val="11"/>
        <rFont val="Times New Roman"/>
        <family val="1"/>
      </rPr>
      <t xml:space="preserve">        </t>
    </r>
  </si>
  <si>
    <r>
      <t xml:space="preserve">                         </t>
    </r>
    <r>
      <rPr>
        <sz val="11"/>
        <rFont val="Times New Roman"/>
        <family val="1"/>
      </rPr>
      <t xml:space="preserve">Part – I </t>
    </r>
  </si>
  <si>
    <r>
      <t xml:space="preserve">                         </t>
    </r>
    <r>
      <rPr>
        <sz val="11"/>
        <rFont val="Times New Roman"/>
        <family val="1"/>
      </rPr>
      <t xml:space="preserve">Part – II </t>
    </r>
  </si>
  <si>
    <t>Gastroenterology (DM)</t>
  </si>
  <si>
    <t>TOTAL SVDV DIPLOMA</t>
  </si>
  <si>
    <r>
      <t xml:space="preserve">*P.G. Dip. in Panch Karm Therapy </t>
    </r>
    <r>
      <rPr>
        <sz val="11"/>
        <rFont val="Times New Roman"/>
        <family val="1"/>
      </rPr>
      <t>(Kayachikitsa)</t>
    </r>
    <r>
      <rPr>
        <b/>
        <sz val="11"/>
        <rFont val="Times New Roman"/>
        <family val="1"/>
      </rPr>
      <t xml:space="preserve">  </t>
    </r>
    <r>
      <rPr>
        <sz val="11"/>
        <rFont val="Times New Roman"/>
        <family val="1"/>
      </rPr>
      <t xml:space="preserve"> </t>
    </r>
  </si>
  <si>
    <t xml:space="preserve">                      Part – I    </t>
  </si>
  <si>
    <t xml:space="preserve">                      Part – II   </t>
  </si>
  <si>
    <t>Grand Total of Ayurveda</t>
  </si>
  <si>
    <t>FACULTY OF DENTAL SCIENCE</t>
  </si>
  <si>
    <t>M.D.S.</t>
  </si>
  <si>
    <t>Grand Total of Dental</t>
  </si>
  <si>
    <t>FACULTY OF COMMERCE</t>
  </si>
  <si>
    <r>
      <t xml:space="preserve">B.Com.             </t>
    </r>
    <r>
      <rPr>
        <sz val="11"/>
        <rFont val="Times New Roman"/>
        <family val="1"/>
      </rPr>
      <t xml:space="preserve">Part – I </t>
    </r>
  </si>
  <si>
    <t xml:space="preserve">                         Part – III</t>
  </si>
  <si>
    <r>
      <t xml:space="preserve">M.Com.            </t>
    </r>
    <r>
      <rPr>
        <sz val="11"/>
        <rFont val="Times New Roman"/>
        <family val="1"/>
      </rPr>
      <t xml:space="preserve">Part – I </t>
    </r>
  </si>
  <si>
    <t xml:space="preserve">                         Part – II</t>
  </si>
  <si>
    <r>
      <t xml:space="preserve">                          </t>
    </r>
    <r>
      <rPr>
        <sz val="11"/>
        <rFont val="Times New Roman"/>
        <family val="1"/>
      </rPr>
      <t xml:space="preserve">Part – I </t>
    </r>
  </si>
  <si>
    <t>Grand Total of Commerce</t>
  </si>
  <si>
    <t>FACULTY OF LAW</t>
  </si>
  <si>
    <r>
      <t xml:space="preserve">L.L.M.           </t>
    </r>
    <r>
      <rPr>
        <b/>
        <sz val="11"/>
        <rFont val="Times New Roman"/>
        <family val="1"/>
      </rPr>
      <t xml:space="preserve"> </t>
    </r>
    <r>
      <rPr>
        <sz val="11"/>
        <rFont val="Times New Roman"/>
        <family val="1"/>
      </rPr>
      <t xml:space="preserve">Part – I </t>
    </r>
  </si>
  <si>
    <t xml:space="preserve">                        Part – II</t>
  </si>
  <si>
    <t>*L.L.M. (HRDE)</t>
  </si>
  <si>
    <t xml:space="preserve">                        Part – I </t>
  </si>
  <si>
    <t>Grand Total of Law</t>
  </si>
  <si>
    <t>FACULTY OF EDUCATION</t>
  </si>
  <si>
    <t xml:space="preserve">      B.Ed.(RGSC)</t>
  </si>
  <si>
    <t>Grand Total of Education</t>
  </si>
  <si>
    <t>FACULTY OF SCIENCE</t>
  </si>
  <si>
    <t xml:space="preserve">                          Part – II </t>
  </si>
  <si>
    <t xml:space="preserve">                      Part – I </t>
  </si>
  <si>
    <t xml:space="preserve">                      Part – II </t>
  </si>
  <si>
    <t xml:space="preserve">                      Part – III</t>
  </si>
  <si>
    <t>M.Sc. (Tech.) Geophysics</t>
  </si>
  <si>
    <t>1-Year PG Diploma in  Spectroscopy (Physics)</t>
  </si>
  <si>
    <t>1 Year Certificate Course in Statistical methods (Statistics)</t>
  </si>
  <si>
    <r>
      <t xml:space="preserve">*M.Sc. in Molecular &amp; Human Genetics  </t>
    </r>
    <r>
      <rPr>
        <sz val="11"/>
        <rFont val="Times New Roman"/>
        <family val="1"/>
      </rPr>
      <t xml:space="preserve"> </t>
    </r>
  </si>
  <si>
    <t xml:space="preserve">*M.Sc. in Applied Micro.                </t>
  </si>
  <si>
    <t>Grand Total of Science</t>
  </si>
  <si>
    <t>FACULTY OF ARTS</t>
  </si>
  <si>
    <t xml:space="preserve">                          Part – III </t>
  </si>
  <si>
    <t xml:space="preserve">                          Part – III</t>
  </si>
  <si>
    <t xml:space="preserve">                          Part – IV </t>
  </si>
  <si>
    <r>
      <t xml:space="preserve">                     </t>
    </r>
    <r>
      <rPr>
        <sz val="11"/>
        <rFont val="Times New Roman"/>
        <family val="1"/>
      </rPr>
      <t>Part – II</t>
    </r>
  </si>
  <si>
    <t>M.P.Ed.</t>
  </si>
  <si>
    <t xml:space="preserve">                     Part – I   </t>
  </si>
  <si>
    <t xml:space="preserve">                     Part – II </t>
  </si>
  <si>
    <t xml:space="preserve">MA in Mass Communication </t>
  </si>
  <si>
    <t xml:space="preserve">                            Part – II</t>
  </si>
  <si>
    <r>
      <t xml:space="preserve">M.Lib.Sc. &amp; Inf.Sc. </t>
    </r>
    <r>
      <rPr>
        <b/>
        <sz val="8"/>
        <rFont val="Times New Roman"/>
        <family val="1"/>
      </rPr>
      <t>(2-Yrs)</t>
    </r>
  </si>
  <si>
    <t xml:space="preserve">                          Part – I </t>
  </si>
  <si>
    <t>Total diploma</t>
  </si>
  <si>
    <t>Grand Total of Arts</t>
  </si>
  <si>
    <t xml:space="preserve">                         Part – III </t>
  </si>
  <si>
    <r>
      <t xml:space="preserve">*Master of Personnel Management &amp; Industrial Relation (M.P.M.I.R.) </t>
    </r>
    <r>
      <rPr>
        <sz val="11"/>
        <rFont val="Times New Roman"/>
        <family val="1"/>
      </rPr>
      <t>(Psychology)</t>
    </r>
  </si>
  <si>
    <r>
      <t xml:space="preserve">*M.A.in Public Administration (M.P.A.) </t>
    </r>
    <r>
      <rPr>
        <sz val="11"/>
        <rFont val="Times New Roman"/>
        <family val="1"/>
      </rPr>
      <t>(Political Science)</t>
    </r>
  </si>
  <si>
    <r>
      <t xml:space="preserve">*M.A. (Social work) </t>
    </r>
    <r>
      <rPr>
        <sz val="11"/>
        <rFont val="Times New Roman"/>
        <family val="1"/>
      </rPr>
      <t>(Sociology)</t>
    </r>
  </si>
  <si>
    <t xml:space="preserve">                     Part – I </t>
  </si>
  <si>
    <t>Farm Engg. (Spl.) BHU Campus</t>
  </si>
  <si>
    <t>Grand total of Social Scs.</t>
  </si>
  <si>
    <t>FACULTY OF S.V.D.V.</t>
  </si>
  <si>
    <t xml:space="preserve">                         Part – I </t>
  </si>
  <si>
    <t>Chakravorty/Ph.D.</t>
  </si>
  <si>
    <t>Grand Total of S.V.D.V.</t>
  </si>
  <si>
    <t>FACULTY OF PERFORMING ARTS</t>
  </si>
  <si>
    <t xml:space="preserve">                            Part – II </t>
  </si>
  <si>
    <t xml:space="preserve">                            Part – III </t>
  </si>
  <si>
    <t xml:space="preserve">                              Part – II </t>
  </si>
  <si>
    <t xml:space="preserve">                           Part – I </t>
  </si>
  <si>
    <t xml:space="preserve">                           Part – II </t>
  </si>
  <si>
    <t xml:space="preserve">                           Part – I</t>
  </si>
  <si>
    <t xml:space="preserve">                           Part – II</t>
  </si>
  <si>
    <t xml:space="preserve">                              Part – II</t>
  </si>
  <si>
    <r>
      <t xml:space="preserve">                               </t>
    </r>
    <r>
      <rPr>
        <sz val="10"/>
        <rFont val="Times New Roman"/>
        <family val="1"/>
      </rPr>
      <t xml:space="preserve">Part – I </t>
    </r>
  </si>
  <si>
    <t xml:space="preserve">  </t>
  </si>
  <si>
    <t xml:space="preserve">                              Part – III </t>
  </si>
  <si>
    <t xml:space="preserve">                             Part – II </t>
  </si>
  <si>
    <t>Ph.D. (Instrumental)</t>
  </si>
  <si>
    <t>Ph.D. (Vocal)</t>
  </si>
  <si>
    <t>Grand Total of Per. Arts</t>
  </si>
  <si>
    <t>FACULTY OF VISUAL ARTS</t>
  </si>
  <si>
    <t>*Total Certificate</t>
  </si>
  <si>
    <t>Grand Total of V. Arts</t>
  </si>
  <si>
    <t xml:space="preserve">FACULTY OF MANAGEMENT STUDIES </t>
  </si>
  <si>
    <t>*MBA course in Agri. Business (RGSC)</t>
  </si>
  <si>
    <t xml:space="preserve">                            Part – I </t>
  </si>
  <si>
    <t>Grand Total of Mgt. Std.</t>
  </si>
  <si>
    <t>MAHILA MAHA VIDYALAYA</t>
  </si>
  <si>
    <t xml:space="preserve">M.Sc. in Bio-informatics </t>
  </si>
  <si>
    <t>Grand Total of M.M.V.</t>
  </si>
  <si>
    <t>Total Medicine + Ayurveda+Dental from UTD</t>
  </si>
  <si>
    <t>Total Medicine+Ayurveda</t>
  </si>
  <si>
    <t>Total No. of the Students</t>
  </si>
  <si>
    <t>Banaras Hindu University</t>
  </si>
  <si>
    <t>Name of the Institutes/ Faculties</t>
  </si>
  <si>
    <r>
      <t xml:space="preserve">*UG Diploma in </t>
    </r>
    <r>
      <rPr>
        <sz val="10"/>
        <rFont val="Times New Roman"/>
        <family val="1"/>
      </rPr>
      <t>Office Mgt. &amp; Business Communication (RGSC)</t>
    </r>
  </si>
  <si>
    <t>B.A.</t>
  </si>
  <si>
    <r>
      <t>M.A.</t>
    </r>
    <r>
      <rPr>
        <sz val="11"/>
        <rFont val="Times New Roman"/>
        <family val="1"/>
      </rPr>
      <t xml:space="preserve">                </t>
    </r>
  </si>
  <si>
    <t xml:space="preserve">Research/Ph.D. </t>
  </si>
  <si>
    <t>Kaumarbhirtya/Balroga</t>
  </si>
  <si>
    <t xml:space="preserve">Total No. of M.Phil. Students </t>
  </si>
  <si>
    <t>TOTAL Office Mgt. &amp; Torism Mtg.</t>
  </si>
  <si>
    <t xml:space="preserve">                       Part – III</t>
  </si>
  <si>
    <r>
      <t xml:space="preserve">*Master </t>
    </r>
    <r>
      <rPr>
        <b/>
        <sz val="10"/>
        <rFont val="Times New Roman"/>
        <family val="1"/>
      </rPr>
      <t>of Agri-Business Management (MABM)</t>
    </r>
  </si>
  <si>
    <t xml:space="preserve">M.A.                </t>
  </si>
  <si>
    <t xml:space="preserve">B.A.                   </t>
  </si>
  <si>
    <t xml:space="preserve">Total No. of Under Graduate Students </t>
  </si>
  <si>
    <t xml:space="preserve">Total No. of Post Graduate Students </t>
  </si>
  <si>
    <t xml:space="preserve">Total No. of PhD Students </t>
  </si>
  <si>
    <t xml:space="preserve">Total No. of Diploma Students </t>
  </si>
  <si>
    <t xml:space="preserve">Total No. of Certificate Students </t>
  </si>
  <si>
    <t>Faculty of Agricultural Scs.</t>
  </si>
  <si>
    <t>Fac. of Engg. &amp; Technology</t>
  </si>
  <si>
    <t>Faculty of Medicine</t>
  </si>
  <si>
    <t>Faculty of Ayurveda</t>
  </si>
  <si>
    <t>Faculty of Dental Scs.</t>
  </si>
  <si>
    <t>Faculty of Arts</t>
  </si>
  <si>
    <t>Faculty of Commerce</t>
  </si>
  <si>
    <t>Faculty of Education</t>
  </si>
  <si>
    <t>Faculty of Law</t>
  </si>
  <si>
    <t>Faculty of Mgt. Studies</t>
  </si>
  <si>
    <t>Faculty of Performing Arts</t>
  </si>
  <si>
    <t>Faculty of Science</t>
  </si>
  <si>
    <t>Faculty of Social Sciences</t>
  </si>
  <si>
    <t>Faculty of SVDV</t>
  </si>
  <si>
    <t>Faculty of Visual Arts</t>
  </si>
  <si>
    <t>Mahila Mahavidyalaya</t>
  </si>
  <si>
    <t>Vasant Kanya Mahavidyalaya</t>
  </si>
  <si>
    <t>Arya Mahila Degree College</t>
  </si>
  <si>
    <t>Vasant College for Women</t>
  </si>
  <si>
    <t>DAV Degree College</t>
  </si>
  <si>
    <t>Total No. of Students in General Category</t>
  </si>
  <si>
    <t>Total No. of Scheduled Caste Students</t>
  </si>
  <si>
    <t>Total No. of Scheduled Tribe Students</t>
  </si>
  <si>
    <t>Total No. of OBC Students</t>
  </si>
  <si>
    <t xml:space="preserve">Total No. of Foreign Students </t>
  </si>
  <si>
    <t>NA</t>
  </si>
  <si>
    <t>No. of Minority Students</t>
  </si>
  <si>
    <t>RGSC</t>
  </si>
  <si>
    <t>Post Graduate (M.Com.)</t>
  </si>
  <si>
    <t>193 B.Ed. &amp; B.Ed. (Spl.) visual, hearing, mental retardation (each 24 setas)</t>
  </si>
  <si>
    <t>(16 visualy, 16 Hearing, 16 Mental (final approval of RCI))</t>
  </si>
  <si>
    <t>Post Graduate M.Ed. 25BHU+25RGSC under paid seats category (Total 53 Seats)</t>
  </si>
  <si>
    <t>Journalism &amp; Mass Communication</t>
  </si>
  <si>
    <t>Post Graduate (M.Tech. in Agril. Engg. (Soil &amp; Water Conservation Engg.)</t>
  </si>
  <si>
    <t>Total No. of Minority Students</t>
  </si>
  <si>
    <t>2 Year Diploma course in Dharmagam (Agama Tantra)</t>
  </si>
  <si>
    <t>4rth Year</t>
  </si>
  <si>
    <t>Vikriti Vigyan</t>
  </si>
  <si>
    <t>Prasuti Tantra</t>
  </si>
  <si>
    <t>Dravyaguna</t>
  </si>
  <si>
    <t>Kaumarbhirtya/ Balroga</t>
  </si>
  <si>
    <t>M</t>
  </si>
  <si>
    <t>F</t>
  </si>
  <si>
    <t>T</t>
  </si>
  <si>
    <t>PG Total</t>
  </si>
  <si>
    <t>Post Graduate (Hindi 30)</t>
  </si>
  <si>
    <t>Post Graduate (Sanskrit 30)</t>
  </si>
  <si>
    <t>Post Graduate (Sociology 30)</t>
  </si>
  <si>
    <t>All UG  Social Science</t>
  </si>
  <si>
    <t>All UG Arts</t>
  </si>
  <si>
    <t>All UG Commerce</t>
  </si>
  <si>
    <t>All UG Education</t>
  </si>
  <si>
    <t>All UG Total of Affiliated Colleges</t>
  </si>
  <si>
    <t>Grand All Total UG+PG+Ph.D.</t>
  </si>
  <si>
    <t>M.Musicology</t>
  </si>
  <si>
    <t>BA Arts (150 Arts)</t>
  </si>
  <si>
    <t>VISUAL ARTS (TOTAL)</t>
  </si>
  <si>
    <t>Visual Arts</t>
  </si>
  <si>
    <t>2 Year Diploma course in Photography (Full time)  (in RGSC) Course Started in 2008-09</t>
  </si>
  <si>
    <t>UGC SCT All Under Graduate</t>
  </si>
  <si>
    <t>UGC SCT All Post Graduate</t>
  </si>
  <si>
    <t>Post Graduate (M.A.)  Sociology 30</t>
  </si>
  <si>
    <t>Social</t>
  </si>
  <si>
    <t>Post Graduate (M.A.)  Hisotry 30</t>
  </si>
  <si>
    <t>Post Graduate (M.A.)  Economics 30</t>
  </si>
  <si>
    <t>Ph.D. (Sociology)</t>
  </si>
  <si>
    <t>Ph.D. (History)</t>
  </si>
  <si>
    <t>Ph.D. (Economics)</t>
  </si>
  <si>
    <t>Ph.D. (Commerce)</t>
  </si>
  <si>
    <t>Ph.D. TOTAL</t>
  </si>
  <si>
    <t xml:space="preserve">Post Gradudate </t>
  </si>
  <si>
    <t>Centre for Environmental Science and Technology</t>
  </si>
  <si>
    <t>Centre for Environmental Science &amp; Technology</t>
  </si>
  <si>
    <t>B.Sc. (Ag.)</t>
  </si>
  <si>
    <t>BAMS</t>
  </si>
  <si>
    <t>B.Com.</t>
  </si>
  <si>
    <t>Shastri</t>
  </si>
  <si>
    <t>M.Com.</t>
  </si>
  <si>
    <t>B.Com. (Paid Seats Category) in RGSC</t>
  </si>
  <si>
    <t>Anatomy</t>
  </si>
  <si>
    <t>Kaumarbhirtya/ Balrog</t>
  </si>
  <si>
    <t>Samhita &amp; Sanskrit</t>
  </si>
  <si>
    <t>Rachana Sharir</t>
  </si>
  <si>
    <t>Siddhanta Darshan</t>
  </si>
  <si>
    <t>TB &amp; Respiratory Diseases</t>
  </si>
  <si>
    <t>Surgical Oncology</t>
  </si>
  <si>
    <t>Othorhinolaryngology (ENT)</t>
  </si>
  <si>
    <t>Nephrology</t>
  </si>
  <si>
    <t>Pharmacology</t>
  </si>
  <si>
    <t>General Surgery</t>
  </si>
  <si>
    <t>Gastroenterology</t>
  </si>
  <si>
    <t>Radiotherapy &amp; Radiation Medicine</t>
  </si>
  <si>
    <t>Opthalmology</t>
  </si>
  <si>
    <t>Biophysics</t>
  </si>
  <si>
    <t>Community Medicine</t>
  </si>
  <si>
    <t>Pediatric Surgery</t>
  </si>
  <si>
    <t>Microbiolgoy</t>
  </si>
  <si>
    <t>1 Year PG Diploma (spl.) in Integrated Rural Development &amp; Management (in BHU Campus)</t>
  </si>
  <si>
    <t>Plastic Surgery</t>
  </si>
  <si>
    <t>M.Phil in Musicology</t>
  </si>
  <si>
    <r>
      <t>*</t>
    </r>
    <r>
      <rPr>
        <b/>
        <sz val="9"/>
        <rFont val="Times New Roman"/>
        <family val="1"/>
      </rPr>
      <t xml:space="preserve">PG Diploma in Lab. Technology              </t>
    </r>
  </si>
  <si>
    <t>without (Spl.) courses PG Diploma TOTAL</t>
  </si>
  <si>
    <t>Post Graduate Functional Hindi, MA prayojanmoolak hindi (patrakarita)</t>
  </si>
  <si>
    <r>
      <t xml:space="preserve">Certificate </t>
    </r>
    <r>
      <rPr>
        <b/>
        <sz val="6"/>
        <rFont val="Times New Roman"/>
        <family val="1"/>
      </rPr>
      <t>(Musicology)</t>
    </r>
  </si>
  <si>
    <t>Medicine (Anaesthesiology) (PDCC)</t>
  </si>
  <si>
    <t>Shalakya Tantra</t>
  </si>
  <si>
    <t>Medicinal Chemistry</t>
  </si>
  <si>
    <t>TOTAL AYURVEDA</t>
  </si>
  <si>
    <t>Siddhant Darshan</t>
  </si>
  <si>
    <t>Kriya Sharir</t>
  </si>
  <si>
    <t>One Year PG Diploma in Remote Sensing &amp; GIS (Full time) RGSC (Spl.)</t>
  </si>
  <si>
    <t>One Year PG Diploma in Remote Sensing &amp; GIS (Full time) BHU (Spl.)</t>
  </si>
  <si>
    <t>Kayachikitsa</t>
  </si>
  <si>
    <t>Rasa Shastra</t>
  </si>
  <si>
    <t>PG Diploma (Spl. Courses) PGDDT Dialysis Theraphy</t>
  </si>
  <si>
    <t>2 Year Diploma (Spl. Courses) Dental Hygienist (Full Time) Course Started from 2008-09 (5 seats) in BHU</t>
  </si>
  <si>
    <t>2 Year Diploma (Spl. Courses) Dental Mechanic (Full Time) Course Started from 2008-09 (5 Seats) in BHU</t>
  </si>
  <si>
    <t>I.AG.Sc.</t>
  </si>
  <si>
    <t>Geology (Spl.)</t>
  </si>
  <si>
    <t>TOTAL  SCIENCE</t>
  </si>
  <si>
    <t>Geography (Spl.)</t>
  </si>
  <si>
    <t>Shalya Tantra</t>
  </si>
  <si>
    <t>Kayachikitsa (Spl.)</t>
  </si>
  <si>
    <t>PG Dean Office (SVDV)</t>
  </si>
  <si>
    <t xml:space="preserve">VISUAL ARTS </t>
  </si>
  <si>
    <t>SVDV TOTAL</t>
  </si>
  <si>
    <t xml:space="preserve">Dean Office (SVDV) </t>
  </si>
  <si>
    <t>Computer Sc. MCA + MSc. In Computer from SC ST</t>
  </si>
  <si>
    <t>*M.Sc. Ag. in Agroforestry</t>
  </si>
  <si>
    <t>INSTITUTE OF AGRICULTURAL SC. Contd..</t>
  </si>
  <si>
    <r>
      <t xml:space="preserve">*UG Diploma </t>
    </r>
    <r>
      <rPr>
        <sz val="11"/>
        <rFont val="Times New Roman"/>
        <family val="1"/>
      </rPr>
      <t>in Vastu Shastra Evam Jyotish (Spl.) (RGSC) (Part time)</t>
    </r>
  </si>
  <si>
    <t xml:space="preserve">                              Part – I</t>
  </si>
  <si>
    <t xml:space="preserve">                             Part – I</t>
  </si>
  <si>
    <t xml:space="preserve">M.Mus. (Vocal)  </t>
  </si>
  <si>
    <t xml:space="preserve">M.Musicology    </t>
  </si>
  <si>
    <t xml:space="preserve">                            Part – I</t>
  </si>
  <si>
    <t xml:space="preserve">B.F.A.               </t>
  </si>
  <si>
    <t xml:space="preserve">                         Part – I</t>
  </si>
  <si>
    <t>*M.Sc. in Food Science &amp; Technology</t>
  </si>
  <si>
    <t>UGC SCT All Ph.D.</t>
  </si>
  <si>
    <t>All PG TOTAL SC/ST</t>
  </si>
  <si>
    <t>PG TOTAL (LAW)</t>
  </si>
  <si>
    <t>TOTAL PG (Mgt.)</t>
  </si>
  <si>
    <t>ALL TOTAL Ph.D.</t>
  </si>
  <si>
    <t>New Enrolled UG+PG (without Spl. courses)</t>
  </si>
  <si>
    <t>All Diploma SC/ST</t>
  </si>
  <si>
    <t>All Certificate TOTAL SC/ST</t>
  </si>
  <si>
    <t>All Grand Total of Arts SC/ST</t>
  </si>
  <si>
    <t>TOTAL PhD SC/ST</t>
  </si>
  <si>
    <t>Under Graduate TOTAL</t>
  </si>
  <si>
    <t>Pediatrics</t>
  </si>
  <si>
    <t xml:space="preserve">All UG Total (from UTD) &amp; (SC/ST)   </t>
  </si>
  <si>
    <t>(Spl.) TOTAL</t>
  </si>
  <si>
    <t xml:space="preserve">Diploma  </t>
  </si>
  <si>
    <t>Indian Languages</t>
  </si>
  <si>
    <t>All PG + MCA TOTAL(with spl.) for SC/ST</t>
  </si>
  <si>
    <t>TOTAL Social Sc. SC/ST</t>
  </si>
  <si>
    <t>Cast-wise New Enrollment Students Strength</t>
  </si>
  <si>
    <t>PG</t>
  </si>
  <si>
    <r>
      <t xml:space="preserve">*P.G. Dip. in Maternal Health Care (PGDMC) </t>
    </r>
    <r>
      <rPr>
        <sz val="11"/>
        <rFont val="Times New Roman"/>
        <family val="1"/>
      </rPr>
      <t xml:space="preserve">(Deptt. of Prasuti Tantra) in BHU Campus   </t>
    </r>
  </si>
  <si>
    <t>B.Com. (Paid Seats Category) (RGSC)</t>
  </si>
  <si>
    <t>All TotalTOTAL</t>
  </si>
  <si>
    <t>PH.D. TOTAL</t>
  </si>
  <si>
    <t>Name of the Affilicated Colleges</t>
  </si>
  <si>
    <t xml:space="preserve">Post Graduate (MSc. (Tech.) </t>
  </si>
  <si>
    <t>* 1 Year PG Diploma in Remote Sensing &amp; GIS (in BHU)</t>
  </si>
  <si>
    <t>* 1 Year PG Diploma in Remote Sensing &amp; GIS (in RGSC)</t>
  </si>
  <si>
    <t>*M.A. in Tourism Mgt. (History of Arts) in RGSC</t>
  </si>
  <si>
    <t>1 Year (2-Semesters) PG Diploma (spl.) in Counseling &amp; Psychotherapy</t>
  </si>
  <si>
    <t>Post Graduate (Only Chinees)</t>
  </si>
  <si>
    <t>Foreign Languages (Chinese17+German Studies17+Russian17)</t>
  </si>
  <si>
    <t>Post Graduate (Only German Studies)</t>
  </si>
  <si>
    <t>1 Year (2 Semester) PG Diploma (spl.) in Business Economics (30 Seats)</t>
  </si>
  <si>
    <t xml:space="preserve"> (Research Unit (Academic) Ph.D. Seats 812)</t>
  </si>
  <si>
    <r>
      <t xml:space="preserve">*M.Sc. (Ag.) </t>
    </r>
    <r>
      <rPr>
        <b/>
        <sz val="8"/>
        <rFont val="Times New Roman"/>
        <family val="1"/>
      </rPr>
      <t>Soil and Water Conservation (RGSC)</t>
    </r>
  </si>
  <si>
    <r>
      <t xml:space="preserve">*M.Sc. (Ag.) </t>
    </r>
    <r>
      <rPr>
        <b/>
        <sz val="8"/>
        <rFont val="Times New Roman"/>
        <family val="1"/>
      </rPr>
      <t>in Plant Biotechnology (RGSC)</t>
    </r>
  </si>
  <si>
    <t>Forensic Medicine (MD)</t>
  </si>
  <si>
    <t>Post Graduate (MFA)</t>
  </si>
  <si>
    <t>Post Doctoral Certificate course in Pain &amp; Palliative Care (Deptt. of Anaesthesiology)</t>
  </si>
  <si>
    <t>Total No. of Physically Challenge</t>
  </si>
  <si>
    <t>Number of Physically Challenge</t>
  </si>
  <si>
    <t>B.D.S.</t>
  </si>
  <si>
    <r>
      <t>*</t>
    </r>
    <r>
      <rPr>
        <b/>
        <sz val="10"/>
        <rFont val="Times New Roman"/>
        <family val="1"/>
      </rPr>
      <t>PG Dip. in Conflict Mgt. &amp; Dev.</t>
    </r>
  </si>
  <si>
    <t xml:space="preserve">Agronomy (Spl.) </t>
  </si>
  <si>
    <r>
      <t xml:space="preserve">*M.Tech. in Agricultural Engineering </t>
    </r>
    <r>
      <rPr>
        <b/>
        <sz val="8"/>
        <rFont val="Times New Roman"/>
        <family val="1"/>
      </rPr>
      <t>(Soil and Water Conservation Engineering)</t>
    </r>
  </si>
  <si>
    <t xml:space="preserve">                        Part – I</t>
  </si>
  <si>
    <r>
      <t xml:space="preserve">L.L.B.              </t>
    </r>
    <r>
      <rPr>
        <sz val="11"/>
        <rFont val="Times New Roman"/>
        <family val="1"/>
      </rPr>
      <t xml:space="preserve">Part – I </t>
    </r>
  </si>
  <si>
    <r>
      <t xml:space="preserve">                            </t>
    </r>
    <r>
      <rPr>
        <sz val="11"/>
        <rFont val="Times New Roman"/>
        <family val="1"/>
      </rPr>
      <t xml:space="preserve">Part – I   </t>
    </r>
  </si>
  <si>
    <t>SC</t>
  </si>
  <si>
    <t>ST</t>
  </si>
  <si>
    <t>OBC</t>
  </si>
  <si>
    <t>DIPLOMA</t>
  </si>
  <si>
    <t>Faculty of Social Scs.</t>
  </si>
  <si>
    <r>
      <t xml:space="preserve">Under Graduate </t>
    </r>
    <r>
      <rPr>
        <sz val="10"/>
        <rFont val="Times New Roman"/>
        <family val="1"/>
      </rPr>
      <t>(B.P.Ed.)</t>
    </r>
  </si>
  <si>
    <r>
      <t xml:space="preserve">Under Graduate </t>
    </r>
    <r>
      <rPr>
        <sz val="10"/>
        <rFont val="Times New Roman"/>
        <family val="1"/>
      </rPr>
      <t>Finance Market Mgt. (FMM) in RGSC Course Started from 2008-09 (Spl.)</t>
    </r>
  </si>
  <si>
    <r>
      <t>Post Graduate</t>
    </r>
    <r>
      <rPr>
        <sz val="10"/>
        <rFont val="Times New Roman"/>
        <family val="1"/>
      </rPr>
      <t xml:space="preserve"> </t>
    </r>
  </si>
  <si>
    <r>
      <t>Post Graduate (Spl. Courses)</t>
    </r>
    <r>
      <rPr>
        <sz val="10"/>
        <rFont val="Times New Roman"/>
        <family val="1"/>
      </rPr>
      <t xml:space="preserve"> Environmental Science </t>
    </r>
    <r>
      <rPr>
        <sz val="10"/>
        <color indexed="8"/>
        <rFont val="Times New Roman"/>
        <family val="1"/>
      </rPr>
      <t>M.Sc. in BHU (2-Year)</t>
    </r>
  </si>
  <si>
    <r>
      <t xml:space="preserve">Post Graduate </t>
    </r>
    <r>
      <rPr>
        <sz val="10"/>
        <rFont val="Times New Roman"/>
        <family val="1"/>
      </rPr>
      <t>(MFA)</t>
    </r>
  </si>
  <si>
    <r>
      <t>Research/Ph.D.</t>
    </r>
    <r>
      <rPr>
        <sz val="10"/>
        <rFont val="Times New Roman"/>
        <family val="1"/>
      </rPr>
      <t xml:space="preserve">  </t>
    </r>
  </si>
  <si>
    <r>
      <t>Research/Ph.D.</t>
    </r>
    <r>
      <rPr>
        <sz val="10"/>
        <rFont val="Times New Roman"/>
        <family val="1"/>
      </rPr>
      <t xml:space="preserve"> </t>
    </r>
  </si>
  <si>
    <r>
      <t xml:space="preserve">UG Diploma </t>
    </r>
    <r>
      <rPr>
        <sz val="10"/>
        <rFont val="Times New Roman"/>
        <family val="1"/>
      </rPr>
      <t>Naturapahy &amp; Yoga Therapy (Course started from 2007-08)</t>
    </r>
  </si>
  <si>
    <r>
      <t xml:space="preserve">UG Diploma </t>
    </r>
    <r>
      <rPr>
        <sz val="10"/>
        <rFont val="Times New Roman"/>
        <family val="1"/>
      </rPr>
      <t>(Under Spl. Courses) Tourism Mtg. (RGSC) 2 Year</t>
    </r>
  </si>
  <si>
    <r>
      <t>UG Diploma</t>
    </r>
    <r>
      <rPr>
        <sz val="10"/>
        <rFont val="Times New Roman"/>
        <family val="1"/>
      </rPr>
      <t xml:space="preserve"> </t>
    </r>
  </si>
  <si>
    <r>
      <t>UG level Diploma</t>
    </r>
    <r>
      <rPr>
        <sz val="10"/>
        <rFont val="Times New Roman"/>
        <family val="1"/>
      </rPr>
      <t xml:space="preserve"> </t>
    </r>
  </si>
  <si>
    <r>
      <t>PG level Diploma</t>
    </r>
    <r>
      <rPr>
        <sz val="10"/>
        <rFont val="Times New Roman"/>
        <family val="1"/>
      </rPr>
      <t xml:space="preserve"> </t>
    </r>
  </si>
  <si>
    <r>
      <t>PG</t>
    </r>
    <r>
      <rPr>
        <sz val="10"/>
        <rFont val="Times New Roman"/>
        <family val="1"/>
      </rPr>
      <t xml:space="preserve"> Diploma 1Year (Full time) (IPR)</t>
    </r>
  </si>
  <si>
    <r>
      <t xml:space="preserve">PG Diploma (One Year) </t>
    </r>
    <r>
      <rPr>
        <sz val="10"/>
        <rFont val="Times New Roman"/>
        <family val="1"/>
      </rPr>
      <t>1st year</t>
    </r>
  </si>
  <si>
    <r>
      <t>PGDIM Diploma</t>
    </r>
    <r>
      <rPr>
        <sz val="10"/>
        <rFont val="Times New Roman"/>
        <family val="1"/>
      </rPr>
      <t xml:space="preserve"> (Spl.) (RGSC)</t>
    </r>
  </si>
  <si>
    <r>
      <t xml:space="preserve">Certificate (Painting) (Spl.) in </t>
    </r>
    <r>
      <rPr>
        <b/>
        <sz val="10"/>
        <rFont val="Times New Roman"/>
        <family val="1"/>
      </rPr>
      <t>BHU Campus</t>
    </r>
  </si>
  <si>
    <t xml:space="preserve">SVDV (Shukla Yajurveda+Krishna Yajurveda+Samveda+Rigveda =16, Vyakarana 16, Sahitya16, Jyotish Ganit+Jyotish Falit =16, Dharmagama 9, Dharmashastra+Mimansa = 9, Jain Darshan + Baudha Darshan = 11, Vedanta+Puranetihas+Sankhyayoga+Nyaya Vaisheshika+Prachin Nyaya = 20 </t>
  </si>
  <si>
    <r>
      <t xml:space="preserve">PG Diploma (Spl.) </t>
    </r>
    <r>
      <rPr>
        <sz val="10"/>
        <rFont val="Times New Roman"/>
        <family val="1"/>
      </rPr>
      <t>One Year PG Diploma in Conflict Mgt. &amp; Development</t>
    </r>
  </si>
  <si>
    <r>
      <t xml:space="preserve">UG TOTAL </t>
    </r>
    <r>
      <rPr>
        <sz val="10"/>
        <rFont val="Times New Roman"/>
        <family val="1"/>
      </rPr>
      <t>&amp; NEW Enrollment</t>
    </r>
  </si>
  <si>
    <r>
      <t xml:space="preserve">PG TOTAL </t>
    </r>
    <r>
      <rPr>
        <sz val="10"/>
        <rFont val="Times New Roman"/>
        <family val="1"/>
      </rPr>
      <t>(Medicine)</t>
    </r>
  </si>
  <si>
    <r>
      <t xml:space="preserve">VISUAL TOTAL </t>
    </r>
    <r>
      <rPr>
        <sz val="10"/>
        <rFont val="Times New Roman"/>
        <family val="1"/>
      </rPr>
      <t>(Painting 14, Applied Arts 17, Plastic Arts 8, Pottery &amp; Ceramics 4, Textile Design 4)</t>
    </r>
  </si>
  <si>
    <r>
      <t xml:space="preserve">Medicine </t>
    </r>
    <r>
      <rPr>
        <b/>
        <sz val="10"/>
        <rFont val="Times New Roman"/>
        <family val="1"/>
      </rPr>
      <t>TOTAL</t>
    </r>
  </si>
  <si>
    <r>
      <t xml:space="preserve">SVDV </t>
    </r>
    <r>
      <rPr>
        <sz val="10"/>
        <rFont val="Times New Roman"/>
        <family val="1"/>
      </rPr>
      <t>(Veda)</t>
    </r>
  </si>
  <si>
    <r>
      <t xml:space="preserve">SVDV </t>
    </r>
    <r>
      <rPr>
        <sz val="10"/>
        <rFont val="Times New Roman"/>
        <family val="1"/>
      </rPr>
      <t>(Dharmagam)</t>
    </r>
  </si>
  <si>
    <t>Name of the Institute Faculty/ College</t>
  </si>
  <si>
    <t>B.Pharm. (Ay.)</t>
  </si>
  <si>
    <t>total BAMS &amp; B.pharm.</t>
  </si>
  <si>
    <t>TOTAL DENTAL</t>
  </si>
  <si>
    <t>B.Ed. (RGSC)</t>
  </si>
  <si>
    <t>Bcom (Hons.)</t>
  </si>
  <si>
    <t xml:space="preserve">Instrumental Music (Sitar, Tabla, Flute, Violin (15 seats for each)) </t>
  </si>
  <si>
    <t xml:space="preserve">B.A. (Hons.) </t>
  </si>
  <si>
    <r>
      <t xml:space="preserve">Under Graduate </t>
    </r>
    <r>
      <rPr>
        <sz val="10"/>
        <rFont val="Times New Roman"/>
        <family val="1"/>
      </rPr>
      <t xml:space="preserve"> (Dean Office)</t>
    </r>
  </si>
  <si>
    <t>TOTAL All UG New Enrolment</t>
  </si>
  <si>
    <t>MD</t>
  </si>
  <si>
    <t>(MS)</t>
  </si>
  <si>
    <t xml:space="preserve">Endocribology &amp; Metabolism </t>
  </si>
  <si>
    <t>(DM)</t>
  </si>
  <si>
    <t xml:space="preserve">Paediatric Surgery </t>
  </si>
  <si>
    <t>(M.Ch.)</t>
  </si>
  <si>
    <t xml:space="preserve"> (M.Ch.)</t>
  </si>
  <si>
    <t xml:space="preserve">M.S. (Ay.) </t>
  </si>
  <si>
    <t>Swasthavritta and Yoga</t>
  </si>
  <si>
    <t>All Commerce TOTAL</t>
  </si>
  <si>
    <t>M.Sc.</t>
  </si>
  <si>
    <t>M.A.</t>
  </si>
  <si>
    <t>M.A. in CMD</t>
  </si>
  <si>
    <t>Painting 22, Textile Design 6</t>
  </si>
  <si>
    <t>Musicology (Spl.) (2-Year 4 Semester PG Diploma in Ravindra Sangeet Shastra)</t>
  </si>
  <si>
    <t>Rasa Shastra (Spl.)</t>
  </si>
  <si>
    <t xml:space="preserve">          </t>
  </si>
  <si>
    <t>Post Graduate (include in General and Special Courses)</t>
  </si>
  <si>
    <t>Ayurveda Total Deptt.-wise</t>
  </si>
  <si>
    <t>M.S. (Ayurveda) Dean Office</t>
  </si>
  <si>
    <t>Centre for Integrated Rural Development (Faculty of Social Sciences)</t>
  </si>
  <si>
    <t>Centre for Study of Social Exclusion and Inclusive Policy</t>
  </si>
  <si>
    <t>HAS NOT BEEN RUN 2011-12 DUE TO THE MINIMUM NUMBER OF CANDIDATES APPLIED IN THIS COURSE</t>
  </si>
  <si>
    <t>Radiodiagnosis &amp; Imaging (MD)</t>
  </si>
  <si>
    <t>Dermatology &amp; Venereology</t>
  </si>
  <si>
    <t>Endocrinology &amp; Metabolism</t>
  </si>
  <si>
    <t>Chest Deptt. (Tuberculosis &amp; Respiratory Diseases) (MD)</t>
  </si>
  <si>
    <t xml:space="preserve"> TOTAL (Dean Office)</t>
  </si>
  <si>
    <t xml:space="preserve"> TOTAL (Deptt. wise)</t>
  </si>
  <si>
    <t>MFM (Spl.)</t>
  </si>
  <si>
    <t>MFT (Spl.)</t>
  </si>
  <si>
    <t>Post Graduate MFM + MFMRI+ MFT (Spl.)</t>
  </si>
  <si>
    <r>
      <t xml:space="preserve">Post Graduate (Acharya) </t>
    </r>
    <r>
      <rPr>
        <sz val="10"/>
        <rFont val="Times New Roman"/>
        <family val="1"/>
      </rPr>
      <t xml:space="preserve">(Dean Office)  (Shukla Yajurveda+Krishna Yajurveda+Samveda+Rigveda = 25, Vyakarana = 25, Sahitya= 25, Jyotish Ganit+Jyotish Falit = 25, Dharmagama = 14, Dharmashastra+Mimansa =14, Jain Darshan + Baudha Darshan =17, Vedanta + Puranetihas + Sankhyayoga + Prachin Nyaya + Nyaya Vaisheshika = 31 </t>
    </r>
  </si>
  <si>
    <t>B.Sc. (77 Math group+154 Bio group)</t>
  </si>
  <si>
    <t>B.Sc. (460 Math Group +307 Bio Group seat)</t>
  </si>
  <si>
    <t>Home Sc. (MA &amp; MSc. Combined 52 seats)</t>
  </si>
  <si>
    <t xml:space="preserve">TOTAL Home Science </t>
  </si>
  <si>
    <t>Centre for Genetic Disorders</t>
  </si>
  <si>
    <t>seat 66 and include 14 paid seat and employee seat</t>
  </si>
  <si>
    <t>Centre for Womens Studies &amp; Development (Faculty of Social Sciences)</t>
  </si>
  <si>
    <t xml:space="preserve">1 Year PG Diploma in Gender &amp; Women Studies (spl.) (in BHU Campus) </t>
  </si>
  <si>
    <t>PG Diploma (1 Year II Semester) PG Diploma in Journalism &amp; Mass Communication (Full time)  (Spl.)</t>
  </si>
  <si>
    <t>Hisotry</t>
  </si>
  <si>
    <t xml:space="preserve">Social </t>
  </si>
  <si>
    <t xml:space="preserve">English </t>
  </si>
  <si>
    <t>AMPG College</t>
  </si>
  <si>
    <t>Post Graduate (Economics 30)</t>
  </si>
  <si>
    <t>Post Graduate (Philosophy 30)</t>
  </si>
  <si>
    <t>Post Graduate (AIHC 30)</t>
  </si>
  <si>
    <t>Post Graduate (Psychology 30)</t>
  </si>
  <si>
    <t>Post Graduate (Politiical Sciences 30)</t>
  </si>
  <si>
    <t>Post Graduate (History 30)</t>
  </si>
  <si>
    <t>Social (Sociology)</t>
  </si>
  <si>
    <t>Social (Psychology)</t>
  </si>
  <si>
    <r>
      <t>Ph.D.</t>
    </r>
    <r>
      <rPr>
        <sz val="8"/>
        <rFont val="Times New Roman"/>
        <family val="1"/>
      </rPr>
      <t xml:space="preserve"> </t>
    </r>
  </si>
  <si>
    <t>BA Social</t>
  </si>
  <si>
    <t xml:space="preserve">PG Diploma 1 Year II Semester Diploma in Journalism (Hindi) (Full time) (BHU) (Spl.) </t>
  </si>
  <si>
    <t>Diploma (UGDCA)</t>
  </si>
  <si>
    <t>Certificate (Spl.)</t>
  </si>
  <si>
    <t>Diploma (Spl.)</t>
  </si>
  <si>
    <t>Adv. Diploma (Spl.)</t>
  </si>
  <si>
    <t>*M.Sc. in Environmental Science (BHU)</t>
  </si>
  <si>
    <t>PG Diploma in (One Year) post graduate diploma on "Chromosomal, Genetic and Molecular Diagnostics" (Spl.)</t>
  </si>
  <si>
    <t>*PG Diploma in Gender &amp; Women Studies (in BHU)</t>
  </si>
  <si>
    <t>*PG Diploma in Counseling Guidance &amp; Psychological Intervention</t>
  </si>
  <si>
    <t>1 Year (2-Semesters) PG Diploma in Counseling Guidance &amp; Psychological Intervention (spl.)</t>
  </si>
  <si>
    <t>Post Graduate (Master of Agri-Business Management (MABM) (spl.)</t>
  </si>
  <si>
    <r>
      <t xml:space="preserve">2 Year PG Diploma in </t>
    </r>
    <r>
      <rPr>
        <sz val="10"/>
        <rFont val="Times New Roman"/>
        <family val="1"/>
      </rPr>
      <t>(Maternal Health Care (PGDMC) (Ay.) (Full Time) (Spl.) (course Started from 2007-08) in BHU Campus</t>
    </r>
  </si>
  <si>
    <r>
      <t xml:space="preserve">2 Year PG Diploma in </t>
    </r>
    <r>
      <rPr>
        <sz val="10"/>
        <rFont val="Times New Roman"/>
        <family val="1"/>
      </rPr>
      <t>(Kshar Karma 3 seats) (Spl.) (Vikiran &amp; Chhaya 3 seats) each 3 seats in BHU</t>
    </r>
  </si>
  <si>
    <r>
      <t xml:space="preserve">2 Year (Full time) PG Diploma in </t>
    </r>
    <r>
      <rPr>
        <sz val="10"/>
        <rFont val="Times New Roman"/>
        <family val="1"/>
      </rPr>
      <t xml:space="preserve">(Neonatal &amp; Child Care </t>
    </r>
    <r>
      <rPr>
        <b/>
        <sz val="10"/>
        <rFont val="Times New Roman"/>
        <family val="1"/>
      </rPr>
      <t>(Spl.)</t>
    </r>
    <r>
      <rPr>
        <sz val="10"/>
        <rFont val="Times New Roman"/>
        <family val="1"/>
      </rPr>
      <t xml:space="preserve"> (4 seats in BHU 2007-08)</t>
    </r>
  </si>
  <si>
    <t>2 Year (4 Semester) PG Diplom in Ayurvedic Pharmaceutics (Spl.) (PGD Ay.P)</t>
  </si>
  <si>
    <t>DST-Centre for Interdisciplinary Mathematical Sciences</t>
  </si>
  <si>
    <t>M.A. in Conflic Management and Development (MCMD) (Spl.)</t>
  </si>
  <si>
    <t>Post Graduate (Under Spl. Courses) (LLM Course in Human Rights &amp; Duties Education)</t>
  </si>
  <si>
    <t>Post Graduate (M.Sc. in Petroleum Geoscience) (Spl.) in BHU</t>
  </si>
  <si>
    <t>Post Graduate (M.Sc. in Health Statistics)</t>
  </si>
  <si>
    <t>Full time/ part time</t>
  </si>
  <si>
    <t>Part time</t>
  </si>
  <si>
    <t>Full time</t>
  </si>
  <si>
    <t>part time</t>
  </si>
  <si>
    <t>Instrumental Music (Sitar, Tabla, Flute, Violin (10 seats for each))</t>
  </si>
  <si>
    <r>
      <t xml:space="preserve">PG Diploma One Year (2 Semester) PG Diploma in Business Administration (PGDBA) </t>
    </r>
    <r>
      <rPr>
        <b/>
        <sz val="10"/>
        <rFont val="Times New Roman"/>
        <family val="1"/>
      </rPr>
      <t>(Spl.)</t>
    </r>
  </si>
  <si>
    <t>Certificate (in Karma Kanda) (Spl.) (Seat Min. 10 Max 25)</t>
  </si>
  <si>
    <t>Part Time</t>
  </si>
  <si>
    <r>
      <t>Commerce PGDIM</t>
    </r>
    <r>
      <rPr>
        <sz val="10"/>
        <rFont val="Times New Roman"/>
        <family val="1"/>
      </rPr>
      <t xml:space="preserve"> One Year (2 Semester) PG Diploma in Insurance Management (Spl.) Courses (Paid Seats)</t>
    </r>
  </si>
  <si>
    <t>TOTAL Medicine + Ayurveda + Dental</t>
  </si>
  <si>
    <t>Full Time</t>
  </si>
  <si>
    <t>B.A. (Hons.)</t>
  </si>
  <si>
    <t>Name of the Course/year</t>
  </si>
  <si>
    <t>(FMM)</t>
  </si>
  <si>
    <t>B.Mus. (Vocal)</t>
  </si>
  <si>
    <t>B.Mus. (Instrumental)</t>
  </si>
  <si>
    <t>B.Mus. (Dance)</t>
  </si>
  <si>
    <t xml:space="preserve">Math Group </t>
  </si>
  <si>
    <t>Bio Group</t>
  </si>
  <si>
    <t>M.Sc.(Ag.)</t>
  </si>
  <si>
    <t>M.Sc.(Ag.) in Agroforestry</t>
  </si>
  <si>
    <t xml:space="preserve"> M.Tech. in (Agril. Engg.)</t>
  </si>
  <si>
    <t>MS</t>
  </si>
  <si>
    <t>Orthopaedics</t>
  </si>
  <si>
    <r>
      <t xml:space="preserve">AYURVEDA </t>
    </r>
    <r>
      <rPr>
        <sz val="10"/>
        <rFont val="Times New Roman"/>
        <family val="1"/>
      </rPr>
      <t>(M.D. (Ay.) in Ay. Samhita, Ay. Siddhanta, Dravyaguna, Kaumarbhritya, Kayachikitsa, Kriya Sharir, Prasuti Tantra, Rachana Sharir, Rasa Shastra, Roga Nidan, Sangyaharan, Shalya Tantra, Shalkya, Swasthvrtta</t>
    </r>
  </si>
  <si>
    <t>M.Lib.Sc.</t>
  </si>
  <si>
    <t>Under Graduate - B.Sc. (Ag.)</t>
  </si>
  <si>
    <t>Under Graduate - B.Sc. (Nursing)</t>
  </si>
  <si>
    <r>
      <t xml:space="preserve">UG Diploma </t>
    </r>
    <r>
      <rPr>
        <sz val="10"/>
        <rFont val="Times New Roman"/>
        <family val="1"/>
      </rPr>
      <t>(Spl.) Tourism Mtg.2 Year</t>
    </r>
  </si>
  <si>
    <r>
      <t xml:space="preserve">MBA </t>
    </r>
    <r>
      <rPr>
        <sz val="10"/>
        <rFont val="Times New Roman"/>
        <family val="1"/>
      </rPr>
      <t>Agri Businees (Spl.)</t>
    </r>
  </si>
  <si>
    <t>FACULTY OF SOCIAL SCIENCES</t>
  </si>
  <si>
    <r>
      <t>*PG Diploma in Bus.Admin.</t>
    </r>
    <r>
      <rPr>
        <sz val="7"/>
        <rFont val="Times New Roman"/>
        <family val="1"/>
      </rPr>
      <t>(RGSC)</t>
    </r>
  </si>
  <si>
    <t>(Under Graduate Course)</t>
  </si>
  <si>
    <t>(Post Graduate Course)</t>
  </si>
  <si>
    <t>(M.Phil. Course)</t>
  </si>
  <si>
    <t>(Ph.D.)</t>
  </si>
  <si>
    <t>(Diploma)</t>
  </si>
  <si>
    <t>(Certificate)</t>
  </si>
  <si>
    <t>Under Graduate - B.Pharm. (Ay.)</t>
  </si>
  <si>
    <t>Under Graduate - BDS</t>
  </si>
  <si>
    <r>
      <t xml:space="preserve">Post Graduate </t>
    </r>
    <r>
      <rPr>
        <sz val="10"/>
        <rFont val="Times New Roman"/>
        <family val="1"/>
      </rPr>
      <t>MBA Agri Businees (Spl.)</t>
    </r>
  </si>
  <si>
    <t>Dance (Kathak &amp; Bharat Natyam (11 seats for each))</t>
  </si>
  <si>
    <r>
      <t xml:space="preserve">Post Graduate </t>
    </r>
    <r>
      <rPr>
        <sz val="10"/>
        <rFont val="Times New Roman"/>
        <family val="1"/>
      </rPr>
      <t>- M.Mus.</t>
    </r>
  </si>
  <si>
    <r>
      <t>Post Graduate-</t>
    </r>
    <r>
      <rPr>
        <sz val="10"/>
        <rFont val="Times New Roman"/>
        <family val="1"/>
      </rPr>
      <t xml:space="preserve"> M.Mus.</t>
    </r>
  </si>
  <si>
    <r>
      <t xml:space="preserve">Post Graduate - </t>
    </r>
    <r>
      <rPr>
        <sz val="10"/>
        <rFont val="Times New Roman"/>
        <family val="1"/>
      </rPr>
      <t>M.Mus.</t>
    </r>
  </si>
  <si>
    <r>
      <t>Post Graduate -</t>
    </r>
    <r>
      <rPr>
        <sz val="10"/>
        <rFont val="Times New Roman"/>
        <family val="1"/>
      </rPr>
      <t>M.Sc.</t>
    </r>
  </si>
  <si>
    <r>
      <t xml:space="preserve">Post Graduate </t>
    </r>
    <r>
      <rPr>
        <sz val="10"/>
        <rFont val="Times New Roman"/>
        <family val="1"/>
      </rPr>
      <t>-M.Sc.</t>
    </r>
  </si>
  <si>
    <t xml:space="preserve">Geology </t>
  </si>
  <si>
    <t>Computer Sc.</t>
  </si>
  <si>
    <r>
      <t>Post Graduate</t>
    </r>
    <r>
      <rPr>
        <sz val="10"/>
        <rFont val="Times New Roman"/>
        <family val="1"/>
      </rPr>
      <t>- M.Sc.</t>
    </r>
  </si>
  <si>
    <t xml:space="preserve">Post Graduate-  (MA+MSc) </t>
  </si>
  <si>
    <t>Post Graduate  (MA+MSc.)</t>
  </si>
  <si>
    <r>
      <t xml:space="preserve">Post Graduate - </t>
    </r>
    <r>
      <rPr>
        <sz val="10"/>
        <rFont val="Times New Roman"/>
        <family val="1"/>
      </rPr>
      <t>M.Sc.</t>
    </r>
  </si>
  <si>
    <r>
      <t>Post Graduate (Spl. Courses)</t>
    </r>
    <r>
      <rPr>
        <sz val="10"/>
        <rFont val="Times New Roman"/>
        <family val="1"/>
      </rPr>
      <t xml:space="preserve"> M.Sc. in Applied Microbiology (2-years)</t>
    </r>
  </si>
  <si>
    <t>Post Graduate - M.A.</t>
  </si>
  <si>
    <t>Post Graduate -  (MA+MSc.)</t>
  </si>
  <si>
    <t>Post Graduate  - M.A.</t>
  </si>
  <si>
    <t>PG (Under Spl. Courses) (Master of Personnel Mangement and Industrial Relations) MPMIR</t>
  </si>
  <si>
    <t>Jain Bouddha Darshan</t>
  </si>
  <si>
    <r>
      <t xml:space="preserve">Post Graduate </t>
    </r>
    <r>
      <rPr>
        <sz val="10"/>
        <rFont val="Times New Roman"/>
        <family val="1"/>
      </rPr>
      <t>(Acharya)</t>
    </r>
  </si>
  <si>
    <t>Dharmagam</t>
  </si>
  <si>
    <t>Dharmashastra Mimansa</t>
  </si>
  <si>
    <t>Vyakaran</t>
  </si>
  <si>
    <t>Bioinformatics (23 setas only for Women)</t>
  </si>
  <si>
    <t>Post Graduate- (M.Sc.)</t>
  </si>
  <si>
    <t>Home Sc.</t>
  </si>
  <si>
    <t>Post Graduate (M.A.)</t>
  </si>
  <si>
    <t xml:space="preserve">Home Sc </t>
  </si>
  <si>
    <t>Post Graduate (M.Sc.)</t>
  </si>
  <si>
    <r>
      <t>Research/Ph.D. (</t>
    </r>
    <r>
      <rPr>
        <sz val="10"/>
        <rFont val="Times New Roman"/>
        <family val="1"/>
      </rPr>
      <t>DST-Centre for Interdisciplinary Mathematical Sciences)</t>
    </r>
  </si>
  <si>
    <r>
      <t>Research/Ph.D.</t>
    </r>
    <r>
      <rPr>
        <sz val="10"/>
        <rFont val="Times New Roman"/>
        <family val="1"/>
      </rPr>
      <t xml:space="preserve"> (Malaviya Centre for Peace Research)</t>
    </r>
  </si>
  <si>
    <t>Dharmashastra &amp; Mimanasa</t>
  </si>
  <si>
    <t xml:space="preserve">Vyakarana </t>
  </si>
  <si>
    <t>Painting+ Textile Desi.</t>
  </si>
  <si>
    <t>Plastic Arts</t>
  </si>
  <si>
    <t>Pathology</t>
  </si>
  <si>
    <t xml:space="preserve">Dravyaguna </t>
  </si>
  <si>
    <t>PG Diploma (Under Spl. Courses) BHU (2-Year P.G. Diploma in Ayurvedic Drug Standardization)</t>
  </si>
  <si>
    <t>PG Diploma 1 Year Brize Course in Nepali (Brize course PG Diploma main ata hai)</t>
  </si>
  <si>
    <t>One Year PG Diploma in Remote Sensing &amp; GIS (Full time) (Spl.) RGSC &amp; BHU (both)</t>
  </si>
  <si>
    <t>PG Diploma (50 Seat) 2 Year Diploma course in Agama Tantra</t>
  </si>
  <si>
    <t>Diploma (15 Seat)  2 Year Diploma course in Photography (Full time)  (in RGSC) Course Started in 2008-09</t>
  </si>
  <si>
    <t>Diploma (PG Diploma One Year (2 Semester) PG Diploma in Business Administration (PGDBA) (Spl.)</t>
  </si>
  <si>
    <r>
      <t xml:space="preserve">UG Diploma </t>
    </r>
    <r>
      <rPr>
        <sz val="10"/>
        <rFont val="Times New Roman"/>
        <family val="1"/>
      </rPr>
      <t>(Diploma course in Bhartnatyam (Performing Arts)</t>
    </r>
  </si>
  <si>
    <r>
      <t xml:space="preserve">UG Diploma </t>
    </r>
    <r>
      <rPr>
        <sz val="10"/>
        <rFont val="Times New Roman"/>
        <family val="1"/>
      </rPr>
      <t>Naturapahy &amp; Yoga Therapy (Course started from 2007-08) (30 seats) (Spl.)</t>
    </r>
  </si>
  <si>
    <r>
      <t>2 Year PG Diploma</t>
    </r>
    <r>
      <rPr>
        <sz val="10"/>
        <rFont val="Times New Roman"/>
        <family val="1"/>
      </rPr>
      <t xml:space="preserve"> (Panch Karma Therapy) BHU (Spl.)</t>
    </r>
  </si>
  <si>
    <r>
      <t xml:space="preserve">UG Diploma </t>
    </r>
    <r>
      <rPr>
        <sz val="10"/>
        <rFont val="Times New Roman"/>
        <family val="1"/>
      </rPr>
      <t>in Office Mgt. &amp; Business Communication 2 Year (Spl.)</t>
    </r>
  </si>
  <si>
    <r>
      <t xml:space="preserve">UG Diploma </t>
    </r>
    <r>
      <rPr>
        <sz val="10"/>
        <rFont val="Times New Roman"/>
        <family val="1"/>
      </rPr>
      <t>in Office Mgt. &amp; Business Communication (RGSC) 2 Year (Spl.)</t>
    </r>
  </si>
  <si>
    <t>M.A. in Manuscriptology &amp; Paleography</t>
  </si>
  <si>
    <t xml:space="preserve">MA in Manuscriptology &amp; Paleography </t>
  </si>
  <si>
    <t xml:space="preserve">*UG Diploma in Tourism Mtg. (RGSC) </t>
  </si>
  <si>
    <t xml:space="preserve">*UG Diploma in Office Mgt. &amp; Business Communication (BHU) </t>
  </si>
  <si>
    <t xml:space="preserve">*UG Diploma in Tourism Mtg. (BHU) </t>
  </si>
  <si>
    <t>MFM (R&amp;I) (Spl.)</t>
  </si>
  <si>
    <t>PG Diploma (1 Year PG Diploma in Language Technology) Full time (spl.)</t>
  </si>
  <si>
    <t>PG Diploma (PG Diploma in Sports Journalism Course (One Year) (spl.)</t>
  </si>
  <si>
    <t>Certificate (1 Year Certificate Course in Prasav Vigyan (spl.)</t>
  </si>
  <si>
    <t>Applied Arts 26</t>
  </si>
  <si>
    <t>Plastic Arts 12, Pottery &amp; Ceramics 6</t>
  </si>
  <si>
    <t>*PG Diploma in Industrial &amp; Intellectual Property Laws</t>
  </si>
  <si>
    <t>Geology (Petroleum Geoscience)</t>
  </si>
  <si>
    <t>Jan.2012</t>
  </si>
  <si>
    <t>July.2012</t>
  </si>
  <si>
    <t xml:space="preserve">Home Science </t>
  </si>
  <si>
    <t>Home Science  (Arts + Science)</t>
  </si>
  <si>
    <t>Centre for Study of Nepal</t>
  </si>
  <si>
    <r>
      <t>Research/Ph.D.</t>
    </r>
    <r>
      <rPr>
        <sz val="10"/>
        <rFont val="Times New Roman"/>
        <family val="1"/>
      </rPr>
      <t xml:space="preserve"> (Centre for Study of Nepal)</t>
    </r>
  </si>
  <si>
    <t>Institute of Environment &amp; Sustainable Development</t>
  </si>
  <si>
    <t>M.Phil. Course in Environment &amp; Sustainable Development</t>
  </si>
  <si>
    <t>1st year</t>
  </si>
  <si>
    <t>Faculty of Environment &amp; Sustainable Development</t>
  </si>
  <si>
    <t xml:space="preserve">INSTITUTE OF ENVIRONMENT &amp; SUSTAINABLE DEVELOPMENT </t>
  </si>
  <si>
    <t>Grand Total of Env. &amp; Sustainable Development</t>
  </si>
  <si>
    <t>Sangyaharan</t>
  </si>
  <si>
    <t>2 Year PG Diplom in Sangyaharan(Spl.)</t>
  </si>
  <si>
    <t>Cardiovascular and Thorasic Surgery</t>
  </si>
  <si>
    <t>*M.Sc. (Tech.) in Environmental Science (RGSC)</t>
  </si>
  <si>
    <t xml:space="preserve">                   Part – IV </t>
  </si>
  <si>
    <t xml:space="preserve">      B.Ed.</t>
  </si>
  <si>
    <t xml:space="preserve">      B.Ed. (Special)</t>
  </si>
  <si>
    <t xml:space="preserve">      M.Ed.</t>
  </si>
  <si>
    <t xml:space="preserve">      M.Ed.(Special)</t>
  </si>
  <si>
    <t xml:space="preserve">*P.G. Diploma in Translation Skills </t>
  </si>
  <si>
    <t>*P.G. Diploma in Language Technology</t>
  </si>
  <si>
    <t xml:space="preserve">*2 Year PG Diplom in Sangyaharan </t>
  </si>
  <si>
    <t>General Medicine</t>
  </si>
  <si>
    <t>Journalism and Mass Communication</t>
  </si>
  <si>
    <t>Post Graduate (Spl.) M.A. in Corporate Communication Management</t>
  </si>
  <si>
    <t xml:space="preserve">PG Diploma 1 Year II Semester Diploma in Health Communication (Full time) (BHU) (Spl.) </t>
  </si>
  <si>
    <t xml:space="preserve">PG Diploma 1 Year II Semester Diploma in Communication Skills (English) (Full time) (BHU) (Spl.) </t>
  </si>
  <si>
    <t xml:space="preserve">PG Diploma 1 Year II Semester Diploma in Theatre Communication (Part time) (BHU) (Spl.) </t>
  </si>
  <si>
    <t>M.A. in Corporate Communication Mgt.</t>
  </si>
  <si>
    <t>FACULTY OF MEDICINE Contd..</t>
  </si>
  <si>
    <t>FACULTY OF COMMERCE Contd…</t>
  </si>
  <si>
    <t>*post graduate Diploma in "Chromosomal, Genetic and Molecular Diagnostics"</t>
  </si>
  <si>
    <t>M.A. in Museology (AIHC &amp; Arch.)</t>
  </si>
  <si>
    <t>M.A. in Functional Hindi (Journalism)</t>
  </si>
  <si>
    <r>
      <t xml:space="preserve">                     </t>
    </r>
    <r>
      <rPr>
        <sz val="11"/>
        <rFont val="Times New Roman"/>
        <family val="1"/>
      </rPr>
      <t>Part – I</t>
    </r>
  </si>
  <si>
    <t>All PG Diploma total without Special Diploma</t>
  </si>
  <si>
    <t>All U.G. Diploma total without Special Diploma</t>
  </si>
  <si>
    <t>*P.G. Diploma Journ. &amp; Mass Communication (Hindi)</t>
  </si>
  <si>
    <t>*PG Diploma in Theatre Communication (Part time)</t>
  </si>
  <si>
    <t>*P.G. Diploma (RGSC) 
Journ. &amp; Mass Communication</t>
  </si>
  <si>
    <t>*PG Diploma in Communication Skills (English)</t>
  </si>
  <si>
    <t xml:space="preserve">*PG Diploma in Health Communication </t>
  </si>
  <si>
    <t>TOTAL Journalism &amp; Mass Communication</t>
  </si>
  <si>
    <t>*Master of Financial Management (Risk and Insurance (MFM (R&amp;I))</t>
  </si>
  <si>
    <t>* Master of Master of Foreign Trade (MFT)</t>
  </si>
  <si>
    <t>*Master of Finance &amp; Management (MFM)</t>
  </si>
  <si>
    <r>
      <t>Post Graduate</t>
    </r>
    <r>
      <rPr>
        <sz val="10"/>
        <rFont val="Times New Roman"/>
        <family val="1"/>
      </rPr>
      <t xml:space="preserve"> 28.05.2013 ko Mr. Krishanan (P.A.) Se Seat Telephone dwara malum hua (Total Seat 46+8 Foreign Students +5 Paid Seat)</t>
    </r>
  </si>
  <si>
    <t>School of Biotechnology M.Sc.</t>
  </si>
  <si>
    <t>Post Graduate (2006-07) - MPA in Dance</t>
  </si>
  <si>
    <t>MBA/MBA-IB</t>
  </si>
  <si>
    <t xml:space="preserve">MPA in (Dance) </t>
  </si>
  <si>
    <t>PG Diploma in Hospital Management (Spl. Courses) (RGSC) N.A. (Seat-30)</t>
  </si>
  <si>
    <t>Post Graduate (M.Sc. in Molecular &amp; Human Genetics)</t>
  </si>
  <si>
    <t>Centre merge in IESD for the session 2012-13</t>
  </si>
  <si>
    <t>Post Graduate  only BHU campus (Spl.)</t>
  </si>
  <si>
    <t>PG Diploma (spl.)</t>
  </si>
  <si>
    <t>B.F.A. Total</t>
  </si>
  <si>
    <t>B.F.A. (Painting)</t>
  </si>
  <si>
    <t>B.F.A. (Applied Arts)</t>
  </si>
  <si>
    <t>B.F.A. (Plastic Arts)</t>
  </si>
  <si>
    <t>M.A. in Education</t>
  </si>
  <si>
    <t>DST-Centre for Interdisciplinary Mathematical Sciences (CIMS)</t>
  </si>
  <si>
    <t>M.Sc. in Statistics &amp; Computing</t>
  </si>
  <si>
    <t>M.Sc. in Statistics &amp; Computing (Spl.) (Started from 2013-14)</t>
  </si>
  <si>
    <t>*M.A. in Conflic Management and Development (MCMD)</t>
  </si>
  <si>
    <t xml:space="preserve">*1 Year PG Diploma in  Seed Technology  (Full Time) </t>
  </si>
  <si>
    <t>Soil Sc. &amp; Agril Chemistry</t>
  </si>
  <si>
    <t>Diploma in Microfinance and Enterpreneurship (Part Time) (Spl.)</t>
  </si>
  <si>
    <t>Certificate course</t>
  </si>
  <si>
    <t>Management Studies</t>
  </si>
  <si>
    <t>Certificate Program in Health Care Management (6-month 1-semester Part Time) (spl.)</t>
  </si>
  <si>
    <t>Forensic Medicine</t>
  </si>
  <si>
    <r>
      <t>Research/Ph.D.</t>
    </r>
    <r>
      <rPr>
        <sz val="10"/>
        <rFont val="Times New Roman"/>
        <family val="1"/>
      </rPr>
      <t xml:space="preserve"> (Centre for Study of Social Exclusion and Inclusive Policy) (Ph.D. in Subaltern Studies)</t>
    </r>
  </si>
  <si>
    <t>Journ. &amp; Mass Commu</t>
  </si>
  <si>
    <t>Arts Faculty</t>
  </si>
  <si>
    <t>1-Year (2-Semester) PG Diploma in Travel Management (Full time) (Spl.)</t>
  </si>
  <si>
    <t>*PG Diploma in Corporate Secretaryship (Full time) (RGSC)</t>
  </si>
  <si>
    <t>*PG Diploma in Travel Mgt. (Full time) (RGSC)</t>
  </si>
  <si>
    <t>M.Pharma. (Ay.)</t>
  </si>
  <si>
    <t>Six Months Certificate in Textile Design in RGSC (SPl.)</t>
  </si>
  <si>
    <t>Information is available in the Director Office</t>
  </si>
  <si>
    <t>Obst. &amp; Gynaecology</t>
  </si>
  <si>
    <t>Post Graduate (M.Pharm.) (RGSC)</t>
  </si>
  <si>
    <t>Certificate Program in Health Care Management (6-month 1-semester Part Time)*</t>
  </si>
  <si>
    <t>Acharya</t>
  </si>
  <si>
    <r>
      <t xml:space="preserve">                        </t>
    </r>
    <r>
      <rPr>
        <sz val="11"/>
        <rFont val="Times New Roman"/>
        <family val="1"/>
      </rPr>
      <t>Part – I</t>
    </r>
  </si>
  <si>
    <t>all Total Ph.D. Students</t>
  </si>
  <si>
    <r>
      <t xml:space="preserve">Under Graduate - BAMS </t>
    </r>
    <r>
      <rPr>
        <sz val="10"/>
        <rFont val="Times New Roman"/>
        <family val="1"/>
      </rPr>
      <t>(seat ke anusar teacher requirment kam hone ke karn 50 seat ka hi advertisment hua tha )</t>
    </r>
  </si>
  <si>
    <t>LAW (LLB)</t>
  </si>
  <si>
    <t>1Year PG Diploma in  Seed Technology  (Full Time) (Spl. Courses) RGSC</t>
  </si>
  <si>
    <t>1Year Diploma course in  Seed Technology  (Full Time) (Spl. Courses) Main Campus</t>
  </si>
  <si>
    <r>
      <t>Post Graduate -</t>
    </r>
    <r>
      <rPr>
        <sz val="10"/>
        <rFont val="Times New Roman"/>
        <family val="1"/>
      </rPr>
      <t>M.Sc. in Forensic Science (Spl.)</t>
    </r>
  </si>
  <si>
    <t>Post Graduate (M.A. in Education) (Course Started from the session 2013-14) Faculty of Education</t>
  </si>
  <si>
    <t>PG Diploma 1 Year Brize Course in Telugu (Brize course PG Diploma main ata hai)</t>
  </si>
  <si>
    <r>
      <t xml:space="preserve">PG Diploma 1 Year P.G. Diploma in Translation Skills for Varied Competencies (Full time)  (Spl.) </t>
    </r>
    <r>
      <rPr>
        <sz val="10"/>
        <rFont val="Times New Roman"/>
        <family val="1"/>
      </rPr>
      <t xml:space="preserve">(Coordinator Hindi Deptt. ke hain Shri Rajkumar ji figer Hindi Deptt. se milega) </t>
    </r>
  </si>
  <si>
    <t>Bachelor of Naturopathy &amp; Yoga Science (B.N.Y.S.)</t>
  </si>
  <si>
    <t>Under Graduate - BNYS</t>
  </si>
  <si>
    <t>Neurology</t>
  </si>
  <si>
    <t>Post Graduate (English 30)</t>
  </si>
  <si>
    <t>Post Graduate (Bengali 30)</t>
  </si>
  <si>
    <t>Post Graduate (M.A.) Hindi</t>
  </si>
  <si>
    <t>Post Graduate (M.A.) AIHC</t>
  </si>
  <si>
    <t>One Year Diploma course in Statistics and Computing (Spl.)</t>
  </si>
  <si>
    <t>Diploma (One Year) in Leisure and Hospitality Management (Part time) (Spl.)</t>
  </si>
  <si>
    <t>TOTAL Mgt.</t>
  </si>
  <si>
    <t>*M.Sc. Statistics and Computing</t>
  </si>
  <si>
    <t>LAW (BALLB)</t>
  </si>
  <si>
    <t>TOTAL LAW</t>
  </si>
  <si>
    <r>
      <t>Post Graduate</t>
    </r>
    <r>
      <rPr>
        <sz val="10"/>
        <color theme="1"/>
        <rFont val="Times New Roman"/>
        <family val="1"/>
      </rPr>
      <t xml:space="preserve"> </t>
    </r>
  </si>
  <si>
    <r>
      <t xml:space="preserve">BA LLB           </t>
    </r>
    <r>
      <rPr>
        <sz val="11"/>
        <rFont val="Times New Roman"/>
        <family val="1"/>
      </rPr>
      <t xml:space="preserve">Part – I </t>
    </r>
  </si>
  <si>
    <t xml:space="preserve">                         Part – IV</t>
  </si>
  <si>
    <t xml:space="preserve">                         Part – V</t>
  </si>
  <si>
    <t>*LLM (Spl.)</t>
  </si>
  <si>
    <t>1-Year (2-Semester) PG Diploma in Mass Communication (Part time) (Spl.) (Seat Max. 60 min.20)</t>
  </si>
  <si>
    <t>1-Year (2-Semester) PG Diploma in Tax Management (Part time) (Spl.) (Seat Max. 60 min.20)</t>
  </si>
  <si>
    <t>1-Year (2-Semester) PG Diploma in Human Resource Management, Service and Industrial Law (Part time)  (Spl.) (Seat Max. 60 min.20)</t>
  </si>
  <si>
    <t>Jan.2015 (CRET Exempt)</t>
  </si>
  <si>
    <t>July.2015 (RET Exempt)</t>
  </si>
  <si>
    <t>M= Male, F=Female &amp; T= Total</t>
  </si>
  <si>
    <t>all Ph.D. Male</t>
  </si>
  <si>
    <t>All Ph.D. Female</t>
  </si>
  <si>
    <t>all Ph.D. Total</t>
  </si>
  <si>
    <t>*L.L.M. (One Year)</t>
  </si>
  <si>
    <t>*M.Sc. in Forencis Science</t>
  </si>
  <si>
    <t>*One Year Diploma course in Statistics and Computing</t>
  </si>
  <si>
    <t>FACULTY OF LAW Contd…</t>
  </si>
  <si>
    <t>FACULTY OF SCIENCE Contd…</t>
  </si>
  <si>
    <t>M.C.A. (RGSC)</t>
  </si>
  <si>
    <r>
      <rPr>
        <b/>
        <sz val="11"/>
        <rFont val="Times New Roman"/>
        <family val="1"/>
      </rPr>
      <t>M.C.A.</t>
    </r>
    <r>
      <rPr>
        <sz val="11"/>
        <rFont val="Times New Roman"/>
        <family val="1"/>
      </rPr>
      <t xml:space="preserve">          Part – I </t>
    </r>
  </si>
  <si>
    <t>FACULTY OF ARTS Contd…</t>
  </si>
  <si>
    <t xml:space="preserve">                              Part – I </t>
  </si>
  <si>
    <t xml:space="preserve">                              Part – III</t>
  </si>
  <si>
    <t>M.B.A./M.B.A.-IB</t>
  </si>
  <si>
    <t xml:space="preserve">                                                              </t>
  </si>
  <si>
    <t>part-time</t>
  </si>
  <si>
    <r>
      <t xml:space="preserve">Post Graduate </t>
    </r>
    <r>
      <rPr>
        <sz val="10"/>
        <rFont val="Times New Roman"/>
        <family val="1"/>
      </rPr>
      <t>(E1905)</t>
    </r>
  </si>
  <si>
    <t>TOTAL *Arts (only Office Mgt. &amp; Business Communication 2 Year (Spl.)</t>
  </si>
  <si>
    <t>Total No. of Paid Seats</t>
  </si>
  <si>
    <t>Total No. of E.W. Seats</t>
  </si>
  <si>
    <t>Foreign Students</t>
  </si>
  <si>
    <t>Total No. of Fgn. Seats</t>
  </si>
  <si>
    <t>GENERAL</t>
  </si>
  <si>
    <t>PAID SEATS</t>
  </si>
  <si>
    <t xml:space="preserve">EMPLOYEE WARD </t>
  </si>
  <si>
    <t>FOREIGN</t>
  </si>
  <si>
    <t>PG Diploma in Corporate Secretaryship 1-Year (2-Semester) (Full time) (Spl.)</t>
  </si>
  <si>
    <t xml:space="preserve">M.Sc. in Environmental Science (Environmental Technology) </t>
  </si>
  <si>
    <t>I.AG.SCS. (140 seats in  Total MSc.(Ag.) Intake in BHU Bulletin)</t>
  </si>
  <si>
    <t>GRAND TOTAL</t>
  </si>
  <si>
    <t>Under Graduate - B.Sc. (Ag.) RGSC</t>
  </si>
  <si>
    <t>Under Graduate  B.Sc. (Ag.) + RGSC</t>
  </si>
  <si>
    <t xml:space="preserve">TOTAL </t>
  </si>
  <si>
    <t>Centre for Integrated Rural Development</t>
  </si>
  <si>
    <t xml:space="preserve">M.A. </t>
  </si>
  <si>
    <t>Arts+Social</t>
  </si>
  <si>
    <t>ALL PG Arts</t>
  </si>
  <si>
    <t>ALL PG Social</t>
  </si>
  <si>
    <t>Swasthavritta &amp; Yoga</t>
  </si>
  <si>
    <t>UG Diploma and PG Combined</t>
  </si>
  <si>
    <t>Post Graduate (spl.) One Year</t>
  </si>
  <si>
    <t>Research Unit se figar liye hain</t>
  </si>
  <si>
    <t>*M.A. in Integrated Rural Dev. &amp; Mgt.</t>
  </si>
  <si>
    <t>M.A.+M.Sc. in Home Science</t>
  </si>
  <si>
    <t>* 1-Year (Part-time) Certificate Course in Advertising Design</t>
  </si>
  <si>
    <t>* 1-Year (Part-time) Certificate Course in Painting</t>
  </si>
  <si>
    <t>*Six Months Certificate in Textile Design (RGSC)</t>
  </si>
  <si>
    <t>*1- Year Certificate Course in Pottery</t>
  </si>
  <si>
    <t xml:space="preserve">    </t>
  </si>
  <si>
    <t>Back Year</t>
  </si>
  <si>
    <t>One Year Part time Certificate Coures in Advertising Design (spl.)</t>
  </si>
  <si>
    <t>One Year Certificate Course in Pottery Ceramics (spl.)</t>
  </si>
  <si>
    <t>1-Year (2-Semester) PG Diploma in Forensic Science and Medical Jurisprudence (spl.)</t>
  </si>
  <si>
    <t>=</t>
  </si>
  <si>
    <t xml:space="preserve">                                         </t>
  </si>
  <si>
    <r>
      <t>* Post Graduate (Spl. Courses)</t>
    </r>
    <r>
      <rPr>
        <sz val="10"/>
        <rFont val="Times New Roman"/>
        <family val="1"/>
      </rPr>
      <t xml:space="preserve"> M.Sc. in Environmental Science (Environmental Technology) (RGSC) (course started from 2007-08) Centre merge in IESD for the session 2012-13, (2016-17 se two year course)</t>
    </r>
  </si>
  <si>
    <t>One Year Certificate Course in Plastic Arts (Spl.)</t>
  </si>
  <si>
    <t>Indian Languages (Nepali+Kannad)</t>
  </si>
  <si>
    <t>Under Graduate B.Ed. (RGSC)</t>
  </si>
  <si>
    <r>
      <t>Post Graduate MFM (Spl.)</t>
    </r>
    <r>
      <rPr>
        <sz val="10"/>
        <rFont val="Times New Roman"/>
        <family val="1"/>
      </rPr>
      <t xml:space="preserve"> (Master of Finance Management) rename for the session 2011-12 (MBA Financial Management) rename for the session 2016-17</t>
    </r>
  </si>
  <si>
    <r>
      <t xml:space="preserve">Post Graduate MFMRI (Spl.) </t>
    </r>
    <r>
      <rPr>
        <sz val="10"/>
        <rFont val="Times New Roman"/>
        <family val="1"/>
      </rPr>
      <t>(Master of Financial Management (Risk and Insurance) )</t>
    </r>
    <r>
      <rPr>
        <b/>
        <sz val="10"/>
        <rFont val="Times New Roman"/>
        <family val="1"/>
      </rPr>
      <t xml:space="preserve"> Course started from 2007-08  </t>
    </r>
    <r>
      <rPr>
        <sz val="10"/>
        <rFont val="Times New Roman"/>
        <family val="1"/>
      </rPr>
      <t xml:space="preserve"> rename for the session 2011-12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(MBA- Risk and Insurance) rename for the session 2016-17</t>
    </r>
  </si>
  <si>
    <r>
      <t xml:space="preserve">Post Graduate MFT (Spl.) </t>
    </r>
    <r>
      <rPr>
        <sz val="10"/>
        <rFont val="Times New Roman"/>
        <family val="1"/>
      </rPr>
      <t>(Master of Foreign Trade)</t>
    </r>
    <r>
      <rPr>
        <b/>
        <sz val="10"/>
        <rFont val="Times New Roman"/>
        <family val="1"/>
      </rPr>
      <t xml:space="preserve"> Course started from 2008-09  </t>
    </r>
    <r>
      <rPr>
        <sz val="10"/>
        <rFont val="Times New Roman"/>
        <family val="1"/>
      </rPr>
      <t>rename for the session 2011-12 (MBA Foreign Trade) rename for the session 2016-17</t>
    </r>
  </si>
  <si>
    <r>
      <t xml:space="preserve">Under Graduate </t>
    </r>
    <r>
      <rPr>
        <sz val="10"/>
        <rFont val="Times New Roman"/>
        <family val="1"/>
      </rPr>
      <t>Finance Market Mgt. (FMM) in Main Campus for the session 2016-17 (Spl.)</t>
    </r>
  </si>
  <si>
    <t>Post Graduate (Spl.) M.A. in Tourism Mgt. (Master of Tourism and Travel Management 2016-17)</t>
  </si>
  <si>
    <t>Post Graduate (Spl.) Tourism Mgt. in RGSC  (Master of Tourism and Travel Management 2016-17)</t>
  </si>
  <si>
    <t>Anaesthesiology</t>
  </si>
  <si>
    <r>
      <t xml:space="preserve">Certificate </t>
    </r>
    <r>
      <rPr>
        <sz val="10"/>
        <rFont val="Times New Roman"/>
        <family val="1"/>
      </rPr>
      <t>(Statistical Method)</t>
    </r>
  </si>
  <si>
    <t>Post Graduate (M.Sc. (Ag.) Soil &amp; Water Conservation (Spl.) (RGSC)</t>
  </si>
  <si>
    <t>Genetics &amp; Plant Breeding</t>
  </si>
  <si>
    <t>Soil Sc. &amp; Agril chemistry</t>
  </si>
  <si>
    <t>Cardiovascular &amp; Thoracic Surgery</t>
  </si>
  <si>
    <t>all UG</t>
  </si>
  <si>
    <t>All PG combined</t>
  </si>
  <si>
    <t>Total six year students by Promodji in Research Unit dated 29.04.2017</t>
  </si>
  <si>
    <t>UG New Enrollment</t>
  </si>
  <si>
    <t>VCWomen</t>
  </si>
  <si>
    <t>VKM</t>
  </si>
  <si>
    <r>
      <t xml:space="preserve">Under Graduate - </t>
    </r>
    <r>
      <rPr>
        <sz val="10"/>
        <rFont val="Times New Roman"/>
        <family val="1"/>
      </rPr>
      <t>MBBS</t>
    </r>
  </si>
  <si>
    <t>PG Diploma 2 1/2 year Diploma Course in Extra Corporeal Perfusion Technology (with 6 month internship) (Spl.)</t>
  </si>
  <si>
    <r>
      <t xml:space="preserve">*PG Diploma (2 </t>
    </r>
    <r>
      <rPr>
        <b/>
        <vertAlign val="superscript"/>
        <sz val="10"/>
        <rFont val="Times New Roman"/>
        <family val="1"/>
      </rPr>
      <t>1</t>
    </r>
    <r>
      <rPr>
        <b/>
        <sz val="10"/>
        <rFont val="Times New Roman"/>
        <family val="1"/>
      </rPr>
      <t>/</t>
    </r>
    <r>
      <rPr>
        <b/>
        <vertAlign val="subscript"/>
        <sz val="10"/>
        <rFont val="Times New Roman"/>
        <family val="1"/>
      </rPr>
      <t>2</t>
    </r>
    <r>
      <rPr>
        <b/>
        <sz val="10"/>
        <rFont val="Times New Roman"/>
        <family val="1"/>
      </rPr>
      <t xml:space="preserve"> year) in Extra Corporeal Perfusion Technology (with 6 month internship)</t>
    </r>
  </si>
  <si>
    <t xml:space="preserve">*B.Com. (FMM) </t>
  </si>
  <si>
    <t>*One Year Certificate in Plastic Arts</t>
  </si>
  <si>
    <r>
      <t xml:space="preserve">     </t>
    </r>
    <r>
      <rPr>
        <b/>
        <sz val="5"/>
        <rFont val="Times New Roman"/>
        <family val="1"/>
      </rPr>
      <t xml:space="preserve"> </t>
    </r>
    <r>
      <rPr>
        <b/>
        <sz val="11"/>
        <rFont val="Times New Roman"/>
        <family val="1"/>
      </rPr>
      <t xml:space="preserve">                 </t>
    </r>
    <r>
      <rPr>
        <sz val="11"/>
        <rFont val="Times New Roman"/>
        <family val="1"/>
      </rPr>
      <t xml:space="preserve">Part – I </t>
    </r>
  </si>
  <si>
    <t>B.Sc.</t>
  </si>
  <si>
    <r>
      <t xml:space="preserve">                        </t>
    </r>
    <r>
      <rPr>
        <sz val="11"/>
        <rFont val="Times New Roman"/>
        <family val="1"/>
      </rPr>
      <t>Part – I</t>
    </r>
    <r>
      <rPr>
        <sz val="12"/>
        <rFont val="Times New Roman"/>
        <family val="1"/>
      </rPr>
      <t xml:space="preserve"> </t>
    </r>
  </si>
  <si>
    <t>M.Mus. (Instr.)</t>
  </si>
  <si>
    <t xml:space="preserve"> M.F.A. </t>
  </si>
  <si>
    <t>*Certificate in Karma Kanda  (RGSC)</t>
  </si>
  <si>
    <t>Certificate (Dharmagam)</t>
  </si>
  <si>
    <t>ghfhf</t>
  </si>
  <si>
    <t>*Special Courses Students</t>
  </si>
  <si>
    <t>Total No. of Students Strength including all Ph.D. Students</t>
  </si>
  <si>
    <t xml:space="preserve">STATEMENT SHOWING COURSE-WISE DISTRIBUTION OF STUDENTS IN BANARAS HINDU UNIVERSITY FOR THE SESSION 2017-2018 </t>
  </si>
  <si>
    <t>Indian Lang. (Kanada 34 + Nepali 43)</t>
  </si>
  <si>
    <t>M.A. Energy Economics</t>
  </si>
  <si>
    <t xml:space="preserve">Under Graduate B.Ed.and Special </t>
  </si>
  <si>
    <t>Jan/March 2017</t>
  </si>
  <si>
    <t>July/Sept.2017</t>
  </si>
  <si>
    <t xml:space="preserve">Post Graduate- M.Sc. </t>
  </si>
  <si>
    <t>r</t>
  </si>
  <si>
    <t>M.Sc. in Computational Science and Application in Signal Processing</t>
  </si>
  <si>
    <t>PG (Under Spl. Courses) MA in Anthropology</t>
  </si>
  <si>
    <r>
      <t xml:space="preserve">2 Year UG Diploma Course in (Vastu Shastra Evam Jyotish) (Spl.) </t>
    </r>
    <r>
      <rPr>
        <sz val="10"/>
        <rFont val="Times New Roman"/>
        <family val="1"/>
      </rPr>
      <t>(Seat Minimum 15 Maximum 50)</t>
    </r>
  </si>
  <si>
    <t>Under Graduate - BVAH</t>
  </si>
  <si>
    <t>Veterinary &amp; Animal Science</t>
  </si>
  <si>
    <t>Interdisciplinary School of Life Science (ISLS)</t>
  </si>
  <si>
    <t>Research/M.Phil</t>
  </si>
  <si>
    <t>Certificate Spl.</t>
  </si>
  <si>
    <t>Ph.d.</t>
  </si>
  <si>
    <t>Diploma Mass Communication</t>
  </si>
  <si>
    <t>Diploma T T Mgt.</t>
  </si>
  <si>
    <t>Certificate T T and Mass communication</t>
  </si>
  <si>
    <t>Ayurveda Total</t>
  </si>
  <si>
    <t>Obstetrics &amp; Gynaecology</t>
  </si>
  <si>
    <t>M.D. (Ayurveda) Dean Office +(M.S.)</t>
  </si>
  <si>
    <t>Faculty of Veterinary and Animal Sciences</t>
  </si>
  <si>
    <t>Cetegory wise &amp; Faculty-wise Certificate Students Strength 2017-18</t>
  </si>
  <si>
    <t>Level wise New Enrollment Students Strength 2017-18</t>
  </si>
  <si>
    <t xml:space="preserve">STATEMENT SHOWING COURSE-WISE DISTRIBUTION OF STUDENTS FOR THE SESSION 2017-2018 </t>
  </si>
  <si>
    <t>Level wise &amp; Faculty-wise Total Students Strength 2017-18</t>
  </si>
  <si>
    <t>Cetegory wise &amp; Faculty-wise Ph.D. Students 2017-18</t>
  </si>
  <si>
    <t>Category-wise &amp; Faculty-wise Students Strength 2017-18</t>
  </si>
  <si>
    <t>Cetegory wise Affiliated Colleges (Certificate) Students Strength 2017-18</t>
  </si>
  <si>
    <t>Level wise New Enrollment Affiliated Colleges Students Strength 2017-18</t>
  </si>
  <si>
    <t>Level wise Affiliated Colleges Students Strength 2017-18</t>
  </si>
  <si>
    <t>Cetegory wise Affiliated Colleges (Ph.D.) Students Strength 2017-18</t>
  </si>
  <si>
    <t>Category-wise Affiliated Colleges Students Strength 2017-18</t>
  </si>
  <si>
    <t>Cetegory wise &amp; Faculty-wise Under Graduate Students Strength 2017-18</t>
  </si>
  <si>
    <t>Cetegory wise Affiliated Colleges (Under Graduate) Students Strength 2017-18</t>
  </si>
  <si>
    <t>Cetegory wise &amp; Faculty-wise Post Graduate Students Strength 2017-18</t>
  </si>
  <si>
    <t>Cetegory wise Affiliated Colleges (Post Graduate) Students Strength 2017-18</t>
  </si>
  <si>
    <t>Cetegory wise &amp; Faculty-wise M.Phil. Students Strength 2017-18</t>
  </si>
  <si>
    <t>Level-wise Total Students Strength 2017-18</t>
  </si>
  <si>
    <t>Cetegory wise &amp; Faculty-wise Diploma Students Strength 2017-18</t>
  </si>
  <si>
    <t>Cetegory wise Affiliated Colleges (Diploma) Students Strength 2017-18</t>
  </si>
  <si>
    <t>New-Enrollment Cetegory wise &amp; Faculty-wise Students Strength 2017-18</t>
  </si>
  <si>
    <t>New-Enrollment Cetegory-wise Affiliated Colleges Students Strength 2017-18</t>
  </si>
  <si>
    <t>Category-wise Students Strength 2017-18</t>
  </si>
  <si>
    <t>1 Year (2-Semesters) PG Diploma (spl.) in Counseling &amp; Psychotherapy (RGSC)</t>
  </si>
  <si>
    <r>
      <t>* Post Graduate (Spl. Courses)</t>
    </r>
    <r>
      <rPr>
        <strike/>
        <sz val="10"/>
        <color rgb="FFFF0000"/>
        <rFont val="Cambria"/>
        <family val="1"/>
      </rPr>
      <t xml:space="preserve"> Environmental Science (RGSC) (course started from 2007-08) M.Sc. (Tech.) (3 Years), (Centre for Environmental Sc. &amp; Technology </t>
    </r>
  </si>
  <si>
    <r>
      <t xml:space="preserve">M.Phil. </t>
    </r>
    <r>
      <rPr>
        <sz val="10"/>
        <rFont val="Times New Roman"/>
        <family val="1"/>
      </rPr>
      <t>Interdisciplinary School of Life Science</t>
    </r>
  </si>
  <si>
    <t>*M.A. in Anthropology</t>
  </si>
  <si>
    <t>*M.A. in Energy Economics</t>
  </si>
  <si>
    <r>
      <t>*</t>
    </r>
    <r>
      <rPr>
        <b/>
        <sz val="8"/>
        <rFont val="Times New Roman"/>
        <family val="1"/>
      </rPr>
      <t>PG Diploma in Counseling &amp; Psychotherapy (in RGSC)</t>
    </r>
  </si>
  <si>
    <r>
      <t>*</t>
    </r>
    <r>
      <rPr>
        <b/>
        <sz val="10"/>
        <rFont val="Times New Roman"/>
        <family val="1"/>
      </rPr>
      <t xml:space="preserve">PG Diploma in Business Eco. </t>
    </r>
  </si>
  <si>
    <t>M.Sc. Geology</t>
  </si>
  <si>
    <t>*M.Sc. in Computational Science and Application in Signal Processing</t>
  </si>
  <si>
    <t>FACULTY OF VETERINARY AND ANIMAL SCIENCES</t>
  </si>
  <si>
    <t>BVAS</t>
  </si>
  <si>
    <t xml:space="preserve">                         Part – IV </t>
  </si>
  <si>
    <t>M.B.B.S.</t>
  </si>
  <si>
    <r>
      <t xml:space="preserve">                        </t>
    </r>
    <r>
      <rPr>
        <sz val="11"/>
        <rFont val="Times New Roman"/>
        <family val="1"/>
      </rPr>
      <t xml:space="preserve">Part – I </t>
    </r>
  </si>
  <si>
    <r>
      <t xml:space="preserve">                       </t>
    </r>
    <r>
      <rPr>
        <sz val="11"/>
        <rFont val="Times New Roman"/>
        <family val="1"/>
      </rPr>
      <t>Part – I</t>
    </r>
  </si>
  <si>
    <t>M.D./M.S.</t>
  </si>
  <si>
    <t>Bachelor of Naturopathy &amp; Yoga Science (BNYS)</t>
  </si>
  <si>
    <t>FACULTY OF AYURVEDA Contd..</t>
  </si>
  <si>
    <r>
      <t xml:space="preserve">*P.G. Dip. Course in </t>
    </r>
    <r>
      <rPr>
        <sz val="11"/>
        <rFont val="Times New Roman"/>
        <family val="1"/>
      </rPr>
      <t xml:space="preserve">(1)Kshar Karma and (2) Vikiran &amp; Chhaya </t>
    </r>
    <r>
      <rPr>
        <sz val="11"/>
        <rFont val="Times New Roman"/>
        <family val="1"/>
      </rPr>
      <t xml:space="preserve">(Deptt. of Shalya Tantra) in BHU Campus   </t>
    </r>
  </si>
  <si>
    <t>FACULTY OF SOCIAL SC. Contd…</t>
  </si>
  <si>
    <r>
      <t xml:space="preserve">                      </t>
    </r>
    <r>
      <rPr>
        <sz val="11"/>
        <rFont val="Times New Roman"/>
        <family val="1"/>
      </rPr>
      <t xml:space="preserve">Part – I </t>
    </r>
  </si>
  <si>
    <t>B.Mus. (Instr.)</t>
  </si>
  <si>
    <t>FACULTY OF PERFORMING ARTS Contd…</t>
  </si>
  <si>
    <t>B.A. (Arts)</t>
  </si>
  <si>
    <t>B.A. (Social)</t>
  </si>
  <si>
    <r>
      <t xml:space="preserve">                         </t>
    </r>
    <r>
      <rPr>
        <sz val="11"/>
        <rFont val="Times New Roman"/>
        <family val="1"/>
      </rPr>
      <t>Part – I</t>
    </r>
  </si>
  <si>
    <t>MAHILA MAHAVIDYALAYA Contd…</t>
  </si>
</sst>
</file>

<file path=xl/styles.xml><?xml version="1.0" encoding="utf-8"?>
<styleSheet xmlns="http://schemas.openxmlformats.org/spreadsheetml/2006/main">
  <numFmts count="2">
    <numFmt numFmtId="165" formatCode="0.00000"/>
    <numFmt numFmtId="166" formatCode="0.0"/>
  </numFmts>
  <fonts count="77">
    <font>
      <sz val="10"/>
      <name val="Arial"/>
      <family val="2"/>
    </font>
    <font>
      <sz val="8"/>
      <name val="Arial"/>
      <family val="2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8"/>
      <name val="Arial"/>
      <family val="2"/>
    </font>
    <font>
      <b/>
      <sz val="10"/>
      <name val="Arial"/>
      <family val="2"/>
    </font>
    <font>
      <b/>
      <sz val="11"/>
      <name val="Times New Roman"/>
      <family val="1"/>
    </font>
    <font>
      <b/>
      <sz val="7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b/>
      <sz val="12"/>
      <name val="Arial"/>
      <family val="2"/>
    </font>
    <font>
      <b/>
      <sz val="8"/>
      <name val="BellGothic Black"/>
      <family val="2"/>
    </font>
    <font>
      <sz val="8"/>
      <name val="BellGothic Black"/>
      <family val="2"/>
    </font>
    <font>
      <b/>
      <sz val="10"/>
      <name val="BellGothic Black"/>
      <family val="2"/>
    </font>
    <font>
      <b/>
      <sz val="9"/>
      <name val="Arial"/>
      <family val="2"/>
    </font>
    <font>
      <sz val="9"/>
      <name val="BellGothic Black"/>
      <family val="2"/>
    </font>
    <font>
      <b/>
      <sz val="6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0.5"/>
      <name val="Times New Roman"/>
      <family val="1"/>
    </font>
    <font>
      <b/>
      <u/>
      <sz val="10"/>
      <name val="Times New Roman"/>
      <family val="1"/>
    </font>
    <font>
      <b/>
      <sz val="5"/>
      <name val="Times New Roman"/>
      <family val="1"/>
    </font>
    <font>
      <sz val="8"/>
      <name val="Times New Roman"/>
      <family val="1"/>
    </font>
    <font>
      <b/>
      <sz val="14"/>
      <name val="Arial"/>
      <family val="2"/>
    </font>
    <font>
      <sz val="9"/>
      <name val="Arial"/>
      <family val="2"/>
    </font>
    <font>
      <b/>
      <sz val="9"/>
      <name val="BellGothic Black"/>
      <family val="2"/>
    </font>
    <font>
      <sz val="6"/>
      <name val="Arial"/>
      <family val="2"/>
    </font>
    <font>
      <b/>
      <sz val="4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4.5"/>
      <name val="Times New Roman"/>
      <family val="1"/>
    </font>
    <font>
      <b/>
      <sz val="4.5"/>
      <name val="Arial"/>
      <family val="2"/>
    </font>
    <font>
      <sz val="11"/>
      <name val="Arial"/>
      <family val="2"/>
    </font>
    <font>
      <sz val="7"/>
      <name val="Arial"/>
      <family val="2"/>
    </font>
    <font>
      <sz val="10"/>
      <color indexed="8"/>
      <name val="Times New Roman"/>
      <family val="1"/>
    </font>
    <font>
      <b/>
      <i/>
      <sz val="10"/>
      <name val="Times New Roman"/>
      <family val="1"/>
    </font>
    <font>
      <b/>
      <sz val="18"/>
      <name val="Times New Roman"/>
      <family val="1"/>
    </font>
    <font>
      <sz val="10"/>
      <name val="Chandini"/>
      <family val="2"/>
    </font>
    <font>
      <sz val="9"/>
      <name val="BellGothic Black"/>
    </font>
    <font>
      <sz val="7"/>
      <name val="Times New Roman"/>
      <family val="1"/>
    </font>
    <font>
      <b/>
      <sz val="13"/>
      <name val="Times New Roman"/>
      <family val="1"/>
    </font>
    <font>
      <sz val="20"/>
      <name val="Times New Roman"/>
      <family val="1"/>
    </font>
    <font>
      <b/>
      <sz val="20"/>
      <name val="Arial"/>
      <family val="2"/>
    </font>
    <font>
      <sz val="10"/>
      <color rgb="FFFF0000"/>
      <name val="Arial"/>
      <family val="2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8"/>
      <color theme="1"/>
      <name val="Times New Roman"/>
      <family val="1"/>
    </font>
    <font>
      <b/>
      <sz val="12"/>
      <color theme="1"/>
      <name val="Arial"/>
      <family val="2"/>
    </font>
    <font>
      <b/>
      <sz val="6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9"/>
      <color theme="1"/>
      <name val="BellGothic Black"/>
      <family val="2"/>
    </font>
    <font>
      <b/>
      <sz val="11"/>
      <color theme="1"/>
      <name val="Times New Roman"/>
      <family val="1"/>
    </font>
    <font>
      <b/>
      <sz val="5"/>
      <color theme="1"/>
      <name val="Times New Roman"/>
      <family val="1"/>
    </font>
    <font>
      <sz val="8"/>
      <color theme="1"/>
      <name val="Arial"/>
      <family val="2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rgb="FFFF0000"/>
      <name val="Chandini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rgb="FFFF0000"/>
      <name val="Arial"/>
      <family val="2"/>
    </font>
    <font>
      <b/>
      <strike/>
      <sz val="10"/>
      <color theme="1"/>
      <name val="Times New Roman"/>
      <family val="1"/>
    </font>
    <font>
      <b/>
      <vertAlign val="superscript"/>
      <sz val="10"/>
      <name val="Times New Roman"/>
      <family val="1"/>
    </font>
    <font>
      <b/>
      <vertAlign val="subscript"/>
      <sz val="10"/>
      <name val="Times New Roman"/>
      <family val="1"/>
    </font>
    <font>
      <b/>
      <sz val="10"/>
      <color rgb="FFFF0000"/>
      <name val="Arial"/>
      <family val="2"/>
    </font>
    <font>
      <b/>
      <sz val="24"/>
      <name val="Times New Roman"/>
      <family val="1"/>
    </font>
    <font>
      <strike/>
      <sz val="10"/>
      <color rgb="FFFF0000"/>
      <name val="Cambria"/>
      <family val="1"/>
    </font>
    <font>
      <b/>
      <strike/>
      <sz val="10"/>
      <color rgb="FFFF0000"/>
      <name val="Cambria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4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1">
    <xf numFmtId="0" fontId="0" fillId="0" borderId="0"/>
  </cellStyleXfs>
  <cellXfs count="863">
    <xf numFmtId="0" fontId="0" fillId="0" borderId="0" xfId="0"/>
    <xf numFmtId="0" fontId="1" fillId="0" borderId="0" xfId="0" applyFont="1"/>
    <xf numFmtId="0" fontId="3" fillId="0" borderId="0" xfId="0" applyFont="1" applyBorder="1" applyAlignment="1">
      <alignment horizontal="center"/>
    </xf>
    <xf numFmtId="0" fontId="0" fillId="0" borderId="0" xfId="0" applyBorder="1" applyAlignment="1"/>
    <xf numFmtId="0" fontId="5" fillId="0" borderId="1" xfId="0" applyFont="1" applyBorder="1"/>
    <xf numFmtId="0" fontId="6" fillId="0" borderId="1" xfId="0" applyFont="1" applyBorder="1" applyAlignment="1">
      <alignment horizontal="left" vertical="center" wrapText="1"/>
    </xf>
    <xf numFmtId="0" fontId="0" fillId="0" borderId="1" xfId="0" applyFont="1" applyBorder="1"/>
    <xf numFmtId="0" fontId="9" fillId="0" borderId="1" xfId="0" applyFont="1" applyBorder="1" applyAlignment="1">
      <alignment horizontal="center" vertical="top" wrapText="1"/>
    </xf>
    <xf numFmtId="0" fontId="0" fillId="0" borderId="0" xfId="0" applyFont="1"/>
    <xf numFmtId="0" fontId="9" fillId="0" borderId="1" xfId="0" applyFont="1" applyBorder="1" applyAlignment="1">
      <alignment horizontal="right" vertical="top" wrapText="1"/>
    </xf>
    <xf numFmtId="0" fontId="5" fillId="0" borderId="0" xfId="0" applyFont="1"/>
    <xf numFmtId="0" fontId="5" fillId="0" borderId="0" xfId="0" applyFont="1" applyBorder="1"/>
    <xf numFmtId="0" fontId="0" fillId="0" borderId="0" xfId="0" applyFont="1" applyBorder="1"/>
    <xf numFmtId="0" fontId="5" fillId="0" borderId="0" xfId="0" applyFont="1" applyFill="1" applyBorder="1"/>
    <xf numFmtId="0" fontId="0" fillId="0" borderId="1" xfId="0" applyFont="1" applyBorder="1" applyAlignment="1">
      <alignment horizontal="right"/>
    </xf>
    <xf numFmtId="0" fontId="0" fillId="0" borderId="1" xfId="0" applyFont="1" applyBorder="1" applyAlignment="1"/>
    <xf numFmtId="0" fontId="9" fillId="0" borderId="1" xfId="0" applyFont="1" applyBorder="1" applyAlignment="1">
      <alignment vertical="top" wrapText="1"/>
    </xf>
    <xf numFmtId="0" fontId="0" fillId="0" borderId="0" xfId="0" applyNumberFormat="1"/>
    <xf numFmtId="0" fontId="0" fillId="0" borderId="0" xfId="0" applyBorder="1"/>
    <xf numFmtId="17" fontId="6" fillId="0" borderId="1" xfId="0" applyNumberFormat="1" applyFont="1" applyBorder="1" applyAlignment="1">
      <alignment horizontal="left"/>
    </xf>
    <xf numFmtId="0" fontId="6" fillId="0" borderId="1" xfId="0" applyFont="1" applyBorder="1"/>
    <xf numFmtId="0" fontId="9" fillId="0" borderId="1" xfId="0" applyFont="1" applyBorder="1"/>
    <xf numFmtId="0" fontId="9" fillId="0" borderId="0" xfId="0" applyFont="1"/>
    <xf numFmtId="0" fontId="6" fillId="0" borderId="0" xfId="0" applyFont="1" applyBorder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3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19" fillId="0" borderId="1" xfId="0" applyFont="1" applyBorder="1"/>
    <xf numFmtId="0" fontId="9" fillId="0" borderId="1" xfId="0" applyFont="1" applyBorder="1" applyAlignment="1">
      <alignment horizontal="left"/>
    </xf>
    <xf numFmtId="0" fontId="20" fillId="0" borderId="1" xfId="0" applyFont="1" applyBorder="1" applyAlignment="1">
      <alignment horizontal="right" vertical="top" wrapText="1"/>
    </xf>
    <xf numFmtId="0" fontId="6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20" fillId="0" borderId="2" xfId="0" applyFont="1" applyBorder="1"/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20" fillId="0" borderId="4" xfId="0" applyFont="1" applyBorder="1"/>
    <xf numFmtId="0" fontId="3" fillId="0" borderId="5" xfId="0" applyFont="1" applyBorder="1" applyAlignment="1">
      <alignment horizontal="left"/>
    </xf>
    <xf numFmtId="0" fontId="6" fillId="0" borderId="5" xfId="0" applyFont="1" applyBorder="1" applyAlignment="1"/>
    <xf numFmtId="0" fontId="20" fillId="0" borderId="5" xfId="0" applyFont="1" applyBorder="1" applyAlignment="1">
      <alignment wrapText="1"/>
    </xf>
    <xf numFmtId="0" fontId="20" fillId="0" borderId="5" xfId="0" applyFont="1" applyBorder="1"/>
    <xf numFmtId="0" fontId="19" fillId="0" borderId="5" xfId="0" applyFont="1" applyBorder="1" applyAlignment="1">
      <alignment horizontal="right" vertical="top" wrapText="1"/>
    </xf>
    <xf numFmtId="0" fontId="20" fillId="0" borderId="5" xfId="0" applyFont="1" applyBorder="1" applyAlignment="1">
      <alignment horizontal="right" vertical="top" wrapText="1"/>
    </xf>
    <xf numFmtId="0" fontId="0" fillId="0" borderId="5" xfId="0" applyFont="1" applyBorder="1"/>
    <xf numFmtId="0" fontId="20" fillId="0" borderId="1" xfId="0" applyFont="1" applyBorder="1"/>
    <xf numFmtId="0" fontId="19" fillId="0" borderId="1" xfId="0" applyFont="1" applyBorder="1" applyAlignment="1">
      <alignment horizontal="right" vertical="top" wrapText="1"/>
    </xf>
    <xf numFmtId="0" fontId="6" fillId="0" borderId="1" xfId="0" applyFont="1" applyBorder="1" applyAlignment="1">
      <alignment vertical="top" wrapText="1"/>
    </xf>
    <xf numFmtId="0" fontId="20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justify" vertical="top" wrapText="1"/>
    </xf>
    <xf numFmtId="0" fontId="20" fillId="0" borderId="1" xfId="0" applyFont="1" applyBorder="1" applyAlignment="1">
      <alignment horizontal="justify" vertical="top" wrapText="1"/>
    </xf>
    <xf numFmtId="0" fontId="9" fillId="0" borderId="1" xfId="0" applyFont="1" applyBorder="1" applyAlignment="1">
      <alignment horizontal="left" vertical="top" wrapText="1" indent="2"/>
    </xf>
    <xf numFmtId="0" fontId="6" fillId="0" borderId="2" xfId="0" applyFont="1" applyBorder="1" applyAlignment="1">
      <alignment vertical="top" wrapText="1"/>
    </xf>
    <xf numFmtId="0" fontId="20" fillId="0" borderId="4" xfId="0" applyFont="1" applyBorder="1" applyAlignment="1">
      <alignment vertical="top" wrapText="1"/>
    </xf>
    <xf numFmtId="0" fontId="9" fillId="0" borderId="0" xfId="0" applyFont="1" applyBorder="1" applyAlignment="1">
      <alignment vertical="top" wrapText="1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justify" vertical="top" wrapText="1"/>
    </xf>
    <xf numFmtId="0" fontId="22" fillId="0" borderId="1" xfId="0" applyFont="1" applyBorder="1" applyAlignment="1">
      <alignment vertical="top" wrapText="1"/>
    </xf>
    <xf numFmtId="0" fontId="20" fillId="0" borderId="2" xfId="0" applyFont="1" applyBorder="1" applyAlignment="1">
      <alignment horizontal="justify" vertical="top" wrapText="1"/>
    </xf>
    <xf numFmtId="0" fontId="3" fillId="0" borderId="0" xfId="0" applyFont="1" applyBorder="1" applyAlignment="1">
      <alignment horizontal="left"/>
    </xf>
    <xf numFmtId="0" fontId="6" fillId="0" borderId="0" xfId="0" applyFont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23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6" fillId="0" borderId="0" xfId="0" applyFont="1" applyFill="1" applyBorder="1" applyAlignment="1">
      <alignment vertical="top" wrapText="1"/>
    </xf>
    <xf numFmtId="0" fontId="19" fillId="0" borderId="2" xfId="0" applyFont="1" applyBorder="1"/>
    <xf numFmtId="0" fontId="6" fillId="0" borderId="0" xfId="0" applyFont="1" applyBorder="1"/>
    <xf numFmtId="0" fontId="6" fillId="0" borderId="1" xfId="0" applyFont="1" applyBorder="1" applyAlignment="1">
      <alignment vertical="top"/>
    </xf>
    <xf numFmtId="0" fontId="19" fillId="0" borderId="1" xfId="0" applyFont="1" applyBorder="1" applyAlignment="1">
      <alignment horizontal="right"/>
    </xf>
    <xf numFmtId="0" fontId="21" fillId="0" borderId="1" xfId="0" applyFont="1" applyBorder="1"/>
    <xf numFmtId="0" fontId="20" fillId="0" borderId="1" xfId="0" applyFont="1" applyBorder="1" applyAlignment="1">
      <alignment horizontal="right"/>
    </xf>
    <xf numFmtId="0" fontId="20" fillId="0" borderId="2" xfId="0" applyFont="1" applyBorder="1" applyAlignment="1">
      <alignment horizontal="right"/>
    </xf>
    <xf numFmtId="0" fontId="6" fillId="0" borderId="4" xfId="0" applyFont="1" applyBorder="1" applyAlignment="1">
      <alignment horizontal="justify" vertical="top" wrapText="1"/>
    </xf>
    <xf numFmtId="0" fontId="20" fillId="0" borderId="4" xfId="0" applyFont="1" applyBorder="1" applyAlignment="1">
      <alignment horizontal="right" vertical="top" wrapText="1"/>
    </xf>
    <xf numFmtId="0" fontId="6" fillId="0" borderId="0" xfId="0" applyFont="1" applyBorder="1" applyAlignment="1">
      <alignment horizontal="justify" vertical="top" wrapText="1"/>
    </xf>
    <xf numFmtId="0" fontId="20" fillId="0" borderId="0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justify" vertical="top" wrapText="1"/>
    </xf>
    <xf numFmtId="0" fontId="6" fillId="0" borderId="5" xfId="0" applyFont="1" applyBorder="1" applyAlignment="1">
      <alignment horizontal="justify" vertical="top" wrapText="1"/>
    </xf>
    <xf numFmtId="0" fontId="19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right" wrapText="1"/>
    </xf>
    <xf numFmtId="0" fontId="20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justify" vertical="top" wrapText="1"/>
    </xf>
    <xf numFmtId="0" fontId="0" fillId="0" borderId="0" xfId="0" applyBorder="1" applyAlignment="1">
      <alignment horizontal="right"/>
    </xf>
    <xf numFmtId="0" fontId="3" fillId="0" borderId="1" xfId="0" applyFont="1" applyBorder="1" applyAlignment="1">
      <alignment horizontal="left" vertical="top" wrapText="1"/>
    </xf>
    <xf numFmtId="0" fontId="19" fillId="0" borderId="1" xfId="0" applyFont="1" applyBorder="1" applyAlignment="1"/>
    <xf numFmtId="0" fontId="20" fillId="0" borderId="1" xfId="0" applyFont="1" applyBorder="1" applyAlignment="1"/>
    <xf numFmtId="0" fontId="5" fillId="0" borderId="0" xfId="0" applyFont="1" applyBorder="1" applyAlignment="1"/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/>
    <xf numFmtId="0" fontId="0" fillId="0" borderId="0" xfId="0" applyAlignment="1"/>
    <xf numFmtId="0" fontId="20" fillId="0" borderId="2" xfId="0" applyFont="1" applyBorder="1" applyAlignment="1"/>
    <xf numFmtId="0" fontId="3" fillId="0" borderId="8" xfId="0" applyFont="1" applyBorder="1" applyAlignment="1">
      <alignment horizontal="left"/>
    </xf>
    <xf numFmtId="0" fontId="6" fillId="0" borderId="9" xfId="0" applyFont="1" applyBorder="1" applyAlignment="1">
      <alignment horizontal="justify" vertical="top" wrapText="1"/>
    </xf>
    <xf numFmtId="0" fontId="20" fillId="0" borderId="9" xfId="0" applyFont="1" applyBorder="1" applyAlignment="1">
      <alignment horizontal="right" vertical="top" wrapText="1"/>
    </xf>
    <xf numFmtId="0" fontId="3" fillId="0" borderId="10" xfId="0" applyFont="1" applyBorder="1" applyAlignment="1">
      <alignment horizontal="left"/>
    </xf>
    <xf numFmtId="0" fontId="6" fillId="0" borderId="11" xfId="0" applyFont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0" fontId="20" fillId="0" borderId="11" xfId="0" applyFont="1" applyBorder="1" applyAlignment="1">
      <alignment horizontal="right" vertical="top" wrapText="1"/>
    </xf>
    <xf numFmtId="0" fontId="21" fillId="0" borderId="0" xfId="0" applyFont="1"/>
    <xf numFmtId="0" fontId="10" fillId="0" borderId="0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right" vertical="center" wrapText="1"/>
    </xf>
    <xf numFmtId="0" fontId="27" fillId="0" borderId="1" xfId="0" applyFont="1" applyBorder="1" applyAlignment="1">
      <alignment horizontal="right" vertical="center"/>
    </xf>
    <xf numFmtId="0" fontId="1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2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right" vertical="center" wrapText="1"/>
    </xf>
    <xf numFmtId="0" fontId="14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right" vertical="center" wrapText="1"/>
    </xf>
    <xf numFmtId="0" fontId="14" fillId="0" borderId="0" xfId="0" applyFont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vertical="center"/>
    </xf>
    <xf numFmtId="0" fontId="27" fillId="0" borderId="1" xfId="0" applyFont="1" applyBorder="1"/>
    <xf numFmtId="0" fontId="27" fillId="0" borderId="0" xfId="0" applyFont="1" applyFill="1" applyBorder="1"/>
    <xf numFmtId="0" fontId="9" fillId="0" borderId="0" xfId="0" applyFont="1" applyBorder="1" applyAlignment="1">
      <alignment horizontal="right" vertical="top" wrapText="1"/>
    </xf>
    <xf numFmtId="0" fontId="28" fillId="0" borderId="0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right" vertical="center" wrapText="1"/>
    </xf>
    <xf numFmtId="0" fontId="21" fillId="0" borderId="0" xfId="0" applyFont="1" applyBorder="1" applyAlignment="1">
      <alignment vertical="top" wrapText="1"/>
    </xf>
    <xf numFmtId="0" fontId="29" fillId="0" borderId="0" xfId="0" applyFont="1"/>
    <xf numFmtId="0" fontId="20" fillId="0" borderId="12" xfId="0" applyFont="1" applyFill="1" applyBorder="1" applyAlignment="1">
      <alignment vertical="top" wrapText="1"/>
    </xf>
    <xf numFmtId="1" fontId="0" fillId="0" borderId="0" xfId="0" applyNumberFormat="1"/>
    <xf numFmtId="0" fontId="20" fillId="0" borderId="0" xfId="0" applyFont="1" applyFill="1" applyBorder="1" applyAlignment="1">
      <alignment horizontal="right" vertical="top" wrapText="1"/>
    </xf>
    <xf numFmtId="0" fontId="20" fillId="0" borderId="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right"/>
    </xf>
    <xf numFmtId="2" fontId="0" fillId="0" borderId="0" xfId="0" applyNumberFormat="1"/>
    <xf numFmtId="0" fontId="16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6" fillId="0" borderId="13" xfId="0" applyFont="1" applyBorder="1" applyAlignment="1">
      <alignment horizontal="justify" vertical="top" wrapText="1"/>
    </xf>
    <xf numFmtId="0" fontId="6" fillId="0" borderId="5" xfId="0" applyFont="1" applyBorder="1" applyAlignment="1">
      <alignment vertical="top" wrapText="1"/>
    </xf>
    <xf numFmtId="0" fontId="20" fillId="0" borderId="5" xfId="0" applyFont="1" applyBorder="1" applyAlignment="1">
      <alignment vertical="top" wrapText="1"/>
    </xf>
    <xf numFmtId="0" fontId="0" fillId="0" borderId="13" xfId="0" applyBorder="1"/>
    <xf numFmtId="0" fontId="3" fillId="0" borderId="13" xfId="0" applyFont="1" applyBorder="1" applyAlignment="1">
      <alignment horizontal="left"/>
    </xf>
    <xf numFmtId="0" fontId="6" fillId="0" borderId="13" xfId="0" applyFont="1" applyBorder="1" applyAlignment="1">
      <alignment vertical="top"/>
    </xf>
    <xf numFmtId="0" fontId="20" fillId="0" borderId="13" xfId="0" applyFont="1" applyBorder="1" applyAlignment="1">
      <alignment vertical="top" wrapText="1"/>
    </xf>
    <xf numFmtId="0" fontId="20" fillId="0" borderId="13" xfId="0" applyFont="1" applyBorder="1" applyAlignment="1">
      <alignment horizontal="right" vertical="top" wrapText="1"/>
    </xf>
    <xf numFmtId="0" fontId="19" fillId="0" borderId="13" xfId="0" applyFont="1" applyBorder="1" applyAlignment="1">
      <alignment horizontal="right" vertical="top" wrapText="1"/>
    </xf>
    <xf numFmtId="0" fontId="0" fillId="0" borderId="13" xfId="0" applyFont="1" applyBorder="1"/>
    <xf numFmtId="0" fontId="9" fillId="0" borderId="2" xfId="0" applyFont="1" applyBorder="1" applyAlignment="1">
      <alignment horizontal="left" vertical="top" wrapText="1" indent="2"/>
    </xf>
    <xf numFmtId="0" fontId="9" fillId="0" borderId="13" xfId="0" applyFont="1" applyBorder="1" applyAlignment="1">
      <alignment horizontal="justify" vertical="top" wrapText="1"/>
    </xf>
    <xf numFmtId="0" fontId="19" fillId="0" borderId="13" xfId="0" applyFont="1" applyBorder="1"/>
    <xf numFmtId="0" fontId="6" fillId="0" borderId="13" xfId="0" applyFont="1" applyBorder="1" applyAlignment="1">
      <alignment vertical="top" wrapText="1"/>
    </xf>
    <xf numFmtId="0" fontId="20" fillId="0" borderId="13" xfId="0" applyFont="1" applyBorder="1"/>
    <xf numFmtId="0" fontId="9" fillId="0" borderId="13" xfId="0" applyFont="1" applyBorder="1" applyAlignment="1">
      <alignment horizontal="left" vertical="top" wrapText="1" indent="2"/>
    </xf>
    <xf numFmtId="0" fontId="9" fillId="0" borderId="5" xfId="0" applyFont="1" applyBorder="1" applyAlignment="1">
      <alignment horizontal="justify" vertical="top" wrapText="1"/>
    </xf>
    <xf numFmtId="0" fontId="19" fillId="0" borderId="5" xfId="0" applyFont="1" applyBorder="1" applyAlignment="1">
      <alignment horizontal="right"/>
    </xf>
    <xf numFmtId="0" fontId="17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top"/>
    </xf>
    <xf numFmtId="0" fontId="20" fillId="0" borderId="13" xfId="0" applyFont="1" applyBorder="1" applyAlignment="1">
      <alignment horizontal="left" vertical="top" wrapText="1"/>
    </xf>
    <xf numFmtId="0" fontId="19" fillId="0" borderId="13" xfId="0" applyFont="1" applyBorder="1" applyAlignment="1">
      <alignment horizontal="right"/>
    </xf>
    <xf numFmtId="0" fontId="24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0" fontId="9" fillId="0" borderId="13" xfId="0" applyFont="1" applyBorder="1" applyAlignment="1">
      <alignment vertical="top" wrapText="1"/>
    </xf>
    <xf numFmtId="0" fontId="6" fillId="0" borderId="5" xfId="0" applyFont="1" applyBorder="1"/>
    <xf numFmtId="0" fontId="19" fillId="0" borderId="2" xfId="0" applyFont="1" applyBorder="1" applyAlignment="1">
      <alignment horizontal="right"/>
    </xf>
    <xf numFmtId="0" fontId="9" fillId="0" borderId="5" xfId="0" applyFont="1" applyBorder="1" applyAlignment="1">
      <alignment vertical="top" wrapText="1"/>
    </xf>
    <xf numFmtId="0" fontId="19" fillId="0" borderId="13" xfId="0" applyFont="1" applyBorder="1" applyAlignment="1">
      <alignment vertical="top" wrapText="1"/>
    </xf>
    <xf numFmtId="0" fontId="19" fillId="0" borderId="5" xfId="0" applyFont="1" applyBorder="1" applyAlignment="1"/>
    <xf numFmtId="0" fontId="20" fillId="0" borderId="13" xfId="0" applyFont="1" applyBorder="1" applyAlignment="1">
      <alignment horizontal="right"/>
    </xf>
    <xf numFmtId="0" fontId="20" fillId="0" borderId="13" xfId="0" applyFont="1" applyBorder="1" applyAlignment="1">
      <alignment horizontal="justify" vertical="top" wrapText="1"/>
    </xf>
    <xf numFmtId="0" fontId="6" fillId="0" borderId="5" xfId="0" applyFont="1" applyBorder="1" applyAlignment="1">
      <alignment vertical="top"/>
    </xf>
    <xf numFmtId="0" fontId="5" fillId="0" borderId="13" xfId="0" applyFont="1" applyBorder="1"/>
    <xf numFmtId="0" fontId="6" fillId="0" borderId="2" xfId="0" applyFont="1" applyBorder="1" applyAlignment="1">
      <alignment horizontal="left" vertical="top"/>
    </xf>
    <xf numFmtId="0" fontId="19" fillId="0" borderId="2" xfId="0" applyFont="1" applyBorder="1" applyAlignment="1">
      <alignment horizontal="right" vertical="top" wrapText="1"/>
    </xf>
    <xf numFmtId="0" fontId="6" fillId="0" borderId="13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6" fillId="0" borderId="18" xfId="0" applyFont="1" applyBorder="1" applyAlignment="1">
      <alignment vertical="top" wrapText="1"/>
    </xf>
    <xf numFmtId="0" fontId="20" fillId="0" borderId="18" xfId="0" applyFont="1" applyBorder="1"/>
    <xf numFmtId="0" fontId="3" fillId="0" borderId="19" xfId="0" applyFont="1" applyBorder="1" applyAlignment="1">
      <alignment horizontal="left"/>
    </xf>
    <xf numFmtId="0" fontId="6" fillId="0" borderId="20" xfId="0" applyFont="1" applyBorder="1" applyAlignment="1">
      <alignment vertical="top" wrapText="1"/>
    </xf>
    <xf numFmtId="0" fontId="20" fillId="0" borderId="20" xfId="0" applyFont="1" applyBorder="1" applyAlignment="1">
      <alignment vertical="top" wrapText="1"/>
    </xf>
    <xf numFmtId="0" fontId="20" fillId="0" borderId="21" xfId="0" applyFont="1" applyBorder="1" applyAlignment="1">
      <alignment vertical="top" wrapText="1"/>
    </xf>
    <xf numFmtId="0" fontId="6" fillId="0" borderId="18" xfId="0" applyFont="1" applyBorder="1" applyAlignment="1">
      <alignment horizontal="justify" vertical="top" wrapText="1"/>
    </xf>
    <xf numFmtId="0" fontId="20" fillId="0" borderId="18" xfId="0" applyFont="1" applyBorder="1" applyAlignment="1">
      <alignment horizontal="right"/>
    </xf>
    <xf numFmtId="0" fontId="6" fillId="0" borderId="20" xfId="0" applyFont="1" applyBorder="1" applyAlignment="1">
      <alignment horizontal="justify" vertical="top" wrapText="1"/>
    </xf>
    <xf numFmtId="0" fontId="20" fillId="0" borderId="20" xfId="0" applyFont="1" applyBorder="1" applyAlignment="1">
      <alignment horizontal="right" vertical="top" wrapText="1"/>
    </xf>
    <xf numFmtId="0" fontId="6" fillId="0" borderId="22" xfId="0" applyFont="1" applyBorder="1" applyAlignment="1">
      <alignment horizontal="justify" vertical="top" wrapText="1"/>
    </xf>
    <xf numFmtId="0" fontId="20" fillId="0" borderId="22" xfId="0" applyFont="1" applyBorder="1" applyAlignment="1">
      <alignment horizontal="right" vertical="top" wrapText="1"/>
    </xf>
    <xf numFmtId="0" fontId="6" fillId="0" borderId="16" xfId="0" applyFont="1" applyBorder="1" applyAlignment="1">
      <alignment horizontal="justify" vertical="top" wrapText="1"/>
    </xf>
    <xf numFmtId="0" fontId="20" fillId="0" borderId="16" xfId="0" applyFont="1" applyBorder="1" applyAlignment="1">
      <alignment horizontal="right" vertical="top" wrapText="1"/>
    </xf>
    <xf numFmtId="0" fontId="9" fillId="0" borderId="13" xfId="0" applyFont="1" applyBorder="1" applyAlignment="1">
      <alignment horizontal="right" vertical="top" wrapText="1"/>
    </xf>
    <xf numFmtId="0" fontId="6" fillId="0" borderId="13" xfId="0" applyFont="1" applyBorder="1" applyAlignment="1">
      <alignment horizontal="right" vertical="top" wrapText="1"/>
    </xf>
    <xf numFmtId="0" fontId="5" fillId="0" borderId="13" xfId="0" applyFont="1" applyBorder="1" applyAlignment="1">
      <alignment horizontal="center"/>
    </xf>
    <xf numFmtId="0" fontId="4" fillId="0" borderId="13" xfId="0" applyFont="1" applyBorder="1"/>
    <xf numFmtId="0" fontId="3" fillId="0" borderId="2" xfId="0" applyFont="1" applyBorder="1" applyAlignment="1"/>
    <xf numFmtId="0" fontId="19" fillId="0" borderId="13" xfId="0" applyFont="1" applyBorder="1" applyAlignment="1"/>
    <xf numFmtId="0" fontId="6" fillId="0" borderId="16" xfId="0" applyFont="1" applyBorder="1" applyAlignment="1">
      <alignment vertical="top" wrapText="1"/>
    </xf>
    <xf numFmtId="0" fontId="6" fillId="0" borderId="22" xfId="0" applyFont="1" applyBorder="1" applyAlignment="1">
      <alignment vertical="top" wrapText="1"/>
    </xf>
    <xf numFmtId="0" fontId="5" fillId="0" borderId="22" xfId="0" applyFont="1" applyBorder="1"/>
    <xf numFmtId="0" fontId="6" fillId="0" borderId="13" xfId="0" applyFont="1" applyBorder="1" applyAlignment="1">
      <alignment wrapText="1"/>
    </xf>
    <xf numFmtId="0" fontId="6" fillId="0" borderId="13" xfId="0" applyFont="1" applyBorder="1"/>
    <xf numFmtId="0" fontId="3" fillId="0" borderId="23" xfId="0" applyFont="1" applyBorder="1" applyAlignment="1">
      <alignment horizontal="left"/>
    </xf>
    <xf numFmtId="0" fontId="19" fillId="0" borderId="16" xfId="0" applyFont="1" applyBorder="1" applyAlignment="1">
      <alignment horizontal="right"/>
    </xf>
    <xf numFmtId="0" fontId="8" fillId="0" borderId="13" xfId="0" applyFont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left" vertical="top" wrapText="1"/>
    </xf>
    <xf numFmtId="0" fontId="30" fillId="0" borderId="1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left"/>
    </xf>
    <xf numFmtId="0" fontId="6" fillId="0" borderId="26" xfId="0" applyFont="1" applyBorder="1" applyAlignment="1">
      <alignment horizontal="justify" vertical="top" wrapText="1"/>
    </xf>
    <xf numFmtId="0" fontId="20" fillId="0" borderId="26" xfId="0" applyFont="1" applyBorder="1" applyAlignment="1">
      <alignment horizontal="right" vertical="top" wrapText="1"/>
    </xf>
    <xf numFmtId="0" fontId="19" fillId="0" borderId="15" xfId="0" applyFont="1" applyBorder="1" applyAlignment="1">
      <alignment horizontal="right"/>
    </xf>
    <xf numFmtId="0" fontId="6" fillId="0" borderId="1" xfId="0" applyFont="1" applyBorder="1" applyAlignment="1">
      <alignment horizontal="left" wrapText="1"/>
    </xf>
    <xf numFmtId="0" fontId="8" fillId="0" borderId="12" xfId="0" applyFont="1" applyFill="1" applyBorder="1" applyAlignment="1">
      <alignment horizontal="right" vertical="center" wrapText="1"/>
    </xf>
    <xf numFmtId="0" fontId="20" fillId="0" borderId="0" xfId="0" applyFont="1" applyFill="1" applyBorder="1" applyAlignment="1">
      <alignment vertical="top" wrapText="1"/>
    </xf>
    <xf numFmtId="0" fontId="3" fillId="0" borderId="13" xfId="0" applyFont="1" applyBorder="1" applyAlignment="1">
      <alignment horizontal="left" vertical="center"/>
    </xf>
    <xf numFmtId="0" fontId="3" fillId="0" borderId="6" xfId="0" applyFont="1" applyBorder="1" applyAlignment="1">
      <alignment horizontal="left"/>
    </xf>
    <xf numFmtId="0" fontId="9" fillId="0" borderId="5" xfId="0" applyFont="1" applyBorder="1"/>
    <xf numFmtId="0" fontId="19" fillId="0" borderId="5" xfId="0" applyFont="1" applyBorder="1"/>
    <xf numFmtId="0" fontId="9" fillId="0" borderId="13" xfId="0" applyFont="1" applyBorder="1"/>
    <xf numFmtId="0" fontId="9" fillId="0" borderId="5" xfId="0" applyFont="1" applyBorder="1" applyAlignment="1">
      <alignment horizontal="left" vertical="top" wrapText="1" indent="2"/>
    </xf>
    <xf numFmtId="0" fontId="20" fillId="0" borderId="0" xfId="0" applyFont="1" applyBorder="1"/>
    <xf numFmtId="0" fontId="20" fillId="0" borderId="6" xfId="0" applyFont="1" applyBorder="1"/>
    <xf numFmtId="0" fontId="9" fillId="0" borderId="6" xfId="0" applyFont="1" applyBorder="1" applyAlignment="1">
      <alignment vertical="top" wrapText="1"/>
    </xf>
    <xf numFmtId="0" fontId="19" fillId="0" borderId="6" xfId="0" applyFont="1" applyBorder="1" applyAlignment="1">
      <alignment horizontal="right"/>
    </xf>
    <xf numFmtId="0" fontId="3" fillId="0" borderId="13" xfId="0" applyFont="1" applyBorder="1" applyAlignment="1">
      <alignment horizontal="justify" vertical="top" wrapText="1"/>
    </xf>
    <xf numFmtId="0" fontId="9" fillId="0" borderId="1" xfId="0" applyFont="1" applyBorder="1" applyAlignment="1">
      <alignment horizontal="justify" vertical="top"/>
    </xf>
    <xf numFmtId="0" fontId="3" fillId="0" borderId="18" xfId="0" applyFont="1" applyBorder="1" applyAlignment="1">
      <alignment wrapText="1"/>
    </xf>
    <xf numFmtId="0" fontId="20" fillId="0" borderId="18" xfId="0" applyFont="1" applyBorder="1" applyAlignment="1">
      <alignment wrapText="1"/>
    </xf>
    <xf numFmtId="0" fontId="20" fillId="0" borderId="22" xfId="0" applyFont="1" applyBorder="1" applyAlignment="1">
      <alignment vertical="top" wrapText="1"/>
    </xf>
    <xf numFmtId="0" fontId="20" fillId="0" borderId="30" xfId="0" applyFont="1" applyBorder="1" applyAlignment="1">
      <alignment vertical="top" wrapText="1"/>
    </xf>
    <xf numFmtId="0" fontId="1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left" vertical="top" wrapText="1"/>
    </xf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19" fillId="0" borderId="13" xfId="0" applyFont="1" applyBorder="1" applyAlignment="1">
      <alignment vertical="center" wrapText="1"/>
    </xf>
    <xf numFmtId="0" fontId="19" fillId="0" borderId="13" xfId="0" applyFont="1" applyBorder="1" applyAlignment="1">
      <alignment wrapText="1"/>
    </xf>
    <xf numFmtId="0" fontId="19" fillId="0" borderId="0" xfId="0" applyFont="1" applyBorder="1" applyAlignment="1">
      <alignment wrapText="1"/>
    </xf>
    <xf numFmtId="0" fontId="20" fillId="0" borderId="13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5" fillId="0" borderId="0" xfId="0" applyFont="1" applyBorder="1" applyAlignment="1">
      <alignment horizontal="center"/>
    </xf>
    <xf numFmtId="0" fontId="27" fillId="0" borderId="0" xfId="0" applyFont="1" applyBorder="1" applyAlignment="1">
      <alignment horizontal="right" vertical="center"/>
    </xf>
    <xf numFmtId="0" fontId="24" fillId="0" borderId="1" xfId="0" applyFont="1" applyBorder="1" applyAlignment="1">
      <alignment horizontal="center" vertical="center" wrapText="1"/>
    </xf>
    <xf numFmtId="0" fontId="35" fillId="0" borderId="0" xfId="0" applyFont="1"/>
    <xf numFmtId="0" fontId="20" fillId="0" borderId="0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 vertical="top" wrapText="1"/>
    </xf>
    <xf numFmtId="0" fontId="18" fillId="0" borderId="5" xfId="0" applyFont="1" applyBorder="1" applyAlignment="1">
      <alignment horizontal="right" vertical="center" wrapText="1"/>
    </xf>
    <xf numFmtId="0" fontId="21" fillId="0" borderId="0" xfId="0" applyFont="1" applyBorder="1"/>
    <xf numFmtId="17" fontId="19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vertical="top" wrapText="1"/>
    </xf>
    <xf numFmtId="17" fontId="8" fillId="0" borderId="1" xfId="0" applyNumberFormat="1" applyFont="1" applyBorder="1" applyAlignment="1">
      <alignment horizontal="left" wrapText="1"/>
    </xf>
    <xf numFmtId="0" fontId="18" fillId="0" borderId="13" xfId="0" applyFont="1" applyBorder="1" applyAlignment="1">
      <alignment horizontal="right" vertical="center" wrapText="1"/>
    </xf>
    <xf numFmtId="0" fontId="3" fillId="0" borderId="13" xfId="0" applyFont="1" applyBorder="1" applyAlignment="1">
      <alignment vertical="top" wrapText="1"/>
    </xf>
    <xf numFmtId="0" fontId="20" fillId="0" borderId="33" xfId="0" applyFont="1" applyBorder="1" applyAlignment="1">
      <alignment horizontal="right" vertical="top" wrapText="1"/>
    </xf>
    <xf numFmtId="0" fontId="20" fillId="0" borderId="34" xfId="0" applyFont="1" applyBorder="1" applyAlignment="1">
      <alignment horizontal="right"/>
    </xf>
    <xf numFmtId="0" fontId="21" fillId="0" borderId="17" xfId="0" applyFont="1" applyBorder="1" applyAlignment="1">
      <alignment horizontal="left"/>
    </xf>
    <xf numFmtId="0" fontId="27" fillId="0" borderId="0" xfId="0" applyFont="1"/>
    <xf numFmtId="0" fontId="36" fillId="0" borderId="0" xfId="0" applyFont="1"/>
    <xf numFmtId="0" fontId="0" fillId="0" borderId="13" xfId="0" applyBorder="1" applyAlignment="1">
      <alignment horizontal="right"/>
    </xf>
    <xf numFmtId="0" fontId="14" fillId="0" borderId="0" xfId="0" applyFont="1" applyBorder="1" applyAlignment="1">
      <alignment horizontal="center" wrapText="1"/>
    </xf>
    <xf numFmtId="0" fontId="27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1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18" fillId="0" borderId="13" xfId="0" applyFont="1" applyBorder="1"/>
    <xf numFmtId="0" fontId="20" fillId="0" borderId="13" xfId="0" applyFont="1" applyBorder="1" applyAlignment="1">
      <alignment horizontal="center" vertical="top" wrapText="1"/>
    </xf>
    <xf numFmtId="0" fontId="19" fillId="0" borderId="0" xfId="0" applyFont="1"/>
    <xf numFmtId="0" fontId="19" fillId="0" borderId="13" xfId="0" applyFont="1" applyBorder="1" applyAlignment="1">
      <alignment horizontal="right" wrapText="1"/>
    </xf>
    <xf numFmtId="0" fontId="20" fillId="0" borderId="13" xfId="0" applyFont="1" applyBorder="1" applyAlignment="1">
      <alignment horizontal="right" wrapText="1"/>
    </xf>
    <xf numFmtId="0" fontId="19" fillId="0" borderId="13" xfId="0" applyFont="1" applyFill="1" applyBorder="1" applyAlignment="1">
      <alignment horizontal="right" wrapText="1"/>
    </xf>
    <xf numFmtId="0" fontId="19" fillId="0" borderId="13" xfId="0" applyFont="1" applyBorder="1" applyAlignment="1">
      <alignment horizontal="center" vertical="top" wrapText="1"/>
    </xf>
    <xf numFmtId="0" fontId="19" fillId="0" borderId="13" xfId="0" applyFont="1" applyFill="1" applyBorder="1" applyAlignment="1">
      <alignment horizontal="right"/>
    </xf>
    <xf numFmtId="0" fontId="19" fillId="0" borderId="13" xfId="0" applyFont="1" applyFill="1" applyBorder="1" applyAlignment="1">
      <alignment horizontal="center" vertical="top" wrapText="1"/>
    </xf>
    <xf numFmtId="0" fontId="19" fillId="0" borderId="13" xfId="0" applyFont="1" applyBorder="1" applyAlignment="1">
      <alignment horizontal="justify" vertical="center" wrapText="1"/>
    </xf>
    <xf numFmtId="0" fontId="19" fillId="0" borderId="0" xfId="0" applyFont="1" applyBorder="1" applyAlignment="1">
      <alignment horizontal="center" vertical="top" wrapText="1"/>
    </xf>
    <xf numFmtId="0" fontId="20" fillId="0" borderId="0" xfId="0" applyFont="1"/>
    <xf numFmtId="0" fontId="19" fillId="0" borderId="0" xfId="0" applyFont="1" applyBorder="1" applyAlignment="1"/>
    <xf numFmtId="0" fontId="38" fillId="0" borderId="13" xfId="0" applyFont="1" applyBorder="1"/>
    <xf numFmtId="0" fontId="20" fillId="0" borderId="13" xfId="0" applyFont="1" applyBorder="1" applyAlignment="1"/>
    <xf numFmtId="0" fontId="19" fillId="0" borderId="13" xfId="0" applyNumberFormat="1" applyFont="1" applyBorder="1" applyAlignment="1">
      <alignment horizontal="right"/>
    </xf>
    <xf numFmtId="0" fontId="19" fillId="0" borderId="13" xfId="0" applyNumberFormat="1" applyFont="1" applyBorder="1"/>
    <xf numFmtId="0" fontId="19" fillId="0" borderId="13" xfId="0" applyFont="1" applyBorder="1" applyAlignment="1">
      <alignment vertical="center"/>
    </xf>
    <xf numFmtId="0" fontId="20" fillId="0" borderId="13" xfId="0" applyFont="1" applyFill="1" applyBorder="1" applyAlignment="1">
      <alignment horizontal="right"/>
    </xf>
    <xf numFmtId="0" fontId="19" fillId="0" borderId="0" xfId="0" applyFont="1" applyBorder="1"/>
    <xf numFmtId="0" fontId="19" fillId="0" borderId="0" xfId="0" applyFont="1" applyFill="1" applyBorder="1"/>
    <xf numFmtId="0" fontId="3" fillId="0" borderId="13" xfId="0" applyFont="1" applyBorder="1"/>
    <xf numFmtId="0" fontId="2" fillId="0" borderId="13" xfId="0" applyFont="1" applyBorder="1" applyAlignment="1">
      <alignment horizontal="right"/>
    </xf>
    <xf numFmtId="0" fontId="39" fillId="0" borderId="13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20" fillId="0" borderId="13" xfId="0" applyFont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3" fillId="0" borderId="0" xfId="0" applyFont="1"/>
    <xf numFmtId="0" fontId="5" fillId="0" borderId="0" xfId="0" applyFont="1" applyBorder="1" applyAlignment="1">
      <alignment wrapText="1"/>
    </xf>
    <xf numFmtId="0" fontId="5" fillId="0" borderId="0" xfId="0" applyFont="1" applyAlignment="1">
      <alignment horizontal="right"/>
    </xf>
    <xf numFmtId="0" fontId="17" fillId="0" borderId="13" xfId="0" applyFont="1" applyBorder="1" applyAlignment="1">
      <alignment horizontal="right" vertical="center" wrapText="1"/>
    </xf>
    <xf numFmtId="0" fontId="20" fillId="0" borderId="13" xfId="0" applyFont="1" applyBorder="1" applyAlignment="1"/>
    <xf numFmtId="0" fontId="19" fillId="0" borderId="13" xfId="0" applyFont="1" applyBorder="1" applyAlignment="1"/>
    <xf numFmtId="0" fontId="20" fillId="0" borderId="13" xfId="0" applyFont="1" applyBorder="1" applyAlignment="1">
      <alignment horizontal="center" vertical="center" wrapText="1"/>
    </xf>
    <xf numFmtId="0" fontId="0" fillId="0" borderId="28" xfId="0" applyBorder="1" applyAlignment="1"/>
    <xf numFmtId="0" fontId="5" fillId="0" borderId="28" xfId="0" applyFont="1" applyBorder="1" applyAlignment="1">
      <alignment wrapText="1"/>
    </xf>
    <xf numFmtId="0" fontId="0" fillId="0" borderId="28" xfId="0" applyBorder="1" applyAlignment="1">
      <alignment wrapText="1"/>
    </xf>
    <xf numFmtId="0" fontId="40" fillId="0" borderId="13" xfId="0" applyFont="1" applyBorder="1" applyAlignment="1">
      <alignment horizontal="right"/>
    </xf>
    <xf numFmtId="0" fontId="0" fillId="0" borderId="28" xfId="0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wrapText="1"/>
    </xf>
    <xf numFmtId="0" fontId="8" fillId="0" borderId="13" xfId="0" applyFont="1" applyBorder="1" applyAlignment="1">
      <alignment wrapText="1"/>
    </xf>
    <xf numFmtId="0" fontId="8" fillId="0" borderId="18" xfId="0" applyFont="1" applyBorder="1" applyAlignment="1">
      <alignment wrapText="1"/>
    </xf>
    <xf numFmtId="0" fontId="19" fillId="0" borderId="13" xfId="0" applyFont="1" applyBorder="1" applyAlignment="1">
      <alignment horizontal="left"/>
    </xf>
    <xf numFmtId="0" fontId="39" fillId="0" borderId="13" xfId="0" applyFont="1" applyBorder="1"/>
    <xf numFmtId="0" fontId="20" fillId="0" borderId="12" xfId="0" applyFont="1" applyFill="1" applyBorder="1" applyAlignment="1">
      <alignment horizontal="right" vertical="top" wrapText="1"/>
    </xf>
    <xf numFmtId="0" fontId="20" fillId="0" borderId="32" xfId="0" applyFont="1" applyFill="1" applyBorder="1" applyAlignment="1">
      <alignment horizontal="right" vertical="top" wrapText="1"/>
    </xf>
    <xf numFmtId="0" fontId="4" fillId="0" borderId="0" xfId="0" applyFont="1"/>
    <xf numFmtId="0" fontId="9" fillId="0" borderId="5" xfId="0" applyFont="1" applyBorder="1" applyAlignment="1">
      <alignment vertical="top"/>
    </xf>
    <xf numFmtId="0" fontId="6" fillId="0" borderId="13" xfId="0" applyFont="1" applyBorder="1" applyAlignment="1">
      <alignment horizontal="justify" vertical="top" wrapText="1"/>
    </xf>
    <xf numFmtId="0" fontId="3" fillId="0" borderId="39" xfId="0" applyFont="1" applyBorder="1" applyAlignment="1">
      <alignment horizontal="left"/>
    </xf>
    <xf numFmtId="0" fontId="6" fillId="0" borderId="40" xfId="0" applyFont="1" applyBorder="1" applyAlignment="1">
      <alignment horizontal="justify" vertical="top" wrapText="1"/>
    </xf>
    <xf numFmtId="0" fontId="20" fillId="0" borderId="40" xfId="0" applyFont="1" applyBorder="1" applyAlignment="1">
      <alignment horizontal="right" vertical="top" wrapText="1"/>
    </xf>
    <xf numFmtId="0" fontId="6" fillId="0" borderId="23" xfId="0" applyFont="1" applyBorder="1" applyAlignment="1">
      <alignment vertical="top" wrapText="1"/>
    </xf>
    <xf numFmtId="0" fontId="20" fillId="0" borderId="23" xfId="0" applyFont="1" applyBorder="1" applyAlignment="1">
      <alignment horizontal="right"/>
    </xf>
    <xf numFmtId="0" fontId="10" fillId="0" borderId="0" xfId="0" applyFont="1" applyBorder="1" applyAlignment="1">
      <alignment horizontal="center" wrapText="1"/>
    </xf>
    <xf numFmtId="0" fontId="43" fillId="0" borderId="13" xfId="0" applyFont="1" applyBorder="1"/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top" wrapText="1"/>
    </xf>
    <xf numFmtId="0" fontId="0" fillId="0" borderId="0" xfId="0" applyFont="1" applyBorder="1" applyAlignment="1">
      <alignment wrapText="1"/>
    </xf>
    <xf numFmtId="0" fontId="17" fillId="0" borderId="37" xfId="0" applyFont="1" applyBorder="1" applyAlignment="1">
      <alignment horizontal="justify" vertical="top" wrapText="1"/>
    </xf>
    <xf numFmtId="0" fontId="0" fillId="0" borderId="38" xfId="0" applyBorder="1" applyAlignment="1">
      <alignment wrapText="1"/>
    </xf>
    <xf numFmtId="0" fontId="6" fillId="0" borderId="2" xfId="0" applyFont="1" applyBorder="1" applyAlignment="1">
      <alignment horizontal="left" wrapText="1"/>
    </xf>
    <xf numFmtId="0" fontId="3" fillId="0" borderId="5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top" wrapText="1"/>
    </xf>
    <xf numFmtId="0" fontId="9" fillId="0" borderId="0" xfId="0" applyFont="1" applyBorder="1"/>
    <xf numFmtId="0" fontId="6" fillId="0" borderId="18" xfId="0" applyFont="1" applyBorder="1" applyAlignment="1">
      <alignment wrapText="1"/>
    </xf>
    <xf numFmtId="0" fontId="19" fillId="0" borderId="18" xfId="0" applyFont="1" applyBorder="1"/>
    <xf numFmtId="0" fontId="6" fillId="0" borderId="20" xfId="0" applyFont="1" applyBorder="1"/>
    <xf numFmtId="0" fontId="5" fillId="0" borderId="20" xfId="0" applyFont="1" applyBorder="1"/>
    <xf numFmtId="0" fontId="8" fillId="0" borderId="37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right" vertical="center" wrapText="1"/>
    </xf>
    <xf numFmtId="0" fontId="14" fillId="0" borderId="37" xfId="0" applyFont="1" applyBorder="1" applyAlignment="1">
      <alignment horizontal="right" vertical="center"/>
    </xf>
    <xf numFmtId="0" fontId="17" fillId="0" borderId="0" xfId="0" applyFont="1" applyFill="1" applyBorder="1" applyAlignment="1">
      <alignment horizontal="right" vertical="center" wrapText="1"/>
    </xf>
    <xf numFmtId="0" fontId="14" fillId="0" borderId="13" xfId="0" applyFont="1" applyBorder="1" applyAlignment="1">
      <alignment horizontal="right" vertical="center"/>
    </xf>
    <xf numFmtId="0" fontId="20" fillId="0" borderId="25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right"/>
    </xf>
    <xf numFmtId="0" fontId="24" fillId="0" borderId="2" xfId="0" applyFont="1" applyBorder="1" applyAlignment="1">
      <alignment horizontal="center" vertical="top" wrapText="1"/>
    </xf>
    <xf numFmtId="0" fontId="21" fillId="0" borderId="13" xfId="0" applyFont="1" applyBorder="1"/>
    <xf numFmtId="0" fontId="45" fillId="0" borderId="0" xfId="0" applyFont="1"/>
    <xf numFmtId="0" fontId="24" fillId="0" borderId="36" xfId="0" applyFont="1" applyBorder="1" applyAlignment="1">
      <alignment horizontal="center" vertical="top" wrapText="1"/>
    </xf>
    <xf numFmtId="0" fontId="0" fillId="0" borderId="35" xfId="0" applyBorder="1"/>
    <xf numFmtId="0" fontId="24" fillId="0" borderId="0" xfId="0" applyFont="1" applyBorder="1" applyAlignment="1">
      <alignment horizontal="center" vertical="top" wrapText="1"/>
    </xf>
    <xf numFmtId="0" fontId="24" fillId="0" borderId="13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/>
    </xf>
    <xf numFmtId="0" fontId="3" fillId="0" borderId="0" xfId="0" applyFont="1" applyBorder="1"/>
    <xf numFmtId="0" fontId="6" fillId="0" borderId="0" xfId="0" applyFont="1"/>
    <xf numFmtId="0" fontId="14" fillId="0" borderId="12" xfId="0" applyFont="1" applyFill="1" applyBorder="1" applyAlignment="1">
      <alignment horizontal="right" vertical="center"/>
    </xf>
    <xf numFmtId="0" fontId="6" fillId="0" borderId="13" xfId="0" applyFont="1" applyBorder="1" applyAlignment="1">
      <alignment horizontal="justify" vertical="top" wrapText="1"/>
    </xf>
    <xf numFmtId="0" fontId="3" fillId="0" borderId="25" xfId="0" applyFont="1" applyBorder="1" applyAlignment="1">
      <alignment horizontal="left"/>
    </xf>
    <xf numFmtId="0" fontId="19" fillId="0" borderId="13" xfId="0" applyNumberFormat="1" applyFont="1" applyBorder="1" applyAlignment="1">
      <alignment horizontal="left"/>
    </xf>
    <xf numFmtId="0" fontId="20" fillId="0" borderId="0" xfId="0" applyNumberFormat="1" applyFont="1" applyBorder="1" applyAlignment="1">
      <alignment horizontal="center"/>
    </xf>
    <xf numFmtId="0" fontId="20" fillId="0" borderId="13" xfId="0" applyNumberFormat="1" applyFont="1" applyBorder="1" applyAlignment="1">
      <alignment horizontal="center" vertical="center" wrapText="1"/>
    </xf>
    <xf numFmtId="0" fontId="20" fillId="0" borderId="13" xfId="0" applyNumberFormat="1" applyFont="1" applyBorder="1" applyAlignment="1">
      <alignment horizontal="center" vertical="top" wrapText="1"/>
    </xf>
    <xf numFmtId="0" fontId="20" fillId="0" borderId="13" xfId="0" applyNumberFormat="1" applyFont="1" applyBorder="1" applyAlignment="1">
      <alignment horizontal="left" vertical="center"/>
    </xf>
    <xf numFmtId="0" fontId="20" fillId="0" borderId="13" xfId="0" applyNumberFormat="1" applyFont="1" applyBorder="1"/>
    <xf numFmtId="0" fontId="20" fillId="0" borderId="13" xfId="0" applyNumberFormat="1" applyFont="1" applyBorder="1" applyAlignment="1">
      <alignment wrapText="1"/>
    </xf>
    <xf numFmtId="0" fontId="20" fillId="0" borderId="13" xfId="0" applyNumberFormat="1" applyFont="1" applyBorder="1" applyAlignment="1">
      <alignment horizontal="left" vertical="center" wrapText="1"/>
    </xf>
    <xf numFmtId="0" fontId="19" fillId="0" borderId="13" xfId="0" applyNumberFormat="1" applyFont="1" applyFill="1" applyBorder="1"/>
    <xf numFmtId="0" fontId="20" fillId="0" borderId="13" xfId="0" applyNumberFormat="1" applyFont="1" applyBorder="1" applyAlignment="1">
      <alignment horizontal="left"/>
    </xf>
    <xf numFmtId="0" fontId="20" fillId="0" borderId="13" xfId="0" applyNumberFormat="1" applyFont="1" applyFill="1" applyBorder="1"/>
    <xf numFmtId="0" fontId="19" fillId="0" borderId="0" xfId="0" applyNumberFormat="1" applyFont="1"/>
    <xf numFmtId="0" fontId="20" fillId="0" borderId="35" xfId="0" applyNumberFormat="1" applyFont="1" applyBorder="1" applyAlignment="1">
      <alignment horizontal="left"/>
    </xf>
    <xf numFmtId="0" fontId="19" fillId="0" borderId="13" xfId="0" applyFont="1" applyFill="1" applyBorder="1"/>
    <xf numFmtId="0" fontId="20" fillId="0" borderId="13" xfId="0" applyFont="1" applyFill="1" applyBorder="1"/>
    <xf numFmtId="0" fontId="20" fillId="0" borderId="13" xfId="0" applyNumberFormat="1" applyFont="1" applyFill="1" applyBorder="1" applyAlignment="1">
      <alignment horizontal="left" vertical="center" wrapText="1"/>
    </xf>
    <xf numFmtId="0" fontId="0" fillId="0" borderId="0" xfId="0" applyFill="1"/>
    <xf numFmtId="0" fontId="20" fillId="0" borderId="13" xfId="0" applyNumberFormat="1" applyFont="1" applyBorder="1" applyAlignment="1"/>
    <xf numFmtId="0" fontId="6" fillId="0" borderId="13" xfId="0" applyFont="1" applyBorder="1" applyAlignment="1">
      <alignment horizontal="justify" vertical="top" wrapText="1"/>
    </xf>
    <xf numFmtId="0" fontId="0" fillId="0" borderId="0" xfId="0" applyBorder="1" applyAlignment="1"/>
    <xf numFmtId="0" fontId="6" fillId="0" borderId="13" xfId="0" applyFont="1" applyBorder="1" applyAlignment="1">
      <alignment horizontal="left"/>
    </xf>
    <xf numFmtId="0" fontId="47" fillId="0" borderId="1" xfId="0" applyFont="1" applyBorder="1" applyAlignment="1">
      <alignment horizontal="left"/>
    </xf>
    <xf numFmtId="0" fontId="48" fillId="0" borderId="1" xfId="0" applyFont="1" applyBorder="1" applyAlignment="1">
      <alignment horizontal="right"/>
    </xf>
    <xf numFmtId="0" fontId="49" fillId="0" borderId="0" xfId="0" applyFont="1" applyBorder="1"/>
    <xf numFmtId="0" fontId="49" fillId="0" borderId="0" xfId="0" applyFont="1"/>
    <xf numFmtId="17" fontId="50" fillId="0" borderId="1" xfId="0" applyNumberFormat="1" applyFont="1" applyBorder="1" applyAlignment="1">
      <alignment horizontal="left" wrapText="1"/>
    </xf>
    <xf numFmtId="0" fontId="9" fillId="0" borderId="6" xfId="0" applyFont="1" applyBorder="1"/>
    <xf numFmtId="0" fontId="19" fillId="0" borderId="6" xfId="0" applyFont="1" applyBorder="1"/>
    <xf numFmtId="0" fontId="51" fillId="0" borderId="0" xfId="0" applyFont="1" applyBorder="1" applyAlignment="1">
      <alignment horizont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/>
    </xf>
    <xf numFmtId="0" fontId="54" fillId="0" borderId="1" xfId="0" applyFont="1" applyBorder="1" applyAlignment="1">
      <alignment horizontal="right" vertical="center"/>
    </xf>
    <xf numFmtId="0" fontId="54" fillId="0" borderId="0" xfId="0" applyFont="1" applyBorder="1" applyAlignment="1">
      <alignment horizontal="right" vertical="center"/>
    </xf>
    <xf numFmtId="0" fontId="52" fillId="0" borderId="13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right" vertical="center" wrapText="1"/>
    </xf>
    <xf numFmtId="0" fontId="52" fillId="0" borderId="0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right" vertical="center" wrapText="1"/>
    </xf>
    <xf numFmtId="0" fontId="54" fillId="0" borderId="13" xfId="0" applyFont="1" applyBorder="1" applyAlignment="1">
      <alignment horizontal="right" vertical="center"/>
    </xf>
    <xf numFmtId="0" fontId="4" fillId="2" borderId="0" xfId="0" applyFont="1" applyFill="1"/>
    <xf numFmtId="165" fontId="0" fillId="0" borderId="0" xfId="0" applyNumberFormat="1"/>
    <xf numFmtId="0" fontId="20" fillId="0" borderId="0" xfId="0" applyFont="1" applyFill="1" applyBorder="1" applyAlignment="1">
      <alignment horizontal="right"/>
    </xf>
    <xf numFmtId="0" fontId="18" fillId="0" borderId="13" xfId="0" applyFont="1" applyBorder="1" applyAlignment="1">
      <alignment horizontal="justify" vertical="center" wrapText="1"/>
    </xf>
    <xf numFmtId="0" fontId="15" fillId="0" borderId="13" xfId="0" applyFont="1" applyBorder="1" applyAlignment="1">
      <alignment horizontal="justify" vertical="center" wrapText="1"/>
    </xf>
    <xf numFmtId="0" fontId="15" fillId="0" borderId="13" xfId="0" applyFont="1" applyBorder="1" applyAlignment="1">
      <alignment vertical="center" wrapText="1"/>
    </xf>
    <xf numFmtId="0" fontId="5" fillId="0" borderId="13" xfId="0" applyFont="1" applyBorder="1" applyAlignment="1">
      <alignment vertical="center"/>
    </xf>
    <xf numFmtId="0" fontId="28" fillId="0" borderId="13" xfId="0" applyFont="1" applyBorder="1" applyAlignment="1">
      <alignment horizontal="center" vertical="center" wrapText="1"/>
    </xf>
    <xf numFmtId="166" fontId="0" fillId="0" borderId="0" xfId="0" applyNumberFormat="1"/>
    <xf numFmtId="166" fontId="0" fillId="0" borderId="0" xfId="0" applyNumberFormat="1" applyBorder="1"/>
    <xf numFmtId="0" fontId="17" fillId="0" borderId="0" xfId="0" applyFont="1"/>
    <xf numFmtId="0" fontId="46" fillId="0" borderId="0" xfId="0" applyFont="1" applyBorder="1"/>
    <xf numFmtId="0" fontId="46" fillId="0" borderId="0" xfId="0" applyFont="1"/>
    <xf numFmtId="0" fontId="19" fillId="2" borderId="13" xfId="0" applyFont="1" applyFill="1" applyBorder="1"/>
    <xf numFmtId="0" fontId="0" fillId="2" borderId="0" xfId="0" applyFill="1"/>
    <xf numFmtId="0" fontId="19" fillId="3" borderId="13" xfId="0" applyFont="1" applyFill="1" applyBorder="1"/>
    <xf numFmtId="0" fontId="20" fillId="3" borderId="13" xfId="0" applyFont="1" applyFill="1" applyBorder="1"/>
    <xf numFmtId="0" fontId="20" fillId="3" borderId="13" xfId="0" applyNumberFormat="1" applyFont="1" applyFill="1" applyBorder="1" applyAlignment="1">
      <alignment horizontal="left" vertical="center" wrapText="1"/>
    </xf>
    <xf numFmtId="0" fontId="20" fillId="3" borderId="13" xfId="0" applyFont="1" applyFill="1" applyBorder="1" applyAlignment="1">
      <alignment horizontal="right"/>
    </xf>
    <xf numFmtId="0" fontId="19" fillId="3" borderId="13" xfId="0" applyFont="1" applyFill="1" applyBorder="1" applyAlignment="1">
      <alignment horizontal="right"/>
    </xf>
    <xf numFmtId="0" fontId="19" fillId="3" borderId="13" xfId="0" applyFont="1" applyFill="1" applyBorder="1" applyAlignment="1">
      <alignment horizontal="right" wrapText="1"/>
    </xf>
    <xf numFmtId="0" fontId="0" fillId="3" borderId="0" xfId="0" applyFill="1"/>
    <xf numFmtId="0" fontId="19" fillId="3" borderId="13" xfId="0" applyNumberFormat="1" applyFont="1" applyFill="1" applyBorder="1"/>
    <xf numFmtId="0" fontId="20" fillId="3" borderId="13" xfId="0" applyNumberFormat="1" applyFont="1" applyFill="1" applyBorder="1"/>
    <xf numFmtId="0" fontId="56" fillId="0" borderId="1" xfId="0" applyFont="1" applyBorder="1" applyAlignment="1">
      <alignment horizontal="right" vertical="center" wrapText="1"/>
    </xf>
    <xf numFmtId="0" fontId="60" fillId="0" borderId="1" xfId="0" applyFont="1" applyBorder="1" applyAlignment="1">
      <alignment horizontal="justify" vertical="center" wrapText="1"/>
    </xf>
    <xf numFmtId="0" fontId="48" fillId="3" borderId="13" xfId="0" applyFont="1" applyFill="1" applyBorder="1"/>
    <xf numFmtId="0" fontId="57" fillId="3" borderId="13" xfId="0" applyFont="1" applyFill="1" applyBorder="1"/>
    <xf numFmtId="0" fontId="57" fillId="3" borderId="13" xfId="0" applyNumberFormat="1" applyFont="1" applyFill="1" applyBorder="1" applyAlignment="1">
      <alignment horizontal="left"/>
    </xf>
    <xf numFmtId="0" fontId="48" fillId="3" borderId="13" xfId="0" applyFont="1" applyFill="1" applyBorder="1" applyAlignment="1">
      <alignment horizontal="right"/>
    </xf>
    <xf numFmtId="0" fontId="48" fillId="3" borderId="13" xfId="0" applyFont="1" applyFill="1" applyBorder="1" applyAlignment="1">
      <alignment horizontal="right" wrapText="1"/>
    </xf>
    <xf numFmtId="0" fontId="49" fillId="3" borderId="0" xfId="0" applyFont="1" applyFill="1"/>
    <xf numFmtId="0" fontId="48" fillId="3" borderId="13" xfId="0" applyNumberFormat="1" applyFont="1" applyFill="1" applyBorder="1"/>
    <xf numFmtId="0" fontId="57" fillId="3" borderId="13" xfId="0" applyNumberFormat="1" applyFont="1" applyFill="1" applyBorder="1"/>
    <xf numFmtId="0" fontId="20" fillId="3" borderId="13" xfId="0" applyNumberFormat="1" applyFont="1" applyFill="1" applyBorder="1" applyAlignment="1">
      <alignment horizontal="left"/>
    </xf>
    <xf numFmtId="0" fontId="19" fillId="3" borderId="0" xfId="0" applyFont="1" applyFill="1"/>
    <xf numFmtId="166" fontId="0" fillId="0" borderId="0" xfId="0" applyNumberFormat="1" applyFont="1"/>
    <xf numFmtId="17" fontId="19" fillId="0" borderId="13" xfId="0" applyNumberFormat="1" applyFont="1" applyBorder="1" applyAlignment="1">
      <alignment horizontal="left"/>
    </xf>
    <xf numFmtId="0" fontId="19" fillId="0" borderId="13" xfId="0" applyNumberFormat="1" applyFont="1" applyBorder="1" applyAlignment="1"/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Border="1" applyAlignment="1">
      <alignment horizontal="left" wrapText="1"/>
    </xf>
    <xf numFmtId="0" fontId="62" fillId="0" borderId="1" xfId="0" applyFont="1" applyBorder="1" applyAlignment="1">
      <alignment horizontal="center" vertical="center" wrapText="1"/>
    </xf>
    <xf numFmtId="0" fontId="63" fillId="0" borderId="0" xfId="0" applyFont="1"/>
    <xf numFmtId="0" fontId="16" fillId="0" borderId="37" xfId="0" applyFont="1" applyBorder="1" applyAlignment="1">
      <alignment horizontal="center" vertical="center" wrapText="1"/>
    </xf>
    <xf numFmtId="0" fontId="29" fillId="0" borderId="0" xfId="0" applyFont="1" applyBorder="1"/>
    <xf numFmtId="0" fontId="28" fillId="0" borderId="0" xfId="0" applyFont="1" applyBorder="1" applyAlignment="1">
      <alignment horizontal="center" vertical="center"/>
    </xf>
    <xf numFmtId="0" fontId="59" fillId="0" borderId="13" xfId="0" applyFont="1" applyBorder="1"/>
    <xf numFmtId="0" fontId="58" fillId="0" borderId="13" xfId="0" applyFont="1" applyBorder="1"/>
    <xf numFmtId="0" fontId="0" fillId="3" borderId="0" xfId="0" applyFill="1" applyBorder="1"/>
    <xf numFmtId="0" fontId="15" fillId="3" borderId="1" xfId="0" applyFont="1" applyFill="1" applyBorder="1" applyAlignment="1">
      <alignment horizontal="justify" vertical="center" wrapText="1"/>
    </xf>
    <xf numFmtId="0" fontId="18" fillId="3" borderId="1" xfId="0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left" vertical="top"/>
    </xf>
    <xf numFmtId="0" fontId="6" fillId="0" borderId="13" xfId="0" applyFont="1" applyBorder="1" applyAlignment="1">
      <alignment horizontal="justify" vertical="top" wrapText="1"/>
    </xf>
    <xf numFmtId="0" fontId="0" fillId="0" borderId="0" xfId="0" applyBorder="1" applyAlignment="1"/>
    <xf numFmtId="0" fontId="64" fillId="0" borderId="5" xfId="0" applyFont="1" applyBorder="1" applyAlignment="1">
      <alignment horizontal="left"/>
    </xf>
    <xf numFmtId="0" fontId="61" fillId="0" borderId="5" xfId="0" applyFont="1" applyBorder="1"/>
    <xf numFmtId="0" fontId="49" fillId="0" borderId="5" xfId="0" applyFont="1" applyBorder="1"/>
    <xf numFmtId="0" fontId="57" fillId="0" borderId="5" xfId="0" applyFont="1" applyBorder="1" applyAlignment="1">
      <alignment vertical="top" wrapText="1"/>
    </xf>
    <xf numFmtId="0" fontId="64" fillId="0" borderId="1" xfId="0" applyFont="1" applyBorder="1" applyAlignment="1">
      <alignment horizontal="left"/>
    </xf>
    <xf numFmtId="0" fontId="65" fillId="0" borderId="1" xfId="0" applyFont="1" applyBorder="1" applyAlignment="1">
      <alignment horizontal="left" vertical="top" wrapText="1"/>
    </xf>
    <xf numFmtId="0" fontId="48" fillId="0" borderId="1" xfId="0" applyFont="1" applyBorder="1"/>
    <xf numFmtId="0" fontId="65" fillId="0" borderId="1" xfId="0" applyFont="1" applyBorder="1" applyAlignment="1">
      <alignment vertical="top" wrapText="1"/>
    </xf>
    <xf numFmtId="0" fontId="64" fillId="0" borderId="2" xfId="0" applyFont="1" applyBorder="1" applyAlignment="1">
      <alignment horizontal="left"/>
    </xf>
    <xf numFmtId="0" fontId="61" fillId="0" borderId="13" xfId="0" applyFont="1" applyBorder="1"/>
    <xf numFmtId="0" fontId="3" fillId="0" borderId="2" xfId="0" applyFont="1" applyBorder="1" applyAlignment="1">
      <alignment horizontal="justify" vertical="top" wrapText="1"/>
    </xf>
    <xf numFmtId="0" fontId="19" fillId="0" borderId="0" xfId="0" applyFont="1" applyBorder="1" applyAlignment="1">
      <alignment horizontal="right"/>
    </xf>
    <xf numFmtId="0" fontId="9" fillId="0" borderId="13" xfId="0" applyFont="1" applyBorder="1" applyAlignment="1">
      <alignment horizontal="left" vertical="top" wrapText="1"/>
    </xf>
    <xf numFmtId="0" fontId="19" fillId="0" borderId="18" xfId="0" applyFont="1" applyBorder="1" applyAlignment="1">
      <alignment vertical="top" wrapText="1"/>
    </xf>
    <xf numFmtId="0" fontId="20" fillId="0" borderId="18" xfId="0" applyFont="1" applyBorder="1" applyAlignment="1"/>
    <xf numFmtId="0" fontId="19" fillId="0" borderId="18" xfId="0" applyFont="1" applyBorder="1" applyAlignment="1"/>
    <xf numFmtId="0" fontId="19" fillId="0" borderId="2" xfId="0" applyFont="1" applyBorder="1" applyAlignment="1"/>
    <xf numFmtId="0" fontId="19" fillId="0" borderId="6" xfId="0" applyFont="1" applyBorder="1" applyAlignment="1"/>
    <xf numFmtId="0" fontId="21" fillId="0" borderId="13" xfId="0" applyFont="1" applyBorder="1" applyAlignment="1">
      <alignment vertical="top" wrapText="1"/>
    </xf>
    <xf numFmtId="0" fontId="6" fillId="0" borderId="13" xfId="0" applyFont="1" applyBorder="1" applyAlignment="1"/>
    <xf numFmtId="0" fontId="19" fillId="0" borderId="16" xfId="0" applyFont="1" applyBorder="1" applyAlignment="1">
      <alignment vertical="top" wrapText="1"/>
    </xf>
    <xf numFmtId="0" fontId="20" fillId="0" borderId="16" xfId="0" applyFont="1" applyBorder="1" applyAlignment="1"/>
    <xf numFmtId="0" fontId="20" fillId="0" borderId="5" xfId="0" applyFont="1" applyBorder="1" applyAlignment="1"/>
    <xf numFmtId="0" fontId="6" fillId="0" borderId="13" xfId="0" applyFont="1" applyBorder="1" applyAlignment="1">
      <alignment horizontal="center" vertical="top" wrapText="1"/>
    </xf>
    <xf numFmtId="0" fontId="3" fillId="0" borderId="35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37" xfId="0" applyFont="1" applyBorder="1" applyAlignment="1">
      <alignment horizontal="left"/>
    </xf>
    <xf numFmtId="0" fontId="1" fillId="0" borderId="0" xfId="0" applyFont="1" applyFill="1"/>
    <xf numFmtId="0" fontId="3" fillId="0" borderId="5" xfId="0" applyFont="1" applyBorder="1" applyAlignment="1">
      <alignment horizontal="justify" vertical="top" wrapText="1"/>
    </xf>
    <xf numFmtId="0" fontId="5" fillId="0" borderId="16" xfId="0" applyFont="1" applyBorder="1"/>
    <xf numFmtId="0" fontId="5" fillId="0" borderId="30" xfId="0" applyFont="1" applyBorder="1"/>
    <xf numFmtId="0" fontId="14" fillId="0" borderId="6" xfId="0" applyFont="1" applyFill="1" applyBorder="1" applyAlignment="1">
      <alignment horizontal="right" vertical="center"/>
    </xf>
    <xf numFmtId="0" fontId="21" fillId="0" borderId="0" xfId="0" applyFont="1" applyAlignment="1">
      <alignment wrapText="1"/>
    </xf>
    <xf numFmtId="0" fontId="20" fillId="0" borderId="13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19" fillId="4" borderId="0" xfId="0" applyFont="1" applyFill="1" applyBorder="1" applyAlignment="1"/>
    <xf numFmtId="0" fontId="20" fillId="4" borderId="13" xfId="0" applyFont="1" applyFill="1" applyBorder="1" applyAlignment="1">
      <alignment horizontal="center" vertical="top" wrapText="1"/>
    </xf>
    <xf numFmtId="0" fontId="19" fillId="4" borderId="13" xfId="0" applyFont="1" applyFill="1" applyBorder="1" applyAlignment="1">
      <alignment horizontal="right" wrapText="1"/>
    </xf>
    <xf numFmtId="0" fontId="20" fillId="4" borderId="13" xfId="0" applyFont="1" applyFill="1" applyBorder="1" applyAlignment="1">
      <alignment horizontal="right" wrapText="1"/>
    </xf>
    <xf numFmtId="0" fontId="20" fillId="4" borderId="13" xfId="0" applyFont="1" applyFill="1" applyBorder="1" applyAlignment="1">
      <alignment horizontal="right"/>
    </xf>
    <xf numFmtId="0" fontId="19" fillId="4" borderId="13" xfId="0" applyFont="1" applyFill="1" applyBorder="1" applyAlignment="1">
      <alignment horizontal="right"/>
    </xf>
    <xf numFmtId="0" fontId="19" fillId="4" borderId="13" xfId="0" applyFont="1" applyFill="1" applyBorder="1" applyAlignment="1">
      <alignment horizontal="center" vertical="top" wrapText="1"/>
    </xf>
    <xf numFmtId="0" fontId="19" fillId="4" borderId="13" xfId="0" applyFont="1" applyFill="1" applyBorder="1" applyAlignment="1">
      <alignment wrapText="1"/>
    </xf>
    <xf numFmtId="0" fontId="20" fillId="4" borderId="13" xfId="0" applyFont="1" applyFill="1" applyBorder="1" applyAlignment="1">
      <alignment wrapText="1"/>
    </xf>
    <xf numFmtId="0" fontId="19" fillId="4" borderId="13" xfId="0" applyFont="1" applyFill="1" applyBorder="1" applyAlignment="1"/>
    <xf numFmtId="0" fontId="19" fillId="4" borderId="13" xfId="0" applyFont="1" applyFill="1" applyBorder="1"/>
    <xf numFmtId="0" fontId="20" fillId="4" borderId="13" xfId="0" applyFont="1" applyFill="1" applyBorder="1" applyAlignment="1"/>
    <xf numFmtId="0" fontId="20" fillId="4" borderId="13" xfId="0" applyFont="1" applyFill="1" applyBorder="1"/>
    <xf numFmtId="0" fontId="19" fillId="4" borderId="13" xfId="0" applyNumberFormat="1" applyFont="1" applyFill="1" applyBorder="1" applyAlignment="1">
      <alignment horizontal="right"/>
    </xf>
    <xf numFmtId="0" fontId="48" fillId="4" borderId="13" xfId="0" applyFont="1" applyFill="1" applyBorder="1" applyAlignment="1">
      <alignment horizontal="right" wrapText="1"/>
    </xf>
    <xf numFmtId="0" fontId="19" fillId="4" borderId="0" xfId="0" applyFont="1" applyFill="1"/>
    <xf numFmtId="0" fontId="19" fillId="4" borderId="0" xfId="0" applyFont="1" applyFill="1" applyBorder="1"/>
    <xf numFmtId="0" fontId="19" fillId="4" borderId="0" xfId="0" applyFont="1" applyFill="1" applyBorder="1" applyAlignment="1">
      <alignment horizontal="center" vertical="top" wrapText="1"/>
    </xf>
    <xf numFmtId="0" fontId="20" fillId="4" borderId="0" xfId="0" applyFont="1" applyFill="1" applyBorder="1"/>
    <xf numFmtId="0" fontId="16" fillId="0" borderId="35" xfId="0" applyFont="1" applyBorder="1" applyAlignment="1">
      <alignment horizontal="center" vertical="center" wrapText="1"/>
    </xf>
    <xf numFmtId="0" fontId="5" fillId="0" borderId="14" xfId="0" applyFont="1" applyBorder="1"/>
    <xf numFmtId="0" fontId="20" fillId="0" borderId="35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right" wrapText="1"/>
    </xf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horizontal="right"/>
    </xf>
    <xf numFmtId="0" fontId="19" fillId="3" borderId="0" xfId="0" applyFont="1" applyFill="1" applyBorder="1" applyAlignment="1">
      <alignment horizontal="right" wrapText="1"/>
    </xf>
    <xf numFmtId="0" fontId="20" fillId="3" borderId="0" xfId="0" applyFont="1" applyFill="1" applyBorder="1" applyAlignment="1">
      <alignment horizontal="right"/>
    </xf>
    <xf numFmtId="0" fontId="20" fillId="0" borderId="0" xfId="0" applyFont="1" applyBorder="1" applyAlignment="1"/>
    <xf numFmtId="0" fontId="19" fillId="0" borderId="0" xfId="0" applyNumberFormat="1" applyFont="1" applyBorder="1" applyAlignment="1">
      <alignment horizontal="right"/>
    </xf>
    <xf numFmtId="0" fontId="48" fillId="3" borderId="0" xfId="0" applyFont="1" applyFill="1" applyBorder="1" applyAlignment="1">
      <alignment horizontal="right" wrapText="1"/>
    </xf>
    <xf numFmtId="0" fontId="57" fillId="3" borderId="0" xfId="0" applyFont="1" applyFill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20" fillId="0" borderId="32" xfId="0" applyFont="1" applyBorder="1" applyAlignment="1">
      <alignment horizontal="right"/>
    </xf>
    <xf numFmtId="0" fontId="20" fillId="0" borderId="32" xfId="0" applyFont="1" applyBorder="1" applyAlignment="1">
      <alignment horizontal="right" wrapText="1"/>
    </xf>
    <xf numFmtId="0" fontId="0" fillId="5" borderId="13" xfId="0" applyFill="1" applyBorder="1"/>
    <xf numFmtId="0" fontId="16" fillId="5" borderId="13" xfId="0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top" wrapText="1"/>
    </xf>
    <xf numFmtId="0" fontId="5" fillId="5" borderId="13" xfId="0" applyFont="1" applyFill="1" applyBorder="1"/>
    <xf numFmtId="0" fontId="0" fillId="5" borderId="13" xfId="0" applyFont="1" applyFill="1" applyBorder="1"/>
    <xf numFmtId="1" fontId="0" fillId="5" borderId="13" xfId="0" applyNumberFormat="1" applyFill="1" applyBorder="1"/>
    <xf numFmtId="0" fontId="49" fillId="5" borderId="13" xfId="0" applyFont="1" applyFill="1" applyBorder="1"/>
    <xf numFmtId="0" fontId="35" fillId="5" borderId="13" xfId="0" applyFont="1" applyFill="1" applyBorder="1"/>
    <xf numFmtId="0" fontId="20" fillId="0" borderId="13" xfId="0" applyNumberFormat="1" applyFont="1" applyBorder="1" applyAlignment="1">
      <alignment horizontal="center"/>
    </xf>
    <xf numFmtId="0" fontId="20" fillId="0" borderId="13" xfId="0" applyFont="1" applyBorder="1" applyAlignment="1">
      <alignment horizontal="center" vertical="center" wrapText="1"/>
    </xf>
    <xf numFmtId="0" fontId="0" fillId="0" borderId="13" xfId="0" applyBorder="1"/>
    <xf numFmtId="0" fontId="0" fillId="0" borderId="0" xfId="0" applyFont="1" applyBorder="1" applyAlignment="1">
      <alignment wrapText="1"/>
    </xf>
    <xf numFmtId="0" fontId="0" fillId="0" borderId="0" xfId="0" applyBorder="1" applyAlignment="1"/>
    <xf numFmtId="0" fontId="17" fillId="0" borderId="1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6" fillId="0" borderId="34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top" wrapText="1"/>
    </xf>
    <xf numFmtId="0" fontId="0" fillId="3" borderId="13" xfId="0" applyFill="1" applyBorder="1"/>
    <xf numFmtId="1" fontId="0" fillId="0" borderId="13" xfId="0" applyNumberFormat="1" applyBorder="1"/>
    <xf numFmtId="0" fontId="49" fillId="3" borderId="13" xfId="0" applyFont="1" applyFill="1" applyBorder="1"/>
    <xf numFmtId="0" fontId="35" fillId="0" borderId="13" xfId="0" applyFont="1" applyBorder="1"/>
    <xf numFmtId="0" fontId="4" fillId="0" borderId="0" xfId="0" applyFont="1" applyFill="1" applyBorder="1" applyAlignment="1">
      <alignment horizontal="right" vertical="center"/>
    </xf>
    <xf numFmtId="0" fontId="18" fillId="0" borderId="2" xfId="0" applyFont="1" applyBorder="1" applyAlignment="1">
      <alignment horizontal="right" vertical="center" wrapText="1"/>
    </xf>
    <xf numFmtId="0" fontId="0" fillId="0" borderId="13" xfId="0" applyBorder="1"/>
    <xf numFmtId="0" fontId="19" fillId="6" borderId="0" xfId="0" applyFont="1" applyFill="1" applyBorder="1" applyAlignment="1"/>
    <xf numFmtId="0" fontId="20" fillId="6" borderId="13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top" wrapText="1"/>
    </xf>
    <xf numFmtId="0" fontId="19" fillId="6" borderId="13" xfId="0" applyFont="1" applyFill="1" applyBorder="1" applyAlignment="1">
      <alignment horizontal="right" wrapText="1"/>
    </xf>
    <xf numFmtId="0" fontId="20" fillId="6" borderId="13" xfId="0" applyFont="1" applyFill="1" applyBorder="1" applyAlignment="1">
      <alignment horizontal="right" wrapText="1"/>
    </xf>
    <xf numFmtId="0" fontId="20" fillId="6" borderId="13" xfId="0" applyFont="1" applyFill="1" applyBorder="1" applyAlignment="1">
      <alignment horizontal="right"/>
    </xf>
    <xf numFmtId="0" fontId="19" fillId="6" borderId="13" xfId="0" applyFont="1" applyFill="1" applyBorder="1" applyAlignment="1">
      <alignment horizontal="right"/>
    </xf>
    <xf numFmtId="0" fontId="19" fillId="6" borderId="13" xfId="0" applyFont="1" applyFill="1" applyBorder="1" applyAlignment="1">
      <alignment horizontal="center" vertical="top" wrapText="1"/>
    </xf>
    <xf numFmtId="0" fontId="19" fillId="6" borderId="13" xfId="0" applyFont="1" applyFill="1" applyBorder="1" applyAlignment="1">
      <alignment wrapText="1"/>
    </xf>
    <xf numFmtId="0" fontId="19" fillId="6" borderId="13" xfId="0" applyFont="1" applyFill="1" applyBorder="1" applyAlignment="1"/>
    <xf numFmtId="0" fontId="19" fillId="6" borderId="13" xfId="0" applyFont="1" applyFill="1" applyBorder="1"/>
    <xf numFmtId="0" fontId="20" fillId="6" borderId="13" xfId="0" applyFont="1" applyFill="1" applyBorder="1" applyAlignment="1"/>
    <xf numFmtId="0" fontId="20" fillId="6" borderId="13" xfId="0" applyFont="1" applyFill="1" applyBorder="1" applyAlignment="1">
      <alignment wrapText="1"/>
    </xf>
    <xf numFmtId="0" fontId="20" fillId="6" borderId="13" xfId="0" applyFont="1" applyFill="1" applyBorder="1"/>
    <xf numFmtId="0" fontId="19" fillId="6" borderId="13" xfId="0" applyNumberFormat="1" applyFont="1" applyFill="1" applyBorder="1" applyAlignment="1">
      <alignment horizontal="right"/>
    </xf>
    <xf numFmtId="0" fontId="48" fillId="6" borderId="13" xfId="0" applyFont="1" applyFill="1" applyBorder="1" applyAlignment="1">
      <alignment horizontal="right" wrapText="1"/>
    </xf>
    <xf numFmtId="0" fontId="19" fillId="6" borderId="0" xfId="0" applyFont="1" applyFill="1"/>
    <xf numFmtId="0" fontId="19" fillId="6" borderId="0" xfId="0" applyFont="1" applyFill="1" applyBorder="1"/>
    <xf numFmtId="0" fontId="19" fillId="6" borderId="0" xfId="0" applyFont="1" applyFill="1" applyBorder="1" applyAlignment="1">
      <alignment horizontal="center" vertical="top" wrapText="1"/>
    </xf>
    <xf numFmtId="0" fontId="20" fillId="6" borderId="0" xfId="0" applyFont="1" applyFill="1" applyBorder="1"/>
    <xf numFmtId="0" fontId="16" fillId="6" borderId="13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/>
    <xf numFmtId="0" fontId="58" fillId="4" borderId="13" xfId="0" applyFont="1" applyFill="1" applyBorder="1" applyAlignment="1">
      <alignment horizontal="center" vertical="top" wrapText="1"/>
    </xf>
    <xf numFmtId="0" fontId="57" fillId="4" borderId="13" xfId="0" applyFont="1" applyFill="1" applyBorder="1" applyAlignment="1">
      <alignment horizontal="right"/>
    </xf>
    <xf numFmtId="0" fontId="57" fillId="4" borderId="13" xfId="0" applyFont="1" applyFill="1" applyBorder="1" applyAlignment="1">
      <alignment horizontal="right" wrapText="1"/>
    </xf>
    <xf numFmtId="0" fontId="58" fillId="4" borderId="13" xfId="0" applyFont="1" applyFill="1" applyBorder="1" applyAlignment="1">
      <alignment horizontal="right" wrapText="1"/>
    </xf>
    <xf numFmtId="0" fontId="59" fillId="4" borderId="13" xfId="0" applyFont="1" applyFill="1" applyBorder="1" applyAlignment="1">
      <alignment horizontal="right" wrapText="1"/>
    </xf>
    <xf numFmtId="0" fontId="59" fillId="4" borderId="13" xfId="0" applyFont="1" applyFill="1" applyBorder="1" applyAlignment="1">
      <alignment horizontal="right"/>
    </xf>
    <xf numFmtId="0" fontId="58" fillId="4" borderId="13" xfId="0" applyFont="1" applyFill="1" applyBorder="1" applyAlignment="1">
      <alignment horizontal="right"/>
    </xf>
    <xf numFmtId="0" fontId="48" fillId="4" borderId="13" xfId="0" applyFont="1" applyFill="1" applyBorder="1" applyAlignment="1">
      <alignment horizontal="right"/>
    </xf>
    <xf numFmtId="0" fontId="59" fillId="4" borderId="13" xfId="0" applyFont="1" applyFill="1" applyBorder="1"/>
    <xf numFmtId="0" fontId="58" fillId="4" borderId="13" xfId="0" applyFont="1" applyFill="1" applyBorder="1" applyAlignment="1">
      <alignment horizontal="left"/>
    </xf>
    <xf numFmtId="0" fontId="58" fillId="4" borderId="13" xfId="0" applyFont="1" applyFill="1" applyBorder="1"/>
    <xf numFmtId="0" fontId="58" fillId="4" borderId="13" xfId="0" applyFont="1" applyFill="1" applyBorder="1" applyAlignment="1"/>
    <xf numFmtId="0" fontId="58" fillId="4" borderId="13" xfId="0" applyFont="1" applyFill="1" applyBorder="1" applyAlignment="1">
      <alignment wrapText="1"/>
    </xf>
    <xf numFmtId="0" fontId="59" fillId="4" borderId="13" xfId="0" applyFont="1" applyFill="1" applyBorder="1" applyAlignment="1"/>
    <xf numFmtId="0" fontId="46" fillId="4" borderId="34" xfId="0" applyFont="1" applyFill="1" applyBorder="1" applyAlignment="1">
      <alignment horizontal="center"/>
    </xf>
    <xf numFmtId="0" fontId="59" fillId="4" borderId="13" xfId="0" applyNumberFormat="1" applyFont="1" applyFill="1" applyBorder="1" applyAlignment="1">
      <alignment horizontal="right"/>
    </xf>
    <xf numFmtId="0" fontId="59" fillId="4" borderId="0" xfId="0" applyFont="1" applyFill="1"/>
    <xf numFmtId="0" fontId="66" fillId="4" borderId="13" xfId="0" applyFont="1" applyFill="1" applyBorder="1" applyAlignment="1">
      <alignment horizontal="right"/>
    </xf>
    <xf numFmtId="0" fontId="59" fillId="4" borderId="0" xfId="0" applyFont="1" applyFill="1" applyBorder="1"/>
    <xf numFmtId="0" fontId="0" fillId="7" borderId="13" xfId="0" applyFill="1" applyBorder="1"/>
    <xf numFmtId="0" fontId="20" fillId="7" borderId="13" xfId="0" applyFont="1" applyFill="1" applyBorder="1" applyAlignment="1">
      <alignment horizontal="center" vertical="center" wrapText="1"/>
    </xf>
    <xf numFmtId="14" fontId="0" fillId="7" borderId="13" xfId="0" applyNumberFormat="1" applyFill="1" applyBorder="1"/>
    <xf numFmtId="0" fontId="20" fillId="7" borderId="13" xfId="0" applyFont="1" applyFill="1" applyBorder="1" applyAlignment="1">
      <alignment horizontal="right"/>
    </xf>
    <xf numFmtId="0" fontId="49" fillId="7" borderId="13" xfId="0" applyFont="1" applyFill="1" applyBorder="1"/>
    <xf numFmtId="0" fontId="6" fillId="7" borderId="13" xfId="0" applyFont="1" applyFill="1" applyBorder="1"/>
    <xf numFmtId="0" fontId="5" fillId="7" borderId="13" xfId="0" applyFont="1" applyFill="1" applyBorder="1"/>
    <xf numFmtId="0" fontId="35" fillId="7" borderId="13" xfId="0" applyFont="1" applyFill="1" applyBorder="1"/>
    <xf numFmtId="0" fontId="0" fillId="7" borderId="13" xfId="0" applyFont="1" applyFill="1" applyBorder="1"/>
    <xf numFmtId="0" fontId="20" fillId="7" borderId="13" xfId="0" applyFont="1" applyFill="1" applyBorder="1" applyAlignment="1">
      <alignment horizontal="right" wrapText="1"/>
    </xf>
    <xf numFmtId="0" fontId="19" fillId="7" borderId="13" xfId="0" applyNumberFormat="1" applyFont="1" applyFill="1" applyBorder="1" applyAlignment="1">
      <alignment horizontal="right"/>
    </xf>
    <xf numFmtId="0" fontId="19" fillId="7" borderId="13" xfId="0" applyFont="1" applyFill="1" applyBorder="1" applyAlignment="1">
      <alignment horizontal="right"/>
    </xf>
    <xf numFmtId="0" fontId="0" fillId="0" borderId="13" xfId="0" applyBorder="1"/>
    <xf numFmtId="0" fontId="20" fillId="4" borderId="13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57" fillId="3" borderId="13" xfId="0" applyFont="1" applyFill="1" applyBorder="1" applyAlignment="1">
      <alignment horizontal="right"/>
    </xf>
    <xf numFmtId="0" fontId="0" fillId="0" borderId="13" xfId="0" applyBorder="1"/>
    <xf numFmtId="14" fontId="0" fillId="0" borderId="0" xfId="0" applyNumberFormat="1"/>
    <xf numFmtId="0" fontId="0" fillId="0" borderId="13" xfId="0" applyBorder="1"/>
    <xf numFmtId="0" fontId="20" fillId="5" borderId="13" xfId="0" applyFont="1" applyFill="1" applyBorder="1" applyAlignment="1">
      <alignment horizontal="right"/>
    </xf>
    <xf numFmtId="0" fontId="20" fillId="5" borderId="13" xfId="0" applyFont="1" applyFill="1" applyBorder="1" applyAlignment="1">
      <alignment horizontal="right" wrapText="1"/>
    </xf>
    <xf numFmtId="0" fontId="19" fillId="5" borderId="13" xfId="0" applyNumberFormat="1" applyFont="1" applyFill="1" applyBorder="1" applyAlignment="1">
      <alignment horizontal="right"/>
    </xf>
    <xf numFmtId="0" fontId="19" fillId="5" borderId="13" xfId="0" applyFont="1" applyFill="1" applyBorder="1" applyAlignment="1">
      <alignment horizontal="right"/>
    </xf>
    <xf numFmtId="0" fontId="0" fillId="0" borderId="13" xfId="0" applyBorder="1"/>
    <xf numFmtId="0" fontId="0" fillId="0" borderId="13" xfId="0" applyBorder="1"/>
    <xf numFmtId="0" fontId="58" fillId="3" borderId="13" xfId="0" applyFont="1" applyFill="1" applyBorder="1" applyAlignment="1">
      <alignment horizontal="right" wrapText="1"/>
    </xf>
    <xf numFmtId="0" fontId="67" fillId="2" borderId="0" xfId="0" applyFont="1" applyFill="1"/>
    <xf numFmtId="0" fontId="68" fillId="2" borderId="0" xfId="0" applyFont="1" applyFill="1"/>
    <xf numFmtId="0" fontId="0" fillId="0" borderId="0" xfId="0" applyAlignment="1"/>
    <xf numFmtId="0" fontId="0" fillId="0" borderId="0" xfId="0" applyBorder="1" applyAlignment="1"/>
    <xf numFmtId="0" fontId="0" fillId="0" borderId="13" xfId="0" applyBorder="1"/>
    <xf numFmtId="0" fontId="20" fillId="0" borderId="6" xfId="0" applyFont="1" applyFill="1" applyBorder="1" applyAlignment="1">
      <alignment horizontal="right" vertical="top" wrapText="1"/>
    </xf>
    <xf numFmtId="0" fontId="19" fillId="0" borderId="2" xfId="0" applyFont="1" applyBorder="1" applyAlignment="1">
      <alignment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wrapText="1"/>
    </xf>
    <xf numFmtId="0" fontId="0" fillId="0" borderId="13" xfId="0" applyBorder="1"/>
    <xf numFmtId="0" fontId="28" fillId="0" borderId="0" xfId="0" applyFont="1" applyFill="1" applyBorder="1" applyAlignment="1">
      <alignment horizontal="center" vertical="center" wrapText="1"/>
    </xf>
    <xf numFmtId="0" fontId="69" fillId="0" borderId="0" xfId="0" applyFont="1"/>
    <xf numFmtId="0" fontId="0" fillId="0" borderId="13" xfId="0" applyBorder="1"/>
    <xf numFmtId="0" fontId="70" fillId="4" borderId="13" xfId="0" applyFont="1" applyFill="1" applyBorder="1" applyAlignment="1">
      <alignment horizontal="right"/>
    </xf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70" fillId="0" borderId="13" xfId="0" applyNumberFormat="1" applyFont="1" applyBorder="1"/>
    <xf numFmtId="0" fontId="0" fillId="0" borderId="13" xfId="0" applyBorder="1"/>
    <xf numFmtId="0" fontId="58" fillId="3" borderId="13" xfId="0" applyFont="1" applyFill="1" applyBorder="1" applyAlignment="1">
      <alignment horizontal="right"/>
    </xf>
    <xf numFmtId="0" fontId="19" fillId="3" borderId="0" xfId="0" applyFont="1" applyFill="1" applyBorder="1" applyAlignment="1">
      <alignment horizontal="right"/>
    </xf>
    <xf numFmtId="0" fontId="0" fillId="0" borderId="13" xfId="0" applyBorder="1"/>
    <xf numFmtId="0" fontId="0" fillId="0" borderId="13" xfId="0" applyBorder="1"/>
    <xf numFmtId="0" fontId="17" fillId="0" borderId="12" xfId="0" applyFont="1" applyFill="1" applyBorder="1" applyAlignment="1">
      <alignment horizontal="right" vertical="center" wrapText="1"/>
    </xf>
    <xf numFmtId="0" fontId="10" fillId="0" borderId="0" xfId="0" applyFont="1" applyBorder="1" applyAlignment="1">
      <alignment horizontal="center" wrapText="1"/>
    </xf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58" fillId="6" borderId="13" xfId="0" applyFont="1" applyFill="1" applyBorder="1" applyAlignment="1">
      <alignment horizontal="right"/>
    </xf>
    <xf numFmtId="0" fontId="0" fillId="0" borderId="13" xfId="0" applyBorder="1"/>
    <xf numFmtId="0" fontId="18" fillId="0" borderId="14" xfId="0" applyFont="1" applyBorder="1" applyAlignment="1">
      <alignment horizontal="right" vertical="center" wrapText="1"/>
    </xf>
    <xf numFmtId="0" fontId="21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right" vertical="top" wrapText="1"/>
    </xf>
    <xf numFmtId="0" fontId="17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Border="1" applyAlignment="1"/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wrapText="1"/>
    </xf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0" fillId="0" borderId="13" xfId="0" applyBorder="1"/>
    <xf numFmtId="0" fontId="57" fillId="0" borderId="2" xfId="0" applyFont="1" applyBorder="1"/>
    <xf numFmtId="0" fontId="57" fillId="0" borderId="1" xfId="0" applyFont="1" applyBorder="1"/>
    <xf numFmtId="0" fontId="73" fillId="0" borderId="0" xfId="0" applyFont="1" applyBorder="1"/>
    <xf numFmtId="0" fontId="73" fillId="0" borderId="0" xfId="0" applyFont="1"/>
    <xf numFmtId="0" fontId="19" fillId="0" borderId="13" xfId="0" applyNumberFormat="1" applyFont="1" applyBorder="1" applyAlignment="1">
      <alignment wrapText="1"/>
    </xf>
    <xf numFmtId="0" fontId="20" fillId="0" borderId="26" xfId="0" applyFont="1" applyFill="1" applyBorder="1" applyAlignment="1">
      <alignment horizontal="right" vertical="top" wrapText="1"/>
    </xf>
    <xf numFmtId="0" fontId="20" fillId="0" borderId="16" xfId="0" applyFont="1" applyBorder="1" applyAlignment="1">
      <alignment horizontal="justify" vertical="top" wrapText="1"/>
    </xf>
    <xf numFmtId="0" fontId="19" fillId="0" borderId="16" xfId="0" applyFont="1" applyBorder="1" applyAlignment="1">
      <alignment horizontal="right" vertical="top" wrapText="1"/>
    </xf>
    <xf numFmtId="0" fontId="0" fillId="0" borderId="16" xfId="0" applyFont="1" applyBorder="1"/>
    <xf numFmtId="0" fontId="19" fillId="0" borderId="5" xfId="0" applyFont="1" applyBorder="1" applyAlignment="1">
      <alignment vertical="top" wrapText="1"/>
    </xf>
    <xf numFmtId="0" fontId="0" fillId="0" borderId="13" xfId="0" applyFont="1" applyBorder="1" applyAlignment="1"/>
    <xf numFmtId="0" fontId="9" fillId="0" borderId="41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right"/>
    </xf>
    <xf numFmtId="0" fontId="20" fillId="0" borderId="17" xfId="0" applyFont="1" applyBorder="1" applyAlignment="1">
      <alignment vertical="top" wrapText="1"/>
    </xf>
    <xf numFmtId="0" fontId="0" fillId="0" borderId="13" xfId="0" applyBorder="1"/>
    <xf numFmtId="0" fontId="0" fillId="0" borderId="0" xfId="0" applyBorder="1" applyAlignment="1">
      <alignment wrapText="1"/>
    </xf>
    <xf numFmtId="0" fontId="4" fillId="0" borderId="13" xfId="0" applyFont="1" applyBorder="1" applyAlignment="1">
      <alignment wrapText="1"/>
    </xf>
    <xf numFmtId="0" fontId="5" fillId="0" borderId="13" xfId="0" applyFont="1" applyBorder="1" applyAlignment="1">
      <alignment wrapText="1"/>
    </xf>
    <xf numFmtId="0" fontId="0" fillId="0" borderId="13" xfId="0" applyBorder="1"/>
    <xf numFmtId="0" fontId="20" fillId="8" borderId="13" xfId="0" applyNumberFormat="1" applyFont="1" applyFill="1" applyBorder="1"/>
    <xf numFmtId="0" fontId="74" fillId="0" borderId="13" xfId="0" applyFont="1" applyBorder="1"/>
    <xf numFmtId="0" fontId="10" fillId="0" borderId="0" xfId="0" applyFont="1" applyBorder="1" applyAlignment="1">
      <alignment horizontal="center" wrapText="1"/>
    </xf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0" fillId="0" borderId="13" xfId="0" applyBorder="1"/>
    <xf numFmtId="0" fontId="41" fillId="0" borderId="1" xfId="0" applyFont="1" applyBorder="1" applyAlignment="1">
      <alignment horizontal="justify" vertical="center" wrapText="1"/>
    </xf>
    <xf numFmtId="0" fontId="41" fillId="0" borderId="0" xfId="0" applyFont="1" applyAlignment="1">
      <alignment wrapText="1"/>
    </xf>
    <xf numFmtId="0" fontId="75" fillId="0" borderId="13" xfId="0" applyFont="1" applyBorder="1"/>
    <xf numFmtId="0" fontId="76" fillId="0" borderId="13" xfId="0" applyFont="1" applyBorder="1"/>
    <xf numFmtId="0" fontId="76" fillId="0" borderId="13" xfId="0" applyNumberFormat="1" applyFont="1" applyBorder="1"/>
    <xf numFmtId="0" fontId="76" fillId="4" borderId="13" xfId="0" applyFont="1" applyFill="1" applyBorder="1" applyAlignment="1">
      <alignment horizontal="right"/>
    </xf>
    <xf numFmtId="0" fontId="75" fillId="0" borderId="13" xfId="0" applyFont="1" applyBorder="1" applyAlignment="1">
      <alignment horizontal="right"/>
    </xf>
    <xf numFmtId="0" fontId="75" fillId="0" borderId="13" xfId="0" applyFont="1" applyBorder="1" applyAlignment="1">
      <alignment horizontal="right" wrapText="1"/>
    </xf>
    <xf numFmtId="0" fontId="75" fillId="4" borderId="13" xfId="0" applyFont="1" applyFill="1" applyBorder="1" applyAlignment="1">
      <alignment horizontal="right" wrapText="1"/>
    </xf>
    <xf numFmtId="0" fontId="75" fillId="6" borderId="13" xfId="0" applyFont="1" applyFill="1" applyBorder="1" applyAlignment="1">
      <alignment horizontal="right" wrapText="1"/>
    </xf>
    <xf numFmtId="0" fontId="75" fillId="0" borderId="0" xfId="0" applyFont="1" applyBorder="1" applyAlignment="1">
      <alignment horizontal="right" wrapText="1"/>
    </xf>
    <xf numFmtId="0" fontId="75" fillId="7" borderId="13" xfId="0" applyFont="1" applyFill="1" applyBorder="1"/>
    <xf numFmtId="0" fontId="75" fillId="5" borderId="13" xfId="0" applyFont="1" applyFill="1" applyBorder="1"/>
    <xf numFmtId="0" fontId="75" fillId="0" borderId="0" xfId="0" applyFont="1"/>
    <xf numFmtId="0" fontId="75" fillId="0" borderId="13" xfId="0" applyNumberFormat="1" applyFont="1" applyBorder="1"/>
    <xf numFmtId="0" fontId="76" fillId="5" borderId="13" xfId="0" applyFont="1" applyFill="1" applyBorder="1" applyAlignment="1">
      <alignment horizontal="center" vertical="top" wrapText="1"/>
    </xf>
    <xf numFmtId="0" fontId="76" fillId="0" borderId="13" xfId="0" applyFont="1" applyBorder="1" applyAlignment="1">
      <alignment horizontal="right"/>
    </xf>
    <xf numFmtId="0" fontId="76" fillId="6" borderId="13" xfId="0" applyFont="1" applyFill="1" applyBorder="1" applyAlignment="1">
      <alignment horizontal="right"/>
    </xf>
    <xf numFmtId="0" fontId="76" fillId="0" borderId="0" xfId="0" applyFont="1" applyBorder="1" applyAlignment="1">
      <alignment horizontal="right"/>
    </xf>
    <xf numFmtId="0" fontId="20" fillId="0" borderId="6" xfId="0" applyFont="1" applyFill="1" applyBorder="1" applyAlignment="1">
      <alignment vertical="top" wrapText="1"/>
    </xf>
    <xf numFmtId="0" fontId="20" fillId="0" borderId="32" xfId="0" applyFont="1" applyFill="1" applyBorder="1" applyAlignment="1">
      <alignment vertical="top" wrapText="1"/>
    </xf>
    <xf numFmtId="0" fontId="10" fillId="0" borderId="0" xfId="0" applyFont="1" applyBorder="1" applyAlignment="1">
      <alignment horizontal="center" wrapText="1"/>
    </xf>
    <xf numFmtId="0" fontId="16" fillId="0" borderId="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right"/>
    </xf>
    <xf numFmtId="0" fontId="27" fillId="0" borderId="0" xfId="0" applyFont="1" applyAlignment="1">
      <alignment horizontal="right"/>
    </xf>
    <xf numFmtId="0" fontId="27" fillId="0" borderId="13" xfId="0" applyFont="1" applyFill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27" fillId="0" borderId="13" xfId="0" applyFont="1" applyBorder="1" applyAlignment="1">
      <alignment horizontal="right" wrapText="1"/>
    </xf>
    <xf numFmtId="0" fontId="18" fillId="0" borderId="13" xfId="0" applyFont="1" applyBorder="1" applyAlignment="1">
      <alignment horizontal="right" wrapText="1"/>
    </xf>
    <xf numFmtId="0" fontId="14" fillId="0" borderId="13" xfId="0" applyFont="1" applyBorder="1" applyAlignment="1">
      <alignment horizontal="right"/>
    </xf>
    <xf numFmtId="0" fontId="14" fillId="0" borderId="0" xfId="0" applyFont="1" applyAlignment="1">
      <alignment horizontal="right"/>
    </xf>
    <xf numFmtId="0" fontId="17" fillId="0" borderId="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top"/>
    </xf>
    <xf numFmtId="0" fontId="17" fillId="0" borderId="1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20" fillId="0" borderId="17" xfId="0" applyFont="1" applyBorder="1"/>
    <xf numFmtId="0" fontId="20" fillId="0" borderId="22" xfId="0" applyFont="1" applyBorder="1"/>
    <xf numFmtId="0" fontId="20" fillId="0" borderId="30" xfId="0" applyFont="1" applyBorder="1"/>
    <xf numFmtId="0" fontId="9" fillId="0" borderId="2" xfId="0" applyFont="1" applyBorder="1"/>
    <xf numFmtId="0" fontId="20" fillId="0" borderId="6" xfId="0" applyFont="1" applyBorder="1" applyAlignment="1">
      <alignment wrapText="1"/>
    </xf>
    <xf numFmtId="0" fontId="6" fillId="0" borderId="22" xfId="0" applyFont="1" applyBorder="1"/>
    <xf numFmtId="0" fontId="20" fillId="0" borderId="22" xfId="0" applyFont="1" applyBorder="1" applyAlignment="1">
      <alignment wrapText="1"/>
    </xf>
    <xf numFmtId="0" fontId="21" fillId="0" borderId="26" xfId="0" applyFont="1" applyBorder="1"/>
    <xf numFmtId="0" fontId="8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right" vertical="top" wrapText="1"/>
    </xf>
    <xf numFmtId="0" fontId="20" fillId="0" borderId="19" xfId="0" applyFont="1" applyBorder="1" applyAlignment="1">
      <alignment horizontal="right" vertical="top" wrapText="1"/>
    </xf>
    <xf numFmtId="0" fontId="20" fillId="0" borderId="19" xfId="0" applyFont="1" applyBorder="1" applyAlignment="1">
      <alignment vertical="top" wrapText="1"/>
    </xf>
    <xf numFmtId="17" fontId="8" fillId="0" borderId="2" xfId="0" applyNumberFormat="1" applyFont="1" applyBorder="1" applyAlignment="1">
      <alignment horizontal="left" wrapText="1"/>
    </xf>
    <xf numFmtId="0" fontId="8" fillId="0" borderId="13" xfId="0" applyFont="1" applyBorder="1" applyAlignment="1">
      <alignment vertical="top" wrapText="1"/>
    </xf>
    <xf numFmtId="0" fontId="9" fillId="0" borderId="14" xfId="0" applyFont="1" applyBorder="1" applyAlignment="1">
      <alignment horizontal="right"/>
    </xf>
    <xf numFmtId="0" fontId="20" fillId="0" borderId="15" xfId="0" applyFont="1" applyBorder="1" applyAlignment="1">
      <alignment vertical="top" wrapText="1"/>
    </xf>
    <xf numFmtId="0" fontId="20" fillId="0" borderId="29" xfId="0" applyFont="1" applyBorder="1" applyAlignment="1">
      <alignment horizontal="right"/>
    </xf>
    <xf numFmtId="17" fontId="19" fillId="0" borderId="2" xfId="0" applyNumberFormat="1" applyFont="1" applyBorder="1" applyAlignment="1">
      <alignment horizontal="left" wrapText="1"/>
    </xf>
    <xf numFmtId="0" fontId="9" fillId="0" borderId="2" xfId="0" applyFont="1" applyBorder="1" applyAlignment="1">
      <alignment horizontal="right"/>
    </xf>
    <xf numFmtId="0" fontId="9" fillId="0" borderId="13" xfId="0" applyFont="1" applyBorder="1" applyAlignment="1">
      <alignment horizontal="right"/>
    </xf>
    <xf numFmtId="0" fontId="6" fillId="6" borderId="13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4" fontId="6" fillId="5" borderId="13" xfId="0" applyNumberFormat="1" applyFont="1" applyFill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57" fillId="4" borderId="13" xfId="0" applyFont="1" applyFill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vertical="center" wrapText="1"/>
    </xf>
    <xf numFmtId="0" fontId="20" fillId="0" borderId="13" xfId="0" applyFont="1" applyBorder="1" applyAlignment="1">
      <alignment horizontal="center"/>
    </xf>
    <xf numFmtId="0" fontId="20" fillId="0" borderId="13" xfId="0" applyFont="1" applyBorder="1" applyAlignment="1">
      <alignment horizontal="center" wrapText="1"/>
    </xf>
    <xf numFmtId="0" fontId="19" fillId="0" borderId="13" xfId="0" applyFont="1" applyBorder="1" applyAlignment="1">
      <alignment horizontal="center" wrapText="1"/>
    </xf>
    <xf numFmtId="0" fontId="8" fillId="0" borderId="18" xfId="0" applyFont="1" applyBorder="1" applyAlignment="1">
      <alignment vertical="center" wrapText="1"/>
    </xf>
    <xf numFmtId="0" fontId="8" fillId="0" borderId="16" xfId="0" applyFont="1" applyBorder="1" applyAlignment="1">
      <alignment vertical="center" wrapText="1"/>
    </xf>
    <xf numFmtId="0" fontId="19" fillId="0" borderId="35" xfId="0" applyFont="1" applyBorder="1" applyAlignment="1">
      <alignment wrapText="1"/>
    </xf>
    <xf numFmtId="0" fontId="19" fillId="0" borderId="28" xfId="0" applyFont="1" applyBorder="1" applyAlignment="1">
      <alignment wrapText="1"/>
    </xf>
    <xf numFmtId="0" fontId="6" fillId="0" borderId="13" xfId="0" applyFont="1" applyBorder="1" applyAlignment="1">
      <alignment vertical="center" wrapText="1"/>
    </xf>
    <xf numFmtId="0" fontId="6" fillId="0" borderId="13" xfId="0" applyNumberFormat="1" applyFont="1" applyBorder="1" applyAlignment="1">
      <alignment horizontal="center" vertical="center" wrapText="1"/>
    </xf>
    <xf numFmtId="0" fontId="20" fillId="0" borderId="35" xfId="0" applyFont="1" applyBorder="1" applyAlignment="1"/>
    <xf numFmtId="0" fontId="0" fillId="0" borderId="34" xfId="0" applyBorder="1" applyAlignment="1"/>
    <xf numFmtId="0" fontId="0" fillId="0" borderId="28" xfId="0" applyBorder="1" applyAlignment="1"/>
    <xf numFmtId="0" fontId="6" fillId="0" borderId="36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3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20" fillId="0" borderId="13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justify" vertical="top"/>
    </xf>
    <xf numFmtId="0" fontId="0" fillId="0" borderId="13" xfId="0" applyBorder="1" applyAlignment="1"/>
    <xf numFmtId="0" fontId="0" fillId="0" borderId="0" xfId="0" applyBorder="1" applyAlignment="1">
      <alignment wrapText="1"/>
    </xf>
    <xf numFmtId="0" fontId="0" fillId="0" borderId="0" xfId="0" applyFont="1" applyBorder="1" applyAlignment="1">
      <alignment wrapText="1"/>
    </xf>
    <xf numFmtId="0" fontId="6" fillId="0" borderId="35" xfId="0" applyFont="1" applyBorder="1" applyAlignment="1">
      <alignment horizontal="left"/>
    </xf>
    <xf numFmtId="0" fontId="9" fillId="0" borderId="26" xfId="0" applyFont="1" applyBorder="1" applyAlignment="1">
      <alignment vertical="top" wrapText="1"/>
    </xf>
    <xf numFmtId="0" fontId="6" fillId="0" borderId="37" xfId="0" applyFont="1" applyBorder="1" applyAlignment="1">
      <alignment horizontal="left" vertical="top"/>
    </xf>
    <xf numFmtId="0" fontId="0" fillId="0" borderId="38" xfId="0" applyBorder="1" applyAlignment="1">
      <alignment vertical="top"/>
    </xf>
    <xf numFmtId="0" fontId="0" fillId="0" borderId="14" xfId="0" applyBorder="1" applyAlignment="1">
      <alignment vertical="top"/>
    </xf>
    <xf numFmtId="0" fontId="6" fillId="0" borderId="13" xfId="0" applyFont="1" applyBorder="1" applyAlignment="1">
      <alignment horizontal="left" vertical="top"/>
    </xf>
    <xf numFmtId="4" fontId="6" fillId="0" borderId="0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0" fillId="0" borderId="0" xfId="0" applyAlignment="1"/>
    <xf numFmtId="0" fontId="17" fillId="0" borderId="1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/>
    </xf>
    <xf numFmtId="0" fontId="20" fillId="0" borderId="33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Border="1" applyAlignme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ECFF"/>
      <color rgb="FFCCFFCC"/>
      <color rgb="FFF1F2F3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X3057"/>
  <sheetViews>
    <sheetView topLeftCell="B1" zoomScale="115" zoomScaleNormal="115" zoomScaleSheetLayoutView="100" workbookViewId="0">
      <pane xSplit="4" ySplit="6" topLeftCell="V2331" activePane="bottomRight" state="frozen"/>
      <selection activeCell="B1" sqref="B1"/>
      <selection pane="topRight" activeCell="F1" sqref="F1"/>
      <selection pane="bottomLeft" activeCell="B7" sqref="B7"/>
      <selection pane="bottomRight" activeCell="B2347" sqref="B2347"/>
    </sheetView>
  </sheetViews>
  <sheetFormatPr defaultRowHeight="12.75"/>
  <cols>
    <col min="1" max="1" width="4.140625" style="274" hidden="1" customWidth="1"/>
    <col min="2" max="2" width="13" style="274" customWidth="1"/>
    <col min="3" max="4" width="5.5703125" style="283" hidden="1" customWidth="1"/>
    <col min="5" max="5" width="13.140625" style="381" customWidth="1"/>
    <col min="6" max="6" width="5.85546875" style="602" customWidth="1"/>
    <col min="7" max="7" width="5.140625" style="274" customWidth="1"/>
    <col min="8" max="8" width="5.42578125" style="274" customWidth="1"/>
    <col min="9" max="10" width="5.140625" style="274" customWidth="1"/>
    <col min="11" max="11" width="5.42578125" style="274" customWidth="1"/>
    <col min="12" max="13" width="5.140625" style="274" customWidth="1"/>
    <col min="14" max="14" width="5.5703125" style="274" customWidth="1"/>
    <col min="15" max="16" width="5.140625" style="274" customWidth="1"/>
    <col min="17" max="17" width="6.140625" style="274" customWidth="1"/>
    <col min="18" max="18" width="5.140625" style="274" customWidth="1"/>
    <col min="19" max="19" width="5.140625" style="513" customWidth="1"/>
    <col min="20" max="22" width="3.85546875" style="274" customWidth="1"/>
    <col min="23" max="28" width="3.42578125" style="274" customWidth="1"/>
    <col min="29" max="29" width="3.5703125" style="274" customWidth="1"/>
    <col min="30" max="30" width="3.42578125" style="274" customWidth="1"/>
    <col min="31" max="31" width="3.7109375" style="274" customWidth="1"/>
    <col min="32" max="32" width="5.140625" style="513" customWidth="1"/>
    <col min="33" max="44" width="4.140625" style="274" customWidth="1"/>
    <col min="45" max="45" width="5.140625" style="513" customWidth="1"/>
    <col min="46" max="48" width="4.140625" style="274" customWidth="1"/>
    <col min="49" max="50" width="5.140625" style="580" customWidth="1"/>
    <col min="51" max="51" width="5.5703125" style="580" customWidth="1"/>
    <col min="52" max="52" width="5.140625" style="274" customWidth="1"/>
    <col min="53" max="53" width="5.85546875" style="274" customWidth="1"/>
    <col min="54" max="54" width="5.140625" style="274" customWidth="1"/>
    <col min="55" max="55" width="5" style="274" customWidth="1"/>
    <col min="56" max="56" width="5.5703125" style="274" customWidth="1"/>
    <col min="57" max="57" width="4.7109375" style="274" customWidth="1"/>
    <col min="58" max="58" width="3.85546875" style="274" customWidth="1"/>
    <col min="59" max="59" width="9.140625" style="605" customWidth="1"/>
    <col min="60" max="71" width="6.42578125" style="533" customWidth="1"/>
    <col min="72" max="74" width="5" style="533" customWidth="1"/>
    <col min="75" max="77" width="6" style="533" customWidth="1"/>
    <col min="78" max="78" width="3.140625" customWidth="1"/>
    <col min="79" max="84" width="5" style="544" customWidth="1"/>
  </cols>
  <sheetData>
    <row r="1" spans="1:84" ht="15.75">
      <c r="A1" s="771" t="s">
        <v>60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  <c r="AL1" s="771"/>
      <c r="AM1" s="771"/>
      <c r="AN1" s="771"/>
      <c r="AO1" s="771"/>
      <c r="AP1" s="771"/>
      <c r="AQ1" s="771"/>
      <c r="AR1" s="771"/>
      <c r="AS1" s="771"/>
      <c r="AT1" s="771"/>
      <c r="AU1" s="771"/>
      <c r="AV1" s="771"/>
      <c r="AW1" s="771"/>
      <c r="AX1" s="771"/>
      <c r="AY1" s="771"/>
      <c r="AZ1" s="771"/>
      <c r="BA1" s="771"/>
      <c r="BB1" s="771"/>
      <c r="BC1" s="772"/>
      <c r="BD1" s="772"/>
      <c r="BE1" s="772"/>
      <c r="BF1" s="495"/>
      <c r="BG1" s="770"/>
      <c r="BH1" s="770"/>
      <c r="BI1" s="770"/>
    </row>
    <row r="2" spans="1:84" ht="15.75">
      <c r="A2" s="771" t="s">
        <v>1074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  <c r="Y2" s="771"/>
      <c r="Z2" s="771"/>
      <c r="AA2" s="771"/>
      <c r="AB2" s="771"/>
      <c r="AC2" s="771"/>
      <c r="AD2" s="771"/>
      <c r="AE2" s="771"/>
      <c r="AF2" s="771"/>
      <c r="AG2" s="771"/>
      <c r="AH2" s="771"/>
      <c r="AI2" s="771"/>
      <c r="AJ2" s="771"/>
      <c r="AK2" s="771"/>
      <c r="AL2" s="771"/>
      <c r="AM2" s="771"/>
      <c r="AN2" s="771"/>
      <c r="AO2" s="771"/>
      <c r="AP2" s="771"/>
      <c r="AQ2" s="771"/>
      <c r="AR2" s="771"/>
      <c r="AS2" s="771"/>
      <c r="AT2" s="771"/>
      <c r="AU2" s="771"/>
      <c r="AV2" s="771"/>
      <c r="AW2" s="771"/>
      <c r="AX2" s="771"/>
      <c r="AY2" s="771"/>
      <c r="AZ2" s="771"/>
      <c r="BA2" s="771"/>
      <c r="BB2" s="771"/>
      <c r="BC2" s="772"/>
      <c r="BD2" s="772"/>
      <c r="BE2" s="772"/>
      <c r="BF2" s="495"/>
      <c r="BG2" s="770"/>
      <c r="BH2" s="770"/>
      <c r="BI2" s="770"/>
    </row>
    <row r="3" spans="1:84">
      <c r="B3" s="283"/>
      <c r="E3" s="371"/>
      <c r="F3" s="585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498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498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  <c r="AR3" s="284"/>
      <c r="AS3" s="498"/>
      <c r="AT3" s="284"/>
      <c r="AU3" s="284"/>
      <c r="AV3" s="284"/>
      <c r="AW3" s="564"/>
      <c r="AX3" s="564"/>
      <c r="AY3" s="564"/>
      <c r="AZ3" s="284"/>
      <c r="BA3" s="284"/>
      <c r="BB3" s="284"/>
    </row>
    <row r="4" spans="1:84" ht="15.75" customHeight="1">
      <c r="B4" s="283"/>
      <c r="E4" s="542"/>
      <c r="F4" s="776" t="s">
        <v>1004</v>
      </c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 t="s">
        <v>1005</v>
      </c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 t="s">
        <v>1006</v>
      </c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 t="s">
        <v>1007</v>
      </c>
      <c r="AT4" s="776"/>
      <c r="AU4" s="776"/>
      <c r="AV4" s="776"/>
      <c r="AW4" s="575" t="s">
        <v>1011</v>
      </c>
      <c r="AX4" s="575"/>
      <c r="AY4" s="575"/>
      <c r="AZ4" s="284"/>
      <c r="BA4" s="284"/>
      <c r="BB4" s="284"/>
    </row>
    <row r="5" spans="1:84" ht="57.75" customHeight="1">
      <c r="A5" s="779" t="s">
        <v>61</v>
      </c>
      <c r="B5" s="783" t="s">
        <v>674</v>
      </c>
      <c r="C5" s="779" t="s">
        <v>484</v>
      </c>
      <c r="D5" s="775" t="s">
        <v>760</v>
      </c>
      <c r="E5" s="784" t="s">
        <v>772</v>
      </c>
      <c r="F5" s="773" t="s">
        <v>62</v>
      </c>
      <c r="G5" s="774" t="s">
        <v>95</v>
      </c>
      <c r="H5" s="774"/>
      <c r="I5" s="774"/>
      <c r="J5" s="766" t="s">
        <v>645</v>
      </c>
      <c r="K5" s="766"/>
      <c r="L5" s="766"/>
      <c r="M5" s="766" t="s">
        <v>646</v>
      </c>
      <c r="N5" s="766"/>
      <c r="O5" s="766"/>
      <c r="P5" s="766" t="s">
        <v>647</v>
      </c>
      <c r="Q5" s="766"/>
      <c r="R5" s="766"/>
      <c r="S5" s="769" t="s">
        <v>1000</v>
      </c>
      <c r="T5" s="774" t="s">
        <v>95</v>
      </c>
      <c r="U5" s="774"/>
      <c r="V5" s="774"/>
      <c r="W5" s="766" t="s">
        <v>645</v>
      </c>
      <c r="X5" s="766"/>
      <c r="Y5" s="766"/>
      <c r="Z5" s="766" t="s">
        <v>646</v>
      </c>
      <c r="AA5" s="766"/>
      <c r="AB5" s="766"/>
      <c r="AC5" s="766" t="s">
        <v>647</v>
      </c>
      <c r="AD5" s="766"/>
      <c r="AE5" s="766"/>
      <c r="AF5" s="769" t="s">
        <v>1001</v>
      </c>
      <c r="AG5" s="774" t="s">
        <v>95</v>
      </c>
      <c r="AH5" s="774"/>
      <c r="AI5" s="774"/>
      <c r="AJ5" s="766" t="s">
        <v>645</v>
      </c>
      <c r="AK5" s="766"/>
      <c r="AL5" s="766"/>
      <c r="AM5" s="766" t="s">
        <v>646</v>
      </c>
      <c r="AN5" s="766"/>
      <c r="AO5" s="766"/>
      <c r="AP5" s="766" t="s">
        <v>647</v>
      </c>
      <c r="AQ5" s="766"/>
      <c r="AR5" s="766"/>
      <c r="AS5" s="769" t="s">
        <v>1003</v>
      </c>
      <c r="AT5" s="766" t="s">
        <v>1002</v>
      </c>
      <c r="AU5" s="766"/>
      <c r="AV5" s="766"/>
      <c r="AW5" s="764" t="s">
        <v>69</v>
      </c>
      <c r="AX5" s="764"/>
      <c r="AY5" s="764"/>
      <c r="AZ5" s="766" t="s">
        <v>483</v>
      </c>
      <c r="BA5" s="766"/>
      <c r="BB5" s="766"/>
      <c r="BC5" s="766" t="s">
        <v>67</v>
      </c>
      <c r="BD5" s="766"/>
      <c r="BE5" s="766"/>
      <c r="BF5" s="497"/>
      <c r="BG5" s="767" t="s">
        <v>62</v>
      </c>
      <c r="BH5" s="768" t="s">
        <v>63</v>
      </c>
      <c r="BI5" s="768"/>
      <c r="BJ5" s="768"/>
      <c r="BK5" s="765" t="s">
        <v>64</v>
      </c>
      <c r="BL5" s="765"/>
      <c r="BM5" s="765"/>
      <c r="BN5" s="765" t="s">
        <v>65</v>
      </c>
      <c r="BO5" s="765"/>
      <c r="BP5" s="765"/>
      <c r="BQ5" s="765" t="s">
        <v>66</v>
      </c>
      <c r="BR5" s="765"/>
      <c r="BS5" s="765"/>
      <c r="BT5" s="765" t="s">
        <v>1002</v>
      </c>
      <c r="BU5" s="765"/>
      <c r="BV5" s="765"/>
      <c r="BW5" s="765" t="s">
        <v>69</v>
      </c>
      <c r="BX5" s="765"/>
      <c r="BY5" s="765"/>
      <c r="BZ5" s="554"/>
      <c r="CA5" s="766" t="s">
        <v>483</v>
      </c>
      <c r="CB5" s="766"/>
      <c r="CC5" s="766"/>
      <c r="CD5" s="766" t="s">
        <v>67</v>
      </c>
      <c r="CE5" s="766"/>
      <c r="CF5" s="766"/>
    </row>
    <row r="6" spans="1:84" s="1" customFormat="1" ht="15" customHeight="1">
      <c r="A6" s="780"/>
      <c r="B6" s="783"/>
      <c r="C6" s="780"/>
      <c r="D6" s="775"/>
      <c r="E6" s="784"/>
      <c r="F6" s="773"/>
      <c r="G6" s="234" t="s">
        <v>70</v>
      </c>
      <c r="H6" s="234" t="s">
        <v>71</v>
      </c>
      <c r="I6" s="234" t="s">
        <v>72</v>
      </c>
      <c r="J6" s="234" t="s">
        <v>70</v>
      </c>
      <c r="K6" s="234" t="s">
        <v>71</v>
      </c>
      <c r="L6" s="234" t="s">
        <v>72</v>
      </c>
      <c r="M6" s="234" t="s">
        <v>70</v>
      </c>
      <c r="N6" s="234" t="s">
        <v>71</v>
      </c>
      <c r="O6" s="234" t="s">
        <v>72</v>
      </c>
      <c r="P6" s="234" t="s">
        <v>70</v>
      </c>
      <c r="Q6" s="234" t="s">
        <v>71</v>
      </c>
      <c r="R6" s="234" t="s">
        <v>72</v>
      </c>
      <c r="S6" s="769"/>
      <c r="T6" s="234" t="s">
        <v>498</v>
      </c>
      <c r="U6" s="234" t="s">
        <v>499</v>
      </c>
      <c r="V6" s="234" t="s">
        <v>500</v>
      </c>
      <c r="W6" s="234" t="s">
        <v>498</v>
      </c>
      <c r="X6" s="234" t="s">
        <v>499</v>
      </c>
      <c r="Y6" s="234" t="s">
        <v>500</v>
      </c>
      <c r="Z6" s="234" t="s">
        <v>498</v>
      </c>
      <c r="AA6" s="234" t="s">
        <v>499</v>
      </c>
      <c r="AB6" s="234" t="s">
        <v>500</v>
      </c>
      <c r="AC6" s="234" t="s">
        <v>498</v>
      </c>
      <c r="AD6" s="234" t="s">
        <v>499</v>
      </c>
      <c r="AE6" s="234" t="s">
        <v>500</v>
      </c>
      <c r="AF6" s="769"/>
      <c r="AG6" s="234" t="s">
        <v>498</v>
      </c>
      <c r="AH6" s="234" t="s">
        <v>499</v>
      </c>
      <c r="AI6" s="234" t="s">
        <v>500</v>
      </c>
      <c r="AJ6" s="234" t="s">
        <v>498</v>
      </c>
      <c r="AK6" s="234" t="s">
        <v>499</v>
      </c>
      <c r="AL6" s="234" t="s">
        <v>500</v>
      </c>
      <c r="AM6" s="234" t="s">
        <v>498</v>
      </c>
      <c r="AN6" s="234" t="s">
        <v>499</v>
      </c>
      <c r="AO6" s="234" t="s">
        <v>500</v>
      </c>
      <c r="AP6" s="234" t="s">
        <v>498</v>
      </c>
      <c r="AQ6" s="234" t="s">
        <v>499</v>
      </c>
      <c r="AR6" s="234" t="s">
        <v>500</v>
      </c>
      <c r="AS6" s="769"/>
      <c r="AT6" s="234" t="s">
        <v>498</v>
      </c>
      <c r="AU6" s="234" t="s">
        <v>499</v>
      </c>
      <c r="AV6" s="234" t="s">
        <v>500</v>
      </c>
      <c r="AW6" s="584" t="s">
        <v>70</v>
      </c>
      <c r="AX6" s="584" t="s">
        <v>71</v>
      </c>
      <c r="AY6" s="584" t="s">
        <v>72</v>
      </c>
      <c r="AZ6" s="234" t="s">
        <v>70</v>
      </c>
      <c r="BA6" s="234" t="s">
        <v>71</v>
      </c>
      <c r="BB6" s="234" t="s">
        <v>72</v>
      </c>
      <c r="BC6" s="234" t="s">
        <v>70</v>
      </c>
      <c r="BD6" s="234" t="s">
        <v>71</v>
      </c>
      <c r="BE6" s="234" t="s">
        <v>72</v>
      </c>
      <c r="BF6" s="517"/>
      <c r="BG6" s="767"/>
      <c r="BH6" s="534" t="s">
        <v>70</v>
      </c>
      <c r="BI6" s="534" t="s">
        <v>71</v>
      </c>
      <c r="BJ6" s="534" t="s">
        <v>72</v>
      </c>
      <c r="BK6" s="534" t="s">
        <v>70</v>
      </c>
      <c r="BL6" s="534" t="s">
        <v>71</v>
      </c>
      <c r="BM6" s="534" t="s">
        <v>72</v>
      </c>
      <c r="BN6" s="534" t="s">
        <v>70</v>
      </c>
      <c r="BO6" s="534" t="s">
        <v>71</v>
      </c>
      <c r="BP6" s="534" t="s">
        <v>72</v>
      </c>
      <c r="BQ6" s="534" t="s">
        <v>70</v>
      </c>
      <c r="BR6" s="534" t="s">
        <v>71</v>
      </c>
      <c r="BS6" s="534" t="s">
        <v>72</v>
      </c>
      <c r="BT6" s="534" t="s">
        <v>498</v>
      </c>
      <c r="BU6" s="534" t="s">
        <v>499</v>
      </c>
      <c r="BV6" s="534" t="s">
        <v>500</v>
      </c>
      <c r="BW6" s="534" t="s">
        <v>70</v>
      </c>
      <c r="BX6" s="534" t="s">
        <v>71</v>
      </c>
      <c r="BY6" s="534" t="s">
        <v>72</v>
      </c>
      <c r="BZ6" s="555"/>
      <c r="CA6" s="234" t="s">
        <v>70</v>
      </c>
      <c r="CB6" s="234" t="s">
        <v>71</v>
      </c>
      <c r="CC6" s="234" t="s">
        <v>72</v>
      </c>
      <c r="CD6" s="234" t="s">
        <v>70</v>
      </c>
      <c r="CE6" s="234" t="s">
        <v>71</v>
      </c>
      <c r="CF6" s="234" t="s">
        <v>72</v>
      </c>
    </row>
    <row r="7" spans="1:84">
      <c r="A7" s="289">
        <v>1</v>
      </c>
      <c r="B7" s="271">
        <v>2</v>
      </c>
      <c r="C7" s="271">
        <v>3</v>
      </c>
      <c r="D7" s="308">
        <v>3</v>
      </c>
      <c r="E7" s="372">
        <v>4</v>
      </c>
      <c r="F7" s="372">
        <v>5</v>
      </c>
      <c r="G7" s="271">
        <v>6</v>
      </c>
      <c r="H7" s="271">
        <v>7</v>
      </c>
      <c r="I7" s="271">
        <v>8</v>
      </c>
      <c r="J7" s="271">
        <v>9</v>
      </c>
      <c r="K7" s="271">
        <v>10</v>
      </c>
      <c r="L7" s="271">
        <v>11</v>
      </c>
      <c r="M7" s="271">
        <v>12</v>
      </c>
      <c r="N7" s="271">
        <v>13</v>
      </c>
      <c r="O7" s="271">
        <v>14</v>
      </c>
      <c r="P7" s="271">
        <v>15</v>
      </c>
      <c r="Q7" s="271">
        <v>16</v>
      </c>
      <c r="R7" s="271">
        <v>17</v>
      </c>
      <c r="S7" s="618"/>
      <c r="T7" s="496"/>
      <c r="U7" s="496"/>
      <c r="V7" s="496"/>
      <c r="W7" s="496"/>
      <c r="X7" s="496"/>
      <c r="Y7" s="496"/>
      <c r="Z7" s="496"/>
      <c r="AA7" s="496"/>
      <c r="AB7" s="496"/>
      <c r="AC7" s="496"/>
      <c r="AD7" s="496"/>
      <c r="AE7" s="496"/>
      <c r="AF7" s="618"/>
      <c r="AG7" s="496"/>
      <c r="AH7" s="496"/>
      <c r="AI7" s="496"/>
      <c r="AJ7" s="496"/>
      <c r="AK7" s="496"/>
      <c r="AL7" s="496"/>
      <c r="AM7" s="496"/>
      <c r="AN7" s="496"/>
      <c r="AO7" s="496"/>
      <c r="AP7" s="496"/>
      <c r="AQ7" s="496"/>
      <c r="AR7" s="496"/>
      <c r="AS7" s="618"/>
      <c r="AT7" s="496"/>
      <c r="AU7" s="496"/>
      <c r="AV7" s="496"/>
      <c r="AW7" s="565">
        <v>27</v>
      </c>
      <c r="AX7" s="565">
        <v>28</v>
      </c>
      <c r="AY7" s="565">
        <v>29</v>
      </c>
      <c r="AZ7" s="271">
        <v>18</v>
      </c>
      <c r="BA7" s="271">
        <v>19</v>
      </c>
      <c r="BB7" s="271">
        <v>20</v>
      </c>
      <c r="BC7" s="271">
        <v>21</v>
      </c>
      <c r="BD7" s="271">
        <v>22</v>
      </c>
      <c r="BE7" s="271">
        <v>23</v>
      </c>
      <c r="BF7" s="519"/>
      <c r="BG7" s="606">
        <v>1</v>
      </c>
      <c r="BH7" s="535">
        <v>2</v>
      </c>
      <c r="BI7" s="535">
        <v>3</v>
      </c>
      <c r="BJ7" s="535">
        <v>4</v>
      </c>
      <c r="BK7" s="535">
        <v>5</v>
      </c>
      <c r="BL7" s="535">
        <v>6</v>
      </c>
      <c r="BM7" s="535">
        <v>7</v>
      </c>
      <c r="BN7" s="535">
        <v>8</v>
      </c>
      <c r="BO7" s="535">
        <v>9</v>
      </c>
      <c r="BP7" s="535">
        <v>10</v>
      </c>
      <c r="BQ7" s="535">
        <v>11</v>
      </c>
      <c r="BR7" s="535">
        <v>12</v>
      </c>
      <c r="BS7" s="535">
        <v>13</v>
      </c>
      <c r="BT7" s="535">
        <v>14</v>
      </c>
      <c r="BU7" s="535">
        <v>15</v>
      </c>
      <c r="BV7" s="535">
        <v>16</v>
      </c>
      <c r="BW7" s="535">
        <v>17</v>
      </c>
      <c r="BX7" s="535">
        <v>18</v>
      </c>
      <c r="BY7" s="535">
        <v>19</v>
      </c>
      <c r="CA7" s="543">
        <v>20</v>
      </c>
      <c r="CB7" s="543">
        <v>21</v>
      </c>
      <c r="CC7" s="543">
        <v>22</v>
      </c>
      <c r="CD7" s="543">
        <v>23</v>
      </c>
      <c r="CE7" s="543">
        <v>24</v>
      </c>
      <c r="CF7" s="543">
        <v>25</v>
      </c>
    </row>
    <row r="8" spans="1:84">
      <c r="A8" s="289"/>
      <c r="B8" s="151" t="s">
        <v>73</v>
      </c>
      <c r="C8" s="151"/>
      <c r="D8" s="151"/>
      <c r="E8" s="373" t="s">
        <v>74</v>
      </c>
      <c r="F8" s="586"/>
      <c r="G8" s="273" t="s">
        <v>74</v>
      </c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499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499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499"/>
      <c r="AT8" s="273"/>
      <c r="AU8" s="273"/>
      <c r="AV8" s="273"/>
      <c r="AW8" s="566"/>
      <c r="AX8" s="566"/>
      <c r="AY8" s="566"/>
      <c r="AZ8" s="149"/>
      <c r="BA8" s="149"/>
      <c r="BB8" s="149"/>
      <c r="BC8" s="273"/>
      <c r="BD8" s="273"/>
      <c r="BE8" s="273"/>
      <c r="BF8" s="520"/>
      <c r="BH8" s="533" t="s">
        <v>74</v>
      </c>
      <c r="BW8" s="536"/>
      <c r="BX8" s="536"/>
      <c r="BY8" s="536"/>
    </row>
    <row r="9" spans="1:84" ht="15" customHeight="1">
      <c r="A9" s="149" t="s">
        <v>75</v>
      </c>
      <c r="B9" s="151" t="s">
        <v>530</v>
      </c>
      <c r="C9" s="151"/>
      <c r="D9" s="151"/>
      <c r="E9" s="374" t="s">
        <v>786</v>
      </c>
      <c r="F9" s="586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 t="s">
        <v>74</v>
      </c>
      <c r="R9" s="273"/>
      <c r="S9" s="499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499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 t="s">
        <v>74</v>
      </c>
      <c r="AR9" s="273"/>
      <c r="AS9" s="499"/>
      <c r="AT9" s="273"/>
      <c r="AU9" s="273" t="s">
        <v>74</v>
      </c>
      <c r="AV9" s="273"/>
      <c r="AW9" s="566" t="s">
        <v>74</v>
      </c>
      <c r="AX9" s="566"/>
      <c r="AY9" s="566"/>
      <c r="AZ9" s="149"/>
      <c r="BA9" s="149" t="s">
        <v>74</v>
      </c>
      <c r="BB9" s="149" t="s">
        <v>74</v>
      </c>
      <c r="BC9" s="273"/>
      <c r="BD9" s="273"/>
      <c r="BE9" s="273"/>
      <c r="BF9" s="520"/>
    </row>
    <row r="10" spans="1:84">
      <c r="A10" s="149"/>
      <c r="B10" s="151"/>
      <c r="C10" s="151"/>
      <c r="D10" s="151"/>
      <c r="E10" s="288" t="s">
        <v>77</v>
      </c>
      <c r="F10" s="587">
        <v>123</v>
      </c>
      <c r="G10" s="275">
        <v>67</v>
      </c>
      <c r="H10" s="275">
        <v>28</v>
      </c>
      <c r="I10" s="275">
        <f>SUM(G10:H10)</f>
        <v>95</v>
      </c>
      <c r="J10" s="275">
        <v>25</v>
      </c>
      <c r="K10" s="275">
        <v>5</v>
      </c>
      <c r="L10" s="275">
        <f>SUM(J10:K10)</f>
        <v>30</v>
      </c>
      <c r="M10" s="275">
        <v>11</v>
      </c>
      <c r="N10" s="275">
        <v>3</v>
      </c>
      <c r="O10" s="275">
        <f>SUM(M10:N10)</f>
        <v>14</v>
      </c>
      <c r="P10" s="275">
        <v>74</v>
      </c>
      <c r="Q10" s="275">
        <v>21</v>
      </c>
      <c r="R10" s="275">
        <f>SUM(P10:Q10)</f>
        <v>95</v>
      </c>
      <c r="S10" s="500">
        <v>13</v>
      </c>
      <c r="T10" s="275">
        <v>9</v>
      </c>
      <c r="U10" s="275">
        <v>4</v>
      </c>
      <c r="V10" s="275">
        <f>SUM(T10:U10)</f>
        <v>13</v>
      </c>
      <c r="W10" s="275"/>
      <c r="X10" s="275"/>
      <c r="Y10" s="275">
        <f>SUM(W10:X10)</f>
        <v>0</v>
      </c>
      <c r="Z10" s="275"/>
      <c r="AA10" s="275"/>
      <c r="AB10" s="275">
        <f>SUM(Z10:AA10)</f>
        <v>0</v>
      </c>
      <c r="AC10" s="275">
        <v>3</v>
      </c>
      <c r="AD10" s="275">
        <v>0</v>
      </c>
      <c r="AE10" s="275">
        <f>SUM(AC10:AD10)</f>
        <v>3</v>
      </c>
      <c r="AF10" s="500">
        <v>19</v>
      </c>
      <c r="AG10" s="275">
        <v>8</v>
      </c>
      <c r="AH10" s="275">
        <v>1</v>
      </c>
      <c r="AI10" s="275">
        <f>SUM(AG10:AH10)</f>
        <v>9</v>
      </c>
      <c r="AJ10" s="275">
        <v>2</v>
      </c>
      <c r="AK10" s="275">
        <v>1</v>
      </c>
      <c r="AL10" s="275">
        <f>SUM(AJ10:AK10)</f>
        <v>3</v>
      </c>
      <c r="AM10" s="275">
        <v>0</v>
      </c>
      <c r="AN10" s="275">
        <v>1</v>
      </c>
      <c r="AO10" s="275">
        <f>SUM(AM10:AN10)</f>
        <v>1</v>
      </c>
      <c r="AP10" s="275">
        <v>6</v>
      </c>
      <c r="AQ10" s="275">
        <v>0</v>
      </c>
      <c r="AR10" s="275">
        <f>SUM(AP10:AQ10)</f>
        <v>6</v>
      </c>
      <c r="AS10" s="500">
        <v>19</v>
      </c>
      <c r="AT10" s="275">
        <v>15</v>
      </c>
      <c r="AU10" s="275">
        <v>3</v>
      </c>
      <c r="AV10" s="275">
        <f>SUM(AT10:AU10)</f>
        <v>18</v>
      </c>
      <c r="AW10" s="567">
        <f t="shared" ref="AW10:AY13" si="0">SUM(G10,J10,M10,P10,T10,W10,Z10,AC10,AG10,AJ10,AM10,AP10,AT10)</f>
        <v>220</v>
      </c>
      <c r="AX10" s="567">
        <f t="shared" si="0"/>
        <v>67</v>
      </c>
      <c r="AY10" s="567">
        <f t="shared" si="0"/>
        <v>287</v>
      </c>
      <c r="AZ10" s="159"/>
      <c r="BA10" s="159"/>
      <c r="BB10" s="275">
        <f>SUM(AZ10:BA10)</f>
        <v>0</v>
      </c>
      <c r="BC10" s="275"/>
      <c r="BD10" s="275"/>
      <c r="BE10" s="275">
        <f>SUM(BC10:BD10)</f>
        <v>0</v>
      </c>
      <c r="BF10" s="521"/>
      <c r="BG10" s="605">
        <f>SUM(F10,S10,AF10,AS10)</f>
        <v>174</v>
      </c>
      <c r="BH10" s="533">
        <f>SUM(G10,T10,AG10)</f>
        <v>84</v>
      </c>
      <c r="BI10" s="533">
        <f t="shared" ref="BI10:BS10" si="1">SUM(H10,U10,AH10)</f>
        <v>33</v>
      </c>
      <c r="BJ10" s="533">
        <f t="shared" si="1"/>
        <v>117</v>
      </c>
      <c r="BK10" s="533">
        <f t="shared" si="1"/>
        <v>27</v>
      </c>
      <c r="BL10" s="533">
        <f t="shared" si="1"/>
        <v>6</v>
      </c>
      <c r="BM10" s="533">
        <f t="shared" si="1"/>
        <v>33</v>
      </c>
      <c r="BN10" s="533">
        <f>SUM(M10,Z10,AM10)</f>
        <v>11</v>
      </c>
      <c r="BO10" s="533">
        <f t="shared" si="1"/>
        <v>4</v>
      </c>
      <c r="BP10" s="533">
        <f t="shared" si="1"/>
        <v>15</v>
      </c>
      <c r="BQ10" s="533">
        <f t="shared" si="1"/>
        <v>83</v>
      </c>
      <c r="BR10" s="533">
        <f t="shared" si="1"/>
        <v>21</v>
      </c>
      <c r="BS10" s="533">
        <f t="shared" si="1"/>
        <v>104</v>
      </c>
      <c r="BT10" s="533">
        <f>AT10</f>
        <v>15</v>
      </c>
      <c r="BU10" s="533">
        <f t="shared" ref="BU10:BV10" si="2">AU10</f>
        <v>3</v>
      </c>
      <c r="BV10" s="533">
        <f t="shared" si="2"/>
        <v>18</v>
      </c>
      <c r="BW10" s="536">
        <f>SUM(BH10,BK10,BN10,BQ10,BT10)</f>
        <v>220</v>
      </c>
      <c r="BX10" s="536">
        <f t="shared" ref="BX10:BY10" si="3">SUM(BI10,BL10,BO10,BR10,BU10)</f>
        <v>67</v>
      </c>
      <c r="BY10" s="536">
        <f t="shared" si="3"/>
        <v>287</v>
      </c>
      <c r="BZ10" t="s">
        <v>74</v>
      </c>
      <c r="CA10" s="544">
        <f>AZ10</f>
        <v>0</v>
      </c>
      <c r="CB10" s="544">
        <f t="shared" ref="CB10:CF10" si="4">BA10</f>
        <v>0</v>
      </c>
      <c r="CC10" s="544">
        <f t="shared" si="4"/>
        <v>0</v>
      </c>
      <c r="CD10" s="544">
        <f>BC10</f>
        <v>0</v>
      </c>
      <c r="CE10" s="544">
        <f t="shared" si="4"/>
        <v>0</v>
      </c>
      <c r="CF10" s="544">
        <f t="shared" si="4"/>
        <v>0</v>
      </c>
    </row>
    <row r="11" spans="1:84">
      <c r="A11" s="149"/>
      <c r="B11" s="151"/>
      <c r="C11" s="151"/>
      <c r="D11" s="151"/>
      <c r="E11" s="288" t="s">
        <v>78</v>
      </c>
      <c r="F11" s="587">
        <v>123</v>
      </c>
      <c r="G11" s="275">
        <v>70</v>
      </c>
      <c r="H11" s="275">
        <v>25</v>
      </c>
      <c r="I11" s="275">
        <f>SUM(G11:H11)</f>
        <v>95</v>
      </c>
      <c r="J11" s="275">
        <v>11</v>
      </c>
      <c r="K11" s="275">
        <v>8</v>
      </c>
      <c r="L11" s="275">
        <f>SUM(J11:K11)</f>
        <v>19</v>
      </c>
      <c r="M11" s="275">
        <v>3</v>
      </c>
      <c r="N11" s="275">
        <v>4</v>
      </c>
      <c r="O11" s="275">
        <f>SUM(M11:N11)</f>
        <v>7</v>
      </c>
      <c r="P11" s="275">
        <v>43</v>
      </c>
      <c r="Q11" s="275">
        <v>20</v>
      </c>
      <c r="R11" s="275">
        <f>SUM(P11:Q11)</f>
        <v>63</v>
      </c>
      <c r="S11" s="500">
        <v>13</v>
      </c>
      <c r="T11" s="275">
        <v>12</v>
      </c>
      <c r="U11" s="275">
        <v>7</v>
      </c>
      <c r="V11" s="275">
        <f>SUM(T11:U11)</f>
        <v>19</v>
      </c>
      <c r="W11" s="275"/>
      <c r="X11" s="275"/>
      <c r="Y11" s="275">
        <f>SUM(W11:X11)</f>
        <v>0</v>
      </c>
      <c r="Z11" s="275"/>
      <c r="AA11" s="275"/>
      <c r="AB11" s="275">
        <f>SUM(Z11:AA11)</f>
        <v>0</v>
      </c>
      <c r="AC11" s="275"/>
      <c r="AD11" s="275"/>
      <c r="AE11" s="275">
        <f>SUM(AC11:AD11)</f>
        <v>0</v>
      </c>
      <c r="AF11" s="500">
        <v>19</v>
      </c>
      <c r="AG11" s="275">
        <v>12</v>
      </c>
      <c r="AH11" s="275">
        <v>3</v>
      </c>
      <c r="AI11" s="275">
        <f>SUM(AG11:AH11)</f>
        <v>15</v>
      </c>
      <c r="AJ11" s="275"/>
      <c r="AK11" s="275"/>
      <c r="AL11" s="275">
        <f>SUM(AJ11:AK11)</f>
        <v>0</v>
      </c>
      <c r="AM11" s="275">
        <v>1</v>
      </c>
      <c r="AN11" s="275">
        <v>3</v>
      </c>
      <c r="AO11" s="275">
        <f>SUM(AM11:AN11)</f>
        <v>4</v>
      </c>
      <c r="AP11" s="275">
        <v>3</v>
      </c>
      <c r="AQ11" s="275">
        <v>0</v>
      </c>
      <c r="AR11" s="275">
        <f>SUM(AP11:AQ11)</f>
        <v>3</v>
      </c>
      <c r="AS11" s="500">
        <v>19</v>
      </c>
      <c r="AT11" s="275">
        <v>12</v>
      </c>
      <c r="AU11" s="275">
        <v>7</v>
      </c>
      <c r="AV11" s="275">
        <f>SUM(AT11:AU11)</f>
        <v>19</v>
      </c>
      <c r="AW11" s="567">
        <f t="shared" si="0"/>
        <v>167</v>
      </c>
      <c r="AX11" s="567">
        <f t="shared" si="0"/>
        <v>77</v>
      </c>
      <c r="AY11" s="567">
        <f t="shared" si="0"/>
        <v>244</v>
      </c>
      <c r="AZ11" s="159">
        <v>1</v>
      </c>
      <c r="BA11" s="159"/>
      <c r="BB11" s="275">
        <f>SUM(AZ11:BA11)</f>
        <v>1</v>
      </c>
      <c r="BC11" s="275">
        <v>4</v>
      </c>
      <c r="BD11" s="275"/>
      <c r="BE11" s="275">
        <f>SUM(BC11:BD11)</f>
        <v>4</v>
      </c>
      <c r="BF11" s="521"/>
      <c r="BG11" s="605">
        <f t="shared" ref="BG11:BG14" si="5">SUM(F11,S11,AF11,AS11)</f>
        <v>174</v>
      </c>
      <c r="BH11" s="533">
        <f t="shared" ref="BH11:BH14" si="6">SUM(G11,T11,AG11)</f>
        <v>94</v>
      </c>
      <c r="BI11" s="533">
        <f t="shared" ref="BI11:BI14" si="7">SUM(H11,U11,AH11)</f>
        <v>35</v>
      </c>
      <c r="BJ11" s="533">
        <f t="shared" ref="BJ11:BJ14" si="8">SUM(I11,V11,AI11)</f>
        <v>129</v>
      </c>
      <c r="BK11" s="533">
        <f t="shared" ref="BK11:BK14" si="9">SUM(J11,W11,AJ11)</f>
        <v>11</v>
      </c>
      <c r="BL11" s="533">
        <f t="shared" ref="BL11:BL14" si="10">SUM(K11,X11,AK11)</f>
        <v>8</v>
      </c>
      <c r="BM11" s="533">
        <f t="shared" ref="BM11:BM14" si="11">SUM(L11,Y11,AL11)</f>
        <v>19</v>
      </c>
      <c r="BN11" s="533">
        <f t="shared" ref="BN11:BN14" si="12">SUM(M11,Z11,AM11)</f>
        <v>4</v>
      </c>
      <c r="BO11" s="533">
        <f t="shared" ref="BO11:BO14" si="13">SUM(N11,AA11,AN11)</f>
        <v>7</v>
      </c>
      <c r="BP11" s="533">
        <f t="shared" ref="BP11:BP14" si="14">SUM(O11,AB11,AO11)</f>
        <v>11</v>
      </c>
      <c r="BQ11" s="533">
        <f t="shared" ref="BQ11:BQ14" si="15">SUM(P11,AC11,AP11)</f>
        <v>46</v>
      </c>
      <c r="BR11" s="533">
        <f t="shared" ref="BR11:BR14" si="16">SUM(Q11,AD11,AQ11)</f>
        <v>20</v>
      </c>
      <c r="BS11" s="533">
        <f t="shared" ref="BS11:BS14" si="17">SUM(R11,AE11,AR11)</f>
        <v>66</v>
      </c>
      <c r="BT11" s="533">
        <f t="shared" ref="BT11:BT14" si="18">AT11</f>
        <v>12</v>
      </c>
      <c r="BU11" s="533">
        <f t="shared" ref="BU11:BU14" si="19">AU11</f>
        <v>7</v>
      </c>
      <c r="BV11" s="533">
        <f t="shared" ref="BV11:BV14" si="20">AV11</f>
        <v>19</v>
      </c>
      <c r="BW11" s="536">
        <f t="shared" ref="BW11:BW14" si="21">SUM(BH11,BK11,BN11,BQ11,BT11)</f>
        <v>167</v>
      </c>
      <c r="BX11" s="536">
        <f t="shared" ref="BX11:BX14" si="22">SUM(BI11,BL11,BO11,BR11,BU11)</f>
        <v>77</v>
      </c>
      <c r="BY11" s="536">
        <f t="shared" ref="BY11:BY14" si="23">SUM(BJ11,BM11,BP11,BS11,BV11)</f>
        <v>244</v>
      </c>
      <c r="CA11" s="544">
        <f t="shared" ref="CA11:CA14" si="24">AZ11</f>
        <v>1</v>
      </c>
      <c r="CB11" s="544">
        <f t="shared" ref="CB11:CB14" si="25">BA11</f>
        <v>0</v>
      </c>
      <c r="CC11" s="544">
        <f t="shared" ref="CC11:CC14" si="26">BB11</f>
        <v>1</v>
      </c>
      <c r="CD11" s="544">
        <f t="shared" ref="CD11:CD14" si="27">BC11</f>
        <v>4</v>
      </c>
      <c r="CE11" s="544">
        <f t="shared" ref="CE11:CE14" si="28">BD11</f>
        <v>0</v>
      </c>
      <c r="CF11" s="544">
        <f t="shared" ref="CF11:CF14" si="29">BE11</f>
        <v>4</v>
      </c>
    </row>
    <row r="12" spans="1:84">
      <c r="A12" s="149"/>
      <c r="B12" s="151"/>
      <c r="C12" s="151"/>
      <c r="D12" s="151"/>
      <c r="E12" s="288" t="s">
        <v>79</v>
      </c>
      <c r="F12" s="587">
        <v>123</v>
      </c>
      <c r="G12" s="275">
        <v>74</v>
      </c>
      <c r="H12" s="275">
        <v>29</v>
      </c>
      <c r="I12" s="275">
        <f>SUM(G12:H12)</f>
        <v>103</v>
      </c>
      <c r="J12" s="275">
        <v>18</v>
      </c>
      <c r="K12" s="275">
        <v>2</v>
      </c>
      <c r="L12" s="275">
        <f>SUM(J12:K12)</f>
        <v>20</v>
      </c>
      <c r="M12" s="275">
        <v>21</v>
      </c>
      <c r="N12" s="275">
        <v>1</v>
      </c>
      <c r="O12" s="275">
        <f>SUM(M12:N12)</f>
        <v>22</v>
      </c>
      <c r="P12" s="275">
        <v>48</v>
      </c>
      <c r="Q12" s="275">
        <v>8</v>
      </c>
      <c r="R12" s="275">
        <f>SUM(P12:Q12)</f>
        <v>56</v>
      </c>
      <c r="S12" s="500">
        <v>13</v>
      </c>
      <c r="T12" s="275">
        <v>17</v>
      </c>
      <c r="U12" s="275">
        <v>2</v>
      </c>
      <c r="V12" s="275">
        <f>SUM(T12:U12)</f>
        <v>19</v>
      </c>
      <c r="W12" s="275"/>
      <c r="X12" s="275"/>
      <c r="Y12" s="275">
        <f>SUM(W12:X12)</f>
        <v>0</v>
      </c>
      <c r="Z12" s="275"/>
      <c r="AA12" s="275"/>
      <c r="AB12" s="275">
        <f>SUM(Z12:AA12)</f>
        <v>0</v>
      </c>
      <c r="AC12" s="275"/>
      <c r="AD12" s="275"/>
      <c r="AE12" s="275">
        <f>SUM(AC12:AD12)</f>
        <v>0</v>
      </c>
      <c r="AF12" s="500">
        <v>19</v>
      </c>
      <c r="AG12" s="275">
        <v>3</v>
      </c>
      <c r="AH12" s="275">
        <v>8</v>
      </c>
      <c r="AI12" s="275">
        <f>SUM(AG12:AH12)</f>
        <v>11</v>
      </c>
      <c r="AJ12" s="275"/>
      <c r="AK12" s="275"/>
      <c r="AL12" s="275">
        <f>SUM(AJ12:AK12)</f>
        <v>0</v>
      </c>
      <c r="AM12" s="275">
        <v>1</v>
      </c>
      <c r="AN12" s="275">
        <v>7</v>
      </c>
      <c r="AO12" s="275">
        <f>SUM(AM12:AN12)</f>
        <v>8</v>
      </c>
      <c r="AP12" s="275">
        <v>7</v>
      </c>
      <c r="AQ12" s="275">
        <v>0</v>
      </c>
      <c r="AR12" s="275">
        <f>SUM(AP12:AQ12)</f>
        <v>7</v>
      </c>
      <c r="AS12" s="500">
        <v>19</v>
      </c>
      <c r="AT12" s="275">
        <v>17</v>
      </c>
      <c r="AU12" s="275">
        <v>2</v>
      </c>
      <c r="AV12" s="275">
        <f>SUM(AT12:AU12)</f>
        <v>19</v>
      </c>
      <c r="AW12" s="567">
        <f t="shared" si="0"/>
        <v>206</v>
      </c>
      <c r="AX12" s="567">
        <f t="shared" si="0"/>
        <v>59</v>
      </c>
      <c r="AY12" s="567">
        <f t="shared" si="0"/>
        <v>265</v>
      </c>
      <c r="AZ12" s="159">
        <v>4</v>
      </c>
      <c r="BA12" s="159"/>
      <c r="BB12" s="275">
        <f>SUM(AZ12:BA12)</f>
        <v>4</v>
      </c>
      <c r="BC12" s="275">
        <v>4</v>
      </c>
      <c r="BD12" s="275"/>
      <c r="BE12" s="275">
        <f>SUM(BC12:BD12)</f>
        <v>4</v>
      </c>
      <c r="BF12" s="521"/>
      <c r="BG12" s="605">
        <f t="shared" si="5"/>
        <v>174</v>
      </c>
      <c r="BH12" s="533">
        <f t="shared" si="6"/>
        <v>94</v>
      </c>
      <c r="BI12" s="533">
        <f t="shared" si="7"/>
        <v>39</v>
      </c>
      <c r="BJ12" s="533">
        <f t="shared" si="8"/>
        <v>133</v>
      </c>
      <c r="BK12" s="533">
        <f t="shared" si="9"/>
        <v>18</v>
      </c>
      <c r="BL12" s="533">
        <f t="shared" si="10"/>
        <v>2</v>
      </c>
      <c r="BM12" s="533">
        <f t="shared" si="11"/>
        <v>20</v>
      </c>
      <c r="BN12" s="533">
        <f t="shared" si="12"/>
        <v>22</v>
      </c>
      <c r="BO12" s="533">
        <f t="shared" si="13"/>
        <v>8</v>
      </c>
      <c r="BP12" s="533">
        <f t="shared" si="14"/>
        <v>30</v>
      </c>
      <c r="BQ12" s="533">
        <f t="shared" si="15"/>
        <v>55</v>
      </c>
      <c r="BR12" s="533">
        <f t="shared" si="16"/>
        <v>8</v>
      </c>
      <c r="BS12" s="533">
        <f t="shared" si="17"/>
        <v>63</v>
      </c>
      <c r="BT12" s="533">
        <f t="shared" si="18"/>
        <v>17</v>
      </c>
      <c r="BU12" s="533">
        <f t="shared" si="19"/>
        <v>2</v>
      </c>
      <c r="BV12" s="533">
        <f t="shared" si="20"/>
        <v>19</v>
      </c>
      <c r="BW12" s="536">
        <f t="shared" si="21"/>
        <v>206</v>
      </c>
      <c r="BX12" s="536">
        <f t="shared" si="22"/>
        <v>59</v>
      </c>
      <c r="BY12" s="536">
        <f t="shared" si="23"/>
        <v>265</v>
      </c>
      <c r="CA12" s="544">
        <f t="shared" si="24"/>
        <v>4</v>
      </c>
      <c r="CB12" s="544">
        <f t="shared" si="25"/>
        <v>0</v>
      </c>
      <c r="CC12" s="544">
        <f t="shared" si="26"/>
        <v>4</v>
      </c>
      <c r="CD12" s="544">
        <f t="shared" si="27"/>
        <v>4</v>
      </c>
      <c r="CE12" s="544">
        <f t="shared" si="28"/>
        <v>0</v>
      </c>
      <c r="CF12" s="544">
        <f t="shared" si="29"/>
        <v>4</v>
      </c>
    </row>
    <row r="13" spans="1:84">
      <c r="A13" s="149"/>
      <c r="B13" s="151" t="s">
        <v>74</v>
      </c>
      <c r="C13" s="151" t="s">
        <v>74</v>
      </c>
      <c r="D13" s="151"/>
      <c r="E13" s="288" t="s">
        <v>80</v>
      </c>
      <c r="F13" s="587">
        <v>123</v>
      </c>
      <c r="G13" s="275">
        <v>30</v>
      </c>
      <c r="H13" s="275">
        <v>35</v>
      </c>
      <c r="I13" s="275">
        <f>SUM(G13:H13)</f>
        <v>65</v>
      </c>
      <c r="J13" s="275">
        <v>15</v>
      </c>
      <c r="K13" s="275">
        <v>8</v>
      </c>
      <c r="L13" s="275">
        <f>SUM(J13:K13)</f>
        <v>23</v>
      </c>
      <c r="M13" s="275">
        <v>10</v>
      </c>
      <c r="N13" s="275">
        <v>4</v>
      </c>
      <c r="O13" s="275">
        <f>SUM(M13:N13)</f>
        <v>14</v>
      </c>
      <c r="P13" s="275">
        <v>40</v>
      </c>
      <c r="Q13" s="275">
        <v>19</v>
      </c>
      <c r="R13" s="275">
        <f>SUM(P13:Q13)</f>
        <v>59</v>
      </c>
      <c r="S13" s="500">
        <v>13</v>
      </c>
      <c r="T13" s="275">
        <v>9</v>
      </c>
      <c r="U13" s="275">
        <v>5</v>
      </c>
      <c r="V13" s="275">
        <f>SUM(T13:U13)</f>
        <v>14</v>
      </c>
      <c r="W13" s="275"/>
      <c r="X13" s="275"/>
      <c r="Y13" s="275">
        <f>SUM(W13:X13)</f>
        <v>0</v>
      </c>
      <c r="Z13" s="275"/>
      <c r="AA13" s="275"/>
      <c r="AB13" s="275">
        <f>SUM(Z13:AA13)</f>
        <v>0</v>
      </c>
      <c r="AC13" s="275"/>
      <c r="AD13" s="275"/>
      <c r="AE13" s="275">
        <f>SUM(AC13:AD13)</f>
        <v>0</v>
      </c>
      <c r="AF13" s="500">
        <v>19</v>
      </c>
      <c r="AG13" s="275">
        <v>9</v>
      </c>
      <c r="AH13" s="275">
        <v>2</v>
      </c>
      <c r="AI13" s="275">
        <f>SUM(AG13:AH13)</f>
        <v>11</v>
      </c>
      <c r="AJ13" s="275"/>
      <c r="AK13" s="275"/>
      <c r="AL13" s="275">
        <f>SUM(AJ13:AK13)</f>
        <v>0</v>
      </c>
      <c r="AM13" s="275">
        <v>2</v>
      </c>
      <c r="AN13" s="275">
        <v>6</v>
      </c>
      <c r="AO13" s="275">
        <f>SUM(AM13:AN13)</f>
        <v>8</v>
      </c>
      <c r="AP13" s="275">
        <v>6</v>
      </c>
      <c r="AQ13" s="275">
        <v>0</v>
      </c>
      <c r="AR13" s="275">
        <f>SUM(AP13:AQ13)</f>
        <v>6</v>
      </c>
      <c r="AS13" s="500">
        <v>19</v>
      </c>
      <c r="AT13" s="275">
        <v>16</v>
      </c>
      <c r="AU13" s="275">
        <v>3</v>
      </c>
      <c r="AV13" s="275">
        <f>SUM(AT13:AU13)</f>
        <v>19</v>
      </c>
      <c r="AW13" s="567">
        <f t="shared" si="0"/>
        <v>137</v>
      </c>
      <c r="AX13" s="567">
        <f t="shared" si="0"/>
        <v>82</v>
      </c>
      <c r="AY13" s="567">
        <f t="shared" si="0"/>
        <v>219</v>
      </c>
      <c r="AZ13" s="159">
        <v>4</v>
      </c>
      <c r="BA13" s="159"/>
      <c r="BB13" s="275">
        <f>SUM(AZ13:BA13)</f>
        <v>4</v>
      </c>
      <c r="BC13" s="275">
        <v>4</v>
      </c>
      <c r="BD13" s="275"/>
      <c r="BE13" s="275">
        <f>SUM(BC13:BD13)</f>
        <v>4</v>
      </c>
      <c r="BF13" s="521"/>
      <c r="BG13" s="605">
        <f t="shared" si="5"/>
        <v>174</v>
      </c>
      <c r="BH13" s="533">
        <f t="shared" si="6"/>
        <v>48</v>
      </c>
      <c r="BI13" s="533">
        <f t="shared" si="7"/>
        <v>42</v>
      </c>
      <c r="BJ13" s="533">
        <f t="shared" si="8"/>
        <v>90</v>
      </c>
      <c r="BK13" s="533">
        <f t="shared" si="9"/>
        <v>15</v>
      </c>
      <c r="BL13" s="533">
        <f t="shared" si="10"/>
        <v>8</v>
      </c>
      <c r="BM13" s="533">
        <f t="shared" si="11"/>
        <v>23</v>
      </c>
      <c r="BN13" s="533">
        <f t="shared" si="12"/>
        <v>12</v>
      </c>
      <c r="BO13" s="533">
        <f t="shared" si="13"/>
        <v>10</v>
      </c>
      <c r="BP13" s="533">
        <f t="shared" si="14"/>
        <v>22</v>
      </c>
      <c r="BQ13" s="533">
        <f t="shared" si="15"/>
        <v>46</v>
      </c>
      <c r="BR13" s="533">
        <f t="shared" si="16"/>
        <v>19</v>
      </c>
      <c r="BS13" s="533">
        <f t="shared" si="17"/>
        <v>65</v>
      </c>
      <c r="BT13" s="533">
        <f t="shared" si="18"/>
        <v>16</v>
      </c>
      <c r="BU13" s="533">
        <f t="shared" si="19"/>
        <v>3</v>
      </c>
      <c r="BV13" s="533">
        <f t="shared" si="20"/>
        <v>19</v>
      </c>
      <c r="BW13" s="536">
        <f t="shared" si="21"/>
        <v>137</v>
      </c>
      <c r="BX13" s="536">
        <f t="shared" si="22"/>
        <v>82</v>
      </c>
      <c r="BY13" s="536">
        <f t="shared" si="23"/>
        <v>219</v>
      </c>
      <c r="CA13" s="544">
        <f t="shared" si="24"/>
        <v>4</v>
      </c>
      <c r="CB13" s="544">
        <f t="shared" si="25"/>
        <v>0</v>
      </c>
      <c r="CC13" s="544">
        <f t="shared" si="26"/>
        <v>4</v>
      </c>
      <c r="CD13" s="544">
        <f t="shared" si="27"/>
        <v>4</v>
      </c>
      <c r="CE13" s="544">
        <f t="shared" si="28"/>
        <v>0</v>
      </c>
      <c r="CF13" s="544">
        <f t="shared" si="29"/>
        <v>4</v>
      </c>
    </row>
    <row r="14" spans="1:84">
      <c r="A14" s="149"/>
      <c r="B14" s="151"/>
      <c r="C14" s="151"/>
      <c r="D14" s="151"/>
      <c r="E14" s="288"/>
      <c r="F14" s="588">
        <f>SUM(F10:F13)</f>
        <v>492</v>
      </c>
      <c r="G14" s="276">
        <f>SUM(G10:G13)</f>
        <v>241</v>
      </c>
      <c r="H14" s="276">
        <f t="shared" ref="H14:BE14" si="30">SUM(H10:H13)</f>
        <v>117</v>
      </c>
      <c r="I14" s="276">
        <f t="shared" si="30"/>
        <v>358</v>
      </c>
      <c r="J14" s="276">
        <f t="shared" si="30"/>
        <v>69</v>
      </c>
      <c r="K14" s="276">
        <f t="shared" si="30"/>
        <v>23</v>
      </c>
      <c r="L14" s="276">
        <f t="shared" si="30"/>
        <v>92</v>
      </c>
      <c r="M14" s="276">
        <f t="shared" si="30"/>
        <v>45</v>
      </c>
      <c r="N14" s="276">
        <f t="shared" si="30"/>
        <v>12</v>
      </c>
      <c r="O14" s="276">
        <f t="shared" si="30"/>
        <v>57</v>
      </c>
      <c r="P14" s="276">
        <f t="shared" si="30"/>
        <v>205</v>
      </c>
      <c r="Q14" s="276">
        <f t="shared" si="30"/>
        <v>68</v>
      </c>
      <c r="R14" s="276">
        <f t="shared" si="30"/>
        <v>273</v>
      </c>
      <c r="S14" s="501">
        <f t="shared" si="30"/>
        <v>52</v>
      </c>
      <c r="T14" s="276">
        <f t="shared" si="30"/>
        <v>47</v>
      </c>
      <c r="U14" s="276">
        <f t="shared" si="30"/>
        <v>18</v>
      </c>
      <c r="V14" s="276">
        <f t="shared" si="30"/>
        <v>65</v>
      </c>
      <c r="W14" s="276">
        <f t="shared" si="30"/>
        <v>0</v>
      </c>
      <c r="X14" s="276">
        <f t="shared" si="30"/>
        <v>0</v>
      </c>
      <c r="Y14" s="276">
        <f t="shared" si="30"/>
        <v>0</v>
      </c>
      <c r="Z14" s="276">
        <f t="shared" si="30"/>
        <v>0</v>
      </c>
      <c r="AA14" s="276">
        <f t="shared" si="30"/>
        <v>0</v>
      </c>
      <c r="AB14" s="276">
        <f t="shared" si="30"/>
        <v>0</v>
      </c>
      <c r="AC14" s="276">
        <f t="shared" si="30"/>
        <v>3</v>
      </c>
      <c r="AD14" s="276">
        <f t="shared" si="30"/>
        <v>0</v>
      </c>
      <c r="AE14" s="276">
        <f t="shared" si="30"/>
        <v>3</v>
      </c>
      <c r="AF14" s="501">
        <f t="shared" si="30"/>
        <v>76</v>
      </c>
      <c r="AG14" s="276">
        <f t="shared" si="30"/>
        <v>32</v>
      </c>
      <c r="AH14" s="276">
        <f t="shared" si="30"/>
        <v>14</v>
      </c>
      <c r="AI14" s="276">
        <f t="shared" si="30"/>
        <v>46</v>
      </c>
      <c r="AJ14" s="276">
        <f t="shared" si="30"/>
        <v>2</v>
      </c>
      <c r="AK14" s="276">
        <f t="shared" si="30"/>
        <v>1</v>
      </c>
      <c r="AL14" s="276">
        <f t="shared" si="30"/>
        <v>3</v>
      </c>
      <c r="AM14" s="276">
        <f t="shared" si="30"/>
        <v>4</v>
      </c>
      <c r="AN14" s="276">
        <f t="shared" si="30"/>
        <v>17</v>
      </c>
      <c r="AO14" s="276">
        <f t="shared" si="30"/>
        <v>21</v>
      </c>
      <c r="AP14" s="276">
        <f t="shared" si="30"/>
        <v>22</v>
      </c>
      <c r="AQ14" s="276">
        <f t="shared" si="30"/>
        <v>0</v>
      </c>
      <c r="AR14" s="276">
        <f t="shared" si="30"/>
        <v>22</v>
      </c>
      <c r="AS14" s="501">
        <f t="shared" si="30"/>
        <v>76</v>
      </c>
      <c r="AT14" s="276">
        <f>SUM(AT10:AT13)</f>
        <v>60</v>
      </c>
      <c r="AU14" s="276">
        <f>SUM(AU10:AU13)</f>
        <v>15</v>
      </c>
      <c r="AV14" s="276">
        <f>SUM(AV10:AV13)</f>
        <v>75</v>
      </c>
      <c r="AW14" s="568">
        <f t="shared" si="30"/>
        <v>730</v>
      </c>
      <c r="AX14" s="568">
        <f t="shared" si="30"/>
        <v>285</v>
      </c>
      <c r="AY14" s="568">
        <f t="shared" si="30"/>
        <v>1015</v>
      </c>
      <c r="AZ14" s="276">
        <f t="shared" si="30"/>
        <v>9</v>
      </c>
      <c r="BA14" s="276">
        <f t="shared" si="30"/>
        <v>0</v>
      </c>
      <c r="BB14" s="276">
        <f t="shared" si="30"/>
        <v>9</v>
      </c>
      <c r="BC14" s="276">
        <f t="shared" si="30"/>
        <v>12</v>
      </c>
      <c r="BD14" s="276">
        <f t="shared" si="30"/>
        <v>0</v>
      </c>
      <c r="BE14" s="276">
        <f t="shared" si="30"/>
        <v>12</v>
      </c>
      <c r="BF14" s="522"/>
      <c r="BG14" s="605">
        <f t="shared" si="5"/>
        <v>696</v>
      </c>
      <c r="BH14" s="533">
        <f t="shared" si="6"/>
        <v>320</v>
      </c>
      <c r="BI14" s="533">
        <f t="shared" si="7"/>
        <v>149</v>
      </c>
      <c r="BJ14" s="533">
        <f t="shared" si="8"/>
        <v>469</v>
      </c>
      <c r="BK14" s="533">
        <f t="shared" si="9"/>
        <v>71</v>
      </c>
      <c r="BL14" s="533">
        <f t="shared" si="10"/>
        <v>24</v>
      </c>
      <c r="BM14" s="533">
        <f t="shared" si="11"/>
        <v>95</v>
      </c>
      <c r="BN14" s="533">
        <f t="shared" si="12"/>
        <v>49</v>
      </c>
      <c r="BO14" s="533">
        <f t="shared" si="13"/>
        <v>29</v>
      </c>
      <c r="BP14" s="533">
        <f t="shared" si="14"/>
        <v>78</v>
      </c>
      <c r="BQ14" s="533">
        <f t="shared" si="15"/>
        <v>230</v>
      </c>
      <c r="BR14" s="533">
        <f t="shared" si="16"/>
        <v>68</v>
      </c>
      <c r="BS14" s="533">
        <f t="shared" si="17"/>
        <v>298</v>
      </c>
      <c r="BT14" s="533">
        <f t="shared" si="18"/>
        <v>60</v>
      </c>
      <c r="BU14" s="533">
        <f t="shared" si="19"/>
        <v>15</v>
      </c>
      <c r="BV14" s="533">
        <f t="shared" si="20"/>
        <v>75</v>
      </c>
      <c r="BW14" s="536">
        <f t="shared" si="21"/>
        <v>730</v>
      </c>
      <c r="BX14" s="536">
        <f t="shared" si="22"/>
        <v>285</v>
      </c>
      <c r="BY14" s="536">
        <f t="shared" si="23"/>
        <v>1015</v>
      </c>
      <c r="CA14" s="544">
        <f t="shared" si="24"/>
        <v>9</v>
      </c>
      <c r="CB14" s="544">
        <f t="shared" si="25"/>
        <v>0</v>
      </c>
      <c r="CC14" s="544">
        <f t="shared" si="26"/>
        <v>9</v>
      </c>
      <c r="CD14" s="544">
        <f t="shared" si="27"/>
        <v>12</v>
      </c>
      <c r="CE14" s="544">
        <f t="shared" si="28"/>
        <v>0</v>
      </c>
      <c r="CF14" s="544">
        <f t="shared" si="29"/>
        <v>12</v>
      </c>
    </row>
    <row r="15" spans="1:84">
      <c r="A15" s="149"/>
      <c r="B15" s="151"/>
      <c r="C15" s="151"/>
      <c r="D15" s="151"/>
      <c r="E15" s="288"/>
      <c r="F15" s="588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501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501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501"/>
      <c r="AT15" s="276"/>
      <c r="AU15" s="276"/>
      <c r="AV15" s="276"/>
      <c r="AW15" s="568"/>
      <c r="AX15" s="568"/>
      <c r="AY15" s="568"/>
      <c r="AZ15" s="276"/>
      <c r="BA15" s="276"/>
      <c r="BB15" s="276"/>
      <c r="BC15" s="276"/>
      <c r="BD15" s="276"/>
      <c r="BE15" s="276"/>
      <c r="BF15" s="522"/>
      <c r="BW15" s="536"/>
      <c r="BX15" s="536"/>
      <c r="BY15" s="536"/>
      <c r="CA15" s="563"/>
      <c r="CB15" s="563"/>
      <c r="CC15" s="563"/>
      <c r="CD15" s="563"/>
      <c r="CE15" s="563"/>
      <c r="CF15" s="563"/>
    </row>
    <row r="16" spans="1:84">
      <c r="A16" s="149"/>
      <c r="B16" s="151" t="s">
        <v>530</v>
      </c>
      <c r="C16" s="151" t="s">
        <v>484</v>
      </c>
      <c r="D16" s="151"/>
      <c r="E16" s="374" t="s">
        <v>1012</v>
      </c>
      <c r="F16" s="586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 t="s">
        <v>74</v>
      </c>
      <c r="R16" s="273"/>
      <c r="S16" s="499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499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 t="s">
        <v>74</v>
      </c>
      <c r="AR16" s="273"/>
      <c r="AS16" s="499"/>
      <c r="AT16" s="273"/>
      <c r="AU16" s="273"/>
      <c r="AV16" s="273"/>
      <c r="AW16" s="566"/>
      <c r="AX16" s="566"/>
      <c r="AY16" s="566"/>
      <c r="AZ16" s="149"/>
      <c r="BA16" s="149" t="s">
        <v>74</v>
      </c>
      <c r="BB16" s="149" t="s">
        <v>74</v>
      </c>
      <c r="BC16" s="273"/>
      <c r="BD16" s="273"/>
      <c r="BE16" s="273"/>
      <c r="BF16" s="520"/>
      <c r="CA16" s="563"/>
      <c r="CB16" s="563"/>
      <c r="CC16" s="563"/>
      <c r="CD16" s="563"/>
      <c r="CE16" s="563"/>
      <c r="CF16" s="563"/>
    </row>
    <row r="17" spans="1:84">
      <c r="A17" s="149"/>
      <c r="B17" s="151"/>
      <c r="C17" s="151"/>
      <c r="D17" s="151"/>
      <c r="E17" s="288" t="s">
        <v>77</v>
      </c>
      <c r="F17" s="587">
        <v>40</v>
      </c>
      <c r="G17" s="429"/>
      <c r="H17" s="429"/>
      <c r="I17" s="429">
        <f>SUM(G17:H17)</f>
        <v>0</v>
      </c>
      <c r="J17" s="429"/>
      <c r="K17" s="429"/>
      <c r="L17" s="429">
        <f>SUM(J17:K17)</f>
        <v>0</v>
      </c>
      <c r="M17" s="429"/>
      <c r="N17" s="429"/>
      <c r="O17" s="429">
        <f>SUM(M17:N17)</f>
        <v>0</v>
      </c>
      <c r="P17" s="429"/>
      <c r="Q17" s="429"/>
      <c r="R17" s="429">
        <f>SUM(P17:Q17)</f>
        <v>0</v>
      </c>
      <c r="S17" s="500">
        <v>4</v>
      </c>
      <c r="T17" s="275"/>
      <c r="U17" s="275"/>
      <c r="V17" s="275">
        <f>SUM(T17:U17)</f>
        <v>0</v>
      </c>
      <c r="W17" s="275"/>
      <c r="X17" s="275"/>
      <c r="Y17" s="275">
        <f>SUM(W17:X17)</f>
        <v>0</v>
      </c>
      <c r="Z17" s="275"/>
      <c r="AA17" s="275"/>
      <c r="AB17" s="275">
        <f>SUM(Z17:AA17)</f>
        <v>0</v>
      </c>
      <c r="AC17" s="275"/>
      <c r="AD17" s="275"/>
      <c r="AE17" s="275">
        <f>SUM(AC17:AD17)</f>
        <v>0</v>
      </c>
      <c r="AF17" s="500">
        <v>6</v>
      </c>
      <c r="AG17" s="275"/>
      <c r="AH17" s="275"/>
      <c r="AI17" s="275">
        <f>SUM(AG17:AH17)</f>
        <v>0</v>
      </c>
      <c r="AJ17" s="275"/>
      <c r="AK17" s="275">
        <v>0</v>
      </c>
      <c r="AL17" s="275">
        <f>SUM(AJ17:AK17)</f>
        <v>0</v>
      </c>
      <c r="AM17" s="275"/>
      <c r="AN17" s="275"/>
      <c r="AO17" s="275">
        <f>SUM(AM17:AN17)</f>
        <v>0</v>
      </c>
      <c r="AP17" s="275"/>
      <c r="AQ17" s="275"/>
      <c r="AR17" s="275">
        <f>SUM(AP17:AQ17)</f>
        <v>0</v>
      </c>
      <c r="AS17" s="500">
        <v>5</v>
      </c>
      <c r="AT17" s="275"/>
      <c r="AU17" s="275"/>
      <c r="AV17" s="275">
        <f>SUM(AT17:AU17)</f>
        <v>0</v>
      </c>
      <c r="AW17" s="567">
        <f t="shared" ref="AW17:AW20" si="31">SUM(G17,J17,M17,P17,T17,W17,Z17,AC17,AG17,AJ17,AM17,AP17,AT17)</f>
        <v>0</v>
      </c>
      <c r="AX17" s="567">
        <f t="shared" ref="AX17:AX20" si="32">SUM(H17,K17,N17,Q17,U17,X17,AA17,AD17,AH17,AK17,AN17,AQ17,AU17)</f>
        <v>0</v>
      </c>
      <c r="AY17" s="567">
        <f t="shared" ref="AY17:AY20" si="33">SUM(I17,L17,O17,R17,V17,Y17,AB17,AE17,AI17,AL17,AO17,AR17,AV17)</f>
        <v>0</v>
      </c>
      <c r="AZ17" s="159"/>
      <c r="BA17" s="159"/>
      <c r="BB17" s="275">
        <f>SUM(AZ17:BA17)</f>
        <v>0</v>
      </c>
      <c r="BC17" s="275"/>
      <c r="BD17" s="275"/>
      <c r="BE17" s="275">
        <f>SUM(BC17:BD17)</f>
        <v>0</v>
      </c>
      <c r="BF17" s="521"/>
      <c r="BG17" s="605">
        <f>SUM(F17,S17,AF17,AS17)</f>
        <v>55</v>
      </c>
      <c r="BH17" s="533">
        <f>SUM(G17,T17,AG17)</f>
        <v>0</v>
      </c>
      <c r="BI17" s="533">
        <f t="shared" ref="BI17:BI21" si="34">SUM(H17,U17,AH17)</f>
        <v>0</v>
      </c>
      <c r="BJ17" s="533">
        <f t="shared" ref="BJ17:BJ21" si="35">SUM(I17,V17,AI17)</f>
        <v>0</v>
      </c>
      <c r="BK17" s="533">
        <f t="shared" ref="BK17:BK21" si="36">SUM(J17,W17,AJ17)</f>
        <v>0</v>
      </c>
      <c r="BL17" s="533">
        <f t="shared" ref="BL17:BL21" si="37">SUM(K17,X17,AK17)</f>
        <v>0</v>
      </c>
      <c r="BM17" s="533">
        <f t="shared" ref="BM17:BM21" si="38">SUM(L17,Y17,AL17)</f>
        <v>0</v>
      </c>
      <c r="BN17" s="533">
        <f>SUM(M17,Z17,AM17)</f>
        <v>0</v>
      </c>
      <c r="BO17" s="533">
        <f t="shared" ref="BO17:BO21" si="39">SUM(N17,AA17,AN17)</f>
        <v>0</v>
      </c>
      <c r="BP17" s="533">
        <f t="shared" ref="BP17:BP21" si="40">SUM(O17,AB17,AO17)</f>
        <v>0</v>
      </c>
      <c r="BQ17" s="533">
        <f t="shared" ref="BQ17:BQ21" si="41">SUM(P17,AC17,AP17)</f>
        <v>0</v>
      </c>
      <c r="BR17" s="533">
        <f t="shared" ref="BR17:BR21" si="42">SUM(Q17,AD17,AQ17)</f>
        <v>0</v>
      </c>
      <c r="BS17" s="533">
        <f t="shared" ref="BS17:BS21" si="43">SUM(R17,AE17,AR17)</f>
        <v>0</v>
      </c>
      <c r="BT17" s="533">
        <f>AT17</f>
        <v>0</v>
      </c>
      <c r="BU17" s="533">
        <f t="shared" ref="BU17:BU21" si="44">AU17</f>
        <v>0</v>
      </c>
      <c r="BV17" s="533">
        <f t="shared" ref="BV17:BV21" si="45">AV17</f>
        <v>0</v>
      </c>
      <c r="BW17" s="536">
        <f>SUM(BH17,BK17,BN17,BQ17,BT17)</f>
        <v>0</v>
      </c>
      <c r="BX17" s="536">
        <f t="shared" ref="BX17:BX21" si="46">SUM(BI17,BL17,BO17,BR17,BU17)</f>
        <v>0</v>
      </c>
      <c r="BY17" s="536">
        <f t="shared" ref="BY17:BY21" si="47">SUM(BJ17,BM17,BP17,BS17,BV17)</f>
        <v>0</v>
      </c>
      <c r="BZ17" t="s">
        <v>74</v>
      </c>
      <c r="CA17" s="563">
        <f>AZ17</f>
        <v>0</v>
      </c>
      <c r="CB17" s="563">
        <f t="shared" ref="CB17:CB21" si="48">BA17</f>
        <v>0</v>
      </c>
      <c r="CC17" s="563">
        <f t="shared" ref="CC17:CC21" si="49">BB17</f>
        <v>0</v>
      </c>
      <c r="CD17" s="563">
        <f>BC17</f>
        <v>0</v>
      </c>
      <c r="CE17" s="563">
        <f t="shared" ref="CE17:CE21" si="50">BD17</f>
        <v>0</v>
      </c>
      <c r="CF17" s="563">
        <f t="shared" ref="CF17:CF21" si="51">BE17</f>
        <v>0</v>
      </c>
    </row>
    <row r="18" spans="1:84">
      <c r="A18" s="149"/>
      <c r="B18" s="151"/>
      <c r="C18" s="151"/>
      <c r="D18" s="151"/>
      <c r="E18" s="288" t="s">
        <v>78</v>
      </c>
      <c r="F18" s="587">
        <v>40</v>
      </c>
      <c r="G18" s="429"/>
      <c r="H18" s="429"/>
      <c r="I18" s="429">
        <f>SUM(G18:H18)</f>
        <v>0</v>
      </c>
      <c r="J18" s="429"/>
      <c r="K18" s="429"/>
      <c r="L18" s="429">
        <f>SUM(J18:K18)</f>
        <v>0</v>
      </c>
      <c r="M18" s="429"/>
      <c r="N18" s="429"/>
      <c r="O18" s="429">
        <f>SUM(M18:N18)</f>
        <v>0</v>
      </c>
      <c r="P18" s="429"/>
      <c r="Q18" s="429"/>
      <c r="R18" s="429">
        <f>SUM(P18:Q18)</f>
        <v>0</v>
      </c>
      <c r="S18" s="500"/>
      <c r="T18" s="275"/>
      <c r="U18" s="275"/>
      <c r="V18" s="275">
        <f>SUM(T18:U18)</f>
        <v>0</v>
      </c>
      <c r="W18" s="275"/>
      <c r="X18" s="275"/>
      <c r="Y18" s="275">
        <f>SUM(W18:X18)</f>
        <v>0</v>
      </c>
      <c r="Z18" s="275"/>
      <c r="AA18" s="275"/>
      <c r="AB18" s="275">
        <f>SUM(Z18:AA18)</f>
        <v>0</v>
      </c>
      <c r="AC18" s="275"/>
      <c r="AD18" s="275"/>
      <c r="AE18" s="275">
        <f>SUM(AC18:AD18)</f>
        <v>0</v>
      </c>
      <c r="AF18" s="500"/>
      <c r="AG18" s="275"/>
      <c r="AH18" s="275"/>
      <c r="AI18" s="275">
        <f>SUM(AG18:AH18)</f>
        <v>0</v>
      </c>
      <c r="AJ18" s="275"/>
      <c r="AK18" s="275"/>
      <c r="AL18" s="275">
        <f>SUM(AJ18:AK18)</f>
        <v>0</v>
      </c>
      <c r="AM18" s="275"/>
      <c r="AN18" s="275"/>
      <c r="AO18" s="275">
        <f>SUM(AM18:AN18)</f>
        <v>0</v>
      </c>
      <c r="AP18" s="275"/>
      <c r="AQ18" s="275"/>
      <c r="AR18" s="275">
        <f>SUM(AP18:AQ18)</f>
        <v>0</v>
      </c>
      <c r="AS18" s="500"/>
      <c r="AT18" s="275"/>
      <c r="AU18" s="275"/>
      <c r="AV18" s="275">
        <f>SUM(AT18:AU18)</f>
        <v>0</v>
      </c>
      <c r="AW18" s="567">
        <f t="shared" si="31"/>
        <v>0</v>
      </c>
      <c r="AX18" s="567">
        <f t="shared" si="32"/>
        <v>0</v>
      </c>
      <c r="AY18" s="567">
        <f t="shared" si="33"/>
        <v>0</v>
      </c>
      <c r="AZ18" s="159"/>
      <c r="BA18" s="159"/>
      <c r="BB18" s="275">
        <f>SUM(AZ18:BA18)</f>
        <v>0</v>
      </c>
      <c r="BC18" s="275"/>
      <c r="BD18" s="275"/>
      <c r="BE18" s="275">
        <f>SUM(BC18:BD18)</f>
        <v>0</v>
      </c>
      <c r="BF18" s="521"/>
      <c r="BG18" s="605">
        <f t="shared" ref="BG18:BG21" si="52">SUM(F18,S18,AF18,AS18)</f>
        <v>40</v>
      </c>
      <c r="BH18" s="533">
        <f t="shared" ref="BH18:BH21" si="53">SUM(G18,T18,AG18)</f>
        <v>0</v>
      </c>
      <c r="BI18" s="533">
        <f t="shared" si="34"/>
        <v>0</v>
      </c>
      <c r="BJ18" s="533">
        <f t="shared" si="35"/>
        <v>0</v>
      </c>
      <c r="BK18" s="533">
        <f t="shared" si="36"/>
        <v>0</v>
      </c>
      <c r="BL18" s="533">
        <f t="shared" si="37"/>
        <v>0</v>
      </c>
      <c r="BM18" s="533">
        <f t="shared" si="38"/>
        <v>0</v>
      </c>
      <c r="BN18" s="533">
        <f t="shared" ref="BN18:BN21" si="54">SUM(M18,Z18,AM18)</f>
        <v>0</v>
      </c>
      <c r="BO18" s="533">
        <f t="shared" si="39"/>
        <v>0</v>
      </c>
      <c r="BP18" s="533">
        <f t="shared" si="40"/>
        <v>0</v>
      </c>
      <c r="BQ18" s="533">
        <f t="shared" si="41"/>
        <v>0</v>
      </c>
      <c r="BR18" s="533">
        <f t="shared" si="42"/>
        <v>0</v>
      </c>
      <c r="BS18" s="533">
        <f t="shared" si="43"/>
        <v>0</v>
      </c>
      <c r="BT18" s="533">
        <f t="shared" ref="BT18:BT21" si="55">AT18</f>
        <v>0</v>
      </c>
      <c r="BU18" s="533">
        <f t="shared" si="44"/>
        <v>0</v>
      </c>
      <c r="BV18" s="533">
        <f t="shared" si="45"/>
        <v>0</v>
      </c>
      <c r="BW18" s="536">
        <f t="shared" ref="BW18:BW21" si="56">SUM(BH18,BK18,BN18,BQ18,BT18)</f>
        <v>0</v>
      </c>
      <c r="BX18" s="536">
        <f t="shared" si="46"/>
        <v>0</v>
      </c>
      <c r="BY18" s="536">
        <f t="shared" si="47"/>
        <v>0</v>
      </c>
      <c r="CA18" s="563">
        <f t="shared" ref="CA18:CA21" si="57">AZ18</f>
        <v>0</v>
      </c>
      <c r="CB18" s="563">
        <f t="shared" si="48"/>
        <v>0</v>
      </c>
      <c r="CC18" s="563">
        <f t="shared" si="49"/>
        <v>0</v>
      </c>
      <c r="CD18" s="563">
        <f t="shared" ref="CD18:CD21" si="58">BC18</f>
        <v>0</v>
      </c>
      <c r="CE18" s="563">
        <f t="shared" si="50"/>
        <v>0</v>
      </c>
      <c r="CF18" s="563">
        <f t="shared" si="51"/>
        <v>0</v>
      </c>
    </row>
    <row r="19" spans="1:84">
      <c r="A19" s="149"/>
      <c r="B19" s="151"/>
      <c r="C19" s="151"/>
      <c r="D19" s="151"/>
      <c r="E19" s="288" t="s">
        <v>79</v>
      </c>
      <c r="F19" s="587">
        <v>40</v>
      </c>
      <c r="G19" s="429"/>
      <c r="H19" s="429"/>
      <c r="I19" s="429">
        <f>SUM(G19:H19)</f>
        <v>0</v>
      </c>
      <c r="J19" s="429"/>
      <c r="K19" s="429"/>
      <c r="L19" s="429">
        <f>SUM(J19:K19)</f>
        <v>0</v>
      </c>
      <c r="M19" s="429"/>
      <c r="N19" s="429"/>
      <c r="O19" s="429">
        <f>SUM(M19:N19)</f>
        <v>0</v>
      </c>
      <c r="P19" s="429"/>
      <c r="Q19" s="429"/>
      <c r="R19" s="429">
        <f>SUM(P19:Q19)</f>
        <v>0</v>
      </c>
      <c r="S19" s="500"/>
      <c r="T19" s="275"/>
      <c r="U19" s="275"/>
      <c r="V19" s="275">
        <f>SUM(T19:U19)</f>
        <v>0</v>
      </c>
      <c r="W19" s="275"/>
      <c r="X19" s="275"/>
      <c r="Y19" s="275">
        <f>SUM(W19:X19)</f>
        <v>0</v>
      </c>
      <c r="Z19" s="275"/>
      <c r="AA19" s="275"/>
      <c r="AB19" s="275">
        <f>SUM(Z19:AA19)</f>
        <v>0</v>
      </c>
      <c r="AC19" s="275"/>
      <c r="AD19" s="275"/>
      <c r="AE19" s="275">
        <f>SUM(AC19:AD19)</f>
        <v>0</v>
      </c>
      <c r="AF19" s="500"/>
      <c r="AG19" s="275"/>
      <c r="AH19" s="275"/>
      <c r="AI19" s="275">
        <f>SUM(AG19:AH19)</f>
        <v>0</v>
      </c>
      <c r="AJ19" s="275"/>
      <c r="AK19" s="275"/>
      <c r="AL19" s="275">
        <f>SUM(AJ19:AK19)</f>
        <v>0</v>
      </c>
      <c r="AM19" s="275"/>
      <c r="AN19" s="275"/>
      <c r="AO19" s="275">
        <f>SUM(AM19:AN19)</f>
        <v>0</v>
      </c>
      <c r="AP19" s="275"/>
      <c r="AQ19" s="275"/>
      <c r="AR19" s="275">
        <f>SUM(AP19:AQ19)</f>
        <v>0</v>
      </c>
      <c r="AS19" s="500"/>
      <c r="AT19" s="275"/>
      <c r="AU19" s="275"/>
      <c r="AV19" s="275">
        <f>SUM(AT19:AU19)</f>
        <v>0</v>
      </c>
      <c r="AW19" s="567">
        <f t="shared" si="31"/>
        <v>0</v>
      </c>
      <c r="AX19" s="567">
        <f t="shared" si="32"/>
        <v>0</v>
      </c>
      <c r="AY19" s="567">
        <f t="shared" si="33"/>
        <v>0</v>
      </c>
      <c r="AZ19" s="159"/>
      <c r="BA19" s="159"/>
      <c r="BB19" s="275">
        <f>SUM(AZ19:BA19)</f>
        <v>0</v>
      </c>
      <c r="BC19" s="275"/>
      <c r="BD19" s="275"/>
      <c r="BE19" s="275">
        <f>SUM(BC19:BD19)</f>
        <v>0</v>
      </c>
      <c r="BF19" s="521"/>
      <c r="BG19" s="605">
        <f t="shared" si="52"/>
        <v>40</v>
      </c>
      <c r="BH19" s="533">
        <f t="shared" si="53"/>
        <v>0</v>
      </c>
      <c r="BI19" s="533">
        <f t="shared" si="34"/>
        <v>0</v>
      </c>
      <c r="BJ19" s="533">
        <f t="shared" si="35"/>
        <v>0</v>
      </c>
      <c r="BK19" s="533">
        <f t="shared" si="36"/>
        <v>0</v>
      </c>
      <c r="BL19" s="533">
        <f t="shared" si="37"/>
        <v>0</v>
      </c>
      <c r="BM19" s="533">
        <f t="shared" si="38"/>
        <v>0</v>
      </c>
      <c r="BN19" s="533">
        <f t="shared" si="54"/>
        <v>0</v>
      </c>
      <c r="BO19" s="533">
        <f t="shared" si="39"/>
        <v>0</v>
      </c>
      <c r="BP19" s="533">
        <f t="shared" si="40"/>
        <v>0</v>
      </c>
      <c r="BQ19" s="533">
        <f t="shared" si="41"/>
        <v>0</v>
      </c>
      <c r="BR19" s="533">
        <f t="shared" si="42"/>
        <v>0</v>
      </c>
      <c r="BS19" s="533">
        <f t="shared" si="43"/>
        <v>0</v>
      </c>
      <c r="BT19" s="533">
        <f t="shared" si="55"/>
        <v>0</v>
      </c>
      <c r="BU19" s="533">
        <f t="shared" si="44"/>
        <v>0</v>
      </c>
      <c r="BV19" s="533">
        <f t="shared" si="45"/>
        <v>0</v>
      </c>
      <c r="BW19" s="536">
        <f t="shared" si="56"/>
        <v>0</v>
      </c>
      <c r="BX19" s="536">
        <f t="shared" si="46"/>
        <v>0</v>
      </c>
      <c r="BY19" s="536">
        <f t="shared" si="47"/>
        <v>0</v>
      </c>
      <c r="CA19" s="563">
        <f t="shared" si="57"/>
        <v>0</v>
      </c>
      <c r="CB19" s="563">
        <f t="shared" si="48"/>
        <v>0</v>
      </c>
      <c r="CC19" s="563">
        <f t="shared" si="49"/>
        <v>0</v>
      </c>
      <c r="CD19" s="563">
        <f t="shared" si="58"/>
        <v>0</v>
      </c>
      <c r="CE19" s="563">
        <f t="shared" si="50"/>
        <v>0</v>
      </c>
      <c r="CF19" s="563">
        <f t="shared" si="51"/>
        <v>0</v>
      </c>
    </row>
    <row r="20" spans="1:84">
      <c r="A20" s="149"/>
      <c r="B20" s="151"/>
      <c r="C20" s="151" t="s">
        <v>74</v>
      </c>
      <c r="D20" s="151"/>
      <c r="E20" s="288" t="s">
        <v>80</v>
      </c>
      <c r="F20" s="587">
        <v>40</v>
      </c>
      <c r="G20" s="429"/>
      <c r="H20" s="429"/>
      <c r="I20" s="429">
        <f>SUM(G20:H20)</f>
        <v>0</v>
      </c>
      <c r="J20" s="429"/>
      <c r="K20" s="429"/>
      <c r="L20" s="429">
        <f>SUM(J20:K20)</f>
        <v>0</v>
      </c>
      <c r="M20" s="429"/>
      <c r="N20" s="429"/>
      <c r="O20" s="429">
        <f>SUM(M20:N20)</f>
        <v>0</v>
      </c>
      <c r="P20" s="429"/>
      <c r="Q20" s="429"/>
      <c r="R20" s="429">
        <f>SUM(P20:Q20)</f>
        <v>0</v>
      </c>
      <c r="S20" s="500"/>
      <c r="T20" s="275"/>
      <c r="U20" s="275"/>
      <c r="V20" s="275">
        <f>SUM(T20:U20)</f>
        <v>0</v>
      </c>
      <c r="W20" s="275"/>
      <c r="X20" s="275"/>
      <c r="Y20" s="275">
        <f>SUM(W20:X20)</f>
        <v>0</v>
      </c>
      <c r="Z20" s="275"/>
      <c r="AA20" s="275"/>
      <c r="AB20" s="275">
        <f>SUM(Z20:AA20)</f>
        <v>0</v>
      </c>
      <c r="AC20" s="275"/>
      <c r="AD20" s="275"/>
      <c r="AE20" s="275">
        <f>SUM(AC20:AD20)</f>
        <v>0</v>
      </c>
      <c r="AF20" s="500"/>
      <c r="AG20" s="275"/>
      <c r="AH20" s="275"/>
      <c r="AI20" s="275">
        <f>SUM(AG20:AH20)</f>
        <v>0</v>
      </c>
      <c r="AJ20" s="275"/>
      <c r="AK20" s="275"/>
      <c r="AL20" s="275">
        <f>SUM(AJ20:AK20)</f>
        <v>0</v>
      </c>
      <c r="AM20" s="275"/>
      <c r="AN20" s="275"/>
      <c r="AO20" s="275">
        <f>SUM(AM20:AN20)</f>
        <v>0</v>
      </c>
      <c r="AP20" s="275"/>
      <c r="AQ20" s="275"/>
      <c r="AR20" s="275">
        <f>SUM(AP20:AQ20)</f>
        <v>0</v>
      </c>
      <c r="AS20" s="500"/>
      <c r="AT20" s="275"/>
      <c r="AU20" s="275"/>
      <c r="AV20" s="275">
        <f>SUM(AT20:AU20)</f>
        <v>0</v>
      </c>
      <c r="AW20" s="567">
        <f t="shared" si="31"/>
        <v>0</v>
      </c>
      <c r="AX20" s="567">
        <f t="shared" si="32"/>
        <v>0</v>
      </c>
      <c r="AY20" s="567">
        <f t="shared" si="33"/>
        <v>0</v>
      </c>
      <c r="AZ20" s="159"/>
      <c r="BA20" s="159"/>
      <c r="BB20" s="275">
        <f>SUM(AZ20:BA20)</f>
        <v>0</v>
      </c>
      <c r="BC20" s="275"/>
      <c r="BD20" s="275"/>
      <c r="BE20" s="275">
        <f>SUM(BC20:BD20)</f>
        <v>0</v>
      </c>
      <c r="BF20" s="521"/>
      <c r="BG20" s="605">
        <f t="shared" si="52"/>
        <v>40</v>
      </c>
      <c r="BH20" s="533">
        <f t="shared" si="53"/>
        <v>0</v>
      </c>
      <c r="BI20" s="533">
        <f t="shared" si="34"/>
        <v>0</v>
      </c>
      <c r="BJ20" s="533">
        <f t="shared" si="35"/>
        <v>0</v>
      </c>
      <c r="BK20" s="533">
        <f t="shared" si="36"/>
        <v>0</v>
      </c>
      <c r="BL20" s="533">
        <f t="shared" si="37"/>
        <v>0</v>
      </c>
      <c r="BM20" s="533">
        <f t="shared" si="38"/>
        <v>0</v>
      </c>
      <c r="BN20" s="533">
        <f t="shared" si="54"/>
        <v>0</v>
      </c>
      <c r="BO20" s="533">
        <f t="shared" si="39"/>
        <v>0</v>
      </c>
      <c r="BP20" s="533">
        <f t="shared" si="40"/>
        <v>0</v>
      </c>
      <c r="BQ20" s="533">
        <f t="shared" si="41"/>
        <v>0</v>
      </c>
      <c r="BR20" s="533">
        <f t="shared" si="42"/>
        <v>0</v>
      </c>
      <c r="BS20" s="533">
        <f t="shared" si="43"/>
        <v>0</v>
      </c>
      <c r="BT20" s="533">
        <f t="shared" si="55"/>
        <v>0</v>
      </c>
      <c r="BU20" s="533">
        <f t="shared" si="44"/>
        <v>0</v>
      </c>
      <c r="BV20" s="533">
        <f t="shared" si="45"/>
        <v>0</v>
      </c>
      <c r="BW20" s="536">
        <f t="shared" si="56"/>
        <v>0</v>
      </c>
      <c r="BX20" s="536">
        <f t="shared" si="46"/>
        <v>0</v>
      </c>
      <c r="BY20" s="536">
        <f t="shared" si="47"/>
        <v>0</v>
      </c>
      <c r="CA20" s="563">
        <f t="shared" si="57"/>
        <v>0</v>
      </c>
      <c r="CB20" s="563">
        <f t="shared" si="48"/>
        <v>0</v>
      </c>
      <c r="CC20" s="563">
        <f t="shared" si="49"/>
        <v>0</v>
      </c>
      <c r="CD20" s="563">
        <f t="shared" si="58"/>
        <v>0</v>
      </c>
      <c r="CE20" s="563">
        <f t="shared" si="50"/>
        <v>0</v>
      </c>
      <c r="CF20" s="563">
        <f t="shared" si="51"/>
        <v>0</v>
      </c>
    </row>
    <row r="21" spans="1:84">
      <c r="A21" s="149"/>
      <c r="C21" s="151"/>
      <c r="D21" s="151"/>
      <c r="E21" s="288"/>
      <c r="F21" s="588">
        <f>SUM(F17:F20)</f>
        <v>160</v>
      </c>
      <c r="G21" s="276">
        <f t="shared" ref="G21:BE21" si="59">SUM(G17:G20)</f>
        <v>0</v>
      </c>
      <c r="H21" s="276">
        <f t="shared" si="59"/>
        <v>0</v>
      </c>
      <c r="I21" s="276">
        <f t="shared" si="59"/>
        <v>0</v>
      </c>
      <c r="J21" s="276">
        <f t="shared" si="59"/>
        <v>0</v>
      </c>
      <c r="K21" s="276">
        <f t="shared" si="59"/>
        <v>0</v>
      </c>
      <c r="L21" s="276">
        <f t="shared" si="59"/>
        <v>0</v>
      </c>
      <c r="M21" s="276">
        <f t="shared" si="59"/>
        <v>0</v>
      </c>
      <c r="N21" s="276">
        <f t="shared" si="59"/>
        <v>0</v>
      </c>
      <c r="O21" s="276">
        <f t="shared" si="59"/>
        <v>0</v>
      </c>
      <c r="P21" s="276">
        <f t="shared" si="59"/>
        <v>0</v>
      </c>
      <c r="Q21" s="276">
        <f t="shared" si="59"/>
        <v>0</v>
      </c>
      <c r="R21" s="276">
        <f t="shared" si="59"/>
        <v>0</v>
      </c>
      <c r="S21" s="501">
        <f t="shared" si="59"/>
        <v>4</v>
      </c>
      <c r="T21" s="276">
        <f t="shared" si="59"/>
        <v>0</v>
      </c>
      <c r="U21" s="276">
        <f t="shared" si="59"/>
        <v>0</v>
      </c>
      <c r="V21" s="276">
        <f t="shared" si="59"/>
        <v>0</v>
      </c>
      <c r="W21" s="276">
        <f t="shared" si="59"/>
        <v>0</v>
      </c>
      <c r="X21" s="276">
        <f t="shared" si="59"/>
        <v>0</v>
      </c>
      <c r="Y21" s="276">
        <f t="shared" si="59"/>
        <v>0</v>
      </c>
      <c r="Z21" s="276">
        <f t="shared" si="59"/>
        <v>0</v>
      </c>
      <c r="AA21" s="276">
        <f t="shared" si="59"/>
        <v>0</v>
      </c>
      <c r="AB21" s="276">
        <f t="shared" si="59"/>
        <v>0</v>
      </c>
      <c r="AC21" s="276">
        <f t="shared" si="59"/>
        <v>0</v>
      </c>
      <c r="AD21" s="276">
        <f t="shared" si="59"/>
        <v>0</v>
      </c>
      <c r="AE21" s="276">
        <f t="shared" si="59"/>
        <v>0</v>
      </c>
      <c r="AF21" s="501">
        <f t="shared" si="59"/>
        <v>6</v>
      </c>
      <c r="AG21" s="276">
        <f t="shared" si="59"/>
        <v>0</v>
      </c>
      <c r="AH21" s="276">
        <f t="shared" si="59"/>
        <v>0</v>
      </c>
      <c r="AI21" s="276">
        <f t="shared" si="59"/>
        <v>0</v>
      </c>
      <c r="AJ21" s="276">
        <f t="shared" si="59"/>
        <v>0</v>
      </c>
      <c r="AK21" s="276">
        <f t="shared" si="59"/>
        <v>0</v>
      </c>
      <c r="AL21" s="276">
        <f t="shared" si="59"/>
        <v>0</v>
      </c>
      <c r="AM21" s="276">
        <f t="shared" si="59"/>
        <v>0</v>
      </c>
      <c r="AN21" s="276">
        <f t="shared" si="59"/>
        <v>0</v>
      </c>
      <c r="AO21" s="276">
        <f t="shared" si="59"/>
        <v>0</v>
      </c>
      <c r="AP21" s="276">
        <f t="shared" si="59"/>
        <v>0</v>
      </c>
      <c r="AQ21" s="276">
        <f t="shared" si="59"/>
        <v>0</v>
      </c>
      <c r="AR21" s="276">
        <f t="shared" si="59"/>
        <v>0</v>
      </c>
      <c r="AS21" s="501">
        <f t="shared" si="59"/>
        <v>5</v>
      </c>
      <c r="AT21" s="276">
        <f t="shared" si="59"/>
        <v>0</v>
      </c>
      <c r="AU21" s="276">
        <f t="shared" si="59"/>
        <v>0</v>
      </c>
      <c r="AV21" s="276">
        <f>SUM(AV17:AV20)</f>
        <v>0</v>
      </c>
      <c r="AW21" s="568">
        <f t="shared" si="59"/>
        <v>0</v>
      </c>
      <c r="AX21" s="568">
        <f t="shared" si="59"/>
        <v>0</v>
      </c>
      <c r="AY21" s="568">
        <f t="shared" si="59"/>
        <v>0</v>
      </c>
      <c r="AZ21" s="276">
        <f t="shared" si="59"/>
        <v>0</v>
      </c>
      <c r="BA21" s="276">
        <f t="shared" si="59"/>
        <v>0</v>
      </c>
      <c r="BB21" s="276">
        <f t="shared" si="59"/>
        <v>0</v>
      </c>
      <c r="BC21" s="276">
        <f t="shared" si="59"/>
        <v>0</v>
      </c>
      <c r="BD21" s="276">
        <f t="shared" si="59"/>
        <v>0</v>
      </c>
      <c r="BE21" s="276">
        <f t="shared" si="59"/>
        <v>0</v>
      </c>
      <c r="BF21" s="522"/>
      <c r="BG21" s="605">
        <f t="shared" si="52"/>
        <v>175</v>
      </c>
      <c r="BH21" s="533">
        <f t="shared" si="53"/>
        <v>0</v>
      </c>
      <c r="BI21" s="533">
        <f t="shared" si="34"/>
        <v>0</v>
      </c>
      <c r="BJ21" s="533">
        <f t="shared" si="35"/>
        <v>0</v>
      </c>
      <c r="BK21" s="533">
        <f t="shared" si="36"/>
        <v>0</v>
      </c>
      <c r="BL21" s="533">
        <f t="shared" si="37"/>
        <v>0</v>
      </c>
      <c r="BM21" s="533">
        <f t="shared" si="38"/>
        <v>0</v>
      </c>
      <c r="BN21" s="533">
        <f t="shared" si="54"/>
        <v>0</v>
      </c>
      <c r="BO21" s="533">
        <f t="shared" si="39"/>
        <v>0</v>
      </c>
      <c r="BP21" s="533">
        <f t="shared" si="40"/>
        <v>0</v>
      </c>
      <c r="BQ21" s="533">
        <f t="shared" si="41"/>
        <v>0</v>
      </c>
      <c r="BR21" s="533">
        <f t="shared" si="42"/>
        <v>0</v>
      </c>
      <c r="BS21" s="533">
        <f t="shared" si="43"/>
        <v>0</v>
      </c>
      <c r="BT21" s="533">
        <f t="shared" si="55"/>
        <v>0</v>
      </c>
      <c r="BU21" s="533">
        <f t="shared" si="44"/>
        <v>0</v>
      </c>
      <c r="BV21" s="533">
        <f t="shared" si="45"/>
        <v>0</v>
      </c>
      <c r="BW21" s="536">
        <f t="shared" si="56"/>
        <v>0</v>
      </c>
      <c r="BX21" s="536">
        <f t="shared" si="46"/>
        <v>0</v>
      </c>
      <c r="BY21" s="536">
        <f t="shared" si="47"/>
        <v>0</v>
      </c>
      <c r="CA21" s="563">
        <f t="shared" si="57"/>
        <v>0</v>
      </c>
      <c r="CB21" s="563">
        <f t="shared" si="48"/>
        <v>0</v>
      </c>
      <c r="CC21" s="563">
        <f t="shared" si="49"/>
        <v>0</v>
      </c>
      <c r="CD21" s="563">
        <f t="shared" si="58"/>
        <v>0</v>
      </c>
      <c r="CE21" s="563">
        <f t="shared" si="50"/>
        <v>0</v>
      </c>
      <c r="CF21" s="563">
        <f t="shared" si="51"/>
        <v>0</v>
      </c>
    </row>
    <row r="22" spans="1:84">
      <c r="A22" s="149"/>
      <c r="C22" s="151"/>
      <c r="D22" s="151"/>
      <c r="E22" s="288"/>
      <c r="F22" s="588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501"/>
      <c r="T22" s="276"/>
      <c r="U22" s="276"/>
      <c r="V22" s="276"/>
      <c r="W22" s="276"/>
      <c r="X22" s="276"/>
      <c r="Y22" s="276"/>
      <c r="Z22" s="276"/>
      <c r="AA22" s="276"/>
      <c r="AB22" s="276"/>
      <c r="AC22" s="276"/>
      <c r="AD22" s="276"/>
      <c r="AE22" s="276"/>
      <c r="AF22" s="501"/>
      <c r="AG22" s="276"/>
      <c r="AH22" s="276"/>
      <c r="AI22" s="276"/>
      <c r="AJ22" s="276"/>
      <c r="AK22" s="276"/>
      <c r="AL22" s="276"/>
      <c r="AM22" s="276"/>
      <c r="AN22" s="276"/>
      <c r="AO22" s="276"/>
      <c r="AP22" s="276"/>
      <c r="AQ22" s="276"/>
      <c r="AR22" s="276"/>
      <c r="AS22" s="501"/>
      <c r="AT22" s="276"/>
      <c r="AU22" s="276"/>
      <c r="AV22" s="276"/>
      <c r="AW22" s="568"/>
      <c r="AX22" s="568"/>
      <c r="AY22" s="568"/>
      <c r="AZ22" s="276"/>
      <c r="BA22" s="276"/>
      <c r="BB22" s="276"/>
      <c r="BC22" s="276"/>
      <c r="BD22" s="276"/>
      <c r="BE22" s="276"/>
      <c r="BF22" s="522"/>
      <c r="BW22" s="536"/>
      <c r="BX22" s="536"/>
      <c r="BY22" s="536"/>
      <c r="CA22" s="702"/>
      <c r="CB22" s="702"/>
      <c r="CC22" s="702"/>
      <c r="CD22" s="702"/>
      <c r="CE22" s="702"/>
      <c r="CF22" s="702"/>
    </row>
    <row r="23" spans="1:84">
      <c r="A23" s="149"/>
      <c r="B23" s="456" t="s">
        <v>1086</v>
      </c>
      <c r="C23" s="151" t="s">
        <v>484</v>
      </c>
      <c r="D23" s="151"/>
      <c r="E23" s="374" t="s">
        <v>1085</v>
      </c>
      <c r="F23" s="586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 t="s">
        <v>74</v>
      </c>
      <c r="R23" s="273"/>
      <c r="S23" s="499"/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499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 t="s">
        <v>74</v>
      </c>
      <c r="AR23" s="273"/>
      <c r="AS23" s="499"/>
      <c r="AT23" s="273"/>
      <c r="AU23" s="273" t="s">
        <v>74</v>
      </c>
      <c r="AV23" s="273"/>
      <c r="AW23" s="566"/>
      <c r="AX23" s="566"/>
      <c r="AY23" s="566"/>
      <c r="AZ23" s="149"/>
      <c r="BA23" s="149" t="s">
        <v>74</v>
      </c>
      <c r="BB23" s="149" t="s">
        <v>74</v>
      </c>
      <c r="BC23" s="273"/>
      <c r="BD23" s="273"/>
      <c r="BE23" s="273"/>
      <c r="BF23" s="520"/>
      <c r="CA23" s="702"/>
      <c r="CB23" s="702"/>
      <c r="CC23" s="702"/>
      <c r="CD23" s="702"/>
      <c r="CE23" s="702"/>
      <c r="CF23" s="702"/>
    </row>
    <row r="24" spans="1:84">
      <c r="A24" s="149"/>
      <c r="B24" s="151"/>
      <c r="C24" s="151"/>
      <c r="D24" s="151"/>
      <c r="E24" s="288" t="s">
        <v>77</v>
      </c>
      <c r="F24" s="587">
        <v>30</v>
      </c>
      <c r="G24" s="429">
        <v>6</v>
      </c>
      <c r="H24" s="429"/>
      <c r="I24" s="429">
        <f>SUM(G24:H24)</f>
        <v>6</v>
      </c>
      <c r="J24" s="429">
        <v>5</v>
      </c>
      <c r="K24" s="429"/>
      <c r="L24" s="429">
        <f>SUM(J24:K24)</f>
        <v>5</v>
      </c>
      <c r="M24" s="429">
        <v>2</v>
      </c>
      <c r="N24" s="429"/>
      <c r="O24" s="429">
        <f>SUM(M24:N24)</f>
        <v>2</v>
      </c>
      <c r="P24" s="429">
        <v>15</v>
      </c>
      <c r="Q24" s="429">
        <v>2</v>
      </c>
      <c r="R24" s="429">
        <f>SUM(P24:Q24)</f>
        <v>17</v>
      </c>
      <c r="S24" s="500"/>
      <c r="T24" s="275"/>
      <c r="U24" s="275"/>
      <c r="V24" s="275">
        <f>SUM(T24:U24)</f>
        <v>0</v>
      </c>
      <c r="W24" s="275"/>
      <c r="X24" s="275"/>
      <c r="Y24" s="275">
        <f>SUM(W24:X24)</f>
        <v>0</v>
      </c>
      <c r="Z24" s="275"/>
      <c r="AA24" s="275"/>
      <c r="AB24" s="275">
        <f>SUM(Z24:AA24)</f>
        <v>0</v>
      </c>
      <c r="AC24" s="275"/>
      <c r="AD24" s="275"/>
      <c r="AE24" s="275">
        <f>SUM(AC24:AD24)</f>
        <v>0</v>
      </c>
      <c r="AF24" s="500"/>
      <c r="AG24" s="275"/>
      <c r="AH24" s="275"/>
      <c r="AI24" s="275">
        <f>SUM(AG24:AH24)</f>
        <v>0</v>
      </c>
      <c r="AJ24" s="275"/>
      <c r="AK24" s="275">
        <v>0</v>
      </c>
      <c r="AL24" s="275">
        <f>SUM(AJ24:AK24)</f>
        <v>0</v>
      </c>
      <c r="AM24" s="275"/>
      <c r="AN24" s="275"/>
      <c r="AO24" s="275">
        <f>SUM(AM24:AN24)</f>
        <v>0</v>
      </c>
      <c r="AP24" s="275"/>
      <c r="AQ24" s="275"/>
      <c r="AR24" s="275">
        <f>SUM(AP24:AQ24)</f>
        <v>0</v>
      </c>
      <c r="AS24" s="500"/>
      <c r="AT24" s="275"/>
      <c r="AU24" s="275"/>
      <c r="AV24" s="275">
        <f>SUM(AT24:AU24)</f>
        <v>0</v>
      </c>
      <c r="AW24" s="567">
        <f t="shared" ref="AW24:AW27" si="60">SUM(G24,J24,M24,P24,T24,W24,Z24,AC24,AG24,AJ24,AM24,AP24,AT24)</f>
        <v>28</v>
      </c>
      <c r="AX24" s="567">
        <f t="shared" ref="AX24:AX27" si="61">SUM(H24,K24,N24,Q24,U24,X24,AA24,AD24,AH24,AK24,AN24,AQ24,AU24)</f>
        <v>2</v>
      </c>
      <c r="AY24" s="567">
        <f t="shared" ref="AY24:AY27" si="62">SUM(I24,L24,O24,R24,V24,Y24,AB24,AE24,AI24,AL24,AO24,AR24,AV24)</f>
        <v>30</v>
      </c>
      <c r="AZ24" s="159"/>
      <c r="BA24" s="159"/>
      <c r="BB24" s="275">
        <f>SUM(AZ24:BA24)</f>
        <v>0</v>
      </c>
      <c r="BC24" s="275"/>
      <c r="BD24" s="275"/>
      <c r="BE24" s="275">
        <f>SUM(BC24:BD24)</f>
        <v>0</v>
      </c>
      <c r="BF24" s="521"/>
      <c r="BG24" s="605">
        <f>SUM(F24,S24,AF24,AS24)</f>
        <v>30</v>
      </c>
      <c r="BH24" s="533">
        <f>SUM(G24,T24,AG24)</f>
        <v>6</v>
      </c>
      <c r="BI24" s="533">
        <f t="shared" ref="BI24:BI28" si="63">SUM(H24,U24,AH24)</f>
        <v>0</v>
      </c>
      <c r="BJ24" s="533">
        <f t="shared" ref="BJ24:BJ28" si="64">SUM(I24,V24,AI24)</f>
        <v>6</v>
      </c>
      <c r="BK24" s="533">
        <f t="shared" ref="BK24:BK28" si="65">SUM(J24,W24,AJ24)</f>
        <v>5</v>
      </c>
      <c r="BL24" s="533">
        <f t="shared" ref="BL24:BL28" si="66">SUM(K24,X24,AK24)</f>
        <v>0</v>
      </c>
      <c r="BM24" s="533">
        <f t="shared" ref="BM24:BM28" si="67">SUM(L24,Y24,AL24)</f>
        <v>5</v>
      </c>
      <c r="BN24" s="533">
        <f>SUM(M24,Z24,AM24)</f>
        <v>2</v>
      </c>
      <c r="BO24" s="533">
        <f t="shared" ref="BO24:BO28" si="68">SUM(N24,AA24,AN24)</f>
        <v>0</v>
      </c>
      <c r="BP24" s="533">
        <f t="shared" ref="BP24:BP28" si="69">SUM(O24,AB24,AO24)</f>
        <v>2</v>
      </c>
      <c r="BQ24" s="533">
        <f t="shared" ref="BQ24:BQ28" si="70">SUM(P24,AC24,AP24)</f>
        <v>15</v>
      </c>
      <c r="BR24" s="533">
        <f t="shared" ref="BR24:BR28" si="71">SUM(Q24,AD24,AQ24)</f>
        <v>2</v>
      </c>
      <c r="BS24" s="533">
        <f t="shared" ref="BS24:BS28" si="72">SUM(R24,AE24,AR24)</f>
        <v>17</v>
      </c>
      <c r="BT24" s="533">
        <f>AT24</f>
        <v>0</v>
      </c>
      <c r="BU24" s="533">
        <f t="shared" ref="BU24:BU28" si="73">AU24</f>
        <v>0</v>
      </c>
      <c r="BV24" s="533">
        <f t="shared" ref="BV24:BV28" si="74">AV24</f>
        <v>0</v>
      </c>
      <c r="BW24" s="536">
        <f>SUM(BH24,BK24,BN24,BQ24,BT24)</f>
        <v>28</v>
      </c>
      <c r="BX24" s="536">
        <f t="shared" ref="BX24:BX28" si="75">SUM(BI24,BL24,BO24,BR24,BU24)</f>
        <v>2</v>
      </c>
      <c r="BY24" s="536">
        <f t="shared" ref="BY24:BY28" si="76">SUM(BJ24,BM24,BP24,BS24,BV24)</f>
        <v>30</v>
      </c>
      <c r="BZ24" t="s">
        <v>74</v>
      </c>
      <c r="CA24" s="702">
        <f>AZ24</f>
        <v>0</v>
      </c>
      <c r="CB24" s="702">
        <f t="shared" ref="CB24:CB28" si="77">BA24</f>
        <v>0</v>
      </c>
      <c r="CC24" s="702">
        <f t="shared" ref="CC24:CC28" si="78">BB24</f>
        <v>0</v>
      </c>
      <c r="CD24" s="702">
        <f>BC24</f>
        <v>0</v>
      </c>
      <c r="CE24" s="702">
        <f t="shared" ref="CE24:CE28" si="79">BD24</f>
        <v>0</v>
      </c>
      <c r="CF24" s="702">
        <f t="shared" ref="CF24:CF28" si="80">BE24</f>
        <v>0</v>
      </c>
    </row>
    <row r="25" spans="1:84">
      <c r="A25" s="149"/>
      <c r="B25" s="151"/>
      <c r="C25" s="151"/>
      <c r="D25" s="151"/>
      <c r="E25" s="288" t="s">
        <v>78</v>
      </c>
      <c r="F25" s="587">
        <v>30</v>
      </c>
      <c r="G25" s="429">
        <v>1</v>
      </c>
      <c r="H25" s="429"/>
      <c r="I25" s="429">
        <f>SUM(G25:H25)</f>
        <v>1</v>
      </c>
      <c r="J25" s="429">
        <v>2</v>
      </c>
      <c r="K25" s="429"/>
      <c r="L25" s="429">
        <f>SUM(J25:K25)</f>
        <v>2</v>
      </c>
      <c r="M25" s="429"/>
      <c r="N25" s="429">
        <v>1</v>
      </c>
      <c r="O25" s="429">
        <f>SUM(M25:N25)</f>
        <v>1</v>
      </c>
      <c r="P25" s="429">
        <v>9</v>
      </c>
      <c r="Q25" s="429">
        <v>3</v>
      </c>
      <c r="R25" s="429">
        <f>SUM(P25:Q25)</f>
        <v>12</v>
      </c>
      <c r="S25" s="500"/>
      <c r="T25" s="275"/>
      <c r="U25" s="275"/>
      <c r="V25" s="275">
        <f>SUM(T25:U25)</f>
        <v>0</v>
      </c>
      <c r="W25" s="275"/>
      <c r="X25" s="275"/>
      <c r="Y25" s="275">
        <f>SUM(W25:X25)</f>
        <v>0</v>
      </c>
      <c r="Z25" s="275"/>
      <c r="AA25" s="275"/>
      <c r="AB25" s="275">
        <f>SUM(Z25:AA25)</f>
        <v>0</v>
      </c>
      <c r="AC25" s="275"/>
      <c r="AD25" s="275"/>
      <c r="AE25" s="275">
        <f>SUM(AC25:AD25)</f>
        <v>0</v>
      </c>
      <c r="AF25" s="500"/>
      <c r="AG25" s="275"/>
      <c r="AH25" s="275"/>
      <c r="AI25" s="275">
        <f>SUM(AG25:AH25)</f>
        <v>0</v>
      </c>
      <c r="AJ25" s="275"/>
      <c r="AK25" s="275"/>
      <c r="AL25" s="275">
        <f>SUM(AJ25:AK25)</f>
        <v>0</v>
      </c>
      <c r="AM25" s="275"/>
      <c r="AN25" s="275"/>
      <c r="AO25" s="275">
        <f>SUM(AM25:AN25)</f>
        <v>0</v>
      </c>
      <c r="AP25" s="275"/>
      <c r="AQ25" s="275"/>
      <c r="AR25" s="275">
        <f>SUM(AP25:AQ25)</f>
        <v>0</v>
      </c>
      <c r="AS25" s="500"/>
      <c r="AT25" s="275"/>
      <c r="AU25" s="275"/>
      <c r="AV25" s="275">
        <f>SUM(AT25:AU25)</f>
        <v>0</v>
      </c>
      <c r="AW25" s="567">
        <f t="shared" si="60"/>
        <v>12</v>
      </c>
      <c r="AX25" s="567">
        <f t="shared" si="61"/>
        <v>4</v>
      </c>
      <c r="AY25" s="567">
        <f t="shared" si="62"/>
        <v>16</v>
      </c>
      <c r="AZ25" s="159"/>
      <c r="BA25" s="159"/>
      <c r="BB25" s="275">
        <f>SUM(AZ25:BA25)</f>
        <v>0</v>
      </c>
      <c r="BC25" s="275"/>
      <c r="BD25" s="275"/>
      <c r="BE25" s="275">
        <f>SUM(BC25:BD25)</f>
        <v>0</v>
      </c>
      <c r="BF25" s="521"/>
      <c r="BG25" s="605">
        <f t="shared" ref="BG25:BG28" si="81">SUM(F25,S25,AF25,AS25)</f>
        <v>30</v>
      </c>
      <c r="BH25" s="533">
        <f t="shared" ref="BH25:BH28" si="82">SUM(G25,T25,AG25)</f>
        <v>1</v>
      </c>
      <c r="BI25" s="533">
        <f t="shared" si="63"/>
        <v>0</v>
      </c>
      <c r="BJ25" s="533">
        <f t="shared" si="64"/>
        <v>1</v>
      </c>
      <c r="BK25" s="533">
        <f t="shared" si="65"/>
        <v>2</v>
      </c>
      <c r="BL25" s="533">
        <f t="shared" si="66"/>
        <v>0</v>
      </c>
      <c r="BM25" s="533">
        <f t="shared" si="67"/>
        <v>2</v>
      </c>
      <c r="BN25" s="533">
        <f t="shared" ref="BN25:BN28" si="83">SUM(M25,Z25,AM25)</f>
        <v>0</v>
      </c>
      <c r="BO25" s="533">
        <f t="shared" si="68"/>
        <v>1</v>
      </c>
      <c r="BP25" s="533">
        <f t="shared" si="69"/>
        <v>1</v>
      </c>
      <c r="BQ25" s="533">
        <f t="shared" si="70"/>
        <v>9</v>
      </c>
      <c r="BR25" s="533">
        <f t="shared" si="71"/>
        <v>3</v>
      </c>
      <c r="BS25" s="533">
        <f t="shared" si="72"/>
        <v>12</v>
      </c>
      <c r="BT25" s="533">
        <f t="shared" ref="BT25:BT28" si="84">AT25</f>
        <v>0</v>
      </c>
      <c r="BU25" s="533">
        <f t="shared" si="73"/>
        <v>0</v>
      </c>
      <c r="BV25" s="533">
        <f t="shared" si="74"/>
        <v>0</v>
      </c>
      <c r="BW25" s="536">
        <f t="shared" ref="BW25:BW28" si="85">SUM(BH25,BK25,BN25,BQ25,BT25)</f>
        <v>12</v>
      </c>
      <c r="BX25" s="536">
        <f t="shared" si="75"/>
        <v>4</v>
      </c>
      <c r="BY25" s="536">
        <f t="shared" si="76"/>
        <v>16</v>
      </c>
      <c r="CA25" s="702">
        <f t="shared" ref="CA25:CA28" si="86">AZ25</f>
        <v>0</v>
      </c>
      <c r="CB25" s="702">
        <f t="shared" si="77"/>
        <v>0</v>
      </c>
      <c r="CC25" s="702">
        <f t="shared" si="78"/>
        <v>0</v>
      </c>
      <c r="CD25" s="702">
        <f t="shared" ref="CD25:CD28" si="87">BC25</f>
        <v>0</v>
      </c>
      <c r="CE25" s="702">
        <f t="shared" si="79"/>
        <v>0</v>
      </c>
      <c r="CF25" s="702">
        <f t="shared" si="80"/>
        <v>0</v>
      </c>
    </row>
    <row r="26" spans="1:84">
      <c r="A26" s="149"/>
      <c r="B26" s="151"/>
      <c r="C26" s="151"/>
      <c r="D26" s="151"/>
      <c r="E26" s="288" t="s">
        <v>79</v>
      </c>
      <c r="F26" s="587"/>
      <c r="G26" s="429"/>
      <c r="H26" s="429"/>
      <c r="I26" s="429">
        <f>SUM(G26:H26)</f>
        <v>0</v>
      </c>
      <c r="J26" s="429"/>
      <c r="K26" s="429"/>
      <c r="L26" s="429">
        <f>SUM(J26:K26)</f>
        <v>0</v>
      </c>
      <c r="M26" s="429"/>
      <c r="N26" s="429"/>
      <c r="O26" s="429">
        <f>SUM(M26:N26)</f>
        <v>0</v>
      </c>
      <c r="P26" s="429"/>
      <c r="Q26" s="429"/>
      <c r="R26" s="429">
        <f>SUM(P26:Q26)</f>
        <v>0</v>
      </c>
      <c r="S26" s="500"/>
      <c r="T26" s="275"/>
      <c r="U26" s="275"/>
      <c r="V26" s="275">
        <f>SUM(T26:U26)</f>
        <v>0</v>
      </c>
      <c r="W26" s="275"/>
      <c r="X26" s="275"/>
      <c r="Y26" s="275">
        <f>SUM(W26:X26)</f>
        <v>0</v>
      </c>
      <c r="Z26" s="275"/>
      <c r="AA26" s="275"/>
      <c r="AB26" s="275">
        <f>SUM(Z26:AA26)</f>
        <v>0</v>
      </c>
      <c r="AC26" s="275"/>
      <c r="AD26" s="275"/>
      <c r="AE26" s="275">
        <f>SUM(AC26:AD26)</f>
        <v>0</v>
      </c>
      <c r="AF26" s="500"/>
      <c r="AG26" s="275"/>
      <c r="AH26" s="275"/>
      <c r="AI26" s="275">
        <f>SUM(AG26:AH26)</f>
        <v>0</v>
      </c>
      <c r="AJ26" s="275"/>
      <c r="AK26" s="275"/>
      <c r="AL26" s="275">
        <f>SUM(AJ26:AK26)</f>
        <v>0</v>
      </c>
      <c r="AM26" s="275"/>
      <c r="AN26" s="275"/>
      <c r="AO26" s="275">
        <f>SUM(AM26:AN26)</f>
        <v>0</v>
      </c>
      <c r="AP26" s="275"/>
      <c r="AQ26" s="275"/>
      <c r="AR26" s="275">
        <f>SUM(AP26:AQ26)</f>
        <v>0</v>
      </c>
      <c r="AS26" s="500"/>
      <c r="AT26" s="275"/>
      <c r="AU26" s="275"/>
      <c r="AV26" s="275">
        <f>SUM(AT26:AU26)</f>
        <v>0</v>
      </c>
      <c r="AW26" s="567">
        <f t="shared" si="60"/>
        <v>0</v>
      </c>
      <c r="AX26" s="567">
        <f t="shared" si="61"/>
        <v>0</v>
      </c>
      <c r="AY26" s="567">
        <f t="shared" si="62"/>
        <v>0</v>
      </c>
      <c r="AZ26" s="159"/>
      <c r="BA26" s="159"/>
      <c r="BB26" s="275">
        <f>SUM(AZ26:BA26)</f>
        <v>0</v>
      </c>
      <c r="BC26" s="275"/>
      <c r="BD26" s="275"/>
      <c r="BE26" s="275">
        <f>SUM(BC26:BD26)</f>
        <v>0</v>
      </c>
      <c r="BF26" s="521"/>
      <c r="BG26" s="605">
        <f t="shared" si="81"/>
        <v>0</v>
      </c>
      <c r="BH26" s="533">
        <f t="shared" si="82"/>
        <v>0</v>
      </c>
      <c r="BI26" s="533">
        <f t="shared" si="63"/>
        <v>0</v>
      </c>
      <c r="BJ26" s="533">
        <f t="shared" si="64"/>
        <v>0</v>
      </c>
      <c r="BK26" s="533">
        <f t="shared" si="65"/>
        <v>0</v>
      </c>
      <c r="BL26" s="533">
        <f t="shared" si="66"/>
        <v>0</v>
      </c>
      <c r="BM26" s="533">
        <f t="shared" si="67"/>
        <v>0</v>
      </c>
      <c r="BN26" s="533">
        <f t="shared" si="83"/>
        <v>0</v>
      </c>
      <c r="BO26" s="533">
        <f t="shared" si="68"/>
        <v>0</v>
      </c>
      <c r="BP26" s="533">
        <f t="shared" si="69"/>
        <v>0</v>
      </c>
      <c r="BQ26" s="533">
        <f t="shared" si="70"/>
        <v>0</v>
      </c>
      <c r="BR26" s="533">
        <f t="shared" si="71"/>
        <v>0</v>
      </c>
      <c r="BS26" s="533">
        <f t="shared" si="72"/>
        <v>0</v>
      </c>
      <c r="BT26" s="533">
        <f t="shared" si="84"/>
        <v>0</v>
      </c>
      <c r="BU26" s="533">
        <f t="shared" si="73"/>
        <v>0</v>
      </c>
      <c r="BV26" s="533">
        <f t="shared" si="74"/>
        <v>0</v>
      </c>
      <c r="BW26" s="536">
        <f t="shared" si="85"/>
        <v>0</v>
      </c>
      <c r="BX26" s="536">
        <f t="shared" si="75"/>
        <v>0</v>
      </c>
      <c r="BY26" s="536">
        <f t="shared" si="76"/>
        <v>0</v>
      </c>
      <c r="CA26" s="702">
        <f t="shared" si="86"/>
        <v>0</v>
      </c>
      <c r="CB26" s="702">
        <f t="shared" si="77"/>
        <v>0</v>
      </c>
      <c r="CC26" s="702">
        <f t="shared" si="78"/>
        <v>0</v>
      </c>
      <c r="CD26" s="702">
        <f t="shared" si="87"/>
        <v>0</v>
      </c>
      <c r="CE26" s="702">
        <f t="shared" si="79"/>
        <v>0</v>
      </c>
      <c r="CF26" s="702">
        <f t="shared" si="80"/>
        <v>0</v>
      </c>
    </row>
    <row r="27" spans="1:84">
      <c r="A27" s="149"/>
      <c r="B27" s="151"/>
      <c r="C27" s="151" t="s">
        <v>74</v>
      </c>
      <c r="D27" s="151"/>
      <c r="E27" s="288" t="s">
        <v>80</v>
      </c>
      <c r="F27" s="587"/>
      <c r="G27" s="429"/>
      <c r="H27" s="429"/>
      <c r="I27" s="429">
        <f>SUM(G27:H27)</f>
        <v>0</v>
      </c>
      <c r="J27" s="429"/>
      <c r="K27" s="429"/>
      <c r="L27" s="429">
        <f>SUM(J27:K27)</f>
        <v>0</v>
      </c>
      <c r="M27" s="429"/>
      <c r="N27" s="429"/>
      <c r="O27" s="429">
        <f>SUM(M27:N27)</f>
        <v>0</v>
      </c>
      <c r="P27" s="429"/>
      <c r="Q27" s="429"/>
      <c r="R27" s="429">
        <f>SUM(P27:Q27)</f>
        <v>0</v>
      </c>
      <c r="S27" s="500"/>
      <c r="T27" s="275"/>
      <c r="U27" s="275"/>
      <c r="V27" s="275">
        <f>SUM(T27:U27)</f>
        <v>0</v>
      </c>
      <c r="W27" s="275"/>
      <c r="X27" s="275"/>
      <c r="Y27" s="275">
        <f>SUM(W27:X27)</f>
        <v>0</v>
      </c>
      <c r="Z27" s="275"/>
      <c r="AA27" s="275"/>
      <c r="AB27" s="275">
        <f>SUM(Z27:AA27)</f>
        <v>0</v>
      </c>
      <c r="AC27" s="275"/>
      <c r="AD27" s="275"/>
      <c r="AE27" s="275">
        <f>SUM(AC27:AD27)</f>
        <v>0</v>
      </c>
      <c r="AF27" s="500"/>
      <c r="AG27" s="275"/>
      <c r="AH27" s="275"/>
      <c r="AI27" s="275">
        <f>SUM(AG27:AH27)</f>
        <v>0</v>
      </c>
      <c r="AJ27" s="275"/>
      <c r="AK27" s="275"/>
      <c r="AL27" s="275">
        <f>SUM(AJ27:AK27)</f>
        <v>0</v>
      </c>
      <c r="AM27" s="275"/>
      <c r="AN27" s="275"/>
      <c r="AO27" s="275">
        <f>SUM(AM27:AN27)</f>
        <v>0</v>
      </c>
      <c r="AP27" s="275"/>
      <c r="AQ27" s="275"/>
      <c r="AR27" s="275">
        <f>SUM(AP27:AQ27)</f>
        <v>0</v>
      </c>
      <c r="AS27" s="500"/>
      <c r="AT27" s="275"/>
      <c r="AU27" s="275"/>
      <c r="AV27" s="275">
        <f>SUM(AT27:AU27)</f>
        <v>0</v>
      </c>
      <c r="AW27" s="567">
        <f t="shared" si="60"/>
        <v>0</v>
      </c>
      <c r="AX27" s="567">
        <f t="shared" si="61"/>
        <v>0</v>
      </c>
      <c r="AY27" s="567">
        <f t="shared" si="62"/>
        <v>0</v>
      </c>
      <c r="AZ27" s="159"/>
      <c r="BA27" s="159"/>
      <c r="BB27" s="275">
        <f>SUM(AZ27:BA27)</f>
        <v>0</v>
      </c>
      <c r="BC27" s="275"/>
      <c r="BD27" s="275"/>
      <c r="BE27" s="275">
        <f>SUM(BC27:BD27)</f>
        <v>0</v>
      </c>
      <c r="BF27" s="521"/>
      <c r="BG27" s="605">
        <f t="shared" si="81"/>
        <v>0</v>
      </c>
      <c r="BH27" s="533">
        <f t="shared" si="82"/>
        <v>0</v>
      </c>
      <c r="BI27" s="533">
        <f t="shared" si="63"/>
        <v>0</v>
      </c>
      <c r="BJ27" s="533">
        <f t="shared" si="64"/>
        <v>0</v>
      </c>
      <c r="BK27" s="533">
        <f t="shared" si="65"/>
        <v>0</v>
      </c>
      <c r="BL27" s="533">
        <f t="shared" si="66"/>
        <v>0</v>
      </c>
      <c r="BM27" s="533">
        <f t="shared" si="67"/>
        <v>0</v>
      </c>
      <c r="BN27" s="533">
        <f t="shared" si="83"/>
        <v>0</v>
      </c>
      <c r="BO27" s="533">
        <f t="shared" si="68"/>
        <v>0</v>
      </c>
      <c r="BP27" s="533">
        <f t="shared" si="69"/>
        <v>0</v>
      </c>
      <c r="BQ27" s="533">
        <f t="shared" si="70"/>
        <v>0</v>
      </c>
      <c r="BR27" s="533">
        <f t="shared" si="71"/>
        <v>0</v>
      </c>
      <c r="BS27" s="533">
        <f t="shared" si="72"/>
        <v>0</v>
      </c>
      <c r="BT27" s="533">
        <f t="shared" si="84"/>
        <v>0</v>
      </c>
      <c r="BU27" s="533">
        <f t="shared" si="73"/>
        <v>0</v>
      </c>
      <c r="BV27" s="533">
        <f t="shared" si="74"/>
        <v>0</v>
      </c>
      <c r="BW27" s="536">
        <f t="shared" si="85"/>
        <v>0</v>
      </c>
      <c r="BX27" s="536">
        <f t="shared" si="75"/>
        <v>0</v>
      </c>
      <c r="BY27" s="536">
        <f t="shared" si="76"/>
        <v>0</v>
      </c>
      <c r="CA27" s="702">
        <f t="shared" si="86"/>
        <v>0</v>
      </c>
      <c r="CB27" s="702">
        <f t="shared" si="77"/>
        <v>0</v>
      </c>
      <c r="CC27" s="702">
        <f t="shared" si="78"/>
        <v>0</v>
      </c>
      <c r="CD27" s="702">
        <f t="shared" si="87"/>
        <v>0</v>
      </c>
      <c r="CE27" s="702">
        <f t="shared" si="79"/>
        <v>0</v>
      </c>
      <c r="CF27" s="702">
        <f t="shared" si="80"/>
        <v>0</v>
      </c>
    </row>
    <row r="28" spans="1:84">
      <c r="A28" s="149"/>
      <c r="C28" s="151"/>
      <c r="D28" s="151"/>
      <c r="E28" s="288"/>
      <c r="F28" s="588">
        <f>SUM(F24:F27)</f>
        <v>60</v>
      </c>
      <c r="G28" s="276">
        <f t="shared" ref="G28:AU28" si="88">SUM(G24:G27)</f>
        <v>7</v>
      </c>
      <c r="H28" s="276">
        <f t="shared" si="88"/>
        <v>0</v>
      </c>
      <c r="I28" s="276">
        <f t="shared" si="88"/>
        <v>7</v>
      </c>
      <c r="J28" s="276">
        <f t="shared" si="88"/>
        <v>7</v>
      </c>
      <c r="K28" s="276">
        <f t="shared" si="88"/>
        <v>0</v>
      </c>
      <c r="L28" s="276">
        <f t="shared" si="88"/>
        <v>7</v>
      </c>
      <c r="M28" s="276">
        <f t="shared" si="88"/>
        <v>2</v>
      </c>
      <c r="N28" s="276">
        <f t="shared" si="88"/>
        <v>1</v>
      </c>
      <c r="O28" s="276">
        <f t="shared" si="88"/>
        <v>3</v>
      </c>
      <c r="P28" s="276">
        <f t="shared" si="88"/>
        <v>24</v>
      </c>
      <c r="Q28" s="276">
        <f t="shared" si="88"/>
        <v>5</v>
      </c>
      <c r="R28" s="276">
        <f t="shared" si="88"/>
        <v>29</v>
      </c>
      <c r="S28" s="501">
        <f t="shared" si="88"/>
        <v>0</v>
      </c>
      <c r="T28" s="276">
        <f t="shared" si="88"/>
        <v>0</v>
      </c>
      <c r="U28" s="276">
        <f t="shared" si="88"/>
        <v>0</v>
      </c>
      <c r="V28" s="276">
        <f t="shared" si="88"/>
        <v>0</v>
      </c>
      <c r="W28" s="276">
        <f t="shared" si="88"/>
        <v>0</v>
      </c>
      <c r="X28" s="276">
        <f t="shared" si="88"/>
        <v>0</v>
      </c>
      <c r="Y28" s="276">
        <f t="shared" si="88"/>
        <v>0</v>
      </c>
      <c r="Z28" s="276">
        <f t="shared" si="88"/>
        <v>0</v>
      </c>
      <c r="AA28" s="276">
        <f t="shared" si="88"/>
        <v>0</v>
      </c>
      <c r="AB28" s="276">
        <f t="shared" si="88"/>
        <v>0</v>
      </c>
      <c r="AC28" s="276">
        <f t="shared" si="88"/>
        <v>0</v>
      </c>
      <c r="AD28" s="276">
        <f t="shared" si="88"/>
        <v>0</v>
      </c>
      <c r="AE28" s="276">
        <f t="shared" si="88"/>
        <v>0</v>
      </c>
      <c r="AF28" s="501">
        <f t="shared" si="88"/>
        <v>0</v>
      </c>
      <c r="AG28" s="276">
        <f t="shared" si="88"/>
        <v>0</v>
      </c>
      <c r="AH28" s="276">
        <f t="shared" si="88"/>
        <v>0</v>
      </c>
      <c r="AI28" s="276">
        <f t="shared" si="88"/>
        <v>0</v>
      </c>
      <c r="AJ28" s="276">
        <f t="shared" si="88"/>
        <v>0</v>
      </c>
      <c r="AK28" s="276">
        <f t="shared" si="88"/>
        <v>0</v>
      </c>
      <c r="AL28" s="276">
        <f t="shared" si="88"/>
        <v>0</v>
      </c>
      <c r="AM28" s="276">
        <f t="shared" si="88"/>
        <v>0</v>
      </c>
      <c r="AN28" s="276">
        <f t="shared" si="88"/>
        <v>0</v>
      </c>
      <c r="AO28" s="276">
        <f t="shared" si="88"/>
        <v>0</v>
      </c>
      <c r="AP28" s="276">
        <f t="shared" si="88"/>
        <v>0</v>
      </c>
      <c r="AQ28" s="276">
        <f t="shared" si="88"/>
        <v>0</v>
      </c>
      <c r="AR28" s="276">
        <f t="shared" si="88"/>
        <v>0</v>
      </c>
      <c r="AS28" s="501">
        <f t="shared" si="88"/>
        <v>0</v>
      </c>
      <c r="AT28" s="276">
        <f t="shared" si="88"/>
        <v>0</v>
      </c>
      <c r="AU28" s="276">
        <f t="shared" si="88"/>
        <v>0</v>
      </c>
      <c r="AV28" s="276">
        <f>SUM(AV24:AV27)</f>
        <v>0</v>
      </c>
      <c r="AW28" s="568">
        <f t="shared" ref="AW28:BE28" si="89">SUM(AW24:AW27)</f>
        <v>40</v>
      </c>
      <c r="AX28" s="568">
        <f t="shared" si="89"/>
        <v>6</v>
      </c>
      <c r="AY28" s="568">
        <f t="shared" si="89"/>
        <v>46</v>
      </c>
      <c r="AZ28" s="276">
        <f t="shared" si="89"/>
        <v>0</v>
      </c>
      <c r="BA28" s="276">
        <f t="shared" si="89"/>
        <v>0</v>
      </c>
      <c r="BB28" s="276">
        <f t="shared" si="89"/>
        <v>0</v>
      </c>
      <c r="BC28" s="276">
        <f t="shared" si="89"/>
        <v>0</v>
      </c>
      <c r="BD28" s="276">
        <f t="shared" si="89"/>
        <v>0</v>
      </c>
      <c r="BE28" s="276">
        <f t="shared" si="89"/>
        <v>0</v>
      </c>
      <c r="BF28" s="522"/>
      <c r="BG28" s="605">
        <f t="shared" si="81"/>
        <v>60</v>
      </c>
      <c r="BH28" s="533">
        <f t="shared" si="82"/>
        <v>7</v>
      </c>
      <c r="BI28" s="533">
        <f t="shared" si="63"/>
        <v>0</v>
      </c>
      <c r="BJ28" s="533">
        <f t="shared" si="64"/>
        <v>7</v>
      </c>
      <c r="BK28" s="533">
        <f t="shared" si="65"/>
        <v>7</v>
      </c>
      <c r="BL28" s="533">
        <f t="shared" si="66"/>
        <v>0</v>
      </c>
      <c r="BM28" s="533">
        <f t="shared" si="67"/>
        <v>7</v>
      </c>
      <c r="BN28" s="533">
        <f t="shared" si="83"/>
        <v>2</v>
      </c>
      <c r="BO28" s="533">
        <f t="shared" si="68"/>
        <v>1</v>
      </c>
      <c r="BP28" s="533">
        <f t="shared" si="69"/>
        <v>3</v>
      </c>
      <c r="BQ28" s="533">
        <f t="shared" si="70"/>
        <v>24</v>
      </c>
      <c r="BR28" s="533">
        <f t="shared" si="71"/>
        <v>5</v>
      </c>
      <c r="BS28" s="533">
        <f t="shared" si="72"/>
        <v>29</v>
      </c>
      <c r="BT28" s="533">
        <f t="shared" si="84"/>
        <v>0</v>
      </c>
      <c r="BU28" s="533">
        <f t="shared" si="73"/>
        <v>0</v>
      </c>
      <c r="BV28" s="533">
        <f t="shared" si="74"/>
        <v>0</v>
      </c>
      <c r="BW28" s="536">
        <f t="shared" si="85"/>
        <v>40</v>
      </c>
      <c r="BX28" s="536">
        <f t="shared" si="75"/>
        <v>6</v>
      </c>
      <c r="BY28" s="536">
        <f t="shared" si="76"/>
        <v>46</v>
      </c>
      <c r="CA28" s="702">
        <f t="shared" si="86"/>
        <v>0</v>
      </c>
      <c r="CB28" s="702">
        <f t="shared" si="77"/>
        <v>0</v>
      </c>
      <c r="CC28" s="702">
        <f t="shared" si="78"/>
        <v>0</v>
      </c>
      <c r="CD28" s="702">
        <f t="shared" si="87"/>
        <v>0</v>
      </c>
      <c r="CE28" s="702">
        <f t="shared" si="79"/>
        <v>0</v>
      </c>
      <c r="CF28" s="702">
        <f t="shared" si="80"/>
        <v>0</v>
      </c>
    </row>
    <row r="29" spans="1:84">
      <c r="A29" s="149"/>
      <c r="B29" s="151"/>
      <c r="C29" s="151"/>
      <c r="D29" s="151"/>
      <c r="E29" s="288"/>
      <c r="F29" s="588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501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501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  <c r="AS29" s="501"/>
      <c r="AT29" s="276"/>
      <c r="AU29" s="276"/>
      <c r="AV29" s="276"/>
      <c r="AW29" s="568"/>
      <c r="AX29" s="568"/>
      <c r="AY29" s="568"/>
      <c r="AZ29" s="276"/>
      <c r="BA29" s="276"/>
      <c r="BB29" s="276"/>
      <c r="BC29" s="276"/>
      <c r="BD29" s="276"/>
      <c r="BE29" s="276"/>
      <c r="BF29" s="522"/>
      <c r="BW29" s="536"/>
      <c r="BX29" s="536"/>
      <c r="BY29" s="536"/>
      <c r="CA29" s="702"/>
      <c r="CB29" s="702"/>
      <c r="CC29" s="702"/>
      <c r="CD29" s="702"/>
      <c r="CE29" s="702"/>
      <c r="CF29" s="702"/>
    </row>
    <row r="30" spans="1:84">
      <c r="A30" s="149"/>
      <c r="B30" s="151" t="s">
        <v>1014</v>
      </c>
      <c r="C30" s="151" t="s">
        <v>484</v>
      </c>
      <c r="D30" s="151"/>
      <c r="E30" s="374" t="s">
        <v>1013</v>
      </c>
      <c r="F30" s="586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 t="s">
        <v>74</v>
      </c>
      <c r="R30" s="273"/>
      <c r="S30" s="499"/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499"/>
      <c r="AG30" s="273"/>
      <c r="AH30" s="273"/>
      <c r="AI30" s="273"/>
      <c r="AJ30" s="273"/>
      <c r="AK30" s="273"/>
      <c r="AL30" s="273"/>
      <c r="AM30" s="273"/>
      <c r="AN30" s="273"/>
      <c r="AO30" s="273"/>
      <c r="AP30" s="273"/>
      <c r="AQ30" s="273" t="s">
        <v>74</v>
      </c>
      <c r="AR30" s="273"/>
      <c r="AS30" s="499"/>
      <c r="AT30" s="273"/>
      <c r="AU30" s="273" t="s">
        <v>74</v>
      </c>
      <c r="AV30" s="273"/>
      <c r="AW30" s="566" t="s">
        <v>74</v>
      </c>
      <c r="AX30" s="566"/>
      <c r="AY30" s="566"/>
      <c r="AZ30" s="149"/>
      <c r="BA30" s="149" t="s">
        <v>74</v>
      </c>
      <c r="BB30" s="149" t="s">
        <v>74</v>
      </c>
      <c r="BC30" s="273"/>
      <c r="BD30" s="273"/>
      <c r="BE30" s="273"/>
      <c r="BF30" s="520"/>
      <c r="CA30" s="617"/>
      <c r="CB30" s="617"/>
      <c r="CC30" s="617"/>
      <c r="CD30" s="617"/>
      <c r="CE30" s="617"/>
      <c r="CF30" s="617"/>
    </row>
    <row r="31" spans="1:84">
      <c r="A31" s="149"/>
      <c r="B31" s="151"/>
      <c r="C31" s="151"/>
      <c r="D31" s="151"/>
      <c r="E31" s="288" t="s">
        <v>77</v>
      </c>
      <c r="F31" s="587">
        <f>SUM(F10,F17)</f>
        <v>163</v>
      </c>
      <c r="G31" s="587">
        <f t="shared" ref="G31:BE34" si="90">SUM(G10,G17)</f>
        <v>67</v>
      </c>
      <c r="H31" s="587">
        <f t="shared" si="90"/>
        <v>28</v>
      </c>
      <c r="I31" s="587">
        <f t="shared" si="90"/>
        <v>95</v>
      </c>
      <c r="J31" s="587">
        <f t="shared" si="90"/>
        <v>25</v>
      </c>
      <c r="K31" s="587">
        <f t="shared" si="90"/>
        <v>5</v>
      </c>
      <c r="L31" s="587">
        <f t="shared" si="90"/>
        <v>30</v>
      </c>
      <c r="M31" s="587">
        <f t="shared" si="90"/>
        <v>11</v>
      </c>
      <c r="N31" s="587">
        <f t="shared" si="90"/>
        <v>3</v>
      </c>
      <c r="O31" s="587">
        <f t="shared" si="90"/>
        <v>14</v>
      </c>
      <c r="P31" s="587">
        <f t="shared" si="90"/>
        <v>74</v>
      </c>
      <c r="Q31" s="587">
        <f t="shared" si="90"/>
        <v>21</v>
      </c>
      <c r="R31" s="587">
        <f t="shared" si="90"/>
        <v>95</v>
      </c>
      <c r="S31" s="587">
        <f t="shared" si="90"/>
        <v>17</v>
      </c>
      <c r="T31" s="587">
        <f t="shared" si="90"/>
        <v>9</v>
      </c>
      <c r="U31" s="587">
        <f t="shared" si="90"/>
        <v>4</v>
      </c>
      <c r="V31" s="587">
        <f t="shared" si="90"/>
        <v>13</v>
      </c>
      <c r="W31" s="587">
        <f t="shared" si="90"/>
        <v>0</v>
      </c>
      <c r="X31" s="587">
        <f t="shared" si="90"/>
        <v>0</v>
      </c>
      <c r="Y31" s="587">
        <f t="shared" si="90"/>
        <v>0</v>
      </c>
      <c r="Z31" s="587">
        <f t="shared" si="90"/>
        <v>0</v>
      </c>
      <c r="AA31" s="587">
        <f t="shared" si="90"/>
        <v>0</v>
      </c>
      <c r="AB31" s="587">
        <f t="shared" si="90"/>
        <v>0</v>
      </c>
      <c r="AC31" s="587">
        <f t="shared" si="90"/>
        <v>3</v>
      </c>
      <c r="AD31" s="587">
        <f t="shared" si="90"/>
        <v>0</v>
      </c>
      <c r="AE31" s="587">
        <f t="shared" si="90"/>
        <v>3</v>
      </c>
      <c r="AF31" s="587">
        <f t="shared" si="90"/>
        <v>25</v>
      </c>
      <c r="AG31" s="587">
        <f t="shared" si="90"/>
        <v>8</v>
      </c>
      <c r="AH31" s="587">
        <f t="shared" si="90"/>
        <v>1</v>
      </c>
      <c r="AI31" s="587">
        <f t="shared" si="90"/>
        <v>9</v>
      </c>
      <c r="AJ31" s="587">
        <f t="shared" si="90"/>
        <v>2</v>
      </c>
      <c r="AK31" s="587">
        <f t="shared" si="90"/>
        <v>1</v>
      </c>
      <c r="AL31" s="587">
        <f t="shared" si="90"/>
        <v>3</v>
      </c>
      <c r="AM31" s="587">
        <f t="shared" si="90"/>
        <v>0</v>
      </c>
      <c r="AN31" s="587">
        <f t="shared" si="90"/>
        <v>1</v>
      </c>
      <c r="AO31" s="587">
        <f t="shared" si="90"/>
        <v>1</v>
      </c>
      <c r="AP31" s="587">
        <f t="shared" si="90"/>
        <v>6</v>
      </c>
      <c r="AQ31" s="587">
        <f t="shared" si="90"/>
        <v>0</v>
      </c>
      <c r="AR31" s="587">
        <f t="shared" si="90"/>
        <v>6</v>
      </c>
      <c r="AS31" s="587">
        <f t="shared" si="90"/>
        <v>24</v>
      </c>
      <c r="AT31" s="587">
        <f t="shared" si="90"/>
        <v>15</v>
      </c>
      <c r="AU31" s="587">
        <f t="shared" si="90"/>
        <v>3</v>
      </c>
      <c r="AV31" s="587">
        <f t="shared" si="90"/>
        <v>18</v>
      </c>
      <c r="AW31" s="587">
        <f t="shared" si="90"/>
        <v>220</v>
      </c>
      <c r="AX31" s="587">
        <f t="shared" si="90"/>
        <v>67</v>
      </c>
      <c r="AY31" s="587">
        <f t="shared" si="90"/>
        <v>287</v>
      </c>
      <c r="AZ31" s="587">
        <f t="shared" si="90"/>
        <v>0</v>
      </c>
      <c r="BA31" s="587">
        <f t="shared" si="90"/>
        <v>0</v>
      </c>
      <c r="BB31" s="587">
        <f t="shared" si="90"/>
        <v>0</v>
      </c>
      <c r="BC31" s="587">
        <f t="shared" si="90"/>
        <v>0</v>
      </c>
      <c r="BD31" s="587">
        <f t="shared" si="90"/>
        <v>0</v>
      </c>
      <c r="BE31" s="587">
        <f t="shared" si="90"/>
        <v>0</v>
      </c>
      <c r="BF31" s="521"/>
      <c r="BG31" s="605">
        <f>SUM(F31,S31,AF31,AS31)</f>
        <v>229</v>
      </c>
      <c r="BH31" s="533">
        <f>SUM(G31,T31,AG31)</f>
        <v>84</v>
      </c>
      <c r="BI31" s="533">
        <f t="shared" ref="BI31:BI35" si="91">SUM(H31,U31,AH31)</f>
        <v>33</v>
      </c>
      <c r="BJ31" s="533">
        <f>SUM(I31,V31,AI31)</f>
        <v>117</v>
      </c>
      <c r="BK31" s="533">
        <f t="shared" ref="BK31:BK35" si="92">SUM(J31,W31,AJ31)</f>
        <v>27</v>
      </c>
      <c r="BL31" s="533">
        <f t="shared" ref="BL31:BL35" si="93">SUM(K31,X31,AK31)</f>
        <v>6</v>
      </c>
      <c r="BM31" s="533">
        <f t="shared" ref="BM31:BM35" si="94">SUM(L31,Y31,AL31)</f>
        <v>33</v>
      </c>
      <c r="BN31" s="533">
        <f>SUM(M31,Z31,AM31)</f>
        <v>11</v>
      </c>
      <c r="BO31" s="533">
        <f t="shared" ref="BO31:BO35" si="95">SUM(N31,AA31,AN31)</f>
        <v>4</v>
      </c>
      <c r="BP31" s="533">
        <f t="shared" ref="BP31:BP35" si="96">SUM(O31,AB31,AO31)</f>
        <v>15</v>
      </c>
      <c r="BQ31" s="533">
        <f t="shared" ref="BQ31:BQ35" si="97">SUM(P31,AC31,AP31)</f>
        <v>83</v>
      </c>
      <c r="BR31" s="533">
        <f t="shared" ref="BR31:BR35" si="98">SUM(Q31,AD31,AQ31)</f>
        <v>21</v>
      </c>
      <c r="BS31" s="533">
        <f t="shared" ref="BS31:BS35" si="99">SUM(R31,AE31,AR31)</f>
        <v>104</v>
      </c>
      <c r="BT31" s="533">
        <f>AT31</f>
        <v>15</v>
      </c>
      <c r="BU31" s="533">
        <f t="shared" ref="BU31:BU35" si="100">AU31</f>
        <v>3</v>
      </c>
      <c r="BV31" s="533">
        <f t="shared" ref="BV31:BV35" si="101">AV31</f>
        <v>18</v>
      </c>
      <c r="BW31" s="536">
        <f>SUM(BH31,BK31,BN31,BQ31,BT31)</f>
        <v>220</v>
      </c>
      <c r="BX31" s="536">
        <f t="shared" ref="BX31:BX35" si="102">SUM(BI31,BL31,BO31,BR31,BU31)</f>
        <v>67</v>
      </c>
      <c r="BY31" s="536">
        <f t="shared" ref="BY31:BY35" si="103">SUM(BJ31,BM31,BP31,BS31,BV31)</f>
        <v>287</v>
      </c>
      <c r="BZ31" t="s">
        <v>74</v>
      </c>
      <c r="CA31" s="617">
        <f>AZ31</f>
        <v>0</v>
      </c>
      <c r="CB31" s="617">
        <f t="shared" ref="CB31:CB35" si="104">BA31</f>
        <v>0</v>
      </c>
      <c r="CC31" s="617">
        <f t="shared" ref="CC31:CC35" si="105">BB31</f>
        <v>0</v>
      </c>
      <c r="CD31" s="617">
        <f>BC31</f>
        <v>0</v>
      </c>
      <c r="CE31" s="617">
        <f t="shared" ref="CE31:CE35" si="106">BD31</f>
        <v>0</v>
      </c>
      <c r="CF31" s="617">
        <f t="shared" ref="CF31:CF35" si="107">BE31</f>
        <v>0</v>
      </c>
    </row>
    <row r="32" spans="1:84">
      <c r="A32" s="149"/>
      <c r="B32" s="151"/>
      <c r="C32" s="151"/>
      <c r="D32" s="151"/>
      <c r="E32" s="288" t="s">
        <v>78</v>
      </c>
      <c r="F32" s="587">
        <f t="shared" ref="F32:U34" si="108">SUM(F11,F18)</f>
        <v>163</v>
      </c>
      <c r="G32" s="587">
        <f t="shared" si="108"/>
        <v>70</v>
      </c>
      <c r="H32" s="587">
        <f t="shared" si="108"/>
        <v>25</v>
      </c>
      <c r="I32" s="587">
        <f t="shared" si="108"/>
        <v>95</v>
      </c>
      <c r="J32" s="587">
        <f t="shared" si="108"/>
        <v>11</v>
      </c>
      <c r="K32" s="587">
        <f t="shared" si="108"/>
        <v>8</v>
      </c>
      <c r="L32" s="587">
        <f t="shared" si="108"/>
        <v>19</v>
      </c>
      <c r="M32" s="587">
        <f t="shared" si="108"/>
        <v>3</v>
      </c>
      <c r="N32" s="587">
        <f t="shared" si="108"/>
        <v>4</v>
      </c>
      <c r="O32" s="587">
        <f t="shared" si="108"/>
        <v>7</v>
      </c>
      <c r="P32" s="587">
        <f t="shared" si="108"/>
        <v>43</v>
      </c>
      <c r="Q32" s="587">
        <f t="shared" si="108"/>
        <v>20</v>
      </c>
      <c r="R32" s="587">
        <f t="shared" si="108"/>
        <v>63</v>
      </c>
      <c r="S32" s="587">
        <f t="shared" si="108"/>
        <v>13</v>
      </c>
      <c r="T32" s="587">
        <f t="shared" si="108"/>
        <v>12</v>
      </c>
      <c r="U32" s="587">
        <f t="shared" si="108"/>
        <v>7</v>
      </c>
      <c r="V32" s="587">
        <f t="shared" si="90"/>
        <v>19</v>
      </c>
      <c r="W32" s="587">
        <f t="shared" si="90"/>
        <v>0</v>
      </c>
      <c r="X32" s="587">
        <f t="shared" si="90"/>
        <v>0</v>
      </c>
      <c r="Y32" s="587">
        <f t="shared" si="90"/>
        <v>0</v>
      </c>
      <c r="Z32" s="587">
        <f t="shared" si="90"/>
        <v>0</v>
      </c>
      <c r="AA32" s="587">
        <f t="shared" si="90"/>
        <v>0</v>
      </c>
      <c r="AB32" s="587">
        <f t="shared" si="90"/>
        <v>0</v>
      </c>
      <c r="AC32" s="587">
        <f t="shared" si="90"/>
        <v>0</v>
      </c>
      <c r="AD32" s="587">
        <f t="shared" si="90"/>
        <v>0</v>
      </c>
      <c r="AE32" s="587">
        <f t="shared" si="90"/>
        <v>0</v>
      </c>
      <c r="AF32" s="587">
        <f t="shared" si="90"/>
        <v>19</v>
      </c>
      <c r="AG32" s="587">
        <f t="shared" si="90"/>
        <v>12</v>
      </c>
      <c r="AH32" s="587">
        <f t="shared" si="90"/>
        <v>3</v>
      </c>
      <c r="AI32" s="587">
        <f t="shared" si="90"/>
        <v>15</v>
      </c>
      <c r="AJ32" s="587">
        <f t="shared" si="90"/>
        <v>0</v>
      </c>
      <c r="AK32" s="587">
        <f t="shared" si="90"/>
        <v>0</v>
      </c>
      <c r="AL32" s="587">
        <f t="shared" si="90"/>
        <v>0</v>
      </c>
      <c r="AM32" s="587">
        <f t="shared" si="90"/>
        <v>1</v>
      </c>
      <c r="AN32" s="587">
        <f t="shared" si="90"/>
        <v>3</v>
      </c>
      <c r="AO32" s="587">
        <f t="shared" si="90"/>
        <v>4</v>
      </c>
      <c r="AP32" s="587">
        <f t="shared" si="90"/>
        <v>3</v>
      </c>
      <c r="AQ32" s="587">
        <f t="shared" si="90"/>
        <v>0</v>
      </c>
      <c r="AR32" s="587">
        <f t="shared" si="90"/>
        <v>3</v>
      </c>
      <c r="AS32" s="587">
        <f t="shared" si="90"/>
        <v>19</v>
      </c>
      <c r="AT32" s="587">
        <f t="shared" si="90"/>
        <v>12</v>
      </c>
      <c r="AU32" s="587">
        <f t="shared" si="90"/>
        <v>7</v>
      </c>
      <c r="AV32" s="587">
        <f t="shared" si="90"/>
        <v>19</v>
      </c>
      <c r="AW32" s="587">
        <f t="shared" si="90"/>
        <v>167</v>
      </c>
      <c r="AX32" s="587">
        <f t="shared" si="90"/>
        <v>77</v>
      </c>
      <c r="AY32" s="587">
        <f t="shared" si="90"/>
        <v>244</v>
      </c>
      <c r="AZ32" s="587">
        <f t="shared" si="90"/>
        <v>1</v>
      </c>
      <c r="BA32" s="587">
        <f t="shared" si="90"/>
        <v>0</v>
      </c>
      <c r="BB32" s="587">
        <f t="shared" si="90"/>
        <v>1</v>
      </c>
      <c r="BC32" s="587">
        <f t="shared" si="90"/>
        <v>4</v>
      </c>
      <c r="BD32" s="587">
        <f t="shared" si="90"/>
        <v>0</v>
      </c>
      <c r="BE32" s="587">
        <f t="shared" si="90"/>
        <v>4</v>
      </c>
      <c r="BF32" s="521"/>
      <c r="BG32" s="605">
        <f t="shared" ref="BG32:BG35" si="109">SUM(F32,S32,AF32,AS32)</f>
        <v>214</v>
      </c>
      <c r="BH32" s="533">
        <f t="shared" ref="BH32:BH35" si="110">SUM(G32,T32,AG32)</f>
        <v>94</v>
      </c>
      <c r="BI32" s="533">
        <f t="shared" si="91"/>
        <v>35</v>
      </c>
      <c r="BJ32" s="533">
        <f t="shared" ref="BJ32:BJ35" si="111">SUM(I32,V32,AI32)</f>
        <v>129</v>
      </c>
      <c r="BK32" s="533">
        <f t="shared" si="92"/>
        <v>11</v>
      </c>
      <c r="BL32" s="533">
        <f t="shared" si="93"/>
        <v>8</v>
      </c>
      <c r="BM32" s="533">
        <f t="shared" si="94"/>
        <v>19</v>
      </c>
      <c r="BN32" s="533">
        <f t="shared" ref="BN32:BN35" si="112">SUM(M32,Z32,AM32)</f>
        <v>4</v>
      </c>
      <c r="BO32" s="533">
        <f t="shared" si="95"/>
        <v>7</v>
      </c>
      <c r="BP32" s="533">
        <f t="shared" si="96"/>
        <v>11</v>
      </c>
      <c r="BQ32" s="533">
        <f t="shared" si="97"/>
        <v>46</v>
      </c>
      <c r="BR32" s="533">
        <f t="shared" si="98"/>
        <v>20</v>
      </c>
      <c r="BS32" s="533">
        <f t="shared" si="99"/>
        <v>66</v>
      </c>
      <c r="BT32" s="533">
        <f t="shared" ref="BT32:BT35" si="113">AT32</f>
        <v>12</v>
      </c>
      <c r="BU32" s="533">
        <f t="shared" si="100"/>
        <v>7</v>
      </c>
      <c r="BV32" s="533">
        <f t="shared" si="101"/>
        <v>19</v>
      </c>
      <c r="BW32" s="536">
        <f t="shared" ref="BW32:BW35" si="114">SUM(BH32,BK32,BN32,BQ32,BT32)</f>
        <v>167</v>
      </c>
      <c r="BX32" s="536">
        <f t="shared" si="102"/>
        <v>77</v>
      </c>
      <c r="BY32" s="536">
        <f t="shared" si="103"/>
        <v>244</v>
      </c>
      <c r="CA32" s="617">
        <f t="shared" ref="CA32:CA35" si="115">AZ32</f>
        <v>1</v>
      </c>
      <c r="CB32" s="617">
        <f t="shared" si="104"/>
        <v>0</v>
      </c>
      <c r="CC32" s="617">
        <f t="shared" si="105"/>
        <v>1</v>
      </c>
      <c r="CD32" s="617">
        <f t="shared" ref="CD32:CD35" si="116">BC32</f>
        <v>4</v>
      </c>
      <c r="CE32" s="617">
        <f t="shared" si="106"/>
        <v>0</v>
      </c>
      <c r="CF32" s="617">
        <f t="shared" si="107"/>
        <v>4</v>
      </c>
    </row>
    <row r="33" spans="1:84">
      <c r="A33" s="149"/>
      <c r="B33" s="151"/>
      <c r="C33" s="151"/>
      <c r="D33" s="151"/>
      <c r="E33" s="288" t="s">
        <v>79</v>
      </c>
      <c r="F33" s="587">
        <f t="shared" si="108"/>
        <v>163</v>
      </c>
      <c r="G33" s="587">
        <f t="shared" si="90"/>
        <v>74</v>
      </c>
      <c r="H33" s="587">
        <f t="shared" si="90"/>
        <v>29</v>
      </c>
      <c r="I33" s="587">
        <f t="shared" si="90"/>
        <v>103</v>
      </c>
      <c r="J33" s="587">
        <f t="shared" si="90"/>
        <v>18</v>
      </c>
      <c r="K33" s="587">
        <f t="shared" si="90"/>
        <v>2</v>
      </c>
      <c r="L33" s="587">
        <f t="shared" si="90"/>
        <v>20</v>
      </c>
      <c r="M33" s="587">
        <f t="shared" si="90"/>
        <v>21</v>
      </c>
      <c r="N33" s="587">
        <f t="shared" si="90"/>
        <v>1</v>
      </c>
      <c r="O33" s="587">
        <f t="shared" si="90"/>
        <v>22</v>
      </c>
      <c r="P33" s="587">
        <f t="shared" si="90"/>
        <v>48</v>
      </c>
      <c r="Q33" s="587">
        <f t="shared" si="90"/>
        <v>8</v>
      </c>
      <c r="R33" s="587">
        <f t="shared" si="90"/>
        <v>56</v>
      </c>
      <c r="S33" s="587">
        <f t="shared" si="90"/>
        <v>13</v>
      </c>
      <c r="T33" s="587">
        <f t="shared" si="90"/>
        <v>17</v>
      </c>
      <c r="U33" s="587">
        <f t="shared" si="90"/>
        <v>2</v>
      </c>
      <c r="V33" s="587">
        <f t="shared" si="90"/>
        <v>19</v>
      </c>
      <c r="W33" s="587">
        <f t="shared" si="90"/>
        <v>0</v>
      </c>
      <c r="X33" s="587">
        <f t="shared" si="90"/>
        <v>0</v>
      </c>
      <c r="Y33" s="587">
        <f t="shared" si="90"/>
        <v>0</v>
      </c>
      <c r="Z33" s="587">
        <f t="shared" si="90"/>
        <v>0</v>
      </c>
      <c r="AA33" s="587">
        <f t="shared" si="90"/>
        <v>0</v>
      </c>
      <c r="AB33" s="587">
        <f t="shared" si="90"/>
        <v>0</v>
      </c>
      <c r="AC33" s="587">
        <f t="shared" si="90"/>
        <v>0</v>
      </c>
      <c r="AD33" s="587">
        <f t="shared" si="90"/>
        <v>0</v>
      </c>
      <c r="AE33" s="587">
        <f t="shared" si="90"/>
        <v>0</v>
      </c>
      <c r="AF33" s="587">
        <f t="shared" si="90"/>
        <v>19</v>
      </c>
      <c r="AG33" s="587">
        <f t="shared" si="90"/>
        <v>3</v>
      </c>
      <c r="AH33" s="587">
        <f t="shared" si="90"/>
        <v>8</v>
      </c>
      <c r="AI33" s="587">
        <f t="shared" si="90"/>
        <v>11</v>
      </c>
      <c r="AJ33" s="587">
        <f t="shared" si="90"/>
        <v>0</v>
      </c>
      <c r="AK33" s="587">
        <f t="shared" si="90"/>
        <v>0</v>
      </c>
      <c r="AL33" s="587">
        <f t="shared" si="90"/>
        <v>0</v>
      </c>
      <c r="AM33" s="587">
        <f t="shared" si="90"/>
        <v>1</v>
      </c>
      <c r="AN33" s="587">
        <f t="shared" si="90"/>
        <v>7</v>
      </c>
      <c r="AO33" s="587">
        <f t="shared" si="90"/>
        <v>8</v>
      </c>
      <c r="AP33" s="587">
        <f t="shared" si="90"/>
        <v>7</v>
      </c>
      <c r="AQ33" s="587">
        <f t="shared" si="90"/>
        <v>0</v>
      </c>
      <c r="AR33" s="587">
        <f t="shared" si="90"/>
        <v>7</v>
      </c>
      <c r="AS33" s="587">
        <f t="shared" si="90"/>
        <v>19</v>
      </c>
      <c r="AT33" s="587">
        <f t="shared" si="90"/>
        <v>17</v>
      </c>
      <c r="AU33" s="587">
        <f t="shared" si="90"/>
        <v>2</v>
      </c>
      <c r="AV33" s="587">
        <f t="shared" si="90"/>
        <v>19</v>
      </c>
      <c r="AW33" s="587">
        <f t="shared" si="90"/>
        <v>206</v>
      </c>
      <c r="AX33" s="587">
        <f t="shared" si="90"/>
        <v>59</v>
      </c>
      <c r="AY33" s="587">
        <f t="shared" si="90"/>
        <v>265</v>
      </c>
      <c r="AZ33" s="587">
        <f t="shared" si="90"/>
        <v>4</v>
      </c>
      <c r="BA33" s="587">
        <f t="shared" si="90"/>
        <v>0</v>
      </c>
      <c r="BB33" s="587">
        <f t="shared" si="90"/>
        <v>4</v>
      </c>
      <c r="BC33" s="587">
        <f t="shared" si="90"/>
        <v>4</v>
      </c>
      <c r="BD33" s="587">
        <f t="shared" si="90"/>
        <v>0</v>
      </c>
      <c r="BE33" s="587">
        <f t="shared" si="90"/>
        <v>4</v>
      </c>
      <c r="BF33" s="521"/>
      <c r="BG33" s="605">
        <f t="shared" si="109"/>
        <v>214</v>
      </c>
      <c r="BH33" s="533">
        <f t="shared" si="110"/>
        <v>94</v>
      </c>
      <c r="BI33" s="533">
        <f t="shared" si="91"/>
        <v>39</v>
      </c>
      <c r="BJ33" s="533">
        <f t="shared" si="111"/>
        <v>133</v>
      </c>
      <c r="BK33" s="533">
        <f t="shared" si="92"/>
        <v>18</v>
      </c>
      <c r="BL33" s="533">
        <f t="shared" si="93"/>
        <v>2</v>
      </c>
      <c r="BM33" s="533">
        <f t="shared" si="94"/>
        <v>20</v>
      </c>
      <c r="BN33" s="533">
        <f t="shared" si="112"/>
        <v>22</v>
      </c>
      <c r="BO33" s="533">
        <f t="shared" si="95"/>
        <v>8</v>
      </c>
      <c r="BP33" s="533">
        <f t="shared" si="96"/>
        <v>30</v>
      </c>
      <c r="BQ33" s="533">
        <f t="shared" si="97"/>
        <v>55</v>
      </c>
      <c r="BR33" s="533">
        <f t="shared" si="98"/>
        <v>8</v>
      </c>
      <c r="BS33" s="533">
        <f t="shared" si="99"/>
        <v>63</v>
      </c>
      <c r="BT33" s="533">
        <f t="shared" si="113"/>
        <v>17</v>
      </c>
      <c r="BU33" s="533">
        <f t="shared" si="100"/>
        <v>2</v>
      </c>
      <c r="BV33" s="533">
        <f t="shared" si="101"/>
        <v>19</v>
      </c>
      <c r="BW33" s="536">
        <f t="shared" si="114"/>
        <v>206</v>
      </c>
      <c r="BX33" s="536">
        <f t="shared" si="102"/>
        <v>59</v>
      </c>
      <c r="BY33" s="536">
        <f t="shared" si="103"/>
        <v>265</v>
      </c>
      <c r="CA33" s="617">
        <f t="shared" si="115"/>
        <v>4</v>
      </c>
      <c r="CB33" s="617">
        <f t="shared" si="104"/>
        <v>0</v>
      </c>
      <c r="CC33" s="617">
        <f t="shared" si="105"/>
        <v>4</v>
      </c>
      <c r="CD33" s="617">
        <f t="shared" si="116"/>
        <v>4</v>
      </c>
      <c r="CE33" s="617">
        <f t="shared" si="106"/>
        <v>0</v>
      </c>
      <c r="CF33" s="617">
        <f t="shared" si="107"/>
        <v>4</v>
      </c>
    </row>
    <row r="34" spans="1:84">
      <c r="A34" s="149"/>
      <c r="B34" s="151" t="s">
        <v>74</v>
      </c>
      <c r="C34" s="151" t="s">
        <v>74</v>
      </c>
      <c r="D34" s="151"/>
      <c r="E34" s="288" t="s">
        <v>80</v>
      </c>
      <c r="F34" s="587">
        <f t="shared" si="108"/>
        <v>163</v>
      </c>
      <c r="G34" s="587">
        <f t="shared" si="90"/>
        <v>30</v>
      </c>
      <c r="H34" s="587">
        <f t="shared" si="90"/>
        <v>35</v>
      </c>
      <c r="I34" s="587">
        <f t="shared" si="90"/>
        <v>65</v>
      </c>
      <c r="J34" s="587">
        <f t="shared" si="90"/>
        <v>15</v>
      </c>
      <c r="K34" s="587">
        <f t="shared" si="90"/>
        <v>8</v>
      </c>
      <c r="L34" s="587">
        <f t="shared" si="90"/>
        <v>23</v>
      </c>
      <c r="M34" s="587">
        <f t="shared" si="90"/>
        <v>10</v>
      </c>
      <c r="N34" s="587">
        <f t="shared" si="90"/>
        <v>4</v>
      </c>
      <c r="O34" s="587">
        <f t="shared" si="90"/>
        <v>14</v>
      </c>
      <c r="P34" s="587">
        <f t="shared" si="90"/>
        <v>40</v>
      </c>
      <c r="Q34" s="587">
        <f t="shared" si="90"/>
        <v>19</v>
      </c>
      <c r="R34" s="587">
        <f t="shared" si="90"/>
        <v>59</v>
      </c>
      <c r="S34" s="587">
        <f t="shared" si="90"/>
        <v>13</v>
      </c>
      <c r="T34" s="587">
        <f t="shared" si="90"/>
        <v>9</v>
      </c>
      <c r="U34" s="587">
        <f t="shared" si="90"/>
        <v>5</v>
      </c>
      <c r="V34" s="587">
        <f t="shared" si="90"/>
        <v>14</v>
      </c>
      <c r="W34" s="587">
        <f t="shared" si="90"/>
        <v>0</v>
      </c>
      <c r="X34" s="587">
        <f t="shared" si="90"/>
        <v>0</v>
      </c>
      <c r="Y34" s="587">
        <f t="shared" si="90"/>
        <v>0</v>
      </c>
      <c r="Z34" s="587">
        <f t="shared" si="90"/>
        <v>0</v>
      </c>
      <c r="AA34" s="587">
        <f t="shared" si="90"/>
        <v>0</v>
      </c>
      <c r="AB34" s="587">
        <f t="shared" si="90"/>
        <v>0</v>
      </c>
      <c r="AC34" s="587">
        <f t="shared" si="90"/>
        <v>0</v>
      </c>
      <c r="AD34" s="587">
        <f t="shared" si="90"/>
        <v>0</v>
      </c>
      <c r="AE34" s="587">
        <f t="shared" si="90"/>
        <v>0</v>
      </c>
      <c r="AF34" s="587">
        <f t="shared" si="90"/>
        <v>19</v>
      </c>
      <c r="AG34" s="587">
        <f t="shared" si="90"/>
        <v>9</v>
      </c>
      <c r="AH34" s="587">
        <f t="shared" si="90"/>
        <v>2</v>
      </c>
      <c r="AI34" s="587">
        <f t="shared" si="90"/>
        <v>11</v>
      </c>
      <c r="AJ34" s="587">
        <f t="shared" si="90"/>
        <v>0</v>
      </c>
      <c r="AK34" s="587">
        <f t="shared" si="90"/>
        <v>0</v>
      </c>
      <c r="AL34" s="587">
        <f t="shared" si="90"/>
        <v>0</v>
      </c>
      <c r="AM34" s="587">
        <f t="shared" si="90"/>
        <v>2</v>
      </c>
      <c r="AN34" s="587">
        <f t="shared" si="90"/>
        <v>6</v>
      </c>
      <c r="AO34" s="587">
        <f t="shared" si="90"/>
        <v>8</v>
      </c>
      <c r="AP34" s="587">
        <f t="shared" si="90"/>
        <v>6</v>
      </c>
      <c r="AQ34" s="587">
        <f t="shared" si="90"/>
        <v>0</v>
      </c>
      <c r="AR34" s="587">
        <f t="shared" si="90"/>
        <v>6</v>
      </c>
      <c r="AS34" s="587">
        <f t="shared" si="90"/>
        <v>19</v>
      </c>
      <c r="AT34" s="587">
        <f t="shared" si="90"/>
        <v>16</v>
      </c>
      <c r="AU34" s="587">
        <f t="shared" si="90"/>
        <v>3</v>
      </c>
      <c r="AV34" s="587">
        <f t="shared" si="90"/>
        <v>19</v>
      </c>
      <c r="AW34" s="587">
        <f t="shared" si="90"/>
        <v>137</v>
      </c>
      <c r="AX34" s="587">
        <f t="shared" si="90"/>
        <v>82</v>
      </c>
      <c r="AY34" s="587">
        <f t="shared" si="90"/>
        <v>219</v>
      </c>
      <c r="AZ34" s="587">
        <f t="shared" si="90"/>
        <v>4</v>
      </c>
      <c r="BA34" s="587">
        <f t="shared" si="90"/>
        <v>0</v>
      </c>
      <c r="BB34" s="587">
        <f t="shared" si="90"/>
        <v>4</v>
      </c>
      <c r="BC34" s="587">
        <f t="shared" si="90"/>
        <v>4</v>
      </c>
      <c r="BD34" s="587">
        <f t="shared" si="90"/>
        <v>0</v>
      </c>
      <c r="BE34" s="587">
        <f t="shared" si="90"/>
        <v>4</v>
      </c>
      <c r="BF34" s="521"/>
      <c r="BG34" s="605">
        <f t="shared" si="109"/>
        <v>214</v>
      </c>
      <c r="BH34" s="533">
        <f t="shared" si="110"/>
        <v>48</v>
      </c>
      <c r="BI34" s="533">
        <f t="shared" si="91"/>
        <v>42</v>
      </c>
      <c r="BJ34" s="533">
        <f t="shared" si="111"/>
        <v>90</v>
      </c>
      <c r="BK34" s="533">
        <f t="shared" si="92"/>
        <v>15</v>
      </c>
      <c r="BL34" s="533">
        <f t="shared" si="93"/>
        <v>8</v>
      </c>
      <c r="BM34" s="533">
        <f t="shared" si="94"/>
        <v>23</v>
      </c>
      <c r="BN34" s="533">
        <f t="shared" si="112"/>
        <v>12</v>
      </c>
      <c r="BO34" s="533">
        <f t="shared" si="95"/>
        <v>10</v>
      </c>
      <c r="BP34" s="533">
        <f t="shared" si="96"/>
        <v>22</v>
      </c>
      <c r="BQ34" s="533">
        <f t="shared" si="97"/>
        <v>46</v>
      </c>
      <c r="BR34" s="533">
        <f t="shared" si="98"/>
        <v>19</v>
      </c>
      <c r="BS34" s="533">
        <f t="shared" si="99"/>
        <v>65</v>
      </c>
      <c r="BT34" s="533">
        <f t="shared" si="113"/>
        <v>16</v>
      </c>
      <c r="BU34" s="533">
        <f t="shared" si="100"/>
        <v>3</v>
      </c>
      <c r="BV34" s="533">
        <f t="shared" si="101"/>
        <v>19</v>
      </c>
      <c r="BW34" s="536">
        <f t="shared" si="114"/>
        <v>137</v>
      </c>
      <c r="BX34" s="536">
        <f t="shared" si="102"/>
        <v>82</v>
      </c>
      <c r="BY34" s="536">
        <f t="shared" si="103"/>
        <v>219</v>
      </c>
      <c r="CA34" s="617">
        <f t="shared" si="115"/>
        <v>4</v>
      </c>
      <c r="CB34" s="617">
        <f t="shared" si="104"/>
        <v>0</v>
      </c>
      <c r="CC34" s="617">
        <f t="shared" si="105"/>
        <v>4</v>
      </c>
      <c r="CD34" s="617">
        <f t="shared" si="116"/>
        <v>4</v>
      </c>
      <c r="CE34" s="617">
        <f t="shared" si="106"/>
        <v>0</v>
      </c>
      <c r="CF34" s="617">
        <f t="shared" si="107"/>
        <v>4</v>
      </c>
    </row>
    <row r="35" spans="1:84">
      <c r="A35" s="149"/>
      <c r="B35" s="151"/>
      <c r="C35" s="151"/>
      <c r="D35" s="151"/>
      <c r="E35" s="288"/>
      <c r="F35" s="588">
        <f>SUM(F31:F34)</f>
        <v>652</v>
      </c>
      <c r="G35" s="588">
        <f t="shared" ref="G35:BE35" si="117">SUM(G31:G34)</f>
        <v>241</v>
      </c>
      <c r="H35" s="588">
        <f t="shared" si="117"/>
        <v>117</v>
      </c>
      <c r="I35" s="588">
        <f t="shared" si="117"/>
        <v>358</v>
      </c>
      <c r="J35" s="588">
        <f t="shared" si="117"/>
        <v>69</v>
      </c>
      <c r="K35" s="588">
        <f t="shared" si="117"/>
        <v>23</v>
      </c>
      <c r="L35" s="588">
        <f t="shared" si="117"/>
        <v>92</v>
      </c>
      <c r="M35" s="588">
        <f t="shared" si="117"/>
        <v>45</v>
      </c>
      <c r="N35" s="588">
        <f t="shared" si="117"/>
        <v>12</v>
      </c>
      <c r="O35" s="588">
        <f t="shared" si="117"/>
        <v>57</v>
      </c>
      <c r="P35" s="588">
        <f t="shared" si="117"/>
        <v>205</v>
      </c>
      <c r="Q35" s="588">
        <f t="shared" si="117"/>
        <v>68</v>
      </c>
      <c r="R35" s="588">
        <f t="shared" si="117"/>
        <v>273</v>
      </c>
      <c r="S35" s="588">
        <f t="shared" si="117"/>
        <v>56</v>
      </c>
      <c r="T35" s="588">
        <f t="shared" si="117"/>
        <v>47</v>
      </c>
      <c r="U35" s="588">
        <f t="shared" si="117"/>
        <v>18</v>
      </c>
      <c r="V35" s="588">
        <f t="shared" si="117"/>
        <v>65</v>
      </c>
      <c r="W35" s="588">
        <f t="shared" si="117"/>
        <v>0</v>
      </c>
      <c r="X35" s="588">
        <f t="shared" si="117"/>
        <v>0</v>
      </c>
      <c r="Y35" s="588">
        <f t="shared" si="117"/>
        <v>0</v>
      </c>
      <c r="Z35" s="588">
        <f t="shared" si="117"/>
        <v>0</v>
      </c>
      <c r="AA35" s="588">
        <f t="shared" si="117"/>
        <v>0</v>
      </c>
      <c r="AB35" s="588">
        <f t="shared" si="117"/>
        <v>0</v>
      </c>
      <c r="AC35" s="588">
        <f t="shared" si="117"/>
        <v>3</v>
      </c>
      <c r="AD35" s="588">
        <f t="shared" si="117"/>
        <v>0</v>
      </c>
      <c r="AE35" s="588">
        <f t="shared" si="117"/>
        <v>3</v>
      </c>
      <c r="AF35" s="588">
        <f t="shared" si="117"/>
        <v>82</v>
      </c>
      <c r="AG35" s="588">
        <f t="shared" si="117"/>
        <v>32</v>
      </c>
      <c r="AH35" s="588">
        <f t="shared" si="117"/>
        <v>14</v>
      </c>
      <c r="AI35" s="588">
        <f t="shared" si="117"/>
        <v>46</v>
      </c>
      <c r="AJ35" s="588">
        <f t="shared" si="117"/>
        <v>2</v>
      </c>
      <c r="AK35" s="588">
        <f t="shared" si="117"/>
        <v>1</v>
      </c>
      <c r="AL35" s="588">
        <f t="shared" si="117"/>
        <v>3</v>
      </c>
      <c r="AM35" s="588">
        <f t="shared" si="117"/>
        <v>4</v>
      </c>
      <c r="AN35" s="588">
        <f t="shared" si="117"/>
        <v>17</v>
      </c>
      <c r="AO35" s="588">
        <f t="shared" si="117"/>
        <v>21</v>
      </c>
      <c r="AP35" s="588">
        <f t="shared" si="117"/>
        <v>22</v>
      </c>
      <c r="AQ35" s="588">
        <f t="shared" si="117"/>
        <v>0</v>
      </c>
      <c r="AR35" s="588">
        <f t="shared" si="117"/>
        <v>22</v>
      </c>
      <c r="AS35" s="588">
        <f t="shared" si="117"/>
        <v>81</v>
      </c>
      <c r="AT35" s="588">
        <f t="shared" si="117"/>
        <v>60</v>
      </c>
      <c r="AU35" s="588">
        <f t="shared" si="117"/>
        <v>15</v>
      </c>
      <c r="AV35" s="588">
        <f t="shared" si="117"/>
        <v>75</v>
      </c>
      <c r="AW35" s="588">
        <f t="shared" si="117"/>
        <v>730</v>
      </c>
      <c r="AX35" s="588">
        <f t="shared" si="117"/>
        <v>285</v>
      </c>
      <c r="AY35" s="588">
        <f t="shared" si="117"/>
        <v>1015</v>
      </c>
      <c r="AZ35" s="588">
        <f t="shared" si="117"/>
        <v>9</v>
      </c>
      <c r="BA35" s="588">
        <f t="shared" si="117"/>
        <v>0</v>
      </c>
      <c r="BB35" s="588">
        <f t="shared" si="117"/>
        <v>9</v>
      </c>
      <c r="BC35" s="588">
        <f t="shared" si="117"/>
        <v>12</v>
      </c>
      <c r="BD35" s="588">
        <f t="shared" si="117"/>
        <v>0</v>
      </c>
      <c r="BE35" s="588">
        <f t="shared" si="117"/>
        <v>12</v>
      </c>
      <c r="BF35" s="522"/>
      <c r="BG35" s="605">
        <f t="shared" si="109"/>
        <v>871</v>
      </c>
      <c r="BH35" s="533">
        <f t="shared" si="110"/>
        <v>320</v>
      </c>
      <c r="BI35" s="533">
        <f t="shared" si="91"/>
        <v>149</v>
      </c>
      <c r="BJ35" s="533">
        <f t="shared" si="111"/>
        <v>469</v>
      </c>
      <c r="BK35" s="533">
        <f t="shared" si="92"/>
        <v>71</v>
      </c>
      <c r="BL35" s="533">
        <f t="shared" si="93"/>
        <v>24</v>
      </c>
      <c r="BM35" s="533">
        <f t="shared" si="94"/>
        <v>95</v>
      </c>
      <c r="BN35" s="533">
        <f t="shared" si="112"/>
        <v>49</v>
      </c>
      <c r="BO35" s="533">
        <f t="shared" si="95"/>
        <v>29</v>
      </c>
      <c r="BP35" s="533">
        <f t="shared" si="96"/>
        <v>78</v>
      </c>
      <c r="BQ35" s="533">
        <f t="shared" si="97"/>
        <v>230</v>
      </c>
      <c r="BR35" s="533">
        <f t="shared" si="98"/>
        <v>68</v>
      </c>
      <c r="BS35" s="533">
        <f t="shared" si="99"/>
        <v>298</v>
      </c>
      <c r="BT35" s="533">
        <f t="shared" si="113"/>
        <v>60</v>
      </c>
      <c r="BU35" s="533">
        <f t="shared" si="100"/>
        <v>15</v>
      </c>
      <c r="BV35" s="533">
        <f t="shared" si="101"/>
        <v>75</v>
      </c>
      <c r="BW35" s="536">
        <f t="shared" si="114"/>
        <v>730</v>
      </c>
      <c r="BX35" s="536">
        <f t="shared" si="102"/>
        <v>285</v>
      </c>
      <c r="BY35" s="536">
        <f t="shared" si="103"/>
        <v>1015</v>
      </c>
      <c r="CA35" s="617">
        <f t="shared" si="115"/>
        <v>9</v>
      </c>
      <c r="CB35" s="617">
        <f t="shared" si="104"/>
        <v>0</v>
      </c>
      <c r="CC35" s="617">
        <f t="shared" si="105"/>
        <v>9</v>
      </c>
      <c r="CD35" s="617">
        <f t="shared" si="116"/>
        <v>12</v>
      </c>
      <c r="CE35" s="617">
        <f t="shared" si="106"/>
        <v>0</v>
      </c>
      <c r="CF35" s="617">
        <f t="shared" si="107"/>
        <v>12</v>
      </c>
    </row>
    <row r="36" spans="1:84">
      <c r="A36" s="149"/>
      <c r="B36" s="151"/>
      <c r="C36" s="151"/>
      <c r="D36" s="151"/>
      <c r="E36" s="288"/>
      <c r="F36" s="588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501"/>
      <c r="T36" s="276"/>
      <c r="U36" s="276"/>
      <c r="V36" s="276"/>
      <c r="W36" s="276"/>
      <c r="X36" s="276"/>
      <c r="Y36" s="276"/>
      <c r="Z36" s="276"/>
      <c r="AA36" s="276"/>
      <c r="AB36" s="276"/>
      <c r="AC36" s="276"/>
      <c r="AD36" s="276"/>
      <c r="AE36" s="276"/>
      <c r="AF36" s="501"/>
      <c r="AG36" s="276"/>
      <c r="AH36" s="276"/>
      <c r="AI36" s="276"/>
      <c r="AJ36" s="276"/>
      <c r="AK36" s="276"/>
      <c r="AL36" s="276"/>
      <c r="AM36" s="276"/>
      <c r="AN36" s="276"/>
      <c r="AO36" s="276"/>
      <c r="AP36" s="276"/>
      <c r="AQ36" s="276"/>
      <c r="AR36" s="276"/>
      <c r="AS36" s="501"/>
      <c r="AT36" s="276"/>
      <c r="AU36" s="276"/>
      <c r="AV36" s="276"/>
      <c r="AW36" s="568"/>
      <c r="AX36" s="568"/>
      <c r="AY36" s="568"/>
      <c r="AZ36" s="276"/>
      <c r="BA36" s="276"/>
      <c r="BB36" s="276"/>
      <c r="BC36" s="276"/>
      <c r="BD36" s="276"/>
      <c r="BE36" s="276"/>
      <c r="BF36" s="522"/>
      <c r="BW36" s="536"/>
      <c r="BX36" s="536"/>
      <c r="BY36" s="536"/>
      <c r="CA36" s="617"/>
      <c r="CB36" s="617"/>
      <c r="CC36" s="617"/>
      <c r="CD36" s="617"/>
      <c r="CE36" s="617"/>
      <c r="CF36" s="617"/>
    </row>
    <row r="37" spans="1:84">
      <c r="A37" s="149"/>
      <c r="B37" s="151" t="s">
        <v>81</v>
      </c>
      <c r="C37" s="151"/>
      <c r="D37" s="151"/>
      <c r="E37" s="375"/>
      <c r="F37" s="590"/>
      <c r="G37" s="275"/>
      <c r="H37" s="275"/>
      <c r="I37" s="275"/>
      <c r="J37" s="275"/>
      <c r="K37" s="275" t="s">
        <v>74</v>
      </c>
      <c r="L37" s="275"/>
      <c r="M37" s="275"/>
      <c r="N37" s="275"/>
      <c r="O37" s="275"/>
      <c r="P37" s="275"/>
      <c r="Q37" s="275"/>
      <c r="R37" s="275"/>
      <c r="S37" s="500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500"/>
      <c r="AG37" s="275"/>
      <c r="AH37" s="275"/>
      <c r="AI37" s="275"/>
      <c r="AJ37" s="275"/>
      <c r="AK37" s="275"/>
      <c r="AL37" s="275"/>
      <c r="AM37" s="275"/>
      <c r="AN37" s="275"/>
      <c r="AO37" s="275"/>
      <c r="AP37" s="275"/>
      <c r="AQ37" s="275"/>
      <c r="AR37" s="275"/>
      <c r="AS37" s="500"/>
      <c r="AT37" s="275"/>
      <c r="AU37" s="275"/>
      <c r="AV37" s="275"/>
      <c r="AW37" s="567"/>
      <c r="AX37" s="567"/>
      <c r="AY37" s="567"/>
      <c r="AZ37" s="159"/>
      <c r="BA37" s="159"/>
      <c r="BB37" s="159"/>
      <c r="BC37" s="275"/>
      <c r="BD37" s="275"/>
      <c r="BE37" s="275"/>
      <c r="BF37" s="521"/>
      <c r="BI37" s="533" t="s">
        <v>74</v>
      </c>
    </row>
    <row r="38" spans="1:84">
      <c r="A38" s="149" t="s">
        <v>75</v>
      </c>
      <c r="B38" s="151" t="s">
        <v>82</v>
      </c>
      <c r="C38" s="151"/>
      <c r="D38" s="151"/>
      <c r="E38" s="375" t="s">
        <v>1059</v>
      </c>
      <c r="F38" s="591"/>
      <c r="G38" s="159"/>
      <c r="H38" s="275"/>
      <c r="I38" s="159"/>
      <c r="J38" s="159"/>
      <c r="K38" s="275"/>
      <c r="L38" s="159"/>
      <c r="M38" s="159"/>
      <c r="N38" s="275"/>
      <c r="O38" s="159"/>
      <c r="P38" s="159"/>
      <c r="Q38" s="275"/>
      <c r="R38" s="275"/>
      <c r="S38" s="500"/>
      <c r="T38" s="275"/>
      <c r="U38" s="275"/>
      <c r="V38" s="275"/>
      <c r="W38" s="275"/>
      <c r="X38" s="275"/>
      <c r="Y38" s="275"/>
      <c r="Z38" s="275"/>
      <c r="AA38" s="275"/>
      <c r="AB38" s="275"/>
      <c r="AC38" s="275"/>
      <c r="AD38" s="275"/>
      <c r="AE38" s="275"/>
      <c r="AF38" s="500"/>
      <c r="AG38" s="275"/>
      <c r="AH38" s="275"/>
      <c r="AI38" s="275"/>
      <c r="AJ38" s="275"/>
      <c r="AK38" s="275"/>
      <c r="AL38" s="275"/>
      <c r="AM38" s="275"/>
      <c r="AN38" s="275"/>
      <c r="AO38" s="275"/>
      <c r="AP38" s="275"/>
      <c r="AQ38" s="275"/>
      <c r="AR38" s="275"/>
      <c r="AS38" s="500"/>
      <c r="AT38" s="275"/>
      <c r="AU38" s="275"/>
      <c r="AV38" s="275"/>
      <c r="AW38" s="567" t="s">
        <v>74</v>
      </c>
      <c r="AX38" s="567"/>
      <c r="AY38" s="567"/>
      <c r="AZ38" s="159"/>
      <c r="BA38" s="159"/>
      <c r="BB38" s="159"/>
      <c r="BC38" s="275"/>
      <c r="BD38" s="275"/>
      <c r="BE38" s="275"/>
      <c r="BF38" s="521"/>
    </row>
    <row r="39" spans="1:84">
      <c r="A39" s="149"/>
      <c r="B39" s="151"/>
      <c r="C39" s="151"/>
      <c r="D39" s="151"/>
      <c r="E39" s="288" t="s">
        <v>77</v>
      </c>
      <c r="F39" s="592">
        <v>88</v>
      </c>
      <c r="G39" s="159">
        <f>22+1+2</f>
        <v>25</v>
      </c>
      <c r="H39" s="159">
        <f>18+2+1</f>
        <v>21</v>
      </c>
      <c r="I39" s="275">
        <f>SUM(G39:H39)</f>
        <v>46</v>
      </c>
      <c r="J39" s="159">
        <v>9</v>
      </c>
      <c r="K39" s="159">
        <v>4</v>
      </c>
      <c r="L39" s="275">
        <f>SUM(J39:K39)</f>
        <v>13</v>
      </c>
      <c r="M39" s="159">
        <v>4</v>
      </c>
      <c r="N39" s="159">
        <v>2</v>
      </c>
      <c r="O39" s="275">
        <f>SUM(M39:N39)</f>
        <v>6</v>
      </c>
      <c r="P39" s="159">
        <v>10</v>
      </c>
      <c r="Q39" s="159">
        <v>9</v>
      </c>
      <c r="R39" s="275">
        <f>SUM(P39:Q39)</f>
        <v>19</v>
      </c>
      <c r="S39" s="500"/>
      <c r="T39" s="275"/>
      <c r="U39" s="275"/>
      <c r="V39" s="275">
        <f>SUM(T39:U39)</f>
        <v>0</v>
      </c>
      <c r="W39" s="275"/>
      <c r="X39" s="275"/>
      <c r="Y39" s="275">
        <f>SUM(W39:X39)</f>
        <v>0</v>
      </c>
      <c r="Z39" s="275"/>
      <c r="AA39" s="275"/>
      <c r="AB39" s="275">
        <f>SUM(Z39:AA39)</f>
        <v>0</v>
      </c>
      <c r="AC39" s="275"/>
      <c r="AD39" s="275"/>
      <c r="AE39" s="275">
        <f>SUM(AC39:AD39)</f>
        <v>0</v>
      </c>
      <c r="AF39" s="500"/>
      <c r="AG39" s="275"/>
      <c r="AH39" s="275"/>
      <c r="AI39" s="275">
        <f>SUM(AG39:AH39)</f>
        <v>0</v>
      </c>
      <c r="AJ39" s="275"/>
      <c r="AK39" s="275"/>
      <c r="AL39" s="275">
        <f>SUM(AJ39:AK39)</f>
        <v>0</v>
      </c>
      <c r="AM39" s="275"/>
      <c r="AN39" s="275"/>
      <c r="AO39" s="275">
        <f>SUM(AM39:AN39)</f>
        <v>0</v>
      </c>
      <c r="AP39" s="275"/>
      <c r="AQ39" s="275"/>
      <c r="AR39" s="275">
        <f>SUM(AP39:AQ39)</f>
        <v>0</v>
      </c>
      <c r="AS39" s="500"/>
      <c r="AT39" s="275">
        <v>2</v>
      </c>
      <c r="AU39" s="275">
        <v>2</v>
      </c>
      <c r="AV39" s="275">
        <f>SUM(AT39:AU39)</f>
        <v>4</v>
      </c>
      <c r="AW39" s="567">
        <f t="shared" ref="AW39:AY43" si="118">SUM(G39,J39,M39,P39,T39,W39,Z39,AC39,AG39,AJ39,AM39,AP39,AT39)</f>
        <v>50</v>
      </c>
      <c r="AX39" s="567">
        <f t="shared" si="118"/>
        <v>38</v>
      </c>
      <c r="AY39" s="567">
        <f t="shared" si="118"/>
        <v>88</v>
      </c>
      <c r="AZ39" s="159">
        <v>1</v>
      </c>
      <c r="BA39" s="159">
        <v>2</v>
      </c>
      <c r="BB39" s="275">
        <f>SUM(AZ39:BA39)</f>
        <v>3</v>
      </c>
      <c r="BC39" s="275">
        <v>2</v>
      </c>
      <c r="BD39" s="275">
        <v>1</v>
      </c>
      <c r="BE39" s="275">
        <f>SUM(BC39:BD39)</f>
        <v>3</v>
      </c>
      <c r="BF39" s="521"/>
      <c r="BG39" s="605">
        <f t="shared" ref="BG39:BG44" si="119">SUM(F39,S39,AF39,AS39)</f>
        <v>88</v>
      </c>
      <c r="BH39" s="533">
        <f t="shared" ref="BH39:BH44" si="120">SUM(G39,T39,AG39)</f>
        <v>25</v>
      </c>
      <c r="BI39" s="533">
        <f t="shared" ref="BI39:BI44" si="121">SUM(H39,U39,AH39)</f>
        <v>21</v>
      </c>
      <c r="BJ39" s="533">
        <f t="shared" ref="BJ39:BJ44" si="122">SUM(I39,V39,AI39)</f>
        <v>46</v>
      </c>
      <c r="BK39" s="533">
        <f t="shared" ref="BK39:BK44" si="123">SUM(J39,W39,AJ39)</f>
        <v>9</v>
      </c>
      <c r="BL39" s="533">
        <f t="shared" ref="BL39:BL44" si="124">SUM(K39,X39,AK39)</f>
        <v>4</v>
      </c>
      <c r="BM39" s="533">
        <f t="shared" ref="BM39:BM44" si="125">SUM(L39,Y39,AL39)</f>
        <v>13</v>
      </c>
      <c r="BN39" s="533">
        <f t="shared" ref="BN39:BN44" si="126">SUM(M39,Z39,AM39)</f>
        <v>4</v>
      </c>
      <c r="BO39" s="533">
        <f t="shared" ref="BO39:BO44" si="127">SUM(N39,AA39,AN39)</f>
        <v>2</v>
      </c>
      <c r="BP39" s="533">
        <f t="shared" ref="BP39:BP44" si="128">SUM(O39,AB39,AO39)</f>
        <v>6</v>
      </c>
      <c r="BQ39" s="533">
        <f t="shared" ref="BQ39:BQ44" si="129">SUM(P39,AC39,AP39)</f>
        <v>10</v>
      </c>
      <c r="BR39" s="533">
        <f t="shared" ref="BR39:BR44" si="130">SUM(Q39,AD39,AQ39)</f>
        <v>9</v>
      </c>
      <c r="BS39" s="533">
        <f t="shared" ref="BS39:BS44" si="131">SUM(R39,AE39,AR39)</f>
        <v>19</v>
      </c>
      <c r="BT39" s="533">
        <f t="shared" ref="BT39:BT44" si="132">AT39</f>
        <v>2</v>
      </c>
      <c r="BU39" s="533">
        <f t="shared" ref="BU39:BU44" si="133">AU39</f>
        <v>2</v>
      </c>
      <c r="BV39" s="533">
        <f t="shared" ref="BV39:BV44" si="134">AV39</f>
        <v>4</v>
      </c>
      <c r="BW39" s="536">
        <f t="shared" ref="BW39:BW44" si="135">SUM(BH39,BK39,BN39,BQ39,BT39)</f>
        <v>50</v>
      </c>
      <c r="BX39" s="536">
        <f t="shared" ref="BX39:BX44" si="136">SUM(BI39,BL39,BO39,BR39,BU39)</f>
        <v>38</v>
      </c>
      <c r="BY39" s="536">
        <f t="shared" ref="BY39:BY44" si="137">SUM(BJ39,BM39,BP39,BS39,BV39)</f>
        <v>88</v>
      </c>
      <c r="BZ39" t="s">
        <v>74</v>
      </c>
      <c r="CA39" s="544">
        <f t="shared" ref="CA39:CA44" si="138">AZ39</f>
        <v>1</v>
      </c>
      <c r="CB39" s="544">
        <f t="shared" ref="CB39:CB44" si="139">BA39</f>
        <v>2</v>
      </c>
      <c r="CC39" s="544">
        <f t="shared" ref="CC39:CC44" si="140">BB39</f>
        <v>3</v>
      </c>
      <c r="CD39" s="544">
        <f t="shared" ref="CD39:CD44" si="141">BC39</f>
        <v>2</v>
      </c>
      <c r="CE39" s="544">
        <f t="shared" ref="CE39:CE44" si="142">BD39</f>
        <v>1</v>
      </c>
      <c r="CF39" s="544">
        <f t="shared" ref="CF39:CF44" si="143">BE39</f>
        <v>3</v>
      </c>
    </row>
    <row r="40" spans="1:84">
      <c r="A40" s="149"/>
      <c r="B40" s="151"/>
      <c r="C40" s="151"/>
      <c r="D40" s="151"/>
      <c r="E40" s="288" t="s">
        <v>78</v>
      </c>
      <c r="F40" s="592">
        <v>84</v>
      </c>
      <c r="G40" s="159">
        <f>28+4+2</f>
        <v>34</v>
      </c>
      <c r="H40" s="159">
        <f>11+1</f>
        <v>12</v>
      </c>
      <c r="I40" s="275">
        <f>SUM(G40:H40)</f>
        <v>46</v>
      </c>
      <c r="J40" s="159">
        <v>7</v>
      </c>
      <c r="K40" s="159">
        <v>6</v>
      </c>
      <c r="L40" s="275">
        <f>SUM(J40:K40)</f>
        <v>13</v>
      </c>
      <c r="M40" s="159">
        <v>4</v>
      </c>
      <c r="N40" s="159">
        <v>2</v>
      </c>
      <c r="O40" s="275">
        <f>SUM(M40:N40)</f>
        <v>6</v>
      </c>
      <c r="P40" s="159">
        <v>15</v>
      </c>
      <c r="Q40" s="159">
        <v>4</v>
      </c>
      <c r="R40" s="275">
        <f>SUM(P40:Q40)</f>
        <v>19</v>
      </c>
      <c r="S40" s="500"/>
      <c r="T40" s="275"/>
      <c r="U40" s="275"/>
      <c r="V40" s="275">
        <f>SUM(T40:U40)</f>
        <v>0</v>
      </c>
      <c r="W40" s="275"/>
      <c r="X40" s="275"/>
      <c r="Y40" s="275">
        <f>SUM(W40:X40)</f>
        <v>0</v>
      </c>
      <c r="Z40" s="275"/>
      <c r="AA40" s="275"/>
      <c r="AB40" s="275">
        <f>SUM(Z40:AA40)</f>
        <v>0</v>
      </c>
      <c r="AC40" s="275"/>
      <c r="AD40" s="275"/>
      <c r="AE40" s="275">
        <f>SUM(AC40:AD40)</f>
        <v>0</v>
      </c>
      <c r="AF40" s="500"/>
      <c r="AG40" s="275"/>
      <c r="AH40" s="275"/>
      <c r="AI40" s="275">
        <f>SUM(AG40:AH40)</f>
        <v>0</v>
      </c>
      <c r="AJ40" s="275"/>
      <c r="AK40" s="275"/>
      <c r="AL40" s="275">
        <f>SUM(AJ40:AK40)</f>
        <v>0</v>
      </c>
      <c r="AM40" s="275"/>
      <c r="AN40" s="275"/>
      <c r="AO40" s="275">
        <f>SUM(AM40:AN40)</f>
        <v>0</v>
      </c>
      <c r="AP40" s="275"/>
      <c r="AQ40" s="275"/>
      <c r="AR40" s="275">
        <f>SUM(AP40:AQ40)</f>
        <v>0</v>
      </c>
      <c r="AS40" s="500"/>
      <c r="AT40" s="275">
        <v>3</v>
      </c>
      <c r="AU40" s="275">
        <v>1</v>
      </c>
      <c r="AV40" s="275">
        <f>SUM(AT40:AU40)</f>
        <v>4</v>
      </c>
      <c r="AW40" s="567">
        <f t="shared" si="118"/>
        <v>63</v>
      </c>
      <c r="AX40" s="567">
        <f t="shared" si="118"/>
        <v>25</v>
      </c>
      <c r="AY40" s="567">
        <f t="shared" si="118"/>
        <v>88</v>
      </c>
      <c r="AZ40" s="159">
        <v>4</v>
      </c>
      <c r="BA40" s="159">
        <v>1</v>
      </c>
      <c r="BB40" s="275">
        <f>SUM(AZ40:BA40)</f>
        <v>5</v>
      </c>
      <c r="BC40" s="275">
        <v>2</v>
      </c>
      <c r="BD40" s="275">
        <v>0</v>
      </c>
      <c r="BE40" s="275">
        <f>SUM(BC40:BD40)</f>
        <v>2</v>
      </c>
      <c r="BF40" s="521"/>
      <c r="BG40" s="605">
        <f t="shared" si="119"/>
        <v>84</v>
      </c>
      <c r="BH40" s="533">
        <f t="shared" si="120"/>
        <v>34</v>
      </c>
      <c r="BI40" s="533">
        <f t="shared" si="121"/>
        <v>12</v>
      </c>
      <c r="BJ40" s="533">
        <f t="shared" si="122"/>
        <v>46</v>
      </c>
      <c r="BK40" s="533">
        <f t="shared" si="123"/>
        <v>7</v>
      </c>
      <c r="BL40" s="533">
        <f t="shared" si="124"/>
        <v>6</v>
      </c>
      <c r="BM40" s="533">
        <f t="shared" si="125"/>
        <v>13</v>
      </c>
      <c r="BN40" s="533">
        <f t="shared" si="126"/>
        <v>4</v>
      </c>
      <c r="BO40" s="533">
        <f t="shared" si="127"/>
        <v>2</v>
      </c>
      <c r="BP40" s="533">
        <f t="shared" si="128"/>
        <v>6</v>
      </c>
      <c r="BQ40" s="533">
        <f t="shared" si="129"/>
        <v>15</v>
      </c>
      <c r="BR40" s="533">
        <f t="shared" si="130"/>
        <v>4</v>
      </c>
      <c r="BS40" s="533">
        <f t="shared" si="131"/>
        <v>19</v>
      </c>
      <c r="BT40" s="533">
        <f t="shared" si="132"/>
        <v>3</v>
      </c>
      <c r="BU40" s="533">
        <f t="shared" si="133"/>
        <v>1</v>
      </c>
      <c r="BV40" s="533">
        <f t="shared" si="134"/>
        <v>4</v>
      </c>
      <c r="BW40" s="536">
        <f t="shared" si="135"/>
        <v>63</v>
      </c>
      <c r="BX40" s="536">
        <f t="shared" si="136"/>
        <v>25</v>
      </c>
      <c r="BY40" s="536">
        <f t="shared" si="137"/>
        <v>88</v>
      </c>
      <c r="BZ40" t="s">
        <v>74</v>
      </c>
      <c r="CA40" s="544">
        <f t="shared" si="138"/>
        <v>4</v>
      </c>
      <c r="CB40" s="544">
        <f t="shared" si="139"/>
        <v>1</v>
      </c>
      <c r="CC40" s="544">
        <f t="shared" si="140"/>
        <v>5</v>
      </c>
      <c r="CD40" s="544">
        <f t="shared" si="141"/>
        <v>2</v>
      </c>
      <c r="CE40" s="544">
        <f t="shared" si="142"/>
        <v>0</v>
      </c>
      <c r="CF40" s="544">
        <f t="shared" si="143"/>
        <v>2</v>
      </c>
    </row>
    <row r="41" spans="1:84">
      <c r="A41" s="149"/>
      <c r="B41" s="151"/>
      <c r="C41" s="151"/>
      <c r="D41" s="151"/>
      <c r="E41" s="288" t="s">
        <v>79</v>
      </c>
      <c r="F41" s="592">
        <v>88</v>
      </c>
      <c r="G41" s="159">
        <f>33+2</f>
        <v>35</v>
      </c>
      <c r="H41" s="159">
        <v>12</v>
      </c>
      <c r="I41" s="275">
        <f>SUM(G41:H41)</f>
        <v>47</v>
      </c>
      <c r="J41" s="159">
        <v>7</v>
      </c>
      <c r="K41" s="159">
        <v>5</v>
      </c>
      <c r="L41" s="275">
        <f>SUM(J41:K41)</f>
        <v>12</v>
      </c>
      <c r="M41" s="159">
        <v>2</v>
      </c>
      <c r="N41" s="159">
        <v>4</v>
      </c>
      <c r="O41" s="275">
        <f>SUM(M41:N41)</f>
        <v>6</v>
      </c>
      <c r="P41" s="159">
        <v>14</v>
      </c>
      <c r="Q41" s="159">
        <v>5</v>
      </c>
      <c r="R41" s="275">
        <f>SUM(P41:Q41)</f>
        <v>19</v>
      </c>
      <c r="S41" s="500"/>
      <c r="T41" s="275"/>
      <c r="U41" s="275"/>
      <c r="V41" s="275">
        <f>SUM(T41:U41)</f>
        <v>0</v>
      </c>
      <c r="W41" s="275"/>
      <c r="X41" s="275"/>
      <c r="Y41" s="275">
        <f>SUM(W41:X41)</f>
        <v>0</v>
      </c>
      <c r="Z41" s="275"/>
      <c r="AA41" s="275"/>
      <c r="AB41" s="275">
        <f>SUM(Z41:AA41)</f>
        <v>0</v>
      </c>
      <c r="AC41" s="275"/>
      <c r="AD41" s="275"/>
      <c r="AE41" s="275">
        <f>SUM(AC41:AD41)</f>
        <v>0</v>
      </c>
      <c r="AF41" s="500"/>
      <c r="AG41" s="275"/>
      <c r="AH41" s="275"/>
      <c r="AI41" s="275">
        <f>SUM(AG41:AH41)</f>
        <v>0</v>
      </c>
      <c r="AJ41" s="275"/>
      <c r="AK41" s="275"/>
      <c r="AL41" s="275">
        <f>SUM(AJ41:AK41)</f>
        <v>0</v>
      </c>
      <c r="AM41" s="275"/>
      <c r="AN41" s="275"/>
      <c r="AO41" s="275">
        <f>SUM(AM41:AN41)</f>
        <v>0</v>
      </c>
      <c r="AP41" s="275"/>
      <c r="AQ41" s="275"/>
      <c r="AR41" s="275">
        <f>SUM(AP41:AQ41)</f>
        <v>0</v>
      </c>
      <c r="AS41" s="500"/>
      <c r="AT41" s="275">
        <v>0</v>
      </c>
      <c r="AU41" s="275">
        <v>0</v>
      </c>
      <c r="AV41" s="275">
        <f>SUM(AT41:AU41)</f>
        <v>0</v>
      </c>
      <c r="AW41" s="567">
        <f t="shared" si="118"/>
        <v>58</v>
      </c>
      <c r="AX41" s="567">
        <f t="shared" si="118"/>
        <v>26</v>
      </c>
      <c r="AY41" s="567">
        <f t="shared" si="118"/>
        <v>84</v>
      </c>
      <c r="AZ41" s="159">
        <v>3</v>
      </c>
      <c r="BA41" s="159"/>
      <c r="BB41" s="275">
        <f>SUM(AZ41:BA41)</f>
        <v>3</v>
      </c>
      <c r="BC41" s="275">
        <v>2</v>
      </c>
      <c r="BD41" s="275">
        <v>0</v>
      </c>
      <c r="BE41" s="275">
        <f>SUM(BC41:BD41)</f>
        <v>2</v>
      </c>
      <c r="BF41" s="521"/>
      <c r="BG41" s="605">
        <f t="shared" si="119"/>
        <v>88</v>
      </c>
      <c r="BH41" s="533">
        <f t="shared" si="120"/>
        <v>35</v>
      </c>
      <c r="BI41" s="533">
        <f t="shared" si="121"/>
        <v>12</v>
      </c>
      <c r="BJ41" s="533">
        <f t="shared" si="122"/>
        <v>47</v>
      </c>
      <c r="BK41" s="533">
        <f t="shared" si="123"/>
        <v>7</v>
      </c>
      <c r="BL41" s="533">
        <f t="shared" si="124"/>
        <v>5</v>
      </c>
      <c r="BM41" s="533">
        <f t="shared" si="125"/>
        <v>12</v>
      </c>
      <c r="BN41" s="533">
        <f t="shared" si="126"/>
        <v>2</v>
      </c>
      <c r="BO41" s="533">
        <f t="shared" si="127"/>
        <v>4</v>
      </c>
      <c r="BP41" s="533">
        <f t="shared" si="128"/>
        <v>6</v>
      </c>
      <c r="BQ41" s="533">
        <f t="shared" si="129"/>
        <v>14</v>
      </c>
      <c r="BR41" s="533">
        <f t="shared" si="130"/>
        <v>5</v>
      </c>
      <c r="BS41" s="533">
        <f t="shared" si="131"/>
        <v>19</v>
      </c>
      <c r="BT41" s="533">
        <f t="shared" si="132"/>
        <v>0</v>
      </c>
      <c r="BU41" s="533">
        <f t="shared" si="133"/>
        <v>0</v>
      </c>
      <c r="BV41" s="533">
        <f t="shared" si="134"/>
        <v>0</v>
      </c>
      <c r="BW41" s="536">
        <f t="shared" si="135"/>
        <v>58</v>
      </c>
      <c r="BX41" s="536">
        <f t="shared" si="136"/>
        <v>26</v>
      </c>
      <c r="BY41" s="536">
        <f t="shared" si="137"/>
        <v>84</v>
      </c>
      <c r="BZ41" t="s">
        <v>74</v>
      </c>
      <c r="CA41" s="544">
        <f t="shared" si="138"/>
        <v>3</v>
      </c>
      <c r="CB41" s="544">
        <f t="shared" si="139"/>
        <v>0</v>
      </c>
      <c r="CC41" s="544">
        <f t="shared" si="140"/>
        <v>3</v>
      </c>
      <c r="CD41" s="544">
        <f t="shared" si="141"/>
        <v>2</v>
      </c>
      <c r="CE41" s="544">
        <f t="shared" si="142"/>
        <v>0</v>
      </c>
      <c r="CF41" s="544">
        <f t="shared" si="143"/>
        <v>2</v>
      </c>
    </row>
    <row r="42" spans="1:84">
      <c r="A42" s="149"/>
      <c r="B42" s="151"/>
      <c r="C42" s="151"/>
      <c r="D42" s="151"/>
      <c r="E42" s="288" t="s">
        <v>80</v>
      </c>
      <c r="F42" s="592">
        <v>87</v>
      </c>
      <c r="G42" s="159">
        <f>28+2+2</f>
        <v>32</v>
      </c>
      <c r="H42" s="159">
        <v>11</v>
      </c>
      <c r="I42" s="275">
        <f>SUM(G42:H42)</f>
        <v>43</v>
      </c>
      <c r="J42" s="159">
        <v>10</v>
      </c>
      <c r="K42" s="159">
        <v>2</v>
      </c>
      <c r="L42" s="275">
        <f>SUM(J42:K42)</f>
        <v>12</v>
      </c>
      <c r="M42" s="159">
        <v>5</v>
      </c>
      <c r="N42" s="159">
        <v>1</v>
      </c>
      <c r="O42" s="275">
        <f>SUM(M42:N42)</f>
        <v>6</v>
      </c>
      <c r="P42" s="159">
        <v>18</v>
      </c>
      <c r="Q42" s="159">
        <v>5</v>
      </c>
      <c r="R42" s="275">
        <f>SUM(P42:Q42)</f>
        <v>23</v>
      </c>
      <c r="S42" s="500"/>
      <c r="T42" s="275"/>
      <c r="U42" s="275"/>
      <c r="V42" s="275">
        <f>SUM(T42:U42)</f>
        <v>0</v>
      </c>
      <c r="W42" s="275"/>
      <c r="X42" s="275"/>
      <c r="Y42" s="275">
        <f>SUM(W42:X42)</f>
        <v>0</v>
      </c>
      <c r="Z42" s="275"/>
      <c r="AA42" s="275"/>
      <c r="AB42" s="275">
        <f>SUM(Z42:AA42)</f>
        <v>0</v>
      </c>
      <c r="AC42" s="275"/>
      <c r="AD42" s="275"/>
      <c r="AE42" s="275">
        <f>SUM(AC42:AD42)</f>
        <v>0</v>
      </c>
      <c r="AF42" s="500"/>
      <c r="AG42" s="275"/>
      <c r="AH42" s="275"/>
      <c r="AI42" s="275">
        <f>SUM(AG42:AH42)</f>
        <v>0</v>
      </c>
      <c r="AJ42" s="275"/>
      <c r="AK42" s="275"/>
      <c r="AL42" s="275">
        <f>SUM(AJ42:AK42)</f>
        <v>0</v>
      </c>
      <c r="AM42" s="275"/>
      <c r="AN42" s="275"/>
      <c r="AO42" s="275">
        <f>SUM(AM42:AN42)</f>
        <v>0</v>
      </c>
      <c r="AP42" s="275"/>
      <c r="AQ42" s="275"/>
      <c r="AR42" s="275">
        <f>SUM(AP42:AQ42)</f>
        <v>0</v>
      </c>
      <c r="AS42" s="500"/>
      <c r="AT42" s="275">
        <v>0</v>
      </c>
      <c r="AU42" s="275">
        <v>0</v>
      </c>
      <c r="AV42" s="275">
        <f>SUM(AT42:AU42)</f>
        <v>0</v>
      </c>
      <c r="AW42" s="567">
        <f t="shared" si="118"/>
        <v>65</v>
      </c>
      <c r="AX42" s="567">
        <f t="shared" si="118"/>
        <v>19</v>
      </c>
      <c r="AY42" s="567">
        <f t="shared" si="118"/>
        <v>84</v>
      </c>
      <c r="AZ42" s="159">
        <v>2</v>
      </c>
      <c r="BA42" s="159"/>
      <c r="BB42" s="275">
        <f>SUM(AZ42:BA42)</f>
        <v>2</v>
      </c>
      <c r="BC42" s="275">
        <v>2</v>
      </c>
      <c r="BD42" s="275">
        <v>0</v>
      </c>
      <c r="BE42" s="275">
        <f>SUM(BC42:BD42)</f>
        <v>2</v>
      </c>
      <c r="BF42" s="521"/>
      <c r="BG42" s="605">
        <f t="shared" si="119"/>
        <v>87</v>
      </c>
      <c r="BH42" s="533">
        <f t="shared" si="120"/>
        <v>32</v>
      </c>
      <c r="BI42" s="533">
        <f t="shared" si="121"/>
        <v>11</v>
      </c>
      <c r="BJ42" s="533">
        <f t="shared" si="122"/>
        <v>43</v>
      </c>
      <c r="BK42" s="533">
        <f t="shared" si="123"/>
        <v>10</v>
      </c>
      <c r="BL42" s="533">
        <f t="shared" si="124"/>
        <v>2</v>
      </c>
      <c r="BM42" s="533">
        <f t="shared" si="125"/>
        <v>12</v>
      </c>
      <c r="BN42" s="533">
        <f t="shared" si="126"/>
        <v>5</v>
      </c>
      <c r="BO42" s="533">
        <f t="shared" si="127"/>
        <v>1</v>
      </c>
      <c r="BP42" s="533">
        <f t="shared" si="128"/>
        <v>6</v>
      </c>
      <c r="BQ42" s="533">
        <f t="shared" si="129"/>
        <v>18</v>
      </c>
      <c r="BR42" s="533">
        <f t="shared" si="130"/>
        <v>5</v>
      </c>
      <c r="BS42" s="533">
        <f t="shared" si="131"/>
        <v>23</v>
      </c>
      <c r="BT42" s="533">
        <f t="shared" si="132"/>
        <v>0</v>
      </c>
      <c r="BU42" s="533">
        <f t="shared" si="133"/>
        <v>0</v>
      </c>
      <c r="BV42" s="533">
        <f t="shared" si="134"/>
        <v>0</v>
      </c>
      <c r="BW42" s="536">
        <f t="shared" si="135"/>
        <v>65</v>
      </c>
      <c r="BX42" s="536">
        <f t="shared" si="136"/>
        <v>19</v>
      </c>
      <c r="BY42" s="536">
        <f t="shared" si="137"/>
        <v>84</v>
      </c>
      <c r="BZ42" t="s">
        <v>74</v>
      </c>
      <c r="CA42" s="544">
        <f t="shared" si="138"/>
        <v>2</v>
      </c>
      <c r="CB42" s="544">
        <f t="shared" si="139"/>
        <v>0</v>
      </c>
      <c r="CC42" s="544">
        <f t="shared" si="140"/>
        <v>2</v>
      </c>
      <c r="CD42" s="544">
        <f t="shared" si="141"/>
        <v>2</v>
      </c>
      <c r="CE42" s="544">
        <f t="shared" si="142"/>
        <v>0</v>
      </c>
      <c r="CF42" s="544">
        <f t="shared" si="143"/>
        <v>2</v>
      </c>
    </row>
    <row r="43" spans="1:84">
      <c r="A43" s="149"/>
      <c r="B43" s="151"/>
      <c r="C43" s="151"/>
      <c r="D43" s="151"/>
      <c r="E43" s="288" t="s">
        <v>83</v>
      </c>
      <c r="F43" s="592">
        <v>87</v>
      </c>
      <c r="G43" s="159">
        <f>25+3</f>
        <v>28</v>
      </c>
      <c r="H43" s="159">
        <f>12+1+1</f>
        <v>14</v>
      </c>
      <c r="I43" s="275">
        <f>SUM(G43:H43)</f>
        <v>42</v>
      </c>
      <c r="J43" s="159">
        <v>10</v>
      </c>
      <c r="K43" s="159">
        <v>4</v>
      </c>
      <c r="L43" s="275">
        <f>SUM(J43:K43)</f>
        <v>14</v>
      </c>
      <c r="M43" s="159">
        <v>1</v>
      </c>
      <c r="N43" s="159">
        <v>2</v>
      </c>
      <c r="O43" s="275">
        <f>SUM(M43:N43)</f>
        <v>3</v>
      </c>
      <c r="P43" s="159">
        <v>21</v>
      </c>
      <c r="Q43" s="159">
        <v>4</v>
      </c>
      <c r="R43" s="275">
        <f>SUM(P43:Q43)</f>
        <v>25</v>
      </c>
      <c r="S43" s="500"/>
      <c r="T43" s="275"/>
      <c r="U43" s="275"/>
      <c r="V43" s="275">
        <f>SUM(T43:U43)</f>
        <v>0</v>
      </c>
      <c r="W43" s="275"/>
      <c r="X43" s="275"/>
      <c r="Y43" s="275">
        <f>SUM(W43:X43)</f>
        <v>0</v>
      </c>
      <c r="Z43" s="275"/>
      <c r="AA43" s="275"/>
      <c r="AB43" s="275">
        <f>SUM(Z43:AA43)</f>
        <v>0</v>
      </c>
      <c r="AC43" s="275"/>
      <c r="AD43" s="275"/>
      <c r="AE43" s="275">
        <f>SUM(AC43:AD43)</f>
        <v>0</v>
      </c>
      <c r="AF43" s="500"/>
      <c r="AG43" s="275"/>
      <c r="AH43" s="275"/>
      <c r="AI43" s="275">
        <f>SUM(AG43:AH43)</f>
        <v>0</v>
      </c>
      <c r="AJ43" s="275"/>
      <c r="AK43" s="275"/>
      <c r="AL43" s="275">
        <f>SUM(AJ43:AK43)</f>
        <v>0</v>
      </c>
      <c r="AM43" s="275"/>
      <c r="AN43" s="275"/>
      <c r="AO43" s="275">
        <f>SUM(AM43:AN43)</f>
        <v>0</v>
      </c>
      <c r="AP43" s="275"/>
      <c r="AQ43" s="275"/>
      <c r="AR43" s="275">
        <f>SUM(AP43:AQ43)</f>
        <v>0</v>
      </c>
      <c r="AS43" s="500"/>
      <c r="AT43" s="275">
        <v>3</v>
      </c>
      <c r="AU43" s="275">
        <v>0</v>
      </c>
      <c r="AV43" s="275">
        <f>SUM(AT43:AU43)</f>
        <v>3</v>
      </c>
      <c r="AW43" s="567">
        <f t="shared" si="118"/>
        <v>63</v>
      </c>
      <c r="AX43" s="567">
        <f t="shared" si="118"/>
        <v>24</v>
      </c>
      <c r="AY43" s="567">
        <f t="shared" si="118"/>
        <v>87</v>
      </c>
      <c r="AZ43" s="159">
        <v>3</v>
      </c>
      <c r="BA43" s="159"/>
      <c r="BB43" s="275">
        <f>SUM(AZ43:BA43)</f>
        <v>3</v>
      </c>
      <c r="BC43" s="275">
        <v>1</v>
      </c>
      <c r="BD43" s="275">
        <v>1</v>
      </c>
      <c r="BE43" s="275">
        <f>SUM(BC43:BD43)</f>
        <v>2</v>
      </c>
      <c r="BF43" s="521"/>
      <c r="BG43" s="605">
        <f t="shared" si="119"/>
        <v>87</v>
      </c>
      <c r="BH43" s="533">
        <f t="shared" si="120"/>
        <v>28</v>
      </c>
      <c r="BI43" s="533">
        <f t="shared" si="121"/>
        <v>14</v>
      </c>
      <c r="BJ43" s="533">
        <f t="shared" si="122"/>
        <v>42</v>
      </c>
      <c r="BK43" s="533">
        <f t="shared" si="123"/>
        <v>10</v>
      </c>
      <c r="BL43" s="533">
        <f t="shared" si="124"/>
        <v>4</v>
      </c>
      <c r="BM43" s="533">
        <f t="shared" si="125"/>
        <v>14</v>
      </c>
      <c r="BN43" s="533">
        <f t="shared" si="126"/>
        <v>1</v>
      </c>
      <c r="BO43" s="533">
        <f t="shared" si="127"/>
        <v>2</v>
      </c>
      <c r="BP43" s="533">
        <f t="shared" si="128"/>
        <v>3</v>
      </c>
      <c r="BQ43" s="533">
        <f t="shared" si="129"/>
        <v>21</v>
      </c>
      <c r="BR43" s="533">
        <f t="shared" si="130"/>
        <v>4</v>
      </c>
      <c r="BS43" s="533">
        <f t="shared" si="131"/>
        <v>25</v>
      </c>
      <c r="BT43" s="533">
        <f t="shared" si="132"/>
        <v>3</v>
      </c>
      <c r="BU43" s="533">
        <f t="shared" si="133"/>
        <v>0</v>
      </c>
      <c r="BV43" s="533">
        <f t="shared" si="134"/>
        <v>3</v>
      </c>
      <c r="BW43" s="536">
        <f t="shared" si="135"/>
        <v>63</v>
      </c>
      <c r="BX43" s="536">
        <f t="shared" si="136"/>
        <v>24</v>
      </c>
      <c r="BY43" s="536">
        <f t="shared" si="137"/>
        <v>87</v>
      </c>
      <c r="BZ43" t="s">
        <v>74</v>
      </c>
      <c r="CA43" s="544">
        <f t="shared" si="138"/>
        <v>3</v>
      </c>
      <c r="CB43" s="544">
        <f t="shared" si="139"/>
        <v>0</v>
      </c>
      <c r="CC43" s="544">
        <f t="shared" si="140"/>
        <v>3</v>
      </c>
      <c r="CD43" s="544">
        <f t="shared" si="141"/>
        <v>1</v>
      </c>
      <c r="CE43" s="544">
        <f t="shared" si="142"/>
        <v>1</v>
      </c>
      <c r="CF43" s="544">
        <f t="shared" si="143"/>
        <v>2</v>
      </c>
    </row>
    <row r="44" spans="1:84">
      <c r="A44" s="149"/>
      <c r="B44" s="151"/>
      <c r="C44" s="151"/>
      <c r="D44" s="151"/>
      <c r="E44" s="288"/>
      <c r="F44" s="592">
        <f t="shared" ref="F44:BE44" si="144">SUM(F39:F43)</f>
        <v>434</v>
      </c>
      <c r="G44" s="168">
        <f t="shared" si="144"/>
        <v>154</v>
      </c>
      <c r="H44" s="168">
        <f t="shared" si="144"/>
        <v>70</v>
      </c>
      <c r="I44" s="168">
        <f t="shared" si="144"/>
        <v>224</v>
      </c>
      <c r="J44" s="168">
        <f t="shared" si="144"/>
        <v>43</v>
      </c>
      <c r="K44" s="168">
        <f t="shared" si="144"/>
        <v>21</v>
      </c>
      <c r="L44" s="168">
        <f t="shared" si="144"/>
        <v>64</v>
      </c>
      <c r="M44" s="168">
        <f t="shared" si="144"/>
        <v>16</v>
      </c>
      <c r="N44" s="168">
        <f t="shared" si="144"/>
        <v>11</v>
      </c>
      <c r="O44" s="168">
        <f t="shared" si="144"/>
        <v>27</v>
      </c>
      <c r="P44" s="168">
        <f t="shared" si="144"/>
        <v>78</v>
      </c>
      <c r="Q44" s="168">
        <f t="shared" si="144"/>
        <v>27</v>
      </c>
      <c r="R44" s="168">
        <f t="shared" si="144"/>
        <v>105</v>
      </c>
      <c r="S44" s="502">
        <f t="shared" si="144"/>
        <v>0</v>
      </c>
      <c r="T44" s="168">
        <f t="shared" si="144"/>
        <v>0</v>
      </c>
      <c r="U44" s="168">
        <f t="shared" si="144"/>
        <v>0</v>
      </c>
      <c r="V44" s="168">
        <f t="shared" si="144"/>
        <v>0</v>
      </c>
      <c r="W44" s="168">
        <f t="shared" si="144"/>
        <v>0</v>
      </c>
      <c r="X44" s="168">
        <f t="shared" si="144"/>
        <v>0</v>
      </c>
      <c r="Y44" s="168">
        <f t="shared" si="144"/>
        <v>0</v>
      </c>
      <c r="Z44" s="168">
        <f t="shared" si="144"/>
        <v>0</v>
      </c>
      <c r="AA44" s="168">
        <f t="shared" si="144"/>
        <v>0</v>
      </c>
      <c r="AB44" s="168">
        <f t="shared" si="144"/>
        <v>0</v>
      </c>
      <c r="AC44" s="168">
        <f t="shared" si="144"/>
        <v>0</v>
      </c>
      <c r="AD44" s="168">
        <f t="shared" si="144"/>
        <v>0</v>
      </c>
      <c r="AE44" s="168">
        <f t="shared" si="144"/>
        <v>0</v>
      </c>
      <c r="AF44" s="502">
        <f t="shared" si="144"/>
        <v>0</v>
      </c>
      <c r="AG44" s="168">
        <f t="shared" si="144"/>
        <v>0</v>
      </c>
      <c r="AH44" s="168">
        <f t="shared" si="144"/>
        <v>0</v>
      </c>
      <c r="AI44" s="168">
        <f t="shared" si="144"/>
        <v>0</v>
      </c>
      <c r="AJ44" s="168">
        <f t="shared" si="144"/>
        <v>0</v>
      </c>
      <c r="AK44" s="168">
        <f t="shared" si="144"/>
        <v>0</v>
      </c>
      <c r="AL44" s="168">
        <f t="shared" si="144"/>
        <v>0</v>
      </c>
      <c r="AM44" s="168">
        <f t="shared" si="144"/>
        <v>0</v>
      </c>
      <c r="AN44" s="168">
        <f t="shared" si="144"/>
        <v>0</v>
      </c>
      <c r="AO44" s="168">
        <f t="shared" si="144"/>
        <v>0</v>
      </c>
      <c r="AP44" s="168">
        <f t="shared" si="144"/>
        <v>0</v>
      </c>
      <c r="AQ44" s="168">
        <f t="shared" si="144"/>
        <v>0</v>
      </c>
      <c r="AR44" s="168">
        <f t="shared" si="144"/>
        <v>0</v>
      </c>
      <c r="AS44" s="502">
        <f t="shared" si="144"/>
        <v>0</v>
      </c>
      <c r="AT44" s="168">
        <f t="shared" si="144"/>
        <v>8</v>
      </c>
      <c r="AU44" s="168">
        <f t="shared" si="144"/>
        <v>3</v>
      </c>
      <c r="AV44" s="168">
        <f>SUM(AV39:AV43)</f>
        <v>11</v>
      </c>
      <c r="AW44" s="569">
        <f t="shared" si="144"/>
        <v>299</v>
      </c>
      <c r="AX44" s="569">
        <f t="shared" si="144"/>
        <v>132</v>
      </c>
      <c r="AY44" s="569">
        <f t="shared" si="144"/>
        <v>431</v>
      </c>
      <c r="AZ44" s="168">
        <f t="shared" si="144"/>
        <v>13</v>
      </c>
      <c r="BA44" s="168">
        <f t="shared" si="144"/>
        <v>3</v>
      </c>
      <c r="BB44" s="168">
        <f t="shared" si="144"/>
        <v>16</v>
      </c>
      <c r="BC44" s="168">
        <f t="shared" si="144"/>
        <v>9</v>
      </c>
      <c r="BD44" s="168">
        <f t="shared" si="144"/>
        <v>2</v>
      </c>
      <c r="BE44" s="168">
        <f t="shared" si="144"/>
        <v>11</v>
      </c>
      <c r="BF44" s="523"/>
      <c r="BG44" s="605">
        <f t="shared" si="119"/>
        <v>434</v>
      </c>
      <c r="BH44" s="533">
        <f t="shared" si="120"/>
        <v>154</v>
      </c>
      <c r="BI44" s="533">
        <f t="shared" si="121"/>
        <v>70</v>
      </c>
      <c r="BJ44" s="533">
        <f t="shared" si="122"/>
        <v>224</v>
      </c>
      <c r="BK44" s="533">
        <f t="shared" si="123"/>
        <v>43</v>
      </c>
      <c r="BL44" s="533">
        <f t="shared" si="124"/>
        <v>21</v>
      </c>
      <c r="BM44" s="533">
        <f t="shared" si="125"/>
        <v>64</v>
      </c>
      <c r="BN44" s="533">
        <f t="shared" si="126"/>
        <v>16</v>
      </c>
      <c r="BO44" s="533">
        <f t="shared" si="127"/>
        <v>11</v>
      </c>
      <c r="BP44" s="533">
        <f t="shared" si="128"/>
        <v>27</v>
      </c>
      <c r="BQ44" s="533">
        <f t="shared" si="129"/>
        <v>78</v>
      </c>
      <c r="BR44" s="533">
        <f t="shared" si="130"/>
        <v>27</v>
      </c>
      <c r="BS44" s="533">
        <f t="shared" si="131"/>
        <v>105</v>
      </c>
      <c r="BT44" s="533">
        <f t="shared" si="132"/>
        <v>8</v>
      </c>
      <c r="BU44" s="533">
        <f t="shared" si="133"/>
        <v>3</v>
      </c>
      <c r="BV44" s="533">
        <f t="shared" si="134"/>
        <v>11</v>
      </c>
      <c r="BW44" s="536">
        <f t="shared" si="135"/>
        <v>299</v>
      </c>
      <c r="BX44" s="536">
        <f t="shared" si="136"/>
        <v>132</v>
      </c>
      <c r="BY44" s="536">
        <f t="shared" si="137"/>
        <v>431</v>
      </c>
      <c r="BZ44" t="s">
        <v>74</v>
      </c>
      <c r="CA44" s="544">
        <f t="shared" si="138"/>
        <v>13</v>
      </c>
      <c r="CB44" s="544">
        <f t="shared" si="139"/>
        <v>3</v>
      </c>
      <c r="CC44" s="544">
        <f t="shared" si="140"/>
        <v>16</v>
      </c>
      <c r="CD44" s="544">
        <f t="shared" si="141"/>
        <v>9</v>
      </c>
      <c r="CE44" s="544">
        <f t="shared" si="142"/>
        <v>2</v>
      </c>
      <c r="CF44" s="544">
        <f t="shared" si="143"/>
        <v>11</v>
      </c>
    </row>
    <row r="45" spans="1:84">
      <c r="A45" s="149"/>
      <c r="B45" s="151"/>
      <c r="C45" s="151"/>
      <c r="D45" s="151"/>
      <c r="E45" s="288"/>
      <c r="F45" s="592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502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502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502"/>
      <c r="AT45" s="168"/>
      <c r="AU45" s="168"/>
      <c r="AV45" s="168"/>
      <c r="AW45" s="569"/>
      <c r="AX45" s="569"/>
      <c r="AY45" s="569"/>
      <c r="AZ45" s="168"/>
      <c r="BA45" s="168"/>
      <c r="BB45" s="168"/>
      <c r="BC45" s="168"/>
      <c r="BD45" s="168"/>
      <c r="BE45" s="168"/>
      <c r="BF45" s="523"/>
    </row>
    <row r="46" spans="1:84">
      <c r="A46" s="149"/>
      <c r="B46" s="151"/>
      <c r="C46" s="151"/>
      <c r="D46" s="151"/>
      <c r="E46" s="375" t="s">
        <v>787</v>
      </c>
      <c r="F46" s="591"/>
      <c r="G46" s="159"/>
      <c r="H46" s="275"/>
      <c r="I46" s="159"/>
      <c r="J46" s="159"/>
      <c r="K46" s="275"/>
      <c r="L46" s="159"/>
      <c r="M46" s="159"/>
      <c r="N46" s="275"/>
      <c r="O46" s="159"/>
      <c r="P46" s="159"/>
      <c r="Q46" s="275"/>
      <c r="R46" s="275"/>
      <c r="S46" s="500"/>
      <c r="T46" s="275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500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500"/>
      <c r="AT46" s="275"/>
      <c r="AU46" s="275"/>
      <c r="AV46" s="275"/>
      <c r="AW46" s="567"/>
      <c r="AX46" s="567"/>
      <c r="AY46" s="567"/>
      <c r="AZ46" s="159"/>
      <c r="BA46" s="159"/>
      <c r="BB46" s="159"/>
      <c r="BC46" s="275"/>
      <c r="BD46" s="275"/>
      <c r="BE46" s="275"/>
      <c r="BF46" s="521"/>
    </row>
    <row r="47" spans="1:84">
      <c r="A47" s="149" t="s">
        <v>75</v>
      </c>
      <c r="B47" s="151" t="s">
        <v>299</v>
      </c>
      <c r="C47" s="151"/>
      <c r="D47" s="151"/>
      <c r="E47" s="288" t="s">
        <v>77</v>
      </c>
      <c r="F47" s="592">
        <v>60</v>
      </c>
      <c r="G47" s="159">
        <v>10</v>
      </c>
      <c r="H47" s="159">
        <v>20</v>
      </c>
      <c r="I47" s="275">
        <f>SUM(G47:H47)</f>
        <v>30</v>
      </c>
      <c r="J47" s="159">
        <v>1</v>
      </c>
      <c r="K47" s="159">
        <v>9</v>
      </c>
      <c r="L47" s="275">
        <f>SUM(J47:K47)</f>
        <v>10</v>
      </c>
      <c r="M47" s="159">
        <v>1</v>
      </c>
      <c r="N47" s="159">
        <v>3</v>
      </c>
      <c r="O47" s="275">
        <f>SUM(M47:N47)</f>
        <v>4</v>
      </c>
      <c r="P47" s="159">
        <v>5</v>
      </c>
      <c r="Q47" s="159">
        <v>11</v>
      </c>
      <c r="R47" s="275">
        <f>SUM(P47:Q47)</f>
        <v>16</v>
      </c>
      <c r="S47" s="500"/>
      <c r="T47" s="275"/>
      <c r="U47" s="275"/>
      <c r="V47" s="275">
        <f>SUM(T47:U47)</f>
        <v>0</v>
      </c>
      <c r="W47" s="275"/>
      <c r="X47" s="275"/>
      <c r="Y47" s="275">
        <f>SUM(W47:X47)</f>
        <v>0</v>
      </c>
      <c r="Z47" s="275"/>
      <c r="AA47" s="275"/>
      <c r="AB47" s="275">
        <f>SUM(Z47:AA47)</f>
        <v>0</v>
      </c>
      <c r="AC47" s="275"/>
      <c r="AD47" s="275"/>
      <c r="AE47" s="275">
        <f>SUM(AC47:AD47)</f>
        <v>0</v>
      </c>
      <c r="AF47" s="500"/>
      <c r="AG47" s="275"/>
      <c r="AH47" s="275"/>
      <c r="AI47" s="275">
        <f>SUM(AG47:AH47)</f>
        <v>0</v>
      </c>
      <c r="AJ47" s="275"/>
      <c r="AK47" s="275"/>
      <c r="AL47" s="275">
        <f>SUM(AJ47:AK47)</f>
        <v>0</v>
      </c>
      <c r="AM47" s="275"/>
      <c r="AN47" s="275"/>
      <c r="AO47" s="275">
        <f>SUM(AM47:AN47)</f>
        <v>0</v>
      </c>
      <c r="AP47" s="275"/>
      <c r="AQ47" s="275"/>
      <c r="AR47" s="275">
        <f>SUM(AP47:AQ47)</f>
        <v>0</v>
      </c>
      <c r="AS47" s="500"/>
      <c r="AT47" s="275"/>
      <c r="AU47" s="275"/>
      <c r="AV47" s="275">
        <f>SUM(AT47:AU47)</f>
        <v>0</v>
      </c>
      <c r="AW47" s="567">
        <f t="shared" ref="AW47:AY50" si="145">SUM(G47,J47,M47,P47,T47,W47,Z47,AC47,AG47,AJ47,AM47,AP47,AT47)</f>
        <v>17</v>
      </c>
      <c r="AX47" s="567">
        <f t="shared" si="145"/>
        <v>43</v>
      </c>
      <c r="AY47" s="567">
        <f t="shared" si="145"/>
        <v>60</v>
      </c>
      <c r="AZ47" s="159"/>
      <c r="BA47" s="159"/>
      <c r="BB47" s="275">
        <f>SUM(AZ47:BA47)</f>
        <v>0</v>
      </c>
      <c r="BC47" s="275"/>
      <c r="BD47" s="275"/>
      <c r="BE47" s="275">
        <f>SUM(BC47:BD47)</f>
        <v>0</v>
      </c>
      <c r="BF47" s="521"/>
      <c r="BG47" s="605">
        <f>SUM(F47,S47,AF47,AS47)</f>
        <v>60</v>
      </c>
      <c r="BH47" s="533">
        <f>SUM(G47,T47,AG47)</f>
        <v>10</v>
      </c>
      <c r="BI47" s="533">
        <f t="shared" ref="BI47:BI51" si="146">SUM(H47,U47,AH47)</f>
        <v>20</v>
      </c>
      <c r="BJ47" s="533">
        <f t="shared" ref="BJ47:BJ51" si="147">SUM(I47,V47,AI47)</f>
        <v>30</v>
      </c>
      <c r="BK47" s="533">
        <f t="shared" ref="BK47:BK51" si="148">SUM(J47,W47,AJ47)</f>
        <v>1</v>
      </c>
      <c r="BL47" s="533">
        <f t="shared" ref="BL47:BL51" si="149">SUM(K47,X47,AK47)</f>
        <v>9</v>
      </c>
      <c r="BM47" s="533">
        <f t="shared" ref="BM47:BM51" si="150">SUM(L47,Y47,AL47)</f>
        <v>10</v>
      </c>
      <c r="BN47" s="533">
        <f>SUM(M47,Z47,AM47)</f>
        <v>1</v>
      </c>
      <c r="BO47" s="533">
        <f t="shared" ref="BO47:BO51" si="151">SUM(N47,AA47,AN47)</f>
        <v>3</v>
      </c>
      <c r="BP47" s="533">
        <f t="shared" ref="BP47:BP51" si="152">SUM(O47,AB47,AO47)</f>
        <v>4</v>
      </c>
      <c r="BQ47" s="533">
        <f t="shared" ref="BQ47:BQ51" si="153">SUM(P47,AC47,AP47)</f>
        <v>5</v>
      </c>
      <c r="BR47" s="533">
        <f t="shared" ref="BR47:BR51" si="154">SUM(Q47,AD47,AQ47)</f>
        <v>11</v>
      </c>
      <c r="BS47" s="533">
        <f t="shared" ref="BS47:BS51" si="155">SUM(R47,AE47,AR47)</f>
        <v>16</v>
      </c>
      <c r="BT47" s="533">
        <f>AT47</f>
        <v>0</v>
      </c>
      <c r="BU47" s="533">
        <f t="shared" ref="BU47:BU51" si="156">AU47</f>
        <v>0</v>
      </c>
      <c r="BV47" s="533">
        <f t="shared" ref="BV47:BV51" si="157">AV47</f>
        <v>0</v>
      </c>
      <c r="BW47" s="536">
        <f>SUM(BH47,BK47,BN47,BQ47,BT47)</f>
        <v>17</v>
      </c>
      <c r="BX47" s="536">
        <f t="shared" ref="BX47:BX51" si="158">SUM(BI47,BL47,BO47,BR47,BU47)</f>
        <v>43</v>
      </c>
      <c r="BY47" s="536">
        <f t="shared" ref="BY47:BY51" si="159">SUM(BJ47,BM47,BP47,BS47,BV47)</f>
        <v>60</v>
      </c>
      <c r="BZ47" t="s">
        <v>74</v>
      </c>
      <c r="CA47" s="544">
        <f>AZ47</f>
        <v>0</v>
      </c>
      <c r="CB47" s="544">
        <f t="shared" ref="CB47:CB51" si="160">BA47</f>
        <v>0</v>
      </c>
      <c r="CC47" s="544">
        <f t="shared" ref="CC47:CC51" si="161">BB47</f>
        <v>0</v>
      </c>
      <c r="CD47" s="544">
        <f>BC47</f>
        <v>0</v>
      </c>
      <c r="CE47" s="544">
        <f t="shared" ref="CE47:CE51" si="162">BD47</f>
        <v>0</v>
      </c>
      <c r="CF47" s="544">
        <f t="shared" ref="CF47:CF51" si="163">BE47</f>
        <v>0</v>
      </c>
    </row>
    <row r="48" spans="1:84">
      <c r="A48" s="149"/>
      <c r="B48" s="151"/>
      <c r="C48" s="151"/>
      <c r="D48" s="151"/>
      <c r="E48" s="288" t="s">
        <v>78</v>
      </c>
      <c r="F48" s="592">
        <v>100</v>
      </c>
      <c r="G48" s="159">
        <v>15</v>
      </c>
      <c r="H48" s="159">
        <v>34</v>
      </c>
      <c r="I48" s="275">
        <f>SUM(G48:H48)</f>
        <v>49</v>
      </c>
      <c r="J48" s="159">
        <v>1</v>
      </c>
      <c r="K48" s="159">
        <v>15</v>
      </c>
      <c r="L48" s="275">
        <f>SUM(J48:K48)</f>
        <v>16</v>
      </c>
      <c r="M48" s="159">
        <v>5</v>
      </c>
      <c r="N48" s="159">
        <v>2</v>
      </c>
      <c r="O48" s="275">
        <f>SUM(M48:N48)</f>
        <v>7</v>
      </c>
      <c r="P48" s="159">
        <v>10</v>
      </c>
      <c r="Q48" s="159">
        <v>18</v>
      </c>
      <c r="R48" s="275">
        <f>SUM(P48:Q48)</f>
        <v>28</v>
      </c>
      <c r="S48" s="500"/>
      <c r="T48" s="275"/>
      <c r="U48" s="275"/>
      <c r="V48" s="275">
        <f>SUM(T48:U48)</f>
        <v>0</v>
      </c>
      <c r="W48" s="275"/>
      <c r="X48" s="275"/>
      <c r="Y48" s="275">
        <f>SUM(W48:X48)</f>
        <v>0</v>
      </c>
      <c r="Z48" s="275"/>
      <c r="AA48" s="275"/>
      <c r="AB48" s="275">
        <f>SUM(Z48:AA48)</f>
        <v>0</v>
      </c>
      <c r="AC48" s="275"/>
      <c r="AD48" s="275"/>
      <c r="AE48" s="275">
        <f>SUM(AC48:AD48)</f>
        <v>0</v>
      </c>
      <c r="AF48" s="500"/>
      <c r="AG48" s="275"/>
      <c r="AH48" s="275"/>
      <c r="AI48" s="275">
        <f>SUM(AG48:AH48)</f>
        <v>0</v>
      </c>
      <c r="AJ48" s="275"/>
      <c r="AK48" s="275"/>
      <c r="AL48" s="275">
        <f>SUM(AJ48:AK48)</f>
        <v>0</v>
      </c>
      <c r="AM48" s="275"/>
      <c r="AN48" s="275"/>
      <c r="AO48" s="275">
        <f>SUM(AM48:AN48)</f>
        <v>0</v>
      </c>
      <c r="AP48" s="275"/>
      <c r="AQ48" s="275"/>
      <c r="AR48" s="275">
        <f>SUM(AP48:AQ48)</f>
        <v>0</v>
      </c>
      <c r="AS48" s="500"/>
      <c r="AT48" s="275"/>
      <c r="AU48" s="275"/>
      <c r="AV48" s="275">
        <f>SUM(AT48:AU48)</f>
        <v>0</v>
      </c>
      <c r="AW48" s="567">
        <f t="shared" si="145"/>
        <v>31</v>
      </c>
      <c r="AX48" s="567">
        <f t="shared" si="145"/>
        <v>69</v>
      </c>
      <c r="AY48" s="567">
        <f t="shared" si="145"/>
        <v>100</v>
      </c>
      <c r="AZ48" s="159"/>
      <c r="BA48" s="159"/>
      <c r="BB48" s="275">
        <f>SUM(AZ48:BA48)</f>
        <v>0</v>
      </c>
      <c r="BC48" s="275"/>
      <c r="BD48" s="275"/>
      <c r="BE48" s="275">
        <f>SUM(BC48:BD48)</f>
        <v>0</v>
      </c>
      <c r="BF48" s="521"/>
      <c r="BG48" s="605">
        <f>SUM(F48,S48,AF48,AS48)</f>
        <v>100</v>
      </c>
      <c r="BH48" s="533">
        <f>SUM(G48,T48,AG48)</f>
        <v>15</v>
      </c>
      <c r="BI48" s="533">
        <f t="shared" si="146"/>
        <v>34</v>
      </c>
      <c r="BJ48" s="533">
        <f t="shared" si="147"/>
        <v>49</v>
      </c>
      <c r="BK48" s="533">
        <f t="shared" si="148"/>
        <v>1</v>
      </c>
      <c r="BL48" s="533">
        <f t="shared" si="149"/>
        <v>15</v>
      </c>
      <c r="BM48" s="533">
        <f t="shared" si="150"/>
        <v>16</v>
      </c>
      <c r="BN48" s="533">
        <f>SUM(M48,Z48,AM48)</f>
        <v>5</v>
      </c>
      <c r="BO48" s="533">
        <f t="shared" si="151"/>
        <v>2</v>
      </c>
      <c r="BP48" s="533">
        <f t="shared" si="152"/>
        <v>7</v>
      </c>
      <c r="BQ48" s="533">
        <f t="shared" si="153"/>
        <v>10</v>
      </c>
      <c r="BR48" s="533">
        <f t="shared" si="154"/>
        <v>18</v>
      </c>
      <c r="BS48" s="533">
        <f t="shared" si="155"/>
        <v>28</v>
      </c>
      <c r="BT48" s="533">
        <f>AT48</f>
        <v>0</v>
      </c>
      <c r="BU48" s="533">
        <f t="shared" si="156"/>
        <v>0</v>
      </c>
      <c r="BV48" s="533">
        <f t="shared" si="157"/>
        <v>0</v>
      </c>
      <c r="BW48" s="536">
        <f>SUM(BH48,BK48,BN48,BQ48,BT48)</f>
        <v>31</v>
      </c>
      <c r="BX48" s="536">
        <f t="shared" si="158"/>
        <v>69</v>
      </c>
      <c r="BY48" s="536">
        <f t="shared" si="159"/>
        <v>100</v>
      </c>
      <c r="BZ48" t="s">
        <v>74</v>
      </c>
      <c r="CA48" s="544">
        <f>AZ48</f>
        <v>0</v>
      </c>
      <c r="CB48" s="544">
        <f t="shared" si="160"/>
        <v>0</v>
      </c>
      <c r="CC48" s="544">
        <f t="shared" si="161"/>
        <v>0</v>
      </c>
      <c r="CD48" s="544">
        <f>BC48</f>
        <v>0</v>
      </c>
      <c r="CE48" s="544">
        <f t="shared" si="162"/>
        <v>0</v>
      </c>
      <c r="CF48" s="544">
        <f t="shared" si="163"/>
        <v>0</v>
      </c>
    </row>
    <row r="49" spans="1:84">
      <c r="A49" s="149"/>
      <c r="B49" s="151"/>
      <c r="C49" s="151"/>
      <c r="D49" s="151"/>
      <c r="E49" s="288" t="s">
        <v>79</v>
      </c>
      <c r="F49" s="592">
        <v>100</v>
      </c>
      <c r="G49" s="159">
        <v>17</v>
      </c>
      <c r="H49" s="159">
        <v>33</v>
      </c>
      <c r="I49" s="275">
        <f>SUM(G49:H49)</f>
        <v>50</v>
      </c>
      <c r="J49" s="159">
        <v>4</v>
      </c>
      <c r="K49" s="159">
        <v>11</v>
      </c>
      <c r="L49" s="275">
        <f>SUM(J49:K49)</f>
        <v>15</v>
      </c>
      <c r="M49" s="159">
        <v>3</v>
      </c>
      <c r="N49" s="159">
        <v>5</v>
      </c>
      <c r="O49" s="275">
        <f>SUM(M49:N49)</f>
        <v>8</v>
      </c>
      <c r="P49" s="159">
        <v>6</v>
      </c>
      <c r="Q49" s="159">
        <v>21</v>
      </c>
      <c r="R49" s="275">
        <f>SUM(P49:Q49)</f>
        <v>27</v>
      </c>
      <c r="S49" s="500"/>
      <c r="T49" s="275"/>
      <c r="U49" s="275"/>
      <c r="V49" s="275">
        <f>SUM(T49:U49)</f>
        <v>0</v>
      </c>
      <c r="W49" s="275"/>
      <c r="X49" s="275"/>
      <c r="Y49" s="275">
        <f>SUM(W49:X49)</f>
        <v>0</v>
      </c>
      <c r="Z49" s="275"/>
      <c r="AA49" s="275"/>
      <c r="AB49" s="275">
        <f>SUM(Z49:AA49)</f>
        <v>0</v>
      </c>
      <c r="AC49" s="275"/>
      <c r="AD49" s="275"/>
      <c r="AE49" s="275">
        <f>SUM(AC49:AD49)</f>
        <v>0</v>
      </c>
      <c r="AF49" s="500"/>
      <c r="AG49" s="275"/>
      <c r="AH49" s="275"/>
      <c r="AI49" s="275">
        <f>SUM(AG49:AH49)</f>
        <v>0</v>
      </c>
      <c r="AJ49" s="275"/>
      <c r="AK49" s="275"/>
      <c r="AL49" s="275">
        <f>SUM(AJ49:AK49)</f>
        <v>0</v>
      </c>
      <c r="AM49" s="275"/>
      <c r="AN49" s="275"/>
      <c r="AO49" s="275">
        <f>SUM(AM49:AN49)</f>
        <v>0</v>
      </c>
      <c r="AP49" s="275"/>
      <c r="AQ49" s="275"/>
      <c r="AR49" s="275">
        <f>SUM(AP49:AQ49)</f>
        <v>0</v>
      </c>
      <c r="AS49" s="500"/>
      <c r="AT49" s="275"/>
      <c r="AU49" s="275"/>
      <c r="AV49" s="275">
        <f>SUM(AT49:AU49)</f>
        <v>0</v>
      </c>
      <c r="AW49" s="567">
        <f t="shared" si="145"/>
        <v>30</v>
      </c>
      <c r="AX49" s="567">
        <f t="shared" si="145"/>
        <v>70</v>
      </c>
      <c r="AY49" s="567">
        <f t="shared" si="145"/>
        <v>100</v>
      </c>
      <c r="AZ49" s="159"/>
      <c r="BA49" s="159"/>
      <c r="BB49" s="275">
        <f>SUM(AZ49:BA49)</f>
        <v>0</v>
      </c>
      <c r="BC49" s="275"/>
      <c r="BD49" s="275"/>
      <c r="BE49" s="275">
        <f>SUM(BC49:BD49)</f>
        <v>0</v>
      </c>
      <c r="BF49" s="521"/>
      <c r="BG49" s="605">
        <f>SUM(F49,S49,AF49,AS49)</f>
        <v>100</v>
      </c>
      <c r="BH49" s="533">
        <f>SUM(G49,T49,AG49)</f>
        <v>17</v>
      </c>
      <c r="BI49" s="533">
        <f t="shared" si="146"/>
        <v>33</v>
      </c>
      <c r="BJ49" s="533">
        <f t="shared" si="147"/>
        <v>50</v>
      </c>
      <c r="BK49" s="533">
        <f t="shared" si="148"/>
        <v>4</v>
      </c>
      <c r="BL49" s="533">
        <f t="shared" si="149"/>
        <v>11</v>
      </c>
      <c r="BM49" s="533">
        <f t="shared" si="150"/>
        <v>15</v>
      </c>
      <c r="BN49" s="533">
        <f>SUM(M49,Z49,AM49)</f>
        <v>3</v>
      </c>
      <c r="BO49" s="533">
        <f t="shared" si="151"/>
        <v>5</v>
      </c>
      <c r="BP49" s="533">
        <f t="shared" si="152"/>
        <v>8</v>
      </c>
      <c r="BQ49" s="533">
        <f t="shared" si="153"/>
        <v>6</v>
      </c>
      <c r="BR49" s="533">
        <f t="shared" si="154"/>
        <v>21</v>
      </c>
      <c r="BS49" s="533">
        <f t="shared" si="155"/>
        <v>27</v>
      </c>
      <c r="BT49" s="533">
        <f>AT49</f>
        <v>0</v>
      </c>
      <c r="BU49" s="533">
        <f t="shared" si="156"/>
        <v>0</v>
      </c>
      <c r="BV49" s="533">
        <f t="shared" si="157"/>
        <v>0</v>
      </c>
      <c r="BW49" s="536">
        <f>SUM(BH49,BK49,BN49,BQ49,BT49)</f>
        <v>30</v>
      </c>
      <c r="BX49" s="536">
        <f t="shared" si="158"/>
        <v>70</v>
      </c>
      <c r="BY49" s="536">
        <f t="shared" si="159"/>
        <v>100</v>
      </c>
      <c r="BZ49" t="s">
        <v>74</v>
      </c>
      <c r="CA49" s="544">
        <f>AZ49</f>
        <v>0</v>
      </c>
      <c r="CB49" s="544">
        <f t="shared" si="160"/>
        <v>0</v>
      </c>
      <c r="CC49" s="544">
        <f t="shared" si="161"/>
        <v>0</v>
      </c>
      <c r="CD49" s="544">
        <f>BC49</f>
        <v>0</v>
      </c>
      <c r="CE49" s="544">
        <f t="shared" si="162"/>
        <v>0</v>
      </c>
      <c r="CF49" s="544">
        <f t="shared" si="163"/>
        <v>0</v>
      </c>
    </row>
    <row r="50" spans="1:84">
      <c r="A50" s="149"/>
      <c r="B50" s="151"/>
      <c r="C50" s="151"/>
      <c r="D50" s="151"/>
      <c r="E50" s="288" t="s">
        <v>80</v>
      </c>
      <c r="F50" s="592">
        <v>100</v>
      </c>
      <c r="G50" s="159">
        <v>8</v>
      </c>
      <c r="H50" s="159">
        <v>42</v>
      </c>
      <c r="I50" s="275">
        <f>SUM(G50:H50)</f>
        <v>50</v>
      </c>
      <c r="J50" s="159">
        <v>4</v>
      </c>
      <c r="K50" s="159">
        <v>18</v>
      </c>
      <c r="L50" s="275">
        <f>SUM(J50:K50)</f>
        <v>22</v>
      </c>
      <c r="M50" s="159">
        <v>1</v>
      </c>
      <c r="N50" s="159"/>
      <c r="O50" s="275">
        <f>SUM(M50:N50)</f>
        <v>1</v>
      </c>
      <c r="P50" s="159">
        <v>5</v>
      </c>
      <c r="Q50" s="159">
        <v>22</v>
      </c>
      <c r="R50" s="275">
        <f>SUM(P50:Q50)</f>
        <v>27</v>
      </c>
      <c r="S50" s="500"/>
      <c r="T50" s="275"/>
      <c r="U50" s="275"/>
      <c r="V50" s="275">
        <f>SUM(T50:U50)</f>
        <v>0</v>
      </c>
      <c r="W50" s="275"/>
      <c r="X50" s="275"/>
      <c r="Y50" s="275">
        <f>SUM(W50:X50)</f>
        <v>0</v>
      </c>
      <c r="Z50" s="275"/>
      <c r="AA50" s="275"/>
      <c r="AB50" s="275">
        <f>SUM(Z50:AA50)</f>
        <v>0</v>
      </c>
      <c r="AC50" s="275"/>
      <c r="AD50" s="275"/>
      <c r="AE50" s="275">
        <f>SUM(AC50:AD50)</f>
        <v>0</v>
      </c>
      <c r="AF50" s="500"/>
      <c r="AG50" s="275"/>
      <c r="AH50" s="275"/>
      <c r="AI50" s="275">
        <f>SUM(AG50:AH50)</f>
        <v>0</v>
      </c>
      <c r="AJ50" s="275"/>
      <c r="AK50" s="275"/>
      <c r="AL50" s="275">
        <f>SUM(AJ50:AK50)</f>
        <v>0</v>
      </c>
      <c r="AM50" s="275"/>
      <c r="AN50" s="275"/>
      <c r="AO50" s="275">
        <f>SUM(AM50:AN50)</f>
        <v>0</v>
      </c>
      <c r="AP50" s="275"/>
      <c r="AQ50" s="275"/>
      <c r="AR50" s="275">
        <f>SUM(AP50:AQ50)</f>
        <v>0</v>
      </c>
      <c r="AS50" s="500"/>
      <c r="AT50" s="275"/>
      <c r="AU50" s="275"/>
      <c r="AV50" s="275">
        <f>SUM(AT50:AU50)</f>
        <v>0</v>
      </c>
      <c r="AW50" s="567">
        <f t="shared" si="145"/>
        <v>18</v>
      </c>
      <c r="AX50" s="567">
        <f t="shared" si="145"/>
        <v>82</v>
      </c>
      <c r="AY50" s="567">
        <f t="shared" si="145"/>
        <v>100</v>
      </c>
      <c r="AZ50" s="159"/>
      <c r="BA50" s="159"/>
      <c r="BB50" s="275">
        <f>SUM(AZ50:BA50)</f>
        <v>0</v>
      </c>
      <c r="BC50" s="275"/>
      <c r="BD50" s="275"/>
      <c r="BE50" s="275">
        <f>SUM(BC50:BD50)</f>
        <v>0</v>
      </c>
      <c r="BF50" s="521"/>
      <c r="BG50" s="605">
        <f>SUM(F50,S50,AF50,AS50)</f>
        <v>100</v>
      </c>
      <c r="BH50" s="533">
        <f>SUM(G50,T50,AG50)</f>
        <v>8</v>
      </c>
      <c r="BI50" s="533">
        <f t="shared" si="146"/>
        <v>42</v>
      </c>
      <c r="BJ50" s="533">
        <f t="shared" si="147"/>
        <v>50</v>
      </c>
      <c r="BK50" s="533">
        <f t="shared" si="148"/>
        <v>4</v>
      </c>
      <c r="BL50" s="533">
        <f t="shared" si="149"/>
        <v>18</v>
      </c>
      <c r="BM50" s="533">
        <f t="shared" si="150"/>
        <v>22</v>
      </c>
      <c r="BN50" s="533">
        <f>SUM(M50,Z50,AM50)</f>
        <v>1</v>
      </c>
      <c r="BO50" s="533">
        <f t="shared" si="151"/>
        <v>0</v>
      </c>
      <c r="BP50" s="533">
        <f t="shared" si="152"/>
        <v>1</v>
      </c>
      <c r="BQ50" s="533">
        <f t="shared" si="153"/>
        <v>5</v>
      </c>
      <c r="BR50" s="533">
        <f t="shared" si="154"/>
        <v>22</v>
      </c>
      <c r="BS50" s="533">
        <f t="shared" si="155"/>
        <v>27</v>
      </c>
      <c r="BT50" s="533">
        <f>AT50</f>
        <v>0</v>
      </c>
      <c r="BU50" s="533">
        <f t="shared" si="156"/>
        <v>0</v>
      </c>
      <c r="BV50" s="533">
        <f t="shared" si="157"/>
        <v>0</v>
      </c>
      <c r="BW50" s="536">
        <f>SUM(BH50,BK50,BN50,BQ50,BT50)</f>
        <v>18</v>
      </c>
      <c r="BX50" s="536">
        <f t="shared" si="158"/>
        <v>82</v>
      </c>
      <c r="BY50" s="536">
        <f t="shared" si="159"/>
        <v>100</v>
      </c>
      <c r="BZ50" t="s">
        <v>74</v>
      </c>
      <c r="CA50" s="544">
        <f>AZ50</f>
        <v>0</v>
      </c>
      <c r="CB50" s="544">
        <f t="shared" si="160"/>
        <v>0</v>
      </c>
      <c r="CC50" s="544">
        <f t="shared" si="161"/>
        <v>0</v>
      </c>
      <c r="CD50" s="544">
        <f>BC50</f>
        <v>0</v>
      </c>
      <c r="CE50" s="544">
        <f t="shared" si="162"/>
        <v>0</v>
      </c>
      <c r="CF50" s="544">
        <f t="shared" si="163"/>
        <v>0</v>
      </c>
    </row>
    <row r="51" spans="1:84">
      <c r="A51" s="149"/>
      <c r="B51" s="151"/>
      <c r="C51" s="151"/>
      <c r="D51" s="151"/>
      <c r="E51" s="288"/>
      <c r="F51" s="592">
        <f t="shared" ref="F51:BE51" si="164">SUM(F47:F50)</f>
        <v>360</v>
      </c>
      <c r="G51" s="168">
        <f t="shared" si="164"/>
        <v>50</v>
      </c>
      <c r="H51" s="168">
        <f t="shared" si="164"/>
        <v>129</v>
      </c>
      <c r="I51" s="168">
        <f t="shared" si="164"/>
        <v>179</v>
      </c>
      <c r="J51" s="168">
        <f t="shared" si="164"/>
        <v>10</v>
      </c>
      <c r="K51" s="168">
        <f t="shared" si="164"/>
        <v>53</v>
      </c>
      <c r="L51" s="168">
        <f t="shared" si="164"/>
        <v>63</v>
      </c>
      <c r="M51" s="168">
        <f t="shared" si="164"/>
        <v>10</v>
      </c>
      <c r="N51" s="168">
        <f t="shared" si="164"/>
        <v>10</v>
      </c>
      <c r="O51" s="168">
        <f t="shared" si="164"/>
        <v>20</v>
      </c>
      <c r="P51" s="168">
        <f t="shared" si="164"/>
        <v>26</v>
      </c>
      <c r="Q51" s="168">
        <f t="shared" si="164"/>
        <v>72</v>
      </c>
      <c r="R51" s="168">
        <f t="shared" si="164"/>
        <v>98</v>
      </c>
      <c r="S51" s="502">
        <f t="shared" si="164"/>
        <v>0</v>
      </c>
      <c r="T51" s="168">
        <f t="shared" si="164"/>
        <v>0</v>
      </c>
      <c r="U51" s="168">
        <f t="shared" si="164"/>
        <v>0</v>
      </c>
      <c r="V51" s="168">
        <f t="shared" si="164"/>
        <v>0</v>
      </c>
      <c r="W51" s="168">
        <f t="shared" si="164"/>
        <v>0</v>
      </c>
      <c r="X51" s="168">
        <f t="shared" si="164"/>
        <v>0</v>
      </c>
      <c r="Y51" s="168">
        <f t="shared" si="164"/>
        <v>0</v>
      </c>
      <c r="Z51" s="168">
        <f t="shared" si="164"/>
        <v>0</v>
      </c>
      <c r="AA51" s="168">
        <f t="shared" si="164"/>
        <v>0</v>
      </c>
      <c r="AB51" s="168">
        <f t="shared" si="164"/>
        <v>0</v>
      </c>
      <c r="AC51" s="168">
        <f t="shared" si="164"/>
        <v>0</v>
      </c>
      <c r="AD51" s="168">
        <f t="shared" si="164"/>
        <v>0</v>
      </c>
      <c r="AE51" s="168">
        <f t="shared" si="164"/>
        <v>0</v>
      </c>
      <c r="AF51" s="502">
        <f t="shared" si="164"/>
        <v>0</v>
      </c>
      <c r="AG51" s="168">
        <f t="shared" si="164"/>
        <v>0</v>
      </c>
      <c r="AH51" s="168">
        <f t="shared" si="164"/>
        <v>0</v>
      </c>
      <c r="AI51" s="168">
        <f t="shared" si="164"/>
        <v>0</v>
      </c>
      <c r="AJ51" s="168">
        <f t="shared" si="164"/>
        <v>0</v>
      </c>
      <c r="AK51" s="168">
        <f t="shared" si="164"/>
        <v>0</v>
      </c>
      <c r="AL51" s="168">
        <f t="shared" si="164"/>
        <v>0</v>
      </c>
      <c r="AM51" s="168">
        <f t="shared" si="164"/>
        <v>0</v>
      </c>
      <c r="AN51" s="168">
        <f t="shared" si="164"/>
        <v>0</v>
      </c>
      <c r="AO51" s="168">
        <f t="shared" si="164"/>
        <v>0</v>
      </c>
      <c r="AP51" s="168">
        <f t="shared" si="164"/>
        <v>0</v>
      </c>
      <c r="AQ51" s="168">
        <f t="shared" si="164"/>
        <v>0</v>
      </c>
      <c r="AR51" s="168">
        <f t="shared" si="164"/>
        <v>0</v>
      </c>
      <c r="AS51" s="502">
        <f t="shared" si="164"/>
        <v>0</v>
      </c>
      <c r="AT51" s="168">
        <f t="shared" si="164"/>
        <v>0</v>
      </c>
      <c r="AU51" s="168">
        <f t="shared" si="164"/>
        <v>0</v>
      </c>
      <c r="AV51" s="168">
        <f t="shared" si="164"/>
        <v>0</v>
      </c>
      <c r="AW51" s="569">
        <f t="shared" si="164"/>
        <v>96</v>
      </c>
      <c r="AX51" s="569">
        <f t="shared" si="164"/>
        <v>264</v>
      </c>
      <c r="AY51" s="569">
        <f t="shared" si="164"/>
        <v>360</v>
      </c>
      <c r="AZ51" s="168">
        <f t="shared" si="164"/>
        <v>0</v>
      </c>
      <c r="BA51" s="168">
        <f t="shared" si="164"/>
        <v>0</v>
      </c>
      <c r="BB51" s="168">
        <f t="shared" si="164"/>
        <v>0</v>
      </c>
      <c r="BC51" s="168">
        <f t="shared" si="164"/>
        <v>0</v>
      </c>
      <c r="BD51" s="168">
        <f t="shared" si="164"/>
        <v>0</v>
      </c>
      <c r="BE51" s="168">
        <f t="shared" si="164"/>
        <v>0</v>
      </c>
      <c r="BF51" s="523"/>
      <c r="BG51" s="605">
        <f>SUM(F51,S51,AF51,AS51)</f>
        <v>360</v>
      </c>
      <c r="BH51" s="533">
        <f>SUM(G51,T51,AG51)</f>
        <v>50</v>
      </c>
      <c r="BI51" s="533">
        <f t="shared" si="146"/>
        <v>129</v>
      </c>
      <c r="BJ51" s="533">
        <f t="shared" si="147"/>
        <v>179</v>
      </c>
      <c r="BK51" s="533">
        <f t="shared" si="148"/>
        <v>10</v>
      </c>
      <c r="BL51" s="533">
        <f t="shared" si="149"/>
        <v>53</v>
      </c>
      <c r="BM51" s="533">
        <f t="shared" si="150"/>
        <v>63</v>
      </c>
      <c r="BN51" s="533">
        <f>SUM(M51,Z51,AM51)</f>
        <v>10</v>
      </c>
      <c r="BO51" s="533">
        <f t="shared" si="151"/>
        <v>10</v>
      </c>
      <c r="BP51" s="533">
        <f t="shared" si="152"/>
        <v>20</v>
      </c>
      <c r="BQ51" s="533">
        <f t="shared" si="153"/>
        <v>26</v>
      </c>
      <c r="BR51" s="533">
        <f t="shared" si="154"/>
        <v>72</v>
      </c>
      <c r="BS51" s="533">
        <f t="shared" si="155"/>
        <v>98</v>
      </c>
      <c r="BT51" s="533">
        <f>AT51</f>
        <v>0</v>
      </c>
      <c r="BU51" s="533">
        <f t="shared" si="156"/>
        <v>0</v>
      </c>
      <c r="BV51" s="533">
        <f t="shared" si="157"/>
        <v>0</v>
      </c>
      <c r="BW51" s="536">
        <f>SUM(BH51,BK51,BN51,BQ51,BT51)</f>
        <v>96</v>
      </c>
      <c r="BX51" s="536">
        <f t="shared" si="158"/>
        <v>264</v>
      </c>
      <c r="BY51" s="536">
        <f t="shared" si="159"/>
        <v>360</v>
      </c>
      <c r="BZ51" t="s">
        <v>74</v>
      </c>
      <c r="CA51" s="544">
        <f>AZ51</f>
        <v>0</v>
      </c>
      <c r="CB51" s="544">
        <f t="shared" si="160"/>
        <v>0</v>
      </c>
      <c r="CC51" s="544">
        <f t="shared" si="161"/>
        <v>0</v>
      </c>
      <c r="CD51" s="544">
        <f>BC51</f>
        <v>0</v>
      </c>
      <c r="CE51" s="544">
        <f t="shared" si="162"/>
        <v>0</v>
      </c>
      <c r="CF51" s="544">
        <f t="shared" si="163"/>
        <v>0</v>
      </c>
    </row>
    <row r="52" spans="1:84">
      <c r="A52" s="149"/>
      <c r="B52" s="151"/>
      <c r="C52" s="151"/>
      <c r="D52" s="151"/>
      <c r="E52" s="288"/>
      <c r="F52" s="592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502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502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502"/>
      <c r="AT52" s="168"/>
      <c r="AU52" s="168"/>
      <c r="AV52" s="168"/>
      <c r="AW52" s="569"/>
      <c r="AX52" s="569"/>
      <c r="AY52" s="569"/>
      <c r="AZ52" s="168"/>
      <c r="BA52" s="168"/>
      <c r="BB52" s="168"/>
      <c r="BC52" s="168"/>
      <c r="BD52" s="168"/>
      <c r="BE52" s="168"/>
      <c r="BF52" s="523"/>
    </row>
    <row r="53" spans="1:84">
      <c r="A53" s="149" t="s">
        <v>75</v>
      </c>
      <c r="B53" s="151" t="s">
        <v>181</v>
      </c>
      <c r="C53" s="151"/>
      <c r="D53" s="151"/>
      <c r="E53" s="375" t="s">
        <v>76</v>
      </c>
      <c r="F53" s="591"/>
      <c r="G53" s="159"/>
      <c r="H53" s="275"/>
      <c r="I53" s="159"/>
      <c r="J53" s="159"/>
      <c r="K53" s="275"/>
      <c r="L53" s="159"/>
      <c r="M53" s="159"/>
      <c r="N53" s="275"/>
      <c r="O53" s="159"/>
      <c r="P53" s="159"/>
      <c r="Q53" s="275"/>
      <c r="R53" s="275"/>
      <c r="S53" s="500"/>
      <c r="T53" s="275"/>
      <c r="U53" s="275"/>
      <c r="V53" s="275"/>
      <c r="W53" s="275"/>
      <c r="X53" s="275"/>
      <c r="Y53" s="275"/>
      <c r="Z53" s="275"/>
      <c r="AA53" s="275"/>
      <c r="AB53" s="275"/>
      <c r="AC53" s="275"/>
      <c r="AD53" s="275"/>
      <c r="AE53" s="275"/>
      <c r="AF53" s="500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275"/>
      <c r="AR53" s="275"/>
      <c r="AS53" s="500"/>
      <c r="AT53" s="275"/>
      <c r="AU53" s="275"/>
      <c r="AV53" s="275"/>
      <c r="AW53" s="567"/>
      <c r="AX53" s="567"/>
      <c r="AY53" s="567"/>
      <c r="AZ53" s="159"/>
      <c r="BA53" s="159"/>
      <c r="BB53" s="159"/>
      <c r="BC53" s="275"/>
      <c r="BD53" s="275"/>
      <c r="BE53" s="275"/>
      <c r="BF53" s="521"/>
    </row>
    <row r="54" spans="1:84">
      <c r="A54" s="149"/>
      <c r="B54" s="151"/>
      <c r="C54" s="151"/>
      <c r="D54" s="151"/>
      <c r="E54" s="288" t="s">
        <v>77</v>
      </c>
      <c r="F54" s="592">
        <f>SUM(F39,F47)</f>
        <v>148</v>
      </c>
      <c r="G54" s="159">
        <f>SUM(G39,G47)</f>
        <v>35</v>
      </c>
      <c r="H54" s="159">
        <f t="shared" ref="G54:BE56" si="165">SUM(H39,H47)</f>
        <v>41</v>
      </c>
      <c r="I54" s="159">
        <f t="shared" si="165"/>
        <v>76</v>
      </c>
      <c r="J54" s="159">
        <f t="shared" si="165"/>
        <v>10</v>
      </c>
      <c r="K54" s="159">
        <f t="shared" si="165"/>
        <v>13</v>
      </c>
      <c r="L54" s="159">
        <f t="shared" si="165"/>
        <v>23</v>
      </c>
      <c r="M54" s="159">
        <f t="shared" si="165"/>
        <v>5</v>
      </c>
      <c r="N54" s="159">
        <f t="shared" si="165"/>
        <v>5</v>
      </c>
      <c r="O54" s="159">
        <f t="shared" si="165"/>
        <v>10</v>
      </c>
      <c r="P54" s="159">
        <f t="shared" si="165"/>
        <v>15</v>
      </c>
      <c r="Q54" s="159">
        <f t="shared" si="165"/>
        <v>20</v>
      </c>
      <c r="R54" s="159">
        <f>SUM(R39,R47)</f>
        <v>35</v>
      </c>
      <c r="S54" s="503"/>
      <c r="T54" s="159">
        <f t="shared" ref="T54:U54" si="166">SUM(T39,T47)</f>
        <v>0</v>
      </c>
      <c r="U54" s="159">
        <f t="shared" si="166"/>
        <v>0</v>
      </c>
      <c r="V54" s="159">
        <f>SUM(V39,V47)</f>
        <v>0</v>
      </c>
      <c r="W54" s="159">
        <f t="shared" ref="W54:X54" si="167">SUM(W39,W47)</f>
        <v>0</v>
      </c>
      <c r="X54" s="159">
        <f t="shared" si="167"/>
        <v>0</v>
      </c>
      <c r="Y54" s="159">
        <f>SUM(Y39,Y47)</f>
        <v>0</v>
      </c>
      <c r="Z54" s="159">
        <f t="shared" ref="Z54:AA54" si="168">SUM(Z39,Z47)</f>
        <v>0</v>
      </c>
      <c r="AA54" s="159">
        <f t="shared" si="168"/>
        <v>0</v>
      </c>
      <c r="AB54" s="159">
        <f>SUM(AB39,AB47)</f>
        <v>0</v>
      </c>
      <c r="AC54" s="159">
        <f t="shared" ref="AC54:AD54" si="169">SUM(AC39,AC47)</f>
        <v>0</v>
      </c>
      <c r="AD54" s="159">
        <f t="shared" si="169"/>
        <v>0</v>
      </c>
      <c r="AE54" s="159">
        <f>SUM(AE39,AE47)</f>
        <v>0</v>
      </c>
      <c r="AF54" s="503"/>
      <c r="AG54" s="159">
        <f t="shared" ref="AG54:AH54" si="170">SUM(AG39,AG47)</f>
        <v>0</v>
      </c>
      <c r="AH54" s="159">
        <f t="shared" si="170"/>
        <v>0</v>
      </c>
      <c r="AI54" s="159">
        <f>SUM(AI39,AI47)</f>
        <v>0</v>
      </c>
      <c r="AJ54" s="159">
        <f t="shared" ref="AJ54:AK54" si="171">SUM(AJ39,AJ47)</f>
        <v>0</v>
      </c>
      <c r="AK54" s="159">
        <f t="shared" si="171"/>
        <v>0</v>
      </c>
      <c r="AL54" s="159">
        <f>SUM(AL39,AL47)</f>
        <v>0</v>
      </c>
      <c r="AM54" s="159">
        <f t="shared" ref="AM54:AN54" si="172">SUM(AM39,AM47)</f>
        <v>0</v>
      </c>
      <c r="AN54" s="159">
        <f t="shared" si="172"/>
        <v>0</v>
      </c>
      <c r="AO54" s="159">
        <f>SUM(AO39,AO47)</f>
        <v>0</v>
      </c>
      <c r="AP54" s="159">
        <f t="shared" ref="AP54:AQ54" si="173">SUM(AP39,AP47)</f>
        <v>0</v>
      </c>
      <c r="AQ54" s="159">
        <f t="shared" si="173"/>
        <v>0</v>
      </c>
      <c r="AR54" s="159">
        <f>SUM(AR39,AR47)</f>
        <v>0</v>
      </c>
      <c r="AS54" s="503"/>
      <c r="AT54" s="159">
        <f t="shared" ref="AT54:AU54" si="174">SUM(AT39,AT47)</f>
        <v>2</v>
      </c>
      <c r="AU54" s="159">
        <f t="shared" si="174"/>
        <v>2</v>
      </c>
      <c r="AV54" s="159">
        <f>SUM(AV39,AV47)</f>
        <v>4</v>
      </c>
      <c r="AW54" s="570">
        <f t="shared" ref="AW54:AX54" si="175">SUM(AW39,AW47)</f>
        <v>67</v>
      </c>
      <c r="AX54" s="570">
        <f t="shared" si="175"/>
        <v>81</v>
      </c>
      <c r="AY54" s="570">
        <f>SUM(AY39,AY47)</f>
        <v>148</v>
      </c>
      <c r="AZ54" s="159">
        <f t="shared" si="165"/>
        <v>1</v>
      </c>
      <c r="BA54" s="159">
        <f t="shared" si="165"/>
        <v>2</v>
      </c>
      <c r="BB54" s="159">
        <f t="shared" si="165"/>
        <v>3</v>
      </c>
      <c r="BC54" s="159">
        <f t="shared" si="165"/>
        <v>2</v>
      </c>
      <c r="BD54" s="159">
        <f t="shared" si="165"/>
        <v>1</v>
      </c>
      <c r="BE54" s="159">
        <f t="shared" si="165"/>
        <v>3</v>
      </c>
      <c r="BF54" s="474"/>
      <c r="BG54" s="605">
        <f t="shared" ref="BG54:BG59" si="176">SUM(F54,S54,AF54,AS54)</f>
        <v>148</v>
      </c>
      <c r="BH54" s="533">
        <f t="shared" ref="BH54:BH59" si="177">SUM(G54,T54,AG54)</f>
        <v>35</v>
      </c>
      <c r="BI54" s="533">
        <f t="shared" ref="BI54:BI59" si="178">SUM(H54,U54,AH54)</f>
        <v>41</v>
      </c>
      <c r="BJ54" s="533">
        <f t="shared" ref="BJ54:BJ59" si="179">SUM(I54,V54,AI54)</f>
        <v>76</v>
      </c>
      <c r="BK54" s="533">
        <f t="shared" ref="BK54:BK59" si="180">SUM(J54,W54,AJ54)</f>
        <v>10</v>
      </c>
      <c r="BL54" s="533">
        <f t="shared" ref="BL54:BL59" si="181">SUM(K54,X54,AK54)</f>
        <v>13</v>
      </c>
      <c r="BM54" s="533">
        <f t="shared" ref="BM54:BM59" si="182">SUM(L54,Y54,AL54)</f>
        <v>23</v>
      </c>
      <c r="BN54" s="533">
        <f t="shared" ref="BN54:BN59" si="183">SUM(M54,Z54,AM54)</f>
        <v>5</v>
      </c>
      <c r="BO54" s="533">
        <f t="shared" ref="BO54:BO59" si="184">SUM(N54,AA54,AN54)</f>
        <v>5</v>
      </c>
      <c r="BP54" s="533">
        <f t="shared" ref="BP54:BP59" si="185">SUM(O54,AB54,AO54)</f>
        <v>10</v>
      </c>
      <c r="BQ54" s="533">
        <f t="shared" ref="BQ54:BQ59" si="186">SUM(P54,AC54,AP54)</f>
        <v>15</v>
      </c>
      <c r="BR54" s="533">
        <f t="shared" ref="BR54:BR59" si="187">SUM(Q54,AD54,AQ54)</f>
        <v>20</v>
      </c>
      <c r="BS54" s="533">
        <f t="shared" ref="BS54:BS59" si="188">SUM(R54,AE54,AR54)</f>
        <v>35</v>
      </c>
      <c r="BT54" s="533">
        <f t="shared" ref="BT54:BT59" si="189">AT54</f>
        <v>2</v>
      </c>
      <c r="BU54" s="533">
        <f t="shared" ref="BU54:BU59" si="190">AU54</f>
        <v>2</v>
      </c>
      <c r="BV54" s="533">
        <f t="shared" ref="BV54:BV59" si="191">AV54</f>
        <v>4</v>
      </c>
      <c r="BW54" s="536">
        <f t="shared" ref="BW54:BW59" si="192">SUM(BH54,BK54,BN54,BQ54,BT54)</f>
        <v>67</v>
      </c>
      <c r="BX54" s="536">
        <f t="shared" ref="BX54:BX59" si="193">SUM(BI54,BL54,BO54,BR54,BU54)</f>
        <v>81</v>
      </c>
      <c r="BY54" s="536">
        <f t="shared" ref="BY54:BY59" si="194">SUM(BJ54,BM54,BP54,BS54,BV54)</f>
        <v>148</v>
      </c>
      <c r="BZ54" t="s">
        <v>74</v>
      </c>
      <c r="CA54" s="544">
        <f t="shared" ref="CA54:CA59" si="195">AZ54</f>
        <v>1</v>
      </c>
      <c r="CB54" s="544">
        <f t="shared" ref="CB54:CB59" si="196">BA54</f>
        <v>2</v>
      </c>
      <c r="CC54" s="544">
        <f t="shared" ref="CC54:CC59" si="197">BB54</f>
        <v>3</v>
      </c>
      <c r="CD54" s="544">
        <f t="shared" ref="CD54:CD59" si="198">BC54</f>
        <v>2</v>
      </c>
      <c r="CE54" s="544">
        <f t="shared" ref="CE54:CE59" si="199">BD54</f>
        <v>1</v>
      </c>
      <c r="CF54" s="544">
        <f t="shared" ref="CF54:CF59" si="200">BE54</f>
        <v>3</v>
      </c>
    </row>
    <row r="55" spans="1:84">
      <c r="A55" s="149"/>
      <c r="B55" s="151"/>
      <c r="C55" s="151"/>
      <c r="D55" s="151"/>
      <c r="E55" s="288" t="s">
        <v>78</v>
      </c>
      <c r="F55" s="592">
        <f>SUM(F40,F48)</f>
        <v>184</v>
      </c>
      <c r="G55" s="159">
        <f t="shared" ref="G55:BB55" si="201">SUM(G40,G48)</f>
        <v>49</v>
      </c>
      <c r="H55" s="159">
        <f t="shared" si="201"/>
        <v>46</v>
      </c>
      <c r="I55" s="159">
        <f t="shared" si="201"/>
        <v>95</v>
      </c>
      <c r="J55" s="159">
        <f t="shared" si="201"/>
        <v>8</v>
      </c>
      <c r="K55" s="159">
        <f t="shared" si="201"/>
        <v>21</v>
      </c>
      <c r="L55" s="159">
        <f t="shared" si="201"/>
        <v>29</v>
      </c>
      <c r="M55" s="159">
        <f t="shared" si="201"/>
        <v>9</v>
      </c>
      <c r="N55" s="159">
        <f t="shared" si="201"/>
        <v>4</v>
      </c>
      <c r="O55" s="159">
        <f t="shared" si="201"/>
        <v>13</v>
      </c>
      <c r="P55" s="159">
        <f t="shared" si="201"/>
        <v>25</v>
      </c>
      <c r="Q55" s="159">
        <f t="shared" si="201"/>
        <v>22</v>
      </c>
      <c r="R55" s="159">
        <f t="shared" si="201"/>
        <v>47</v>
      </c>
      <c r="S55" s="503"/>
      <c r="T55" s="159">
        <f t="shared" ref="T55:AE55" si="202">SUM(T40,T48)</f>
        <v>0</v>
      </c>
      <c r="U55" s="159">
        <f t="shared" si="202"/>
        <v>0</v>
      </c>
      <c r="V55" s="159">
        <f t="shared" si="202"/>
        <v>0</v>
      </c>
      <c r="W55" s="159">
        <f t="shared" si="202"/>
        <v>0</v>
      </c>
      <c r="X55" s="159">
        <f t="shared" si="202"/>
        <v>0</v>
      </c>
      <c r="Y55" s="159">
        <f t="shared" si="202"/>
        <v>0</v>
      </c>
      <c r="Z55" s="159">
        <f t="shared" si="202"/>
        <v>0</v>
      </c>
      <c r="AA55" s="159">
        <f t="shared" si="202"/>
        <v>0</v>
      </c>
      <c r="AB55" s="159">
        <f t="shared" si="202"/>
        <v>0</v>
      </c>
      <c r="AC55" s="159">
        <f t="shared" si="202"/>
        <v>0</v>
      </c>
      <c r="AD55" s="159">
        <f t="shared" si="202"/>
        <v>0</v>
      </c>
      <c r="AE55" s="159">
        <f t="shared" si="202"/>
        <v>0</v>
      </c>
      <c r="AF55" s="503"/>
      <c r="AG55" s="159">
        <f t="shared" ref="AG55:AR55" si="203">SUM(AG40,AG48)</f>
        <v>0</v>
      </c>
      <c r="AH55" s="159">
        <f t="shared" si="203"/>
        <v>0</v>
      </c>
      <c r="AI55" s="159">
        <f t="shared" si="203"/>
        <v>0</v>
      </c>
      <c r="AJ55" s="159">
        <f t="shared" si="203"/>
        <v>0</v>
      </c>
      <c r="AK55" s="159">
        <f t="shared" si="203"/>
        <v>0</v>
      </c>
      <c r="AL55" s="159">
        <f t="shared" si="203"/>
        <v>0</v>
      </c>
      <c r="AM55" s="159">
        <f t="shared" si="203"/>
        <v>0</v>
      </c>
      <c r="AN55" s="159">
        <f t="shared" si="203"/>
        <v>0</v>
      </c>
      <c r="AO55" s="159">
        <f t="shared" si="203"/>
        <v>0</v>
      </c>
      <c r="AP55" s="159">
        <f t="shared" si="203"/>
        <v>0</v>
      </c>
      <c r="AQ55" s="159">
        <f t="shared" si="203"/>
        <v>0</v>
      </c>
      <c r="AR55" s="159">
        <f t="shared" si="203"/>
        <v>0</v>
      </c>
      <c r="AS55" s="503"/>
      <c r="AT55" s="159">
        <f t="shared" ref="AT55:AY55" si="204">SUM(AT40,AT48)</f>
        <v>3</v>
      </c>
      <c r="AU55" s="159">
        <f t="shared" si="204"/>
        <v>1</v>
      </c>
      <c r="AV55" s="159">
        <f>SUM(AV40,AV48)</f>
        <v>4</v>
      </c>
      <c r="AW55" s="570">
        <f t="shared" si="204"/>
        <v>94</v>
      </c>
      <c r="AX55" s="570">
        <f t="shared" si="204"/>
        <v>94</v>
      </c>
      <c r="AY55" s="570">
        <f t="shared" si="204"/>
        <v>188</v>
      </c>
      <c r="AZ55" s="159">
        <f t="shared" si="201"/>
        <v>4</v>
      </c>
      <c r="BA55" s="159">
        <f t="shared" si="201"/>
        <v>1</v>
      </c>
      <c r="BB55" s="159">
        <f t="shared" si="201"/>
        <v>5</v>
      </c>
      <c r="BC55" s="159">
        <f t="shared" si="165"/>
        <v>2</v>
      </c>
      <c r="BD55" s="159">
        <f t="shared" si="165"/>
        <v>0</v>
      </c>
      <c r="BE55" s="159">
        <f t="shared" si="165"/>
        <v>2</v>
      </c>
      <c r="BF55" s="474"/>
      <c r="BG55" s="605">
        <f t="shared" si="176"/>
        <v>184</v>
      </c>
      <c r="BH55" s="533">
        <f t="shared" si="177"/>
        <v>49</v>
      </c>
      <c r="BI55" s="533">
        <f t="shared" si="178"/>
        <v>46</v>
      </c>
      <c r="BJ55" s="533">
        <f t="shared" si="179"/>
        <v>95</v>
      </c>
      <c r="BK55" s="533">
        <f t="shared" si="180"/>
        <v>8</v>
      </c>
      <c r="BL55" s="533">
        <f t="shared" si="181"/>
        <v>21</v>
      </c>
      <c r="BM55" s="533">
        <f t="shared" si="182"/>
        <v>29</v>
      </c>
      <c r="BN55" s="533">
        <f t="shared" si="183"/>
        <v>9</v>
      </c>
      <c r="BO55" s="533">
        <f t="shared" si="184"/>
        <v>4</v>
      </c>
      <c r="BP55" s="533">
        <f t="shared" si="185"/>
        <v>13</v>
      </c>
      <c r="BQ55" s="533">
        <f t="shared" si="186"/>
        <v>25</v>
      </c>
      <c r="BR55" s="533">
        <f t="shared" si="187"/>
        <v>22</v>
      </c>
      <c r="BS55" s="533">
        <f t="shared" si="188"/>
        <v>47</v>
      </c>
      <c r="BT55" s="533">
        <f t="shared" si="189"/>
        <v>3</v>
      </c>
      <c r="BU55" s="533">
        <f t="shared" si="190"/>
        <v>1</v>
      </c>
      <c r="BV55" s="533">
        <f t="shared" si="191"/>
        <v>4</v>
      </c>
      <c r="BW55" s="536">
        <f t="shared" si="192"/>
        <v>94</v>
      </c>
      <c r="BX55" s="536">
        <f t="shared" si="193"/>
        <v>94</v>
      </c>
      <c r="BY55" s="536">
        <f t="shared" si="194"/>
        <v>188</v>
      </c>
      <c r="BZ55" t="s">
        <v>74</v>
      </c>
      <c r="CA55" s="544">
        <f t="shared" si="195"/>
        <v>4</v>
      </c>
      <c r="CB55" s="544">
        <f t="shared" si="196"/>
        <v>1</v>
      </c>
      <c r="CC55" s="544">
        <f t="shared" si="197"/>
        <v>5</v>
      </c>
      <c r="CD55" s="544">
        <f t="shared" si="198"/>
        <v>2</v>
      </c>
      <c r="CE55" s="544">
        <f t="shared" si="199"/>
        <v>0</v>
      </c>
      <c r="CF55" s="544">
        <f t="shared" si="200"/>
        <v>2</v>
      </c>
    </row>
    <row r="56" spans="1:84">
      <c r="A56" s="149"/>
      <c r="B56" s="151"/>
      <c r="C56" s="151"/>
      <c r="D56" s="151"/>
      <c r="E56" s="288" t="s">
        <v>79</v>
      </c>
      <c r="F56" s="592">
        <f>SUM(F41,F49)</f>
        <v>188</v>
      </c>
      <c r="G56" s="159">
        <f t="shared" si="165"/>
        <v>52</v>
      </c>
      <c r="H56" s="159">
        <f t="shared" si="165"/>
        <v>45</v>
      </c>
      <c r="I56" s="159">
        <f t="shared" si="165"/>
        <v>97</v>
      </c>
      <c r="J56" s="159">
        <f t="shared" si="165"/>
        <v>11</v>
      </c>
      <c r="K56" s="159">
        <f t="shared" si="165"/>
        <v>16</v>
      </c>
      <c r="L56" s="159">
        <f t="shared" si="165"/>
        <v>27</v>
      </c>
      <c r="M56" s="159">
        <f t="shared" si="165"/>
        <v>5</v>
      </c>
      <c r="N56" s="159">
        <f t="shared" si="165"/>
        <v>9</v>
      </c>
      <c r="O56" s="159">
        <f t="shared" si="165"/>
        <v>14</v>
      </c>
      <c r="P56" s="159">
        <f t="shared" si="165"/>
        <v>20</v>
      </c>
      <c r="Q56" s="159">
        <f t="shared" si="165"/>
        <v>26</v>
      </c>
      <c r="R56" s="159">
        <f t="shared" si="165"/>
        <v>46</v>
      </c>
      <c r="S56" s="503"/>
      <c r="T56" s="159">
        <f t="shared" ref="T56:AE56" si="205">SUM(T41,T49)</f>
        <v>0</v>
      </c>
      <c r="U56" s="159">
        <f t="shared" si="205"/>
        <v>0</v>
      </c>
      <c r="V56" s="159">
        <f t="shared" si="205"/>
        <v>0</v>
      </c>
      <c r="W56" s="159">
        <f t="shared" si="205"/>
        <v>0</v>
      </c>
      <c r="X56" s="159">
        <f t="shared" si="205"/>
        <v>0</v>
      </c>
      <c r="Y56" s="159">
        <f t="shared" si="205"/>
        <v>0</v>
      </c>
      <c r="Z56" s="159">
        <f t="shared" si="205"/>
        <v>0</v>
      </c>
      <c r="AA56" s="159">
        <f t="shared" si="205"/>
        <v>0</v>
      </c>
      <c r="AB56" s="159">
        <f t="shared" si="205"/>
        <v>0</v>
      </c>
      <c r="AC56" s="159">
        <f t="shared" si="205"/>
        <v>0</v>
      </c>
      <c r="AD56" s="159">
        <f t="shared" si="205"/>
        <v>0</v>
      </c>
      <c r="AE56" s="159">
        <f t="shared" si="205"/>
        <v>0</v>
      </c>
      <c r="AF56" s="503"/>
      <c r="AG56" s="159">
        <f t="shared" ref="AG56:AR56" si="206">SUM(AG41,AG49)</f>
        <v>0</v>
      </c>
      <c r="AH56" s="159">
        <f t="shared" si="206"/>
        <v>0</v>
      </c>
      <c r="AI56" s="159">
        <f t="shared" si="206"/>
        <v>0</v>
      </c>
      <c r="AJ56" s="159">
        <f t="shared" si="206"/>
        <v>0</v>
      </c>
      <c r="AK56" s="159">
        <f t="shared" si="206"/>
        <v>0</v>
      </c>
      <c r="AL56" s="159">
        <f t="shared" si="206"/>
        <v>0</v>
      </c>
      <c r="AM56" s="159">
        <f t="shared" si="206"/>
        <v>0</v>
      </c>
      <c r="AN56" s="159">
        <f t="shared" si="206"/>
        <v>0</v>
      </c>
      <c r="AO56" s="159">
        <f t="shared" si="206"/>
        <v>0</v>
      </c>
      <c r="AP56" s="159">
        <f t="shared" si="206"/>
        <v>0</v>
      </c>
      <c r="AQ56" s="159">
        <f t="shared" si="206"/>
        <v>0</v>
      </c>
      <c r="AR56" s="159">
        <f t="shared" si="206"/>
        <v>0</v>
      </c>
      <c r="AS56" s="503"/>
      <c r="AT56" s="159">
        <f t="shared" ref="AT56:AY56" si="207">SUM(AT41,AT49)</f>
        <v>0</v>
      </c>
      <c r="AU56" s="159">
        <f t="shared" si="207"/>
        <v>0</v>
      </c>
      <c r="AV56" s="159">
        <f>SUM(AV41,AV49)</f>
        <v>0</v>
      </c>
      <c r="AW56" s="570">
        <f t="shared" si="207"/>
        <v>88</v>
      </c>
      <c r="AX56" s="570">
        <f t="shared" si="207"/>
        <v>96</v>
      </c>
      <c r="AY56" s="570">
        <f t="shared" si="207"/>
        <v>184</v>
      </c>
      <c r="AZ56" s="159">
        <f t="shared" si="165"/>
        <v>3</v>
      </c>
      <c r="BA56" s="159">
        <f t="shared" si="165"/>
        <v>0</v>
      </c>
      <c r="BB56" s="159">
        <f t="shared" si="165"/>
        <v>3</v>
      </c>
      <c r="BC56" s="159">
        <f t="shared" si="165"/>
        <v>2</v>
      </c>
      <c r="BD56" s="159">
        <f t="shared" si="165"/>
        <v>0</v>
      </c>
      <c r="BE56" s="159">
        <f t="shared" si="165"/>
        <v>2</v>
      </c>
      <c r="BF56" s="474"/>
      <c r="BG56" s="605">
        <f t="shared" si="176"/>
        <v>188</v>
      </c>
      <c r="BH56" s="533">
        <f t="shared" si="177"/>
        <v>52</v>
      </c>
      <c r="BI56" s="533">
        <f t="shared" si="178"/>
        <v>45</v>
      </c>
      <c r="BJ56" s="533">
        <f t="shared" si="179"/>
        <v>97</v>
      </c>
      <c r="BK56" s="533">
        <f t="shared" si="180"/>
        <v>11</v>
      </c>
      <c r="BL56" s="533">
        <f t="shared" si="181"/>
        <v>16</v>
      </c>
      <c r="BM56" s="533">
        <f t="shared" si="182"/>
        <v>27</v>
      </c>
      <c r="BN56" s="533">
        <f t="shared" si="183"/>
        <v>5</v>
      </c>
      <c r="BO56" s="533">
        <f t="shared" si="184"/>
        <v>9</v>
      </c>
      <c r="BP56" s="533">
        <f t="shared" si="185"/>
        <v>14</v>
      </c>
      <c r="BQ56" s="533">
        <f t="shared" si="186"/>
        <v>20</v>
      </c>
      <c r="BR56" s="533">
        <f t="shared" si="187"/>
        <v>26</v>
      </c>
      <c r="BS56" s="533">
        <f t="shared" si="188"/>
        <v>46</v>
      </c>
      <c r="BT56" s="533">
        <f t="shared" si="189"/>
        <v>0</v>
      </c>
      <c r="BU56" s="533">
        <f t="shared" si="190"/>
        <v>0</v>
      </c>
      <c r="BV56" s="533">
        <f t="shared" si="191"/>
        <v>0</v>
      </c>
      <c r="BW56" s="536">
        <f t="shared" si="192"/>
        <v>88</v>
      </c>
      <c r="BX56" s="536">
        <f t="shared" si="193"/>
        <v>96</v>
      </c>
      <c r="BY56" s="536">
        <f t="shared" si="194"/>
        <v>184</v>
      </c>
      <c r="BZ56" t="s">
        <v>74</v>
      </c>
      <c r="CA56" s="544">
        <f t="shared" si="195"/>
        <v>3</v>
      </c>
      <c r="CB56" s="544">
        <f t="shared" si="196"/>
        <v>0</v>
      </c>
      <c r="CC56" s="544">
        <f t="shared" si="197"/>
        <v>3</v>
      </c>
      <c r="CD56" s="544">
        <f t="shared" si="198"/>
        <v>2</v>
      </c>
      <c r="CE56" s="544">
        <f t="shared" si="199"/>
        <v>0</v>
      </c>
      <c r="CF56" s="544">
        <f t="shared" si="200"/>
        <v>2</v>
      </c>
    </row>
    <row r="57" spans="1:84">
      <c r="A57" s="149"/>
      <c r="B57" s="151"/>
      <c r="C57" s="151"/>
      <c r="D57" s="151"/>
      <c r="E57" s="288" t="s">
        <v>80</v>
      </c>
      <c r="F57" s="592">
        <f>SUM(F42,F50)</f>
        <v>187</v>
      </c>
      <c r="G57" s="159">
        <f t="shared" ref="G57:BE57" si="208">SUM(G42,G50)</f>
        <v>40</v>
      </c>
      <c r="H57" s="159">
        <f t="shared" si="208"/>
        <v>53</v>
      </c>
      <c r="I57" s="159">
        <f t="shared" si="208"/>
        <v>93</v>
      </c>
      <c r="J57" s="159">
        <f t="shared" si="208"/>
        <v>14</v>
      </c>
      <c r="K57" s="159">
        <f t="shared" si="208"/>
        <v>20</v>
      </c>
      <c r="L57" s="159">
        <f t="shared" si="208"/>
        <v>34</v>
      </c>
      <c r="M57" s="159">
        <f t="shared" si="208"/>
        <v>6</v>
      </c>
      <c r="N57" s="159">
        <f t="shared" si="208"/>
        <v>1</v>
      </c>
      <c r="O57" s="159">
        <f t="shared" si="208"/>
        <v>7</v>
      </c>
      <c r="P57" s="159">
        <f t="shared" si="208"/>
        <v>23</v>
      </c>
      <c r="Q57" s="159">
        <f t="shared" si="208"/>
        <v>27</v>
      </c>
      <c r="R57" s="159">
        <f t="shared" si="208"/>
        <v>50</v>
      </c>
      <c r="S57" s="503"/>
      <c r="T57" s="159">
        <f t="shared" ref="T57:AE57" si="209">SUM(T42,T50)</f>
        <v>0</v>
      </c>
      <c r="U57" s="159">
        <f t="shared" si="209"/>
        <v>0</v>
      </c>
      <c r="V57" s="159">
        <f t="shared" si="209"/>
        <v>0</v>
      </c>
      <c r="W57" s="159">
        <f t="shared" si="209"/>
        <v>0</v>
      </c>
      <c r="X57" s="159">
        <f t="shared" si="209"/>
        <v>0</v>
      </c>
      <c r="Y57" s="159">
        <f t="shared" si="209"/>
        <v>0</v>
      </c>
      <c r="Z57" s="159">
        <f t="shared" si="209"/>
        <v>0</v>
      </c>
      <c r="AA57" s="159">
        <f t="shared" si="209"/>
        <v>0</v>
      </c>
      <c r="AB57" s="159">
        <f t="shared" si="209"/>
        <v>0</v>
      </c>
      <c r="AC57" s="159">
        <f t="shared" si="209"/>
        <v>0</v>
      </c>
      <c r="AD57" s="159">
        <f t="shared" si="209"/>
        <v>0</v>
      </c>
      <c r="AE57" s="159">
        <f t="shared" si="209"/>
        <v>0</v>
      </c>
      <c r="AF57" s="503"/>
      <c r="AG57" s="159">
        <f t="shared" ref="AG57:AR57" si="210">SUM(AG42,AG50)</f>
        <v>0</v>
      </c>
      <c r="AH57" s="159">
        <f t="shared" si="210"/>
        <v>0</v>
      </c>
      <c r="AI57" s="159">
        <f t="shared" si="210"/>
        <v>0</v>
      </c>
      <c r="AJ57" s="159">
        <f t="shared" si="210"/>
        <v>0</v>
      </c>
      <c r="AK57" s="159">
        <f t="shared" si="210"/>
        <v>0</v>
      </c>
      <c r="AL57" s="159">
        <f t="shared" si="210"/>
        <v>0</v>
      </c>
      <c r="AM57" s="159">
        <f t="shared" si="210"/>
        <v>0</v>
      </c>
      <c r="AN57" s="159">
        <f t="shared" si="210"/>
        <v>0</v>
      </c>
      <c r="AO57" s="159">
        <f t="shared" si="210"/>
        <v>0</v>
      </c>
      <c r="AP57" s="159">
        <f t="shared" si="210"/>
        <v>0</v>
      </c>
      <c r="AQ57" s="159">
        <f t="shared" si="210"/>
        <v>0</v>
      </c>
      <c r="AR57" s="159">
        <f t="shared" si="210"/>
        <v>0</v>
      </c>
      <c r="AS57" s="503"/>
      <c r="AT57" s="159">
        <f t="shared" ref="AT57:AY57" si="211">SUM(AT42,AT50)</f>
        <v>0</v>
      </c>
      <c r="AU57" s="159">
        <f t="shared" si="211"/>
        <v>0</v>
      </c>
      <c r="AV57" s="159">
        <f>SUM(AV42,AV50)</f>
        <v>0</v>
      </c>
      <c r="AW57" s="570">
        <f t="shared" si="211"/>
        <v>83</v>
      </c>
      <c r="AX57" s="570">
        <f t="shared" si="211"/>
        <v>101</v>
      </c>
      <c r="AY57" s="570">
        <f t="shared" si="211"/>
        <v>184</v>
      </c>
      <c r="AZ57" s="159">
        <f t="shared" si="208"/>
        <v>2</v>
      </c>
      <c r="BA57" s="159">
        <f t="shared" si="208"/>
        <v>0</v>
      </c>
      <c r="BB57" s="159">
        <f t="shared" si="208"/>
        <v>2</v>
      </c>
      <c r="BC57" s="159">
        <f t="shared" si="208"/>
        <v>2</v>
      </c>
      <c r="BD57" s="159">
        <f t="shared" si="208"/>
        <v>0</v>
      </c>
      <c r="BE57" s="159">
        <f t="shared" si="208"/>
        <v>2</v>
      </c>
      <c r="BF57" s="474"/>
      <c r="BG57" s="605">
        <f t="shared" si="176"/>
        <v>187</v>
      </c>
      <c r="BH57" s="533">
        <f t="shared" si="177"/>
        <v>40</v>
      </c>
      <c r="BI57" s="533">
        <f t="shared" si="178"/>
        <v>53</v>
      </c>
      <c r="BJ57" s="533">
        <f t="shared" si="179"/>
        <v>93</v>
      </c>
      <c r="BK57" s="533">
        <f t="shared" si="180"/>
        <v>14</v>
      </c>
      <c r="BL57" s="533">
        <f t="shared" si="181"/>
        <v>20</v>
      </c>
      <c r="BM57" s="533">
        <f t="shared" si="182"/>
        <v>34</v>
      </c>
      <c r="BN57" s="533">
        <f t="shared" si="183"/>
        <v>6</v>
      </c>
      <c r="BO57" s="533">
        <f t="shared" si="184"/>
        <v>1</v>
      </c>
      <c r="BP57" s="533">
        <f t="shared" si="185"/>
        <v>7</v>
      </c>
      <c r="BQ57" s="533">
        <f t="shared" si="186"/>
        <v>23</v>
      </c>
      <c r="BR57" s="533">
        <f t="shared" si="187"/>
        <v>27</v>
      </c>
      <c r="BS57" s="533">
        <f t="shared" si="188"/>
        <v>50</v>
      </c>
      <c r="BT57" s="533">
        <f t="shared" si="189"/>
        <v>0</v>
      </c>
      <c r="BU57" s="533">
        <f t="shared" si="190"/>
        <v>0</v>
      </c>
      <c r="BV57" s="533">
        <f t="shared" si="191"/>
        <v>0</v>
      </c>
      <c r="BW57" s="536">
        <f t="shared" si="192"/>
        <v>83</v>
      </c>
      <c r="BX57" s="536">
        <f t="shared" si="193"/>
        <v>101</v>
      </c>
      <c r="BY57" s="536">
        <f t="shared" si="194"/>
        <v>184</v>
      </c>
      <c r="BZ57" t="s">
        <v>74</v>
      </c>
      <c r="CA57" s="544">
        <f t="shared" si="195"/>
        <v>2</v>
      </c>
      <c r="CB57" s="544">
        <f t="shared" si="196"/>
        <v>0</v>
      </c>
      <c r="CC57" s="544">
        <f t="shared" si="197"/>
        <v>2</v>
      </c>
      <c r="CD57" s="544">
        <f t="shared" si="198"/>
        <v>2</v>
      </c>
      <c r="CE57" s="544">
        <f t="shared" si="199"/>
        <v>0</v>
      </c>
      <c r="CF57" s="544">
        <f t="shared" si="200"/>
        <v>2</v>
      </c>
    </row>
    <row r="58" spans="1:84">
      <c r="A58" s="149"/>
      <c r="B58" s="151"/>
      <c r="C58" s="151"/>
      <c r="D58" s="151"/>
      <c r="E58" s="288" t="s">
        <v>83</v>
      </c>
      <c r="F58" s="592">
        <f>SUM(F43)</f>
        <v>87</v>
      </c>
      <c r="G58" s="159">
        <f t="shared" ref="G58:BE58" si="212">SUM(G43)</f>
        <v>28</v>
      </c>
      <c r="H58" s="159">
        <f t="shared" si="212"/>
        <v>14</v>
      </c>
      <c r="I58" s="159">
        <f t="shared" si="212"/>
        <v>42</v>
      </c>
      <c r="J58" s="159">
        <f t="shared" si="212"/>
        <v>10</v>
      </c>
      <c r="K58" s="159">
        <f t="shared" si="212"/>
        <v>4</v>
      </c>
      <c r="L58" s="159">
        <f t="shared" si="212"/>
        <v>14</v>
      </c>
      <c r="M58" s="159">
        <f t="shared" si="212"/>
        <v>1</v>
      </c>
      <c r="N58" s="159">
        <f t="shared" si="212"/>
        <v>2</v>
      </c>
      <c r="O58" s="159">
        <f t="shared" si="212"/>
        <v>3</v>
      </c>
      <c r="P58" s="159">
        <f t="shared" si="212"/>
        <v>21</v>
      </c>
      <c r="Q58" s="159">
        <f t="shared" si="212"/>
        <v>4</v>
      </c>
      <c r="R58" s="159">
        <f t="shared" si="212"/>
        <v>25</v>
      </c>
      <c r="S58" s="503"/>
      <c r="T58" s="159">
        <f t="shared" ref="T58:AE58" si="213">SUM(T43)</f>
        <v>0</v>
      </c>
      <c r="U58" s="159">
        <f t="shared" si="213"/>
        <v>0</v>
      </c>
      <c r="V58" s="159">
        <f t="shared" si="213"/>
        <v>0</v>
      </c>
      <c r="W58" s="159">
        <f t="shared" si="213"/>
        <v>0</v>
      </c>
      <c r="X58" s="159">
        <f t="shared" si="213"/>
        <v>0</v>
      </c>
      <c r="Y58" s="159">
        <f t="shared" si="213"/>
        <v>0</v>
      </c>
      <c r="Z58" s="159">
        <f t="shared" si="213"/>
        <v>0</v>
      </c>
      <c r="AA58" s="159">
        <f t="shared" si="213"/>
        <v>0</v>
      </c>
      <c r="AB58" s="159">
        <f t="shared" si="213"/>
        <v>0</v>
      </c>
      <c r="AC58" s="159">
        <f t="shared" si="213"/>
        <v>0</v>
      </c>
      <c r="AD58" s="159">
        <f t="shared" si="213"/>
        <v>0</v>
      </c>
      <c r="AE58" s="159">
        <f t="shared" si="213"/>
        <v>0</v>
      </c>
      <c r="AF58" s="503"/>
      <c r="AG58" s="159">
        <f t="shared" ref="AG58:AR58" si="214">SUM(AG43)</f>
        <v>0</v>
      </c>
      <c r="AH58" s="159">
        <f t="shared" si="214"/>
        <v>0</v>
      </c>
      <c r="AI58" s="159">
        <f t="shared" si="214"/>
        <v>0</v>
      </c>
      <c r="AJ58" s="159">
        <f t="shared" si="214"/>
        <v>0</v>
      </c>
      <c r="AK58" s="159">
        <f t="shared" si="214"/>
        <v>0</v>
      </c>
      <c r="AL58" s="159">
        <f t="shared" si="214"/>
        <v>0</v>
      </c>
      <c r="AM58" s="159">
        <f t="shared" si="214"/>
        <v>0</v>
      </c>
      <c r="AN58" s="159">
        <f t="shared" si="214"/>
        <v>0</v>
      </c>
      <c r="AO58" s="159">
        <f t="shared" si="214"/>
        <v>0</v>
      </c>
      <c r="AP58" s="159">
        <f t="shared" si="214"/>
        <v>0</v>
      </c>
      <c r="AQ58" s="159">
        <f t="shared" si="214"/>
        <v>0</v>
      </c>
      <c r="AR58" s="159">
        <f t="shared" si="214"/>
        <v>0</v>
      </c>
      <c r="AS58" s="503"/>
      <c r="AT58" s="159">
        <f t="shared" ref="AT58:AY58" si="215">SUM(AT43)</f>
        <v>3</v>
      </c>
      <c r="AU58" s="159">
        <f t="shared" si="215"/>
        <v>0</v>
      </c>
      <c r="AV58" s="159">
        <f>SUM(AV43)</f>
        <v>3</v>
      </c>
      <c r="AW58" s="570">
        <f t="shared" si="215"/>
        <v>63</v>
      </c>
      <c r="AX58" s="570">
        <f t="shared" si="215"/>
        <v>24</v>
      </c>
      <c r="AY58" s="570">
        <f t="shared" si="215"/>
        <v>87</v>
      </c>
      <c r="AZ58" s="159">
        <f t="shared" si="212"/>
        <v>3</v>
      </c>
      <c r="BA58" s="159">
        <f t="shared" si="212"/>
        <v>0</v>
      </c>
      <c r="BB58" s="159">
        <f t="shared" si="212"/>
        <v>3</v>
      </c>
      <c r="BC58" s="159">
        <f t="shared" si="212"/>
        <v>1</v>
      </c>
      <c r="BD58" s="159">
        <f t="shared" si="212"/>
        <v>1</v>
      </c>
      <c r="BE58" s="159">
        <f t="shared" si="212"/>
        <v>2</v>
      </c>
      <c r="BF58" s="474"/>
      <c r="BG58" s="605">
        <f t="shared" si="176"/>
        <v>87</v>
      </c>
      <c r="BH58" s="533">
        <f t="shared" si="177"/>
        <v>28</v>
      </c>
      <c r="BI58" s="533">
        <f t="shared" si="178"/>
        <v>14</v>
      </c>
      <c r="BJ58" s="533">
        <f t="shared" si="179"/>
        <v>42</v>
      </c>
      <c r="BK58" s="533">
        <f t="shared" si="180"/>
        <v>10</v>
      </c>
      <c r="BL58" s="533">
        <f t="shared" si="181"/>
        <v>4</v>
      </c>
      <c r="BM58" s="533">
        <f t="shared" si="182"/>
        <v>14</v>
      </c>
      <c r="BN58" s="533">
        <f t="shared" si="183"/>
        <v>1</v>
      </c>
      <c r="BO58" s="533">
        <f t="shared" si="184"/>
        <v>2</v>
      </c>
      <c r="BP58" s="533">
        <f t="shared" si="185"/>
        <v>3</v>
      </c>
      <c r="BQ58" s="533">
        <f t="shared" si="186"/>
        <v>21</v>
      </c>
      <c r="BR58" s="533">
        <f t="shared" si="187"/>
        <v>4</v>
      </c>
      <c r="BS58" s="533">
        <f t="shared" si="188"/>
        <v>25</v>
      </c>
      <c r="BT58" s="533">
        <f t="shared" si="189"/>
        <v>3</v>
      </c>
      <c r="BU58" s="533">
        <f t="shared" si="190"/>
        <v>0</v>
      </c>
      <c r="BV58" s="533">
        <f t="shared" si="191"/>
        <v>3</v>
      </c>
      <c r="BW58" s="536">
        <f t="shared" si="192"/>
        <v>63</v>
      </c>
      <c r="BX58" s="536">
        <f t="shared" si="193"/>
        <v>24</v>
      </c>
      <c r="BY58" s="536">
        <f t="shared" si="194"/>
        <v>87</v>
      </c>
      <c r="BZ58" t="s">
        <v>74</v>
      </c>
      <c r="CA58" s="544">
        <f t="shared" si="195"/>
        <v>3</v>
      </c>
      <c r="CB58" s="544">
        <f t="shared" si="196"/>
        <v>0</v>
      </c>
      <c r="CC58" s="544">
        <f t="shared" si="197"/>
        <v>3</v>
      </c>
      <c r="CD58" s="544">
        <f t="shared" si="198"/>
        <v>1</v>
      </c>
      <c r="CE58" s="544">
        <f t="shared" si="199"/>
        <v>1</v>
      </c>
      <c r="CF58" s="544">
        <f t="shared" si="200"/>
        <v>2</v>
      </c>
    </row>
    <row r="59" spans="1:84">
      <c r="A59" s="149"/>
      <c r="B59" s="151"/>
      <c r="C59" s="151"/>
      <c r="D59" s="151"/>
      <c r="E59" s="288"/>
      <c r="F59" s="592">
        <f>SUM(F54:F58)</f>
        <v>794</v>
      </c>
      <c r="G59" s="168">
        <f t="shared" ref="G59:BE59" si="216">SUM(G54:G58)</f>
        <v>204</v>
      </c>
      <c r="H59" s="168">
        <f t="shared" si="216"/>
        <v>199</v>
      </c>
      <c r="I59" s="168">
        <f t="shared" si="216"/>
        <v>403</v>
      </c>
      <c r="J59" s="168">
        <f t="shared" si="216"/>
        <v>53</v>
      </c>
      <c r="K59" s="168">
        <f t="shared" si="216"/>
        <v>74</v>
      </c>
      <c r="L59" s="168">
        <f t="shared" si="216"/>
        <v>127</v>
      </c>
      <c r="M59" s="168">
        <f t="shared" si="216"/>
        <v>26</v>
      </c>
      <c r="N59" s="168">
        <f t="shared" si="216"/>
        <v>21</v>
      </c>
      <c r="O59" s="168">
        <f t="shared" si="216"/>
        <v>47</v>
      </c>
      <c r="P59" s="168">
        <f t="shared" si="216"/>
        <v>104</v>
      </c>
      <c r="Q59" s="168">
        <f t="shared" si="216"/>
        <v>99</v>
      </c>
      <c r="R59" s="168">
        <f t="shared" si="216"/>
        <v>203</v>
      </c>
      <c r="S59" s="502">
        <f t="shared" si="216"/>
        <v>0</v>
      </c>
      <c r="T59" s="168">
        <f t="shared" si="216"/>
        <v>0</v>
      </c>
      <c r="U59" s="168">
        <f t="shared" si="216"/>
        <v>0</v>
      </c>
      <c r="V59" s="168">
        <f t="shared" si="216"/>
        <v>0</v>
      </c>
      <c r="W59" s="168">
        <f t="shared" si="216"/>
        <v>0</v>
      </c>
      <c r="X59" s="168">
        <f t="shared" si="216"/>
        <v>0</v>
      </c>
      <c r="Y59" s="168">
        <f t="shared" si="216"/>
        <v>0</v>
      </c>
      <c r="Z59" s="168">
        <f t="shared" si="216"/>
        <v>0</v>
      </c>
      <c r="AA59" s="168">
        <f t="shared" si="216"/>
        <v>0</v>
      </c>
      <c r="AB59" s="168">
        <f t="shared" si="216"/>
        <v>0</v>
      </c>
      <c r="AC59" s="168">
        <f t="shared" si="216"/>
        <v>0</v>
      </c>
      <c r="AD59" s="168">
        <f t="shared" si="216"/>
        <v>0</v>
      </c>
      <c r="AE59" s="168">
        <f t="shared" si="216"/>
        <v>0</v>
      </c>
      <c r="AF59" s="502">
        <f t="shared" si="216"/>
        <v>0</v>
      </c>
      <c r="AG59" s="168">
        <f t="shared" si="216"/>
        <v>0</v>
      </c>
      <c r="AH59" s="168">
        <f t="shared" si="216"/>
        <v>0</v>
      </c>
      <c r="AI59" s="168">
        <f t="shared" si="216"/>
        <v>0</v>
      </c>
      <c r="AJ59" s="168">
        <f t="shared" si="216"/>
        <v>0</v>
      </c>
      <c r="AK59" s="168">
        <f t="shared" si="216"/>
        <v>0</v>
      </c>
      <c r="AL59" s="168">
        <f t="shared" si="216"/>
        <v>0</v>
      </c>
      <c r="AM59" s="168">
        <f t="shared" si="216"/>
        <v>0</v>
      </c>
      <c r="AN59" s="168">
        <f t="shared" si="216"/>
        <v>0</v>
      </c>
      <c r="AO59" s="168">
        <f t="shared" si="216"/>
        <v>0</v>
      </c>
      <c r="AP59" s="168">
        <f t="shared" si="216"/>
        <v>0</v>
      </c>
      <c r="AQ59" s="168">
        <f t="shared" si="216"/>
        <v>0</v>
      </c>
      <c r="AR59" s="168">
        <f t="shared" si="216"/>
        <v>0</v>
      </c>
      <c r="AS59" s="502">
        <f t="shared" si="216"/>
        <v>0</v>
      </c>
      <c r="AT59" s="168">
        <f t="shared" si="216"/>
        <v>8</v>
      </c>
      <c r="AU59" s="168">
        <f t="shared" si="216"/>
        <v>3</v>
      </c>
      <c r="AV59" s="168">
        <f t="shared" si="216"/>
        <v>11</v>
      </c>
      <c r="AW59" s="569">
        <f t="shared" si="216"/>
        <v>395</v>
      </c>
      <c r="AX59" s="569">
        <f t="shared" si="216"/>
        <v>396</v>
      </c>
      <c r="AY59" s="569">
        <f t="shared" si="216"/>
        <v>791</v>
      </c>
      <c r="AZ59" s="168">
        <f t="shared" si="216"/>
        <v>13</v>
      </c>
      <c r="BA59" s="168">
        <f t="shared" si="216"/>
        <v>3</v>
      </c>
      <c r="BB59" s="168">
        <f t="shared" si="216"/>
        <v>16</v>
      </c>
      <c r="BC59" s="168">
        <f t="shared" si="216"/>
        <v>9</v>
      </c>
      <c r="BD59" s="168">
        <f t="shared" si="216"/>
        <v>2</v>
      </c>
      <c r="BE59" s="168">
        <f t="shared" si="216"/>
        <v>11</v>
      </c>
      <c r="BF59" s="523"/>
      <c r="BG59" s="605">
        <f t="shared" si="176"/>
        <v>794</v>
      </c>
      <c r="BH59" s="533">
        <f t="shared" si="177"/>
        <v>204</v>
      </c>
      <c r="BI59" s="533">
        <f t="shared" si="178"/>
        <v>199</v>
      </c>
      <c r="BJ59" s="533">
        <f t="shared" si="179"/>
        <v>403</v>
      </c>
      <c r="BK59" s="533">
        <f t="shared" si="180"/>
        <v>53</v>
      </c>
      <c r="BL59" s="533">
        <f t="shared" si="181"/>
        <v>74</v>
      </c>
      <c r="BM59" s="533">
        <f t="shared" si="182"/>
        <v>127</v>
      </c>
      <c r="BN59" s="533">
        <f t="shared" si="183"/>
        <v>26</v>
      </c>
      <c r="BO59" s="533">
        <f t="shared" si="184"/>
        <v>21</v>
      </c>
      <c r="BP59" s="533">
        <f t="shared" si="185"/>
        <v>47</v>
      </c>
      <c r="BQ59" s="533">
        <f t="shared" si="186"/>
        <v>104</v>
      </c>
      <c r="BR59" s="533">
        <f t="shared" si="187"/>
        <v>99</v>
      </c>
      <c r="BS59" s="533">
        <f t="shared" si="188"/>
        <v>203</v>
      </c>
      <c r="BT59" s="533">
        <f t="shared" si="189"/>
        <v>8</v>
      </c>
      <c r="BU59" s="533">
        <f t="shared" si="190"/>
        <v>3</v>
      </c>
      <c r="BV59" s="533">
        <f t="shared" si="191"/>
        <v>11</v>
      </c>
      <c r="BW59" s="536">
        <f t="shared" si="192"/>
        <v>395</v>
      </c>
      <c r="BX59" s="536">
        <f t="shared" si="193"/>
        <v>396</v>
      </c>
      <c r="BY59" s="536">
        <f t="shared" si="194"/>
        <v>791</v>
      </c>
      <c r="BZ59" t="s">
        <v>74</v>
      </c>
      <c r="CA59" s="544">
        <f t="shared" si="195"/>
        <v>13</v>
      </c>
      <c r="CB59" s="544">
        <f t="shared" si="196"/>
        <v>3</v>
      </c>
      <c r="CC59" s="544">
        <f t="shared" si="197"/>
        <v>16</v>
      </c>
      <c r="CD59" s="544">
        <f t="shared" si="198"/>
        <v>9</v>
      </c>
      <c r="CE59" s="544">
        <f t="shared" si="199"/>
        <v>2</v>
      </c>
      <c r="CF59" s="544">
        <f t="shared" si="200"/>
        <v>11</v>
      </c>
    </row>
    <row r="60" spans="1:84">
      <c r="A60" s="149"/>
      <c r="B60" s="151"/>
      <c r="C60" s="151"/>
      <c r="D60" s="151"/>
      <c r="E60" s="288"/>
      <c r="F60" s="592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502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502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502"/>
      <c r="AT60" s="168"/>
      <c r="AU60" s="168"/>
      <c r="AV60" s="168"/>
      <c r="AW60" s="569"/>
      <c r="AX60" s="569"/>
      <c r="AY60" s="569"/>
      <c r="AZ60" s="168"/>
      <c r="BA60" s="168"/>
      <c r="BB60" s="168"/>
      <c r="BC60" s="168"/>
      <c r="BD60" s="168"/>
      <c r="BE60" s="168"/>
      <c r="BF60" s="523"/>
    </row>
    <row r="61" spans="1:84">
      <c r="A61" s="149"/>
      <c r="B61" s="151" t="s">
        <v>84</v>
      </c>
      <c r="C61" s="151"/>
      <c r="D61" s="151"/>
      <c r="E61" s="288"/>
      <c r="F61" s="589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501"/>
      <c r="T61" s="276"/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501"/>
      <c r="AG61" s="276"/>
      <c r="AH61" s="276"/>
      <c r="AI61" s="276"/>
      <c r="AJ61" s="276"/>
      <c r="AK61" s="276"/>
      <c r="AL61" s="276"/>
      <c r="AM61" s="276"/>
      <c r="AN61" s="276"/>
      <c r="AO61" s="276"/>
      <c r="AP61" s="276"/>
      <c r="AQ61" s="276"/>
      <c r="AR61" s="276"/>
      <c r="AS61" s="501"/>
      <c r="AT61" s="276"/>
      <c r="AU61" s="276"/>
      <c r="AV61" s="276"/>
      <c r="AW61" s="568"/>
      <c r="AX61" s="568"/>
      <c r="AY61" s="568"/>
      <c r="AZ61" s="159"/>
      <c r="BA61" s="159"/>
      <c r="BB61" s="159"/>
      <c r="BC61" s="276"/>
      <c r="BD61" s="276"/>
      <c r="BE61" s="276"/>
      <c r="BF61" s="522"/>
    </row>
    <row r="62" spans="1:84">
      <c r="A62" s="149" t="s">
        <v>75</v>
      </c>
      <c r="B62" s="151" t="s">
        <v>531</v>
      </c>
      <c r="C62" s="151"/>
      <c r="D62" s="151"/>
      <c r="E62" s="374" t="s">
        <v>950</v>
      </c>
      <c r="F62" s="590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500"/>
      <c r="T62" s="275"/>
      <c r="U62" s="275"/>
      <c r="V62" s="275"/>
      <c r="W62" s="275"/>
      <c r="X62" s="275"/>
      <c r="Y62" s="275"/>
      <c r="Z62" s="275"/>
      <c r="AA62" s="275"/>
      <c r="AB62" s="275"/>
      <c r="AC62" s="275"/>
      <c r="AD62" s="275"/>
      <c r="AE62" s="275"/>
      <c r="AF62" s="500"/>
      <c r="AG62" s="275"/>
      <c r="AH62" s="275"/>
      <c r="AI62" s="275"/>
      <c r="AJ62" s="275"/>
      <c r="AK62" s="275"/>
      <c r="AL62" s="275"/>
      <c r="AM62" s="275"/>
      <c r="AN62" s="275"/>
      <c r="AO62" s="275"/>
      <c r="AP62" s="275"/>
      <c r="AQ62" s="275"/>
      <c r="AR62" s="275"/>
      <c r="AS62" s="500"/>
      <c r="AT62" s="275"/>
      <c r="AU62" s="275"/>
      <c r="AV62" s="275"/>
      <c r="AW62" s="567"/>
      <c r="AX62" s="567"/>
      <c r="AY62" s="567"/>
      <c r="AZ62" s="159"/>
      <c r="BA62" s="159"/>
      <c r="BB62" s="159"/>
      <c r="BC62" s="275"/>
      <c r="BD62" s="275"/>
      <c r="BE62" s="275"/>
      <c r="BF62" s="521"/>
    </row>
    <row r="63" spans="1:84">
      <c r="A63" s="149"/>
      <c r="B63" s="151"/>
      <c r="C63" s="151"/>
      <c r="D63" s="151"/>
      <c r="E63" s="288" t="s">
        <v>77</v>
      </c>
      <c r="F63" s="592">
        <v>60</v>
      </c>
      <c r="G63" s="159">
        <v>16</v>
      </c>
      <c r="H63" s="159">
        <v>14</v>
      </c>
      <c r="I63" s="275">
        <f>SUM(G63:H63)</f>
        <v>30</v>
      </c>
      <c r="J63" s="159">
        <v>13</v>
      </c>
      <c r="K63" s="159">
        <v>1</v>
      </c>
      <c r="L63" s="275">
        <f>SUM(J63:K63)</f>
        <v>14</v>
      </c>
      <c r="M63" s="159"/>
      <c r="N63" s="159"/>
      <c r="O63" s="275">
        <f>SUM(M63:N63)</f>
        <v>0</v>
      </c>
      <c r="P63" s="159">
        <v>10</v>
      </c>
      <c r="Q63" s="159">
        <v>6</v>
      </c>
      <c r="R63" s="275">
        <f>SUM(P63:Q63)</f>
        <v>16</v>
      </c>
      <c r="S63" s="500"/>
      <c r="T63" s="275"/>
      <c r="U63" s="275"/>
      <c r="V63" s="275">
        <f>SUM(T63:U63)</f>
        <v>0</v>
      </c>
      <c r="W63" s="275"/>
      <c r="X63" s="275"/>
      <c r="Y63" s="275">
        <f>SUM(W63:X63)</f>
        <v>0</v>
      </c>
      <c r="Z63" s="275"/>
      <c r="AA63" s="275"/>
      <c r="AB63" s="275">
        <f>SUM(Z63:AA63)</f>
        <v>0</v>
      </c>
      <c r="AC63" s="275"/>
      <c r="AD63" s="275"/>
      <c r="AE63" s="275">
        <f>SUM(AC63:AD63)</f>
        <v>0</v>
      </c>
      <c r="AF63" s="500"/>
      <c r="AG63" s="275"/>
      <c r="AH63" s="275"/>
      <c r="AI63" s="275">
        <f>SUM(AG63:AH63)</f>
        <v>0</v>
      </c>
      <c r="AJ63" s="275"/>
      <c r="AK63" s="275"/>
      <c r="AL63" s="275">
        <f>SUM(AJ63:AK63)</f>
        <v>0</v>
      </c>
      <c r="AM63" s="275"/>
      <c r="AN63" s="275"/>
      <c r="AO63" s="275">
        <f>SUM(AM63:AN63)</f>
        <v>0</v>
      </c>
      <c r="AP63" s="275"/>
      <c r="AQ63" s="275"/>
      <c r="AR63" s="275">
        <f>SUM(AP63:AQ63)</f>
        <v>0</v>
      </c>
      <c r="AS63" s="500"/>
      <c r="AT63" s="275"/>
      <c r="AU63" s="275"/>
      <c r="AV63" s="275">
        <f>SUM(AT63:AU63)</f>
        <v>0</v>
      </c>
      <c r="AW63" s="567">
        <f t="shared" ref="AW63:AY67" si="217">SUM(G63,J63,M63,P63,T63,W63,Z63,AC63,AG63,AJ63,AM63,AP63,AT63)</f>
        <v>39</v>
      </c>
      <c r="AX63" s="567">
        <f t="shared" si="217"/>
        <v>21</v>
      </c>
      <c r="AY63" s="567">
        <f t="shared" si="217"/>
        <v>60</v>
      </c>
      <c r="AZ63" s="159">
        <v>1</v>
      </c>
      <c r="BA63" s="159">
        <v>1</v>
      </c>
      <c r="BB63" s="275">
        <f>SUM(AZ63:BA63)</f>
        <v>2</v>
      </c>
      <c r="BC63" s="275"/>
      <c r="BD63" s="275"/>
      <c r="BE63" s="275">
        <f>SUM(BC63:BD63)</f>
        <v>0</v>
      </c>
      <c r="BF63" s="521"/>
      <c r="BG63" s="605">
        <f t="shared" ref="BG63:BG68" si="218">SUM(F63,S63,AF63,AS63)</f>
        <v>60</v>
      </c>
      <c r="BH63" s="533">
        <f t="shared" ref="BH63:BH68" si="219">SUM(G63,T63,AG63)</f>
        <v>16</v>
      </c>
      <c r="BI63" s="533">
        <f t="shared" ref="BI63:BI68" si="220">SUM(H63,U63,AH63)</f>
        <v>14</v>
      </c>
      <c r="BJ63" s="533">
        <f t="shared" ref="BJ63:BJ68" si="221">SUM(I63,V63,AI63)</f>
        <v>30</v>
      </c>
      <c r="BK63" s="533">
        <f t="shared" ref="BK63:BK68" si="222">SUM(J63,W63,AJ63)</f>
        <v>13</v>
      </c>
      <c r="BL63" s="533">
        <f t="shared" ref="BL63:BL68" si="223">SUM(K63,X63,AK63)</f>
        <v>1</v>
      </c>
      <c r="BM63" s="533">
        <f t="shared" ref="BM63:BM68" si="224">SUM(L63,Y63,AL63)</f>
        <v>14</v>
      </c>
      <c r="BN63" s="533">
        <f t="shared" ref="BN63:BN68" si="225">SUM(M63,Z63,AM63)</f>
        <v>0</v>
      </c>
      <c r="BO63" s="533">
        <f t="shared" ref="BO63:BO68" si="226">SUM(N63,AA63,AN63)</f>
        <v>0</v>
      </c>
      <c r="BP63" s="533">
        <f t="shared" ref="BP63:BP68" si="227">SUM(O63,AB63,AO63)</f>
        <v>0</v>
      </c>
      <c r="BQ63" s="533">
        <f t="shared" ref="BQ63:BQ68" si="228">SUM(P63,AC63,AP63)</f>
        <v>10</v>
      </c>
      <c r="BR63" s="533">
        <f t="shared" ref="BR63:BR68" si="229">SUM(Q63,AD63,AQ63)</f>
        <v>6</v>
      </c>
      <c r="BS63" s="533">
        <f t="shared" ref="BS63:BS68" si="230">SUM(R63,AE63,AR63)</f>
        <v>16</v>
      </c>
      <c r="BT63" s="533">
        <f t="shared" ref="BT63:BT68" si="231">AT63</f>
        <v>0</v>
      </c>
      <c r="BU63" s="533">
        <f t="shared" ref="BU63:BU68" si="232">AU63</f>
        <v>0</v>
      </c>
      <c r="BV63" s="533">
        <f t="shared" ref="BV63:BV68" si="233">AV63</f>
        <v>0</v>
      </c>
      <c r="BW63" s="536">
        <f t="shared" ref="BW63:BW68" si="234">SUM(BH63,BK63,BN63,BQ63,BT63)</f>
        <v>39</v>
      </c>
      <c r="BX63" s="536">
        <f t="shared" ref="BX63:BX68" si="235">SUM(BI63,BL63,BO63,BR63,BU63)</f>
        <v>21</v>
      </c>
      <c r="BY63" s="536">
        <f t="shared" ref="BY63:BY68" si="236">SUM(BJ63,BM63,BP63,BS63,BV63)</f>
        <v>60</v>
      </c>
      <c r="BZ63" t="s">
        <v>74</v>
      </c>
      <c r="CA63" s="544">
        <f t="shared" ref="CA63:CA68" si="237">AZ63</f>
        <v>1</v>
      </c>
      <c r="CB63" s="544">
        <f t="shared" ref="CB63:CB68" si="238">BA63</f>
        <v>1</v>
      </c>
      <c r="CC63" s="544">
        <f t="shared" ref="CC63:CC68" si="239">BB63</f>
        <v>2</v>
      </c>
      <c r="CD63" s="544">
        <f t="shared" ref="CD63:CD68" si="240">BC63</f>
        <v>0</v>
      </c>
      <c r="CE63" s="544">
        <f t="shared" ref="CE63:CE68" si="241">BD63</f>
        <v>0</v>
      </c>
      <c r="CF63" s="544">
        <f t="shared" ref="CF63:CF68" si="242">BE63</f>
        <v>0</v>
      </c>
    </row>
    <row r="64" spans="1:84">
      <c r="A64" s="149"/>
      <c r="B64" s="151"/>
      <c r="C64" s="151"/>
      <c r="D64" s="151"/>
      <c r="E64" s="288" t="s">
        <v>78</v>
      </c>
      <c r="F64" s="592">
        <v>60</v>
      </c>
      <c r="G64" s="159">
        <v>13</v>
      </c>
      <c r="H64" s="159">
        <v>17</v>
      </c>
      <c r="I64" s="275">
        <f>SUM(G64:H64)</f>
        <v>30</v>
      </c>
      <c r="J64" s="159">
        <v>5</v>
      </c>
      <c r="K64" s="159">
        <v>4</v>
      </c>
      <c r="L64" s="275">
        <f>SUM(J64:K64)</f>
        <v>9</v>
      </c>
      <c r="M64" s="159">
        <v>2</v>
      </c>
      <c r="N64" s="159">
        <v>3</v>
      </c>
      <c r="O64" s="275">
        <f>SUM(M64:N64)</f>
        <v>5</v>
      </c>
      <c r="P64" s="159">
        <v>9</v>
      </c>
      <c r="Q64" s="159">
        <v>7</v>
      </c>
      <c r="R64" s="275">
        <f>SUM(P64:Q64)</f>
        <v>16</v>
      </c>
      <c r="S64" s="500"/>
      <c r="T64" s="275"/>
      <c r="U64" s="275"/>
      <c r="V64" s="275">
        <f>SUM(T64:U64)</f>
        <v>0</v>
      </c>
      <c r="W64" s="275"/>
      <c r="X64" s="275"/>
      <c r="Y64" s="275">
        <f>SUM(W64:X64)</f>
        <v>0</v>
      </c>
      <c r="Z64" s="275"/>
      <c r="AA64" s="275"/>
      <c r="AB64" s="275">
        <f>SUM(Z64:AA64)</f>
        <v>0</v>
      </c>
      <c r="AC64" s="275"/>
      <c r="AD64" s="275"/>
      <c r="AE64" s="275">
        <f>SUM(AC64:AD64)</f>
        <v>0</v>
      </c>
      <c r="AF64" s="500"/>
      <c r="AG64" s="275"/>
      <c r="AH64" s="275"/>
      <c r="AI64" s="275">
        <f>SUM(AG64:AH64)</f>
        <v>0</v>
      </c>
      <c r="AJ64" s="275"/>
      <c r="AK64" s="275"/>
      <c r="AL64" s="275">
        <f>SUM(AJ64:AK64)</f>
        <v>0</v>
      </c>
      <c r="AM64" s="275"/>
      <c r="AN64" s="275"/>
      <c r="AO64" s="275">
        <f>SUM(AM64:AN64)</f>
        <v>0</v>
      </c>
      <c r="AP64" s="275"/>
      <c r="AQ64" s="275"/>
      <c r="AR64" s="275">
        <f>SUM(AP64:AQ64)</f>
        <v>0</v>
      </c>
      <c r="AS64" s="500"/>
      <c r="AT64" s="275"/>
      <c r="AU64" s="275"/>
      <c r="AV64" s="275">
        <f>SUM(AT64:AU64)</f>
        <v>0</v>
      </c>
      <c r="AW64" s="567">
        <f t="shared" si="217"/>
        <v>29</v>
      </c>
      <c r="AX64" s="567">
        <f t="shared" si="217"/>
        <v>31</v>
      </c>
      <c r="AY64" s="567">
        <f t="shared" si="217"/>
        <v>60</v>
      </c>
      <c r="AZ64" s="159"/>
      <c r="BA64" s="159">
        <v>2</v>
      </c>
      <c r="BB64" s="275">
        <f>SUM(AZ64:BA64)</f>
        <v>2</v>
      </c>
      <c r="BC64" s="275"/>
      <c r="BD64" s="275">
        <v>1</v>
      </c>
      <c r="BE64" s="275">
        <f>SUM(BC64:BD64)</f>
        <v>1</v>
      </c>
      <c r="BF64" s="521"/>
      <c r="BG64" s="605">
        <f t="shared" si="218"/>
        <v>60</v>
      </c>
      <c r="BH64" s="533">
        <f t="shared" si="219"/>
        <v>13</v>
      </c>
      <c r="BI64" s="533">
        <f t="shared" si="220"/>
        <v>17</v>
      </c>
      <c r="BJ64" s="533">
        <f t="shared" si="221"/>
        <v>30</v>
      </c>
      <c r="BK64" s="533">
        <f t="shared" si="222"/>
        <v>5</v>
      </c>
      <c r="BL64" s="533">
        <f t="shared" si="223"/>
        <v>4</v>
      </c>
      <c r="BM64" s="533">
        <f t="shared" si="224"/>
        <v>9</v>
      </c>
      <c r="BN64" s="533">
        <f t="shared" si="225"/>
        <v>2</v>
      </c>
      <c r="BO64" s="533">
        <f t="shared" si="226"/>
        <v>3</v>
      </c>
      <c r="BP64" s="533">
        <f t="shared" si="227"/>
        <v>5</v>
      </c>
      <c r="BQ64" s="533">
        <f t="shared" si="228"/>
        <v>9</v>
      </c>
      <c r="BR64" s="533">
        <f t="shared" si="229"/>
        <v>7</v>
      </c>
      <c r="BS64" s="533">
        <f t="shared" si="230"/>
        <v>16</v>
      </c>
      <c r="BT64" s="533">
        <f t="shared" si="231"/>
        <v>0</v>
      </c>
      <c r="BU64" s="533">
        <f t="shared" si="232"/>
        <v>0</v>
      </c>
      <c r="BV64" s="533">
        <f t="shared" si="233"/>
        <v>0</v>
      </c>
      <c r="BW64" s="536">
        <f t="shared" si="234"/>
        <v>29</v>
      </c>
      <c r="BX64" s="536">
        <f t="shared" si="235"/>
        <v>31</v>
      </c>
      <c r="BY64" s="536">
        <f t="shared" si="236"/>
        <v>60</v>
      </c>
      <c r="BZ64" t="s">
        <v>74</v>
      </c>
      <c r="CA64" s="544">
        <f t="shared" si="237"/>
        <v>0</v>
      </c>
      <c r="CB64" s="544">
        <f t="shared" si="238"/>
        <v>2</v>
      </c>
      <c r="CC64" s="544">
        <f t="shared" si="239"/>
        <v>2</v>
      </c>
      <c r="CD64" s="544">
        <f t="shared" si="240"/>
        <v>0</v>
      </c>
      <c r="CE64" s="544">
        <f t="shared" si="241"/>
        <v>1</v>
      </c>
      <c r="CF64" s="544">
        <f t="shared" si="242"/>
        <v>1</v>
      </c>
    </row>
    <row r="65" spans="1:84">
      <c r="A65" s="149"/>
      <c r="B65" s="151"/>
      <c r="C65" s="151"/>
      <c r="D65" s="151"/>
      <c r="E65" s="288" t="s">
        <v>79</v>
      </c>
      <c r="F65" s="592">
        <v>60</v>
      </c>
      <c r="G65" s="159">
        <v>13</v>
      </c>
      <c r="H65" s="159">
        <f>17+2</f>
        <v>19</v>
      </c>
      <c r="I65" s="275">
        <f>SUM(G65:H65)</f>
        <v>32</v>
      </c>
      <c r="J65" s="159">
        <v>7</v>
      </c>
      <c r="K65" s="159">
        <v>2</v>
      </c>
      <c r="L65" s="275">
        <f>SUM(J65:K65)</f>
        <v>9</v>
      </c>
      <c r="M65" s="159">
        <v>3</v>
      </c>
      <c r="N65" s="159">
        <v>2</v>
      </c>
      <c r="O65" s="275">
        <f>SUM(M65:N65)</f>
        <v>5</v>
      </c>
      <c r="P65" s="159">
        <v>7</v>
      </c>
      <c r="Q65" s="159">
        <v>7</v>
      </c>
      <c r="R65" s="275">
        <f>SUM(P65:Q65)</f>
        <v>14</v>
      </c>
      <c r="S65" s="500"/>
      <c r="T65" s="275"/>
      <c r="U65" s="275"/>
      <c r="V65" s="275">
        <f>SUM(T65:U65)</f>
        <v>0</v>
      </c>
      <c r="W65" s="275"/>
      <c r="X65" s="275"/>
      <c r="Y65" s="275">
        <f>SUM(W65:X65)</f>
        <v>0</v>
      </c>
      <c r="Z65" s="275"/>
      <c r="AA65" s="275"/>
      <c r="AB65" s="275">
        <f>SUM(Z65:AA65)</f>
        <v>0</v>
      </c>
      <c r="AC65" s="275"/>
      <c r="AD65" s="275"/>
      <c r="AE65" s="275">
        <f>SUM(AC65:AD65)</f>
        <v>0</v>
      </c>
      <c r="AF65" s="500"/>
      <c r="AG65" s="275"/>
      <c r="AH65" s="275"/>
      <c r="AI65" s="275">
        <f>SUM(AG65:AH65)</f>
        <v>0</v>
      </c>
      <c r="AJ65" s="275"/>
      <c r="AK65" s="275"/>
      <c r="AL65" s="275">
        <f>SUM(AJ65:AK65)</f>
        <v>0</v>
      </c>
      <c r="AM65" s="275"/>
      <c r="AN65" s="275"/>
      <c r="AO65" s="275">
        <f>SUM(AM65:AN65)</f>
        <v>0</v>
      </c>
      <c r="AP65" s="275"/>
      <c r="AQ65" s="275"/>
      <c r="AR65" s="275">
        <f>SUM(AP65:AQ65)</f>
        <v>0</v>
      </c>
      <c r="AS65" s="500"/>
      <c r="AT65" s="275"/>
      <c r="AU65" s="275"/>
      <c r="AV65" s="275">
        <f>SUM(AT65:AU65)</f>
        <v>0</v>
      </c>
      <c r="AW65" s="567">
        <f t="shared" si="217"/>
        <v>30</v>
      </c>
      <c r="AX65" s="567">
        <f t="shared" si="217"/>
        <v>30</v>
      </c>
      <c r="AY65" s="567">
        <f t="shared" si="217"/>
        <v>60</v>
      </c>
      <c r="AZ65" s="159"/>
      <c r="BA65" s="159">
        <v>2</v>
      </c>
      <c r="BB65" s="275">
        <f>SUM(AZ65:BA65)</f>
        <v>2</v>
      </c>
      <c r="BC65" s="275"/>
      <c r="BD65" s="275"/>
      <c r="BE65" s="275">
        <f>SUM(BC65:BD65)</f>
        <v>0</v>
      </c>
      <c r="BF65" s="521"/>
      <c r="BG65" s="605">
        <f t="shared" si="218"/>
        <v>60</v>
      </c>
      <c r="BH65" s="533">
        <f t="shared" si="219"/>
        <v>13</v>
      </c>
      <c r="BI65" s="533">
        <f t="shared" si="220"/>
        <v>19</v>
      </c>
      <c r="BJ65" s="533">
        <f t="shared" si="221"/>
        <v>32</v>
      </c>
      <c r="BK65" s="533">
        <f t="shared" si="222"/>
        <v>7</v>
      </c>
      <c r="BL65" s="533">
        <f t="shared" si="223"/>
        <v>2</v>
      </c>
      <c r="BM65" s="533">
        <f t="shared" si="224"/>
        <v>9</v>
      </c>
      <c r="BN65" s="533">
        <f t="shared" si="225"/>
        <v>3</v>
      </c>
      <c r="BO65" s="533">
        <f t="shared" si="226"/>
        <v>2</v>
      </c>
      <c r="BP65" s="533">
        <f t="shared" si="227"/>
        <v>5</v>
      </c>
      <c r="BQ65" s="533">
        <f t="shared" si="228"/>
        <v>7</v>
      </c>
      <c r="BR65" s="533">
        <f t="shared" si="229"/>
        <v>7</v>
      </c>
      <c r="BS65" s="533">
        <f t="shared" si="230"/>
        <v>14</v>
      </c>
      <c r="BT65" s="533">
        <f t="shared" si="231"/>
        <v>0</v>
      </c>
      <c r="BU65" s="533">
        <f t="shared" si="232"/>
        <v>0</v>
      </c>
      <c r="BV65" s="533">
        <f t="shared" si="233"/>
        <v>0</v>
      </c>
      <c r="BW65" s="536">
        <f t="shared" si="234"/>
        <v>30</v>
      </c>
      <c r="BX65" s="536">
        <f t="shared" si="235"/>
        <v>30</v>
      </c>
      <c r="BY65" s="536">
        <f t="shared" si="236"/>
        <v>60</v>
      </c>
      <c r="BZ65" t="s">
        <v>74</v>
      </c>
      <c r="CA65" s="544">
        <f t="shared" si="237"/>
        <v>0</v>
      </c>
      <c r="CB65" s="544">
        <f t="shared" si="238"/>
        <v>2</v>
      </c>
      <c r="CC65" s="544">
        <f t="shared" si="239"/>
        <v>2</v>
      </c>
      <c r="CD65" s="544">
        <f t="shared" si="240"/>
        <v>0</v>
      </c>
      <c r="CE65" s="544">
        <f t="shared" si="241"/>
        <v>0</v>
      </c>
      <c r="CF65" s="544">
        <f t="shared" si="242"/>
        <v>0</v>
      </c>
    </row>
    <row r="66" spans="1:84">
      <c r="A66" s="149"/>
      <c r="B66" s="151"/>
      <c r="C66" s="151"/>
      <c r="D66" s="151"/>
      <c r="E66" s="288" t="s">
        <v>80</v>
      </c>
      <c r="F66" s="592">
        <v>60</v>
      </c>
      <c r="G66" s="159">
        <v>17</v>
      </c>
      <c r="H66" s="159">
        <v>12</v>
      </c>
      <c r="I66" s="275">
        <f>SUM(G66:H66)</f>
        <v>29</v>
      </c>
      <c r="J66" s="159">
        <v>4</v>
      </c>
      <c r="K66" s="159">
        <v>5</v>
      </c>
      <c r="L66" s="275">
        <f>SUM(J66:K66)</f>
        <v>9</v>
      </c>
      <c r="M66" s="159">
        <v>2</v>
      </c>
      <c r="N66" s="159">
        <v>3</v>
      </c>
      <c r="O66" s="275">
        <f>SUM(M66:N66)</f>
        <v>5</v>
      </c>
      <c r="P66" s="159">
        <v>8</v>
      </c>
      <c r="Q66" s="159">
        <v>9</v>
      </c>
      <c r="R66" s="275">
        <f>SUM(P66:Q66)</f>
        <v>17</v>
      </c>
      <c r="S66" s="500"/>
      <c r="T66" s="275"/>
      <c r="U66" s="275"/>
      <c r="V66" s="275">
        <f>SUM(T66:U66)</f>
        <v>0</v>
      </c>
      <c r="W66" s="275"/>
      <c r="X66" s="275"/>
      <c r="Y66" s="275">
        <f>SUM(W66:X66)</f>
        <v>0</v>
      </c>
      <c r="Z66" s="275"/>
      <c r="AA66" s="275"/>
      <c r="AB66" s="275">
        <f>SUM(Z66:AA66)</f>
        <v>0</v>
      </c>
      <c r="AC66" s="275"/>
      <c r="AD66" s="275"/>
      <c r="AE66" s="275">
        <f>SUM(AC66:AD66)</f>
        <v>0</v>
      </c>
      <c r="AF66" s="500"/>
      <c r="AG66" s="275"/>
      <c r="AH66" s="275"/>
      <c r="AI66" s="275">
        <f>SUM(AG66:AH66)</f>
        <v>0</v>
      </c>
      <c r="AJ66" s="275"/>
      <c r="AK66" s="275"/>
      <c r="AL66" s="275">
        <f>SUM(AJ66:AK66)</f>
        <v>0</v>
      </c>
      <c r="AM66" s="275"/>
      <c r="AN66" s="275"/>
      <c r="AO66" s="275">
        <f>SUM(AM66:AN66)</f>
        <v>0</v>
      </c>
      <c r="AP66" s="275"/>
      <c r="AQ66" s="275"/>
      <c r="AR66" s="275">
        <f>SUM(AP66:AQ66)</f>
        <v>0</v>
      </c>
      <c r="AS66" s="500"/>
      <c r="AT66" s="275"/>
      <c r="AU66" s="275"/>
      <c r="AV66" s="275">
        <f>SUM(AT66:AU66)</f>
        <v>0</v>
      </c>
      <c r="AW66" s="567">
        <f t="shared" si="217"/>
        <v>31</v>
      </c>
      <c r="AX66" s="567">
        <f t="shared" si="217"/>
        <v>29</v>
      </c>
      <c r="AY66" s="567">
        <f t="shared" si="217"/>
        <v>60</v>
      </c>
      <c r="AZ66" s="159">
        <v>2</v>
      </c>
      <c r="BA66" s="159">
        <v>1</v>
      </c>
      <c r="BB66" s="275">
        <f>SUM(AZ66:BA66)</f>
        <v>3</v>
      </c>
      <c r="BC66" s="275"/>
      <c r="BD66" s="275">
        <v>2</v>
      </c>
      <c r="BE66" s="275">
        <f>SUM(BC66:BD66)</f>
        <v>2</v>
      </c>
      <c r="BF66" s="521"/>
      <c r="BG66" s="605">
        <f t="shared" si="218"/>
        <v>60</v>
      </c>
      <c r="BH66" s="533">
        <f t="shared" si="219"/>
        <v>17</v>
      </c>
      <c r="BI66" s="533">
        <f t="shared" si="220"/>
        <v>12</v>
      </c>
      <c r="BJ66" s="533">
        <f t="shared" si="221"/>
        <v>29</v>
      </c>
      <c r="BK66" s="533">
        <f t="shared" si="222"/>
        <v>4</v>
      </c>
      <c r="BL66" s="533">
        <f t="shared" si="223"/>
        <v>5</v>
      </c>
      <c r="BM66" s="533">
        <f t="shared" si="224"/>
        <v>9</v>
      </c>
      <c r="BN66" s="533">
        <f t="shared" si="225"/>
        <v>2</v>
      </c>
      <c r="BO66" s="533">
        <f t="shared" si="226"/>
        <v>3</v>
      </c>
      <c r="BP66" s="533">
        <f t="shared" si="227"/>
        <v>5</v>
      </c>
      <c r="BQ66" s="533">
        <f t="shared" si="228"/>
        <v>8</v>
      </c>
      <c r="BR66" s="533">
        <f t="shared" si="229"/>
        <v>9</v>
      </c>
      <c r="BS66" s="533">
        <f t="shared" si="230"/>
        <v>17</v>
      </c>
      <c r="BT66" s="533">
        <f t="shared" si="231"/>
        <v>0</v>
      </c>
      <c r="BU66" s="533">
        <f t="shared" si="232"/>
        <v>0</v>
      </c>
      <c r="BV66" s="533">
        <f t="shared" si="233"/>
        <v>0</v>
      </c>
      <c r="BW66" s="536">
        <f t="shared" si="234"/>
        <v>31</v>
      </c>
      <c r="BX66" s="536">
        <f t="shared" si="235"/>
        <v>29</v>
      </c>
      <c r="BY66" s="536">
        <f t="shared" si="236"/>
        <v>60</v>
      </c>
      <c r="BZ66" t="s">
        <v>74</v>
      </c>
      <c r="CA66" s="544">
        <f t="shared" si="237"/>
        <v>2</v>
      </c>
      <c r="CB66" s="544">
        <f t="shared" si="238"/>
        <v>1</v>
      </c>
      <c r="CC66" s="544">
        <f t="shared" si="239"/>
        <v>3</v>
      </c>
      <c r="CD66" s="544">
        <f t="shared" si="240"/>
        <v>0</v>
      </c>
      <c r="CE66" s="544">
        <f t="shared" si="241"/>
        <v>2</v>
      </c>
      <c r="CF66" s="544">
        <f t="shared" si="242"/>
        <v>2</v>
      </c>
    </row>
    <row r="67" spans="1:84">
      <c r="A67" s="149"/>
      <c r="B67" s="151"/>
      <c r="C67" s="151"/>
      <c r="D67" s="151"/>
      <c r="E67" s="288" t="s">
        <v>83</v>
      </c>
      <c r="F67" s="592">
        <v>50</v>
      </c>
      <c r="G67" s="159">
        <v>15</v>
      </c>
      <c r="H67" s="159">
        <v>9</v>
      </c>
      <c r="I67" s="275">
        <f>SUM(G67:H67)</f>
        <v>24</v>
      </c>
      <c r="J67" s="159">
        <v>7</v>
      </c>
      <c r="K67" s="159">
        <v>1</v>
      </c>
      <c r="L67" s="275">
        <f>SUM(J67:K67)</f>
        <v>8</v>
      </c>
      <c r="M67" s="159">
        <v>1</v>
      </c>
      <c r="N67" s="159">
        <v>3</v>
      </c>
      <c r="O67" s="275">
        <f>SUM(M67:N67)</f>
        <v>4</v>
      </c>
      <c r="P67" s="159">
        <v>10</v>
      </c>
      <c r="Q67" s="159">
        <v>3</v>
      </c>
      <c r="R67" s="275">
        <f>SUM(P67:Q67)</f>
        <v>13</v>
      </c>
      <c r="S67" s="500"/>
      <c r="T67" s="275"/>
      <c r="U67" s="275"/>
      <c r="V67" s="275">
        <f>SUM(T67:U67)</f>
        <v>0</v>
      </c>
      <c r="W67" s="275"/>
      <c r="X67" s="275"/>
      <c r="Y67" s="275">
        <f>SUM(W67:X67)</f>
        <v>0</v>
      </c>
      <c r="Z67" s="275"/>
      <c r="AA67" s="275"/>
      <c r="AB67" s="275">
        <f>SUM(Z67:AA67)</f>
        <v>0</v>
      </c>
      <c r="AC67" s="275"/>
      <c r="AD67" s="275"/>
      <c r="AE67" s="275">
        <f>SUM(AC67:AD67)</f>
        <v>0</v>
      </c>
      <c r="AF67" s="500"/>
      <c r="AG67" s="275"/>
      <c r="AH67" s="275"/>
      <c r="AI67" s="275">
        <f>SUM(AG67:AH67)</f>
        <v>0</v>
      </c>
      <c r="AJ67" s="275"/>
      <c r="AK67" s="275"/>
      <c r="AL67" s="275">
        <f>SUM(AJ67:AK67)</f>
        <v>0</v>
      </c>
      <c r="AM67" s="275"/>
      <c r="AN67" s="275"/>
      <c r="AO67" s="275">
        <f>SUM(AM67:AN67)</f>
        <v>0</v>
      </c>
      <c r="AP67" s="275"/>
      <c r="AQ67" s="275"/>
      <c r="AR67" s="275">
        <f>SUM(AP67:AQ67)</f>
        <v>0</v>
      </c>
      <c r="AS67" s="500"/>
      <c r="AT67" s="275">
        <v>1</v>
      </c>
      <c r="AU67" s="275">
        <v>0</v>
      </c>
      <c r="AV67" s="275">
        <f>SUM(AT67:AU67)</f>
        <v>1</v>
      </c>
      <c r="AW67" s="567">
        <f t="shared" si="217"/>
        <v>34</v>
      </c>
      <c r="AX67" s="567">
        <f t="shared" si="217"/>
        <v>16</v>
      </c>
      <c r="AY67" s="567">
        <f t="shared" si="217"/>
        <v>50</v>
      </c>
      <c r="AZ67" s="159"/>
      <c r="BA67" s="159"/>
      <c r="BB67" s="275">
        <f>SUM(AZ67:BA67)</f>
        <v>0</v>
      </c>
      <c r="BC67" s="275"/>
      <c r="BD67" s="275"/>
      <c r="BE67" s="275">
        <f>SUM(BC67:BD67)</f>
        <v>0</v>
      </c>
      <c r="BF67" s="521"/>
      <c r="BG67" s="605">
        <f t="shared" si="218"/>
        <v>50</v>
      </c>
      <c r="BH67" s="533">
        <f t="shared" si="219"/>
        <v>15</v>
      </c>
      <c r="BI67" s="533">
        <f t="shared" si="220"/>
        <v>9</v>
      </c>
      <c r="BJ67" s="533">
        <f t="shared" si="221"/>
        <v>24</v>
      </c>
      <c r="BK67" s="533">
        <f t="shared" si="222"/>
        <v>7</v>
      </c>
      <c r="BL67" s="533">
        <f t="shared" si="223"/>
        <v>1</v>
      </c>
      <c r="BM67" s="533">
        <f t="shared" si="224"/>
        <v>8</v>
      </c>
      <c r="BN67" s="533">
        <f t="shared" si="225"/>
        <v>1</v>
      </c>
      <c r="BO67" s="533">
        <f t="shared" si="226"/>
        <v>3</v>
      </c>
      <c r="BP67" s="533">
        <f t="shared" si="227"/>
        <v>4</v>
      </c>
      <c r="BQ67" s="533">
        <f t="shared" si="228"/>
        <v>10</v>
      </c>
      <c r="BR67" s="533">
        <f t="shared" si="229"/>
        <v>3</v>
      </c>
      <c r="BS67" s="533">
        <f t="shared" si="230"/>
        <v>13</v>
      </c>
      <c r="BT67" s="533">
        <f t="shared" si="231"/>
        <v>1</v>
      </c>
      <c r="BU67" s="533">
        <f t="shared" si="232"/>
        <v>0</v>
      </c>
      <c r="BV67" s="533">
        <f t="shared" si="233"/>
        <v>1</v>
      </c>
      <c r="BW67" s="536">
        <f t="shared" si="234"/>
        <v>34</v>
      </c>
      <c r="BX67" s="536">
        <f t="shared" si="235"/>
        <v>16</v>
      </c>
      <c r="BY67" s="536">
        <f t="shared" si="236"/>
        <v>50</v>
      </c>
      <c r="BZ67" t="s">
        <v>74</v>
      </c>
      <c r="CA67" s="544">
        <f t="shared" si="237"/>
        <v>0</v>
      </c>
      <c r="CB67" s="544">
        <f t="shared" si="238"/>
        <v>0</v>
      </c>
      <c r="CC67" s="544">
        <f t="shared" si="239"/>
        <v>0</v>
      </c>
      <c r="CD67" s="544">
        <f t="shared" si="240"/>
        <v>0</v>
      </c>
      <c r="CE67" s="544">
        <f t="shared" si="241"/>
        <v>0</v>
      </c>
      <c r="CF67" s="544">
        <f t="shared" si="242"/>
        <v>0</v>
      </c>
    </row>
    <row r="68" spans="1:84">
      <c r="A68" s="149"/>
      <c r="B68" s="151"/>
      <c r="C68" s="151"/>
      <c r="D68" s="151"/>
      <c r="E68" s="288"/>
      <c r="F68" s="592">
        <f>SUM(F63:F67)</f>
        <v>290</v>
      </c>
      <c r="G68" s="168">
        <f t="shared" ref="G68:BE68" si="243">SUM(G63:G67)</f>
        <v>74</v>
      </c>
      <c r="H68" s="168">
        <f t="shared" si="243"/>
        <v>71</v>
      </c>
      <c r="I68" s="168">
        <f t="shared" si="243"/>
        <v>145</v>
      </c>
      <c r="J68" s="168">
        <f t="shared" si="243"/>
        <v>36</v>
      </c>
      <c r="K68" s="168">
        <f t="shared" si="243"/>
        <v>13</v>
      </c>
      <c r="L68" s="168">
        <f t="shared" si="243"/>
        <v>49</v>
      </c>
      <c r="M68" s="168">
        <f t="shared" si="243"/>
        <v>8</v>
      </c>
      <c r="N68" s="168">
        <f t="shared" si="243"/>
        <v>11</v>
      </c>
      <c r="O68" s="168">
        <f t="shared" si="243"/>
        <v>19</v>
      </c>
      <c r="P68" s="168">
        <f t="shared" si="243"/>
        <v>44</v>
      </c>
      <c r="Q68" s="168">
        <f t="shared" si="243"/>
        <v>32</v>
      </c>
      <c r="R68" s="168">
        <f t="shared" si="243"/>
        <v>76</v>
      </c>
      <c r="S68" s="502">
        <f t="shared" si="243"/>
        <v>0</v>
      </c>
      <c r="T68" s="168">
        <f t="shared" si="243"/>
        <v>0</v>
      </c>
      <c r="U68" s="168">
        <f t="shared" si="243"/>
        <v>0</v>
      </c>
      <c r="V68" s="168">
        <f t="shared" si="243"/>
        <v>0</v>
      </c>
      <c r="W68" s="168">
        <f t="shared" si="243"/>
        <v>0</v>
      </c>
      <c r="X68" s="168">
        <f t="shared" si="243"/>
        <v>0</v>
      </c>
      <c r="Y68" s="168">
        <f t="shared" si="243"/>
        <v>0</v>
      </c>
      <c r="Z68" s="168">
        <f t="shared" si="243"/>
        <v>0</v>
      </c>
      <c r="AA68" s="168">
        <f t="shared" si="243"/>
        <v>0</v>
      </c>
      <c r="AB68" s="168">
        <f t="shared" si="243"/>
        <v>0</v>
      </c>
      <c r="AC68" s="168">
        <f t="shared" si="243"/>
        <v>0</v>
      </c>
      <c r="AD68" s="168">
        <f t="shared" si="243"/>
        <v>0</v>
      </c>
      <c r="AE68" s="168">
        <f t="shared" si="243"/>
        <v>0</v>
      </c>
      <c r="AF68" s="502">
        <f t="shared" si="243"/>
        <v>0</v>
      </c>
      <c r="AG68" s="168">
        <f t="shared" si="243"/>
        <v>0</v>
      </c>
      <c r="AH68" s="168">
        <f t="shared" si="243"/>
        <v>0</v>
      </c>
      <c r="AI68" s="168">
        <f t="shared" si="243"/>
        <v>0</v>
      </c>
      <c r="AJ68" s="168">
        <f t="shared" si="243"/>
        <v>0</v>
      </c>
      <c r="AK68" s="168">
        <f t="shared" si="243"/>
        <v>0</v>
      </c>
      <c r="AL68" s="168">
        <f t="shared" si="243"/>
        <v>0</v>
      </c>
      <c r="AM68" s="168">
        <f t="shared" si="243"/>
        <v>0</v>
      </c>
      <c r="AN68" s="168">
        <f t="shared" si="243"/>
        <v>0</v>
      </c>
      <c r="AO68" s="168">
        <f t="shared" si="243"/>
        <v>0</v>
      </c>
      <c r="AP68" s="168">
        <f t="shared" si="243"/>
        <v>0</v>
      </c>
      <c r="AQ68" s="168">
        <f t="shared" si="243"/>
        <v>0</v>
      </c>
      <c r="AR68" s="168">
        <f t="shared" si="243"/>
        <v>0</v>
      </c>
      <c r="AS68" s="502">
        <f t="shared" si="243"/>
        <v>0</v>
      </c>
      <c r="AT68" s="168">
        <f t="shared" si="243"/>
        <v>1</v>
      </c>
      <c r="AU68" s="168">
        <f t="shared" si="243"/>
        <v>0</v>
      </c>
      <c r="AV68" s="168">
        <f t="shared" si="243"/>
        <v>1</v>
      </c>
      <c r="AW68" s="569">
        <f t="shared" si="243"/>
        <v>163</v>
      </c>
      <c r="AX68" s="569">
        <f t="shared" si="243"/>
        <v>127</v>
      </c>
      <c r="AY68" s="569">
        <f t="shared" si="243"/>
        <v>290</v>
      </c>
      <c r="AZ68" s="168">
        <f t="shared" si="243"/>
        <v>3</v>
      </c>
      <c r="BA68" s="168">
        <f t="shared" si="243"/>
        <v>6</v>
      </c>
      <c r="BB68" s="168">
        <f t="shared" si="243"/>
        <v>9</v>
      </c>
      <c r="BC68" s="168">
        <f t="shared" si="243"/>
        <v>0</v>
      </c>
      <c r="BD68" s="168">
        <f t="shared" si="243"/>
        <v>3</v>
      </c>
      <c r="BE68" s="168">
        <f t="shared" si="243"/>
        <v>3</v>
      </c>
      <c r="BF68" s="523"/>
      <c r="BG68" s="605">
        <f t="shared" si="218"/>
        <v>290</v>
      </c>
      <c r="BH68" s="533">
        <f t="shared" si="219"/>
        <v>74</v>
      </c>
      <c r="BI68" s="533">
        <f t="shared" si="220"/>
        <v>71</v>
      </c>
      <c r="BJ68" s="533">
        <f t="shared" si="221"/>
        <v>145</v>
      </c>
      <c r="BK68" s="533">
        <f t="shared" si="222"/>
        <v>36</v>
      </c>
      <c r="BL68" s="533">
        <f t="shared" si="223"/>
        <v>13</v>
      </c>
      <c r="BM68" s="533">
        <f t="shared" si="224"/>
        <v>49</v>
      </c>
      <c r="BN68" s="533">
        <f t="shared" si="225"/>
        <v>8</v>
      </c>
      <c r="BO68" s="533">
        <f t="shared" si="226"/>
        <v>11</v>
      </c>
      <c r="BP68" s="533">
        <f t="shared" si="227"/>
        <v>19</v>
      </c>
      <c r="BQ68" s="533">
        <f t="shared" si="228"/>
        <v>44</v>
      </c>
      <c r="BR68" s="533">
        <f t="shared" si="229"/>
        <v>32</v>
      </c>
      <c r="BS68" s="533">
        <f t="shared" si="230"/>
        <v>76</v>
      </c>
      <c r="BT68" s="533">
        <f t="shared" si="231"/>
        <v>1</v>
      </c>
      <c r="BU68" s="533">
        <f t="shared" si="232"/>
        <v>0</v>
      </c>
      <c r="BV68" s="533">
        <f t="shared" si="233"/>
        <v>1</v>
      </c>
      <c r="BW68" s="536">
        <f t="shared" si="234"/>
        <v>163</v>
      </c>
      <c r="BX68" s="536">
        <f t="shared" si="235"/>
        <v>127</v>
      </c>
      <c r="BY68" s="536">
        <f t="shared" si="236"/>
        <v>290</v>
      </c>
      <c r="BZ68" t="s">
        <v>74</v>
      </c>
      <c r="CA68" s="544">
        <f t="shared" si="237"/>
        <v>3</v>
      </c>
      <c r="CB68" s="544">
        <f t="shared" si="238"/>
        <v>6</v>
      </c>
      <c r="CC68" s="544">
        <f t="shared" si="239"/>
        <v>9</v>
      </c>
      <c r="CD68" s="544">
        <f t="shared" si="240"/>
        <v>0</v>
      </c>
      <c r="CE68" s="544">
        <f t="shared" si="241"/>
        <v>3</v>
      </c>
      <c r="CF68" s="544">
        <f t="shared" si="242"/>
        <v>3</v>
      </c>
    </row>
    <row r="69" spans="1:84">
      <c r="A69" s="149"/>
      <c r="B69" s="151"/>
      <c r="C69" s="151"/>
      <c r="D69" s="151"/>
      <c r="E69" s="288"/>
      <c r="F69" s="589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501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501"/>
      <c r="AG69" s="276"/>
      <c r="AH69" s="276"/>
      <c r="AI69" s="276"/>
      <c r="AJ69" s="276"/>
      <c r="AK69" s="276"/>
      <c r="AL69" s="276"/>
      <c r="AM69" s="276"/>
      <c r="AN69" s="276"/>
      <c r="AO69" s="276"/>
      <c r="AP69" s="276"/>
      <c r="AQ69" s="276"/>
      <c r="AR69" s="276"/>
      <c r="AS69" s="501"/>
      <c r="AT69" s="276"/>
      <c r="AU69" s="276"/>
      <c r="AV69" s="276"/>
      <c r="AW69" s="568"/>
      <c r="AX69" s="568"/>
      <c r="AY69" s="568"/>
      <c r="AZ69" s="159" t="s">
        <v>74</v>
      </c>
      <c r="BA69" s="159"/>
      <c r="BB69" s="159"/>
      <c r="BC69" s="276"/>
      <c r="BD69" s="276"/>
      <c r="BE69" s="276"/>
      <c r="BF69" s="522"/>
    </row>
    <row r="70" spans="1:84">
      <c r="A70" s="149" t="s">
        <v>75</v>
      </c>
      <c r="B70" s="151" t="s">
        <v>675</v>
      </c>
      <c r="C70" s="151" t="s">
        <v>484</v>
      </c>
      <c r="D70" s="151"/>
      <c r="E70" s="375" t="s">
        <v>798</v>
      </c>
      <c r="F70" s="592"/>
      <c r="G70" s="159"/>
      <c r="H70" s="159"/>
      <c r="I70" s="275"/>
      <c r="J70" s="159"/>
      <c r="K70" s="159"/>
      <c r="L70" s="275"/>
      <c r="M70" s="159"/>
      <c r="N70" s="159"/>
      <c r="O70" s="275"/>
      <c r="P70" s="159"/>
      <c r="Q70" s="159"/>
      <c r="R70" s="275"/>
      <c r="S70" s="500"/>
      <c r="T70" s="275"/>
      <c r="U70" s="275"/>
      <c r="V70" s="275"/>
      <c r="W70" s="275"/>
      <c r="X70" s="275"/>
      <c r="Y70" s="275"/>
      <c r="Z70" s="275"/>
      <c r="AA70" s="275"/>
      <c r="AB70" s="275"/>
      <c r="AC70" s="275"/>
      <c r="AD70" s="275"/>
      <c r="AE70" s="275"/>
      <c r="AF70" s="500"/>
      <c r="AG70" s="275"/>
      <c r="AH70" s="275"/>
      <c r="AI70" s="275"/>
      <c r="AJ70" s="275"/>
      <c r="AK70" s="275"/>
      <c r="AL70" s="275"/>
      <c r="AM70" s="275"/>
      <c r="AN70" s="275"/>
      <c r="AO70" s="275"/>
      <c r="AP70" s="275"/>
      <c r="AQ70" s="275"/>
      <c r="AR70" s="275"/>
      <c r="AS70" s="500"/>
      <c r="AT70" s="275"/>
      <c r="AU70" s="275"/>
      <c r="AV70" s="275"/>
      <c r="AW70" s="567"/>
      <c r="AX70" s="567"/>
      <c r="AY70" s="567"/>
      <c r="AZ70" s="159"/>
      <c r="BA70" s="159"/>
      <c r="BB70" s="159"/>
      <c r="BC70" s="275"/>
      <c r="BD70" s="275"/>
      <c r="BE70" s="275"/>
      <c r="BF70" s="521"/>
    </row>
    <row r="71" spans="1:84">
      <c r="A71" s="149"/>
      <c r="B71" s="151"/>
      <c r="C71" s="151"/>
      <c r="D71" s="151"/>
      <c r="E71" s="288" t="s">
        <v>77</v>
      </c>
      <c r="F71" s="592">
        <v>30</v>
      </c>
      <c r="G71" s="159">
        <v>5</v>
      </c>
      <c r="H71" s="159">
        <v>10</v>
      </c>
      <c r="I71" s="275">
        <f>SUM(G71:H71)</f>
        <v>15</v>
      </c>
      <c r="J71" s="159"/>
      <c r="K71" s="159"/>
      <c r="L71" s="275">
        <f>SUM(J71:K71)</f>
        <v>0</v>
      </c>
      <c r="M71" s="159"/>
      <c r="N71" s="159"/>
      <c r="O71" s="275">
        <f>SUM(M71:N71)</f>
        <v>0</v>
      </c>
      <c r="P71" s="159">
        <v>4</v>
      </c>
      <c r="Q71" s="159">
        <v>4</v>
      </c>
      <c r="R71" s="275">
        <f>SUM(P71:Q71)</f>
        <v>8</v>
      </c>
      <c r="S71" s="500"/>
      <c r="T71" s="275"/>
      <c r="U71" s="275"/>
      <c r="V71" s="275">
        <f>SUM(T71:U71)</f>
        <v>0</v>
      </c>
      <c r="W71" s="275"/>
      <c r="X71" s="275"/>
      <c r="Y71" s="275">
        <f>SUM(W71:X71)</f>
        <v>0</v>
      </c>
      <c r="Z71" s="275"/>
      <c r="AA71" s="275"/>
      <c r="AB71" s="275">
        <f>SUM(Z71:AA71)</f>
        <v>0</v>
      </c>
      <c r="AC71" s="275"/>
      <c r="AD71" s="275"/>
      <c r="AE71" s="275">
        <f>SUM(AC71:AD71)</f>
        <v>0</v>
      </c>
      <c r="AF71" s="500"/>
      <c r="AG71" s="275"/>
      <c r="AH71" s="275"/>
      <c r="AI71" s="275">
        <f>SUM(AG71:AH71)</f>
        <v>0</v>
      </c>
      <c r="AJ71" s="275"/>
      <c r="AK71" s="275"/>
      <c r="AL71" s="275">
        <f>SUM(AJ71:AK71)</f>
        <v>0</v>
      </c>
      <c r="AM71" s="275"/>
      <c r="AN71" s="275"/>
      <c r="AO71" s="275">
        <f>SUM(AM71:AN71)</f>
        <v>0</v>
      </c>
      <c r="AP71" s="275"/>
      <c r="AQ71" s="275"/>
      <c r="AR71" s="275">
        <f>SUM(AP71:AQ71)</f>
        <v>0</v>
      </c>
      <c r="AS71" s="500"/>
      <c r="AT71" s="275"/>
      <c r="AU71" s="275"/>
      <c r="AV71" s="275">
        <f>SUM(AT71:AU71)</f>
        <v>0</v>
      </c>
      <c r="AW71" s="567">
        <f t="shared" ref="AW71:AY74" si="244">SUM(G71,J71,M71,P71,T71,W71,Z71,AC71,AG71,AJ71,AM71,AP71,AT71)</f>
        <v>9</v>
      </c>
      <c r="AX71" s="567">
        <f t="shared" si="244"/>
        <v>14</v>
      </c>
      <c r="AY71" s="567">
        <f t="shared" si="244"/>
        <v>23</v>
      </c>
      <c r="AZ71" s="159"/>
      <c r="BA71" s="159"/>
      <c r="BB71" s="275">
        <f>SUM(AZ71:BA71)</f>
        <v>0</v>
      </c>
      <c r="BC71" s="275"/>
      <c r="BD71" s="275"/>
      <c r="BE71" s="275">
        <f>SUM(BC71:BD71)</f>
        <v>0</v>
      </c>
      <c r="BF71" s="521"/>
      <c r="BG71" s="605">
        <f>SUM(F71,S71,AF71,AS71)</f>
        <v>30</v>
      </c>
      <c r="BH71" s="533">
        <f>SUM(G71,T71,AG71)</f>
        <v>5</v>
      </c>
      <c r="BI71" s="533">
        <f t="shared" ref="BI71:BI74" si="245">SUM(H71,U71,AH71)</f>
        <v>10</v>
      </c>
      <c r="BJ71" s="533">
        <f t="shared" ref="BJ71:BJ74" si="246">SUM(I71,V71,AI71)</f>
        <v>15</v>
      </c>
      <c r="BK71" s="533">
        <f t="shared" ref="BK71:BK74" si="247">SUM(J71,W71,AJ71)</f>
        <v>0</v>
      </c>
      <c r="BL71" s="533">
        <f t="shared" ref="BL71:BL74" si="248">SUM(K71,X71,AK71)</f>
        <v>0</v>
      </c>
      <c r="BM71" s="533">
        <f t="shared" ref="BM71:BM74" si="249">SUM(L71,Y71,AL71)</f>
        <v>0</v>
      </c>
      <c r="BN71" s="533">
        <f>SUM(M71,Z71,AM71)</f>
        <v>0</v>
      </c>
      <c r="BO71" s="533">
        <f t="shared" ref="BO71:BO74" si="250">SUM(N71,AA71,AN71)</f>
        <v>0</v>
      </c>
      <c r="BP71" s="533">
        <f t="shared" ref="BP71:BP74" si="251">SUM(O71,AB71,AO71)</f>
        <v>0</v>
      </c>
      <c r="BQ71" s="533">
        <f t="shared" ref="BQ71:BQ74" si="252">SUM(P71,AC71,AP71)</f>
        <v>4</v>
      </c>
      <c r="BR71" s="533">
        <f t="shared" ref="BR71:BR74" si="253">SUM(Q71,AD71,AQ71)</f>
        <v>4</v>
      </c>
      <c r="BS71" s="533">
        <f t="shared" ref="BS71:BS74" si="254">SUM(R71,AE71,AR71)</f>
        <v>8</v>
      </c>
      <c r="BT71" s="533">
        <f>AT71</f>
        <v>0</v>
      </c>
      <c r="BU71" s="533">
        <f t="shared" ref="BU71:BU74" si="255">AU71</f>
        <v>0</v>
      </c>
      <c r="BV71" s="533">
        <f t="shared" ref="BV71:BV74" si="256">AV71</f>
        <v>0</v>
      </c>
      <c r="BW71" s="536">
        <f>SUM(BH71,BK71,BN71,BQ71,BT71)</f>
        <v>9</v>
      </c>
      <c r="BX71" s="536">
        <f t="shared" ref="BX71:BX74" si="257">SUM(BI71,BL71,BO71,BR71,BU71)</f>
        <v>14</v>
      </c>
      <c r="BY71" s="536">
        <f t="shared" ref="BY71:BY74" si="258">SUM(BJ71,BM71,BP71,BS71,BV71)</f>
        <v>23</v>
      </c>
      <c r="BZ71" t="s">
        <v>74</v>
      </c>
      <c r="CA71" s="544">
        <f>AZ71</f>
        <v>0</v>
      </c>
      <c r="CB71" s="544">
        <f t="shared" ref="CB71:CB74" si="259">BA71</f>
        <v>0</v>
      </c>
      <c r="CC71" s="544">
        <f t="shared" ref="CC71:CC74" si="260">BB71</f>
        <v>0</v>
      </c>
      <c r="CD71" s="544">
        <f>BC71</f>
        <v>0</v>
      </c>
      <c r="CE71" s="544">
        <f t="shared" ref="CE71:CE74" si="261">BD71</f>
        <v>0</v>
      </c>
      <c r="CF71" s="544">
        <f t="shared" ref="CF71:CF74" si="262">BE71</f>
        <v>0</v>
      </c>
    </row>
    <row r="72" spans="1:84">
      <c r="A72" s="149"/>
      <c r="B72" s="151"/>
      <c r="C72" s="151"/>
      <c r="D72" s="151"/>
      <c r="E72" s="288" t="s">
        <v>78</v>
      </c>
      <c r="F72" s="592">
        <v>30</v>
      </c>
      <c r="G72" s="159">
        <v>5</v>
      </c>
      <c r="H72" s="159">
        <v>10</v>
      </c>
      <c r="I72" s="275">
        <f>SUM(G72:H72)</f>
        <v>15</v>
      </c>
      <c r="J72" s="159"/>
      <c r="K72" s="159"/>
      <c r="L72" s="275">
        <f>SUM(J72:K72)</f>
        <v>0</v>
      </c>
      <c r="M72" s="159"/>
      <c r="N72" s="159"/>
      <c r="O72" s="275">
        <f>SUM(M72:N72)</f>
        <v>0</v>
      </c>
      <c r="P72" s="159">
        <v>4</v>
      </c>
      <c r="Q72" s="159">
        <v>4</v>
      </c>
      <c r="R72" s="275">
        <f>SUM(P72:Q72)</f>
        <v>8</v>
      </c>
      <c r="S72" s="500"/>
      <c r="T72" s="275"/>
      <c r="U72" s="275"/>
      <c r="V72" s="275">
        <f>SUM(T72:U72)</f>
        <v>0</v>
      </c>
      <c r="W72" s="275"/>
      <c r="X72" s="275"/>
      <c r="Y72" s="275">
        <f>SUM(W72:X72)</f>
        <v>0</v>
      </c>
      <c r="Z72" s="275"/>
      <c r="AA72" s="275"/>
      <c r="AB72" s="275">
        <f>SUM(Z72:AA72)</f>
        <v>0</v>
      </c>
      <c r="AC72" s="275"/>
      <c r="AD72" s="275"/>
      <c r="AE72" s="275">
        <f>SUM(AC72:AD72)</f>
        <v>0</v>
      </c>
      <c r="AF72" s="500"/>
      <c r="AG72" s="275"/>
      <c r="AH72" s="275"/>
      <c r="AI72" s="275">
        <f>SUM(AG72:AH72)</f>
        <v>0</v>
      </c>
      <c r="AJ72" s="275"/>
      <c r="AK72" s="275"/>
      <c r="AL72" s="275">
        <f>SUM(AJ72:AK72)</f>
        <v>0</v>
      </c>
      <c r="AM72" s="275"/>
      <c r="AN72" s="275"/>
      <c r="AO72" s="275">
        <f>SUM(AM72:AN72)</f>
        <v>0</v>
      </c>
      <c r="AP72" s="275"/>
      <c r="AQ72" s="275"/>
      <c r="AR72" s="275">
        <f>SUM(AP72:AQ72)</f>
        <v>0</v>
      </c>
      <c r="AS72" s="500"/>
      <c r="AT72" s="275"/>
      <c r="AU72" s="275"/>
      <c r="AV72" s="275">
        <f>SUM(AT72:AU72)</f>
        <v>0</v>
      </c>
      <c r="AW72" s="567">
        <f t="shared" si="244"/>
        <v>9</v>
      </c>
      <c r="AX72" s="567">
        <f t="shared" si="244"/>
        <v>14</v>
      </c>
      <c r="AY72" s="567">
        <f t="shared" si="244"/>
        <v>23</v>
      </c>
      <c r="AZ72" s="159"/>
      <c r="BA72" s="159"/>
      <c r="BB72" s="275">
        <f>SUM(AZ72:BA72)</f>
        <v>0</v>
      </c>
      <c r="BC72" s="275"/>
      <c r="BD72" s="275"/>
      <c r="BE72" s="275">
        <f>SUM(BC72:BD72)</f>
        <v>0</v>
      </c>
      <c r="BF72" s="521"/>
      <c r="BG72" s="605">
        <f>SUM(F72,S72,AF72,AS72)</f>
        <v>30</v>
      </c>
      <c r="BH72" s="533">
        <f>SUM(G72,T72,AG72)</f>
        <v>5</v>
      </c>
      <c r="BI72" s="533">
        <f t="shared" si="245"/>
        <v>10</v>
      </c>
      <c r="BJ72" s="533">
        <f t="shared" si="246"/>
        <v>15</v>
      </c>
      <c r="BK72" s="533">
        <f t="shared" si="247"/>
        <v>0</v>
      </c>
      <c r="BL72" s="533">
        <f t="shared" si="248"/>
        <v>0</v>
      </c>
      <c r="BM72" s="533">
        <f t="shared" si="249"/>
        <v>0</v>
      </c>
      <c r="BN72" s="533">
        <f>SUM(M72,Z72,AM72)</f>
        <v>0</v>
      </c>
      <c r="BO72" s="533">
        <f t="shared" si="250"/>
        <v>0</v>
      </c>
      <c r="BP72" s="533">
        <f t="shared" si="251"/>
        <v>0</v>
      </c>
      <c r="BQ72" s="533">
        <f t="shared" si="252"/>
        <v>4</v>
      </c>
      <c r="BR72" s="533">
        <f t="shared" si="253"/>
        <v>4</v>
      </c>
      <c r="BS72" s="533">
        <f t="shared" si="254"/>
        <v>8</v>
      </c>
      <c r="BT72" s="533">
        <f>AT72</f>
        <v>0</v>
      </c>
      <c r="BU72" s="533">
        <f t="shared" si="255"/>
        <v>0</v>
      </c>
      <c r="BV72" s="533">
        <f t="shared" si="256"/>
        <v>0</v>
      </c>
      <c r="BW72" s="536">
        <f>SUM(BH72,BK72,BN72,BQ72,BT72)</f>
        <v>9</v>
      </c>
      <c r="BX72" s="536">
        <f t="shared" si="257"/>
        <v>14</v>
      </c>
      <c r="BY72" s="536">
        <f t="shared" si="258"/>
        <v>23</v>
      </c>
      <c r="BZ72" t="s">
        <v>74</v>
      </c>
      <c r="CA72" s="544">
        <f>AZ72</f>
        <v>0</v>
      </c>
      <c r="CB72" s="544">
        <f t="shared" si="259"/>
        <v>0</v>
      </c>
      <c r="CC72" s="544">
        <f t="shared" si="260"/>
        <v>0</v>
      </c>
      <c r="CD72" s="544">
        <f>BC72</f>
        <v>0</v>
      </c>
      <c r="CE72" s="544">
        <f t="shared" si="261"/>
        <v>0</v>
      </c>
      <c r="CF72" s="544">
        <f t="shared" si="262"/>
        <v>0</v>
      </c>
    </row>
    <row r="73" spans="1:84">
      <c r="A73" s="149"/>
      <c r="B73" s="151"/>
      <c r="C73" s="151"/>
      <c r="D73" s="151"/>
      <c r="E73" s="288" t="s">
        <v>79</v>
      </c>
      <c r="F73" s="592">
        <v>30</v>
      </c>
      <c r="G73" s="159">
        <f>5+1</f>
        <v>6</v>
      </c>
      <c r="H73" s="159">
        <v>3</v>
      </c>
      <c r="I73" s="275">
        <f>SUM(G73:H73)</f>
        <v>9</v>
      </c>
      <c r="J73" s="159"/>
      <c r="K73" s="159"/>
      <c r="L73" s="275">
        <f>SUM(J73:K73)</f>
        <v>0</v>
      </c>
      <c r="M73" s="159"/>
      <c r="N73" s="159"/>
      <c r="O73" s="275">
        <f>SUM(M73:N73)</f>
        <v>0</v>
      </c>
      <c r="P73" s="159">
        <v>4</v>
      </c>
      <c r="Q73" s="159">
        <v>4</v>
      </c>
      <c r="R73" s="275">
        <f>SUM(P73:Q73)</f>
        <v>8</v>
      </c>
      <c r="S73" s="500"/>
      <c r="T73" s="275"/>
      <c r="U73" s="275"/>
      <c r="V73" s="275">
        <f>SUM(T73:U73)</f>
        <v>0</v>
      </c>
      <c r="W73" s="275"/>
      <c r="X73" s="275"/>
      <c r="Y73" s="275">
        <f>SUM(W73:X73)</f>
        <v>0</v>
      </c>
      <c r="Z73" s="275"/>
      <c r="AA73" s="275"/>
      <c r="AB73" s="275">
        <f>SUM(Z73:AA73)</f>
        <v>0</v>
      </c>
      <c r="AC73" s="275"/>
      <c r="AD73" s="275"/>
      <c r="AE73" s="275">
        <f>SUM(AC73:AD73)</f>
        <v>0</v>
      </c>
      <c r="AF73" s="500"/>
      <c r="AG73" s="275"/>
      <c r="AH73" s="275"/>
      <c r="AI73" s="275">
        <f>SUM(AG73:AH73)</f>
        <v>0</v>
      </c>
      <c r="AJ73" s="275"/>
      <c r="AK73" s="275"/>
      <c r="AL73" s="275">
        <f>SUM(AJ73:AK73)</f>
        <v>0</v>
      </c>
      <c r="AM73" s="275"/>
      <c r="AN73" s="275"/>
      <c r="AO73" s="275">
        <f>SUM(AM73:AN73)</f>
        <v>0</v>
      </c>
      <c r="AP73" s="275"/>
      <c r="AQ73" s="275"/>
      <c r="AR73" s="275">
        <f>SUM(AP73:AQ73)</f>
        <v>0</v>
      </c>
      <c r="AS73" s="500"/>
      <c r="AT73" s="275"/>
      <c r="AU73" s="275"/>
      <c r="AV73" s="275">
        <f>SUM(AT73:AU73)</f>
        <v>0</v>
      </c>
      <c r="AW73" s="567">
        <f t="shared" si="244"/>
        <v>10</v>
      </c>
      <c r="AX73" s="567">
        <f t="shared" si="244"/>
        <v>7</v>
      </c>
      <c r="AY73" s="567">
        <f t="shared" si="244"/>
        <v>17</v>
      </c>
      <c r="AZ73" s="159">
        <v>1</v>
      </c>
      <c r="BA73" s="159"/>
      <c r="BB73" s="275">
        <f>SUM(AZ73:BA73)</f>
        <v>1</v>
      </c>
      <c r="BC73" s="275"/>
      <c r="BD73" s="275"/>
      <c r="BE73" s="275">
        <f>SUM(BC73:BD73)</f>
        <v>0</v>
      </c>
      <c r="BF73" s="521"/>
      <c r="BG73" s="605">
        <f>SUM(F73,S73,AF73,AS73)</f>
        <v>30</v>
      </c>
      <c r="BH73" s="533">
        <f>SUM(G73,T73,AG73)</f>
        <v>6</v>
      </c>
      <c r="BI73" s="533">
        <f t="shared" si="245"/>
        <v>3</v>
      </c>
      <c r="BJ73" s="533">
        <f t="shared" si="246"/>
        <v>9</v>
      </c>
      <c r="BK73" s="533">
        <f t="shared" si="247"/>
        <v>0</v>
      </c>
      <c r="BL73" s="533">
        <f t="shared" si="248"/>
        <v>0</v>
      </c>
      <c r="BM73" s="533">
        <f t="shared" si="249"/>
        <v>0</v>
      </c>
      <c r="BN73" s="533">
        <f>SUM(M73,Z73,AM73)</f>
        <v>0</v>
      </c>
      <c r="BO73" s="533">
        <f t="shared" si="250"/>
        <v>0</v>
      </c>
      <c r="BP73" s="533">
        <f t="shared" si="251"/>
        <v>0</v>
      </c>
      <c r="BQ73" s="533">
        <f t="shared" si="252"/>
        <v>4</v>
      </c>
      <c r="BR73" s="533">
        <f t="shared" si="253"/>
        <v>4</v>
      </c>
      <c r="BS73" s="533">
        <f t="shared" si="254"/>
        <v>8</v>
      </c>
      <c r="BT73" s="533">
        <f>AT73</f>
        <v>0</v>
      </c>
      <c r="BU73" s="533">
        <f t="shared" si="255"/>
        <v>0</v>
      </c>
      <c r="BV73" s="533">
        <f t="shared" si="256"/>
        <v>0</v>
      </c>
      <c r="BW73" s="536">
        <f>SUM(BH73,BK73,BN73,BQ73,BT73)</f>
        <v>10</v>
      </c>
      <c r="BX73" s="536">
        <f t="shared" si="257"/>
        <v>7</v>
      </c>
      <c r="BY73" s="536">
        <f t="shared" si="258"/>
        <v>17</v>
      </c>
      <c r="BZ73" t="s">
        <v>74</v>
      </c>
      <c r="CA73" s="544">
        <f>AZ73</f>
        <v>1</v>
      </c>
      <c r="CB73" s="544">
        <f t="shared" si="259"/>
        <v>0</v>
      </c>
      <c r="CC73" s="544">
        <f t="shared" si="260"/>
        <v>1</v>
      </c>
      <c r="CD73" s="544">
        <f>BC73</f>
        <v>0</v>
      </c>
      <c r="CE73" s="544">
        <f t="shared" si="261"/>
        <v>0</v>
      </c>
      <c r="CF73" s="544">
        <f t="shared" si="262"/>
        <v>0</v>
      </c>
    </row>
    <row r="74" spans="1:84">
      <c r="A74" s="149"/>
      <c r="B74" s="151" t="s">
        <v>74</v>
      </c>
      <c r="C74" s="151"/>
      <c r="D74" s="151"/>
      <c r="E74" s="288" t="s">
        <v>80</v>
      </c>
      <c r="F74" s="592">
        <v>30</v>
      </c>
      <c r="G74" s="159"/>
      <c r="H74" s="159">
        <v>10</v>
      </c>
      <c r="I74" s="275">
        <f>SUM(G74:H74)</f>
        <v>10</v>
      </c>
      <c r="J74" s="159">
        <v>1</v>
      </c>
      <c r="K74" s="159">
        <v>2</v>
      </c>
      <c r="L74" s="275">
        <f>SUM(J74:K74)</f>
        <v>3</v>
      </c>
      <c r="M74" s="159"/>
      <c r="N74" s="159"/>
      <c r="O74" s="275">
        <f>SUM(M74:N74)</f>
        <v>0</v>
      </c>
      <c r="P74" s="159">
        <v>4</v>
      </c>
      <c r="Q74" s="159">
        <v>6</v>
      </c>
      <c r="R74" s="275">
        <f>SUM(P74:Q74)</f>
        <v>10</v>
      </c>
      <c r="S74" s="500"/>
      <c r="T74" s="275"/>
      <c r="U74" s="275"/>
      <c r="V74" s="275">
        <f>SUM(T74:U74)</f>
        <v>0</v>
      </c>
      <c r="W74" s="275"/>
      <c r="X74" s="275"/>
      <c r="Y74" s="275">
        <f>SUM(W74:X74)</f>
        <v>0</v>
      </c>
      <c r="Z74" s="275"/>
      <c r="AA74" s="275"/>
      <c r="AB74" s="275">
        <f>SUM(Z74:AA74)</f>
        <v>0</v>
      </c>
      <c r="AC74" s="275"/>
      <c r="AD74" s="275"/>
      <c r="AE74" s="275">
        <f>SUM(AC74:AD74)</f>
        <v>0</v>
      </c>
      <c r="AF74" s="500"/>
      <c r="AG74" s="275"/>
      <c r="AH74" s="275"/>
      <c r="AI74" s="275">
        <f>SUM(AG74:AH74)</f>
        <v>0</v>
      </c>
      <c r="AJ74" s="275"/>
      <c r="AK74" s="275"/>
      <c r="AL74" s="275">
        <f>SUM(AJ74:AK74)</f>
        <v>0</v>
      </c>
      <c r="AM74" s="275"/>
      <c r="AN74" s="275"/>
      <c r="AO74" s="275">
        <f>SUM(AM74:AN74)</f>
        <v>0</v>
      </c>
      <c r="AP74" s="275"/>
      <c r="AQ74" s="275"/>
      <c r="AR74" s="275">
        <f>SUM(AP74:AQ74)</f>
        <v>0</v>
      </c>
      <c r="AS74" s="500"/>
      <c r="AT74" s="275"/>
      <c r="AU74" s="275"/>
      <c r="AV74" s="275">
        <f>SUM(AT74:AU74)</f>
        <v>0</v>
      </c>
      <c r="AW74" s="567">
        <f t="shared" si="244"/>
        <v>5</v>
      </c>
      <c r="AX74" s="567">
        <f t="shared" si="244"/>
        <v>18</v>
      </c>
      <c r="AY74" s="567">
        <f t="shared" si="244"/>
        <v>23</v>
      </c>
      <c r="AZ74" s="159"/>
      <c r="BA74" s="159"/>
      <c r="BB74" s="275">
        <f>SUM(AZ74:BA74)</f>
        <v>0</v>
      </c>
      <c r="BC74" s="275"/>
      <c r="BD74" s="275"/>
      <c r="BE74" s="275">
        <f>SUM(BC74:BD74)</f>
        <v>0</v>
      </c>
      <c r="BF74" s="521"/>
      <c r="BG74" s="605">
        <f>SUM(F74,S74,AF74,AS74)</f>
        <v>30</v>
      </c>
      <c r="BH74" s="533">
        <f>SUM(G74,T74,AG74)</f>
        <v>0</v>
      </c>
      <c r="BI74" s="533">
        <f t="shared" si="245"/>
        <v>10</v>
      </c>
      <c r="BJ74" s="533">
        <f t="shared" si="246"/>
        <v>10</v>
      </c>
      <c r="BK74" s="533">
        <f t="shared" si="247"/>
        <v>1</v>
      </c>
      <c r="BL74" s="533">
        <f t="shared" si="248"/>
        <v>2</v>
      </c>
      <c r="BM74" s="533">
        <f t="shared" si="249"/>
        <v>3</v>
      </c>
      <c r="BN74" s="533">
        <f>SUM(M74,Z74,AM74)</f>
        <v>0</v>
      </c>
      <c r="BO74" s="533">
        <f t="shared" si="250"/>
        <v>0</v>
      </c>
      <c r="BP74" s="533">
        <f t="shared" si="251"/>
        <v>0</v>
      </c>
      <c r="BQ74" s="533">
        <f t="shared" si="252"/>
        <v>4</v>
      </c>
      <c r="BR74" s="533">
        <f t="shared" si="253"/>
        <v>6</v>
      </c>
      <c r="BS74" s="533">
        <f t="shared" si="254"/>
        <v>10</v>
      </c>
      <c r="BT74" s="533">
        <f>AT74</f>
        <v>0</v>
      </c>
      <c r="BU74" s="533">
        <f t="shared" si="255"/>
        <v>0</v>
      </c>
      <c r="BV74" s="533">
        <f t="shared" si="256"/>
        <v>0</v>
      </c>
      <c r="BW74" s="536">
        <f>SUM(BH74,BK74,BN74,BQ74,BT74)</f>
        <v>5</v>
      </c>
      <c r="BX74" s="536">
        <f t="shared" si="257"/>
        <v>18</v>
      </c>
      <c r="BY74" s="536">
        <f t="shared" si="258"/>
        <v>23</v>
      </c>
      <c r="BZ74" t="s">
        <v>74</v>
      </c>
      <c r="CA74" s="544">
        <f>AZ74</f>
        <v>0</v>
      </c>
      <c r="CB74" s="544">
        <f t="shared" si="259"/>
        <v>0</v>
      </c>
      <c r="CC74" s="544">
        <f t="shared" si="260"/>
        <v>0</v>
      </c>
      <c r="CD74" s="544">
        <f>BC74</f>
        <v>0</v>
      </c>
      <c r="CE74" s="544">
        <f t="shared" si="261"/>
        <v>0</v>
      </c>
      <c r="CF74" s="544">
        <f t="shared" si="262"/>
        <v>0</v>
      </c>
    </row>
    <row r="75" spans="1:84">
      <c r="A75" s="149"/>
      <c r="B75" s="151"/>
      <c r="C75" s="151"/>
      <c r="D75" s="151"/>
      <c r="E75" s="288"/>
      <c r="F75" s="592"/>
      <c r="G75" s="159"/>
      <c r="H75" s="159"/>
      <c r="I75" s="275"/>
      <c r="J75" s="159"/>
      <c r="K75" s="159"/>
      <c r="L75" s="275"/>
      <c r="M75" s="159"/>
      <c r="N75" s="159"/>
      <c r="O75" s="275"/>
      <c r="P75" s="159"/>
      <c r="Q75" s="159"/>
      <c r="R75" s="275"/>
      <c r="S75" s="500"/>
      <c r="T75" s="275"/>
      <c r="U75" s="275"/>
      <c r="V75" s="275"/>
      <c r="W75" s="275"/>
      <c r="X75" s="275"/>
      <c r="Y75" s="275"/>
      <c r="Z75" s="275"/>
      <c r="AA75" s="275"/>
      <c r="AB75" s="275"/>
      <c r="AC75" s="275"/>
      <c r="AD75" s="275"/>
      <c r="AE75" s="275"/>
      <c r="AF75" s="500"/>
      <c r="AG75" s="275"/>
      <c r="AH75" s="275"/>
      <c r="AI75" s="275"/>
      <c r="AJ75" s="275"/>
      <c r="AK75" s="275"/>
      <c r="AL75" s="275"/>
      <c r="AM75" s="275"/>
      <c r="AN75" s="275"/>
      <c r="AO75" s="275"/>
      <c r="AP75" s="275"/>
      <c r="AQ75" s="275"/>
      <c r="AR75" s="275"/>
      <c r="AS75" s="500"/>
      <c r="AT75" s="275"/>
      <c r="AU75" s="275"/>
      <c r="AV75" s="275"/>
      <c r="AW75" s="567"/>
      <c r="AX75" s="567"/>
      <c r="AY75" s="567"/>
      <c r="AZ75" s="159"/>
      <c r="BA75" s="159"/>
      <c r="BB75" s="159"/>
      <c r="BC75" s="275"/>
      <c r="BD75" s="275"/>
      <c r="BE75" s="275"/>
      <c r="BF75" s="521"/>
    </row>
    <row r="76" spans="1:84">
      <c r="A76" s="149"/>
      <c r="B76" s="151"/>
      <c r="C76" s="151"/>
      <c r="D76" s="151"/>
      <c r="E76" s="375" t="s">
        <v>85</v>
      </c>
      <c r="F76" s="592">
        <f>SUM(F71:F74)</f>
        <v>120</v>
      </c>
      <c r="G76" s="168">
        <f>SUM(G71:G74)</f>
        <v>16</v>
      </c>
      <c r="H76" s="168">
        <f t="shared" ref="H76:BE76" si="263">SUM(H71:H74)</f>
        <v>33</v>
      </c>
      <c r="I76" s="168">
        <f t="shared" si="263"/>
        <v>49</v>
      </c>
      <c r="J76" s="168">
        <f t="shared" si="263"/>
        <v>1</v>
      </c>
      <c r="K76" s="168">
        <f t="shared" si="263"/>
        <v>2</v>
      </c>
      <c r="L76" s="168">
        <f t="shared" si="263"/>
        <v>3</v>
      </c>
      <c r="M76" s="168">
        <f t="shared" si="263"/>
        <v>0</v>
      </c>
      <c r="N76" s="168">
        <f t="shared" si="263"/>
        <v>0</v>
      </c>
      <c r="O76" s="168">
        <f t="shared" si="263"/>
        <v>0</v>
      </c>
      <c r="P76" s="168">
        <f t="shared" si="263"/>
        <v>16</v>
      </c>
      <c r="Q76" s="168">
        <f t="shared" si="263"/>
        <v>18</v>
      </c>
      <c r="R76" s="168">
        <f t="shared" si="263"/>
        <v>34</v>
      </c>
      <c r="S76" s="502">
        <f t="shared" si="263"/>
        <v>0</v>
      </c>
      <c r="T76" s="168">
        <f t="shared" si="263"/>
        <v>0</v>
      </c>
      <c r="U76" s="168">
        <f t="shared" si="263"/>
        <v>0</v>
      </c>
      <c r="V76" s="168">
        <f t="shared" si="263"/>
        <v>0</v>
      </c>
      <c r="W76" s="168">
        <f t="shared" si="263"/>
        <v>0</v>
      </c>
      <c r="X76" s="168">
        <f t="shared" si="263"/>
        <v>0</v>
      </c>
      <c r="Y76" s="168">
        <f t="shared" si="263"/>
        <v>0</v>
      </c>
      <c r="Z76" s="168">
        <f t="shared" si="263"/>
        <v>0</v>
      </c>
      <c r="AA76" s="168">
        <f t="shared" si="263"/>
        <v>0</v>
      </c>
      <c r="AB76" s="168">
        <f t="shared" si="263"/>
        <v>0</v>
      </c>
      <c r="AC76" s="168">
        <f t="shared" si="263"/>
        <v>0</v>
      </c>
      <c r="AD76" s="168">
        <f t="shared" si="263"/>
        <v>0</v>
      </c>
      <c r="AE76" s="168">
        <f t="shared" si="263"/>
        <v>0</v>
      </c>
      <c r="AF76" s="502">
        <f t="shared" si="263"/>
        <v>0</v>
      </c>
      <c r="AG76" s="168">
        <f t="shared" si="263"/>
        <v>0</v>
      </c>
      <c r="AH76" s="168">
        <f t="shared" si="263"/>
        <v>0</v>
      </c>
      <c r="AI76" s="168">
        <f t="shared" si="263"/>
        <v>0</v>
      </c>
      <c r="AJ76" s="168">
        <f t="shared" si="263"/>
        <v>0</v>
      </c>
      <c r="AK76" s="168">
        <f t="shared" si="263"/>
        <v>0</v>
      </c>
      <c r="AL76" s="168">
        <f t="shared" si="263"/>
        <v>0</v>
      </c>
      <c r="AM76" s="168">
        <f t="shared" si="263"/>
        <v>0</v>
      </c>
      <c r="AN76" s="168">
        <f t="shared" si="263"/>
        <v>0</v>
      </c>
      <c r="AO76" s="168">
        <f t="shared" si="263"/>
        <v>0</v>
      </c>
      <c r="AP76" s="168">
        <f t="shared" si="263"/>
        <v>0</v>
      </c>
      <c r="AQ76" s="168">
        <f t="shared" si="263"/>
        <v>0</v>
      </c>
      <c r="AR76" s="168">
        <f t="shared" si="263"/>
        <v>0</v>
      </c>
      <c r="AS76" s="502">
        <f t="shared" si="263"/>
        <v>0</v>
      </c>
      <c r="AT76" s="168">
        <f t="shared" si="263"/>
        <v>0</v>
      </c>
      <c r="AU76" s="168">
        <f t="shared" si="263"/>
        <v>0</v>
      </c>
      <c r="AV76" s="168">
        <f t="shared" si="263"/>
        <v>0</v>
      </c>
      <c r="AW76" s="569">
        <f t="shared" si="263"/>
        <v>33</v>
      </c>
      <c r="AX76" s="569">
        <f t="shared" si="263"/>
        <v>53</v>
      </c>
      <c r="AY76" s="569">
        <f t="shared" si="263"/>
        <v>86</v>
      </c>
      <c r="AZ76" s="168">
        <f t="shared" si="263"/>
        <v>1</v>
      </c>
      <c r="BA76" s="168">
        <f t="shared" si="263"/>
        <v>0</v>
      </c>
      <c r="BB76" s="168">
        <f t="shared" si="263"/>
        <v>1</v>
      </c>
      <c r="BC76" s="168">
        <f t="shared" si="263"/>
        <v>0</v>
      </c>
      <c r="BD76" s="168">
        <f t="shared" si="263"/>
        <v>0</v>
      </c>
      <c r="BE76" s="168">
        <f t="shared" si="263"/>
        <v>0</v>
      </c>
      <c r="BF76" s="523"/>
      <c r="BG76" s="605">
        <f>SUM(F76,S76,AF76,AS76)</f>
        <v>120</v>
      </c>
      <c r="BH76" s="533">
        <f>SUM(G76,T76,AG76)</f>
        <v>16</v>
      </c>
      <c r="BI76" s="533">
        <f t="shared" ref="BI76" si="264">SUM(H76,U76,AH76)</f>
        <v>33</v>
      </c>
      <c r="BJ76" s="533">
        <f t="shared" ref="BJ76" si="265">SUM(I76,V76,AI76)</f>
        <v>49</v>
      </c>
      <c r="BK76" s="533">
        <f t="shared" ref="BK76" si="266">SUM(J76,W76,AJ76)</f>
        <v>1</v>
      </c>
      <c r="BL76" s="533">
        <f t="shared" ref="BL76" si="267">SUM(K76,X76,AK76)</f>
        <v>2</v>
      </c>
      <c r="BM76" s="533">
        <f t="shared" ref="BM76" si="268">SUM(L76,Y76,AL76)</f>
        <v>3</v>
      </c>
      <c r="BN76" s="533">
        <f>SUM(M76,Z76,AM76)</f>
        <v>0</v>
      </c>
      <c r="BO76" s="533">
        <f t="shared" ref="BO76" si="269">SUM(N76,AA76,AN76)</f>
        <v>0</v>
      </c>
      <c r="BP76" s="533">
        <f t="shared" ref="BP76" si="270">SUM(O76,AB76,AO76)</f>
        <v>0</v>
      </c>
      <c r="BQ76" s="533">
        <f t="shared" ref="BQ76" si="271">SUM(P76,AC76,AP76)</f>
        <v>16</v>
      </c>
      <c r="BR76" s="533">
        <f t="shared" ref="BR76" si="272">SUM(Q76,AD76,AQ76)</f>
        <v>18</v>
      </c>
      <c r="BS76" s="533">
        <f t="shared" ref="BS76" si="273">SUM(R76,AE76,AR76)</f>
        <v>34</v>
      </c>
      <c r="BT76" s="533">
        <f>AT76</f>
        <v>0</v>
      </c>
      <c r="BU76" s="533">
        <f t="shared" ref="BU76" si="274">AU76</f>
        <v>0</v>
      </c>
      <c r="BV76" s="533">
        <f t="shared" ref="BV76" si="275">AV76</f>
        <v>0</v>
      </c>
      <c r="BW76" s="536">
        <f>SUM(BH76,BK76,BN76,BQ76,BT76)</f>
        <v>33</v>
      </c>
      <c r="BX76" s="536">
        <f t="shared" ref="BX76" si="276">SUM(BI76,BL76,BO76,BR76,BU76)</f>
        <v>53</v>
      </c>
      <c r="BY76" s="536">
        <f t="shared" ref="BY76" si="277">SUM(BJ76,BM76,BP76,BS76,BV76)</f>
        <v>86</v>
      </c>
      <c r="BZ76" t="s">
        <v>74</v>
      </c>
      <c r="CA76" s="544">
        <f>AZ76</f>
        <v>1</v>
      </c>
      <c r="CB76" s="544">
        <f t="shared" ref="CB76" si="278">BA76</f>
        <v>0</v>
      </c>
      <c r="CC76" s="544">
        <f t="shared" ref="CC76" si="279">BB76</f>
        <v>1</v>
      </c>
      <c r="CD76" s="544">
        <f>BC76</f>
        <v>0</v>
      </c>
      <c r="CE76" s="544">
        <f t="shared" ref="CE76" si="280">BD76</f>
        <v>0</v>
      </c>
      <c r="CF76" s="544">
        <f t="shared" ref="CF76" si="281">BE76</f>
        <v>0</v>
      </c>
    </row>
    <row r="77" spans="1:84">
      <c r="A77" s="149"/>
      <c r="B77" s="151"/>
      <c r="C77" s="151"/>
      <c r="D77" s="151"/>
      <c r="E77" s="375"/>
      <c r="F77" s="592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502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502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502"/>
      <c r="AT77" s="168"/>
      <c r="AU77" s="168"/>
      <c r="AV77" s="168"/>
      <c r="AW77" s="569"/>
      <c r="AX77" s="569"/>
      <c r="AY77" s="569"/>
      <c r="AZ77" s="168"/>
      <c r="BA77" s="168"/>
      <c r="BB77" s="168"/>
      <c r="BC77" s="168"/>
      <c r="BD77" s="168"/>
      <c r="BE77" s="168"/>
      <c r="BF77" s="523"/>
    </row>
    <row r="78" spans="1:84">
      <c r="A78" s="149" t="s">
        <v>75</v>
      </c>
      <c r="B78" s="419" t="s">
        <v>958</v>
      </c>
      <c r="C78" s="151" t="s">
        <v>484</v>
      </c>
      <c r="D78" s="151"/>
      <c r="E78" s="375" t="s">
        <v>959</v>
      </c>
      <c r="F78" s="592"/>
      <c r="G78" s="159"/>
      <c r="H78" s="159"/>
      <c r="I78" s="275"/>
      <c r="J78" s="159"/>
      <c r="K78" s="159"/>
      <c r="L78" s="275"/>
      <c r="M78" s="159"/>
      <c r="N78" s="159"/>
      <c r="O78" s="275"/>
      <c r="P78" s="159"/>
      <c r="Q78" s="159"/>
      <c r="R78" s="275"/>
      <c r="S78" s="500"/>
      <c r="T78" s="275"/>
      <c r="U78" s="275"/>
      <c r="V78" s="275"/>
      <c r="W78" s="275"/>
      <c r="X78" s="275"/>
      <c r="Y78" s="275"/>
      <c r="Z78" s="275"/>
      <c r="AA78" s="275"/>
      <c r="AB78" s="275"/>
      <c r="AC78" s="275"/>
      <c r="AD78" s="275"/>
      <c r="AE78" s="275"/>
      <c r="AF78" s="500"/>
      <c r="AG78" s="275"/>
      <c r="AH78" s="275"/>
      <c r="AI78" s="275"/>
      <c r="AJ78" s="275"/>
      <c r="AK78" s="275"/>
      <c r="AL78" s="275"/>
      <c r="AM78" s="275"/>
      <c r="AN78" s="275"/>
      <c r="AO78" s="275"/>
      <c r="AP78" s="275"/>
      <c r="AQ78" s="275"/>
      <c r="AR78" s="275"/>
      <c r="AS78" s="500"/>
      <c r="AT78" s="275"/>
      <c r="AU78" s="275"/>
      <c r="AV78" s="275"/>
      <c r="AW78" s="567"/>
      <c r="AX78" s="567"/>
      <c r="AY78" s="567"/>
      <c r="AZ78" s="159"/>
      <c r="BA78" s="159"/>
      <c r="BB78" s="159"/>
      <c r="BC78" s="275"/>
      <c r="BD78" s="275"/>
      <c r="BE78" s="275"/>
      <c r="BF78" s="521"/>
    </row>
    <row r="79" spans="1:84">
      <c r="A79" s="149"/>
      <c r="B79" s="151"/>
      <c r="C79" s="151"/>
      <c r="D79" s="151"/>
      <c r="E79" s="288" t="s">
        <v>77</v>
      </c>
      <c r="F79" s="592">
        <v>30</v>
      </c>
      <c r="G79" s="159">
        <f>4+1</f>
        <v>5</v>
      </c>
      <c r="H79" s="159">
        <v>5</v>
      </c>
      <c r="I79" s="275">
        <f>SUM(G79:H79)</f>
        <v>10</v>
      </c>
      <c r="J79" s="159"/>
      <c r="K79" s="159">
        <v>1</v>
      </c>
      <c r="L79" s="275">
        <f>SUM(J79:K79)</f>
        <v>1</v>
      </c>
      <c r="M79" s="159"/>
      <c r="N79" s="159"/>
      <c r="O79" s="275">
        <f>SUM(M79:N79)</f>
        <v>0</v>
      </c>
      <c r="P79" s="159">
        <v>6</v>
      </c>
      <c r="Q79" s="159">
        <v>7</v>
      </c>
      <c r="R79" s="275">
        <f>SUM(P79:Q79)</f>
        <v>13</v>
      </c>
      <c r="S79" s="500"/>
      <c r="T79" s="275"/>
      <c r="U79" s="275"/>
      <c r="V79" s="275">
        <f>SUM(T79:U79)</f>
        <v>0</v>
      </c>
      <c r="W79" s="275"/>
      <c r="X79" s="275"/>
      <c r="Y79" s="275">
        <f>SUM(W79:X79)</f>
        <v>0</v>
      </c>
      <c r="Z79" s="275"/>
      <c r="AA79" s="275"/>
      <c r="AB79" s="275">
        <f>SUM(Z79:AA79)</f>
        <v>0</v>
      </c>
      <c r="AC79" s="275"/>
      <c r="AD79" s="275"/>
      <c r="AE79" s="275">
        <f>SUM(AC79:AD79)</f>
        <v>0</v>
      </c>
      <c r="AF79" s="500"/>
      <c r="AG79" s="275"/>
      <c r="AH79" s="275"/>
      <c r="AI79" s="275">
        <f>SUM(AG79:AH79)</f>
        <v>0</v>
      </c>
      <c r="AJ79" s="275"/>
      <c r="AK79" s="275"/>
      <c r="AL79" s="275">
        <f>SUM(AJ79:AK79)</f>
        <v>0</v>
      </c>
      <c r="AM79" s="275"/>
      <c r="AN79" s="275"/>
      <c r="AO79" s="275">
        <f>SUM(AM79:AN79)</f>
        <v>0</v>
      </c>
      <c r="AP79" s="275"/>
      <c r="AQ79" s="275"/>
      <c r="AR79" s="275">
        <f>SUM(AP79:AQ79)</f>
        <v>0</v>
      </c>
      <c r="AS79" s="500"/>
      <c r="AT79" s="275"/>
      <c r="AU79" s="275"/>
      <c r="AV79" s="275">
        <f>SUM(AT79:AU79)</f>
        <v>0</v>
      </c>
      <c r="AW79" s="567">
        <f t="shared" ref="AW79:AY80" si="282">SUM(G79,J79,M79,P79,T79,W79,Z79,AC79,AG79,AJ79,AM79,AP79,AT79)</f>
        <v>11</v>
      </c>
      <c r="AX79" s="567">
        <f t="shared" si="282"/>
        <v>13</v>
      </c>
      <c r="AY79" s="567">
        <f t="shared" si="282"/>
        <v>24</v>
      </c>
      <c r="AZ79" s="159">
        <v>1</v>
      </c>
      <c r="BA79" s="159"/>
      <c r="BB79" s="275">
        <f>SUM(AZ79:BA79)</f>
        <v>1</v>
      </c>
      <c r="BC79" s="275"/>
      <c r="BD79" s="275"/>
      <c r="BE79" s="275">
        <f>SUM(BC79:BD79)</f>
        <v>0</v>
      </c>
      <c r="BF79" s="521"/>
      <c r="BG79" s="605">
        <f>SUM(F79,S79,AF79,AS79)</f>
        <v>30</v>
      </c>
      <c r="BH79" s="533">
        <f>SUM(G79,T79,AG79)</f>
        <v>5</v>
      </c>
      <c r="BI79" s="533">
        <f t="shared" ref="BI79:BI80" si="283">SUM(H79,U79,AH79)</f>
        <v>5</v>
      </c>
      <c r="BJ79" s="533">
        <f t="shared" ref="BJ79:BJ83" si="284">SUM(I79,V79,AI79)</f>
        <v>10</v>
      </c>
      <c r="BK79" s="533">
        <f t="shared" ref="BK79:BK83" si="285">SUM(J79,W79,AJ79)</f>
        <v>0</v>
      </c>
      <c r="BL79" s="533">
        <f t="shared" ref="BL79:BL83" si="286">SUM(K79,X79,AK79)</f>
        <v>1</v>
      </c>
      <c r="BM79" s="533">
        <f t="shared" ref="BM79:BM83" si="287">SUM(L79,Y79,AL79)</f>
        <v>1</v>
      </c>
      <c r="BN79" s="533">
        <f>SUM(M79,Z79,AM79)</f>
        <v>0</v>
      </c>
      <c r="BO79" s="533">
        <f t="shared" ref="BO79:BO83" si="288">SUM(N79,AA79,AN79)</f>
        <v>0</v>
      </c>
      <c r="BP79" s="533">
        <f t="shared" ref="BP79:BP83" si="289">SUM(O79,AB79,AO79)</f>
        <v>0</v>
      </c>
      <c r="BQ79" s="533">
        <f t="shared" ref="BQ79:BQ83" si="290">SUM(P79,AC79,AP79)</f>
        <v>6</v>
      </c>
      <c r="BR79" s="533">
        <f t="shared" ref="BR79:BR83" si="291">SUM(Q79,AD79,AQ79)</f>
        <v>7</v>
      </c>
      <c r="BS79" s="533">
        <f t="shared" ref="BS79:BS83" si="292">SUM(R79,AE79,AR79)</f>
        <v>13</v>
      </c>
      <c r="BT79" s="533">
        <f>AT79</f>
        <v>0</v>
      </c>
      <c r="BU79" s="533">
        <f t="shared" ref="BU79:BU83" si="293">AU79</f>
        <v>0</v>
      </c>
      <c r="BV79" s="533">
        <f t="shared" ref="BV79:BV83" si="294">AV79</f>
        <v>0</v>
      </c>
      <c r="BW79" s="536">
        <f>SUM(BH79,BK79,BN79,BQ79,BT79)</f>
        <v>11</v>
      </c>
      <c r="BX79" s="536">
        <f t="shared" ref="BX79:BX83" si="295">SUM(BI79,BL79,BO79,BR79,BU79)</f>
        <v>13</v>
      </c>
      <c r="BY79" s="536">
        <f t="shared" ref="BY79:BY83" si="296">SUM(BJ79,BM79,BP79,BS79,BV79)</f>
        <v>24</v>
      </c>
      <c r="BZ79" t="s">
        <v>74</v>
      </c>
      <c r="CA79" s="544">
        <f>AZ79</f>
        <v>1</v>
      </c>
      <c r="CB79" s="544">
        <f t="shared" ref="CB79:CB83" si="297">BA79</f>
        <v>0</v>
      </c>
      <c r="CC79" s="544">
        <f t="shared" ref="CC79:CC83" si="298">BB79</f>
        <v>1</v>
      </c>
      <c r="CD79" s="544">
        <f>BC79</f>
        <v>0</v>
      </c>
      <c r="CE79" s="544">
        <f t="shared" ref="CE79:CE83" si="299">BD79</f>
        <v>0</v>
      </c>
      <c r="CF79" s="544">
        <f t="shared" ref="CF79:CF83" si="300">BE79</f>
        <v>0</v>
      </c>
    </row>
    <row r="80" spans="1:84">
      <c r="A80" s="149"/>
      <c r="B80" s="151"/>
      <c r="C80" s="151"/>
      <c r="D80" s="151"/>
      <c r="E80" s="288" t="s">
        <v>78</v>
      </c>
      <c r="F80" s="592">
        <v>30</v>
      </c>
      <c r="G80" s="159">
        <v>6</v>
      </c>
      <c r="H80" s="159">
        <v>6</v>
      </c>
      <c r="I80" s="275">
        <f>SUM(G80:H80)</f>
        <v>12</v>
      </c>
      <c r="J80" s="159"/>
      <c r="K80" s="159">
        <v>1</v>
      </c>
      <c r="L80" s="275">
        <f>SUM(J80:K80)</f>
        <v>1</v>
      </c>
      <c r="M80" s="159"/>
      <c r="N80" s="159"/>
      <c r="O80" s="275">
        <f>SUM(M80:N80)</f>
        <v>0</v>
      </c>
      <c r="P80" s="159">
        <v>6</v>
      </c>
      <c r="Q80" s="159">
        <v>4</v>
      </c>
      <c r="R80" s="275">
        <f>SUM(P80:Q80)</f>
        <v>10</v>
      </c>
      <c r="S80" s="500"/>
      <c r="T80" s="275"/>
      <c r="U80" s="275"/>
      <c r="V80" s="275">
        <f>SUM(T80:U80)</f>
        <v>0</v>
      </c>
      <c r="W80" s="275"/>
      <c r="X80" s="275"/>
      <c r="Y80" s="275">
        <f>SUM(W80:X80)</f>
        <v>0</v>
      </c>
      <c r="Z80" s="275"/>
      <c r="AA80" s="275"/>
      <c r="AB80" s="275">
        <f>SUM(Z80:AA80)</f>
        <v>0</v>
      </c>
      <c r="AC80" s="275"/>
      <c r="AD80" s="275"/>
      <c r="AE80" s="275">
        <f>SUM(AC80:AD80)</f>
        <v>0</v>
      </c>
      <c r="AF80" s="500"/>
      <c r="AG80" s="275"/>
      <c r="AH80" s="275"/>
      <c r="AI80" s="275">
        <f>SUM(AG80:AH80)</f>
        <v>0</v>
      </c>
      <c r="AJ80" s="275"/>
      <c r="AK80" s="275"/>
      <c r="AL80" s="275">
        <f>SUM(AJ80:AK80)</f>
        <v>0</v>
      </c>
      <c r="AM80" s="275"/>
      <c r="AN80" s="275"/>
      <c r="AO80" s="275">
        <f>SUM(AM80:AN80)</f>
        <v>0</v>
      </c>
      <c r="AP80" s="275"/>
      <c r="AQ80" s="275"/>
      <c r="AR80" s="275">
        <f>SUM(AP80:AQ80)</f>
        <v>0</v>
      </c>
      <c r="AS80" s="500"/>
      <c r="AT80" s="275"/>
      <c r="AU80" s="275"/>
      <c r="AV80" s="275">
        <f>SUM(AT80:AU80)</f>
        <v>0</v>
      </c>
      <c r="AW80" s="567">
        <f t="shared" si="282"/>
        <v>12</v>
      </c>
      <c r="AX80" s="567">
        <f t="shared" si="282"/>
        <v>11</v>
      </c>
      <c r="AY80" s="567">
        <f t="shared" si="282"/>
        <v>23</v>
      </c>
      <c r="AZ80" s="159"/>
      <c r="BA80" s="159"/>
      <c r="BB80" s="275">
        <f>SUM(AZ80:BA80)</f>
        <v>0</v>
      </c>
      <c r="BC80" s="275"/>
      <c r="BD80" s="275"/>
      <c r="BE80" s="275">
        <f>SUM(BC80:BD80)</f>
        <v>0</v>
      </c>
      <c r="BF80" s="521"/>
      <c r="BG80" s="605">
        <f>SUM(F80,S80,AF80,AS80)</f>
        <v>30</v>
      </c>
      <c r="BH80" s="533">
        <f>SUM(G80,T80,AG80)</f>
        <v>6</v>
      </c>
      <c r="BI80" s="533">
        <f t="shared" si="283"/>
        <v>6</v>
      </c>
      <c r="BJ80" s="533">
        <f t="shared" si="284"/>
        <v>12</v>
      </c>
      <c r="BK80" s="533">
        <f t="shared" si="285"/>
        <v>0</v>
      </c>
      <c r="BL80" s="533">
        <f t="shared" si="286"/>
        <v>1</v>
      </c>
      <c r="BM80" s="533">
        <f t="shared" si="287"/>
        <v>1</v>
      </c>
      <c r="BN80" s="533">
        <f>SUM(M80,Z80,AM80)</f>
        <v>0</v>
      </c>
      <c r="BO80" s="533">
        <f t="shared" si="288"/>
        <v>0</v>
      </c>
      <c r="BP80" s="533">
        <f t="shared" si="289"/>
        <v>0</v>
      </c>
      <c r="BQ80" s="533">
        <f t="shared" si="290"/>
        <v>6</v>
      </c>
      <c r="BR80" s="533">
        <f t="shared" si="291"/>
        <v>4</v>
      </c>
      <c r="BS80" s="533">
        <f t="shared" si="292"/>
        <v>10</v>
      </c>
      <c r="BT80" s="533">
        <f>AT80</f>
        <v>0</v>
      </c>
      <c r="BU80" s="533">
        <f t="shared" si="293"/>
        <v>0</v>
      </c>
      <c r="BV80" s="533">
        <f t="shared" si="294"/>
        <v>0</v>
      </c>
      <c r="BW80" s="536">
        <f>SUM(BH80,BK80,BN80,BQ80,BT80)</f>
        <v>12</v>
      </c>
      <c r="BX80" s="536">
        <f t="shared" si="295"/>
        <v>11</v>
      </c>
      <c r="BY80" s="536">
        <f t="shared" si="296"/>
        <v>23</v>
      </c>
      <c r="BZ80" t="s">
        <v>74</v>
      </c>
      <c r="CA80" s="544">
        <f>AZ80</f>
        <v>0</v>
      </c>
      <c r="CB80" s="544">
        <f t="shared" si="297"/>
        <v>0</v>
      </c>
      <c r="CC80" s="544">
        <f t="shared" si="298"/>
        <v>0</v>
      </c>
      <c r="CD80" s="544">
        <f>BC80</f>
        <v>0</v>
      </c>
      <c r="CE80" s="544">
        <f t="shared" si="299"/>
        <v>0</v>
      </c>
      <c r="CF80" s="544">
        <f t="shared" si="300"/>
        <v>0</v>
      </c>
    </row>
    <row r="81" spans="1:86">
      <c r="A81" s="149"/>
      <c r="B81" s="151"/>
      <c r="C81" s="151"/>
      <c r="D81" s="151"/>
      <c r="E81" s="288" t="s">
        <v>79</v>
      </c>
      <c r="F81" s="592">
        <v>30</v>
      </c>
      <c r="G81" s="159">
        <v>8</v>
      </c>
      <c r="H81" s="159">
        <v>7</v>
      </c>
      <c r="I81" s="275">
        <f>SUM(G81:H81)</f>
        <v>15</v>
      </c>
      <c r="J81" s="159">
        <v>1</v>
      </c>
      <c r="K81" s="159"/>
      <c r="L81" s="275">
        <f>SUM(J81:K81)</f>
        <v>1</v>
      </c>
      <c r="M81" s="159"/>
      <c r="N81" s="159"/>
      <c r="O81" s="275">
        <f>SUM(M81:N81)</f>
        <v>0</v>
      </c>
      <c r="P81" s="159">
        <v>6</v>
      </c>
      <c r="Q81" s="159">
        <v>1</v>
      </c>
      <c r="R81" s="275">
        <f>SUM(P81:Q81)</f>
        <v>7</v>
      </c>
      <c r="S81" s="500"/>
      <c r="T81" s="275"/>
      <c r="U81" s="275"/>
      <c r="V81" s="275">
        <f>SUM(T81:U81)</f>
        <v>0</v>
      </c>
      <c r="W81" s="275"/>
      <c r="X81" s="275"/>
      <c r="Y81" s="275">
        <f>SUM(W81:X81)</f>
        <v>0</v>
      </c>
      <c r="Z81" s="275"/>
      <c r="AA81" s="275"/>
      <c r="AB81" s="275">
        <f>SUM(Z81:AA81)</f>
        <v>0</v>
      </c>
      <c r="AC81" s="275"/>
      <c r="AD81" s="275"/>
      <c r="AE81" s="275">
        <f>SUM(AC81:AD81)</f>
        <v>0</v>
      </c>
      <c r="AF81" s="500"/>
      <c r="AG81" s="275"/>
      <c r="AH81" s="275"/>
      <c r="AI81" s="275">
        <f>SUM(AG81:AH81)</f>
        <v>0</v>
      </c>
      <c r="AJ81" s="275"/>
      <c r="AK81" s="275"/>
      <c r="AL81" s="275">
        <f>SUM(AJ81:AK81)</f>
        <v>0</v>
      </c>
      <c r="AM81" s="275"/>
      <c r="AN81" s="275"/>
      <c r="AO81" s="275">
        <f>SUM(AM81:AN81)</f>
        <v>0</v>
      </c>
      <c r="AP81" s="275"/>
      <c r="AQ81" s="275"/>
      <c r="AR81" s="275">
        <f>SUM(AP81:AQ81)</f>
        <v>0</v>
      </c>
      <c r="AS81" s="500"/>
      <c r="AT81" s="275"/>
      <c r="AU81" s="275"/>
      <c r="AV81" s="275">
        <f>SUM(AT81:AU81)</f>
        <v>0</v>
      </c>
      <c r="AW81" s="567">
        <f t="shared" ref="AW81" si="301">SUM(G81,J81,M81,P81,T81,W81,Z81,AC81,AG81,AJ81,AM81,AP81,AT81)</f>
        <v>15</v>
      </c>
      <c r="AX81" s="567">
        <f t="shared" ref="AX81" si="302">SUM(H81,K81,N81,Q81,U81,X81,AA81,AD81,AH81,AK81,AN81,AQ81,AU81)</f>
        <v>8</v>
      </c>
      <c r="AY81" s="567">
        <f t="shared" ref="AY81" si="303">SUM(I81,L81,O81,R81,V81,Y81,AB81,AE81,AI81,AL81,AO81,AR81,AV81)</f>
        <v>23</v>
      </c>
      <c r="AZ81" s="159"/>
      <c r="BA81" s="159"/>
      <c r="BB81" s="275">
        <f>SUM(AZ81:BA81)</f>
        <v>0</v>
      </c>
      <c r="BC81" s="275"/>
      <c r="BD81" s="275"/>
      <c r="BE81" s="275">
        <f>SUM(BC81:BD81)</f>
        <v>0</v>
      </c>
      <c r="BF81" s="521"/>
      <c r="BG81" s="605">
        <f>SUM(F81,S81,AF81,AS81)</f>
        <v>30</v>
      </c>
      <c r="BH81" s="533">
        <f>SUM(G81,T81,AG81)</f>
        <v>8</v>
      </c>
      <c r="BI81" s="533">
        <f t="shared" ref="BI81" si="304">SUM(H81,U81,AH81)</f>
        <v>7</v>
      </c>
      <c r="BJ81" s="533">
        <f t="shared" ref="BJ81" si="305">SUM(I81,V81,AI81)</f>
        <v>15</v>
      </c>
      <c r="BK81" s="533">
        <f t="shared" ref="BK81" si="306">SUM(J81,W81,AJ81)</f>
        <v>1</v>
      </c>
      <c r="BL81" s="533">
        <f t="shared" ref="BL81" si="307">SUM(K81,X81,AK81)</f>
        <v>0</v>
      </c>
      <c r="BM81" s="533">
        <f t="shared" ref="BM81" si="308">SUM(L81,Y81,AL81)</f>
        <v>1</v>
      </c>
      <c r="BN81" s="533">
        <f>SUM(M81,Z81,AM81)</f>
        <v>0</v>
      </c>
      <c r="BO81" s="533">
        <f t="shared" ref="BO81" si="309">SUM(N81,AA81,AN81)</f>
        <v>0</v>
      </c>
      <c r="BP81" s="533">
        <f t="shared" ref="BP81" si="310">SUM(O81,AB81,AO81)</f>
        <v>0</v>
      </c>
      <c r="BQ81" s="533">
        <f t="shared" ref="BQ81" si="311">SUM(P81,AC81,AP81)</f>
        <v>6</v>
      </c>
      <c r="BR81" s="533">
        <f t="shared" ref="BR81" si="312">SUM(Q81,AD81,AQ81)</f>
        <v>1</v>
      </c>
      <c r="BS81" s="533">
        <f t="shared" ref="BS81" si="313">SUM(R81,AE81,AR81)</f>
        <v>7</v>
      </c>
      <c r="BT81" s="533">
        <f>AT81</f>
        <v>0</v>
      </c>
      <c r="BU81" s="533">
        <f t="shared" ref="BU81" si="314">AU81</f>
        <v>0</v>
      </c>
      <c r="BV81" s="533">
        <f t="shared" ref="BV81" si="315">AV81</f>
        <v>0</v>
      </c>
      <c r="BW81" s="536">
        <f>SUM(BH81,BK81,BN81,BQ81,BT81)</f>
        <v>15</v>
      </c>
      <c r="BX81" s="536">
        <f t="shared" ref="BX81" si="316">SUM(BI81,BL81,BO81,BR81,BU81)</f>
        <v>8</v>
      </c>
      <c r="BY81" s="536">
        <f t="shared" ref="BY81" si="317">SUM(BJ81,BM81,BP81,BS81,BV81)</f>
        <v>23</v>
      </c>
      <c r="BZ81" t="s">
        <v>74</v>
      </c>
      <c r="CA81" s="630">
        <f>AZ81</f>
        <v>0</v>
      </c>
      <c r="CB81" s="630">
        <f t="shared" ref="CB81" si="318">BA81</f>
        <v>0</v>
      </c>
      <c r="CC81" s="630">
        <f t="shared" ref="CC81" si="319">BB81</f>
        <v>0</v>
      </c>
      <c r="CD81" s="630">
        <f>BC81</f>
        <v>0</v>
      </c>
      <c r="CE81" s="630">
        <f t="shared" ref="CE81" si="320">BD81</f>
        <v>0</v>
      </c>
      <c r="CF81" s="630">
        <f t="shared" ref="CF81" si="321">BE81</f>
        <v>0</v>
      </c>
      <c r="CH81" t="s">
        <v>74</v>
      </c>
    </row>
    <row r="82" spans="1:86">
      <c r="A82" s="149"/>
      <c r="B82" s="151"/>
      <c r="C82" s="151"/>
      <c r="D82" s="151"/>
      <c r="E82" s="288"/>
      <c r="F82" s="592">
        <v>30</v>
      </c>
      <c r="G82" s="159">
        <v>1</v>
      </c>
      <c r="H82" s="159">
        <v>2</v>
      </c>
      <c r="I82" s="275">
        <f>SUM(G82:H82)</f>
        <v>3</v>
      </c>
      <c r="J82" s="159"/>
      <c r="K82" s="159"/>
      <c r="L82" s="275">
        <f>SUM(J82:K82)</f>
        <v>0</v>
      </c>
      <c r="M82" s="159"/>
      <c r="N82" s="159"/>
      <c r="O82" s="275">
        <f>SUM(M82:N82)</f>
        <v>0</v>
      </c>
      <c r="P82" s="159">
        <v>5</v>
      </c>
      <c r="Q82" s="159">
        <v>2</v>
      </c>
      <c r="R82" s="275">
        <f>SUM(P82:Q82)</f>
        <v>7</v>
      </c>
      <c r="S82" s="500"/>
      <c r="T82" s="275"/>
      <c r="U82" s="275"/>
      <c r="V82" s="275">
        <f>SUM(T82:U82)</f>
        <v>0</v>
      </c>
      <c r="W82" s="275"/>
      <c r="X82" s="275"/>
      <c r="Y82" s="275">
        <f>SUM(W82:X82)</f>
        <v>0</v>
      </c>
      <c r="Z82" s="275"/>
      <c r="AA82" s="275"/>
      <c r="AB82" s="275">
        <f>SUM(Z82:AA82)</f>
        <v>0</v>
      </c>
      <c r="AC82" s="275"/>
      <c r="AD82" s="275"/>
      <c r="AE82" s="275">
        <f>SUM(AC82:AD82)</f>
        <v>0</v>
      </c>
      <c r="AF82" s="500"/>
      <c r="AG82" s="275"/>
      <c r="AH82" s="275"/>
      <c r="AI82" s="275">
        <f>SUM(AG82:AH82)</f>
        <v>0</v>
      </c>
      <c r="AJ82" s="275"/>
      <c r="AK82" s="275"/>
      <c r="AL82" s="275">
        <f>SUM(AJ82:AK82)</f>
        <v>0</v>
      </c>
      <c r="AM82" s="275"/>
      <c r="AN82" s="275"/>
      <c r="AO82" s="275">
        <f>SUM(AM82:AN82)</f>
        <v>0</v>
      </c>
      <c r="AP82" s="275"/>
      <c r="AQ82" s="275"/>
      <c r="AR82" s="275">
        <f>SUM(AP82:AQ82)</f>
        <v>0</v>
      </c>
      <c r="AS82" s="500"/>
      <c r="AT82" s="275"/>
      <c r="AU82" s="275"/>
      <c r="AV82" s="275">
        <f>SUM(AT82:AU82)</f>
        <v>0</v>
      </c>
      <c r="AW82" s="567">
        <f>SUM(G82,J82,M82,P82,T82,W82,Z82,AC82,AG82,AJ82,AM82,AP82,AT82)</f>
        <v>6</v>
      </c>
      <c r="AX82" s="567">
        <f t="shared" ref="AX82" si="322">SUM(H82,K82,N82,Q82,U82,X82,AA82,AD82,AH82,AK82,AN82,AQ82,AU82)</f>
        <v>4</v>
      </c>
      <c r="AY82" s="567">
        <f t="shared" ref="AY82" si="323">SUM(I82,L82,O82,R82,V82,Y82,AB82,AE82,AI82,AL82,AO82,AR82,AV82)</f>
        <v>10</v>
      </c>
      <c r="AZ82" s="159"/>
      <c r="BA82" s="159"/>
      <c r="BB82" s="275">
        <f>SUM(AZ82:BA82)</f>
        <v>0</v>
      </c>
      <c r="BC82" s="275"/>
      <c r="BD82" s="275"/>
      <c r="BE82" s="275">
        <f>SUM(BC82:BD82)</f>
        <v>0</v>
      </c>
      <c r="BF82" s="521"/>
      <c r="BG82" s="605">
        <f>SUM(F82,S82,AF82,AS82)</f>
        <v>30</v>
      </c>
      <c r="BH82" s="533">
        <f>SUM(G82,T82,AG82)</f>
        <v>1</v>
      </c>
      <c r="BI82" s="533">
        <f t="shared" ref="BI82" si="324">SUM(H82,U82,AH82)</f>
        <v>2</v>
      </c>
      <c r="BJ82" s="533">
        <f t="shared" ref="BJ82" si="325">SUM(I82,V82,AI82)</f>
        <v>3</v>
      </c>
      <c r="BK82" s="533">
        <f t="shared" ref="BK82" si="326">SUM(J82,W82,AJ82)</f>
        <v>0</v>
      </c>
      <c r="BL82" s="533">
        <f t="shared" ref="BL82" si="327">SUM(K82,X82,AK82)</f>
        <v>0</v>
      </c>
      <c r="BM82" s="533">
        <f t="shared" ref="BM82" si="328">SUM(L82,Y82,AL82)</f>
        <v>0</v>
      </c>
      <c r="BN82" s="533">
        <f>SUM(M82,Z82,AM82)</f>
        <v>0</v>
      </c>
      <c r="BO82" s="533">
        <f t="shared" ref="BO82" si="329">SUM(N82,AA82,AN82)</f>
        <v>0</v>
      </c>
      <c r="BP82" s="533">
        <f t="shared" ref="BP82" si="330">SUM(O82,AB82,AO82)</f>
        <v>0</v>
      </c>
      <c r="BQ82" s="533">
        <f t="shared" ref="BQ82" si="331">SUM(P82,AC82,AP82)</f>
        <v>5</v>
      </c>
      <c r="BR82" s="533">
        <f t="shared" ref="BR82" si="332">SUM(Q82,AD82,AQ82)</f>
        <v>2</v>
      </c>
      <c r="BS82" s="533">
        <f t="shared" ref="BS82" si="333">SUM(R82,AE82,AR82)</f>
        <v>7</v>
      </c>
      <c r="BT82" s="533">
        <f>AT82</f>
        <v>0</v>
      </c>
      <c r="BU82" s="533">
        <f t="shared" ref="BU82" si="334">AU82</f>
        <v>0</v>
      </c>
      <c r="BV82" s="533">
        <f t="shared" ref="BV82" si="335">AV82</f>
        <v>0</v>
      </c>
      <c r="BW82" s="536">
        <f>SUM(BH82,BK82,BN82,BQ82,BT82)</f>
        <v>6</v>
      </c>
      <c r="BX82" s="536">
        <f t="shared" ref="BX82" si="336">SUM(BI82,BL82,BO82,BR82,BU82)</f>
        <v>4</v>
      </c>
      <c r="BY82" s="536">
        <f t="shared" ref="BY82" si="337">SUM(BJ82,BM82,BP82,BS82,BV82)</f>
        <v>10</v>
      </c>
      <c r="BZ82" t="s">
        <v>74</v>
      </c>
      <c r="CA82" s="651">
        <f>AZ82</f>
        <v>0</v>
      </c>
      <c r="CB82" s="651">
        <f t="shared" ref="CB82" si="338">BA82</f>
        <v>0</v>
      </c>
      <c r="CC82" s="651">
        <f t="shared" ref="CC82" si="339">BB82</f>
        <v>0</v>
      </c>
      <c r="CD82" s="651">
        <f>BC82</f>
        <v>0</v>
      </c>
      <c r="CE82" s="651">
        <f t="shared" ref="CE82" si="340">BD82</f>
        <v>0</v>
      </c>
      <c r="CF82" s="651">
        <f t="shared" ref="CF82" si="341">BE82</f>
        <v>0</v>
      </c>
    </row>
    <row r="83" spans="1:86">
      <c r="A83" s="149"/>
      <c r="B83" s="151"/>
      <c r="C83" s="151"/>
      <c r="D83" s="151"/>
      <c r="E83" s="375" t="s">
        <v>72</v>
      </c>
      <c r="F83" s="592">
        <f>SUM(F79:F82)</f>
        <v>120</v>
      </c>
      <c r="G83" s="168">
        <f>SUM(G79:G82)</f>
        <v>20</v>
      </c>
      <c r="H83" s="168">
        <f>SUM(H79:H82)</f>
        <v>20</v>
      </c>
      <c r="I83" s="168">
        <f>SUM(I79:I82)</f>
        <v>40</v>
      </c>
      <c r="J83" s="168">
        <f>SUM(J79:J82)</f>
        <v>1</v>
      </c>
      <c r="K83" s="168">
        <f t="shared" ref="K83:R83" si="342">SUM(K79:K82)</f>
        <v>2</v>
      </c>
      <c r="L83" s="168">
        <f t="shared" si="342"/>
        <v>3</v>
      </c>
      <c r="M83" s="168">
        <f t="shared" si="342"/>
        <v>0</v>
      </c>
      <c r="N83" s="168">
        <f t="shared" si="342"/>
        <v>0</v>
      </c>
      <c r="O83" s="168">
        <f t="shared" si="342"/>
        <v>0</v>
      </c>
      <c r="P83" s="168">
        <f t="shared" si="342"/>
        <v>23</v>
      </c>
      <c r="Q83" s="168">
        <f t="shared" si="342"/>
        <v>14</v>
      </c>
      <c r="R83" s="168">
        <f t="shared" si="342"/>
        <v>37</v>
      </c>
      <c r="S83" s="502">
        <f>SUM(S79:S82)</f>
        <v>0</v>
      </c>
      <c r="T83" s="168">
        <f>SUM(T79:T82)</f>
        <v>0</v>
      </c>
      <c r="U83" s="168">
        <f>SUM(U79:U82)</f>
        <v>0</v>
      </c>
      <c r="V83" s="168">
        <f>SUM(V79:V82)</f>
        <v>0</v>
      </c>
      <c r="W83" s="168">
        <f>SUM(W79:W82)</f>
        <v>0</v>
      </c>
      <c r="X83" s="168">
        <f t="shared" ref="X83" si="343">SUM(X79:X82)</f>
        <v>0</v>
      </c>
      <c r="Y83" s="168">
        <f t="shared" ref="Y83" si="344">SUM(Y79:Y82)</f>
        <v>0</v>
      </c>
      <c r="Z83" s="168">
        <f t="shared" ref="Z83" si="345">SUM(Z79:Z82)</f>
        <v>0</v>
      </c>
      <c r="AA83" s="168">
        <f t="shared" ref="AA83" si="346">SUM(AA79:AA82)</f>
        <v>0</v>
      </c>
      <c r="AB83" s="168">
        <f t="shared" ref="AB83" si="347">SUM(AB79:AB82)</f>
        <v>0</v>
      </c>
      <c r="AC83" s="168">
        <f t="shared" ref="AC83" si="348">SUM(AC79:AC82)</f>
        <v>0</v>
      </c>
      <c r="AD83" s="168">
        <f t="shared" ref="AD83" si="349">SUM(AD79:AD82)</f>
        <v>0</v>
      </c>
      <c r="AE83" s="168">
        <f t="shared" ref="AE83" si="350">SUM(AE79:AE82)</f>
        <v>0</v>
      </c>
      <c r="AF83" s="502">
        <f>SUM(AF79:AF82)</f>
        <v>0</v>
      </c>
      <c r="AG83" s="168">
        <f>SUM(AG79:AG82)</f>
        <v>0</v>
      </c>
      <c r="AH83" s="168">
        <f>SUM(AH79:AH82)</f>
        <v>0</v>
      </c>
      <c r="AI83" s="168">
        <f>SUM(AI79:AI82)</f>
        <v>0</v>
      </c>
      <c r="AJ83" s="168">
        <f>SUM(AJ79:AJ82)</f>
        <v>0</v>
      </c>
      <c r="AK83" s="168">
        <f t="shared" ref="AK83" si="351">SUM(AK79:AK82)</f>
        <v>0</v>
      </c>
      <c r="AL83" s="168">
        <f t="shared" ref="AL83" si="352">SUM(AL79:AL82)</f>
        <v>0</v>
      </c>
      <c r="AM83" s="168">
        <f t="shared" ref="AM83" si="353">SUM(AM79:AM82)</f>
        <v>0</v>
      </c>
      <c r="AN83" s="168">
        <f t="shared" ref="AN83" si="354">SUM(AN79:AN82)</f>
        <v>0</v>
      </c>
      <c r="AO83" s="168">
        <f t="shared" ref="AO83" si="355">SUM(AO79:AO82)</f>
        <v>0</v>
      </c>
      <c r="AP83" s="168">
        <f t="shared" ref="AP83" si="356">SUM(AP79:AP82)</f>
        <v>0</v>
      </c>
      <c r="AQ83" s="168">
        <f t="shared" ref="AQ83" si="357">SUM(AQ79:AQ82)</f>
        <v>0</v>
      </c>
      <c r="AR83" s="168">
        <f t="shared" ref="AR83" si="358">SUM(AR79:AR82)</f>
        <v>0</v>
      </c>
      <c r="AS83" s="502">
        <f>SUM(AS79:AS82)</f>
        <v>0</v>
      </c>
      <c r="AT83" s="168">
        <f t="shared" ref="AT83" si="359">SUM(AT79:AT82)</f>
        <v>0</v>
      </c>
      <c r="AU83" s="168">
        <f t="shared" ref="AU83" si="360">SUM(AU79:AU82)</f>
        <v>0</v>
      </c>
      <c r="AV83" s="168">
        <f>SUM(AV79:AV82)</f>
        <v>0</v>
      </c>
      <c r="AW83" s="569">
        <f>SUM(AW79:AW82)</f>
        <v>44</v>
      </c>
      <c r="AX83" s="569">
        <f t="shared" ref="AX83:AY83" si="361">SUM(AX79:AX82)</f>
        <v>36</v>
      </c>
      <c r="AY83" s="569">
        <f t="shared" si="361"/>
        <v>80</v>
      </c>
      <c r="AZ83" s="168">
        <f>SUM(AZ79:AZ82)</f>
        <v>1</v>
      </c>
      <c r="BA83" s="168">
        <f t="shared" ref="BA83:BE83" si="362">SUM(BA79:BA82)</f>
        <v>0</v>
      </c>
      <c r="BB83" s="168">
        <f>SUM(BB79:BB82)</f>
        <v>1</v>
      </c>
      <c r="BC83" s="168">
        <f t="shared" si="362"/>
        <v>0</v>
      </c>
      <c r="BD83" s="168">
        <f t="shared" si="362"/>
        <v>0</v>
      </c>
      <c r="BE83" s="168">
        <f t="shared" si="362"/>
        <v>0</v>
      </c>
      <c r="BF83" s="523"/>
      <c r="BG83" s="605">
        <f>SUM(F83,S83,AF83,AS83)</f>
        <v>120</v>
      </c>
      <c r="BH83" s="533">
        <f>SUM(G83,T83,AG83)</f>
        <v>20</v>
      </c>
      <c r="BI83" s="533">
        <f>SUM(H83,U83,AH83)</f>
        <v>20</v>
      </c>
      <c r="BJ83" s="533">
        <f t="shared" si="284"/>
        <v>40</v>
      </c>
      <c r="BK83" s="533">
        <f t="shared" si="285"/>
        <v>1</v>
      </c>
      <c r="BL83" s="533">
        <f t="shared" si="286"/>
        <v>2</v>
      </c>
      <c r="BM83" s="533">
        <f t="shared" si="287"/>
        <v>3</v>
      </c>
      <c r="BN83" s="533">
        <f>SUM(M83,Z83,AM83)</f>
        <v>0</v>
      </c>
      <c r="BO83" s="533">
        <f t="shared" si="288"/>
        <v>0</v>
      </c>
      <c r="BP83" s="533">
        <f t="shared" si="289"/>
        <v>0</v>
      </c>
      <c r="BQ83" s="533">
        <f t="shared" si="290"/>
        <v>23</v>
      </c>
      <c r="BR83" s="533">
        <f t="shared" si="291"/>
        <v>14</v>
      </c>
      <c r="BS83" s="533">
        <f t="shared" si="292"/>
        <v>37</v>
      </c>
      <c r="BT83" s="533">
        <f>AT83</f>
        <v>0</v>
      </c>
      <c r="BU83" s="533">
        <f t="shared" si="293"/>
        <v>0</v>
      </c>
      <c r="BV83" s="533">
        <f t="shared" si="294"/>
        <v>0</v>
      </c>
      <c r="BW83" s="536">
        <f>SUM(BH83,BK83,BN83,BQ83,BT83)</f>
        <v>44</v>
      </c>
      <c r="BX83" s="536">
        <f t="shared" si="295"/>
        <v>36</v>
      </c>
      <c r="BY83" s="536">
        <f t="shared" si="296"/>
        <v>80</v>
      </c>
      <c r="BZ83" t="s">
        <v>74</v>
      </c>
      <c r="CA83" s="544">
        <f>AZ83</f>
        <v>1</v>
      </c>
      <c r="CB83" s="544">
        <f t="shared" si="297"/>
        <v>0</v>
      </c>
      <c r="CC83" s="544">
        <f t="shared" si="298"/>
        <v>1</v>
      </c>
      <c r="CD83" s="544">
        <f>BC83</f>
        <v>0</v>
      </c>
      <c r="CE83" s="544">
        <f t="shared" si="299"/>
        <v>0</v>
      </c>
      <c r="CF83" s="544">
        <f t="shared" si="300"/>
        <v>0</v>
      </c>
    </row>
    <row r="84" spans="1:86">
      <c r="A84" s="149"/>
      <c r="B84" s="151"/>
      <c r="C84" s="151"/>
      <c r="D84" s="151"/>
      <c r="E84" s="288"/>
      <c r="F84" s="592"/>
      <c r="G84" s="159"/>
      <c r="H84" s="159"/>
      <c r="I84" s="275"/>
      <c r="J84" s="159"/>
      <c r="K84" s="159"/>
      <c r="L84" s="275"/>
      <c r="M84" s="159"/>
      <c r="N84" s="159"/>
      <c r="O84" s="275"/>
      <c r="P84" s="159"/>
      <c r="Q84" s="159"/>
      <c r="R84" s="275"/>
      <c r="S84" s="500"/>
      <c r="T84" s="275"/>
      <c r="U84" s="275"/>
      <c r="V84" s="275"/>
      <c r="W84" s="275"/>
      <c r="X84" s="275"/>
      <c r="Y84" s="275"/>
      <c r="Z84" s="275"/>
      <c r="AA84" s="275"/>
      <c r="AB84" s="275"/>
      <c r="AC84" s="275"/>
      <c r="AD84" s="275"/>
      <c r="AE84" s="275"/>
      <c r="AF84" s="500"/>
      <c r="AG84" s="275"/>
      <c r="AH84" s="275"/>
      <c r="AI84" s="275"/>
      <c r="AJ84" s="275"/>
      <c r="AK84" s="275"/>
      <c r="AL84" s="275"/>
      <c r="AM84" s="275"/>
      <c r="AN84" s="275"/>
      <c r="AO84" s="275"/>
      <c r="AP84" s="275"/>
      <c r="AQ84" s="275"/>
      <c r="AR84" s="275"/>
      <c r="AS84" s="500"/>
      <c r="AT84" s="275"/>
      <c r="AU84" s="275"/>
      <c r="AV84" s="275"/>
      <c r="AW84" s="567"/>
      <c r="AX84" s="567"/>
      <c r="AY84" s="567"/>
      <c r="AZ84" s="159"/>
      <c r="BA84" s="159"/>
      <c r="BB84" s="275" t="s">
        <v>74</v>
      </c>
      <c r="BC84" s="275"/>
      <c r="BD84" s="275"/>
      <c r="BE84" s="275"/>
      <c r="BF84" s="521"/>
    </row>
    <row r="85" spans="1:86" ht="25.5">
      <c r="A85" s="149"/>
      <c r="B85" s="151"/>
      <c r="C85" s="151"/>
      <c r="D85" s="151"/>
      <c r="E85" s="376" t="s">
        <v>676</v>
      </c>
      <c r="F85" s="592">
        <f>SUM(F76,F68,F83)</f>
        <v>530</v>
      </c>
      <c r="G85" s="168">
        <f t="shared" ref="G85:BE85" si="363">SUM(G76,G68,G83)</f>
        <v>110</v>
      </c>
      <c r="H85" s="168">
        <f t="shared" si="363"/>
        <v>124</v>
      </c>
      <c r="I85" s="168">
        <f t="shared" si="363"/>
        <v>234</v>
      </c>
      <c r="J85" s="168">
        <f t="shared" si="363"/>
        <v>38</v>
      </c>
      <c r="K85" s="168">
        <f t="shared" si="363"/>
        <v>17</v>
      </c>
      <c r="L85" s="168">
        <f t="shared" si="363"/>
        <v>55</v>
      </c>
      <c r="M85" s="168">
        <f t="shared" si="363"/>
        <v>8</v>
      </c>
      <c r="N85" s="168">
        <f t="shared" si="363"/>
        <v>11</v>
      </c>
      <c r="O85" s="168">
        <f t="shared" si="363"/>
        <v>19</v>
      </c>
      <c r="P85" s="168">
        <f t="shared" si="363"/>
        <v>83</v>
      </c>
      <c r="Q85" s="168">
        <f t="shared" si="363"/>
        <v>64</v>
      </c>
      <c r="R85" s="168">
        <f t="shared" si="363"/>
        <v>147</v>
      </c>
      <c r="S85" s="502">
        <f t="shared" si="363"/>
        <v>0</v>
      </c>
      <c r="T85" s="168">
        <f t="shared" si="363"/>
        <v>0</v>
      </c>
      <c r="U85" s="168">
        <f t="shared" si="363"/>
        <v>0</v>
      </c>
      <c r="V85" s="168">
        <f t="shared" si="363"/>
        <v>0</v>
      </c>
      <c r="W85" s="168">
        <f t="shared" si="363"/>
        <v>0</v>
      </c>
      <c r="X85" s="168">
        <f t="shared" si="363"/>
        <v>0</v>
      </c>
      <c r="Y85" s="168">
        <f t="shared" si="363"/>
        <v>0</v>
      </c>
      <c r="Z85" s="168">
        <f t="shared" si="363"/>
        <v>0</v>
      </c>
      <c r="AA85" s="168">
        <f t="shared" si="363"/>
        <v>0</v>
      </c>
      <c r="AB85" s="168">
        <f t="shared" si="363"/>
        <v>0</v>
      </c>
      <c r="AC85" s="168">
        <f t="shared" si="363"/>
        <v>0</v>
      </c>
      <c r="AD85" s="168">
        <f t="shared" si="363"/>
        <v>0</v>
      </c>
      <c r="AE85" s="168">
        <f t="shared" si="363"/>
        <v>0</v>
      </c>
      <c r="AF85" s="502">
        <f t="shared" si="363"/>
        <v>0</v>
      </c>
      <c r="AG85" s="168">
        <f t="shared" si="363"/>
        <v>0</v>
      </c>
      <c r="AH85" s="168">
        <f t="shared" si="363"/>
        <v>0</v>
      </c>
      <c r="AI85" s="168">
        <f t="shared" si="363"/>
        <v>0</v>
      </c>
      <c r="AJ85" s="168">
        <f t="shared" si="363"/>
        <v>0</v>
      </c>
      <c r="AK85" s="168">
        <f t="shared" si="363"/>
        <v>0</v>
      </c>
      <c r="AL85" s="168">
        <f t="shared" si="363"/>
        <v>0</v>
      </c>
      <c r="AM85" s="168">
        <f t="shared" si="363"/>
        <v>0</v>
      </c>
      <c r="AN85" s="168">
        <f t="shared" si="363"/>
        <v>0</v>
      </c>
      <c r="AO85" s="168">
        <f t="shared" si="363"/>
        <v>0</v>
      </c>
      <c r="AP85" s="168">
        <f t="shared" si="363"/>
        <v>0</v>
      </c>
      <c r="AQ85" s="168">
        <f t="shared" si="363"/>
        <v>0</v>
      </c>
      <c r="AR85" s="168">
        <f t="shared" si="363"/>
        <v>0</v>
      </c>
      <c r="AS85" s="502">
        <f t="shared" si="363"/>
        <v>0</v>
      </c>
      <c r="AT85" s="168">
        <f t="shared" si="363"/>
        <v>1</v>
      </c>
      <c r="AU85" s="168">
        <f t="shared" si="363"/>
        <v>0</v>
      </c>
      <c r="AV85" s="168">
        <f t="shared" si="363"/>
        <v>1</v>
      </c>
      <c r="AW85" s="569">
        <f t="shared" si="363"/>
        <v>240</v>
      </c>
      <c r="AX85" s="569">
        <f t="shared" si="363"/>
        <v>216</v>
      </c>
      <c r="AY85" s="569">
        <f t="shared" si="363"/>
        <v>456</v>
      </c>
      <c r="AZ85" s="168">
        <f t="shared" si="363"/>
        <v>5</v>
      </c>
      <c r="BA85" s="168">
        <f t="shared" si="363"/>
        <v>6</v>
      </c>
      <c r="BB85" s="168">
        <f t="shared" si="363"/>
        <v>11</v>
      </c>
      <c r="BC85" s="168">
        <f t="shared" si="363"/>
        <v>0</v>
      </c>
      <c r="BD85" s="168">
        <f t="shared" si="363"/>
        <v>3</v>
      </c>
      <c r="BE85" s="168">
        <f t="shared" si="363"/>
        <v>3</v>
      </c>
      <c r="BF85" s="523"/>
      <c r="BG85" s="605">
        <f>SUM(F85,S85,AF85,AS85)</f>
        <v>530</v>
      </c>
      <c r="BH85" s="533">
        <f>SUM(G85,T85,AG85)</f>
        <v>110</v>
      </c>
      <c r="BI85" s="533">
        <f t="shared" ref="BI85:BI86" si="364">SUM(H85,U85,AH85)</f>
        <v>124</v>
      </c>
      <c r="BJ85" s="533">
        <f t="shared" ref="BJ85:BJ86" si="365">SUM(I85,V85,AI85)</f>
        <v>234</v>
      </c>
      <c r="BK85" s="533">
        <f t="shared" ref="BK85:BK86" si="366">SUM(J85,W85,AJ85)</f>
        <v>38</v>
      </c>
      <c r="BL85" s="533">
        <f t="shared" ref="BL85:BL86" si="367">SUM(K85,X85,AK85)</f>
        <v>17</v>
      </c>
      <c r="BM85" s="533">
        <f t="shared" ref="BM85:BM86" si="368">SUM(L85,Y85,AL85)</f>
        <v>55</v>
      </c>
      <c r="BN85" s="533">
        <f>SUM(M85,Z85,AM85)</f>
        <v>8</v>
      </c>
      <c r="BO85" s="533">
        <f t="shared" ref="BO85:BO86" si="369">SUM(N85,AA85,AN85)</f>
        <v>11</v>
      </c>
      <c r="BP85" s="533">
        <f t="shared" ref="BP85:BP86" si="370">SUM(O85,AB85,AO85)</f>
        <v>19</v>
      </c>
      <c r="BQ85" s="533">
        <f t="shared" ref="BQ85:BQ86" si="371">SUM(P85,AC85,AP85)</f>
        <v>83</v>
      </c>
      <c r="BR85" s="533">
        <f t="shared" ref="BR85:BR86" si="372">SUM(Q85,AD85,AQ85)</f>
        <v>64</v>
      </c>
      <c r="BS85" s="533">
        <f t="shared" ref="BS85:BS86" si="373">SUM(R85,AE85,AR85)</f>
        <v>147</v>
      </c>
      <c r="BT85" s="533">
        <f>AT85</f>
        <v>1</v>
      </c>
      <c r="BU85" s="533">
        <f t="shared" ref="BU85:BU86" si="374">AU85</f>
        <v>0</v>
      </c>
      <c r="BV85" s="533">
        <f t="shared" ref="BV85:BV86" si="375">AV85</f>
        <v>1</v>
      </c>
      <c r="BW85" s="536">
        <f>SUM(BH85,BK85,BN85,BQ85,BT85)</f>
        <v>240</v>
      </c>
      <c r="BX85" s="536">
        <f t="shared" ref="BX85:BX86" si="376">SUM(BI85,BL85,BO85,BR85,BU85)</f>
        <v>216</v>
      </c>
      <c r="BY85" s="536">
        <f t="shared" ref="BY85:BY86" si="377">SUM(BJ85,BM85,BP85,BS85,BV85)</f>
        <v>456</v>
      </c>
      <c r="BZ85" t="s">
        <v>74</v>
      </c>
      <c r="CA85" s="544">
        <f>AZ85</f>
        <v>5</v>
      </c>
      <c r="CB85" s="544">
        <f t="shared" ref="CB85:CB86" si="378">BA85</f>
        <v>6</v>
      </c>
      <c r="CC85" s="544">
        <f t="shared" ref="CC85:CC86" si="379">BB85</f>
        <v>11</v>
      </c>
      <c r="CD85" s="544">
        <f>BC85</f>
        <v>0</v>
      </c>
      <c r="CE85" s="544">
        <f t="shared" ref="CE85:CE86" si="380">BD85</f>
        <v>3</v>
      </c>
      <c r="CF85" s="544">
        <f t="shared" ref="CF85:CF86" si="381">BE85</f>
        <v>3</v>
      </c>
    </row>
    <row r="86" spans="1:86">
      <c r="A86" s="149"/>
      <c r="B86" s="151"/>
      <c r="C86" s="151"/>
      <c r="D86" s="151"/>
      <c r="E86" s="288" t="s">
        <v>86</v>
      </c>
      <c r="F86" s="590">
        <f>SUM(F63,F71,F79)</f>
        <v>120</v>
      </c>
      <c r="G86" s="275">
        <f t="shared" ref="G86:BE86" si="382">SUM(G63,G71,G79)</f>
        <v>26</v>
      </c>
      <c r="H86" s="275">
        <f t="shared" si="382"/>
        <v>29</v>
      </c>
      <c r="I86" s="275">
        <f t="shared" si="382"/>
        <v>55</v>
      </c>
      <c r="J86" s="275">
        <f t="shared" si="382"/>
        <v>13</v>
      </c>
      <c r="K86" s="275">
        <f t="shared" si="382"/>
        <v>2</v>
      </c>
      <c r="L86" s="275">
        <f t="shared" si="382"/>
        <v>15</v>
      </c>
      <c r="M86" s="275">
        <f t="shared" si="382"/>
        <v>0</v>
      </c>
      <c r="N86" s="275">
        <f t="shared" si="382"/>
        <v>0</v>
      </c>
      <c r="O86" s="275">
        <f t="shared" si="382"/>
        <v>0</v>
      </c>
      <c r="P86" s="275">
        <f t="shared" si="382"/>
        <v>20</v>
      </c>
      <c r="Q86" s="275">
        <f t="shared" si="382"/>
        <v>17</v>
      </c>
      <c r="R86" s="275">
        <f t="shared" si="382"/>
        <v>37</v>
      </c>
      <c r="S86" s="500">
        <f t="shared" si="382"/>
        <v>0</v>
      </c>
      <c r="T86" s="275">
        <f t="shared" si="382"/>
        <v>0</v>
      </c>
      <c r="U86" s="275">
        <f t="shared" si="382"/>
        <v>0</v>
      </c>
      <c r="V86" s="275">
        <f t="shared" si="382"/>
        <v>0</v>
      </c>
      <c r="W86" s="275">
        <f t="shared" si="382"/>
        <v>0</v>
      </c>
      <c r="X86" s="275">
        <f t="shared" si="382"/>
        <v>0</v>
      </c>
      <c r="Y86" s="275">
        <f t="shared" si="382"/>
        <v>0</v>
      </c>
      <c r="Z86" s="275">
        <f t="shared" si="382"/>
        <v>0</v>
      </c>
      <c r="AA86" s="275">
        <f t="shared" si="382"/>
        <v>0</v>
      </c>
      <c r="AB86" s="275">
        <f t="shared" si="382"/>
        <v>0</v>
      </c>
      <c r="AC86" s="275">
        <f t="shared" si="382"/>
        <v>0</v>
      </c>
      <c r="AD86" s="275">
        <f t="shared" si="382"/>
        <v>0</v>
      </c>
      <c r="AE86" s="275">
        <f t="shared" si="382"/>
        <v>0</v>
      </c>
      <c r="AF86" s="500">
        <f t="shared" si="382"/>
        <v>0</v>
      </c>
      <c r="AG86" s="275">
        <f t="shared" si="382"/>
        <v>0</v>
      </c>
      <c r="AH86" s="275">
        <f t="shared" si="382"/>
        <v>0</v>
      </c>
      <c r="AI86" s="275">
        <f t="shared" si="382"/>
        <v>0</v>
      </c>
      <c r="AJ86" s="275">
        <f t="shared" si="382"/>
        <v>0</v>
      </c>
      <c r="AK86" s="275">
        <f t="shared" si="382"/>
        <v>0</v>
      </c>
      <c r="AL86" s="275">
        <f t="shared" si="382"/>
        <v>0</v>
      </c>
      <c r="AM86" s="275">
        <f t="shared" si="382"/>
        <v>0</v>
      </c>
      <c r="AN86" s="275">
        <f t="shared" si="382"/>
        <v>0</v>
      </c>
      <c r="AO86" s="275">
        <f t="shared" si="382"/>
        <v>0</v>
      </c>
      <c r="AP86" s="275">
        <f t="shared" si="382"/>
        <v>0</v>
      </c>
      <c r="AQ86" s="275">
        <f t="shared" si="382"/>
        <v>0</v>
      </c>
      <c r="AR86" s="275">
        <f t="shared" si="382"/>
        <v>0</v>
      </c>
      <c r="AS86" s="500">
        <f t="shared" si="382"/>
        <v>0</v>
      </c>
      <c r="AT86" s="275">
        <f t="shared" si="382"/>
        <v>0</v>
      </c>
      <c r="AU86" s="275">
        <f t="shared" si="382"/>
        <v>0</v>
      </c>
      <c r="AV86" s="275">
        <f t="shared" si="382"/>
        <v>0</v>
      </c>
      <c r="AW86" s="567">
        <f t="shared" si="382"/>
        <v>59</v>
      </c>
      <c r="AX86" s="567">
        <f t="shared" si="382"/>
        <v>48</v>
      </c>
      <c r="AY86" s="567">
        <f t="shared" si="382"/>
        <v>107</v>
      </c>
      <c r="AZ86" s="275">
        <f t="shared" si="382"/>
        <v>2</v>
      </c>
      <c r="BA86" s="275">
        <f t="shared" si="382"/>
        <v>1</v>
      </c>
      <c r="BB86" s="275">
        <f t="shared" si="382"/>
        <v>3</v>
      </c>
      <c r="BC86" s="275">
        <f t="shared" si="382"/>
        <v>0</v>
      </c>
      <c r="BD86" s="275">
        <f t="shared" si="382"/>
        <v>0</v>
      </c>
      <c r="BE86" s="275">
        <f t="shared" si="382"/>
        <v>0</v>
      </c>
      <c r="BF86" s="521"/>
      <c r="BG86" s="605">
        <f>SUM(F86,S86,AF86,AS86)</f>
        <v>120</v>
      </c>
      <c r="BH86" s="533">
        <f>SUM(G86,T86,AG86)</f>
        <v>26</v>
      </c>
      <c r="BI86" s="533">
        <f t="shared" si="364"/>
        <v>29</v>
      </c>
      <c r="BJ86" s="533">
        <f t="shared" si="365"/>
        <v>55</v>
      </c>
      <c r="BK86" s="533">
        <f t="shared" si="366"/>
        <v>13</v>
      </c>
      <c r="BL86" s="533">
        <f t="shared" si="367"/>
        <v>2</v>
      </c>
      <c r="BM86" s="533">
        <f t="shared" si="368"/>
        <v>15</v>
      </c>
      <c r="BN86" s="533">
        <f>SUM(M86,Z86,AM86)</f>
        <v>0</v>
      </c>
      <c r="BO86" s="533">
        <f t="shared" si="369"/>
        <v>0</v>
      </c>
      <c r="BP86" s="533">
        <f t="shared" si="370"/>
        <v>0</v>
      </c>
      <c r="BQ86" s="533">
        <f t="shared" si="371"/>
        <v>20</v>
      </c>
      <c r="BR86" s="533">
        <f t="shared" si="372"/>
        <v>17</v>
      </c>
      <c r="BS86" s="533">
        <f t="shared" si="373"/>
        <v>37</v>
      </c>
      <c r="BT86" s="533">
        <f>AT86</f>
        <v>0</v>
      </c>
      <c r="BU86" s="533">
        <f t="shared" si="374"/>
        <v>0</v>
      </c>
      <c r="BV86" s="533">
        <f t="shared" si="375"/>
        <v>0</v>
      </c>
      <c r="BW86" s="536">
        <f>SUM(BH86,BK86,BN86,BQ86,BT86)</f>
        <v>59</v>
      </c>
      <c r="BX86" s="536">
        <f t="shared" si="376"/>
        <v>48</v>
      </c>
      <c r="BY86" s="536">
        <f t="shared" si="377"/>
        <v>107</v>
      </c>
      <c r="BZ86" t="s">
        <v>74</v>
      </c>
      <c r="CA86" s="544">
        <f>AZ86</f>
        <v>2</v>
      </c>
      <c r="CB86" s="544">
        <f t="shared" si="378"/>
        <v>1</v>
      </c>
      <c r="CC86" s="544">
        <f t="shared" si="379"/>
        <v>3</v>
      </c>
      <c r="CD86" s="544">
        <f>BC86</f>
        <v>0</v>
      </c>
      <c r="CE86" s="544">
        <f t="shared" si="380"/>
        <v>0</v>
      </c>
      <c r="CF86" s="544">
        <f t="shared" si="381"/>
        <v>0</v>
      </c>
    </row>
    <row r="87" spans="1:86">
      <c r="A87" s="149"/>
      <c r="B87" s="151"/>
      <c r="C87" s="151"/>
      <c r="D87" s="151"/>
      <c r="E87" s="288"/>
      <c r="F87" s="590"/>
      <c r="G87" s="275"/>
      <c r="H87" s="275"/>
      <c r="I87" s="275"/>
      <c r="J87" s="275"/>
      <c r="K87" s="275"/>
      <c r="L87" s="275"/>
      <c r="M87" s="275"/>
      <c r="N87" s="275"/>
      <c r="O87" s="275"/>
      <c r="P87" s="275"/>
      <c r="Q87" s="275"/>
      <c r="R87" s="275"/>
      <c r="S87" s="500"/>
      <c r="T87" s="275"/>
      <c r="U87" s="275"/>
      <c r="V87" s="275"/>
      <c r="W87" s="275"/>
      <c r="X87" s="275"/>
      <c r="Y87" s="275"/>
      <c r="Z87" s="275"/>
      <c r="AA87" s="275"/>
      <c r="AB87" s="275"/>
      <c r="AC87" s="275"/>
      <c r="AD87" s="275"/>
      <c r="AE87" s="275"/>
      <c r="AF87" s="500"/>
      <c r="AG87" s="275"/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500"/>
      <c r="AT87" s="275"/>
      <c r="AU87" s="275"/>
      <c r="AV87" s="275"/>
      <c r="AW87" s="567"/>
      <c r="AX87" s="567"/>
      <c r="AY87" s="567"/>
      <c r="AZ87" s="275"/>
      <c r="BA87" s="275"/>
      <c r="BB87" s="275"/>
      <c r="BC87" s="275"/>
      <c r="BD87" s="275"/>
      <c r="BE87" s="275"/>
      <c r="BF87" s="521"/>
    </row>
    <row r="88" spans="1:86">
      <c r="A88" s="149"/>
      <c r="B88" s="151" t="s">
        <v>151</v>
      </c>
      <c r="C88" s="151"/>
      <c r="D88" s="151"/>
      <c r="E88" s="288"/>
      <c r="F88" s="589"/>
      <c r="G88" s="275" t="s">
        <v>74</v>
      </c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5"/>
      <c r="S88" s="500"/>
      <c r="T88" s="275"/>
      <c r="U88" s="275"/>
      <c r="V88" s="275"/>
      <c r="W88" s="275"/>
      <c r="X88" s="275"/>
      <c r="Y88" s="275"/>
      <c r="Z88" s="275"/>
      <c r="AA88" s="275"/>
      <c r="AB88" s="275"/>
      <c r="AC88" s="275"/>
      <c r="AD88" s="275"/>
      <c r="AE88" s="275"/>
      <c r="AF88" s="500"/>
      <c r="AG88" s="275"/>
      <c r="AH88" s="275"/>
      <c r="AI88" s="275"/>
      <c r="AJ88" s="275"/>
      <c r="AK88" s="275"/>
      <c r="AL88" s="275"/>
      <c r="AM88" s="275"/>
      <c r="AN88" s="275"/>
      <c r="AO88" s="275"/>
      <c r="AP88" s="275"/>
      <c r="AQ88" s="275"/>
      <c r="AR88" s="275"/>
      <c r="AS88" s="500"/>
      <c r="AT88" s="275"/>
      <c r="AU88" s="275"/>
      <c r="AV88" s="275"/>
      <c r="AW88" s="567"/>
      <c r="AX88" s="567"/>
      <c r="AY88" s="567"/>
      <c r="AZ88" s="275"/>
      <c r="BA88" s="275"/>
      <c r="BB88" s="275"/>
      <c r="BC88" s="275"/>
      <c r="BD88" s="275"/>
      <c r="BE88" s="275"/>
      <c r="BF88" s="521"/>
    </row>
    <row r="89" spans="1:86">
      <c r="A89" s="149" t="s">
        <v>75</v>
      </c>
      <c r="B89" s="151" t="s">
        <v>43</v>
      </c>
      <c r="C89" s="151"/>
      <c r="D89" s="151"/>
      <c r="E89" s="375" t="s">
        <v>799</v>
      </c>
      <c r="F89" s="590"/>
      <c r="G89" s="275"/>
      <c r="H89" s="275"/>
      <c r="I89" s="275"/>
      <c r="J89" s="275"/>
      <c r="K89" s="275"/>
      <c r="L89" s="275"/>
      <c r="M89" s="275"/>
      <c r="N89" s="275"/>
      <c r="O89" s="275"/>
      <c r="P89" s="275"/>
      <c r="Q89" s="275"/>
      <c r="R89" s="275"/>
      <c r="S89" s="500"/>
      <c r="T89" s="275"/>
      <c r="U89" s="275"/>
      <c r="V89" s="275"/>
      <c r="W89" s="275"/>
      <c r="X89" s="275"/>
      <c r="Y89" s="275"/>
      <c r="Z89" s="275"/>
      <c r="AA89" s="275"/>
      <c r="AB89" s="275"/>
      <c r="AC89" s="275"/>
      <c r="AD89" s="275"/>
      <c r="AE89" s="275"/>
      <c r="AF89" s="500"/>
      <c r="AG89" s="275"/>
      <c r="AH89" s="275"/>
      <c r="AI89" s="275"/>
      <c r="AJ89" s="275"/>
      <c r="AK89" s="275"/>
      <c r="AL89" s="275"/>
      <c r="AM89" s="275"/>
      <c r="AN89" s="275"/>
      <c r="AO89" s="275"/>
      <c r="AP89" s="275"/>
      <c r="AQ89" s="275"/>
      <c r="AR89" s="275"/>
      <c r="AS89" s="500"/>
      <c r="AT89" s="275"/>
      <c r="AU89" s="275"/>
      <c r="AV89" s="275"/>
      <c r="AW89" s="567"/>
      <c r="AX89" s="567"/>
      <c r="AY89" s="567"/>
      <c r="AZ89" s="275"/>
      <c r="BA89" s="275"/>
      <c r="BB89" s="275"/>
      <c r="BC89" s="275"/>
      <c r="BD89" s="275"/>
      <c r="BE89" s="275"/>
      <c r="BF89" s="521"/>
    </row>
    <row r="90" spans="1:86">
      <c r="A90" s="149"/>
      <c r="B90" s="151"/>
      <c r="C90" s="151"/>
      <c r="D90" s="151"/>
      <c r="E90" s="288" t="s">
        <v>77</v>
      </c>
      <c r="F90" s="589">
        <v>50</v>
      </c>
      <c r="G90" s="159">
        <v>5</v>
      </c>
      <c r="H90" s="159">
        <v>13</v>
      </c>
      <c r="I90" s="275">
        <f>SUM(G90:H90)</f>
        <v>18</v>
      </c>
      <c r="J90" s="159">
        <v>4</v>
      </c>
      <c r="K90" s="159">
        <v>3</v>
      </c>
      <c r="L90" s="275">
        <f>SUM(J90:K90)</f>
        <v>7</v>
      </c>
      <c r="M90" s="159">
        <v>2</v>
      </c>
      <c r="N90" s="159">
        <v>1</v>
      </c>
      <c r="O90" s="275">
        <f>SUM(M90:N90)</f>
        <v>3</v>
      </c>
      <c r="P90" s="159">
        <v>7</v>
      </c>
      <c r="Q90" s="159">
        <v>15</v>
      </c>
      <c r="R90" s="275">
        <f>SUM(P90:Q90)</f>
        <v>22</v>
      </c>
      <c r="S90" s="500"/>
      <c r="T90" s="275"/>
      <c r="U90" s="275"/>
      <c r="V90" s="275">
        <f>SUM(T90:U90)</f>
        <v>0</v>
      </c>
      <c r="W90" s="275"/>
      <c r="X90" s="275"/>
      <c r="Y90" s="275">
        <f>SUM(W90:X90)</f>
        <v>0</v>
      </c>
      <c r="Z90" s="275"/>
      <c r="AA90" s="275"/>
      <c r="AB90" s="275">
        <f>SUM(Z90:AA90)</f>
        <v>0</v>
      </c>
      <c r="AC90" s="275"/>
      <c r="AD90" s="275"/>
      <c r="AE90" s="275">
        <f>SUM(AC90:AD90)</f>
        <v>0</v>
      </c>
      <c r="AF90" s="500"/>
      <c r="AG90" s="275"/>
      <c r="AH90" s="275"/>
      <c r="AI90" s="275">
        <f>SUM(AG90:AH90)</f>
        <v>0</v>
      </c>
      <c r="AJ90" s="275"/>
      <c r="AK90" s="275"/>
      <c r="AL90" s="275">
        <f>SUM(AJ90:AK90)</f>
        <v>0</v>
      </c>
      <c r="AM90" s="275"/>
      <c r="AN90" s="275"/>
      <c r="AO90" s="275">
        <f>SUM(AM90:AN90)</f>
        <v>0</v>
      </c>
      <c r="AP90" s="275"/>
      <c r="AQ90" s="275"/>
      <c r="AR90" s="275">
        <f>SUM(AP90:AQ90)</f>
        <v>0</v>
      </c>
      <c r="AS90" s="500"/>
      <c r="AT90" s="275"/>
      <c r="AU90" s="275"/>
      <c r="AV90" s="275">
        <f>SUM(AT90:AU90)</f>
        <v>0</v>
      </c>
      <c r="AW90" s="567">
        <f t="shared" ref="AW90:AY93" si="383">SUM(G90,J90,M90,P90,T90,W90,Z90,AC90,AG90,AJ90,AM90,AP90,AT90)</f>
        <v>18</v>
      </c>
      <c r="AX90" s="567">
        <f t="shared" si="383"/>
        <v>32</v>
      </c>
      <c r="AY90" s="567">
        <f t="shared" si="383"/>
        <v>50</v>
      </c>
      <c r="AZ90" s="159">
        <v>0</v>
      </c>
      <c r="BA90" s="159">
        <v>0</v>
      </c>
      <c r="BB90" s="275">
        <f>SUM(AZ90:BA90)</f>
        <v>0</v>
      </c>
      <c r="BC90" s="275"/>
      <c r="BD90" s="275"/>
      <c r="BE90" s="275">
        <f>SUM(BC90:BD90)</f>
        <v>0</v>
      </c>
      <c r="BF90" s="521"/>
      <c r="BG90" s="605">
        <f>SUM(F90,S90,AF90,AS90)</f>
        <v>50</v>
      </c>
      <c r="BH90" s="533">
        <f>SUM(G90,T90,AG90)</f>
        <v>5</v>
      </c>
      <c r="BI90" s="533">
        <f t="shared" ref="BI90:BI94" si="384">SUM(H90,U90,AH90)</f>
        <v>13</v>
      </c>
      <c r="BJ90" s="533">
        <f t="shared" ref="BJ90:BJ94" si="385">SUM(I90,V90,AI90)</f>
        <v>18</v>
      </c>
      <c r="BK90" s="533">
        <f t="shared" ref="BK90:BK94" si="386">SUM(J90,W90,AJ90)</f>
        <v>4</v>
      </c>
      <c r="BL90" s="533">
        <f t="shared" ref="BL90:BL94" si="387">SUM(K90,X90,AK90)</f>
        <v>3</v>
      </c>
      <c r="BM90" s="533">
        <f t="shared" ref="BM90:BM94" si="388">SUM(L90,Y90,AL90)</f>
        <v>7</v>
      </c>
      <c r="BN90" s="533">
        <f>SUM(M90,Z90,AM90)</f>
        <v>2</v>
      </c>
      <c r="BO90" s="533">
        <f t="shared" ref="BO90:BO94" si="389">SUM(N90,AA90,AN90)</f>
        <v>1</v>
      </c>
      <c r="BP90" s="533">
        <f t="shared" ref="BP90:BP94" si="390">SUM(O90,AB90,AO90)</f>
        <v>3</v>
      </c>
      <c r="BQ90" s="533">
        <f t="shared" ref="BQ90:BQ94" si="391">SUM(P90,AC90,AP90)</f>
        <v>7</v>
      </c>
      <c r="BR90" s="533">
        <f t="shared" ref="BR90:BR94" si="392">SUM(Q90,AD90,AQ90)</f>
        <v>15</v>
      </c>
      <c r="BS90" s="533">
        <f t="shared" ref="BS90:BS94" si="393">SUM(R90,AE90,AR90)</f>
        <v>22</v>
      </c>
      <c r="BT90" s="533">
        <f>AT90</f>
        <v>0</v>
      </c>
      <c r="BU90" s="533">
        <f t="shared" ref="BU90:BU94" si="394">AU90</f>
        <v>0</v>
      </c>
      <c r="BV90" s="533">
        <f t="shared" ref="BV90:BV94" si="395">AV90</f>
        <v>0</v>
      </c>
      <c r="BW90" s="536">
        <f>SUM(BH90,BK90,BN90,BQ90,BT90)</f>
        <v>18</v>
      </c>
      <c r="BX90" s="536">
        <f t="shared" ref="BX90:BX94" si="396">SUM(BI90,BL90,BO90,BR90,BU90)</f>
        <v>32</v>
      </c>
      <c r="BY90" s="536">
        <f t="shared" ref="BY90:BY94" si="397">SUM(BJ90,BM90,BP90,BS90,BV90)</f>
        <v>50</v>
      </c>
      <c r="BZ90" t="s">
        <v>74</v>
      </c>
      <c r="CA90" s="544">
        <f>AZ90</f>
        <v>0</v>
      </c>
      <c r="CB90" s="544">
        <f t="shared" ref="CB90:CB94" si="398">BA90</f>
        <v>0</v>
      </c>
      <c r="CC90" s="544">
        <f t="shared" ref="CC90:CC94" si="399">BB90</f>
        <v>0</v>
      </c>
      <c r="CD90" s="544">
        <f>BC90</f>
        <v>0</v>
      </c>
      <c r="CE90" s="544">
        <f t="shared" ref="CE90:CE94" si="400">BD90</f>
        <v>0</v>
      </c>
      <c r="CF90" s="544">
        <f t="shared" ref="CF90:CF94" si="401">BE90</f>
        <v>0</v>
      </c>
    </row>
    <row r="91" spans="1:86">
      <c r="A91" s="149"/>
      <c r="B91" s="151"/>
      <c r="C91" s="151"/>
      <c r="D91" s="151"/>
      <c r="E91" s="288" t="s">
        <v>78</v>
      </c>
      <c r="F91" s="589">
        <v>48</v>
      </c>
      <c r="G91" s="159">
        <f>7+2</f>
        <v>9</v>
      </c>
      <c r="H91" s="159">
        <v>12</v>
      </c>
      <c r="I91" s="275">
        <f>SUM(G91:H91)</f>
        <v>21</v>
      </c>
      <c r="J91" s="159">
        <v>3</v>
      </c>
      <c r="K91" s="159">
        <v>6</v>
      </c>
      <c r="L91" s="275">
        <f>SUM(J91:K91)</f>
        <v>9</v>
      </c>
      <c r="M91" s="159">
        <v>0</v>
      </c>
      <c r="N91" s="159">
        <v>2</v>
      </c>
      <c r="O91" s="275">
        <f>SUM(M91:N91)</f>
        <v>2</v>
      </c>
      <c r="P91" s="159">
        <v>5</v>
      </c>
      <c r="Q91" s="159">
        <v>11</v>
      </c>
      <c r="R91" s="275">
        <f>SUM(P91:Q91)</f>
        <v>16</v>
      </c>
      <c r="S91" s="500"/>
      <c r="T91" s="275"/>
      <c r="U91" s="275"/>
      <c r="V91" s="275">
        <f>SUM(T91:U91)</f>
        <v>0</v>
      </c>
      <c r="W91" s="275"/>
      <c r="X91" s="275"/>
      <c r="Y91" s="275">
        <f>SUM(W91:X91)</f>
        <v>0</v>
      </c>
      <c r="Z91" s="275"/>
      <c r="AA91" s="275"/>
      <c r="AB91" s="275">
        <f>SUM(Z91:AA91)</f>
        <v>0</v>
      </c>
      <c r="AC91" s="275"/>
      <c r="AD91" s="275"/>
      <c r="AE91" s="275">
        <f>SUM(AC91:AD91)</f>
        <v>0</v>
      </c>
      <c r="AF91" s="500"/>
      <c r="AG91" s="275"/>
      <c r="AH91" s="275"/>
      <c r="AI91" s="275">
        <f>SUM(AG91:AH91)</f>
        <v>0</v>
      </c>
      <c r="AJ91" s="275"/>
      <c r="AK91" s="275"/>
      <c r="AL91" s="275">
        <f>SUM(AJ91:AK91)</f>
        <v>0</v>
      </c>
      <c r="AM91" s="275"/>
      <c r="AN91" s="275"/>
      <c r="AO91" s="275">
        <f>SUM(AM91:AN91)</f>
        <v>0</v>
      </c>
      <c r="AP91" s="275"/>
      <c r="AQ91" s="275"/>
      <c r="AR91" s="275">
        <f>SUM(AP91:AQ91)</f>
        <v>0</v>
      </c>
      <c r="AS91" s="500"/>
      <c r="AT91" s="275"/>
      <c r="AU91" s="275"/>
      <c r="AV91" s="275">
        <f>SUM(AT91:AU91)</f>
        <v>0</v>
      </c>
      <c r="AW91" s="567">
        <f t="shared" si="383"/>
        <v>17</v>
      </c>
      <c r="AX91" s="567">
        <f t="shared" si="383"/>
        <v>31</v>
      </c>
      <c r="AY91" s="567">
        <f t="shared" si="383"/>
        <v>48</v>
      </c>
      <c r="AZ91" s="159">
        <v>2</v>
      </c>
      <c r="BA91" s="159">
        <v>2</v>
      </c>
      <c r="BB91" s="275">
        <f>SUM(AZ91:BA91)</f>
        <v>4</v>
      </c>
      <c r="BC91" s="275"/>
      <c r="BD91" s="275"/>
      <c r="BE91" s="275">
        <f>SUM(BC91:BD91)</f>
        <v>0</v>
      </c>
      <c r="BF91" s="521"/>
      <c r="BG91" s="605">
        <f>SUM(F91,S91,AF91,AS91)</f>
        <v>48</v>
      </c>
      <c r="BH91" s="533">
        <f>SUM(G91,T91,AG91)</f>
        <v>9</v>
      </c>
      <c r="BI91" s="533">
        <f t="shared" si="384"/>
        <v>12</v>
      </c>
      <c r="BJ91" s="533">
        <f t="shared" si="385"/>
        <v>21</v>
      </c>
      <c r="BK91" s="533">
        <f t="shared" si="386"/>
        <v>3</v>
      </c>
      <c r="BL91" s="533">
        <f t="shared" si="387"/>
        <v>6</v>
      </c>
      <c r="BM91" s="533">
        <f t="shared" si="388"/>
        <v>9</v>
      </c>
      <c r="BN91" s="533">
        <f>SUM(M91,Z91,AM91)</f>
        <v>0</v>
      </c>
      <c r="BO91" s="533">
        <f t="shared" si="389"/>
        <v>2</v>
      </c>
      <c r="BP91" s="533">
        <f t="shared" si="390"/>
        <v>2</v>
      </c>
      <c r="BQ91" s="533">
        <f t="shared" si="391"/>
        <v>5</v>
      </c>
      <c r="BR91" s="533">
        <f t="shared" si="392"/>
        <v>11</v>
      </c>
      <c r="BS91" s="533">
        <f t="shared" si="393"/>
        <v>16</v>
      </c>
      <c r="BT91" s="533">
        <f>AT91</f>
        <v>0</v>
      </c>
      <c r="BU91" s="533">
        <f t="shared" si="394"/>
        <v>0</v>
      </c>
      <c r="BV91" s="533">
        <f t="shared" si="395"/>
        <v>0</v>
      </c>
      <c r="BW91" s="536">
        <f>SUM(BH91,BK91,BN91,BQ91,BT91)</f>
        <v>17</v>
      </c>
      <c r="BX91" s="536">
        <f t="shared" si="396"/>
        <v>31</v>
      </c>
      <c r="BY91" s="536">
        <f t="shared" si="397"/>
        <v>48</v>
      </c>
      <c r="BZ91" t="s">
        <v>74</v>
      </c>
      <c r="CA91" s="544">
        <f>AZ91</f>
        <v>2</v>
      </c>
      <c r="CB91" s="544">
        <f t="shared" si="398"/>
        <v>2</v>
      </c>
      <c r="CC91" s="544">
        <f t="shared" si="399"/>
        <v>4</v>
      </c>
      <c r="CD91" s="544">
        <f>BC91</f>
        <v>0</v>
      </c>
      <c r="CE91" s="544">
        <f t="shared" si="400"/>
        <v>0</v>
      </c>
      <c r="CF91" s="544">
        <f t="shared" si="401"/>
        <v>0</v>
      </c>
    </row>
    <row r="92" spans="1:86">
      <c r="A92" s="149"/>
      <c r="B92" s="151"/>
      <c r="C92" s="151"/>
      <c r="D92" s="151"/>
      <c r="E92" s="288" t="s">
        <v>79</v>
      </c>
      <c r="F92" s="589">
        <v>49</v>
      </c>
      <c r="G92" s="159">
        <v>5</v>
      </c>
      <c r="H92" s="159">
        <v>20</v>
      </c>
      <c r="I92" s="275">
        <f>SUM(G92:H92)</f>
        <v>25</v>
      </c>
      <c r="J92" s="159">
        <v>1</v>
      </c>
      <c r="K92" s="159">
        <v>6</v>
      </c>
      <c r="L92" s="275">
        <f>SUM(J92:K92)</f>
        <v>7</v>
      </c>
      <c r="M92" s="159">
        <v>1</v>
      </c>
      <c r="N92" s="159">
        <v>2</v>
      </c>
      <c r="O92" s="275">
        <f>SUM(M92:N92)</f>
        <v>3</v>
      </c>
      <c r="P92" s="159">
        <v>5</v>
      </c>
      <c r="Q92" s="159">
        <v>8</v>
      </c>
      <c r="R92" s="275">
        <f>SUM(P92:Q92)</f>
        <v>13</v>
      </c>
      <c r="S92" s="500"/>
      <c r="T92" s="275"/>
      <c r="U92" s="275"/>
      <c r="V92" s="275">
        <f>SUM(T92:U92)</f>
        <v>0</v>
      </c>
      <c r="W92" s="275"/>
      <c r="X92" s="275"/>
      <c r="Y92" s="275">
        <f>SUM(W92:X92)</f>
        <v>0</v>
      </c>
      <c r="Z92" s="275"/>
      <c r="AA92" s="275"/>
      <c r="AB92" s="275">
        <f>SUM(Z92:AA92)</f>
        <v>0</v>
      </c>
      <c r="AC92" s="275"/>
      <c r="AD92" s="275"/>
      <c r="AE92" s="275">
        <f>SUM(AC92:AD92)</f>
        <v>0</v>
      </c>
      <c r="AF92" s="500"/>
      <c r="AG92" s="275"/>
      <c r="AH92" s="275"/>
      <c r="AI92" s="275">
        <f>SUM(AG92:AH92)</f>
        <v>0</v>
      </c>
      <c r="AJ92" s="275"/>
      <c r="AK92" s="275"/>
      <c r="AL92" s="275">
        <f>SUM(AJ92:AK92)</f>
        <v>0</v>
      </c>
      <c r="AM92" s="275"/>
      <c r="AN92" s="275"/>
      <c r="AO92" s="275">
        <f>SUM(AM92:AN92)</f>
        <v>0</v>
      </c>
      <c r="AP92" s="275"/>
      <c r="AQ92" s="275"/>
      <c r="AR92" s="275">
        <f>SUM(AP92:AQ92)</f>
        <v>0</v>
      </c>
      <c r="AS92" s="500"/>
      <c r="AT92" s="275"/>
      <c r="AU92" s="275"/>
      <c r="AV92" s="275">
        <f>SUM(AT92:AU92)</f>
        <v>0</v>
      </c>
      <c r="AW92" s="567">
        <f t="shared" si="383"/>
        <v>12</v>
      </c>
      <c r="AX92" s="567">
        <f t="shared" si="383"/>
        <v>36</v>
      </c>
      <c r="AY92" s="567">
        <f t="shared" si="383"/>
        <v>48</v>
      </c>
      <c r="AZ92" s="159">
        <v>2</v>
      </c>
      <c r="BA92" s="159">
        <v>3</v>
      </c>
      <c r="BB92" s="275">
        <f>SUM(AZ92:BA92)</f>
        <v>5</v>
      </c>
      <c r="BC92" s="275"/>
      <c r="BD92" s="275"/>
      <c r="BE92" s="275">
        <f>SUM(BC92:BD92)</f>
        <v>0</v>
      </c>
      <c r="BF92" s="521"/>
      <c r="BG92" s="605">
        <f>SUM(F92,S92,AF92,AS92)</f>
        <v>49</v>
      </c>
      <c r="BH92" s="533">
        <f>SUM(G92,T92,AG92)</f>
        <v>5</v>
      </c>
      <c r="BI92" s="533">
        <f t="shared" si="384"/>
        <v>20</v>
      </c>
      <c r="BJ92" s="533">
        <f t="shared" si="385"/>
        <v>25</v>
      </c>
      <c r="BK92" s="533">
        <f t="shared" si="386"/>
        <v>1</v>
      </c>
      <c r="BL92" s="533">
        <f t="shared" si="387"/>
        <v>6</v>
      </c>
      <c r="BM92" s="533">
        <f t="shared" si="388"/>
        <v>7</v>
      </c>
      <c r="BN92" s="533">
        <f>SUM(M92,Z92,AM92)</f>
        <v>1</v>
      </c>
      <c r="BO92" s="533">
        <f t="shared" si="389"/>
        <v>2</v>
      </c>
      <c r="BP92" s="533">
        <f t="shared" si="390"/>
        <v>3</v>
      </c>
      <c r="BQ92" s="533">
        <f t="shared" si="391"/>
        <v>5</v>
      </c>
      <c r="BR92" s="533">
        <f t="shared" si="392"/>
        <v>8</v>
      </c>
      <c r="BS92" s="533">
        <f t="shared" si="393"/>
        <v>13</v>
      </c>
      <c r="BT92" s="533">
        <f>AT92</f>
        <v>0</v>
      </c>
      <c r="BU92" s="533">
        <f t="shared" si="394"/>
        <v>0</v>
      </c>
      <c r="BV92" s="533">
        <f t="shared" si="395"/>
        <v>0</v>
      </c>
      <c r="BW92" s="536">
        <f>SUM(BH92,BK92,BN92,BQ92,BT92)</f>
        <v>12</v>
      </c>
      <c r="BX92" s="536">
        <f t="shared" si="396"/>
        <v>36</v>
      </c>
      <c r="BY92" s="536">
        <f t="shared" si="397"/>
        <v>48</v>
      </c>
      <c r="BZ92" t="s">
        <v>74</v>
      </c>
      <c r="CA92" s="544">
        <f>AZ92</f>
        <v>2</v>
      </c>
      <c r="CB92" s="544">
        <f t="shared" si="398"/>
        <v>3</v>
      </c>
      <c r="CC92" s="544">
        <f t="shared" si="399"/>
        <v>5</v>
      </c>
      <c r="CD92" s="544">
        <f>BC92</f>
        <v>0</v>
      </c>
      <c r="CE92" s="544">
        <f t="shared" si="400"/>
        <v>0</v>
      </c>
      <c r="CF92" s="544">
        <f t="shared" si="401"/>
        <v>0</v>
      </c>
    </row>
    <row r="93" spans="1:86">
      <c r="A93" s="149"/>
      <c r="B93" s="151"/>
      <c r="C93" s="151"/>
      <c r="D93" s="151"/>
      <c r="E93" s="288" t="s">
        <v>80</v>
      </c>
      <c r="F93" s="589">
        <v>47</v>
      </c>
      <c r="G93" s="159">
        <f>8+1</f>
        <v>9</v>
      </c>
      <c r="H93" s="159">
        <f>7+2</f>
        <v>9</v>
      </c>
      <c r="I93" s="275">
        <f>SUM(G93:H93)</f>
        <v>18</v>
      </c>
      <c r="J93" s="159">
        <v>6</v>
      </c>
      <c r="K93" s="159">
        <v>4</v>
      </c>
      <c r="L93" s="275">
        <f>SUM(J93:K93)</f>
        <v>10</v>
      </c>
      <c r="M93" s="159">
        <v>0</v>
      </c>
      <c r="N93" s="159">
        <v>0</v>
      </c>
      <c r="O93" s="275">
        <f>SUM(M93:N93)</f>
        <v>0</v>
      </c>
      <c r="P93" s="159">
        <v>9</v>
      </c>
      <c r="Q93" s="159">
        <v>12</v>
      </c>
      <c r="R93" s="275">
        <f>SUM(P93:Q93)</f>
        <v>21</v>
      </c>
      <c r="S93" s="500"/>
      <c r="T93" s="275"/>
      <c r="U93" s="275"/>
      <c r="V93" s="275">
        <f>SUM(T93:U93)</f>
        <v>0</v>
      </c>
      <c r="W93" s="275"/>
      <c r="X93" s="275"/>
      <c r="Y93" s="275">
        <f>SUM(W93:X93)</f>
        <v>0</v>
      </c>
      <c r="Z93" s="275"/>
      <c r="AA93" s="275"/>
      <c r="AB93" s="275">
        <f>SUM(Z93:AA93)</f>
        <v>0</v>
      </c>
      <c r="AC93" s="275"/>
      <c r="AD93" s="275"/>
      <c r="AE93" s="275">
        <f>SUM(AC93:AD93)</f>
        <v>0</v>
      </c>
      <c r="AF93" s="500"/>
      <c r="AG93" s="275"/>
      <c r="AH93" s="275"/>
      <c r="AI93" s="275">
        <f>SUM(AG93:AH93)</f>
        <v>0</v>
      </c>
      <c r="AJ93" s="275"/>
      <c r="AK93" s="275"/>
      <c r="AL93" s="275">
        <f>SUM(AJ93:AK93)</f>
        <v>0</v>
      </c>
      <c r="AM93" s="275"/>
      <c r="AN93" s="275"/>
      <c r="AO93" s="275">
        <f>SUM(AM93:AN93)</f>
        <v>0</v>
      </c>
      <c r="AP93" s="275"/>
      <c r="AQ93" s="275"/>
      <c r="AR93" s="275">
        <f>SUM(AP93:AQ93)</f>
        <v>0</v>
      </c>
      <c r="AS93" s="500"/>
      <c r="AT93" s="275"/>
      <c r="AU93" s="275"/>
      <c r="AV93" s="275">
        <f>SUM(AT93:AU93)</f>
        <v>0</v>
      </c>
      <c r="AW93" s="567">
        <f t="shared" si="383"/>
        <v>24</v>
      </c>
      <c r="AX93" s="567">
        <f t="shared" si="383"/>
        <v>25</v>
      </c>
      <c r="AY93" s="567">
        <f t="shared" si="383"/>
        <v>49</v>
      </c>
      <c r="AZ93" s="159">
        <v>1</v>
      </c>
      <c r="BA93" s="159">
        <v>2</v>
      </c>
      <c r="BB93" s="275">
        <f>SUM(AZ93:BA93)</f>
        <v>3</v>
      </c>
      <c r="BC93" s="275"/>
      <c r="BD93" s="275"/>
      <c r="BE93" s="275">
        <f>SUM(BC93:BD93)</f>
        <v>0</v>
      </c>
      <c r="BF93" s="521"/>
      <c r="BG93" s="605">
        <f>SUM(F93,S93,AF93,AS93)</f>
        <v>47</v>
      </c>
      <c r="BH93" s="533">
        <f>SUM(G93,T93,AG93)</f>
        <v>9</v>
      </c>
      <c r="BI93" s="533">
        <f t="shared" si="384"/>
        <v>9</v>
      </c>
      <c r="BJ93" s="533">
        <f t="shared" si="385"/>
        <v>18</v>
      </c>
      <c r="BK93" s="533">
        <f t="shared" si="386"/>
        <v>6</v>
      </c>
      <c r="BL93" s="533">
        <f t="shared" si="387"/>
        <v>4</v>
      </c>
      <c r="BM93" s="533">
        <f t="shared" si="388"/>
        <v>10</v>
      </c>
      <c r="BN93" s="533">
        <f>SUM(M93,Z93,AM93)</f>
        <v>0</v>
      </c>
      <c r="BO93" s="533">
        <f t="shared" si="389"/>
        <v>0</v>
      </c>
      <c r="BP93" s="533">
        <f t="shared" si="390"/>
        <v>0</v>
      </c>
      <c r="BQ93" s="533">
        <f t="shared" si="391"/>
        <v>9</v>
      </c>
      <c r="BR93" s="533">
        <f t="shared" si="392"/>
        <v>12</v>
      </c>
      <c r="BS93" s="533">
        <f t="shared" si="393"/>
        <v>21</v>
      </c>
      <c r="BT93" s="533">
        <f>AT93</f>
        <v>0</v>
      </c>
      <c r="BU93" s="533">
        <f t="shared" si="394"/>
        <v>0</v>
      </c>
      <c r="BV93" s="533">
        <f t="shared" si="395"/>
        <v>0</v>
      </c>
      <c r="BW93" s="536">
        <f>SUM(BH93,BK93,BN93,BQ93,BT93)</f>
        <v>24</v>
      </c>
      <c r="BX93" s="536">
        <f t="shared" si="396"/>
        <v>25</v>
      </c>
      <c r="BY93" s="536">
        <f t="shared" si="397"/>
        <v>49</v>
      </c>
      <c r="BZ93" t="s">
        <v>74</v>
      </c>
      <c r="CA93" s="544">
        <f>AZ93</f>
        <v>1</v>
      </c>
      <c r="CB93" s="544">
        <f t="shared" si="398"/>
        <v>2</v>
      </c>
      <c r="CC93" s="544">
        <f t="shared" si="399"/>
        <v>3</v>
      </c>
      <c r="CD93" s="544">
        <f>BC93</f>
        <v>0</v>
      </c>
      <c r="CE93" s="544">
        <f t="shared" si="400"/>
        <v>0</v>
      </c>
      <c r="CF93" s="544">
        <f t="shared" si="401"/>
        <v>0</v>
      </c>
    </row>
    <row r="94" spans="1:86">
      <c r="A94" s="149"/>
      <c r="B94" s="149"/>
      <c r="C94" s="151"/>
      <c r="D94" s="151"/>
      <c r="E94" s="375" t="s">
        <v>677</v>
      </c>
      <c r="F94" s="589">
        <f t="shared" ref="F94" si="402">SUM(F90:F93)</f>
        <v>194</v>
      </c>
      <c r="G94" s="276">
        <f>SUM(G90:G93)</f>
        <v>28</v>
      </c>
      <c r="H94" s="276">
        <f t="shared" ref="H94:BE94" si="403">SUM(H90:H93)</f>
        <v>54</v>
      </c>
      <c r="I94" s="276">
        <f t="shared" si="403"/>
        <v>82</v>
      </c>
      <c r="J94" s="276">
        <f t="shared" si="403"/>
        <v>14</v>
      </c>
      <c r="K94" s="276">
        <f t="shared" si="403"/>
        <v>19</v>
      </c>
      <c r="L94" s="276">
        <f t="shared" si="403"/>
        <v>33</v>
      </c>
      <c r="M94" s="276">
        <f t="shared" si="403"/>
        <v>3</v>
      </c>
      <c r="N94" s="276">
        <f t="shared" si="403"/>
        <v>5</v>
      </c>
      <c r="O94" s="276">
        <f t="shared" si="403"/>
        <v>8</v>
      </c>
      <c r="P94" s="276">
        <f t="shared" si="403"/>
        <v>26</v>
      </c>
      <c r="Q94" s="276">
        <f t="shared" si="403"/>
        <v>46</v>
      </c>
      <c r="R94" s="276">
        <f t="shared" si="403"/>
        <v>72</v>
      </c>
      <c r="S94" s="501">
        <f t="shared" si="403"/>
        <v>0</v>
      </c>
      <c r="T94" s="276">
        <f t="shared" si="403"/>
        <v>0</v>
      </c>
      <c r="U94" s="276">
        <f t="shared" si="403"/>
        <v>0</v>
      </c>
      <c r="V94" s="276">
        <f t="shared" si="403"/>
        <v>0</v>
      </c>
      <c r="W94" s="276">
        <f t="shared" si="403"/>
        <v>0</v>
      </c>
      <c r="X94" s="276">
        <f t="shared" si="403"/>
        <v>0</v>
      </c>
      <c r="Y94" s="276">
        <f t="shared" si="403"/>
        <v>0</v>
      </c>
      <c r="Z94" s="276">
        <f t="shared" si="403"/>
        <v>0</v>
      </c>
      <c r="AA94" s="276">
        <f t="shared" si="403"/>
        <v>0</v>
      </c>
      <c r="AB94" s="276">
        <f t="shared" si="403"/>
        <v>0</v>
      </c>
      <c r="AC94" s="276">
        <f t="shared" si="403"/>
        <v>0</v>
      </c>
      <c r="AD94" s="276">
        <f t="shared" si="403"/>
        <v>0</v>
      </c>
      <c r="AE94" s="276">
        <f t="shared" si="403"/>
        <v>0</v>
      </c>
      <c r="AF94" s="501">
        <f t="shared" si="403"/>
        <v>0</v>
      </c>
      <c r="AG94" s="276">
        <f t="shared" si="403"/>
        <v>0</v>
      </c>
      <c r="AH94" s="276">
        <f t="shared" si="403"/>
        <v>0</v>
      </c>
      <c r="AI94" s="276">
        <f t="shared" si="403"/>
        <v>0</v>
      </c>
      <c r="AJ94" s="276">
        <f t="shared" si="403"/>
        <v>0</v>
      </c>
      <c r="AK94" s="276">
        <f t="shared" si="403"/>
        <v>0</v>
      </c>
      <c r="AL94" s="276">
        <f t="shared" si="403"/>
        <v>0</v>
      </c>
      <c r="AM94" s="276">
        <f t="shared" si="403"/>
        <v>0</v>
      </c>
      <c r="AN94" s="276">
        <f t="shared" si="403"/>
        <v>0</v>
      </c>
      <c r="AO94" s="276">
        <f t="shared" si="403"/>
        <v>0</v>
      </c>
      <c r="AP94" s="276">
        <f t="shared" si="403"/>
        <v>0</v>
      </c>
      <c r="AQ94" s="276">
        <f t="shared" si="403"/>
        <v>0</v>
      </c>
      <c r="AR94" s="276">
        <f t="shared" si="403"/>
        <v>0</v>
      </c>
      <c r="AS94" s="501">
        <f t="shared" si="403"/>
        <v>0</v>
      </c>
      <c r="AT94" s="276">
        <f t="shared" si="403"/>
        <v>0</v>
      </c>
      <c r="AU94" s="276">
        <f t="shared" si="403"/>
        <v>0</v>
      </c>
      <c r="AV94" s="276">
        <f t="shared" si="403"/>
        <v>0</v>
      </c>
      <c r="AW94" s="568">
        <f t="shared" si="403"/>
        <v>71</v>
      </c>
      <c r="AX94" s="568">
        <f t="shared" si="403"/>
        <v>124</v>
      </c>
      <c r="AY94" s="568">
        <f t="shared" si="403"/>
        <v>195</v>
      </c>
      <c r="AZ94" s="276">
        <f t="shared" si="403"/>
        <v>5</v>
      </c>
      <c r="BA94" s="276">
        <f t="shared" si="403"/>
        <v>7</v>
      </c>
      <c r="BB94" s="276">
        <f t="shared" si="403"/>
        <v>12</v>
      </c>
      <c r="BC94" s="276">
        <f t="shared" si="403"/>
        <v>0</v>
      </c>
      <c r="BD94" s="276">
        <f t="shared" si="403"/>
        <v>0</v>
      </c>
      <c r="BE94" s="276">
        <f t="shared" si="403"/>
        <v>0</v>
      </c>
      <c r="BF94" s="522"/>
      <c r="BG94" s="605">
        <f>SUM(F94,S94,AF94,AS94)</f>
        <v>194</v>
      </c>
      <c r="BH94" s="533">
        <f>SUM(G94,T94,AG94)</f>
        <v>28</v>
      </c>
      <c r="BI94" s="533">
        <f t="shared" si="384"/>
        <v>54</v>
      </c>
      <c r="BJ94" s="533">
        <f t="shared" si="385"/>
        <v>82</v>
      </c>
      <c r="BK94" s="533">
        <f t="shared" si="386"/>
        <v>14</v>
      </c>
      <c r="BL94" s="533">
        <f t="shared" si="387"/>
        <v>19</v>
      </c>
      <c r="BM94" s="533">
        <f t="shared" si="388"/>
        <v>33</v>
      </c>
      <c r="BN94" s="533">
        <f>SUM(M94,Z94,AM94)</f>
        <v>3</v>
      </c>
      <c r="BO94" s="533">
        <f t="shared" si="389"/>
        <v>5</v>
      </c>
      <c r="BP94" s="533">
        <f t="shared" si="390"/>
        <v>8</v>
      </c>
      <c r="BQ94" s="533">
        <f t="shared" si="391"/>
        <v>26</v>
      </c>
      <c r="BR94" s="533">
        <f t="shared" si="392"/>
        <v>46</v>
      </c>
      <c r="BS94" s="533">
        <f t="shared" si="393"/>
        <v>72</v>
      </c>
      <c r="BT94" s="533">
        <f>AT94</f>
        <v>0</v>
      </c>
      <c r="BU94" s="533">
        <f t="shared" si="394"/>
        <v>0</v>
      </c>
      <c r="BV94" s="533">
        <f t="shared" si="395"/>
        <v>0</v>
      </c>
      <c r="BW94" s="536">
        <f>SUM(BH94,BK94,BN94,BQ94,BT94)</f>
        <v>71</v>
      </c>
      <c r="BX94" s="536">
        <f t="shared" si="396"/>
        <v>124</v>
      </c>
      <c r="BY94" s="536">
        <f t="shared" si="397"/>
        <v>195</v>
      </c>
      <c r="BZ94" t="s">
        <v>74</v>
      </c>
      <c r="CA94" s="544">
        <f>AZ94</f>
        <v>5</v>
      </c>
      <c r="CB94" s="544">
        <f t="shared" si="398"/>
        <v>7</v>
      </c>
      <c r="CC94" s="544">
        <f t="shared" si="399"/>
        <v>12</v>
      </c>
      <c r="CD94" s="544">
        <f>BC94</f>
        <v>0</v>
      </c>
      <c r="CE94" s="544">
        <f t="shared" si="400"/>
        <v>0</v>
      </c>
      <c r="CF94" s="544">
        <f t="shared" si="401"/>
        <v>0</v>
      </c>
    </row>
    <row r="95" spans="1:86">
      <c r="A95" s="149"/>
      <c r="B95" s="149"/>
      <c r="C95" s="151"/>
      <c r="D95" s="151"/>
      <c r="E95" s="375"/>
      <c r="F95" s="589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501"/>
      <c r="T95" s="276"/>
      <c r="U95" s="276"/>
      <c r="V95" s="276"/>
      <c r="W95" s="276"/>
      <c r="X95" s="276"/>
      <c r="Y95" s="276"/>
      <c r="Z95" s="276"/>
      <c r="AA95" s="276"/>
      <c r="AB95" s="276"/>
      <c r="AC95" s="276"/>
      <c r="AD95" s="276"/>
      <c r="AE95" s="276"/>
      <c r="AF95" s="501"/>
      <c r="AG95" s="276"/>
      <c r="AH95" s="276"/>
      <c r="AI95" s="276"/>
      <c r="AJ95" s="276"/>
      <c r="AK95" s="276"/>
      <c r="AL95" s="276"/>
      <c r="AM95" s="276"/>
      <c r="AN95" s="276"/>
      <c r="AO95" s="276"/>
      <c r="AP95" s="276"/>
      <c r="AQ95" s="276"/>
      <c r="AR95" s="276"/>
      <c r="AS95" s="501"/>
      <c r="AT95" s="276"/>
      <c r="AU95" s="276"/>
      <c r="AV95" s="276"/>
      <c r="AW95" s="568"/>
      <c r="AX95" s="568"/>
      <c r="AY95" s="568"/>
      <c r="AZ95" s="276"/>
      <c r="BA95" s="276"/>
      <c r="BB95" s="276"/>
      <c r="BC95" s="276"/>
      <c r="BD95" s="276"/>
      <c r="BE95" s="276"/>
      <c r="BF95" s="522"/>
    </row>
    <row r="96" spans="1:86" ht="25.5">
      <c r="A96" s="149"/>
      <c r="B96" s="283" t="s">
        <v>769</v>
      </c>
      <c r="C96" s="151"/>
      <c r="D96" s="151"/>
      <c r="E96" s="377" t="s">
        <v>76</v>
      </c>
      <c r="F96" s="592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502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502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502"/>
      <c r="AT96" s="168"/>
      <c r="AU96" s="168"/>
      <c r="AV96" s="168"/>
      <c r="AW96" s="569"/>
      <c r="AX96" s="569"/>
      <c r="AY96" s="569"/>
      <c r="AZ96" s="159"/>
      <c r="BA96" s="159"/>
      <c r="BB96" s="159"/>
      <c r="BC96" s="168"/>
      <c r="BD96" s="168"/>
      <c r="BE96" s="168"/>
      <c r="BF96" s="523"/>
    </row>
    <row r="97" spans="1:84">
      <c r="A97" s="149"/>
      <c r="B97" s="151"/>
      <c r="C97" s="151"/>
      <c r="D97" s="151"/>
      <c r="E97" s="288" t="s">
        <v>77</v>
      </c>
      <c r="F97" s="592">
        <f t="shared" ref="F97:R97" si="404">SUM(F54,F63,F71,F90)</f>
        <v>288</v>
      </c>
      <c r="G97" s="159">
        <f t="shared" si="404"/>
        <v>61</v>
      </c>
      <c r="H97" s="159">
        <f t="shared" si="404"/>
        <v>78</v>
      </c>
      <c r="I97" s="159">
        <f>SUM(I54,I63,I71,I90)</f>
        <v>139</v>
      </c>
      <c r="J97" s="159">
        <f t="shared" si="404"/>
        <v>27</v>
      </c>
      <c r="K97" s="159">
        <f t="shared" si="404"/>
        <v>17</v>
      </c>
      <c r="L97" s="159">
        <f t="shared" si="404"/>
        <v>44</v>
      </c>
      <c r="M97" s="159">
        <f t="shared" si="404"/>
        <v>7</v>
      </c>
      <c r="N97" s="159">
        <f t="shared" si="404"/>
        <v>6</v>
      </c>
      <c r="O97" s="159">
        <f t="shared" si="404"/>
        <v>13</v>
      </c>
      <c r="P97" s="159">
        <f t="shared" si="404"/>
        <v>36</v>
      </c>
      <c r="Q97" s="159">
        <f t="shared" si="404"/>
        <v>45</v>
      </c>
      <c r="R97" s="159">
        <f t="shared" si="404"/>
        <v>81</v>
      </c>
      <c r="S97" s="503">
        <f t="shared" ref="S97:BE97" si="405">SUM(S54,S63,S71,S90)</f>
        <v>0</v>
      </c>
      <c r="T97" s="159">
        <f t="shared" si="405"/>
        <v>0</v>
      </c>
      <c r="U97" s="159">
        <f t="shared" si="405"/>
        <v>0</v>
      </c>
      <c r="V97" s="159">
        <f t="shared" si="405"/>
        <v>0</v>
      </c>
      <c r="W97" s="159">
        <f t="shared" si="405"/>
        <v>0</v>
      </c>
      <c r="X97" s="159">
        <f t="shared" si="405"/>
        <v>0</v>
      </c>
      <c r="Y97" s="159">
        <f t="shared" si="405"/>
        <v>0</v>
      </c>
      <c r="Z97" s="159">
        <f t="shared" si="405"/>
        <v>0</v>
      </c>
      <c r="AA97" s="159">
        <f t="shared" si="405"/>
        <v>0</v>
      </c>
      <c r="AB97" s="159">
        <f t="shared" si="405"/>
        <v>0</v>
      </c>
      <c r="AC97" s="159">
        <f t="shared" si="405"/>
        <v>0</v>
      </c>
      <c r="AD97" s="159">
        <f t="shared" si="405"/>
        <v>0</v>
      </c>
      <c r="AE97" s="159">
        <f t="shared" si="405"/>
        <v>0</v>
      </c>
      <c r="AF97" s="503">
        <f t="shared" si="405"/>
        <v>0</v>
      </c>
      <c r="AG97" s="159">
        <f t="shared" si="405"/>
        <v>0</v>
      </c>
      <c r="AH97" s="159">
        <f t="shared" si="405"/>
        <v>0</v>
      </c>
      <c r="AI97" s="159">
        <f t="shared" si="405"/>
        <v>0</v>
      </c>
      <c r="AJ97" s="159">
        <f t="shared" si="405"/>
        <v>0</v>
      </c>
      <c r="AK97" s="159">
        <f t="shared" si="405"/>
        <v>0</v>
      </c>
      <c r="AL97" s="159">
        <f t="shared" si="405"/>
        <v>0</v>
      </c>
      <c r="AM97" s="159">
        <f t="shared" si="405"/>
        <v>0</v>
      </c>
      <c r="AN97" s="159">
        <f t="shared" si="405"/>
        <v>0</v>
      </c>
      <c r="AO97" s="159">
        <f t="shared" si="405"/>
        <v>0</v>
      </c>
      <c r="AP97" s="159">
        <f t="shared" si="405"/>
        <v>0</v>
      </c>
      <c r="AQ97" s="159">
        <f t="shared" si="405"/>
        <v>0</v>
      </c>
      <c r="AR97" s="159">
        <f t="shared" si="405"/>
        <v>0</v>
      </c>
      <c r="AS97" s="503">
        <f t="shared" si="405"/>
        <v>0</v>
      </c>
      <c r="AT97" s="159">
        <f t="shared" si="405"/>
        <v>2</v>
      </c>
      <c r="AU97" s="159">
        <f t="shared" si="405"/>
        <v>2</v>
      </c>
      <c r="AV97" s="159">
        <f t="shared" si="405"/>
        <v>4</v>
      </c>
      <c r="AW97" s="570">
        <f t="shared" si="405"/>
        <v>133</v>
      </c>
      <c r="AX97" s="570">
        <f t="shared" si="405"/>
        <v>148</v>
      </c>
      <c r="AY97" s="570">
        <f t="shared" si="405"/>
        <v>281</v>
      </c>
      <c r="AZ97" s="159">
        <f t="shared" si="405"/>
        <v>2</v>
      </c>
      <c r="BA97" s="159">
        <f t="shared" si="405"/>
        <v>3</v>
      </c>
      <c r="BB97" s="159">
        <f t="shared" si="405"/>
        <v>5</v>
      </c>
      <c r="BC97" s="159">
        <f t="shared" si="405"/>
        <v>2</v>
      </c>
      <c r="BD97" s="159">
        <f t="shared" si="405"/>
        <v>1</v>
      </c>
      <c r="BE97" s="159">
        <f t="shared" si="405"/>
        <v>3</v>
      </c>
      <c r="BF97" s="474"/>
      <c r="BG97" s="605">
        <f t="shared" ref="BG97:BG102" si="406">SUM(F97,S97,AF97,AS97)</f>
        <v>288</v>
      </c>
      <c r="BH97" s="533">
        <f t="shared" ref="BH97:BH102" si="407">SUM(G97,T97,AG97)</f>
        <v>61</v>
      </c>
      <c r="BI97" s="533">
        <f t="shared" ref="BI97:BI102" si="408">SUM(H97,U97,AH97)</f>
        <v>78</v>
      </c>
      <c r="BJ97" s="533">
        <f t="shared" ref="BJ97:BJ102" si="409">SUM(I97,V97,AI97)</f>
        <v>139</v>
      </c>
      <c r="BK97" s="533">
        <f t="shared" ref="BK97:BK102" si="410">SUM(J97,W97,AJ97)</f>
        <v>27</v>
      </c>
      <c r="BL97" s="533">
        <f t="shared" ref="BL97:BL102" si="411">SUM(K97,X97,AK97)</f>
        <v>17</v>
      </c>
      <c r="BM97" s="533">
        <f t="shared" ref="BM97:BM102" si="412">SUM(L97,Y97,AL97)</f>
        <v>44</v>
      </c>
      <c r="BN97" s="533">
        <f t="shared" ref="BN97:BN102" si="413">SUM(M97,Z97,AM97)</f>
        <v>7</v>
      </c>
      <c r="BO97" s="533">
        <f t="shared" ref="BO97:BO102" si="414">SUM(N97,AA97,AN97)</f>
        <v>6</v>
      </c>
      <c r="BP97" s="533">
        <f t="shared" ref="BP97:BP102" si="415">SUM(O97,AB97,AO97)</f>
        <v>13</v>
      </c>
      <c r="BQ97" s="533">
        <f t="shared" ref="BQ97:BQ102" si="416">SUM(P97,AC97,AP97)</f>
        <v>36</v>
      </c>
      <c r="BR97" s="533">
        <f t="shared" ref="BR97:BR102" si="417">SUM(Q97,AD97,AQ97)</f>
        <v>45</v>
      </c>
      <c r="BS97" s="533">
        <f t="shared" ref="BS97:BS102" si="418">SUM(R97,AE97,AR97)</f>
        <v>81</v>
      </c>
      <c r="BT97" s="533">
        <f t="shared" ref="BT97:BT102" si="419">AT97</f>
        <v>2</v>
      </c>
      <c r="BU97" s="533">
        <f t="shared" ref="BU97:BU102" si="420">AU97</f>
        <v>2</v>
      </c>
      <c r="BV97" s="533">
        <f t="shared" ref="BV97:BV102" si="421">AV97</f>
        <v>4</v>
      </c>
      <c r="BW97" s="536">
        <f t="shared" ref="BW97:BW102" si="422">SUM(BH97,BK97,BN97,BQ97,BT97)</f>
        <v>133</v>
      </c>
      <c r="BX97" s="536">
        <f t="shared" ref="BX97:BX102" si="423">SUM(BI97,BL97,BO97,BR97,BU97)</f>
        <v>148</v>
      </c>
      <c r="BY97" s="536">
        <f t="shared" ref="BY97:BY102" si="424">SUM(BJ97,BM97,BP97,BS97,BV97)</f>
        <v>281</v>
      </c>
      <c r="BZ97" t="s">
        <v>74</v>
      </c>
      <c r="CA97" s="544">
        <f t="shared" ref="CA97:CA102" si="425">AZ97</f>
        <v>2</v>
      </c>
      <c r="CB97" s="544">
        <f t="shared" ref="CB97:CB102" si="426">BA97</f>
        <v>3</v>
      </c>
      <c r="CC97" s="544">
        <f t="shared" ref="CC97:CC102" si="427">BB97</f>
        <v>5</v>
      </c>
      <c r="CD97" s="544">
        <f t="shared" ref="CD97:CD102" si="428">BC97</f>
        <v>2</v>
      </c>
      <c r="CE97" s="544">
        <f t="shared" ref="CE97:CE102" si="429">BD97</f>
        <v>1</v>
      </c>
      <c r="CF97" s="544">
        <f t="shared" ref="CF97:CF102" si="430">BE97</f>
        <v>3</v>
      </c>
    </row>
    <row r="98" spans="1:84">
      <c r="A98" s="149"/>
      <c r="B98" s="151"/>
      <c r="C98" s="151"/>
      <c r="D98" s="151"/>
      <c r="E98" s="288" t="s">
        <v>78</v>
      </c>
      <c r="F98" s="592">
        <f t="shared" ref="F98:R98" si="431">SUM(F55,F64,F72,F91)</f>
        <v>322</v>
      </c>
      <c r="G98" s="159">
        <f t="shared" si="431"/>
        <v>76</v>
      </c>
      <c r="H98" s="159">
        <f t="shared" si="431"/>
        <v>85</v>
      </c>
      <c r="I98" s="159">
        <f t="shared" si="431"/>
        <v>161</v>
      </c>
      <c r="J98" s="159">
        <f t="shared" si="431"/>
        <v>16</v>
      </c>
      <c r="K98" s="159">
        <f t="shared" si="431"/>
        <v>31</v>
      </c>
      <c r="L98" s="159">
        <f t="shared" si="431"/>
        <v>47</v>
      </c>
      <c r="M98" s="159">
        <f t="shared" si="431"/>
        <v>11</v>
      </c>
      <c r="N98" s="159">
        <f t="shared" si="431"/>
        <v>9</v>
      </c>
      <c r="O98" s="159">
        <f t="shared" si="431"/>
        <v>20</v>
      </c>
      <c r="P98" s="159">
        <f t="shared" si="431"/>
        <v>43</v>
      </c>
      <c r="Q98" s="159">
        <f t="shared" si="431"/>
        <v>44</v>
      </c>
      <c r="R98" s="159">
        <f t="shared" si="431"/>
        <v>87</v>
      </c>
      <c r="S98" s="503">
        <f t="shared" ref="S98:BE98" si="432">SUM(S55,S64,S72,S91)</f>
        <v>0</v>
      </c>
      <c r="T98" s="159">
        <f t="shared" si="432"/>
        <v>0</v>
      </c>
      <c r="U98" s="159">
        <f t="shared" si="432"/>
        <v>0</v>
      </c>
      <c r="V98" s="159">
        <f t="shared" si="432"/>
        <v>0</v>
      </c>
      <c r="W98" s="159">
        <f t="shared" si="432"/>
        <v>0</v>
      </c>
      <c r="X98" s="159">
        <f t="shared" si="432"/>
        <v>0</v>
      </c>
      <c r="Y98" s="159">
        <f t="shared" si="432"/>
        <v>0</v>
      </c>
      <c r="Z98" s="159">
        <f t="shared" si="432"/>
        <v>0</v>
      </c>
      <c r="AA98" s="159">
        <f t="shared" si="432"/>
        <v>0</v>
      </c>
      <c r="AB98" s="159">
        <f t="shared" si="432"/>
        <v>0</v>
      </c>
      <c r="AC98" s="159">
        <f t="shared" si="432"/>
        <v>0</v>
      </c>
      <c r="AD98" s="159">
        <f t="shared" si="432"/>
        <v>0</v>
      </c>
      <c r="AE98" s="159">
        <f t="shared" si="432"/>
        <v>0</v>
      </c>
      <c r="AF98" s="503">
        <f t="shared" si="432"/>
        <v>0</v>
      </c>
      <c r="AG98" s="159">
        <f t="shared" si="432"/>
        <v>0</v>
      </c>
      <c r="AH98" s="159">
        <f t="shared" si="432"/>
        <v>0</v>
      </c>
      <c r="AI98" s="159">
        <f t="shared" si="432"/>
        <v>0</v>
      </c>
      <c r="AJ98" s="159">
        <f t="shared" si="432"/>
        <v>0</v>
      </c>
      <c r="AK98" s="159">
        <f t="shared" si="432"/>
        <v>0</v>
      </c>
      <c r="AL98" s="159">
        <f t="shared" si="432"/>
        <v>0</v>
      </c>
      <c r="AM98" s="159">
        <f t="shared" si="432"/>
        <v>0</v>
      </c>
      <c r="AN98" s="159">
        <f t="shared" si="432"/>
        <v>0</v>
      </c>
      <c r="AO98" s="159">
        <f t="shared" si="432"/>
        <v>0</v>
      </c>
      <c r="AP98" s="159">
        <f t="shared" si="432"/>
        <v>0</v>
      </c>
      <c r="AQ98" s="159">
        <f t="shared" si="432"/>
        <v>0</v>
      </c>
      <c r="AR98" s="159">
        <f t="shared" si="432"/>
        <v>0</v>
      </c>
      <c r="AS98" s="503">
        <f t="shared" si="432"/>
        <v>0</v>
      </c>
      <c r="AT98" s="159">
        <f t="shared" si="432"/>
        <v>3</v>
      </c>
      <c r="AU98" s="159">
        <f t="shared" si="432"/>
        <v>1</v>
      </c>
      <c r="AV98" s="159">
        <f t="shared" si="432"/>
        <v>4</v>
      </c>
      <c r="AW98" s="570">
        <f t="shared" si="432"/>
        <v>149</v>
      </c>
      <c r="AX98" s="570">
        <f t="shared" si="432"/>
        <v>170</v>
      </c>
      <c r="AY98" s="570">
        <f t="shared" si="432"/>
        <v>319</v>
      </c>
      <c r="AZ98" s="159">
        <f t="shared" si="432"/>
        <v>6</v>
      </c>
      <c r="BA98" s="159">
        <f t="shared" si="432"/>
        <v>5</v>
      </c>
      <c r="BB98" s="159">
        <f t="shared" si="432"/>
        <v>11</v>
      </c>
      <c r="BC98" s="159">
        <f t="shared" si="432"/>
        <v>2</v>
      </c>
      <c r="BD98" s="159">
        <f t="shared" si="432"/>
        <v>1</v>
      </c>
      <c r="BE98" s="159">
        <f t="shared" si="432"/>
        <v>3</v>
      </c>
      <c r="BF98" s="474"/>
      <c r="BG98" s="605">
        <f t="shared" si="406"/>
        <v>322</v>
      </c>
      <c r="BH98" s="533">
        <f t="shared" si="407"/>
        <v>76</v>
      </c>
      <c r="BI98" s="533">
        <f t="shared" si="408"/>
        <v>85</v>
      </c>
      <c r="BJ98" s="533">
        <f t="shared" si="409"/>
        <v>161</v>
      </c>
      <c r="BK98" s="533">
        <f t="shared" si="410"/>
        <v>16</v>
      </c>
      <c r="BL98" s="533">
        <f t="shared" si="411"/>
        <v>31</v>
      </c>
      <c r="BM98" s="533">
        <f t="shared" si="412"/>
        <v>47</v>
      </c>
      <c r="BN98" s="533">
        <f t="shared" si="413"/>
        <v>11</v>
      </c>
      <c r="BO98" s="533">
        <f t="shared" si="414"/>
        <v>9</v>
      </c>
      <c r="BP98" s="533">
        <f t="shared" si="415"/>
        <v>20</v>
      </c>
      <c r="BQ98" s="533">
        <f t="shared" si="416"/>
        <v>43</v>
      </c>
      <c r="BR98" s="533">
        <f t="shared" si="417"/>
        <v>44</v>
      </c>
      <c r="BS98" s="533">
        <f t="shared" si="418"/>
        <v>87</v>
      </c>
      <c r="BT98" s="533">
        <f t="shared" si="419"/>
        <v>3</v>
      </c>
      <c r="BU98" s="533">
        <f t="shared" si="420"/>
        <v>1</v>
      </c>
      <c r="BV98" s="533">
        <f t="shared" si="421"/>
        <v>4</v>
      </c>
      <c r="BW98" s="536">
        <f t="shared" si="422"/>
        <v>149</v>
      </c>
      <c r="BX98" s="536">
        <f t="shared" si="423"/>
        <v>170</v>
      </c>
      <c r="BY98" s="536">
        <f t="shared" si="424"/>
        <v>319</v>
      </c>
      <c r="BZ98" t="s">
        <v>74</v>
      </c>
      <c r="CA98" s="544">
        <f t="shared" si="425"/>
        <v>6</v>
      </c>
      <c r="CB98" s="544">
        <f t="shared" si="426"/>
        <v>5</v>
      </c>
      <c r="CC98" s="544">
        <f t="shared" si="427"/>
        <v>11</v>
      </c>
      <c r="CD98" s="544">
        <f t="shared" si="428"/>
        <v>2</v>
      </c>
      <c r="CE98" s="544">
        <f t="shared" si="429"/>
        <v>1</v>
      </c>
      <c r="CF98" s="544">
        <f t="shared" si="430"/>
        <v>3</v>
      </c>
    </row>
    <row r="99" spans="1:84">
      <c r="A99" s="149"/>
      <c r="B99" s="151"/>
      <c r="C99" s="151"/>
      <c r="D99" s="151"/>
      <c r="E99" s="288" t="s">
        <v>79</v>
      </c>
      <c r="F99" s="592">
        <f t="shared" ref="F99:R99" si="433">SUM(F56,F65,F73,F92)</f>
        <v>327</v>
      </c>
      <c r="G99" s="159">
        <f t="shared" si="433"/>
        <v>76</v>
      </c>
      <c r="H99" s="159">
        <f t="shared" si="433"/>
        <v>87</v>
      </c>
      <c r="I99" s="159">
        <f t="shared" si="433"/>
        <v>163</v>
      </c>
      <c r="J99" s="159">
        <f t="shared" si="433"/>
        <v>19</v>
      </c>
      <c r="K99" s="159">
        <f t="shared" si="433"/>
        <v>24</v>
      </c>
      <c r="L99" s="159">
        <f t="shared" si="433"/>
        <v>43</v>
      </c>
      <c r="M99" s="159">
        <f t="shared" si="433"/>
        <v>9</v>
      </c>
      <c r="N99" s="159">
        <f t="shared" si="433"/>
        <v>13</v>
      </c>
      <c r="O99" s="159">
        <f t="shared" si="433"/>
        <v>22</v>
      </c>
      <c r="P99" s="159">
        <f t="shared" si="433"/>
        <v>36</v>
      </c>
      <c r="Q99" s="159">
        <f t="shared" si="433"/>
        <v>45</v>
      </c>
      <c r="R99" s="159">
        <f t="shared" si="433"/>
        <v>81</v>
      </c>
      <c r="S99" s="503">
        <f t="shared" ref="S99:BE99" si="434">SUM(S56,S65,S73,S92)</f>
        <v>0</v>
      </c>
      <c r="T99" s="159">
        <f t="shared" si="434"/>
        <v>0</v>
      </c>
      <c r="U99" s="159">
        <f t="shared" si="434"/>
        <v>0</v>
      </c>
      <c r="V99" s="159">
        <f t="shared" si="434"/>
        <v>0</v>
      </c>
      <c r="W99" s="159">
        <f t="shared" si="434"/>
        <v>0</v>
      </c>
      <c r="X99" s="159">
        <f t="shared" si="434"/>
        <v>0</v>
      </c>
      <c r="Y99" s="159">
        <f t="shared" si="434"/>
        <v>0</v>
      </c>
      <c r="Z99" s="159">
        <f t="shared" si="434"/>
        <v>0</v>
      </c>
      <c r="AA99" s="159">
        <f t="shared" si="434"/>
        <v>0</v>
      </c>
      <c r="AB99" s="159">
        <f t="shared" si="434"/>
        <v>0</v>
      </c>
      <c r="AC99" s="159">
        <f t="shared" si="434"/>
        <v>0</v>
      </c>
      <c r="AD99" s="159">
        <f t="shared" si="434"/>
        <v>0</v>
      </c>
      <c r="AE99" s="159">
        <f t="shared" si="434"/>
        <v>0</v>
      </c>
      <c r="AF99" s="503">
        <f t="shared" si="434"/>
        <v>0</v>
      </c>
      <c r="AG99" s="159">
        <f t="shared" si="434"/>
        <v>0</v>
      </c>
      <c r="AH99" s="159">
        <f t="shared" si="434"/>
        <v>0</v>
      </c>
      <c r="AI99" s="159">
        <f t="shared" si="434"/>
        <v>0</v>
      </c>
      <c r="AJ99" s="159">
        <f t="shared" si="434"/>
        <v>0</v>
      </c>
      <c r="AK99" s="159">
        <f t="shared" si="434"/>
        <v>0</v>
      </c>
      <c r="AL99" s="159">
        <f t="shared" si="434"/>
        <v>0</v>
      </c>
      <c r="AM99" s="159">
        <f t="shared" si="434"/>
        <v>0</v>
      </c>
      <c r="AN99" s="159">
        <f t="shared" si="434"/>
        <v>0</v>
      </c>
      <c r="AO99" s="159">
        <f t="shared" si="434"/>
        <v>0</v>
      </c>
      <c r="AP99" s="159">
        <f t="shared" si="434"/>
        <v>0</v>
      </c>
      <c r="AQ99" s="159">
        <f t="shared" si="434"/>
        <v>0</v>
      </c>
      <c r="AR99" s="159">
        <f t="shared" si="434"/>
        <v>0</v>
      </c>
      <c r="AS99" s="503">
        <f t="shared" si="434"/>
        <v>0</v>
      </c>
      <c r="AT99" s="159">
        <f t="shared" si="434"/>
        <v>0</v>
      </c>
      <c r="AU99" s="159">
        <f t="shared" si="434"/>
        <v>0</v>
      </c>
      <c r="AV99" s="159">
        <f t="shared" si="434"/>
        <v>0</v>
      </c>
      <c r="AW99" s="570">
        <f t="shared" si="434"/>
        <v>140</v>
      </c>
      <c r="AX99" s="570">
        <f t="shared" si="434"/>
        <v>169</v>
      </c>
      <c r="AY99" s="570">
        <f t="shared" si="434"/>
        <v>309</v>
      </c>
      <c r="AZ99" s="159"/>
      <c r="BA99" s="159"/>
      <c r="BB99" s="159">
        <f t="shared" si="434"/>
        <v>11</v>
      </c>
      <c r="BC99" s="159">
        <f t="shared" si="434"/>
        <v>2</v>
      </c>
      <c r="BD99" s="159">
        <f t="shared" si="434"/>
        <v>0</v>
      </c>
      <c r="BE99" s="159">
        <f t="shared" si="434"/>
        <v>2</v>
      </c>
      <c r="BF99" s="474"/>
      <c r="BG99" s="605">
        <f t="shared" si="406"/>
        <v>327</v>
      </c>
      <c r="BH99" s="533">
        <f t="shared" si="407"/>
        <v>76</v>
      </c>
      <c r="BI99" s="533">
        <f t="shared" si="408"/>
        <v>87</v>
      </c>
      <c r="BJ99" s="533">
        <f t="shared" si="409"/>
        <v>163</v>
      </c>
      <c r="BK99" s="533">
        <f t="shared" si="410"/>
        <v>19</v>
      </c>
      <c r="BL99" s="533">
        <f t="shared" si="411"/>
        <v>24</v>
      </c>
      <c r="BM99" s="533">
        <f t="shared" si="412"/>
        <v>43</v>
      </c>
      <c r="BN99" s="533">
        <f t="shared" si="413"/>
        <v>9</v>
      </c>
      <c r="BO99" s="533">
        <f t="shared" si="414"/>
        <v>13</v>
      </c>
      <c r="BP99" s="533">
        <f t="shared" si="415"/>
        <v>22</v>
      </c>
      <c r="BQ99" s="533">
        <f t="shared" si="416"/>
        <v>36</v>
      </c>
      <c r="BR99" s="533">
        <f t="shared" si="417"/>
        <v>45</v>
      </c>
      <c r="BS99" s="533">
        <f t="shared" si="418"/>
        <v>81</v>
      </c>
      <c r="BT99" s="533">
        <f t="shared" si="419"/>
        <v>0</v>
      </c>
      <c r="BU99" s="533">
        <f t="shared" si="420"/>
        <v>0</v>
      </c>
      <c r="BV99" s="533">
        <f t="shared" si="421"/>
        <v>0</v>
      </c>
      <c r="BW99" s="536">
        <f t="shared" si="422"/>
        <v>140</v>
      </c>
      <c r="BX99" s="536">
        <f t="shared" si="423"/>
        <v>169</v>
      </c>
      <c r="BY99" s="536">
        <f t="shared" si="424"/>
        <v>309</v>
      </c>
      <c r="BZ99" t="s">
        <v>74</v>
      </c>
      <c r="CA99" s="544">
        <f t="shared" si="425"/>
        <v>0</v>
      </c>
      <c r="CB99" s="544">
        <f t="shared" si="426"/>
        <v>0</v>
      </c>
      <c r="CC99" s="544">
        <f t="shared" si="427"/>
        <v>11</v>
      </c>
      <c r="CD99" s="544">
        <f t="shared" si="428"/>
        <v>2</v>
      </c>
      <c r="CE99" s="544">
        <f t="shared" si="429"/>
        <v>0</v>
      </c>
      <c r="CF99" s="544">
        <f t="shared" si="430"/>
        <v>2</v>
      </c>
    </row>
    <row r="100" spans="1:84">
      <c r="A100" s="149"/>
      <c r="B100" s="151"/>
      <c r="C100" s="151"/>
      <c r="D100" s="151"/>
      <c r="E100" s="288" t="s">
        <v>80</v>
      </c>
      <c r="F100" s="592">
        <f t="shared" ref="F100:R100" si="435">SUM(F57,F66,F74)</f>
        <v>277</v>
      </c>
      <c r="G100" s="159">
        <f t="shared" si="435"/>
        <v>57</v>
      </c>
      <c r="H100" s="159">
        <f t="shared" si="435"/>
        <v>75</v>
      </c>
      <c r="I100" s="159">
        <f t="shared" si="435"/>
        <v>132</v>
      </c>
      <c r="J100" s="159">
        <f t="shared" si="435"/>
        <v>19</v>
      </c>
      <c r="K100" s="159">
        <f t="shared" si="435"/>
        <v>27</v>
      </c>
      <c r="L100" s="159">
        <f t="shared" si="435"/>
        <v>46</v>
      </c>
      <c r="M100" s="159">
        <f t="shared" si="435"/>
        <v>8</v>
      </c>
      <c r="N100" s="159">
        <f t="shared" si="435"/>
        <v>4</v>
      </c>
      <c r="O100" s="159">
        <f t="shared" si="435"/>
        <v>12</v>
      </c>
      <c r="P100" s="159">
        <f t="shared" si="435"/>
        <v>35</v>
      </c>
      <c r="Q100" s="159">
        <f t="shared" si="435"/>
        <v>42</v>
      </c>
      <c r="R100" s="159">
        <f t="shared" si="435"/>
        <v>77</v>
      </c>
      <c r="S100" s="503">
        <f t="shared" ref="S100:BE100" si="436">SUM(S57,S66,S74)</f>
        <v>0</v>
      </c>
      <c r="T100" s="159">
        <f t="shared" si="436"/>
        <v>0</v>
      </c>
      <c r="U100" s="159">
        <f t="shared" si="436"/>
        <v>0</v>
      </c>
      <c r="V100" s="159">
        <f t="shared" si="436"/>
        <v>0</v>
      </c>
      <c r="W100" s="159">
        <f t="shared" si="436"/>
        <v>0</v>
      </c>
      <c r="X100" s="159">
        <f t="shared" si="436"/>
        <v>0</v>
      </c>
      <c r="Y100" s="159">
        <f t="shared" si="436"/>
        <v>0</v>
      </c>
      <c r="Z100" s="159">
        <f t="shared" si="436"/>
        <v>0</v>
      </c>
      <c r="AA100" s="159">
        <f t="shared" si="436"/>
        <v>0</v>
      </c>
      <c r="AB100" s="159">
        <f t="shared" si="436"/>
        <v>0</v>
      </c>
      <c r="AC100" s="159">
        <f t="shared" si="436"/>
        <v>0</v>
      </c>
      <c r="AD100" s="159">
        <f t="shared" si="436"/>
        <v>0</v>
      </c>
      <c r="AE100" s="159">
        <f t="shared" si="436"/>
        <v>0</v>
      </c>
      <c r="AF100" s="503">
        <f t="shared" si="436"/>
        <v>0</v>
      </c>
      <c r="AG100" s="159">
        <f t="shared" si="436"/>
        <v>0</v>
      </c>
      <c r="AH100" s="159">
        <f t="shared" si="436"/>
        <v>0</v>
      </c>
      <c r="AI100" s="159">
        <f t="shared" si="436"/>
        <v>0</v>
      </c>
      <c r="AJ100" s="159">
        <f t="shared" si="436"/>
        <v>0</v>
      </c>
      <c r="AK100" s="159">
        <f t="shared" si="436"/>
        <v>0</v>
      </c>
      <c r="AL100" s="159">
        <f t="shared" si="436"/>
        <v>0</v>
      </c>
      <c r="AM100" s="159">
        <f t="shared" si="436"/>
        <v>0</v>
      </c>
      <c r="AN100" s="159">
        <f t="shared" si="436"/>
        <v>0</v>
      </c>
      <c r="AO100" s="159">
        <f t="shared" si="436"/>
        <v>0</v>
      </c>
      <c r="AP100" s="159">
        <f t="shared" si="436"/>
        <v>0</v>
      </c>
      <c r="AQ100" s="159">
        <f t="shared" si="436"/>
        <v>0</v>
      </c>
      <c r="AR100" s="159">
        <f t="shared" si="436"/>
        <v>0</v>
      </c>
      <c r="AS100" s="503">
        <f t="shared" si="436"/>
        <v>0</v>
      </c>
      <c r="AT100" s="159">
        <f t="shared" si="436"/>
        <v>0</v>
      </c>
      <c r="AU100" s="159">
        <f t="shared" si="436"/>
        <v>0</v>
      </c>
      <c r="AV100" s="159">
        <f t="shared" si="436"/>
        <v>0</v>
      </c>
      <c r="AW100" s="570">
        <f t="shared" si="436"/>
        <v>119</v>
      </c>
      <c r="AX100" s="570">
        <f t="shared" si="436"/>
        <v>148</v>
      </c>
      <c r="AY100" s="570">
        <f t="shared" si="436"/>
        <v>267</v>
      </c>
      <c r="AZ100" s="159">
        <f t="shared" si="436"/>
        <v>4</v>
      </c>
      <c r="BA100" s="159">
        <f t="shared" si="436"/>
        <v>1</v>
      </c>
      <c r="BB100" s="159">
        <f t="shared" si="436"/>
        <v>5</v>
      </c>
      <c r="BC100" s="159">
        <f t="shared" si="436"/>
        <v>2</v>
      </c>
      <c r="BD100" s="159">
        <f t="shared" si="436"/>
        <v>2</v>
      </c>
      <c r="BE100" s="159">
        <f t="shared" si="436"/>
        <v>4</v>
      </c>
      <c r="BF100" s="474"/>
      <c r="BG100" s="605">
        <f t="shared" si="406"/>
        <v>277</v>
      </c>
      <c r="BH100" s="533">
        <f t="shared" si="407"/>
        <v>57</v>
      </c>
      <c r="BI100" s="533">
        <f t="shared" si="408"/>
        <v>75</v>
      </c>
      <c r="BJ100" s="533">
        <f t="shared" si="409"/>
        <v>132</v>
      </c>
      <c r="BK100" s="533">
        <f t="shared" si="410"/>
        <v>19</v>
      </c>
      <c r="BL100" s="533">
        <f t="shared" si="411"/>
        <v>27</v>
      </c>
      <c r="BM100" s="533">
        <f t="shared" si="412"/>
        <v>46</v>
      </c>
      <c r="BN100" s="533">
        <f t="shared" si="413"/>
        <v>8</v>
      </c>
      <c r="BO100" s="533">
        <f t="shared" si="414"/>
        <v>4</v>
      </c>
      <c r="BP100" s="533">
        <f t="shared" si="415"/>
        <v>12</v>
      </c>
      <c r="BQ100" s="533">
        <f t="shared" si="416"/>
        <v>35</v>
      </c>
      <c r="BR100" s="533">
        <f t="shared" si="417"/>
        <v>42</v>
      </c>
      <c r="BS100" s="533">
        <f t="shared" si="418"/>
        <v>77</v>
      </c>
      <c r="BT100" s="533">
        <f t="shared" si="419"/>
        <v>0</v>
      </c>
      <c r="BU100" s="533">
        <f t="shared" si="420"/>
        <v>0</v>
      </c>
      <c r="BV100" s="533">
        <f t="shared" si="421"/>
        <v>0</v>
      </c>
      <c r="BW100" s="536">
        <f t="shared" si="422"/>
        <v>119</v>
      </c>
      <c r="BX100" s="536">
        <f t="shared" si="423"/>
        <v>148</v>
      </c>
      <c r="BY100" s="536">
        <f t="shared" si="424"/>
        <v>267</v>
      </c>
      <c r="BZ100" t="s">
        <v>74</v>
      </c>
      <c r="CA100" s="544">
        <f t="shared" si="425"/>
        <v>4</v>
      </c>
      <c r="CB100" s="544">
        <f t="shared" si="426"/>
        <v>1</v>
      </c>
      <c r="CC100" s="544">
        <f t="shared" si="427"/>
        <v>5</v>
      </c>
      <c r="CD100" s="544">
        <f t="shared" si="428"/>
        <v>2</v>
      </c>
      <c r="CE100" s="544">
        <f t="shared" si="429"/>
        <v>2</v>
      </c>
      <c r="CF100" s="544">
        <f t="shared" si="430"/>
        <v>4</v>
      </c>
    </row>
    <row r="101" spans="1:84">
      <c r="A101" s="149"/>
      <c r="B101" s="151"/>
      <c r="C101" s="151"/>
      <c r="D101" s="151"/>
      <c r="E101" s="288" t="s">
        <v>83</v>
      </c>
      <c r="F101" s="592">
        <f t="shared" ref="F101:R101" si="437">SUM(F58,F67,F75)</f>
        <v>137</v>
      </c>
      <c r="G101" s="159">
        <f t="shared" si="437"/>
        <v>43</v>
      </c>
      <c r="H101" s="159">
        <f t="shared" si="437"/>
        <v>23</v>
      </c>
      <c r="I101" s="159">
        <f t="shared" si="437"/>
        <v>66</v>
      </c>
      <c r="J101" s="159">
        <f t="shared" si="437"/>
        <v>17</v>
      </c>
      <c r="K101" s="159">
        <f t="shared" si="437"/>
        <v>5</v>
      </c>
      <c r="L101" s="159">
        <f t="shared" si="437"/>
        <v>22</v>
      </c>
      <c r="M101" s="159">
        <f t="shared" si="437"/>
        <v>2</v>
      </c>
      <c r="N101" s="159">
        <f t="shared" si="437"/>
        <v>5</v>
      </c>
      <c r="O101" s="159">
        <f t="shared" si="437"/>
        <v>7</v>
      </c>
      <c r="P101" s="159">
        <f t="shared" si="437"/>
        <v>31</v>
      </c>
      <c r="Q101" s="159">
        <f t="shared" si="437"/>
        <v>7</v>
      </c>
      <c r="R101" s="159">
        <f t="shared" si="437"/>
        <v>38</v>
      </c>
      <c r="S101" s="503">
        <f t="shared" ref="S101:BE101" si="438">SUM(S58,S67,S75)</f>
        <v>0</v>
      </c>
      <c r="T101" s="159">
        <f t="shared" si="438"/>
        <v>0</v>
      </c>
      <c r="U101" s="159">
        <f t="shared" si="438"/>
        <v>0</v>
      </c>
      <c r="V101" s="159">
        <f t="shared" si="438"/>
        <v>0</v>
      </c>
      <c r="W101" s="159">
        <f t="shared" si="438"/>
        <v>0</v>
      </c>
      <c r="X101" s="159">
        <f t="shared" si="438"/>
        <v>0</v>
      </c>
      <c r="Y101" s="159">
        <f t="shared" si="438"/>
        <v>0</v>
      </c>
      <c r="Z101" s="159">
        <f t="shared" si="438"/>
        <v>0</v>
      </c>
      <c r="AA101" s="159">
        <f t="shared" si="438"/>
        <v>0</v>
      </c>
      <c r="AB101" s="159">
        <f t="shared" si="438"/>
        <v>0</v>
      </c>
      <c r="AC101" s="159">
        <f t="shared" si="438"/>
        <v>0</v>
      </c>
      <c r="AD101" s="159">
        <f t="shared" si="438"/>
        <v>0</v>
      </c>
      <c r="AE101" s="159">
        <f t="shared" si="438"/>
        <v>0</v>
      </c>
      <c r="AF101" s="503">
        <f t="shared" si="438"/>
        <v>0</v>
      </c>
      <c r="AG101" s="159">
        <f t="shared" si="438"/>
        <v>0</v>
      </c>
      <c r="AH101" s="159">
        <f t="shared" si="438"/>
        <v>0</v>
      </c>
      <c r="AI101" s="159">
        <f t="shared" si="438"/>
        <v>0</v>
      </c>
      <c r="AJ101" s="159">
        <f t="shared" si="438"/>
        <v>0</v>
      </c>
      <c r="AK101" s="159">
        <f t="shared" si="438"/>
        <v>0</v>
      </c>
      <c r="AL101" s="159">
        <f t="shared" si="438"/>
        <v>0</v>
      </c>
      <c r="AM101" s="159">
        <f t="shared" si="438"/>
        <v>0</v>
      </c>
      <c r="AN101" s="159">
        <f t="shared" si="438"/>
        <v>0</v>
      </c>
      <c r="AO101" s="159">
        <f t="shared" si="438"/>
        <v>0</v>
      </c>
      <c r="AP101" s="159">
        <f t="shared" si="438"/>
        <v>0</v>
      </c>
      <c r="AQ101" s="159">
        <f t="shared" si="438"/>
        <v>0</v>
      </c>
      <c r="AR101" s="159">
        <f t="shared" si="438"/>
        <v>0</v>
      </c>
      <c r="AS101" s="503">
        <f t="shared" si="438"/>
        <v>0</v>
      </c>
      <c r="AT101" s="159">
        <f t="shared" si="438"/>
        <v>4</v>
      </c>
      <c r="AU101" s="159">
        <f t="shared" si="438"/>
        <v>0</v>
      </c>
      <c r="AV101" s="159">
        <f t="shared" si="438"/>
        <v>4</v>
      </c>
      <c r="AW101" s="570">
        <f t="shared" si="438"/>
        <v>97</v>
      </c>
      <c r="AX101" s="570">
        <f t="shared" si="438"/>
        <v>40</v>
      </c>
      <c r="AY101" s="570">
        <f t="shared" si="438"/>
        <v>137</v>
      </c>
      <c r="AZ101" s="159">
        <f t="shared" si="438"/>
        <v>3</v>
      </c>
      <c r="BA101" s="159">
        <f t="shared" si="438"/>
        <v>0</v>
      </c>
      <c r="BB101" s="159">
        <f t="shared" si="438"/>
        <v>3</v>
      </c>
      <c r="BC101" s="159">
        <f t="shared" si="438"/>
        <v>1</v>
      </c>
      <c r="BD101" s="159">
        <f t="shared" si="438"/>
        <v>1</v>
      </c>
      <c r="BE101" s="159">
        <f t="shared" si="438"/>
        <v>2</v>
      </c>
      <c r="BF101" s="474"/>
      <c r="BG101" s="605">
        <f t="shared" si="406"/>
        <v>137</v>
      </c>
      <c r="BH101" s="533">
        <f t="shared" si="407"/>
        <v>43</v>
      </c>
      <c r="BI101" s="533">
        <f t="shared" si="408"/>
        <v>23</v>
      </c>
      <c r="BJ101" s="533">
        <f t="shared" si="409"/>
        <v>66</v>
      </c>
      <c r="BK101" s="533">
        <f t="shared" si="410"/>
        <v>17</v>
      </c>
      <c r="BL101" s="533">
        <f t="shared" si="411"/>
        <v>5</v>
      </c>
      <c r="BM101" s="533">
        <f t="shared" si="412"/>
        <v>22</v>
      </c>
      <c r="BN101" s="533">
        <f t="shared" si="413"/>
        <v>2</v>
      </c>
      <c r="BO101" s="533">
        <f t="shared" si="414"/>
        <v>5</v>
      </c>
      <c r="BP101" s="533">
        <f t="shared" si="415"/>
        <v>7</v>
      </c>
      <c r="BQ101" s="533">
        <f t="shared" si="416"/>
        <v>31</v>
      </c>
      <c r="BR101" s="533">
        <f t="shared" si="417"/>
        <v>7</v>
      </c>
      <c r="BS101" s="533">
        <f t="shared" si="418"/>
        <v>38</v>
      </c>
      <c r="BT101" s="533">
        <f t="shared" si="419"/>
        <v>4</v>
      </c>
      <c r="BU101" s="533">
        <f t="shared" si="420"/>
        <v>0</v>
      </c>
      <c r="BV101" s="533">
        <f t="shared" si="421"/>
        <v>4</v>
      </c>
      <c r="BW101" s="536">
        <f t="shared" si="422"/>
        <v>97</v>
      </c>
      <c r="BX101" s="536">
        <f t="shared" si="423"/>
        <v>40</v>
      </c>
      <c r="BY101" s="536">
        <f t="shared" si="424"/>
        <v>137</v>
      </c>
      <c r="BZ101" t="s">
        <v>74</v>
      </c>
      <c r="CA101" s="544">
        <f t="shared" si="425"/>
        <v>3</v>
      </c>
      <c r="CB101" s="544">
        <f t="shared" si="426"/>
        <v>0</v>
      </c>
      <c r="CC101" s="544">
        <f t="shared" si="427"/>
        <v>3</v>
      </c>
      <c r="CD101" s="544">
        <f t="shared" si="428"/>
        <v>1</v>
      </c>
      <c r="CE101" s="544">
        <f t="shared" si="429"/>
        <v>1</v>
      </c>
      <c r="CF101" s="544">
        <f t="shared" si="430"/>
        <v>2</v>
      </c>
    </row>
    <row r="102" spans="1:84" s="10" customFormat="1">
      <c r="A102" s="151"/>
      <c r="B102" s="151"/>
      <c r="C102" s="151"/>
      <c r="D102" s="151"/>
      <c r="E102" s="375" t="s">
        <v>436</v>
      </c>
      <c r="F102" s="592">
        <f t="shared" ref="F102:R102" si="439">SUM(F59,F68,F76)</f>
        <v>1204</v>
      </c>
      <c r="G102" s="168">
        <f t="shared" si="439"/>
        <v>294</v>
      </c>
      <c r="H102" s="168">
        <f t="shared" si="439"/>
        <v>303</v>
      </c>
      <c r="I102" s="168">
        <f t="shared" si="439"/>
        <v>597</v>
      </c>
      <c r="J102" s="168">
        <f t="shared" si="439"/>
        <v>90</v>
      </c>
      <c r="K102" s="168">
        <f t="shared" si="439"/>
        <v>89</v>
      </c>
      <c r="L102" s="168">
        <f t="shared" si="439"/>
        <v>179</v>
      </c>
      <c r="M102" s="168">
        <f t="shared" si="439"/>
        <v>34</v>
      </c>
      <c r="N102" s="168">
        <f t="shared" si="439"/>
        <v>32</v>
      </c>
      <c r="O102" s="168">
        <f t="shared" si="439"/>
        <v>66</v>
      </c>
      <c r="P102" s="168">
        <f t="shared" si="439"/>
        <v>164</v>
      </c>
      <c r="Q102" s="168">
        <f t="shared" si="439"/>
        <v>149</v>
      </c>
      <c r="R102" s="168">
        <f t="shared" si="439"/>
        <v>313</v>
      </c>
      <c r="S102" s="502">
        <f t="shared" ref="S102:BE102" si="440">SUM(S59,S68,S76)</f>
        <v>0</v>
      </c>
      <c r="T102" s="168">
        <f t="shared" si="440"/>
        <v>0</v>
      </c>
      <c r="U102" s="168">
        <f t="shared" si="440"/>
        <v>0</v>
      </c>
      <c r="V102" s="168">
        <f t="shared" si="440"/>
        <v>0</v>
      </c>
      <c r="W102" s="168">
        <f t="shared" si="440"/>
        <v>0</v>
      </c>
      <c r="X102" s="168">
        <f t="shared" si="440"/>
        <v>0</v>
      </c>
      <c r="Y102" s="168">
        <f t="shared" si="440"/>
        <v>0</v>
      </c>
      <c r="Z102" s="168">
        <f t="shared" si="440"/>
        <v>0</v>
      </c>
      <c r="AA102" s="168">
        <f t="shared" si="440"/>
        <v>0</v>
      </c>
      <c r="AB102" s="168">
        <f t="shared" si="440"/>
        <v>0</v>
      </c>
      <c r="AC102" s="168">
        <f t="shared" si="440"/>
        <v>0</v>
      </c>
      <c r="AD102" s="168">
        <f t="shared" si="440"/>
        <v>0</v>
      </c>
      <c r="AE102" s="168">
        <f t="shared" si="440"/>
        <v>0</v>
      </c>
      <c r="AF102" s="502">
        <f t="shared" si="440"/>
        <v>0</v>
      </c>
      <c r="AG102" s="168">
        <f t="shared" si="440"/>
        <v>0</v>
      </c>
      <c r="AH102" s="168">
        <f t="shared" si="440"/>
        <v>0</v>
      </c>
      <c r="AI102" s="168">
        <f t="shared" si="440"/>
        <v>0</v>
      </c>
      <c r="AJ102" s="168">
        <f t="shared" si="440"/>
        <v>0</v>
      </c>
      <c r="AK102" s="168">
        <f t="shared" si="440"/>
        <v>0</v>
      </c>
      <c r="AL102" s="168">
        <f t="shared" si="440"/>
        <v>0</v>
      </c>
      <c r="AM102" s="168">
        <f t="shared" si="440"/>
        <v>0</v>
      </c>
      <c r="AN102" s="168">
        <f t="shared" si="440"/>
        <v>0</v>
      </c>
      <c r="AO102" s="168">
        <f t="shared" si="440"/>
        <v>0</v>
      </c>
      <c r="AP102" s="168">
        <f t="shared" si="440"/>
        <v>0</v>
      </c>
      <c r="AQ102" s="168">
        <f t="shared" si="440"/>
        <v>0</v>
      </c>
      <c r="AR102" s="168">
        <f t="shared" si="440"/>
        <v>0</v>
      </c>
      <c r="AS102" s="502">
        <f t="shared" si="440"/>
        <v>0</v>
      </c>
      <c r="AT102" s="168">
        <f t="shared" si="440"/>
        <v>9</v>
      </c>
      <c r="AU102" s="168">
        <f t="shared" si="440"/>
        <v>3</v>
      </c>
      <c r="AV102" s="168">
        <f t="shared" si="440"/>
        <v>12</v>
      </c>
      <c r="AW102" s="569">
        <f t="shared" si="440"/>
        <v>591</v>
      </c>
      <c r="AX102" s="569">
        <f t="shared" si="440"/>
        <v>576</v>
      </c>
      <c r="AY102" s="569">
        <f t="shared" si="440"/>
        <v>1167</v>
      </c>
      <c r="AZ102" s="168">
        <f t="shared" si="440"/>
        <v>17</v>
      </c>
      <c r="BA102" s="168">
        <f t="shared" si="440"/>
        <v>9</v>
      </c>
      <c r="BB102" s="168">
        <f t="shared" si="440"/>
        <v>26</v>
      </c>
      <c r="BC102" s="168">
        <f t="shared" si="440"/>
        <v>9</v>
      </c>
      <c r="BD102" s="168">
        <f t="shared" si="440"/>
        <v>5</v>
      </c>
      <c r="BE102" s="168">
        <f t="shared" si="440"/>
        <v>14</v>
      </c>
      <c r="BF102" s="523"/>
      <c r="BG102" s="605">
        <f t="shared" si="406"/>
        <v>1204</v>
      </c>
      <c r="BH102" s="533">
        <f t="shared" si="407"/>
        <v>294</v>
      </c>
      <c r="BI102" s="533">
        <f t="shared" si="408"/>
        <v>303</v>
      </c>
      <c r="BJ102" s="533">
        <f t="shared" si="409"/>
        <v>597</v>
      </c>
      <c r="BK102" s="533">
        <f t="shared" si="410"/>
        <v>90</v>
      </c>
      <c r="BL102" s="533">
        <f t="shared" si="411"/>
        <v>89</v>
      </c>
      <c r="BM102" s="533">
        <f t="shared" si="412"/>
        <v>179</v>
      </c>
      <c r="BN102" s="533">
        <f t="shared" si="413"/>
        <v>34</v>
      </c>
      <c r="BO102" s="533">
        <f t="shared" si="414"/>
        <v>32</v>
      </c>
      <c r="BP102" s="533">
        <f t="shared" si="415"/>
        <v>66</v>
      </c>
      <c r="BQ102" s="533">
        <f t="shared" si="416"/>
        <v>164</v>
      </c>
      <c r="BR102" s="533">
        <f t="shared" si="417"/>
        <v>149</v>
      </c>
      <c r="BS102" s="533">
        <f t="shared" si="418"/>
        <v>313</v>
      </c>
      <c r="BT102" s="533">
        <f t="shared" si="419"/>
        <v>9</v>
      </c>
      <c r="BU102" s="533">
        <f t="shared" si="420"/>
        <v>3</v>
      </c>
      <c r="BV102" s="533">
        <f t="shared" si="421"/>
        <v>12</v>
      </c>
      <c r="BW102" s="536">
        <f t="shared" si="422"/>
        <v>591</v>
      </c>
      <c r="BX102" s="536">
        <f t="shared" si="423"/>
        <v>576</v>
      </c>
      <c r="BY102" s="536">
        <f t="shared" si="424"/>
        <v>1167</v>
      </c>
      <c r="BZ102" t="s">
        <v>74</v>
      </c>
      <c r="CA102" s="544">
        <f t="shared" si="425"/>
        <v>17</v>
      </c>
      <c r="CB102" s="544">
        <f t="shared" si="426"/>
        <v>9</v>
      </c>
      <c r="CC102" s="544">
        <f t="shared" si="427"/>
        <v>26</v>
      </c>
      <c r="CD102" s="544">
        <f t="shared" si="428"/>
        <v>9</v>
      </c>
      <c r="CE102" s="544">
        <f t="shared" si="429"/>
        <v>5</v>
      </c>
      <c r="CF102" s="544">
        <f t="shared" si="430"/>
        <v>14</v>
      </c>
    </row>
    <row r="103" spans="1:84">
      <c r="A103" s="149"/>
      <c r="B103" s="149"/>
      <c r="C103" s="151"/>
      <c r="D103" s="151"/>
      <c r="E103" s="288"/>
      <c r="F103" s="591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503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503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503"/>
      <c r="AT103" s="159"/>
      <c r="AU103" s="159"/>
      <c r="AV103" s="159"/>
      <c r="AW103" s="570"/>
      <c r="AX103" s="570"/>
      <c r="AY103" s="570"/>
      <c r="AZ103" s="159"/>
      <c r="BA103" s="159"/>
      <c r="BB103" s="159"/>
      <c r="BC103" s="159"/>
      <c r="BD103" s="159"/>
      <c r="BE103" s="159"/>
      <c r="BF103" s="474"/>
    </row>
    <row r="104" spans="1:84">
      <c r="A104" s="149"/>
      <c r="B104" s="151"/>
      <c r="C104" s="151"/>
      <c r="D104" s="151"/>
      <c r="E104" s="288"/>
      <c r="F104" s="589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501"/>
      <c r="T104" s="276"/>
      <c r="U104" s="276"/>
      <c r="V104" s="276"/>
      <c r="W104" s="276"/>
      <c r="X104" s="276"/>
      <c r="Y104" s="276"/>
      <c r="Z104" s="276"/>
      <c r="AA104" s="276"/>
      <c r="AB104" s="276"/>
      <c r="AC104" s="276"/>
      <c r="AD104" s="276"/>
      <c r="AE104" s="276"/>
      <c r="AF104" s="501"/>
      <c r="AG104" s="276"/>
      <c r="AH104" s="276"/>
      <c r="AI104" s="276"/>
      <c r="AJ104" s="276"/>
      <c r="AK104" s="276"/>
      <c r="AL104" s="276"/>
      <c r="AM104" s="276"/>
      <c r="AN104" s="276"/>
      <c r="AO104" s="276"/>
      <c r="AP104" s="276"/>
      <c r="AQ104" s="276"/>
      <c r="AR104" s="276"/>
      <c r="AS104" s="501"/>
      <c r="AT104" s="276"/>
      <c r="AU104" s="276"/>
      <c r="AV104" s="276"/>
      <c r="AW104" s="568"/>
      <c r="AX104" s="568"/>
      <c r="AY104" s="568"/>
      <c r="AZ104" s="159" t="s">
        <v>74</v>
      </c>
      <c r="BA104" s="159"/>
      <c r="BB104" s="159"/>
      <c r="BC104" s="276"/>
      <c r="BD104" s="276"/>
      <c r="BE104" s="276"/>
      <c r="BF104" s="522"/>
    </row>
    <row r="105" spans="1:84">
      <c r="A105" s="149"/>
      <c r="B105" s="151" t="s">
        <v>88</v>
      </c>
      <c r="C105" s="151"/>
      <c r="D105" s="151"/>
      <c r="E105" s="288"/>
      <c r="F105" s="592"/>
      <c r="G105" s="159"/>
      <c r="H105" s="159"/>
      <c r="I105" s="275"/>
      <c r="J105" s="159"/>
      <c r="K105" s="159"/>
      <c r="L105" s="275"/>
      <c r="M105" s="159"/>
      <c r="N105" s="159"/>
      <c r="O105" s="275"/>
      <c r="P105" s="159"/>
      <c r="Q105" s="159"/>
      <c r="R105" s="275"/>
      <c r="S105" s="500"/>
      <c r="T105" s="275"/>
      <c r="U105" s="275"/>
      <c r="V105" s="275"/>
      <c r="W105" s="275"/>
      <c r="X105" s="275"/>
      <c r="Y105" s="275"/>
      <c r="Z105" s="275"/>
      <c r="AA105" s="275"/>
      <c r="AB105" s="275"/>
      <c r="AC105" s="275"/>
      <c r="AD105" s="275"/>
      <c r="AE105" s="275"/>
      <c r="AF105" s="500"/>
      <c r="AG105" s="275"/>
      <c r="AH105" s="275"/>
      <c r="AI105" s="275"/>
      <c r="AJ105" s="275"/>
      <c r="AK105" s="275"/>
      <c r="AL105" s="275"/>
      <c r="AM105" s="275"/>
      <c r="AN105" s="275"/>
      <c r="AO105" s="275"/>
      <c r="AP105" s="275"/>
      <c r="AQ105" s="275"/>
      <c r="AR105" s="275"/>
      <c r="AS105" s="500"/>
      <c r="AT105" s="275"/>
      <c r="AU105" s="275"/>
      <c r="AV105" s="275"/>
      <c r="AW105" s="567"/>
      <c r="AX105" s="567"/>
      <c r="AY105" s="567"/>
      <c r="AZ105" s="159"/>
      <c r="BA105" s="159"/>
      <c r="BB105" s="159"/>
      <c r="BC105" s="275"/>
      <c r="BD105" s="275"/>
      <c r="BE105" s="275"/>
      <c r="BF105" s="521"/>
    </row>
    <row r="106" spans="1:84" ht="12.75" customHeight="1">
      <c r="A106" s="149" t="s">
        <v>89</v>
      </c>
      <c r="B106" s="151" t="s">
        <v>771</v>
      </c>
      <c r="C106" s="151"/>
      <c r="D106" s="151"/>
      <c r="E106" s="377" t="s">
        <v>76</v>
      </c>
      <c r="F106" s="592"/>
      <c r="G106" s="159"/>
      <c r="H106" s="159"/>
      <c r="I106" s="275"/>
      <c r="J106" s="159"/>
      <c r="K106" s="159"/>
      <c r="L106" s="275"/>
      <c r="M106" s="159"/>
      <c r="N106" s="159"/>
      <c r="O106" s="275"/>
      <c r="P106" s="159"/>
      <c r="Q106" s="159"/>
      <c r="R106" s="275"/>
      <c r="S106" s="500"/>
      <c r="T106" s="275"/>
      <c r="U106" s="275"/>
      <c r="V106" s="275"/>
      <c r="W106" s="275"/>
      <c r="X106" s="275"/>
      <c r="Y106" s="275"/>
      <c r="Z106" s="275"/>
      <c r="AA106" s="275"/>
      <c r="AB106" s="275"/>
      <c r="AC106" s="275"/>
      <c r="AD106" s="275"/>
      <c r="AE106" s="275"/>
      <c r="AF106" s="500"/>
      <c r="AG106" s="275"/>
      <c r="AH106" s="275"/>
      <c r="AI106" s="275"/>
      <c r="AJ106" s="275"/>
      <c r="AK106" s="275"/>
      <c r="AL106" s="275"/>
      <c r="AM106" s="275"/>
      <c r="AN106" s="275"/>
      <c r="AO106" s="275"/>
      <c r="AP106" s="275"/>
      <c r="AQ106" s="275"/>
      <c r="AR106" s="275"/>
      <c r="AS106" s="500"/>
      <c r="AT106" s="275"/>
      <c r="AU106" s="275"/>
      <c r="AV106" s="275"/>
      <c r="AW106" s="567"/>
      <c r="AX106" s="567"/>
      <c r="AY106" s="567"/>
      <c r="AZ106" s="159"/>
      <c r="BA106" s="159"/>
      <c r="BB106" s="159"/>
      <c r="BC106" s="275"/>
      <c r="BD106" s="275"/>
      <c r="BE106" s="275"/>
      <c r="BF106" s="521"/>
    </row>
    <row r="107" spans="1:84">
      <c r="A107" s="149"/>
      <c r="B107" s="151"/>
      <c r="C107" s="151"/>
      <c r="D107" s="151"/>
      <c r="E107" s="288" t="s">
        <v>77</v>
      </c>
      <c r="F107" s="593">
        <v>614</v>
      </c>
      <c r="G107" s="159">
        <v>186</v>
      </c>
      <c r="H107" s="159">
        <v>49</v>
      </c>
      <c r="I107" s="275">
        <f>SUM(G107:H107)</f>
        <v>235</v>
      </c>
      <c r="J107" s="159">
        <v>79</v>
      </c>
      <c r="K107" s="159">
        <v>16</v>
      </c>
      <c r="L107" s="275">
        <f>SUM(J107:K107)</f>
        <v>95</v>
      </c>
      <c r="M107" s="159">
        <v>33</v>
      </c>
      <c r="N107" s="159">
        <v>8</v>
      </c>
      <c r="O107" s="275">
        <f>SUM(M107:N107)</f>
        <v>41</v>
      </c>
      <c r="P107" s="159">
        <v>207</v>
      </c>
      <c r="Q107" s="159">
        <v>15</v>
      </c>
      <c r="R107" s="275">
        <f>SUM(P107:Q107)</f>
        <v>222</v>
      </c>
      <c r="S107" s="500"/>
      <c r="T107" s="275">
        <v>56</v>
      </c>
      <c r="U107" s="275">
        <v>12</v>
      </c>
      <c r="V107" s="275">
        <f>SUM(T107:U107)</f>
        <v>68</v>
      </c>
      <c r="W107" s="275"/>
      <c r="X107" s="275"/>
      <c r="Y107" s="275">
        <f>SUM(W107:X107)</f>
        <v>0</v>
      </c>
      <c r="Z107" s="275"/>
      <c r="AA107" s="275"/>
      <c r="AB107" s="275">
        <f>SUM(Z107:AA107)</f>
        <v>0</v>
      </c>
      <c r="AC107" s="275">
        <v>16</v>
      </c>
      <c r="AD107" s="275">
        <v>4</v>
      </c>
      <c r="AE107" s="275">
        <f>SUM(AC107:AD107)</f>
        <v>20</v>
      </c>
      <c r="AF107" s="500"/>
      <c r="AG107" s="275">
        <v>2</v>
      </c>
      <c r="AH107" s="275">
        <v>6</v>
      </c>
      <c r="AI107" s="275">
        <f>SUM(AG107:AH107)</f>
        <v>8</v>
      </c>
      <c r="AJ107" s="275">
        <v>2</v>
      </c>
      <c r="AK107" s="275">
        <v>1</v>
      </c>
      <c r="AL107" s="275">
        <f>SUM(AJ107:AK107)</f>
        <v>3</v>
      </c>
      <c r="AM107" s="275"/>
      <c r="AN107" s="275"/>
      <c r="AO107" s="275">
        <f>SUM(AM107:AN107)</f>
        <v>0</v>
      </c>
      <c r="AP107" s="275">
        <v>5</v>
      </c>
      <c r="AQ107" s="275">
        <v>4</v>
      </c>
      <c r="AR107" s="275">
        <f>SUM(AP107:AQ107)</f>
        <v>9</v>
      </c>
      <c r="AS107" s="500"/>
      <c r="AT107" s="275">
        <v>4</v>
      </c>
      <c r="AU107" s="275">
        <v>2</v>
      </c>
      <c r="AV107" s="275">
        <f>SUM(AT107:AU107)</f>
        <v>6</v>
      </c>
      <c r="AW107" s="567">
        <f t="shared" ref="AW107:AY109" si="441">SUM(G107,J107,M107,P107,T107,W107,Z107,AC107,AG107,AJ107,AM107,AP107,AT107)</f>
        <v>590</v>
      </c>
      <c r="AX107" s="567">
        <f t="shared" si="441"/>
        <v>117</v>
      </c>
      <c r="AY107" s="567">
        <f t="shared" si="441"/>
        <v>707</v>
      </c>
      <c r="AZ107" s="159"/>
      <c r="BA107" s="159"/>
      <c r="BB107" s="275">
        <f>SUM(AZ107:BA107)</f>
        <v>0</v>
      </c>
      <c r="BC107" s="275">
        <v>15</v>
      </c>
      <c r="BD107" s="275">
        <v>1</v>
      </c>
      <c r="BE107" s="275">
        <f>SUM(BC107:BD107)</f>
        <v>16</v>
      </c>
      <c r="BF107" s="521"/>
      <c r="BG107" s="605">
        <f>SUM(F107,S107,AF107,AS107)</f>
        <v>614</v>
      </c>
      <c r="BH107" s="533">
        <f>SUM(G107,T107,AG107)</f>
        <v>244</v>
      </c>
      <c r="BI107" s="533">
        <f t="shared" ref="BI107:BI110" si="442">SUM(H107,U107,AH107)</f>
        <v>67</v>
      </c>
      <c r="BJ107" s="533">
        <f t="shared" ref="BJ107:BJ110" si="443">SUM(I107,V107,AI107)</f>
        <v>311</v>
      </c>
      <c r="BK107" s="533">
        <f t="shared" ref="BK107:BK110" si="444">SUM(J107,W107,AJ107)</f>
        <v>81</v>
      </c>
      <c r="BL107" s="533">
        <f t="shared" ref="BL107:BL110" si="445">SUM(K107,X107,AK107)</f>
        <v>17</v>
      </c>
      <c r="BM107" s="533">
        <f t="shared" ref="BM107:BM110" si="446">SUM(L107,Y107,AL107)</f>
        <v>98</v>
      </c>
      <c r="BN107" s="533">
        <f>SUM(M107,Z107,AM107)</f>
        <v>33</v>
      </c>
      <c r="BO107" s="533">
        <f t="shared" ref="BO107:BO110" si="447">SUM(N107,AA107,AN107)</f>
        <v>8</v>
      </c>
      <c r="BP107" s="533">
        <f t="shared" ref="BP107:BP110" si="448">SUM(O107,AB107,AO107)</f>
        <v>41</v>
      </c>
      <c r="BQ107" s="533">
        <f t="shared" ref="BQ107:BQ110" si="449">SUM(P107,AC107,AP107)</f>
        <v>228</v>
      </c>
      <c r="BR107" s="533">
        <f t="shared" ref="BR107:BR110" si="450">SUM(Q107,AD107,AQ107)</f>
        <v>23</v>
      </c>
      <c r="BS107" s="533">
        <f t="shared" ref="BS107:BS110" si="451">SUM(R107,AE107,AR107)</f>
        <v>251</v>
      </c>
      <c r="BT107" s="533">
        <f>AT107</f>
        <v>4</v>
      </c>
      <c r="BU107" s="533">
        <f t="shared" ref="BU107:BU110" si="452">AU107</f>
        <v>2</v>
      </c>
      <c r="BV107" s="533">
        <f t="shared" ref="BV107:BV110" si="453">AV107</f>
        <v>6</v>
      </c>
      <c r="BW107" s="536">
        <f>SUM(BH107,BK107,BN107,BQ107,BT107)</f>
        <v>590</v>
      </c>
      <c r="BX107" s="536">
        <f t="shared" ref="BX107:BX110" si="454">SUM(BI107,BL107,BO107,BR107,BU107)</f>
        <v>117</v>
      </c>
      <c r="BY107" s="536">
        <f t="shared" ref="BY107:BY110" si="455">SUM(BJ107,BM107,BP107,BS107,BV107)</f>
        <v>707</v>
      </c>
      <c r="BZ107" t="s">
        <v>74</v>
      </c>
      <c r="CA107" s="544">
        <f>AZ107</f>
        <v>0</v>
      </c>
      <c r="CB107" s="544">
        <f t="shared" ref="CB107:CB110" si="456">BA107</f>
        <v>0</v>
      </c>
      <c r="CC107" s="544">
        <f t="shared" ref="CC107:CC110" si="457">BB107</f>
        <v>0</v>
      </c>
      <c r="CD107" s="544">
        <f>BC107</f>
        <v>15</v>
      </c>
      <c r="CE107" s="544">
        <f t="shared" ref="CE107:CE110" si="458">BD107</f>
        <v>1</v>
      </c>
      <c r="CF107" s="544">
        <f t="shared" ref="CF107:CF110" si="459">BE107</f>
        <v>16</v>
      </c>
    </row>
    <row r="108" spans="1:84">
      <c r="A108" s="149"/>
      <c r="B108" s="151"/>
      <c r="C108" s="151"/>
      <c r="D108" s="151"/>
      <c r="E108" s="288" t="s">
        <v>78</v>
      </c>
      <c r="F108" s="593">
        <v>614</v>
      </c>
      <c r="G108" s="159">
        <v>165</v>
      </c>
      <c r="H108" s="159"/>
      <c r="I108" s="275">
        <f>SUM(G108:H108)</f>
        <v>165</v>
      </c>
      <c r="J108" s="159">
        <v>68</v>
      </c>
      <c r="K108" s="159"/>
      <c r="L108" s="275">
        <f>SUM(J108:K108)</f>
        <v>68</v>
      </c>
      <c r="M108" s="159">
        <v>24</v>
      </c>
      <c r="N108" s="159"/>
      <c r="O108" s="275">
        <f>SUM(M108:N108)</f>
        <v>24</v>
      </c>
      <c r="P108" s="159">
        <v>184</v>
      </c>
      <c r="Q108" s="159"/>
      <c r="R108" s="275">
        <f>SUM(P108:Q108)</f>
        <v>184</v>
      </c>
      <c r="S108" s="500"/>
      <c r="T108" s="275">
        <v>66</v>
      </c>
      <c r="U108" s="275"/>
      <c r="V108" s="275">
        <f>SUM(T108:U108)</f>
        <v>66</v>
      </c>
      <c r="W108" s="275"/>
      <c r="X108" s="275"/>
      <c r="Y108" s="275">
        <f>SUM(W108:X108)</f>
        <v>0</v>
      </c>
      <c r="Z108" s="275"/>
      <c r="AA108" s="275"/>
      <c r="AB108" s="275">
        <f>SUM(Z108:AA108)</f>
        <v>0</v>
      </c>
      <c r="AC108" s="275">
        <v>10</v>
      </c>
      <c r="AD108" s="275"/>
      <c r="AE108" s="275">
        <f>SUM(AC108:AD108)</f>
        <v>10</v>
      </c>
      <c r="AF108" s="500"/>
      <c r="AG108" s="275">
        <v>4</v>
      </c>
      <c r="AH108" s="275"/>
      <c r="AI108" s="275">
        <f>SUM(AG108:AH108)</f>
        <v>4</v>
      </c>
      <c r="AJ108" s="275">
        <v>3</v>
      </c>
      <c r="AK108" s="275"/>
      <c r="AL108" s="275">
        <f>SUM(AJ108:AK108)</f>
        <v>3</v>
      </c>
      <c r="AM108" s="275">
        <v>3</v>
      </c>
      <c r="AN108" s="275"/>
      <c r="AO108" s="275">
        <f>SUM(AM108:AN108)</f>
        <v>3</v>
      </c>
      <c r="AP108" s="275">
        <v>5</v>
      </c>
      <c r="AQ108" s="275"/>
      <c r="AR108" s="275">
        <f>SUM(AP108:AQ108)</f>
        <v>5</v>
      </c>
      <c r="AS108" s="500"/>
      <c r="AT108" s="275">
        <v>2</v>
      </c>
      <c r="AU108" s="275"/>
      <c r="AV108" s="275">
        <f>SUM(AT108:AU108)</f>
        <v>2</v>
      </c>
      <c r="AW108" s="567">
        <f t="shared" si="441"/>
        <v>534</v>
      </c>
      <c r="AX108" s="567">
        <f t="shared" si="441"/>
        <v>0</v>
      </c>
      <c r="AY108" s="567">
        <f t="shared" si="441"/>
        <v>534</v>
      </c>
      <c r="AZ108" s="159"/>
      <c r="BA108" s="159"/>
      <c r="BB108" s="275">
        <f>SUM(AZ108:BA108)</f>
        <v>0</v>
      </c>
      <c r="BC108" s="275"/>
      <c r="BD108" s="275"/>
      <c r="BE108" s="275">
        <f>SUM(BC108:BD108)</f>
        <v>0</v>
      </c>
      <c r="BF108" s="521"/>
      <c r="BG108" s="605">
        <f>SUM(F108,S108,AF108,AS108)</f>
        <v>614</v>
      </c>
      <c r="BH108" s="533">
        <f>SUM(G108,T108,AG108)</f>
        <v>235</v>
      </c>
      <c r="BI108" s="533">
        <f t="shared" si="442"/>
        <v>0</v>
      </c>
      <c r="BJ108" s="533">
        <f t="shared" si="443"/>
        <v>235</v>
      </c>
      <c r="BK108" s="533">
        <f t="shared" si="444"/>
        <v>71</v>
      </c>
      <c r="BL108" s="533">
        <f t="shared" si="445"/>
        <v>0</v>
      </c>
      <c r="BM108" s="533">
        <f t="shared" si="446"/>
        <v>71</v>
      </c>
      <c r="BN108" s="533">
        <f>SUM(M108,Z108,AM108)</f>
        <v>27</v>
      </c>
      <c r="BO108" s="533">
        <f t="shared" si="447"/>
        <v>0</v>
      </c>
      <c r="BP108" s="533">
        <f t="shared" si="448"/>
        <v>27</v>
      </c>
      <c r="BQ108" s="533">
        <f t="shared" si="449"/>
        <v>199</v>
      </c>
      <c r="BR108" s="533">
        <f t="shared" si="450"/>
        <v>0</v>
      </c>
      <c r="BS108" s="533">
        <f t="shared" si="451"/>
        <v>199</v>
      </c>
      <c r="BT108" s="533">
        <f>AT108</f>
        <v>2</v>
      </c>
      <c r="BU108" s="533">
        <f t="shared" si="452"/>
        <v>0</v>
      </c>
      <c r="BV108" s="533">
        <f t="shared" si="453"/>
        <v>2</v>
      </c>
      <c r="BW108" s="536">
        <f>SUM(BH108,BK108,BN108,BQ108,BT108)</f>
        <v>534</v>
      </c>
      <c r="BX108" s="536">
        <f t="shared" si="454"/>
        <v>0</v>
      </c>
      <c r="BY108" s="536">
        <f t="shared" si="455"/>
        <v>534</v>
      </c>
      <c r="BZ108" t="s">
        <v>74</v>
      </c>
      <c r="CA108" s="544">
        <f>AZ108</f>
        <v>0</v>
      </c>
      <c r="CB108" s="544">
        <f t="shared" si="456"/>
        <v>0</v>
      </c>
      <c r="CC108" s="544">
        <f t="shared" si="457"/>
        <v>0</v>
      </c>
      <c r="CD108" s="544">
        <f>BC108</f>
        <v>0</v>
      </c>
      <c r="CE108" s="544">
        <f t="shared" si="458"/>
        <v>0</v>
      </c>
      <c r="CF108" s="544">
        <f t="shared" si="459"/>
        <v>0</v>
      </c>
    </row>
    <row r="109" spans="1:84">
      <c r="A109" s="149"/>
      <c r="B109" s="151"/>
      <c r="C109" s="151"/>
      <c r="D109" s="151"/>
      <c r="E109" s="288" t="s">
        <v>79</v>
      </c>
      <c r="F109" s="593">
        <v>614</v>
      </c>
      <c r="G109" s="159">
        <v>168</v>
      </c>
      <c r="H109" s="159"/>
      <c r="I109" s="275">
        <f>SUM(G109:H109)</f>
        <v>168</v>
      </c>
      <c r="J109" s="159">
        <v>75</v>
      </c>
      <c r="K109" s="159"/>
      <c r="L109" s="275">
        <f>SUM(J109:K109)</f>
        <v>75</v>
      </c>
      <c r="M109" s="159">
        <v>24</v>
      </c>
      <c r="N109" s="159"/>
      <c r="O109" s="275">
        <f>SUM(M109:N109)</f>
        <v>24</v>
      </c>
      <c r="P109" s="159">
        <v>184</v>
      </c>
      <c r="Q109" s="159"/>
      <c r="R109" s="275">
        <f>SUM(P109:Q109)</f>
        <v>184</v>
      </c>
      <c r="S109" s="500"/>
      <c r="T109" s="275">
        <v>32</v>
      </c>
      <c r="U109" s="275"/>
      <c r="V109" s="275">
        <f>SUM(T109:U109)</f>
        <v>32</v>
      </c>
      <c r="W109" s="275"/>
      <c r="X109" s="275"/>
      <c r="Y109" s="275">
        <f>SUM(W109:X109)</f>
        <v>0</v>
      </c>
      <c r="Z109" s="275"/>
      <c r="AA109" s="275"/>
      <c r="AB109" s="275">
        <f>SUM(Z109:AA109)</f>
        <v>0</v>
      </c>
      <c r="AC109" s="275">
        <v>8</v>
      </c>
      <c r="AD109" s="275"/>
      <c r="AE109" s="275">
        <f>SUM(AC109:AD109)</f>
        <v>8</v>
      </c>
      <c r="AF109" s="500"/>
      <c r="AG109" s="275">
        <v>14</v>
      </c>
      <c r="AH109" s="275"/>
      <c r="AI109" s="275">
        <f>SUM(AG109:AH109)</f>
        <v>14</v>
      </c>
      <c r="AJ109" s="275">
        <v>5</v>
      </c>
      <c r="AK109" s="275"/>
      <c r="AL109" s="275">
        <f>SUM(AJ109:AK109)</f>
        <v>5</v>
      </c>
      <c r="AM109" s="275">
        <v>4</v>
      </c>
      <c r="AN109" s="275"/>
      <c r="AO109" s="275">
        <f>SUM(AM109:AN109)</f>
        <v>4</v>
      </c>
      <c r="AP109" s="275">
        <v>12</v>
      </c>
      <c r="AQ109" s="275"/>
      <c r="AR109" s="275">
        <f>SUM(AP109:AQ109)</f>
        <v>12</v>
      </c>
      <c r="AS109" s="500"/>
      <c r="AT109" s="275">
        <v>2</v>
      </c>
      <c r="AU109" s="275"/>
      <c r="AV109" s="275">
        <f>SUM(AT109:AU109)</f>
        <v>2</v>
      </c>
      <c r="AW109" s="567">
        <f t="shared" si="441"/>
        <v>528</v>
      </c>
      <c r="AX109" s="567">
        <f t="shared" si="441"/>
        <v>0</v>
      </c>
      <c r="AY109" s="567">
        <f t="shared" si="441"/>
        <v>528</v>
      </c>
      <c r="AZ109" s="159">
        <v>2</v>
      </c>
      <c r="BA109" s="159"/>
      <c r="BB109" s="275">
        <f>SUM(AZ109:BA109)</f>
        <v>2</v>
      </c>
      <c r="BC109" s="275">
        <v>29</v>
      </c>
      <c r="BD109" s="275"/>
      <c r="BE109" s="275">
        <f>SUM(BC109:BD109)</f>
        <v>29</v>
      </c>
      <c r="BF109" s="521"/>
      <c r="BG109" s="605">
        <f>SUM(F109,S109,AF109,AS109)</f>
        <v>614</v>
      </c>
      <c r="BH109" s="533">
        <f>SUM(G109,T109,AG109)</f>
        <v>214</v>
      </c>
      <c r="BI109" s="533">
        <f t="shared" si="442"/>
        <v>0</v>
      </c>
      <c r="BJ109" s="533">
        <f t="shared" si="443"/>
        <v>214</v>
      </c>
      <c r="BK109" s="533">
        <f t="shared" si="444"/>
        <v>80</v>
      </c>
      <c r="BL109" s="533">
        <f t="shared" si="445"/>
        <v>0</v>
      </c>
      <c r="BM109" s="533">
        <f t="shared" si="446"/>
        <v>80</v>
      </c>
      <c r="BN109" s="533">
        <f>SUM(M109,Z109,AM109)</f>
        <v>28</v>
      </c>
      <c r="BO109" s="533">
        <f t="shared" si="447"/>
        <v>0</v>
      </c>
      <c r="BP109" s="533">
        <f t="shared" si="448"/>
        <v>28</v>
      </c>
      <c r="BQ109" s="533">
        <f t="shared" si="449"/>
        <v>204</v>
      </c>
      <c r="BR109" s="533">
        <f t="shared" si="450"/>
        <v>0</v>
      </c>
      <c r="BS109" s="533">
        <f t="shared" si="451"/>
        <v>204</v>
      </c>
      <c r="BT109" s="533">
        <f>AT109</f>
        <v>2</v>
      </c>
      <c r="BU109" s="533">
        <f t="shared" si="452"/>
        <v>0</v>
      </c>
      <c r="BV109" s="533">
        <f t="shared" si="453"/>
        <v>2</v>
      </c>
      <c r="BW109" s="536">
        <f>SUM(BH109,BK109,BN109,BQ109,BT109)</f>
        <v>528</v>
      </c>
      <c r="BX109" s="536">
        <f t="shared" si="454"/>
        <v>0</v>
      </c>
      <c r="BY109" s="536">
        <f t="shared" si="455"/>
        <v>528</v>
      </c>
      <c r="BZ109" t="s">
        <v>74</v>
      </c>
      <c r="CA109" s="544">
        <f>AZ109</f>
        <v>2</v>
      </c>
      <c r="CB109" s="544">
        <f t="shared" si="456"/>
        <v>0</v>
      </c>
      <c r="CC109" s="544">
        <f t="shared" si="457"/>
        <v>2</v>
      </c>
      <c r="CD109" s="544">
        <f>BC109</f>
        <v>29</v>
      </c>
      <c r="CE109" s="544">
        <f t="shared" si="458"/>
        <v>0</v>
      </c>
      <c r="CF109" s="544">
        <f t="shared" si="459"/>
        <v>29</v>
      </c>
    </row>
    <row r="110" spans="1:84">
      <c r="A110" s="149"/>
      <c r="B110" s="151"/>
      <c r="C110" s="151"/>
      <c r="D110" s="151"/>
      <c r="E110" s="375" t="s">
        <v>85</v>
      </c>
      <c r="F110" s="587">
        <f>SUM(F107:F109)</f>
        <v>1842</v>
      </c>
      <c r="G110" s="168">
        <f>SUM(G107:G109)</f>
        <v>519</v>
      </c>
      <c r="H110" s="168">
        <f t="shared" ref="H110:BE110" si="460">SUM(H107:H109)</f>
        <v>49</v>
      </c>
      <c r="I110" s="168">
        <f t="shared" si="460"/>
        <v>568</v>
      </c>
      <c r="J110" s="168">
        <f t="shared" si="460"/>
        <v>222</v>
      </c>
      <c r="K110" s="168">
        <f t="shared" si="460"/>
        <v>16</v>
      </c>
      <c r="L110" s="168">
        <f t="shared" si="460"/>
        <v>238</v>
      </c>
      <c r="M110" s="168">
        <f t="shared" si="460"/>
        <v>81</v>
      </c>
      <c r="N110" s="168">
        <f t="shared" si="460"/>
        <v>8</v>
      </c>
      <c r="O110" s="168">
        <f t="shared" si="460"/>
        <v>89</v>
      </c>
      <c r="P110" s="168">
        <f t="shared" si="460"/>
        <v>575</v>
      </c>
      <c r="Q110" s="168">
        <f t="shared" si="460"/>
        <v>15</v>
      </c>
      <c r="R110" s="168">
        <f t="shared" si="460"/>
        <v>590</v>
      </c>
      <c r="S110" s="502">
        <f t="shared" si="460"/>
        <v>0</v>
      </c>
      <c r="T110" s="168">
        <f t="shared" si="460"/>
        <v>154</v>
      </c>
      <c r="U110" s="168">
        <f t="shared" si="460"/>
        <v>12</v>
      </c>
      <c r="V110" s="168">
        <f t="shared" si="460"/>
        <v>166</v>
      </c>
      <c r="W110" s="168">
        <f t="shared" si="460"/>
        <v>0</v>
      </c>
      <c r="X110" s="168">
        <f t="shared" si="460"/>
        <v>0</v>
      </c>
      <c r="Y110" s="168">
        <f t="shared" si="460"/>
        <v>0</v>
      </c>
      <c r="Z110" s="168">
        <f t="shared" si="460"/>
        <v>0</v>
      </c>
      <c r="AA110" s="168">
        <f t="shared" si="460"/>
        <v>0</v>
      </c>
      <c r="AB110" s="168">
        <f t="shared" si="460"/>
        <v>0</v>
      </c>
      <c r="AC110" s="168">
        <f t="shared" si="460"/>
        <v>34</v>
      </c>
      <c r="AD110" s="168">
        <f t="shared" si="460"/>
        <v>4</v>
      </c>
      <c r="AE110" s="168">
        <f t="shared" si="460"/>
        <v>38</v>
      </c>
      <c r="AF110" s="502">
        <f t="shared" si="460"/>
        <v>0</v>
      </c>
      <c r="AG110" s="168">
        <f t="shared" si="460"/>
        <v>20</v>
      </c>
      <c r="AH110" s="168">
        <f t="shared" si="460"/>
        <v>6</v>
      </c>
      <c r="AI110" s="168">
        <f t="shared" si="460"/>
        <v>26</v>
      </c>
      <c r="AJ110" s="168">
        <f t="shared" si="460"/>
        <v>10</v>
      </c>
      <c r="AK110" s="168">
        <f t="shared" si="460"/>
        <v>1</v>
      </c>
      <c r="AL110" s="168">
        <f t="shared" si="460"/>
        <v>11</v>
      </c>
      <c r="AM110" s="168">
        <f t="shared" si="460"/>
        <v>7</v>
      </c>
      <c r="AN110" s="168">
        <f t="shared" si="460"/>
        <v>0</v>
      </c>
      <c r="AO110" s="168">
        <f t="shared" si="460"/>
        <v>7</v>
      </c>
      <c r="AP110" s="168">
        <f t="shared" si="460"/>
        <v>22</v>
      </c>
      <c r="AQ110" s="168">
        <f t="shared" si="460"/>
        <v>4</v>
      </c>
      <c r="AR110" s="168">
        <f t="shared" si="460"/>
        <v>26</v>
      </c>
      <c r="AS110" s="502">
        <f t="shared" si="460"/>
        <v>0</v>
      </c>
      <c r="AT110" s="168">
        <f t="shared" si="460"/>
        <v>8</v>
      </c>
      <c r="AU110" s="168">
        <f t="shared" si="460"/>
        <v>2</v>
      </c>
      <c r="AV110" s="168">
        <f t="shared" si="460"/>
        <v>10</v>
      </c>
      <c r="AW110" s="168">
        <f t="shared" si="460"/>
        <v>1652</v>
      </c>
      <c r="AX110" s="168">
        <f t="shared" si="460"/>
        <v>117</v>
      </c>
      <c r="AY110" s="168">
        <f t="shared" si="460"/>
        <v>1769</v>
      </c>
      <c r="AZ110" s="168">
        <f t="shared" si="460"/>
        <v>2</v>
      </c>
      <c r="BA110" s="168">
        <f t="shared" si="460"/>
        <v>0</v>
      </c>
      <c r="BB110" s="168">
        <f t="shared" si="460"/>
        <v>2</v>
      </c>
      <c r="BC110" s="168">
        <f t="shared" si="460"/>
        <v>44</v>
      </c>
      <c r="BD110" s="168">
        <f t="shared" si="460"/>
        <v>1</v>
      </c>
      <c r="BE110" s="168">
        <f t="shared" si="460"/>
        <v>45</v>
      </c>
      <c r="BF110" s="523"/>
      <c r="BG110" s="605">
        <f>SUM(F110,S110,AF110,AS110)</f>
        <v>1842</v>
      </c>
      <c r="BH110" s="533">
        <f>SUM(G110,T110,AG110)</f>
        <v>693</v>
      </c>
      <c r="BI110" s="533">
        <f t="shared" si="442"/>
        <v>67</v>
      </c>
      <c r="BJ110" s="533">
        <f t="shared" si="443"/>
        <v>760</v>
      </c>
      <c r="BK110" s="533">
        <f t="shared" si="444"/>
        <v>232</v>
      </c>
      <c r="BL110" s="533">
        <f t="shared" si="445"/>
        <v>17</v>
      </c>
      <c r="BM110" s="533">
        <f t="shared" si="446"/>
        <v>249</v>
      </c>
      <c r="BN110" s="533">
        <f>SUM(M110,Z110,AM110)</f>
        <v>88</v>
      </c>
      <c r="BO110" s="533">
        <f t="shared" si="447"/>
        <v>8</v>
      </c>
      <c r="BP110" s="533">
        <f t="shared" si="448"/>
        <v>96</v>
      </c>
      <c r="BQ110" s="533">
        <f t="shared" si="449"/>
        <v>631</v>
      </c>
      <c r="BR110" s="533">
        <f t="shared" si="450"/>
        <v>23</v>
      </c>
      <c r="BS110" s="533">
        <f t="shared" si="451"/>
        <v>654</v>
      </c>
      <c r="BT110" s="533">
        <f>AT110</f>
        <v>8</v>
      </c>
      <c r="BU110" s="533">
        <f t="shared" si="452"/>
        <v>2</v>
      </c>
      <c r="BV110" s="533">
        <f t="shared" si="453"/>
        <v>10</v>
      </c>
      <c r="BW110" s="536">
        <f>SUM(BH110,BK110,BN110,BQ110,BT110)</f>
        <v>1652</v>
      </c>
      <c r="BX110" s="536">
        <f t="shared" si="454"/>
        <v>117</v>
      </c>
      <c r="BY110" s="536">
        <f t="shared" si="455"/>
        <v>1769</v>
      </c>
      <c r="BZ110" t="s">
        <v>74</v>
      </c>
      <c r="CA110" s="544">
        <f>AZ110</f>
        <v>2</v>
      </c>
      <c r="CB110" s="544">
        <f t="shared" si="456"/>
        <v>0</v>
      </c>
      <c r="CC110" s="544">
        <f t="shared" si="457"/>
        <v>2</v>
      </c>
      <c r="CD110" s="544">
        <f>BC110</f>
        <v>44</v>
      </c>
      <c r="CE110" s="544">
        <f t="shared" si="458"/>
        <v>1</v>
      </c>
      <c r="CF110" s="544">
        <f t="shared" si="459"/>
        <v>45</v>
      </c>
    </row>
    <row r="111" spans="1:84">
      <c r="A111" s="149"/>
      <c r="B111" s="151"/>
      <c r="C111" s="151"/>
      <c r="D111" s="151"/>
      <c r="E111" s="375"/>
      <c r="F111" s="592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502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502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502"/>
      <c r="AT111" s="168"/>
      <c r="AU111" s="168"/>
      <c r="AV111" s="168"/>
      <c r="AW111" s="569"/>
      <c r="AX111" s="569"/>
      <c r="AY111" s="569"/>
      <c r="AZ111" s="159"/>
      <c r="BA111" s="159"/>
      <c r="BB111" s="159"/>
      <c r="BC111" s="168"/>
      <c r="BD111" s="168"/>
      <c r="BE111" s="168"/>
      <c r="BF111" s="523"/>
    </row>
    <row r="112" spans="1:84">
      <c r="A112" s="149" t="s">
        <v>75</v>
      </c>
      <c r="B112" s="149" t="s">
        <v>90</v>
      </c>
      <c r="C112" s="151" t="s">
        <v>11</v>
      </c>
      <c r="D112" s="151"/>
      <c r="E112" s="379" t="s">
        <v>650</v>
      </c>
      <c r="F112" s="592"/>
      <c r="G112" s="159"/>
      <c r="H112" s="159"/>
      <c r="I112" s="275"/>
      <c r="J112" s="279"/>
      <c r="K112" s="279"/>
      <c r="L112" s="275"/>
      <c r="M112" s="279"/>
      <c r="N112" s="279"/>
      <c r="O112" s="275"/>
      <c r="P112" s="279"/>
      <c r="Q112" s="279"/>
      <c r="R112" s="275"/>
      <c r="S112" s="500"/>
      <c r="T112" s="275"/>
      <c r="U112" s="275"/>
      <c r="V112" s="275"/>
      <c r="W112" s="275"/>
      <c r="X112" s="275"/>
      <c r="Y112" s="275"/>
      <c r="Z112" s="275"/>
      <c r="AA112" s="275"/>
      <c r="AB112" s="275"/>
      <c r="AC112" s="275"/>
      <c r="AD112" s="275"/>
      <c r="AE112" s="275"/>
      <c r="AF112" s="500"/>
      <c r="AG112" s="275"/>
      <c r="AH112" s="275"/>
      <c r="AI112" s="275"/>
      <c r="AJ112" s="275"/>
      <c r="AK112" s="275"/>
      <c r="AL112" s="275"/>
      <c r="AM112" s="275"/>
      <c r="AN112" s="275"/>
      <c r="AO112" s="275"/>
      <c r="AP112" s="275"/>
      <c r="AQ112" s="275"/>
      <c r="AR112" s="275"/>
      <c r="AS112" s="500"/>
      <c r="AT112" s="275"/>
      <c r="AU112" s="275"/>
      <c r="AV112" s="275"/>
      <c r="AW112" s="567"/>
      <c r="AX112" s="567"/>
      <c r="AY112" s="567"/>
      <c r="AZ112" s="159"/>
      <c r="BA112" s="159"/>
      <c r="BB112" s="159"/>
      <c r="BC112" s="275"/>
      <c r="BD112" s="275"/>
      <c r="BE112" s="275"/>
      <c r="BF112" s="521"/>
    </row>
    <row r="113" spans="1:86">
      <c r="A113" s="149"/>
      <c r="B113" s="149"/>
      <c r="C113" s="151"/>
      <c r="D113" s="151"/>
      <c r="E113" s="288" t="s">
        <v>77</v>
      </c>
      <c r="F113" s="592">
        <v>50</v>
      </c>
      <c r="G113" s="159">
        <v>14</v>
      </c>
      <c r="H113" s="159">
        <v>1</v>
      </c>
      <c r="I113" s="275">
        <f t="shared" ref="I113:I114" si="461">SUM(G113:H113)</f>
        <v>15</v>
      </c>
      <c r="J113" s="159">
        <v>7</v>
      </c>
      <c r="K113" s="159">
        <v>2</v>
      </c>
      <c r="L113" s="275">
        <f t="shared" ref="L113:L114" si="462">SUM(J113:K113)</f>
        <v>9</v>
      </c>
      <c r="M113" s="159">
        <v>3</v>
      </c>
      <c r="N113" s="159">
        <v>1</v>
      </c>
      <c r="O113" s="275">
        <f t="shared" ref="O113:O114" si="463">SUM(M113:N113)</f>
        <v>4</v>
      </c>
      <c r="P113" s="159">
        <v>30</v>
      </c>
      <c r="Q113" s="159">
        <v>7</v>
      </c>
      <c r="R113" s="275">
        <f t="shared" ref="R113:R114" si="464">SUM(P113:Q113)</f>
        <v>37</v>
      </c>
      <c r="S113" s="500">
        <v>8</v>
      </c>
      <c r="T113" s="275">
        <v>8</v>
      </c>
      <c r="U113" s="275">
        <v>0</v>
      </c>
      <c r="V113" s="275">
        <f t="shared" ref="V113:V114" si="465">SUM(T113:U113)</f>
        <v>8</v>
      </c>
      <c r="W113" s="275"/>
      <c r="X113" s="275"/>
      <c r="Y113" s="275">
        <f t="shared" ref="Y113:Y114" si="466">SUM(W113:X113)</f>
        <v>0</v>
      </c>
      <c r="Z113" s="275"/>
      <c r="AA113" s="275"/>
      <c r="AB113" s="275">
        <f t="shared" ref="AB113:AB114" si="467">SUM(Z113:AA113)</f>
        <v>0</v>
      </c>
      <c r="AC113" s="275"/>
      <c r="AD113" s="275"/>
      <c r="AE113" s="275">
        <f t="shared" ref="AE113:AE114" si="468">SUM(AC113:AD113)</f>
        <v>0</v>
      </c>
      <c r="AF113" s="500">
        <v>5</v>
      </c>
      <c r="AG113" s="275"/>
      <c r="AH113" s="275"/>
      <c r="AI113" s="275">
        <f t="shared" ref="AI113:AI114" si="469">SUM(AG113:AH113)</f>
        <v>0</v>
      </c>
      <c r="AJ113" s="275">
        <v>0</v>
      </c>
      <c r="AK113" s="275">
        <v>1</v>
      </c>
      <c r="AL113" s="275">
        <f t="shared" ref="AL113:AL114" si="470">SUM(AJ113:AK113)</f>
        <v>1</v>
      </c>
      <c r="AM113" s="275"/>
      <c r="AN113" s="275"/>
      <c r="AO113" s="275">
        <f t="shared" ref="AO113:AO114" si="471">SUM(AM113:AN113)</f>
        <v>0</v>
      </c>
      <c r="AP113" s="275">
        <v>5</v>
      </c>
      <c r="AQ113" s="275">
        <v>0</v>
      </c>
      <c r="AR113" s="275">
        <f t="shared" ref="AR113:AR114" si="472">SUM(AP113:AQ113)</f>
        <v>5</v>
      </c>
      <c r="AS113" s="500"/>
      <c r="AT113" s="275">
        <v>1</v>
      </c>
      <c r="AU113" s="275">
        <v>0</v>
      </c>
      <c r="AV113" s="275">
        <f t="shared" ref="AV113:AV114" si="473">SUM(AT113:AU113)</f>
        <v>1</v>
      </c>
      <c r="AW113" s="567">
        <f t="shared" ref="AW113:AW114" si="474">SUM(G113,J113,M113,P113,T113,W113,Z113,AC113,AG113,AJ113,AM113,AP113,AT113)</f>
        <v>68</v>
      </c>
      <c r="AX113" s="567">
        <f t="shared" ref="AX113:AX114" si="475">SUM(H113,K113,N113,Q113,U113,X113,AA113,AD113,AH113,AK113,AN113,AQ113,AU113)</f>
        <v>12</v>
      </c>
      <c r="AY113" s="567">
        <f t="shared" ref="AY113:AY114" si="476">SUM(I113,L113,O113,R113,V113,Y113,AB113,AE113,AI113,AL113,AO113,AR113,AV113)</f>
        <v>80</v>
      </c>
      <c r="AZ113" s="159"/>
      <c r="BA113" s="159"/>
      <c r="BB113" s="275">
        <f t="shared" ref="BB113:BB114" si="477">SUM(AZ113:BA113)</f>
        <v>0</v>
      </c>
      <c r="BC113" s="275"/>
      <c r="BD113" s="275"/>
      <c r="BE113" s="275">
        <f t="shared" ref="BE113:BE114" si="478">SUM(BC113:BD113)</f>
        <v>0</v>
      </c>
      <c r="BF113" s="521"/>
      <c r="BG113" s="605">
        <f>SUM(F113,S113,AF113,AS113)</f>
        <v>63</v>
      </c>
      <c r="BH113" s="533">
        <f>SUM(G113,T113,AG113)</f>
        <v>22</v>
      </c>
      <c r="BI113" s="533">
        <f t="shared" ref="BI113:BI114" si="479">SUM(H113,U113,AH113)</f>
        <v>1</v>
      </c>
      <c r="BJ113" s="533">
        <f t="shared" ref="BJ113:BJ114" si="480">SUM(I113,V113,AI113)</f>
        <v>23</v>
      </c>
      <c r="BK113" s="533">
        <f t="shared" ref="BK113:BK114" si="481">SUM(J113,W113,AJ113)</f>
        <v>7</v>
      </c>
      <c r="BL113" s="533">
        <f t="shared" ref="BL113:BL114" si="482">SUM(K113,X113,AK113)</f>
        <v>3</v>
      </c>
      <c r="BM113" s="533">
        <f t="shared" ref="BM113:BM114" si="483">SUM(L113,Y113,AL113)</f>
        <v>10</v>
      </c>
      <c r="BN113" s="533">
        <f>SUM(M113,Z113,AM113)</f>
        <v>3</v>
      </c>
      <c r="BO113" s="533">
        <f t="shared" ref="BO113:BO114" si="484">SUM(N113,AA113,AN113)</f>
        <v>1</v>
      </c>
      <c r="BP113" s="533">
        <f t="shared" ref="BP113:BP114" si="485">SUM(O113,AB113,AO113)</f>
        <v>4</v>
      </c>
      <c r="BQ113" s="533">
        <f t="shared" ref="BQ113:BQ114" si="486">SUM(P113,AC113,AP113)</f>
        <v>35</v>
      </c>
      <c r="BR113" s="533">
        <f t="shared" ref="BR113:BR114" si="487">SUM(Q113,AD113,AQ113)</f>
        <v>7</v>
      </c>
      <c r="BS113" s="533">
        <f t="shared" ref="BS113:BS114" si="488">SUM(R113,AE113,AR113)</f>
        <v>42</v>
      </c>
      <c r="BT113" s="533">
        <f>AT113</f>
        <v>1</v>
      </c>
      <c r="BU113" s="533">
        <f t="shared" ref="BU113:BU114" si="489">AU113</f>
        <v>0</v>
      </c>
      <c r="BV113" s="533">
        <f t="shared" ref="BV113:BV114" si="490">AV113</f>
        <v>1</v>
      </c>
      <c r="BW113" s="536">
        <f>SUM(BH113,BK113,BN113,BQ113,BT113)</f>
        <v>68</v>
      </c>
      <c r="BX113" s="536">
        <f t="shared" ref="BX113:BX114" si="491">SUM(BI113,BL113,BO113,BR113,BU113)</f>
        <v>12</v>
      </c>
      <c r="BY113" s="536">
        <f t="shared" ref="BY113:BY114" si="492">SUM(BJ113,BM113,BP113,BS113,BV113)</f>
        <v>80</v>
      </c>
      <c r="BZ113" t="s">
        <v>74</v>
      </c>
      <c r="CA113" s="693">
        <f>AZ113</f>
        <v>0</v>
      </c>
      <c r="CB113" s="693">
        <f t="shared" ref="CB113:CB114" si="493">BA113</f>
        <v>0</v>
      </c>
      <c r="CC113" s="693">
        <f t="shared" ref="CC113:CC114" si="494">BB113</f>
        <v>0</v>
      </c>
      <c r="CD113" s="693">
        <f>BC113</f>
        <v>0</v>
      </c>
      <c r="CE113" s="693">
        <f t="shared" ref="CE113:CE114" si="495">BD113</f>
        <v>0</v>
      </c>
      <c r="CF113" s="693">
        <f t="shared" ref="CF113:CF114" si="496">BE113</f>
        <v>0</v>
      </c>
    </row>
    <row r="114" spans="1:86">
      <c r="A114" s="149"/>
      <c r="B114" s="149"/>
      <c r="C114" s="151"/>
      <c r="D114" s="151"/>
      <c r="E114" s="288" t="s">
        <v>78</v>
      </c>
      <c r="F114" s="592">
        <v>50</v>
      </c>
      <c r="G114" s="159">
        <v>12</v>
      </c>
      <c r="H114" s="159">
        <v>5</v>
      </c>
      <c r="I114" s="275">
        <f t="shared" si="461"/>
        <v>17</v>
      </c>
      <c r="J114" s="159">
        <v>6</v>
      </c>
      <c r="K114" s="159">
        <v>1</v>
      </c>
      <c r="L114" s="275">
        <f t="shared" si="462"/>
        <v>7</v>
      </c>
      <c r="M114" s="159">
        <v>4</v>
      </c>
      <c r="N114" s="159">
        <v>1</v>
      </c>
      <c r="O114" s="275">
        <f t="shared" si="463"/>
        <v>5</v>
      </c>
      <c r="P114" s="159">
        <v>28</v>
      </c>
      <c r="Q114" s="159">
        <v>5</v>
      </c>
      <c r="R114" s="275">
        <f t="shared" si="464"/>
        <v>33</v>
      </c>
      <c r="S114" s="500">
        <v>8</v>
      </c>
      <c r="T114" s="275">
        <v>3</v>
      </c>
      <c r="U114" s="275">
        <v>0</v>
      </c>
      <c r="V114" s="275">
        <f t="shared" si="465"/>
        <v>3</v>
      </c>
      <c r="W114" s="275"/>
      <c r="X114" s="275"/>
      <c r="Y114" s="275">
        <f t="shared" si="466"/>
        <v>0</v>
      </c>
      <c r="Z114" s="275"/>
      <c r="AA114" s="275"/>
      <c r="AB114" s="275">
        <f t="shared" si="467"/>
        <v>0</v>
      </c>
      <c r="AC114" s="275">
        <v>4</v>
      </c>
      <c r="AD114" s="275">
        <v>0</v>
      </c>
      <c r="AE114" s="275">
        <f t="shared" si="468"/>
        <v>4</v>
      </c>
      <c r="AF114" s="500">
        <v>5</v>
      </c>
      <c r="AG114" s="275"/>
      <c r="AH114" s="275"/>
      <c r="AI114" s="275">
        <f t="shared" si="469"/>
        <v>0</v>
      </c>
      <c r="AJ114" s="275"/>
      <c r="AK114" s="275"/>
      <c r="AL114" s="275">
        <f t="shared" si="470"/>
        <v>0</v>
      </c>
      <c r="AM114" s="275">
        <v>1</v>
      </c>
      <c r="AN114" s="275">
        <v>0</v>
      </c>
      <c r="AO114" s="275">
        <f t="shared" si="471"/>
        <v>1</v>
      </c>
      <c r="AP114" s="275">
        <v>3</v>
      </c>
      <c r="AQ114" s="275">
        <v>1</v>
      </c>
      <c r="AR114" s="275">
        <f t="shared" si="472"/>
        <v>4</v>
      </c>
      <c r="AS114" s="500"/>
      <c r="AT114" s="275"/>
      <c r="AU114" s="275"/>
      <c r="AV114" s="275">
        <f t="shared" si="473"/>
        <v>0</v>
      </c>
      <c r="AW114" s="567">
        <f t="shared" si="474"/>
        <v>61</v>
      </c>
      <c r="AX114" s="567">
        <f t="shared" si="475"/>
        <v>13</v>
      </c>
      <c r="AY114" s="567">
        <f t="shared" si="476"/>
        <v>74</v>
      </c>
      <c r="AZ114" s="159"/>
      <c r="BA114" s="159"/>
      <c r="BB114" s="275">
        <f t="shared" si="477"/>
        <v>0</v>
      </c>
      <c r="BC114" s="275"/>
      <c r="BD114" s="275"/>
      <c r="BE114" s="275">
        <f t="shared" si="478"/>
        <v>0</v>
      </c>
      <c r="BF114" s="521"/>
      <c r="BG114" s="605">
        <f>SUM(F114,S114,AF114,AS114)</f>
        <v>63</v>
      </c>
      <c r="BH114" s="533">
        <f>SUM(G114,T114,AG114)</f>
        <v>15</v>
      </c>
      <c r="BI114" s="533">
        <f t="shared" si="479"/>
        <v>5</v>
      </c>
      <c r="BJ114" s="533">
        <f t="shared" si="480"/>
        <v>20</v>
      </c>
      <c r="BK114" s="533">
        <f t="shared" si="481"/>
        <v>6</v>
      </c>
      <c r="BL114" s="533">
        <f t="shared" si="482"/>
        <v>1</v>
      </c>
      <c r="BM114" s="533">
        <f t="shared" si="483"/>
        <v>7</v>
      </c>
      <c r="BN114" s="533">
        <f>SUM(M114,Z114,AM114)</f>
        <v>5</v>
      </c>
      <c r="BO114" s="533">
        <f t="shared" si="484"/>
        <v>1</v>
      </c>
      <c r="BP114" s="533">
        <f t="shared" si="485"/>
        <v>6</v>
      </c>
      <c r="BQ114" s="533">
        <f t="shared" si="486"/>
        <v>35</v>
      </c>
      <c r="BR114" s="533">
        <f t="shared" si="487"/>
        <v>6</v>
      </c>
      <c r="BS114" s="533">
        <f t="shared" si="488"/>
        <v>41</v>
      </c>
      <c r="BT114" s="533">
        <f>AT114</f>
        <v>0</v>
      </c>
      <c r="BU114" s="533">
        <f t="shared" si="489"/>
        <v>0</v>
      </c>
      <c r="BV114" s="533">
        <f t="shared" si="490"/>
        <v>0</v>
      </c>
      <c r="BW114" s="536">
        <f>SUM(BH114,BK114,BN114,BQ114,BT114)</f>
        <v>61</v>
      </c>
      <c r="BX114" s="536">
        <f t="shared" si="491"/>
        <v>13</v>
      </c>
      <c r="BY114" s="536">
        <f t="shared" si="492"/>
        <v>74</v>
      </c>
      <c r="BZ114" t="s">
        <v>74</v>
      </c>
      <c r="CA114" s="693">
        <f>AZ114</f>
        <v>0</v>
      </c>
      <c r="CB114" s="693">
        <f t="shared" si="493"/>
        <v>0</v>
      </c>
      <c r="CC114" s="693">
        <f t="shared" si="494"/>
        <v>0</v>
      </c>
      <c r="CD114" s="693">
        <f>BC114</f>
        <v>0</v>
      </c>
      <c r="CE114" s="693">
        <f t="shared" si="495"/>
        <v>0</v>
      </c>
      <c r="CF114" s="693">
        <f t="shared" si="496"/>
        <v>0</v>
      </c>
    </row>
    <row r="115" spans="1:86">
      <c r="A115" s="149"/>
      <c r="B115" s="151"/>
      <c r="C115" s="151"/>
      <c r="D115" s="151"/>
      <c r="E115" s="288" t="s">
        <v>72</v>
      </c>
      <c r="F115" s="502">
        <f>SUM(F113:F114)</f>
        <v>100</v>
      </c>
      <c r="G115" s="502">
        <f t="shared" ref="G115:BE115" si="497">SUM(G113:G114)</f>
        <v>26</v>
      </c>
      <c r="H115" s="502">
        <f t="shared" si="497"/>
        <v>6</v>
      </c>
      <c r="I115" s="502">
        <f t="shared" si="497"/>
        <v>32</v>
      </c>
      <c r="J115" s="502">
        <f t="shared" si="497"/>
        <v>13</v>
      </c>
      <c r="K115" s="502">
        <f t="shared" si="497"/>
        <v>3</v>
      </c>
      <c r="L115" s="502">
        <f t="shared" si="497"/>
        <v>16</v>
      </c>
      <c r="M115" s="502">
        <f t="shared" si="497"/>
        <v>7</v>
      </c>
      <c r="N115" s="502">
        <f t="shared" si="497"/>
        <v>2</v>
      </c>
      <c r="O115" s="502">
        <f t="shared" si="497"/>
        <v>9</v>
      </c>
      <c r="P115" s="502">
        <f t="shared" si="497"/>
        <v>58</v>
      </c>
      <c r="Q115" s="502">
        <f t="shared" si="497"/>
        <v>12</v>
      </c>
      <c r="R115" s="502">
        <f t="shared" si="497"/>
        <v>70</v>
      </c>
      <c r="S115" s="502">
        <f t="shared" si="497"/>
        <v>16</v>
      </c>
      <c r="T115" s="502">
        <f t="shared" si="497"/>
        <v>11</v>
      </c>
      <c r="U115" s="502">
        <f t="shared" si="497"/>
        <v>0</v>
      </c>
      <c r="V115" s="502">
        <f t="shared" si="497"/>
        <v>11</v>
      </c>
      <c r="W115" s="502">
        <f t="shared" si="497"/>
        <v>0</v>
      </c>
      <c r="X115" s="502">
        <f t="shared" si="497"/>
        <v>0</v>
      </c>
      <c r="Y115" s="502">
        <f t="shared" si="497"/>
        <v>0</v>
      </c>
      <c r="Z115" s="502">
        <f t="shared" si="497"/>
        <v>0</v>
      </c>
      <c r="AA115" s="502">
        <f t="shared" si="497"/>
        <v>0</v>
      </c>
      <c r="AB115" s="502">
        <f t="shared" si="497"/>
        <v>0</v>
      </c>
      <c r="AC115" s="502">
        <f t="shared" si="497"/>
        <v>4</v>
      </c>
      <c r="AD115" s="502">
        <f t="shared" si="497"/>
        <v>0</v>
      </c>
      <c r="AE115" s="502">
        <f t="shared" si="497"/>
        <v>4</v>
      </c>
      <c r="AF115" s="502">
        <f t="shared" si="497"/>
        <v>10</v>
      </c>
      <c r="AG115" s="502">
        <f t="shared" si="497"/>
        <v>0</v>
      </c>
      <c r="AH115" s="502">
        <f t="shared" si="497"/>
        <v>0</v>
      </c>
      <c r="AI115" s="502">
        <f t="shared" si="497"/>
        <v>0</v>
      </c>
      <c r="AJ115" s="502">
        <f t="shared" si="497"/>
        <v>0</v>
      </c>
      <c r="AK115" s="502">
        <f t="shared" si="497"/>
        <v>1</v>
      </c>
      <c r="AL115" s="502">
        <f t="shared" si="497"/>
        <v>1</v>
      </c>
      <c r="AM115" s="502">
        <f t="shared" si="497"/>
        <v>1</v>
      </c>
      <c r="AN115" s="502">
        <f t="shared" si="497"/>
        <v>0</v>
      </c>
      <c r="AO115" s="502">
        <f t="shared" si="497"/>
        <v>1</v>
      </c>
      <c r="AP115" s="502">
        <f t="shared" si="497"/>
        <v>8</v>
      </c>
      <c r="AQ115" s="502">
        <f t="shared" si="497"/>
        <v>1</v>
      </c>
      <c r="AR115" s="502">
        <f t="shared" si="497"/>
        <v>9</v>
      </c>
      <c r="AS115" s="502">
        <f t="shared" si="497"/>
        <v>0</v>
      </c>
      <c r="AT115" s="502">
        <f t="shared" si="497"/>
        <v>1</v>
      </c>
      <c r="AU115" s="502">
        <f t="shared" si="497"/>
        <v>0</v>
      </c>
      <c r="AV115" s="502">
        <f t="shared" si="497"/>
        <v>1</v>
      </c>
      <c r="AW115" s="502">
        <f t="shared" si="497"/>
        <v>129</v>
      </c>
      <c r="AX115" s="502">
        <f t="shared" si="497"/>
        <v>25</v>
      </c>
      <c r="AY115" s="502">
        <f t="shared" si="497"/>
        <v>154</v>
      </c>
      <c r="AZ115" s="502">
        <f t="shared" si="497"/>
        <v>0</v>
      </c>
      <c r="BA115" s="502">
        <f t="shared" si="497"/>
        <v>0</v>
      </c>
      <c r="BB115" s="502">
        <f t="shared" si="497"/>
        <v>0</v>
      </c>
      <c r="BC115" s="502">
        <f t="shared" si="497"/>
        <v>0</v>
      </c>
      <c r="BD115" s="502">
        <f t="shared" si="497"/>
        <v>0</v>
      </c>
      <c r="BE115" s="502">
        <f t="shared" si="497"/>
        <v>0</v>
      </c>
      <c r="BF115" s="521"/>
      <c r="BG115" s="605">
        <f>SUM(F115,S115,AF115,AS115)</f>
        <v>126</v>
      </c>
      <c r="BH115" s="533">
        <f>SUM(G115,T115,AG115)</f>
        <v>37</v>
      </c>
      <c r="BI115" s="533">
        <f t="shared" ref="BI115" si="498">SUM(H115,U115,AH115)</f>
        <v>6</v>
      </c>
      <c r="BJ115" s="533">
        <f t="shared" ref="BJ115" si="499">SUM(I115,V115,AI115)</f>
        <v>43</v>
      </c>
      <c r="BK115" s="533">
        <f t="shared" ref="BK115" si="500">SUM(J115,W115,AJ115)</f>
        <v>13</v>
      </c>
      <c r="BL115" s="533">
        <f t="shared" ref="BL115" si="501">SUM(K115,X115,AK115)</f>
        <v>4</v>
      </c>
      <c r="BM115" s="533">
        <f t="shared" ref="BM115" si="502">SUM(L115,Y115,AL115)</f>
        <v>17</v>
      </c>
      <c r="BN115" s="533">
        <f>SUM(M115,Z115,AM115)</f>
        <v>8</v>
      </c>
      <c r="BO115" s="533">
        <f t="shared" ref="BO115" si="503">SUM(N115,AA115,AN115)</f>
        <v>2</v>
      </c>
      <c r="BP115" s="533">
        <f t="shared" ref="BP115" si="504">SUM(O115,AB115,AO115)</f>
        <v>10</v>
      </c>
      <c r="BQ115" s="533">
        <f t="shared" ref="BQ115" si="505">SUM(P115,AC115,AP115)</f>
        <v>70</v>
      </c>
      <c r="BR115" s="533">
        <f t="shared" ref="BR115" si="506">SUM(Q115,AD115,AQ115)</f>
        <v>13</v>
      </c>
      <c r="BS115" s="533">
        <f t="shared" ref="BS115" si="507">SUM(R115,AE115,AR115)</f>
        <v>83</v>
      </c>
      <c r="BT115" s="533">
        <f>AT115</f>
        <v>1</v>
      </c>
      <c r="BU115" s="533">
        <f t="shared" ref="BU115" si="508">AU115</f>
        <v>0</v>
      </c>
      <c r="BV115" s="533">
        <f t="shared" ref="BV115" si="509">AV115</f>
        <v>1</v>
      </c>
      <c r="BW115" s="536">
        <f>SUM(BH115,BK115,BN115,BQ115,BT115)</f>
        <v>129</v>
      </c>
      <c r="BX115" s="536">
        <f t="shared" ref="BX115" si="510">SUM(BI115,BL115,BO115,BR115,BU115)</f>
        <v>25</v>
      </c>
      <c r="BY115" s="536">
        <f t="shared" ref="BY115" si="511">SUM(BJ115,BM115,BP115,BS115,BV115)</f>
        <v>154</v>
      </c>
      <c r="BZ115" t="s">
        <v>74</v>
      </c>
      <c r="CA115" s="544">
        <f>AZ115</f>
        <v>0</v>
      </c>
      <c r="CB115" s="544">
        <f t="shared" ref="CB115" si="512">BA115</f>
        <v>0</v>
      </c>
      <c r="CC115" s="544">
        <f t="shared" ref="CC115" si="513">BB115</f>
        <v>0</v>
      </c>
      <c r="CD115" s="544">
        <f>BC115</f>
        <v>0</v>
      </c>
      <c r="CE115" s="544">
        <f t="shared" ref="CE115" si="514">BD115</f>
        <v>0</v>
      </c>
      <c r="CF115" s="544">
        <f t="shared" ref="CF115" si="515">BE115</f>
        <v>0</v>
      </c>
      <c r="CH115" t="s">
        <v>74</v>
      </c>
    </row>
    <row r="116" spans="1:86">
      <c r="A116" s="149"/>
      <c r="B116" s="149"/>
      <c r="C116" s="151"/>
      <c r="D116" s="151"/>
      <c r="E116" s="288"/>
      <c r="F116" s="592"/>
      <c r="G116" s="159"/>
      <c r="H116" s="159"/>
      <c r="I116" s="275"/>
      <c r="J116" s="279"/>
      <c r="K116" s="279"/>
      <c r="L116" s="275"/>
      <c r="M116" s="279"/>
      <c r="N116" s="279"/>
      <c r="O116" s="275"/>
      <c r="P116" s="279"/>
      <c r="Q116" s="279"/>
      <c r="R116" s="275"/>
      <c r="S116" s="500"/>
      <c r="T116" s="275"/>
      <c r="U116" s="275"/>
      <c r="V116" s="275"/>
      <c r="W116" s="275"/>
      <c r="X116" s="275"/>
      <c r="Y116" s="275"/>
      <c r="Z116" s="275"/>
      <c r="AA116" s="275"/>
      <c r="AB116" s="275"/>
      <c r="AC116" s="275"/>
      <c r="AD116" s="275"/>
      <c r="AE116" s="275"/>
      <c r="AF116" s="500"/>
      <c r="AG116" s="275"/>
      <c r="AH116" s="275"/>
      <c r="AI116" s="275"/>
      <c r="AJ116" s="275"/>
      <c r="AK116" s="275"/>
      <c r="AL116" s="275"/>
      <c r="AM116" s="275"/>
      <c r="AN116" s="275"/>
      <c r="AO116" s="275"/>
      <c r="AP116" s="275"/>
      <c r="AQ116" s="275"/>
      <c r="AR116" s="275"/>
      <c r="AS116" s="500"/>
      <c r="AT116" s="275"/>
      <c r="AU116" s="275"/>
      <c r="AV116" s="275"/>
      <c r="AW116" s="567"/>
      <c r="AX116" s="567"/>
      <c r="AY116" s="567"/>
      <c r="AZ116" s="159"/>
      <c r="BA116" s="159"/>
      <c r="BB116" s="275"/>
      <c r="BC116" s="275"/>
      <c r="BD116" s="275"/>
      <c r="BE116" s="275"/>
      <c r="BF116" s="521"/>
    </row>
    <row r="117" spans="1:86">
      <c r="A117" s="149"/>
      <c r="B117" s="149"/>
      <c r="C117" s="151"/>
      <c r="D117" s="151"/>
      <c r="E117" s="380"/>
      <c r="F117" s="592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502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502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502"/>
      <c r="AT117" s="168"/>
      <c r="AU117" s="168"/>
      <c r="AV117" s="168"/>
      <c r="AW117" s="569"/>
      <c r="AX117" s="569"/>
      <c r="AY117" s="569"/>
      <c r="AZ117" s="159"/>
      <c r="BA117" s="159"/>
      <c r="BB117" s="159"/>
      <c r="BC117" s="168"/>
      <c r="BD117" s="168"/>
      <c r="BE117" s="168"/>
      <c r="BF117" s="523"/>
    </row>
    <row r="118" spans="1:86">
      <c r="A118" s="149"/>
      <c r="B118" s="149"/>
      <c r="C118" s="151"/>
      <c r="D118" s="151"/>
      <c r="E118" s="380"/>
      <c r="F118" s="592"/>
      <c r="G118" s="168"/>
      <c r="H118" s="159"/>
      <c r="I118" s="275"/>
      <c r="J118" s="279"/>
      <c r="K118" s="279"/>
      <c r="L118" s="275"/>
      <c r="M118" s="279"/>
      <c r="N118" s="279"/>
      <c r="O118" s="275"/>
      <c r="P118" s="279"/>
      <c r="Q118" s="279"/>
      <c r="R118" s="275"/>
      <c r="S118" s="500"/>
      <c r="T118" s="275"/>
      <c r="U118" s="275"/>
      <c r="V118" s="275"/>
      <c r="W118" s="275"/>
      <c r="X118" s="275"/>
      <c r="Y118" s="275"/>
      <c r="Z118" s="275"/>
      <c r="AA118" s="275"/>
      <c r="AB118" s="275"/>
      <c r="AC118" s="275"/>
      <c r="AD118" s="275"/>
      <c r="AE118" s="275"/>
      <c r="AF118" s="500"/>
      <c r="AG118" s="275"/>
      <c r="AH118" s="275"/>
      <c r="AI118" s="275"/>
      <c r="AJ118" s="275"/>
      <c r="AK118" s="275"/>
      <c r="AL118" s="275"/>
      <c r="AM118" s="275"/>
      <c r="AN118" s="275"/>
      <c r="AO118" s="275"/>
      <c r="AP118" s="275"/>
      <c r="AQ118" s="275"/>
      <c r="AR118" s="275"/>
      <c r="AS118" s="500"/>
      <c r="AT118" s="275"/>
      <c r="AU118" s="275"/>
      <c r="AV118" s="275"/>
      <c r="AW118" s="567"/>
      <c r="AX118" s="567"/>
      <c r="AY118" s="567"/>
      <c r="AZ118" s="159"/>
      <c r="BA118" s="159"/>
      <c r="BB118" s="159"/>
      <c r="BC118" s="275"/>
      <c r="BD118" s="275"/>
      <c r="BE118" s="275"/>
      <c r="BF118" s="521"/>
    </row>
    <row r="119" spans="1:86">
      <c r="A119" s="149"/>
      <c r="B119" s="149"/>
      <c r="C119" s="151"/>
      <c r="D119" s="151"/>
      <c r="E119" s="378"/>
      <c r="F119" s="592"/>
      <c r="G119" s="159"/>
      <c r="H119" s="159"/>
      <c r="I119" s="275"/>
      <c r="J119" s="279"/>
      <c r="K119" s="279"/>
      <c r="L119" s="275"/>
      <c r="M119" s="279"/>
      <c r="N119" s="279"/>
      <c r="O119" s="275"/>
      <c r="P119" s="279"/>
      <c r="Q119" s="279"/>
      <c r="R119" s="275"/>
      <c r="S119" s="500"/>
      <c r="T119" s="275"/>
      <c r="U119" s="275"/>
      <c r="V119" s="275"/>
      <c r="W119" s="275"/>
      <c r="X119" s="275"/>
      <c r="Y119" s="275"/>
      <c r="Z119" s="275"/>
      <c r="AA119" s="275"/>
      <c r="AB119" s="275"/>
      <c r="AC119" s="275"/>
      <c r="AD119" s="275"/>
      <c r="AE119" s="275"/>
      <c r="AF119" s="500"/>
      <c r="AG119" s="275"/>
      <c r="AH119" s="275"/>
      <c r="AI119" s="275"/>
      <c r="AJ119" s="275"/>
      <c r="AK119" s="275"/>
      <c r="AL119" s="275"/>
      <c r="AM119" s="275"/>
      <c r="AN119" s="275"/>
      <c r="AO119" s="275"/>
      <c r="AP119" s="275"/>
      <c r="AQ119" s="275"/>
      <c r="AR119" s="275"/>
      <c r="AS119" s="500"/>
      <c r="AT119" s="275"/>
      <c r="AU119" s="275"/>
      <c r="AV119" s="275"/>
      <c r="AW119" s="567"/>
      <c r="AX119" s="567"/>
      <c r="AY119" s="567"/>
      <c r="AZ119" s="159"/>
      <c r="BA119" s="159"/>
      <c r="BB119" s="159"/>
      <c r="BC119" s="275"/>
      <c r="BD119" s="275"/>
      <c r="BE119" s="275"/>
      <c r="BF119" s="521"/>
    </row>
    <row r="120" spans="1:86">
      <c r="A120" s="149"/>
      <c r="B120" s="151" t="s">
        <v>92</v>
      </c>
      <c r="C120" s="151"/>
      <c r="D120" s="151"/>
      <c r="E120" s="380"/>
      <c r="F120" s="592">
        <f>SUM(F110,F115)</f>
        <v>1942</v>
      </c>
      <c r="G120" s="168">
        <f>SUM(G110,G115)</f>
        <v>545</v>
      </c>
      <c r="H120" s="168">
        <f t="shared" ref="H120:BD120" si="516">SUM(H110,H115)</f>
        <v>55</v>
      </c>
      <c r="I120" s="168">
        <f t="shared" si="516"/>
        <v>600</v>
      </c>
      <c r="J120" s="168">
        <f t="shared" si="516"/>
        <v>235</v>
      </c>
      <c r="K120" s="168">
        <f t="shared" si="516"/>
        <v>19</v>
      </c>
      <c r="L120" s="168">
        <f t="shared" si="516"/>
        <v>254</v>
      </c>
      <c r="M120" s="168">
        <f t="shared" si="516"/>
        <v>88</v>
      </c>
      <c r="N120" s="168">
        <f t="shared" si="516"/>
        <v>10</v>
      </c>
      <c r="O120" s="168">
        <f t="shared" si="516"/>
        <v>98</v>
      </c>
      <c r="P120" s="168">
        <f t="shared" si="516"/>
        <v>633</v>
      </c>
      <c r="Q120" s="168">
        <f t="shared" si="516"/>
        <v>27</v>
      </c>
      <c r="R120" s="168">
        <f t="shared" si="516"/>
        <v>660</v>
      </c>
      <c r="S120" s="502">
        <f t="shared" si="516"/>
        <v>16</v>
      </c>
      <c r="T120" s="168">
        <f t="shared" si="516"/>
        <v>165</v>
      </c>
      <c r="U120" s="168">
        <f t="shared" si="516"/>
        <v>12</v>
      </c>
      <c r="V120" s="168">
        <f t="shared" si="516"/>
        <v>177</v>
      </c>
      <c r="W120" s="168">
        <f t="shared" si="516"/>
        <v>0</v>
      </c>
      <c r="X120" s="168">
        <f t="shared" si="516"/>
        <v>0</v>
      </c>
      <c r="Y120" s="168">
        <f t="shared" si="516"/>
        <v>0</v>
      </c>
      <c r="Z120" s="168">
        <f t="shared" si="516"/>
        <v>0</v>
      </c>
      <c r="AA120" s="168">
        <f t="shared" si="516"/>
        <v>0</v>
      </c>
      <c r="AB120" s="168">
        <f t="shared" si="516"/>
        <v>0</v>
      </c>
      <c r="AC120" s="168">
        <f t="shared" si="516"/>
        <v>38</v>
      </c>
      <c r="AD120" s="168">
        <f t="shared" si="516"/>
        <v>4</v>
      </c>
      <c r="AE120" s="168">
        <f t="shared" si="516"/>
        <v>42</v>
      </c>
      <c r="AF120" s="502">
        <f t="shared" si="516"/>
        <v>10</v>
      </c>
      <c r="AG120" s="168">
        <f t="shared" si="516"/>
        <v>20</v>
      </c>
      <c r="AH120" s="168">
        <f t="shared" si="516"/>
        <v>6</v>
      </c>
      <c r="AI120" s="168">
        <f t="shared" si="516"/>
        <v>26</v>
      </c>
      <c r="AJ120" s="168">
        <f t="shared" si="516"/>
        <v>10</v>
      </c>
      <c r="AK120" s="168">
        <f t="shared" si="516"/>
        <v>2</v>
      </c>
      <c r="AL120" s="168">
        <f t="shared" si="516"/>
        <v>12</v>
      </c>
      <c r="AM120" s="168">
        <f t="shared" si="516"/>
        <v>8</v>
      </c>
      <c r="AN120" s="168">
        <f t="shared" si="516"/>
        <v>0</v>
      </c>
      <c r="AO120" s="168">
        <f t="shared" si="516"/>
        <v>8</v>
      </c>
      <c r="AP120" s="168">
        <f t="shared" si="516"/>
        <v>30</v>
      </c>
      <c r="AQ120" s="168">
        <f t="shared" si="516"/>
        <v>5</v>
      </c>
      <c r="AR120" s="168">
        <f t="shared" si="516"/>
        <v>35</v>
      </c>
      <c r="AS120" s="502">
        <f t="shared" si="516"/>
        <v>0</v>
      </c>
      <c r="AT120" s="168">
        <f t="shared" si="516"/>
        <v>9</v>
      </c>
      <c r="AU120" s="168">
        <f t="shared" si="516"/>
        <v>2</v>
      </c>
      <c r="AV120" s="168">
        <f t="shared" si="516"/>
        <v>11</v>
      </c>
      <c r="AW120" s="168">
        <f t="shared" si="516"/>
        <v>1781</v>
      </c>
      <c r="AX120" s="168">
        <f t="shared" si="516"/>
        <v>142</v>
      </c>
      <c r="AY120" s="168">
        <f t="shared" si="516"/>
        <v>1923</v>
      </c>
      <c r="AZ120" s="168">
        <f t="shared" si="516"/>
        <v>2</v>
      </c>
      <c r="BA120" s="168">
        <f t="shared" si="516"/>
        <v>0</v>
      </c>
      <c r="BB120" s="168">
        <f t="shared" si="516"/>
        <v>2</v>
      </c>
      <c r="BC120" s="168">
        <f t="shared" si="516"/>
        <v>44</v>
      </c>
      <c r="BD120" s="168">
        <f t="shared" si="516"/>
        <v>1</v>
      </c>
      <c r="BE120" s="168">
        <f>SUM(BE110,BE115)</f>
        <v>45</v>
      </c>
      <c r="BF120" s="523"/>
      <c r="BG120" s="605">
        <f>SUM(F120,S120,AF120,AS120)</f>
        <v>1968</v>
      </c>
      <c r="BH120" s="533">
        <f>SUM(G120,T120,AG120)</f>
        <v>730</v>
      </c>
      <c r="BI120" s="533">
        <f t="shared" ref="BI120:BI121" si="517">SUM(H120,U120,AH120)</f>
        <v>73</v>
      </c>
      <c r="BJ120" s="533">
        <f t="shared" ref="BJ120:BJ121" si="518">SUM(I120,V120,AI120)</f>
        <v>803</v>
      </c>
      <c r="BK120" s="533">
        <f t="shared" ref="BK120:BK121" si="519">SUM(J120,W120,AJ120)</f>
        <v>245</v>
      </c>
      <c r="BL120" s="533">
        <f t="shared" ref="BL120:BL121" si="520">SUM(K120,X120,AK120)</f>
        <v>21</v>
      </c>
      <c r="BM120" s="533">
        <f t="shared" ref="BM120:BM121" si="521">SUM(L120,Y120,AL120)</f>
        <v>266</v>
      </c>
      <c r="BN120" s="533">
        <f>SUM(M120,Z120,AM120)</f>
        <v>96</v>
      </c>
      <c r="BO120" s="533">
        <f t="shared" ref="BO120:BO121" si="522">SUM(N120,AA120,AN120)</f>
        <v>10</v>
      </c>
      <c r="BP120" s="533">
        <f t="shared" ref="BP120:BP121" si="523">SUM(O120,AB120,AO120)</f>
        <v>106</v>
      </c>
      <c r="BQ120" s="533">
        <f t="shared" ref="BQ120:BQ121" si="524">SUM(P120,AC120,AP120)</f>
        <v>701</v>
      </c>
      <c r="BR120" s="533">
        <f t="shared" ref="BR120:BR121" si="525">SUM(Q120,AD120,AQ120)</f>
        <v>36</v>
      </c>
      <c r="BS120" s="533">
        <f t="shared" ref="BS120:BS121" si="526">SUM(R120,AE120,AR120)</f>
        <v>737</v>
      </c>
      <c r="BT120" s="533">
        <f>AT120</f>
        <v>9</v>
      </c>
      <c r="BU120" s="533">
        <f t="shared" ref="BU120:BU121" si="527">AU120</f>
        <v>2</v>
      </c>
      <c r="BV120" s="533">
        <f t="shared" ref="BV120:BV121" si="528">AV120</f>
        <v>11</v>
      </c>
      <c r="BW120" s="536">
        <f>SUM(BH120,BK120,BN120,BQ120,BT120)</f>
        <v>1781</v>
      </c>
      <c r="BX120" s="536">
        <f t="shared" ref="BX120:BX121" si="529">SUM(BI120,BL120,BO120,BR120,BU120)</f>
        <v>142</v>
      </c>
      <c r="BY120" s="536">
        <f t="shared" ref="BY120:BY121" si="530">SUM(BJ120,BM120,BP120,BS120,BV120)</f>
        <v>1923</v>
      </c>
      <c r="BZ120" t="s">
        <v>74</v>
      </c>
      <c r="CA120" s="544">
        <f>AZ120</f>
        <v>2</v>
      </c>
      <c r="CB120" s="544">
        <f t="shared" ref="CB120:CB121" si="531">BA120</f>
        <v>0</v>
      </c>
      <c r="CC120" s="544">
        <f t="shared" ref="CC120:CC121" si="532">BB120</f>
        <v>2</v>
      </c>
      <c r="CD120" s="544">
        <f>BC120</f>
        <v>44</v>
      </c>
      <c r="CE120" s="544">
        <f t="shared" ref="CE120:CE121" si="533">BD120</f>
        <v>1</v>
      </c>
      <c r="CF120" s="544">
        <f t="shared" ref="CF120:CF121" si="534">BE120</f>
        <v>45</v>
      </c>
    </row>
    <row r="121" spans="1:86">
      <c r="A121" s="149"/>
      <c r="B121" s="149" t="s">
        <v>93</v>
      </c>
      <c r="C121" s="151"/>
      <c r="D121" s="151"/>
      <c r="E121" s="380"/>
      <c r="F121" s="591">
        <f>SUM(F107,F115)</f>
        <v>714</v>
      </c>
      <c r="G121" s="159">
        <f>SUM(G107,G115)</f>
        <v>212</v>
      </c>
      <c r="H121" s="159">
        <f t="shared" ref="H121:BD121" si="535">SUM(H107,H115)</f>
        <v>55</v>
      </c>
      <c r="I121" s="159">
        <f t="shared" si="535"/>
        <v>267</v>
      </c>
      <c r="J121" s="159">
        <f t="shared" si="535"/>
        <v>92</v>
      </c>
      <c r="K121" s="159">
        <f t="shared" si="535"/>
        <v>19</v>
      </c>
      <c r="L121" s="159">
        <f t="shared" si="535"/>
        <v>111</v>
      </c>
      <c r="M121" s="159">
        <f t="shared" si="535"/>
        <v>40</v>
      </c>
      <c r="N121" s="159">
        <f t="shared" si="535"/>
        <v>10</v>
      </c>
      <c r="O121" s="159">
        <f t="shared" si="535"/>
        <v>50</v>
      </c>
      <c r="P121" s="159">
        <f t="shared" si="535"/>
        <v>265</v>
      </c>
      <c r="Q121" s="159">
        <f t="shared" si="535"/>
        <v>27</v>
      </c>
      <c r="R121" s="159">
        <f t="shared" si="535"/>
        <v>292</v>
      </c>
      <c r="S121" s="503">
        <f t="shared" si="535"/>
        <v>16</v>
      </c>
      <c r="T121" s="159">
        <f t="shared" si="535"/>
        <v>67</v>
      </c>
      <c r="U121" s="159">
        <f t="shared" si="535"/>
        <v>12</v>
      </c>
      <c r="V121" s="159">
        <f t="shared" si="535"/>
        <v>79</v>
      </c>
      <c r="W121" s="159">
        <f t="shared" si="535"/>
        <v>0</v>
      </c>
      <c r="X121" s="159">
        <f t="shared" si="535"/>
        <v>0</v>
      </c>
      <c r="Y121" s="159">
        <f t="shared" si="535"/>
        <v>0</v>
      </c>
      <c r="Z121" s="159">
        <f t="shared" si="535"/>
        <v>0</v>
      </c>
      <c r="AA121" s="159">
        <f t="shared" si="535"/>
        <v>0</v>
      </c>
      <c r="AB121" s="159">
        <f t="shared" si="535"/>
        <v>0</v>
      </c>
      <c r="AC121" s="159">
        <f t="shared" si="535"/>
        <v>20</v>
      </c>
      <c r="AD121" s="159">
        <f t="shared" si="535"/>
        <v>4</v>
      </c>
      <c r="AE121" s="159">
        <f t="shared" si="535"/>
        <v>24</v>
      </c>
      <c r="AF121" s="503">
        <f t="shared" si="535"/>
        <v>10</v>
      </c>
      <c r="AG121" s="159">
        <f t="shared" si="535"/>
        <v>2</v>
      </c>
      <c r="AH121" s="159">
        <f t="shared" si="535"/>
        <v>6</v>
      </c>
      <c r="AI121" s="159">
        <f t="shared" si="535"/>
        <v>8</v>
      </c>
      <c r="AJ121" s="159">
        <f t="shared" si="535"/>
        <v>2</v>
      </c>
      <c r="AK121" s="159">
        <f t="shared" si="535"/>
        <v>2</v>
      </c>
      <c r="AL121" s="159">
        <f t="shared" si="535"/>
        <v>4</v>
      </c>
      <c r="AM121" s="159">
        <f t="shared" si="535"/>
        <v>1</v>
      </c>
      <c r="AN121" s="159">
        <f t="shared" si="535"/>
        <v>0</v>
      </c>
      <c r="AO121" s="159">
        <f t="shared" si="535"/>
        <v>1</v>
      </c>
      <c r="AP121" s="159">
        <f t="shared" si="535"/>
        <v>13</v>
      </c>
      <c r="AQ121" s="159">
        <f t="shared" si="535"/>
        <v>5</v>
      </c>
      <c r="AR121" s="159">
        <f t="shared" si="535"/>
        <v>18</v>
      </c>
      <c r="AS121" s="503">
        <f t="shared" si="535"/>
        <v>0</v>
      </c>
      <c r="AT121" s="159">
        <f t="shared" si="535"/>
        <v>5</v>
      </c>
      <c r="AU121" s="159">
        <f t="shared" si="535"/>
        <v>2</v>
      </c>
      <c r="AV121" s="159">
        <f t="shared" si="535"/>
        <v>7</v>
      </c>
      <c r="AW121" s="159">
        <f t="shared" si="535"/>
        <v>719</v>
      </c>
      <c r="AX121" s="159">
        <f t="shared" si="535"/>
        <v>142</v>
      </c>
      <c r="AY121" s="159">
        <f t="shared" si="535"/>
        <v>861</v>
      </c>
      <c r="AZ121" s="159">
        <f t="shared" si="535"/>
        <v>0</v>
      </c>
      <c r="BA121" s="159">
        <f t="shared" si="535"/>
        <v>0</v>
      </c>
      <c r="BB121" s="159">
        <f t="shared" si="535"/>
        <v>0</v>
      </c>
      <c r="BC121" s="159">
        <f t="shared" si="535"/>
        <v>15</v>
      </c>
      <c r="BD121" s="159">
        <f t="shared" si="535"/>
        <v>1</v>
      </c>
      <c r="BE121" s="159">
        <f>SUM(BE107,BE115)</f>
        <v>16</v>
      </c>
      <c r="BF121" s="474"/>
      <c r="BG121" s="605">
        <f>SUM(F121,S121,AF121,AS121)</f>
        <v>740</v>
      </c>
      <c r="BH121" s="533">
        <f>SUM(G121,T121,AG121)</f>
        <v>281</v>
      </c>
      <c r="BI121" s="533">
        <f t="shared" si="517"/>
        <v>73</v>
      </c>
      <c r="BJ121" s="533">
        <f t="shared" si="518"/>
        <v>354</v>
      </c>
      <c r="BK121" s="533">
        <f t="shared" si="519"/>
        <v>94</v>
      </c>
      <c r="BL121" s="533">
        <f t="shared" si="520"/>
        <v>21</v>
      </c>
      <c r="BM121" s="533">
        <f t="shared" si="521"/>
        <v>115</v>
      </c>
      <c r="BN121" s="533">
        <f>SUM(M121,Z121,AM121)</f>
        <v>41</v>
      </c>
      <c r="BO121" s="533">
        <f t="shared" si="522"/>
        <v>10</v>
      </c>
      <c r="BP121" s="533">
        <f t="shared" si="523"/>
        <v>51</v>
      </c>
      <c r="BQ121" s="533">
        <f t="shared" si="524"/>
        <v>298</v>
      </c>
      <c r="BR121" s="533">
        <f t="shared" si="525"/>
        <v>36</v>
      </c>
      <c r="BS121" s="533">
        <f t="shared" si="526"/>
        <v>334</v>
      </c>
      <c r="BT121" s="533">
        <f>AT121</f>
        <v>5</v>
      </c>
      <c r="BU121" s="533">
        <f t="shared" si="527"/>
        <v>2</v>
      </c>
      <c r="BV121" s="533">
        <f t="shared" si="528"/>
        <v>7</v>
      </c>
      <c r="BW121" s="536">
        <f>SUM(BH121,BK121,BN121,BQ121,BT121)</f>
        <v>719</v>
      </c>
      <c r="BX121" s="536">
        <f t="shared" si="529"/>
        <v>142</v>
      </c>
      <c r="BY121" s="536">
        <f t="shared" si="530"/>
        <v>861</v>
      </c>
      <c r="BZ121" t="s">
        <v>74</v>
      </c>
      <c r="CA121" s="544">
        <f>AZ121</f>
        <v>0</v>
      </c>
      <c r="CB121" s="544">
        <f t="shared" si="531"/>
        <v>0</v>
      </c>
      <c r="CC121" s="544">
        <f t="shared" si="532"/>
        <v>0</v>
      </c>
      <c r="CD121" s="544">
        <f>BC121</f>
        <v>15</v>
      </c>
      <c r="CE121" s="544">
        <f t="shared" si="533"/>
        <v>1</v>
      </c>
      <c r="CF121" s="544">
        <f t="shared" si="534"/>
        <v>16</v>
      </c>
    </row>
    <row r="122" spans="1:86">
      <c r="A122" s="149" t="s">
        <v>74</v>
      </c>
      <c r="B122" s="151"/>
      <c r="C122" s="151"/>
      <c r="D122" s="151"/>
      <c r="E122" s="380"/>
      <c r="F122" s="592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502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502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502"/>
      <c r="AT122" s="168"/>
      <c r="AU122" s="168"/>
      <c r="AV122" s="168"/>
      <c r="AW122" s="569"/>
      <c r="AX122" s="569"/>
      <c r="AY122" s="569"/>
      <c r="AZ122" s="159"/>
      <c r="BA122" s="159"/>
      <c r="BB122" s="159"/>
      <c r="BC122" s="168"/>
      <c r="BD122" s="168"/>
      <c r="BE122" s="168"/>
      <c r="BF122" s="523"/>
    </row>
    <row r="123" spans="1:86">
      <c r="A123" s="149"/>
      <c r="B123" s="151" t="s">
        <v>94</v>
      </c>
      <c r="C123" s="151"/>
      <c r="D123" s="151"/>
      <c r="E123" s="380"/>
      <c r="F123" s="592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502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502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502"/>
      <c r="AT123" s="168"/>
      <c r="AU123" s="168"/>
      <c r="AV123" s="168"/>
      <c r="AW123" s="569"/>
      <c r="AX123" s="569"/>
      <c r="AY123" s="569"/>
      <c r="AZ123" s="159"/>
      <c r="BA123" s="159"/>
      <c r="BB123" s="159"/>
      <c r="BC123" s="168"/>
      <c r="BD123" s="168"/>
      <c r="BE123" s="168"/>
      <c r="BF123" s="523"/>
    </row>
    <row r="124" spans="1:86">
      <c r="A124" s="149"/>
      <c r="B124" s="151"/>
      <c r="C124" s="151"/>
      <c r="D124" s="151"/>
      <c r="E124" s="380"/>
      <c r="F124" s="592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502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502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502"/>
      <c r="AT124" s="168"/>
      <c r="AU124" s="168"/>
      <c r="AV124" s="168"/>
      <c r="AW124" s="569"/>
      <c r="AX124" s="569"/>
      <c r="AY124" s="569"/>
      <c r="AZ124" s="159" t="s">
        <v>74</v>
      </c>
      <c r="BA124" s="159"/>
      <c r="BB124" s="159"/>
      <c r="BC124" s="168"/>
      <c r="BD124" s="168"/>
      <c r="BE124" s="168"/>
      <c r="BF124" s="523"/>
    </row>
    <row r="125" spans="1:86" ht="25.5" customHeight="1">
      <c r="A125" s="149" t="s">
        <v>95</v>
      </c>
      <c r="B125" s="151" t="s">
        <v>532</v>
      </c>
      <c r="C125" s="151"/>
      <c r="D125" s="151"/>
      <c r="E125" s="377" t="s">
        <v>76</v>
      </c>
      <c r="F125" s="592"/>
      <c r="G125" s="159"/>
      <c r="H125" s="159"/>
      <c r="I125" s="275"/>
      <c r="J125" s="159"/>
      <c r="K125" s="159"/>
      <c r="L125" s="275"/>
      <c r="M125" s="159"/>
      <c r="N125" s="159"/>
      <c r="O125" s="275"/>
      <c r="P125" s="159"/>
      <c r="Q125" s="159"/>
      <c r="R125" s="275"/>
      <c r="S125" s="500"/>
      <c r="T125" s="275"/>
      <c r="U125" s="275"/>
      <c r="V125" s="275"/>
      <c r="W125" s="275"/>
      <c r="X125" s="275"/>
      <c r="Y125" s="275"/>
      <c r="Z125" s="275"/>
      <c r="AA125" s="275"/>
      <c r="AB125" s="275"/>
      <c r="AC125" s="275"/>
      <c r="AD125" s="275"/>
      <c r="AE125" s="275"/>
      <c r="AF125" s="500"/>
      <c r="AG125" s="275"/>
      <c r="AH125" s="275"/>
      <c r="AI125" s="275"/>
      <c r="AJ125" s="275"/>
      <c r="AK125" s="275"/>
      <c r="AL125" s="275"/>
      <c r="AM125" s="275"/>
      <c r="AN125" s="275"/>
      <c r="AO125" s="275"/>
      <c r="AP125" s="275"/>
      <c r="AQ125" s="275"/>
      <c r="AR125" s="275"/>
      <c r="AS125" s="500"/>
      <c r="AT125" s="275"/>
      <c r="AU125" s="275"/>
      <c r="AV125" s="275"/>
      <c r="AW125" s="567"/>
      <c r="AX125" s="567"/>
      <c r="AY125" s="567"/>
      <c r="AZ125" s="159"/>
      <c r="BA125" s="159"/>
      <c r="BB125" s="159"/>
      <c r="BC125" s="275"/>
      <c r="BD125" s="275"/>
      <c r="BE125" s="275"/>
      <c r="BF125" s="521"/>
    </row>
    <row r="126" spans="1:86">
      <c r="A126" s="149"/>
      <c r="B126" s="151"/>
      <c r="C126" s="151"/>
      <c r="D126" s="151"/>
      <c r="E126" s="288" t="s">
        <v>77</v>
      </c>
      <c r="F126" s="592">
        <v>230</v>
      </c>
      <c r="G126" s="159">
        <v>52</v>
      </c>
      <c r="H126" s="159">
        <v>30</v>
      </c>
      <c r="I126" s="275">
        <f>SUM(G126:H126)</f>
        <v>82</v>
      </c>
      <c r="J126" s="159">
        <v>28</v>
      </c>
      <c r="K126" s="159">
        <v>11</v>
      </c>
      <c r="L126" s="275">
        <f>SUM(J126:K126)</f>
        <v>39</v>
      </c>
      <c r="M126" s="159">
        <v>9</v>
      </c>
      <c r="N126" s="159">
        <v>8</v>
      </c>
      <c r="O126" s="275">
        <f>SUM(M126:N126)</f>
        <v>17</v>
      </c>
      <c r="P126" s="159">
        <v>63</v>
      </c>
      <c r="Q126" s="159">
        <v>29</v>
      </c>
      <c r="R126" s="275">
        <f>SUM(P126:Q126)</f>
        <v>92</v>
      </c>
      <c r="S126" s="500">
        <v>35</v>
      </c>
      <c r="T126" s="275">
        <v>15</v>
      </c>
      <c r="U126" s="275">
        <v>20</v>
      </c>
      <c r="V126" s="275">
        <f>SUM(T126:U126)</f>
        <v>35</v>
      </c>
      <c r="W126" s="275">
        <v>0</v>
      </c>
      <c r="X126" s="275">
        <v>0</v>
      </c>
      <c r="Y126" s="275">
        <f>SUM(W126:X126)</f>
        <v>0</v>
      </c>
      <c r="Z126" s="275">
        <v>0</v>
      </c>
      <c r="AA126" s="275">
        <v>0</v>
      </c>
      <c r="AB126" s="275">
        <f>SUM(Z126:AA126)</f>
        <v>0</v>
      </c>
      <c r="AC126" s="275">
        <v>0</v>
      </c>
      <c r="AD126" s="275">
        <v>0</v>
      </c>
      <c r="AE126" s="275">
        <f>SUM(AC126:AD126)</f>
        <v>0</v>
      </c>
      <c r="AF126" s="500">
        <v>35</v>
      </c>
      <c r="AG126" s="275">
        <v>7</v>
      </c>
      <c r="AH126" s="275">
        <v>3</v>
      </c>
      <c r="AI126" s="275">
        <f>SUM(AG126:AH126)</f>
        <v>10</v>
      </c>
      <c r="AJ126" s="275">
        <v>3</v>
      </c>
      <c r="AK126" s="275">
        <v>0</v>
      </c>
      <c r="AL126" s="275">
        <f>SUM(AJ126:AK126)</f>
        <v>3</v>
      </c>
      <c r="AM126" s="275">
        <v>1</v>
      </c>
      <c r="AN126" s="275">
        <v>1</v>
      </c>
      <c r="AO126" s="275">
        <f>SUM(AM126:AN126)</f>
        <v>2</v>
      </c>
      <c r="AP126" s="275">
        <v>9</v>
      </c>
      <c r="AQ126" s="275">
        <v>8</v>
      </c>
      <c r="AR126" s="275">
        <f>SUM(AP126:AQ126)</f>
        <v>17</v>
      </c>
      <c r="AS126" s="500">
        <v>35</v>
      </c>
      <c r="AT126" s="275">
        <v>12</v>
      </c>
      <c r="AU126" s="275">
        <v>2</v>
      </c>
      <c r="AV126" s="275">
        <f>SUM(AT126:AU126)</f>
        <v>14</v>
      </c>
      <c r="AW126" s="567">
        <f t="shared" ref="AW126:AW128" si="536">SUM(G126,J126,M126,P126,T126,W126,Z126,AC126,AG126,AJ126,AM126,AP126,AT126)</f>
        <v>199</v>
      </c>
      <c r="AX126" s="567">
        <f t="shared" ref="AX126:AX128" si="537">SUM(H126,K126,N126,Q126,U126,X126,AA126,AD126,AH126,AK126,AN126,AQ126,AU126)</f>
        <v>112</v>
      </c>
      <c r="AY126" s="567">
        <f>SUM(I126,L126,O126,R126,V126,Y126,AB126,AE126,AI126,AL126,AO126,AR126,AV126)</f>
        <v>311</v>
      </c>
      <c r="AZ126" s="159">
        <v>14</v>
      </c>
      <c r="BA126" s="159">
        <v>6</v>
      </c>
      <c r="BB126" s="275">
        <f>SUM(AZ126:BA126)</f>
        <v>20</v>
      </c>
      <c r="BC126" s="275">
        <v>6</v>
      </c>
      <c r="BD126" s="275">
        <v>1</v>
      </c>
      <c r="BE126" s="275">
        <f>SUM(BC126:BD126)</f>
        <v>7</v>
      </c>
      <c r="BF126" s="521"/>
      <c r="BG126" s="605">
        <f>SUM(F126,S126,AF126,AS126)</f>
        <v>335</v>
      </c>
      <c r="BH126" s="533">
        <f>SUM(G126,T126,AG126)</f>
        <v>74</v>
      </c>
      <c r="BI126" s="533">
        <f t="shared" ref="BI126:BI128" si="538">SUM(H126,U126,AH126)</f>
        <v>53</v>
      </c>
      <c r="BJ126" s="533">
        <f t="shared" ref="BJ126:BJ128" si="539">SUM(I126,V126,AI126)</f>
        <v>127</v>
      </c>
      <c r="BK126" s="533">
        <f t="shared" ref="BK126:BK128" si="540">SUM(J126,W126,AJ126)</f>
        <v>31</v>
      </c>
      <c r="BL126" s="533">
        <f t="shared" ref="BL126:BL128" si="541">SUM(K126,X126,AK126)</f>
        <v>11</v>
      </c>
      <c r="BM126" s="533">
        <f t="shared" ref="BM126:BM128" si="542">SUM(L126,Y126,AL126)</f>
        <v>42</v>
      </c>
      <c r="BN126" s="533">
        <f>SUM(M126,Z126,AM126)</f>
        <v>10</v>
      </c>
      <c r="BO126" s="533">
        <f t="shared" ref="BO126:BO128" si="543">SUM(N126,AA126,AN126)</f>
        <v>9</v>
      </c>
      <c r="BP126" s="533">
        <f t="shared" ref="BP126:BP128" si="544">SUM(O126,AB126,AO126)</f>
        <v>19</v>
      </c>
      <c r="BQ126" s="533">
        <f t="shared" ref="BQ126:BQ128" si="545">SUM(P126,AC126,AP126)</f>
        <v>72</v>
      </c>
      <c r="BR126" s="533">
        <f t="shared" ref="BR126:BR128" si="546">SUM(Q126,AD126,AQ126)</f>
        <v>37</v>
      </c>
      <c r="BS126" s="533">
        <f t="shared" ref="BS126:BS128" si="547">SUM(R126,AE126,AR126)</f>
        <v>109</v>
      </c>
      <c r="BT126" s="533">
        <f>AT126</f>
        <v>12</v>
      </c>
      <c r="BU126" s="533">
        <f t="shared" ref="BU126:BU128" si="548">AU126</f>
        <v>2</v>
      </c>
      <c r="BV126" s="533">
        <f t="shared" ref="BV126:BV128" si="549">AV126</f>
        <v>14</v>
      </c>
      <c r="BW126" s="536">
        <f>SUM(BH126,BK126,BN126,BQ126,BT126)</f>
        <v>199</v>
      </c>
      <c r="BX126" s="536">
        <f t="shared" ref="BX126:BX128" si="550">SUM(BI126,BL126,BO126,BR126,BU126)</f>
        <v>112</v>
      </c>
      <c r="BY126" s="536">
        <f t="shared" ref="BY126:BY128" si="551">SUM(BJ126,BM126,BP126,BS126,BV126)</f>
        <v>311</v>
      </c>
      <c r="BZ126" t="s">
        <v>74</v>
      </c>
      <c r="CA126" s="544">
        <f>AZ126</f>
        <v>14</v>
      </c>
      <c r="CB126" s="544">
        <f t="shared" ref="CB126:CB128" si="552">BA126</f>
        <v>6</v>
      </c>
      <c r="CC126" s="544">
        <f t="shared" ref="CC126:CC128" si="553">BB126</f>
        <v>20</v>
      </c>
      <c r="CD126" s="544">
        <f>BC126</f>
        <v>6</v>
      </c>
      <c r="CE126" s="544">
        <f t="shared" ref="CE126:CE128" si="554">BD126</f>
        <v>1</v>
      </c>
      <c r="CF126" s="544">
        <f t="shared" ref="CF126:CF128" si="555">BE126</f>
        <v>7</v>
      </c>
    </row>
    <row r="127" spans="1:86">
      <c r="A127" s="149"/>
      <c r="B127" s="151"/>
      <c r="C127" s="151"/>
      <c r="D127" s="151"/>
      <c r="E127" s="288" t="s">
        <v>78</v>
      </c>
      <c r="F127" s="592">
        <v>230</v>
      </c>
      <c r="G127" s="159">
        <v>39</v>
      </c>
      <c r="H127" s="159">
        <v>37</v>
      </c>
      <c r="I127" s="275">
        <f t="shared" ref="I127:I128" si="556">SUM(G127:H127)</f>
        <v>76</v>
      </c>
      <c r="J127" s="159">
        <v>18</v>
      </c>
      <c r="K127" s="159">
        <v>15</v>
      </c>
      <c r="L127" s="275">
        <f t="shared" ref="L127:L128" si="557">SUM(J127:K127)</f>
        <v>33</v>
      </c>
      <c r="M127" s="159">
        <v>10</v>
      </c>
      <c r="N127" s="159">
        <v>7</v>
      </c>
      <c r="O127" s="275">
        <f t="shared" ref="O127:O128" si="558">SUM(M127:N127)</f>
        <v>17</v>
      </c>
      <c r="P127" s="159">
        <v>53</v>
      </c>
      <c r="Q127" s="159">
        <v>37</v>
      </c>
      <c r="R127" s="275">
        <f t="shared" ref="R127:R128" si="559">SUM(P127:Q127)</f>
        <v>90</v>
      </c>
      <c r="S127" s="500">
        <v>35</v>
      </c>
      <c r="T127" s="275">
        <v>15</v>
      </c>
      <c r="U127" s="275">
        <v>20</v>
      </c>
      <c r="V127" s="275">
        <f t="shared" ref="V127:V128" si="560">SUM(T127:U127)</f>
        <v>35</v>
      </c>
      <c r="W127" s="275">
        <v>0</v>
      </c>
      <c r="X127" s="275">
        <v>0</v>
      </c>
      <c r="Y127" s="275">
        <f t="shared" ref="Y127:Y128" si="561">SUM(W127:X127)</f>
        <v>0</v>
      </c>
      <c r="Z127" s="275">
        <v>0</v>
      </c>
      <c r="AA127" s="275">
        <v>0</v>
      </c>
      <c r="AB127" s="275">
        <f t="shared" ref="AB127:AB128" si="562">SUM(Z127:AA127)</f>
        <v>0</v>
      </c>
      <c r="AC127" s="275">
        <v>0</v>
      </c>
      <c r="AD127" s="275">
        <v>0</v>
      </c>
      <c r="AE127" s="275">
        <f t="shared" ref="AE127:AE128" si="563">SUM(AC127:AD127)</f>
        <v>0</v>
      </c>
      <c r="AF127" s="500">
        <v>35</v>
      </c>
      <c r="AG127" s="275">
        <v>9</v>
      </c>
      <c r="AH127" s="275">
        <v>11</v>
      </c>
      <c r="AI127" s="275">
        <f t="shared" ref="AI127:AI128" si="564">SUM(AG127:AH127)</f>
        <v>20</v>
      </c>
      <c r="AJ127" s="275">
        <v>1</v>
      </c>
      <c r="AK127" s="275">
        <v>0</v>
      </c>
      <c r="AL127" s="275">
        <f t="shared" ref="AL127:AL128" si="565">SUM(AJ127:AK127)</f>
        <v>1</v>
      </c>
      <c r="AM127" s="275">
        <v>0</v>
      </c>
      <c r="AN127" s="275">
        <v>0</v>
      </c>
      <c r="AO127" s="275">
        <f t="shared" ref="AO127:AO128" si="566">SUM(AM127:AN127)</f>
        <v>0</v>
      </c>
      <c r="AP127" s="275">
        <v>7</v>
      </c>
      <c r="AQ127" s="275">
        <v>6</v>
      </c>
      <c r="AR127" s="275">
        <f t="shared" ref="AR127:AR128" si="567">SUM(AP127:AQ127)</f>
        <v>13</v>
      </c>
      <c r="AS127" s="500">
        <v>35</v>
      </c>
      <c r="AT127" s="275">
        <v>8</v>
      </c>
      <c r="AU127" s="275">
        <v>5</v>
      </c>
      <c r="AV127" s="275">
        <f t="shared" ref="AV127:AV128" si="568">SUM(AT127:AU127)</f>
        <v>13</v>
      </c>
      <c r="AW127" s="567">
        <f>SUM(G127,J127,M127,P127,T127,W127,Z127,AC127,AG127,AJ127,AM127,AP127,AT127)</f>
        <v>160</v>
      </c>
      <c r="AX127" s="567">
        <f t="shared" si="537"/>
        <v>138</v>
      </c>
      <c r="AY127" s="567">
        <f t="shared" ref="AY127:AY128" si="569">SUM(I127,L127,O127,R127,V127,Y127,AB127,AE127,AI127,AL127,AO127,AR127,AV127)</f>
        <v>298</v>
      </c>
      <c r="AZ127" s="159">
        <v>9</v>
      </c>
      <c r="BA127" s="159">
        <v>5</v>
      </c>
      <c r="BB127" s="275">
        <f t="shared" ref="BB127:BB128" si="570">SUM(AZ127:BA127)</f>
        <v>14</v>
      </c>
      <c r="BC127" s="275">
        <v>4</v>
      </c>
      <c r="BD127" s="275">
        <v>2</v>
      </c>
      <c r="BE127" s="275">
        <f t="shared" ref="BE127:BE128" si="571">SUM(BC127:BD127)</f>
        <v>6</v>
      </c>
      <c r="BF127" s="521"/>
      <c r="BG127" s="605">
        <f>SUM(F127,S127,AF127,AS127)</f>
        <v>335</v>
      </c>
      <c r="BH127" s="533">
        <f>SUM(G127,T127,AG127)</f>
        <v>63</v>
      </c>
      <c r="BI127" s="533">
        <f t="shared" si="538"/>
        <v>68</v>
      </c>
      <c r="BJ127" s="533">
        <f t="shared" si="539"/>
        <v>131</v>
      </c>
      <c r="BK127" s="533">
        <f t="shared" si="540"/>
        <v>19</v>
      </c>
      <c r="BL127" s="533">
        <f t="shared" si="541"/>
        <v>15</v>
      </c>
      <c r="BM127" s="533">
        <f t="shared" si="542"/>
        <v>34</v>
      </c>
      <c r="BN127" s="533">
        <f>SUM(M127,Z127,AM127)</f>
        <v>10</v>
      </c>
      <c r="BO127" s="533">
        <f t="shared" si="543"/>
        <v>7</v>
      </c>
      <c r="BP127" s="533">
        <f t="shared" si="544"/>
        <v>17</v>
      </c>
      <c r="BQ127" s="533">
        <f t="shared" si="545"/>
        <v>60</v>
      </c>
      <c r="BR127" s="533">
        <f t="shared" si="546"/>
        <v>43</v>
      </c>
      <c r="BS127" s="533">
        <f t="shared" si="547"/>
        <v>103</v>
      </c>
      <c r="BT127" s="533">
        <f>AT127</f>
        <v>8</v>
      </c>
      <c r="BU127" s="533">
        <f t="shared" si="548"/>
        <v>5</v>
      </c>
      <c r="BV127" s="533">
        <f t="shared" si="549"/>
        <v>13</v>
      </c>
      <c r="BW127" s="536">
        <f>SUM(BH127,BK127,BN127,BQ127,BT127)</f>
        <v>160</v>
      </c>
      <c r="BX127" s="536">
        <f t="shared" si="550"/>
        <v>138</v>
      </c>
      <c r="BY127" s="536">
        <f t="shared" si="551"/>
        <v>298</v>
      </c>
      <c r="BZ127" t="s">
        <v>74</v>
      </c>
      <c r="CA127" s="544">
        <f>AZ127</f>
        <v>9</v>
      </c>
      <c r="CB127" s="544">
        <f t="shared" si="552"/>
        <v>5</v>
      </c>
      <c r="CC127" s="544">
        <f t="shared" si="553"/>
        <v>14</v>
      </c>
      <c r="CD127" s="544">
        <f>BC127</f>
        <v>4</v>
      </c>
      <c r="CE127" s="544">
        <f t="shared" si="554"/>
        <v>2</v>
      </c>
      <c r="CF127" s="544">
        <f t="shared" si="555"/>
        <v>6</v>
      </c>
    </row>
    <row r="128" spans="1:86">
      <c r="A128" s="149"/>
      <c r="B128" s="151"/>
      <c r="C128" s="151"/>
      <c r="D128" s="151"/>
      <c r="E128" s="288" t="s">
        <v>79</v>
      </c>
      <c r="F128" s="592">
        <v>230</v>
      </c>
      <c r="G128" s="159">
        <v>52</v>
      </c>
      <c r="H128" s="159">
        <v>40</v>
      </c>
      <c r="I128" s="275">
        <f t="shared" si="556"/>
        <v>92</v>
      </c>
      <c r="J128" s="159">
        <v>28</v>
      </c>
      <c r="K128" s="159">
        <v>6</v>
      </c>
      <c r="L128" s="275">
        <f t="shared" si="557"/>
        <v>34</v>
      </c>
      <c r="M128" s="159">
        <v>16</v>
      </c>
      <c r="N128" s="159">
        <v>3</v>
      </c>
      <c r="O128" s="275">
        <f t="shared" si="558"/>
        <v>19</v>
      </c>
      <c r="P128" s="159">
        <v>54</v>
      </c>
      <c r="Q128" s="159">
        <v>24</v>
      </c>
      <c r="R128" s="275">
        <f t="shared" si="559"/>
        <v>78</v>
      </c>
      <c r="S128" s="500">
        <v>35</v>
      </c>
      <c r="T128" s="275">
        <v>18</v>
      </c>
      <c r="U128" s="275">
        <v>14</v>
      </c>
      <c r="V128" s="275">
        <f t="shared" si="560"/>
        <v>32</v>
      </c>
      <c r="W128" s="275">
        <v>0</v>
      </c>
      <c r="X128" s="275">
        <v>1</v>
      </c>
      <c r="Y128" s="275">
        <f t="shared" si="561"/>
        <v>1</v>
      </c>
      <c r="Z128" s="275">
        <v>0</v>
      </c>
      <c r="AA128" s="275">
        <v>0</v>
      </c>
      <c r="AB128" s="275">
        <f t="shared" si="562"/>
        <v>0</v>
      </c>
      <c r="AC128" s="275">
        <v>2</v>
      </c>
      <c r="AD128" s="275">
        <v>0</v>
      </c>
      <c r="AE128" s="275">
        <f t="shared" si="563"/>
        <v>2</v>
      </c>
      <c r="AF128" s="500">
        <v>35</v>
      </c>
      <c r="AG128" s="275">
        <v>5</v>
      </c>
      <c r="AH128" s="275">
        <v>11</v>
      </c>
      <c r="AI128" s="275">
        <f t="shared" si="564"/>
        <v>16</v>
      </c>
      <c r="AJ128" s="275">
        <v>2</v>
      </c>
      <c r="AK128" s="275">
        <v>2</v>
      </c>
      <c r="AL128" s="275">
        <f t="shared" si="565"/>
        <v>4</v>
      </c>
      <c r="AM128" s="275">
        <v>0</v>
      </c>
      <c r="AN128" s="275">
        <v>1</v>
      </c>
      <c r="AO128" s="275">
        <f t="shared" si="566"/>
        <v>1</v>
      </c>
      <c r="AP128" s="275">
        <v>5</v>
      </c>
      <c r="AQ128" s="275">
        <v>2</v>
      </c>
      <c r="AR128" s="275">
        <f t="shared" si="567"/>
        <v>7</v>
      </c>
      <c r="AS128" s="500">
        <v>35</v>
      </c>
      <c r="AT128" s="275">
        <v>7</v>
      </c>
      <c r="AU128" s="275">
        <v>6</v>
      </c>
      <c r="AV128" s="275">
        <f t="shared" si="568"/>
        <v>13</v>
      </c>
      <c r="AW128" s="567">
        <f t="shared" si="536"/>
        <v>189</v>
      </c>
      <c r="AX128" s="567">
        <f t="shared" si="537"/>
        <v>110</v>
      </c>
      <c r="AY128" s="567">
        <f t="shared" si="569"/>
        <v>299</v>
      </c>
      <c r="AZ128" s="159">
        <v>10</v>
      </c>
      <c r="BA128" s="159">
        <v>9</v>
      </c>
      <c r="BB128" s="275">
        <f t="shared" si="570"/>
        <v>19</v>
      </c>
      <c r="BC128" s="275">
        <v>3</v>
      </c>
      <c r="BD128" s="275">
        <v>3</v>
      </c>
      <c r="BE128" s="275">
        <f t="shared" si="571"/>
        <v>6</v>
      </c>
      <c r="BF128" s="521"/>
      <c r="BG128" s="605">
        <f>SUM(F128,S128,AF128,AS128)</f>
        <v>335</v>
      </c>
      <c r="BH128" s="533">
        <f>SUM(G128,T128,AG128)</f>
        <v>75</v>
      </c>
      <c r="BI128" s="533">
        <f t="shared" si="538"/>
        <v>65</v>
      </c>
      <c r="BJ128" s="533">
        <f t="shared" si="539"/>
        <v>140</v>
      </c>
      <c r="BK128" s="533">
        <f t="shared" si="540"/>
        <v>30</v>
      </c>
      <c r="BL128" s="533">
        <f t="shared" si="541"/>
        <v>9</v>
      </c>
      <c r="BM128" s="533">
        <f t="shared" si="542"/>
        <v>39</v>
      </c>
      <c r="BN128" s="533">
        <f>SUM(M128,Z128,AM128)</f>
        <v>16</v>
      </c>
      <c r="BO128" s="533">
        <f t="shared" si="543"/>
        <v>4</v>
      </c>
      <c r="BP128" s="533">
        <f t="shared" si="544"/>
        <v>20</v>
      </c>
      <c r="BQ128" s="533">
        <f t="shared" si="545"/>
        <v>61</v>
      </c>
      <c r="BR128" s="533">
        <f t="shared" si="546"/>
        <v>26</v>
      </c>
      <c r="BS128" s="533">
        <f t="shared" si="547"/>
        <v>87</v>
      </c>
      <c r="BT128" s="533">
        <f>AT128</f>
        <v>7</v>
      </c>
      <c r="BU128" s="533">
        <f t="shared" si="548"/>
        <v>6</v>
      </c>
      <c r="BV128" s="533">
        <f t="shared" si="549"/>
        <v>13</v>
      </c>
      <c r="BW128" s="536">
        <f>SUM(BH128,BK128,BN128,BQ128,BT128)</f>
        <v>189</v>
      </c>
      <c r="BX128" s="536">
        <f t="shared" si="550"/>
        <v>110</v>
      </c>
      <c r="BY128" s="536">
        <f t="shared" si="551"/>
        <v>299</v>
      </c>
      <c r="BZ128" t="s">
        <v>74</v>
      </c>
      <c r="CA128" s="544">
        <f>AZ128</f>
        <v>10</v>
      </c>
      <c r="CB128" s="544">
        <f t="shared" si="552"/>
        <v>9</v>
      </c>
      <c r="CC128" s="544">
        <f t="shared" si="553"/>
        <v>19</v>
      </c>
      <c r="CD128" s="544">
        <f>BC128</f>
        <v>3</v>
      </c>
      <c r="CE128" s="544">
        <f t="shared" si="554"/>
        <v>3</v>
      </c>
      <c r="CF128" s="544">
        <f t="shared" si="555"/>
        <v>6</v>
      </c>
    </row>
    <row r="129" spans="1:84">
      <c r="A129" s="149"/>
      <c r="B129" s="149"/>
      <c r="C129" s="151"/>
      <c r="D129" s="151"/>
      <c r="E129" s="288"/>
      <c r="F129" s="592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503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503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503"/>
      <c r="AT129" s="159"/>
      <c r="AU129" s="159"/>
      <c r="AV129" s="159"/>
      <c r="AW129" s="570"/>
      <c r="AX129" s="570"/>
      <c r="AY129" s="570"/>
      <c r="AZ129" s="159"/>
      <c r="BA129" s="159"/>
      <c r="BB129" s="159"/>
      <c r="BC129" s="159"/>
      <c r="BD129" s="159"/>
      <c r="BE129" s="159"/>
      <c r="BF129" s="474"/>
    </row>
    <row r="130" spans="1:84">
      <c r="A130" s="149" t="s">
        <v>95</v>
      </c>
      <c r="B130" s="151" t="s">
        <v>679</v>
      </c>
      <c r="C130" s="151" t="s">
        <v>484</v>
      </c>
      <c r="D130" s="151"/>
      <c r="E130" s="374" t="s">
        <v>651</v>
      </c>
      <c r="F130" s="592"/>
      <c r="G130" s="159"/>
      <c r="H130" s="159"/>
      <c r="I130" s="275"/>
      <c r="J130" s="159"/>
      <c r="K130" s="159"/>
      <c r="L130" s="275"/>
      <c r="M130" s="159"/>
      <c r="N130" s="159"/>
      <c r="O130" s="275"/>
      <c r="P130" s="159"/>
      <c r="Q130" s="159"/>
      <c r="R130" s="275"/>
      <c r="S130" s="500"/>
      <c r="T130" s="275"/>
      <c r="U130" s="275"/>
      <c r="V130" s="275"/>
      <c r="W130" s="275"/>
      <c r="X130" s="275"/>
      <c r="Y130" s="275"/>
      <c r="Z130" s="275"/>
      <c r="AA130" s="275"/>
      <c r="AB130" s="275"/>
      <c r="AC130" s="275"/>
      <c r="AD130" s="275"/>
      <c r="AE130" s="275"/>
      <c r="AF130" s="500"/>
      <c r="AG130" s="275"/>
      <c r="AH130" s="275"/>
      <c r="AI130" s="275"/>
      <c r="AJ130" s="275"/>
      <c r="AK130" s="275"/>
      <c r="AL130" s="275"/>
      <c r="AM130" s="275"/>
      <c r="AN130" s="275"/>
      <c r="AO130" s="275"/>
      <c r="AP130" s="275"/>
      <c r="AQ130" s="275"/>
      <c r="AR130" s="275"/>
      <c r="AS130" s="500"/>
      <c r="AT130" s="275"/>
      <c r="AU130" s="275"/>
      <c r="AV130" s="275"/>
      <c r="AW130" s="567"/>
      <c r="AX130" s="567"/>
      <c r="AY130" s="567"/>
      <c r="AZ130" s="159" t="s">
        <v>74</v>
      </c>
      <c r="BA130" s="159"/>
      <c r="BB130" s="159"/>
      <c r="BC130" s="275"/>
      <c r="BD130" s="275"/>
      <c r="BE130" s="275"/>
      <c r="BF130" s="521"/>
    </row>
    <row r="131" spans="1:84">
      <c r="A131" s="149"/>
      <c r="B131" s="151" t="s">
        <v>773</v>
      </c>
      <c r="C131" s="151"/>
      <c r="D131" s="151"/>
      <c r="E131" s="288" t="s">
        <v>77</v>
      </c>
      <c r="F131" s="592">
        <v>50</v>
      </c>
      <c r="G131" s="159"/>
      <c r="H131" s="159"/>
      <c r="I131" s="275">
        <f>SUM(G131:H131)</f>
        <v>0</v>
      </c>
      <c r="J131" s="159"/>
      <c r="K131" s="159"/>
      <c r="L131" s="275">
        <f>SUM(J131:K131)</f>
        <v>0</v>
      </c>
      <c r="M131" s="159"/>
      <c r="N131" s="159"/>
      <c r="O131" s="275">
        <f>SUM(M131:N131)</f>
        <v>0</v>
      </c>
      <c r="P131" s="159"/>
      <c r="Q131" s="159"/>
      <c r="R131" s="275">
        <f>SUM(P131:Q131)</f>
        <v>0</v>
      </c>
      <c r="S131" s="500"/>
      <c r="T131" s="275">
        <v>16</v>
      </c>
      <c r="U131" s="275">
        <v>1</v>
      </c>
      <c r="V131" s="275">
        <f>SUM(T131:U131)</f>
        <v>17</v>
      </c>
      <c r="W131" s="275">
        <v>4</v>
      </c>
      <c r="X131" s="275">
        <v>3</v>
      </c>
      <c r="Y131" s="275">
        <f>SUM(W131:X131)</f>
        <v>7</v>
      </c>
      <c r="Z131" s="275">
        <v>3</v>
      </c>
      <c r="AA131" s="275">
        <v>1</v>
      </c>
      <c r="AB131" s="275">
        <f>SUM(Z131:AA131)</f>
        <v>4</v>
      </c>
      <c r="AC131" s="275">
        <v>17</v>
      </c>
      <c r="AD131" s="275">
        <v>2</v>
      </c>
      <c r="AE131" s="275">
        <f>SUM(AC131:AD131)</f>
        <v>19</v>
      </c>
      <c r="AF131" s="500"/>
      <c r="AG131" s="275"/>
      <c r="AH131" s="275"/>
      <c r="AI131" s="275">
        <f>SUM(AG131:AH131)</f>
        <v>0</v>
      </c>
      <c r="AJ131" s="275"/>
      <c r="AK131" s="275"/>
      <c r="AL131" s="275">
        <f>SUM(AJ131:AK131)</f>
        <v>0</v>
      </c>
      <c r="AM131" s="275"/>
      <c r="AN131" s="275"/>
      <c r="AO131" s="275">
        <f>SUM(AM131:AN131)</f>
        <v>0</v>
      </c>
      <c r="AP131" s="275"/>
      <c r="AQ131" s="275"/>
      <c r="AR131" s="275">
        <f>SUM(AP131:AQ131)</f>
        <v>0</v>
      </c>
      <c r="AS131" s="500"/>
      <c r="AT131" s="275"/>
      <c r="AU131" s="275"/>
      <c r="AV131" s="275">
        <f>SUM(AT131:AU131)</f>
        <v>0</v>
      </c>
      <c r="AW131" s="567">
        <f>SUM(G131,J131,M131,P131,T131,W131,Z131,AC131,AG131,AJ131,AM131,AP131,AT131)</f>
        <v>40</v>
      </c>
      <c r="AX131" s="567">
        <f>SUM(H131,K131,N131,Q131,U131,X131,AA131,AD131,AH131,AK131,AN131,AQ131,AU131)</f>
        <v>7</v>
      </c>
      <c r="AY131" s="567">
        <f t="shared" ref="AY131:AY133" si="572">SUM(I131,L131,O131,R131,V131,Y131,AB131,AE131,AI131,AL131,AO131,AR131,AV131)</f>
        <v>47</v>
      </c>
      <c r="AZ131" s="159"/>
      <c r="BA131" s="159"/>
      <c r="BB131" s="275">
        <f>SUM(AZ131:BA131)</f>
        <v>0</v>
      </c>
      <c r="BC131" s="275"/>
      <c r="BD131" s="275"/>
      <c r="BE131" s="275">
        <f>SUM(BC131:BD131)</f>
        <v>0</v>
      </c>
      <c r="BF131" s="521"/>
      <c r="BG131" s="605">
        <f>SUM(F131,S131,AF131,AS131)</f>
        <v>50</v>
      </c>
      <c r="BH131" s="533">
        <f>SUM(G131,T131,AG131)</f>
        <v>16</v>
      </c>
      <c r="BI131" s="533">
        <f>SUM(H131,U131,AH131)</f>
        <v>1</v>
      </c>
      <c r="BJ131" s="533">
        <f t="shared" ref="BJ131:BJ133" si="573">SUM(I131,V131,AI131)</f>
        <v>17</v>
      </c>
      <c r="BK131" s="533">
        <f t="shared" ref="BK131:BK133" si="574">SUM(J131,W131,AJ131)</f>
        <v>4</v>
      </c>
      <c r="BL131" s="533">
        <f t="shared" ref="BL131:BL133" si="575">SUM(K131,X131,AK131)</f>
        <v>3</v>
      </c>
      <c r="BM131" s="533">
        <f t="shared" ref="BM131:BM133" si="576">SUM(L131,Y131,AL131)</f>
        <v>7</v>
      </c>
      <c r="BN131" s="533">
        <f>SUM(M131,Z131,AM131)</f>
        <v>3</v>
      </c>
      <c r="BO131" s="533">
        <f t="shared" ref="BO131:BO133" si="577">SUM(N131,AA131,AN131)</f>
        <v>1</v>
      </c>
      <c r="BP131" s="533">
        <f t="shared" ref="BP131:BP133" si="578">SUM(O131,AB131,AO131)</f>
        <v>4</v>
      </c>
      <c r="BQ131" s="533">
        <f t="shared" ref="BQ131:BQ133" si="579">SUM(P131,AC131,AP131)</f>
        <v>17</v>
      </c>
      <c r="BR131" s="533">
        <f t="shared" ref="BR131:BR133" si="580">SUM(Q131,AD131,AQ131)</f>
        <v>2</v>
      </c>
      <c r="BS131" s="533">
        <f t="shared" ref="BS131:BS133" si="581">SUM(R131,AE131,AR131)</f>
        <v>19</v>
      </c>
      <c r="BT131" s="533">
        <f>AT131</f>
        <v>0</v>
      </c>
      <c r="BU131" s="533">
        <f t="shared" ref="BU131:BU133" si="582">AU131</f>
        <v>0</v>
      </c>
      <c r="BV131" s="533">
        <f t="shared" ref="BV131:BV133" si="583">AV131</f>
        <v>0</v>
      </c>
      <c r="BW131" s="536">
        <f>SUM(BH131,BK131,BN131,BQ131,BT131)</f>
        <v>40</v>
      </c>
      <c r="BX131" s="536">
        <f t="shared" ref="BX131:BX133" si="584">SUM(BI131,BL131,BO131,BR131,BU131)</f>
        <v>7</v>
      </c>
      <c r="BY131" s="536">
        <f t="shared" ref="BY131:BY133" si="585">SUM(BJ131,BM131,BP131,BS131,BV131)</f>
        <v>47</v>
      </c>
      <c r="BZ131" t="s">
        <v>74</v>
      </c>
      <c r="CA131" s="544">
        <f>AZ131</f>
        <v>0</v>
      </c>
      <c r="CB131" s="544">
        <f t="shared" ref="CB131:CB133" si="586">BA131</f>
        <v>0</v>
      </c>
      <c r="CC131" s="544">
        <f t="shared" ref="CC131:CC133" si="587">BB131</f>
        <v>0</v>
      </c>
      <c r="CD131" s="544">
        <f>BC131</f>
        <v>0</v>
      </c>
      <c r="CE131" s="544">
        <f t="shared" ref="CE131:CE133" si="588">BD131</f>
        <v>0</v>
      </c>
      <c r="CF131" s="544">
        <f t="shared" ref="CF131:CF133" si="589">BE131</f>
        <v>0</v>
      </c>
    </row>
    <row r="132" spans="1:84">
      <c r="A132" s="149"/>
      <c r="B132" s="149"/>
      <c r="C132" s="151"/>
      <c r="D132" s="151"/>
      <c r="E132" s="288" t="s">
        <v>78</v>
      </c>
      <c r="F132" s="592">
        <v>50</v>
      </c>
      <c r="G132" s="159"/>
      <c r="H132" s="159"/>
      <c r="I132" s="275">
        <f>SUM(G132:H132)</f>
        <v>0</v>
      </c>
      <c r="J132" s="159"/>
      <c r="K132" s="159"/>
      <c r="L132" s="275">
        <f>SUM(J132:K132)</f>
        <v>0</v>
      </c>
      <c r="M132" s="159"/>
      <c r="N132" s="159"/>
      <c r="O132" s="275">
        <f>SUM(M132:N132)</f>
        <v>0</v>
      </c>
      <c r="P132" s="159"/>
      <c r="Q132" s="159"/>
      <c r="R132" s="275">
        <f>SUM(P132:Q132)</f>
        <v>0</v>
      </c>
      <c r="S132" s="500"/>
      <c r="T132" s="275">
        <v>15</v>
      </c>
      <c r="U132" s="275">
        <v>3</v>
      </c>
      <c r="V132" s="275">
        <f t="shared" ref="V132:V133" si="590">SUM(T132:U132)</f>
        <v>18</v>
      </c>
      <c r="W132" s="275">
        <v>5</v>
      </c>
      <c r="X132" s="275">
        <v>1</v>
      </c>
      <c r="Y132" s="275">
        <f t="shared" ref="Y132:Y133" si="591">SUM(W132:X132)</f>
        <v>6</v>
      </c>
      <c r="Z132" s="275">
        <v>3</v>
      </c>
      <c r="AA132" s="275">
        <v>0</v>
      </c>
      <c r="AB132" s="275">
        <f t="shared" ref="AB132:AB133" si="592">SUM(Z132:AA132)</f>
        <v>3</v>
      </c>
      <c r="AC132" s="275">
        <v>11</v>
      </c>
      <c r="AD132" s="275">
        <v>2</v>
      </c>
      <c r="AE132" s="275">
        <f t="shared" ref="AE132:AE133" si="593">SUM(AC132:AD132)</f>
        <v>13</v>
      </c>
      <c r="AF132" s="500"/>
      <c r="AG132" s="275"/>
      <c r="AH132" s="275"/>
      <c r="AI132" s="275">
        <f>SUM(AG132:AH132)</f>
        <v>0</v>
      </c>
      <c r="AJ132" s="275"/>
      <c r="AK132" s="275"/>
      <c r="AL132" s="275">
        <f>SUM(AJ132:AK132)</f>
        <v>0</v>
      </c>
      <c r="AM132" s="275"/>
      <c r="AN132" s="275"/>
      <c r="AO132" s="275">
        <f>SUM(AM132:AN132)</f>
        <v>0</v>
      </c>
      <c r="AP132" s="275"/>
      <c r="AQ132" s="275"/>
      <c r="AR132" s="275">
        <f>SUM(AP132:AQ132)</f>
        <v>0</v>
      </c>
      <c r="AS132" s="500"/>
      <c r="AT132" s="275"/>
      <c r="AU132" s="275"/>
      <c r="AV132" s="275">
        <f>SUM(AT132:AU132)</f>
        <v>0</v>
      </c>
      <c r="AW132" s="567">
        <f>SUM(G132,J132,M132,P132,T132,W132,Z132,AC132,AG132,AJ132,AM132,AP132,AT132)</f>
        <v>34</v>
      </c>
      <c r="AX132" s="567">
        <f>SUM(H132,K132,N132,Q132,U132,X132,AA132,AD132,AH132,AK132,AN132,AQ132,AU132)</f>
        <v>6</v>
      </c>
      <c r="AY132" s="567">
        <f t="shared" si="572"/>
        <v>40</v>
      </c>
      <c r="AZ132" s="159"/>
      <c r="BA132" s="159"/>
      <c r="BB132" s="275">
        <f>SUM(AZ132:BA132)</f>
        <v>0</v>
      </c>
      <c r="BC132" s="275"/>
      <c r="BD132" s="275"/>
      <c r="BE132" s="275">
        <f>SUM(BC132:BD132)</f>
        <v>0</v>
      </c>
      <c r="BF132" s="521"/>
      <c r="BG132" s="605">
        <f>SUM(F132,S132,AF132,AS132)</f>
        <v>50</v>
      </c>
      <c r="BH132" s="533">
        <f>SUM(G132,T132,AG132)</f>
        <v>15</v>
      </c>
      <c r="BI132" s="533">
        <f>SUM(H132,U132,AH132)</f>
        <v>3</v>
      </c>
      <c r="BJ132" s="533">
        <f t="shared" si="573"/>
        <v>18</v>
      </c>
      <c r="BK132" s="533">
        <f t="shared" si="574"/>
        <v>5</v>
      </c>
      <c r="BL132" s="533">
        <f t="shared" si="575"/>
        <v>1</v>
      </c>
      <c r="BM132" s="533">
        <f t="shared" si="576"/>
        <v>6</v>
      </c>
      <c r="BN132" s="533">
        <f>SUM(M132,Z132,AM132)</f>
        <v>3</v>
      </c>
      <c r="BO132" s="533">
        <f t="shared" si="577"/>
        <v>0</v>
      </c>
      <c r="BP132" s="533">
        <f t="shared" si="578"/>
        <v>3</v>
      </c>
      <c r="BQ132" s="533">
        <f t="shared" si="579"/>
        <v>11</v>
      </c>
      <c r="BR132" s="533">
        <f t="shared" si="580"/>
        <v>2</v>
      </c>
      <c r="BS132" s="533">
        <f t="shared" si="581"/>
        <v>13</v>
      </c>
      <c r="BT132" s="533">
        <f>AT132</f>
        <v>0</v>
      </c>
      <c r="BU132" s="533">
        <f t="shared" si="582"/>
        <v>0</v>
      </c>
      <c r="BV132" s="533">
        <f t="shared" si="583"/>
        <v>0</v>
      </c>
      <c r="BW132" s="536">
        <f>SUM(BH132,BK132,BN132,BQ132,BT132)</f>
        <v>34</v>
      </c>
      <c r="BX132" s="536">
        <f t="shared" si="584"/>
        <v>6</v>
      </c>
      <c r="BY132" s="536">
        <f t="shared" si="585"/>
        <v>40</v>
      </c>
      <c r="BZ132" t="s">
        <v>74</v>
      </c>
      <c r="CA132" s="544">
        <f>AZ132</f>
        <v>0</v>
      </c>
      <c r="CB132" s="544">
        <f t="shared" si="586"/>
        <v>0</v>
      </c>
      <c r="CC132" s="544">
        <f t="shared" si="587"/>
        <v>0</v>
      </c>
      <c r="CD132" s="544">
        <f>BC132</f>
        <v>0</v>
      </c>
      <c r="CE132" s="544">
        <f t="shared" si="588"/>
        <v>0</v>
      </c>
      <c r="CF132" s="544">
        <f t="shared" si="589"/>
        <v>0</v>
      </c>
    </row>
    <row r="133" spans="1:84">
      <c r="A133" s="149" t="s">
        <v>74</v>
      </c>
      <c r="B133" s="149"/>
      <c r="C133" s="151"/>
      <c r="D133" s="151"/>
      <c r="E133" s="288" t="s">
        <v>79</v>
      </c>
      <c r="F133" s="592">
        <v>50</v>
      </c>
      <c r="G133" s="159"/>
      <c r="H133" s="159"/>
      <c r="I133" s="275">
        <f>SUM(G133:H133)</f>
        <v>0</v>
      </c>
      <c r="J133" s="159"/>
      <c r="K133" s="159"/>
      <c r="L133" s="275">
        <f>SUM(J133:K133)</f>
        <v>0</v>
      </c>
      <c r="M133" s="159"/>
      <c r="N133" s="159"/>
      <c r="O133" s="275">
        <f>SUM(M133:N133)</f>
        <v>0</v>
      </c>
      <c r="P133" s="159"/>
      <c r="Q133" s="159"/>
      <c r="R133" s="275">
        <f>SUM(P133:Q133)</f>
        <v>0</v>
      </c>
      <c r="S133" s="500"/>
      <c r="T133" s="275">
        <v>18</v>
      </c>
      <c r="U133" s="275">
        <v>3</v>
      </c>
      <c r="V133" s="275">
        <f t="shared" si="590"/>
        <v>21</v>
      </c>
      <c r="W133" s="275">
        <v>6</v>
      </c>
      <c r="X133" s="275"/>
      <c r="Y133" s="275">
        <f t="shared" si="591"/>
        <v>6</v>
      </c>
      <c r="Z133" s="275">
        <v>3</v>
      </c>
      <c r="AA133" s="275">
        <v>1</v>
      </c>
      <c r="AB133" s="275">
        <f t="shared" si="592"/>
        <v>4</v>
      </c>
      <c r="AC133" s="275">
        <v>11</v>
      </c>
      <c r="AD133" s="275">
        <v>2</v>
      </c>
      <c r="AE133" s="275">
        <f t="shared" si="593"/>
        <v>13</v>
      </c>
      <c r="AF133" s="500"/>
      <c r="AG133" s="275"/>
      <c r="AH133" s="275"/>
      <c r="AI133" s="275">
        <f>SUM(AG133:AH133)</f>
        <v>0</v>
      </c>
      <c r="AJ133" s="275"/>
      <c r="AK133" s="275"/>
      <c r="AL133" s="275">
        <f>SUM(AJ133:AK133)</f>
        <v>0</v>
      </c>
      <c r="AM133" s="275"/>
      <c r="AN133" s="275"/>
      <c r="AO133" s="275">
        <f>SUM(AM133:AN133)</f>
        <v>0</v>
      </c>
      <c r="AP133" s="275"/>
      <c r="AQ133" s="275"/>
      <c r="AR133" s="275">
        <f>SUM(AP133:AQ133)</f>
        <v>0</v>
      </c>
      <c r="AS133" s="500"/>
      <c r="AT133" s="275"/>
      <c r="AU133" s="275"/>
      <c r="AV133" s="275">
        <f>SUM(AT133:AU133)</f>
        <v>0</v>
      </c>
      <c r="AW133" s="567">
        <f t="shared" ref="AW133" si="594">SUM(G133,J133,M133,P133,T133,W133,Z133,AC133,AG133,AJ133,AM133,AP133,AT133)</f>
        <v>38</v>
      </c>
      <c r="AX133" s="567">
        <f t="shared" ref="AX133" si="595">SUM(H133,K133,N133,Q133,U133,X133,AA133,AD133,AH133,AK133,AN133,AQ133,AU133)</f>
        <v>6</v>
      </c>
      <c r="AY133" s="567">
        <f t="shared" si="572"/>
        <v>44</v>
      </c>
      <c r="AZ133" s="159"/>
      <c r="BA133" s="159"/>
      <c r="BB133" s="275">
        <f>SUM(AZ133:BA133)</f>
        <v>0</v>
      </c>
      <c r="BC133" s="275"/>
      <c r="BD133" s="275"/>
      <c r="BE133" s="275">
        <f>SUM(BC133:BD133)</f>
        <v>0</v>
      </c>
      <c r="BF133" s="521"/>
      <c r="BG133" s="605">
        <f>SUM(F133,S133,AF133,AS133)</f>
        <v>50</v>
      </c>
      <c r="BH133" s="533">
        <f>SUM(G133,T133,AG133)</f>
        <v>18</v>
      </c>
      <c r="BI133" s="533">
        <f t="shared" ref="BI133" si="596">SUM(H133,U133,AH133)</f>
        <v>3</v>
      </c>
      <c r="BJ133" s="533">
        <f t="shared" si="573"/>
        <v>21</v>
      </c>
      <c r="BK133" s="533">
        <f t="shared" si="574"/>
        <v>6</v>
      </c>
      <c r="BL133" s="533">
        <f t="shared" si="575"/>
        <v>0</v>
      </c>
      <c r="BM133" s="533">
        <f t="shared" si="576"/>
        <v>6</v>
      </c>
      <c r="BN133" s="533">
        <f>SUM(M133,Z133,AM133)</f>
        <v>3</v>
      </c>
      <c r="BO133" s="533">
        <f t="shared" si="577"/>
        <v>1</v>
      </c>
      <c r="BP133" s="533">
        <f t="shared" si="578"/>
        <v>4</v>
      </c>
      <c r="BQ133" s="533">
        <f t="shared" si="579"/>
        <v>11</v>
      </c>
      <c r="BR133" s="533">
        <f t="shared" si="580"/>
        <v>2</v>
      </c>
      <c r="BS133" s="533">
        <f t="shared" si="581"/>
        <v>13</v>
      </c>
      <c r="BT133" s="533">
        <f>AT133</f>
        <v>0</v>
      </c>
      <c r="BU133" s="533">
        <f t="shared" si="582"/>
        <v>0</v>
      </c>
      <c r="BV133" s="533">
        <f t="shared" si="583"/>
        <v>0</v>
      </c>
      <c r="BW133" s="536">
        <f>SUM(BH133,BK133,BN133,BQ133,BT133)</f>
        <v>38</v>
      </c>
      <c r="BX133" s="536">
        <f t="shared" si="584"/>
        <v>6</v>
      </c>
      <c r="BY133" s="536">
        <f t="shared" si="585"/>
        <v>44</v>
      </c>
      <c r="BZ133" t="s">
        <v>74</v>
      </c>
      <c r="CA133" s="544">
        <f>AZ133</f>
        <v>0</v>
      </c>
      <c r="CB133" s="544">
        <f t="shared" si="586"/>
        <v>0</v>
      </c>
      <c r="CC133" s="544">
        <f t="shared" si="587"/>
        <v>0</v>
      </c>
      <c r="CD133" s="544">
        <f>BC133</f>
        <v>0</v>
      </c>
      <c r="CE133" s="544">
        <f t="shared" si="588"/>
        <v>0</v>
      </c>
      <c r="CF133" s="544">
        <f t="shared" si="589"/>
        <v>0</v>
      </c>
    </row>
    <row r="134" spans="1:84">
      <c r="A134" s="149"/>
      <c r="B134" s="149"/>
      <c r="C134" s="151"/>
      <c r="D134" s="151"/>
      <c r="E134" s="288"/>
      <c r="F134" s="592"/>
      <c r="G134" s="159"/>
      <c r="H134" s="159"/>
      <c r="I134" s="275"/>
      <c r="J134" s="159"/>
      <c r="K134" s="159"/>
      <c r="L134" s="275"/>
      <c r="M134" s="159"/>
      <c r="N134" s="159"/>
      <c r="O134" s="275"/>
      <c r="P134" s="159"/>
      <c r="Q134" s="159"/>
      <c r="R134" s="275"/>
      <c r="S134" s="500"/>
      <c r="T134" s="275"/>
      <c r="U134" s="275"/>
      <c r="V134" s="275"/>
      <c r="W134" s="275"/>
      <c r="X134" s="275"/>
      <c r="Y134" s="275"/>
      <c r="Z134" s="275"/>
      <c r="AA134" s="275"/>
      <c r="AB134" s="275"/>
      <c r="AC134" s="275"/>
      <c r="AD134" s="275"/>
      <c r="AE134" s="275"/>
      <c r="AF134" s="500"/>
      <c r="AG134" s="275"/>
      <c r="AH134" s="275"/>
      <c r="AI134" s="275"/>
      <c r="AJ134" s="275"/>
      <c r="AK134" s="275"/>
      <c r="AL134" s="275"/>
      <c r="AM134" s="275"/>
      <c r="AN134" s="275"/>
      <c r="AO134" s="275"/>
      <c r="AP134" s="275"/>
      <c r="AQ134" s="275"/>
      <c r="AR134" s="275"/>
      <c r="AS134" s="500"/>
      <c r="AT134" s="275"/>
      <c r="AU134" s="275"/>
      <c r="AV134" s="275"/>
      <c r="AW134" s="567"/>
      <c r="AX134" s="567"/>
      <c r="AY134" s="567"/>
      <c r="AZ134" s="159"/>
      <c r="BA134" s="159"/>
      <c r="BB134" s="275"/>
      <c r="BC134" s="275"/>
      <c r="BD134" s="275"/>
      <c r="BE134" s="275"/>
      <c r="BF134" s="521"/>
    </row>
    <row r="135" spans="1:84">
      <c r="A135" s="149"/>
      <c r="B135" s="151" t="s">
        <v>679</v>
      </c>
      <c r="C135" s="151" t="s">
        <v>484</v>
      </c>
      <c r="D135" s="151"/>
      <c r="E135" s="374" t="s">
        <v>1044</v>
      </c>
      <c r="F135" s="592"/>
      <c r="G135" s="159"/>
      <c r="H135" s="159"/>
      <c r="I135" s="275"/>
      <c r="J135" s="159"/>
      <c r="K135" s="159"/>
      <c r="L135" s="275"/>
      <c r="M135" s="159"/>
      <c r="N135" s="159"/>
      <c r="O135" s="275"/>
      <c r="P135" s="159"/>
      <c r="Q135" s="159"/>
      <c r="R135" s="275"/>
      <c r="S135" s="500"/>
      <c r="T135" s="275"/>
      <c r="U135" s="275"/>
      <c r="V135" s="275"/>
      <c r="W135" s="275"/>
      <c r="X135" s="275"/>
      <c r="Y135" s="275"/>
      <c r="Z135" s="275"/>
      <c r="AA135" s="275"/>
      <c r="AB135" s="275"/>
      <c r="AC135" s="275"/>
      <c r="AD135" s="275"/>
      <c r="AE135" s="275"/>
      <c r="AF135" s="500"/>
      <c r="AG135" s="275"/>
      <c r="AH135" s="275"/>
      <c r="AI135" s="275"/>
      <c r="AJ135" s="275"/>
      <c r="AK135" s="275"/>
      <c r="AL135" s="275"/>
      <c r="AM135" s="275"/>
      <c r="AN135" s="275"/>
      <c r="AO135" s="275"/>
      <c r="AP135" s="275"/>
      <c r="AQ135" s="275"/>
      <c r="AR135" s="275"/>
      <c r="AS135" s="500"/>
      <c r="AT135" s="275"/>
      <c r="AU135" s="275"/>
      <c r="AV135" s="275"/>
      <c r="AW135" s="567"/>
      <c r="AX135" s="567"/>
      <c r="AY135" s="567"/>
      <c r="AZ135" s="159"/>
      <c r="BA135" s="159"/>
      <c r="BB135" s="275"/>
      <c r="BC135" s="275"/>
      <c r="BD135" s="275"/>
      <c r="BE135" s="275"/>
      <c r="BF135" s="521"/>
      <c r="CA135" s="650"/>
      <c r="CB135" s="650"/>
      <c r="CC135" s="650"/>
      <c r="CD135" s="650"/>
      <c r="CE135" s="650"/>
      <c r="CF135" s="650"/>
    </row>
    <row r="136" spans="1:84">
      <c r="A136" s="149"/>
      <c r="B136" s="151" t="s">
        <v>773</v>
      </c>
      <c r="C136" s="151"/>
      <c r="D136" s="151"/>
      <c r="E136" s="288" t="s">
        <v>77</v>
      </c>
      <c r="F136" s="592">
        <v>50</v>
      </c>
      <c r="G136" s="428">
        <v>13</v>
      </c>
      <c r="H136" s="428">
        <v>10</v>
      </c>
      <c r="I136" s="275">
        <f>SUM(G136:H136)</f>
        <v>23</v>
      </c>
      <c r="J136" s="159">
        <v>5</v>
      </c>
      <c r="K136" s="159">
        <v>2</v>
      </c>
      <c r="L136" s="275">
        <f>SUM(J136:K136)</f>
        <v>7</v>
      </c>
      <c r="M136" s="159">
        <v>3</v>
      </c>
      <c r="N136" s="159">
        <v>1</v>
      </c>
      <c r="O136" s="275">
        <f>SUM(M136:N136)</f>
        <v>4</v>
      </c>
      <c r="P136" s="159">
        <v>10</v>
      </c>
      <c r="Q136" s="159">
        <v>6</v>
      </c>
      <c r="R136" s="275">
        <f>SUM(P136:Q136)</f>
        <v>16</v>
      </c>
      <c r="S136" s="500"/>
      <c r="T136" s="275">
        <v>0</v>
      </c>
      <c r="U136" s="275">
        <v>0</v>
      </c>
      <c r="V136" s="275">
        <f>SUM(T136:U136)</f>
        <v>0</v>
      </c>
      <c r="W136" s="275">
        <v>0</v>
      </c>
      <c r="X136" s="275">
        <v>0</v>
      </c>
      <c r="Y136" s="275">
        <f>SUM(W136:X136)</f>
        <v>0</v>
      </c>
      <c r="Z136" s="275">
        <v>0</v>
      </c>
      <c r="AA136" s="275">
        <v>0</v>
      </c>
      <c r="AB136" s="275">
        <v>0</v>
      </c>
      <c r="AC136" s="275">
        <v>0</v>
      </c>
      <c r="AD136" s="275">
        <v>0</v>
      </c>
      <c r="AE136" s="275">
        <f>SUM(AC136:AD136)</f>
        <v>0</v>
      </c>
      <c r="AF136" s="500"/>
      <c r="AG136" s="275">
        <v>0</v>
      </c>
      <c r="AH136" s="275">
        <v>0</v>
      </c>
      <c r="AI136" s="275">
        <f>SUM(AG136:AH136)</f>
        <v>0</v>
      </c>
      <c r="AJ136" s="275">
        <v>0</v>
      </c>
      <c r="AK136" s="275"/>
      <c r="AL136" s="275">
        <f>SUM(AJ136:AK136)</f>
        <v>0</v>
      </c>
      <c r="AM136" s="275">
        <v>0</v>
      </c>
      <c r="AN136" s="275">
        <v>0</v>
      </c>
      <c r="AO136" s="275">
        <f>SUM(AM136:AN136)</f>
        <v>0</v>
      </c>
      <c r="AP136" s="275">
        <v>1</v>
      </c>
      <c r="AQ136" s="275">
        <v>1</v>
      </c>
      <c r="AR136" s="275">
        <f>SUM(AP136:AQ136)</f>
        <v>2</v>
      </c>
      <c r="AS136" s="500"/>
      <c r="AT136" s="275">
        <v>1</v>
      </c>
      <c r="AU136" s="275">
        <v>0</v>
      </c>
      <c r="AV136" s="275">
        <f>SUM(AT136:AU136)</f>
        <v>1</v>
      </c>
      <c r="AW136" s="567">
        <f>SUM(G136,J136,M136,P136,T136,W136,Z136,AC136,AG136,AJ136,AM136,AP136,AT136)</f>
        <v>33</v>
      </c>
      <c r="AX136" s="567">
        <f>SUM(H136,K136,N136,Q136,U136,X136,AA136,AD136,AH136,AK136,AN136,AQ136,AU136)</f>
        <v>20</v>
      </c>
      <c r="AY136" s="567">
        <f t="shared" ref="AY136:AY138" si="597">SUM(I136,L136,O136,R136,V136,Y136,AB136,AE136,AI136,AL136,AO136,AR136,AV136)</f>
        <v>53</v>
      </c>
      <c r="AZ136" s="159">
        <v>5</v>
      </c>
      <c r="BA136" s="159">
        <v>4</v>
      </c>
      <c r="BB136" s="275">
        <v>9</v>
      </c>
      <c r="BC136" s="275">
        <v>2</v>
      </c>
      <c r="BD136" s="275">
        <v>0</v>
      </c>
      <c r="BE136" s="275">
        <f>SUM(BC136:BD136)</f>
        <v>2</v>
      </c>
      <c r="BF136" s="521"/>
      <c r="BG136" s="605">
        <f>SUM(F136,S136,AF136,AS136)</f>
        <v>50</v>
      </c>
      <c r="BH136" s="533">
        <f>SUM(G136,T136,AG136)</f>
        <v>13</v>
      </c>
      <c r="BI136" s="533">
        <f>SUM(H136,U136,AH136)</f>
        <v>10</v>
      </c>
      <c r="BJ136" s="533">
        <f t="shared" ref="BJ136:BJ138" si="598">SUM(I136,V136,AI136)</f>
        <v>23</v>
      </c>
      <c r="BK136" s="533">
        <f t="shared" ref="BK136:BK138" si="599">SUM(J136,W136,AJ136)</f>
        <v>5</v>
      </c>
      <c r="BL136" s="533">
        <f t="shared" ref="BL136:BL138" si="600">SUM(K136,X136,AK136)</f>
        <v>2</v>
      </c>
      <c r="BM136" s="533">
        <f t="shared" ref="BM136:BM138" si="601">SUM(L136,Y136,AL136)</f>
        <v>7</v>
      </c>
      <c r="BN136" s="533">
        <f>SUM(M136,Z136,AM136)</f>
        <v>3</v>
      </c>
      <c r="BO136" s="533">
        <f t="shared" ref="BO136:BO138" si="602">SUM(N136,AA136,AN136)</f>
        <v>1</v>
      </c>
      <c r="BP136" s="533">
        <f t="shared" ref="BP136:BP138" si="603">SUM(O136,AB136,AO136)</f>
        <v>4</v>
      </c>
      <c r="BQ136" s="533">
        <f t="shared" ref="BQ136:BQ138" si="604">SUM(P136,AC136,AP136)</f>
        <v>11</v>
      </c>
      <c r="BR136" s="533">
        <f t="shared" ref="BR136:BR138" si="605">SUM(Q136,AD136,AQ136)</f>
        <v>7</v>
      </c>
      <c r="BS136" s="533">
        <f t="shared" ref="BS136:BS138" si="606">SUM(R136,AE136,AR136)</f>
        <v>18</v>
      </c>
      <c r="BT136" s="533">
        <f>AT136</f>
        <v>1</v>
      </c>
      <c r="BU136" s="533">
        <f t="shared" ref="BU136:BU138" si="607">AU136</f>
        <v>0</v>
      </c>
      <c r="BV136" s="533">
        <f t="shared" ref="BV136:BV138" si="608">AV136</f>
        <v>1</v>
      </c>
      <c r="BW136" s="536">
        <f>SUM(BH136,BK136,BN136,BQ136,BT136)</f>
        <v>33</v>
      </c>
      <c r="BX136" s="536">
        <f t="shared" ref="BX136:BX138" si="609">SUM(BI136,BL136,BO136,BR136,BU136)</f>
        <v>20</v>
      </c>
      <c r="BY136" s="536">
        <f t="shared" ref="BY136:BY138" si="610">SUM(BJ136,BM136,BP136,BS136,BV136)</f>
        <v>53</v>
      </c>
      <c r="BZ136" t="s">
        <v>74</v>
      </c>
      <c r="CA136" s="650">
        <f>AZ136</f>
        <v>5</v>
      </c>
      <c r="CB136" s="650">
        <f t="shared" ref="CB136:CB138" si="611">BA136</f>
        <v>4</v>
      </c>
      <c r="CC136" s="650">
        <f t="shared" ref="CC136:CC138" si="612">BB136</f>
        <v>9</v>
      </c>
      <c r="CD136" s="650">
        <f>BC136</f>
        <v>2</v>
      </c>
      <c r="CE136" s="650">
        <f t="shared" ref="CE136:CE138" si="613">BD136</f>
        <v>0</v>
      </c>
      <c r="CF136" s="650">
        <f t="shared" ref="CF136:CF138" si="614">BE136</f>
        <v>2</v>
      </c>
    </row>
    <row r="137" spans="1:84">
      <c r="A137" s="149"/>
      <c r="B137" s="149"/>
      <c r="C137" s="151"/>
      <c r="D137" s="151"/>
      <c r="E137" s="288" t="s">
        <v>78</v>
      </c>
      <c r="F137" s="592">
        <v>50</v>
      </c>
      <c r="G137" s="428">
        <v>17</v>
      </c>
      <c r="H137" s="428">
        <v>8</v>
      </c>
      <c r="I137" s="275">
        <f>SUM(G137:H137)</f>
        <v>25</v>
      </c>
      <c r="J137" s="159">
        <v>5</v>
      </c>
      <c r="K137" s="159">
        <v>1</v>
      </c>
      <c r="L137" s="275">
        <f>SUM(J137:K137)</f>
        <v>6</v>
      </c>
      <c r="M137" s="159">
        <v>3</v>
      </c>
      <c r="N137" s="159">
        <v>2</v>
      </c>
      <c r="O137" s="275">
        <f>SUM(M137:N137)</f>
        <v>5</v>
      </c>
      <c r="P137" s="159">
        <v>16</v>
      </c>
      <c r="Q137" s="159">
        <v>2</v>
      </c>
      <c r="R137" s="275">
        <f>SUM(P137:Q137)</f>
        <v>18</v>
      </c>
      <c r="S137" s="500"/>
      <c r="T137" s="275">
        <v>0</v>
      </c>
      <c r="U137" s="275">
        <v>0</v>
      </c>
      <c r="V137" s="275">
        <f>SUM(T137:U137)</f>
        <v>0</v>
      </c>
      <c r="W137" s="275">
        <v>0</v>
      </c>
      <c r="X137" s="275">
        <v>0</v>
      </c>
      <c r="Y137" s="275">
        <f>SUM(W137:X137)</f>
        <v>0</v>
      </c>
      <c r="Z137" s="275">
        <v>0</v>
      </c>
      <c r="AA137" s="275">
        <v>0</v>
      </c>
      <c r="AB137" s="275">
        <f>SUM(Z137:AA137)</f>
        <v>0</v>
      </c>
      <c r="AC137" s="275">
        <v>0</v>
      </c>
      <c r="AD137" s="275">
        <v>0</v>
      </c>
      <c r="AE137" s="275">
        <f>SUM(AC137:AD137)</f>
        <v>0</v>
      </c>
      <c r="AF137" s="500"/>
      <c r="AG137" s="275">
        <v>1</v>
      </c>
      <c r="AH137" s="275">
        <v>0</v>
      </c>
      <c r="AI137" s="275">
        <f>SUM(AG137:AH137)</f>
        <v>1</v>
      </c>
      <c r="AJ137" s="275">
        <v>0</v>
      </c>
      <c r="AK137" s="275"/>
      <c r="AL137" s="275">
        <f>SUM(AJ137:AK137)</f>
        <v>0</v>
      </c>
      <c r="AM137" s="275">
        <v>1</v>
      </c>
      <c r="AN137" s="275">
        <v>0</v>
      </c>
      <c r="AO137" s="275">
        <f>SUM(AM137:AN137)</f>
        <v>1</v>
      </c>
      <c r="AP137" s="275">
        <v>4</v>
      </c>
      <c r="AQ137" s="275">
        <v>1</v>
      </c>
      <c r="AR137" s="275">
        <f>SUM(AP137:AQ137)</f>
        <v>5</v>
      </c>
      <c r="AS137" s="500"/>
      <c r="AT137" s="275">
        <v>1</v>
      </c>
      <c r="AU137" s="275">
        <v>0</v>
      </c>
      <c r="AV137" s="275">
        <f>SUM(AT137:AU137)</f>
        <v>1</v>
      </c>
      <c r="AW137" s="567">
        <f>SUM(G137,J137,M137,P137,T137,W137,Z137,AC137,AG137,AJ137,AM137,AP137,AT137)</f>
        <v>48</v>
      </c>
      <c r="AX137" s="567">
        <f>SUM(H137,K137,N137,Q137,U137,X137,AA137,AD137,AH137,AK137,AN137,AQ137,AU137)</f>
        <v>14</v>
      </c>
      <c r="AY137" s="567">
        <f t="shared" si="597"/>
        <v>62</v>
      </c>
      <c r="AZ137" s="159">
        <v>5</v>
      </c>
      <c r="BA137" s="159">
        <v>1</v>
      </c>
      <c r="BB137" s="275">
        <v>6</v>
      </c>
      <c r="BC137" s="275">
        <v>0</v>
      </c>
      <c r="BD137" s="275">
        <v>0</v>
      </c>
      <c r="BE137" s="275">
        <f>SUM(BC137:BD137)</f>
        <v>0</v>
      </c>
      <c r="BF137" s="521"/>
      <c r="BG137" s="605">
        <f>SUM(F137,S137,AF137,AS137)</f>
        <v>50</v>
      </c>
      <c r="BH137" s="533">
        <f>SUM(G137,T137,AG137)</f>
        <v>18</v>
      </c>
      <c r="BI137" s="533">
        <f>SUM(H137,U137,AH137)</f>
        <v>8</v>
      </c>
      <c r="BJ137" s="533">
        <f t="shared" si="598"/>
        <v>26</v>
      </c>
      <c r="BK137" s="533">
        <f t="shared" si="599"/>
        <v>5</v>
      </c>
      <c r="BL137" s="533">
        <f t="shared" si="600"/>
        <v>1</v>
      </c>
      <c r="BM137" s="533">
        <f t="shared" si="601"/>
        <v>6</v>
      </c>
      <c r="BN137" s="533">
        <f>SUM(M137,Z137,AM137)</f>
        <v>4</v>
      </c>
      <c r="BO137" s="533">
        <f t="shared" si="602"/>
        <v>2</v>
      </c>
      <c r="BP137" s="533">
        <f t="shared" si="603"/>
        <v>6</v>
      </c>
      <c r="BQ137" s="533">
        <f t="shared" si="604"/>
        <v>20</v>
      </c>
      <c r="BR137" s="533">
        <f t="shared" si="605"/>
        <v>3</v>
      </c>
      <c r="BS137" s="533">
        <f t="shared" si="606"/>
        <v>23</v>
      </c>
      <c r="BT137" s="533">
        <f>AT137</f>
        <v>1</v>
      </c>
      <c r="BU137" s="533">
        <f t="shared" si="607"/>
        <v>0</v>
      </c>
      <c r="BV137" s="533">
        <f t="shared" si="608"/>
        <v>1</v>
      </c>
      <c r="BW137" s="536">
        <f>SUM(BH137,BK137,BN137,BQ137,BT137)</f>
        <v>48</v>
      </c>
      <c r="BX137" s="536">
        <f t="shared" si="609"/>
        <v>14</v>
      </c>
      <c r="BY137" s="536">
        <f t="shared" si="610"/>
        <v>62</v>
      </c>
      <c r="BZ137" t="s">
        <v>74</v>
      </c>
      <c r="CA137" s="650">
        <f>AZ137</f>
        <v>5</v>
      </c>
      <c r="CB137" s="650">
        <f t="shared" si="611"/>
        <v>1</v>
      </c>
      <c r="CC137" s="650">
        <f t="shared" si="612"/>
        <v>6</v>
      </c>
      <c r="CD137" s="650">
        <f>BC137</f>
        <v>0</v>
      </c>
      <c r="CE137" s="650">
        <f t="shared" si="613"/>
        <v>0</v>
      </c>
      <c r="CF137" s="650">
        <f t="shared" si="614"/>
        <v>0</v>
      </c>
    </row>
    <row r="138" spans="1:84">
      <c r="A138" s="149"/>
      <c r="B138" s="149"/>
      <c r="C138" s="151"/>
      <c r="D138" s="151"/>
      <c r="E138" s="288" t="s">
        <v>79</v>
      </c>
      <c r="F138" s="592">
        <v>50</v>
      </c>
      <c r="G138" s="428"/>
      <c r="H138" s="428"/>
      <c r="I138" s="275">
        <f>SUM(G138:H138)</f>
        <v>0</v>
      </c>
      <c r="J138" s="159"/>
      <c r="K138" s="159"/>
      <c r="L138" s="275">
        <f>SUM(J138:K138)</f>
        <v>0</v>
      </c>
      <c r="M138" s="159"/>
      <c r="N138" s="159"/>
      <c r="O138" s="275">
        <f>SUM(M138:N138)</f>
        <v>0</v>
      </c>
      <c r="P138" s="159"/>
      <c r="Q138" s="159"/>
      <c r="R138" s="275">
        <f>SUM(P138:Q138)</f>
        <v>0</v>
      </c>
      <c r="S138" s="500"/>
      <c r="T138" s="275"/>
      <c r="U138" s="275"/>
      <c r="V138" s="275">
        <f>SUM(T138:U138)</f>
        <v>0</v>
      </c>
      <c r="W138" s="275"/>
      <c r="X138" s="275"/>
      <c r="Y138" s="275">
        <f>SUM(W138:X138)</f>
        <v>0</v>
      </c>
      <c r="Z138" s="275"/>
      <c r="AA138" s="275"/>
      <c r="AB138" s="275">
        <f>SUM(Z138:AA138)</f>
        <v>0</v>
      </c>
      <c r="AC138" s="275"/>
      <c r="AD138" s="275"/>
      <c r="AE138" s="275">
        <f>SUM(AC138:AD138)</f>
        <v>0</v>
      </c>
      <c r="AF138" s="500"/>
      <c r="AG138" s="275"/>
      <c r="AH138" s="275"/>
      <c r="AI138" s="275">
        <f>SUM(AG138:AH138)</f>
        <v>0</v>
      </c>
      <c r="AJ138" s="275"/>
      <c r="AK138" s="275"/>
      <c r="AL138" s="275">
        <f>SUM(AJ138:AK138)</f>
        <v>0</v>
      </c>
      <c r="AM138" s="275"/>
      <c r="AN138" s="275"/>
      <c r="AO138" s="275">
        <f>SUM(AM138:AN138)</f>
        <v>0</v>
      </c>
      <c r="AP138" s="275"/>
      <c r="AQ138" s="275"/>
      <c r="AR138" s="275">
        <f>SUM(AP138:AQ138)</f>
        <v>0</v>
      </c>
      <c r="AS138" s="500"/>
      <c r="AT138" s="275"/>
      <c r="AU138" s="275"/>
      <c r="AV138" s="275">
        <f>SUM(AT138:AU138)</f>
        <v>0</v>
      </c>
      <c r="AW138" s="567">
        <f t="shared" ref="AW138" si="615">SUM(G138,J138,M138,P138,T138,W138,Z138,AC138,AG138,AJ138,AM138,AP138,AT138)</f>
        <v>0</v>
      </c>
      <c r="AX138" s="567">
        <f t="shared" ref="AX138" si="616">SUM(H138,K138,N138,Q138,U138,X138,AA138,AD138,AH138,AK138,AN138,AQ138,AU138)</f>
        <v>0</v>
      </c>
      <c r="AY138" s="567">
        <f t="shared" si="597"/>
        <v>0</v>
      </c>
      <c r="AZ138" s="159"/>
      <c r="BA138" s="159"/>
      <c r="BB138" s="275">
        <f>SUM(AZ138:BA138)</f>
        <v>0</v>
      </c>
      <c r="BC138" s="275"/>
      <c r="BD138" s="275"/>
      <c r="BE138" s="275">
        <f>SUM(BC138:BD138)</f>
        <v>0</v>
      </c>
      <c r="BF138" s="521"/>
      <c r="BG138" s="605">
        <f>SUM(F138,S138,AF138,AS138)</f>
        <v>50</v>
      </c>
      <c r="BH138" s="533">
        <f>SUM(G138,T138,AG138)</f>
        <v>0</v>
      </c>
      <c r="BI138" s="533">
        <f t="shared" ref="BI138" si="617">SUM(H138,U138,AH138)</f>
        <v>0</v>
      </c>
      <c r="BJ138" s="533">
        <f t="shared" si="598"/>
        <v>0</v>
      </c>
      <c r="BK138" s="533">
        <f t="shared" si="599"/>
        <v>0</v>
      </c>
      <c r="BL138" s="533">
        <f t="shared" si="600"/>
        <v>0</v>
      </c>
      <c r="BM138" s="533">
        <f t="shared" si="601"/>
        <v>0</v>
      </c>
      <c r="BN138" s="533">
        <f>SUM(M138,Z138,AM138)</f>
        <v>0</v>
      </c>
      <c r="BO138" s="533">
        <f t="shared" si="602"/>
        <v>0</v>
      </c>
      <c r="BP138" s="533">
        <f t="shared" si="603"/>
        <v>0</v>
      </c>
      <c r="BQ138" s="533">
        <f t="shared" si="604"/>
        <v>0</v>
      </c>
      <c r="BR138" s="533">
        <f t="shared" si="605"/>
        <v>0</v>
      </c>
      <c r="BS138" s="533">
        <f t="shared" si="606"/>
        <v>0</v>
      </c>
      <c r="BT138" s="533">
        <f>AT138</f>
        <v>0</v>
      </c>
      <c r="BU138" s="533">
        <f t="shared" si="607"/>
        <v>0</v>
      </c>
      <c r="BV138" s="533">
        <f t="shared" si="608"/>
        <v>0</v>
      </c>
      <c r="BW138" s="536">
        <f>SUM(BH138,BK138,BN138,BQ138,BT138)</f>
        <v>0</v>
      </c>
      <c r="BX138" s="536">
        <f t="shared" si="609"/>
        <v>0</v>
      </c>
      <c r="BY138" s="536">
        <f t="shared" si="610"/>
        <v>0</v>
      </c>
      <c r="BZ138" t="s">
        <v>74</v>
      </c>
      <c r="CA138" s="650">
        <f>AZ138</f>
        <v>0</v>
      </c>
      <c r="CB138" s="650">
        <f t="shared" si="611"/>
        <v>0</v>
      </c>
      <c r="CC138" s="650">
        <f t="shared" si="612"/>
        <v>0</v>
      </c>
      <c r="CD138" s="650">
        <f>BC138</f>
        <v>0</v>
      </c>
      <c r="CE138" s="650">
        <f t="shared" si="613"/>
        <v>0</v>
      </c>
      <c r="CF138" s="650">
        <f t="shared" si="614"/>
        <v>0</v>
      </c>
    </row>
    <row r="139" spans="1:84">
      <c r="A139" s="149"/>
      <c r="B139" s="149"/>
      <c r="C139" s="151"/>
      <c r="D139" s="151"/>
      <c r="E139" s="288"/>
      <c r="F139" s="592"/>
      <c r="G139" s="159"/>
      <c r="H139" s="159"/>
      <c r="I139" s="275"/>
      <c r="J139" s="159"/>
      <c r="K139" s="159"/>
      <c r="L139" s="275"/>
      <c r="M139" s="159"/>
      <c r="N139" s="159"/>
      <c r="O139" s="275"/>
      <c r="P139" s="159"/>
      <c r="Q139" s="159"/>
      <c r="R139" s="275"/>
      <c r="S139" s="500"/>
      <c r="T139" s="275"/>
      <c r="U139" s="275"/>
      <c r="V139" s="275"/>
      <c r="W139" s="275"/>
      <c r="X139" s="275"/>
      <c r="Y139" s="275"/>
      <c r="Z139" s="275"/>
      <c r="AA139" s="275"/>
      <c r="AB139" s="275"/>
      <c r="AC139" s="275"/>
      <c r="AD139" s="275"/>
      <c r="AE139" s="275"/>
      <c r="AF139" s="500"/>
      <c r="AG139" s="275"/>
      <c r="AH139" s="275"/>
      <c r="AI139" s="275"/>
      <c r="AJ139" s="275"/>
      <c r="AK139" s="275"/>
      <c r="AL139" s="275"/>
      <c r="AM139" s="275"/>
      <c r="AN139" s="275"/>
      <c r="AO139" s="275"/>
      <c r="AP139" s="275"/>
      <c r="AQ139" s="275"/>
      <c r="AR139" s="275"/>
      <c r="AS139" s="500"/>
      <c r="AT139" s="275"/>
      <c r="AU139" s="275"/>
      <c r="AV139" s="275"/>
      <c r="AW139" s="567"/>
      <c r="AX139" s="567"/>
      <c r="AY139" s="567"/>
      <c r="AZ139" s="159"/>
      <c r="BA139" s="159"/>
      <c r="BB139" s="275"/>
      <c r="BC139" s="275"/>
      <c r="BD139" s="275"/>
      <c r="BE139" s="275"/>
      <c r="BF139" s="521"/>
      <c r="CA139" s="650"/>
      <c r="CB139" s="650"/>
      <c r="CC139" s="650"/>
      <c r="CD139" s="650"/>
      <c r="CE139" s="650"/>
      <c r="CF139" s="650"/>
    </row>
    <row r="140" spans="1:84" ht="18.75" customHeight="1">
      <c r="A140" s="149" t="s">
        <v>95</v>
      </c>
      <c r="B140" s="151" t="s">
        <v>535</v>
      </c>
      <c r="C140" s="151" t="s">
        <v>484</v>
      </c>
      <c r="D140" s="151"/>
      <c r="E140" s="374" t="s">
        <v>76</v>
      </c>
      <c r="F140" s="592"/>
      <c r="G140" s="159"/>
      <c r="H140" s="159"/>
      <c r="I140" s="275"/>
      <c r="J140" s="159"/>
      <c r="K140" s="159"/>
      <c r="L140" s="275"/>
      <c r="M140" s="159"/>
      <c r="N140" s="159"/>
      <c r="O140" s="275"/>
      <c r="P140" s="159"/>
      <c r="Q140" s="159"/>
      <c r="R140" s="275"/>
      <c r="S140" s="500"/>
      <c r="T140" s="275"/>
      <c r="U140" s="275"/>
      <c r="V140" s="275"/>
      <c r="W140" s="275"/>
      <c r="X140" s="275"/>
      <c r="Y140" s="275"/>
      <c r="Z140" s="275"/>
      <c r="AA140" s="275"/>
      <c r="AB140" s="275"/>
      <c r="AC140" s="275"/>
      <c r="AD140" s="275"/>
      <c r="AE140" s="275"/>
      <c r="AF140" s="500"/>
      <c r="AG140" s="275"/>
      <c r="AH140" s="275"/>
      <c r="AI140" s="275"/>
      <c r="AJ140" s="275"/>
      <c r="AK140" s="275"/>
      <c r="AL140" s="275"/>
      <c r="AM140" s="275"/>
      <c r="AN140" s="275"/>
      <c r="AO140" s="275"/>
      <c r="AP140" s="275"/>
      <c r="AQ140" s="275"/>
      <c r="AR140" s="275"/>
      <c r="AS140" s="500"/>
      <c r="AT140" s="275"/>
      <c r="AU140" s="275"/>
      <c r="AV140" s="275"/>
      <c r="AW140" s="567"/>
      <c r="AX140" s="567"/>
      <c r="AY140" s="567"/>
      <c r="AZ140" s="159"/>
      <c r="BA140" s="159"/>
      <c r="BB140" s="159"/>
      <c r="BC140" s="275"/>
      <c r="BD140" s="275"/>
      <c r="BE140" s="275"/>
      <c r="BF140" s="521"/>
    </row>
    <row r="141" spans="1:84">
      <c r="A141" s="149"/>
      <c r="B141" s="151"/>
      <c r="C141" s="151"/>
      <c r="D141" s="151"/>
      <c r="E141" s="288" t="s">
        <v>77</v>
      </c>
      <c r="F141" s="592">
        <v>92</v>
      </c>
      <c r="G141" s="159"/>
      <c r="H141" s="159"/>
      <c r="I141" s="275">
        <f>SUM(G141:H141)</f>
        <v>0</v>
      </c>
      <c r="J141" s="159"/>
      <c r="K141" s="159"/>
      <c r="L141" s="275">
        <f>SUM(J141:K141)</f>
        <v>0</v>
      </c>
      <c r="M141" s="159"/>
      <c r="N141" s="159"/>
      <c r="O141" s="275">
        <f>SUM(M141:N141)</f>
        <v>0</v>
      </c>
      <c r="P141" s="159"/>
      <c r="Q141" s="159"/>
      <c r="R141" s="275">
        <f>SUM(P141:Q141)</f>
        <v>0</v>
      </c>
      <c r="S141" s="500"/>
      <c r="T141" s="275">
        <f>28-1</f>
        <v>27</v>
      </c>
      <c r="U141" s="275">
        <v>3</v>
      </c>
      <c r="V141" s="275">
        <f>SUM(T141:U141)</f>
        <v>30</v>
      </c>
      <c r="W141" s="275">
        <v>12</v>
      </c>
      <c r="X141" s="275"/>
      <c r="Y141" s="275">
        <f>SUM(W141:X141)</f>
        <v>12</v>
      </c>
      <c r="Z141" s="275">
        <v>6</v>
      </c>
      <c r="AA141" s="275">
        <v>1</v>
      </c>
      <c r="AB141" s="275">
        <f>SUM(Z141:AA141)</f>
        <v>7</v>
      </c>
      <c r="AC141" s="275">
        <v>21</v>
      </c>
      <c r="AD141" s="275">
        <v>6</v>
      </c>
      <c r="AE141" s="275">
        <f>SUM(AC141:AD141)</f>
        <v>27</v>
      </c>
      <c r="AF141" s="500"/>
      <c r="AG141" s="275">
        <v>1</v>
      </c>
      <c r="AH141" s="275"/>
      <c r="AI141" s="275">
        <f>SUM(AG141:AH141)</f>
        <v>1</v>
      </c>
      <c r="AJ141" s="275"/>
      <c r="AK141" s="275"/>
      <c r="AL141" s="275">
        <f>SUM(AJ141:AK141)</f>
        <v>0</v>
      </c>
      <c r="AM141" s="275"/>
      <c r="AN141" s="275"/>
      <c r="AO141" s="275">
        <f>SUM(AM141:AN141)</f>
        <v>0</v>
      </c>
      <c r="AP141" s="275"/>
      <c r="AQ141" s="275"/>
      <c r="AR141" s="275">
        <f>SUM(AP141:AQ141)</f>
        <v>0</v>
      </c>
      <c r="AS141" s="500"/>
      <c r="AT141" s="275"/>
      <c r="AU141" s="275"/>
      <c r="AV141" s="275">
        <f>SUM(AT141:AU141)</f>
        <v>0</v>
      </c>
      <c r="AW141" s="567">
        <f t="shared" ref="AW141:AW143" si="618">SUM(G141,J141,M141,P141,T141,W141,Z141,AC141,AG141,AJ141,AM141,AP141,AT141)</f>
        <v>67</v>
      </c>
      <c r="AX141" s="567">
        <f t="shared" ref="AX141:AX143" si="619">SUM(H141,K141,N141,Q141,U141,X141,AA141,AD141,AH141,AK141,AN141,AQ141,AU141)</f>
        <v>10</v>
      </c>
      <c r="AY141" s="567">
        <f t="shared" ref="AY141:AY143" si="620">SUM(I141,L141,O141,R141,V141,Y141,AB141,AE141,AI141,AL141,AO141,AR141,AV141)</f>
        <v>77</v>
      </c>
      <c r="AZ141" s="159">
        <v>2</v>
      </c>
      <c r="BA141" s="159"/>
      <c r="BB141" s="275">
        <f>SUM(AZ141:BA141)</f>
        <v>2</v>
      </c>
      <c r="BC141" s="275"/>
      <c r="BD141" s="275"/>
      <c r="BE141" s="275">
        <f>SUM(BC141:BD141)</f>
        <v>0</v>
      </c>
      <c r="BF141" s="521"/>
      <c r="BG141" s="605">
        <f>SUM(F141,S141,AF141,AS141)</f>
        <v>92</v>
      </c>
      <c r="BH141" s="533">
        <f>SUM(G141,T141,AG141)</f>
        <v>28</v>
      </c>
      <c r="BI141" s="533">
        <f t="shared" ref="BI141:BI143" si="621">SUM(H141,U141,AH141)</f>
        <v>3</v>
      </c>
      <c r="BJ141" s="533">
        <f t="shared" ref="BJ141:BJ143" si="622">SUM(I141,V141,AI141)</f>
        <v>31</v>
      </c>
      <c r="BK141" s="533">
        <f t="shared" ref="BK141:BK143" si="623">SUM(J141,W141,AJ141)</f>
        <v>12</v>
      </c>
      <c r="BL141" s="533">
        <f t="shared" ref="BL141:BL143" si="624">SUM(K141,X141,AK141)</f>
        <v>0</v>
      </c>
      <c r="BM141" s="533">
        <f t="shared" ref="BM141:BM143" si="625">SUM(L141,Y141,AL141)</f>
        <v>12</v>
      </c>
      <c r="BN141" s="533">
        <f>SUM(M141,Z141,AM141)</f>
        <v>6</v>
      </c>
      <c r="BO141" s="533">
        <f t="shared" ref="BO141:BO143" si="626">SUM(N141,AA141,AN141)</f>
        <v>1</v>
      </c>
      <c r="BP141" s="533">
        <f t="shared" ref="BP141:BP143" si="627">SUM(O141,AB141,AO141)</f>
        <v>7</v>
      </c>
      <c r="BQ141" s="533">
        <f t="shared" ref="BQ141:BQ143" si="628">SUM(P141,AC141,AP141)</f>
        <v>21</v>
      </c>
      <c r="BR141" s="533">
        <f t="shared" ref="BR141:BR143" si="629">SUM(Q141,AD141,AQ141)</f>
        <v>6</v>
      </c>
      <c r="BS141" s="533">
        <f t="shared" ref="BS141:BS143" si="630">SUM(R141,AE141,AR141)</f>
        <v>27</v>
      </c>
      <c r="BT141" s="533">
        <f>AT141</f>
        <v>0</v>
      </c>
      <c r="BU141" s="533">
        <f t="shared" ref="BU141:BU143" si="631">AU141</f>
        <v>0</v>
      </c>
      <c r="BV141" s="533">
        <f t="shared" ref="BV141:BV143" si="632">AV141</f>
        <v>0</v>
      </c>
      <c r="BW141" s="536">
        <f>SUM(BH141,BK141,BN141,BQ141,BT141)</f>
        <v>67</v>
      </c>
      <c r="BX141" s="536">
        <f t="shared" ref="BX141:BX143" si="633">SUM(BI141,BL141,BO141,BR141,BU141)</f>
        <v>10</v>
      </c>
      <c r="BY141" s="536">
        <f t="shared" ref="BY141:BY143" si="634">SUM(BJ141,BM141,BP141,BS141,BV141)</f>
        <v>77</v>
      </c>
      <c r="BZ141" t="s">
        <v>74</v>
      </c>
      <c r="CA141" s="544">
        <f>AZ141</f>
        <v>2</v>
      </c>
      <c r="CB141" s="544">
        <f t="shared" ref="CB141:CB143" si="635">BA141</f>
        <v>0</v>
      </c>
      <c r="CC141" s="544">
        <f t="shared" ref="CC141:CC143" si="636">BB141</f>
        <v>2</v>
      </c>
      <c r="CD141" s="544">
        <f>BC141</f>
        <v>0</v>
      </c>
      <c r="CE141" s="544">
        <f t="shared" ref="CE141:CE143" si="637">BD141</f>
        <v>0</v>
      </c>
      <c r="CF141" s="544">
        <f t="shared" ref="CF141:CF143" si="638">BE141</f>
        <v>0</v>
      </c>
    </row>
    <row r="142" spans="1:84">
      <c r="A142" s="149"/>
      <c r="B142" s="151"/>
      <c r="C142" s="151"/>
      <c r="D142" s="151"/>
      <c r="E142" s="288" t="s">
        <v>78</v>
      </c>
      <c r="F142" s="592">
        <v>92</v>
      </c>
      <c r="G142" s="159"/>
      <c r="H142" s="159"/>
      <c r="I142" s="275">
        <f>SUM(G142:H142)</f>
        <v>0</v>
      </c>
      <c r="J142" s="159"/>
      <c r="K142" s="159"/>
      <c r="L142" s="275">
        <f>SUM(J142:K142)</f>
        <v>0</v>
      </c>
      <c r="M142" s="159"/>
      <c r="N142" s="159"/>
      <c r="O142" s="275">
        <f>SUM(M142:N142)</f>
        <v>0</v>
      </c>
      <c r="P142" s="159"/>
      <c r="Q142" s="159"/>
      <c r="R142" s="275">
        <f>SUM(P142:Q142)</f>
        <v>0</v>
      </c>
      <c r="S142" s="500"/>
      <c r="T142" s="275">
        <v>22</v>
      </c>
      <c r="U142" s="275">
        <v>12</v>
      </c>
      <c r="V142" s="275">
        <f>SUM(T142:U142)</f>
        <v>34</v>
      </c>
      <c r="W142" s="275">
        <v>11</v>
      </c>
      <c r="X142" s="275">
        <v>2</v>
      </c>
      <c r="Y142" s="275">
        <f>SUM(W142:X142)</f>
        <v>13</v>
      </c>
      <c r="Z142" s="275">
        <v>5</v>
      </c>
      <c r="AA142" s="275">
        <v>1</v>
      </c>
      <c r="AB142" s="275">
        <f>SUM(Z142:AA142)</f>
        <v>6</v>
      </c>
      <c r="AC142" s="275">
        <v>22</v>
      </c>
      <c r="AD142" s="275">
        <v>2</v>
      </c>
      <c r="AE142" s="275">
        <f>SUM(AC142:AD142)</f>
        <v>24</v>
      </c>
      <c r="AF142" s="500"/>
      <c r="AG142" s="275"/>
      <c r="AH142" s="275"/>
      <c r="AI142" s="275">
        <f>SUM(AG142:AH142)</f>
        <v>0</v>
      </c>
      <c r="AJ142" s="275"/>
      <c r="AK142" s="275"/>
      <c r="AL142" s="275">
        <f>SUM(AJ142:AK142)</f>
        <v>0</v>
      </c>
      <c r="AM142" s="275"/>
      <c r="AN142" s="275"/>
      <c r="AO142" s="275">
        <f>SUM(AM142:AN142)</f>
        <v>0</v>
      </c>
      <c r="AP142" s="275"/>
      <c r="AQ142" s="275"/>
      <c r="AR142" s="275">
        <f>SUM(AP142:AQ142)</f>
        <v>0</v>
      </c>
      <c r="AS142" s="500"/>
      <c r="AT142" s="275"/>
      <c r="AU142" s="275"/>
      <c r="AV142" s="275">
        <f>SUM(AT142:AU142)</f>
        <v>0</v>
      </c>
      <c r="AW142" s="567">
        <f t="shared" si="618"/>
        <v>60</v>
      </c>
      <c r="AX142" s="567">
        <f t="shared" si="619"/>
        <v>17</v>
      </c>
      <c r="AY142" s="567">
        <f t="shared" si="620"/>
        <v>77</v>
      </c>
      <c r="AZ142" s="159">
        <v>2</v>
      </c>
      <c r="BA142" s="159">
        <v>1</v>
      </c>
      <c r="BB142" s="275">
        <f>SUM(AZ142:BA142)</f>
        <v>3</v>
      </c>
      <c r="BC142" s="275"/>
      <c r="BD142" s="275"/>
      <c r="BE142" s="275">
        <f>SUM(BC142:BD142)</f>
        <v>0</v>
      </c>
      <c r="BF142" s="521"/>
      <c r="BG142" s="605">
        <f>SUM(F142,S142,AF142,AS142)</f>
        <v>92</v>
      </c>
      <c r="BH142" s="533">
        <f>SUM(G142,T142,AG142)</f>
        <v>22</v>
      </c>
      <c r="BI142" s="533">
        <f t="shared" si="621"/>
        <v>12</v>
      </c>
      <c r="BJ142" s="533">
        <f t="shared" si="622"/>
        <v>34</v>
      </c>
      <c r="BK142" s="533">
        <f t="shared" si="623"/>
        <v>11</v>
      </c>
      <c r="BL142" s="533">
        <f t="shared" si="624"/>
        <v>2</v>
      </c>
      <c r="BM142" s="533">
        <f t="shared" si="625"/>
        <v>13</v>
      </c>
      <c r="BN142" s="533">
        <f>SUM(M142,Z142,AM142)</f>
        <v>5</v>
      </c>
      <c r="BO142" s="533">
        <f t="shared" si="626"/>
        <v>1</v>
      </c>
      <c r="BP142" s="533">
        <f t="shared" si="627"/>
        <v>6</v>
      </c>
      <c r="BQ142" s="533">
        <f t="shared" si="628"/>
        <v>22</v>
      </c>
      <c r="BR142" s="533">
        <f t="shared" si="629"/>
        <v>2</v>
      </c>
      <c r="BS142" s="533">
        <f t="shared" si="630"/>
        <v>24</v>
      </c>
      <c r="BT142" s="533">
        <f>AT142</f>
        <v>0</v>
      </c>
      <c r="BU142" s="533">
        <f t="shared" si="631"/>
        <v>0</v>
      </c>
      <c r="BV142" s="533">
        <f t="shared" si="632"/>
        <v>0</v>
      </c>
      <c r="BW142" s="536">
        <f>SUM(BH142,BK142,BN142,BQ142,BT142)</f>
        <v>60</v>
      </c>
      <c r="BX142" s="536">
        <f t="shared" si="633"/>
        <v>17</v>
      </c>
      <c r="BY142" s="536">
        <f t="shared" si="634"/>
        <v>77</v>
      </c>
      <c r="BZ142" t="s">
        <v>74</v>
      </c>
      <c r="CA142" s="544">
        <f>AZ142</f>
        <v>2</v>
      </c>
      <c r="CB142" s="544">
        <f t="shared" si="635"/>
        <v>1</v>
      </c>
      <c r="CC142" s="544">
        <f t="shared" si="636"/>
        <v>3</v>
      </c>
      <c r="CD142" s="544">
        <f>BC142</f>
        <v>0</v>
      </c>
      <c r="CE142" s="544">
        <f t="shared" si="637"/>
        <v>0</v>
      </c>
      <c r="CF142" s="544">
        <f t="shared" si="638"/>
        <v>0</v>
      </c>
    </row>
    <row r="143" spans="1:84">
      <c r="A143" s="149"/>
      <c r="B143" s="151"/>
      <c r="C143" s="151"/>
      <c r="D143" s="151"/>
      <c r="E143" s="288" t="s">
        <v>79</v>
      </c>
      <c r="F143" s="592">
        <v>92</v>
      </c>
      <c r="G143" s="159"/>
      <c r="H143" s="159"/>
      <c r="I143" s="275">
        <f>SUM(G143:H143)</f>
        <v>0</v>
      </c>
      <c r="J143" s="159"/>
      <c r="K143" s="159"/>
      <c r="L143" s="275">
        <f>SUM(J143:K143)</f>
        <v>0</v>
      </c>
      <c r="M143" s="159"/>
      <c r="N143" s="159"/>
      <c r="O143" s="275">
        <f>SUM(M143:N143)</f>
        <v>0</v>
      </c>
      <c r="P143" s="159"/>
      <c r="Q143" s="159"/>
      <c r="R143" s="275">
        <f>SUM(P143:Q143)</f>
        <v>0</v>
      </c>
      <c r="S143" s="500"/>
      <c r="T143" s="275">
        <f>32-1</f>
        <v>31</v>
      </c>
      <c r="U143" s="275">
        <f>3-1</f>
        <v>2</v>
      </c>
      <c r="V143" s="275">
        <f>SUM(T143:U143)</f>
        <v>33</v>
      </c>
      <c r="W143" s="275">
        <v>12</v>
      </c>
      <c r="X143" s="275">
        <v>1</v>
      </c>
      <c r="Y143" s="275">
        <f>SUM(W143:X143)</f>
        <v>13</v>
      </c>
      <c r="Z143" s="275">
        <v>6</v>
      </c>
      <c r="AA143" s="275"/>
      <c r="AB143" s="275">
        <f>SUM(Z143:AA143)</f>
        <v>6</v>
      </c>
      <c r="AC143" s="275">
        <v>24</v>
      </c>
      <c r="AD143" s="275">
        <v>5</v>
      </c>
      <c r="AE143" s="275">
        <f>SUM(AC143:AD143)</f>
        <v>29</v>
      </c>
      <c r="AF143" s="500"/>
      <c r="AG143" s="275">
        <v>1</v>
      </c>
      <c r="AH143" s="275">
        <v>1</v>
      </c>
      <c r="AI143" s="275">
        <f>SUM(AG143:AH143)</f>
        <v>2</v>
      </c>
      <c r="AJ143" s="275"/>
      <c r="AK143" s="275"/>
      <c r="AL143" s="275">
        <f>SUM(AJ143:AK143)</f>
        <v>0</v>
      </c>
      <c r="AM143" s="275"/>
      <c r="AN143" s="275"/>
      <c r="AO143" s="275">
        <f>SUM(AM143:AN143)</f>
        <v>0</v>
      </c>
      <c r="AP143" s="275"/>
      <c r="AQ143" s="275"/>
      <c r="AR143" s="275">
        <f>SUM(AP143:AQ143)</f>
        <v>0</v>
      </c>
      <c r="AS143" s="500"/>
      <c r="AT143" s="275"/>
      <c r="AU143" s="275"/>
      <c r="AV143" s="275">
        <f>SUM(AT143:AU143)</f>
        <v>0</v>
      </c>
      <c r="AW143" s="567">
        <f t="shared" si="618"/>
        <v>74</v>
      </c>
      <c r="AX143" s="567">
        <f t="shared" si="619"/>
        <v>9</v>
      </c>
      <c r="AY143" s="567">
        <f t="shared" si="620"/>
        <v>83</v>
      </c>
      <c r="AZ143" s="159">
        <v>1</v>
      </c>
      <c r="BA143" s="159"/>
      <c r="BB143" s="275">
        <f>SUM(AZ143:BA143)</f>
        <v>1</v>
      </c>
      <c r="BC143" s="275"/>
      <c r="BD143" s="275"/>
      <c r="BE143" s="275">
        <f>SUM(BC143:BD143)</f>
        <v>0</v>
      </c>
      <c r="BF143" s="521"/>
      <c r="BG143" s="605">
        <f>SUM(F143,S143,AF143,AS143)</f>
        <v>92</v>
      </c>
      <c r="BH143" s="533">
        <f>SUM(G143,T143,AG143)</f>
        <v>32</v>
      </c>
      <c r="BI143" s="533">
        <f t="shared" si="621"/>
        <v>3</v>
      </c>
      <c r="BJ143" s="533">
        <f t="shared" si="622"/>
        <v>35</v>
      </c>
      <c r="BK143" s="533">
        <f t="shared" si="623"/>
        <v>12</v>
      </c>
      <c r="BL143" s="533">
        <f t="shared" si="624"/>
        <v>1</v>
      </c>
      <c r="BM143" s="533">
        <f t="shared" si="625"/>
        <v>13</v>
      </c>
      <c r="BN143" s="533">
        <f>SUM(M143,Z143,AM143)</f>
        <v>6</v>
      </c>
      <c r="BO143" s="533">
        <f t="shared" si="626"/>
        <v>0</v>
      </c>
      <c r="BP143" s="533">
        <f t="shared" si="627"/>
        <v>6</v>
      </c>
      <c r="BQ143" s="533">
        <f t="shared" si="628"/>
        <v>24</v>
      </c>
      <c r="BR143" s="533">
        <f t="shared" si="629"/>
        <v>5</v>
      </c>
      <c r="BS143" s="533">
        <f t="shared" si="630"/>
        <v>29</v>
      </c>
      <c r="BT143" s="533">
        <f>AT143</f>
        <v>0</v>
      </c>
      <c r="BU143" s="533">
        <f t="shared" si="631"/>
        <v>0</v>
      </c>
      <c r="BV143" s="533">
        <f t="shared" si="632"/>
        <v>0</v>
      </c>
      <c r="BW143" s="536">
        <f>SUM(BH143,BK143,BN143,BQ143,BT143)</f>
        <v>74</v>
      </c>
      <c r="BX143" s="536">
        <f t="shared" si="633"/>
        <v>9</v>
      </c>
      <c r="BY143" s="536">
        <f t="shared" si="634"/>
        <v>83</v>
      </c>
      <c r="BZ143" t="s">
        <v>74</v>
      </c>
      <c r="CA143" s="544">
        <f>AZ143</f>
        <v>1</v>
      </c>
      <c r="CB143" s="544">
        <f t="shared" si="635"/>
        <v>0</v>
      </c>
      <c r="CC143" s="544">
        <f t="shared" si="636"/>
        <v>1</v>
      </c>
      <c r="CD143" s="544">
        <f>BC143</f>
        <v>0</v>
      </c>
      <c r="CE143" s="544">
        <f t="shared" si="637"/>
        <v>0</v>
      </c>
      <c r="CF143" s="544">
        <f t="shared" si="638"/>
        <v>0</v>
      </c>
    </row>
    <row r="144" spans="1:84">
      <c r="A144" s="149"/>
      <c r="B144" s="149"/>
      <c r="C144" s="151"/>
      <c r="D144" s="151"/>
      <c r="E144" s="288"/>
      <c r="F144" s="592"/>
      <c r="G144" s="159"/>
      <c r="H144" s="159"/>
      <c r="I144" s="275"/>
      <c r="J144" s="159"/>
      <c r="K144" s="159"/>
      <c r="L144" s="275"/>
      <c r="M144" s="159"/>
      <c r="N144" s="159"/>
      <c r="O144" s="275"/>
      <c r="P144" s="159"/>
      <c r="Q144" s="159"/>
      <c r="R144" s="275"/>
      <c r="S144" s="500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500"/>
      <c r="AG144" s="275"/>
      <c r="AH144" s="275"/>
      <c r="AI144" s="275"/>
      <c r="AJ144" s="275"/>
      <c r="AK144" s="275"/>
      <c r="AL144" s="275"/>
      <c r="AM144" s="275"/>
      <c r="AN144" s="275"/>
      <c r="AO144" s="275"/>
      <c r="AP144" s="275"/>
      <c r="AQ144" s="275"/>
      <c r="AR144" s="275"/>
      <c r="AS144" s="500"/>
      <c r="AT144" s="275"/>
      <c r="AU144" s="275"/>
      <c r="AV144" s="275"/>
      <c r="AW144" s="567"/>
      <c r="AX144" s="567"/>
      <c r="AY144" s="567"/>
      <c r="AZ144" s="159"/>
      <c r="BA144" s="159"/>
      <c r="BB144" s="159"/>
      <c r="BC144" s="275"/>
      <c r="BD144" s="275"/>
      <c r="BE144" s="275"/>
      <c r="BF144" s="521"/>
    </row>
    <row r="145" spans="1:86">
      <c r="A145" s="149"/>
      <c r="B145" s="151" t="s">
        <v>87</v>
      </c>
      <c r="C145" s="151"/>
      <c r="D145" s="151"/>
      <c r="E145" s="375" t="s">
        <v>96</v>
      </c>
      <c r="F145" s="589"/>
      <c r="G145" s="275"/>
      <c r="H145" s="275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500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500"/>
      <c r="AG145" s="275"/>
      <c r="AH145" s="275"/>
      <c r="AI145" s="275"/>
      <c r="AJ145" s="275"/>
      <c r="AK145" s="275"/>
      <c r="AL145" s="275"/>
      <c r="AM145" s="275"/>
      <c r="AN145" s="275"/>
      <c r="AO145" s="275"/>
      <c r="AP145" s="275"/>
      <c r="AQ145" s="275"/>
      <c r="AR145" s="275"/>
      <c r="AS145" s="500"/>
      <c r="AT145" s="275"/>
      <c r="AU145" s="275"/>
      <c r="AV145" s="275"/>
      <c r="AW145" s="567"/>
      <c r="AX145" s="567"/>
      <c r="AY145" s="567"/>
      <c r="AZ145" s="159" t="s">
        <v>74</v>
      </c>
      <c r="BA145" s="159"/>
      <c r="BB145" s="159"/>
      <c r="BC145" s="275"/>
      <c r="BD145" s="275"/>
      <c r="BE145" s="275"/>
      <c r="BF145" s="521"/>
    </row>
    <row r="146" spans="1:86" s="10" customFormat="1">
      <c r="A146" s="151"/>
      <c r="B146" s="151"/>
      <c r="C146" s="151"/>
      <c r="D146" s="151"/>
      <c r="E146" s="375" t="s">
        <v>77</v>
      </c>
      <c r="F146" s="590">
        <f t="shared" ref="F146:AK146" si="639">SUM(F126,F131,F136,F141)</f>
        <v>422</v>
      </c>
      <c r="G146" s="275">
        <f>SUM(G126,G131,G136,G141)</f>
        <v>65</v>
      </c>
      <c r="H146" s="275">
        <f>SUM(H126,H131,H136,H141)</f>
        <v>40</v>
      </c>
      <c r="I146" s="275">
        <f t="shared" si="639"/>
        <v>105</v>
      </c>
      <c r="J146" s="275">
        <f t="shared" si="639"/>
        <v>33</v>
      </c>
      <c r="K146" s="275">
        <f t="shared" si="639"/>
        <v>13</v>
      </c>
      <c r="L146" s="275">
        <f t="shared" si="639"/>
        <v>46</v>
      </c>
      <c r="M146" s="275">
        <f t="shared" si="639"/>
        <v>12</v>
      </c>
      <c r="N146" s="275">
        <f t="shared" si="639"/>
        <v>9</v>
      </c>
      <c r="O146" s="275">
        <f t="shared" si="639"/>
        <v>21</v>
      </c>
      <c r="P146" s="275">
        <f t="shared" si="639"/>
        <v>73</v>
      </c>
      <c r="Q146" s="275">
        <f t="shared" si="639"/>
        <v>35</v>
      </c>
      <c r="R146" s="275">
        <f t="shared" si="639"/>
        <v>108</v>
      </c>
      <c r="S146" s="500">
        <f t="shared" si="639"/>
        <v>35</v>
      </c>
      <c r="T146" s="275">
        <f t="shared" si="639"/>
        <v>58</v>
      </c>
      <c r="U146" s="275">
        <f t="shared" si="639"/>
        <v>24</v>
      </c>
      <c r="V146" s="275">
        <f t="shared" si="639"/>
        <v>82</v>
      </c>
      <c r="W146" s="275">
        <f t="shared" si="639"/>
        <v>16</v>
      </c>
      <c r="X146" s="275">
        <f t="shared" si="639"/>
        <v>3</v>
      </c>
      <c r="Y146" s="275">
        <f t="shared" si="639"/>
        <v>19</v>
      </c>
      <c r="Z146" s="275">
        <f t="shared" si="639"/>
        <v>9</v>
      </c>
      <c r="AA146" s="275">
        <f t="shared" si="639"/>
        <v>2</v>
      </c>
      <c r="AB146" s="275">
        <f t="shared" si="639"/>
        <v>11</v>
      </c>
      <c r="AC146" s="275">
        <f t="shared" si="639"/>
        <v>38</v>
      </c>
      <c r="AD146" s="275">
        <f t="shared" si="639"/>
        <v>8</v>
      </c>
      <c r="AE146" s="275">
        <f t="shared" si="639"/>
        <v>46</v>
      </c>
      <c r="AF146" s="500">
        <f t="shared" si="639"/>
        <v>35</v>
      </c>
      <c r="AG146" s="275">
        <f t="shared" si="639"/>
        <v>8</v>
      </c>
      <c r="AH146" s="275">
        <f t="shared" si="639"/>
        <v>3</v>
      </c>
      <c r="AI146" s="275">
        <f t="shared" si="639"/>
        <v>11</v>
      </c>
      <c r="AJ146" s="275">
        <f t="shared" si="639"/>
        <v>3</v>
      </c>
      <c r="AK146" s="275">
        <f t="shared" si="639"/>
        <v>0</v>
      </c>
      <c r="AL146" s="275">
        <f t="shared" ref="AL146:BE146" si="640">SUM(AL126,AL131,AL136,AL141)</f>
        <v>3</v>
      </c>
      <c r="AM146" s="275">
        <f t="shared" si="640"/>
        <v>1</v>
      </c>
      <c r="AN146" s="275">
        <f t="shared" si="640"/>
        <v>1</v>
      </c>
      <c r="AO146" s="275">
        <f t="shared" si="640"/>
        <v>2</v>
      </c>
      <c r="AP146" s="275">
        <f t="shared" si="640"/>
        <v>10</v>
      </c>
      <c r="AQ146" s="275">
        <f t="shared" si="640"/>
        <v>9</v>
      </c>
      <c r="AR146" s="275">
        <f t="shared" si="640"/>
        <v>19</v>
      </c>
      <c r="AS146" s="500">
        <f t="shared" si="640"/>
        <v>35</v>
      </c>
      <c r="AT146" s="275">
        <f t="shared" si="640"/>
        <v>13</v>
      </c>
      <c r="AU146" s="275">
        <f t="shared" si="640"/>
        <v>2</v>
      </c>
      <c r="AV146" s="275">
        <f t="shared" si="640"/>
        <v>15</v>
      </c>
      <c r="AW146" s="567">
        <f t="shared" si="640"/>
        <v>339</v>
      </c>
      <c r="AX146" s="567">
        <f t="shared" si="640"/>
        <v>149</v>
      </c>
      <c r="AY146" s="567">
        <f t="shared" si="640"/>
        <v>488</v>
      </c>
      <c r="AZ146" s="275">
        <f t="shared" si="640"/>
        <v>21</v>
      </c>
      <c r="BA146" s="275">
        <f t="shared" si="640"/>
        <v>10</v>
      </c>
      <c r="BB146" s="275">
        <f t="shared" si="640"/>
        <v>31</v>
      </c>
      <c r="BC146" s="275">
        <f t="shared" si="640"/>
        <v>8</v>
      </c>
      <c r="BD146" s="275">
        <f t="shared" si="640"/>
        <v>1</v>
      </c>
      <c r="BE146" s="275">
        <f t="shared" si="640"/>
        <v>9</v>
      </c>
      <c r="BF146" s="521"/>
      <c r="BG146" s="605">
        <f>SUM(F146,S146,AF146,AS146)</f>
        <v>527</v>
      </c>
      <c r="BH146" s="533">
        <f>SUM(G146,T146,AG146)</f>
        <v>131</v>
      </c>
      <c r="BI146" s="533">
        <f t="shared" ref="BI146:BI150" si="641">SUM(H146,U146,AH146)</f>
        <v>67</v>
      </c>
      <c r="BJ146" s="533">
        <f t="shared" ref="BJ146:BJ150" si="642">SUM(I146,V146,AI146)</f>
        <v>198</v>
      </c>
      <c r="BK146" s="533">
        <f t="shared" ref="BK146:BK150" si="643">SUM(J146,W146,AJ146)</f>
        <v>52</v>
      </c>
      <c r="BL146" s="533">
        <f t="shared" ref="BL146:BL150" si="644">SUM(K146,X146,AK146)</f>
        <v>16</v>
      </c>
      <c r="BM146" s="533">
        <f t="shared" ref="BM146:BM150" si="645">SUM(L146,Y146,AL146)</f>
        <v>68</v>
      </c>
      <c r="BN146" s="533">
        <f>SUM(M146,Z146,AM146)</f>
        <v>22</v>
      </c>
      <c r="BO146" s="533">
        <f t="shared" ref="BO146:BO150" si="646">SUM(N146,AA146,AN146)</f>
        <v>12</v>
      </c>
      <c r="BP146" s="533">
        <f t="shared" ref="BP146:BP150" si="647">SUM(O146,AB146,AO146)</f>
        <v>34</v>
      </c>
      <c r="BQ146" s="533">
        <f t="shared" ref="BQ146:BQ150" si="648">SUM(P146,AC146,AP146)</f>
        <v>121</v>
      </c>
      <c r="BR146" s="533">
        <f t="shared" ref="BR146:BR150" si="649">SUM(Q146,AD146,AQ146)</f>
        <v>52</v>
      </c>
      <c r="BS146" s="533">
        <f t="shared" ref="BS146:BS150" si="650">SUM(R146,AE146,AR146)</f>
        <v>173</v>
      </c>
      <c r="BT146" s="533">
        <f>AT146</f>
        <v>13</v>
      </c>
      <c r="BU146" s="533">
        <f t="shared" ref="BU146:BU150" si="651">AU146</f>
        <v>2</v>
      </c>
      <c r="BV146" s="533">
        <f t="shared" ref="BV146:BV150" si="652">AV146</f>
        <v>15</v>
      </c>
      <c r="BW146" s="536">
        <f>SUM(BH146,BK146,BN146,BQ146,BT146)</f>
        <v>339</v>
      </c>
      <c r="BX146" s="536">
        <f t="shared" ref="BX146:BX150" si="653">SUM(BI146,BL146,BO146,BR146,BU146)</f>
        <v>149</v>
      </c>
      <c r="BY146" s="536">
        <f t="shared" ref="BY146:BY150" si="654">SUM(BJ146,BM146,BP146,BS146,BV146)</f>
        <v>488</v>
      </c>
      <c r="BZ146" t="s">
        <v>74</v>
      </c>
      <c r="CA146" s="544">
        <f>AZ146</f>
        <v>21</v>
      </c>
      <c r="CB146" s="544">
        <f t="shared" ref="CB146:CB150" si="655">BA146</f>
        <v>10</v>
      </c>
      <c r="CC146" s="544">
        <f t="shared" ref="CC146:CC150" si="656">BB146</f>
        <v>31</v>
      </c>
      <c r="CD146" s="544">
        <f>BC146</f>
        <v>8</v>
      </c>
      <c r="CE146" s="544">
        <f t="shared" ref="CE146:CE150" si="657">BD146</f>
        <v>1</v>
      </c>
      <c r="CF146" s="544">
        <f t="shared" ref="CF146:CF150" si="658">BE146</f>
        <v>9</v>
      </c>
    </row>
    <row r="147" spans="1:86" s="10" customFormat="1">
      <c r="A147" s="151"/>
      <c r="B147" s="151"/>
      <c r="C147" s="151"/>
      <c r="D147" s="151"/>
      <c r="E147" s="375" t="s">
        <v>78</v>
      </c>
      <c r="F147" s="590">
        <f t="shared" ref="F147:AK147" si="659">SUM(F127,F132,F137,F142)</f>
        <v>422</v>
      </c>
      <c r="G147" s="275">
        <f>SUM(G127,G132,G137,G142)</f>
        <v>56</v>
      </c>
      <c r="H147" s="275">
        <f>SUM(H127,H132,H137,H142)</f>
        <v>45</v>
      </c>
      <c r="I147" s="275">
        <f t="shared" si="659"/>
        <v>101</v>
      </c>
      <c r="J147" s="275">
        <f t="shared" si="659"/>
        <v>23</v>
      </c>
      <c r="K147" s="275">
        <f t="shared" si="659"/>
        <v>16</v>
      </c>
      <c r="L147" s="275">
        <f t="shared" si="659"/>
        <v>39</v>
      </c>
      <c r="M147" s="275">
        <f t="shared" si="659"/>
        <v>13</v>
      </c>
      <c r="N147" s="275">
        <f t="shared" si="659"/>
        <v>9</v>
      </c>
      <c r="O147" s="275">
        <f t="shared" si="659"/>
        <v>22</v>
      </c>
      <c r="P147" s="275">
        <f t="shared" si="659"/>
        <v>69</v>
      </c>
      <c r="Q147" s="275">
        <f t="shared" si="659"/>
        <v>39</v>
      </c>
      <c r="R147" s="275">
        <f t="shared" si="659"/>
        <v>108</v>
      </c>
      <c r="S147" s="500">
        <f t="shared" si="659"/>
        <v>35</v>
      </c>
      <c r="T147" s="275">
        <f t="shared" si="659"/>
        <v>52</v>
      </c>
      <c r="U147" s="275">
        <f t="shared" si="659"/>
        <v>35</v>
      </c>
      <c r="V147" s="275">
        <f t="shared" si="659"/>
        <v>87</v>
      </c>
      <c r="W147" s="275">
        <f t="shared" si="659"/>
        <v>16</v>
      </c>
      <c r="X147" s="275">
        <f t="shared" si="659"/>
        <v>3</v>
      </c>
      <c r="Y147" s="275">
        <f t="shared" si="659"/>
        <v>19</v>
      </c>
      <c r="Z147" s="275">
        <f t="shared" si="659"/>
        <v>8</v>
      </c>
      <c r="AA147" s="275">
        <f t="shared" si="659"/>
        <v>1</v>
      </c>
      <c r="AB147" s="275">
        <f t="shared" si="659"/>
        <v>9</v>
      </c>
      <c r="AC147" s="275">
        <f t="shared" si="659"/>
        <v>33</v>
      </c>
      <c r="AD147" s="275">
        <f t="shared" si="659"/>
        <v>4</v>
      </c>
      <c r="AE147" s="275">
        <f t="shared" si="659"/>
        <v>37</v>
      </c>
      <c r="AF147" s="500">
        <f t="shared" si="659"/>
        <v>35</v>
      </c>
      <c r="AG147" s="275">
        <f t="shared" si="659"/>
        <v>10</v>
      </c>
      <c r="AH147" s="275">
        <f t="shared" si="659"/>
        <v>11</v>
      </c>
      <c r="AI147" s="275">
        <f t="shared" si="659"/>
        <v>21</v>
      </c>
      <c r="AJ147" s="275">
        <f t="shared" si="659"/>
        <v>1</v>
      </c>
      <c r="AK147" s="275">
        <f t="shared" si="659"/>
        <v>0</v>
      </c>
      <c r="AL147" s="275">
        <f t="shared" ref="AL147:BE147" si="660">SUM(AL127,AL132,AL137,AL142)</f>
        <v>1</v>
      </c>
      <c r="AM147" s="275">
        <f t="shared" si="660"/>
        <v>1</v>
      </c>
      <c r="AN147" s="275">
        <f t="shared" si="660"/>
        <v>0</v>
      </c>
      <c r="AO147" s="275">
        <f t="shared" si="660"/>
        <v>1</v>
      </c>
      <c r="AP147" s="275">
        <f t="shared" si="660"/>
        <v>11</v>
      </c>
      <c r="AQ147" s="275">
        <f t="shared" si="660"/>
        <v>7</v>
      </c>
      <c r="AR147" s="275">
        <f t="shared" si="660"/>
        <v>18</v>
      </c>
      <c r="AS147" s="500">
        <f t="shared" si="660"/>
        <v>35</v>
      </c>
      <c r="AT147" s="275">
        <f t="shared" si="660"/>
        <v>9</v>
      </c>
      <c r="AU147" s="275">
        <f t="shared" si="660"/>
        <v>5</v>
      </c>
      <c r="AV147" s="275">
        <f t="shared" si="660"/>
        <v>14</v>
      </c>
      <c r="AW147" s="567">
        <f t="shared" si="660"/>
        <v>302</v>
      </c>
      <c r="AX147" s="567">
        <f t="shared" si="660"/>
        <v>175</v>
      </c>
      <c r="AY147" s="567">
        <f t="shared" si="660"/>
        <v>477</v>
      </c>
      <c r="AZ147" s="275">
        <f t="shared" si="660"/>
        <v>16</v>
      </c>
      <c r="BA147" s="275">
        <f t="shared" si="660"/>
        <v>7</v>
      </c>
      <c r="BB147" s="275">
        <f t="shared" si="660"/>
        <v>23</v>
      </c>
      <c r="BC147" s="275">
        <f t="shared" si="660"/>
        <v>4</v>
      </c>
      <c r="BD147" s="275">
        <f t="shared" si="660"/>
        <v>2</v>
      </c>
      <c r="BE147" s="275">
        <f t="shared" si="660"/>
        <v>6</v>
      </c>
      <c r="BF147" s="521"/>
      <c r="BG147" s="605">
        <f>SUM(F147,S147,AF147,AS147)</f>
        <v>527</v>
      </c>
      <c r="BH147" s="533">
        <f>SUM(G147,T147,AG147)</f>
        <v>118</v>
      </c>
      <c r="BI147" s="533">
        <f t="shared" si="641"/>
        <v>91</v>
      </c>
      <c r="BJ147" s="533">
        <f t="shared" si="642"/>
        <v>209</v>
      </c>
      <c r="BK147" s="533">
        <f t="shared" si="643"/>
        <v>40</v>
      </c>
      <c r="BL147" s="533">
        <f t="shared" si="644"/>
        <v>19</v>
      </c>
      <c r="BM147" s="533">
        <f t="shared" si="645"/>
        <v>59</v>
      </c>
      <c r="BN147" s="533">
        <f>SUM(M147,Z147,AM147)</f>
        <v>22</v>
      </c>
      <c r="BO147" s="533">
        <f t="shared" si="646"/>
        <v>10</v>
      </c>
      <c r="BP147" s="533">
        <f t="shared" si="647"/>
        <v>32</v>
      </c>
      <c r="BQ147" s="533">
        <f t="shared" si="648"/>
        <v>113</v>
      </c>
      <c r="BR147" s="533">
        <f t="shared" si="649"/>
        <v>50</v>
      </c>
      <c r="BS147" s="533">
        <f t="shared" si="650"/>
        <v>163</v>
      </c>
      <c r="BT147" s="533">
        <f>AT147</f>
        <v>9</v>
      </c>
      <c r="BU147" s="533">
        <f t="shared" si="651"/>
        <v>5</v>
      </c>
      <c r="BV147" s="533">
        <f t="shared" si="652"/>
        <v>14</v>
      </c>
      <c r="BW147" s="536">
        <f>SUM(BH147,BK147,BN147,BQ147,BT147)</f>
        <v>302</v>
      </c>
      <c r="BX147" s="536">
        <f t="shared" si="653"/>
        <v>175</v>
      </c>
      <c r="BY147" s="536">
        <f t="shared" si="654"/>
        <v>477</v>
      </c>
      <c r="BZ147" t="s">
        <v>74</v>
      </c>
      <c r="CA147" s="544">
        <f>AZ147</f>
        <v>16</v>
      </c>
      <c r="CB147" s="544">
        <f t="shared" si="655"/>
        <v>7</v>
      </c>
      <c r="CC147" s="544">
        <f t="shared" si="656"/>
        <v>23</v>
      </c>
      <c r="CD147" s="544">
        <f>BC147</f>
        <v>4</v>
      </c>
      <c r="CE147" s="544">
        <f t="shared" si="657"/>
        <v>2</v>
      </c>
      <c r="CF147" s="544">
        <f t="shared" si="658"/>
        <v>6</v>
      </c>
    </row>
    <row r="148" spans="1:86" s="10" customFormat="1">
      <c r="A148" s="151"/>
      <c r="B148" s="151"/>
      <c r="C148" s="151"/>
      <c r="D148" s="151"/>
      <c r="E148" s="375" t="s">
        <v>79</v>
      </c>
      <c r="F148" s="590">
        <f t="shared" ref="F148:AK148" si="661">SUM(F128,F133,F138,F143)</f>
        <v>422</v>
      </c>
      <c r="G148" s="275">
        <f t="shared" si="661"/>
        <v>52</v>
      </c>
      <c r="H148" s="275">
        <f t="shared" si="661"/>
        <v>40</v>
      </c>
      <c r="I148" s="275">
        <f t="shared" si="661"/>
        <v>92</v>
      </c>
      <c r="J148" s="275">
        <f t="shared" si="661"/>
        <v>28</v>
      </c>
      <c r="K148" s="275">
        <f t="shared" si="661"/>
        <v>6</v>
      </c>
      <c r="L148" s="275">
        <f t="shared" si="661"/>
        <v>34</v>
      </c>
      <c r="M148" s="275">
        <f t="shared" si="661"/>
        <v>16</v>
      </c>
      <c r="N148" s="275">
        <f t="shared" si="661"/>
        <v>3</v>
      </c>
      <c r="O148" s="275">
        <f t="shared" si="661"/>
        <v>19</v>
      </c>
      <c r="P148" s="275">
        <f t="shared" si="661"/>
        <v>54</v>
      </c>
      <c r="Q148" s="275">
        <f t="shared" si="661"/>
        <v>24</v>
      </c>
      <c r="R148" s="275">
        <f t="shared" si="661"/>
        <v>78</v>
      </c>
      <c r="S148" s="500">
        <f t="shared" si="661"/>
        <v>35</v>
      </c>
      <c r="T148" s="275">
        <f t="shared" si="661"/>
        <v>67</v>
      </c>
      <c r="U148" s="275">
        <f t="shared" si="661"/>
        <v>19</v>
      </c>
      <c r="V148" s="275">
        <f t="shared" si="661"/>
        <v>86</v>
      </c>
      <c r="W148" s="275">
        <f t="shared" si="661"/>
        <v>18</v>
      </c>
      <c r="X148" s="275">
        <f t="shared" si="661"/>
        <v>2</v>
      </c>
      <c r="Y148" s="275">
        <f t="shared" si="661"/>
        <v>20</v>
      </c>
      <c r="Z148" s="275">
        <f t="shared" si="661"/>
        <v>9</v>
      </c>
      <c r="AA148" s="275">
        <f t="shared" si="661"/>
        <v>1</v>
      </c>
      <c r="AB148" s="275">
        <f t="shared" si="661"/>
        <v>10</v>
      </c>
      <c r="AC148" s="275">
        <f t="shared" si="661"/>
        <v>37</v>
      </c>
      <c r="AD148" s="275">
        <f t="shared" si="661"/>
        <v>7</v>
      </c>
      <c r="AE148" s="275">
        <f t="shared" si="661"/>
        <v>44</v>
      </c>
      <c r="AF148" s="500">
        <f t="shared" si="661"/>
        <v>35</v>
      </c>
      <c r="AG148" s="275">
        <f t="shared" si="661"/>
        <v>6</v>
      </c>
      <c r="AH148" s="275">
        <f t="shared" si="661"/>
        <v>12</v>
      </c>
      <c r="AI148" s="275">
        <f t="shared" si="661"/>
        <v>18</v>
      </c>
      <c r="AJ148" s="275">
        <f t="shared" si="661"/>
        <v>2</v>
      </c>
      <c r="AK148" s="275">
        <f t="shared" si="661"/>
        <v>2</v>
      </c>
      <c r="AL148" s="275">
        <f t="shared" ref="AL148:BE148" si="662">SUM(AL128,AL133,AL138,AL143)</f>
        <v>4</v>
      </c>
      <c r="AM148" s="275">
        <f t="shared" si="662"/>
        <v>0</v>
      </c>
      <c r="AN148" s="275">
        <f t="shared" si="662"/>
        <v>1</v>
      </c>
      <c r="AO148" s="275">
        <f t="shared" si="662"/>
        <v>1</v>
      </c>
      <c r="AP148" s="275">
        <f t="shared" si="662"/>
        <v>5</v>
      </c>
      <c r="AQ148" s="275">
        <f t="shared" si="662"/>
        <v>2</v>
      </c>
      <c r="AR148" s="275">
        <f t="shared" si="662"/>
        <v>7</v>
      </c>
      <c r="AS148" s="500">
        <f t="shared" si="662"/>
        <v>35</v>
      </c>
      <c r="AT148" s="275">
        <f t="shared" si="662"/>
        <v>7</v>
      </c>
      <c r="AU148" s="275">
        <f t="shared" si="662"/>
        <v>6</v>
      </c>
      <c r="AV148" s="275">
        <f t="shared" si="662"/>
        <v>13</v>
      </c>
      <c r="AW148" s="567">
        <f t="shared" si="662"/>
        <v>301</v>
      </c>
      <c r="AX148" s="567">
        <f t="shared" si="662"/>
        <v>125</v>
      </c>
      <c r="AY148" s="567">
        <f t="shared" si="662"/>
        <v>426</v>
      </c>
      <c r="AZ148" s="275">
        <f t="shared" si="662"/>
        <v>11</v>
      </c>
      <c r="BA148" s="275">
        <f t="shared" si="662"/>
        <v>9</v>
      </c>
      <c r="BB148" s="275">
        <f t="shared" si="662"/>
        <v>20</v>
      </c>
      <c r="BC148" s="275">
        <f t="shared" si="662"/>
        <v>3</v>
      </c>
      <c r="BD148" s="275">
        <f t="shared" si="662"/>
        <v>3</v>
      </c>
      <c r="BE148" s="275">
        <f t="shared" si="662"/>
        <v>6</v>
      </c>
      <c r="BF148" s="521"/>
      <c r="BG148" s="605">
        <f>SUM(F148,S148,AF148,AS148)</f>
        <v>527</v>
      </c>
      <c r="BH148" s="533">
        <f>SUM(G148,T148,AG148)</f>
        <v>125</v>
      </c>
      <c r="BI148" s="533">
        <f t="shared" si="641"/>
        <v>71</v>
      </c>
      <c r="BJ148" s="533">
        <f t="shared" si="642"/>
        <v>196</v>
      </c>
      <c r="BK148" s="533">
        <f t="shared" si="643"/>
        <v>48</v>
      </c>
      <c r="BL148" s="533">
        <f t="shared" si="644"/>
        <v>10</v>
      </c>
      <c r="BM148" s="533">
        <f t="shared" si="645"/>
        <v>58</v>
      </c>
      <c r="BN148" s="533">
        <f>SUM(M148,Z148,AM148)</f>
        <v>25</v>
      </c>
      <c r="BO148" s="533">
        <f t="shared" si="646"/>
        <v>5</v>
      </c>
      <c r="BP148" s="533">
        <f t="shared" si="647"/>
        <v>30</v>
      </c>
      <c r="BQ148" s="533">
        <f t="shared" si="648"/>
        <v>96</v>
      </c>
      <c r="BR148" s="533">
        <f t="shared" si="649"/>
        <v>33</v>
      </c>
      <c r="BS148" s="533">
        <f t="shared" si="650"/>
        <v>129</v>
      </c>
      <c r="BT148" s="533">
        <f>AT148</f>
        <v>7</v>
      </c>
      <c r="BU148" s="533">
        <f t="shared" si="651"/>
        <v>6</v>
      </c>
      <c r="BV148" s="533">
        <f t="shared" si="652"/>
        <v>13</v>
      </c>
      <c r="BW148" s="536">
        <f>SUM(BH148,BK148,BN148,BQ148,BT148)</f>
        <v>301</v>
      </c>
      <c r="BX148" s="536">
        <f t="shared" si="653"/>
        <v>125</v>
      </c>
      <c r="BY148" s="536">
        <f t="shared" si="654"/>
        <v>426</v>
      </c>
      <c r="BZ148" t="s">
        <v>74</v>
      </c>
      <c r="CA148" s="544">
        <f>AZ148</f>
        <v>11</v>
      </c>
      <c r="CB148" s="544">
        <f t="shared" si="655"/>
        <v>9</v>
      </c>
      <c r="CC148" s="544">
        <f t="shared" si="656"/>
        <v>20</v>
      </c>
      <c r="CD148" s="544">
        <f>BC148</f>
        <v>3</v>
      </c>
      <c r="CE148" s="544">
        <f t="shared" si="657"/>
        <v>3</v>
      </c>
      <c r="CF148" s="544">
        <f t="shared" si="658"/>
        <v>6</v>
      </c>
    </row>
    <row r="149" spans="1:86">
      <c r="A149" s="149"/>
      <c r="B149" s="151"/>
      <c r="C149" s="151"/>
      <c r="D149" s="151"/>
      <c r="E149" s="375" t="s">
        <v>85</v>
      </c>
      <c r="F149" s="589">
        <f>SUM(F146:F148)</f>
        <v>1266</v>
      </c>
      <c r="G149" s="276">
        <f t="shared" ref="G149" si="663">SUM(G146:G148)</f>
        <v>173</v>
      </c>
      <c r="H149" s="276">
        <f t="shared" ref="H149:BE149" si="664">SUM(H146:H148)</f>
        <v>125</v>
      </c>
      <c r="I149" s="276">
        <f t="shared" si="664"/>
        <v>298</v>
      </c>
      <c r="J149" s="276">
        <f t="shared" si="664"/>
        <v>84</v>
      </c>
      <c r="K149" s="276">
        <f t="shared" si="664"/>
        <v>35</v>
      </c>
      <c r="L149" s="276">
        <f t="shared" si="664"/>
        <v>119</v>
      </c>
      <c r="M149" s="276">
        <f t="shared" si="664"/>
        <v>41</v>
      </c>
      <c r="N149" s="276">
        <f t="shared" si="664"/>
        <v>21</v>
      </c>
      <c r="O149" s="276">
        <f t="shared" si="664"/>
        <v>62</v>
      </c>
      <c r="P149" s="276">
        <f t="shared" si="664"/>
        <v>196</v>
      </c>
      <c r="Q149" s="276">
        <f t="shared" si="664"/>
        <v>98</v>
      </c>
      <c r="R149" s="276">
        <f t="shared" si="664"/>
        <v>294</v>
      </c>
      <c r="S149" s="501">
        <f t="shared" si="664"/>
        <v>105</v>
      </c>
      <c r="T149" s="276">
        <f t="shared" si="664"/>
        <v>177</v>
      </c>
      <c r="U149" s="276">
        <f t="shared" si="664"/>
        <v>78</v>
      </c>
      <c r="V149" s="276">
        <f t="shared" si="664"/>
        <v>255</v>
      </c>
      <c r="W149" s="276">
        <f t="shared" si="664"/>
        <v>50</v>
      </c>
      <c r="X149" s="276">
        <f t="shared" si="664"/>
        <v>8</v>
      </c>
      <c r="Y149" s="276">
        <f t="shared" si="664"/>
        <v>58</v>
      </c>
      <c r="Z149" s="276">
        <f t="shared" si="664"/>
        <v>26</v>
      </c>
      <c r="AA149" s="276">
        <f t="shared" si="664"/>
        <v>4</v>
      </c>
      <c r="AB149" s="276">
        <f t="shared" si="664"/>
        <v>30</v>
      </c>
      <c r="AC149" s="276">
        <f t="shared" si="664"/>
        <v>108</v>
      </c>
      <c r="AD149" s="276">
        <f t="shared" si="664"/>
        <v>19</v>
      </c>
      <c r="AE149" s="276">
        <f t="shared" si="664"/>
        <v>127</v>
      </c>
      <c r="AF149" s="501">
        <f t="shared" si="664"/>
        <v>105</v>
      </c>
      <c r="AG149" s="276">
        <f t="shared" si="664"/>
        <v>24</v>
      </c>
      <c r="AH149" s="276">
        <f t="shared" si="664"/>
        <v>26</v>
      </c>
      <c r="AI149" s="276">
        <f t="shared" si="664"/>
        <v>50</v>
      </c>
      <c r="AJ149" s="276">
        <f t="shared" si="664"/>
        <v>6</v>
      </c>
      <c r="AK149" s="276">
        <f t="shared" si="664"/>
        <v>2</v>
      </c>
      <c r="AL149" s="276">
        <f t="shared" si="664"/>
        <v>8</v>
      </c>
      <c r="AM149" s="276">
        <f t="shared" si="664"/>
        <v>2</v>
      </c>
      <c r="AN149" s="276">
        <f t="shared" si="664"/>
        <v>2</v>
      </c>
      <c r="AO149" s="276">
        <f t="shared" si="664"/>
        <v>4</v>
      </c>
      <c r="AP149" s="276">
        <f t="shared" si="664"/>
        <v>26</v>
      </c>
      <c r="AQ149" s="276">
        <f t="shared" si="664"/>
        <v>18</v>
      </c>
      <c r="AR149" s="276">
        <f t="shared" si="664"/>
        <v>44</v>
      </c>
      <c r="AS149" s="501">
        <f t="shared" si="664"/>
        <v>105</v>
      </c>
      <c r="AT149" s="276">
        <f t="shared" si="664"/>
        <v>29</v>
      </c>
      <c r="AU149" s="276">
        <f t="shared" si="664"/>
        <v>13</v>
      </c>
      <c r="AV149" s="276">
        <f t="shared" si="664"/>
        <v>42</v>
      </c>
      <c r="AW149" s="568">
        <f t="shared" si="664"/>
        <v>942</v>
      </c>
      <c r="AX149" s="568">
        <f t="shared" si="664"/>
        <v>449</v>
      </c>
      <c r="AY149" s="568">
        <f t="shared" si="664"/>
        <v>1391</v>
      </c>
      <c r="AZ149" s="276">
        <f t="shared" si="664"/>
        <v>48</v>
      </c>
      <c r="BA149" s="276">
        <f t="shared" si="664"/>
        <v>26</v>
      </c>
      <c r="BB149" s="276">
        <f t="shared" si="664"/>
        <v>74</v>
      </c>
      <c r="BC149" s="276">
        <f t="shared" si="664"/>
        <v>15</v>
      </c>
      <c r="BD149" s="276">
        <f t="shared" si="664"/>
        <v>6</v>
      </c>
      <c r="BE149" s="276">
        <f t="shared" si="664"/>
        <v>21</v>
      </c>
      <c r="BF149" s="522"/>
      <c r="BG149" s="605">
        <f>SUM(F149,S149,AF149,AS149)</f>
        <v>1581</v>
      </c>
      <c r="BH149" s="533">
        <f>SUM(G149,T149,AG149)</f>
        <v>374</v>
      </c>
      <c r="BI149" s="533">
        <f t="shared" si="641"/>
        <v>229</v>
      </c>
      <c r="BJ149" s="533">
        <f t="shared" si="642"/>
        <v>603</v>
      </c>
      <c r="BK149" s="533">
        <f t="shared" si="643"/>
        <v>140</v>
      </c>
      <c r="BL149" s="533">
        <f t="shared" si="644"/>
        <v>45</v>
      </c>
      <c r="BM149" s="533">
        <f t="shared" si="645"/>
        <v>185</v>
      </c>
      <c r="BN149" s="533">
        <f>SUM(M149,Z149,AM149)</f>
        <v>69</v>
      </c>
      <c r="BO149" s="533">
        <f t="shared" si="646"/>
        <v>27</v>
      </c>
      <c r="BP149" s="533">
        <f t="shared" si="647"/>
        <v>96</v>
      </c>
      <c r="BQ149" s="533">
        <f t="shared" si="648"/>
        <v>330</v>
      </c>
      <c r="BR149" s="533">
        <f t="shared" si="649"/>
        <v>135</v>
      </c>
      <c r="BS149" s="533">
        <f t="shared" si="650"/>
        <v>465</v>
      </c>
      <c r="BT149" s="533">
        <f>AT149</f>
        <v>29</v>
      </c>
      <c r="BU149" s="533">
        <f t="shared" si="651"/>
        <v>13</v>
      </c>
      <c r="BV149" s="533">
        <f t="shared" si="652"/>
        <v>42</v>
      </c>
      <c r="BW149" s="536">
        <f>SUM(BH149,BK149,BN149,BQ149,BT149)</f>
        <v>942</v>
      </c>
      <c r="BX149" s="536">
        <f t="shared" si="653"/>
        <v>449</v>
      </c>
      <c r="BY149" s="536">
        <f t="shared" si="654"/>
        <v>1391</v>
      </c>
      <c r="BZ149" t="s">
        <v>74</v>
      </c>
      <c r="CA149" s="544">
        <f>AZ149</f>
        <v>48</v>
      </c>
      <c r="CB149" s="544">
        <f t="shared" si="655"/>
        <v>26</v>
      </c>
      <c r="CC149" s="544">
        <f t="shared" si="656"/>
        <v>74</v>
      </c>
      <c r="CD149" s="544">
        <f>BC149</f>
        <v>15</v>
      </c>
      <c r="CE149" s="544">
        <f t="shared" si="657"/>
        <v>6</v>
      </c>
      <c r="CF149" s="544">
        <f t="shared" si="658"/>
        <v>21</v>
      </c>
    </row>
    <row r="150" spans="1:86">
      <c r="A150" s="149"/>
      <c r="B150" s="149" t="s">
        <v>93</v>
      </c>
      <c r="C150" s="151"/>
      <c r="D150" s="151"/>
      <c r="E150" s="288"/>
      <c r="F150" s="590">
        <f t="shared" ref="F150:AK150" si="665">SUM(F126,F131,F141)</f>
        <v>372</v>
      </c>
      <c r="G150" s="275">
        <f>SUM(G126,G131,G141)</f>
        <v>52</v>
      </c>
      <c r="H150" s="275">
        <f>SUM(H126,H131,H141)</f>
        <v>30</v>
      </c>
      <c r="I150" s="275">
        <f t="shared" si="665"/>
        <v>82</v>
      </c>
      <c r="J150" s="275">
        <f t="shared" si="665"/>
        <v>28</v>
      </c>
      <c r="K150" s="275">
        <f t="shared" si="665"/>
        <v>11</v>
      </c>
      <c r="L150" s="275">
        <f t="shared" si="665"/>
        <v>39</v>
      </c>
      <c r="M150" s="275">
        <f t="shared" si="665"/>
        <v>9</v>
      </c>
      <c r="N150" s="275">
        <f t="shared" si="665"/>
        <v>8</v>
      </c>
      <c r="O150" s="275">
        <f t="shared" si="665"/>
        <v>17</v>
      </c>
      <c r="P150" s="275">
        <f t="shared" si="665"/>
        <v>63</v>
      </c>
      <c r="Q150" s="275">
        <f t="shared" si="665"/>
        <v>29</v>
      </c>
      <c r="R150" s="275">
        <f t="shared" si="665"/>
        <v>92</v>
      </c>
      <c r="S150" s="500">
        <f t="shared" si="665"/>
        <v>35</v>
      </c>
      <c r="T150" s="275">
        <f t="shared" si="665"/>
        <v>58</v>
      </c>
      <c r="U150" s="275">
        <f t="shared" si="665"/>
        <v>24</v>
      </c>
      <c r="V150" s="275">
        <f t="shared" si="665"/>
        <v>82</v>
      </c>
      <c r="W150" s="275">
        <f t="shared" si="665"/>
        <v>16</v>
      </c>
      <c r="X150" s="275">
        <f t="shared" si="665"/>
        <v>3</v>
      </c>
      <c r="Y150" s="275">
        <f t="shared" si="665"/>
        <v>19</v>
      </c>
      <c r="Z150" s="275">
        <f t="shared" si="665"/>
        <v>9</v>
      </c>
      <c r="AA150" s="275">
        <f t="shared" si="665"/>
        <v>2</v>
      </c>
      <c r="AB150" s="275">
        <f t="shared" si="665"/>
        <v>11</v>
      </c>
      <c r="AC150" s="275">
        <f t="shared" si="665"/>
        <v>38</v>
      </c>
      <c r="AD150" s="275">
        <f t="shared" si="665"/>
        <v>8</v>
      </c>
      <c r="AE150" s="275">
        <f t="shared" si="665"/>
        <v>46</v>
      </c>
      <c r="AF150" s="500">
        <f t="shared" si="665"/>
        <v>35</v>
      </c>
      <c r="AG150" s="275">
        <f t="shared" si="665"/>
        <v>8</v>
      </c>
      <c r="AH150" s="275">
        <f t="shared" si="665"/>
        <v>3</v>
      </c>
      <c r="AI150" s="275">
        <f t="shared" si="665"/>
        <v>11</v>
      </c>
      <c r="AJ150" s="275">
        <f t="shared" si="665"/>
        <v>3</v>
      </c>
      <c r="AK150" s="275">
        <f t="shared" si="665"/>
        <v>0</v>
      </c>
      <c r="AL150" s="275">
        <f t="shared" ref="AL150:BE150" si="666">SUM(AL126,AL131,AL141)</f>
        <v>3</v>
      </c>
      <c r="AM150" s="275">
        <f t="shared" si="666"/>
        <v>1</v>
      </c>
      <c r="AN150" s="275">
        <f t="shared" si="666"/>
        <v>1</v>
      </c>
      <c r="AO150" s="275">
        <f t="shared" si="666"/>
        <v>2</v>
      </c>
      <c r="AP150" s="275">
        <f t="shared" si="666"/>
        <v>9</v>
      </c>
      <c r="AQ150" s="275">
        <f t="shared" si="666"/>
        <v>8</v>
      </c>
      <c r="AR150" s="275">
        <f t="shared" si="666"/>
        <v>17</v>
      </c>
      <c r="AS150" s="500">
        <f t="shared" si="666"/>
        <v>35</v>
      </c>
      <c r="AT150" s="275">
        <f t="shared" si="666"/>
        <v>12</v>
      </c>
      <c r="AU150" s="275">
        <f t="shared" si="666"/>
        <v>2</v>
      </c>
      <c r="AV150" s="275">
        <f t="shared" si="666"/>
        <v>14</v>
      </c>
      <c r="AW150" s="567">
        <f t="shared" si="666"/>
        <v>306</v>
      </c>
      <c r="AX150" s="567">
        <f t="shared" si="666"/>
        <v>129</v>
      </c>
      <c r="AY150" s="567">
        <f t="shared" si="666"/>
        <v>435</v>
      </c>
      <c r="AZ150" s="275">
        <f t="shared" si="666"/>
        <v>16</v>
      </c>
      <c r="BA150" s="275">
        <f t="shared" si="666"/>
        <v>6</v>
      </c>
      <c r="BB150" s="275">
        <f t="shared" si="666"/>
        <v>22</v>
      </c>
      <c r="BC150" s="275">
        <f t="shared" si="666"/>
        <v>6</v>
      </c>
      <c r="BD150" s="275">
        <f t="shared" si="666"/>
        <v>1</v>
      </c>
      <c r="BE150" s="275">
        <f t="shared" si="666"/>
        <v>7</v>
      </c>
      <c r="BF150" s="521"/>
      <c r="BG150" s="605">
        <f>SUM(F150,S150,AF150,AS150)</f>
        <v>477</v>
      </c>
      <c r="BH150" s="533">
        <f>SUM(G150,T150,AG150)</f>
        <v>118</v>
      </c>
      <c r="BI150" s="533">
        <f t="shared" si="641"/>
        <v>57</v>
      </c>
      <c r="BJ150" s="533">
        <f t="shared" si="642"/>
        <v>175</v>
      </c>
      <c r="BK150" s="533">
        <f t="shared" si="643"/>
        <v>47</v>
      </c>
      <c r="BL150" s="533">
        <f t="shared" si="644"/>
        <v>14</v>
      </c>
      <c r="BM150" s="533">
        <f t="shared" si="645"/>
        <v>61</v>
      </c>
      <c r="BN150" s="533">
        <f>SUM(M150,Z150,AM150)</f>
        <v>19</v>
      </c>
      <c r="BO150" s="533">
        <f t="shared" si="646"/>
        <v>11</v>
      </c>
      <c r="BP150" s="533">
        <f t="shared" si="647"/>
        <v>30</v>
      </c>
      <c r="BQ150" s="533">
        <f t="shared" si="648"/>
        <v>110</v>
      </c>
      <c r="BR150" s="533">
        <f t="shared" si="649"/>
        <v>45</v>
      </c>
      <c r="BS150" s="533">
        <f t="shared" si="650"/>
        <v>155</v>
      </c>
      <c r="BT150" s="533">
        <f>AT150</f>
        <v>12</v>
      </c>
      <c r="BU150" s="533">
        <f t="shared" si="651"/>
        <v>2</v>
      </c>
      <c r="BV150" s="533">
        <f t="shared" si="652"/>
        <v>14</v>
      </c>
      <c r="BW150" s="536">
        <f>SUM(BH150,BK150,BN150,BQ150,BT150)</f>
        <v>306</v>
      </c>
      <c r="BX150" s="536">
        <f t="shared" si="653"/>
        <v>129</v>
      </c>
      <c r="BY150" s="536">
        <f t="shared" si="654"/>
        <v>435</v>
      </c>
      <c r="BZ150" t="s">
        <v>74</v>
      </c>
      <c r="CA150" s="544">
        <f>AZ150</f>
        <v>16</v>
      </c>
      <c r="CB150" s="544">
        <f t="shared" si="655"/>
        <v>6</v>
      </c>
      <c r="CC150" s="544">
        <f t="shared" si="656"/>
        <v>22</v>
      </c>
      <c r="CD150" s="544">
        <f>BC150</f>
        <v>6</v>
      </c>
      <c r="CE150" s="544">
        <f t="shared" si="657"/>
        <v>1</v>
      </c>
      <c r="CF150" s="544">
        <f t="shared" si="658"/>
        <v>7</v>
      </c>
    </row>
    <row r="151" spans="1:86">
      <c r="A151" s="149"/>
      <c r="B151" s="151"/>
      <c r="C151" s="151"/>
      <c r="D151" s="151"/>
      <c r="E151" s="288"/>
      <c r="F151" s="589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501"/>
      <c r="T151" s="276"/>
      <c r="U151" s="276"/>
      <c r="V151" s="276"/>
      <c r="W151" s="276"/>
      <c r="X151" s="276"/>
      <c r="Y151" s="276"/>
      <c r="Z151" s="276"/>
      <c r="AA151" s="276"/>
      <c r="AB151" s="276"/>
      <c r="AC151" s="276"/>
      <c r="AD151" s="276"/>
      <c r="AE151" s="276"/>
      <c r="AF151" s="501"/>
      <c r="AG151" s="276"/>
      <c r="AH151" s="276"/>
      <c r="AI151" s="276"/>
      <c r="AJ151" s="276"/>
      <c r="AK151" s="276"/>
      <c r="AL151" s="276"/>
      <c r="AM151" s="276"/>
      <c r="AN151" s="276"/>
      <c r="AO151" s="276"/>
      <c r="AP151" s="276"/>
      <c r="AQ151" s="276"/>
      <c r="AR151" s="276"/>
      <c r="AS151" s="501"/>
      <c r="AT151" s="276"/>
      <c r="AU151" s="276"/>
      <c r="AV151" s="276"/>
      <c r="AW151" s="568"/>
      <c r="AX151" s="568"/>
      <c r="AY151" s="568"/>
      <c r="AZ151" s="159"/>
      <c r="BA151" s="159"/>
      <c r="BB151" s="159"/>
      <c r="BC151" s="276"/>
      <c r="BD151" s="276"/>
      <c r="BE151" s="276"/>
      <c r="BF151" s="522"/>
    </row>
    <row r="152" spans="1:86">
      <c r="A152" s="149"/>
      <c r="B152" s="151" t="s">
        <v>97</v>
      </c>
      <c r="C152" s="151"/>
      <c r="D152" s="151"/>
      <c r="E152" s="288"/>
      <c r="F152" s="592"/>
      <c r="G152" s="159" t="s">
        <v>74</v>
      </c>
      <c r="H152" s="159"/>
      <c r="I152" s="275"/>
      <c r="J152" s="159"/>
      <c r="K152" s="159"/>
      <c r="L152" s="275"/>
      <c r="M152" s="159"/>
      <c r="N152" s="159"/>
      <c r="O152" s="275"/>
      <c r="P152" s="159"/>
      <c r="Q152" s="159"/>
      <c r="R152" s="275"/>
      <c r="S152" s="500"/>
      <c r="T152" s="275"/>
      <c r="U152" s="275"/>
      <c r="V152" s="275"/>
      <c r="W152" s="275"/>
      <c r="X152" s="275"/>
      <c r="Y152" s="275"/>
      <c r="Z152" s="275"/>
      <c r="AA152" s="275"/>
      <c r="AB152" s="275"/>
      <c r="AC152" s="275"/>
      <c r="AD152" s="275"/>
      <c r="AE152" s="275"/>
      <c r="AF152" s="500"/>
      <c r="AG152" s="275"/>
      <c r="AH152" s="275"/>
      <c r="AI152" s="275"/>
      <c r="AJ152" s="275"/>
      <c r="AK152" s="275"/>
      <c r="AL152" s="275"/>
      <c r="AM152" s="275"/>
      <c r="AN152" s="275"/>
      <c r="AO152" s="275"/>
      <c r="AP152" s="275"/>
      <c r="AQ152" s="275"/>
      <c r="AR152" s="275"/>
      <c r="AS152" s="500"/>
      <c r="AT152" s="275"/>
      <c r="AU152" s="275"/>
      <c r="AV152" s="275"/>
      <c r="AW152" s="567"/>
      <c r="AX152" s="567"/>
      <c r="AY152" s="567"/>
      <c r="AZ152" s="159"/>
      <c r="BA152" s="159"/>
      <c r="BB152" s="159"/>
      <c r="BC152" s="275"/>
      <c r="BD152" s="275"/>
      <c r="BE152" s="275"/>
      <c r="BF152" s="521"/>
    </row>
    <row r="153" spans="1:86" ht="39.75" customHeight="1">
      <c r="A153" s="149"/>
      <c r="B153" s="151" t="s">
        <v>282</v>
      </c>
      <c r="C153" s="151"/>
      <c r="D153" s="151"/>
      <c r="E153" s="377" t="s">
        <v>1077</v>
      </c>
      <c r="F153" s="592" t="s">
        <v>74</v>
      </c>
      <c r="G153" s="159"/>
      <c r="H153" s="159"/>
      <c r="I153" s="275"/>
      <c r="J153" s="159"/>
      <c r="K153" s="159"/>
      <c r="L153" s="275"/>
      <c r="M153" s="159"/>
      <c r="N153" s="159"/>
      <c r="O153" s="275"/>
      <c r="P153" s="159"/>
      <c r="Q153" s="159"/>
      <c r="R153" s="275"/>
      <c r="S153" s="500"/>
      <c r="T153" s="275"/>
      <c r="U153" s="275"/>
      <c r="V153" s="275"/>
      <c r="W153" s="275"/>
      <c r="X153" s="275" t="s">
        <v>74</v>
      </c>
      <c r="Y153" s="275"/>
      <c r="Z153" s="275"/>
      <c r="AA153" s="275"/>
      <c r="AB153" s="275"/>
      <c r="AC153" s="275"/>
      <c r="AD153" s="275"/>
      <c r="AE153" s="275"/>
      <c r="AF153" s="500"/>
      <c r="AG153" s="275"/>
      <c r="AH153" s="275"/>
      <c r="AI153" s="275"/>
      <c r="AJ153" s="275"/>
      <c r="AK153" s="275"/>
      <c r="AL153" s="275"/>
      <c r="AM153" s="275"/>
      <c r="AN153" s="275"/>
      <c r="AO153" s="275"/>
      <c r="AP153" s="275"/>
      <c r="AQ153" s="275"/>
      <c r="AR153" s="275"/>
      <c r="AS153" s="500"/>
      <c r="AT153" s="275"/>
      <c r="AU153" s="275"/>
      <c r="AV153" s="275"/>
      <c r="AW153" s="567"/>
      <c r="AX153" s="567"/>
      <c r="AY153" s="567"/>
      <c r="AZ153" s="159"/>
      <c r="BA153" s="159"/>
      <c r="BB153" s="159"/>
      <c r="BC153" s="275"/>
      <c r="BD153" s="275"/>
      <c r="BE153" s="275"/>
      <c r="BF153" s="521"/>
      <c r="CA153" s="647"/>
      <c r="CB153" s="647"/>
      <c r="CC153" s="647"/>
      <c r="CD153" s="647"/>
      <c r="CE153" s="647"/>
      <c r="CF153" s="647"/>
    </row>
    <row r="154" spans="1:86" ht="15" customHeight="1">
      <c r="A154" s="149" t="s">
        <v>75</v>
      </c>
      <c r="B154" s="151"/>
      <c r="C154" s="151"/>
      <c r="D154" s="151"/>
      <c r="E154" s="288" t="s">
        <v>77</v>
      </c>
      <c r="F154" s="591">
        <v>116</v>
      </c>
      <c r="G154" s="159">
        <v>36</v>
      </c>
      <c r="H154" s="159">
        <v>22</v>
      </c>
      <c r="I154" s="275">
        <f>SUM(G154:H154)</f>
        <v>58</v>
      </c>
      <c r="J154" s="159">
        <v>18</v>
      </c>
      <c r="K154" s="159">
        <v>5</v>
      </c>
      <c r="L154" s="275">
        <f>SUM(J154:K154)</f>
        <v>23</v>
      </c>
      <c r="M154" s="159">
        <v>4</v>
      </c>
      <c r="N154" s="159">
        <v>1</v>
      </c>
      <c r="O154" s="275">
        <f>SUM(M154:N154)</f>
        <v>5</v>
      </c>
      <c r="P154" s="159">
        <v>42</v>
      </c>
      <c r="Q154" s="159">
        <v>17</v>
      </c>
      <c r="R154" s="275">
        <f>SUM(P154:Q154)</f>
        <v>59</v>
      </c>
      <c r="S154" s="500">
        <v>15</v>
      </c>
      <c r="T154" s="275">
        <v>5</v>
      </c>
      <c r="U154" s="275">
        <v>4</v>
      </c>
      <c r="V154" s="275">
        <f>SUM(T154:U154)</f>
        <v>9</v>
      </c>
      <c r="W154" s="275">
        <v>0</v>
      </c>
      <c r="X154" s="275">
        <v>0</v>
      </c>
      <c r="Y154" s="275">
        <f>SUM(W154:X154)</f>
        <v>0</v>
      </c>
      <c r="Z154" s="275">
        <v>0</v>
      </c>
      <c r="AA154" s="275">
        <v>0</v>
      </c>
      <c r="AB154" s="275">
        <f>SUM(Z154:AA154)</f>
        <v>0</v>
      </c>
      <c r="AC154" s="275">
        <v>0</v>
      </c>
      <c r="AD154" s="275">
        <v>1</v>
      </c>
      <c r="AE154" s="275">
        <f>SUM(AC154:AD154)</f>
        <v>1</v>
      </c>
      <c r="AF154" s="500">
        <v>15</v>
      </c>
      <c r="AG154" s="275">
        <v>1</v>
      </c>
      <c r="AH154" s="275">
        <v>7</v>
      </c>
      <c r="AI154" s="275">
        <f>SUM(AG154:AH154)</f>
        <v>8</v>
      </c>
      <c r="AJ154" s="275">
        <v>1</v>
      </c>
      <c r="AK154" s="275">
        <v>1</v>
      </c>
      <c r="AL154" s="275">
        <f>SUM(AJ154:AK154)</f>
        <v>2</v>
      </c>
      <c r="AM154" s="275">
        <v>0</v>
      </c>
      <c r="AN154" s="275">
        <v>1</v>
      </c>
      <c r="AO154" s="275">
        <f>SUM(AM154:AN154)</f>
        <v>1</v>
      </c>
      <c r="AP154" s="275">
        <v>3</v>
      </c>
      <c r="AQ154" s="275">
        <v>5</v>
      </c>
      <c r="AR154" s="275">
        <f>SUM(AP154:AQ154)</f>
        <v>8</v>
      </c>
      <c r="AS154" s="500">
        <v>15</v>
      </c>
      <c r="AT154" s="275">
        <v>0</v>
      </c>
      <c r="AU154" s="275">
        <v>0</v>
      </c>
      <c r="AV154" s="275">
        <f>SUM(AT154:AU154)</f>
        <v>0</v>
      </c>
      <c r="AW154" s="567">
        <f t="shared" ref="AW154" si="667">SUM(G154,J154,M154,P154,T154,W154,Z154,AC154,AG154,AJ154,AM154,AP154,AT154)</f>
        <v>110</v>
      </c>
      <c r="AX154" s="567">
        <f t="shared" ref="AX154" si="668">SUM(H154,K154,N154,Q154,U154,X154,AA154,AD154,AH154,AK154,AN154,AQ154,AU154)</f>
        <v>64</v>
      </c>
      <c r="AY154" s="567">
        <f t="shared" ref="AY154" si="669">SUM(I154,L154,O154,R154,V154,Y154,AB154,AE154,AI154,AL154,AO154,AR154,AV154)</f>
        <v>174</v>
      </c>
      <c r="AZ154" s="279"/>
      <c r="BA154" s="279"/>
      <c r="BB154" s="275">
        <f>SUM(AZ154:BA154)</f>
        <v>0</v>
      </c>
      <c r="BC154" s="275">
        <v>4</v>
      </c>
      <c r="BD154" s="275">
        <v>1</v>
      </c>
      <c r="BE154" s="275">
        <f>SUM(BC154:BD154)</f>
        <v>5</v>
      </c>
      <c r="BF154" s="521"/>
      <c r="BG154" s="605">
        <f>SUM(F154,S154,AF154,AS154)</f>
        <v>161</v>
      </c>
      <c r="BH154" s="533">
        <f>SUM(G154,T154,AG154)</f>
        <v>42</v>
      </c>
      <c r="BI154" s="533">
        <f t="shared" ref="BI154:BI160" si="670">SUM(H154,U154,AH154)</f>
        <v>33</v>
      </c>
      <c r="BJ154" s="533">
        <f t="shared" ref="BJ154:BJ160" si="671">SUM(I154,V154,AI154)</f>
        <v>75</v>
      </c>
      <c r="BK154" s="533">
        <f t="shared" ref="BK154:BK160" si="672">SUM(J154,W154,AJ154)</f>
        <v>19</v>
      </c>
      <c r="BL154" s="533">
        <f t="shared" ref="BL154:BL160" si="673">SUM(K154,X154,AK154)</f>
        <v>6</v>
      </c>
      <c r="BM154" s="533">
        <f t="shared" ref="BM154:BM160" si="674">SUM(L154,Y154,AL154)</f>
        <v>25</v>
      </c>
      <c r="BN154" s="533">
        <f>SUM(M154,Z154,AM154)</f>
        <v>4</v>
      </c>
      <c r="BO154" s="533">
        <f t="shared" ref="BO154:BO160" si="675">SUM(N154,AA154,AN154)</f>
        <v>2</v>
      </c>
      <c r="BP154" s="533">
        <f t="shared" ref="BP154:BP160" si="676">SUM(O154,AB154,AO154)</f>
        <v>6</v>
      </c>
      <c r="BQ154" s="533">
        <f t="shared" ref="BQ154:BQ160" si="677">SUM(P154,AC154,AP154)</f>
        <v>45</v>
      </c>
      <c r="BR154" s="533">
        <f t="shared" ref="BR154:BR160" si="678">SUM(Q154,AD154,AQ154)</f>
        <v>23</v>
      </c>
      <c r="BS154" s="533">
        <f t="shared" ref="BS154:BS160" si="679">SUM(R154,AE154,AR154)</f>
        <v>68</v>
      </c>
      <c r="BT154" s="533">
        <f>AT154</f>
        <v>0</v>
      </c>
      <c r="BU154" s="533">
        <f t="shared" ref="BU154:BU160" si="680">AU154</f>
        <v>0</v>
      </c>
      <c r="BV154" s="533">
        <f t="shared" ref="BV154:BV160" si="681">AV154</f>
        <v>0</v>
      </c>
      <c r="BW154" s="536">
        <f>SUM(BH154,BK154,BN154,BQ154,BT154)</f>
        <v>110</v>
      </c>
      <c r="BX154" s="536">
        <f t="shared" ref="BX154:BX160" si="682">SUM(BI154,BL154,BO154,BR154,BU154)</f>
        <v>64</v>
      </c>
      <c r="BY154" s="536">
        <f t="shared" ref="BY154:BY160" si="683">SUM(BJ154,BM154,BP154,BS154,BV154)</f>
        <v>174</v>
      </c>
      <c r="BZ154" t="s">
        <v>74</v>
      </c>
      <c r="CA154" s="544">
        <f>AZ154</f>
        <v>0</v>
      </c>
      <c r="CB154" s="544">
        <f t="shared" ref="CB154:CB160" si="684">BA154</f>
        <v>0</v>
      </c>
      <c r="CC154" s="544">
        <f t="shared" ref="CC154:CC160" si="685">BB154</f>
        <v>0</v>
      </c>
      <c r="CD154" s="544">
        <f>BC154</f>
        <v>4</v>
      </c>
      <c r="CE154" s="544">
        <f t="shared" ref="CE154:CE160" si="686">BD154</f>
        <v>1</v>
      </c>
      <c r="CF154" s="544">
        <f t="shared" ref="CF154:CF160" si="687">BE154</f>
        <v>5</v>
      </c>
    </row>
    <row r="155" spans="1:86" ht="15" customHeight="1">
      <c r="A155" s="149"/>
      <c r="B155" s="151"/>
      <c r="C155" s="151"/>
      <c r="D155" s="151"/>
      <c r="E155" s="288" t="s">
        <v>78</v>
      </c>
      <c r="F155" s="591">
        <v>100</v>
      </c>
      <c r="G155" s="159">
        <v>27</v>
      </c>
      <c r="H155" s="159">
        <v>28</v>
      </c>
      <c r="I155" s="275">
        <f>SUM(G155:H155)</f>
        <v>55</v>
      </c>
      <c r="J155" s="159">
        <v>15</v>
      </c>
      <c r="K155" s="159">
        <v>6</v>
      </c>
      <c r="L155" s="275">
        <f>SUM(J155:K155)</f>
        <v>21</v>
      </c>
      <c r="M155" s="159">
        <v>7</v>
      </c>
      <c r="N155" s="159">
        <v>3</v>
      </c>
      <c r="O155" s="275">
        <f>SUM(M155:N155)</f>
        <v>10</v>
      </c>
      <c r="P155" s="159">
        <v>47</v>
      </c>
      <c r="Q155" s="159">
        <v>29</v>
      </c>
      <c r="R155" s="275">
        <f>SUM(P155:Q155)</f>
        <v>76</v>
      </c>
      <c r="S155" s="500">
        <v>15</v>
      </c>
      <c r="T155" s="275">
        <v>8</v>
      </c>
      <c r="U155" s="275">
        <v>5</v>
      </c>
      <c r="V155" s="275">
        <f>SUM(T155:U155)</f>
        <v>13</v>
      </c>
      <c r="W155" s="275">
        <v>0</v>
      </c>
      <c r="X155" s="275">
        <v>0</v>
      </c>
      <c r="Y155" s="275">
        <f>SUM(W155:X155)</f>
        <v>0</v>
      </c>
      <c r="Z155" s="275">
        <v>0</v>
      </c>
      <c r="AA155" s="275">
        <v>0</v>
      </c>
      <c r="AB155" s="275">
        <f>SUM(Z155:AA155)</f>
        <v>0</v>
      </c>
      <c r="AC155" s="275">
        <v>1</v>
      </c>
      <c r="AD155" s="275">
        <v>1</v>
      </c>
      <c r="AE155" s="275">
        <f>SUM(AC155:AD155)</f>
        <v>2</v>
      </c>
      <c r="AF155" s="500">
        <v>15</v>
      </c>
      <c r="AG155" s="275">
        <v>0</v>
      </c>
      <c r="AH155" s="275">
        <v>5</v>
      </c>
      <c r="AI155" s="275">
        <f>SUM(AG155:AH155)</f>
        <v>5</v>
      </c>
      <c r="AJ155" s="275">
        <v>0</v>
      </c>
      <c r="AK155" s="275">
        <v>1</v>
      </c>
      <c r="AL155" s="275">
        <f>SUM(AJ155:AK155)</f>
        <v>1</v>
      </c>
      <c r="AM155" s="275">
        <v>0</v>
      </c>
      <c r="AN155" s="275">
        <v>0</v>
      </c>
      <c r="AO155" s="275">
        <f>SUM(AM155:AN155)</f>
        <v>0</v>
      </c>
      <c r="AP155" s="275">
        <v>8</v>
      </c>
      <c r="AQ155" s="275">
        <v>6</v>
      </c>
      <c r="AR155" s="275">
        <f>SUM(AP155:AQ155)</f>
        <v>14</v>
      </c>
      <c r="AS155" s="500">
        <v>15</v>
      </c>
      <c r="AT155" s="275">
        <v>2</v>
      </c>
      <c r="AU155" s="275">
        <v>3</v>
      </c>
      <c r="AV155" s="275">
        <f>SUM(AT155:AU155)</f>
        <v>5</v>
      </c>
      <c r="AW155" s="567">
        <f t="shared" ref="AW155" si="688">SUM(G155,J155,M155,P155,T155,W155,Z155,AC155,AG155,AJ155,AM155,AP155,AT155)</f>
        <v>115</v>
      </c>
      <c r="AX155" s="567">
        <f t="shared" ref="AX155" si="689">SUM(H155,K155,N155,Q155,U155,X155,AA155,AD155,AH155,AK155,AN155,AQ155,AU155)</f>
        <v>87</v>
      </c>
      <c r="AY155" s="567">
        <f t="shared" ref="AY155" si="690">SUM(I155,L155,O155,R155,V155,Y155,AB155,AE155,AI155,AL155,AO155,AR155,AV155)</f>
        <v>202</v>
      </c>
      <c r="AZ155" s="279"/>
      <c r="BA155" s="279"/>
      <c r="BB155" s="275">
        <f>SUM(AZ155:BA155)</f>
        <v>0</v>
      </c>
      <c r="BC155" s="275">
        <v>2</v>
      </c>
      <c r="BD155" s="275">
        <v>2</v>
      </c>
      <c r="BE155" s="275">
        <f>SUM(BC155:BD155)</f>
        <v>4</v>
      </c>
      <c r="BF155" s="521"/>
      <c r="BG155" s="605">
        <f>SUM(F155,S155,AF155,AS155)</f>
        <v>145</v>
      </c>
      <c r="BH155" s="533">
        <f>SUM(G155,T155,AG155)</f>
        <v>35</v>
      </c>
      <c r="BI155" s="533">
        <f t="shared" ref="BI155:BI156" si="691">SUM(H155,U155,AH155)</f>
        <v>38</v>
      </c>
      <c r="BJ155" s="533">
        <f t="shared" ref="BJ155:BJ156" si="692">SUM(I155,V155,AI155)</f>
        <v>73</v>
      </c>
      <c r="BK155" s="533">
        <f t="shared" ref="BK155:BK156" si="693">SUM(J155,W155,AJ155)</f>
        <v>15</v>
      </c>
      <c r="BL155" s="533">
        <f t="shared" ref="BL155:BL156" si="694">SUM(K155,X155,AK155)</f>
        <v>7</v>
      </c>
      <c r="BM155" s="533">
        <f t="shared" ref="BM155:BM156" si="695">SUM(L155,Y155,AL155)</f>
        <v>22</v>
      </c>
      <c r="BN155" s="533">
        <f>SUM(M155,Z155,AM155)</f>
        <v>7</v>
      </c>
      <c r="BO155" s="533">
        <f t="shared" ref="BO155:BO156" si="696">SUM(N155,AA155,AN155)</f>
        <v>3</v>
      </c>
      <c r="BP155" s="533">
        <f t="shared" ref="BP155:BP156" si="697">SUM(O155,AB155,AO155)</f>
        <v>10</v>
      </c>
      <c r="BQ155" s="533">
        <f t="shared" ref="BQ155:BQ156" si="698">SUM(P155,AC155,AP155)</f>
        <v>56</v>
      </c>
      <c r="BR155" s="533">
        <f t="shared" ref="BR155:BR156" si="699">SUM(Q155,AD155,AQ155)</f>
        <v>36</v>
      </c>
      <c r="BS155" s="533">
        <f t="shared" ref="BS155:BS156" si="700">SUM(R155,AE155,AR155)</f>
        <v>92</v>
      </c>
      <c r="BT155" s="533">
        <f>AT155</f>
        <v>2</v>
      </c>
      <c r="BU155" s="533">
        <f t="shared" ref="BU155:BU156" si="701">AU155</f>
        <v>3</v>
      </c>
      <c r="BV155" s="533">
        <f t="shared" ref="BV155:BV156" si="702">AV155</f>
        <v>5</v>
      </c>
      <c r="BW155" s="536">
        <f>SUM(BH155,BK155,BN155,BQ155,BT155)</f>
        <v>115</v>
      </c>
      <c r="BX155" s="536">
        <f t="shared" ref="BX155:BX156" si="703">SUM(BI155,BL155,BO155,BR155,BU155)</f>
        <v>87</v>
      </c>
      <c r="BY155" s="536">
        <f t="shared" ref="BY155:BY156" si="704">SUM(BJ155,BM155,BP155,BS155,BV155)</f>
        <v>202</v>
      </c>
      <c r="BZ155" t="s">
        <v>74</v>
      </c>
      <c r="CA155" s="647">
        <f>AZ155</f>
        <v>0</v>
      </c>
      <c r="CB155" s="647">
        <f t="shared" ref="CB155:CB156" si="705">BA155</f>
        <v>0</v>
      </c>
      <c r="CC155" s="647">
        <f t="shared" ref="CC155:CC156" si="706">BB155</f>
        <v>0</v>
      </c>
      <c r="CD155" s="647">
        <f>BC155</f>
        <v>2</v>
      </c>
      <c r="CE155" s="647">
        <f t="shared" ref="CE155:CE156" si="707">BD155</f>
        <v>2</v>
      </c>
      <c r="CF155" s="647">
        <f t="shared" ref="CF155:CF156" si="708">BE155</f>
        <v>4</v>
      </c>
    </row>
    <row r="156" spans="1:86" ht="15" customHeight="1">
      <c r="A156" s="149"/>
      <c r="B156" s="151"/>
      <c r="C156" s="151"/>
      <c r="D156" s="151"/>
      <c r="E156" s="288"/>
      <c r="F156" s="591">
        <f>SUM(F154:F155)</f>
        <v>216</v>
      </c>
      <c r="G156" s="591">
        <f t="shared" ref="G156:BE156" si="709">SUM(G154:G155)</f>
        <v>63</v>
      </c>
      <c r="H156" s="591">
        <f t="shared" si="709"/>
        <v>50</v>
      </c>
      <c r="I156" s="591">
        <f t="shared" si="709"/>
        <v>113</v>
      </c>
      <c r="J156" s="591">
        <f t="shared" si="709"/>
        <v>33</v>
      </c>
      <c r="K156" s="591">
        <f t="shared" si="709"/>
        <v>11</v>
      </c>
      <c r="L156" s="591">
        <f t="shared" si="709"/>
        <v>44</v>
      </c>
      <c r="M156" s="591">
        <f t="shared" si="709"/>
        <v>11</v>
      </c>
      <c r="N156" s="591">
        <f t="shared" si="709"/>
        <v>4</v>
      </c>
      <c r="O156" s="591">
        <f t="shared" si="709"/>
        <v>15</v>
      </c>
      <c r="P156" s="591">
        <f t="shared" si="709"/>
        <v>89</v>
      </c>
      <c r="Q156" s="591">
        <f t="shared" si="709"/>
        <v>46</v>
      </c>
      <c r="R156" s="591">
        <f t="shared" si="709"/>
        <v>135</v>
      </c>
      <c r="S156" s="591">
        <f t="shared" si="709"/>
        <v>30</v>
      </c>
      <c r="T156" s="591">
        <f t="shared" si="709"/>
        <v>13</v>
      </c>
      <c r="U156" s="591">
        <f t="shared" si="709"/>
        <v>9</v>
      </c>
      <c r="V156" s="591">
        <f t="shared" si="709"/>
        <v>22</v>
      </c>
      <c r="W156" s="591">
        <f t="shared" si="709"/>
        <v>0</v>
      </c>
      <c r="X156" s="591">
        <f t="shared" si="709"/>
        <v>0</v>
      </c>
      <c r="Y156" s="591">
        <f t="shared" si="709"/>
        <v>0</v>
      </c>
      <c r="Z156" s="591">
        <f t="shared" si="709"/>
        <v>0</v>
      </c>
      <c r="AA156" s="591">
        <f t="shared" si="709"/>
        <v>0</v>
      </c>
      <c r="AB156" s="591">
        <f t="shared" si="709"/>
        <v>0</v>
      </c>
      <c r="AC156" s="591">
        <f t="shared" si="709"/>
        <v>1</v>
      </c>
      <c r="AD156" s="591">
        <f t="shared" si="709"/>
        <v>2</v>
      </c>
      <c r="AE156" s="591">
        <f t="shared" si="709"/>
        <v>3</v>
      </c>
      <c r="AF156" s="591">
        <f t="shared" si="709"/>
        <v>30</v>
      </c>
      <c r="AG156" s="591">
        <f t="shared" si="709"/>
        <v>1</v>
      </c>
      <c r="AH156" s="591">
        <f t="shared" si="709"/>
        <v>12</v>
      </c>
      <c r="AI156" s="591">
        <f t="shared" si="709"/>
        <v>13</v>
      </c>
      <c r="AJ156" s="591">
        <f t="shared" si="709"/>
        <v>1</v>
      </c>
      <c r="AK156" s="591">
        <f t="shared" si="709"/>
        <v>2</v>
      </c>
      <c r="AL156" s="591">
        <f t="shared" si="709"/>
        <v>3</v>
      </c>
      <c r="AM156" s="591">
        <f t="shared" si="709"/>
        <v>0</v>
      </c>
      <c r="AN156" s="591">
        <f t="shared" si="709"/>
        <v>1</v>
      </c>
      <c r="AO156" s="591">
        <f t="shared" si="709"/>
        <v>1</v>
      </c>
      <c r="AP156" s="591">
        <f t="shared" si="709"/>
        <v>11</v>
      </c>
      <c r="AQ156" s="591">
        <f t="shared" si="709"/>
        <v>11</v>
      </c>
      <c r="AR156" s="591">
        <f t="shared" si="709"/>
        <v>22</v>
      </c>
      <c r="AS156" s="591">
        <f t="shared" si="709"/>
        <v>30</v>
      </c>
      <c r="AT156" s="591">
        <f t="shared" si="709"/>
        <v>2</v>
      </c>
      <c r="AU156" s="591">
        <f t="shared" si="709"/>
        <v>3</v>
      </c>
      <c r="AV156" s="591">
        <f t="shared" si="709"/>
        <v>5</v>
      </c>
      <c r="AW156" s="591">
        <f t="shared" si="709"/>
        <v>225</v>
      </c>
      <c r="AX156" s="591">
        <f t="shared" si="709"/>
        <v>151</v>
      </c>
      <c r="AY156" s="591">
        <f t="shared" si="709"/>
        <v>376</v>
      </c>
      <c r="AZ156" s="591">
        <f t="shared" si="709"/>
        <v>0</v>
      </c>
      <c r="BA156" s="591">
        <f t="shared" si="709"/>
        <v>0</v>
      </c>
      <c r="BB156" s="591">
        <f t="shared" si="709"/>
        <v>0</v>
      </c>
      <c r="BC156" s="591">
        <f t="shared" si="709"/>
        <v>6</v>
      </c>
      <c r="BD156" s="591">
        <f t="shared" si="709"/>
        <v>3</v>
      </c>
      <c r="BE156" s="591">
        <f t="shared" si="709"/>
        <v>9</v>
      </c>
      <c r="BF156" s="521"/>
      <c r="BG156" s="605">
        <f>SUM(F156,S156,AF156,AS156)</f>
        <v>306</v>
      </c>
      <c r="BH156" s="533">
        <f>SUM(G156,T156,AG156)</f>
        <v>77</v>
      </c>
      <c r="BI156" s="533">
        <f t="shared" si="691"/>
        <v>71</v>
      </c>
      <c r="BJ156" s="533">
        <f t="shared" si="692"/>
        <v>148</v>
      </c>
      <c r="BK156" s="533">
        <f t="shared" si="693"/>
        <v>34</v>
      </c>
      <c r="BL156" s="533">
        <f t="shared" si="694"/>
        <v>13</v>
      </c>
      <c r="BM156" s="533">
        <f t="shared" si="695"/>
        <v>47</v>
      </c>
      <c r="BN156" s="533">
        <f>SUM(M156,Z156,AM156)</f>
        <v>11</v>
      </c>
      <c r="BO156" s="533">
        <f t="shared" si="696"/>
        <v>5</v>
      </c>
      <c r="BP156" s="533">
        <f t="shared" si="697"/>
        <v>16</v>
      </c>
      <c r="BQ156" s="533">
        <f t="shared" si="698"/>
        <v>101</v>
      </c>
      <c r="BR156" s="533">
        <f t="shared" si="699"/>
        <v>59</v>
      </c>
      <c r="BS156" s="533">
        <f t="shared" si="700"/>
        <v>160</v>
      </c>
      <c r="BT156" s="533">
        <f>AT156</f>
        <v>2</v>
      </c>
      <c r="BU156" s="533">
        <f t="shared" si="701"/>
        <v>3</v>
      </c>
      <c r="BV156" s="533">
        <f t="shared" si="702"/>
        <v>5</v>
      </c>
      <c r="BW156" s="536">
        <f>SUM(BH156,BK156,BN156,BQ156,BT156)</f>
        <v>225</v>
      </c>
      <c r="BX156" s="536">
        <f t="shared" si="703"/>
        <v>151</v>
      </c>
      <c r="BY156" s="536">
        <f t="shared" si="704"/>
        <v>376</v>
      </c>
      <c r="BZ156" t="s">
        <v>74</v>
      </c>
      <c r="CA156" s="662">
        <f>AZ156</f>
        <v>0</v>
      </c>
      <c r="CB156" s="662">
        <f t="shared" si="705"/>
        <v>0</v>
      </c>
      <c r="CC156" s="662">
        <f t="shared" si="706"/>
        <v>0</v>
      </c>
      <c r="CD156" s="662">
        <f>BC156</f>
        <v>6</v>
      </c>
      <c r="CE156" s="662">
        <f t="shared" si="707"/>
        <v>3</v>
      </c>
      <c r="CF156" s="662">
        <f t="shared" si="708"/>
        <v>9</v>
      </c>
      <c r="CH156" t="s">
        <v>74</v>
      </c>
    </row>
    <row r="157" spans="1:86" ht="29.25" customHeight="1">
      <c r="A157" s="149"/>
      <c r="B157" s="151" t="s">
        <v>486</v>
      </c>
      <c r="C157" s="151"/>
      <c r="D157" s="151"/>
      <c r="E157" s="377" t="s">
        <v>12</v>
      </c>
      <c r="F157" s="591" t="s">
        <v>74</v>
      </c>
      <c r="G157" s="159"/>
      <c r="H157" s="159"/>
      <c r="I157" s="275"/>
      <c r="J157" s="159"/>
      <c r="K157" s="159"/>
      <c r="L157" s="275"/>
      <c r="M157" s="159"/>
      <c r="N157" s="159"/>
      <c r="O157" s="275"/>
      <c r="P157" s="159"/>
      <c r="Q157" s="159"/>
      <c r="R157" s="275"/>
      <c r="S157" s="500"/>
      <c r="T157" s="275"/>
      <c r="U157" s="275"/>
      <c r="V157" s="275"/>
      <c r="W157" s="275"/>
      <c r="X157" s="275"/>
      <c r="Y157" s="275"/>
      <c r="Z157" s="275"/>
      <c r="AA157" s="275"/>
      <c r="AB157" s="275"/>
      <c r="AC157" s="275"/>
      <c r="AD157" s="275"/>
      <c r="AE157" s="275"/>
      <c r="AF157" s="500"/>
      <c r="AG157" s="275"/>
      <c r="AH157" s="275"/>
      <c r="AI157" s="275"/>
      <c r="AJ157" s="275"/>
      <c r="AK157" s="275"/>
      <c r="AL157" s="275"/>
      <c r="AM157" s="275"/>
      <c r="AN157" s="275"/>
      <c r="AO157" s="275"/>
      <c r="AP157" s="275"/>
      <c r="AQ157" s="275"/>
      <c r="AR157" s="275"/>
      <c r="AS157" s="500"/>
      <c r="AT157" s="275"/>
      <c r="AU157" s="275"/>
      <c r="AV157" s="275"/>
      <c r="AW157" s="567"/>
      <c r="AX157" s="567"/>
      <c r="AY157" s="567"/>
      <c r="AZ157" s="279"/>
      <c r="BA157" s="279"/>
      <c r="BB157" s="275"/>
      <c r="BC157" s="275"/>
      <c r="BD157" s="275"/>
      <c r="BE157" s="275"/>
      <c r="BF157" s="521"/>
      <c r="BW157" s="536"/>
      <c r="BX157" s="536"/>
      <c r="BY157" s="536"/>
      <c r="CA157" s="647"/>
      <c r="CB157" s="647"/>
      <c r="CC157" s="647"/>
      <c r="CD157" s="647"/>
      <c r="CE157" s="647"/>
      <c r="CF157" s="647"/>
    </row>
    <row r="158" spans="1:86" ht="15" customHeight="1">
      <c r="A158" s="149"/>
      <c r="B158" s="151"/>
      <c r="C158" s="151"/>
      <c r="D158" s="151"/>
      <c r="E158" s="288" t="s">
        <v>77</v>
      </c>
      <c r="F158" s="591">
        <v>38</v>
      </c>
      <c r="G158" s="159"/>
      <c r="H158" s="159"/>
      <c r="I158" s="275">
        <f t="shared" ref="I158:I159" si="710">SUM(G158:H158)</f>
        <v>0</v>
      </c>
      <c r="J158" s="159"/>
      <c r="K158" s="159"/>
      <c r="L158" s="275">
        <f t="shared" ref="L158:L159" si="711">SUM(J158:K158)</f>
        <v>0</v>
      </c>
      <c r="M158" s="159"/>
      <c r="N158" s="159"/>
      <c r="O158" s="275">
        <f t="shared" ref="O158:O159" si="712">SUM(M158:N158)</f>
        <v>0</v>
      </c>
      <c r="P158" s="159"/>
      <c r="Q158" s="159"/>
      <c r="R158" s="275">
        <f t="shared" ref="R158:R159" si="713">SUM(P158:Q158)</f>
        <v>0</v>
      </c>
      <c r="S158" s="500">
        <v>6</v>
      </c>
      <c r="T158" s="275"/>
      <c r="U158" s="275"/>
      <c r="V158" s="275">
        <f t="shared" ref="V158:V159" si="714">SUM(T158:U158)</f>
        <v>0</v>
      </c>
      <c r="W158" s="275"/>
      <c r="X158" s="275"/>
      <c r="Y158" s="275">
        <f t="shared" ref="Y158:Y159" si="715">SUM(W158:X158)</f>
        <v>0</v>
      </c>
      <c r="Z158" s="275"/>
      <c r="AA158" s="275"/>
      <c r="AB158" s="275">
        <f t="shared" ref="AB158:AB159" si="716">SUM(Z158:AA158)</f>
        <v>0</v>
      </c>
      <c r="AC158" s="275"/>
      <c r="AD158" s="275"/>
      <c r="AE158" s="275">
        <f t="shared" ref="AE158" si="717">SUM(AC158:AD158)</f>
        <v>0</v>
      </c>
      <c r="AF158" s="500">
        <v>6</v>
      </c>
      <c r="AG158" s="275"/>
      <c r="AH158" s="275"/>
      <c r="AI158" s="275">
        <f t="shared" ref="AI158:AI159" si="718">SUM(AG158:AH158)</f>
        <v>0</v>
      </c>
      <c r="AJ158" s="275"/>
      <c r="AK158" s="275"/>
      <c r="AL158" s="275"/>
      <c r="AM158" s="275"/>
      <c r="AN158" s="275"/>
      <c r="AO158" s="275">
        <f t="shared" ref="AO158:AO159" si="719">SUM(AM158:AN158)</f>
        <v>0</v>
      </c>
      <c r="AP158" s="275"/>
      <c r="AQ158" s="275"/>
      <c r="AR158" s="275">
        <f t="shared" ref="AR158:AR159" si="720">SUM(AP158:AQ158)</f>
        <v>0</v>
      </c>
      <c r="AS158" s="500">
        <v>6</v>
      </c>
      <c r="AT158" s="275"/>
      <c r="AU158" s="275"/>
      <c r="AV158" s="275">
        <f t="shared" ref="AV158:AV159" si="721">SUM(AT158:AU158)</f>
        <v>0</v>
      </c>
      <c r="AW158" s="567">
        <f t="shared" ref="AW158:AW159" si="722">SUM(G158,J158,M158,P158,T158,W158,Z158,AC158,AG158,AJ158,AM158,AP158,AT158)</f>
        <v>0</v>
      </c>
      <c r="AX158" s="567">
        <f t="shared" ref="AX158:AX159" si="723">SUM(H158,K158,N158,Q158,U158,X158,AA158,AD158,AH158,AK158,AN158,AQ158,AU158)</f>
        <v>0</v>
      </c>
      <c r="AY158" s="567">
        <f t="shared" ref="AY158:AY159" si="724">SUM(I158,L158,O158,R158,V158,Y158,AB158,AE158,AI158,AL158,AO158,AR158,AV158)</f>
        <v>0</v>
      </c>
      <c r="AZ158" s="279"/>
      <c r="BA158" s="279"/>
      <c r="BB158" s="275">
        <f t="shared" ref="BB158:BB159" si="725">SUM(AZ158:BA158)</f>
        <v>0</v>
      </c>
      <c r="BC158" s="275"/>
      <c r="BD158" s="275"/>
      <c r="BE158" s="275">
        <f t="shared" ref="BE158:BE159" si="726">SUM(BC158:BD158)</f>
        <v>0</v>
      </c>
      <c r="BF158" s="521"/>
      <c r="BG158" s="605">
        <f t="shared" ref="BG158:BG159" si="727">SUM(F158,S158,AF158,AS158)</f>
        <v>56</v>
      </c>
      <c r="BH158" s="533">
        <f t="shared" ref="BH158:BH159" si="728">SUM(G158,T158,AG158)</f>
        <v>0</v>
      </c>
      <c r="BI158" s="533">
        <f t="shared" ref="BI158:BI159" si="729">SUM(H158,U158,AH158)</f>
        <v>0</v>
      </c>
      <c r="BJ158" s="533">
        <f t="shared" ref="BJ158:BJ159" si="730">SUM(I158,V158,AI158)</f>
        <v>0</v>
      </c>
      <c r="BK158" s="533">
        <f t="shared" ref="BK158:BK159" si="731">SUM(J158,W158,AJ158)</f>
        <v>0</v>
      </c>
      <c r="BL158" s="533">
        <f t="shared" ref="BL158:BL159" si="732">SUM(K158,X158,AK158)</f>
        <v>0</v>
      </c>
      <c r="BM158" s="533">
        <f t="shared" ref="BM158:BM159" si="733">SUM(L158,Y158,AL158)</f>
        <v>0</v>
      </c>
      <c r="BN158" s="533">
        <f t="shared" ref="BN158:BN159" si="734">SUM(M158,Z158,AM158)</f>
        <v>0</v>
      </c>
      <c r="BO158" s="533">
        <f t="shared" ref="BO158:BO159" si="735">SUM(N158,AA158,AN158)</f>
        <v>0</v>
      </c>
      <c r="BP158" s="533">
        <f t="shared" ref="BP158:BP159" si="736">SUM(O158,AB158,AO158)</f>
        <v>0</v>
      </c>
      <c r="BQ158" s="533">
        <f t="shared" ref="BQ158:BQ159" si="737">SUM(P158,AC158,AP158)</f>
        <v>0</v>
      </c>
      <c r="BR158" s="533">
        <f t="shared" ref="BR158:BR159" si="738">SUM(Q158,AD158,AQ158)</f>
        <v>0</v>
      </c>
      <c r="BS158" s="533">
        <f t="shared" ref="BS158:BS159" si="739">SUM(R158,AE158,AR158)</f>
        <v>0</v>
      </c>
      <c r="BT158" s="533">
        <f t="shared" ref="BT158:BT159" si="740">AT158</f>
        <v>0</v>
      </c>
      <c r="BU158" s="533">
        <f t="shared" ref="BU158:BU159" si="741">AU158</f>
        <v>0</v>
      </c>
      <c r="BV158" s="533">
        <f t="shared" ref="BV158:BV159" si="742">AV158</f>
        <v>0</v>
      </c>
      <c r="BW158" s="536">
        <f t="shared" ref="BW158:BW159" si="743">SUM(BH158,BK158,BN158,BQ158,BT158)</f>
        <v>0</v>
      </c>
      <c r="BX158" s="536">
        <f t="shared" ref="BX158:BX159" si="744">SUM(BI158,BL158,BO158,BR158,BU158)</f>
        <v>0</v>
      </c>
      <c r="BY158" s="536">
        <f t="shared" ref="BY158:BY159" si="745">SUM(BJ158,BM158,BP158,BS158,BV158)</f>
        <v>0</v>
      </c>
      <c r="BZ158" t="s">
        <v>74</v>
      </c>
      <c r="CA158" s="647">
        <f t="shared" ref="CA158:CA159" si="746">AZ158</f>
        <v>0</v>
      </c>
      <c r="CB158" s="647">
        <f t="shared" ref="CB158:CB159" si="747">BA158</f>
        <v>0</v>
      </c>
      <c r="CC158" s="647">
        <f t="shared" ref="CC158:CC159" si="748">BB158</f>
        <v>0</v>
      </c>
      <c r="CD158" s="647">
        <f t="shared" ref="CD158:CD159" si="749">BC158</f>
        <v>0</v>
      </c>
      <c r="CE158" s="647">
        <f t="shared" ref="CE158:CE159" si="750">BD158</f>
        <v>0</v>
      </c>
      <c r="CF158" s="647">
        <f t="shared" ref="CF158:CF159" si="751">BE158</f>
        <v>0</v>
      </c>
    </row>
    <row r="159" spans="1:86" ht="15" customHeight="1">
      <c r="A159" s="149"/>
      <c r="B159" s="222"/>
      <c r="C159" s="222"/>
      <c r="D159" s="222"/>
      <c r="E159" s="288" t="s">
        <v>78</v>
      </c>
      <c r="F159" s="591">
        <f t="shared" ref="F159" si="752">25+25</f>
        <v>50</v>
      </c>
      <c r="G159" s="159"/>
      <c r="H159" s="159"/>
      <c r="I159" s="275">
        <f t="shared" si="710"/>
        <v>0</v>
      </c>
      <c r="J159" s="159"/>
      <c r="K159" s="159"/>
      <c r="L159" s="275">
        <f t="shared" si="711"/>
        <v>0</v>
      </c>
      <c r="M159" s="159"/>
      <c r="N159" s="159"/>
      <c r="O159" s="275">
        <f t="shared" si="712"/>
        <v>0</v>
      </c>
      <c r="P159" s="159"/>
      <c r="Q159" s="159"/>
      <c r="R159" s="275">
        <f t="shared" si="713"/>
        <v>0</v>
      </c>
      <c r="S159" s="500">
        <v>7</v>
      </c>
      <c r="T159" s="275"/>
      <c r="U159" s="275"/>
      <c r="V159" s="275">
        <f t="shared" si="714"/>
        <v>0</v>
      </c>
      <c r="W159" s="275"/>
      <c r="X159" s="275"/>
      <c r="Y159" s="275">
        <f t="shared" si="715"/>
        <v>0</v>
      </c>
      <c r="Z159" s="275"/>
      <c r="AA159" s="275"/>
      <c r="AB159" s="275">
        <f t="shared" si="716"/>
        <v>0</v>
      </c>
      <c r="AC159" s="275">
        <v>0</v>
      </c>
      <c r="AD159" s="275"/>
      <c r="AE159" s="275"/>
      <c r="AF159" s="500">
        <v>7</v>
      </c>
      <c r="AG159" s="275">
        <v>0</v>
      </c>
      <c r="AH159" s="275"/>
      <c r="AI159" s="275">
        <f t="shared" si="718"/>
        <v>0</v>
      </c>
      <c r="AJ159" s="275"/>
      <c r="AK159" s="275"/>
      <c r="AL159" s="275">
        <f t="shared" ref="AL159" si="753">SUM(AJ159:AK159)</f>
        <v>0</v>
      </c>
      <c r="AM159" s="275"/>
      <c r="AN159" s="275"/>
      <c r="AO159" s="275">
        <f t="shared" si="719"/>
        <v>0</v>
      </c>
      <c r="AP159" s="275"/>
      <c r="AQ159" s="275"/>
      <c r="AR159" s="275">
        <f t="shared" si="720"/>
        <v>0</v>
      </c>
      <c r="AS159" s="500">
        <v>7</v>
      </c>
      <c r="AT159" s="275"/>
      <c r="AU159" s="275"/>
      <c r="AV159" s="275">
        <f t="shared" si="721"/>
        <v>0</v>
      </c>
      <c r="AW159" s="567">
        <f t="shared" si="722"/>
        <v>0</v>
      </c>
      <c r="AX159" s="567">
        <f t="shared" si="723"/>
        <v>0</v>
      </c>
      <c r="AY159" s="567">
        <f t="shared" si="724"/>
        <v>0</v>
      </c>
      <c r="AZ159" s="279"/>
      <c r="BA159" s="279"/>
      <c r="BB159" s="275">
        <f t="shared" si="725"/>
        <v>0</v>
      </c>
      <c r="BC159" s="275"/>
      <c r="BD159" s="275"/>
      <c r="BE159" s="275">
        <f t="shared" si="726"/>
        <v>0</v>
      </c>
      <c r="BF159" s="521"/>
      <c r="BG159" s="605">
        <f t="shared" si="727"/>
        <v>71</v>
      </c>
      <c r="BH159" s="533">
        <f t="shared" si="728"/>
        <v>0</v>
      </c>
      <c r="BI159" s="533">
        <f t="shared" si="729"/>
        <v>0</v>
      </c>
      <c r="BJ159" s="533">
        <f t="shared" si="730"/>
        <v>0</v>
      </c>
      <c r="BK159" s="533">
        <f t="shared" si="731"/>
        <v>0</v>
      </c>
      <c r="BL159" s="533">
        <f t="shared" si="732"/>
        <v>0</v>
      </c>
      <c r="BM159" s="533">
        <f t="shared" si="733"/>
        <v>0</v>
      </c>
      <c r="BN159" s="533">
        <f t="shared" si="734"/>
        <v>0</v>
      </c>
      <c r="BO159" s="533">
        <f t="shared" si="735"/>
        <v>0</v>
      </c>
      <c r="BP159" s="533">
        <f t="shared" si="736"/>
        <v>0</v>
      </c>
      <c r="BQ159" s="533">
        <f t="shared" si="737"/>
        <v>0</v>
      </c>
      <c r="BR159" s="533">
        <f t="shared" si="738"/>
        <v>0</v>
      </c>
      <c r="BS159" s="533">
        <f t="shared" si="739"/>
        <v>0</v>
      </c>
      <c r="BT159" s="533">
        <f t="shared" si="740"/>
        <v>0</v>
      </c>
      <c r="BU159" s="533">
        <f t="shared" si="741"/>
        <v>0</v>
      </c>
      <c r="BV159" s="533">
        <f t="shared" si="742"/>
        <v>0</v>
      </c>
      <c r="BW159" s="536">
        <f t="shared" si="743"/>
        <v>0</v>
      </c>
      <c r="BX159" s="536">
        <f t="shared" si="744"/>
        <v>0</v>
      </c>
      <c r="BY159" s="536">
        <f t="shared" si="745"/>
        <v>0</v>
      </c>
      <c r="BZ159" t="s">
        <v>74</v>
      </c>
      <c r="CA159" s="647">
        <f t="shared" si="746"/>
        <v>0</v>
      </c>
      <c r="CB159" s="647">
        <f t="shared" si="747"/>
        <v>0</v>
      </c>
      <c r="CC159" s="647">
        <f t="shared" si="748"/>
        <v>0</v>
      </c>
      <c r="CD159" s="647">
        <f t="shared" si="749"/>
        <v>0</v>
      </c>
      <c r="CE159" s="647">
        <f t="shared" si="750"/>
        <v>0</v>
      </c>
      <c r="CF159" s="647">
        <f t="shared" si="751"/>
        <v>0</v>
      </c>
    </row>
    <row r="160" spans="1:86" ht="15.75" customHeight="1">
      <c r="A160" s="149" t="s">
        <v>75</v>
      </c>
      <c r="F160" s="591">
        <f>SUM(F158:F159)</f>
        <v>88</v>
      </c>
      <c r="G160" s="591">
        <f t="shared" ref="G160:BE160" si="754">SUM(G158:G159)</f>
        <v>0</v>
      </c>
      <c r="H160" s="591">
        <f t="shared" si="754"/>
        <v>0</v>
      </c>
      <c r="I160" s="591">
        <f t="shared" si="754"/>
        <v>0</v>
      </c>
      <c r="J160" s="591">
        <f t="shared" si="754"/>
        <v>0</v>
      </c>
      <c r="K160" s="591">
        <f t="shared" si="754"/>
        <v>0</v>
      </c>
      <c r="L160" s="591">
        <f t="shared" si="754"/>
        <v>0</v>
      </c>
      <c r="M160" s="591">
        <f t="shared" si="754"/>
        <v>0</v>
      </c>
      <c r="N160" s="591">
        <f t="shared" si="754"/>
        <v>0</v>
      </c>
      <c r="O160" s="591">
        <f t="shared" si="754"/>
        <v>0</v>
      </c>
      <c r="P160" s="591">
        <f t="shared" si="754"/>
        <v>0</v>
      </c>
      <c r="Q160" s="591">
        <f t="shared" si="754"/>
        <v>0</v>
      </c>
      <c r="R160" s="591">
        <f t="shared" si="754"/>
        <v>0</v>
      </c>
      <c r="S160" s="591">
        <f t="shared" si="754"/>
        <v>13</v>
      </c>
      <c r="T160" s="591">
        <f t="shared" si="754"/>
        <v>0</v>
      </c>
      <c r="U160" s="591">
        <f t="shared" si="754"/>
        <v>0</v>
      </c>
      <c r="V160" s="591">
        <f t="shared" si="754"/>
        <v>0</v>
      </c>
      <c r="W160" s="591">
        <f t="shared" si="754"/>
        <v>0</v>
      </c>
      <c r="X160" s="591">
        <f t="shared" si="754"/>
        <v>0</v>
      </c>
      <c r="Y160" s="591">
        <f t="shared" si="754"/>
        <v>0</v>
      </c>
      <c r="Z160" s="591">
        <f t="shared" si="754"/>
        <v>0</v>
      </c>
      <c r="AA160" s="591">
        <f t="shared" si="754"/>
        <v>0</v>
      </c>
      <c r="AB160" s="591">
        <f t="shared" si="754"/>
        <v>0</v>
      </c>
      <c r="AC160" s="591">
        <f t="shared" si="754"/>
        <v>0</v>
      </c>
      <c r="AD160" s="591">
        <f t="shared" si="754"/>
        <v>0</v>
      </c>
      <c r="AE160" s="591">
        <f t="shared" si="754"/>
        <v>0</v>
      </c>
      <c r="AF160" s="591">
        <f t="shared" si="754"/>
        <v>13</v>
      </c>
      <c r="AG160" s="591">
        <f t="shared" si="754"/>
        <v>0</v>
      </c>
      <c r="AH160" s="591">
        <f t="shared" si="754"/>
        <v>0</v>
      </c>
      <c r="AI160" s="591">
        <f t="shared" si="754"/>
        <v>0</v>
      </c>
      <c r="AJ160" s="591">
        <f t="shared" si="754"/>
        <v>0</v>
      </c>
      <c r="AK160" s="591">
        <f t="shared" si="754"/>
        <v>0</v>
      </c>
      <c r="AL160" s="591">
        <f t="shared" si="754"/>
        <v>0</v>
      </c>
      <c r="AM160" s="591">
        <f t="shared" si="754"/>
        <v>0</v>
      </c>
      <c r="AN160" s="591">
        <f t="shared" si="754"/>
        <v>0</v>
      </c>
      <c r="AO160" s="591">
        <f t="shared" si="754"/>
        <v>0</v>
      </c>
      <c r="AP160" s="591">
        <f t="shared" si="754"/>
        <v>0</v>
      </c>
      <c r="AQ160" s="591">
        <f t="shared" si="754"/>
        <v>0</v>
      </c>
      <c r="AR160" s="591">
        <f t="shared" si="754"/>
        <v>0</v>
      </c>
      <c r="AS160" s="591">
        <f t="shared" si="754"/>
        <v>13</v>
      </c>
      <c r="AT160" s="591">
        <f t="shared" si="754"/>
        <v>0</v>
      </c>
      <c r="AU160" s="591">
        <f t="shared" si="754"/>
        <v>0</v>
      </c>
      <c r="AV160" s="591">
        <f t="shared" si="754"/>
        <v>0</v>
      </c>
      <c r="AW160" s="591">
        <f t="shared" si="754"/>
        <v>0</v>
      </c>
      <c r="AX160" s="591">
        <f t="shared" si="754"/>
        <v>0</v>
      </c>
      <c r="AY160" s="591">
        <f t="shared" si="754"/>
        <v>0</v>
      </c>
      <c r="AZ160" s="591">
        <f t="shared" si="754"/>
        <v>0</v>
      </c>
      <c r="BA160" s="591">
        <f t="shared" si="754"/>
        <v>0</v>
      </c>
      <c r="BB160" s="591">
        <f t="shared" si="754"/>
        <v>0</v>
      </c>
      <c r="BC160" s="591">
        <f t="shared" si="754"/>
        <v>0</v>
      </c>
      <c r="BD160" s="591">
        <f t="shared" si="754"/>
        <v>0</v>
      </c>
      <c r="BE160" s="591">
        <f t="shared" si="754"/>
        <v>0</v>
      </c>
      <c r="BF160" s="521"/>
      <c r="BG160" s="605">
        <f>SUM(F160,S160,AF160,AS160)</f>
        <v>127</v>
      </c>
      <c r="BH160" s="533">
        <f>SUM(G160,T160,AG160)</f>
        <v>0</v>
      </c>
      <c r="BI160" s="533">
        <f t="shared" si="670"/>
        <v>0</v>
      </c>
      <c r="BJ160" s="533">
        <f t="shared" si="671"/>
        <v>0</v>
      </c>
      <c r="BK160" s="533">
        <f t="shared" si="672"/>
        <v>0</v>
      </c>
      <c r="BL160" s="533">
        <f t="shared" si="673"/>
        <v>0</v>
      </c>
      <c r="BM160" s="533">
        <f t="shared" si="674"/>
        <v>0</v>
      </c>
      <c r="BN160" s="533">
        <f>SUM(M160,Z160,AM160)</f>
        <v>0</v>
      </c>
      <c r="BO160" s="533">
        <f t="shared" si="675"/>
        <v>0</v>
      </c>
      <c r="BP160" s="533">
        <f t="shared" si="676"/>
        <v>0</v>
      </c>
      <c r="BQ160" s="533">
        <f t="shared" si="677"/>
        <v>0</v>
      </c>
      <c r="BR160" s="533">
        <f t="shared" si="678"/>
        <v>0</v>
      </c>
      <c r="BS160" s="533">
        <f t="shared" si="679"/>
        <v>0</v>
      </c>
      <c r="BT160" s="533">
        <f>AT160</f>
        <v>0</v>
      </c>
      <c r="BU160" s="533">
        <f t="shared" si="680"/>
        <v>0</v>
      </c>
      <c r="BV160" s="533">
        <f t="shared" si="681"/>
        <v>0</v>
      </c>
      <c r="BW160" s="536">
        <f>SUM(BH160,BK160,BN160,BQ160,BT160)</f>
        <v>0</v>
      </c>
      <c r="BX160" s="536">
        <f t="shared" si="682"/>
        <v>0</v>
      </c>
      <c r="BY160" s="536">
        <f t="shared" si="683"/>
        <v>0</v>
      </c>
      <c r="BZ160" t="s">
        <v>74</v>
      </c>
      <c r="CA160" s="544">
        <f>AZ160</f>
        <v>0</v>
      </c>
      <c r="CB160" s="544">
        <f t="shared" si="684"/>
        <v>0</v>
      </c>
      <c r="CC160" s="544">
        <f t="shared" si="685"/>
        <v>0</v>
      </c>
      <c r="CD160" s="544">
        <f>BC160</f>
        <v>0</v>
      </c>
      <c r="CE160" s="544">
        <f t="shared" si="686"/>
        <v>0</v>
      </c>
      <c r="CF160" s="544">
        <f t="shared" si="687"/>
        <v>0</v>
      </c>
    </row>
    <row r="161" spans="1:84" ht="27" customHeight="1">
      <c r="A161" s="149"/>
      <c r="B161" s="384" t="s">
        <v>678</v>
      </c>
      <c r="C161" s="384" t="s">
        <v>484</v>
      </c>
      <c r="D161" s="384"/>
      <c r="E161" s="385" t="s">
        <v>1040</v>
      </c>
      <c r="F161" s="591"/>
      <c r="G161" s="591"/>
      <c r="H161" s="591"/>
      <c r="I161" s="591"/>
      <c r="J161" s="591"/>
      <c r="K161" s="591"/>
      <c r="L161" s="591"/>
      <c r="M161" s="591"/>
      <c r="N161" s="591"/>
      <c r="O161" s="591"/>
      <c r="P161" s="591"/>
      <c r="Q161" s="591"/>
      <c r="R161" s="591"/>
      <c r="S161" s="591"/>
      <c r="T161" s="591"/>
      <c r="U161" s="591"/>
      <c r="V161" s="591"/>
      <c r="W161" s="591"/>
      <c r="X161" s="591"/>
      <c r="Y161" s="591"/>
      <c r="Z161" s="591"/>
      <c r="AA161" s="591"/>
      <c r="AB161" s="591"/>
      <c r="AC161" s="591"/>
      <c r="AD161" s="591"/>
      <c r="AE161" s="591"/>
      <c r="AF161" s="591"/>
      <c r="AG161" s="591"/>
      <c r="AH161" s="591"/>
      <c r="AI161" s="591"/>
      <c r="AJ161" s="591"/>
      <c r="AK161" s="591"/>
      <c r="AL161" s="591"/>
      <c r="AM161" s="591"/>
      <c r="AN161" s="591"/>
      <c r="AO161" s="591"/>
      <c r="AP161" s="591"/>
      <c r="AQ161" s="591"/>
      <c r="AR161" s="591"/>
      <c r="AS161" s="591"/>
      <c r="AT161" s="591"/>
      <c r="AU161" s="591"/>
      <c r="AV161" s="591"/>
      <c r="AW161" s="591"/>
      <c r="AX161" s="591"/>
      <c r="AY161" s="591"/>
      <c r="AZ161" s="591"/>
      <c r="BA161" s="591"/>
      <c r="BB161" s="591"/>
      <c r="BC161" s="591"/>
      <c r="BD161" s="591"/>
      <c r="BE161" s="591"/>
      <c r="BF161" s="521"/>
      <c r="BW161" s="536"/>
      <c r="BX161" s="536"/>
      <c r="BY161" s="536"/>
      <c r="CA161" s="649"/>
      <c r="CB161" s="649"/>
      <c r="CC161" s="649"/>
      <c r="CD161" s="649"/>
      <c r="CE161" s="649"/>
      <c r="CF161" s="649"/>
    </row>
    <row r="162" spans="1:84" ht="15.75" customHeight="1">
      <c r="A162" s="149"/>
      <c r="B162" s="274" t="s">
        <v>74</v>
      </c>
      <c r="E162" s="288" t="s">
        <v>77</v>
      </c>
      <c r="F162" s="591">
        <f>50</f>
        <v>50</v>
      </c>
      <c r="G162" s="159">
        <v>8</v>
      </c>
      <c r="H162" s="159">
        <v>5</v>
      </c>
      <c r="I162" s="275">
        <f t="shared" ref="I162:I163" si="755">SUM(G162:H162)</f>
        <v>13</v>
      </c>
      <c r="J162" s="159">
        <v>3</v>
      </c>
      <c r="K162" s="159">
        <v>1</v>
      </c>
      <c r="L162" s="275">
        <f t="shared" ref="L162:L163" si="756">SUM(J162:K162)</f>
        <v>4</v>
      </c>
      <c r="M162" s="159">
        <v>1</v>
      </c>
      <c r="N162" s="159">
        <v>1</v>
      </c>
      <c r="O162" s="275">
        <f t="shared" ref="O162:O163" si="757">SUM(M162:N162)</f>
        <v>2</v>
      </c>
      <c r="P162" s="159">
        <v>14</v>
      </c>
      <c r="Q162" s="159">
        <v>3</v>
      </c>
      <c r="R162" s="275">
        <f t="shared" ref="R162:R163" si="758">SUM(P162:Q162)</f>
        <v>17</v>
      </c>
      <c r="S162" s="500"/>
      <c r="T162" s="275">
        <v>8</v>
      </c>
      <c r="U162" s="275">
        <v>5</v>
      </c>
      <c r="V162" s="275">
        <f t="shared" ref="V162:V163" si="759">SUM(T162:U162)</f>
        <v>13</v>
      </c>
      <c r="W162" s="275">
        <v>3</v>
      </c>
      <c r="X162" s="275">
        <v>1</v>
      </c>
      <c r="Y162" s="275">
        <f t="shared" ref="Y162:Y163" si="760">SUM(W162:X162)</f>
        <v>4</v>
      </c>
      <c r="Z162" s="275">
        <v>1</v>
      </c>
      <c r="AA162" s="275">
        <v>1</v>
      </c>
      <c r="AB162" s="275">
        <f t="shared" ref="AB162:AB163" si="761">SUM(Z162:AA162)</f>
        <v>2</v>
      </c>
      <c r="AC162" s="275">
        <v>14</v>
      </c>
      <c r="AD162" s="275">
        <v>3</v>
      </c>
      <c r="AE162" s="275">
        <f t="shared" ref="AE162:AE163" si="762">SUM(AC162:AD162)</f>
        <v>17</v>
      </c>
      <c r="AF162" s="500"/>
      <c r="AG162" s="275"/>
      <c r="AH162" s="275">
        <v>2</v>
      </c>
      <c r="AI162" s="275">
        <f t="shared" ref="AI162:AI163" si="763">SUM(AG162:AH162)</f>
        <v>2</v>
      </c>
      <c r="AJ162" s="275">
        <v>1</v>
      </c>
      <c r="AK162" s="275">
        <v>0</v>
      </c>
      <c r="AL162" s="275">
        <f t="shared" ref="AL162:AL163" si="764">SUM(AJ162:AK162)</f>
        <v>1</v>
      </c>
      <c r="AM162" s="275"/>
      <c r="AN162" s="275"/>
      <c r="AO162" s="275">
        <f t="shared" ref="AO162:AO163" si="765">SUM(AM162:AN162)</f>
        <v>0</v>
      </c>
      <c r="AP162" s="275">
        <v>0</v>
      </c>
      <c r="AQ162" s="275">
        <v>2</v>
      </c>
      <c r="AR162" s="275">
        <f t="shared" ref="AR162:AR163" si="766">SUM(AP162:AQ162)</f>
        <v>2</v>
      </c>
      <c r="AS162" s="500"/>
      <c r="AT162" s="275"/>
      <c r="AU162" s="275"/>
      <c r="AV162" s="275">
        <f t="shared" ref="AV162:AV163" si="767">SUM(AT162:AU162)</f>
        <v>0</v>
      </c>
      <c r="AW162" s="567">
        <f t="shared" ref="AW162:AW163" si="768">SUM(G162,J162,M162,P162,T162,W162,Z162,AC162,AG162,AJ162,AM162,AP162,AT162)</f>
        <v>53</v>
      </c>
      <c r="AX162" s="567">
        <f t="shared" ref="AX162:AX163" si="769">SUM(H162,K162,N162,Q162,U162,X162,AA162,AD162,AH162,AK162,AN162,AQ162,AU162)</f>
        <v>24</v>
      </c>
      <c r="AY162" s="567">
        <f t="shared" ref="AY162:AY163" si="770">SUM(I162,L162,O162,R162,V162,Y162,AB162,AE162,AI162,AL162,AO162,AR162,AV162)</f>
        <v>77</v>
      </c>
      <c r="AZ162" s="279"/>
      <c r="BA162" s="279"/>
      <c r="BB162" s="275">
        <f t="shared" ref="BB162:BB163" si="771">SUM(AZ162:BA162)</f>
        <v>0</v>
      </c>
      <c r="BC162" s="275">
        <v>1</v>
      </c>
      <c r="BD162" s="275">
        <v>0</v>
      </c>
      <c r="BE162" s="275">
        <f t="shared" ref="BE162:BE163" si="772">SUM(BC162:BD162)</f>
        <v>1</v>
      </c>
      <c r="BF162" s="521"/>
      <c r="BG162" s="605">
        <f t="shared" ref="BG162:BG163" si="773">SUM(F162,S162,AF162,AS162)</f>
        <v>50</v>
      </c>
      <c r="BH162" s="533">
        <f t="shared" ref="BH162:BH163" si="774">SUM(G162,T162,AG162)</f>
        <v>16</v>
      </c>
      <c r="BI162" s="533">
        <f t="shared" ref="BI162:BI164" si="775">SUM(H162,U162,AH162)</f>
        <v>12</v>
      </c>
      <c r="BJ162" s="533">
        <f t="shared" ref="BJ162:BJ164" si="776">SUM(I162,V162,AI162)</f>
        <v>28</v>
      </c>
      <c r="BK162" s="533">
        <f t="shared" ref="BK162:BK164" si="777">SUM(J162,W162,AJ162)</f>
        <v>7</v>
      </c>
      <c r="BL162" s="533">
        <f t="shared" ref="BL162:BL164" si="778">SUM(K162,X162,AK162)</f>
        <v>2</v>
      </c>
      <c r="BM162" s="533">
        <f t="shared" ref="BM162:BM164" si="779">SUM(L162,Y162,AL162)</f>
        <v>9</v>
      </c>
      <c r="BN162" s="533">
        <f t="shared" ref="BN162:BN163" si="780">SUM(M162,Z162,AM162)</f>
        <v>2</v>
      </c>
      <c r="BO162" s="533">
        <f t="shared" ref="BO162:BO164" si="781">SUM(N162,AA162,AN162)</f>
        <v>2</v>
      </c>
      <c r="BP162" s="533">
        <f t="shared" ref="BP162:BP164" si="782">SUM(O162,AB162,AO162)</f>
        <v>4</v>
      </c>
      <c r="BQ162" s="533">
        <f t="shared" ref="BQ162:BQ164" si="783">SUM(P162,AC162,AP162)</f>
        <v>28</v>
      </c>
      <c r="BR162" s="533">
        <f t="shared" ref="BR162:BR164" si="784">SUM(Q162,AD162,AQ162)</f>
        <v>8</v>
      </c>
      <c r="BS162" s="533">
        <f t="shared" ref="BS162:BS164" si="785">SUM(R162,AE162,AR162)</f>
        <v>36</v>
      </c>
      <c r="BT162" s="533">
        <f t="shared" ref="BT162:BT163" si="786">AT162</f>
        <v>0</v>
      </c>
      <c r="BU162" s="533">
        <f t="shared" ref="BU162:BU164" si="787">AU162</f>
        <v>0</v>
      </c>
      <c r="BV162" s="533">
        <f t="shared" ref="BV162:BV164" si="788">AV162</f>
        <v>0</v>
      </c>
      <c r="BW162" s="536">
        <f t="shared" ref="BW162:BW163" si="789">SUM(BH162,BK162,BN162,BQ162,BT162)</f>
        <v>53</v>
      </c>
      <c r="BX162" s="536">
        <f t="shared" ref="BX162:BX164" si="790">SUM(BI162,BL162,BO162,BR162,BU162)</f>
        <v>24</v>
      </c>
      <c r="BY162" s="536">
        <f t="shared" ref="BY162:BY164" si="791">SUM(BJ162,BM162,BP162,BS162,BV162)</f>
        <v>77</v>
      </c>
      <c r="BZ162" t="s">
        <v>74</v>
      </c>
      <c r="CA162" s="649">
        <f t="shared" ref="CA162:CA163" si="792">AZ162</f>
        <v>0</v>
      </c>
      <c r="CB162" s="649">
        <f t="shared" ref="CB162:CB164" si="793">BA162</f>
        <v>0</v>
      </c>
      <c r="CC162" s="649">
        <f t="shared" ref="CC162:CC164" si="794">BB162</f>
        <v>0</v>
      </c>
      <c r="CD162" s="649">
        <f t="shared" ref="CD162:CD163" si="795">BC162</f>
        <v>1</v>
      </c>
      <c r="CE162" s="649">
        <f t="shared" ref="CE162:CE164" si="796">BD162</f>
        <v>0</v>
      </c>
      <c r="CF162" s="649">
        <f t="shared" ref="CF162:CF164" si="797">BE162</f>
        <v>1</v>
      </c>
    </row>
    <row r="163" spans="1:84" ht="15.75" customHeight="1">
      <c r="A163" s="149"/>
      <c r="E163" s="288" t="s">
        <v>78</v>
      </c>
      <c r="F163" s="591">
        <f>50</f>
        <v>50</v>
      </c>
      <c r="G163" s="159">
        <v>7</v>
      </c>
      <c r="H163" s="159">
        <v>9</v>
      </c>
      <c r="I163" s="275">
        <f t="shared" si="755"/>
        <v>16</v>
      </c>
      <c r="J163" s="159">
        <v>5</v>
      </c>
      <c r="K163" s="159">
        <v>3</v>
      </c>
      <c r="L163" s="275">
        <f t="shared" si="756"/>
        <v>8</v>
      </c>
      <c r="M163" s="159">
        <v>1</v>
      </c>
      <c r="N163" s="159">
        <v>1</v>
      </c>
      <c r="O163" s="275">
        <f t="shared" si="757"/>
        <v>2</v>
      </c>
      <c r="P163" s="159">
        <v>10</v>
      </c>
      <c r="Q163" s="159">
        <v>4</v>
      </c>
      <c r="R163" s="275">
        <f t="shared" si="758"/>
        <v>14</v>
      </c>
      <c r="S163" s="500"/>
      <c r="T163" s="275">
        <v>7</v>
      </c>
      <c r="U163" s="275">
        <v>9</v>
      </c>
      <c r="V163" s="275">
        <f t="shared" si="759"/>
        <v>16</v>
      </c>
      <c r="W163" s="275">
        <v>5</v>
      </c>
      <c r="X163" s="275">
        <v>3</v>
      </c>
      <c r="Y163" s="275">
        <f t="shared" si="760"/>
        <v>8</v>
      </c>
      <c r="Z163" s="275">
        <v>1</v>
      </c>
      <c r="AA163" s="275">
        <v>1</v>
      </c>
      <c r="AB163" s="275">
        <f t="shared" si="761"/>
        <v>2</v>
      </c>
      <c r="AC163" s="275">
        <v>10</v>
      </c>
      <c r="AD163" s="275">
        <v>4</v>
      </c>
      <c r="AE163" s="275">
        <f t="shared" si="762"/>
        <v>14</v>
      </c>
      <c r="AF163" s="500"/>
      <c r="AG163" s="275"/>
      <c r="AH163" s="275">
        <v>2</v>
      </c>
      <c r="AI163" s="275">
        <f t="shared" si="763"/>
        <v>2</v>
      </c>
      <c r="AJ163" s="275">
        <v>1</v>
      </c>
      <c r="AK163" s="275">
        <v>2</v>
      </c>
      <c r="AL163" s="275">
        <f t="shared" si="764"/>
        <v>3</v>
      </c>
      <c r="AM163" s="275"/>
      <c r="AN163" s="275"/>
      <c r="AO163" s="275">
        <f t="shared" si="765"/>
        <v>0</v>
      </c>
      <c r="AP163" s="275">
        <v>0</v>
      </c>
      <c r="AQ163" s="275">
        <v>1</v>
      </c>
      <c r="AR163" s="275">
        <f t="shared" si="766"/>
        <v>1</v>
      </c>
      <c r="AS163" s="500"/>
      <c r="AT163" s="275"/>
      <c r="AU163" s="275"/>
      <c r="AV163" s="275">
        <f t="shared" si="767"/>
        <v>0</v>
      </c>
      <c r="AW163" s="567">
        <f t="shared" si="768"/>
        <v>47</v>
      </c>
      <c r="AX163" s="567">
        <f t="shared" si="769"/>
        <v>39</v>
      </c>
      <c r="AY163" s="567">
        <f t="shared" si="770"/>
        <v>86</v>
      </c>
      <c r="AZ163" s="279"/>
      <c r="BA163" s="279"/>
      <c r="BB163" s="275">
        <f t="shared" si="771"/>
        <v>0</v>
      </c>
      <c r="BC163" s="275">
        <v>0</v>
      </c>
      <c r="BD163" s="275">
        <v>0</v>
      </c>
      <c r="BE163" s="275">
        <f t="shared" si="772"/>
        <v>0</v>
      </c>
      <c r="BF163" s="521"/>
      <c r="BG163" s="605">
        <f t="shared" si="773"/>
        <v>50</v>
      </c>
      <c r="BH163" s="533">
        <f t="shared" si="774"/>
        <v>14</v>
      </c>
      <c r="BI163" s="533">
        <f t="shared" si="775"/>
        <v>20</v>
      </c>
      <c r="BJ163" s="533">
        <f t="shared" si="776"/>
        <v>34</v>
      </c>
      <c r="BK163" s="533">
        <f t="shared" si="777"/>
        <v>11</v>
      </c>
      <c r="BL163" s="533">
        <f t="shared" si="778"/>
        <v>8</v>
      </c>
      <c r="BM163" s="533">
        <f t="shared" si="779"/>
        <v>19</v>
      </c>
      <c r="BN163" s="533">
        <f t="shared" si="780"/>
        <v>2</v>
      </c>
      <c r="BO163" s="533">
        <f t="shared" si="781"/>
        <v>2</v>
      </c>
      <c r="BP163" s="533">
        <f t="shared" si="782"/>
        <v>4</v>
      </c>
      <c r="BQ163" s="533">
        <f t="shared" si="783"/>
        <v>20</v>
      </c>
      <c r="BR163" s="533">
        <f t="shared" si="784"/>
        <v>9</v>
      </c>
      <c r="BS163" s="533">
        <f t="shared" si="785"/>
        <v>29</v>
      </c>
      <c r="BT163" s="533">
        <f t="shared" si="786"/>
        <v>0</v>
      </c>
      <c r="BU163" s="533">
        <f t="shared" si="787"/>
        <v>0</v>
      </c>
      <c r="BV163" s="533">
        <f t="shared" si="788"/>
        <v>0</v>
      </c>
      <c r="BW163" s="536">
        <f t="shared" si="789"/>
        <v>47</v>
      </c>
      <c r="BX163" s="536">
        <f t="shared" si="790"/>
        <v>39</v>
      </c>
      <c r="BY163" s="536">
        <f t="shared" si="791"/>
        <v>86</v>
      </c>
      <c r="BZ163" t="s">
        <v>74</v>
      </c>
      <c r="CA163" s="649">
        <f t="shared" si="792"/>
        <v>0</v>
      </c>
      <c r="CB163" s="649">
        <f t="shared" si="793"/>
        <v>0</v>
      </c>
      <c r="CC163" s="649">
        <f t="shared" si="794"/>
        <v>0</v>
      </c>
      <c r="CD163" s="649">
        <f t="shared" si="795"/>
        <v>0</v>
      </c>
      <c r="CE163" s="649">
        <f t="shared" si="796"/>
        <v>0</v>
      </c>
      <c r="CF163" s="649">
        <f t="shared" si="797"/>
        <v>0</v>
      </c>
    </row>
    <row r="164" spans="1:84" s="386" customFormat="1">
      <c r="A164" s="383" t="s">
        <v>75</v>
      </c>
      <c r="B164" s="384"/>
      <c r="C164" s="384" t="s">
        <v>484</v>
      </c>
      <c r="D164" s="384"/>
      <c r="E164" s="385"/>
      <c r="F164" s="591">
        <f t="shared" ref="F164:BE164" si="798">SUM(F162:F163)</f>
        <v>100</v>
      </c>
      <c r="G164" s="591">
        <f t="shared" si="798"/>
        <v>15</v>
      </c>
      <c r="H164" s="591">
        <f t="shared" si="798"/>
        <v>14</v>
      </c>
      <c r="I164" s="591">
        <f t="shared" si="798"/>
        <v>29</v>
      </c>
      <c r="J164" s="591">
        <f t="shared" si="798"/>
        <v>8</v>
      </c>
      <c r="K164" s="591">
        <f t="shared" si="798"/>
        <v>4</v>
      </c>
      <c r="L164" s="591">
        <f t="shared" si="798"/>
        <v>12</v>
      </c>
      <c r="M164" s="591">
        <f t="shared" si="798"/>
        <v>2</v>
      </c>
      <c r="N164" s="591">
        <f t="shared" si="798"/>
        <v>2</v>
      </c>
      <c r="O164" s="591">
        <f t="shared" si="798"/>
        <v>4</v>
      </c>
      <c r="P164" s="591">
        <f t="shared" si="798"/>
        <v>24</v>
      </c>
      <c r="Q164" s="591">
        <f t="shared" si="798"/>
        <v>7</v>
      </c>
      <c r="R164" s="591">
        <f t="shared" si="798"/>
        <v>31</v>
      </c>
      <c r="S164" s="591">
        <f t="shared" si="798"/>
        <v>0</v>
      </c>
      <c r="T164" s="591">
        <f t="shared" si="798"/>
        <v>15</v>
      </c>
      <c r="U164" s="591">
        <f t="shared" si="798"/>
        <v>14</v>
      </c>
      <c r="V164" s="591">
        <f t="shared" si="798"/>
        <v>29</v>
      </c>
      <c r="W164" s="591">
        <f t="shared" si="798"/>
        <v>8</v>
      </c>
      <c r="X164" s="591">
        <f t="shared" si="798"/>
        <v>4</v>
      </c>
      <c r="Y164" s="591">
        <f t="shared" si="798"/>
        <v>12</v>
      </c>
      <c r="Z164" s="591">
        <f t="shared" si="798"/>
        <v>2</v>
      </c>
      <c r="AA164" s="591">
        <f t="shared" si="798"/>
        <v>2</v>
      </c>
      <c r="AB164" s="591">
        <f t="shared" si="798"/>
        <v>4</v>
      </c>
      <c r="AC164" s="591">
        <f t="shared" si="798"/>
        <v>24</v>
      </c>
      <c r="AD164" s="591">
        <f t="shared" si="798"/>
        <v>7</v>
      </c>
      <c r="AE164" s="591">
        <f t="shared" si="798"/>
        <v>31</v>
      </c>
      <c r="AF164" s="591">
        <f t="shared" si="798"/>
        <v>0</v>
      </c>
      <c r="AG164" s="591">
        <f t="shared" si="798"/>
        <v>0</v>
      </c>
      <c r="AH164" s="591">
        <f t="shared" si="798"/>
        <v>4</v>
      </c>
      <c r="AI164" s="591">
        <f t="shared" si="798"/>
        <v>4</v>
      </c>
      <c r="AJ164" s="591">
        <f t="shared" si="798"/>
        <v>2</v>
      </c>
      <c r="AK164" s="591">
        <f t="shared" si="798"/>
        <v>2</v>
      </c>
      <c r="AL164" s="591">
        <f t="shared" si="798"/>
        <v>4</v>
      </c>
      <c r="AM164" s="591">
        <f t="shared" si="798"/>
        <v>0</v>
      </c>
      <c r="AN164" s="591">
        <f t="shared" si="798"/>
        <v>0</v>
      </c>
      <c r="AO164" s="591">
        <f t="shared" si="798"/>
        <v>0</v>
      </c>
      <c r="AP164" s="591">
        <f t="shared" si="798"/>
        <v>0</v>
      </c>
      <c r="AQ164" s="591">
        <f t="shared" si="798"/>
        <v>3</v>
      </c>
      <c r="AR164" s="591">
        <f t="shared" si="798"/>
        <v>3</v>
      </c>
      <c r="AS164" s="591">
        <f t="shared" si="798"/>
        <v>0</v>
      </c>
      <c r="AT164" s="591">
        <f t="shared" si="798"/>
        <v>0</v>
      </c>
      <c r="AU164" s="591">
        <f t="shared" si="798"/>
        <v>0</v>
      </c>
      <c r="AV164" s="591">
        <f t="shared" si="798"/>
        <v>0</v>
      </c>
      <c r="AW164" s="591">
        <f t="shared" si="798"/>
        <v>100</v>
      </c>
      <c r="AX164" s="591">
        <f t="shared" si="798"/>
        <v>63</v>
      </c>
      <c r="AY164" s="591">
        <f t="shared" si="798"/>
        <v>163</v>
      </c>
      <c r="AZ164" s="591">
        <f t="shared" si="798"/>
        <v>0</v>
      </c>
      <c r="BA164" s="591">
        <f t="shared" si="798"/>
        <v>0</v>
      </c>
      <c r="BB164" s="591">
        <f t="shared" si="798"/>
        <v>0</v>
      </c>
      <c r="BC164" s="591">
        <f t="shared" si="798"/>
        <v>1</v>
      </c>
      <c r="BD164" s="591">
        <f t="shared" si="798"/>
        <v>0</v>
      </c>
      <c r="BE164" s="591">
        <f t="shared" si="798"/>
        <v>1</v>
      </c>
      <c r="BF164" s="521"/>
      <c r="BG164" s="605">
        <f>SUM(F164,S164,AF164,AS164)</f>
        <v>100</v>
      </c>
      <c r="BH164" s="533">
        <f>SUM(G164,T164,AG164)</f>
        <v>30</v>
      </c>
      <c r="BI164" s="533">
        <f t="shared" si="775"/>
        <v>32</v>
      </c>
      <c r="BJ164" s="533">
        <f t="shared" si="776"/>
        <v>62</v>
      </c>
      <c r="BK164" s="533">
        <f t="shared" si="777"/>
        <v>18</v>
      </c>
      <c r="BL164" s="533">
        <f t="shared" si="778"/>
        <v>10</v>
      </c>
      <c r="BM164" s="533">
        <f t="shared" si="779"/>
        <v>28</v>
      </c>
      <c r="BN164" s="533">
        <f>SUM(M164,Z164,AM164)</f>
        <v>4</v>
      </c>
      <c r="BO164" s="533">
        <f t="shared" si="781"/>
        <v>4</v>
      </c>
      <c r="BP164" s="533">
        <f t="shared" si="782"/>
        <v>8</v>
      </c>
      <c r="BQ164" s="533">
        <f t="shared" si="783"/>
        <v>48</v>
      </c>
      <c r="BR164" s="533">
        <f t="shared" si="784"/>
        <v>17</v>
      </c>
      <c r="BS164" s="533">
        <f t="shared" si="785"/>
        <v>65</v>
      </c>
      <c r="BT164" s="533">
        <f>AT164</f>
        <v>0</v>
      </c>
      <c r="BU164" s="533">
        <f t="shared" si="787"/>
        <v>0</v>
      </c>
      <c r="BV164" s="533">
        <f t="shared" si="788"/>
        <v>0</v>
      </c>
      <c r="BW164" s="536">
        <f>SUM(BH164,BK164,BN164,BQ164,BT164)</f>
        <v>100</v>
      </c>
      <c r="BX164" s="536">
        <f t="shared" si="790"/>
        <v>63</v>
      </c>
      <c r="BY164" s="536">
        <f t="shared" si="791"/>
        <v>163</v>
      </c>
      <c r="BZ164" t="s">
        <v>74</v>
      </c>
      <c r="CA164" s="649">
        <f>AZ164</f>
        <v>0</v>
      </c>
      <c r="CB164" s="649">
        <f t="shared" si="793"/>
        <v>0</v>
      </c>
      <c r="CC164" s="649">
        <f t="shared" si="794"/>
        <v>0</v>
      </c>
      <c r="CD164" s="649">
        <f>BC164</f>
        <v>1</v>
      </c>
      <c r="CE164" s="649">
        <f t="shared" si="796"/>
        <v>0</v>
      </c>
      <c r="CF164" s="649">
        <f t="shared" si="797"/>
        <v>1</v>
      </c>
    </row>
    <row r="165" spans="1:84" s="386" customFormat="1">
      <c r="A165" s="383"/>
      <c r="B165" s="151" t="s">
        <v>668</v>
      </c>
      <c r="C165" s="384"/>
      <c r="D165" s="384"/>
      <c r="E165" s="288" t="s">
        <v>77</v>
      </c>
      <c r="F165" s="592">
        <f>SUM(F154,F158,F162)</f>
        <v>204</v>
      </c>
      <c r="G165" s="168">
        <f t="shared" ref="G165:S165" si="799">SUM(G154,G158,G162)</f>
        <v>44</v>
      </c>
      <c r="H165" s="168">
        <f t="shared" si="799"/>
        <v>27</v>
      </c>
      <c r="I165" s="168">
        <f t="shared" si="799"/>
        <v>71</v>
      </c>
      <c r="J165" s="168">
        <f t="shared" si="799"/>
        <v>21</v>
      </c>
      <c r="K165" s="168">
        <f t="shared" si="799"/>
        <v>6</v>
      </c>
      <c r="L165" s="168">
        <f t="shared" si="799"/>
        <v>27</v>
      </c>
      <c r="M165" s="168">
        <f t="shared" si="799"/>
        <v>5</v>
      </c>
      <c r="N165" s="168">
        <f t="shared" si="799"/>
        <v>2</v>
      </c>
      <c r="O165" s="168">
        <f t="shared" si="799"/>
        <v>7</v>
      </c>
      <c r="P165" s="168">
        <f t="shared" si="799"/>
        <v>56</v>
      </c>
      <c r="Q165" s="168">
        <f t="shared" si="799"/>
        <v>20</v>
      </c>
      <c r="R165" s="168">
        <f t="shared" si="799"/>
        <v>76</v>
      </c>
      <c r="S165" s="168">
        <f t="shared" si="799"/>
        <v>21</v>
      </c>
      <c r="T165" s="168">
        <f t="shared" ref="T165:T167" si="800">SUM(T154,T158,T162)</f>
        <v>13</v>
      </c>
      <c r="U165" s="168">
        <f t="shared" ref="U165:U167" si="801">SUM(U154,U158,U162)</f>
        <v>9</v>
      </c>
      <c r="V165" s="168">
        <f t="shared" ref="V165:V167" si="802">SUM(V154,V158,V162)</f>
        <v>22</v>
      </c>
      <c r="W165" s="168">
        <f t="shared" ref="W165:W167" si="803">SUM(W154,W158,W162)</f>
        <v>3</v>
      </c>
      <c r="X165" s="168">
        <f t="shared" ref="X165:X167" si="804">SUM(X154,X158,X162)</f>
        <v>1</v>
      </c>
      <c r="Y165" s="168">
        <f t="shared" ref="Y165:Y167" si="805">SUM(Y154,Y158,Y162)</f>
        <v>4</v>
      </c>
      <c r="Z165" s="168">
        <f t="shared" ref="Z165:Z167" si="806">SUM(Z154,Z158,Z162)</f>
        <v>1</v>
      </c>
      <c r="AA165" s="168">
        <f t="shared" ref="AA165:AA167" si="807">SUM(AA154,AA158,AA162)</f>
        <v>1</v>
      </c>
      <c r="AB165" s="168">
        <f t="shared" ref="AB165:AB167" si="808">SUM(AB154,AB158,AB162)</f>
        <v>2</v>
      </c>
      <c r="AC165" s="168">
        <f t="shared" ref="AC165:AE167" si="809">SUM(AC154,AC158,AC162)</f>
        <v>14</v>
      </c>
      <c r="AD165" s="168">
        <f t="shared" si="809"/>
        <v>4</v>
      </c>
      <c r="AE165" s="168">
        <f t="shared" si="809"/>
        <v>18</v>
      </c>
      <c r="AF165" s="168">
        <f t="shared" ref="AF165:AF167" si="810">SUM(AF154,AF158,AF162)</f>
        <v>21</v>
      </c>
      <c r="AG165" s="168">
        <f t="shared" ref="AG165:AG167" si="811">SUM(AG154,AG158,AG162)</f>
        <v>1</v>
      </c>
      <c r="AH165" s="168">
        <f t="shared" ref="AH165:AH167" si="812">SUM(AH154,AH158,AH162)</f>
        <v>9</v>
      </c>
      <c r="AI165" s="168">
        <f t="shared" ref="AI165:AI167" si="813">SUM(AI154,AI158,AI162)</f>
        <v>10</v>
      </c>
      <c r="AJ165" s="168">
        <f t="shared" ref="AJ165:AJ167" si="814">SUM(AJ154,AJ158,AJ162)</f>
        <v>2</v>
      </c>
      <c r="AK165" s="168">
        <f t="shared" ref="AK165:AK167" si="815">SUM(AK154,AK158,AK162)</f>
        <v>1</v>
      </c>
      <c r="AL165" s="168">
        <f t="shared" ref="AL165:AL167" si="816">SUM(AL154,AL158,AL162)</f>
        <v>3</v>
      </c>
      <c r="AM165" s="168">
        <f t="shared" ref="AM165:AM167" si="817">SUM(AM154,AM158,AM162)</f>
        <v>0</v>
      </c>
      <c r="AN165" s="168">
        <f t="shared" ref="AN165:AN167" si="818">SUM(AN154,AN158,AN162)</f>
        <v>1</v>
      </c>
      <c r="AO165" s="168">
        <f t="shared" ref="AO165:AQ167" si="819">SUM(AO154,AO158,AO162)</f>
        <v>1</v>
      </c>
      <c r="AP165" s="168">
        <f t="shared" si="819"/>
        <v>3</v>
      </c>
      <c r="AQ165" s="168">
        <f t="shared" si="819"/>
        <v>7</v>
      </c>
      <c r="AR165" s="168">
        <f t="shared" ref="AR165:AR167" si="820">SUM(AR154,AR158,AR162)</f>
        <v>10</v>
      </c>
      <c r="AS165" s="168">
        <f t="shared" ref="AS165:AS167" si="821">SUM(AS154,AS158,AS162)</f>
        <v>21</v>
      </c>
      <c r="AT165" s="168">
        <f t="shared" ref="AT165:AT167" si="822">SUM(AT154,AT158,AT162)</f>
        <v>0</v>
      </c>
      <c r="AU165" s="168">
        <f t="shared" ref="AU165:AU167" si="823">SUM(AU154,AU158,AU162)</f>
        <v>0</v>
      </c>
      <c r="AV165" s="168">
        <f t="shared" ref="AV165:AV167" si="824">SUM(AV154,AV158,AV162)</f>
        <v>0</v>
      </c>
      <c r="AW165" s="168">
        <f t="shared" ref="AW165:AW167" si="825">SUM(AW154,AW158,AW162)</f>
        <v>163</v>
      </c>
      <c r="AX165" s="168">
        <f t="shared" ref="AX165:AX167" si="826">SUM(AX154,AX158,AX162)</f>
        <v>88</v>
      </c>
      <c r="AY165" s="168">
        <f t="shared" ref="AY165:AY167" si="827">SUM(AY154,AY158,AY162)</f>
        <v>251</v>
      </c>
      <c r="AZ165" s="168">
        <f t="shared" ref="AZ165:AZ167" si="828">SUM(AZ154,AZ158,AZ162)</f>
        <v>0</v>
      </c>
      <c r="BA165" s="168">
        <f t="shared" ref="BA165:BC167" si="829">SUM(BA154,BA158,BA162)</f>
        <v>0</v>
      </c>
      <c r="BB165" s="168">
        <f t="shared" si="829"/>
        <v>0</v>
      </c>
      <c r="BC165" s="168">
        <f t="shared" si="829"/>
        <v>5</v>
      </c>
      <c r="BD165" s="168">
        <f t="shared" ref="BD165:BD167" si="830">SUM(BD154,BD158,BD162)</f>
        <v>1</v>
      </c>
      <c r="BE165" s="168">
        <f t="shared" ref="BE165:BE167" si="831">SUM(BE154,BE158,BE162)</f>
        <v>6</v>
      </c>
      <c r="BF165" s="168">
        <f t="shared" ref="BF165:BF167" si="832">SUM(BF154,BF158,BF162)</f>
        <v>0</v>
      </c>
      <c r="BG165" s="168">
        <f>SUM(BG154,BG158,BG162)</f>
        <v>267</v>
      </c>
      <c r="BH165" s="168">
        <f t="shared" ref="BH165:BH167" si="833">SUM(BH154,BH158,BH162)</f>
        <v>58</v>
      </c>
      <c r="BI165" s="168">
        <f t="shared" ref="BI165:BI167" si="834">SUM(BI154,BI158,BI162)</f>
        <v>45</v>
      </c>
      <c r="BJ165" s="168">
        <f t="shared" ref="BJ165:BJ167" si="835">SUM(BJ154,BJ158,BJ162)</f>
        <v>103</v>
      </c>
      <c r="BK165" s="168">
        <f t="shared" ref="BK165:BK167" si="836">SUM(BK154,BK158,BK162)</f>
        <v>26</v>
      </c>
      <c r="BL165" s="168">
        <f t="shared" ref="BL165:BL167" si="837">SUM(BL154,BL158,BL162)</f>
        <v>8</v>
      </c>
      <c r="BM165" s="168">
        <f t="shared" ref="BM165:BO167" si="838">SUM(BM154,BM158,BM162)</f>
        <v>34</v>
      </c>
      <c r="BN165" s="168">
        <f t="shared" si="838"/>
        <v>6</v>
      </c>
      <c r="BO165" s="168">
        <f t="shared" si="838"/>
        <v>4</v>
      </c>
      <c r="BP165" s="168">
        <f t="shared" ref="BP165:BP167" si="839">SUM(BP154,BP158,BP162)</f>
        <v>10</v>
      </c>
      <c r="BQ165" s="168">
        <f t="shared" ref="BQ165:BQ167" si="840">SUM(BQ154,BQ158,BQ162)</f>
        <v>73</v>
      </c>
      <c r="BR165" s="168">
        <f t="shared" ref="BR165:BR167" si="841">SUM(BR154,BR158,BR162)</f>
        <v>31</v>
      </c>
      <c r="BS165" s="168">
        <f t="shared" ref="BS165:BS167" si="842">SUM(BS154,BS158,BS162)</f>
        <v>104</v>
      </c>
      <c r="BT165" s="168">
        <f t="shared" ref="BT165:BT167" si="843">SUM(BT154,BT158,BT162)</f>
        <v>0</v>
      </c>
      <c r="BU165" s="168">
        <f t="shared" ref="BU165:BU167" si="844">SUM(BU154,BU158,BU162)</f>
        <v>0</v>
      </c>
      <c r="BV165" s="168">
        <f t="shared" ref="BV165:BV167" si="845">SUM(BV154,BV158,BV162)</f>
        <v>0</v>
      </c>
      <c r="BW165" s="168">
        <f t="shared" ref="BW165:BW167" si="846">SUM(BW154,BW158,BW162)</f>
        <v>163</v>
      </c>
      <c r="BX165" s="168">
        <f t="shared" ref="BX165:BX167" si="847">SUM(BX154,BX158,BX162)</f>
        <v>88</v>
      </c>
      <c r="BY165" s="168">
        <f>SUM(BY154,BY158,BY162)</f>
        <v>251</v>
      </c>
      <c r="BZ165" s="168">
        <f t="shared" ref="BZ165:CA166" si="848">SUM(BZ154,BZ158,BZ162)</f>
        <v>0</v>
      </c>
      <c r="CA165" s="168">
        <f t="shared" si="848"/>
        <v>0</v>
      </c>
      <c r="CB165" s="168">
        <f t="shared" ref="CB165:CB167" si="849">SUM(CB154,CB158,CB162)</f>
        <v>0</v>
      </c>
      <c r="CC165" s="168">
        <f t="shared" ref="CC165:CC167" si="850">SUM(CC154,CC158,CC162)</f>
        <v>0</v>
      </c>
      <c r="CD165" s="168">
        <f t="shared" ref="CD165:CD167" si="851">SUM(CD154,CD158,CD162)</f>
        <v>5</v>
      </c>
      <c r="CE165" s="168">
        <f t="shared" ref="CE165:CE167" si="852">SUM(CE154,CE158,CE162)</f>
        <v>1</v>
      </c>
      <c r="CF165" s="168">
        <f t="shared" ref="CF165:CF167" si="853">SUM(CF154,CF158,CF162)</f>
        <v>6</v>
      </c>
    </row>
    <row r="166" spans="1:84" s="386" customFormat="1">
      <c r="A166" s="383"/>
      <c r="B166" s="384"/>
      <c r="C166" s="384"/>
      <c r="D166" s="384"/>
      <c r="E166" s="288" t="s">
        <v>78</v>
      </c>
      <c r="F166" s="592">
        <f>SUM(F155,F159,F163)</f>
        <v>200</v>
      </c>
      <c r="G166" s="168">
        <f t="shared" ref="G166:S166" si="854">SUM(G155,G159,G163)</f>
        <v>34</v>
      </c>
      <c r="H166" s="168">
        <f t="shared" si="854"/>
        <v>37</v>
      </c>
      <c r="I166" s="168">
        <f t="shared" si="854"/>
        <v>71</v>
      </c>
      <c r="J166" s="168">
        <f t="shared" si="854"/>
        <v>20</v>
      </c>
      <c r="K166" s="168">
        <f t="shared" si="854"/>
        <v>9</v>
      </c>
      <c r="L166" s="168">
        <f t="shared" si="854"/>
        <v>29</v>
      </c>
      <c r="M166" s="168">
        <f t="shared" si="854"/>
        <v>8</v>
      </c>
      <c r="N166" s="168">
        <f t="shared" si="854"/>
        <v>4</v>
      </c>
      <c r="O166" s="168">
        <f t="shared" si="854"/>
        <v>12</v>
      </c>
      <c r="P166" s="168">
        <f t="shared" si="854"/>
        <v>57</v>
      </c>
      <c r="Q166" s="168">
        <f t="shared" si="854"/>
        <v>33</v>
      </c>
      <c r="R166" s="168">
        <f t="shared" si="854"/>
        <v>90</v>
      </c>
      <c r="S166" s="168">
        <f t="shared" si="854"/>
        <v>22</v>
      </c>
      <c r="T166" s="168">
        <f t="shared" si="800"/>
        <v>15</v>
      </c>
      <c r="U166" s="168">
        <f t="shared" si="801"/>
        <v>14</v>
      </c>
      <c r="V166" s="168">
        <f t="shared" si="802"/>
        <v>29</v>
      </c>
      <c r="W166" s="168">
        <f t="shared" si="803"/>
        <v>5</v>
      </c>
      <c r="X166" s="168">
        <f t="shared" si="804"/>
        <v>3</v>
      </c>
      <c r="Y166" s="168">
        <f t="shared" si="805"/>
        <v>8</v>
      </c>
      <c r="Z166" s="168">
        <f t="shared" si="806"/>
        <v>1</v>
      </c>
      <c r="AA166" s="168">
        <f t="shared" si="807"/>
        <v>1</v>
      </c>
      <c r="AB166" s="168">
        <f t="shared" si="808"/>
        <v>2</v>
      </c>
      <c r="AC166" s="168">
        <f t="shared" si="809"/>
        <v>11</v>
      </c>
      <c r="AD166" s="168">
        <f t="shared" si="809"/>
        <v>5</v>
      </c>
      <c r="AE166" s="168">
        <f t="shared" si="809"/>
        <v>16</v>
      </c>
      <c r="AF166" s="168">
        <f t="shared" si="810"/>
        <v>22</v>
      </c>
      <c r="AG166" s="168">
        <f t="shared" si="811"/>
        <v>0</v>
      </c>
      <c r="AH166" s="168">
        <f t="shared" si="812"/>
        <v>7</v>
      </c>
      <c r="AI166" s="168">
        <f t="shared" si="813"/>
        <v>7</v>
      </c>
      <c r="AJ166" s="168">
        <f t="shared" si="814"/>
        <v>1</v>
      </c>
      <c r="AK166" s="168">
        <f t="shared" si="815"/>
        <v>3</v>
      </c>
      <c r="AL166" s="168">
        <f t="shared" si="816"/>
        <v>4</v>
      </c>
      <c r="AM166" s="168">
        <f t="shared" si="817"/>
        <v>0</v>
      </c>
      <c r="AN166" s="168">
        <f t="shared" si="818"/>
        <v>0</v>
      </c>
      <c r="AO166" s="168">
        <f t="shared" si="819"/>
        <v>0</v>
      </c>
      <c r="AP166" s="168">
        <f t="shared" si="819"/>
        <v>8</v>
      </c>
      <c r="AQ166" s="168">
        <f t="shared" si="819"/>
        <v>7</v>
      </c>
      <c r="AR166" s="168">
        <f t="shared" si="820"/>
        <v>15</v>
      </c>
      <c r="AS166" s="168">
        <f t="shared" si="821"/>
        <v>22</v>
      </c>
      <c r="AT166" s="168">
        <f t="shared" si="822"/>
        <v>2</v>
      </c>
      <c r="AU166" s="168">
        <f t="shared" si="823"/>
        <v>3</v>
      </c>
      <c r="AV166" s="168">
        <f t="shared" si="824"/>
        <v>5</v>
      </c>
      <c r="AW166" s="168">
        <f t="shared" si="825"/>
        <v>162</v>
      </c>
      <c r="AX166" s="168">
        <f t="shared" si="826"/>
        <v>126</v>
      </c>
      <c r="AY166" s="168">
        <f t="shared" si="827"/>
        <v>288</v>
      </c>
      <c r="AZ166" s="168">
        <f t="shared" si="828"/>
        <v>0</v>
      </c>
      <c r="BA166" s="168">
        <f t="shared" si="829"/>
        <v>0</v>
      </c>
      <c r="BB166" s="168">
        <f t="shared" si="829"/>
        <v>0</v>
      </c>
      <c r="BC166" s="168">
        <f t="shared" si="829"/>
        <v>2</v>
      </c>
      <c r="BD166" s="168">
        <f t="shared" si="830"/>
        <v>2</v>
      </c>
      <c r="BE166" s="168">
        <f t="shared" si="831"/>
        <v>4</v>
      </c>
      <c r="BF166" s="168">
        <f t="shared" si="832"/>
        <v>0</v>
      </c>
      <c r="BG166" s="168">
        <f>SUM(BG155,BG159,BG163)</f>
        <v>266</v>
      </c>
      <c r="BH166" s="168">
        <f t="shared" si="833"/>
        <v>49</v>
      </c>
      <c r="BI166" s="168">
        <f t="shared" si="834"/>
        <v>58</v>
      </c>
      <c r="BJ166" s="168">
        <f t="shared" si="835"/>
        <v>107</v>
      </c>
      <c r="BK166" s="168">
        <f t="shared" si="836"/>
        <v>26</v>
      </c>
      <c r="BL166" s="168">
        <f t="shared" si="837"/>
        <v>15</v>
      </c>
      <c r="BM166" s="168">
        <f t="shared" si="838"/>
        <v>41</v>
      </c>
      <c r="BN166" s="168">
        <f t="shared" si="838"/>
        <v>9</v>
      </c>
      <c r="BO166" s="168">
        <f t="shared" si="838"/>
        <v>5</v>
      </c>
      <c r="BP166" s="168">
        <f t="shared" si="839"/>
        <v>14</v>
      </c>
      <c r="BQ166" s="168">
        <f t="shared" si="840"/>
        <v>76</v>
      </c>
      <c r="BR166" s="168">
        <f t="shared" si="841"/>
        <v>45</v>
      </c>
      <c r="BS166" s="168">
        <f t="shared" si="842"/>
        <v>121</v>
      </c>
      <c r="BT166" s="168">
        <f t="shared" si="843"/>
        <v>2</v>
      </c>
      <c r="BU166" s="168">
        <f t="shared" si="844"/>
        <v>3</v>
      </c>
      <c r="BV166" s="168">
        <f t="shared" si="845"/>
        <v>5</v>
      </c>
      <c r="BW166" s="168">
        <f t="shared" si="846"/>
        <v>162</v>
      </c>
      <c r="BX166" s="168">
        <f t="shared" si="847"/>
        <v>126</v>
      </c>
      <c r="BY166" s="168">
        <f>SUM(BY155,BY159,BY163)</f>
        <v>288</v>
      </c>
      <c r="BZ166" s="168">
        <f t="shared" si="848"/>
        <v>0</v>
      </c>
      <c r="CA166" s="168">
        <f t="shared" si="848"/>
        <v>0</v>
      </c>
      <c r="CB166" s="168">
        <f t="shared" si="849"/>
        <v>0</v>
      </c>
      <c r="CC166" s="168">
        <f t="shared" si="850"/>
        <v>0</v>
      </c>
      <c r="CD166" s="168">
        <f t="shared" si="851"/>
        <v>2</v>
      </c>
      <c r="CE166" s="168">
        <f t="shared" si="852"/>
        <v>2</v>
      </c>
      <c r="CF166" s="168">
        <f t="shared" si="853"/>
        <v>4</v>
      </c>
    </row>
    <row r="167" spans="1:84">
      <c r="A167" s="149"/>
      <c r="C167" s="151"/>
      <c r="D167" s="151"/>
      <c r="E167" s="377"/>
      <c r="F167" s="592">
        <f>SUM(F156,F160,F164)</f>
        <v>404</v>
      </c>
      <c r="G167" s="168">
        <f>SUM(G156,G160,G164)</f>
        <v>78</v>
      </c>
      <c r="H167" s="168">
        <f t="shared" ref="H167:S167" si="855">SUM(H156,H160,H164)</f>
        <v>64</v>
      </c>
      <c r="I167" s="168">
        <f t="shared" si="855"/>
        <v>142</v>
      </c>
      <c r="J167" s="168">
        <f t="shared" si="855"/>
        <v>41</v>
      </c>
      <c r="K167" s="168">
        <f t="shared" si="855"/>
        <v>15</v>
      </c>
      <c r="L167" s="168">
        <f t="shared" si="855"/>
        <v>56</v>
      </c>
      <c r="M167" s="168">
        <f t="shared" si="855"/>
        <v>13</v>
      </c>
      <c r="N167" s="168">
        <f t="shared" si="855"/>
        <v>6</v>
      </c>
      <c r="O167" s="168">
        <f t="shared" si="855"/>
        <v>19</v>
      </c>
      <c r="P167" s="168">
        <f t="shared" si="855"/>
        <v>113</v>
      </c>
      <c r="Q167" s="168">
        <f t="shared" si="855"/>
        <v>53</v>
      </c>
      <c r="R167" s="168">
        <f t="shared" si="855"/>
        <v>166</v>
      </c>
      <c r="S167" s="168">
        <f t="shared" si="855"/>
        <v>43</v>
      </c>
      <c r="T167" s="168">
        <f t="shared" si="800"/>
        <v>28</v>
      </c>
      <c r="U167" s="168">
        <f t="shared" si="801"/>
        <v>23</v>
      </c>
      <c r="V167" s="168">
        <f t="shared" si="802"/>
        <v>51</v>
      </c>
      <c r="W167" s="168">
        <f t="shared" si="803"/>
        <v>8</v>
      </c>
      <c r="X167" s="168">
        <f t="shared" si="804"/>
        <v>4</v>
      </c>
      <c r="Y167" s="168">
        <f t="shared" si="805"/>
        <v>12</v>
      </c>
      <c r="Z167" s="168">
        <f t="shared" si="806"/>
        <v>2</v>
      </c>
      <c r="AA167" s="168">
        <f t="shared" si="807"/>
        <v>2</v>
      </c>
      <c r="AB167" s="168">
        <f t="shared" si="808"/>
        <v>4</v>
      </c>
      <c r="AC167" s="168">
        <f t="shared" si="809"/>
        <v>25</v>
      </c>
      <c r="AD167" s="168">
        <f t="shared" ref="AD167:AE167" si="856">SUM(AD156,AD160,AD164)</f>
        <v>9</v>
      </c>
      <c r="AE167" s="168">
        <f t="shared" si="856"/>
        <v>34</v>
      </c>
      <c r="AF167" s="168">
        <f t="shared" si="810"/>
        <v>43</v>
      </c>
      <c r="AG167" s="168">
        <f t="shared" si="811"/>
        <v>1</v>
      </c>
      <c r="AH167" s="168">
        <f t="shared" si="812"/>
        <v>16</v>
      </c>
      <c r="AI167" s="168">
        <f t="shared" si="813"/>
        <v>17</v>
      </c>
      <c r="AJ167" s="168">
        <f t="shared" si="814"/>
        <v>3</v>
      </c>
      <c r="AK167" s="168">
        <f t="shared" si="815"/>
        <v>4</v>
      </c>
      <c r="AL167" s="168">
        <f t="shared" si="816"/>
        <v>7</v>
      </c>
      <c r="AM167" s="168">
        <f t="shared" si="817"/>
        <v>0</v>
      </c>
      <c r="AN167" s="168">
        <f t="shared" si="818"/>
        <v>1</v>
      </c>
      <c r="AO167" s="168">
        <f t="shared" si="819"/>
        <v>1</v>
      </c>
      <c r="AP167" s="168">
        <f t="shared" ref="AP167:AQ167" si="857">SUM(AP156,AP160,AP164)</f>
        <v>11</v>
      </c>
      <c r="AQ167" s="168">
        <f t="shared" si="857"/>
        <v>14</v>
      </c>
      <c r="AR167" s="168">
        <f t="shared" si="820"/>
        <v>25</v>
      </c>
      <c r="AS167" s="168">
        <f t="shared" si="821"/>
        <v>43</v>
      </c>
      <c r="AT167" s="168">
        <f t="shared" si="822"/>
        <v>2</v>
      </c>
      <c r="AU167" s="168">
        <f t="shared" si="823"/>
        <v>3</v>
      </c>
      <c r="AV167" s="168">
        <f t="shared" si="824"/>
        <v>5</v>
      </c>
      <c r="AW167" s="168">
        <f t="shared" si="825"/>
        <v>325</v>
      </c>
      <c r="AX167" s="168">
        <f t="shared" si="826"/>
        <v>214</v>
      </c>
      <c r="AY167" s="168">
        <f t="shared" si="827"/>
        <v>539</v>
      </c>
      <c r="AZ167" s="168">
        <f t="shared" si="828"/>
        <v>0</v>
      </c>
      <c r="BA167" s="168">
        <f t="shared" si="829"/>
        <v>0</v>
      </c>
      <c r="BB167" s="168">
        <f t="shared" ref="BB167:BC167" si="858">SUM(BB156,BB160,BB164)</f>
        <v>0</v>
      </c>
      <c r="BC167" s="168">
        <f t="shared" si="858"/>
        <v>7</v>
      </c>
      <c r="BD167" s="168">
        <f t="shared" si="830"/>
        <v>3</v>
      </c>
      <c r="BE167" s="168">
        <f t="shared" si="831"/>
        <v>10</v>
      </c>
      <c r="BF167" s="168">
        <f t="shared" si="832"/>
        <v>0</v>
      </c>
      <c r="BG167" s="168">
        <f>SUM(BG156,BG160,BG164)</f>
        <v>533</v>
      </c>
      <c r="BH167" s="168">
        <f t="shared" si="833"/>
        <v>107</v>
      </c>
      <c r="BI167" s="168">
        <f t="shared" si="834"/>
        <v>103</v>
      </c>
      <c r="BJ167" s="168">
        <f t="shared" si="835"/>
        <v>210</v>
      </c>
      <c r="BK167" s="168">
        <f t="shared" si="836"/>
        <v>52</v>
      </c>
      <c r="BL167" s="168">
        <f t="shared" si="837"/>
        <v>23</v>
      </c>
      <c r="BM167" s="168">
        <f t="shared" si="838"/>
        <v>75</v>
      </c>
      <c r="BN167" s="168">
        <f t="shared" ref="BN167:BO167" si="859">SUM(BN156,BN160,BN164)</f>
        <v>15</v>
      </c>
      <c r="BO167" s="168">
        <f t="shared" si="859"/>
        <v>9</v>
      </c>
      <c r="BP167" s="168">
        <f t="shared" si="839"/>
        <v>24</v>
      </c>
      <c r="BQ167" s="168">
        <f t="shared" si="840"/>
        <v>149</v>
      </c>
      <c r="BR167" s="168">
        <f t="shared" si="841"/>
        <v>76</v>
      </c>
      <c r="BS167" s="168">
        <f t="shared" si="842"/>
        <v>225</v>
      </c>
      <c r="BT167" s="168">
        <f t="shared" si="843"/>
        <v>2</v>
      </c>
      <c r="BU167" s="168">
        <f t="shared" si="844"/>
        <v>3</v>
      </c>
      <c r="BV167" s="168">
        <f t="shared" si="845"/>
        <v>5</v>
      </c>
      <c r="BW167" s="168">
        <f t="shared" si="846"/>
        <v>325</v>
      </c>
      <c r="BX167" s="168">
        <f t="shared" si="847"/>
        <v>214</v>
      </c>
      <c r="BY167" s="168">
        <f>SUM(BY156,BY160,BY164)</f>
        <v>539</v>
      </c>
      <c r="BZ167" s="168">
        <f t="shared" ref="BZ167:CA167" si="860">SUM(BZ156,BZ160,BZ164)</f>
        <v>0</v>
      </c>
      <c r="CA167" s="168">
        <f t="shared" si="860"/>
        <v>0</v>
      </c>
      <c r="CB167" s="168">
        <f t="shared" si="849"/>
        <v>0</v>
      </c>
      <c r="CC167" s="168">
        <f t="shared" si="850"/>
        <v>0</v>
      </c>
      <c r="CD167" s="168">
        <f t="shared" si="851"/>
        <v>7</v>
      </c>
      <c r="CE167" s="168">
        <f t="shared" si="852"/>
        <v>3</v>
      </c>
      <c r="CF167" s="168">
        <f t="shared" si="853"/>
        <v>10</v>
      </c>
    </row>
    <row r="168" spans="1:84">
      <c r="A168" s="149"/>
      <c r="B168" s="151"/>
      <c r="C168" s="151"/>
      <c r="D168" s="151"/>
      <c r="E168" s="288"/>
      <c r="F168" s="589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501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  <c r="AD168" s="276"/>
      <c r="AE168" s="276"/>
      <c r="AF168" s="501"/>
      <c r="AG168" s="276"/>
      <c r="AH168" s="276"/>
      <c r="AI168" s="276"/>
      <c r="AJ168" s="276"/>
      <c r="AK168" s="276"/>
      <c r="AL168" s="276"/>
      <c r="AM168" s="276"/>
      <c r="AN168" s="276"/>
      <c r="AO168" s="276"/>
      <c r="AP168" s="276"/>
      <c r="AQ168" s="276"/>
      <c r="AR168" s="276"/>
      <c r="AS168" s="501"/>
      <c r="AT168" s="276"/>
      <c r="AU168" s="276"/>
      <c r="AV168" s="276"/>
      <c r="AW168" s="568"/>
      <c r="AX168" s="568"/>
      <c r="AY168" s="568"/>
      <c r="AZ168" s="159"/>
      <c r="BA168" s="159"/>
      <c r="BB168" s="159"/>
      <c r="BC168" s="276"/>
      <c r="BD168" s="276"/>
      <c r="BE168" s="276"/>
      <c r="BF168" s="522"/>
    </row>
    <row r="169" spans="1:84">
      <c r="A169" s="149" t="s">
        <v>74</v>
      </c>
      <c r="B169" s="151"/>
      <c r="C169" s="151"/>
      <c r="D169" s="151"/>
      <c r="E169" s="288"/>
      <c r="F169" s="589"/>
      <c r="G169" s="276" t="s">
        <v>74</v>
      </c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501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501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501"/>
      <c r="AT169" s="276"/>
      <c r="AU169" s="276"/>
      <c r="AV169" s="276"/>
      <c r="AW169" s="568"/>
      <c r="AX169" s="568"/>
      <c r="AY169" s="568"/>
      <c r="AZ169" s="159"/>
      <c r="BA169" s="159"/>
      <c r="BB169" s="159"/>
      <c r="BC169" s="276"/>
      <c r="BD169" s="276"/>
      <c r="BE169" s="276"/>
      <c r="BF169" s="522"/>
    </row>
    <row r="170" spans="1:84" ht="17.25" customHeight="1">
      <c r="A170" s="149" t="s">
        <v>75</v>
      </c>
      <c r="B170" s="151" t="s">
        <v>969</v>
      </c>
      <c r="C170" s="151"/>
      <c r="D170" s="151"/>
      <c r="E170" s="377" t="s">
        <v>76</v>
      </c>
      <c r="F170" s="592" t="s">
        <v>74</v>
      </c>
      <c r="G170" s="159"/>
      <c r="H170" s="159"/>
      <c r="I170" s="275"/>
      <c r="J170" s="159"/>
      <c r="K170" s="159"/>
      <c r="L170" s="275"/>
      <c r="M170" s="159"/>
      <c r="N170" s="159"/>
      <c r="O170" s="275"/>
      <c r="P170" s="159"/>
      <c r="Q170" s="159"/>
      <c r="R170" s="275"/>
      <c r="S170" s="500"/>
      <c r="T170" s="275"/>
      <c r="U170" s="275"/>
      <c r="V170" s="275"/>
      <c r="W170" s="275"/>
      <c r="X170" s="275"/>
      <c r="Y170" s="275"/>
      <c r="Z170" s="275"/>
      <c r="AA170" s="275"/>
      <c r="AB170" s="275"/>
      <c r="AC170" s="275"/>
      <c r="AD170" s="275"/>
      <c r="AE170" s="275"/>
      <c r="AF170" s="500"/>
      <c r="AG170" s="275"/>
      <c r="AH170" s="275"/>
      <c r="AI170" s="275"/>
      <c r="AJ170" s="275"/>
      <c r="AK170" s="275"/>
      <c r="AL170" s="275"/>
      <c r="AM170" s="275"/>
      <c r="AN170" s="275"/>
      <c r="AO170" s="275"/>
      <c r="AP170" s="275"/>
      <c r="AQ170" s="275"/>
      <c r="AR170" s="275"/>
      <c r="AS170" s="500"/>
      <c r="AT170" s="275"/>
      <c r="AU170" s="275"/>
      <c r="AV170" s="275"/>
      <c r="AW170" s="567"/>
      <c r="AX170" s="567"/>
      <c r="AY170" s="567"/>
      <c r="AZ170" s="159"/>
      <c r="BA170" s="159"/>
      <c r="BB170" s="159"/>
      <c r="BC170" s="275"/>
      <c r="BD170" s="275" t="s">
        <v>74</v>
      </c>
      <c r="BE170" s="275"/>
      <c r="BF170" s="521"/>
    </row>
    <row r="171" spans="1:84" s="430" customFormat="1">
      <c r="A171" s="424"/>
      <c r="B171" s="425"/>
      <c r="C171" s="425"/>
      <c r="D171" s="425"/>
      <c r="E171" s="431" t="s">
        <v>77</v>
      </c>
      <c r="F171" s="592">
        <v>60</v>
      </c>
      <c r="G171" s="159"/>
      <c r="H171" s="159"/>
      <c r="I171" s="275">
        <f>SUM(G171:H171)</f>
        <v>0</v>
      </c>
      <c r="J171" s="159"/>
      <c r="K171" s="159"/>
      <c r="L171" s="275">
        <f>SUM(J171:K171)</f>
        <v>0</v>
      </c>
      <c r="M171" s="159"/>
      <c r="N171" s="159"/>
      <c r="O171" s="275">
        <f>SUM(M171:N171)</f>
        <v>0</v>
      </c>
      <c r="P171" s="159"/>
      <c r="Q171" s="159"/>
      <c r="R171" s="275">
        <f>SUM(P171:Q171)</f>
        <v>0</v>
      </c>
      <c r="S171" s="500"/>
      <c r="T171" s="275">
        <v>18</v>
      </c>
      <c r="U171" s="275">
        <v>9</v>
      </c>
      <c r="V171" s="275">
        <f>SUM(T171:U171)</f>
        <v>27</v>
      </c>
      <c r="W171" s="275">
        <v>9</v>
      </c>
      <c r="X171" s="275">
        <v>1</v>
      </c>
      <c r="Y171" s="275">
        <f>SUM(W171:X171)</f>
        <v>10</v>
      </c>
      <c r="Z171" s="275">
        <v>1</v>
      </c>
      <c r="AA171" s="275">
        <v>2</v>
      </c>
      <c r="AB171" s="275">
        <f>SUM(Z171:AA171)</f>
        <v>3</v>
      </c>
      <c r="AC171" s="275">
        <v>17</v>
      </c>
      <c r="AD171" s="275">
        <v>1</v>
      </c>
      <c r="AE171" s="275">
        <f>SUM(AC171:AD171)</f>
        <v>18</v>
      </c>
      <c r="AF171" s="500"/>
      <c r="AG171" s="275">
        <v>5</v>
      </c>
      <c r="AH171" s="275">
        <v>4</v>
      </c>
      <c r="AI171" s="275">
        <f>SUM(AG171:AH171)</f>
        <v>9</v>
      </c>
      <c r="AJ171" s="275"/>
      <c r="AK171" s="275"/>
      <c r="AL171" s="275">
        <f>SUM(AJ171:AK171)</f>
        <v>0</v>
      </c>
      <c r="AM171" s="275"/>
      <c r="AN171" s="275"/>
      <c r="AO171" s="275">
        <f>SUM(AM171:AN171)</f>
        <v>0</v>
      </c>
      <c r="AP171" s="275"/>
      <c r="AQ171" s="275"/>
      <c r="AR171" s="275">
        <f>SUM(AP171:AQ171)</f>
        <v>0</v>
      </c>
      <c r="AS171" s="500"/>
      <c r="AT171" s="275">
        <v>2</v>
      </c>
      <c r="AU171" s="275">
        <v>0</v>
      </c>
      <c r="AV171" s="277">
        <f>SUM(AT171:AU171)</f>
        <v>2</v>
      </c>
      <c r="AW171" s="567">
        <f t="shared" ref="AW171:AW175" si="861">SUM(G171,J171,M171,P171,T171,W171,Z171,AC171,AG171,AJ171,AM171,AP171,AT171)</f>
        <v>52</v>
      </c>
      <c r="AX171" s="567">
        <f t="shared" ref="AX171:AX175" si="862">SUM(H171,K171,N171,Q171,U171,X171,AA171,AD171,AH171,AK171,AN171,AQ171,AU171)</f>
        <v>17</v>
      </c>
      <c r="AY171" s="567">
        <f t="shared" ref="AY171:AY175" si="863">SUM(I171,L171,O171,R171,V171,Y171,AB171,AE171,AI171,AL171,AO171,AR171,AV171)</f>
        <v>69</v>
      </c>
      <c r="AZ171" s="159">
        <v>2</v>
      </c>
      <c r="BA171" s="159">
        <v>1</v>
      </c>
      <c r="BB171" s="275">
        <f>SUM(AZ171:BA171)</f>
        <v>3</v>
      </c>
      <c r="BC171" s="275">
        <v>1</v>
      </c>
      <c r="BD171" s="275">
        <v>1</v>
      </c>
      <c r="BE171" s="275">
        <f>SUM(BC171:BD171)</f>
        <v>2</v>
      </c>
      <c r="BF171" s="524"/>
      <c r="BG171" s="605">
        <f t="shared" ref="BG171:BG176" si="864">SUM(F171,S171,AF171,AS171)</f>
        <v>60</v>
      </c>
      <c r="BH171" s="533">
        <f t="shared" ref="BH171:BH176" si="865">SUM(G171,T171,AG171)</f>
        <v>23</v>
      </c>
      <c r="BI171" s="533">
        <f t="shared" ref="BI171:BI176" si="866">SUM(H171,U171,AH171)</f>
        <v>13</v>
      </c>
      <c r="BJ171" s="533">
        <f t="shared" ref="BJ171:BJ176" si="867">SUM(I171,V171,AI171)</f>
        <v>36</v>
      </c>
      <c r="BK171" s="533">
        <f t="shared" ref="BK171:BK176" si="868">SUM(J171,W171,AJ171)</f>
        <v>9</v>
      </c>
      <c r="BL171" s="533">
        <f t="shared" ref="BL171:BL176" si="869">SUM(K171,X171,AK171)</f>
        <v>1</v>
      </c>
      <c r="BM171" s="533">
        <f t="shared" ref="BM171:BM176" si="870">SUM(L171,Y171,AL171)</f>
        <v>10</v>
      </c>
      <c r="BN171" s="533">
        <f t="shared" ref="BN171:BN176" si="871">SUM(M171,Z171,AM171)</f>
        <v>1</v>
      </c>
      <c r="BO171" s="533">
        <f t="shared" ref="BO171:BO176" si="872">SUM(N171,AA171,AN171)</f>
        <v>2</v>
      </c>
      <c r="BP171" s="533">
        <f t="shared" ref="BP171:BP176" si="873">SUM(O171,AB171,AO171)</f>
        <v>3</v>
      </c>
      <c r="BQ171" s="533">
        <f t="shared" ref="BQ171:BQ176" si="874">SUM(P171,AC171,AP171)</f>
        <v>17</v>
      </c>
      <c r="BR171" s="533">
        <f t="shared" ref="BR171:BR176" si="875">SUM(Q171,AD171,AQ171)</f>
        <v>1</v>
      </c>
      <c r="BS171" s="533">
        <f t="shared" ref="BS171:BS176" si="876">SUM(R171,AE171,AR171)</f>
        <v>18</v>
      </c>
      <c r="BT171" s="533">
        <f t="shared" ref="BT171:BT176" si="877">AT171</f>
        <v>2</v>
      </c>
      <c r="BU171" s="533">
        <f t="shared" ref="BU171:BU176" si="878">AU171</f>
        <v>0</v>
      </c>
      <c r="BV171" s="533">
        <f t="shared" ref="BV171:BV176" si="879">AV171</f>
        <v>2</v>
      </c>
      <c r="BW171" s="536">
        <f t="shared" ref="BW171:BW176" si="880">SUM(BH171,BK171,BN171,BQ171,BT171)</f>
        <v>52</v>
      </c>
      <c r="BX171" s="536">
        <f t="shared" ref="BX171:BX176" si="881">SUM(BI171,BL171,BO171,BR171,BU171)</f>
        <v>17</v>
      </c>
      <c r="BY171" s="536">
        <f t="shared" ref="BY171:BY176" si="882">SUM(BJ171,BM171,BP171,BS171,BV171)</f>
        <v>69</v>
      </c>
      <c r="BZ171" t="s">
        <v>74</v>
      </c>
      <c r="CA171" s="544">
        <f t="shared" ref="CA171:CA176" si="883">AZ171</f>
        <v>2</v>
      </c>
      <c r="CB171" s="544">
        <f t="shared" ref="CB171:CB176" si="884">BA171</f>
        <v>1</v>
      </c>
      <c r="CC171" s="544">
        <f t="shared" ref="CC171:CC176" si="885">BB171</f>
        <v>3</v>
      </c>
      <c r="CD171" s="544">
        <f t="shared" ref="CD171:CD176" si="886">BC171</f>
        <v>1</v>
      </c>
      <c r="CE171" s="544">
        <f t="shared" ref="CE171:CE176" si="887">BD171</f>
        <v>1</v>
      </c>
      <c r="CF171" s="544">
        <f t="shared" ref="CF171:CF176" si="888">BE171</f>
        <v>2</v>
      </c>
    </row>
    <row r="172" spans="1:84" s="430" customFormat="1">
      <c r="A172" s="424"/>
      <c r="B172" s="425"/>
      <c r="C172" s="425"/>
      <c r="D172" s="425"/>
      <c r="E172" s="431" t="s">
        <v>78</v>
      </c>
      <c r="F172" s="592">
        <v>60</v>
      </c>
      <c r="G172" s="159"/>
      <c r="H172" s="159"/>
      <c r="I172" s="275">
        <f>SUM(G172:H172)</f>
        <v>0</v>
      </c>
      <c r="J172" s="159"/>
      <c r="K172" s="159"/>
      <c r="L172" s="275">
        <f>SUM(J172:K172)</f>
        <v>0</v>
      </c>
      <c r="M172" s="159"/>
      <c r="N172" s="159"/>
      <c r="O172" s="275">
        <f>SUM(M172:N172)</f>
        <v>0</v>
      </c>
      <c r="P172" s="159"/>
      <c r="Q172" s="159"/>
      <c r="R172" s="275">
        <f>SUM(P172:Q172)</f>
        <v>0</v>
      </c>
      <c r="S172" s="500"/>
      <c r="T172" s="275">
        <v>20</v>
      </c>
      <c r="U172" s="275">
        <v>9</v>
      </c>
      <c r="V172" s="275">
        <f>SUM(T172:U172)</f>
        <v>29</v>
      </c>
      <c r="W172" s="275">
        <v>6</v>
      </c>
      <c r="X172" s="275">
        <v>1</v>
      </c>
      <c r="Y172" s="275">
        <f>SUM(W172:X172)</f>
        <v>7</v>
      </c>
      <c r="Z172" s="275">
        <v>0</v>
      </c>
      <c r="AA172" s="275">
        <v>4</v>
      </c>
      <c r="AB172" s="275">
        <f>SUM(Z172:AA172)</f>
        <v>4</v>
      </c>
      <c r="AC172" s="275">
        <v>13</v>
      </c>
      <c r="AD172" s="275">
        <v>1</v>
      </c>
      <c r="AE172" s="275">
        <f>SUM(AC172:AD172)</f>
        <v>14</v>
      </c>
      <c r="AF172" s="500"/>
      <c r="AG172" s="275">
        <v>2</v>
      </c>
      <c r="AH172" s="275">
        <v>7</v>
      </c>
      <c r="AI172" s="275">
        <f>SUM(AG172:AH172)</f>
        <v>9</v>
      </c>
      <c r="AJ172" s="275"/>
      <c r="AK172" s="275"/>
      <c r="AL172" s="275">
        <f>SUM(AJ172:AK172)</f>
        <v>0</v>
      </c>
      <c r="AM172" s="275"/>
      <c r="AN172" s="275"/>
      <c r="AO172" s="275">
        <f>SUM(AM172:AN172)</f>
        <v>0</v>
      </c>
      <c r="AP172" s="275"/>
      <c r="AQ172" s="275"/>
      <c r="AR172" s="275">
        <f>SUM(AP172:AQ172)</f>
        <v>0</v>
      </c>
      <c r="AS172" s="500"/>
      <c r="AT172" s="275">
        <v>0</v>
      </c>
      <c r="AU172" s="275">
        <v>0</v>
      </c>
      <c r="AV172" s="277">
        <f>SUM(AT172:AU172)</f>
        <v>0</v>
      </c>
      <c r="AW172" s="567">
        <f t="shared" si="861"/>
        <v>41</v>
      </c>
      <c r="AX172" s="567">
        <f t="shared" si="862"/>
        <v>22</v>
      </c>
      <c r="AY172" s="567">
        <f t="shared" si="863"/>
        <v>63</v>
      </c>
      <c r="AZ172" s="159">
        <v>0</v>
      </c>
      <c r="BA172" s="159">
        <v>4</v>
      </c>
      <c r="BB172" s="275">
        <f>SUM(AZ172:BA172)</f>
        <v>4</v>
      </c>
      <c r="BC172" s="275">
        <v>1</v>
      </c>
      <c r="BD172" s="275">
        <v>1</v>
      </c>
      <c r="BE172" s="275">
        <f>SUM(BC172:BD172)</f>
        <v>2</v>
      </c>
      <c r="BF172" s="524"/>
      <c r="BG172" s="605">
        <f t="shared" si="864"/>
        <v>60</v>
      </c>
      <c r="BH172" s="533">
        <f t="shared" si="865"/>
        <v>22</v>
      </c>
      <c r="BI172" s="533">
        <f t="shared" si="866"/>
        <v>16</v>
      </c>
      <c r="BJ172" s="533">
        <f t="shared" si="867"/>
        <v>38</v>
      </c>
      <c r="BK172" s="533">
        <f t="shared" si="868"/>
        <v>6</v>
      </c>
      <c r="BL172" s="533">
        <f t="shared" si="869"/>
        <v>1</v>
      </c>
      <c r="BM172" s="533">
        <f t="shared" si="870"/>
        <v>7</v>
      </c>
      <c r="BN172" s="533">
        <f t="shared" si="871"/>
        <v>0</v>
      </c>
      <c r="BO172" s="533">
        <f t="shared" si="872"/>
        <v>4</v>
      </c>
      <c r="BP172" s="533">
        <f t="shared" si="873"/>
        <v>4</v>
      </c>
      <c r="BQ172" s="533">
        <f t="shared" si="874"/>
        <v>13</v>
      </c>
      <c r="BR172" s="533">
        <f t="shared" si="875"/>
        <v>1</v>
      </c>
      <c r="BS172" s="533">
        <f t="shared" si="876"/>
        <v>14</v>
      </c>
      <c r="BT172" s="533">
        <f t="shared" si="877"/>
        <v>0</v>
      </c>
      <c r="BU172" s="533">
        <f t="shared" si="878"/>
        <v>0</v>
      </c>
      <c r="BV172" s="533">
        <f t="shared" si="879"/>
        <v>0</v>
      </c>
      <c r="BW172" s="536">
        <f t="shared" si="880"/>
        <v>41</v>
      </c>
      <c r="BX172" s="536">
        <f t="shared" si="881"/>
        <v>22</v>
      </c>
      <c r="BY172" s="536">
        <f t="shared" si="882"/>
        <v>63</v>
      </c>
      <c r="BZ172" t="s">
        <v>74</v>
      </c>
      <c r="CA172" s="544">
        <f t="shared" si="883"/>
        <v>0</v>
      </c>
      <c r="CB172" s="544">
        <f t="shared" si="884"/>
        <v>4</v>
      </c>
      <c r="CC172" s="544">
        <f t="shared" si="885"/>
        <v>4</v>
      </c>
      <c r="CD172" s="544">
        <f t="shared" si="886"/>
        <v>1</v>
      </c>
      <c r="CE172" s="544">
        <f t="shared" si="887"/>
        <v>1</v>
      </c>
      <c r="CF172" s="544">
        <f t="shared" si="888"/>
        <v>2</v>
      </c>
    </row>
    <row r="173" spans="1:84" s="430" customFormat="1">
      <c r="A173" s="424"/>
      <c r="B173" s="425"/>
      <c r="C173" s="425"/>
      <c r="D173" s="425"/>
      <c r="E173" s="431" t="s">
        <v>79</v>
      </c>
      <c r="F173" s="592">
        <v>60</v>
      </c>
      <c r="G173" s="159"/>
      <c r="H173" s="159"/>
      <c r="I173" s="275">
        <f>SUM(G173:H173)</f>
        <v>0</v>
      </c>
      <c r="J173" s="159"/>
      <c r="K173" s="159"/>
      <c r="L173" s="275">
        <f>SUM(J173:K173)</f>
        <v>0</v>
      </c>
      <c r="M173" s="159"/>
      <c r="N173" s="159"/>
      <c r="O173" s="275">
        <f>SUM(M173:N173)</f>
        <v>0</v>
      </c>
      <c r="P173" s="159"/>
      <c r="Q173" s="159"/>
      <c r="R173" s="275">
        <f>SUM(P173:Q173)</f>
        <v>0</v>
      </c>
      <c r="S173" s="500"/>
      <c r="T173" s="275">
        <v>16</v>
      </c>
      <c r="U173" s="275">
        <v>7</v>
      </c>
      <c r="V173" s="275">
        <f>SUM(T173:U173)</f>
        <v>23</v>
      </c>
      <c r="W173" s="275">
        <v>5</v>
      </c>
      <c r="X173" s="275">
        <v>4</v>
      </c>
      <c r="Y173" s="275">
        <f>SUM(W173:X173)</f>
        <v>9</v>
      </c>
      <c r="Z173" s="275">
        <v>4</v>
      </c>
      <c r="AA173" s="275">
        <v>1</v>
      </c>
      <c r="AB173" s="275">
        <f>SUM(Z173:AA173)</f>
        <v>5</v>
      </c>
      <c r="AC173" s="275">
        <v>15</v>
      </c>
      <c r="AD173" s="275">
        <v>6</v>
      </c>
      <c r="AE173" s="275">
        <f>SUM(AC173:AD173)</f>
        <v>21</v>
      </c>
      <c r="AF173" s="500"/>
      <c r="AG173" s="275">
        <v>4</v>
      </c>
      <c r="AH173" s="275">
        <v>3</v>
      </c>
      <c r="AI173" s="275">
        <f>SUM(AG173:AH173)</f>
        <v>7</v>
      </c>
      <c r="AJ173" s="275"/>
      <c r="AK173" s="275"/>
      <c r="AL173" s="275">
        <f>SUM(AJ173:AK173)</f>
        <v>0</v>
      </c>
      <c r="AM173" s="275"/>
      <c r="AN173" s="275"/>
      <c r="AO173" s="275">
        <f>SUM(AM173:AN173)</f>
        <v>0</v>
      </c>
      <c r="AP173" s="275"/>
      <c r="AQ173" s="275"/>
      <c r="AR173" s="275">
        <f>SUM(AP173:AQ173)</f>
        <v>0</v>
      </c>
      <c r="AS173" s="500"/>
      <c r="AT173" s="275">
        <v>0</v>
      </c>
      <c r="AU173" s="275">
        <v>1</v>
      </c>
      <c r="AV173" s="277">
        <f>SUM(AT173:AU173)</f>
        <v>1</v>
      </c>
      <c r="AW173" s="567">
        <f t="shared" si="861"/>
        <v>44</v>
      </c>
      <c r="AX173" s="567">
        <f t="shared" si="862"/>
        <v>22</v>
      </c>
      <c r="AY173" s="567">
        <f t="shared" si="863"/>
        <v>66</v>
      </c>
      <c r="AZ173" s="159">
        <v>1</v>
      </c>
      <c r="BA173" s="159">
        <v>0</v>
      </c>
      <c r="BB173" s="275">
        <f>SUM(AZ173:BA173)</f>
        <v>1</v>
      </c>
      <c r="BC173" s="275">
        <v>0</v>
      </c>
      <c r="BD173" s="275">
        <v>0</v>
      </c>
      <c r="BE173" s="275">
        <f>SUM(BC173:BD173)</f>
        <v>0</v>
      </c>
      <c r="BF173" s="524"/>
      <c r="BG173" s="605">
        <f t="shared" si="864"/>
        <v>60</v>
      </c>
      <c r="BH173" s="533">
        <f t="shared" si="865"/>
        <v>20</v>
      </c>
      <c r="BI173" s="533">
        <f t="shared" si="866"/>
        <v>10</v>
      </c>
      <c r="BJ173" s="533">
        <f t="shared" si="867"/>
        <v>30</v>
      </c>
      <c r="BK173" s="533">
        <f t="shared" si="868"/>
        <v>5</v>
      </c>
      <c r="BL173" s="533">
        <f t="shared" si="869"/>
        <v>4</v>
      </c>
      <c r="BM173" s="533">
        <f t="shared" si="870"/>
        <v>9</v>
      </c>
      <c r="BN173" s="533">
        <f t="shared" si="871"/>
        <v>4</v>
      </c>
      <c r="BO173" s="533">
        <f t="shared" si="872"/>
        <v>1</v>
      </c>
      <c r="BP173" s="533">
        <f t="shared" si="873"/>
        <v>5</v>
      </c>
      <c r="BQ173" s="533">
        <f t="shared" si="874"/>
        <v>15</v>
      </c>
      <c r="BR173" s="533">
        <f t="shared" si="875"/>
        <v>6</v>
      </c>
      <c r="BS173" s="533">
        <f t="shared" si="876"/>
        <v>21</v>
      </c>
      <c r="BT173" s="533">
        <f t="shared" si="877"/>
        <v>0</v>
      </c>
      <c r="BU173" s="533">
        <f t="shared" si="878"/>
        <v>1</v>
      </c>
      <c r="BV173" s="533">
        <f t="shared" si="879"/>
        <v>1</v>
      </c>
      <c r="BW173" s="536">
        <f t="shared" si="880"/>
        <v>44</v>
      </c>
      <c r="BX173" s="536">
        <f t="shared" si="881"/>
        <v>22</v>
      </c>
      <c r="BY173" s="536">
        <f t="shared" si="882"/>
        <v>66</v>
      </c>
      <c r="BZ173" t="s">
        <v>74</v>
      </c>
      <c r="CA173" s="544">
        <f t="shared" si="883"/>
        <v>1</v>
      </c>
      <c r="CB173" s="544">
        <f t="shared" si="884"/>
        <v>0</v>
      </c>
      <c r="CC173" s="544">
        <f t="shared" si="885"/>
        <v>1</v>
      </c>
      <c r="CD173" s="544">
        <f t="shared" si="886"/>
        <v>0</v>
      </c>
      <c r="CE173" s="544">
        <f t="shared" si="887"/>
        <v>0</v>
      </c>
      <c r="CF173" s="544">
        <f t="shared" si="888"/>
        <v>0</v>
      </c>
    </row>
    <row r="174" spans="1:84" s="430" customFormat="1">
      <c r="A174" s="424"/>
      <c r="B174" s="425"/>
      <c r="C174" s="425"/>
      <c r="D174" s="425"/>
      <c r="E174" s="431" t="s">
        <v>80</v>
      </c>
      <c r="F174" s="592">
        <v>60</v>
      </c>
      <c r="G174" s="159"/>
      <c r="H174" s="159"/>
      <c r="I174" s="275">
        <f>SUM(G174:H174)</f>
        <v>0</v>
      </c>
      <c r="J174" s="159"/>
      <c r="K174" s="159"/>
      <c r="L174" s="275">
        <f>SUM(J174:K174)</f>
        <v>0</v>
      </c>
      <c r="M174" s="159"/>
      <c r="N174" s="159"/>
      <c r="O174" s="275">
        <f>SUM(M174:N174)</f>
        <v>0</v>
      </c>
      <c r="P174" s="159"/>
      <c r="Q174" s="159"/>
      <c r="R174" s="275">
        <f>SUM(P174:Q174)</f>
        <v>0</v>
      </c>
      <c r="S174" s="500"/>
      <c r="T174" s="275">
        <v>21</v>
      </c>
      <c r="U174" s="275">
        <v>8</v>
      </c>
      <c r="V174" s="275">
        <f>SUM(T174:U174)</f>
        <v>29</v>
      </c>
      <c r="W174" s="275">
        <v>6</v>
      </c>
      <c r="X174" s="275">
        <v>3</v>
      </c>
      <c r="Y174" s="275">
        <f>SUM(W174:X174)</f>
        <v>9</v>
      </c>
      <c r="Z174" s="275">
        <v>2</v>
      </c>
      <c r="AA174" s="275">
        <v>3</v>
      </c>
      <c r="AB174" s="275">
        <f>SUM(Z174:AA174)</f>
        <v>5</v>
      </c>
      <c r="AC174" s="275">
        <v>15</v>
      </c>
      <c r="AD174" s="275">
        <v>2</v>
      </c>
      <c r="AE174" s="275">
        <f>SUM(AC174:AD174)</f>
        <v>17</v>
      </c>
      <c r="AF174" s="500"/>
      <c r="AG174" s="275"/>
      <c r="AH174" s="275"/>
      <c r="AI174" s="275">
        <f>SUM(AG174:AH174)</f>
        <v>0</v>
      </c>
      <c r="AJ174" s="275"/>
      <c r="AK174" s="275"/>
      <c r="AL174" s="275">
        <f>SUM(AJ174:AK174)</f>
        <v>0</v>
      </c>
      <c r="AM174" s="275"/>
      <c r="AN174" s="275"/>
      <c r="AO174" s="275">
        <f>SUM(AM174:AN174)</f>
        <v>0</v>
      </c>
      <c r="AP174" s="275"/>
      <c r="AQ174" s="275"/>
      <c r="AR174" s="275">
        <f>SUM(AP174:AQ174)</f>
        <v>0</v>
      </c>
      <c r="AS174" s="500"/>
      <c r="AT174" s="275"/>
      <c r="AU174" s="275"/>
      <c r="AV174" s="277">
        <f>SUM(AT174:AU174)</f>
        <v>0</v>
      </c>
      <c r="AW174" s="567">
        <f t="shared" si="861"/>
        <v>44</v>
      </c>
      <c r="AX174" s="567">
        <f t="shared" si="862"/>
        <v>16</v>
      </c>
      <c r="AY174" s="567">
        <f t="shared" si="863"/>
        <v>60</v>
      </c>
      <c r="AZ174" s="159">
        <v>1</v>
      </c>
      <c r="BA174" s="159">
        <v>1</v>
      </c>
      <c r="BB174" s="275">
        <f>SUM(AZ174:BA174)</f>
        <v>2</v>
      </c>
      <c r="BC174" s="275">
        <v>2</v>
      </c>
      <c r="BD174" s="275">
        <v>0</v>
      </c>
      <c r="BE174" s="275">
        <f>SUM(BC174:BD174)</f>
        <v>2</v>
      </c>
      <c r="BF174" s="524"/>
      <c r="BG174" s="605">
        <f t="shared" si="864"/>
        <v>60</v>
      </c>
      <c r="BH174" s="533">
        <f t="shared" si="865"/>
        <v>21</v>
      </c>
      <c r="BI174" s="533">
        <f t="shared" si="866"/>
        <v>8</v>
      </c>
      <c r="BJ174" s="533">
        <f t="shared" si="867"/>
        <v>29</v>
      </c>
      <c r="BK174" s="533">
        <f t="shared" si="868"/>
        <v>6</v>
      </c>
      <c r="BL174" s="533">
        <f t="shared" si="869"/>
        <v>3</v>
      </c>
      <c r="BM174" s="533">
        <f t="shared" si="870"/>
        <v>9</v>
      </c>
      <c r="BN174" s="533">
        <f t="shared" si="871"/>
        <v>2</v>
      </c>
      <c r="BO174" s="533">
        <f t="shared" si="872"/>
        <v>3</v>
      </c>
      <c r="BP174" s="533">
        <f t="shared" si="873"/>
        <v>5</v>
      </c>
      <c r="BQ174" s="533">
        <f t="shared" si="874"/>
        <v>15</v>
      </c>
      <c r="BR174" s="533">
        <f t="shared" si="875"/>
        <v>2</v>
      </c>
      <c r="BS174" s="533">
        <f t="shared" si="876"/>
        <v>17</v>
      </c>
      <c r="BT174" s="533">
        <f t="shared" si="877"/>
        <v>0</v>
      </c>
      <c r="BU174" s="533">
        <f t="shared" si="878"/>
        <v>0</v>
      </c>
      <c r="BV174" s="533">
        <f t="shared" si="879"/>
        <v>0</v>
      </c>
      <c r="BW174" s="536">
        <f t="shared" si="880"/>
        <v>44</v>
      </c>
      <c r="BX174" s="536">
        <f t="shared" si="881"/>
        <v>16</v>
      </c>
      <c r="BY174" s="536">
        <f t="shared" si="882"/>
        <v>60</v>
      </c>
      <c r="BZ174" t="s">
        <v>74</v>
      </c>
      <c r="CA174" s="544">
        <f t="shared" si="883"/>
        <v>1</v>
      </c>
      <c r="CB174" s="544">
        <f t="shared" si="884"/>
        <v>1</v>
      </c>
      <c r="CC174" s="544">
        <f t="shared" si="885"/>
        <v>2</v>
      </c>
      <c r="CD174" s="544">
        <f t="shared" si="886"/>
        <v>2</v>
      </c>
      <c r="CE174" s="544">
        <f t="shared" si="887"/>
        <v>0</v>
      </c>
      <c r="CF174" s="544">
        <f t="shared" si="888"/>
        <v>2</v>
      </c>
    </row>
    <row r="175" spans="1:84" s="430" customFormat="1">
      <c r="A175" s="424"/>
      <c r="B175" s="425"/>
      <c r="C175" s="425"/>
      <c r="D175" s="425"/>
      <c r="E175" s="431" t="s">
        <v>83</v>
      </c>
      <c r="F175" s="592"/>
      <c r="G175" s="159"/>
      <c r="H175" s="159"/>
      <c r="I175" s="275">
        <f>SUM(G175:H175)</f>
        <v>0</v>
      </c>
      <c r="J175" s="159"/>
      <c r="K175" s="159"/>
      <c r="L175" s="275">
        <f>SUM(J175:K175)</f>
        <v>0</v>
      </c>
      <c r="M175" s="159"/>
      <c r="N175" s="159"/>
      <c r="O175" s="275">
        <f>SUM(M175:N175)</f>
        <v>0</v>
      </c>
      <c r="P175" s="159"/>
      <c r="Q175" s="159"/>
      <c r="R175" s="275">
        <f>SUM(P175:Q175)</f>
        <v>0</v>
      </c>
      <c r="S175" s="500"/>
      <c r="T175" s="275"/>
      <c r="U175" s="275"/>
      <c r="V175" s="275">
        <f>SUM(T175:U175)</f>
        <v>0</v>
      </c>
      <c r="W175" s="275"/>
      <c r="X175" s="275"/>
      <c r="Y175" s="275">
        <f>SUM(W175:X175)</f>
        <v>0</v>
      </c>
      <c r="Z175" s="275"/>
      <c r="AA175" s="275"/>
      <c r="AB175" s="275">
        <f>SUM(Z175:AA175)</f>
        <v>0</v>
      </c>
      <c r="AC175" s="275"/>
      <c r="AD175" s="275"/>
      <c r="AE175" s="275">
        <f>SUM(AC175:AD175)</f>
        <v>0</v>
      </c>
      <c r="AF175" s="500"/>
      <c r="AG175" s="275"/>
      <c r="AH175" s="275"/>
      <c r="AI175" s="275">
        <f>SUM(AG175:AH175)</f>
        <v>0</v>
      </c>
      <c r="AJ175" s="275"/>
      <c r="AK175" s="275"/>
      <c r="AL175" s="275">
        <f>SUM(AJ175:AK175)</f>
        <v>0</v>
      </c>
      <c r="AM175" s="275"/>
      <c r="AN175" s="275"/>
      <c r="AO175" s="275">
        <f>SUM(AM175:AN175)</f>
        <v>0</v>
      </c>
      <c r="AP175" s="275"/>
      <c r="AQ175" s="275"/>
      <c r="AR175" s="275">
        <f>SUM(AP175:AQ175)</f>
        <v>0</v>
      </c>
      <c r="AS175" s="500"/>
      <c r="AT175" s="275"/>
      <c r="AU175" s="275"/>
      <c r="AV175" s="277">
        <f>SUM(AT175:AU175)</f>
        <v>0</v>
      </c>
      <c r="AW175" s="567">
        <f t="shared" si="861"/>
        <v>0</v>
      </c>
      <c r="AX175" s="567">
        <f t="shared" si="862"/>
        <v>0</v>
      </c>
      <c r="AY175" s="567">
        <f t="shared" si="863"/>
        <v>0</v>
      </c>
      <c r="AZ175" s="159"/>
      <c r="BA175" s="159"/>
      <c r="BB175" s="275">
        <f>SUM(AZ175:BA175)</f>
        <v>0</v>
      </c>
      <c r="BC175" s="275"/>
      <c r="BD175" s="275"/>
      <c r="BE175" s="275">
        <f>SUM(BC175:BD175)</f>
        <v>0</v>
      </c>
      <c r="BF175" s="524"/>
      <c r="BG175" s="605">
        <f t="shared" si="864"/>
        <v>0</v>
      </c>
      <c r="BH175" s="533">
        <f t="shared" si="865"/>
        <v>0</v>
      </c>
      <c r="BI175" s="533">
        <f t="shared" si="866"/>
        <v>0</v>
      </c>
      <c r="BJ175" s="533">
        <f t="shared" si="867"/>
        <v>0</v>
      </c>
      <c r="BK175" s="533">
        <f t="shared" si="868"/>
        <v>0</v>
      </c>
      <c r="BL175" s="533">
        <f t="shared" si="869"/>
        <v>0</v>
      </c>
      <c r="BM175" s="533">
        <f t="shared" si="870"/>
        <v>0</v>
      </c>
      <c r="BN175" s="533">
        <f t="shared" si="871"/>
        <v>0</v>
      </c>
      <c r="BO175" s="533">
        <f t="shared" si="872"/>
        <v>0</v>
      </c>
      <c r="BP175" s="533">
        <f t="shared" si="873"/>
        <v>0</v>
      </c>
      <c r="BQ175" s="533">
        <f t="shared" si="874"/>
        <v>0</v>
      </c>
      <c r="BR175" s="533">
        <f t="shared" si="875"/>
        <v>0</v>
      </c>
      <c r="BS175" s="533">
        <f t="shared" si="876"/>
        <v>0</v>
      </c>
      <c r="BT175" s="533">
        <f t="shared" si="877"/>
        <v>0</v>
      </c>
      <c r="BU175" s="533">
        <f t="shared" si="878"/>
        <v>0</v>
      </c>
      <c r="BV175" s="533">
        <f t="shared" si="879"/>
        <v>0</v>
      </c>
      <c r="BW175" s="536">
        <f t="shared" si="880"/>
        <v>0</v>
      </c>
      <c r="BX175" s="536">
        <f t="shared" si="881"/>
        <v>0</v>
      </c>
      <c r="BY175" s="536">
        <f t="shared" si="882"/>
        <v>0</v>
      </c>
      <c r="BZ175" t="s">
        <v>74</v>
      </c>
      <c r="CA175" s="544">
        <f t="shared" si="883"/>
        <v>0</v>
      </c>
      <c r="CB175" s="544">
        <f t="shared" si="884"/>
        <v>0</v>
      </c>
      <c r="CC175" s="544">
        <f t="shared" si="885"/>
        <v>0</v>
      </c>
      <c r="CD175" s="544">
        <f t="shared" si="886"/>
        <v>0</v>
      </c>
      <c r="CE175" s="544">
        <f t="shared" si="887"/>
        <v>0</v>
      </c>
      <c r="CF175" s="544">
        <f t="shared" si="888"/>
        <v>0</v>
      </c>
    </row>
    <row r="176" spans="1:84" s="430" customFormat="1">
      <c r="A176" s="424"/>
      <c r="B176" s="425"/>
      <c r="C176" s="425"/>
      <c r="D176" s="425"/>
      <c r="E176" s="432" t="s">
        <v>72</v>
      </c>
      <c r="F176" s="592">
        <f t="shared" ref="F176:BE176" si="889">SUM(F171:F175)</f>
        <v>240</v>
      </c>
      <c r="G176" s="427">
        <f t="shared" si="889"/>
        <v>0</v>
      </c>
      <c r="H176" s="427">
        <f t="shared" si="889"/>
        <v>0</v>
      </c>
      <c r="I176" s="427">
        <f t="shared" si="889"/>
        <v>0</v>
      </c>
      <c r="J176" s="427">
        <f t="shared" si="889"/>
        <v>0</v>
      </c>
      <c r="K176" s="427">
        <f t="shared" si="889"/>
        <v>0</v>
      </c>
      <c r="L176" s="427">
        <f t="shared" si="889"/>
        <v>0</v>
      </c>
      <c r="M176" s="427">
        <f t="shared" si="889"/>
        <v>0</v>
      </c>
      <c r="N176" s="427">
        <f t="shared" si="889"/>
        <v>0</v>
      </c>
      <c r="O176" s="427">
        <f t="shared" si="889"/>
        <v>0</v>
      </c>
      <c r="P176" s="427">
        <f t="shared" si="889"/>
        <v>0</v>
      </c>
      <c r="Q176" s="427">
        <f t="shared" si="889"/>
        <v>0</v>
      </c>
      <c r="R176" s="427">
        <f t="shared" si="889"/>
        <v>0</v>
      </c>
      <c r="S176" s="502">
        <f t="shared" si="889"/>
        <v>0</v>
      </c>
      <c r="T176" s="427">
        <f t="shared" si="889"/>
        <v>75</v>
      </c>
      <c r="U176" s="427">
        <f t="shared" si="889"/>
        <v>33</v>
      </c>
      <c r="V176" s="427">
        <f t="shared" si="889"/>
        <v>108</v>
      </c>
      <c r="W176" s="427">
        <f t="shared" si="889"/>
        <v>26</v>
      </c>
      <c r="X176" s="427">
        <f t="shared" si="889"/>
        <v>9</v>
      </c>
      <c r="Y176" s="427">
        <f t="shared" si="889"/>
        <v>35</v>
      </c>
      <c r="Z176" s="427">
        <f t="shared" si="889"/>
        <v>7</v>
      </c>
      <c r="AA176" s="427">
        <f t="shared" si="889"/>
        <v>10</v>
      </c>
      <c r="AB176" s="427">
        <f t="shared" si="889"/>
        <v>17</v>
      </c>
      <c r="AC176" s="427">
        <f t="shared" si="889"/>
        <v>60</v>
      </c>
      <c r="AD176" s="427">
        <f t="shared" si="889"/>
        <v>10</v>
      </c>
      <c r="AE176" s="427">
        <f t="shared" si="889"/>
        <v>70</v>
      </c>
      <c r="AF176" s="502">
        <f t="shared" si="889"/>
        <v>0</v>
      </c>
      <c r="AG176" s="427">
        <f t="shared" si="889"/>
        <v>11</v>
      </c>
      <c r="AH176" s="427">
        <f t="shared" si="889"/>
        <v>14</v>
      </c>
      <c r="AI176" s="427">
        <f t="shared" si="889"/>
        <v>25</v>
      </c>
      <c r="AJ176" s="427">
        <f t="shared" si="889"/>
        <v>0</v>
      </c>
      <c r="AK176" s="427">
        <f t="shared" si="889"/>
        <v>0</v>
      </c>
      <c r="AL176" s="427">
        <f t="shared" si="889"/>
        <v>0</v>
      </c>
      <c r="AM176" s="427">
        <f t="shared" si="889"/>
        <v>0</v>
      </c>
      <c r="AN176" s="427">
        <f t="shared" si="889"/>
        <v>0</v>
      </c>
      <c r="AO176" s="427">
        <f t="shared" si="889"/>
        <v>0</v>
      </c>
      <c r="AP176" s="427">
        <f t="shared" si="889"/>
        <v>0</v>
      </c>
      <c r="AQ176" s="427">
        <f t="shared" si="889"/>
        <v>0</v>
      </c>
      <c r="AR176" s="427">
        <f t="shared" si="889"/>
        <v>0</v>
      </c>
      <c r="AS176" s="502">
        <f t="shared" si="889"/>
        <v>0</v>
      </c>
      <c r="AT176" s="427">
        <f t="shared" si="889"/>
        <v>2</v>
      </c>
      <c r="AU176" s="427">
        <f t="shared" si="889"/>
        <v>1</v>
      </c>
      <c r="AV176" s="427">
        <f t="shared" si="889"/>
        <v>3</v>
      </c>
      <c r="AW176" s="569">
        <f t="shared" si="889"/>
        <v>181</v>
      </c>
      <c r="AX176" s="569">
        <f t="shared" si="889"/>
        <v>77</v>
      </c>
      <c r="AY176" s="569">
        <f t="shared" si="889"/>
        <v>258</v>
      </c>
      <c r="AZ176" s="427">
        <f t="shared" si="889"/>
        <v>4</v>
      </c>
      <c r="BA176" s="427">
        <f t="shared" si="889"/>
        <v>6</v>
      </c>
      <c r="BB176" s="427">
        <f t="shared" si="889"/>
        <v>10</v>
      </c>
      <c r="BC176" s="427">
        <f t="shared" si="889"/>
        <v>4</v>
      </c>
      <c r="BD176" s="427">
        <f t="shared" si="889"/>
        <v>2</v>
      </c>
      <c r="BE176" s="427">
        <f t="shared" si="889"/>
        <v>6</v>
      </c>
      <c r="BF176" s="525"/>
      <c r="BG176" s="605">
        <f t="shared" si="864"/>
        <v>240</v>
      </c>
      <c r="BH176" s="533">
        <f t="shared" si="865"/>
        <v>86</v>
      </c>
      <c r="BI176" s="533">
        <f t="shared" si="866"/>
        <v>47</v>
      </c>
      <c r="BJ176" s="533">
        <f t="shared" si="867"/>
        <v>133</v>
      </c>
      <c r="BK176" s="533">
        <f t="shared" si="868"/>
        <v>26</v>
      </c>
      <c r="BL176" s="533">
        <f t="shared" si="869"/>
        <v>9</v>
      </c>
      <c r="BM176" s="533">
        <f t="shared" si="870"/>
        <v>35</v>
      </c>
      <c r="BN176" s="533">
        <f t="shared" si="871"/>
        <v>7</v>
      </c>
      <c r="BO176" s="533">
        <f t="shared" si="872"/>
        <v>10</v>
      </c>
      <c r="BP176" s="533">
        <f t="shared" si="873"/>
        <v>17</v>
      </c>
      <c r="BQ176" s="533">
        <f t="shared" si="874"/>
        <v>60</v>
      </c>
      <c r="BR176" s="533">
        <f t="shared" si="875"/>
        <v>10</v>
      </c>
      <c r="BS176" s="533">
        <f t="shared" si="876"/>
        <v>70</v>
      </c>
      <c r="BT176" s="533">
        <f t="shared" si="877"/>
        <v>2</v>
      </c>
      <c r="BU176" s="533">
        <f t="shared" si="878"/>
        <v>1</v>
      </c>
      <c r="BV176" s="533">
        <f t="shared" si="879"/>
        <v>3</v>
      </c>
      <c r="BW176" s="536">
        <f t="shared" si="880"/>
        <v>181</v>
      </c>
      <c r="BX176" s="536">
        <f t="shared" si="881"/>
        <v>77</v>
      </c>
      <c r="BY176" s="536">
        <f t="shared" si="882"/>
        <v>258</v>
      </c>
      <c r="BZ176" t="s">
        <v>74</v>
      </c>
      <c r="CA176" s="544">
        <f t="shared" si="883"/>
        <v>4</v>
      </c>
      <c r="CB176" s="544">
        <f t="shared" si="884"/>
        <v>6</v>
      </c>
      <c r="CC176" s="544">
        <f t="shared" si="885"/>
        <v>10</v>
      </c>
      <c r="CD176" s="544">
        <f t="shared" si="886"/>
        <v>4</v>
      </c>
      <c r="CE176" s="544">
        <f t="shared" si="887"/>
        <v>2</v>
      </c>
      <c r="CF176" s="544">
        <f t="shared" si="888"/>
        <v>6</v>
      </c>
    </row>
    <row r="177" spans="1:84" s="430" customFormat="1">
      <c r="A177" s="424"/>
      <c r="B177" s="425"/>
      <c r="C177" s="425"/>
      <c r="D177" s="425"/>
      <c r="E177" s="431"/>
      <c r="F177" s="592"/>
      <c r="G177" s="428"/>
      <c r="H177" s="428"/>
      <c r="I177" s="429"/>
      <c r="J177" s="428"/>
      <c r="K177" s="428"/>
      <c r="L177" s="429"/>
      <c r="M177" s="428"/>
      <c r="N177" s="428"/>
      <c r="O177" s="429"/>
      <c r="P177" s="428"/>
      <c r="Q177" s="428"/>
      <c r="R177" s="429"/>
      <c r="S177" s="500"/>
      <c r="T177" s="429"/>
      <c r="U177" s="429"/>
      <c r="V177" s="429"/>
      <c r="W177" s="429"/>
      <c r="X177" s="429"/>
      <c r="Y177" s="429"/>
      <c r="Z177" s="429"/>
      <c r="AA177" s="429"/>
      <c r="AB177" s="429"/>
      <c r="AC177" s="429"/>
      <c r="AD177" s="429"/>
      <c r="AE177" s="429"/>
      <c r="AF177" s="500"/>
      <c r="AG177" s="429"/>
      <c r="AH177" s="429"/>
      <c r="AI177" s="429"/>
      <c r="AJ177" s="429"/>
      <c r="AK177" s="429"/>
      <c r="AL177" s="429"/>
      <c r="AM177" s="429"/>
      <c r="AN177" s="429"/>
      <c r="AO177" s="429"/>
      <c r="AP177" s="429"/>
      <c r="AQ177" s="429"/>
      <c r="AR177" s="429"/>
      <c r="AS177" s="500"/>
      <c r="AT177" s="429"/>
      <c r="AU177" s="429"/>
      <c r="AV177" s="429"/>
      <c r="AW177" s="567"/>
      <c r="AX177" s="567"/>
      <c r="AY177" s="567"/>
      <c r="AZ177" s="428"/>
      <c r="BA177" s="428"/>
      <c r="BB177" s="428"/>
      <c r="BC177" s="429"/>
      <c r="BD177" s="429"/>
      <c r="BE177" s="429"/>
      <c r="BF177" s="524"/>
      <c r="BG177" s="605"/>
      <c r="BH177" s="533"/>
      <c r="BI177" s="533"/>
      <c r="BJ177" s="533"/>
      <c r="BK177" s="533"/>
      <c r="BL177" s="533"/>
      <c r="BM177" s="533"/>
      <c r="BN177" s="533"/>
      <c r="BO177" s="533"/>
      <c r="BP177" s="533"/>
      <c r="BQ177" s="533"/>
      <c r="BR177" s="533"/>
      <c r="BS177" s="533"/>
      <c r="BT177" s="533"/>
      <c r="BU177" s="533"/>
      <c r="BV177" s="533"/>
      <c r="BW177" s="533"/>
      <c r="BX177" s="533"/>
      <c r="BY177" s="533"/>
      <c r="CA177" s="557"/>
      <c r="CB177" s="557"/>
      <c r="CC177" s="557"/>
      <c r="CD177" s="557"/>
      <c r="CE177" s="557"/>
      <c r="CF177" s="557"/>
    </row>
    <row r="178" spans="1:84" s="430" customFormat="1" ht="25.5">
      <c r="A178" s="424" t="s">
        <v>75</v>
      </c>
      <c r="B178" s="425" t="s">
        <v>951</v>
      </c>
      <c r="C178" s="425"/>
      <c r="D178" s="425"/>
      <c r="E178" s="426" t="s">
        <v>76</v>
      </c>
      <c r="F178" s="592"/>
      <c r="G178" s="428"/>
      <c r="H178" s="428" t="s">
        <v>74</v>
      </c>
      <c r="I178" s="429"/>
      <c r="J178" s="428"/>
      <c r="K178" s="428"/>
      <c r="L178" s="429"/>
      <c r="M178" s="428"/>
      <c r="N178" s="428"/>
      <c r="O178" s="429"/>
      <c r="P178" s="428"/>
      <c r="Q178" s="428"/>
      <c r="R178" s="429"/>
      <c r="S178" s="500"/>
      <c r="T178" s="429"/>
      <c r="U178" s="429"/>
      <c r="V178" s="429"/>
      <c r="W178" s="429"/>
      <c r="X178" s="429"/>
      <c r="Y178" s="429"/>
      <c r="Z178" s="429"/>
      <c r="AA178" s="429"/>
      <c r="AB178" s="429"/>
      <c r="AC178" s="429"/>
      <c r="AD178" s="429"/>
      <c r="AE178" s="429"/>
      <c r="AF178" s="500"/>
      <c r="AG178" s="429"/>
      <c r="AH178" s="429"/>
      <c r="AI178" s="429"/>
      <c r="AJ178" s="429"/>
      <c r="AK178" s="429"/>
      <c r="AL178" s="429"/>
      <c r="AM178" s="429"/>
      <c r="AN178" s="429"/>
      <c r="AO178" s="429"/>
      <c r="AP178" s="429"/>
      <c r="AQ178" s="429"/>
      <c r="AR178" s="429"/>
      <c r="AS178" s="500"/>
      <c r="AT178" s="429"/>
      <c r="AU178" s="429"/>
      <c r="AV178" s="429"/>
      <c r="AW178" s="567"/>
      <c r="AX178" s="567"/>
      <c r="AY178" s="567"/>
      <c r="AZ178" s="428"/>
      <c r="BA178" s="428"/>
      <c r="BB178" s="428"/>
      <c r="BC178" s="429"/>
      <c r="BD178" s="429" t="s">
        <v>74</v>
      </c>
      <c r="BE178" s="429"/>
      <c r="BF178" s="524"/>
      <c r="BG178" s="605"/>
      <c r="BH178" s="533"/>
      <c r="BI178" s="533"/>
      <c r="BJ178" s="533"/>
      <c r="BK178" s="533"/>
      <c r="BL178" s="533"/>
      <c r="BM178" s="533"/>
      <c r="BN178" s="533"/>
      <c r="BO178" s="533"/>
      <c r="BP178" s="533"/>
      <c r="BQ178" s="533"/>
      <c r="BR178" s="533"/>
      <c r="BS178" s="533"/>
      <c r="BT178" s="533"/>
      <c r="BU178" s="533"/>
      <c r="BV178" s="533"/>
      <c r="BW178" s="533"/>
      <c r="BX178" s="533"/>
      <c r="BY178" s="533"/>
      <c r="CA178" s="557"/>
      <c r="CB178" s="557"/>
      <c r="CC178" s="557"/>
      <c r="CD178" s="557"/>
      <c r="CE178" s="557"/>
      <c r="CF178" s="557"/>
    </row>
    <row r="179" spans="1:84" s="430" customFormat="1">
      <c r="A179" s="424"/>
      <c r="B179" s="425"/>
      <c r="C179" s="425"/>
      <c r="D179" s="425"/>
      <c r="E179" s="431" t="s">
        <v>77</v>
      </c>
      <c r="F179" s="592">
        <v>230</v>
      </c>
      <c r="G179" s="159">
        <f>151-T179-AG179</f>
        <v>112</v>
      </c>
      <c r="H179" s="159">
        <f>21-U179-AH179</f>
        <v>14</v>
      </c>
      <c r="I179" s="275">
        <f>SUM(G179:H179)</f>
        <v>126</v>
      </c>
      <c r="J179" s="159">
        <v>33</v>
      </c>
      <c r="K179" s="159">
        <f>7-AK179</f>
        <v>6</v>
      </c>
      <c r="L179" s="275">
        <f>SUM(J179:K179)</f>
        <v>39</v>
      </c>
      <c r="M179" s="159">
        <f>16-AM179</f>
        <v>15</v>
      </c>
      <c r="N179" s="159">
        <v>3</v>
      </c>
      <c r="O179" s="275">
        <f>SUM(M179:N179)</f>
        <v>18</v>
      </c>
      <c r="P179" s="159">
        <f>56-1</f>
        <v>55</v>
      </c>
      <c r="Q179" s="159">
        <f>13-2</f>
        <v>11</v>
      </c>
      <c r="R179" s="275">
        <f>SUM(P179:Q179)</f>
        <v>66</v>
      </c>
      <c r="S179" s="500"/>
      <c r="T179" s="275">
        <v>35</v>
      </c>
      <c r="U179" s="275">
        <v>4</v>
      </c>
      <c r="V179" s="275">
        <f>SUM(T179:U179)</f>
        <v>39</v>
      </c>
      <c r="W179" s="275">
        <v>0</v>
      </c>
      <c r="X179" s="275">
        <v>0</v>
      </c>
      <c r="Y179" s="275">
        <f>SUM(W179:X179)</f>
        <v>0</v>
      </c>
      <c r="Z179" s="275">
        <v>0</v>
      </c>
      <c r="AA179" s="275">
        <v>0</v>
      </c>
      <c r="AB179" s="275">
        <f>SUM(Z179:AA179)</f>
        <v>0</v>
      </c>
      <c r="AC179" s="275">
        <v>0</v>
      </c>
      <c r="AD179" s="275">
        <v>0</v>
      </c>
      <c r="AE179" s="275">
        <f>SUM(AC179:AD179)</f>
        <v>0</v>
      </c>
      <c r="AF179" s="500"/>
      <c r="AG179" s="275">
        <v>4</v>
      </c>
      <c r="AH179" s="275">
        <v>3</v>
      </c>
      <c r="AI179" s="275">
        <f>SUM(AG179:AH179)</f>
        <v>7</v>
      </c>
      <c r="AJ179" s="275">
        <v>0</v>
      </c>
      <c r="AK179" s="275">
        <v>1</v>
      </c>
      <c r="AL179" s="275">
        <f>SUM(AJ179:AK179)</f>
        <v>1</v>
      </c>
      <c r="AM179" s="275">
        <v>1</v>
      </c>
      <c r="AN179" s="275">
        <v>0</v>
      </c>
      <c r="AO179" s="275">
        <f>SUM(AM179:AN179)</f>
        <v>1</v>
      </c>
      <c r="AP179" s="275">
        <v>1</v>
      </c>
      <c r="AQ179" s="275">
        <v>2</v>
      </c>
      <c r="AR179" s="275">
        <f>SUM(AP179:AQ179)</f>
        <v>3</v>
      </c>
      <c r="AS179" s="500"/>
      <c r="AT179" s="275"/>
      <c r="AU179" s="275"/>
      <c r="AV179" s="277">
        <f>SUM(AT179:AU179)</f>
        <v>0</v>
      </c>
      <c r="AW179" s="567">
        <f t="shared" ref="AW179:AW181" si="890">SUM(G179,J179,M179,P179,T179,W179,Z179,AC179,AG179,AJ179,AM179,AP179,AT179)</f>
        <v>256</v>
      </c>
      <c r="AX179" s="567">
        <f t="shared" ref="AX179:AX181" si="891">SUM(H179,K179,N179,Q179,U179,X179,AA179,AD179,AH179,AK179,AN179,AQ179,AU179)</f>
        <v>44</v>
      </c>
      <c r="AY179" s="567">
        <f t="shared" ref="AY179:AY181" si="892">SUM(I179,L179,O179,R179,V179,Y179,AB179,AE179,AI179,AL179,AO179,AR179,AV179)</f>
        <v>300</v>
      </c>
      <c r="AZ179" s="159">
        <v>5</v>
      </c>
      <c r="BA179" s="159">
        <v>1</v>
      </c>
      <c r="BB179" s="275">
        <f>SUM(AZ179:BA179)</f>
        <v>6</v>
      </c>
      <c r="BC179" s="275">
        <v>6</v>
      </c>
      <c r="BD179" s="275">
        <v>1</v>
      </c>
      <c r="BE179" s="275">
        <f>SUM(BC179:BD179)</f>
        <v>7</v>
      </c>
      <c r="BF179" s="524"/>
      <c r="BG179" s="605">
        <f>SUM(F179,S179,AF179,AS179)</f>
        <v>230</v>
      </c>
      <c r="BH179" s="533">
        <f>SUM(G179,T179,AG179)</f>
        <v>151</v>
      </c>
      <c r="BI179" s="533">
        <f t="shared" ref="BI179:BI184" si="893">SUM(H179,U179,AH179)</f>
        <v>21</v>
      </c>
      <c r="BJ179" s="533">
        <f t="shared" ref="BJ179:BJ184" si="894">SUM(I179,V179,AI179)</f>
        <v>172</v>
      </c>
      <c r="BK179" s="533">
        <f t="shared" ref="BK179:BK184" si="895">SUM(J179,W179,AJ179)</f>
        <v>33</v>
      </c>
      <c r="BL179" s="533">
        <f t="shared" ref="BL179:BL184" si="896">SUM(K179,X179,AK179)</f>
        <v>7</v>
      </c>
      <c r="BM179" s="533">
        <f t="shared" ref="BM179:BM184" si="897">SUM(L179,Y179,AL179)</f>
        <v>40</v>
      </c>
      <c r="BN179" s="533">
        <f>SUM(M179,Z179,AM179)</f>
        <v>16</v>
      </c>
      <c r="BO179" s="533">
        <f t="shared" ref="BO179:BO184" si="898">SUM(N179,AA179,AN179)</f>
        <v>3</v>
      </c>
      <c r="BP179" s="533">
        <f t="shared" ref="BP179:BP184" si="899">SUM(O179,AB179,AO179)</f>
        <v>19</v>
      </c>
      <c r="BQ179" s="533">
        <f t="shared" ref="BQ179:BQ184" si="900">SUM(P179,AC179,AP179)</f>
        <v>56</v>
      </c>
      <c r="BR179" s="533">
        <f t="shared" ref="BR179:BR184" si="901">SUM(Q179,AD179,AQ179)</f>
        <v>13</v>
      </c>
      <c r="BS179" s="533">
        <f t="shared" ref="BS179:BS184" si="902">SUM(R179,AE179,AR179)</f>
        <v>69</v>
      </c>
      <c r="BT179" s="533">
        <f>AT179</f>
        <v>0</v>
      </c>
      <c r="BU179" s="533">
        <f t="shared" ref="BU179:BU184" si="903">AU179</f>
        <v>0</v>
      </c>
      <c r="BV179" s="533">
        <f t="shared" ref="BV179:BV184" si="904">AV179</f>
        <v>0</v>
      </c>
      <c r="BW179" s="536">
        <f>SUM(BH179,BK179,BN179,BQ179,BT179)</f>
        <v>256</v>
      </c>
      <c r="BX179" s="536">
        <f t="shared" ref="BX179:BX184" si="905">SUM(BI179,BL179,BO179,BR179,BU179)</f>
        <v>44</v>
      </c>
      <c r="BY179" s="536">
        <f t="shared" ref="BY179:BY184" si="906">SUM(BJ179,BM179,BP179,BS179,BV179)</f>
        <v>300</v>
      </c>
      <c r="BZ179" t="s">
        <v>74</v>
      </c>
      <c r="CA179" s="544">
        <f>AZ179</f>
        <v>5</v>
      </c>
      <c r="CB179" s="544">
        <f t="shared" ref="CB179:CB184" si="907">BA179</f>
        <v>1</v>
      </c>
      <c r="CC179" s="544">
        <f t="shared" ref="CC179:CC184" si="908">BB179</f>
        <v>6</v>
      </c>
      <c r="CD179" s="544">
        <f>BC179</f>
        <v>6</v>
      </c>
      <c r="CE179" s="544">
        <f t="shared" ref="CE179:CE184" si="909">BD179</f>
        <v>1</v>
      </c>
      <c r="CF179" s="544">
        <f t="shared" ref="CF179:CF184" si="910">BE179</f>
        <v>7</v>
      </c>
    </row>
    <row r="180" spans="1:84">
      <c r="A180" s="149"/>
      <c r="B180" s="151"/>
      <c r="C180" s="151"/>
      <c r="D180" s="151"/>
      <c r="E180" s="288" t="s">
        <v>78</v>
      </c>
      <c r="F180" s="592">
        <v>384</v>
      </c>
      <c r="G180" s="159">
        <f>94-T180-AG180</f>
        <v>55</v>
      </c>
      <c r="H180" s="159">
        <f>11-U180-AH180</f>
        <v>6</v>
      </c>
      <c r="I180" s="275">
        <f>SUM(G180:H180)</f>
        <v>61</v>
      </c>
      <c r="J180" s="159">
        <f>21-AJ180</f>
        <v>17</v>
      </c>
      <c r="K180" s="159">
        <v>1</v>
      </c>
      <c r="L180" s="275">
        <f>SUM(J180:K180)</f>
        <v>18</v>
      </c>
      <c r="M180" s="159">
        <f>11-AM180</f>
        <v>10</v>
      </c>
      <c r="N180" s="159">
        <f>1-AN180</f>
        <v>0</v>
      </c>
      <c r="O180" s="275">
        <f>SUM(M180:N180)</f>
        <v>10</v>
      </c>
      <c r="P180" s="159">
        <f>58-4</f>
        <v>54</v>
      </c>
      <c r="Q180" s="159">
        <f>9-1</f>
        <v>8</v>
      </c>
      <c r="R180" s="275">
        <f>SUM(P180:Q180)</f>
        <v>62</v>
      </c>
      <c r="S180" s="500"/>
      <c r="T180" s="275">
        <v>32</v>
      </c>
      <c r="U180" s="275">
        <v>3</v>
      </c>
      <c r="V180" s="275">
        <f>SUM(T180:U180)</f>
        <v>35</v>
      </c>
      <c r="W180" s="275">
        <v>0</v>
      </c>
      <c r="X180" s="275">
        <v>0</v>
      </c>
      <c r="Y180" s="275">
        <f>SUM(W180:X180)</f>
        <v>0</v>
      </c>
      <c r="Z180" s="275">
        <v>0</v>
      </c>
      <c r="AA180" s="275">
        <v>0</v>
      </c>
      <c r="AB180" s="275">
        <f>SUM(Z180:AA180)</f>
        <v>0</v>
      </c>
      <c r="AC180" s="275">
        <v>0</v>
      </c>
      <c r="AD180" s="275">
        <v>0</v>
      </c>
      <c r="AE180" s="275">
        <f>SUM(AC180:AD180)</f>
        <v>0</v>
      </c>
      <c r="AF180" s="500"/>
      <c r="AG180" s="275">
        <v>7</v>
      </c>
      <c r="AH180" s="275">
        <v>2</v>
      </c>
      <c r="AI180" s="275">
        <f>SUM(AG180:AH180)</f>
        <v>9</v>
      </c>
      <c r="AJ180" s="275">
        <v>4</v>
      </c>
      <c r="AK180" s="275">
        <v>0</v>
      </c>
      <c r="AL180" s="275">
        <f>SUM(AJ180:AK180)</f>
        <v>4</v>
      </c>
      <c r="AM180" s="275">
        <v>1</v>
      </c>
      <c r="AN180" s="275">
        <v>1</v>
      </c>
      <c r="AO180" s="275">
        <f>SUM(AM180:AN180)</f>
        <v>2</v>
      </c>
      <c r="AP180" s="275">
        <v>4</v>
      </c>
      <c r="AQ180" s="275">
        <v>1</v>
      </c>
      <c r="AR180" s="275">
        <f>SUM(AP180:AQ180)</f>
        <v>5</v>
      </c>
      <c r="AS180" s="500"/>
      <c r="AT180" s="275"/>
      <c r="AU180" s="275"/>
      <c r="AV180" s="277">
        <f>SUM(AT180:AU180)</f>
        <v>0</v>
      </c>
      <c r="AW180" s="567">
        <f t="shared" si="890"/>
        <v>184</v>
      </c>
      <c r="AX180" s="567">
        <f t="shared" si="891"/>
        <v>22</v>
      </c>
      <c r="AY180" s="567">
        <f t="shared" si="892"/>
        <v>206</v>
      </c>
      <c r="AZ180" s="159">
        <v>8</v>
      </c>
      <c r="BA180" s="159">
        <v>3</v>
      </c>
      <c r="BB180" s="275">
        <f>SUM(AZ180:BA180)</f>
        <v>11</v>
      </c>
      <c r="BC180" s="275">
        <v>5</v>
      </c>
      <c r="BD180" s="275">
        <v>1</v>
      </c>
      <c r="BE180" s="275">
        <f>SUM(BC180:BD180)</f>
        <v>6</v>
      </c>
      <c r="BF180" s="521"/>
      <c r="BG180" s="605">
        <f>SUM(F180,S180,AF180,AS180)</f>
        <v>384</v>
      </c>
      <c r="BH180" s="533">
        <f>SUM(G180,T180,AG180)</f>
        <v>94</v>
      </c>
      <c r="BI180" s="533">
        <f t="shared" si="893"/>
        <v>11</v>
      </c>
      <c r="BJ180" s="533">
        <f t="shared" si="894"/>
        <v>105</v>
      </c>
      <c r="BK180" s="533">
        <f t="shared" si="895"/>
        <v>21</v>
      </c>
      <c r="BL180" s="533">
        <f t="shared" si="896"/>
        <v>1</v>
      </c>
      <c r="BM180" s="533">
        <f t="shared" si="897"/>
        <v>22</v>
      </c>
      <c r="BN180" s="533">
        <f>SUM(M180,Z180,AM180)</f>
        <v>11</v>
      </c>
      <c r="BO180" s="533">
        <f t="shared" si="898"/>
        <v>1</v>
      </c>
      <c r="BP180" s="533">
        <f t="shared" si="899"/>
        <v>12</v>
      </c>
      <c r="BQ180" s="533">
        <f t="shared" si="900"/>
        <v>58</v>
      </c>
      <c r="BR180" s="533">
        <f t="shared" si="901"/>
        <v>9</v>
      </c>
      <c r="BS180" s="533">
        <f t="shared" si="902"/>
        <v>67</v>
      </c>
      <c r="BT180" s="533">
        <f>AT180</f>
        <v>0</v>
      </c>
      <c r="BU180" s="533">
        <f t="shared" si="903"/>
        <v>0</v>
      </c>
      <c r="BV180" s="533">
        <f t="shared" si="904"/>
        <v>0</v>
      </c>
      <c r="BW180" s="536">
        <f>SUM(BH180,BK180,BN180,BQ180,BT180)</f>
        <v>184</v>
      </c>
      <c r="BX180" s="536">
        <f t="shared" si="905"/>
        <v>22</v>
      </c>
      <c r="BY180" s="536">
        <f t="shared" si="906"/>
        <v>206</v>
      </c>
      <c r="BZ180" t="s">
        <v>74</v>
      </c>
      <c r="CA180" s="544">
        <f>AZ180</f>
        <v>8</v>
      </c>
      <c r="CB180" s="544">
        <f t="shared" si="907"/>
        <v>3</v>
      </c>
      <c r="CC180" s="544">
        <f t="shared" si="908"/>
        <v>11</v>
      </c>
      <c r="CD180" s="544">
        <f>BC180</f>
        <v>5</v>
      </c>
      <c r="CE180" s="544">
        <f t="shared" si="909"/>
        <v>1</v>
      </c>
      <c r="CF180" s="544">
        <f t="shared" si="910"/>
        <v>6</v>
      </c>
    </row>
    <row r="181" spans="1:84">
      <c r="A181" s="149"/>
      <c r="B181" s="151"/>
      <c r="C181" s="151"/>
      <c r="D181" s="151"/>
      <c r="E181" s="288" t="s">
        <v>79</v>
      </c>
      <c r="F181" s="592">
        <v>384</v>
      </c>
      <c r="G181" s="159">
        <f>123-T181-AG181</f>
        <v>92</v>
      </c>
      <c r="H181" s="159">
        <f>29-U181-AH181</f>
        <v>9</v>
      </c>
      <c r="I181" s="275">
        <f>SUM(G181:H181)</f>
        <v>101</v>
      </c>
      <c r="J181" s="159">
        <v>29</v>
      </c>
      <c r="K181" s="159">
        <v>9</v>
      </c>
      <c r="L181" s="275">
        <f>SUM(J181:K181)</f>
        <v>38</v>
      </c>
      <c r="M181" s="159">
        <v>16</v>
      </c>
      <c r="N181" s="159">
        <v>5</v>
      </c>
      <c r="O181" s="275">
        <f>SUM(M181:N181)</f>
        <v>21</v>
      </c>
      <c r="P181" s="159">
        <f>63-2</f>
        <v>61</v>
      </c>
      <c r="Q181" s="159">
        <f>26-1</f>
        <v>25</v>
      </c>
      <c r="R181" s="275">
        <f>SUM(P181:Q181)</f>
        <v>86</v>
      </c>
      <c r="S181" s="500"/>
      <c r="T181" s="275">
        <v>20</v>
      </c>
      <c r="U181" s="275">
        <v>14</v>
      </c>
      <c r="V181" s="275">
        <f>SUM(T181:U181)</f>
        <v>34</v>
      </c>
      <c r="W181" s="275">
        <v>0</v>
      </c>
      <c r="X181" s="275">
        <v>0</v>
      </c>
      <c r="Y181" s="275">
        <f>SUM(W181:X181)</f>
        <v>0</v>
      </c>
      <c r="Z181" s="275">
        <v>0</v>
      </c>
      <c r="AA181" s="275">
        <v>0</v>
      </c>
      <c r="AB181" s="275">
        <f>SUM(Z181:AA181)</f>
        <v>0</v>
      </c>
      <c r="AC181" s="275">
        <v>0</v>
      </c>
      <c r="AD181" s="275">
        <v>0</v>
      </c>
      <c r="AE181" s="275">
        <f>SUM(AC181:AD181)</f>
        <v>0</v>
      </c>
      <c r="AF181" s="500"/>
      <c r="AG181" s="275">
        <v>11</v>
      </c>
      <c r="AH181" s="275">
        <v>6</v>
      </c>
      <c r="AI181" s="275">
        <f>SUM(AG181:AH181)</f>
        <v>17</v>
      </c>
      <c r="AJ181" s="275">
        <v>0</v>
      </c>
      <c r="AK181" s="275">
        <v>0</v>
      </c>
      <c r="AL181" s="275">
        <f>SUM(AJ181:AK181)</f>
        <v>0</v>
      </c>
      <c r="AM181" s="275">
        <v>0</v>
      </c>
      <c r="AN181" s="275">
        <v>0</v>
      </c>
      <c r="AO181" s="275">
        <f>SUM(AM181:AN181)</f>
        <v>0</v>
      </c>
      <c r="AP181" s="275">
        <v>2</v>
      </c>
      <c r="AQ181" s="275">
        <v>1</v>
      </c>
      <c r="AR181" s="275">
        <f>SUM(AP181:AQ181)</f>
        <v>3</v>
      </c>
      <c r="AS181" s="500"/>
      <c r="AT181" s="275"/>
      <c r="AU181" s="275"/>
      <c r="AV181" s="277">
        <f>SUM(AT181:AU181)</f>
        <v>0</v>
      </c>
      <c r="AW181" s="567">
        <f t="shared" si="890"/>
        <v>231</v>
      </c>
      <c r="AX181" s="567">
        <f t="shared" si="891"/>
        <v>69</v>
      </c>
      <c r="AY181" s="567">
        <f t="shared" si="892"/>
        <v>300</v>
      </c>
      <c r="AZ181" s="159">
        <v>8</v>
      </c>
      <c r="BA181" s="159">
        <v>3</v>
      </c>
      <c r="BB181" s="275">
        <f>SUM(AZ181:BA181)</f>
        <v>11</v>
      </c>
      <c r="BC181" s="275">
        <v>2</v>
      </c>
      <c r="BD181" s="275">
        <v>2</v>
      </c>
      <c r="BE181" s="275">
        <f>SUM(BC181:BD181)</f>
        <v>4</v>
      </c>
      <c r="BF181" s="521"/>
      <c r="BG181" s="605">
        <f>SUM(F181,S181,AF181,AS181)</f>
        <v>384</v>
      </c>
      <c r="BH181" s="533">
        <f>SUM(G181,T181,AG181)</f>
        <v>123</v>
      </c>
      <c r="BI181" s="533">
        <f t="shared" si="893"/>
        <v>29</v>
      </c>
      <c r="BJ181" s="533">
        <f t="shared" si="894"/>
        <v>152</v>
      </c>
      <c r="BK181" s="533">
        <f t="shared" si="895"/>
        <v>29</v>
      </c>
      <c r="BL181" s="533">
        <f t="shared" si="896"/>
        <v>9</v>
      </c>
      <c r="BM181" s="533">
        <f t="shared" si="897"/>
        <v>38</v>
      </c>
      <c r="BN181" s="533">
        <f>SUM(M181,Z181,AM181)</f>
        <v>16</v>
      </c>
      <c r="BO181" s="533">
        <f t="shared" si="898"/>
        <v>5</v>
      </c>
      <c r="BP181" s="533">
        <f t="shared" si="899"/>
        <v>21</v>
      </c>
      <c r="BQ181" s="533">
        <f t="shared" si="900"/>
        <v>63</v>
      </c>
      <c r="BR181" s="533">
        <f t="shared" si="901"/>
        <v>26</v>
      </c>
      <c r="BS181" s="533">
        <f t="shared" si="902"/>
        <v>89</v>
      </c>
      <c r="BT181" s="533">
        <f>AT181</f>
        <v>0</v>
      </c>
      <c r="BU181" s="533">
        <f t="shared" si="903"/>
        <v>0</v>
      </c>
      <c r="BV181" s="533">
        <f t="shared" si="904"/>
        <v>0</v>
      </c>
      <c r="BW181" s="536">
        <f>SUM(BH181,BK181,BN181,BQ181,BT181)</f>
        <v>231</v>
      </c>
      <c r="BX181" s="536">
        <f t="shared" si="905"/>
        <v>69</v>
      </c>
      <c r="BY181" s="536">
        <f t="shared" si="906"/>
        <v>300</v>
      </c>
      <c r="BZ181" t="s">
        <v>74</v>
      </c>
      <c r="CA181" s="544">
        <f>AZ181</f>
        <v>8</v>
      </c>
      <c r="CB181" s="544">
        <f t="shared" si="907"/>
        <v>3</v>
      </c>
      <c r="CC181" s="544">
        <f t="shared" si="908"/>
        <v>11</v>
      </c>
      <c r="CD181" s="544">
        <f>BC181</f>
        <v>2</v>
      </c>
      <c r="CE181" s="544">
        <f t="shared" si="909"/>
        <v>2</v>
      </c>
      <c r="CF181" s="544">
        <f t="shared" si="910"/>
        <v>4</v>
      </c>
    </row>
    <row r="182" spans="1:84">
      <c r="A182" s="149"/>
      <c r="B182" s="151"/>
      <c r="C182" s="151"/>
      <c r="D182" s="151"/>
      <c r="E182" s="288"/>
      <c r="F182" s="592"/>
      <c r="G182" s="159"/>
      <c r="H182" s="159"/>
      <c r="I182" s="275"/>
      <c r="J182" s="159"/>
      <c r="K182" s="159"/>
      <c r="L182" s="275"/>
      <c r="M182" s="159"/>
      <c r="N182" s="159"/>
      <c r="O182" s="275"/>
      <c r="P182" s="159"/>
      <c r="Q182" s="159"/>
      <c r="R182" s="275"/>
      <c r="S182" s="500"/>
      <c r="T182" s="275"/>
      <c r="U182" s="275"/>
      <c r="V182" s="275"/>
      <c r="W182" s="275"/>
      <c r="X182" s="275"/>
      <c r="Y182" s="275"/>
      <c r="Z182" s="275"/>
      <c r="AA182" s="275"/>
      <c r="AB182" s="275"/>
      <c r="AC182" s="275"/>
      <c r="AD182" s="275"/>
      <c r="AE182" s="275"/>
      <c r="AF182" s="500"/>
      <c r="AG182" s="275"/>
      <c r="AH182" s="275"/>
      <c r="AI182" s="275"/>
      <c r="AJ182" s="275"/>
      <c r="AK182" s="275"/>
      <c r="AL182" s="275"/>
      <c r="AM182" s="275"/>
      <c r="AN182" s="275"/>
      <c r="AO182" s="275"/>
      <c r="AP182" s="275"/>
      <c r="AQ182" s="275"/>
      <c r="AR182" s="275"/>
      <c r="AS182" s="500"/>
      <c r="AT182" s="275"/>
      <c r="AU182" s="275"/>
      <c r="AV182" s="277"/>
      <c r="AW182" s="567"/>
      <c r="AX182" s="567"/>
      <c r="AY182" s="567"/>
      <c r="AZ182" s="159"/>
      <c r="BA182" s="159"/>
      <c r="BB182" s="275"/>
      <c r="BC182" s="275"/>
      <c r="BD182" s="275"/>
      <c r="BE182" s="275"/>
      <c r="BF182" s="521"/>
      <c r="BW182" s="536"/>
      <c r="BX182" s="536"/>
      <c r="BY182" s="536"/>
      <c r="CA182" s="623"/>
      <c r="CB182" s="623"/>
      <c r="CC182" s="623"/>
      <c r="CD182" s="623"/>
      <c r="CE182" s="623"/>
      <c r="CF182" s="623"/>
    </row>
    <row r="183" spans="1:84">
      <c r="A183" s="149"/>
      <c r="B183" s="151"/>
      <c r="C183" s="151"/>
      <c r="D183" s="151"/>
      <c r="E183" s="288"/>
      <c r="F183" s="592"/>
      <c r="G183" s="159"/>
      <c r="H183" s="159"/>
      <c r="I183" s="275"/>
      <c r="J183" s="159"/>
      <c r="K183" s="159"/>
      <c r="L183" s="275"/>
      <c r="M183" s="159"/>
      <c r="N183" s="159"/>
      <c r="O183" s="275"/>
      <c r="P183" s="159"/>
      <c r="Q183" s="159"/>
      <c r="R183" s="275"/>
      <c r="S183" s="500"/>
      <c r="T183" s="275"/>
      <c r="U183" s="275"/>
      <c r="V183" s="275"/>
      <c r="W183" s="275"/>
      <c r="X183" s="275"/>
      <c r="Y183" s="275"/>
      <c r="Z183" s="275"/>
      <c r="AA183" s="275"/>
      <c r="AB183" s="275"/>
      <c r="AC183" s="275"/>
      <c r="AD183" s="275"/>
      <c r="AE183" s="275"/>
      <c r="AF183" s="500"/>
      <c r="AG183" s="275"/>
      <c r="AH183" s="275"/>
      <c r="AI183" s="275"/>
      <c r="AJ183" s="275"/>
      <c r="AK183" s="275"/>
      <c r="AL183" s="275"/>
      <c r="AM183" s="275"/>
      <c r="AN183" s="275"/>
      <c r="AO183" s="275"/>
      <c r="AP183" s="275"/>
      <c r="AQ183" s="275"/>
      <c r="AR183" s="275"/>
      <c r="AS183" s="500"/>
      <c r="AT183" s="275"/>
      <c r="AU183" s="275"/>
      <c r="AV183" s="277"/>
      <c r="AW183" s="567"/>
      <c r="AX183" s="567"/>
      <c r="AY183" s="567"/>
      <c r="AZ183" s="159"/>
      <c r="BA183" s="159"/>
      <c r="BB183" s="275"/>
      <c r="BC183" s="275"/>
      <c r="BD183" s="275"/>
      <c r="BE183" s="275"/>
      <c r="BF183" s="521"/>
      <c r="BW183" s="536"/>
      <c r="BX183" s="536"/>
      <c r="BY183" s="536"/>
      <c r="CA183" s="623"/>
      <c r="CB183" s="623"/>
      <c r="CC183" s="623"/>
      <c r="CD183" s="623"/>
      <c r="CE183" s="623"/>
      <c r="CF183" s="623"/>
    </row>
    <row r="184" spans="1:84">
      <c r="A184" s="149"/>
      <c r="B184" s="151"/>
      <c r="C184" s="151"/>
      <c r="D184" s="151"/>
      <c r="E184" s="375" t="s">
        <v>72</v>
      </c>
      <c r="F184" s="592">
        <f t="shared" ref="F184:AK184" si="911">SUM(F179:F181)</f>
        <v>998</v>
      </c>
      <c r="G184" s="168">
        <f t="shared" si="911"/>
        <v>259</v>
      </c>
      <c r="H184" s="168">
        <f t="shared" si="911"/>
        <v>29</v>
      </c>
      <c r="I184" s="168">
        <f t="shared" si="911"/>
        <v>288</v>
      </c>
      <c r="J184" s="168">
        <f t="shared" si="911"/>
        <v>79</v>
      </c>
      <c r="K184" s="168">
        <f t="shared" si="911"/>
        <v>16</v>
      </c>
      <c r="L184" s="168">
        <f t="shared" si="911"/>
        <v>95</v>
      </c>
      <c r="M184" s="168">
        <f t="shared" si="911"/>
        <v>41</v>
      </c>
      <c r="N184" s="168">
        <f t="shared" si="911"/>
        <v>8</v>
      </c>
      <c r="O184" s="168">
        <f t="shared" si="911"/>
        <v>49</v>
      </c>
      <c r="P184" s="168">
        <f t="shared" si="911"/>
        <v>170</v>
      </c>
      <c r="Q184" s="168">
        <f t="shared" si="911"/>
        <v>44</v>
      </c>
      <c r="R184" s="168">
        <f t="shared" si="911"/>
        <v>214</v>
      </c>
      <c r="S184" s="502">
        <f t="shared" si="911"/>
        <v>0</v>
      </c>
      <c r="T184" s="168">
        <f t="shared" si="911"/>
        <v>87</v>
      </c>
      <c r="U184" s="168">
        <f t="shared" si="911"/>
        <v>21</v>
      </c>
      <c r="V184" s="168">
        <f t="shared" si="911"/>
        <v>108</v>
      </c>
      <c r="W184" s="168">
        <f t="shared" si="911"/>
        <v>0</v>
      </c>
      <c r="X184" s="168">
        <f t="shared" si="911"/>
        <v>0</v>
      </c>
      <c r="Y184" s="168">
        <f t="shared" si="911"/>
        <v>0</v>
      </c>
      <c r="Z184" s="168">
        <f t="shared" si="911"/>
        <v>0</v>
      </c>
      <c r="AA184" s="168">
        <f t="shared" si="911"/>
        <v>0</v>
      </c>
      <c r="AB184" s="168">
        <f t="shared" si="911"/>
        <v>0</v>
      </c>
      <c r="AC184" s="168">
        <f t="shared" si="911"/>
        <v>0</v>
      </c>
      <c r="AD184" s="168">
        <f t="shared" si="911"/>
        <v>0</v>
      </c>
      <c r="AE184" s="168">
        <f t="shared" si="911"/>
        <v>0</v>
      </c>
      <c r="AF184" s="502">
        <f t="shared" si="911"/>
        <v>0</v>
      </c>
      <c r="AG184" s="168">
        <f t="shared" si="911"/>
        <v>22</v>
      </c>
      <c r="AH184" s="168">
        <f t="shared" si="911"/>
        <v>11</v>
      </c>
      <c r="AI184" s="168">
        <f t="shared" si="911"/>
        <v>33</v>
      </c>
      <c r="AJ184" s="168">
        <f t="shared" si="911"/>
        <v>4</v>
      </c>
      <c r="AK184" s="168">
        <f t="shared" si="911"/>
        <v>1</v>
      </c>
      <c r="AL184" s="168">
        <f t="shared" ref="AL184:BE184" si="912">SUM(AL179:AL181)</f>
        <v>5</v>
      </c>
      <c r="AM184" s="168">
        <f t="shared" si="912"/>
        <v>2</v>
      </c>
      <c r="AN184" s="168">
        <f t="shared" si="912"/>
        <v>1</v>
      </c>
      <c r="AO184" s="168">
        <f t="shared" si="912"/>
        <v>3</v>
      </c>
      <c r="AP184" s="168">
        <f t="shared" si="912"/>
        <v>7</v>
      </c>
      <c r="AQ184" s="168">
        <f t="shared" si="912"/>
        <v>4</v>
      </c>
      <c r="AR184" s="168">
        <f t="shared" si="912"/>
        <v>11</v>
      </c>
      <c r="AS184" s="502">
        <f t="shared" si="912"/>
        <v>0</v>
      </c>
      <c r="AT184" s="168">
        <f t="shared" si="912"/>
        <v>0</v>
      </c>
      <c r="AU184" s="168">
        <f t="shared" si="912"/>
        <v>0</v>
      </c>
      <c r="AV184" s="168">
        <f t="shared" si="912"/>
        <v>0</v>
      </c>
      <c r="AW184" s="569">
        <f t="shared" si="912"/>
        <v>671</v>
      </c>
      <c r="AX184" s="569">
        <f t="shared" si="912"/>
        <v>135</v>
      </c>
      <c r="AY184" s="569">
        <f t="shared" si="912"/>
        <v>806</v>
      </c>
      <c r="AZ184" s="168">
        <f t="shared" si="912"/>
        <v>21</v>
      </c>
      <c r="BA184" s="168">
        <f t="shared" si="912"/>
        <v>7</v>
      </c>
      <c r="BB184" s="168">
        <f t="shared" si="912"/>
        <v>28</v>
      </c>
      <c r="BC184" s="168">
        <f t="shared" si="912"/>
        <v>13</v>
      </c>
      <c r="BD184" s="168">
        <f t="shared" si="912"/>
        <v>4</v>
      </c>
      <c r="BE184" s="168">
        <f t="shared" si="912"/>
        <v>17</v>
      </c>
      <c r="BF184" s="523"/>
      <c r="BG184" s="605">
        <f>SUM(F184,S184,AF184,AS184)</f>
        <v>998</v>
      </c>
      <c r="BH184" s="533">
        <f>SUM(G184,T184,AG184)</f>
        <v>368</v>
      </c>
      <c r="BI184" s="533">
        <f t="shared" si="893"/>
        <v>61</v>
      </c>
      <c r="BJ184" s="533">
        <f t="shared" si="894"/>
        <v>429</v>
      </c>
      <c r="BK184" s="533">
        <f t="shared" si="895"/>
        <v>83</v>
      </c>
      <c r="BL184" s="533">
        <f t="shared" si="896"/>
        <v>17</v>
      </c>
      <c r="BM184" s="533">
        <f t="shared" si="897"/>
        <v>100</v>
      </c>
      <c r="BN184" s="533">
        <f>SUM(M184,Z184,AM184)</f>
        <v>43</v>
      </c>
      <c r="BO184" s="533">
        <f t="shared" si="898"/>
        <v>9</v>
      </c>
      <c r="BP184" s="533">
        <f t="shared" si="899"/>
        <v>52</v>
      </c>
      <c r="BQ184" s="533">
        <f t="shared" si="900"/>
        <v>177</v>
      </c>
      <c r="BR184" s="533">
        <f t="shared" si="901"/>
        <v>48</v>
      </c>
      <c r="BS184" s="533">
        <f t="shared" si="902"/>
        <v>225</v>
      </c>
      <c r="BT184" s="533">
        <f>AT184</f>
        <v>0</v>
      </c>
      <c r="BU184" s="533">
        <f t="shared" si="903"/>
        <v>0</v>
      </c>
      <c r="BV184" s="533">
        <f t="shared" si="904"/>
        <v>0</v>
      </c>
      <c r="BW184" s="536">
        <f>SUM(BH184,BK184,BN184,BQ184,BT184)</f>
        <v>671</v>
      </c>
      <c r="BX184" s="536">
        <f t="shared" si="905"/>
        <v>135</v>
      </c>
      <c r="BY184" s="536">
        <f t="shared" si="906"/>
        <v>806</v>
      </c>
      <c r="BZ184" t="s">
        <v>74</v>
      </c>
      <c r="CA184" s="544">
        <f>AZ184</f>
        <v>21</v>
      </c>
      <c r="CB184" s="544">
        <f t="shared" si="907"/>
        <v>7</v>
      </c>
      <c r="CC184" s="544">
        <f t="shared" si="908"/>
        <v>28</v>
      </c>
      <c r="CD184" s="544">
        <f>BC184</f>
        <v>13</v>
      </c>
      <c r="CE184" s="544">
        <f t="shared" si="909"/>
        <v>4</v>
      </c>
      <c r="CF184" s="544">
        <f t="shared" si="910"/>
        <v>17</v>
      </c>
    </row>
    <row r="185" spans="1:84" s="430" customFormat="1" ht="17.25" customHeight="1">
      <c r="A185" s="424" t="s">
        <v>75</v>
      </c>
      <c r="B185" s="425" t="s">
        <v>970</v>
      </c>
      <c r="C185" s="425"/>
      <c r="D185" s="425"/>
      <c r="E185" s="426" t="s">
        <v>76</v>
      </c>
      <c r="F185" s="592"/>
      <c r="G185" s="428"/>
      <c r="H185" s="428"/>
      <c r="I185" s="429"/>
      <c r="J185" s="428"/>
      <c r="K185" s="428"/>
      <c r="L185" s="429"/>
      <c r="M185" s="428"/>
      <c r="N185" s="428"/>
      <c r="O185" s="429"/>
      <c r="P185" s="428"/>
      <c r="Q185" s="428"/>
      <c r="R185" s="429"/>
      <c r="S185" s="500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429"/>
      <c r="AF185" s="500"/>
      <c r="AG185" s="429"/>
      <c r="AH185" s="429"/>
      <c r="AI185" s="429"/>
      <c r="AJ185" s="429"/>
      <c r="AK185" s="429"/>
      <c r="AL185" s="429"/>
      <c r="AM185" s="429"/>
      <c r="AN185" s="429"/>
      <c r="AO185" s="429"/>
      <c r="AP185" s="429"/>
      <c r="AQ185" s="429"/>
      <c r="AR185" s="429"/>
      <c r="AS185" s="500"/>
      <c r="AT185" s="429"/>
      <c r="AU185" s="429"/>
      <c r="AV185" s="429"/>
      <c r="AW185" s="567"/>
      <c r="AX185" s="567"/>
      <c r="AY185" s="567"/>
      <c r="AZ185" s="428"/>
      <c r="BA185" s="428"/>
      <c r="BB185" s="428"/>
      <c r="BC185" s="429"/>
      <c r="BD185" s="429" t="s">
        <v>74</v>
      </c>
      <c r="BE185" s="429"/>
      <c r="BF185" s="524"/>
      <c r="BG185" s="605"/>
      <c r="BH185" s="533"/>
      <c r="BI185" s="533"/>
      <c r="BJ185" s="533"/>
      <c r="BK185" s="533"/>
      <c r="BL185" s="533"/>
      <c r="BM185" s="533"/>
      <c r="BN185" s="533"/>
      <c r="BO185" s="533"/>
      <c r="BP185" s="533"/>
      <c r="BQ185" s="533"/>
      <c r="BR185" s="533"/>
      <c r="BS185" s="533"/>
      <c r="BT185" s="533"/>
      <c r="BU185" s="533"/>
      <c r="BV185" s="533"/>
      <c r="BW185" s="533"/>
      <c r="BX185" s="533"/>
      <c r="BY185" s="533"/>
      <c r="CA185" s="557"/>
      <c r="CB185" s="557"/>
      <c r="CC185" s="557"/>
      <c r="CD185" s="557"/>
      <c r="CE185" s="557"/>
      <c r="CF185" s="557"/>
    </row>
    <row r="186" spans="1:84" s="430" customFormat="1">
      <c r="A186" s="424"/>
      <c r="B186" s="425"/>
      <c r="C186" s="425"/>
      <c r="D186" s="425"/>
      <c r="E186" s="431" t="s">
        <v>77</v>
      </c>
      <c r="F186" s="592">
        <f t="shared" ref="F186:G188" si="913">SUM(F171,F179)</f>
        <v>290</v>
      </c>
      <c r="G186" s="427">
        <f t="shared" si="913"/>
        <v>112</v>
      </c>
      <c r="H186" s="427">
        <f t="shared" ref="H186:L186" si="914">SUM(H171,H179)</f>
        <v>14</v>
      </c>
      <c r="I186" s="427">
        <f t="shared" si="914"/>
        <v>126</v>
      </c>
      <c r="J186" s="427">
        <f t="shared" si="914"/>
        <v>33</v>
      </c>
      <c r="K186" s="427">
        <f t="shared" si="914"/>
        <v>6</v>
      </c>
      <c r="L186" s="427">
        <f t="shared" si="914"/>
        <v>39</v>
      </c>
      <c r="M186" s="427">
        <f t="shared" ref="M186:BE186" si="915">SUM(M171,M179)</f>
        <v>15</v>
      </c>
      <c r="N186" s="427">
        <f t="shared" si="915"/>
        <v>3</v>
      </c>
      <c r="O186" s="427">
        <f t="shared" si="915"/>
        <v>18</v>
      </c>
      <c r="P186" s="427">
        <f t="shared" si="915"/>
        <v>55</v>
      </c>
      <c r="Q186" s="427">
        <f t="shared" si="915"/>
        <v>11</v>
      </c>
      <c r="R186" s="427">
        <f t="shared" si="915"/>
        <v>66</v>
      </c>
      <c r="S186" s="502">
        <f t="shared" si="915"/>
        <v>0</v>
      </c>
      <c r="T186" s="427">
        <f t="shared" si="915"/>
        <v>53</v>
      </c>
      <c r="U186" s="427">
        <f t="shared" si="915"/>
        <v>13</v>
      </c>
      <c r="V186" s="427">
        <f t="shared" si="915"/>
        <v>66</v>
      </c>
      <c r="W186" s="427">
        <f t="shared" si="915"/>
        <v>9</v>
      </c>
      <c r="X186" s="427">
        <f t="shared" si="915"/>
        <v>1</v>
      </c>
      <c r="Y186" s="427">
        <f t="shared" si="915"/>
        <v>10</v>
      </c>
      <c r="Z186" s="427">
        <f t="shared" si="915"/>
        <v>1</v>
      </c>
      <c r="AA186" s="427">
        <f t="shared" si="915"/>
        <v>2</v>
      </c>
      <c r="AB186" s="427">
        <f t="shared" si="915"/>
        <v>3</v>
      </c>
      <c r="AC186" s="427">
        <f t="shared" si="915"/>
        <v>17</v>
      </c>
      <c r="AD186" s="427">
        <f t="shared" si="915"/>
        <v>1</v>
      </c>
      <c r="AE186" s="427">
        <f t="shared" si="915"/>
        <v>18</v>
      </c>
      <c r="AF186" s="502">
        <f t="shared" si="915"/>
        <v>0</v>
      </c>
      <c r="AG186" s="427">
        <f t="shared" si="915"/>
        <v>9</v>
      </c>
      <c r="AH186" s="427">
        <f t="shared" si="915"/>
        <v>7</v>
      </c>
      <c r="AI186" s="427">
        <f t="shared" si="915"/>
        <v>16</v>
      </c>
      <c r="AJ186" s="427">
        <f t="shared" si="915"/>
        <v>0</v>
      </c>
      <c r="AK186" s="427">
        <f t="shared" si="915"/>
        <v>1</v>
      </c>
      <c r="AL186" s="427">
        <f t="shared" si="915"/>
        <v>1</v>
      </c>
      <c r="AM186" s="427">
        <f t="shared" si="915"/>
        <v>1</v>
      </c>
      <c r="AN186" s="427">
        <f t="shared" si="915"/>
        <v>0</v>
      </c>
      <c r="AO186" s="427">
        <f t="shared" si="915"/>
        <v>1</v>
      </c>
      <c r="AP186" s="427">
        <f t="shared" si="915"/>
        <v>1</v>
      </c>
      <c r="AQ186" s="427">
        <f t="shared" si="915"/>
        <v>2</v>
      </c>
      <c r="AR186" s="427">
        <f t="shared" si="915"/>
        <v>3</v>
      </c>
      <c r="AS186" s="502">
        <f t="shared" si="915"/>
        <v>0</v>
      </c>
      <c r="AT186" s="427">
        <f t="shared" si="915"/>
        <v>2</v>
      </c>
      <c r="AU186" s="427">
        <f t="shared" si="915"/>
        <v>0</v>
      </c>
      <c r="AV186" s="427">
        <f t="shared" si="915"/>
        <v>2</v>
      </c>
      <c r="AW186" s="569">
        <f t="shared" si="915"/>
        <v>308</v>
      </c>
      <c r="AX186" s="569">
        <f t="shared" si="915"/>
        <v>61</v>
      </c>
      <c r="AY186" s="569">
        <f t="shared" si="915"/>
        <v>369</v>
      </c>
      <c r="AZ186" s="427">
        <f t="shared" si="915"/>
        <v>7</v>
      </c>
      <c r="BA186" s="427">
        <f t="shared" si="915"/>
        <v>2</v>
      </c>
      <c r="BB186" s="427">
        <f t="shared" si="915"/>
        <v>9</v>
      </c>
      <c r="BC186" s="427">
        <f t="shared" si="915"/>
        <v>7</v>
      </c>
      <c r="BD186" s="427">
        <f t="shared" si="915"/>
        <v>2</v>
      </c>
      <c r="BE186" s="427">
        <f t="shared" si="915"/>
        <v>9</v>
      </c>
      <c r="BF186" s="525"/>
      <c r="BG186" s="605">
        <f t="shared" ref="BG186:BG191" si="916">SUM(F186,S186,AF186,AS186)</f>
        <v>290</v>
      </c>
      <c r="BH186" s="533">
        <f t="shared" ref="BH186:BH191" si="917">SUM(G186,T186,AG186)</f>
        <v>174</v>
      </c>
      <c r="BI186" s="533">
        <f t="shared" ref="BI186:BI191" si="918">SUM(H186,U186,AH186)</f>
        <v>34</v>
      </c>
      <c r="BJ186" s="533">
        <f t="shared" ref="BJ186:BJ191" si="919">SUM(I186,V186,AI186)</f>
        <v>208</v>
      </c>
      <c r="BK186" s="533">
        <f t="shared" ref="BK186:BK191" si="920">SUM(J186,W186,AJ186)</f>
        <v>42</v>
      </c>
      <c r="BL186" s="533">
        <f t="shared" ref="BL186:BL191" si="921">SUM(K186,X186,AK186)</f>
        <v>8</v>
      </c>
      <c r="BM186" s="533">
        <f t="shared" ref="BM186:BM191" si="922">SUM(L186,Y186,AL186)</f>
        <v>50</v>
      </c>
      <c r="BN186" s="533">
        <f t="shared" ref="BN186:BN191" si="923">SUM(M186,Z186,AM186)</f>
        <v>17</v>
      </c>
      <c r="BO186" s="533">
        <f t="shared" ref="BO186:BO191" si="924">SUM(N186,AA186,AN186)</f>
        <v>5</v>
      </c>
      <c r="BP186" s="533">
        <f t="shared" ref="BP186:BP191" si="925">SUM(O186,AB186,AO186)</f>
        <v>22</v>
      </c>
      <c r="BQ186" s="533">
        <f t="shared" ref="BQ186:BQ191" si="926">SUM(P186,AC186,AP186)</f>
        <v>73</v>
      </c>
      <c r="BR186" s="533">
        <f t="shared" ref="BR186:BR191" si="927">SUM(Q186,AD186,AQ186)</f>
        <v>14</v>
      </c>
      <c r="BS186" s="533">
        <f t="shared" ref="BS186:BS191" si="928">SUM(R186,AE186,AR186)</f>
        <v>87</v>
      </c>
      <c r="BT186" s="533">
        <f t="shared" ref="BT186:BT191" si="929">AT186</f>
        <v>2</v>
      </c>
      <c r="BU186" s="533">
        <f t="shared" ref="BU186:BU191" si="930">AU186</f>
        <v>0</v>
      </c>
      <c r="BV186" s="533">
        <f t="shared" ref="BV186:BV191" si="931">AV186</f>
        <v>2</v>
      </c>
      <c r="BW186" s="536">
        <f t="shared" ref="BW186:BW191" si="932">SUM(BH186,BK186,BN186,BQ186,BT186)</f>
        <v>308</v>
      </c>
      <c r="BX186" s="536">
        <f t="shared" ref="BX186:BX191" si="933">SUM(BI186,BL186,BO186,BR186,BU186)</f>
        <v>61</v>
      </c>
      <c r="BY186" s="536">
        <f t="shared" ref="BY186:BY191" si="934">SUM(BJ186,BM186,BP186,BS186,BV186)</f>
        <v>369</v>
      </c>
      <c r="BZ186" t="s">
        <v>74</v>
      </c>
      <c r="CA186" s="544">
        <f t="shared" ref="CA186:CA191" si="935">AZ186</f>
        <v>7</v>
      </c>
      <c r="CB186" s="544">
        <f t="shared" ref="CB186:CB191" si="936">BA186</f>
        <v>2</v>
      </c>
      <c r="CC186" s="544">
        <f t="shared" ref="CC186:CC191" si="937">BB186</f>
        <v>9</v>
      </c>
      <c r="CD186" s="544">
        <f t="shared" ref="CD186:CD191" si="938">BC186</f>
        <v>7</v>
      </c>
      <c r="CE186" s="544">
        <f t="shared" ref="CE186:CE191" si="939">BD186</f>
        <v>2</v>
      </c>
      <c r="CF186" s="544">
        <f t="shared" ref="CF186:CF191" si="940">BE186</f>
        <v>9</v>
      </c>
    </row>
    <row r="187" spans="1:84" s="430" customFormat="1">
      <c r="A187" s="424"/>
      <c r="B187" s="425"/>
      <c r="C187" s="425"/>
      <c r="D187" s="425"/>
      <c r="E187" s="431" t="s">
        <v>78</v>
      </c>
      <c r="F187" s="592">
        <f t="shared" si="913"/>
        <v>444</v>
      </c>
      <c r="G187" s="427">
        <f t="shared" si="913"/>
        <v>55</v>
      </c>
      <c r="H187" s="427">
        <f t="shared" ref="H187:L187" si="941">SUM(H172,H180)</f>
        <v>6</v>
      </c>
      <c r="I187" s="427">
        <f t="shared" si="941"/>
        <v>61</v>
      </c>
      <c r="J187" s="427">
        <f t="shared" si="941"/>
        <v>17</v>
      </c>
      <c r="K187" s="427">
        <f t="shared" si="941"/>
        <v>1</v>
      </c>
      <c r="L187" s="427">
        <f t="shared" si="941"/>
        <v>18</v>
      </c>
      <c r="M187" s="427">
        <f t="shared" ref="M187:BE187" si="942">SUM(M172,M180)</f>
        <v>10</v>
      </c>
      <c r="N187" s="427">
        <f t="shared" si="942"/>
        <v>0</v>
      </c>
      <c r="O187" s="427">
        <f t="shared" si="942"/>
        <v>10</v>
      </c>
      <c r="P187" s="427">
        <f t="shared" si="942"/>
        <v>54</v>
      </c>
      <c r="Q187" s="427">
        <f t="shared" si="942"/>
        <v>8</v>
      </c>
      <c r="R187" s="427">
        <f t="shared" si="942"/>
        <v>62</v>
      </c>
      <c r="S187" s="502">
        <f t="shared" si="942"/>
        <v>0</v>
      </c>
      <c r="T187" s="427">
        <f t="shared" si="942"/>
        <v>52</v>
      </c>
      <c r="U187" s="427">
        <f t="shared" si="942"/>
        <v>12</v>
      </c>
      <c r="V187" s="427">
        <f t="shared" si="942"/>
        <v>64</v>
      </c>
      <c r="W187" s="427">
        <f t="shared" si="942"/>
        <v>6</v>
      </c>
      <c r="X187" s="427">
        <f t="shared" si="942"/>
        <v>1</v>
      </c>
      <c r="Y187" s="427">
        <f t="shared" si="942"/>
        <v>7</v>
      </c>
      <c r="Z187" s="427">
        <f t="shared" si="942"/>
        <v>0</v>
      </c>
      <c r="AA187" s="427">
        <f t="shared" si="942"/>
        <v>4</v>
      </c>
      <c r="AB187" s="427">
        <f t="shared" si="942"/>
        <v>4</v>
      </c>
      <c r="AC187" s="427">
        <f t="shared" si="942"/>
        <v>13</v>
      </c>
      <c r="AD187" s="427">
        <f t="shared" si="942"/>
        <v>1</v>
      </c>
      <c r="AE187" s="427">
        <f t="shared" si="942"/>
        <v>14</v>
      </c>
      <c r="AF187" s="502">
        <f t="shared" si="942"/>
        <v>0</v>
      </c>
      <c r="AG187" s="427">
        <f t="shared" si="942"/>
        <v>9</v>
      </c>
      <c r="AH187" s="427">
        <f t="shared" si="942"/>
        <v>9</v>
      </c>
      <c r="AI187" s="427">
        <f t="shared" si="942"/>
        <v>18</v>
      </c>
      <c r="AJ187" s="427">
        <f t="shared" si="942"/>
        <v>4</v>
      </c>
      <c r="AK187" s="427">
        <f t="shared" si="942"/>
        <v>0</v>
      </c>
      <c r="AL187" s="427">
        <f t="shared" si="942"/>
        <v>4</v>
      </c>
      <c r="AM187" s="427">
        <f t="shared" si="942"/>
        <v>1</v>
      </c>
      <c r="AN187" s="427">
        <f t="shared" si="942"/>
        <v>1</v>
      </c>
      <c r="AO187" s="427">
        <f t="shared" si="942"/>
        <v>2</v>
      </c>
      <c r="AP187" s="427">
        <f t="shared" si="942"/>
        <v>4</v>
      </c>
      <c r="AQ187" s="427">
        <f t="shared" si="942"/>
        <v>1</v>
      </c>
      <c r="AR187" s="427">
        <f t="shared" si="942"/>
        <v>5</v>
      </c>
      <c r="AS187" s="502">
        <f t="shared" si="942"/>
        <v>0</v>
      </c>
      <c r="AT187" s="427">
        <f t="shared" si="942"/>
        <v>0</v>
      </c>
      <c r="AU187" s="427">
        <f t="shared" si="942"/>
        <v>0</v>
      </c>
      <c r="AV187" s="427">
        <f t="shared" si="942"/>
        <v>0</v>
      </c>
      <c r="AW187" s="569">
        <f t="shared" si="942"/>
        <v>225</v>
      </c>
      <c r="AX187" s="569">
        <f t="shared" si="942"/>
        <v>44</v>
      </c>
      <c r="AY187" s="569">
        <f t="shared" si="942"/>
        <v>269</v>
      </c>
      <c r="AZ187" s="427">
        <f t="shared" si="942"/>
        <v>8</v>
      </c>
      <c r="BA187" s="427">
        <f t="shared" si="942"/>
        <v>7</v>
      </c>
      <c r="BB187" s="427">
        <f t="shared" si="942"/>
        <v>15</v>
      </c>
      <c r="BC187" s="427">
        <f t="shared" si="942"/>
        <v>6</v>
      </c>
      <c r="BD187" s="427">
        <f t="shared" si="942"/>
        <v>2</v>
      </c>
      <c r="BE187" s="427">
        <f t="shared" si="942"/>
        <v>8</v>
      </c>
      <c r="BF187" s="525"/>
      <c r="BG187" s="605">
        <f t="shared" si="916"/>
        <v>444</v>
      </c>
      <c r="BH187" s="533">
        <f t="shared" si="917"/>
        <v>116</v>
      </c>
      <c r="BI187" s="533">
        <f t="shared" si="918"/>
        <v>27</v>
      </c>
      <c r="BJ187" s="533">
        <f t="shared" si="919"/>
        <v>143</v>
      </c>
      <c r="BK187" s="533">
        <f t="shared" si="920"/>
        <v>27</v>
      </c>
      <c r="BL187" s="533">
        <f t="shared" si="921"/>
        <v>2</v>
      </c>
      <c r="BM187" s="533">
        <f t="shared" si="922"/>
        <v>29</v>
      </c>
      <c r="BN187" s="533">
        <f t="shared" si="923"/>
        <v>11</v>
      </c>
      <c r="BO187" s="533">
        <f t="shared" si="924"/>
        <v>5</v>
      </c>
      <c r="BP187" s="533">
        <f t="shared" si="925"/>
        <v>16</v>
      </c>
      <c r="BQ187" s="533">
        <f t="shared" si="926"/>
        <v>71</v>
      </c>
      <c r="BR187" s="533">
        <f t="shared" si="927"/>
        <v>10</v>
      </c>
      <c r="BS187" s="533">
        <f t="shared" si="928"/>
        <v>81</v>
      </c>
      <c r="BT187" s="533">
        <f t="shared" si="929"/>
        <v>0</v>
      </c>
      <c r="BU187" s="533">
        <f t="shared" si="930"/>
        <v>0</v>
      </c>
      <c r="BV187" s="533">
        <f t="shared" si="931"/>
        <v>0</v>
      </c>
      <c r="BW187" s="536">
        <f t="shared" si="932"/>
        <v>225</v>
      </c>
      <c r="BX187" s="536">
        <f t="shared" si="933"/>
        <v>44</v>
      </c>
      <c r="BY187" s="536">
        <f t="shared" si="934"/>
        <v>269</v>
      </c>
      <c r="BZ187" t="s">
        <v>74</v>
      </c>
      <c r="CA187" s="544">
        <f t="shared" si="935"/>
        <v>8</v>
      </c>
      <c r="CB187" s="544">
        <f t="shared" si="936"/>
        <v>7</v>
      </c>
      <c r="CC187" s="544">
        <f t="shared" si="937"/>
        <v>15</v>
      </c>
      <c r="CD187" s="544">
        <f t="shared" si="938"/>
        <v>6</v>
      </c>
      <c r="CE187" s="544">
        <f t="shared" si="939"/>
        <v>2</v>
      </c>
      <c r="CF187" s="544">
        <f t="shared" si="940"/>
        <v>8</v>
      </c>
    </row>
    <row r="188" spans="1:84" s="430" customFormat="1">
      <c r="A188" s="424"/>
      <c r="B188" s="425"/>
      <c r="C188" s="425"/>
      <c r="D188" s="425"/>
      <c r="E188" s="431" t="s">
        <v>79</v>
      </c>
      <c r="F188" s="592">
        <f t="shared" si="913"/>
        <v>444</v>
      </c>
      <c r="G188" s="427">
        <f t="shared" si="913"/>
        <v>92</v>
      </c>
      <c r="H188" s="427">
        <f>SUM(H173,H181)</f>
        <v>9</v>
      </c>
      <c r="I188" s="427">
        <f>SUM(I173,I181)</f>
        <v>101</v>
      </c>
      <c r="J188" s="427">
        <f>SUM(J173,J181)</f>
        <v>29</v>
      </c>
      <c r="K188" s="427">
        <f>SUM(K173,K181)</f>
        <v>9</v>
      </c>
      <c r="L188" s="427">
        <f>SUM(L173,L181)</f>
        <v>38</v>
      </c>
      <c r="M188" s="427">
        <f t="shared" ref="M188:BE188" si="943">SUM(M173,M181)</f>
        <v>16</v>
      </c>
      <c r="N188" s="427">
        <f t="shared" si="943"/>
        <v>5</v>
      </c>
      <c r="O188" s="427">
        <f t="shared" si="943"/>
        <v>21</v>
      </c>
      <c r="P188" s="427">
        <f t="shared" si="943"/>
        <v>61</v>
      </c>
      <c r="Q188" s="427">
        <f t="shared" si="943"/>
        <v>25</v>
      </c>
      <c r="R188" s="427">
        <f t="shared" si="943"/>
        <v>86</v>
      </c>
      <c r="S188" s="502">
        <f t="shared" si="943"/>
        <v>0</v>
      </c>
      <c r="T188" s="427">
        <f t="shared" si="943"/>
        <v>36</v>
      </c>
      <c r="U188" s="427">
        <f t="shared" si="943"/>
        <v>21</v>
      </c>
      <c r="V188" s="427">
        <f t="shared" si="943"/>
        <v>57</v>
      </c>
      <c r="W188" s="427">
        <f t="shared" si="943"/>
        <v>5</v>
      </c>
      <c r="X188" s="427">
        <f t="shared" si="943"/>
        <v>4</v>
      </c>
      <c r="Y188" s="427">
        <f t="shared" si="943"/>
        <v>9</v>
      </c>
      <c r="Z188" s="427">
        <f t="shared" si="943"/>
        <v>4</v>
      </c>
      <c r="AA188" s="427">
        <f t="shared" si="943"/>
        <v>1</v>
      </c>
      <c r="AB188" s="427">
        <f t="shared" si="943"/>
        <v>5</v>
      </c>
      <c r="AC188" s="427">
        <f t="shared" si="943"/>
        <v>15</v>
      </c>
      <c r="AD188" s="427">
        <f t="shared" si="943"/>
        <v>6</v>
      </c>
      <c r="AE188" s="427">
        <f t="shared" si="943"/>
        <v>21</v>
      </c>
      <c r="AF188" s="502">
        <f t="shared" si="943"/>
        <v>0</v>
      </c>
      <c r="AG188" s="427">
        <f t="shared" si="943"/>
        <v>15</v>
      </c>
      <c r="AH188" s="427">
        <f t="shared" si="943"/>
        <v>9</v>
      </c>
      <c r="AI188" s="427">
        <f t="shared" si="943"/>
        <v>24</v>
      </c>
      <c r="AJ188" s="427">
        <f t="shared" si="943"/>
        <v>0</v>
      </c>
      <c r="AK188" s="427">
        <f t="shared" si="943"/>
        <v>0</v>
      </c>
      <c r="AL188" s="427">
        <f t="shared" si="943"/>
        <v>0</v>
      </c>
      <c r="AM188" s="427">
        <f t="shared" si="943"/>
        <v>0</v>
      </c>
      <c r="AN188" s="427">
        <f t="shared" si="943"/>
        <v>0</v>
      </c>
      <c r="AO188" s="427">
        <f t="shared" si="943"/>
        <v>0</v>
      </c>
      <c r="AP188" s="427">
        <f t="shared" si="943"/>
        <v>2</v>
      </c>
      <c r="AQ188" s="427">
        <f t="shared" si="943"/>
        <v>1</v>
      </c>
      <c r="AR188" s="427">
        <f t="shared" si="943"/>
        <v>3</v>
      </c>
      <c r="AS188" s="502">
        <f t="shared" si="943"/>
        <v>0</v>
      </c>
      <c r="AT188" s="427">
        <f t="shared" si="943"/>
        <v>0</v>
      </c>
      <c r="AU188" s="427">
        <f t="shared" si="943"/>
        <v>1</v>
      </c>
      <c r="AV188" s="427">
        <f t="shared" si="943"/>
        <v>1</v>
      </c>
      <c r="AW188" s="569">
        <f t="shared" si="943"/>
        <v>275</v>
      </c>
      <c r="AX188" s="569">
        <f t="shared" si="943"/>
        <v>91</v>
      </c>
      <c r="AY188" s="569">
        <f t="shared" si="943"/>
        <v>366</v>
      </c>
      <c r="AZ188" s="427">
        <f t="shared" si="943"/>
        <v>9</v>
      </c>
      <c r="BA188" s="427">
        <f t="shared" si="943"/>
        <v>3</v>
      </c>
      <c r="BB188" s="427">
        <f t="shared" si="943"/>
        <v>12</v>
      </c>
      <c r="BC188" s="427">
        <f t="shared" si="943"/>
        <v>2</v>
      </c>
      <c r="BD188" s="427">
        <f t="shared" si="943"/>
        <v>2</v>
      </c>
      <c r="BE188" s="427">
        <f t="shared" si="943"/>
        <v>4</v>
      </c>
      <c r="BF188" s="525"/>
      <c r="BG188" s="605">
        <f t="shared" si="916"/>
        <v>444</v>
      </c>
      <c r="BH188" s="533">
        <f t="shared" si="917"/>
        <v>143</v>
      </c>
      <c r="BI188" s="533">
        <f t="shared" si="918"/>
        <v>39</v>
      </c>
      <c r="BJ188" s="533">
        <f t="shared" si="919"/>
        <v>182</v>
      </c>
      <c r="BK188" s="533">
        <f t="shared" si="920"/>
        <v>34</v>
      </c>
      <c r="BL188" s="533">
        <f t="shared" si="921"/>
        <v>13</v>
      </c>
      <c r="BM188" s="533">
        <f t="shared" si="922"/>
        <v>47</v>
      </c>
      <c r="BN188" s="533">
        <f t="shared" si="923"/>
        <v>20</v>
      </c>
      <c r="BO188" s="533">
        <f t="shared" si="924"/>
        <v>6</v>
      </c>
      <c r="BP188" s="533">
        <f t="shared" si="925"/>
        <v>26</v>
      </c>
      <c r="BQ188" s="533">
        <f t="shared" si="926"/>
        <v>78</v>
      </c>
      <c r="BR188" s="533">
        <f t="shared" si="927"/>
        <v>32</v>
      </c>
      <c r="BS188" s="533">
        <f t="shared" si="928"/>
        <v>110</v>
      </c>
      <c r="BT188" s="533">
        <f t="shared" si="929"/>
        <v>0</v>
      </c>
      <c r="BU188" s="533">
        <f t="shared" si="930"/>
        <v>1</v>
      </c>
      <c r="BV188" s="533">
        <f t="shared" si="931"/>
        <v>1</v>
      </c>
      <c r="BW188" s="536">
        <f t="shared" si="932"/>
        <v>275</v>
      </c>
      <c r="BX188" s="536">
        <f t="shared" si="933"/>
        <v>91</v>
      </c>
      <c r="BY188" s="536">
        <f t="shared" si="934"/>
        <v>366</v>
      </c>
      <c r="BZ188" t="s">
        <v>74</v>
      </c>
      <c r="CA188" s="544">
        <f t="shared" si="935"/>
        <v>9</v>
      </c>
      <c r="CB188" s="544">
        <f t="shared" si="936"/>
        <v>3</v>
      </c>
      <c r="CC188" s="544">
        <f t="shared" si="937"/>
        <v>12</v>
      </c>
      <c r="CD188" s="544">
        <f t="shared" si="938"/>
        <v>2</v>
      </c>
      <c r="CE188" s="544">
        <f t="shared" si="939"/>
        <v>2</v>
      </c>
      <c r="CF188" s="544">
        <f t="shared" si="940"/>
        <v>4</v>
      </c>
    </row>
    <row r="189" spans="1:84" s="430" customFormat="1">
      <c r="A189" s="424"/>
      <c r="B189" s="425"/>
      <c r="C189" s="425"/>
      <c r="D189" s="425"/>
      <c r="E189" s="431" t="s">
        <v>80</v>
      </c>
      <c r="F189" s="592">
        <f>F174</f>
        <v>60</v>
      </c>
      <c r="G189" s="427">
        <f>SUM(G174,G182)</f>
        <v>0</v>
      </c>
      <c r="H189" s="427">
        <f t="shared" ref="H189:BE189" si="944">SUM(H174,H182)</f>
        <v>0</v>
      </c>
      <c r="I189" s="427">
        <f t="shared" si="944"/>
        <v>0</v>
      </c>
      <c r="J189" s="427">
        <f t="shared" si="944"/>
        <v>0</v>
      </c>
      <c r="K189" s="427">
        <f t="shared" si="944"/>
        <v>0</v>
      </c>
      <c r="L189" s="427">
        <f t="shared" si="944"/>
        <v>0</v>
      </c>
      <c r="M189" s="427">
        <f t="shared" si="944"/>
        <v>0</v>
      </c>
      <c r="N189" s="427">
        <f t="shared" si="944"/>
        <v>0</v>
      </c>
      <c r="O189" s="427">
        <f t="shared" si="944"/>
        <v>0</v>
      </c>
      <c r="P189" s="427">
        <f t="shared" si="944"/>
        <v>0</v>
      </c>
      <c r="Q189" s="427">
        <f t="shared" si="944"/>
        <v>0</v>
      </c>
      <c r="R189" s="427">
        <f t="shared" si="944"/>
        <v>0</v>
      </c>
      <c r="S189" s="427">
        <f t="shared" si="944"/>
        <v>0</v>
      </c>
      <c r="T189" s="427">
        <f t="shared" si="944"/>
        <v>21</v>
      </c>
      <c r="U189" s="427">
        <f t="shared" si="944"/>
        <v>8</v>
      </c>
      <c r="V189" s="427">
        <f t="shared" si="944"/>
        <v>29</v>
      </c>
      <c r="W189" s="427">
        <f t="shared" si="944"/>
        <v>6</v>
      </c>
      <c r="X189" s="427">
        <f t="shared" si="944"/>
        <v>3</v>
      </c>
      <c r="Y189" s="427">
        <f t="shared" si="944"/>
        <v>9</v>
      </c>
      <c r="Z189" s="427">
        <f t="shared" si="944"/>
        <v>2</v>
      </c>
      <c r="AA189" s="427">
        <f t="shared" si="944"/>
        <v>3</v>
      </c>
      <c r="AB189" s="427">
        <f t="shared" si="944"/>
        <v>5</v>
      </c>
      <c r="AC189" s="427">
        <f t="shared" si="944"/>
        <v>15</v>
      </c>
      <c r="AD189" s="427">
        <f t="shared" si="944"/>
        <v>2</v>
      </c>
      <c r="AE189" s="427">
        <f t="shared" si="944"/>
        <v>17</v>
      </c>
      <c r="AF189" s="427">
        <f t="shared" si="944"/>
        <v>0</v>
      </c>
      <c r="AG189" s="427">
        <f t="shared" si="944"/>
        <v>0</v>
      </c>
      <c r="AH189" s="427">
        <f t="shared" si="944"/>
        <v>0</v>
      </c>
      <c r="AI189" s="427">
        <f t="shared" si="944"/>
        <v>0</v>
      </c>
      <c r="AJ189" s="427">
        <f t="shared" si="944"/>
        <v>0</v>
      </c>
      <c r="AK189" s="427">
        <f t="shared" si="944"/>
        <v>0</v>
      </c>
      <c r="AL189" s="427">
        <f t="shared" si="944"/>
        <v>0</v>
      </c>
      <c r="AM189" s="427">
        <f t="shared" si="944"/>
        <v>0</v>
      </c>
      <c r="AN189" s="427">
        <f t="shared" si="944"/>
        <v>0</v>
      </c>
      <c r="AO189" s="427">
        <f t="shared" si="944"/>
        <v>0</v>
      </c>
      <c r="AP189" s="427">
        <f t="shared" si="944"/>
        <v>0</v>
      </c>
      <c r="AQ189" s="427">
        <f t="shared" si="944"/>
        <v>0</v>
      </c>
      <c r="AR189" s="427">
        <f t="shared" si="944"/>
        <v>0</v>
      </c>
      <c r="AS189" s="427">
        <f t="shared" si="944"/>
        <v>0</v>
      </c>
      <c r="AT189" s="427">
        <f t="shared" si="944"/>
        <v>0</v>
      </c>
      <c r="AU189" s="427">
        <f t="shared" si="944"/>
        <v>0</v>
      </c>
      <c r="AV189" s="427">
        <f t="shared" si="944"/>
        <v>0</v>
      </c>
      <c r="AW189" s="427">
        <f t="shared" si="944"/>
        <v>44</v>
      </c>
      <c r="AX189" s="427">
        <f t="shared" si="944"/>
        <v>16</v>
      </c>
      <c r="AY189" s="427">
        <f t="shared" si="944"/>
        <v>60</v>
      </c>
      <c r="AZ189" s="427">
        <f t="shared" si="944"/>
        <v>1</v>
      </c>
      <c r="BA189" s="427">
        <f t="shared" si="944"/>
        <v>1</v>
      </c>
      <c r="BB189" s="427">
        <f t="shared" si="944"/>
        <v>2</v>
      </c>
      <c r="BC189" s="427">
        <f t="shared" si="944"/>
        <v>2</v>
      </c>
      <c r="BD189" s="427">
        <f t="shared" si="944"/>
        <v>0</v>
      </c>
      <c r="BE189" s="427">
        <f t="shared" si="944"/>
        <v>2</v>
      </c>
      <c r="BF189" s="525"/>
      <c r="BG189" s="605">
        <f t="shared" si="916"/>
        <v>60</v>
      </c>
      <c r="BH189" s="533">
        <f t="shared" si="917"/>
        <v>21</v>
      </c>
      <c r="BI189" s="533">
        <f t="shared" si="918"/>
        <v>8</v>
      </c>
      <c r="BJ189" s="533">
        <f t="shared" si="919"/>
        <v>29</v>
      </c>
      <c r="BK189" s="533">
        <f t="shared" si="920"/>
        <v>6</v>
      </c>
      <c r="BL189" s="533">
        <f t="shared" si="921"/>
        <v>3</v>
      </c>
      <c r="BM189" s="533">
        <f t="shared" si="922"/>
        <v>9</v>
      </c>
      <c r="BN189" s="533">
        <f t="shared" si="923"/>
        <v>2</v>
      </c>
      <c r="BO189" s="533">
        <f t="shared" si="924"/>
        <v>3</v>
      </c>
      <c r="BP189" s="533">
        <f t="shared" si="925"/>
        <v>5</v>
      </c>
      <c r="BQ189" s="533">
        <f t="shared" si="926"/>
        <v>15</v>
      </c>
      <c r="BR189" s="533">
        <f t="shared" si="927"/>
        <v>2</v>
      </c>
      <c r="BS189" s="533">
        <f t="shared" si="928"/>
        <v>17</v>
      </c>
      <c r="BT189" s="533">
        <f t="shared" si="929"/>
        <v>0</v>
      </c>
      <c r="BU189" s="533">
        <f t="shared" si="930"/>
        <v>0</v>
      </c>
      <c r="BV189" s="533">
        <f t="shared" si="931"/>
        <v>0</v>
      </c>
      <c r="BW189" s="536">
        <f t="shared" si="932"/>
        <v>44</v>
      </c>
      <c r="BX189" s="536">
        <f t="shared" si="933"/>
        <v>16</v>
      </c>
      <c r="BY189" s="536">
        <f t="shared" si="934"/>
        <v>60</v>
      </c>
      <c r="BZ189" t="s">
        <v>74</v>
      </c>
      <c r="CA189" s="544">
        <f t="shared" si="935"/>
        <v>1</v>
      </c>
      <c r="CB189" s="544">
        <f t="shared" si="936"/>
        <v>1</v>
      </c>
      <c r="CC189" s="544">
        <f t="shared" si="937"/>
        <v>2</v>
      </c>
      <c r="CD189" s="544">
        <f t="shared" si="938"/>
        <v>2</v>
      </c>
      <c r="CE189" s="544">
        <f t="shared" si="939"/>
        <v>0</v>
      </c>
      <c r="CF189" s="544">
        <f t="shared" si="940"/>
        <v>2</v>
      </c>
    </row>
    <row r="190" spans="1:84" s="430" customFormat="1">
      <c r="A190" s="424"/>
      <c r="B190" s="425"/>
      <c r="C190" s="425"/>
      <c r="D190" s="425"/>
      <c r="E190" s="431" t="s">
        <v>83</v>
      </c>
      <c r="F190" s="592">
        <f>F175</f>
        <v>0</v>
      </c>
      <c r="G190" s="427">
        <f>SUM(G175,G183)</f>
        <v>0</v>
      </c>
      <c r="H190" s="427">
        <f t="shared" ref="H190:BE190" si="945">SUM(H175,H183)</f>
        <v>0</v>
      </c>
      <c r="I190" s="427">
        <f t="shared" si="945"/>
        <v>0</v>
      </c>
      <c r="J190" s="427">
        <f t="shared" si="945"/>
        <v>0</v>
      </c>
      <c r="K190" s="427">
        <f t="shared" si="945"/>
        <v>0</v>
      </c>
      <c r="L190" s="427">
        <f t="shared" si="945"/>
        <v>0</v>
      </c>
      <c r="M190" s="427">
        <f t="shared" si="945"/>
        <v>0</v>
      </c>
      <c r="N190" s="427">
        <f t="shared" si="945"/>
        <v>0</v>
      </c>
      <c r="O190" s="427">
        <f t="shared" si="945"/>
        <v>0</v>
      </c>
      <c r="P190" s="427">
        <f t="shared" si="945"/>
        <v>0</v>
      </c>
      <c r="Q190" s="427">
        <f t="shared" si="945"/>
        <v>0</v>
      </c>
      <c r="R190" s="427">
        <f t="shared" si="945"/>
        <v>0</v>
      </c>
      <c r="S190" s="427">
        <f t="shared" si="945"/>
        <v>0</v>
      </c>
      <c r="T190" s="427">
        <f t="shared" si="945"/>
        <v>0</v>
      </c>
      <c r="U190" s="427">
        <f t="shared" si="945"/>
        <v>0</v>
      </c>
      <c r="V190" s="427">
        <f t="shared" si="945"/>
        <v>0</v>
      </c>
      <c r="W190" s="427">
        <f t="shared" si="945"/>
        <v>0</v>
      </c>
      <c r="X190" s="427">
        <f t="shared" si="945"/>
        <v>0</v>
      </c>
      <c r="Y190" s="427">
        <f t="shared" si="945"/>
        <v>0</v>
      </c>
      <c r="Z190" s="427">
        <f t="shared" si="945"/>
        <v>0</v>
      </c>
      <c r="AA190" s="427">
        <f t="shared" si="945"/>
        <v>0</v>
      </c>
      <c r="AB190" s="427">
        <f t="shared" si="945"/>
        <v>0</v>
      </c>
      <c r="AC190" s="427">
        <f t="shared" si="945"/>
        <v>0</v>
      </c>
      <c r="AD190" s="427">
        <f t="shared" si="945"/>
        <v>0</v>
      </c>
      <c r="AE190" s="427">
        <f t="shared" si="945"/>
        <v>0</v>
      </c>
      <c r="AF190" s="427">
        <f t="shared" si="945"/>
        <v>0</v>
      </c>
      <c r="AG190" s="427">
        <f t="shared" si="945"/>
        <v>0</v>
      </c>
      <c r="AH190" s="427">
        <f t="shared" si="945"/>
        <v>0</v>
      </c>
      <c r="AI190" s="427">
        <f t="shared" si="945"/>
        <v>0</v>
      </c>
      <c r="AJ190" s="427">
        <f t="shared" si="945"/>
        <v>0</v>
      </c>
      <c r="AK190" s="427">
        <f t="shared" si="945"/>
        <v>0</v>
      </c>
      <c r="AL190" s="427">
        <f t="shared" si="945"/>
        <v>0</v>
      </c>
      <c r="AM190" s="427">
        <f t="shared" si="945"/>
        <v>0</v>
      </c>
      <c r="AN190" s="427">
        <f t="shared" si="945"/>
        <v>0</v>
      </c>
      <c r="AO190" s="427">
        <f t="shared" si="945"/>
        <v>0</v>
      </c>
      <c r="AP190" s="427">
        <f t="shared" si="945"/>
        <v>0</v>
      </c>
      <c r="AQ190" s="427">
        <f t="shared" si="945"/>
        <v>0</v>
      </c>
      <c r="AR190" s="427">
        <f t="shared" si="945"/>
        <v>0</v>
      </c>
      <c r="AS190" s="427">
        <f t="shared" si="945"/>
        <v>0</v>
      </c>
      <c r="AT190" s="427">
        <f t="shared" si="945"/>
        <v>0</v>
      </c>
      <c r="AU190" s="427">
        <f t="shared" si="945"/>
        <v>0</v>
      </c>
      <c r="AV190" s="427">
        <f t="shared" si="945"/>
        <v>0</v>
      </c>
      <c r="AW190" s="427">
        <f t="shared" si="945"/>
        <v>0</v>
      </c>
      <c r="AX190" s="427">
        <f t="shared" si="945"/>
        <v>0</v>
      </c>
      <c r="AY190" s="427">
        <f t="shared" si="945"/>
        <v>0</v>
      </c>
      <c r="AZ190" s="427">
        <f t="shared" si="945"/>
        <v>0</v>
      </c>
      <c r="BA190" s="427">
        <f t="shared" si="945"/>
        <v>0</v>
      </c>
      <c r="BB190" s="427">
        <f t="shared" si="945"/>
        <v>0</v>
      </c>
      <c r="BC190" s="427">
        <f t="shared" si="945"/>
        <v>0</v>
      </c>
      <c r="BD190" s="427">
        <f t="shared" si="945"/>
        <v>0</v>
      </c>
      <c r="BE190" s="427">
        <f t="shared" si="945"/>
        <v>0</v>
      </c>
      <c r="BF190" s="525"/>
      <c r="BG190" s="605">
        <f t="shared" si="916"/>
        <v>0</v>
      </c>
      <c r="BH190" s="533">
        <f t="shared" si="917"/>
        <v>0</v>
      </c>
      <c r="BI190" s="533">
        <f t="shared" si="918"/>
        <v>0</v>
      </c>
      <c r="BJ190" s="533">
        <f t="shared" si="919"/>
        <v>0</v>
      </c>
      <c r="BK190" s="533">
        <f t="shared" si="920"/>
        <v>0</v>
      </c>
      <c r="BL190" s="533">
        <f t="shared" si="921"/>
        <v>0</v>
      </c>
      <c r="BM190" s="533">
        <f t="shared" si="922"/>
        <v>0</v>
      </c>
      <c r="BN190" s="533">
        <f t="shared" si="923"/>
        <v>0</v>
      </c>
      <c r="BO190" s="533">
        <f t="shared" si="924"/>
        <v>0</v>
      </c>
      <c r="BP190" s="533">
        <f t="shared" si="925"/>
        <v>0</v>
      </c>
      <c r="BQ190" s="533">
        <f t="shared" si="926"/>
        <v>0</v>
      </c>
      <c r="BR190" s="533">
        <f t="shared" si="927"/>
        <v>0</v>
      </c>
      <c r="BS190" s="533">
        <f t="shared" si="928"/>
        <v>0</v>
      </c>
      <c r="BT190" s="533">
        <f t="shared" si="929"/>
        <v>0</v>
      </c>
      <c r="BU190" s="533">
        <f t="shared" si="930"/>
        <v>0</v>
      </c>
      <c r="BV190" s="533">
        <f t="shared" si="931"/>
        <v>0</v>
      </c>
      <c r="BW190" s="536">
        <f t="shared" si="932"/>
        <v>0</v>
      </c>
      <c r="BX190" s="536">
        <f t="shared" si="933"/>
        <v>0</v>
      </c>
      <c r="BY190" s="536">
        <f t="shared" si="934"/>
        <v>0</v>
      </c>
      <c r="BZ190" t="s">
        <v>74</v>
      </c>
      <c r="CA190" s="544">
        <f t="shared" si="935"/>
        <v>0</v>
      </c>
      <c r="CB190" s="544">
        <f t="shared" si="936"/>
        <v>0</v>
      </c>
      <c r="CC190" s="544">
        <f t="shared" si="937"/>
        <v>0</v>
      </c>
      <c r="CD190" s="544">
        <f t="shared" si="938"/>
        <v>0</v>
      </c>
      <c r="CE190" s="544">
        <f t="shared" si="939"/>
        <v>0</v>
      </c>
      <c r="CF190" s="544">
        <f t="shared" si="940"/>
        <v>0</v>
      </c>
    </row>
    <row r="191" spans="1:84" s="430" customFormat="1">
      <c r="A191" s="424"/>
      <c r="B191" s="425" t="s">
        <v>98</v>
      </c>
      <c r="C191" s="425"/>
      <c r="D191" s="425"/>
      <c r="E191" s="432" t="s">
        <v>72</v>
      </c>
      <c r="F191" s="592">
        <f>SUM(F186:F190)</f>
        <v>1238</v>
      </c>
      <c r="G191" s="427">
        <f>SUM(G186:G190)</f>
        <v>259</v>
      </c>
      <c r="H191" s="427">
        <f t="shared" ref="H191:BE191" si="946">SUM(H186:H190)</f>
        <v>29</v>
      </c>
      <c r="I191" s="427">
        <f t="shared" si="946"/>
        <v>288</v>
      </c>
      <c r="J191" s="427">
        <f t="shared" si="946"/>
        <v>79</v>
      </c>
      <c r="K191" s="427">
        <f t="shared" si="946"/>
        <v>16</v>
      </c>
      <c r="L191" s="427">
        <f t="shared" si="946"/>
        <v>95</v>
      </c>
      <c r="M191" s="427">
        <f t="shared" si="946"/>
        <v>41</v>
      </c>
      <c r="N191" s="427">
        <f t="shared" si="946"/>
        <v>8</v>
      </c>
      <c r="O191" s="427">
        <f t="shared" si="946"/>
        <v>49</v>
      </c>
      <c r="P191" s="427">
        <f t="shared" si="946"/>
        <v>170</v>
      </c>
      <c r="Q191" s="427">
        <f t="shared" si="946"/>
        <v>44</v>
      </c>
      <c r="R191" s="427">
        <f t="shared" si="946"/>
        <v>214</v>
      </c>
      <c r="S191" s="427">
        <f t="shared" si="946"/>
        <v>0</v>
      </c>
      <c r="T191" s="427">
        <f t="shared" si="946"/>
        <v>162</v>
      </c>
      <c r="U191" s="427">
        <f t="shared" si="946"/>
        <v>54</v>
      </c>
      <c r="V191" s="427">
        <f t="shared" si="946"/>
        <v>216</v>
      </c>
      <c r="W191" s="427">
        <f t="shared" si="946"/>
        <v>26</v>
      </c>
      <c r="X191" s="427">
        <f t="shared" si="946"/>
        <v>9</v>
      </c>
      <c r="Y191" s="427">
        <f t="shared" si="946"/>
        <v>35</v>
      </c>
      <c r="Z191" s="427">
        <f t="shared" si="946"/>
        <v>7</v>
      </c>
      <c r="AA191" s="427">
        <f t="shared" si="946"/>
        <v>10</v>
      </c>
      <c r="AB191" s="427">
        <f t="shared" si="946"/>
        <v>17</v>
      </c>
      <c r="AC191" s="427">
        <f t="shared" si="946"/>
        <v>60</v>
      </c>
      <c r="AD191" s="427">
        <f t="shared" si="946"/>
        <v>10</v>
      </c>
      <c r="AE191" s="427">
        <f t="shared" si="946"/>
        <v>70</v>
      </c>
      <c r="AF191" s="427">
        <f t="shared" si="946"/>
        <v>0</v>
      </c>
      <c r="AG191" s="427">
        <f t="shared" si="946"/>
        <v>33</v>
      </c>
      <c r="AH191" s="427">
        <f t="shared" si="946"/>
        <v>25</v>
      </c>
      <c r="AI191" s="427">
        <f t="shared" si="946"/>
        <v>58</v>
      </c>
      <c r="AJ191" s="427">
        <f t="shared" si="946"/>
        <v>4</v>
      </c>
      <c r="AK191" s="427">
        <f t="shared" si="946"/>
        <v>1</v>
      </c>
      <c r="AL191" s="427">
        <f t="shared" si="946"/>
        <v>5</v>
      </c>
      <c r="AM191" s="427">
        <f t="shared" si="946"/>
        <v>2</v>
      </c>
      <c r="AN191" s="427">
        <f t="shared" si="946"/>
        <v>1</v>
      </c>
      <c r="AO191" s="427">
        <f t="shared" si="946"/>
        <v>3</v>
      </c>
      <c r="AP191" s="427">
        <f t="shared" si="946"/>
        <v>7</v>
      </c>
      <c r="AQ191" s="427">
        <f t="shared" si="946"/>
        <v>4</v>
      </c>
      <c r="AR191" s="427">
        <f t="shared" si="946"/>
        <v>11</v>
      </c>
      <c r="AS191" s="427">
        <f t="shared" si="946"/>
        <v>0</v>
      </c>
      <c r="AT191" s="427">
        <f t="shared" si="946"/>
        <v>2</v>
      </c>
      <c r="AU191" s="427">
        <f t="shared" si="946"/>
        <v>1</v>
      </c>
      <c r="AV191" s="427">
        <f t="shared" si="946"/>
        <v>3</v>
      </c>
      <c r="AW191" s="427">
        <f t="shared" si="946"/>
        <v>852</v>
      </c>
      <c r="AX191" s="427">
        <f t="shared" si="946"/>
        <v>212</v>
      </c>
      <c r="AY191" s="427">
        <f>SUM(AY186:AY190)</f>
        <v>1064</v>
      </c>
      <c r="AZ191" s="427">
        <f t="shared" si="946"/>
        <v>25</v>
      </c>
      <c r="BA191" s="427">
        <f t="shared" si="946"/>
        <v>13</v>
      </c>
      <c r="BB191" s="427">
        <f t="shared" si="946"/>
        <v>38</v>
      </c>
      <c r="BC191" s="427">
        <f t="shared" si="946"/>
        <v>17</v>
      </c>
      <c r="BD191" s="427">
        <f t="shared" si="946"/>
        <v>6</v>
      </c>
      <c r="BE191" s="427">
        <f t="shared" si="946"/>
        <v>23</v>
      </c>
      <c r="BF191" s="525"/>
      <c r="BG191" s="605">
        <f t="shared" si="916"/>
        <v>1238</v>
      </c>
      <c r="BH191" s="533">
        <f t="shared" si="917"/>
        <v>454</v>
      </c>
      <c r="BI191" s="533">
        <f t="shared" si="918"/>
        <v>108</v>
      </c>
      <c r="BJ191" s="533">
        <f t="shared" si="919"/>
        <v>562</v>
      </c>
      <c r="BK191" s="533">
        <f t="shared" si="920"/>
        <v>109</v>
      </c>
      <c r="BL191" s="533">
        <f t="shared" si="921"/>
        <v>26</v>
      </c>
      <c r="BM191" s="533">
        <f t="shared" si="922"/>
        <v>135</v>
      </c>
      <c r="BN191" s="533">
        <f t="shared" si="923"/>
        <v>50</v>
      </c>
      <c r="BO191" s="533">
        <f t="shared" si="924"/>
        <v>19</v>
      </c>
      <c r="BP191" s="533">
        <f t="shared" si="925"/>
        <v>69</v>
      </c>
      <c r="BQ191" s="533">
        <f t="shared" si="926"/>
        <v>237</v>
      </c>
      <c r="BR191" s="533">
        <f t="shared" si="927"/>
        <v>58</v>
      </c>
      <c r="BS191" s="533">
        <f t="shared" si="928"/>
        <v>295</v>
      </c>
      <c r="BT191" s="533">
        <f t="shared" si="929"/>
        <v>2</v>
      </c>
      <c r="BU191" s="533">
        <f t="shared" si="930"/>
        <v>1</v>
      </c>
      <c r="BV191" s="533">
        <f t="shared" si="931"/>
        <v>3</v>
      </c>
      <c r="BW191" s="536">
        <f t="shared" si="932"/>
        <v>852</v>
      </c>
      <c r="BX191" s="536">
        <f t="shared" si="933"/>
        <v>212</v>
      </c>
      <c r="BY191" s="536">
        <f t="shared" si="934"/>
        <v>1064</v>
      </c>
      <c r="BZ191" t="s">
        <v>74</v>
      </c>
      <c r="CA191" s="544">
        <f t="shared" si="935"/>
        <v>25</v>
      </c>
      <c r="CB191" s="544">
        <f t="shared" si="936"/>
        <v>13</v>
      </c>
      <c r="CC191" s="544">
        <f t="shared" si="937"/>
        <v>38</v>
      </c>
      <c r="CD191" s="544">
        <f t="shared" si="938"/>
        <v>17</v>
      </c>
      <c r="CE191" s="544">
        <f t="shared" si="939"/>
        <v>6</v>
      </c>
      <c r="CF191" s="544">
        <f t="shared" si="940"/>
        <v>23</v>
      </c>
    </row>
    <row r="192" spans="1:84">
      <c r="A192" s="149"/>
      <c r="B192" s="151"/>
      <c r="C192" s="151"/>
      <c r="D192" s="151"/>
      <c r="E192" s="288" t="s">
        <v>74</v>
      </c>
      <c r="F192" s="589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501"/>
      <c r="T192" s="276"/>
      <c r="U192" s="276"/>
      <c r="V192" s="276"/>
      <c r="W192" s="276"/>
      <c r="X192" s="276"/>
      <c r="Y192" s="276"/>
      <c r="Z192" s="276"/>
      <c r="AA192" s="276"/>
      <c r="AB192" s="276"/>
      <c r="AC192" s="276"/>
      <c r="AD192" s="276"/>
      <c r="AE192" s="276"/>
      <c r="AF192" s="501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501"/>
      <c r="AT192" s="276"/>
      <c r="AU192" s="276"/>
      <c r="AV192" s="276"/>
      <c r="AW192" s="568"/>
      <c r="AX192" s="568"/>
      <c r="AY192" s="568"/>
      <c r="AZ192" s="159"/>
      <c r="BA192" s="159"/>
      <c r="BB192" s="159"/>
      <c r="BC192" s="276"/>
      <c r="BD192" s="276"/>
      <c r="BE192" s="276"/>
      <c r="BF192" s="522"/>
    </row>
    <row r="193" spans="1:84">
      <c r="A193" s="149"/>
      <c r="B193" s="151"/>
      <c r="C193" s="151"/>
      <c r="D193" s="151"/>
      <c r="E193" s="288"/>
      <c r="F193" s="589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501"/>
      <c r="T193" s="276"/>
      <c r="U193" s="276"/>
      <c r="V193" s="276"/>
      <c r="W193" s="276"/>
      <c r="X193" s="276"/>
      <c r="Y193" s="276"/>
      <c r="Z193" s="276"/>
      <c r="AA193" s="276"/>
      <c r="AB193" s="276"/>
      <c r="AC193" s="276"/>
      <c r="AD193" s="276"/>
      <c r="AE193" s="276"/>
      <c r="AF193" s="501"/>
      <c r="AG193" s="276"/>
      <c r="AH193" s="276"/>
      <c r="AI193" s="276"/>
      <c r="AJ193" s="276"/>
      <c r="AK193" s="276"/>
      <c r="AL193" s="276"/>
      <c r="AM193" s="276"/>
      <c r="AN193" s="276"/>
      <c r="AO193" s="276"/>
      <c r="AP193" s="276"/>
      <c r="AQ193" s="276"/>
      <c r="AR193" s="276"/>
      <c r="AS193" s="501"/>
      <c r="AT193" s="276"/>
      <c r="AU193" s="276"/>
      <c r="AV193" s="276"/>
      <c r="AW193" s="568"/>
      <c r="AX193" s="568"/>
      <c r="AY193" s="568"/>
      <c r="AZ193" s="159"/>
      <c r="BA193" s="159"/>
      <c r="BB193" s="159"/>
      <c r="BC193" s="276"/>
      <c r="BD193" s="276"/>
      <c r="BE193" s="276"/>
      <c r="BF193" s="522"/>
    </row>
    <row r="194" spans="1:84">
      <c r="A194" s="149"/>
      <c r="B194" s="151" t="s">
        <v>100</v>
      </c>
      <c r="C194" s="151"/>
      <c r="D194" s="151"/>
      <c r="E194" s="288"/>
      <c r="F194" s="592"/>
      <c r="G194" s="159"/>
      <c r="H194" s="159"/>
      <c r="I194" s="275"/>
      <c r="J194" s="159"/>
      <c r="K194" s="159"/>
      <c r="L194" s="275"/>
      <c r="M194" s="159"/>
      <c r="N194" s="159"/>
      <c r="O194" s="275"/>
      <c r="P194" s="159"/>
      <c r="Q194" s="159"/>
      <c r="R194" s="275"/>
      <c r="S194" s="500"/>
      <c r="T194" s="275"/>
      <c r="U194" s="275"/>
      <c r="V194" s="275"/>
      <c r="W194" s="275"/>
      <c r="X194" s="275"/>
      <c r="Y194" s="275"/>
      <c r="Z194" s="275"/>
      <c r="AA194" s="275"/>
      <c r="AB194" s="275"/>
      <c r="AC194" s="275"/>
      <c r="AD194" s="275"/>
      <c r="AE194" s="275"/>
      <c r="AF194" s="500"/>
      <c r="AG194" s="275"/>
      <c r="AH194" s="275"/>
      <c r="AI194" s="275"/>
      <c r="AJ194" s="275"/>
      <c r="AK194" s="275"/>
      <c r="AL194" s="275"/>
      <c r="AM194" s="275"/>
      <c r="AN194" s="275"/>
      <c r="AO194" s="275"/>
      <c r="AP194" s="275"/>
      <c r="AQ194" s="275"/>
      <c r="AR194" s="275"/>
      <c r="AS194" s="500"/>
      <c r="AT194" s="275"/>
      <c r="AU194" s="275"/>
      <c r="AV194" s="275"/>
      <c r="AW194" s="567"/>
      <c r="AX194" s="567"/>
      <c r="AY194" s="567"/>
      <c r="AZ194" s="159"/>
      <c r="BA194" s="159"/>
      <c r="BB194" s="159"/>
      <c r="BC194" s="275"/>
      <c r="BD194" s="275"/>
      <c r="BE194" s="275"/>
      <c r="BF194" s="521"/>
    </row>
    <row r="195" spans="1:84" ht="13.5" customHeight="1">
      <c r="A195" s="149" t="s">
        <v>75</v>
      </c>
      <c r="B195" s="151" t="s">
        <v>101</v>
      </c>
      <c r="C195" s="151"/>
      <c r="D195" s="151"/>
      <c r="E195" s="377" t="s">
        <v>76</v>
      </c>
      <c r="F195" s="592"/>
      <c r="G195" s="159"/>
      <c r="H195" s="159"/>
      <c r="I195" s="275"/>
      <c r="J195" s="159"/>
      <c r="K195" s="159"/>
      <c r="L195" s="275"/>
      <c r="M195" s="159"/>
      <c r="N195" s="159"/>
      <c r="O195" s="275"/>
      <c r="P195" s="159"/>
      <c r="Q195" s="159"/>
      <c r="R195" s="275"/>
      <c r="S195" s="500"/>
      <c r="T195" s="275"/>
      <c r="U195" s="275"/>
      <c r="V195" s="275"/>
      <c r="W195" s="275"/>
      <c r="X195" s="275"/>
      <c r="Y195" s="275"/>
      <c r="Z195" s="275"/>
      <c r="AA195" s="275"/>
      <c r="AB195" s="275"/>
      <c r="AC195" s="275"/>
      <c r="AD195" s="275"/>
      <c r="AE195" s="275"/>
      <c r="AF195" s="500"/>
      <c r="AG195" s="275"/>
      <c r="AH195" s="275"/>
      <c r="AI195" s="275"/>
      <c r="AJ195" s="275"/>
      <c r="AK195" s="275"/>
      <c r="AL195" s="275"/>
      <c r="AM195" s="275"/>
      <c r="AN195" s="275"/>
      <c r="AO195" s="275"/>
      <c r="AP195" s="275"/>
      <c r="AQ195" s="275"/>
      <c r="AR195" s="275"/>
      <c r="AS195" s="500"/>
      <c r="AT195" s="275"/>
      <c r="AU195" s="275"/>
      <c r="AV195" s="275"/>
      <c r="AW195" s="567"/>
      <c r="AX195" s="567"/>
      <c r="AY195" s="567"/>
      <c r="AZ195" s="159"/>
      <c r="BA195" s="159"/>
      <c r="BB195" s="159"/>
      <c r="BC195" s="275"/>
      <c r="BD195" s="275"/>
      <c r="BE195" s="275"/>
      <c r="BF195" s="521"/>
    </row>
    <row r="196" spans="1:84">
      <c r="A196" s="149"/>
      <c r="B196" s="151" t="s">
        <v>774</v>
      </c>
      <c r="C196" s="151"/>
      <c r="D196" s="151"/>
      <c r="E196" s="288" t="s">
        <v>77</v>
      </c>
      <c r="F196" s="592">
        <v>15</v>
      </c>
      <c r="G196" s="159">
        <v>5</v>
      </c>
      <c r="H196" s="159">
        <v>5</v>
      </c>
      <c r="I196" s="275">
        <f>SUM(G196:H196)</f>
        <v>10</v>
      </c>
      <c r="J196" s="159">
        <v>1</v>
      </c>
      <c r="K196" s="159">
        <v>0</v>
      </c>
      <c r="L196" s="275">
        <f>SUM(J196:K196)</f>
        <v>1</v>
      </c>
      <c r="M196" s="159">
        <v>1</v>
      </c>
      <c r="N196" s="159">
        <v>1</v>
      </c>
      <c r="O196" s="275">
        <f>SUM(M196:N196)</f>
        <v>2</v>
      </c>
      <c r="P196" s="159">
        <v>2</v>
      </c>
      <c r="Q196" s="159">
        <v>5</v>
      </c>
      <c r="R196" s="275">
        <f>SUM(P196:Q196)</f>
        <v>7</v>
      </c>
      <c r="S196" s="500"/>
      <c r="T196" s="275"/>
      <c r="U196" s="275"/>
      <c r="V196" s="275">
        <f>SUM(T196:U196)</f>
        <v>0</v>
      </c>
      <c r="W196" s="275"/>
      <c r="X196" s="275"/>
      <c r="Y196" s="275">
        <f>SUM(W196:X196)</f>
        <v>0</v>
      </c>
      <c r="Z196" s="275"/>
      <c r="AA196" s="275"/>
      <c r="AB196" s="275">
        <f>SUM(Z196:AA196)</f>
        <v>0</v>
      </c>
      <c r="AC196" s="275"/>
      <c r="AD196" s="275"/>
      <c r="AE196" s="275">
        <f>SUM(AC196:AD196)</f>
        <v>0</v>
      </c>
      <c r="AF196" s="500"/>
      <c r="AG196" s="275"/>
      <c r="AH196" s="275"/>
      <c r="AI196" s="275">
        <f>SUM(AG196:AH196)</f>
        <v>0</v>
      </c>
      <c r="AJ196" s="275"/>
      <c r="AK196" s="275"/>
      <c r="AL196" s="275">
        <f>SUM(AJ196:AK196)</f>
        <v>0</v>
      </c>
      <c r="AM196" s="275"/>
      <c r="AN196" s="275"/>
      <c r="AO196" s="275">
        <f>SUM(AM196:AN196)</f>
        <v>0</v>
      </c>
      <c r="AP196" s="275"/>
      <c r="AQ196" s="275"/>
      <c r="AR196" s="275">
        <f>SUM(AP196:AQ196)</f>
        <v>0</v>
      </c>
      <c r="AS196" s="500"/>
      <c r="AT196" s="275">
        <v>1</v>
      </c>
      <c r="AU196" s="275">
        <v>0</v>
      </c>
      <c r="AV196" s="277">
        <f>SUM(AT196:AU196)</f>
        <v>1</v>
      </c>
      <c r="AW196" s="567">
        <f t="shared" ref="AW196:AW198" si="947">SUM(G196,J196,M196,P196,T196,W196,Z196,AC196,AG196,AJ196,AM196,AP196,AT196)</f>
        <v>10</v>
      </c>
      <c r="AX196" s="567">
        <f t="shared" ref="AX196:AX198" si="948">SUM(H196,K196,N196,Q196,U196,X196,AA196,AD196,AH196,AK196,AN196,AQ196,AU196)</f>
        <v>11</v>
      </c>
      <c r="AY196" s="567">
        <f t="shared" ref="AY196:AY198" si="949">SUM(I196,L196,O196,R196,V196,Y196,AB196,AE196,AI196,AL196,AO196,AR196,AV196)</f>
        <v>21</v>
      </c>
      <c r="AZ196" s="159"/>
      <c r="BA196" s="159"/>
      <c r="BB196" s="275">
        <f>SUM(AZ196:BA196)</f>
        <v>0</v>
      </c>
      <c r="BC196" s="275"/>
      <c r="BD196" s="275"/>
      <c r="BE196" s="275">
        <f>SUM(BC196:BD196)</f>
        <v>0</v>
      </c>
      <c r="BF196" s="521"/>
      <c r="BG196" s="605">
        <f>SUM(F196,S196,AF196,AS196)</f>
        <v>15</v>
      </c>
      <c r="BH196" s="533">
        <f>SUM(G196,T196,AG196)</f>
        <v>5</v>
      </c>
      <c r="BI196" s="533">
        <f t="shared" ref="BI196:BI198" si="950">SUM(H196,U196,AH196)</f>
        <v>5</v>
      </c>
      <c r="BJ196" s="533">
        <f t="shared" ref="BJ196:BJ198" si="951">SUM(I196,V196,AI196)</f>
        <v>10</v>
      </c>
      <c r="BK196" s="533">
        <f t="shared" ref="BK196:BK198" si="952">SUM(J196,W196,AJ196)</f>
        <v>1</v>
      </c>
      <c r="BL196" s="533">
        <f t="shared" ref="BL196:BL198" si="953">SUM(K196,X196,AK196)</f>
        <v>0</v>
      </c>
      <c r="BM196" s="533">
        <f t="shared" ref="BM196:BM198" si="954">SUM(L196,Y196,AL196)</f>
        <v>1</v>
      </c>
      <c r="BN196" s="533">
        <f>SUM(M196,Z196,AM196)</f>
        <v>1</v>
      </c>
      <c r="BO196" s="533">
        <f t="shared" ref="BO196:BO198" si="955">SUM(N196,AA196,AN196)</f>
        <v>1</v>
      </c>
      <c r="BP196" s="533">
        <f t="shared" ref="BP196:BP198" si="956">SUM(O196,AB196,AO196)</f>
        <v>2</v>
      </c>
      <c r="BQ196" s="533">
        <f t="shared" ref="BQ196:BQ198" si="957">SUM(P196,AC196,AP196)</f>
        <v>2</v>
      </c>
      <c r="BR196" s="533">
        <f t="shared" ref="BR196:BR198" si="958">SUM(Q196,AD196,AQ196)</f>
        <v>5</v>
      </c>
      <c r="BS196" s="533">
        <f t="shared" ref="BS196:BS198" si="959">SUM(R196,AE196,AR196)</f>
        <v>7</v>
      </c>
      <c r="BT196" s="533">
        <f>AT196</f>
        <v>1</v>
      </c>
      <c r="BU196" s="533">
        <f t="shared" ref="BU196:BU198" si="960">AU196</f>
        <v>0</v>
      </c>
      <c r="BV196" s="533">
        <f t="shared" ref="BV196:BV198" si="961">AV196</f>
        <v>1</v>
      </c>
      <c r="BW196" s="536">
        <f>SUM(BH196,BK196,BN196,BQ196,BT196)</f>
        <v>10</v>
      </c>
      <c r="BX196" s="536">
        <f t="shared" ref="BX196:BX198" si="962">SUM(BI196,BL196,BO196,BR196,BU196)</f>
        <v>11</v>
      </c>
      <c r="BY196" s="536">
        <f t="shared" ref="BY196:BY198" si="963">SUM(BJ196,BM196,BP196,BS196,BV196)</f>
        <v>21</v>
      </c>
      <c r="BZ196" t="s">
        <v>74</v>
      </c>
      <c r="CA196" s="544">
        <f>AZ196</f>
        <v>0</v>
      </c>
      <c r="CB196" s="544">
        <f t="shared" ref="CB196:CB198" si="964">BA196</f>
        <v>0</v>
      </c>
      <c r="CC196" s="544">
        <f t="shared" ref="CC196:CC198" si="965">BB196</f>
        <v>0</v>
      </c>
      <c r="CD196" s="544">
        <f>BC196</f>
        <v>0</v>
      </c>
      <c r="CE196" s="544">
        <f t="shared" ref="CE196:CE198" si="966">BD196</f>
        <v>0</v>
      </c>
      <c r="CF196" s="544">
        <f t="shared" ref="CF196:CF198" si="967">BE196</f>
        <v>0</v>
      </c>
    </row>
    <row r="197" spans="1:84">
      <c r="A197" s="149"/>
      <c r="B197" s="151"/>
      <c r="C197" s="151"/>
      <c r="D197" s="151"/>
      <c r="E197" s="288" t="s">
        <v>78</v>
      </c>
      <c r="F197" s="592">
        <v>15</v>
      </c>
      <c r="G197" s="159">
        <v>9</v>
      </c>
      <c r="H197" s="159">
        <v>1</v>
      </c>
      <c r="I197" s="275">
        <f>SUM(G197:H197)</f>
        <v>10</v>
      </c>
      <c r="J197" s="159">
        <v>4</v>
      </c>
      <c r="K197" s="159">
        <v>0</v>
      </c>
      <c r="L197" s="275">
        <f>SUM(J197:K197)</f>
        <v>4</v>
      </c>
      <c r="M197" s="159">
        <v>0</v>
      </c>
      <c r="N197" s="159">
        <v>1</v>
      </c>
      <c r="O197" s="275">
        <f>SUM(M197:N197)</f>
        <v>1</v>
      </c>
      <c r="P197" s="159">
        <v>4</v>
      </c>
      <c r="Q197" s="159">
        <v>1</v>
      </c>
      <c r="R197" s="275">
        <f>SUM(P197:Q197)</f>
        <v>5</v>
      </c>
      <c r="S197" s="500"/>
      <c r="T197" s="275"/>
      <c r="U197" s="275"/>
      <c r="V197" s="275">
        <f>SUM(T197:U197)</f>
        <v>0</v>
      </c>
      <c r="W197" s="275"/>
      <c r="X197" s="275"/>
      <c r="Y197" s="275">
        <f>SUM(W197:X197)</f>
        <v>0</v>
      </c>
      <c r="Z197" s="275"/>
      <c r="AA197" s="275"/>
      <c r="AB197" s="275">
        <f>SUM(Z197:AA197)</f>
        <v>0</v>
      </c>
      <c r="AC197" s="275"/>
      <c r="AD197" s="275"/>
      <c r="AE197" s="275">
        <f>SUM(AC197:AD197)</f>
        <v>0</v>
      </c>
      <c r="AF197" s="500"/>
      <c r="AG197" s="275"/>
      <c r="AH197" s="275"/>
      <c r="AI197" s="275">
        <f>SUM(AG197:AH197)</f>
        <v>0</v>
      </c>
      <c r="AJ197" s="275"/>
      <c r="AK197" s="275"/>
      <c r="AL197" s="275">
        <f>SUM(AJ197:AK197)</f>
        <v>0</v>
      </c>
      <c r="AM197" s="275"/>
      <c r="AN197" s="275"/>
      <c r="AO197" s="275">
        <f>SUM(AM197:AN197)</f>
        <v>0</v>
      </c>
      <c r="AP197" s="275"/>
      <c r="AQ197" s="275"/>
      <c r="AR197" s="275">
        <f>SUM(AP197:AQ197)</f>
        <v>0</v>
      </c>
      <c r="AS197" s="500"/>
      <c r="AT197" s="275">
        <v>0</v>
      </c>
      <c r="AU197" s="275">
        <v>1</v>
      </c>
      <c r="AV197" s="277">
        <f>SUM(AT197:AU197)</f>
        <v>1</v>
      </c>
      <c r="AW197" s="567">
        <f t="shared" si="947"/>
        <v>17</v>
      </c>
      <c r="AX197" s="567">
        <f t="shared" si="948"/>
        <v>4</v>
      </c>
      <c r="AY197" s="567">
        <f t="shared" si="949"/>
        <v>21</v>
      </c>
      <c r="AZ197" s="159"/>
      <c r="BA197" s="159"/>
      <c r="BB197" s="275">
        <f>SUM(AZ197:BA197)</f>
        <v>0</v>
      </c>
      <c r="BC197" s="275"/>
      <c r="BD197" s="275"/>
      <c r="BE197" s="275">
        <f>SUM(BC197:BD197)</f>
        <v>0</v>
      </c>
      <c r="BF197" s="521"/>
      <c r="BG197" s="605">
        <f>SUM(F197,S197,AF197,AS197)</f>
        <v>15</v>
      </c>
      <c r="BH197" s="533">
        <f>SUM(G197,T197,AG197)</f>
        <v>9</v>
      </c>
      <c r="BI197" s="533">
        <f t="shared" si="950"/>
        <v>1</v>
      </c>
      <c r="BJ197" s="533">
        <f t="shared" si="951"/>
        <v>10</v>
      </c>
      <c r="BK197" s="533">
        <f t="shared" si="952"/>
        <v>4</v>
      </c>
      <c r="BL197" s="533">
        <f t="shared" si="953"/>
        <v>0</v>
      </c>
      <c r="BM197" s="533">
        <f t="shared" si="954"/>
        <v>4</v>
      </c>
      <c r="BN197" s="533">
        <f>SUM(M197,Z197,AM197)</f>
        <v>0</v>
      </c>
      <c r="BO197" s="533">
        <f t="shared" si="955"/>
        <v>1</v>
      </c>
      <c r="BP197" s="533">
        <f t="shared" si="956"/>
        <v>1</v>
      </c>
      <c r="BQ197" s="533">
        <f t="shared" si="957"/>
        <v>4</v>
      </c>
      <c r="BR197" s="533">
        <f t="shared" si="958"/>
        <v>1</v>
      </c>
      <c r="BS197" s="533">
        <f t="shared" si="959"/>
        <v>5</v>
      </c>
      <c r="BT197" s="533">
        <f>AT197</f>
        <v>0</v>
      </c>
      <c r="BU197" s="533">
        <f t="shared" si="960"/>
        <v>1</v>
      </c>
      <c r="BV197" s="533">
        <f t="shared" si="961"/>
        <v>1</v>
      </c>
      <c r="BW197" s="536">
        <f>SUM(BH197,BK197,BN197,BQ197,BT197)</f>
        <v>17</v>
      </c>
      <c r="BX197" s="536">
        <f t="shared" si="962"/>
        <v>4</v>
      </c>
      <c r="BY197" s="536">
        <f t="shared" si="963"/>
        <v>21</v>
      </c>
      <c r="BZ197" t="s">
        <v>74</v>
      </c>
      <c r="CA197" s="544">
        <f>AZ197</f>
        <v>0</v>
      </c>
      <c r="CB197" s="544">
        <f t="shared" si="964"/>
        <v>0</v>
      </c>
      <c r="CC197" s="544">
        <f t="shared" si="965"/>
        <v>0</v>
      </c>
      <c r="CD197" s="544">
        <f>BC197</f>
        <v>0</v>
      </c>
      <c r="CE197" s="544">
        <f t="shared" si="966"/>
        <v>0</v>
      </c>
      <c r="CF197" s="544">
        <f t="shared" si="967"/>
        <v>0</v>
      </c>
    </row>
    <row r="198" spans="1:84">
      <c r="A198" s="149"/>
      <c r="B198" s="151"/>
      <c r="C198" s="151"/>
      <c r="D198" s="151"/>
      <c r="E198" s="288" t="s">
        <v>79</v>
      </c>
      <c r="F198" s="592">
        <v>15</v>
      </c>
      <c r="G198" s="159">
        <v>8</v>
      </c>
      <c r="H198" s="159">
        <v>3</v>
      </c>
      <c r="I198" s="275">
        <f>SUM(G198:H198)</f>
        <v>11</v>
      </c>
      <c r="J198" s="159">
        <v>1</v>
      </c>
      <c r="K198" s="159">
        <v>1</v>
      </c>
      <c r="L198" s="275">
        <f>SUM(J198:K198)</f>
        <v>2</v>
      </c>
      <c r="M198" s="159">
        <v>1</v>
      </c>
      <c r="N198" s="159">
        <v>0</v>
      </c>
      <c r="O198" s="275">
        <f>SUM(M198:N198)</f>
        <v>1</v>
      </c>
      <c r="P198" s="159">
        <v>3</v>
      </c>
      <c r="Q198" s="159">
        <v>2</v>
      </c>
      <c r="R198" s="275">
        <f>SUM(P198:Q198)</f>
        <v>5</v>
      </c>
      <c r="S198" s="500"/>
      <c r="T198" s="275"/>
      <c r="U198" s="275"/>
      <c r="V198" s="275">
        <f>SUM(T198:U198)</f>
        <v>0</v>
      </c>
      <c r="W198" s="275"/>
      <c r="X198" s="275"/>
      <c r="Y198" s="275">
        <f>SUM(W198:X198)</f>
        <v>0</v>
      </c>
      <c r="Z198" s="275"/>
      <c r="AA198" s="275"/>
      <c r="AB198" s="275">
        <f>SUM(Z198:AA198)</f>
        <v>0</v>
      </c>
      <c r="AC198" s="275"/>
      <c r="AD198" s="275"/>
      <c r="AE198" s="275">
        <f>SUM(AC198:AD198)</f>
        <v>0</v>
      </c>
      <c r="AF198" s="500"/>
      <c r="AG198" s="275"/>
      <c r="AH198" s="275"/>
      <c r="AI198" s="275">
        <f>SUM(AG198:AH198)</f>
        <v>0</v>
      </c>
      <c r="AJ198" s="275"/>
      <c r="AK198" s="275"/>
      <c r="AL198" s="275">
        <f>SUM(AJ198:AK198)</f>
        <v>0</v>
      </c>
      <c r="AM198" s="275"/>
      <c r="AN198" s="275"/>
      <c r="AO198" s="275">
        <f>SUM(AM198:AN198)</f>
        <v>0</v>
      </c>
      <c r="AP198" s="275"/>
      <c r="AQ198" s="275"/>
      <c r="AR198" s="275">
        <f>SUM(AP198:AQ198)</f>
        <v>0</v>
      </c>
      <c r="AS198" s="500"/>
      <c r="AT198" s="275"/>
      <c r="AU198" s="275"/>
      <c r="AV198" s="277">
        <f>SUM(AT198:AU198)</f>
        <v>0</v>
      </c>
      <c r="AW198" s="567">
        <f t="shared" si="947"/>
        <v>13</v>
      </c>
      <c r="AX198" s="567">
        <f t="shared" si="948"/>
        <v>6</v>
      </c>
      <c r="AY198" s="567">
        <f t="shared" si="949"/>
        <v>19</v>
      </c>
      <c r="AZ198" s="159"/>
      <c r="BA198" s="159"/>
      <c r="BB198" s="275">
        <f>SUM(AZ198:BA198)</f>
        <v>0</v>
      </c>
      <c r="BC198" s="275"/>
      <c r="BD198" s="275"/>
      <c r="BE198" s="275">
        <f>SUM(BC198:BD198)</f>
        <v>0</v>
      </c>
      <c r="BF198" s="521"/>
      <c r="BG198" s="605">
        <f>SUM(F198,S198,AF198,AS198)</f>
        <v>15</v>
      </c>
      <c r="BH198" s="533">
        <f>SUM(G198,T198,AG198)</f>
        <v>8</v>
      </c>
      <c r="BI198" s="533">
        <f t="shared" si="950"/>
        <v>3</v>
      </c>
      <c r="BJ198" s="533">
        <f t="shared" si="951"/>
        <v>11</v>
      </c>
      <c r="BK198" s="533">
        <f t="shared" si="952"/>
        <v>1</v>
      </c>
      <c r="BL198" s="533">
        <f t="shared" si="953"/>
        <v>1</v>
      </c>
      <c r="BM198" s="533">
        <f t="shared" si="954"/>
        <v>2</v>
      </c>
      <c r="BN198" s="533">
        <f>SUM(M198,Z198,AM198)</f>
        <v>1</v>
      </c>
      <c r="BO198" s="533">
        <f t="shared" si="955"/>
        <v>0</v>
      </c>
      <c r="BP198" s="533">
        <f t="shared" si="956"/>
        <v>1</v>
      </c>
      <c r="BQ198" s="533">
        <f t="shared" si="957"/>
        <v>3</v>
      </c>
      <c r="BR198" s="533">
        <f t="shared" si="958"/>
        <v>2</v>
      </c>
      <c r="BS198" s="533">
        <f t="shared" si="959"/>
        <v>5</v>
      </c>
      <c r="BT198" s="533">
        <f>AT198</f>
        <v>0</v>
      </c>
      <c r="BU198" s="533">
        <f t="shared" si="960"/>
        <v>0</v>
      </c>
      <c r="BV198" s="533">
        <f t="shared" si="961"/>
        <v>0</v>
      </c>
      <c r="BW198" s="536">
        <f>SUM(BH198,BK198,BN198,BQ198,BT198)</f>
        <v>13</v>
      </c>
      <c r="BX198" s="536">
        <f t="shared" si="962"/>
        <v>6</v>
      </c>
      <c r="BY198" s="536">
        <f t="shared" si="963"/>
        <v>19</v>
      </c>
      <c r="BZ198" t="s">
        <v>74</v>
      </c>
      <c r="CA198" s="544">
        <f>AZ198</f>
        <v>0</v>
      </c>
      <c r="CB198" s="544">
        <f t="shared" si="964"/>
        <v>0</v>
      </c>
      <c r="CC198" s="544">
        <f t="shared" si="965"/>
        <v>0</v>
      </c>
      <c r="CD198" s="544">
        <f>BC198</f>
        <v>0</v>
      </c>
      <c r="CE198" s="544">
        <f t="shared" si="966"/>
        <v>0</v>
      </c>
      <c r="CF198" s="544">
        <f t="shared" si="967"/>
        <v>0</v>
      </c>
    </row>
    <row r="199" spans="1:84">
      <c r="A199" s="149"/>
      <c r="B199" s="151"/>
      <c r="C199" s="151"/>
      <c r="D199" s="151"/>
      <c r="E199" s="288"/>
      <c r="F199" s="592"/>
      <c r="G199" s="168"/>
      <c r="H199" s="168"/>
      <c r="I199" s="276"/>
      <c r="J199" s="168"/>
      <c r="K199" s="168"/>
      <c r="L199" s="276"/>
      <c r="M199" s="168"/>
      <c r="N199" s="168"/>
      <c r="O199" s="276"/>
      <c r="P199" s="168"/>
      <c r="Q199" s="168"/>
      <c r="R199" s="276"/>
      <c r="S199" s="501"/>
      <c r="T199" s="276"/>
      <c r="U199" s="276"/>
      <c r="V199" s="276"/>
      <c r="W199" s="276"/>
      <c r="X199" s="276"/>
      <c r="Y199" s="276"/>
      <c r="Z199" s="276"/>
      <c r="AA199" s="276"/>
      <c r="AB199" s="276"/>
      <c r="AC199" s="276"/>
      <c r="AD199" s="276"/>
      <c r="AE199" s="276"/>
      <c r="AF199" s="501"/>
      <c r="AG199" s="276"/>
      <c r="AH199" s="276"/>
      <c r="AI199" s="276"/>
      <c r="AJ199" s="276"/>
      <c r="AK199" s="276"/>
      <c r="AL199" s="276"/>
      <c r="AM199" s="276"/>
      <c r="AN199" s="276"/>
      <c r="AO199" s="276"/>
      <c r="AP199" s="276"/>
      <c r="AQ199" s="276"/>
      <c r="AR199" s="276"/>
      <c r="AS199" s="501"/>
      <c r="AT199" s="276"/>
      <c r="AU199" s="276"/>
      <c r="AV199" s="276"/>
      <c r="AW199" s="568"/>
      <c r="AX199" s="568"/>
      <c r="AY199" s="568"/>
      <c r="AZ199" s="159"/>
      <c r="BA199" s="159"/>
      <c r="BB199" s="159"/>
      <c r="BC199" s="276"/>
      <c r="BD199" s="276"/>
      <c r="BE199" s="276"/>
      <c r="BF199" s="522"/>
    </row>
    <row r="200" spans="1:84" ht="52.5" customHeight="1">
      <c r="A200" s="149" t="s">
        <v>75</v>
      </c>
      <c r="B200" s="781" t="s">
        <v>680</v>
      </c>
      <c r="C200" s="782"/>
      <c r="D200" s="310"/>
      <c r="E200" s="377" t="s">
        <v>76</v>
      </c>
      <c r="F200" s="592"/>
      <c r="G200" s="159"/>
      <c r="H200" s="159"/>
      <c r="I200" s="275"/>
      <c r="J200" s="159"/>
      <c r="K200" s="159"/>
      <c r="L200" s="275"/>
      <c r="M200" s="159"/>
      <c r="N200" s="159"/>
      <c r="O200" s="275"/>
      <c r="P200" s="159"/>
      <c r="Q200" s="159"/>
      <c r="R200" s="275"/>
      <c r="S200" s="500"/>
      <c r="T200" s="275"/>
      <c r="U200" s="275"/>
      <c r="V200" s="275"/>
      <c r="W200" s="275"/>
      <c r="X200" s="275"/>
      <c r="Y200" s="275"/>
      <c r="Z200" s="275"/>
      <c r="AA200" s="275"/>
      <c r="AB200" s="275"/>
      <c r="AC200" s="275"/>
      <c r="AD200" s="275"/>
      <c r="AE200" s="275"/>
      <c r="AF200" s="500"/>
      <c r="AG200" s="275"/>
      <c r="AH200" s="275"/>
      <c r="AI200" s="275"/>
      <c r="AJ200" s="275"/>
      <c r="AK200" s="275"/>
      <c r="AL200" s="275"/>
      <c r="AM200" s="275"/>
      <c r="AN200" s="275"/>
      <c r="AO200" s="275"/>
      <c r="AP200" s="275"/>
      <c r="AQ200" s="275"/>
      <c r="AR200" s="275"/>
      <c r="AS200" s="500"/>
      <c r="AT200" s="275"/>
      <c r="AU200" s="275"/>
      <c r="AV200" s="275"/>
      <c r="AW200" s="567"/>
      <c r="AX200" s="567"/>
      <c r="AY200" s="567"/>
      <c r="AZ200" s="159"/>
      <c r="BA200" s="159"/>
      <c r="BB200" s="159"/>
      <c r="BC200" s="275"/>
      <c r="BD200" s="275"/>
      <c r="BE200" s="275"/>
      <c r="BF200" s="521"/>
    </row>
    <row r="201" spans="1:84">
      <c r="A201" s="149"/>
      <c r="B201" s="151" t="s">
        <v>775</v>
      </c>
      <c r="C201" s="151"/>
      <c r="D201" s="151"/>
      <c r="E201" s="288" t="s">
        <v>77</v>
      </c>
      <c r="F201" s="592">
        <v>60</v>
      </c>
      <c r="G201" s="159">
        <v>14</v>
      </c>
      <c r="H201" s="159">
        <v>5</v>
      </c>
      <c r="I201" s="275">
        <f>SUM(G201:H201)</f>
        <v>19</v>
      </c>
      <c r="J201" s="159">
        <v>2</v>
      </c>
      <c r="K201" s="159">
        <v>2</v>
      </c>
      <c r="L201" s="275">
        <f>SUM(J201:K201)</f>
        <v>4</v>
      </c>
      <c r="M201" s="159">
        <v>1</v>
      </c>
      <c r="N201" s="159"/>
      <c r="O201" s="275">
        <f>SUM(M201:N201)</f>
        <v>1</v>
      </c>
      <c r="P201" s="159">
        <v>7</v>
      </c>
      <c r="Q201" s="159">
        <v>5</v>
      </c>
      <c r="R201" s="275">
        <f>SUM(P201:Q201)</f>
        <v>12</v>
      </c>
      <c r="S201" s="500"/>
      <c r="T201" s="275"/>
      <c r="U201" s="275">
        <v>0</v>
      </c>
      <c r="V201" s="275">
        <f>SUM(T201:U201)</f>
        <v>0</v>
      </c>
      <c r="W201" s="275"/>
      <c r="X201" s="275"/>
      <c r="Y201" s="275">
        <f>SUM(W201:X201)</f>
        <v>0</v>
      </c>
      <c r="Z201" s="275"/>
      <c r="AA201" s="275"/>
      <c r="AB201" s="275">
        <f>SUM(Z201:AA201)</f>
        <v>0</v>
      </c>
      <c r="AC201" s="275"/>
      <c r="AD201" s="275"/>
      <c r="AE201" s="275">
        <f>SUM(AC201:AD201)</f>
        <v>0</v>
      </c>
      <c r="AF201" s="500"/>
      <c r="AG201" s="275"/>
      <c r="AH201" s="275"/>
      <c r="AI201" s="275">
        <f>SUM(AG201:AH201)</f>
        <v>0</v>
      </c>
      <c r="AJ201" s="275"/>
      <c r="AK201" s="275"/>
      <c r="AL201" s="275">
        <f>SUM(AJ201:AK201)</f>
        <v>0</v>
      </c>
      <c r="AM201" s="275"/>
      <c r="AN201" s="275"/>
      <c r="AO201" s="275">
        <f>SUM(AM201:AN201)</f>
        <v>0</v>
      </c>
      <c r="AP201" s="275"/>
      <c r="AQ201" s="275"/>
      <c r="AR201" s="275">
        <f>SUM(AP201:AQ201)</f>
        <v>0</v>
      </c>
      <c r="AS201" s="500"/>
      <c r="AT201" s="275"/>
      <c r="AU201" s="275">
        <v>0</v>
      </c>
      <c r="AV201" s="277">
        <f>SUM(AT201:AU201)</f>
        <v>0</v>
      </c>
      <c r="AW201" s="567">
        <f t="shared" ref="AW201:AW203" si="968">SUM(G201,J201,M201,P201,T201,W201,Z201,AC201,AG201,AJ201,AM201,AP201,AT201)</f>
        <v>24</v>
      </c>
      <c r="AX201" s="567">
        <f t="shared" ref="AX201:AX203" si="969">SUM(H201,K201,N201,Q201,U201,X201,AA201,AD201,AH201,AK201,AN201,AQ201,AU201)</f>
        <v>12</v>
      </c>
      <c r="AY201" s="567">
        <f t="shared" ref="AY201:AY203" si="970">SUM(I201,L201,O201,R201,V201,Y201,AB201,AE201,AI201,AL201,AO201,AR201,AV201)</f>
        <v>36</v>
      </c>
      <c r="AZ201" s="159"/>
      <c r="BA201" s="159"/>
      <c r="BB201" s="275">
        <f>SUM(AZ201:BA201)</f>
        <v>0</v>
      </c>
      <c r="BC201" s="275"/>
      <c r="BD201" s="275"/>
      <c r="BE201" s="275">
        <f>SUM(BC201:BD201)</f>
        <v>0</v>
      </c>
      <c r="BF201" s="521"/>
      <c r="BG201" s="605">
        <f>SUM(F201,S201,AF201,AS201)</f>
        <v>60</v>
      </c>
      <c r="BH201" s="533">
        <f>SUM(G201,T201,AG201)</f>
        <v>14</v>
      </c>
      <c r="BI201" s="533">
        <f t="shared" ref="BI201:BI203" si="971">SUM(H201,U201,AH201)</f>
        <v>5</v>
      </c>
      <c r="BJ201" s="533">
        <f t="shared" ref="BJ201:BJ203" si="972">SUM(I201,V201,AI201)</f>
        <v>19</v>
      </c>
      <c r="BK201" s="533">
        <f t="shared" ref="BK201:BK203" si="973">SUM(J201,W201,AJ201)</f>
        <v>2</v>
      </c>
      <c r="BL201" s="533">
        <f t="shared" ref="BL201:BL203" si="974">SUM(K201,X201,AK201)</f>
        <v>2</v>
      </c>
      <c r="BM201" s="533">
        <f t="shared" ref="BM201:BM203" si="975">SUM(L201,Y201,AL201)</f>
        <v>4</v>
      </c>
      <c r="BN201" s="533">
        <f>SUM(M201,Z201,AM201)</f>
        <v>1</v>
      </c>
      <c r="BO201" s="533">
        <f t="shared" ref="BO201:BO203" si="976">SUM(N201,AA201,AN201)</f>
        <v>0</v>
      </c>
      <c r="BP201" s="533">
        <f t="shared" ref="BP201:BP203" si="977">SUM(O201,AB201,AO201)</f>
        <v>1</v>
      </c>
      <c r="BQ201" s="533">
        <f t="shared" ref="BQ201:BQ203" si="978">SUM(P201,AC201,AP201)</f>
        <v>7</v>
      </c>
      <c r="BR201" s="533">
        <f t="shared" ref="BR201:BR203" si="979">SUM(Q201,AD201,AQ201)</f>
        <v>5</v>
      </c>
      <c r="BS201" s="533">
        <f t="shared" ref="BS201:BS203" si="980">SUM(R201,AE201,AR201)</f>
        <v>12</v>
      </c>
      <c r="BT201" s="533">
        <f>AT201</f>
        <v>0</v>
      </c>
      <c r="BU201" s="533">
        <f t="shared" ref="BU201:BU203" si="981">AU201</f>
        <v>0</v>
      </c>
      <c r="BV201" s="533">
        <f t="shared" ref="BV201:BV203" si="982">AV201</f>
        <v>0</v>
      </c>
      <c r="BW201" s="536">
        <f>SUM(BH201,BK201,BN201,BQ201,BT201)</f>
        <v>24</v>
      </c>
      <c r="BX201" s="536">
        <f t="shared" ref="BX201:BX203" si="983">SUM(BI201,BL201,BO201,BR201,BU201)</f>
        <v>12</v>
      </c>
      <c r="BY201" s="536">
        <f t="shared" ref="BY201:BY203" si="984">SUM(BJ201,BM201,BP201,BS201,BV201)</f>
        <v>36</v>
      </c>
      <c r="BZ201" t="s">
        <v>74</v>
      </c>
      <c r="CA201" s="544">
        <f>AZ201</f>
        <v>0</v>
      </c>
      <c r="CB201" s="544">
        <f t="shared" ref="CB201:CB203" si="985">BA201</f>
        <v>0</v>
      </c>
      <c r="CC201" s="544">
        <f t="shared" ref="CC201:CC203" si="986">BB201</f>
        <v>0</v>
      </c>
      <c r="CD201" s="544">
        <f>BC201</f>
        <v>0</v>
      </c>
      <c r="CE201" s="544">
        <f t="shared" ref="CE201:CE203" si="987">BD201</f>
        <v>0</v>
      </c>
      <c r="CF201" s="544">
        <f t="shared" ref="CF201:CF203" si="988">BE201</f>
        <v>0</v>
      </c>
    </row>
    <row r="202" spans="1:84">
      <c r="A202" s="149"/>
      <c r="B202" s="151"/>
      <c r="C202" s="151"/>
      <c r="D202" s="151"/>
      <c r="E202" s="288" t="s">
        <v>78</v>
      </c>
      <c r="F202" s="592">
        <v>60</v>
      </c>
      <c r="G202" s="159">
        <v>12</v>
      </c>
      <c r="H202" s="159">
        <v>2</v>
      </c>
      <c r="I202" s="275">
        <f>SUM(G202:H202)</f>
        <v>14</v>
      </c>
      <c r="J202" s="159"/>
      <c r="K202" s="159"/>
      <c r="L202" s="275">
        <f>SUM(J202:K202)</f>
        <v>0</v>
      </c>
      <c r="M202" s="159"/>
      <c r="N202" s="159"/>
      <c r="O202" s="275">
        <f>SUM(M202:N202)</f>
        <v>0</v>
      </c>
      <c r="P202" s="159">
        <v>3</v>
      </c>
      <c r="Q202" s="159">
        <v>4</v>
      </c>
      <c r="R202" s="275">
        <f>SUM(P202:Q202)</f>
        <v>7</v>
      </c>
      <c r="S202" s="500"/>
      <c r="T202" s="275"/>
      <c r="U202" s="275"/>
      <c r="V202" s="275">
        <f>SUM(T202:U202)</f>
        <v>0</v>
      </c>
      <c r="W202" s="275"/>
      <c r="X202" s="275"/>
      <c r="Y202" s="275">
        <f>SUM(W202:X202)</f>
        <v>0</v>
      </c>
      <c r="Z202" s="275"/>
      <c r="AA202" s="275"/>
      <c r="AB202" s="275">
        <f>SUM(Z202:AA202)</f>
        <v>0</v>
      </c>
      <c r="AC202" s="275"/>
      <c r="AD202" s="275"/>
      <c r="AE202" s="275">
        <f>SUM(AC202:AD202)</f>
        <v>0</v>
      </c>
      <c r="AF202" s="500"/>
      <c r="AG202" s="275"/>
      <c r="AH202" s="275"/>
      <c r="AI202" s="275">
        <f>SUM(AG202:AH202)</f>
        <v>0</v>
      </c>
      <c r="AJ202" s="275"/>
      <c r="AK202" s="275"/>
      <c r="AL202" s="275">
        <f>SUM(AJ202:AK202)</f>
        <v>0</v>
      </c>
      <c r="AM202" s="275"/>
      <c r="AN202" s="275"/>
      <c r="AO202" s="275">
        <f>SUM(AM202:AN202)</f>
        <v>0</v>
      </c>
      <c r="AP202" s="275"/>
      <c r="AQ202" s="275"/>
      <c r="AR202" s="275">
        <f>SUM(AP202:AQ202)</f>
        <v>0</v>
      </c>
      <c r="AS202" s="500"/>
      <c r="AT202" s="275"/>
      <c r="AU202" s="275"/>
      <c r="AV202" s="277">
        <f>SUM(AT202:AU202)</f>
        <v>0</v>
      </c>
      <c r="AW202" s="567">
        <f t="shared" si="968"/>
        <v>15</v>
      </c>
      <c r="AX202" s="567">
        <f t="shared" si="969"/>
        <v>6</v>
      </c>
      <c r="AY202" s="567">
        <f t="shared" si="970"/>
        <v>21</v>
      </c>
      <c r="AZ202" s="159"/>
      <c r="BA202" s="159"/>
      <c r="BB202" s="275">
        <f>SUM(AZ202:BA202)</f>
        <v>0</v>
      </c>
      <c r="BC202" s="275"/>
      <c r="BD202" s="275"/>
      <c r="BE202" s="275">
        <f>SUM(BC202:BD202)</f>
        <v>0</v>
      </c>
      <c r="BF202" s="521"/>
      <c r="BG202" s="605">
        <f>SUM(F202,S202,AF202,AS202)</f>
        <v>60</v>
      </c>
      <c r="BH202" s="533">
        <f>SUM(G202,T202,AG202)</f>
        <v>12</v>
      </c>
      <c r="BI202" s="533">
        <f t="shared" si="971"/>
        <v>2</v>
      </c>
      <c r="BJ202" s="533">
        <f t="shared" si="972"/>
        <v>14</v>
      </c>
      <c r="BK202" s="533">
        <f t="shared" si="973"/>
        <v>0</v>
      </c>
      <c r="BL202" s="533">
        <f t="shared" si="974"/>
        <v>0</v>
      </c>
      <c r="BM202" s="533">
        <f t="shared" si="975"/>
        <v>0</v>
      </c>
      <c r="BN202" s="533">
        <f>SUM(M202,Z202,AM202)</f>
        <v>0</v>
      </c>
      <c r="BO202" s="533">
        <f t="shared" si="976"/>
        <v>0</v>
      </c>
      <c r="BP202" s="533">
        <f t="shared" si="977"/>
        <v>0</v>
      </c>
      <c r="BQ202" s="533">
        <f t="shared" si="978"/>
        <v>3</v>
      </c>
      <c r="BR202" s="533">
        <f t="shared" si="979"/>
        <v>4</v>
      </c>
      <c r="BS202" s="533">
        <f t="shared" si="980"/>
        <v>7</v>
      </c>
      <c r="BT202" s="533">
        <f>AT202</f>
        <v>0</v>
      </c>
      <c r="BU202" s="533">
        <f t="shared" si="981"/>
        <v>0</v>
      </c>
      <c r="BV202" s="533">
        <f t="shared" si="982"/>
        <v>0</v>
      </c>
      <c r="BW202" s="536">
        <f>SUM(BH202,BK202,BN202,BQ202,BT202)</f>
        <v>15</v>
      </c>
      <c r="BX202" s="536">
        <f t="shared" si="983"/>
        <v>6</v>
      </c>
      <c r="BY202" s="536">
        <f t="shared" si="984"/>
        <v>21</v>
      </c>
      <c r="BZ202" t="s">
        <v>74</v>
      </c>
      <c r="CA202" s="544">
        <f>AZ202</f>
        <v>0</v>
      </c>
      <c r="CB202" s="544">
        <f t="shared" si="985"/>
        <v>0</v>
      </c>
      <c r="CC202" s="544">
        <f t="shared" si="986"/>
        <v>0</v>
      </c>
      <c r="CD202" s="544">
        <f>BC202</f>
        <v>0</v>
      </c>
      <c r="CE202" s="544">
        <f t="shared" si="987"/>
        <v>0</v>
      </c>
      <c r="CF202" s="544">
        <f t="shared" si="988"/>
        <v>0</v>
      </c>
    </row>
    <row r="203" spans="1:84">
      <c r="A203" s="149"/>
      <c r="B203" s="151"/>
      <c r="C203" s="151"/>
      <c r="D203" s="151"/>
      <c r="E203" s="288" t="s">
        <v>79</v>
      </c>
      <c r="F203" s="592">
        <v>60</v>
      </c>
      <c r="G203" s="159">
        <v>15</v>
      </c>
      <c r="H203" s="159">
        <v>4</v>
      </c>
      <c r="I203" s="275">
        <f>SUM(G203:H203)</f>
        <v>19</v>
      </c>
      <c r="J203" s="159">
        <v>4</v>
      </c>
      <c r="K203" s="159">
        <v>1</v>
      </c>
      <c r="L203" s="275">
        <f>SUM(J203:K203)</f>
        <v>5</v>
      </c>
      <c r="M203" s="159"/>
      <c r="N203" s="159"/>
      <c r="O203" s="275">
        <f>SUM(M203:N203)</f>
        <v>0</v>
      </c>
      <c r="P203" s="159">
        <v>6</v>
      </c>
      <c r="Q203" s="159"/>
      <c r="R203" s="275">
        <f>SUM(P203:Q203)</f>
        <v>6</v>
      </c>
      <c r="S203" s="500"/>
      <c r="T203" s="275"/>
      <c r="U203" s="275"/>
      <c r="V203" s="275">
        <f>SUM(T203:U203)</f>
        <v>0</v>
      </c>
      <c r="W203" s="275"/>
      <c r="X203" s="275"/>
      <c r="Y203" s="275">
        <f>SUM(W203:X203)</f>
        <v>0</v>
      </c>
      <c r="Z203" s="275"/>
      <c r="AA203" s="275"/>
      <c r="AB203" s="275">
        <f>SUM(Z203:AA203)</f>
        <v>0</v>
      </c>
      <c r="AC203" s="275"/>
      <c r="AD203" s="275"/>
      <c r="AE203" s="275">
        <f>SUM(AC203:AD203)</f>
        <v>0</v>
      </c>
      <c r="AF203" s="500"/>
      <c r="AG203" s="275"/>
      <c r="AH203" s="275"/>
      <c r="AI203" s="275">
        <f>SUM(AG203:AH203)</f>
        <v>0</v>
      </c>
      <c r="AJ203" s="275"/>
      <c r="AK203" s="275"/>
      <c r="AL203" s="275">
        <f>SUM(AJ203:AK203)</f>
        <v>0</v>
      </c>
      <c r="AM203" s="275"/>
      <c r="AN203" s="275"/>
      <c r="AO203" s="275">
        <f>SUM(AM203:AN203)</f>
        <v>0</v>
      </c>
      <c r="AP203" s="275"/>
      <c r="AQ203" s="275"/>
      <c r="AR203" s="275">
        <f>SUM(AP203:AQ203)</f>
        <v>0</v>
      </c>
      <c r="AS203" s="500"/>
      <c r="AT203" s="275"/>
      <c r="AU203" s="275"/>
      <c r="AV203" s="277">
        <f>SUM(AT203:AU203)</f>
        <v>0</v>
      </c>
      <c r="AW203" s="567">
        <f t="shared" si="968"/>
        <v>25</v>
      </c>
      <c r="AX203" s="567">
        <f t="shared" si="969"/>
        <v>5</v>
      </c>
      <c r="AY203" s="567">
        <f t="shared" si="970"/>
        <v>30</v>
      </c>
      <c r="AZ203" s="159"/>
      <c r="BA203" s="159"/>
      <c r="BB203" s="275">
        <f>SUM(AZ203:BA203)</f>
        <v>0</v>
      </c>
      <c r="BC203" s="275"/>
      <c r="BD203" s="275"/>
      <c r="BE203" s="275">
        <f>SUM(BC203:BD203)</f>
        <v>0</v>
      </c>
      <c r="BF203" s="521"/>
      <c r="BG203" s="605">
        <f>SUM(F203,S203,AF203,AS203)</f>
        <v>60</v>
      </c>
      <c r="BH203" s="533">
        <f>SUM(G203,T203,AG203)</f>
        <v>15</v>
      </c>
      <c r="BI203" s="533">
        <f t="shared" si="971"/>
        <v>4</v>
      </c>
      <c r="BJ203" s="533">
        <f t="shared" si="972"/>
        <v>19</v>
      </c>
      <c r="BK203" s="533">
        <f t="shared" si="973"/>
        <v>4</v>
      </c>
      <c r="BL203" s="533">
        <f t="shared" si="974"/>
        <v>1</v>
      </c>
      <c r="BM203" s="533">
        <f t="shared" si="975"/>
        <v>5</v>
      </c>
      <c r="BN203" s="533">
        <f>SUM(M203,Z203,AM203)</f>
        <v>0</v>
      </c>
      <c r="BO203" s="533">
        <f t="shared" si="976"/>
        <v>0</v>
      </c>
      <c r="BP203" s="533">
        <f t="shared" si="977"/>
        <v>0</v>
      </c>
      <c r="BQ203" s="533">
        <f t="shared" si="978"/>
        <v>6</v>
      </c>
      <c r="BR203" s="533">
        <f t="shared" si="979"/>
        <v>0</v>
      </c>
      <c r="BS203" s="533">
        <f t="shared" si="980"/>
        <v>6</v>
      </c>
      <c r="BT203" s="533">
        <f>AT203</f>
        <v>0</v>
      </c>
      <c r="BU203" s="533">
        <f t="shared" si="981"/>
        <v>0</v>
      </c>
      <c r="BV203" s="533">
        <f t="shared" si="982"/>
        <v>0</v>
      </c>
      <c r="BW203" s="536">
        <f>SUM(BH203,BK203,BN203,BQ203,BT203)</f>
        <v>25</v>
      </c>
      <c r="BX203" s="536">
        <f t="shared" si="983"/>
        <v>5</v>
      </c>
      <c r="BY203" s="536">
        <f t="shared" si="984"/>
        <v>30</v>
      </c>
      <c r="BZ203" t="s">
        <v>74</v>
      </c>
      <c r="CA203" s="544">
        <f>AZ203</f>
        <v>0</v>
      </c>
      <c r="CB203" s="544">
        <f t="shared" si="985"/>
        <v>0</v>
      </c>
      <c r="CC203" s="544">
        <f t="shared" si="986"/>
        <v>0</v>
      </c>
      <c r="CD203" s="544">
        <f>BC203</f>
        <v>0</v>
      </c>
      <c r="CE203" s="544">
        <f t="shared" si="987"/>
        <v>0</v>
      </c>
      <c r="CF203" s="544">
        <f t="shared" si="988"/>
        <v>0</v>
      </c>
    </row>
    <row r="204" spans="1:84">
      <c r="A204" s="149"/>
      <c r="B204" s="151"/>
      <c r="C204" s="151"/>
      <c r="D204" s="151"/>
      <c r="E204" s="288"/>
      <c r="F204" s="592"/>
      <c r="G204" s="168"/>
      <c r="H204" s="168"/>
      <c r="I204" s="276"/>
      <c r="J204" s="159"/>
      <c r="K204" s="159"/>
      <c r="L204" s="276"/>
      <c r="M204" s="168"/>
      <c r="N204" s="168"/>
      <c r="O204" s="276"/>
      <c r="P204" s="168"/>
      <c r="Q204" s="168"/>
      <c r="R204" s="276"/>
      <c r="S204" s="501"/>
      <c r="T204" s="276"/>
      <c r="U204" s="276"/>
      <c r="V204" s="276"/>
      <c r="W204" s="276"/>
      <c r="X204" s="276"/>
      <c r="Y204" s="276"/>
      <c r="Z204" s="276"/>
      <c r="AA204" s="276"/>
      <c r="AB204" s="276"/>
      <c r="AC204" s="276"/>
      <c r="AD204" s="276"/>
      <c r="AE204" s="276"/>
      <c r="AF204" s="501"/>
      <c r="AG204" s="276"/>
      <c r="AH204" s="276"/>
      <c r="AI204" s="276"/>
      <c r="AJ204" s="276"/>
      <c r="AK204" s="276"/>
      <c r="AL204" s="276"/>
      <c r="AM204" s="276"/>
      <c r="AN204" s="276"/>
      <c r="AO204" s="276"/>
      <c r="AP204" s="276"/>
      <c r="AQ204" s="276"/>
      <c r="AR204" s="276"/>
      <c r="AS204" s="501"/>
      <c r="AT204" s="276"/>
      <c r="AU204" s="276"/>
      <c r="AV204" s="276"/>
      <c r="AW204" s="568"/>
      <c r="AX204" s="568"/>
      <c r="AY204" s="568"/>
      <c r="AZ204" s="159" t="s">
        <v>74</v>
      </c>
      <c r="BA204" s="159"/>
      <c r="BB204" s="159"/>
      <c r="BC204" s="276"/>
      <c r="BD204" s="276"/>
      <c r="BE204" s="276"/>
      <c r="BF204" s="522"/>
    </row>
    <row r="205" spans="1:84" ht="37.5" customHeight="1">
      <c r="A205" s="149" t="s">
        <v>75</v>
      </c>
      <c r="B205" s="781" t="s">
        <v>104</v>
      </c>
      <c r="C205" s="782"/>
      <c r="D205" s="311"/>
      <c r="E205" s="377" t="s">
        <v>76</v>
      </c>
      <c r="F205" s="592"/>
      <c r="G205" s="159"/>
      <c r="H205" s="159"/>
      <c r="I205" s="275"/>
      <c r="J205" s="159"/>
      <c r="K205" s="159"/>
      <c r="L205" s="275"/>
      <c r="M205" s="159"/>
      <c r="N205" s="159"/>
      <c r="O205" s="275"/>
      <c r="P205" s="159"/>
      <c r="Q205" s="159"/>
      <c r="R205" s="275"/>
      <c r="S205" s="500"/>
      <c r="T205" s="275"/>
      <c r="U205" s="275"/>
      <c r="V205" s="275"/>
      <c r="W205" s="275"/>
      <c r="X205" s="275"/>
      <c r="Y205" s="275"/>
      <c r="Z205" s="275"/>
      <c r="AA205" s="275"/>
      <c r="AB205" s="275"/>
      <c r="AC205" s="275"/>
      <c r="AD205" s="275"/>
      <c r="AE205" s="275"/>
      <c r="AF205" s="500"/>
      <c r="AG205" s="275"/>
      <c r="AH205" s="275"/>
      <c r="AI205" s="275"/>
      <c r="AJ205" s="275"/>
      <c r="AK205" s="275"/>
      <c r="AL205" s="275"/>
      <c r="AM205" s="275"/>
      <c r="AN205" s="275"/>
      <c r="AO205" s="275"/>
      <c r="AP205" s="275"/>
      <c r="AQ205" s="275"/>
      <c r="AR205" s="275"/>
      <c r="AS205" s="500"/>
      <c r="AT205" s="275"/>
      <c r="AU205" s="275"/>
      <c r="AV205" s="275"/>
      <c r="AW205" s="567"/>
      <c r="AX205" s="567"/>
      <c r="AY205" s="567"/>
      <c r="AZ205" s="159"/>
      <c r="BA205" s="159"/>
      <c r="BB205" s="159"/>
      <c r="BC205" s="275"/>
      <c r="BD205" s="275"/>
      <c r="BE205" s="275"/>
      <c r="BF205" s="521"/>
    </row>
    <row r="206" spans="1:84">
      <c r="A206" s="149"/>
      <c r="B206" s="151" t="s">
        <v>776</v>
      </c>
      <c r="C206" s="151"/>
      <c r="D206" s="151"/>
      <c r="E206" s="288" t="s">
        <v>77</v>
      </c>
      <c r="F206" s="592">
        <v>30</v>
      </c>
      <c r="G206" s="159">
        <v>1</v>
      </c>
      <c r="H206" s="159">
        <v>12</v>
      </c>
      <c r="I206" s="275">
        <f>SUM(G206:H206)</f>
        <v>13</v>
      </c>
      <c r="J206" s="159">
        <v>1</v>
      </c>
      <c r="K206" s="159">
        <v>4</v>
      </c>
      <c r="L206" s="275">
        <f>SUM(J206:K206)</f>
        <v>5</v>
      </c>
      <c r="M206" s="159"/>
      <c r="N206" s="159">
        <v>2</v>
      </c>
      <c r="O206" s="275">
        <f>SUM(M206:N206)</f>
        <v>2</v>
      </c>
      <c r="P206" s="159">
        <v>4</v>
      </c>
      <c r="Q206" s="159">
        <v>5</v>
      </c>
      <c r="R206" s="275">
        <f>SUM(P206:Q206)</f>
        <v>9</v>
      </c>
      <c r="S206" s="500"/>
      <c r="T206" s="275"/>
      <c r="U206" s="275"/>
      <c r="V206" s="275">
        <f>SUM(T206:U206)</f>
        <v>0</v>
      </c>
      <c r="W206" s="275"/>
      <c r="X206" s="275"/>
      <c r="Y206" s="275">
        <f>SUM(W206:X206)</f>
        <v>0</v>
      </c>
      <c r="Z206" s="275"/>
      <c r="AA206" s="275"/>
      <c r="AB206" s="275">
        <f>SUM(Z206:AA206)</f>
        <v>0</v>
      </c>
      <c r="AC206" s="275"/>
      <c r="AD206" s="275"/>
      <c r="AE206" s="275">
        <f>SUM(AC206:AD206)</f>
        <v>0</v>
      </c>
      <c r="AF206" s="500"/>
      <c r="AG206" s="275"/>
      <c r="AH206" s="275"/>
      <c r="AI206" s="275">
        <f>SUM(AG206:AH206)</f>
        <v>0</v>
      </c>
      <c r="AJ206" s="275"/>
      <c r="AK206" s="275"/>
      <c r="AL206" s="275">
        <f>SUM(AJ206:AK206)</f>
        <v>0</v>
      </c>
      <c r="AM206" s="275"/>
      <c r="AN206" s="275"/>
      <c r="AO206" s="275">
        <f>SUM(AM206:AN206)</f>
        <v>0</v>
      </c>
      <c r="AP206" s="275"/>
      <c r="AQ206" s="275"/>
      <c r="AR206" s="275">
        <f>SUM(AP206:AQ206)</f>
        <v>0</v>
      </c>
      <c r="AS206" s="500"/>
      <c r="AT206" s="275"/>
      <c r="AU206" s="275"/>
      <c r="AV206" s="277">
        <f>SUM(AT206:AU206)</f>
        <v>0</v>
      </c>
      <c r="AW206" s="567">
        <f t="shared" ref="AW206:AW208" si="989">SUM(G206,J206,M206,P206,T206,W206,Z206,AC206,AG206,AJ206,AM206,AP206,AT206)</f>
        <v>6</v>
      </c>
      <c r="AX206" s="567">
        <f t="shared" ref="AX206:AX208" si="990">SUM(H206,K206,N206,Q206,U206,X206,AA206,AD206,AH206,AK206,AN206,AQ206,AU206)</f>
        <v>23</v>
      </c>
      <c r="AY206" s="567">
        <f t="shared" ref="AY206:AY208" si="991">SUM(I206,L206,O206,R206,V206,Y206,AB206,AE206,AI206,AL206,AO206,AR206,AV206)</f>
        <v>29</v>
      </c>
      <c r="AZ206" s="159"/>
      <c r="BA206" s="159"/>
      <c r="BB206" s="275">
        <f>SUM(AZ206:BA206)</f>
        <v>0</v>
      </c>
      <c r="BC206" s="275"/>
      <c r="BD206" s="275"/>
      <c r="BE206" s="275">
        <f>SUM(BC206:BD206)</f>
        <v>0</v>
      </c>
      <c r="BF206" s="521"/>
      <c r="BG206" s="605">
        <f>SUM(F206,S206,AF206,AS206)</f>
        <v>30</v>
      </c>
      <c r="BH206" s="533">
        <f>SUM(G206,T206,AG206)</f>
        <v>1</v>
      </c>
      <c r="BI206" s="533">
        <f t="shared" ref="BI206:BI208" si="992">SUM(H206,U206,AH206)</f>
        <v>12</v>
      </c>
      <c r="BJ206" s="533">
        <f t="shared" ref="BJ206:BJ208" si="993">SUM(I206,V206,AI206)</f>
        <v>13</v>
      </c>
      <c r="BK206" s="533">
        <f t="shared" ref="BK206:BK208" si="994">SUM(J206,W206,AJ206)</f>
        <v>1</v>
      </c>
      <c r="BL206" s="533">
        <f t="shared" ref="BL206:BL208" si="995">SUM(K206,X206,AK206)</f>
        <v>4</v>
      </c>
      <c r="BM206" s="533">
        <f t="shared" ref="BM206:BM208" si="996">SUM(L206,Y206,AL206)</f>
        <v>5</v>
      </c>
      <c r="BN206" s="533">
        <f>SUM(M206,Z206,AM206)</f>
        <v>0</v>
      </c>
      <c r="BO206" s="533">
        <f t="shared" ref="BO206:BO208" si="997">SUM(N206,AA206,AN206)</f>
        <v>2</v>
      </c>
      <c r="BP206" s="533">
        <f t="shared" ref="BP206:BP208" si="998">SUM(O206,AB206,AO206)</f>
        <v>2</v>
      </c>
      <c r="BQ206" s="533">
        <f t="shared" ref="BQ206:BQ208" si="999">SUM(P206,AC206,AP206)</f>
        <v>4</v>
      </c>
      <c r="BR206" s="533">
        <f t="shared" ref="BR206:BR208" si="1000">SUM(Q206,AD206,AQ206)</f>
        <v>5</v>
      </c>
      <c r="BS206" s="533">
        <f t="shared" ref="BS206:BS208" si="1001">SUM(R206,AE206,AR206)</f>
        <v>9</v>
      </c>
      <c r="BT206" s="533">
        <f>AT206</f>
        <v>0</v>
      </c>
      <c r="BU206" s="533">
        <f t="shared" ref="BU206:BU208" si="1002">AU206</f>
        <v>0</v>
      </c>
      <c r="BV206" s="533">
        <f t="shared" ref="BV206:BV208" si="1003">AV206</f>
        <v>0</v>
      </c>
      <c r="BW206" s="536">
        <f>SUM(BH206,BK206,BN206,BQ206,BT206)</f>
        <v>6</v>
      </c>
      <c r="BX206" s="536">
        <f t="shared" ref="BX206:BX208" si="1004">SUM(BI206,BL206,BO206,BR206,BU206)</f>
        <v>23</v>
      </c>
      <c r="BY206" s="536">
        <f t="shared" ref="BY206:BY208" si="1005">SUM(BJ206,BM206,BP206,BS206,BV206)</f>
        <v>29</v>
      </c>
      <c r="BZ206" t="s">
        <v>74</v>
      </c>
      <c r="CA206" s="544">
        <f>AZ206</f>
        <v>0</v>
      </c>
      <c r="CB206" s="544">
        <f t="shared" ref="CB206:CB208" si="1006">BA206</f>
        <v>0</v>
      </c>
      <c r="CC206" s="544">
        <f t="shared" ref="CC206:CC208" si="1007">BB206</f>
        <v>0</v>
      </c>
      <c r="CD206" s="544">
        <f>BC206</f>
        <v>0</v>
      </c>
      <c r="CE206" s="544">
        <f t="shared" ref="CE206:CE208" si="1008">BD206</f>
        <v>0</v>
      </c>
      <c r="CF206" s="544">
        <f t="shared" ref="CF206:CF208" si="1009">BE206</f>
        <v>0</v>
      </c>
    </row>
    <row r="207" spans="1:84">
      <c r="A207" s="149"/>
      <c r="B207" s="151"/>
      <c r="C207" s="151"/>
      <c r="D207" s="151"/>
      <c r="E207" s="288" t="s">
        <v>78</v>
      </c>
      <c r="F207" s="592">
        <v>30</v>
      </c>
      <c r="G207" s="159">
        <v>4</v>
      </c>
      <c r="H207" s="159">
        <v>11</v>
      </c>
      <c r="I207" s="275">
        <f>SUM(G207:H207)</f>
        <v>15</v>
      </c>
      <c r="J207" s="159"/>
      <c r="K207" s="159">
        <v>2</v>
      </c>
      <c r="L207" s="275">
        <f>SUM(J207:K207)</f>
        <v>2</v>
      </c>
      <c r="M207" s="159"/>
      <c r="N207" s="159"/>
      <c r="O207" s="275">
        <f>SUM(M207:N207)</f>
        <v>0</v>
      </c>
      <c r="P207" s="159">
        <v>2</v>
      </c>
      <c r="Q207" s="159">
        <v>7</v>
      </c>
      <c r="R207" s="275">
        <f>SUM(P207:Q207)</f>
        <v>9</v>
      </c>
      <c r="S207" s="500"/>
      <c r="T207" s="275"/>
      <c r="U207" s="275"/>
      <c r="V207" s="275">
        <f>SUM(T207:U207)</f>
        <v>0</v>
      </c>
      <c r="W207" s="275"/>
      <c r="X207" s="275"/>
      <c r="Y207" s="275">
        <f>SUM(W207:X207)</f>
        <v>0</v>
      </c>
      <c r="Z207" s="275"/>
      <c r="AA207" s="275"/>
      <c r="AB207" s="275">
        <f>SUM(Z207:AA207)</f>
        <v>0</v>
      </c>
      <c r="AC207" s="275"/>
      <c r="AD207" s="275"/>
      <c r="AE207" s="275">
        <f>SUM(AC207:AD207)</f>
        <v>0</v>
      </c>
      <c r="AF207" s="500"/>
      <c r="AG207" s="275"/>
      <c r="AH207" s="275"/>
      <c r="AI207" s="275">
        <f>SUM(AG207:AH207)</f>
        <v>0</v>
      </c>
      <c r="AJ207" s="275"/>
      <c r="AK207" s="275"/>
      <c r="AL207" s="275">
        <f>SUM(AJ207:AK207)</f>
        <v>0</v>
      </c>
      <c r="AM207" s="275"/>
      <c r="AN207" s="275"/>
      <c r="AO207" s="275">
        <f>SUM(AM207:AN207)</f>
        <v>0</v>
      </c>
      <c r="AP207" s="275"/>
      <c r="AQ207" s="275"/>
      <c r="AR207" s="275">
        <f>SUM(AP207:AQ207)</f>
        <v>0</v>
      </c>
      <c r="AS207" s="500"/>
      <c r="AT207" s="275"/>
      <c r="AU207" s="275"/>
      <c r="AV207" s="277">
        <f>SUM(AT207:AU207)</f>
        <v>0</v>
      </c>
      <c r="AW207" s="567">
        <f t="shared" si="989"/>
        <v>6</v>
      </c>
      <c r="AX207" s="567">
        <f t="shared" si="990"/>
        <v>20</v>
      </c>
      <c r="AY207" s="567">
        <f t="shared" si="991"/>
        <v>26</v>
      </c>
      <c r="AZ207" s="159"/>
      <c r="BA207" s="159"/>
      <c r="BB207" s="275">
        <f>SUM(AZ207:BA207)</f>
        <v>0</v>
      </c>
      <c r="BC207" s="275"/>
      <c r="BD207" s="275"/>
      <c r="BE207" s="275">
        <f>SUM(BC207:BD207)</f>
        <v>0</v>
      </c>
      <c r="BF207" s="521"/>
      <c r="BG207" s="605">
        <f>SUM(F207,S207,AF207,AS207)</f>
        <v>30</v>
      </c>
      <c r="BH207" s="533">
        <f>SUM(G207,T207,AG207)</f>
        <v>4</v>
      </c>
      <c r="BI207" s="533">
        <f t="shared" si="992"/>
        <v>11</v>
      </c>
      <c r="BJ207" s="533">
        <f t="shared" si="993"/>
        <v>15</v>
      </c>
      <c r="BK207" s="533">
        <f t="shared" si="994"/>
        <v>0</v>
      </c>
      <c r="BL207" s="533">
        <f t="shared" si="995"/>
        <v>2</v>
      </c>
      <c r="BM207" s="533">
        <f t="shared" si="996"/>
        <v>2</v>
      </c>
      <c r="BN207" s="533">
        <f>SUM(M207,Z207,AM207)</f>
        <v>0</v>
      </c>
      <c r="BO207" s="533">
        <f t="shared" si="997"/>
        <v>0</v>
      </c>
      <c r="BP207" s="533">
        <f t="shared" si="998"/>
        <v>0</v>
      </c>
      <c r="BQ207" s="533">
        <f t="shared" si="999"/>
        <v>2</v>
      </c>
      <c r="BR207" s="533">
        <f t="shared" si="1000"/>
        <v>7</v>
      </c>
      <c r="BS207" s="533">
        <f t="shared" si="1001"/>
        <v>9</v>
      </c>
      <c r="BT207" s="533">
        <f>AT207</f>
        <v>0</v>
      </c>
      <c r="BU207" s="533">
        <f t="shared" si="1002"/>
        <v>0</v>
      </c>
      <c r="BV207" s="533">
        <f t="shared" si="1003"/>
        <v>0</v>
      </c>
      <c r="BW207" s="536">
        <f>SUM(BH207,BK207,BN207,BQ207,BT207)</f>
        <v>6</v>
      </c>
      <c r="BX207" s="536">
        <f t="shared" si="1004"/>
        <v>20</v>
      </c>
      <c r="BY207" s="536">
        <f t="shared" si="1005"/>
        <v>26</v>
      </c>
      <c r="BZ207" t="s">
        <v>74</v>
      </c>
      <c r="CA207" s="544">
        <f>AZ207</f>
        <v>0</v>
      </c>
      <c r="CB207" s="544">
        <f t="shared" si="1006"/>
        <v>0</v>
      </c>
      <c r="CC207" s="544">
        <f t="shared" si="1007"/>
        <v>0</v>
      </c>
      <c r="CD207" s="544">
        <f>BC207</f>
        <v>0</v>
      </c>
      <c r="CE207" s="544">
        <f t="shared" si="1008"/>
        <v>0</v>
      </c>
      <c r="CF207" s="544">
        <f t="shared" si="1009"/>
        <v>0</v>
      </c>
    </row>
    <row r="208" spans="1:84">
      <c r="A208" s="149"/>
      <c r="B208" s="151"/>
      <c r="C208" s="151"/>
      <c r="D208" s="151"/>
      <c r="E208" s="288" t="s">
        <v>79</v>
      </c>
      <c r="F208" s="592">
        <v>20</v>
      </c>
      <c r="G208" s="159"/>
      <c r="H208" s="159">
        <v>11</v>
      </c>
      <c r="I208" s="275">
        <f>SUM(G208:H208)</f>
        <v>11</v>
      </c>
      <c r="J208" s="159"/>
      <c r="K208" s="159">
        <v>2</v>
      </c>
      <c r="L208" s="275">
        <f>SUM(J208:K208)</f>
        <v>2</v>
      </c>
      <c r="M208" s="159"/>
      <c r="N208" s="159"/>
      <c r="O208" s="275">
        <f>SUM(M208:N208)</f>
        <v>0</v>
      </c>
      <c r="P208" s="159"/>
      <c r="Q208" s="159">
        <v>5</v>
      </c>
      <c r="R208" s="275">
        <f>SUM(P208:Q208)</f>
        <v>5</v>
      </c>
      <c r="S208" s="500"/>
      <c r="T208" s="275"/>
      <c r="U208" s="275"/>
      <c r="V208" s="275">
        <f>SUM(T208:U208)</f>
        <v>0</v>
      </c>
      <c r="W208" s="275"/>
      <c r="X208" s="275"/>
      <c r="Y208" s="275">
        <f>SUM(W208:X208)</f>
        <v>0</v>
      </c>
      <c r="Z208" s="275"/>
      <c r="AA208" s="275"/>
      <c r="AB208" s="275">
        <f>SUM(Z208:AA208)</f>
        <v>0</v>
      </c>
      <c r="AC208" s="275"/>
      <c r="AD208" s="275"/>
      <c r="AE208" s="275">
        <f>SUM(AC208:AD208)</f>
        <v>0</v>
      </c>
      <c r="AF208" s="500"/>
      <c r="AG208" s="275"/>
      <c r="AH208" s="275"/>
      <c r="AI208" s="275">
        <f>SUM(AG208:AH208)</f>
        <v>0</v>
      </c>
      <c r="AJ208" s="275"/>
      <c r="AK208" s="275"/>
      <c r="AL208" s="275">
        <f>SUM(AJ208:AK208)</f>
        <v>0</v>
      </c>
      <c r="AM208" s="275"/>
      <c r="AN208" s="275"/>
      <c r="AO208" s="275">
        <f>SUM(AM208:AN208)</f>
        <v>0</v>
      </c>
      <c r="AP208" s="275"/>
      <c r="AQ208" s="275"/>
      <c r="AR208" s="275">
        <f>SUM(AP208:AQ208)</f>
        <v>0</v>
      </c>
      <c r="AS208" s="500"/>
      <c r="AT208" s="275"/>
      <c r="AU208" s="275"/>
      <c r="AV208" s="277">
        <f>SUM(AT208:AU208)</f>
        <v>0</v>
      </c>
      <c r="AW208" s="567">
        <f t="shared" si="989"/>
        <v>0</v>
      </c>
      <c r="AX208" s="567">
        <f t="shared" si="990"/>
        <v>18</v>
      </c>
      <c r="AY208" s="567">
        <f t="shared" si="991"/>
        <v>18</v>
      </c>
      <c r="AZ208" s="159"/>
      <c r="BA208" s="159"/>
      <c r="BB208" s="275">
        <f>SUM(AZ208:BA208)</f>
        <v>0</v>
      </c>
      <c r="BC208" s="275"/>
      <c r="BD208" s="275"/>
      <c r="BE208" s="275">
        <f>SUM(BC208:BD208)</f>
        <v>0</v>
      </c>
      <c r="BF208" s="521"/>
      <c r="BG208" s="605">
        <f>SUM(F208,S208,AF208,AS208)</f>
        <v>20</v>
      </c>
      <c r="BH208" s="533">
        <f>SUM(G208,T208,AG208)</f>
        <v>0</v>
      </c>
      <c r="BI208" s="533">
        <f t="shared" si="992"/>
        <v>11</v>
      </c>
      <c r="BJ208" s="533">
        <f t="shared" si="993"/>
        <v>11</v>
      </c>
      <c r="BK208" s="533">
        <f t="shared" si="994"/>
        <v>0</v>
      </c>
      <c r="BL208" s="533">
        <f t="shared" si="995"/>
        <v>2</v>
      </c>
      <c r="BM208" s="533">
        <f t="shared" si="996"/>
        <v>2</v>
      </c>
      <c r="BN208" s="533">
        <f>SUM(M208,Z208,AM208)</f>
        <v>0</v>
      </c>
      <c r="BO208" s="533">
        <f t="shared" si="997"/>
        <v>0</v>
      </c>
      <c r="BP208" s="533">
        <f t="shared" si="998"/>
        <v>0</v>
      </c>
      <c r="BQ208" s="533">
        <f t="shared" si="999"/>
        <v>0</v>
      </c>
      <c r="BR208" s="533">
        <f t="shared" si="1000"/>
        <v>5</v>
      </c>
      <c r="BS208" s="533">
        <f t="shared" si="1001"/>
        <v>5</v>
      </c>
      <c r="BT208" s="533">
        <f>AT208</f>
        <v>0</v>
      </c>
      <c r="BU208" s="533">
        <f t="shared" si="1002"/>
        <v>0</v>
      </c>
      <c r="BV208" s="533">
        <f t="shared" si="1003"/>
        <v>0</v>
      </c>
      <c r="BW208" s="536">
        <f>SUM(BH208,BK208,BN208,BQ208,BT208)</f>
        <v>0</v>
      </c>
      <c r="BX208" s="536">
        <f t="shared" si="1004"/>
        <v>18</v>
      </c>
      <c r="BY208" s="536">
        <f t="shared" si="1005"/>
        <v>18</v>
      </c>
      <c r="BZ208" t="s">
        <v>74</v>
      </c>
      <c r="CA208" s="544">
        <f>AZ208</f>
        <v>0</v>
      </c>
      <c r="CB208" s="544">
        <f t="shared" si="1006"/>
        <v>0</v>
      </c>
      <c r="CC208" s="544">
        <f t="shared" si="1007"/>
        <v>0</v>
      </c>
      <c r="CD208" s="544">
        <f>BC208</f>
        <v>0</v>
      </c>
      <c r="CE208" s="544">
        <f t="shared" si="1008"/>
        <v>0</v>
      </c>
      <c r="CF208" s="544">
        <f t="shared" si="1009"/>
        <v>0</v>
      </c>
    </row>
    <row r="209" spans="1:84">
      <c r="A209" s="149"/>
      <c r="B209" s="151"/>
      <c r="C209" s="151"/>
      <c r="D209" s="151"/>
      <c r="E209" s="288"/>
      <c r="F209" s="592"/>
      <c r="G209" s="168"/>
      <c r="H209" s="168"/>
      <c r="I209" s="276"/>
      <c r="J209" s="168"/>
      <c r="K209" s="168"/>
      <c r="L209" s="276"/>
      <c r="M209" s="168"/>
      <c r="N209" s="168"/>
      <c r="O209" s="276"/>
      <c r="P209" s="168"/>
      <c r="Q209" s="168"/>
      <c r="R209" s="276"/>
      <c r="S209" s="501"/>
      <c r="T209" s="276"/>
      <c r="U209" s="276"/>
      <c r="V209" s="276"/>
      <c r="W209" s="276"/>
      <c r="X209" s="276"/>
      <c r="Y209" s="276"/>
      <c r="Z209" s="276"/>
      <c r="AA209" s="276"/>
      <c r="AB209" s="276"/>
      <c r="AC209" s="276"/>
      <c r="AD209" s="276"/>
      <c r="AE209" s="276"/>
      <c r="AF209" s="501"/>
      <c r="AG209" s="276"/>
      <c r="AH209" s="276"/>
      <c r="AI209" s="276"/>
      <c r="AJ209" s="276"/>
      <c r="AK209" s="276"/>
      <c r="AL209" s="276"/>
      <c r="AM209" s="276"/>
      <c r="AN209" s="276"/>
      <c r="AO209" s="276"/>
      <c r="AP209" s="276"/>
      <c r="AQ209" s="276"/>
      <c r="AR209" s="276"/>
      <c r="AS209" s="501"/>
      <c r="AT209" s="276"/>
      <c r="AU209" s="276"/>
      <c r="AV209" s="276"/>
      <c r="AW209" s="568"/>
      <c r="AX209" s="568"/>
      <c r="AY209" s="568"/>
      <c r="AZ209" s="168"/>
      <c r="BA209" s="168"/>
      <c r="BB209" s="276"/>
      <c r="BC209" s="276"/>
      <c r="BD209" s="276"/>
      <c r="BE209" s="276"/>
      <c r="BF209" s="522"/>
    </row>
    <row r="210" spans="1:84" ht="25.5">
      <c r="A210" s="149"/>
      <c r="B210" s="151" t="s">
        <v>87</v>
      </c>
      <c r="C210" s="151"/>
      <c r="D210" s="151"/>
      <c r="E210" s="377" t="s">
        <v>76</v>
      </c>
      <c r="F210" s="592"/>
      <c r="G210" s="159"/>
      <c r="H210" s="159"/>
      <c r="I210" s="275"/>
      <c r="J210" s="159"/>
      <c r="K210" s="159"/>
      <c r="L210" s="275"/>
      <c r="M210" s="159"/>
      <c r="N210" s="159"/>
      <c r="O210" s="275"/>
      <c r="P210" s="159"/>
      <c r="Q210" s="159"/>
      <c r="R210" s="275"/>
      <c r="S210" s="500"/>
      <c r="T210" s="275"/>
      <c r="U210" s="275"/>
      <c r="V210" s="275"/>
      <c r="W210" s="275"/>
      <c r="X210" s="275"/>
      <c r="Y210" s="275"/>
      <c r="Z210" s="275"/>
      <c r="AA210" s="275"/>
      <c r="AB210" s="275"/>
      <c r="AC210" s="275"/>
      <c r="AD210" s="275"/>
      <c r="AE210" s="275"/>
      <c r="AF210" s="500"/>
      <c r="AG210" s="275"/>
      <c r="AH210" s="275"/>
      <c r="AI210" s="275"/>
      <c r="AJ210" s="275"/>
      <c r="AK210" s="275"/>
      <c r="AL210" s="275"/>
      <c r="AM210" s="275"/>
      <c r="AN210" s="275"/>
      <c r="AO210" s="275"/>
      <c r="AP210" s="275"/>
      <c r="AQ210" s="275"/>
      <c r="AR210" s="275"/>
      <c r="AS210" s="500"/>
      <c r="AT210" s="275"/>
      <c r="AU210" s="275"/>
      <c r="AV210" s="275"/>
      <c r="AW210" s="567"/>
      <c r="AX210" s="567"/>
      <c r="AY210" s="567"/>
      <c r="AZ210" s="159"/>
      <c r="BA210" s="159"/>
      <c r="BB210" s="275"/>
      <c r="BC210" s="275"/>
      <c r="BD210" s="275"/>
      <c r="BE210" s="275"/>
      <c r="BF210" s="521"/>
    </row>
    <row r="211" spans="1:84">
      <c r="A211" s="149"/>
      <c r="B211" s="151"/>
      <c r="C211" s="151"/>
      <c r="D211" s="151"/>
      <c r="E211" s="288" t="s">
        <v>77</v>
      </c>
      <c r="F211" s="591">
        <f>SUM(F196,F201,F206)</f>
        <v>105</v>
      </c>
      <c r="G211" s="159">
        <f>SUM(G196,G201,G206)</f>
        <v>20</v>
      </c>
      <c r="H211" s="159">
        <f t="shared" ref="H211:BE211" si="1010">SUM(H196,H201,H206)</f>
        <v>22</v>
      </c>
      <c r="I211" s="159">
        <f t="shared" si="1010"/>
        <v>42</v>
      </c>
      <c r="J211" s="159">
        <f t="shared" si="1010"/>
        <v>4</v>
      </c>
      <c r="K211" s="159">
        <f t="shared" si="1010"/>
        <v>6</v>
      </c>
      <c r="L211" s="159">
        <f t="shared" si="1010"/>
        <v>10</v>
      </c>
      <c r="M211" s="159">
        <f t="shared" si="1010"/>
        <v>2</v>
      </c>
      <c r="N211" s="159">
        <f t="shared" si="1010"/>
        <v>3</v>
      </c>
      <c r="O211" s="159">
        <f t="shared" si="1010"/>
        <v>5</v>
      </c>
      <c r="P211" s="159">
        <f t="shared" si="1010"/>
        <v>13</v>
      </c>
      <c r="Q211" s="159">
        <f t="shared" si="1010"/>
        <v>15</v>
      </c>
      <c r="R211" s="159">
        <f t="shared" si="1010"/>
        <v>28</v>
      </c>
      <c r="S211" s="503">
        <f t="shared" si="1010"/>
        <v>0</v>
      </c>
      <c r="T211" s="159">
        <f t="shared" si="1010"/>
        <v>0</v>
      </c>
      <c r="U211" s="159">
        <f t="shared" si="1010"/>
        <v>0</v>
      </c>
      <c r="V211" s="159">
        <f t="shared" si="1010"/>
        <v>0</v>
      </c>
      <c r="W211" s="159">
        <f t="shared" si="1010"/>
        <v>0</v>
      </c>
      <c r="X211" s="159">
        <f t="shared" si="1010"/>
        <v>0</v>
      </c>
      <c r="Y211" s="159">
        <f t="shared" si="1010"/>
        <v>0</v>
      </c>
      <c r="Z211" s="159">
        <f t="shared" si="1010"/>
        <v>0</v>
      </c>
      <c r="AA211" s="159">
        <f t="shared" si="1010"/>
        <v>0</v>
      </c>
      <c r="AB211" s="159">
        <f t="shared" si="1010"/>
        <v>0</v>
      </c>
      <c r="AC211" s="159">
        <f t="shared" si="1010"/>
        <v>0</v>
      </c>
      <c r="AD211" s="159">
        <f t="shared" si="1010"/>
        <v>0</v>
      </c>
      <c r="AE211" s="159">
        <f t="shared" si="1010"/>
        <v>0</v>
      </c>
      <c r="AF211" s="503">
        <f t="shared" si="1010"/>
        <v>0</v>
      </c>
      <c r="AG211" s="159">
        <f t="shared" si="1010"/>
        <v>0</v>
      </c>
      <c r="AH211" s="159">
        <f t="shared" si="1010"/>
        <v>0</v>
      </c>
      <c r="AI211" s="159">
        <f t="shared" si="1010"/>
        <v>0</v>
      </c>
      <c r="AJ211" s="159">
        <f t="shared" si="1010"/>
        <v>0</v>
      </c>
      <c r="AK211" s="159">
        <f t="shared" si="1010"/>
        <v>0</v>
      </c>
      <c r="AL211" s="159">
        <f t="shared" si="1010"/>
        <v>0</v>
      </c>
      <c r="AM211" s="159">
        <f t="shared" si="1010"/>
        <v>0</v>
      </c>
      <c r="AN211" s="159">
        <f t="shared" si="1010"/>
        <v>0</v>
      </c>
      <c r="AO211" s="159">
        <f t="shared" si="1010"/>
        <v>0</v>
      </c>
      <c r="AP211" s="159">
        <f t="shared" si="1010"/>
        <v>0</v>
      </c>
      <c r="AQ211" s="159">
        <f t="shared" si="1010"/>
        <v>0</v>
      </c>
      <c r="AR211" s="159">
        <f t="shared" si="1010"/>
        <v>0</v>
      </c>
      <c r="AS211" s="503">
        <f t="shared" si="1010"/>
        <v>0</v>
      </c>
      <c r="AT211" s="159">
        <f t="shared" si="1010"/>
        <v>1</v>
      </c>
      <c r="AU211" s="159">
        <f t="shared" si="1010"/>
        <v>0</v>
      </c>
      <c r="AV211" s="159">
        <f t="shared" si="1010"/>
        <v>1</v>
      </c>
      <c r="AW211" s="570">
        <f>SUM(AW196,AW201,AW206)</f>
        <v>40</v>
      </c>
      <c r="AX211" s="570">
        <f t="shared" si="1010"/>
        <v>46</v>
      </c>
      <c r="AY211" s="570">
        <f t="shared" si="1010"/>
        <v>86</v>
      </c>
      <c r="AZ211" s="159">
        <f t="shared" si="1010"/>
        <v>0</v>
      </c>
      <c r="BA211" s="159">
        <f t="shared" si="1010"/>
        <v>0</v>
      </c>
      <c r="BB211" s="159">
        <f t="shared" si="1010"/>
        <v>0</v>
      </c>
      <c r="BC211" s="159">
        <f t="shared" si="1010"/>
        <v>0</v>
      </c>
      <c r="BD211" s="159">
        <f t="shared" si="1010"/>
        <v>0</v>
      </c>
      <c r="BE211" s="159">
        <f t="shared" si="1010"/>
        <v>0</v>
      </c>
      <c r="BF211" s="474"/>
      <c r="BG211" s="605">
        <f>SUM(F211,S211,AF211,AS211)</f>
        <v>105</v>
      </c>
      <c r="BH211" s="533">
        <f>SUM(G211,T211,AG211)</f>
        <v>20</v>
      </c>
      <c r="BI211" s="533">
        <f t="shared" ref="BI211:BI214" si="1011">SUM(H211,U211,AH211)</f>
        <v>22</v>
      </c>
      <c r="BJ211" s="533">
        <f t="shared" ref="BJ211:BJ214" si="1012">SUM(I211,V211,AI211)</f>
        <v>42</v>
      </c>
      <c r="BK211" s="533">
        <f t="shared" ref="BK211:BK214" si="1013">SUM(J211,W211,AJ211)</f>
        <v>4</v>
      </c>
      <c r="BL211" s="533">
        <f t="shared" ref="BL211:BL214" si="1014">SUM(K211,X211,AK211)</f>
        <v>6</v>
      </c>
      <c r="BM211" s="533">
        <f t="shared" ref="BM211:BM214" si="1015">SUM(L211,Y211,AL211)</f>
        <v>10</v>
      </c>
      <c r="BN211" s="533">
        <f>SUM(M211,Z211,AM211)</f>
        <v>2</v>
      </c>
      <c r="BO211" s="533">
        <f t="shared" ref="BO211:BO214" si="1016">SUM(N211,AA211,AN211)</f>
        <v>3</v>
      </c>
      <c r="BP211" s="533">
        <f t="shared" ref="BP211:BP214" si="1017">SUM(O211,AB211,AO211)</f>
        <v>5</v>
      </c>
      <c r="BQ211" s="533">
        <f t="shared" ref="BQ211:BQ214" si="1018">SUM(P211,AC211,AP211)</f>
        <v>13</v>
      </c>
      <c r="BR211" s="533">
        <f t="shared" ref="BR211:BR214" si="1019">SUM(Q211,AD211,AQ211)</f>
        <v>15</v>
      </c>
      <c r="BS211" s="533">
        <f t="shared" ref="BS211:BS214" si="1020">SUM(R211,AE211,AR211)</f>
        <v>28</v>
      </c>
      <c r="BT211" s="533">
        <f>AT211</f>
        <v>1</v>
      </c>
      <c r="BU211" s="533">
        <f t="shared" ref="BU211:BU214" si="1021">AU211</f>
        <v>0</v>
      </c>
      <c r="BV211" s="533">
        <f t="shared" ref="BV211:BV214" si="1022">AV211</f>
        <v>1</v>
      </c>
      <c r="BW211" s="536">
        <f>SUM(BH211,BK211,BN211,BQ211,BT211)</f>
        <v>40</v>
      </c>
      <c r="BX211" s="536">
        <f t="shared" ref="BX211:BX214" si="1023">SUM(BI211,BL211,BO211,BR211,BU211)</f>
        <v>46</v>
      </c>
      <c r="BY211" s="536">
        <f t="shared" ref="BY211:BY214" si="1024">SUM(BJ211,BM211,BP211,BS211,BV211)</f>
        <v>86</v>
      </c>
      <c r="BZ211" t="s">
        <v>74</v>
      </c>
      <c r="CA211" s="544">
        <f>AZ211</f>
        <v>0</v>
      </c>
      <c r="CB211" s="544">
        <f t="shared" ref="CB211:CB214" si="1025">BA211</f>
        <v>0</v>
      </c>
      <c r="CC211" s="544">
        <f t="shared" ref="CC211:CC214" si="1026">BB211</f>
        <v>0</v>
      </c>
      <c r="CD211" s="544">
        <f>BC211</f>
        <v>0</v>
      </c>
      <c r="CE211" s="544">
        <f t="shared" ref="CE211:CE214" si="1027">BD211</f>
        <v>0</v>
      </c>
      <c r="CF211" s="544">
        <f t="shared" ref="CF211:CF214" si="1028">BE211</f>
        <v>0</v>
      </c>
    </row>
    <row r="212" spans="1:84">
      <c r="A212" s="149"/>
      <c r="B212" s="151"/>
      <c r="C212" s="151"/>
      <c r="D212" s="151"/>
      <c r="E212" s="288" t="s">
        <v>78</v>
      </c>
      <c r="F212" s="591">
        <f t="shared" ref="F212:G212" si="1029">SUM(F197,F202,F207)</f>
        <v>105</v>
      </c>
      <c r="G212" s="159">
        <f t="shared" si="1029"/>
        <v>25</v>
      </c>
      <c r="H212" s="159">
        <f t="shared" ref="H212:BE212" si="1030">SUM(H197,H202,H207)</f>
        <v>14</v>
      </c>
      <c r="I212" s="159">
        <f t="shared" si="1030"/>
        <v>39</v>
      </c>
      <c r="J212" s="159">
        <f t="shared" si="1030"/>
        <v>4</v>
      </c>
      <c r="K212" s="159">
        <f t="shared" si="1030"/>
        <v>2</v>
      </c>
      <c r="L212" s="159">
        <f t="shared" si="1030"/>
        <v>6</v>
      </c>
      <c r="M212" s="159">
        <f t="shared" si="1030"/>
        <v>0</v>
      </c>
      <c r="N212" s="159">
        <f t="shared" si="1030"/>
        <v>1</v>
      </c>
      <c r="O212" s="159">
        <f t="shared" si="1030"/>
        <v>1</v>
      </c>
      <c r="P212" s="159">
        <f t="shared" si="1030"/>
        <v>9</v>
      </c>
      <c r="Q212" s="159">
        <f t="shared" si="1030"/>
        <v>12</v>
      </c>
      <c r="R212" s="159">
        <f t="shared" si="1030"/>
        <v>21</v>
      </c>
      <c r="S212" s="503">
        <f t="shared" si="1030"/>
        <v>0</v>
      </c>
      <c r="T212" s="159">
        <f t="shared" si="1030"/>
        <v>0</v>
      </c>
      <c r="U212" s="159">
        <f t="shared" si="1030"/>
        <v>0</v>
      </c>
      <c r="V212" s="159">
        <f t="shared" si="1030"/>
        <v>0</v>
      </c>
      <c r="W212" s="159">
        <f t="shared" si="1030"/>
        <v>0</v>
      </c>
      <c r="X212" s="159">
        <f t="shared" si="1030"/>
        <v>0</v>
      </c>
      <c r="Y212" s="159">
        <f t="shared" si="1030"/>
        <v>0</v>
      </c>
      <c r="Z212" s="159">
        <f t="shared" si="1030"/>
        <v>0</v>
      </c>
      <c r="AA212" s="159">
        <f t="shared" si="1030"/>
        <v>0</v>
      </c>
      <c r="AB212" s="159">
        <f t="shared" si="1030"/>
        <v>0</v>
      </c>
      <c r="AC212" s="159">
        <f t="shared" si="1030"/>
        <v>0</v>
      </c>
      <c r="AD212" s="159">
        <f t="shared" si="1030"/>
        <v>0</v>
      </c>
      <c r="AE212" s="159">
        <f t="shared" si="1030"/>
        <v>0</v>
      </c>
      <c r="AF212" s="503">
        <f t="shared" si="1030"/>
        <v>0</v>
      </c>
      <c r="AG212" s="159">
        <f t="shared" si="1030"/>
        <v>0</v>
      </c>
      <c r="AH212" s="159">
        <f t="shared" si="1030"/>
        <v>0</v>
      </c>
      <c r="AI212" s="159">
        <f t="shared" si="1030"/>
        <v>0</v>
      </c>
      <c r="AJ212" s="159">
        <f t="shared" si="1030"/>
        <v>0</v>
      </c>
      <c r="AK212" s="159">
        <f t="shared" si="1030"/>
        <v>0</v>
      </c>
      <c r="AL212" s="159">
        <f t="shared" si="1030"/>
        <v>0</v>
      </c>
      <c r="AM212" s="159">
        <f t="shared" si="1030"/>
        <v>0</v>
      </c>
      <c r="AN212" s="159">
        <f t="shared" si="1030"/>
        <v>0</v>
      </c>
      <c r="AO212" s="159">
        <f t="shared" si="1030"/>
        <v>0</v>
      </c>
      <c r="AP212" s="159">
        <f t="shared" si="1030"/>
        <v>0</v>
      </c>
      <c r="AQ212" s="159">
        <f t="shared" si="1030"/>
        <v>0</v>
      </c>
      <c r="AR212" s="159">
        <f t="shared" si="1030"/>
        <v>0</v>
      </c>
      <c r="AS212" s="503">
        <f t="shared" si="1030"/>
        <v>0</v>
      </c>
      <c r="AT212" s="159">
        <f t="shared" si="1030"/>
        <v>0</v>
      </c>
      <c r="AU212" s="159">
        <f t="shared" si="1030"/>
        <v>1</v>
      </c>
      <c r="AV212" s="159">
        <f t="shared" si="1030"/>
        <v>1</v>
      </c>
      <c r="AW212" s="570">
        <f t="shared" si="1030"/>
        <v>38</v>
      </c>
      <c r="AX212" s="570">
        <f t="shared" si="1030"/>
        <v>30</v>
      </c>
      <c r="AY212" s="570">
        <f t="shared" si="1030"/>
        <v>68</v>
      </c>
      <c r="AZ212" s="159">
        <f t="shared" si="1030"/>
        <v>0</v>
      </c>
      <c r="BA212" s="159">
        <f t="shared" si="1030"/>
        <v>0</v>
      </c>
      <c r="BB212" s="159">
        <f t="shared" si="1030"/>
        <v>0</v>
      </c>
      <c r="BC212" s="159">
        <f t="shared" si="1030"/>
        <v>0</v>
      </c>
      <c r="BD212" s="159">
        <f t="shared" si="1030"/>
        <v>0</v>
      </c>
      <c r="BE212" s="159">
        <f t="shared" si="1030"/>
        <v>0</v>
      </c>
      <c r="BF212" s="474"/>
      <c r="BG212" s="605">
        <f>SUM(F212,S212,AF212,AS212)</f>
        <v>105</v>
      </c>
      <c r="BH212" s="533">
        <f>SUM(G212,T212,AG212)</f>
        <v>25</v>
      </c>
      <c r="BI212" s="533">
        <f t="shared" si="1011"/>
        <v>14</v>
      </c>
      <c r="BJ212" s="533">
        <f t="shared" si="1012"/>
        <v>39</v>
      </c>
      <c r="BK212" s="533">
        <f t="shared" si="1013"/>
        <v>4</v>
      </c>
      <c r="BL212" s="533">
        <f t="shared" si="1014"/>
        <v>2</v>
      </c>
      <c r="BM212" s="533">
        <f t="shared" si="1015"/>
        <v>6</v>
      </c>
      <c r="BN212" s="533">
        <f>SUM(M212,Z212,AM212)</f>
        <v>0</v>
      </c>
      <c r="BO212" s="533">
        <f t="shared" si="1016"/>
        <v>1</v>
      </c>
      <c r="BP212" s="533">
        <f t="shared" si="1017"/>
        <v>1</v>
      </c>
      <c r="BQ212" s="533">
        <f t="shared" si="1018"/>
        <v>9</v>
      </c>
      <c r="BR212" s="533">
        <f t="shared" si="1019"/>
        <v>12</v>
      </c>
      <c r="BS212" s="533">
        <f t="shared" si="1020"/>
        <v>21</v>
      </c>
      <c r="BT212" s="533">
        <f>AT212</f>
        <v>0</v>
      </c>
      <c r="BU212" s="533">
        <f t="shared" si="1021"/>
        <v>1</v>
      </c>
      <c r="BV212" s="533">
        <f t="shared" si="1022"/>
        <v>1</v>
      </c>
      <c r="BW212" s="536">
        <f>SUM(BH212,BK212,BN212,BQ212,BT212)</f>
        <v>38</v>
      </c>
      <c r="BX212" s="536">
        <f t="shared" si="1023"/>
        <v>30</v>
      </c>
      <c r="BY212" s="536">
        <f t="shared" si="1024"/>
        <v>68</v>
      </c>
      <c r="BZ212" t="s">
        <v>74</v>
      </c>
      <c r="CA212" s="544">
        <f>AZ212</f>
        <v>0</v>
      </c>
      <c r="CB212" s="544">
        <f t="shared" si="1025"/>
        <v>0</v>
      </c>
      <c r="CC212" s="544">
        <f t="shared" si="1026"/>
        <v>0</v>
      </c>
      <c r="CD212" s="544">
        <f>BC212</f>
        <v>0</v>
      </c>
      <c r="CE212" s="544">
        <f t="shared" si="1027"/>
        <v>0</v>
      </c>
      <c r="CF212" s="544">
        <f t="shared" si="1028"/>
        <v>0</v>
      </c>
    </row>
    <row r="213" spans="1:84">
      <c r="A213" s="149"/>
      <c r="B213" s="151"/>
      <c r="C213" s="151"/>
      <c r="D213" s="151"/>
      <c r="E213" s="288" t="s">
        <v>79</v>
      </c>
      <c r="F213" s="591">
        <f t="shared" ref="F213:G213" si="1031">SUM(F198,F203,F208)</f>
        <v>95</v>
      </c>
      <c r="G213" s="159">
        <f t="shared" si="1031"/>
        <v>23</v>
      </c>
      <c r="H213" s="159">
        <f t="shared" ref="H213:BE213" si="1032">SUM(H198,H203,H208)</f>
        <v>18</v>
      </c>
      <c r="I213" s="159">
        <f t="shared" si="1032"/>
        <v>41</v>
      </c>
      <c r="J213" s="159">
        <f t="shared" si="1032"/>
        <v>5</v>
      </c>
      <c r="K213" s="159">
        <f t="shared" si="1032"/>
        <v>4</v>
      </c>
      <c r="L213" s="159">
        <f t="shared" si="1032"/>
        <v>9</v>
      </c>
      <c r="M213" s="159">
        <f t="shared" si="1032"/>
        <v>1</v>
      </c>
      <c r="N213" s="159">
        <f t="shared" si="1032"/>
        <v>0</v>
      </c>
      <c r="O213" s="159">
        <f t="shared" si="1032"/>
        <v>1</v>
      </c>
      <c r="P213" s="159">
        <f t="shared" si="1032"/>
        <v>9</v>
      </c>
      <c r="Q213" s="159">
        <f t="shared" si="1032"/>
        <v>7</v>
      </c>
      <c r="R213" s="159">
        <f t="shared" si="1032"/>
        <v>16</v>
      </c>
      <c r="S213" s="503">
        <f t="shared" si="1032"/>
        <v>0</v>
      </c>
      <c r="T213" s="159">
        <f t="shared" si="1032"/>
        <v>0</v>
      </c>
      <c r="U213" s="159">
        <f t="shared" si="1032"/>
        <v>0</v>
      </c>
      <c r="V213" s="159">
        <f t="shared" si="1032"/>
        <v>0</v>
      </c>
      <c r="W213" s="159">
        <f t="shared" si="1032"/>
        <v>0</v>
      </c>
      <c r="X213" s="159">
        <f t="shared" si="1032"/>
        <v>0</v>
      </c>
      <c r="Y213" s="159">
        <f t="shared" si="1032"/>
        <v>0</v>
      </c>
      <c r="Z213" s="159">
        <f t="shared" si="1032"/>
        <v>0</v>
      </c>
      <c r="AA213" s="159">
        <f t="shared" si="1032"/>
        <v>0</v>
      </c>
      <c r="AB213" s="159">
        <f t="shared" si="1032"/>
        <v>0</v>
      </c>
      <c r="AC213" s="159">
        <f t="shared" si="1032"/>
        <v>0</v>
      </c>
      <c r="AD213" s="159">
        <f t="shared" si="1032"/>
        <v>0</v>
      </c>
      <c r="AE213" s="159">
        <f t="shared" si="1032"/>
        <v>0</v>
      </c>
      <c r="AF213" s="503">
        <f t="shared" si="1032"/>
        <v>0</v>
      </c>
      <c r="AG213" s="159">
        <f t="shared" si="1032"/>
        <v>0</v>
      </c>
      <c r="AH213" s="159">
        <f t="shared" si="1032"/>
        <v>0</v>
      </c>
      <c r="AI213" s="159">
        <f t="shared" si="1032"/>
        <v>0</v>
      </c>
      <c r="AJ213" s="159">
        <f t="shared" si="1032"/>
        <v>0</v>
      </c>
      <c r="AK213" s="159">
        <f t="shared" si="1032"/>
        <v>0</v>
      </c>
      <c r="AL213" s="159">
        <f t="shared" si="1032"/>
        <v>0</v>
      </c>
      <c r="AM213" s="159">
        <f t="shared" si="1032"/>
        <v>0</v>
      </c>
      <c r="AN213" s="159">
        <f t="shared" si="1032"/>
        <v>0</v>
      </c>
      <c r="AO213" s="159">
        <f t="shared" si="1032"/>
        <v>0</v>
      </c>
      <c r="AP213" s="159">
        <f t="shared" si="1032"/>
        <v>0</v>
      </c>
      <c r="AQ213" s="159">
        <f t="shared" si="1032"/>
        <v>0</v>
      </c>
      <c r="AR213" s="159">
        <f t="shared" si="1032"/>
        <v>0</v>
      </c>
      <c r="AS213" s="503">
        <f t="shared" si="1032"/>
        <v>0</v>
      </c>
      <c r="AT213" s="159">
        <f t="shared" si="1032"/>
        <v>0</v>
      </c>
      <c r="AU213" s="159">
        <f t="shared" si="1032"/>
        <v>0</v>
      </c>
      <c r="AV213" s="159">
        <f>SUM(AV198,AV203,AV208)</f>
        <v>0</v>
      </c>
      <c r="AW213" s="570">
        <f t="shared" si="1032"/>
        <v>38</v>
      </c>
      <c r="AX213" s="570">
        <f t="shared" si="1032"/>
        <v>29</v>
      </c>
      <c r="AY213" s="570">
        <f t="shared" si="1032"/>
        <v>67</v>
      </c>
      <c r="AZ213" s="159">
        <f t="shared" si="1032"/>
        <v>0</v>
      </c>
      <c r="BA213" s="159">
        <f t="shared" si="1032"/>
        <v>0</v>
      </c>
      <c r="BB213" s="159">
        <f t="shared" si="1032"/>
        <v>0</v>
      </c>
      <c r="BC213" s="159">
        <f t="shared" si="1032"/>
        <v>0</v>
      </c>
      <c r="BD213" s="159">
        <f t="shared" si="1032"/>
        <v>0</v>
      </c>
      <c r="BE213" s="159">
        <f t="shared" si="1032"/>
        <v>0</v>
      </c>
      <c r="BF213" s="474"/>
      <c r="BG213" s="605">
        <f>SUM(F213,S213,AF213,AS213)</f>
        <v>95</v>
      </c>
      <c r="BH213" s="533">
        <f>SUM(G213,T213,AG213)</f>
        <v>23</v>
      </c>
      <c r="BI213" s="533">
        <f t="shared" si="1011"/>
        <v>18</v>
      </c>
      <c r="BJ213" s="533">
        <f t="shared" si="1012"/>
        <v>41</v>
      </c>
      <c r="BK213" s="533">
        <f t="shared" si="1013"/>
        <v>5</v>
      </c>
      <c r="BL213" s="533">
        <f t="shared" si="1014"/>
        <v>4</v>
      </c>
      <c r="BM213" s="533">
        <f t="shared" si="1015"/>
        <v>9</v>
      </c>
      <c r="BN213" s="533">
        <f>SUM(M213,Z213,AM213)</f>
        <v>1</v>
      </c>
      <c r="BO213" s="533">
        <f t="shared" si="1016"/>
        <v>0</v>
      </c>
      <c r="BP213" s="533">
        <f t="shared" si="1017"/>
        <v>1</v>
      </c>
      <c r="BQ213" s="533">
        <f t="shared" si="1018"/>
        <v>9</v>
      </c>
      <c r="BR213" s="533">
        <f t="shared" si="1019"/>
        <v>7</v>
      </c>
      <c r="BS213" s="533">
        <f t="shared" si="1020"/>
        <v>16</v>
      </c>
      <c r="BT213" s="533">
        <f>AT213</f>
        <v>0</v>
      </c>
      <c r="BU213" s="533">
        <f t="shared" si="1021"/>
        <v>0</v>
      </c>
      <c r="BV213" s="533">
        <f t="shared" si="1022"/>
        <v>0</v>
      </c>
      <c r="BW213" s="536">
        <f>SUM(BH213,BK213,BN213,BQ213,BT213)</f>
        <v>38</v>
      </c>
      <c r="BX213" s="536">
        <f t="shared" si="1023"/>
        <v>29</v>
      </c>
      <c r="BY213" s="536">
        <f t="shared" si="1024"/>
        <v>67</v>
      </c>
      <c r="BZ213" t="s">
        <v>74</v>
      </c>
      <c r="CA213" s="544">
        <f>AZ213</f>
        <v>0</v>
      </c>
      <c r="CB213" s="544">
        <f t="shared" si="1025"/>
        <v>0</v>
      </c>
      <c r="CC213" s="544">
        <f t="shared" si="1026"/>
        <v>0</v>
      </c>
      <c r="CD213" s="544">
        <f>BC213</f>
        <v>0</v>
      </c>
      <c r="CE213" s="544">
        <f t="shared" si="1027"/>
        <v>0</v>
      </c>
      <c r="CF213" s="544">
        <f t="shared" si="1028"/>
        <v>0</v>
      </c>
    </row>
    <row r="214" spans="1:84">
      <c r="A214" s="149"/>
      <c r="B214" s="151"/>
      <c r="C214" s="151"/>
      <c r="D214" s="151"/>
      <c r="E214" s="288"/>
      <c r="F214" s="592">
        <f>SUM(F211:F213)</f>
        <v>305</v>
      </c>
      <c r="G214" s="168">
        <f>SUM(G211:G213)</f>
        <v>68</v>
      </c>
      <c r="H214" s="168">
        <f t="shared" ref="H214:BE214" si="1033">SUM(H211:H213)</f>
        <v>54</v>
      </c>
      <c r="I214" s="168">
        <f t="shared" si="1033"/>
        <v>122</v>
      </c>
      <c r="J214" s="168">
        <f t="shared" si="1033"/>
        <v>13</v>
      </c>
      <c r="K214" s="168">
        <f t="shared" si="1033"/>
        <v>12</v>
      </c>
      <c r="L214" s="168">
        <f t="shared" si="1033"/>
        <v>25</v>
      </c>
      <c r="M214" s="168">
        <f t="shared" si="1033"/>
        <v>3</v>
      </c>
      <c r="N214" s="168">
        <f t="shared" si="1033"/>
        <v>4</v>
      </c>
      <c r="O214" s="168">
        <f t="shared" si="1033"/>
        <v>7</v>
      </c>
      <c r="P214" s="168">
        <f t="shared" si="1033"/>
        <v>31</v>
      </c>
      <c r="Q214" s="168">
        <f t="shared" si="1033"/>
        <v>34</v>
      </c>
      <c r="R214" s="168">
        <f t="shared" si="1033"/>
        <v>65</v>
      </c>
      <c r="S214" s="502">
        <f t="shared" si="1033"/>
        <v>0</v>
      </c>
      <c r="T214" s="168">
        <f t="shared" si="1033"/>
        <v>0</v>
      </c>
      <c r="U214" s="168">
        <f t="shared" si="1033"/>
        <v>0</v>
      </c>
      <c r="V214" s="168">
        <f t="shared" si="1033"/>
        <v>0</v>
      </c>
      <c r="W214" s="168">
        <f t="shared" si="1033"/>
        <v>0</v>
      </c>
      <c r="X214" s="168">
        <f t="shared" si="1033"/>
        <v>0</v>
      </c>
      <c r="Y214" s="168">
        <f t="shared" si="1033"/>
        <v>0</v>
      </c>
      <c r="Z214" s="168">
        <f t="shared" si="1033"/>
        <v>0</v>
      </c>
      <c r="AA214" s="168">
        <f t="shared" si="1033"/>
        <v>0</v>
      </c>
      <c r="AB214" s="168">
        <f t="shared" si="1033"/>
        <v>0</v>
      </c>
      <c r="AC214" s="168">
        <f t="shared" si="1033"/>
        <v>0</v>
      </c>
      <c r="AD214" s="168">
        <f t="shared" si="1033"/>
        <v>0</v>
      </c>
      <c r="AE214" s="168">
        <f t="shared" si="1033"/>
        <v>0</v>
      </c>
      <c r="AF214" s="502">
        <f t="shared" si="1033"/>
        <v>0</v>
      </c>
      <c r="AG214" s="168">
        <f t="shared" si="1033"/>
        <v>0</v>
      </c>
      <c r="AH214" s="168">
        <f t="shared" si="1033"/>
        <v>0</v>
      </c>
      <c r="AI214" s="168">
        <f t="shared" si="1033"/>
        <v>0</v>
      </c>
      <c r="AJ214" s="168">
        <f t="shared" si="1033"/>
        <v>0</v>
      </c>
      <c r="AK214" s="168">
        <f t="shared" si="1033"/>
        <v>0</v>
      </c>
      <c r="AL214" s="168">
        <f t="shared" si="1033"/>
        <v>0</v>
      </c>
      <c r="AM214" s="168">
        <f t="shared" si="1033"/>
        <v>0</v>
      </c>
      <c r="AN214" s="168">
        <f t="shared" si="1033"/>
        <v>0</v>
      </c>
      <c r="AO214" s="168">
        <f t="shared" si="1033"/>
        <v>0</v>
      </c>
      <c r="AP214" s="168">
        <f t="shared" si="1033"/>
        <v>0</v>
      </c>
      <c r="AQ214" s="168">
        <f t="shared" si="1033"/>
        <v>0</v>
      </c>
      <c r="AR214" s="168">
        <f t="shared" si="1033"/>
        <v>0</v>
      </c>
      <c r="AS214" s="502">
        <f t="shared" si="1033"/>
        <v>0</v>
      </c>
      <c r="AT214" s="168">
        <f t="shared" si="1033"/>
        <v>1</v>
      </c>
      <c r="AU214" s="168">
        <f t="shared" si="1033"/>
        <v>1</v>
      </c>
      <c r="AV214" s="168">
        <f t="shared" si="1033"/>
        <v>2</v>
      </c>
      <c r="AW214" s="569">
        <f t="shared" si="1033"/>
        <v>116</v>
      </c>
      <c r="AX214" s="569">
        <f t="shared" si="1033"/>
        <v>105</v>
      </c>
      <c r="AY214" s="569">
        <f t="shared" si="1033"/>
        <v>221</v>
      </c>
      <c r="AZ214" s="168">
        <f t="shared" si="1033"/>
        <v>0</v>
      </c>
      <c r="BA214" s="168">
        <f t="shared" si="1033"/>
        <v>0</v>
      </c>
      <c r="BB214" s="168">
        <f t="shared" si="1033"/>
        <v>0</v>
      </c>
      <c r="BC214" s="168">
        <f t="shared" si="1033"/>
        <v>0</v>
      </c>
      <c r="BD214" s="168">
        <f t="shared" si="1033"/>
        <v>0</v>
      </c>
      <c r="BE214" s="168">
        <f t="shared" si="1033"/>
        <v>0</v>
      </c>
      <c r="BF214" s="531"/>
      <c r="BG214" s="605">
        <f>SUM(F214,S214,AF214,AS214)</f>
        <v>305</v>
      </c>
      <c r="BH214" s="533">
        <f>SUM(G214,T214,AG214)</f>
        <v>68</v>
      </c>
      <c r="BI214" s="533">
        <f t="shared" si="1011"/>
        <v>54</v>
      </c>
      <c r="BJ214" s="533">
        <f t="shared" si="1012"/>
        <v>122</v>
      </c>
      <c r="BK214" s="533">
        <f t="shared" si="1013"/>
        <v>13</v>
      </c>
      <c r="BL214" s="533">
        <f t="shared" si="1014"/>
        <v>12</v>
      </c>
      <c r="BM214" s="533">
        <f t="shared" si="1015"/>
        <v>25</v>
      </c>
      <c r="BN214" s="533">
        <f>SUM(M214,Z214,AM214)</f>
        <v>3</v>
      </c>
      <c r="BO214" s="533">
        <f t="shared" si="1016"/>
        <v>4</v>
      </c>
      <c r="BP214" s="533">
        <f t="shared" si="1017"/>
        <v>7</v>
      </c>
      <c r="BQ214" s="533">
        <f t="shared" si="1018"/>
        <v>31</v>
      </c>
      <c r="BR214" s="533">
        <f t="shared" si="1019"/>
        <v>34</v>
      </c>
      <c r="BS214" s="533">
        <f t="shared" si="1020"/>
        <v>65</v>
      </c>
      <c r="BT214" s="533">
        <f>AT214</f>
        <v>1</v>
      </c>
      <c r="BU214" s="533">
        <f t="shared" si="1021"/>
        <v>1</v>
      </c>
      <c r="BV214" s="533">
        <f t="shared" si="1022"/>
        <v>2</v>
      </c>
      <c r="BW214" s="536">
        <f>SUM(BH214,BK214,BN214,BQ214,BT214)</f>
        <v>116</v>
      </c>
      <c r="BX214" s="536">
        <f t="shared" si="1023"/>
        <v>105</v>
      </c>
      <c r="BY214" s="536">
        <f t="shared" si="1024"/>
        <v>221</v>
      </c>
      <c r="BZ214" t="s">
        <v>74</v>
      </c>
      <c r="CA214" s="544">
        <f>AZ214</f>
        <v>0</v>
      </c>
      <c r="CB214" s="544">
        <f t="shared" si="1025"/>
        <v>0</v>
      </c>
      <c r="CC214" s="544">
        <f t="shared" si="1026"/>
        <v>0</v>
      </c>
      <c r="CD214" s="544">
        <f>BC214</f>
        <v>0</v>
      </c>
      <c r="CE214" s="544">
        <f t="shared" si="1027"/>
        <v>0</v>
      </c>
      <c r="CF214" s="544">
        <f t="shared" si="1028"/>
        <v>0</v>
      </c>
    </row>
    <row r="215" spans="1:84">
      <c r="A215" s="149"/>
      <c r="B215" s="151"/>
      <c r="C215" s="151"/>
      <c r="D215" s="151"/>
      <c r="E215" s="288"/>
      <c r="F215" s="589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501"/>
      <c r="T215" s="276"/>
      <c r="U215" s="276"/>
      <c r="V215" s="276"/>
      <c r="W215" s="276"/>
      <c r="X215" s="276"/>
      <c r="Y215" s="276"/>
      <c r="Z215" s="276"/>
      <c r="AA215" s="276"/>
      <c r="AB215" s="276"/>
      <c r="AC215" s="276"/>
      <c r="AD215" s="276"/>
      <c r="AE215" s="276"/>
      <c r="AF215" s="501"/>
      <c r="AG215" s="276"/>
      <c r="AH215" s="276"/>
      <c r="AI215" s="276"/>
      <c r="AJ215" s="276"/>
      <c r="AK215" s="276"/>
      <c r="AL215" s="276"/>
      <c r="AM215" s="276"/>
      <c r="AN215" s="276"/>
      <c r="AO215" s="276"/>
      <c r="AP215" s="276"/>
      <c r="AQ215" s="276"/>
      <c r="AR215" s="276"/>
      <c r="AS215" s="501"/>
      <c r="AT215" s="276"/>
      <c r="AU215" s="276"/>
      <c r="AV215" s="276"/>
      <c r="AW215" s="568"/>
      <c r="AX215" s="568"/>
      <c r="AY215" s="568"/>
      <c r="AZ215" s="159"/>
      <c r="BA215" s="159"/>
      <c r="BB215" s="159"/>
      <c r="BC215" s="276"/>
      <c r="BD215" s="276"/>
      <c r="BE215" s="276"/>
      <c r="BF215" s="522"/>
    </row>
    <row r="216" spans="1:84">
      <c r="A216" s="149"/>
      <c r="B216" s="151" t="s">
        <v>105</v>
      </c>
      <c r="C216" s="151"/>
      <c r="D216" s="151"/>
      <c r="E216" s="288"/>
      <c r="F216" s="592"/>
      <c r="G216" s="159"/>
      <c r="H216" s="159" t="s">
        <v>74</v>
      </c>
      <c r="I216" s="275"/>
      <c r="J216" s="159"/>
      <c r="K216" s="159"/>
      <c r="L216" s="275"/>
      <c r="M216" s="159"/>
      <c r="N216" s="159"/>
      <c r="O216" s="275"/>
      <c r="P216" s="159"/>
      <c r="Q216" s="159"/>
      <c r="R216" s="275"/>
      <c r="S216" s="500"/>
      <c r="T216" s="275"/>
      <c r="U216" s="275"/>
      <c r="V216" s="275"/>
      <c r="W216" s="275"/>
      <c r="X216" s="275"/>
      <c r="Y216" s="275"/>
      <c r="Z216" s="275"/>
      <c r="AA216" s="275"/>
      <c r="AB216" s="275"/>
      <c r="AC216" s="275"/>
      <c r="AD216" s="275"/>
      <c r="AE216" s="275"/>
      <c r="AF216" s="500"/>
      <c r="AG216" s="275"/>
      <c r="AH216" s="275"/>
      <c r="AI216" s="275"/>
      <c r="AJ216" s="275"/>
      <c r="AK216" s="275"/>
      <c r="AL216" s="275"/>
      <c r="AM216" s="275"/>
      <c r="AN216" s="275"/>
      <c r="AO216" s="275"/>
      <c r="AP216" s="275"/>
      <c r="AQ216" s="275"/>
      <c r="AR216" s="275"/>
      <c r="AS216" s="500"/>
      <c r="AT216" s="275"/>
      <c r="AU216" s="275"/>
      <c r="AV216" s="275"/>
      <c r="AW216" s="567"/>
      <c r="AX216" s="567"/>
      <c r="AY216" s="567"/>
      <c r="AZ216" s="159"/>
      <c r="BA216" s="159"/>
      <c r="BB216" s="159"/>
      <c r="BC216" s="275"/>
      <c r="BD216" s="275"/>
      <c r="BE216" s="275"/>
      <c r="BF216" s="521"/>
    </row>
    <row r="217" spans="1:84">
      <c r="A217" s="149" t="s">
        <v>95</v>
      </c>
      <c r="B217" s="151" t="s">
        <v>718</v>
      </c>
      <c r="C217" s="151"/>
      <c r="D217" s="222"/>
      <c r="F217" s="592"/>
      <c r="G217" s="159"/>
      <c r="H217" s="159"/>
      <c r="I217" s="275"/>
      <c r="J217" s="159"/>
      <c r="K217" s="159"/>
      <c r="L217" s="275"/>
      <c r="M217" s="159"/>
      <c r="N217" s="159"/>
      <c r="O217" s="275"/>
      <c r="P217" s="159"/>
      <c r="Q217" s="159"/>
      <c r="R217" s="275"/>
      <c r="S217" s="500"/>
      <c r="T217" s="275"/>
      <c r="U217" s="275"/>
      <c r="V217" s="275"/>
      <c r="W217" s="275"/>
      <c r="X217" s="275"/>
      <c r="Y217" s="275"/>
      <c r="Z217" s="275"/>
      <c r="AA217" s="275"/>
      <c r="AB217" s="275"/>
      <c r="AC217" s="275"/>
      <c r="AD217" s="275"/>
      <c r="AE217" s="275"/>
      <c r="AF217" s="500"/>
      <c r="AG217" s="275"/>
      <c r="AH217" s="275"/>
      <c r="AI217" s="275"/>
      <c r="AJ217" s="275"/>
      <c r="AK217" s="275"/>
      <c r="AL217" s="275"/>
      <c r="AM217" s="275"/>
      <c r="AN217" s="275"/>
      <c r="AO217" s="275"/>
      <c r="AP217" s="275"/>
      <c r="AQ217" s="275"/>
      <c r="AR217" s="275"/>
      <c r="AS217" s="500"/>
      <c r="AT217" s="275"/>
      <c r="AU217" s="275"/>
      <c r="AV217" s="275"/>
      <c r="AW217" s="567"/>
      <c r="AX217" s="567"/>
      <c r="AY217" s="567"/>
      <c r="AZ217" s="159"/>
      <c r="BA217" s="159"/>
      <c r="BB217" s="159"/>
      <c r="BC217" s="275"/>
      <c r="BD217" s="275"/>
      <c r="BE217" s="275"/>
      <c r="BF217" s="521"/>
    </row>
    <row r="218" spans="1:84" ht="14.25" customHeight="1">
      <c r="A218" s="149"/>
      <c r="B218" s="151" t="s">
        <v>777</v>
      </c>
      <c r="C218" s="151"/>
      <c r="D218" s="151"/>
      <c r="E218" s="377" t="s">
        <v>44</v>
      </c>
      <c r="F218" s="592"/>
      <c r="G218" s="159"/>
      <c r="H218" s="159"/>
      <c r="I218" s="275"/>
      <c r="J218" s="159"/>
      <c r="K218" s="159"/>
      <c r="L218" s="275"/>
      <c r="M218" s="159"/>
      <c r="N218" s="159"/>
      <c r="O218" s="275"/>
      <c r="P218" s="159"/>
      <c r="Q218" s="159"/>
      <c r="R218" s="275"/>
      <c r="S218" s="500"/>
      <c r="T218" s="275"/>
      <c r="U218" s="275"/>
      <c r="V218" s="275"/>
      <c r="W218" s="275"/>
      <c r="X218" s="275"/>
      <c r="Y218" s="275"/>
      <c r="Z218" s="275"/>
      <c r="AA218" s="275"/>
      <c r="AB218" s="275"/>
      <c r="AC218" s="275"/>
      <c r="AD218" s="275"/>
      <c r="AE218" s="275"/>
      <c r="AF218" s="500"/>
      <c r="AG218" s="275"/>
      <c r="AH218" s="275"/>
      <c r="AI218" s="275"/>
      <c r="AJ218" s="275"/>
      <c r="AK218" s="275"/>
      <c r="AL218" s="275"/>
      <c r="AM218" s="275"/>
      <c r="AN218" s="275"/>
      <c r="AO218" s="275"/>
      <c r="AP218" s="275"/>
      <c r="AQ218" s="275"/>
      <c r="AR218" s="275"/>
      <c r="AS218" s="500"/>
      <c r="AT218" s="275"/>
      <c r="AU218" s="275"/>
      <c r="AV218" s="275"/>
      <c r="AW218" s="567"/>
      <c r="AX218" s="567"/>
      <c r="AY218" s="567"/>
      <c r="AZ218" s="159"/>
      <c r="BA218" s="159"/>
      <c r="BB218" s="159"/>
      <c r="BC218" s="275"/>
      <c r="BD218" s="275"/>
      <c r="BE218" s="275"/>
      <c r="BF218" s="521"/>
    </row>
    <row r="219" spans="1:84" s="8" customFormat="1">
      <c r="A219" s="149"/>
      <c r="B219" s="151" t="s">
        <v>778</v>
      </c>
      <c r="C219" s="151"/>
      <c r="D219" s="151"/>
      <c r="E219" s="288" t="s">
        <v>77</v>
      </c>
      <c r="F219" s="593">
        <f>460+307</f>
        <v>767</v>
      </c>
      <c r="G219" s="159">
        <v>277</v>
      </c>
      <c r="H219" s="159">
        <v>104</v>
      </c>
      <c r="I219" s="275">
        <f>SUM(G219:H219)</f>
        <v>381</v>
      </c>
      <c r="J219" s="159">
        <v>89</v>
      </c>
      <c r="K219" s="159">
        <v>23</v>
      </c>
      <c r="L219" s="275">
        <f>SUM(J219:K219)</f>
        <v>112</v>
      </c>
      <c r="M219" s="159">
        <v>45</v>
      </c>
      <c r="N219" s="159">
        <v>11</v>
      </c>
      <c r="O219" s="275">
        <f>SUM(M219:N219)</f>
        <v>56</v>
      </c>
      <c r="P219" s="159">
        <v>155</v>
      </c>
      <c r="Q219" s="159">
        <v>42</v>
      </c>
      <c r="R219" s="275">
        <f>SUM(P219:Q219)</f>
        <v>197</v>
      </c>
      <c r="S219" s="500">
        <f>69+47</f>
        <v>116</v>
      </c>
      <c r="T219" s="275">
        <v>72</v>
      </c>
      <c r="U219" s="275">
        <v>11</v>
      </c>
      <c r="V219" s="275">
        <f>SUM(T219:U219)</f>
        <v>83</v>
      </c>
      <c r="W219" s="275"/>
      <c r="X219" s="275"/>
      <c r="Y219" s="275">
        <f>SUM(W219:X219)</f>
        <v>0</v>
      </c>
      <c r="Z219" s="275"/>
      <c r="AA219" s="275"/>
      <c r="AB219" s="275">
        <f>SUM(Z219:AA219)</f>
        <v>0</v>
      </c>
      <c r="AC219" s="275">
        <v>9</v>
      </c>
      <c r="AD219" s="275">
        <v>3</v>
      </c>
      <c r="AE219" s="275">
        <f>SUM(AC219:AD219)</f>
        <v>12</v>
      </c>
      <c r="AF219" s="500">
        <f>69+47</f>
        <v>116</v>
      </c>
      <c r="AG219" s="275">
        <v>19</v>
      </c>
      <c r="AH219" s="275">
        <v>17</v>
      </c>
      <c r="AI219" s="275">
        <f>SUM(AG219:AH219)</f>
        <v>36</v>
      </c>
      <c r="AJ219" s="275">
        <v>8</v>
      </c>
      <c r="AK219" s="275">
        <v>4</v>
      </c>
      <c r="AL219" s="275">
        <f>SUM(AJ219:AK219)</f>
        <v>12</v>
      </c>
      <c r="AM219" s="275">
        <v>2</v>
      </c>
      <c r="AN219" s="275">
        <v>2</v>
      </c>
      <c r="AO219" s="275">
        <f>SUM(AM219:AN219)</f>
        <v>4</v>
      </c>
      <c r="AP219" s="275">
        <v>20</v>
      </c>
      <c r="AQ219" s="275">
        <v>12</v>
      </c>
      <c r="AR219" s="275">
        <f>SUM(AP219:AQ219)</f>
        <v>32</v>
      </c>
      <c r="AS219" s="500">
        <f>69+46</f>
        <v>115</v>
      </c>
      <c r="AT219" s="275">
        <v>14</v>
      </c>
      <c r="AU219" s="275">
        <v>3</v>
      </c>
      <c r="AV219" s="275">
        <f>SUM(AT219:AU219)</f>
        <v>17</v>
      </c>
      <c r="AW219" s="567">
        <f>SUM(G219,J219,M219,P219,T219,W219,Z219,AC219,AG219,AJ219,AM219,AP219,AT219)</f>
        <v>710</v>
      </c>
      <c r="AX219" s="567">
        <f t="shared" ref="AX219:AX221" si="1034">SUM(H219,K219,N219,Q219,U219,X219,AA219,AD219,AH219,AK219,AN219,AQ219,AU219)</f>
        <v>232</v>
      </c>
      <c r="AY219" s="567">
        <f t="shared" ref="AY219:AY221" si="1035">SUM(I219,L219,O219,R219,V219,Y219,AB219,AE219,AI219,AL219,AO219,AR219,AV219)</f>
        <v>942</v>
      </c>
      <c r="AZ219" s="159"/>
      <c r="BA219" s="159"/>
      <c r="BB219" s="275">
        <f>SUM(AZ219:BA219)</f>
        <v>0</v>
      </c>
      <c r="BC219" s="275">
        <v>18</v>
      </c>
      <c r="BD219" s="275">
        <v>7</v>
      </c>
      <c r="BE219" s="275">
        <f>SUM(BC219:BD219)</f>
        <v>25</v>
      </c>
      <c r="BF219" s="521"/>
      <c r="BG219" s="605">
        <f>SUM(F219,S219,AF219,AS219)</f>
        <v>1114</v>
      </c>
      <c r="BH219" s="533">
        <f>SUM(G219,T219,AG219)</f>
        <v>368</v>
      </c>
      <c r="BI219" s="533">
        <f t="shared" ref="BI219:BI222" si="1036">SUM(H219,U219,AH219)</f>
        <v>132</v>
      </c>
      <c r="BJ219" s="533">
        <f t="shared" ref="BJ219:BJ222" si="1037">SUM(I219,V219,AI219)</f>
        <v>500</v>
      </c>
      <c r="BK219" s="533">
        <f t="shared" ref="BK219:BK222" si="1038">SUM(J219,W219,AJ219)</f>
        <v>97</v>
      </c>
      <c r="BL219" s="533">
        <f t="shared" ref="BL219:BL222" si="1039">SUM(K219,X219,AK219)</f>
        <v>27</v>
      </c>
      <c r="BM219" s="533">
        <f t="shared" ref="BM219:BM222" si="1040">SUM(L219,Y219,AL219)</f>
        <v>124</v>
      </c>
      <c r="BN219" s="533">
        <f>SUM(M219,Z219,AM219)</f>
        <v>47</v>
      </c>
      <c r="BO219" s="533">
        <f t="shared" ref="BO219:BO222" si="1041">SUM(N219,AA219,AN219)</f>
        <v>13</v>
      </c>
      <c r="BP219" s="533">
        <f t="shared" ref="BP219:BP222" si="1042">SUM(O219,AB219,AO219)</f>
        <v>60</v>
      </c>
      <c r="BQ219" s="533">
        <f t="shared" ref="BQ219:BQ222" si="1043">SUM(P219,AC219,AP219)</f>
        <v>184</v>
      </c>
      <c r="BR219" s="533">
        <f t="shared" ref="BR219:BR222" si="1044">SUM(Q219,AD219,AQ219)</f>
        <v>57</v>
      </c>
      <c r="BS219" s="533">
        <f t="shared" ref="BS219:BS222" si="1045">SUM(R219,AE219,AR219)</f>
        <v>241</v>
      </c>
      <c r="BT219" s="533">
        <f>AT219</f>
        <v>14</v>
      </c>
      <c r="BU219" s="533">
        <f t="shared" ref="BU219:BU222" si="1046">AU219</f>
        <v>3</v>
      </c>
      <c r="BV219" s="533">
        <f t="shared" ref="BV219:BV222" si="1047">AV219</f>
        <v>17</v>
      </c>
      <c r="BW219" s="536">
        <f>SUM(BH219,BK219,BN219,BQ219,BT219)</f>
        <v>710</v>
      </c>
      <c r="BX219" s="536">
        <f t="shared" ref="BX219:BX222" si="1048">SUM(BI219,BL219,BO219,BR219,BU219)</f>
        <v>232</v>
      </c>
      <c r="BY219" s="536">
        <f t="shared" ref="BY219:BY222" si="1049">SUM(BJ219,BM219,BP219,BS219,BV219)</f>
        <v>942</v>
      </c>
      <c r="BZ219" t="s">
        <v>74</v>
      </c>
      <c r="CA219" s="544">
        <f>AZ219</f>
        <v>0</v>
      </c>
      <c r="CB219" s="544">
        <f t="shared" ref="CB219:CB222" si="1050">BA219</f>
        <v>0</v>
      </c>
      <c r="CC219" s="544">
        <f t="shared" ref="CC219:CC222" si="1051">BB219</f>
        <v>0</v>
      </c>
      <c r="CD219" s="544">
        <f>BC219</f>
        <v>18</v>
      </c>
      <c r="CE219" s="544">
        <f t="shared" ref="CE219:CE222" si="1052">BD219</f>
        <v>7</v>
      </c>
      <c r="CF219" s="544">
        <f t="shared" ref="CF219:CF222" si="1053">BE219</f>
        <v>25</v>
      </c>
    </row>
    <row r="220" spans="1:84" s="8" customFormat="1">
      <c r="A220" s="149"/>
      <c r="B220" s="149"/>
      <c r="C220" s="151"/>
      <c r="D220" s="151"/>
      <c r="E220" s="288" t="s">
        <v>78</v>
      </c>
      <c r="F220" s="593">
        <f>460+307</f>
        <v>767</v>
      </c>
      <c r="G220" s="159">
        <v>163</v>
      </c>
      <c r="H220" s="159">
        <v>64</v>
      </c>
      <c r="I220" s="275">
        <f>SUM(G220:H220)</f>
        <v>227</v>
      </c>
      <c r="J220" s="159">
        <v>64</v>
      </c>
      <c r="K220" s="159">
        <v>16</v>
      </c>
      <c r="L220" s="275">
        <f>SUM(J220:K220)</f>
        <v>80</v>
      </c>
      <c r="M220" s="159">
        <v>20</v>
      </c>
      <c r="N220" s="159">
        <v>4</v>
      </c>
      <c r="O220" s="275">
        <f>SUM(M220:N220)</f>
        <v>24</v>
      </c>
      <c r="P220" s="159">
        <v>111</v>
      </c>
      <c r="Q220" s="159">
        <v>22</v>
      </c>
      <c r="R220" s="275">
        <f>SUM(P220:Q220)</f>
        <v>133</v>
      </c>
      <c r="S220" s="500">
        <f t="shared" ref="S220:S221" si="1054">46+31</f>
        <v>77</v>
      </c>
      <c r="T220" s="275">
        <v>64</v>
      </c>
      <c r="U220" s="275">
        <v>12</v>
      </c>
      <c r="V220" s="275">
        <f>SUM(T220:U220)</f>
        <v>76</v>
      </c>
      <c r="W220" s="275"/>
      <c r="X220" s="275"/>
      <c r="Y220" s="275">
        <f>SUM(W220:X220)</f>
        <v>0</v>
      </c>
      <c r="Z220" s="275"/>
      <c r="AA220" s="275"/>
      <c r="AB220" s="275">
        <f>SUM(Z220:AA220)</f>
        <v>0</v>
      </c>
      <c r="AC220" s="275">
        <v>7</v>
      </c>
      <c r="AD220" s="275">
        <v>2</v>
      </c>
      <c r="AE220" s="275">
        <f>SUM(AC220:AD220)</f>
        <v>9</v>
      </c>
      <c r="AF220" s="500">
        <f t="shared" ref="AF220:AF221" si="1055">69+47</f>
        <v>116</v>
      </c>
      <c r="AG220" s="275">
        <v>14</v>
      </c>
      <c r="AH220" s="275">
        <v>8</v>
      </c>
      <c r="AI220" s="275">
        <f>SUM(AG220:AH220)</f>
        <v>22</v>
      </c>
      <c r="AJ220" s="275">
        <v>1</v>
      </c>
      <c r="AK220" s="275">
        <v>6</v>
      </c>
      <c r="AL220" s="275">
        <f>SUM(AJ220:AK220)</f>
        <v>7</v>
      </c>
      <c r="AM220" s="275">
        <v>2</v>
      </c>
      <c r="AN220" s="275"/>
      <c r="AO220" s="275">
        <f>SUM(AM220:AN220)</f>
        <v>2</v>
      </c>
      <c r="AP220" s="275">
        <v>17</v>
      </c>
      <c r="AQ220" s="275">
        <v>7</v>
      </c>
      <c r="AR220" s="275">
        <f>SUM(AP220:AQ220)</f>
        <v>24</v>
      </c>
      <c r="AS220" s="500">
        <f t="shared" ref="AS220:AS221" si="1056">69+46</f>
        <v>115</v>
      </c>
      <c r="AT220" s="275">
        <v>7</v>
      </c>
      <c r="AU220" s="275">
        <v>3</v>
      </c>
      <c r="AV220" s="275">
        <f>SUM(AT220:AU220)</f>
        <v>10</v>
      </c>
      <c r="AW220" s="567">
        <f t="shared" ref="AW220:AW221" si="1057">SUM(G220,J220,M220,P220,T220,W220,Z220,AC220,AG220,AJ220,AM220,AP220,AT220)</f>
        <v>470</v>
      </c>
      <c r="AX220" s="567">
        <f t="shared" si="1034"/>
        <v>144</v>
      </c>
      <c r="AY220" s="567">
        <f t="shared" si="1035"/>
        <v>614</v>
      </c>
      <c r="AZ220" s="159"/>
      <c r="BA220" s="159"/>
      <c r="BB220" s="275">
        <f>SUM(AZ220:BA220)</f>
        <v>0</v>
      </c>
      <c r="BC220" s="275">
        <v>13</v>
      </c>
      <c r="BD220" s="275">
        <v>1</v>
      </c>
      <c r="BE220" s="275">
        <f>SUM(BC220:BD220)</f>
        <v>14</v>
      </c>
      <c r="BF220" s="521"/>
      <c r="BG220" s="605">
        <f>SUM(F220,S220,AF220,AS220)</f>
        <v>1075</v>
      </c>
      <c r="BH220" s="533">
        <f>SUM(G220,T220,AG220)</f>
        <v>241</v>
      </c>
      <c r="BI220" s="533">
        <f t="shared" si="1036"/>
        <v>84</v>
      </c>
      <c r="BJ220" s="533">
        <f t="shared" si="1037"/>
        <v>325</v>
      </c>
      <c r="BK220" s="533">
        <f t="shared" si="1038"/>
        <v>65</v>
      </c>
      <c r="BL220" s="533">
        <f t="shared" si="1039"/>
        <v>22</v>
      </c>
      <c r="BM220" s="533">
        <f t="shared" si="1040"/>
        <v>87</v>
      </c>
      <c r="BN220" s="533">
        <f>SUM(M220,Z220,AM220)</f>
        <v>22</v>
      </c>
      <c r="BO220" s="533">
        <f t="shared" si="1041"/>
        <v>4</v>
      </c>
      <c r="BP220" s="533">
        <f t="shared" si="1042"/>
        <v>26</v>
      </c>
      <c r="BQ220" s="533">
        <f t="shared" si="1043"/>
        <v>135</v>
      </c>
      <c r="BR220" s="533">
        <f t="shared" si="1044"/>
        <v>31</v>
      </c>
      <c r="BS220" s="533">
        <f t="shared" si="1045"/>
        <v>166</v>
      </c>
      <c r="BT220" s="533">
        <f>AT220</f>
        <v>7</v>
      </c>
      <c r="BU220" s="533">
        <f t="shared" si="1046"/>
        <v>3</v>
      </c>
      <c r="BV220" s="533">
        <f t="shared" si="1047"/>
        <v>10</v>
      </c>
      <c r="BW220" s="536">
        <f>SUM(BH220,BK220,BN220,BQ220,BT220)</f>
        <v>470</v>
      </c>
      <c r="BX220" s="536">
        <f t="shared" si="1048"/>
        <v>144</v>
      </c>
      <c r="BY220" s="536">
        <f t="shared" si="1049"/>
        <v>614</v>
      </c>
      <c r="BZ220" t="s">
        <v>74</v>
      </c>
      <c r="CA220" s="544">
        <f>AZ220</f>
        <v>0</v>
      </c>
      <c r="CB220" s="544">
        <f t="shared" si="1050"/>
        <v>0</v>
      </c>
      <c r="CC220" s="544">
        <f t="shared" si="1051"/>
        <v>0</v>
      </c>
      <c r="CD220" s="544">
        <f>BC220</f>
        <v>13</v>
      </c>
      <c r="CE220" s="544">
        <f t="shared" si="1052"/>
        <v>1</v>
      </c>
      <c r="CF220" s="544">
        <f t="shared" si="1053"/>
        <v>14</v>
      </c>
    </row>
    <row r="221" spans="1:84" s="8" customFormat="1">
      <c r="A221" s="149"/>
      <c r="B221" s="149"/>
      <c r="C221" s="151"/>
      <c r="D221" s="151"/>
      <c r="E221" s="288" t="s">
        <v>79</v>
      </c>
      <c r="F221" s="593">
        <v>767</v>
      </c>
      <c r="G221" s="159">
        <v>180</v>
      </c>
      <c r="H221" s="159">
        <v>74</v>
      </c>
      <c r="I221" s="275">
        <f>SUM(G221:H221)</f>
        <v>254</v>
      </c>
      <c r="J221" s="159">
        <v>37</v>
      </c>
      <c r="K221" s="159">
        <v>18</v>
      </c>
      <c r="L221" s="275">
        <f>SUM(J221:K221)</f>
        <v>55</v>
      </c>
      <c r="M221" s="159">
        <v>14</v>
      </c>
      <c r="N221" s="159">
        <v>10</v>
      </c>
      <c r="O221" s="275">
        <f>SUM(M221:N221)</f>
        <v>24</v>
      </c>
      <c r="P221" s="159">
        <v>111</v>
      </c>
      <c r="Q221" s="159">
        <v>30</v>
      </c>
      <c r="R221" s="275">
        <f>SUM(P221:Q221)</f>
        <v>141</v>
      </c>
      <c r="S221" s="500">
        <f t="shared" si="1054"/>
        <v>77</v>
      </c>
      <c r="T221" s="275">
        <v>68</v>
      </c>
      <c r="U221" s="275">
        <v>11</v>
      </c>
      <c r="V221" s="275">
        <f>SUM(T221:U221)</f>
        <v>79</v>
      </c>
      <c r="W221" s="275"/>
      <c r="X221" s="275"/>
      <c r="Y221" s="275">
        <f>SUM(W221:X221)</f>
        <v>0</v>
      </c>
      <c r="Z221" s="275"/>
      <c r="AA221" s="275"/>
      <c r="AB221" s="275">
        <f>SUM(Z221:AA221)</f>
        <v>0</v>
      </c>
      <c r="AC221" s="275">
        <v>14</v>
      </c>
      <c r="AD221" s="275">
        <v>1</v>
      </c>
      <c r="AE221" s="275">
        <f>SUM(AC221:AD221)</f>
        <v>15</v>
      </c>
      <c r="AF221" s="500">
        <f t="shared" si="1055"/>
        <v>116</v>
      </c>
      <c r="AG221" s="275">
        <v>12</v>
      </c>
      <c r="AH221" s="275">
        <v>10</v>
      </c>
      <c r="AI221" s="275">
        <f>SUM(AG221:AH221)</f>
        <v>22</v>
      </c>
      <c r="AJ221" s="275">
        <v>2</v>
      </c>
      <c r="AK221" s="275">
        <v>1</v>
      </c>
      <c r="AL221" s="275">
        <f>SUM(AJ221:AK221)</f>
        <v>3</v>
      </c>
      <c r="AM221" s="275"/>
      <c r="AN221" s="275"/>
      <c r="AO221" s="275">
        <f>SUM(AM221:AN221)</f>
        <v>0</v>
      </c>
      <c r="AP221" s="275">
        <v>11</v>
      </c>
      <c r="AQ221" s="275">
        <v>7</v>
      </c>
      <c r="AR221" s="275">
        <f>SUM(AP221:AQ221)</f>
        <v>18</v>
      </c>
      <c r="AS221" s="500">
        <f t="shared" si="1056"/>
        <v>115</v>
      </c>
      <c r="AT221" s="275">
        <v>9</v>
      </c>
      <c r="AU221" s="275">
        <v>3</v>
      </c>
      <c r="AV221" s="275">
        <f>SUM(AT221:AU221)</f>
        <v>12</v>
      </c>
      <c r="AW221" s="567">
        <f t="shared" si="1057"/>
        <v>458</v>
      </c>
      <c r="AX221" s="567">
        <f t="shared" si="1034"/>
        <v>165</v>
      </c>
      <c r="AY221" s="567">
        <f t="shared" si="1035"/>
        <v>623</v>
      </c>
      <c r="AZ221" s="159"/>
      <c r="BA221" s="159"/>
      <c r="BB221" s="275">
        <f>SUM(AZ221:BA221)</f>
        <v>0</v>
      </c>
      <c r="BC221" s="275">
        <v>8</v>
      </c>
      <c r="BD221" s="275">
        <v>2</v>
      </c>
      <c r="BE221" s="275">
        <f>SUM(BC221:BD221)</f>
        <v>10</v>
      </c>
      <c r="BF221" s="521"/>
      <c r="BG221" s="605">
        <f>SUM(F221,S221,AF221,AS221)</f>
        <v>1075</v>
      </c>
      <c r="BH221" s="533">
        <f>SUM(G221,T221,AG221)</f>
        <v>260</v>
      </c>
      <c r="BI221" s="533">
        <f t="shared" si="1036"/>
        <v>95</v>
      </c>
      <c r="BJ221" s="533">
        <f t="shared" si="1037"/>
        <v>355</v>
      </c>
      <c r="BK221" s="533">
        <f t="shared" si="1038"/>
        <v>39</v>
      </c>
      <c r="BL221" s="533">
        <f t="shared" si="1039"/>
        <v>19</v>
      </c>
      <c r="BM221" s="533">
        <f t="shared" si="1040"/>
        <v>58</v>
      </c>
      <c r="BN221" s="533">
        <f>SUM(M221,Z221,AM221)</f>
        <v>14</v>
      </c>
      <c r="BO221" s="533">
        <f t="shared" si="1041"/>
        <v>10</v>
      </c>
      <c r="BP221" s="533">
        <f t="shared" si="1042"/>
        <v>24</v>
      </c>
      <c r="BQ221" s="533">
        <f t="shared" si="1043"/>
        <v>136</v>
      </c>
      <c r="BR221" s="533">
        <f t="shared" si="1044"/>
        <v>38</v>
      </c>
      <c r="BS221" s="533">
        <f t="shared" si="1045"/>
        <v>174</v>
      </c>
      <c r="BT221" s="533">
        <f>AT221</f>
        <v>9</v>
      </c>
      <c r="BU221" s="533">
        <f t="shared" si="1046"/>
        <v>3</v>
      </c>
      <c r="BV221" s="533">
        <f t="shared" si="1047"/>
        <v>12</v>
      </c>
      <c r="BW221" s="536">
        <f>SUM(BH221,BK221,BN221,BQ221,BT221)</f>
        <v>458</v>
      </c>
      <c r="BX221" s="536">
        <f t="shared" si="1048"/>
        <v>165</v>
      </c>
      <c r="BY221" s="536">
        <f t="shared" si="1049"/>
        <v>623</v>
      </c>
      <c r="BZ221" t="s">
        <v>74</v>
      </c>
      <c r="CA221" s="544">
        <f>AZ221</f>
        <v>0</v>
      </c>
      <c r="CB221" s="544">
        <f t="shared" si="1050"/>
        <v>0</v>
      </c>
      <c r="CC221" s="544">
        <f t="shared" si="1051"/>
        <v>0</v>
      </c>
      <c r="CD221" s="544">
        <f>BC221</f>
        <v>8</v>
      </c>
      <c r="CE221" s="544">
        <f t="shared" si="1052"/>
        <v>2</v>
      </c>
      <c r="CF221" s="544">
        <f t="shared" si="1053"/>
        <v>10</v>
      </c>
    </row>
    <row r="222" spans="1:84">
      <c r="A222" s="149"/>
      <c r="B222" s="151"/>
      <c r="C222" s="151"/>
      <c r="D222" s="151"/>
      <c r="E222" s="375" t="s">
        <v>85</v>
      </c>
      <c r="F222" s="587">
        <f>SUM(F219:F221)</f>
        <v>2301</v>
      </c>
      <c r="G222" s="168">
        <f>SUM(G219:G221)</f>
        <v>620</v>
      </c>
      <c r="H222" s="168">
        <f t="shared" ref="H222:BE222" si="1058">SUM(H219:H221)</f>
        <v>242</v>
      </c>
      <c r="I222" s="168">
        <f t="shared" si="1058"/>
        <v>862</v>
      </c>
      <c r="J222" s="168">
        <f t="shared" si="1058"/>
        <v>190</v>
      </c>
      <c r="K222" s="168">
        <f t="shared" si="1058"/>
        <v>57</v>
      </c>
      <c r="L222" s="168">
        <f t="shared" si="1058"/>
        <v>247</v>
      </c>
      <c r="M222" s="168">
        <f t="shared" si="1058"/>
        <v>79</v>
      </c>
      <c r="N222" s="168">
        <f t="shared" si="1058"/>
        <v>25</v>
      </c>
      <c r="O222" s="168">
        <f t="shared" si="1058"/>
        <v>104</v>
      </c>
      <c r="P222" s="168">
        <f t="shared" si="1058"/>
        <v>377</v>
      </c>
      <c r="Q222" s="168">
        <f t="shared" si="1058"/>
        <v>94</v>
      </c>
      <c r="R222" s="168">
        <f t="shared" si="1058"/>
        <v>471</v>
      </c>
      <c r="S222" s="502">
        <f t="shared" si="1058"/>
        <v>270</v>
      </c>
      <c r="T222" s="168">
        <f>SUM(T219:T221)</f>
        <v>204</v>
      </c>
      <c r="U222" s="168">
        <f t="shared" si="1058"/>
        <v>34</v>
      </c>
      <c r="V222" s="168">
        <f t="shared" si="1058"/>
        <v>238</v>
      </c>
      <c r="W222" s="168">
        <f t="shared" si="1058"/>
        <v>0</v>
      </c>
      <c r="X222" s="168">
        <f t="shared" si="1058"/>
        <v>0</v>
      </c>
      <c r="Y222" s="168">
        <f t="shared" si="1058"/>
        <v>0</v>
      </c>
      <c r="Z222" s="168">
        <f t="shared" si="1058"/>
        <v>0</v>
      </c>
      <c r="AA222" s="168">
        <f t="shared" si="1058"/>
        <v>0</v>
      </c>
      <c r="AB222" s="168">
        <f t="shared" si="1058"/>
        <v>0</v>
      </c>
      <c r="AC222" s="168">
        <f t="shared" si="1058"/>
        <v>30</v>
      </c>
      <c r="AD222" s="168">
        <f t="shared" si="1058"/>
        <v>6</v>
      </c>
      <c r="AE222" s="168">
        <f t="shared" si="1058"/>
        <v>36</v>
      </c>
      <c r="AF222" s="502">
        <f t="shared" si="1058"/>
        <v>348</v>
      </c>
      <c r="AG222" s="168">
        <f t="shared" si="1058"/>
        <v>45</v>
      </c>
      <c r="AH222" s="168">
        <f t="shared" si="1058"/>
        <v>35</v>
      </c>
      <c r="AI222" s="168">
        <f t="shared" si="1058"/>
        <v>80</v>
      </c>
      <c r="AJ222" s="168">
        <f t="shared" si="1058"/>
        <v>11</v>
      </c>
      <c r="AK222" s="168">
        <f t="shared" si="1058"/>
        <v>11</v>
      </c>
      <c r="AL222" s="168">
        <f t="shared" si="1058"/>
        <v>22</v>
      </c>
      <c r="AM222" s="168">
        <f t="shared" si="1058"/>
        <v>4</v>
      </c>
      <c r="AN222" s="168">
        <f t="shared" si="1058"/>
        <v>2</v>
      </c>
      <c r="AO222" s="168">
        <f t="shared" si="1058"/>
        <v>6</v>
      </c>
      <c r="AP222" s="168">
        <f t="shared" si="1058"/>
        <v>48</v>
      </c>
      <c r="AQ222" s="168">
        <f t="shared" si="1058"/>
        <v>26</v>
      </c>
      <c r="AR222" s="168">
        <f t="shared" si="1058"/>
        <v>74</v>
      </c>
      <c r="AS222" s="502">
        <f t="shared" si="1058"/>
        <v>345</v>
      </c>
      <c r="AT222" s="168">
        <f t="shared" si="1058"/>
        <v>30</v>
      </c>
      <c r="AU222" s="168">
        <f t="shared" si="1058"/>
        <v>9</v>
      </c>
      <c r="AV222" s="168">
        <f t="shared" si="1058"/>
        <v>39</v>
      </c>
      <c r="AW222" s="569">
        <f t="shared" si="1058"/>
        <v>1638</v>
      </c>
      <c r="AX222" s="569">
        <f t="shared" si="1058"/>
        <v>541</v>
      </c>
      <c r="AY222" s="569">
        <f t="shared" si="1058"/>
        <v>2179</v>
      </c>
      <c r="AZ222" s="168">
        <f t="shared" si="1058"/>
        <v>0</v>
      </c>
      <c r="BA222" s="168">
        <f t="shared" si="1058"/>
        <v>0</v>
      </c>
      <c r="BB222" s="168">
        <f t="shared" si="1058"/>
        <v>0</v>
      </c>
      <c r="BC222" s="168">
        <f t="shared" si="1058"/>
        <v>39</v>
      </c>
      <c r="BD222" s="168">
        <f t="shared" si="1058"/>
        <v>10</v>
      </c>
      <c r="BE222" s="168">
        <f t="shared" si="1058"/>
        <v>49</v>
      </c>
      <c r="BF222" s="523"/>
      <c r="BG222" s="605">
        <f>SUM(F222,S222,AF222,AS222)</f>
        <v>3264</v>
      </c>
      <c r="BH222" s="533">
        <f>SUM(G222,T222,AG222)</f>
        <v>869</v>
      </c>
      <c r="BI222" s="533">
        <f t="shared" si="1036"/>
        <v>311</v>
      </c>
      <c r="BJ222" s="533">
        <f t="shared" si="1037"/>
        <v>1180</v>
      </c>
      <c r="BK222" s="533">
        <f t="shared" si="1038"/>
        <v>201</v>
      </c>
      <c r="BL222" s="533">
        <f t="shared" si="1039"/>
        <v>68</v>
      </c>
      <c r="BM222" s="533">
        <f t="shared" si="1040"/>
        <v>269</v>
      </c>
      <c r="BN222" s="533">
        <f>SUM(M222,Z222,AM222)</f>
        <v>83</v>
      </c>
      <c r="BO222" s="533">
        <f t="shared" si="1041"/>
        <v>27</v>
      </c>
      <c r="BP222" s="533">
        <f t="shared" si="1042"/>
        <v>110</v>
      </c>
      <c r="BQ222" s="533">
        <f t="shared" si="1043"/>
        <v>455</v>
      </c>
      <c r="BR222" s="533">
        <f t="shared" si="1044"/>
        <v>126</v>
      </c>
      <c r="BS222" s="533">
        <f t="shared" si="1045"/>
        <v>581</v>
      </c>
      <c r="BT222" s="533">
        <f>AT222</f>
        <v>30</v>
      </c>
      <c r="BU222" s="533">
        <f t="shared" si="1046"/>
        <v>9</v>
      </c>
      <c r="BV222" s="533">
        <f t="shared" si="1047"/>
        <v>39</v>
      </c>
      <c r="BW222" s="536">
        <f>SUM(BH222,BK222,BN222,BQ222,BT222)</f>
        <v>1638</v>
      </c>
      <c r="BX222" s="536">
        <f t="shared" si="1048"/>
        <v>541</v>
      </c>
      <c r="BY222" s="536">
        <f t="shared" si="1049"/>
        <v>2179</v>
      </c>
      <c r="BZ222" t="s">
        <v>74</v>
      </c>
      <c r="CA222" s="544">
        <f>AZ222</f>
        <v>0</v>
      </c>
      <c r="CB222" s="544">
        <f t="shared" si="1050"/>
        <v>0</v>
      </c>
      <c r="CC222" s="544">
        <f t="shared" si="1051"/>
        <v>0</v>
      </c>
      <c r="CD222" s="544">
        <f>BC222</f>
        <v>39</v>
      </c>
      <c r="CE222" s="544">
        <f t="shared" si="1052"/>
        <v>10</v>
      </c>
      <c r="CF222" s="544">
        <f t="shared" si="1053"/>
        <v>49</v>
      </c>
    </row>
    <row r="223" spans="1:84">
      <c r="A223" s="149"/>
      <c r="B223" s="151"/>
      <c r="C223" s="151"/>
      <c r="D223" s="151"/>
      <c r="E223" s="288"/>
      <c r="F223" s="589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501"/>
      <c r="T223" s="276"/>
      <c r="U223" s="276"/>
      <c r="V223" s="276"/>
      <c r="W223" s="276"/>
      <c r="X223" s="276"/>
      <c r="Y223" s="276"/>
      <c r="Z223" s="276"/>
      <c r="AA223" s="276"/>
      <c r="AB223" s="276"/>
      <c r="AC223" s="276"/>
      <c r="AD223" s="276"/>
      <c r="AE223" s="276"/>
      <c r="AF223" s="501"/>
      <c r="AG223" s="276"/>
      <c r="AH223" s="276"/>
      <c r="AI223" s="276"/>
      <c r="AJ223" s="276"/>
      <c r="AK223" s="276"/>
      <c r="AL223" s="276"/>
      <c r="AM223" s="276"/>
      <c r="AN223" s="276"/>
      <c r="AO223" s="276"/>
      <c r="AP223" s="276"/>
      <c r="AQ223" s="276"/>
      <c r="AR223" s="276"/>
      <c r="AS223" s="501"/>
      <c r="AT223" s="276"/>
      <c r="AU223" s="276"/>
      <c r="AV223" s="276"/>
      <c r="AW223" s="568"/>
      <c r="AX223" s="568"/>
      <c r="AY223" s="568"/>
      <c r="AZ223" s="159"/>
      <c r="BA223" s="159"/>
      <c r="BB223" s="159"/>
      <c r="BC223" s="276"/>
      <c r="BD223" s="276"/>
      <c r="BE223" s="276"/>
      <c r="BF223" s="522"/>
    </row>
    <row r="224" spans="1:84">
      <c r="A224" s="149"/>
      <c r="B224" s="151"/>
      <c r="C224" s="151"/>
      <c r="D224" s="151"/>
      <c r="E224" s="288"/>
      <c r="F224" s="589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501"/>
      <c r="T224" s="276"/>
      <c r="U224" s="276"/>
      <c r="V224" s="276"/>
      <c r="W224" s="276"/>
      <c r="X224" s="276"/>
      <c r="Y224" s="276"/>
      <c r="Z224" s="276"/>
      <c r="AA224" s="276"/>
      <c r="AB224" s="276"/>
      <c r="AC224" s="276"/>
      <c r="AD224" s="276"/>
      <c r="AE224" s="276"/>
      <c r="AF224" s="501"/>
      <c r="AG224" s="276"/>
      <c r="AH224" s="276"/>
      <c r="AI224" s="276"/>
      <c r="AJ224" s="276"/>
      <c r="AK224" s="276"/>
      <c r="AL224" s="276"/>
      <c r="AM224" s="276"/>
      <c r="AN224" s="276"/>
      <c r="AO224" s="276"/>
      <c r="AP224" s="276"/>
      <c r="AQ224" s="276"/>
      <c r="AR224" s="276"/>
      <c r="AS224" s="501"/>
      <c r="AT224" s="276"/>
      <c r="AU224" s="276"/>
      <c r="AV224" s="276"/>
      <c r="AW224" s="568"/>
      <c r="AX224" s="568"/>
      <c r="AY224" s="568"/>
      <c r="AZ224" s="159"/>
      <c r="BA224" s="159"/>
      <c r="BB224" s="159"/>
      <c r="BC224" s="276"/>
      <c r="BD224" s="276"/>
      <c r="BE224" s="276"/>
      <c r="BF224" s="522"/>
    </row>
    <row r="225" spans="1:84">
      <c r="A225" s="149"/>
      <c r="B225" s="151" t="s">
        <v>106</v>
      </c>
      <c r="C225" s="151"/>
      <c r="D225" s="151"/>
      <c r="E225" s="288"/>
      <c r="F225" s="592"/>
      <c r="G225" s="159"/>
      <c r="H225" s="159"/>
      <c r="I225" s="275"/>
      <c r="J225" s="159"/>
      <c r="K225" s="159"/>
      <c r="L225" s="275"/>
      <c r="M225" s="159"/>
      <c r="N225" s="159"/>
      <c r="O225" s="275"/>
      <c r="P225" s="159"/>
      <c r="Q225" s="159"/>
      <c r="R225" s="275"/>
      <c r="S225" s="500"/>
      <c r="T225" s="275"/>
      <c r="U225" s="275"/>
      <c r="V225" s="275"/>
      <c r="W225" s="275"/>
      <c r="X225" s="275"/>
      <c r="Y225" s="275"/>
      <c r="Z225" s="275"/>
      <c r="AA225" s="275"/>
      <c r="AB225" s="275"/>
      <c r="AC225" s="275"/>
      <c r="AD225" s="275"/>
      <c r="AE225" s="275"/>
      <c r="AF225" s="500"/>
      <c r="AG225" s="275"/>
      <c r="AH225" s="275"/>
      <c r="AI225" s="275"/>
      <c r="AJ225" s="275"/>
      <c r="AK225" s="275"/>
      <c r="AL225" s="275"/>
      <c r="AM225" s="275"/>
      <c r="AN225" s="275"/>
      <c r="AO225" s="275"/>
      <c r="AP225" s="275"/>
      <c r="AQ225" s="275"/>
      <c r="AR225" s="275"/>
      <c r="AS225" s="500"/>
      <c r="AT225" s="275"/>
      <c r="AU225" s="275"/>
      <c r="AV225" s="275"/>
      <c r="AW225" s="567"/>
      <c r="AX225" s="567"/>
      <c r="AY225" s="567"/>
      <c r="AZ225" s="159"/>
      <c r="BA225" s="159"/>
      <c r="BB225" s="159"/>
      <c r="BC225" s="275"/>
      <c r="BD225" s="275"/>
      <c r="BE225" s="275"/>
      <c r="BF225" s="521"/>
    </row>
    <row r="226" spans="1:84">
      <c r="A226" s="149" t="s">
        <v>95</v>
      </c>
      <c r="B226" s="151" t="s">
        <v>681</v>
      </c>
      <c r="C226" s="151"/>
      <c r="D226" s="151"/>
      <c r="E226" s="375" t="s">
        <v>76</v>
      </c>
      <c r="F226" s="592"/>
      <c r="G226" s="159"/>
      <c r="H226" s="159"/>
      <c r="I226" s="275"/>
      <c r="J226" s="159"/>
      <c r="K226" s="159"/>
      <c r="L226" s="275"/>
      <c r="M226" s="159"/>
      <c r="N226" s="159"/>
      <c r="O226" s="275"/>
      <c r="P226" s="159"/>
      <c r="Q226" s="159"/>
      <c r="R226" s="275"/>
      <c r="S226" s="500"/>
      <c r="T226" s="275"/>
      <c r="U226" s="275"/>
      <c r="V226" s="275"/>
      <c r="W226" s="275"/>
      <c r="X226" s="275"/>
      <c r="Y226" s="275"/>
      <c r="Z226" s="275"/>
      <c r="AA226" s="275"/>
      <c r="AB226" s="275"/>
      <c r="AC226" s="275"/>
      <c r="AD226" s="275"/>
      <c r="AE226" s="275"/>
      <c r="AF226" s="500"/>
      <c r="AG226" s="275"/>
      <c r="AH226" s="275"/>
      <c r="AI226" s="275"/>
      <c r="AJ226" s="275"/>
      <c r="AK226" s="275"/>
      <c r="AL226" s="275"/>
      <c r="AM226" s="275"/>
      <c r="AN226" s="275"/>
      <c r="AO226" s="275"/>
      <c r="AP226" s="275"/>
      <c r="AQ226" s="275"/>
      <c r="AR226" s="275"/>
      <c r="AS226" s="500"/>
      <c r="AT226" s="275"/>
      <c r="AU226" s="275"/>
      <c r="AV226" s="275"/>
      <c r="AW226" s="567"/>
      <c r="AX226" s="567"/>
      <c r="AY226" s="567"/>
      <c r="AZ226" s="159"/>
      <c r="BA226" s="159"/>
      <c r="BB226" s="159"/>
      <c r="BC226" s="275"/>
      <c r="BD226" s="275"/>
      <c r="BE226" s="275"/>
      <c r="BF226" s="521"/>
    </row>
    <row r="227" spans="1:84">
      <c r="A227" s="149"/>
      <c r="B227" s="151"/>
      <c r="C227" s="151"/>
      <c r="D227" s="151"/>
      <c r="E227" s="288" t="s">
        <v>77</v>
      </c>
      <c r="F227" s="591">
        <v>460</v>
      </c>
      <c r="G227" s="159">
        <v>183</v>
      </c>
      <c r="H227" s="159">
        <v>49</v>
      </c>
      <c r="I227" s="275">
        <f>SUM(G227:H227)</f>
        <v>232</v>
      </c>
      <c r="J227" s="159">
        <v>59</v>
      </c>
      <c r="K227" s="159">
        <v>10</v>
      </c>
      <c r="L227" s="275">
        <f>SUM(J227:K227)</f>
        <v>69</v>
      </c>
      <c r="M227" s="159">
        <v>28</v>
      </c>
      <c r="N227" s="159">
        <v>7</v>
      </c>
      <c r="O227" s="275">
        <f>SUM(M227:N227)</f>
        <v>35</v>
      </c>
      <c r="P227" s="159">
        <v>102</v>
      </c>
      <c r="Q227" s="159">
        <v>22</v>
      </c>
      <c r="R227" s="275">
        <f>SUM(P227:Q227)</f>
        <v>124</v>
      </c>
      <c r="S227" s="500">
        <v>69</v>
      </c>
      <c r="T227" s="275">
        <v>55</v>
      </c>
      <c r="U227" s="275">
        <v>8</v>
      </c>
      <c r="V227" s="275">
        <f>SUM(T227:U227)</f>
        <v>63</v>
      </c>
      <c r="W227" s="275"/>
      <c r="X227" s="275"/>
      <c r="Y227" s="275">
        <f>SUM(W227:X227)</f>
        <v>0</v>
      </c>
      <c r="Z227" s="275"/>
      <c r="AA227" s="275"/>
      <c r="AB227" s="275">
        <f>SUM(Z227:AA227)</f>
        <v>0</v>
      </c>
      <c r="AC227" s="275">
        <v>5</v>
      </c>
      <c r="AD227" s="275"/>
      <c r="AE227" s="275">
        <f>SUM(AC227:AD227)</f>
        <v>5</v>
      </c>
      <c r="AF227" s="500">
        <v>69</v>
      </c>
      <c r="AG227" s="275">
        <v>12</v>
      </c>
      <c r="AH227" s="275">
        <v>8</v>
      </c>
      <c r="AI227" s="275">
        <f>SUM(AG227:AH227)</f>
        <v>20</v>
      </c>
      <c r="AJ227" s="275">
        <v>7</v>
      </c>
      <c r="AK227" s="275">
        <v>3</v>
      </c>
      <c r="AL227" s="275">
        <f>SUM(AJ227:AK227)</f>
        <v>10</v>
      </c>
      <c r="AM227" s="275">
        <v>8</v>
      </c>
      <c r="AN227" s="275">
        <v>3</v>
      </c>
      <c r="AO227" s="275">
        <f>SUM(AM227:AN227)</f>
        <v>11</v>
      </c>
      <c r="AP227" s="275">
        <v>19</v>
      </c>
      <c r="AQ227" s="275">
        <v>5</v>
      </c>
      <c r="AR227" s="275">
        <f>SUM(AP227:AQ227)</f>
        <v>24</v>
      </c>
      <c r="AS227" s="500"/>
      <c r="AT227" s="275">
        <v>3</v>
      </c>
      <c r="AU227" s="275">
        <v>2</v>
      </c>
      <c r="AV227" s="277">
        <f>SUM(AT227:AU227)</f>
        <v>5</v>
      </c>
      <c r="AW227" s="567">
        <f t="shared" ref="AW227:AW229" si="1059">SUM(G227,J227,M227,P227,T227,W227,Z227,AC227,AG227,AJ227,AM227,AP227,AT227)</f>
        <v>481</v>
      </c>
      <c r="AX227" s="567">
        <f t="shared" ref="AX227:AX229" si="1060">SUM(H227,K227,N227,Q227,U227,X227,AA227,AD227,AH227,AK227,AN227,AQ227,AU227)</f>
        <v>117</v>
      </c>
      <c r="AY227" s="567">
        <f t="shared" ref="AY227:AY229" si="1061">SUM(I227,L227,O227,R227,V227,Y227,AB227,AE227,AI227,AL227,AO227,AR227,AV227)</f>
        <v>598</v>
      </c>
      <c r="AZ227" s="159">
        <v>15</v>
      </c>
      <c r="BA227" s="159">
        <v>3</v>
      </c>
      <c r="BB227" s="275">
        <f>SUM(AZ227:BA227)</f>
        <v>18</v>
      </c>
      <c r="BC227" s="275">
        <v>12</v>
      </c>
      <c r="BD227" s="275">
        <v>2</v>
      </c>
      <c r="BE227" s="275">
        <f>SUM(BC227:BD227)</f>
        <v>14</v>
      </c>
      <c r="BF227" s="521"/>
      <c r="BG227" s="605">
        <f>SUM(F227,S227,AF227,AS227)</f>
        <v>598</v>
      </c>
      <c r="BH227" s="533">
        <f>SUM(G227,T227,AG227)</f>
        <v>250</v>
      </c>
      <c r="BI227" s="533">
        <f t="shared" ref="BI227:BI230" si="1062">SUM(H227,U227,AH227)</f>
        <v>65</v>
      </c>
      <c r="BJ227" s="533">
        <f t="shared" ref="BJ227:BJ230" si="1063">SUM(I227,V227,AI227)</f>
        <v>315</v>
      </c>
      <c r="BK227" s="533">
        <f t="shared" ref="BK227:BK230" si="1064">SUM(J227,W227,AJ227)</f>
        <v>66</v>
      </c>
      <c r="BL227" s="533">
        <f t="shared" ref="BL227:BL230" si="1065">SUM(K227,X227,AK227)</f>
        <v>13</v>
      </c>
      <c r="BM227" s="533">
        <f t="shared" ref="BM227:BM230" si="1066">SUM(L227,Y227,AL227)</f>
        <v>79</v>
      </c>
      <c r="BN227" s="533">
        <f>SUM(M227,Z227,AM227)</f>
        <v>36</v>
      </c>
      <c r="BO227" s="533">
        <f t="shared" ref="BO227:BO230" si="1067">SUM(N227,AA227,AN227)</f>
        <v>10</v>
      </c>
      <c r="BP227" s="533">
        <f t="shared" ref="BP227:BP230" si="1068">SUM(O227,AB227,AO227)</f>
        <v>46</v>
      </c>
      <c r="BQ227" s="533">
        <f t="shared" ref="BQ227:BQ230" si="1069">SUM(P227,AC227,AP227)</f>
        <v>126</v>
      </c>
      <c r="BR227" s="533">
        <f t="shared" ref="BR227:BR230" si="1070">SUM(Q227,AD227,AQ227)</f>
        <v>27</v>
      </c>
      <c r="BS227" s="533">
        <f t="shared" ref="BS227:BS230" si="1071">SUM(R227,AE227,AR227)</f>
        <v>153</v>
      </c>
      <c r="BT227" s="533">
        <f>AT227</f>
        <v>3</v>
      </c>
      <c r="BU227" s="533">
        <f t="shared" ref="BU227:BU230" si="1072">AU227</f>
        <v>2</v>
      </c>
      <c r="BV227" s="533">
        <f t="shared" ref="BV227:BV230" si="1073">AV227</f>
        <v>5</v>
      </c>
      <c r="BW227" s="536">
        <f>SUM(BH227,BK227,BN227,BQ227,BT227)</f>
        <v>481</v>
      </c>
      <c r="BX227" s="536">
        <f t="shared" ref="BX227:BX230" si="1074">SUM(BI227,BL227,BO227,BR227,BU227)</f>
        <v>117</v>
      </c>
      <c r="BY227" s="536">
        <f t="shared" ref="BY227:BY230" si="1075">SUM(BJ227,BM227,BP227,BS227,BV227)</f>
        <v>598</v>
      </c>
      <c r="BZ227" t="s">
        <v>74</v>
      </c>
      <c r="CA227" s="544">
        <f>AZ227</f>
        <v>15</v>
      </c>
      <c r="CB227" s="544">
        <f t="shared" ref="CB227:CB230" si="1076">BA227</f>
        <v>3</v>
      </c>
      <c r="CC227" s="544">
        <f t="shared" ref="CC227:CC230" si="1077">BB227</f>
        <v>18</v>
      </c>
      <c r="CD227" s="544">
        <f>BC227</f>
        <v>12</v>
      </c>
      <c r="CE227" s="544">
        <f t="shared" ref="CE227:CE230" si="1078">BD227</f>
        <v>2</v>
      </c>
      <c r="CF227" s="544">
        <f t="shared" ref="CF227:CF230" si="1079">BE227</f>
        <v>14</v>
      </c>
    </row>
    <row r="228" spans="1:84">
      <c r="A228" s="149"/>
      <c r="B228" s="151"/>
      <c r="C228" s="151"/>
      <c r="D228" s="151"/>
      <c r="E228" s="288" t="s">
        <v>78</v>
      </c>
      <c r="F228" s="591">
        <v>460</v>
      </c>
      <c r="G228" s="159">
        <v>222</v>
      </c>
      <c r="H228" s="159"/>
      <c r="I228" s="275">
        <f>SUM(G228:H228)</f>
        <v>222</v>
      </c>
      <c r="J228" s="159">
        <v>69</v>
      </c>
      <c r="K228" s="159"/>
      <c r="L228" s="275">
        <f>SUM(J228:K228)</f>
        <v>69</v>
      </c>
      <c r="M228" s="159">
        <v>35</v>
      </c>
      <c r="N228" s="159"/>
      <c r="O228" s="275">
        <f>SUM(M228:N228)</f>
        <v>35</v>
      </c>
      <c r="P228" s="159">
        <v>124</v>
      </c>
      <c r="Q228" s="159"/>
      <c r="R228" s="275">
        <f>SUM(P228:Q228)</f>
        <v>124</v>
      </c>
      <c r="S228" s="500">
        <v>69</v>
      </c>
      <c r="T228" s="275">
        <v>21</v>
      </c>
      <c r="U228" s="275"/>
      <c r="V228" s="275">
        <f>SUM(T228:U228)</f>
        <v>21</v>
      </c>
      <c r="W228" s="275">
        <v>11</v>
      </c>
      <c r="X228" s="275"/>
      <c r="Y228" s="275">
        <f>SUM(W228:X228)</f>
        <v>11</v>
      </c>
      <c r="Z228" s="275">
        <v>5</v>
      </c>
      <c r="AA228" s="275"/>
      <c r="AB228" s="275">
        <f>SUM(Z228:AA228)</f>
        <v>5</v>
      </c>
      <c r="AC228" s="275">
        <v>20</v>
      </c>
      <c r="AD228" s="275"/>
      <c r="AE228" s="275">
        <f>SUM(AC228:AD228)</f>
        <v>20</v>
      </c>
      <c r="AF228" s="500">
        <v>69</v>
      </c>
      <c r="AG228" s="275">
        <v>5</v>
      </c>
      <c r="AH228" s="275"/>
      <c r="AI228" s="275">
        <f>SUM(AG228:AH228)</f>
        <v>5</v>
      </c>
      <c r="AJ228" s="275">
        <v>15</v>
      </c>
      <c r="AK228" s="275"/>
      <c r="AL228" s="275">
        <f>SUM(AJ228:AK228)</f>
        <v>15</v>
      </c>
      <c r="AM228" s="275">
        <v>6</v>
      </c>
      <c r="AN228" s="275"/>
      <c r="AO228" s="275">
        <f>SUM(AM228:AN228)</f>
        <v>6</v>
      </c>
      <c r="AP228" s="275">
        <v>32</v>
      </c>
      <c r="AQ228" s="275"/>
      <c r="AR228" s="275">
        <f>SUM(AP228:AQ228)</f>
        <v>32</v>
      </c>
      <c r="AS228" s="500"/>
      <c r="AT228" s="275">
        <v>3</v>
      </c>
      <c r="AU228" s="275"/>
      <c r="AV228" s="277">
        <f>SUM(AT228:AU228)</f>
        <v>3</v>
      </c>
      <c r="AW228" s="567">
        <f t="shared" si="1059"/>
        <v>568</v>
      </c>
      <c r="AX228" s="567">
        <f t="shared" si="1060"/>
        <v>0</v>
      </c>
      <c r="AY228" s="567">
        <f t="shared" si="1061"/>
        <v>568</v>
      </c>
      <c r="AZ228" s="159">
        <v>15</v>
      </c>
      <c r="BA228" s="159"/>
      <c r="BB228" s="275">
        <f>SUM(AZ228:BA228)</f>
        <v>15</v>
      </c>
      <c r="BC228" s="275">
        <v>13</v>
      </c>
      <c r="BD228" s="275"/>
      <c r="BE228" s="275">
        <f>SUM(BC228:BD228)</f>
        <v>13</v>
      </c>
      <c r="BF228" s="521"/>
      <c r="BG228" s="605">
        <f>SUM(F228,S228,AF228,AS228)</f>
        <v>598</v>
      </c>
      <c r="BH228" s="533">
        <f>SUM(G228,T228,AG228)</f>
        <v>248</v>
      </c>
      <c r="BI228" s="533">
        <f t="shared" si="1062"/>
        <v>0</v>
      </c>
      <c r="BJ228" s="533">
        <f t="shared" si="1063"/>
        <v>248</v>
      </c>
      <c r="BK228" s="533">
        <f t="shared" si="1064"/>
        <v>95</v>
      </c>
      <c r="BL228" s="533">
        <f t="shared" si="1065"/>
        <v>0</v>
      </c>
      <c r="BM228" s="533">
        <f t="shared" si="1066"/>
        <v>95</v>
      </c>
      <c r="BN228" s="533">
        <f>SUM(M228,Z228,AM228)</f>
        <v>46</v>
      </c>
      <c r="BO228" s="533">
        <f t="shared" si="1067"/>
        <v>0</v>
      </c>
      <c r="BP228" s="533">
        <f t="shared" si="1068"/>
        <v>46</v>
      </c>
      <c r="BQ228" s="533">
        <f t="shared" si="1069"/>
        <v>176</v>
      </c>
      <c r="BR228" s="533">
        <f t="shared" si="1070"/>
        <v>0</v>
      </c>
      <c r="BS228" s="533">
        <f t="shared" si="1071"/>
        <v>176</v>
      </c>
      <c r="BT228" s="533">
        <f>AT228</f>
        <v>3</v>
      </c>
      <c r="BU228" s="533">
        <f t="shared" si="1072"/>
        <v>0</v>
      </c>
      <c r="BV228" s="533">
        <f t="shared" si="1073"/>
        <v>3</v>
      </c>
      <c r="BW228" s="536">
        <f>SUM(BH228,BK228,BN228,BQ228,BT228)</f>
        <v>568</v>
      </c>
      <c r="BX228" s="536">
        <f t="shared" si="1074"/>
        <v>0</v>
      </c>
      <c r="BY228" s="536">
        <f t="shared" si="1075"/>
        <v>568</v>
      </c>
      <c r="BZ228" t="s">
        <v>74</v>
      </c>
      <c r="CA228" s="544">
        <f>AZ228</f>
        <v>15</v>
      </c>
      <c r="CB228" s="544">
        <f t="shared" si="1076"/>
        <v>0</v>
      </c>
      <c r="CC228" s="544">
        <f t="shared" si="1077"/>
        <v>15</v>
      </c>
      <c r="CD228" s="544">
        <f>BC228</f>
        <v>13</v>
      </c>
      <c r="CE228" s="544">
        <f t="shared" si="1078"/>
        <v>0</v>
      </c>
      <c r="CF228" s="544">
        <f t="shared" si="1079"/>
        <v>13</v>
      </c>
    </row>
    <row r="229" spans="1:84">
      <c r="A229" s="149"/>
      <c r="B229" s="151"/>
      <c r="C229" s="151"/>
      <c r="D229" s="151"/>
      <c r="E229" s="288" t="s">
        <v>79</v>
      </c>
      <c r="F229" s="591">
        <v>460</v>
      </c>
      <c r="G229" s="159">
        <v>189</v>
      </c>
      <c r="H229" s="159"/>
      <c r="I229" s="275">
        <f>SUM(G229:H229)</f>
        <v>189</v>
      </c>
      <c r="J229" s="159">
        <v>66</v>
      </c>
      <c r="K229" s="159"/>
      <c r="L229" s="275">
        <f>SUM(J229:K229)</f>
        <v>66</v>
      </c>
      <c r="M229" s="159">
        <v>27</v>
      </c>
      <c r="N229" s="159"/>
      <c r="O229" s="275">
        <f>SUM(M229:N229)</f>
        <v>27</v>
      </c>
      <c r="P229" s="159">
        <v>165</v>
      </c>
      <c r="Q229" s="159"/>
      <c r="R229" s="275">
        <f>SUM(P229:Q229)</f>
        <v>165</v>
      </c>
      <c r="S229" s="500">
        <v>69</v>
      </c>
      <c r="T229" s="275">
        <v>40</v>
      </c>
      <c r="U229" s="275"/>
      <c r="V229" s="275">
        <f>SUM(T229:U229)</f>
        <v>40</v>
      </c>
      <c r="W229" s="275"/>
      <c r="X229" s="275"/>
      <c r="Y229" s="275">
        <f>SUM(W229:X229)</f>
        <v>0</v>
      </c>
      <c r="Z229" s="275"/>
      <c r="AA229" s="275"/>
      <c r="AB229" s="275">
        <f>SUM(Z229:AA229)</f>
        <v>0</v>
      </c>
      <c r="AC229" s="275">
        <v>14</v>
      </c>
      <c r="AD229" s="275"/>
      <c r="AE229" s="275">
        <f>SUM(AC229:AD229)</f>
        <v>14</v>
      </c>
      <c r="AF229" s="500">
        <v>69</v>
      </c>
      <c r="AG229" s="275">
        <v>10</v>
      </c>
      <c r="AH229" s="275"/>
      <c r="AI229" s="275">
        <f>SUM(AG229:AH229)</f>
        <v>10</v>
      </c>
      <c r="AJ229" s="275">
        <v>2</v>
      </c>
      <c r="AK229" s="275"/>
      <c r="AL229" s="275">
        <f>SUM(AJ229:AK229)</f>
        <v>2</v>
      </c>
      <c r="AM229" s="275"/>
      <c r="AN229" s="275"/>
      <c r="AO229" s="275">
        <f>SUM(AM229:AN229)</f>
        <v>0</v>
      </c>
      <c r="AP229" s="275">
        <v>8</v>
      </c>
      <c r="AQ229" s="275"/>
      <c r="AR229" s="275">
        <f>SUM(AP229:AQ229)</f>
        <v>8</v>
      </c>
      <c r="AS229" s="500"/>
      <c r="AT229" s="275">
        <v>7</v>
      </c>
      <c r="AU229" s="275"/>
      <c r="AV229" s="277">
        <f>SUM(AT229:AU229)</f>
        <v>7</v>
      </c>
      <c r="AW229" s="567">
        <f t="shared" si="1059"/>
        <v>528</v>
      </c>
      <c r="AX229" s="567">
        <f t="shared" si="1060"/>
        <v>0</v>
      </c>
      <c r="AY229" s="567">
        <f t="shared" si="1061"/>
        <v>528</v>
      </c>
      <c r="AZ229" s="159">
        <v>15</v>
      </c>
      <c r="BA229" s="159"/>
      <c r="BB229" s="275">
        <f>SUM(AZ229:BA229)</f>
        <v>15</v>
      </c>
      <c r="BC229" s="275">
        <v>12</v>
      </c>
      <c r="BD229" s="275"/>
      <c r="BE229" s="275">
        <f>SUM(BC229:BD229)</f>
        <v>12</v>
      </c>
      <c r="BF229" s="521"/>
      <c r="BG229" s="605">
        <f>SUM(F229,S229,AF229,AS229)</f>
        <v>598</v>
      </c>
      <c r="BH229" s="533">
        <f>SUM(G229,T229,AG229)</f>
        <v>239</v>
      </c>
      <c r="BI229" s="533">
        <f t="shared" si="1062"/>
        <v>0</v>
      </c>
      <c r="BJ229" s="533">
        <f t="shared" si="1063"/>
        <v>239</v>
      </c>
      <c r="BK229" s="533">
        <f t="shared" si="1064"/>
        <v>68</v>
      </c>
      <c r="BL229" s="533">
        <f t="shared" si="1065"/>
        <v>0</v>
      </c>
      <c r="BM229" s="533">
        <f t="shared" si="1066"/>
        <v>68</v>
      </c>
      <c r="BN229" s="533">
        <f>SUM(M229,Z229,AM229)</f>
        <v>27</v>
      </c>
      <c r="BO229" s="533">
        <f t="shared" si="1067"/>
        <v>0</v>
      </c>
      <c r="BP229" s="533">
        <f t="shared" si="1068"/>
        <v>27</v>
      </c>
      <c r="BQ229" s="533">
        <f t="shared" si="1069"/>
        <v>187</v>
      </c>
      <c r="BR229" s="533">
        <f t="shared" si="1070"/>
        <v>0</v>
      </c>
      <c r="BS229" s="533">
        <f t="shared" si="1071"/>
        <v>187</v>
      </c>
      <c r="BT229" s="533">
        <f>AT229</f>
        <v>7</v>
      </c>
      <c r="BU229" s="533">
        <f t="shared" si="1072"/>
        <v>0</v>
      </c>
      <c r="BV229" s="533">
        <f t="shared" si="1073"/>
        <v>7</v>
      </c>
      <c r="BW229" s="536">
        <f>SUM(BH229,BK229,BN229,BQ229,BT229)</f>
        <v>528</v>
      </c>
      <c r="BX229" s="536">
        <f t="shared" si="1074"/>
        <v>0</v>
      </c>
      <c r="BY229" s="536">
        <f t="shared" si="1075"/>
        <v>528</v>
      </c>
      <c r="BZ229" t="s">
        <v>74</v>
      </c>
      <c r="CA229" s="544">
        <f>AZ229</f>
        <v>15</v>
      </c>
      <c r="CB229" s="544">
        <f t="shared" si="1076"/>
        <v>0</v>
      </c>
      <c r="CC229" s="544">
        <f t="shared" si="1077"/>
        <v>15</v>
      </c>
      <c r="CD229" s="544">
        <f>BC229</f>
        <v>12</v>
      </c>
      <c r="CE229" s="544">
        <f t="shared" si="1078"/>
        <v>0</v>
      </c>
      <c r="CF229" s="544">
        <f t="shared" si="1079"/>
        <v>12</v>
      </c>
    </row>
    <row r="230" spans="1:84">
      <c r="A230" s="149"/>
      <c r="B230" s="151"/>
      <c r="C230" s="151"/>
      <c r="D230" s="151"/>
      <c r="E230" s="375" t="s">
        <v>85</v>
      </c>
      <c r="F230" s="592">
        <f>SUM(F227:F229)</f>
        <v>1380</v>
      </c>
      <c r="G230" s="168">
        <f>SUM(G227:G229)</f>
        <v>594</v>
      </c>
      <c r="H230" s="168">
        <f t="shared" ref="H230" si="1080">SUM(H227:H229)</f>
        <v>49</v>
      </c>
      <c r="I230" s="168">
        <f t="shared" ref="I230" si="1081">SUM(I227:I229)</f>
        <v>643</v>
      </c>
      <c r="J230" s="168">
        <f t="shared" ref="J230" si="1082">SUM(J227:J229)</f>
        <v>194</v>
      </c>
      <c r="K230" s="168">
        <f t="shared" ref="K230" si="1083">SUM(K227:K229)</f>
        <v>10</v>
      </c>
      <c r="L230" s="168">
        <f t="shared" ref="L230" si="1084">SUM(L227:L229)</f>
        <v>204</v>
      </c>
      <c r="M230" s="168">
        <f t="shared" ref="M230" si="1085">SUM(M227:M229)</f>
        <v>90</v>
      </c>
      <c r="N230" s="168">
        <f t="shared" ref="N230" si="1086">SUM(N227:N229)</f>
        <v>7</v>
      </c>
      <c r="O230" s="168">
        <f t="shared" ref="O230" si="1087">SUM(O227:O229)</f>
        <v>97</v>
      </c>
      <c r="P230" s="168">
        <f t="shared" ref="P230" si="1088">SUM(P227:P229)</f>
        <v>391</v>
      </c>
      <c r="Q230" s="168">
        <f t="shared" ref="Q230" si="1089">SUM(Q227:Q229)</f>
        <v>22</v>
      </c>
      <c r="R230" s="168">
        <f t="shared" ref="R230" si="1090">SUM(R227:R229)</f>
        <v>413</v>
      </c>
      <c r="S230" s="502">
        <f t="shared" ref="S230" si="1091">SUM(S227:S229)</f>
        <v>207</v>
      </c>
      <c r="T230" s="168">
        <f t="shared" ref="T230" si="1092">SUM(T227:T229)</f>
        <v>116</v>
      </c>
      <c r="U230" s="168">
        <f t="shared" ref="U230" si="1093">SUM(U227:U229)</f>
        <v>8</v>
      </c>
      <c r="V230" s="168">
        <f t="shared" ref="V230" si="1094">SUM(V227:V229)</f>
        <v>124</v>
      </c>
      <c r="W230" s="168">
        <f t="shared" ref="W230" si="1095">SUM(W227:W229)</f>
        <v>11</v>
      </c>
      <c r="X230" s="168">
        <f t="shared" ref="X230" si="1096">SUM(X227:X229)</f>
        <v>0</v>
      </c>
      <c r="Y230" s="168">
        <f t="shared" ref="Y230" si="1097">SUM(Y227:Y229)</f>
        <v>11</v>
      </c>
      <c r="Z230" s="168">
        <f t="shared" ref="Z230" si="1098">SUM(Z227:Z229)</f>
        <v>5</v>
      </c>
      <c r="AA230" s="168">
        <f t="shared" ref="AA230" si="1099">SUM(AA227:AA229)</f>
        <v>0</v>
      </c>
      <c r="AB230" s="168">
        <f t="shared" ref="AB230" si="1100">SUM(AB227:AB229)</f>
        <v>5</v>
      </c>
      <c r="AC230" s="168">
        <f t="shared" ref="AC230" si="1101">SUM(AC227:AC229)</f>
        <v>39</v>
      </c>
      <c r="AD230" s="168">
        <f t="shared" ref="AD230" si="1102">SUM(AD227:AD229)</f>
        <v>0</v>
      </c>
      <c r="AE230" s="168">
        <f t="shared" ref="AE230" si="1103">SUM(AE227:AE229)</f>
        <v>39</v>
      </c>
      <c r="AF230" s="502">
        <f t="shared" ref="AF230" si="1104">SUM(AF227:AF229)</f>
        <v>207</v>
      </c>
      <c r="AG230" s="168">
        <f t="shared" ref="AG230" si="1105">SUM(AG227:AG229)</f>
        <v>27</v>
      </c>
      <c r="AH230" s="168">
        <f t="shared" ref="AH230" si="1106">SUM(AH227:AH229)</f>
        <v>8</v>
      </c>
      <c r="AI230" s="168">
        <f t="shared" ref="AI230" si="1107">SUM(AI227:AI229)</f>
        <v>35</v>
      </c>
      <c r="AJ230" s="168">
        <f t="shared" ref="AJ230" si="1108">SUM(AJ227:AJ229)</f>
        <v>24</v>
      </c>
      <c r="AK230" s="168">
        <f t="shared" ref="AK230" si="1109">SUM(AK227:AK229)</f>
        <v>3</v>
      </c>
      <c r="AL230" s="168">
        <f t="shared" ref="AL230" si="1110">SUM(AL227:AL229)</f>
        <v>27</v>
      </c>
      <c r="AM230" s="168">
        <f t="shared" ref="AM230" si="1111">SUM(AM227:AM229)</f>
        <v>14</v>
      </c>
      <c r="AN230" s="168">
        <f t="shared" ref="AN230" si="1112">SUM(AN227:AN229)</f>
        <v>3</v>
      </c>
      <c r="AO230" s="168">
        <f t="shared" ref="AO230" si="1113">SUM(AO227:AO229)</f>
        <v>17</v>
      </c>
      <c r="AP230" s="168">
        <f t="shared" ref="AP230" si="1114">SUM(AP227:AP229)</f>
        <v>59</v>
      </c>
      <c r="AQ230" s="168">
        <f t="shared" ref="AQ230" si="1115">SUM(AQ227:AQ229)</f>
        <v>5</v>
      </c>
      <c r="AR230" s="168">
        <f t="shared" ref="AR230" si="1116">SUM(AR227:AR229)</f>
        <v>64</v>
      </c>
      <c r="AS230" s="502">
        <f t="shared" ref="AS230" si="1117">SUM(AS227:AS229)</f>
        <v>0</v>
      </c>
      <c r="AT230" s="168">
        <f t="shared" ref="AT230" si="1118">SUM(AT227:AT229)</f>
        <v>13</v>
      </c>
      <c r="AU230" s="168">
        <f t="shared" ref="AU230" si="1119">SUM(AU227:AU229)</f>
        <v>2</v>
      </c>
      <c r="AV230" s="168">
        <f t="shared" ref="AV230" si="1120">SUM(AV227:AV229)</f>
        <v>15</v>
      </c>
      <c r="AW230" s="569">
        <f t="shared" ref="AW230" si="1121">SUM(AW227:AW229)</f>
        <v>1577</v>
      </c>
      <c r="AX230" s="569">
        <f t="shared" ref="AX230" si="1122">SUM(AX227:AX229)</f>
        <v>117</v>
      </c>
      <c r="AY230" s="569">
        <f t="shared" ref="AY230" si="1123">SUM(AY227:AY229)</f>
        <v>1694</v>
      </c>
      <c r="AZ230" s="168">
        <f t="shared" ref="AZ230" si="1124">SUM(AZ227:AZ229)</f>
        <v>45</v>
      </c>
      <c r="BA230" s="168">
        <f t="shared" ref="BA230" si="1125">SUM(BA227:BA229)</f>
        <v>3</v>
      </c>
      <c r="BB230" s="168">
        <f t="shared" ref="BB230" si="1126">SUM(BB227:BB229)</f>
        <v>48</v>
      </c>
      <c r="BC230" s="168">
        <f t="shared" ref="BC230" si="1127">SUM(BC227:BC229)</f>
        <v>37</v>
      </c>
      <c r="BD230" s="168">
        <f t="shared" ref="BD230" si="1128">SUM(BD227:BD229)</f>
        <v>2</v>
      </c>
      <c r="BE230" s="168">
        <f t="shared" ref="BE230" si="1129">SUM(BE227:BE229)</f>
        <v>39</v>
      </c>
      <c r="BF230" s="523"/>
      <c r="BG230" s="605">
        <f>SUM(F230,S230,AF230,AS230)</f>
        <v>1794</v>
      </c>
      <c r="BH230" s="533">
        <f>SUM(G230,T230,AG230)</f>
        <v>737</v>
      </c>
      <c r="BI230" s="533">
        <f t="shared" si="1062"/>
        <v>65</v>
      </c>
      <c r="BJ230" s="533">
        <f t="shared" si="1063"/>
        <v>802</v>
      </c>
      <c r="BK230" s="533">
        <f t="shared" si="1064"/>
        <v>229</v>
      </c>
      <c r="BL230" s="533">
        <f t="shared" si="1065"/>
        <v>13</v>
      </c>
      <c r="BM230" s="533">
        <f t="shared" si="1066"/>
        <v>242</v>
      </c>
      <c r="BN230" s="533">
        <f>SUM(M230,Z230,AM230)</f>
        <v>109</v>
      </c>
      <c r="BO230" s="533">
        <f t="shared" si="1067"/>
        <v>10</v>
      </c>
      <c r="BP230" s="533">
        <f t="shared" si="1068"/>
        <v>119</v>
      </c>
      <c r="BQ230" s="533">
        <f t="shared" si="1069"/>
        <v>489</v>
      </c>
      <c r="BR230" s="533">
        <f t="shared" si="1070"/>
        <v>27</v>
      </c>
      <c r="BS230" s="533">
        <f t="shared" si="1071"/>
        <v>516</v>
      </c>
      <c r="BT230" s="533">
        <f>AT230</f>
        <v>13</v>
      </c>
      <c r="BU230" s="533">
        <f t="shared" si="1072"/>
        <v>2</v>
      </c>
      <c r="BV230" s="533">
        <f t="shared" si="1073"/>
        <v>15</v>
      </c>
      <c r="BW230" s="536">
        <f>SUM(BH230,BK230,BN230,BQ230,BT230)</f>
        <v>1577</v>
      </c>
      <c r="BX230" s="536">
        <f t="shared" si="1074"/>
        <v>117</v>
      </c>
      <c r="BY230" s="536">
        <f t="shared" si="1075"/>
        <v>1694</v>
      </c>
      <c r="BZ230" t="s">
        <v>74</v>
      </c>
      <c r="CA230" s="544">
        <f>AZ230</f>
        <v>45</v>
      </c>
      <c r="CB230" s="544">
        <f t="shared" si="1076"/>
        <v>3</v>
      </c>
      <c r="CC230" s="544">
        <f t="shared" si="1077"/>
        <v>48</v>
      </c>
      <c r="CD230" s="544">
        <f>BC230</f>
        <v>37</v>
      </c>
      <c r="CE230" s="544">
        <f t="shared" si="1078"/>
        <v>2</v>
      </c>
      <c r="CF230" s="544">
        <f t="shared" si="1079"/>
        <v>39</v>
      </c>
    </row>
    <row r="231" spans="1:84">
      <c r="A231" s="149"/>
      <c r="B231" s="151" t="s">
        <v>107</v>
      </c>
      <c r="C231" s="151"/>
      <c r="D231" s="151"/>
      <c r="E231" s="288"/>
      <c r="F231" s="592"/>
      <c r="G231" s="159"/>
      <c r="H231" s="159"/>
      <c r="I231" s="275"/>
      <c r="J231" s="159"/>
      <c r="K231" s="159"/>
      <c r="L231" s="275"/>
      <c r="M231" s="159"/>
      <c r="N231" s="159"/>
      <c r="O231" s="275"/>
      <c r="P231" s="159"/>
      <c r="Q231" s="159"/>
      <c r="R231" s="275"/>
      <c r="S231" s="500"/>
      <c r="T231" s="275"/>
      <c r="U231" s="275"/>
      <c r="V231" s="275"/>
      <c r="W231" s="275"/>
      <c r="X231" s="275"/>
      <c r="Y231" s="275"/>
      <c r="Z231" s="275"/>
      <c r="AA231" s="275"/>
      <c r="AB231" s="275"/>
      <c r="AC231" s="275"/>
      <c r="AD231" s="275"/>
      <c r="AE231" s="275"/>
      <c r="AF231" s="500"/>
      <c r="AG231" s="275"/>
      <c r="AH231" s="275"/>
      <c r="AI231" s="275"/>
      <c r="AJ231" s="275"/>
      <c r="AK231" s="275"/>
      <c r="AL231" s="275"/>
      <c r="AM231" s="275"/>
      <c r="AN231" s="275"/>
      <c r="AO231" s="275"/>
      <c r="AP231" s="275"/>
      <c r="AQ231" s="275"/>
      <c r="AR231" s="275"/>
      <c r="AS231" s="500"/>
      <c r="AT231" s="275"/>
      <c r="AU231" s="275"/>
      <c r="AV231" s="275"/>
      <c r="AW231" s="567"/>
      <c r="AX231" s="567"/>
      <c r="AY231" s="567"/>
      <c r="AZ231" s="159"/>
      <c r="BA231" s="159"/>
      <c r="BB231" s="159"/>
      <c r="BC231" s="275"/>
      <c r="BD231" s="275"/>
      <c r="BE231" s="275"/>
      <c r="BF231" s="521"/>
    </row>
    <row r="232" spans="1:84" ht="15" customHeight="1">
      <c r="A232" s="149" t="s">
        <v>95</v>
      </c>
      <c r="B232" s="151" t="s">
        <v>533</v>
      </c>
      <c r="C232" s="151"/>
      <c r="D232" s="151"/>
      <c r="E232" s="374" t="s">
        <v>682</v>
      </c>
      <c r="F232" s="592"/>
      <c r="G232" s="159"/>
      <c r="H232" s="159"/>
      <c r="I232" s="275"/>
      <c r="J232" s="159"/>
      <c r="K232" s="159"/>
      <c r="L232" s="275"/>
      <c r="M232" s="159"/>
      <c r="N232" s="159"/>
      <c r="O232" s="275"/>
      <c r="P232" s="159"/>
      <c r="Q232" s="159"/>
      <c r="R232" s="275"/>
      <c r="S232" s="500"/>
      <c r="T232" s="275"/>
      <c r="U232" s="275"/>
      <c r="V232" s="275"/>
      <c r="W232" s="275"/>
      <c r="X232" s="275"/>
      <c r="Y232" s="275"/>
      <c r="Z232" s="275"/>
      <c r="AA232" s="275"/>
      <c r="AB232" s="275"/>
      <c r="AC232" s="275"/>
      <c r="AD232" s="275"/>
      <c r="AE232" s="275"/>
      <c r="AF232" s="500"/>
      <c r="AG232" s="275"/>
      <c r="AH232" s="275"/>
      <c r="AI232" s="275"/>
      <c r="AJ232" s="275"/>
      <c r="AK232" s="275"/>
      <c r="AL232" s="275"/>
      <c r="AM232" s="275"/>
      <c r="AN232" s="275"/>
      <c r="AO232" s="275"/>
      <c r="AP232" s="275"/>
      <c r="AQ232" s="275"/>
      <c r="AR232" s="275"/>
      <c r="AS232" s="500"/>
      <c r="AT232" s="275"/>
      <c r="AU232" s="275"/>
      <c r="AV232" s="275"/>
      <c r="AW232" s="567"/>
      <c r="AX232" s="567"/>
      <c r="AY232" s="567"/>
      <c r="AZ232" s="159"/>
      <c r="BA232" s="159"/>
      <c r="BB232" s="159"/>
      <c r="BC232" s="275"/>
      <c r="BD232" s="275"/>
      <c r="BE232" s="275"/>
      <c r="BF232" s="521"/>
    </row>
    <row r="233" spans="1:84">
      <c r="A233" s="149"/>
      <c r="B233" s="151"/>
      <c r="C233" s="151"/>
      <c r="D233" s="151"/>
      <c r="E233" s="288" t="s">
        <v>77</v>
      </c>
      <c r="F233" s="591">
        <v>300</v>
      </c>
      <c r="G233" s="159">
        <v>206</v>
      </c>
      <c r="H233" s="159">
        <v>7</v>
      </c>
      <c r="I233" s="275">
        <f>SUM(G233:H233)</f>
        <v>213</v>
      </c>
      <c r="J233" s="159">
        <v>1</v>
      </c>
      <c r="K233" s="159">
        <v>0</v>
      </c>
      <c r="L233" s="275">
        <f>SUM(J233:K233)</f>
        <v>1</v>
      </c>
      <c r="M233" s="159">
        <v>0</v>
      </c>
      <c r="N233" s="159">
        <v>0</v>
      </c>
      <c r="O233" s="275">
        <f>SUM(M233:N233)</f>
        <v>0</v>
      </c>
      <c r="P233" s="159">
        <v>17</v>
      </c>
      <c r="Q233" s="159">
        <v>3</v>
      </c>
      <c r="R233" s="275">
        <f>SUM(P233:Q233)</f>
        <v>20</v>
      </c>
      <c r="S233" s="500">
        <v>32</v>
      </c>
      <c r="T233" s="275">
        <v>35</v>
      </c>
      <c r="U233" s="275">
        <v>0</v>
      </c>
      <c r="V233" s="275">
        <f>SUM(T233:U233)</f>
        <v>35</v>
      </c>
      <c r="W233" s="275"/>
      <c r="X233" s="275"/>
      <c r="Y233" s="275">
        <f>SUM(W233:X233)</f>
        <v>0</v>
      </c>
      <c r="Z233" s="275"/>
      <c r="AA233" s="275"/>
      <c r="AB233" s="275">
        <f>SUM(Z233:AA233)</f>
        <v>0</v>
      </c>
      <c r="AC233" s="275"/>
      <c r="AD233" s="275"/>
      <c r="AE233" s="275">
        <f>SUM(AC233:AD233)</f>
        <v>0</v>
      </c>
      <c r="AF233" s="500"/>
      <c r="AG233" s="275"/>
      <c r="AH233" s="275"/>
      <c r="AI233" s="275">
        <f>SUM(AG233:AH233)</f>
        <v>0</v>
      </c>
      <c r="AJ233" s="275"/>
      <c r="AK233" s="275"/>
      <c r="AL233" s="275">
        <f>SUM(AJ233:AK233)</f>
        <v>0</v>
      </c>
      <c r="AM233" s="275"/>
      <c r="AN233" s="275"/>
      <c r="AO233" s="275">
        <f>SUM(AM233:AN233)</f>
        <v>0</v>
      </c>
      <c r="AP233" s="275"/>
      <c r="AQ233" s="275"/>
      <c r="AR233" s="275">
        <f>SUM(AP233:AQ233)</f>
        <v>0</v>
      </c>
      <c r="AS233" s="500"/>
      <c r="AT233" s="275">
        <v>4</v>
      </c>
      <c r="AU233" s="275">
        <v>0</v>
      </c>
      <c r="AV233" s="277">
        <f>SUM(AT233:AU233)</f>
        <v>4</v>
      </c>
      <c r="AW233" s="567">
        <f t="shared" ref="AW233:AW235" si="1130">SUM(G233,J233,M233,P233,T233,W233,Z233,AC233,AG233,AJ233,AM233,AP233,AT233)</f>
        <v>263</v>
      </c>
      <c r="AX233" s="567">
        <f t="shared" ref="AX233:AX235" si="1131">SUM(H233,K233,N233,Q233,U233,X233,AA233,AD233,AH233,AK233,AN233,AQ233,AU233)</f>
        <v>10</v>
      </c>
      <c r="AY233" s="567">
        <f t="shared" ref="AY233:AY235" si="1132">SUM(I233,L233,O233,R233,V233,Y233,AB233,AE233,AI233,AL233,AO233,AR233,AV233)</f>
        <v>273</v>
      </c>
      <c r="AZ233" s="159"/>
      <c r="BA233" s="159"/>
      <c r="BB233" s="275">
        <f>SUM(AZ233:BA233)</f>
        <v>0</v>
      </c>
      <c r="BC233" s="275"/>
      <c r="BD233" s="275"/>
      <c r="BE233" s="275">
        <f>SUM(BC233:BD233)</f>
        <v>0</v>
      </c>
      <c r="BF233" s="521"/>
      <c r="BG233" s="605">
        <f>SUM(F233,S233,AF233,AS233)</f>
        <v>332</v>
      </c>
      <c r="BH233" s="533">
        <f>SUM(G233,T233,AG233)</f>
        <v>241</v>
      </c>
      <c r="BI233" s="533">
        <f t="shared" ref="BI233:BI236" si="1133">SUM(H233,U233,AH233)</f>
        <v>7</v>
      </c>
      <c r="BJ233" s="533">
        <f t="shared" ref="BJ233:BJ236" si="1134">SUM(I233,V233,AI233)</f>
        <v>248</v>
      </c>
      <c r="BK233" s="533">
        <f t="shared" ref="BK233:BK236" si="1135">SUM(J233,W233,AJ233)</f>
        <v>1</v>
      </c>
      <c r="BL233" s="533">
        <f t="shared" ref="BL233:BL236" si="1136">SUM(K233,X233,AK233)</f>
        <v>0</v>
      </c>
      <c r="BM233" s="533">
        <f t="shared" ref="BM233:BM236" si="1137">SUM(L233,Y233,AL233)</f>
        <v>1</v>
      </c>
      <c r="BN233" s="533">
        <f>SUM(M233,Z233,AM233)</f>
        <v>0</v>
      </c>
      <c r="BO233" s="533">
        <f t="shared" ref="BO233:BO236" si="1138">SUM(N233,AA233,AN233)</f>
        <v>0</v>
      </c>
      <c r="BP233" s="533">
        <f t="shared" ref="BP233:BP236" si="1139">SUM(O233,AB233,AO233)</f>
        <v>0</v>
      </c>
      <c r="BQ233" s="533">
        <f t="shared" ref="BQ233:BQ236" si="1140">SUM(P233,AC233,AP233)</f>
        <v>17</v>
      </c>
      <c r="BR233" s="533">
        <f t="shared" ref="BR233:BR236" si="1141">SUM(Q233,AD233,AQ233)</f>
        <v>3</v>
      </c>
      <c r="BS233" s="533">
        <f t="shared" ref="BS233:BS236" si="1142">SUM(R233,AE233,AR233)</f>
        <v>20</v>
      </c>
      <c r="BT233" s="533">
        <f>AT233</f>
        <v>4</v>
      </c>
      <c r="BU233" s="533">
        <f t="shared" ref="BU233:BU236" si="1143">AU233</f>
        <v>0</v>
      </c>
      <c r="BV233" s="533">
        <f t="shared" ref="BV233:BV236" si="1144">AV233</f>
        <v>4</v>
      </c>
      <c r="BW233" s="536">
        <f>SUM(BH233,BK233,BN233,BQ233,BT233)</f>
        <v>263</v>
      </c>
      <c r="BX233" s="536">
        <f t="shared" ref="BX233:BX236" si="1145">SUM(BI233,BL233,BO233,BR233,BU233)</f>
        <v>10</v>
      </c>
      <c r="BY233" s="536">
        <f t="shared" ref="BY233:BY236" si="1146">SUM(BJ233,BM233,BP233,BS233,BV233)</f>
        <v>273</v>
      </c>
      <c r="BZ233" t="s">
        <v>74</v>
      </c>
      <c r="CA233" s="544">
        <f>AZ233</f>
        <v>0</v>
      </c>
      <c r="CB233" s="544">
        <f t="shared" ref="CB233:CB236" si="1147">BA233</f>
        <v>0</v>
      </c>
      <c r="CC233" s="544">
        <f t="shared" ref="CC233:CC236" si="1148">BB233</f>
        <v>0</v>
      </c>
      <c r="CD233" s="544">
        <f>BC233</f>
        <v>0</v>
      </c>
      <c r="CE233" s="544">
        <f t="shared" ref="CE233:CE236" si="1149">BD233</f>
        <v>0</v>
      </c>
      <c r="CF233" s="544">
        <f t="shared" ref="CF233:CF236" si="1150">BE233</f>
        <v>0</v>
      </c>
    </row>
    <row r="234" spans="1:84">
      <c r="A234" s="149"/>
      <c r="B234" s="151"/>
      <c r="C234" s="151"/>
      <c r="D234" s="151"/>
      <c r="E234" s="288" t="s">
        <v>78</v>
      </c>
      <c r="F234" s="591">
        <v>211</v>
      </c>
      <c r="G234" s="159">
        <v>154</v>
      </c>
      <c r="H234" s="159">
        <v>3</v>
      </c>
      <c r="I234" s="275">
        <f>SUM(G234:H234)</f>
        <v>157</v>
      </c>
      <c r="J234" s="159">
        <v>0</v>
      </c>
      <c r="K234" s="159">
        <v>0</v>
      </c>
      <c r="L234" s="275">
        <f>SUM(J234:K234)</f>
        <v>0</v>
      </c>
      <c r="M234" s="159">
        <v>0</v>
      </c>
      <c r="N234" s="159">
        <v>0</v>
      </c>
      <c r="O234" s="275">
        <f>SUM(M234:N234)</f>
        <v>0</v>
      </c>
      <c r="P234" s="159">
        <v>9</v>
      </c>
      <c r="Q234" s="159">
        <v>1</v>
      </c>
      <c r="R234" s="275">
        <f>SUM(P234:Q234)</f>
        <v>10</v>
      </c>
      <c r="S234" s="500">
        <v>32</v>
      </c>
      <c r="T234" s="275">
        <v>31</v>
      </c>
      <c r="U234" s="275">
        <v>0</v>
      </c>
      <c r="V234" s="275">
        <f>SUM(T234:U234)</f>
        <v>31</v>
      </c>
      <c r="W234" s="275"/>
      <c r="X234" s="275"/>
      <c r="Y234" s="275">
        <f>SUM(W234:X234)</f>
        <v>0</v>
      </c>
      <c r="Z234" s="275"/>
      <c r="AA234" s="275"/>
      <c r="AB234" s="275">
        <f>SUM(Z234:AA234)</f>
        <v>0</v>
      </c>
      <c r="AC234" s="275"/>
      <c r="AD234" s="275"/>
      <c r="AE234" s="275">
        <f>SUM(AC234:AD234)</f>
        <v>0</v>
      </c>
      <c r="AF234" s="500"/>
      <c r="AG234" s="275"/>
      <c r="AH234" s="275"/>
      <c r="AI234" s="275">
        <f>SUM(AG234:AH234)</f>
        <v>0</v>
      </c>
      <c r="AJ234" s="275"/>
      <c r="AK234" s="275"/>
      <c r="AL234" s="275">
        <f>SUM(AJ234:AK234)</f>
        <v>0</v>
      </c>
      <c r="AM234" s="275"/>
      <c r="AN234" s="275"/>
      <c r="AO234" s="275">
        <f>SUM(AM234:AN234)</f>
        <v>0</v>
      </c>
      <c r="AP234" s="275"/>
      <c r="AQ234" s="275"/>
      <c r="AR234" s="275">
        <f>SUM(AP234:AQ234)</f>
        <v>0</v>
      </c>
      <c r="AS234" s="500"/>
      <c r="AT234" s="275"/>
      <c r="AU234" s="275"/>
      <c r="AV234" s="277">
        <f>SUM(AT234:AU234)</f>
        <v>0</v>
      </c>
      <c r="AW234" s="567">
        <f t="shared" si="1130"/>
        <v>194</v>
      </c>
      <c r="AX234" s="567">
        <f t="shared" si="1131"/>
        <v>4</v>
      </c>
      <c r="AY234" s="567">
        <f t="shared" si="1132"/>
        <v>198</v>
      </c>
      <c r="AZ234" s="159"/>
      <c r="BA234" s="159"/>
      <c r="BB234" s="275">
        <f>SUM(AZ234:BA234)</f>
        <v>0</v>
      </c>
      <c r="BC234" s="275"/>
      <c r="BD234" s="275"/>
      <c r="BE234" s="275">
        <f>SUM(BC234:BD234)</f>
        <v>0</v>
      </c>
      <c r="BF234" s="521"/>
      <c r="BG234" s="605">
        <f>SUM(F234,S234,AF234,AS234)</f>
        <v>243</v>
      </c>
      <c r="BH234" s="533">
        <f>SUM(G234,T234,AG234)</f>
        <v>185</v>
      </c>
      <c r="BI234" s="533">
        <f t="shared" si="1133"/>
        <v>3</v>
      </c>
      <c r="BJ234" s="533">
        <f t="shared" si="1134"/>
        <v>188</v>
      </c>
      <c r="BK234" s="533">
        <f t="shared" si="1135"/>
        <v>0</v>
      </c>
      <c r="BL234" s="533">
        <f t="shared" si="1136"/>
        <v>0</v>
      </c>
      <c r="BM234" s="533">
        <f t="shared" si="1137"/>
        <v>0</v>
      </c>
      <c r="BN234" s="533">
        <f>SUM(M234,Z234,AM234)</f>
        <v>0</v>
      </c>
      <c r="BO234" s="533">
        <f t="shared" si="1138"/>
        <v>0</v>
      </c>
      <c r="BP234" s="533">
        <f t="shared" si="1139"/>
        <v>0</v>
      </c>
      <c r="BQ234" s="533">
        <f t="shared" si="1140"/>
        <v>9</v>
      </c>
      <c r="BR234" s="533">
        <f t="shared" si="1141"/>
        <v>1</v>
      </c>
      <c r="BS234" s="533">
        <f t="shared" si="1142"/>
        <v>10</v>
      </c>
      <c r="BT234" s="533">
        <f>AT234</f>
        <v>0</v>
      </c>
      <c r="BU234" s="533">
        <f t="shared" si="1143"/>
        <v>0</v>
      </c>
      <c r="BV234" s="533">
        <f t="shared" si="1144"/>
        <v>0</v>
      </c>
      <c r="BW234" s="536">
        <f>SUM(BH234,BK234,BN234,BQ234,BT234)</f>
        <v>194</v>
      </c>
      <c r="BX234" s="536">
        <f t="shared" si="1145"/>
        <v>4</v>
      </c>
      <c r="BY234" s="536">
        <f t="shared" si="1146"/>
        <v>198</v>
      </c>
      <c r="BZ234" t="s">
        <v>74</v>
      </c>
      <c r="CA234" s="544">
        <f>AZ234</f>
        <v>0</v>
      </c>
      <c r="CB234" s="544">
        <f t="shared" si="1147"/>
        <v>0</v>
      </c>
      <c r="CC234" s="544">
        <f t="shared" si="1148"/>
        <v>0</v>
      </c>
      <c r="CD234" s="544">
        <f>BC234</f>
        <v>0</v>
      </c>
      <c r="CE234" s="544">
        <f t="shared" si="1149"/>
        <v>0</v>
      </c>
      <c r="CF234" s="544">
        <f t="shared" si="1150"/>
        <v>0</v>
      </c>
    </row>
    <row r="235" spans="1:84">
      <c r="A235" s="149"/>
      <c r="B235" s="151"/>
      <c r="C235" s="151"/>
      <c r="D235" s="151"/>
      <c r="E235" s="288" t="s">
        <v>79</v>
      </c>
      <c r="F235" s="591">
        <v>211</v>
      </c>
      <c r="G235" s="159">
        <v>164</v>
      </c>
      <c r="H235" s="159">
        <v>1</v>
      </c>
      <c r="I235" s="275">
        <f>SUM(G235:H235)</f>
        <v>165</v>
      </c>
      <c r="J235" s="159">
        <v>0</v>
      </c>
      <c r="K235" s="159">
        <v>1</v>
      </c>
      <c r="L235" s="275">
        <f>SUM(J235:K235)</f>
        <v>1</v>
      </c>
      <c r="M235" s="159">
        <v>0</v>
      </c>
      <c r="N235" s="159">
        <v>0</v>
      </c>
      <c r="O235" s="275">
        <f>SUM(M235:N235)</f>
        <v>0</v>
      </c>
      <c r="P235" s="159">
        <v>3</v>
      </c>
      <c r="Q235" s="159">
        <v>2</v>
      </c>
      <c r="R235" s="275">
        <f>SUM(P235:Q235)</f>
        <v>5</v>
      </c>
      <c r="S235" s="500">
        <v>32</v>
      </c>
      <c r="T235" s="275">
        <v>28</v>
      </c>
      <c r="U235" s="275">
        <v>0</v>
      </c>
      <c r="V235" s="275">
        <f>SUM(T235:U235)</f>
        <v>28</v>
      </c>
      <c r="W235" s="275"/>
      <c r="X235" s="275"/>
      <c r="Y235" s="275">
        <f>SUM(W235:X235)</f>
        <v>0</v>
      </c>
      <c r="Z235" s="275"/>
      <c r="AA235" s="275"/>
      <c r="AB235" s="275">
        <f>SUM(Z235:AA235)</f>
        <v>0</v>
      </c>
      <c r="AC235" s="275"/>
      <c r="AD235" s="275"/>
      <c r="AE235" s="275">
        <f>SUM(AC235:AD235)</f>
        <v>0</v>
      </c>
      <c r="AF235" s="500"/>
      <c r="AG235" s="275"/>
      <c r="AH235" s="275"/>
      <c r="AI235" s="275">
        <f>SUM(AG235:AH235)</f>
        <v>0</v>
      </c>
      <c r="AJ235" s="275"/>
      <c r="AK235" s="275"/>
      <c r="AL235" s="275">
        <f>SUM(AJ235:AK235)</f>
        <v>0</v>
      </c>
      <c r="AM235" s="275"/>
      <c r="AN235" s="275"/>
      <c r="AO235" s="275">
        <f>SUM(AM235:AN235)</f>
        <v>0</v>
      </c>
      <c r="AP235" s="275"/>
      <c r="AQ235" s="275"/>
      <c r="AR235" s="275">
        <f>SUM(AP235:AQ235)</f>
        <v>0</v>
      </c>
      <c r="AS235" s="500"/>
      <c r="AT235" s="275"/>
      <c r="AU235" s="275"/>
      <c r="AV235" s="277">
        <f>SUM(AT235:AU235)</f>
        <v>0</v>
      </c>
      <c r="AW235" s="567">
        <f t="shared" si="1130"/>
        <v>195</v>
      </c>
      <c r="AX235" s="567">
        <f t="shared" si="1131"/>
        <v>4</v>
      </c>
      <c r="AY235" s="567">
        <f t="shared" si="1132"/>
        <v>199</v>
      </c>
      <c r="AZ235" s="159"/>
      <c r="BA235" s="159"/>
      <c r="BB235" s="275">
        <f>SUM(AZ235:BA235)</f>
        <v>0</v>
      </c>
      <c r="BC235" s="275"/>
      <c r="BD235" s="275"/>
      <c r="BE235" s="275">
        <f>SUM(BC235:BD235)</f>
        <v>0</v>
      </c>
      <c r="BF235" s="521"/>
      <c r="BG235" s="605">
        <f>SUM(F235,S235,AF235,AS235)</f>
        <v>243</v>
      </c>
      <c r="BH235" s="533">
        <f>SUM(G235,T235,AG235)</f>
        <v>192</v>
      </c>
      <c r="BI235" s="533">
        <f t="shared" si="1133"/>
        <v>1</v>
      </c>
      <c r="BJ235" s="533">
        <f t="shared" si="1134"/>
        <v>193</v>
      </c>
      <c r="BK235" s="533">
        <f t="shared" si="1135"/>
        <v>0</v>
      </c>
      <c r="BL235" s="533">
        <f t="shared" si="1136"/>
        <v>1</v>
      </c>
      <c r="BM235" s="533">
        <f t="shared" si="1137"/>
        <v>1</v>
      </c>
      <c r="BN235" s="533">
        <f>SUM(M235,Z235,AM235)</f>
        <v>0</v>
      </c>
      <c r="BO235" s="533">
        <f t="shared" si="1138"/>
        <v>0</v>
      </c>
      <c r="BP235" s="533">
        <f t="shared" si="1139"/>
        <v>0</v>
      </c>
      <c r="BQ235" s="533">
        <f t="shared" si="1140"/>
        <v>3</v>
      </c>
      <c r="BR235" s="533">
        <f t="shared" si="1141"/>
        <v>2</v>
      </c>
      <c r="BS235" s="533">
        <f t="shared" si="1142"/>
        <v>5</v>
      </c>
      <c r="BT235" s="533">
        <f>AT235</f>
        <v>0</v>
      </c>
      <c r="BU235" s="533">
        <f t="shared" si="1143"/>
        <v>0</v>
      </c>
      <c r="BV235" s="533">
        <f t="shared" si="1144"/>
        <v>0</v>
      </c>
      <c r="BW235" s="536">
        <f>SUM(BH235,BK235,BN235,BQ235,BT235)</f>
        <v>195</v>
      </c>
      <c r="BX235" s="536">
        <f t="shared" si="1145"/>
        <v>4</v>
      </c>
      <c r="BY235" s="536">
        <f t="shared" si="1146"/>
        <v>199</v>
      </c>
      <c r="BZ235" t="s">
        <v>74</v>
      </c>
      <c r="CA235" s="544">
        <f>AZ235</f>
        <v>0</v>
      </c>
      <c r="CB235" s="544">
        <f t="shared" si="1147"/>
        <v>0</v>
      </c>
      <c r="CC235" s="544">
        <f t="shared" si="1148"/>
        <v>0</v>
      </c>
      <c r="CD235" s="544">
        <f>BC235</f>
        <v>0</v>
      </c>
      <c r="CE235" s="544">
        <f t="shared" si="1149"/>
        <v>0</v>
      </c>
      <c r="CF235" s="544">
        <f t="shared" si="1150"/>
        <v>0</v>
      </c>
    </row>
    <row r="236" spans="1:84">
      <c r="A236" s="149"/>
      <c r="B236" s="151"/>
      <c r="C236" s="151"/>
      <c r="D236" s="151"/>
      <c r="E236" s="375" t="s">
        <v>85</v>
      </c>
      <c r="F236" s="592">
        <f>SUM(F233:F235)</f>
        <v>722</v>
      </c>
      <c r="G236" s="168">
        <f>SUM(G233:G235)</f>
        <v>524</v>
      </c>
      <c r="H236" s="168">
        <f t="shared" ref="H236" si="1151">SUM(H233:H235)</f>
        <v>11</v>
      </c>
      <c r="I236" s="168">
        <f t="shared" ref="I236" si="1152">SUM(I233:I235)</f>
        <v>535</v>
      </c>
      <c r="J236" s="168">
        <f t="shared" ref="J236" si="1153">SUM(J233:J235)</f>
        <v>1</v>
      </c>
      <c r="K236" s="168">
        <f t="shared" ref="K236" si="1154">SUM(K233:K235)</f>
        <v>1</v>
      </c>
      <c r="L236" s="168">
        <f t="shared" ref="L236" si="1155">SUM(L233:L235)</f>
        <v>2</v>
      </c>
      <c r="M236" s="168">
        <f t="shared" ref="M236" si="1156">SUM(M233:M235)</f>
        <v>0</v>
      </c>
      <c r="N236" s="168">
        <f t="shared" ref="N236" si="1157">SUM(N233:N235)</f>
        <v>0</v>
      </c>
      <c r="O236" s="168">
        <f t="shared" ref="O236" si="1158">SUM(O233:O235)</f>
        <v>0</v>
      </c>
      <c r="P236" s="168">
        <f t="shared" ref="P236" si="1159">SUM(P233:P235)</f>
        <v>29</v>
      </c>
      <c r="Q236" s="168">
        <f t="shared" ref="Q236" si="1160">SUM(Q233:Q235)</f>
        <v>6</v>
      </c>
      <c r="R236" s="168">
        <f t="shared" ref="R236" si="1161">SUM(R233:R235)</f>
        <v>35</v>
      </c>
      <c r="S236" s="502">
        <f t="shared" ref="S236" si="1162">SUM(S233:S235)</f>
        <v>96</v>
      </c>
      <c r="T236" s="168">
        <f t="shared" ref="T236" si="1163">SUM(T233:T235)</f>
        <v>94</v>
      </c>
      <c r="U236" s="168">
        <f t="shared" ref="U236" si="1164">SUM(U233:U235)</f>
        <v>0</v>
      </c>
      <c r="V236" s="168">
        <f t="shared" ref="V236" si="1165">SUM(V233:V235)</f>
        <v>94</v>
      </c>
      <c r="W236" s="168">
        <f t="shared" ref="W236" si="1166">SUM(W233:W235)</f>
        <v>0</v>
      </c>
      <c r="X236" s="168">
        <f t="shared" ref="X236" si="1167">SUM(X233:X235)</f>
        <v>0</v>
      </c>
      <c r="Y236" s="168">
        <f t="shared" ref="Y236" si="1168">SUM(Y233:Y235)</f>
        <v>0</v>
      </c>
      <c r="Z236" s="168">
        <f t="shared" ref="Z236" si="1169">SUM(Z233:Z235)</f>
        <v>0</v>
      </c>
      <c r="AA236" s="168">
        <f t="shared" ref="AA236" si="1170">SUM(AA233:AA235)</f>
        <v>0</v>
      </c>
      <c r="AB236" s="168">
        <f t="shared" ref="AB236" si="1171">SUM(AB233:AB235)</f>
        <v>0</v>
      </c>
      <c r="AC236" s="168">
        <f t="shared" ref="AC236" si="1172">SUM(AC233:AC235)</f>
        <v>0</v>
      </c>
      <c r="AD236" s="168">
        <f t="shared" ref="AD236" si="1173">SUM(AD233:AD235)</f>
        <v>0</v>
      </c>
      <c r="AE236" s="168">
        <f t="shared" ref="AE236" si="1174">SUM(AE233:AE235)</f>
        <v>0</v>
      </c>
      <c r="AF236" s="502">
        <f t="shared" ref="AF236" si="1175">SUM(AF233:AF235)</f>
        <v>0</v>
      </c>
      <c r="AG236" s="168">
        <f t="shared" ref="AG236" si="1176">SUM(AG233:AG235)</f>
        <v>0</v>
      </c>
      <c r="AH236" s="168">
        <f t="shared" ref="AH236" si="1177">SUM(AH233:AH235)</f>
        <v>0</v>
      </c>
      <c r="AI236" s="168">
        <f t="shared" ref="AI236" si="1178">SUM(AI233:AI235)</f>
        <v>0</v>
      </c>
      <c r="AJ236" s="168">
        <f t="shared" ref="AJ236" si="1179">SUM(AJ233:AJ235)</f>
        <v>0</v>
      </c>
      <c r="AK236" s="168">
        <f t="shared" ref="AK236" si="1180">SUM(AK233:AK235)</f>
        <v>0</v>
      </c>
      <c r="AL236" s="168">
        <f t="shared" ref="AL236" si="1181">SUM(AL233:AL235)</f>
        <v>0</v>
      </c>
      <c r="AM236" s="168">
        <f t="shared" ref="AM236" si="1182">SUM(AM233:AM235)</f>
        <v>0</v>
      </c>
      <c r="AN236" s="168">
        <f t="shared" ref="AN236" si="1183">SUM(AN233:AN235)</f>
        <v>0</v>
      </c>
      <c r="AO236" s="168">
        <f t="shared" ref="AO236" si="1184">SUM(AO233:AO235)</f>
        <v>0</v>
      </c>
      <c r="AP236" s="168">
        <f t="shared" ref="AP236" si="1185">SUM(AP233:AP235)</f>
        <v>0</v>
      </c>
      <c r="AQ236" s="168">
        <f t="shared" ref="AQ236" si="1186">SUM(AQ233:AQ235)</f>
        <v>0</v>
      </c>
      <c r="AR236" s="168">
        <f t="shared" ref="AR236" si="1187">SUM(AR233:AR235)</f>
        <v>0</v>
      </c>
      <c r="AS236" s="502">
        <f t="shared" ref="AS236" si="1188">SUM(AS233:AS235)</f>
        <v>0</v>
      </c>
      <c r="AT236" s="168">
        <f t="shared" ref="AT236" si="1189">SUM(AT233:AT235)</f>
        <v>4</v>
      </c>
      <c r="AU236" s="168">
        <f t="shared" ref="AU236" si="1190">SUM(AU233:AU235)</f>
        <v>0</v>
      </c>
      <c r="AV236" s="168">
        <f t="shared" ref="AV236" si="1191">SUM(AV233:AV235)</f>
        <v>4</v>
      </c>
      <c r="AW236" s="569">
        <f t="shared" ref="AW236" si="1192">SUM(AW233:AW235)</f>
        <v>652</v>
      </c>
      <c r="AX236" s="569">
        <f t="shared" ref="AX236" si="1193">SUM(AX233:AX235)</f>
        <v>18</v>
      </c>
      <c r="AY236" s="569">
        <f t="shared" ref="AY236" si="1194">SUM(AY233:AY235)</f>
        <v>670</v>
      </c>
      <c r="AZ236" s="168">
        <f t="shared" ref="AZ236" si="1195">SUM(AZ233:AZ235)</f>
        <v>0</v>
      </c>
      <c r="BA236" s="168">
        <f t="shared" ref="BA236" si="1196">SUM(BA233:BA235)</f>
        <v>0</v>
      </c>
      <c r="BB236" s="168">
        <f t="shared" ref="BB236" si="1197">SUM(BB233:BB235)</f>
        <v>0</v>
      </c>
      <c r="BC236" s="168">
        <f t="shared" ref="BC236" si="1198">SUM(BC233:BC235)</f>
        <v>0</v>
      </c>
      <c r="BD236" s="168">
        <f t="shared" ref="BD236" si="1199">SUM(BD233:BD235)</f>
        <v>0</v>
      </c>
      <c r="BE236" s="168">
        <f t="shared" ref="BE236" si="1200">SUM(BE233:BE235)</f>
        <v>0</v>
      </c>
      <c r="BF236" s="523"/>
      <c r="BG236" s="605">
        <f>SUM(F236,S236,AF236,AS236)</f>
        <v>818</v>
      </c>
      <c r="BH236" s="533">
        <f>SUM(G236,T236,AG236)</f>
        <v>618</v>
      </c>
      <c r="BI236" s="533">
        <f t="shared" si="1133"/>
        <v>11</v>
      </c>
      <c r="BJ236" s="533">
        <f t="shared" si="1134"/>
        <v>629</v>
      </c>
      <c r="BK236" s="533">
        <f t="shared" si="1135"/>
        <v>1</v>
      </c>
      <c r="BL236" s="533">
        <f t="shared" si="1136"/>
        <v>1</v>
      </c>
      <c r="BM236" s="533">
        <f t="shared" si="1137"/>
        <v>2</v>
      </c>
      <c r="BN236" s="533">
        <f>SUM(M236,Z236,AM236)</f>
        <v>0</v>
      </c>
      <c r="BO236" s="533">
        <f t="shared" si="1138"/>
        <v>0</v>
      </c>
      <c r="BP236" s="533">
        <f t="shared" si="1139"/>
        <v>0</v>
      </c>
      <c r="BQ236" s="533">
        <f t="shared" si="1140"/>
        <v>29</v>
      </c>
      <c r="BR236" s="533">
        <f t="shared" si="1141"/>
        <v>6</v>
      </c>
      <c r="BS236" s="533">
        <f t="shared" si="1142"/>
        <v>35</v>
      </c>
      <c r="BT236" s="533">
        <f>AT236</f>
        <v>4</v>
      </c>
      <c r="BU236" s="533">
        <f t="shared" si="1143"/>
        <v>0</v>
      </c>
      <c r="BV236" s="533">
        <f t="shared" si="1144"/>
        <v>4</v>
      </c>
      <c r="BW236" s="536">
        <f>SUM(BH236,BK236,BN236,BQ236,BT236)</f>
        <v>652</v>
      </c>
      <c r="BX236" s="536">
        <f t="shared" si="1145"/>
        <v>18</v>
      </c>
      <c r="BY236" s="536">
        <f t="shared" si="1146"/>
        <v>670</v>
      </c>
      <c r="BZ236" t="s">
        <v>74</v>
      </c>
      <c r="CA236" s="544">
        <f>AZ236</f>
        <v>0</v>
      </c>
      <c r="CB236" s="544">
        <f t="shared" si="1147"/>
        <v>0</v>
      </c>
      <c r="CC236" s="544">
        <f t="shared" si="1148"/>
        <v>0</v>
      </c>
      <c r="CD236" s="544">
        <f>BC236</f>
        <v>0</v>
      </c>
      <c r="CE236" s="544">
        <f t="shared" si="1149"/>
        <v>0</v>
      </c>
      <c r="CF236" s="544">
        <f t="shared" si="1150"/>
        <v>0</v>
      </c>
    </row>
    <row r="237" spans="1:84">
      <c r="A237" s="149"/>
      <c r="B237" s="151"/>
      <c r="C237" s="151"/>
      <c r="D237" s="151"/>
      <c r="E237" s="375"/>
      <c r="F237" s="592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502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502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502"/>
      <c r="AT237" s="168"/>
      <c r="AU237" s="168"/>
      <c r="AV237" s="168"/>
      <c r="AW237" s="569"/>
      <c r="AX237" s="569"/>
      <c r="AY237" s="569"/>
      <c r="AZ237" s="159"/>
      <c r="BA237" s="159"/>
      <c r="BB237" s="159"/>
      <c r="BC237" s="168"/>
      <c r="BD237" s="168"/>
      <c r="BE237" s="168"/>
      <c r="BF237" s="523"/>
    </row>
    <row r="238" spans="1:84" ht="14.25" customHeight="1">
      <c r="A238" s="149"/>
      <c r="B238" s="149" t="s">
        <v>46</v>
      </c>
      <c r="C238" s="151"/>
      <c r="D238" s="151"/>
      <c r="E238" s="374" t="s">
        <v>45</v>
      </c>
      <c r="F238" s="592"/>
      <c r="G238" s="159"/>
      <c r="H238" s="159"/>
      <c r="I238" s="275"/>
      <c r="J238" s="159"/>
      <c r="K238" s="159"/>
      <c r="L238" s="275"/>
      <c r="M238" s="159"/>
      <c r="N238" s="159"/>
      <c r="O238" s="275"/>
      <c r="P238" s="159"/>
      <c r="Q238" s="159"/>
      <c r="R238" s="275"/>
      <c r="S238" s="500"/>
      <c r="T238" s="275"/>
      <c r="U238" s="275"/>
      <c r="V238" s="275"/>
      <c r="W238" s="275"/>
      <c r="X238" s="275"/>
      <c r="Y238" s="275"/>
      <c r="Z238" s="275"/>
      <c r="AA238" s="275"/>
      <c r="AB238" s="275"/>
      <c r="AC238" s="275"/>
      <c r="AD238" s="275"/>
      <c r="AE238" s="275"/>
      <c r="AF238" s="500"/>
      <c r="AG238" s="275"/>
      <c r="AH238" s="275"/>
      <c r="AI238" s="275"/>
      <c r="AJ238" s="275"/>
      <c r="AK238" s="275"/>
      <c r="AL238" s="275"/>
      <c r="AM238" s="275" t="s">
        <v>74</v>
      </c>
      <c r="AN238" s="275"/>
      <c r="AO238" s="275"/>
      <c r="AP238" s="275"/>
      <c r="AQ238" s="275"/>
      <c r="AR238" s="275"/>
      <c r="AS238" s="500"/>
      <c r="AT238" s="275"/>
      <c r="AU238" s="275"/>
      <c r="AV238" s="275"/>
      <c r="AW238" s="567"/>
      <c r="AX238" s="567"/>
      <c r="AY238" s="567"/>
      <c r="AZ238" s="159"/>
      <c r="BA238" s="159"/>
      <c r="BB238" s="159"/>
      <c r="BC238" s="275"/>
      <c r="BD238" s="275"/>
      <c r="BE238" s="275"/>
      <c r="BF238" s="521"/>
    </row>
    <row r="239" spans="1:84">
      <c r="A239" s="149"/>
      <c r="B239" s="151" t="s">
        <v>533</v>
      </c>
      <c r="C239" s="151"/>
      <c r="D239" s="151"/>
      <c r="E239" s="288" t="s">
        <v>77</v>
      </c>
      <c r="F239" s="591"/>
      <c r="G239" s="159"/>
      <c r="H239" s="159"/>
      <c r="I239" s="275">
        <f>SUM(G239:H239)</f>
        <v>0</v>
      </c>
      <c r="J239" s="159"/>
      <c r="K239" s="159"/>
      <c r="L239" s="275">
        <f>SUM(J239:K239)</f>
        <v>0</v>
      </c>
      <c r="M239" s="159"/>
      <c r="N239" s="159"/>
      <c r="O239" s="275">
        <f>SUM(M239:N239)</f>
        <v>0</v>
      </c>
      <c r="P239" s="159"/>
      <c r="Q239" s="159"/>
      <c r="R239" s="275">
        <f>SUM(P239:Q239)</f>
        <v>0</v>
      </c>
      <c r="S239" s="500"/>
      <c r="T239" s="275"/>
      <c r="U239" s="275"/>
      <c r="V239" s="275">
        <f>SUM(T239:U239)</f>
        <v>0</v>
      </c>
      <c r="W239" s="275"/>
      <c r="X239" s="275"/>
      <c r="Y239" s="275">
        <f>SUM(W239:X239)</f>
        <v>0</v>
      </c>
      <c r="Z239" s="275"/>
      <c r="AA239" s="275"/>
      <c r="AB239" s="275">
        <f>SUM(Z239:AA239)</f>
        <v>0</v>
      </c>
      <c r="AC239" s="275"/>
      <c r="AD239" s="275"/>
      <c r="AE239" s="275">
        <f>SUM(AC239:AD239)</f>
        <v>0</v>
      </c>
      <c r="AF239" s="500"/>
      <c r="AG239" s="275"/>
      <c r="AH239" s="275"/>
      <c r="AI239" s="275">
        <f>SUM(AG239:AH239)</f>
        <v>0</v>
      </c>
      <c r="AJ239" s="275"/>
      <c r="AK239" s="275"/>
      <c r="AL239" s="275">
        <f>SUM(AJ239:AK239)</f>
        <v>0</v>
      </c>
      <c r="AM239" s="275"/>
      <c r="AN239" s="275"/>
      <c r="AO239" s="275">
        <f>SUM(AM239:AN239)</f>
        <v>0</v>
      </c>
      <c r="AP239" s="275"/>
      <c r="AQ239" s="275"/>
      <c r="AR239" s="275">
        <f>SUM(AP239:AQ239)</f>
        <v>0</v>
      </c>
      <c r="AS239" s="500"/>
      <c r="AT239" s="275"/>
      <c r="AU239" s="275"/>
      <c r="AV239" s="277">
        <f>SUM(AT239:AU239)</f>
        <v>0</v>
      </c>
      <c r="AW239" s="567">
        <f t="shared" ref="AW239:AW241" si="1201">SUM(G239,J239,M239,P239,T239,W239,Z239,AC239,AG239,AJ239,AM239,AP239,AT239)</f>
        <v>0</v>
      </c>
      <c r="AX239" s="567">
        <f t="shared" ref="AX239:AX241" si="1202">SUM(H239,K239,N239,Q239,U239,X239,AA239,AD239,AH239,AK239,AN239,AQ239,AU239)</f>
        <v>0</v>
      </c>
      <c r="AY239" s="567">
        <f t="shared" ref="AY239:AY241" si="1203">SUM(I239,L239,O239,R239,V239,Y239,AB239,AE239,AI239,AL239,AO239,AR239,AV239)</f>
        <v>0</v>
      </c>
      <c r="AZ239" s="159"/>
      <c r="BA239" s="159"/>
      <c r="BB239" s="275">
        <f>SUM(AZ239:BA239)</f>
        <v>0</v>
      </c>
      <c r="BC239" s="275"/>
      <c r="BD239" s="275"/>
      <c r="BE239" s="275">
        <f>SUM(BC239:BD239)</f>
        <v>0</v>
      </c>
      <c r="BF239" s="521"/>
      <c r="BG239" s="605">
        <f>SUM(F239,S239,AF239,AS239)</f>
        <v>0</v>
      </c>
      <c r="BH239" s="533">
        <f>SUM(G239,T239,AG239)</f>
        <v>0</v>
      </c>
      <c r="BI239" s="533">
        <f t="shared" ref="BI239:BI242" si="1204">SUM(H239,U239,AH239)</f>
        <v>0</v>
      </c>
      <c r="BJ239" s="533">
        <f t="shared" ref="BJ239:BJ242" si="1205">SUM(I239,V239,AI239)</f>
        <v>0</v>
      </c>
      <c r="BK239" s="533">
        <f t="shared" ref="BK239:BK242" si="1206">SUM(J239,W239,AJ239)</f>
        <v>0</v>
      </c>
      <c r="BL239" s="533">
        <f t="shared" ref="BL239:BL242" si="1207">SUM(K239,X239,AK239)</f>
        <v>0</v>
      </c>
      <c r="BM239" s="533">
        <f t="shared" ref="BM239:BM242" si="1208">SUM(L239,Y239,AL239)</f>
        <v>0</v>
      </c>
      <c r="BN239" s="533">
        <f>SUM(M239,Z239,AM239)</f>
        <v>0</v>
      </c>
      <c r="BO239" s="533">
        <f t="shared" ref="BO239:BO242" si="1209">SUM(N239,AA239,AN239)</f>
        <v>0</v>
      </c>
      <c r="BP239" s="533">
        <f t="shared" ref="BP239:BP242" si="1210">SUM(O239,AB239,AO239)</f>
        <v>0</v>
      </c>
      <c r="BQ239" s="533">
        <f t="shared" ref="BQ239:BQ242" si="1211">SUM(P239,AC239,AP239)</f>
        <v>0</v>
      </c>
      <c r="BR239" s="533">
        <f t="shared" ref="BR239:BR242" si="1212">SUM(Q239,AD239,AQ239)</f>
        <v>0</v>
      </c>
      <c r="BS239" s="533">
        <f t="shared" ref="BS239:BS242" si="1213">SUM(R239,AE239,AR239)</f>
        <v>0</v>
      </c>
      <c r="BT239" s="533">
        <f>AT239</f>
        <v>0</v>
      </c>
      <c r="BU239" s="533">
        <f t="shared" ref="BU239:BU242" si="1214">AU239</f>
        <v>0</v>
      </c>
      <c r="BV239" s="533">
        <f t="shared" ref="BV239:BV242" si="1215">AV239</f>
        <v>0</v>
      </c>
      <c r="BW239" s="536">
        <f>SUM(BH239,BK239,BN239,BQ239,BT239)</f>
        <v>0</v>
      </c>
      <c r="BX239" s="536">
        <f t="shared" ref="BX239:BX242" si="1216">SUM(BI239,BL239,BO239,BR239,BU239)</f>
        <v>0</v>
      </c>
      <c r="BY239" s="536">
        <f t="shared" ref="BY239:BY242" si="1217">SUM(BJ239,BM239,BP239,BS239,BV239)</f>
        <v>0</v>
      </c>
      <c r="BZ239" t="s">
        <v>74</v>
      </c>
      <c r="CA239" s="544">
        <f>AZ239</f>
        <v>0</v>
      </c>
      <c r="CB239" s="544">
        <f t="shared" ref="CB239:CB242" si="1218">BA239</f>
        <v>0</v>
      </c>
      <c r="CC239" s="544">
        <f t="shared" ref="CC239:CC242" si="1219">BB239</f>
        <v>0</v>
      </c>
      <c r="CD239" s="544">
        <f>BC239</f>
        <v>0</v>
      </c>
      <c r="CE239" s="544">
        <f t="shared" ref="CE239:CE242" si="1220">BD239</f>
        <v>0</v>
      </c>
      <c r="CF239" s="544">
        <f t="shared" ref="CF239:CF242" si="1221">BE239</f>
        <v>0</v>
      </c>
    </row>
    <row r="240" spans="1:84">
      <c r="A240" s="149"/>
      <c r="B240" s="149"/>
      <c r="C240" s="151"/>
      <c r="D240" s="151"/>
      <c r="E240" s="288" t="s">
        <v>78</v>
      </c>
      <c r="F240" s="591"/>
      <c r="G240" s="159"/>
      <c r="H240" s="159"/>
      <c r="I240" s="275">
        <f>SUM(G240:H240)</f>
        <v>0</v>
      </c>
      <c r="J240" s="159"/>
      <c r="K240" s="159"/>
      <c r="L240" s="275">
        <f>SUM(J240:K240)</f>
        <v>0</v>
      </c>
      <c r="M240" s="159"/>
      <c r="N240" s="159"/>
      <c r="O240" s="275">
        <f>SUM(M240:N240)</f>
        <v>0</v>
      </c>
      <c r="P240" s="159"/>
      <c r="Q240" s="159"/>
      <c r="R240" s="275">
        <f>SUM(P240:Q240)</f>
        <v>0</v>
      </c>
      <c r="S240" s="500"/>
      <c r="T240" s="275"/>
      <c r="U240" s="275"/>
      <c r="V240" s="275">
        <f>SUM(T240:U240)</f>
        <v>0</v>
      </c>
      <c r="W240" s="275"/>
      <c r="X240" s="275"/>
      <c r="Y240" s="275">
        <f>SUM(W240:X240)</f>
        <v>0</v>
      </c>
      <c r="Z240" s="275"/>
      <c r="AA240" s="275"/>
      <c r="AB240" s="275">
        <f>SUM(Z240:AA240)</f>
        <v>0</v>
      </c>
      <c r="AC240" s="275"/>
      <c r="AD240" s="275"/>
      <c r="AE240" s="275">
        <f>SUM(AC240:AD240)</f>
        <v>0</v>
      </c>
      <c r="AF240" s="500"/>
      <c r="AG240" s="275"/>
      <c r="AH240" s="275"/>
      <c r="AI240" s="275">
        <f>SUM(AG240:AH240)</f>
        <v>0</v>
      </c>
      <c r="AJ240" s="275"/>
      <c r="AK240" s="275"/>
      <c r="AL240" s="275">
        <f>SUM(AJ240:AK240)</f>
        <v>0</v>
      </c>
      <c r="AM240" s="275"/>
      <c r="AN240" s="275"/>
      <c r="AO240" s="275">
        <f>SUM(AM240:AN240)</f>
        <v>0</v>
      </c>
      <c r="AP240" s="275"/>
      <c r="AQ240" s="275"/>
      <c r="AR240" s="275">
        <f>SUM(AP240:AQ240)</f>
        <v>0</v>
      </c>
      <c r="AS240" s="500"/>
      <c r="AT240" s="275"/>
      <c r="AU240" s="275"/>
      <c r="AV240" s="277">
        <f>SUM(AT240:AU240)</f>
        <v>0</v>
      </c>
      <c r="AW240" s="567">
        <f t="shared" si="1201"/>
        <v>0</v>
      </c>
      <c r="AX240" s="567">
        <f t="shared" si="1202"/>
        <v>0</v>
      </c>
      <c r="AY240" s="567">
        <f t="shared" si="1203"/>
        <v>0</v>
      </c>
      <c r="AZ240" s="159"/>
      <c r="BA240" s="159"/>
      <c r="BB240" s="275">
        <f>SUM(AZ240:BA240)</f>
        <v>0</v>
      </c>
      <c r="BC240" s="275"/>
      <c r="BD240" s="275"/>
      <c r="BE240" s="275">
        <f>SUM(BC240:BD240)</f>
        <v>0</v>
      </c>
      <c r="BF240" s="521"/>
      <c r="BG240" s="605">
        <f>SUM(F240,S240,AF240,AS240)</f>
        <v>0</v>
      </c>
      <c r="BH240" s="533">
        <f>SUM(G240,T240,AG240)</f>
        <v>0</v>
      </c>
      <c r="BI240" s="533">
        <f t="shared" si="1204"/>
        <v>0</v>
      </c>
      <c r="BJ240" s="533">
        <f t="shared" si="1205"/>
        <v>0</v>
      </c>
      <c r="BK240" s="533">
        <f t="shared" si="1206"/>
        <v>0</v>
      </c>
      <c r="BL240" s="533">
        <f t="shared" si="1207"/>
        <v>0</v>
      </c>
      <c r="BM240" s="533">
        <f t="shared" si="1208"/>
        <v>0</v>
      </c>
      <c r="BN240" s="533">
        <f>SUM(M240,Z240,AM240)</f>
        <v>0</v>
      </c>
      <c r="BO240" s="533">
        <f t="shared" si="1209"/>
        <v>0</v>
      </c>
      <c r="BP240" s="533">
        <f t="shared" si="1210"/>
        <v>0</v>
      </c>
      <c r="BQ240" s="533">
        <f t="shared" si="1211"/>
        <v>0</v>
      </c>
      <c r="BR240" s="533">
        <f t="shared" si="1212"/>
        <v>0</v>
      </c>
      <c r="BS240" s="533">
        <f t="shared" si="1213"/>
        <v>0</v>
      </c>
      <c r="BT240" s="533">
        <f>AT240</f>
        <v>0</v>
      </c>
      <c r="BU240" s="533">
        <f t="shared" si="1214"/>
        <v>0</v>
      </c>
      <c r="BV240" s="533">
        <f t="shared" si="1215"/>
        <v>0</v>
      </c>
      <c r="BW240" s="536">
        <f>SUM(BH240,BK240,BN240,BQ240,BT240)</f>
        <v>0</v>
      </c>
      <c r="BX240" s="536">
        <f t="shared" si="1216"/>
        <v>0</v>
      </c>
      <c r="BY240" s="536">
        <f t="shared" si="1217"/>
        <v>0</v>
      </c>
      <c r="BZ240" t="s">
        <v>74</v>
      </c>
      <c r="CA240" s="544">
        <f>AZ240</f>
        <v>0</v>
      </c>
      <c r="CB240" s="544">
        <f t="shared" si="1218"/>
        <v>0</v>
      </c>
      <c r="CC240" s="544">
        <f t="shared" si="1219"/>
        <v>0</v>
      </c>
      <c r="CD240" s="544">
        <f>BC240</f>
        <v>0</v>
      </c>
      <c r="CE240" s="544">
        <f t="shared" si="1220"/>
        <v>0</v>
      </c>
      <c r="CF240" s="544">
        <f t="shared" si="1221"/>
        <v>0</v>
      </c>
    </row>
    <row r="241" spans="1:84">
      <c r="A241" s="149"/>
      <c r="B241" s="149"/>
      <c r="C241" s="151"/>
      <c r="D241" s="151"/>
      <c r="E241" s="288" t="s">
        <v>79</v>
      </c>
      <c r="F241" s="591"/>
      <c r="G241" s="159"/>
      <c r="H241" s="159"/>
      <c r="I241" s="275">
        <f>SUM(G241:H241)</f>
        <v>0</v>
      </c>
      <c r="J241" s="159"/>
      <c r="K241" s="159"/>
      <c r="L241" s="275">
        <f>SUM(J241:K241)</f>
        <v>0</v>
      </c>
      <c r="M241" s="159"/>
      <c r="N241" s="159"/>
      <c r="O241" s="275">
        <f>SUM(M241:N241)</f>
        <v>0</v>
      </c>
      <c r="P241" s="159"/>
      <c r="Q241" s="159"/>
      <c r="R241" s="275">
        <f>SUM(P241:Q241)</f>
        <v>0</v>
      </c>
      <c r="S241" s="500"/>
      <c r="T241" s="275"/>
      <c r="U241" s="275"/>
      <c r="V241" s="275">
        <f>SUM(T241:U241)</f>
        <v>0</v>
      </c>
      <c r="W241" s="275"/>
      <c r="X241" s="275"/>
      <c r="Y241" s="275">
        <f>SUM(W241:X241)</f>
        <v>0</v>
      </c>
      <c r="Z241" s="275"/>
      <c r="AA241" s="275"/>
      <c r="AB241" s="275">
        <f>SUM(Z241:AA241)</f>
        <v>0</v>
      </c>
      <c r="AC241" s="275"/>
      <c r="AD241" s="275"/>
      <c r="AE241" s="275">
        <f>SUM(AC241:AD241)</f>
        <v>0</v>
      </c>
      <c r="AF241" s="500"/>
      <c r="AG241" s="275"/>
      <c r="AH241" s="275"/>
      <c r="AI241" s="275">
        <f>SUM(AG241:AH241)</f>
        <v>0</v>
      </c>
      <c r="AJ241" s="275"/>
      <c r="AK241" s="275"/>
      <c r="AL241" s="275">
        <f>SUM(AJ241:AK241)</f>
        <v>0</v>
      </c>
      <c r="AM241" s="275"/>
      <c r="AN241" s="275"/>
      <c r="AO241" s="275">
        <f>SUM(AM241:AN241)</f>
        <v>0</v>
      </c>
      <c r="AP241" s="275"/>
      <c r="AQ241" s="275"/>
      <c r="AR241" s="275">
        <f>SUM(AP241:AQ241)</f>
        <v>0</v>
      </c>
      <c r="AS241" s="500"/>
      <c r="AT241" s="275"/>
      <c r="AU241" s="275"/>
      <c r="AV241" s="277">
        <f>SUM(AT241:AU241)</f>
        <v>0</v>
      </c>
      <c r="AW241" s="567">
        <f t="shared" si="1201"/>
        <v>0</v>
      </c>
      <c r="AX241" s="567">
        <f t="shared" si="1202"/>
        <v>0</v>
      </c>
      <c r="AY241" s="567">
        <f t="shared" si="1203"/>
        <v>0</v>
      </c>
      <c r="AZ241" s="159"/>
      <c r="BA241" s="159"/>
      <c r="BB241" s="275">
        <f>SUM(AZ241:BA241)</f>
        <v>0</v>
      </c>
      <c r="BC241" s="275"/>
      <c r="BD241" s="275"/>
      <c r="BE241" s="275">
        <f>SUM(BC241:BD241)</f>
        <v>0</v>
      </c>
      <c r="BF241" s="521"/>
      <c r="BG241" s="605">
        <f>SUM(F241,S241,AF241,AS241)</f>
        <v>0</v>
      </c>
      <c r="BH241" s="533">
        <f>SUM(G241,T241,AG241)</f>
        <v>0</v>
      </c>
      <c r="BI241" s="533">
        <f t="shared" si="1204"/>
        <v>0</v>
      </c>
      <c r="BJ241" s="533">
        <f t="shared" si="1205"/>
        <v>0</v>
      </c>
      <c r="BK241" s="533">
        <f t="shared" si="1206"/>
        <v>0</v>
      </c>
      <c r="BL241" s="533">
        <f t="shared" si="1207"/>
        <v>0</v>
      </c>
      <c r="BM241" s="533">
        <f t="shared" si="1208"/>
        <v>0</v>
      </c>
      <c r="BN241" s="533">
        <f>SUM(M241,Z241,AM241)</f>
        <v>0</v>
      </c>
      <c r="BO241" s="533">
        <f t="shared" si="1209"/>
        <v>0</v>
      </c>
      <c r="BP241" s="533">
        <f t="shared" si="1210"/>
        <v>0</v>
      </c>
      <c r="BQ241" s="533">
        <f t="shared" si="1211"/>
        <v>0</v>
      </c>
      <c r="BR241" s="533">
        <f t="shared" si="1212"/>
        <v>0</v>
      </c>
      <c r="BS241" s="533">
        <f t="shared" si="1213"/>
        <v>0</v>
      </c>
      <c r="BT241" s="533">
        <f>AT241</f>
        <v>0</v>
      </c>
      <c r="BU241" s="533">
        <f t="shared" si="1214"/>
        <v>0</v>
      </c>
      <c r="BV241" s="533">
        <f t="shared" si="1215"/>
        <v>0</v>
      </c>
      <c r="BW241" s="536">
        <f>SUM(BH241,BK241,BN241,BQ241,BT241)</f>
        <v>0</v>
      </c>
      <c r="BX241" s="536">
        <f t="shared" si="1216"/>
        <v>0</v>
      </c>
      <c r="BY241" s="536">
        <f t="shared" si="1217"/>
        <v>0</v>
      </c>
      <c r="BZ241" t="s">
        <v>74</v>
      </c>
      <c r="CA241" s="544">
        <f>AZ241</f>
        <v>0</v>
      </c>
      <c r="CB241" s="544">
        <f t="shared" si="1218"/>
        <v>0</v>
      </c>
      <c r="CC241" s="544">
        <f t="shared" si="1219"/>
        <v>0</v>
      </c>
      <c r="CD241" s="544">
        <f>BC241</f>
        <v>0</v>
      </c>
      <c r="CE241" s="544">
        <f t="shared" si="1220"/>
        <v>0</v>
      </c>
      <c r="CF241" s="544">
        <f t="shared" si="1221"/>
        <v>0</v>
      </c>
    </row>
    <row r="242" spans="1:84">
      <c r="A242" s="149"/>
      <c r="B242" s="149"/>
      <c r="C242" s="151"/>
      <c r="D242" s="151"/>
      <c r="E242" s="375" t="s">
        <v>85</v>
      </c>
      <c r="F242" s="592">
        <f t="shared" ref="F242" si="1222">SUM(F239:F241)</f>
        <v>0</v>
      </c>
      <c r="G242" s="168">
        <f>SUM(G239:G241)</f>
        <v>0</v>
      </c>
      <c r="H242" s="168">
        <f t="shared" ref="H242" si="1223">SUM(H239:H241)</f>
        <v>0</v>
      </c>
      <c r="I242" s="168">
        <f t="shared" ref="I242" si="1224">SUM(I239:I241)</f>
        <v>0</v>
      </c>
      <c r="J242" s="168">
        <f t="shared" ref="J242" si="1225">SUM(J239:J241)</f>
        <v>0</v>
      </c>
      <c r="K242" s="168">
        <f t="shared" ref="K242" si="1226">SUM(K239:K241)</f>
        <v>0</v>
      </c>
      <c r="L242" s="168">
        <f t="shared" ref="L242" si="1227">SUM(L239:L241)</f>
        <v>0</v>
      </c>
      <c r="M242" s="168">
        <f t="shared" ref="M242" si="1228">SUM(M239:M241)</f>
        <v>0</v>
      </c>
      <c r="N242" s="168">
        <f t="shared" ref="N242" si="1229">SUM(N239:N241)</f>
        <v>0</v>
      </c>
      <c r="O242" s="168">
        <f t="shared" ref="O242" si="1230">SUM(O239:O241)</f>
        <v>0</v>
      </c>
      <c r="P242" s="168">
        <f t="shared" ref="P242" si="1231">SUM(P239:P241)</f>
        <v>0</v>
      </c>
      <c r="Q242" s="168">
        <f t="shared" ref="Q242" si="1232">SUM(Q239:Q241)</f>
        <v>0</v>
      </c>
      <c r="R242" s="168">
        <f t="shared" ref="R242" si="1233">SUM(R239:R241)</f>
        <v>0</v>
      </c>
      <c r="S242" s="502">
        <f t="shared" ref="S242" si="1234">SUM(S239:S241)</f>
        <v>0</v>
      </c>
      <c r="T242" s="168">
        <f t="shared" ref="T242" si="1235">SUM(T239:T241)</f>
        <v>0</v>
      </c>
      <c r="U242" s="168">
        <f t="shared" ref="U242" si="1236">SUM(U239:U241)</f>
        <v>0</v>
      </c>
      <c r="V242" s="168">
        <f t="shared" ref="V242" si="1237">SUM(V239:V241)</f>
        <v>0</v>
      </c>
      <c r="W242" s="168">
        <f t="shared" ref="W242" si="1238">SUM(W239:W241)</f>
        <v>0</v>
      </c>
      <c r="X242" s="168">
        <f t="shared" ref="X242" si="1239">SUM(X239:X241)</f>
        <v>0</v>
      </c>
      <c r="Y242" s="168">
        <f t="shared" ref="Y242" si="1240">SUM(Y239:Y241)</f>
        <v>0</v>
      </c>
      <c r="Z242" s="168">
        <f t="shared" ref="Z242" si="1241">SUM(Z239:Z241)</f>
        <v>0</v>
      </c>
      <c r="AA242" s="168">
        <f t="shared" ref="AA242" si="1242">SUM(AA239:AA241)</f>
        <v>0</v>
      </c>
      <c r="AB242" s="168">
        <f t="shared" ref="AB242" si="1243">SUM(AB239:AB241)</f>
        <v>0</v>
      </c>
      <c r="AC242" s="168">
        <f t="shared" ref="AC242" si="1244">SUM(AC239:AC241)</f>
        <v>0</v>
      </c>
      <c r="AD242" s="168">
        <f t="shared" ref="AD242" si="1245">SUM(AD239:AD241)</f>
        <v>0</v>
      </c>
      <c r="AE242" s="168">
        <f t="shared" ref="AE242" si="1246">SUM(AE239:AE241)</f>
        <v>0</v>
      </c>
      <c r="AF242" s="502">
        <f t="shared" ref="AF242" si="1247">SUM(AF239:AF241)</f>
        <v>0</v>
      </c>
      <c r="AG242" s="168">
        <f t="shared" ref="AG242" si="1248">SUM(AG239:AG241)</f>
        <v>0</v>
      </c>
      <c r="AH242" s="168">
        <f t="shared" ref="AH242" si="1249">SUM(AH239:AH241)</f>
        <v>0</v>
      </c>
      <c r="AI242" s="168">
        <f t="shared" ref="AI242" si="1250">SUM(AI239:AI241)</f>
        <v>0</v>
      </c>
      <c r="AJ242" s="168">
        <f t="shared" ref="AJ242" si="1251">SUM(AJ239:AJ241)</f>
        <v>0</v>
      </c>
      <c r="AK242" s="168">
        <f t="shared" ref="AK242" si="1252">SUM(AK239:AK241)</f>
        <v>0</v>
      </c>
      <c r="AL242" s="168">
        <f t="shared" ref="AL242" si="1253">SUM(AL239:AL241)</f>
        <v>0</v>
      </c>
      <c r="AM242" s="168">
        <f t="shared" ref="AM242" si="1254">SUM(AM239:AM241)</f>
        <v>0</v>
      </c>
      <c r="AN242" s="168">
        <f t="shared" ref="AN242" si="1255">SUM(AN239:AN241)</f>
        <v>0</v>
      </c>
      <c r="AO242" s="168">
        <f t="shared" ref="AO242" si="1256">SUM(AO239:AO241)</f>
        <v>0</v>
      </c>
      <c r="AP242" s="168">
        <f t="shared" ref="AP242" si="1257">SUM(AP239:AP241)</f>
        <v>0</v>
      </c>
      <c r="AQ242" s="168">
        <f t="shared" ref="AQ242" si="1258">SUM(AQ239:AQ241)</f>
        <v>0</v>
      </c>
      <c r="AR242" s="168">
        <f t="shared" ref="AR242" si="1259">SUM(AR239:AR241)</f>
        <v>0</v>
      </c>
      <c r="AS242" s="502">
        <f t="shared" ref="AS242" si="1260">SUM(AS239:AS241)</f>
        <v>0</v>
      </c>
      <c r="AT242" s="168">
        <f t="shared" ref="AT242" si="1261">SUM(AT239:AT241)</f>
        <v>0</v>
      </c>
      <c r="AU242" s="168">
        <f t="shared" ref="AU242" si="1262">SUM(AU239:AU241)</f>
        <v>0</v>
      </c>
      <c r="AV242" s="168">
        <f t="shared" ref="AV242" si="1263">SUM(AV239:AV241)</f>
        <v>0</v>
      </c>
      <c r="AW242" s="569">
        <f t="shared" ref="AW242" si="1264">SUM(AW239:AW241)</f>
        <v>0</v>
      </c>
      <c r="AX242" s="569">
        <f t="shared" ref="AX242" si="1265">SUM(AX239:AX241)</f>
        <v>0</v>
      </c>
      <c r="AY242" s="569">
        <f t="shared" ref="AY242" si="1266">SUM(AY239:AY241)</f>
        <v>0</v>
      </c>
      <c r="AZ242" s="168">
        <f t="shared" ref="AZ242" si="1267">SUM(AZ239:AZ241)</f>
        <v>0</v>
      </c>
      <c r="BA242" s="168">
        <f t="shared" ref="BA242" si="1268">SUM(BA239:BA241)</f>
        <v>0</v>
      </c>
      <c r="BB242" s="168">
        <f t="shared" ref="BB242" si="1269">SUM(BB239:BB241)</f>
        <v>0</v>
      </c>
      <c r="BC242" s="168">
        <f t="shared" ref="BC242" si="1270">SUM(BC239:BC241)</f>
        <v>0</v>
      </c>
      <c r="BD242" s="168">
        <f t="shared" ref="BD242" si="1271">SUM(BD239:BD241)</f>
        <v>0</v>
      </c>
      <c r="BE242" s="168">
        <f t="shared" ref="BE242" si="1272">SUM(BE239:BE241)</f>
        <v>0</v>
      </c>
      <c r="BF242" s="523"/>
      <c r="BG242" s="605">
        <f>SUM(F242,S242,AF242,AS242)</f>
        <v>0</v>
      </c>
      <c r="BH242" s="533">
        <f>SUM(G242,T242,AG242)</f>
        <v>0</v>
      </c>
      <c r="BI242" s="533">
        <f t="shared" si="1204"/>
        <v>0</v>
      </c>
      <c r="BJ242" s="533">
        <f t="shared" si="1205"/>
        <v>0</v>
      </c>
      <c r="BK242" s="533">
        <f t="shared" si="1206"/>
        <v>0</v>
      </c>
      <c r="BL242" s="533">
        <f t="shared" si="1207"/>
        <v>0</v>
      </c>
      <c r="BM242" s="533">
        <f t="shared" si="1208"/>
        <v>0</v>
      </c>
      <c r="BN242" s="533">
        <f>SUM(M242,Z242,AM242)</f>
        <v>0</v>
      </c>
      <c r="BO242" s="533">
        <f t="shared" si="1209"/>
        <v>0</v>
      </c>
      <c r="BP242" s="533">
        <f t="shared" si="1210"/>
        <v>0</v>
      </c>
      <c r="BQ242" s="533">
        <f t="shared" si="1211"/>
        <v>0</v>
      </c>
      <c r="BR242" s="533">
        <f t="shared" si="1212"/>
        <v>0</v>
      </c>
      <c r="BS242" s="533">
        <f t="shared" si="1213"/>
        <v>0</v>
      </c>
      <c r="BT242" s="533">
        <f>AT242</f>
        <v>0</v>
      </c>
      <c r="BU242" s="533">
        <f t="shared" si="1214"/>
        <v>0</v>
      </c>
      <c r="BV242" s="533">
        <f t="shared" si="1215"/>
        <v>0</v>
      </c>
      <c r="BW242" s="536">
        <f>SUM(BH242,BK242,BN242,BQ242,BT242)</f>
        <v>0</v>
      </c>
      <c r="BX242" s="536">
        <f t="shared" si="1216"/>
        <v>0</v>
      </c>
      <c r="BY242" s="536">
        <f t="shared" si="1217"/>
        <v>0</v>
      </c>
      <c r="BZ242" t="s">
        <v>74</v>
      </c>
      <c r="CA242" s="544">
        <f>AZ242</f>
        <v>0</v>
      </c>
      <c r="CB242" s="544">
        <f t="shared" si="1218"/>
        <v>0</v>
      </c>
      <c r="CC242" s="544">
        <f t="shared" si="1219"/>
        <v>0</v>
      </c>
      <c r="CD242" s="544">
        <f>BC242</f>
        <v>0</v>
      </c>
      <c r="CE242" s="544">
        <f t="shared" si="1220"/>
        <v>0</v>
      </c>
      <c r="CF242" s="544">
        <f t="shared" si="1221"/>
        <v>0</v>
      </c>
    </row>
    <row r="243" spans="1:84">
      <c r="A243" s="149"/>
      <c r="B243" s="149"/>
      <c r="C243" s="151"/>
      <c r="D243" s="151"/>
      <c r="E243" s="375"/>
      <c r="F243" s="592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502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502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502"/>
      <c r="AT243" s="168"/>
      <c r="AU243" s="168"/>
      <c r="AV243" s="168"/>
      <c r="AW243" s="569"/>
      <c r="AX243" s="569"/>
      <c r="AY243" s="569"/>
      <c r="AZ243" s="159"/>
      <c r="BA243" s="159"/>
      <c r="BB243" s="159"/>
      <c r="BC243" s="168"/>
      <c r="BD243" s="168"/>
      <c r="BE243" s="168"/>
      <c r="BF243" s="523"/>
    </row>
    <row r="244" spans="1:84">
      <c r="A244" s="149"/>
      <c r="B244" s="149"/>
      <c r="C244" s="151"/>
      <c r="D244" s="151"/>
      <c r="E244" s="375"/>
      <c r="F244" s="592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502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502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502"/>
      <c r="AT244" s="168"/>
      <c r="AU244" s="168"/>
      <c r="AV244" s="168"/>
      <c r="AW244" s="569"/>
      <c r="AX244" s="569"/>
      <c r="AY244" s="569"/>
      <c r="AZ244" s="159"/>
      <c r="BA244" s="159"/>
      <c r="BB244" s="159"/>
      <c r="BC244" s="168"/>
      <c r="BD244" s="168"/>
      <c r="BE244" s="168"/>
      <c r="BF244" s="523"/>
    </row>
    <row r="245" spans="1:84" ht="18" customHeight="1">
      <c r="A245" s="149"/>
      <c r="B245" s="149" t="s">
        <v>54</v>
      </c>
      <c r="C245" s="151"/>
      <c r="D245" s="151"/>
      <c r="E245" s="374" t="s">
        <v>45</v>
      </c>
      <c r="F245" s="592"/>
      <c r="G245" s="159"/>
      <c r="H245" s="159"/>
      <c r="I245" s="275"/>
      <c r="J245" s="159"/>
      <c r="K245" s="159"/>
      <c r="L245" s="275"/>
      <c r="M245" s="159"/>
      <c r="N245" s="159"/>
      <c r="O245" s="275"/>
      <c r="P245" s="159"/>
      <c r="Q245" s="159"/>
      <c r="R245" s="275"/>
      <c r="S245" s="500"/>
      <c r="T245" s="275"/>
      <c r="U245" s="275"/>
      <c r="V245" s="275"/>
      <c r="W245" s="275"/>
      <c r="X245" s="275"/>
      <c r="Y245" s="275"/>
      <c r="Z245" s="275"/>
      <c r="AA245" s="275"/>
      <c r="AB245" s="275"/>
      <c r="AC245" s="275"/>
      <c r="AD245" s="275"/>
      <c r="AE245" s="275"/>
      <c r="AF245" s="500"/>
      <c r="AG245" s="275"/>
      <c r="AH245" s="275"/>
      <c r="AI245" s="275"/>
      <c r="AJ245" s="275"/>
      <c r="AK245" s="275"/>
      <c r="AL245" s="275"/>
      <c r="AM245" s="275"/>
      <c r="AN245" s="275"/>
      <c r="AO245" s="275"/>
      <c r="AP245" s="275"/>
      <c r="AQ245" s="275"/>
      <c r="AR245" s="275"/>
      <c r="AS245" s="500"/>
      <c r="AT245" s="275"/>
      <c r="AU245" s="275"/>
      <c r="AV245" s="275"/>
      <c r="AW245" s="567"/>
      <c r="AX245" s="567"/>
      <c r="AY245" s="567"/>
      <c r="AZ245" s="159"/>
      <c r="BA245" s="159"/>
      <c r="BB245" s="159"/>
      <c r="BC245" s="275"/>
      <c r="BD245" s="275"/>
      <c r="BE245" s="275"/>
      <c r="BF245" s="521"/>
    </row>
    <row r="246" spans="1:84">
      <c r="A246" s="149"/>
      <c r="B246" s="151" t="s">
        <v>533</v>
      </c>
      <c r="C246" s="151"/>
      <c r="D246" s="151"/>
      <c r="E246" s="288" t="s">
        <v>77</v>
      </c>
      <c r="F246" s="591">
        <v>7</v>
      </c>
      <c r="G246" s="159"/>
      <c r="H246" s="159"/>
      <c r="I246" s="275">
        <f>SUM(G246:H246)</f>
        <v>0</v>
      </c>
      <c r="J246" s="159"/>
      <c r="K246" s="159"/>
      <c r="L246" s="275">
        <f>SUM(J246:K246)</f>
        <v>0</v>
      </c>
      <c r="M246" s="159"/>
      <c r="N246" s="159"/>
      <c r="O246" s="275">
        <f>SUM(M246:N246)</f>
        <v>0</v>
      </c>
      <c r="P246" s="159"/>
      <c r="Q246" s="159"/>
      <c r="R246" s="275">
        <f>SUM(P246:Q246)</f>
        <v>0</v>
      </c>
      <c r="S246" s="500"/>
      <c r="T246" s="275"/>
      <c r="U246" s="275"/>
      <c r="V246" s="275">
        <f>SUM(T246:U246)</f>
        <v>0</v>
      </c>
      <c r="W246" s="275"/>
      <c r="X246" s="275"/>
      <c r="Y246" s="275">
        <f>SUM(W246:X246)</f>
        <v>0</v>
      </c>
      <c r="Z246" s="275"/>
      <c r="AA246" s="275"/>
      <c r="AB246" s="275">
        <f>SUM(Z246:AA246)</f>
        <v>0</v>
      </c>
      <c r="AC246" s="275"/>
      <c r="AD246" s="275"/>
      <c r="AE246" s="275">
        <f>SUM(AC246:AD246)</f>
        <v>0</v>
      </c>
      <c r="AF246" s="500"/>
      <c r="AG246" s="275"/>
      <c r="AH246" s="275"/>
      <c r="AI246" s="275">
        <f>SUM(AG246:AH246)</f>
        <v>0</v>
      </c>
      <c r="AJ246" s="275"/>
      <c r="AK246" s="275"/>
      <c r="AL246" s="275">
        <f>SUM(AJ246:AK246)</f>
        <v>0</v>
      </c>
      <c r="AM246" s="275"/>
      <c r="AN246" s="275"/>
      <c r="AO246" s="275">
        <f>SUM(AM246:AN246)</f>
        <v>0</v>
      </c>
      <c r="AP246" s="275"/>
      <c r="AQ246" s="275"/>
      <c r="AR246" s="275">
        <f>SUM(AP246:AQ246)</f>
        <v>0</v>
      </c>
      <c r="AS246" s="500"/>
      <c r="AT246" s="275"/>
      <c r="AU246" s="275"/>
      <c r="AV246" s="277">
        <f>SUM(AT246:AU246)</f>
        <v>0</v>
      </c>
      <c r="AW246" s="567">
        <f t="shared" ref="AW246:AW248" si="1273">SUM(G246,J246,M246,P246,T246,W246,Z246,AC246,AG246,AJ246,AM246,AP246,AT246)</f>
        <v>0</v>
      </c>
      <c r="AX246" s="567">
        <f t="shared" ref="AX246:AX248" si="1274">SUM(H246,K246,N246,Q246,U246,X246,AA246,AD246,AH246,AK246,AN246,AQ246,AU246)</f>
        <v>0</v>
      </c>
      <c r="AY246" s="567">
        <f t="shared" ref="AY246:AY248" si="1275">SUM(I246,L246,O246,R246,V246,Y246,AB246,AE246,AI246,AL246,AO246,AR246,AV246)</f>
        <v>0</v>
      </c>
      <c r="AZ246" s="159"/>
      <c r="BA246" s="159"/>
      <c r="BB246" s="275">
        <f>SUM(AZ246:BA246)</f>
        <v>0</v>
      </c>
      <c r="BC246" s="275"/>
      <c r="BD246" s="275"/>
      <c r="BE246" s="275">
        <f>SUM(BC246:BD246)</f>
        <v>0</v>
      </c>
      <c r="BF246" s="521"/>
      <c r="BG246" s="605">
        <f>SUM(F246,S246,AF246,AS246)</f>
        <v>7</v>
      </c>
      <c r="BH246" s="533">
        <f>SUM(G246,T246,AG246)</f>
        <v>0</v>
      </c>
      <c r="BI246" s="533">
        <f t="shared" ref="BI246:BI249" si="1276">SUM(H246,U246,AH246)</f>
        <v>0</v>
      </c>
      <c r="BJ246" s="533">
        <f t="shared" ref="BJ246:BJ249" si="1277">SUM(I246,V246,AI246)</f>
        <v>0</v>
      </c>
      <c r="BK246" s="533">
        <f t="shared" ref="BK246:BK249" si="1278">SUM(J246,W246,AJ246)</f>
        <v>0</v>
      </c>
      <c r="BL246" s="533">
        <f t="shared" ref="BL246:BL249" si="1279">SUM(K246,X246,AK246)</f>
        <v>0</v>
      </c>
      <c r="BM246" s="533">
        <f t="shared" ref="BM246:BM249" si="1280">SUM(L246,Y246,AL246)</f>
        <v>0</v>
      </c>
      <c r="BN246" s="533">
        <f>SUM(M246,Z246,AM246)</f>
        <v>0</v>
      </c>
      <c r="BO246" s="533">
        <f t="shared" ref="BO246:BO249" si="1281">SUM(N246,AA246,AN246)</f>
        <v>0</v>
      </c>
      <c r="BP246" s="533">
        <f t="shared" ref="BP246:BP249" si="1282">SUM(O246,AB246,AO246)</f>
        <v>0</v>
      </c>
      <c r="BQ246" s="533">
        <f t="shared" ref="BQ246:BQ249" si="1283">SUM(P246,AC246,AP246)</f>
        <v>0</v>
      </c>
      <c r="BR246" s="533">
        <f t="shared" ref="BR246:BR249" si="1284">SUM(Q246,AD246,AQ246)</f>
        <v>0</v>
      </c>
      <c r="BS246" s="533">
        <f t="shared" ref="BS246:BS249" si="1285">SUM(R246,AE246,AR246)</f>
        <v>0</v>
      </c>
      <c r="BT246" s="533">
        <f>AT246</f>
        <v>0</v>
      </c>
      <c r="BU246" s="533">
        <f t="shared" ref="BU246:BU249" si="1286">AU246</f>
        <v>0</v>
      </c>
      <c r="BV246" s="533">
        <f t="shared" ref="BV246:BV249" si="1287">AV246</f>
        <v>0</v>
      </c>
      <c r="BW246" s="536">
        <f>SUM(BH246,BK246,BN246,BQ246,BT246)</f>
        <v>0</v>
      </c>
      <c r="BX246" s="536">
        <f t="shared" ref="BX246:BX249" si="1288">SUM(BI246,BL246,BO246,BR246,BU246)</f>
        <v>0</v>
      </c>
      <c r="BY246" s="536">
        <f t="shared" ref="BY246:BY249" si="1289">SUM(BJ246,BM246,BP246,BS246,BV246)</f>
        <v>0</v>
      </c>
      <c r="BZ246" t="s">
        <v>74</v>
      </c>
      <c r="CA246" s="544">
        <f>AZ246</f>
        <v>0</v>
      </c>
      <c r="CB246" s="544">
        <f t="shared" ref="CB246:CB249" si="1290">BA246</f>
        <v>0</v>
      </c>
      <c r="CC246" s="544">
        <f t="shared" ref="CC246:CC249" si="1291">BB246</f>
        <v>0</v>
      </c>
      <c r="CD246" s="544">
        <f>BC246</f>
        <v>0</v>
      </c>
      <c r="CE246" s="544">
        <f t="shared" ref="CE246:CE249" si="1292">BD246</f>
        <v>0</v>
      </c>
      <c r="CF246" s="544">
        <f t="shared" ref="CF246:CF249" si="1293">BE246</f>
        <v>0</v>
      </c>
    </row>
    <row r="247" spans="1:84">
      <c r="A247" s="149"/>
      <c r="B247" s="149"/>
      <c r="C247" s="151"/>
      <c r="D247" s="151"/>
      <c r="E247" s="288" t="s">
        <v>78</v>
      </c>
      <c r="F247" s="591">
        <v>7</v>
      </c>
      <c r="G247" s="159"/>
      <c r="H247" s="159"/>
      <c r="I247" s="275">
        <f>SUM(G247:H247)</f>
        <v>0</v>
      </c>
      <c r="J247" s="159"/>
      <c r="K247" s="159"/>
      <c r="L247" s="275">
        <f>SUM(J247:K247)</f>
        <v>0</v>
      </c>
      <c r="M247" s="159"/>
      <c r="N247" s="159"/>
      <c r="O247" s="275">
        <f>SUM(M247:N247)</f>
        <v>0</v>
      </c>
      <c r="P247" s="159"/>
      <c r="Q247" s="159"/>
      <c r="R247" s="275">
        <f>SUM(P247:Q247)</f>
        <v>0</v>
      </c>
      <c r="S247" s="500"/>
      <c r="T247" s="275"/>
      <c r="U247" s="275"/>
      <c r="V247" s="275">
        <f>SUM(T247:U247)</f>
        <v>0</v>
      </c>
      <c r="W247" s="275"/>
      <c r="X247" s="275"/>
      <c r="Y247" s="275">
        <f>SUM(W247:X247)</f>
        <v>0</v>
      </c>
      <c r="Z247" s="275"/>
      <c r="AA247" s="275"/>
      <c r="AB247" s="275">
        <f>SUM(Z247:AA247)</f>
        <v>0</v>
      </c>
      <c r="AC247" s="275"/>
      <c r="AD247" s="275"/>
      <c r="AE247" s="275">
        <f>SUM(AC247:AD247)</f>
        <v>0</v>
      </c>
      <c r="AF247" s="500"/>
      <c r="AG247" s="275"/>
      <c r="AH247" s="275"/>
      <c r="AI247" s="275">
        <f>SUM(AG247:AH247)</f>
        <v>0</v>
      </c>
      <c r="AJ247" s="275"/>
      <c r="AK247" s="275"/>
      <c r="AL247" s="275">
        <f>SUM(AJ247:AK247)</f>
        <v>0</v>
      </c>
      <c r="AM247" s="275"/>
      <c r="AN247" s="275"/>
      <c r="AO247" s="275">
        <f>SUM(AM247:AN247)</f>
        <v>0</v>
      </c>
      <c r="AP247" s="275"/>
      <c r="AQ247" s="275"/>
      <c r="AR247" s="275">
        <f>SUM(AP247:AQ247)</f>
        <v>0</v>
      </c>
      <c r="AS247" s="500"/>
      <c r="AT247" s="275"/>
      <c r="AU247" s="275"/>
      <c r="AV247" s="277">
        <f>SUM(AT247:AU247)</f>
        <v>0</v>
      </c>
      <c r="AW247" s="567">
        <f t="shared" si="1273"/>
        <v>0</v>
      </c>
      <c r="AX247" s="567">
        <f t="shared" si="1274"/>
        <v>0</v>
      </c>
      <c r="AY247" s="567">
        <f t="shared" si="1275"/>
        <v>0</v>
      </c>
      <c r="AZ247" s="159"/>
      <c r="BA247" s="159"/>
      <c r="BB247" s="275">
        <f>SUM(AZ247:BA247)</f>
        <v>0</v>
      </c>
      <c r="BC247" s="275"/>
      <c r="BD247" s="275"/>
      <c r="BE247" s="275">
        <f>SUM(BC247:BD247)</f>
        <v>0</v>
      </c>
      <c r="BF247" s="521"/>
      <c r="BG247" s="605">
        <f>SUM(F247,S247,AF247,AS247)</f>
        <v>7</v>
      </c>
      <c r="BH247" s="533">
        <f>SUM(G247,T247,AG247)</f>
        <v>0</v>
      </c>
      <c r="BI247" s="533">
        <f t="shared" si="1276"/>
        <v>0</v>
      </c>
      <c r="BJ247" s="533">
        <f t="shared" si="1277"/>
        <v>0</v>
      </c>
      <c r="BK247" s="533">
        <f t="shared" si="1278"/>
        <v>0</v>
      </c>
      <c r="BL247" s="533">
        <f t="shared" si="1279"/>
        <v>0</v>
      </c>
      <c r="BM247" s="533">
        <f t="shared" si="1280"/>
        <v>0</v>
      </c>
      <c r="BN247" s="533">
        <f>SUM(M247,Z247,AM247)</f>
        <v>0</v>
      </c>
      <c r="BO247" s="533">
        <f t="shared" si="1281"/>
        <v>0</v>
      </c>
      <c r="BP247" s="533">
        <f t="shared" si="1282"/>
        <v>0</v>
      </c>
      <c r="BQ247" s="533">
        <f t="shared" si="1283"/>
        <v>0</v>
      </c>
      <c r="BR247" s="533">
        <f t="shared" si="1284"/>
        <v>0</v>
      </c>
      <c r="BS247" s="533">
        <f t="shared" si="1285"/>
        <v>0</v>
      </c>
      <c r="BT247" s="533">
        <f>AT247</f>
        <v>0</v>
      </c>
      <c r="BU247" s="533">
        <f t="shared" si="1286"/>
        <v>0</v>
      </c>
      <c r="BV247" s="533">
        <f t="shared" si="1287"/>
        <v>0</v>
      </c>
      <c r="BW247" s="536">
        <f>SUM(BH247,BK247,BN247,BQ247,BT247)</f>
        <v>0</v>
      </c>
      <c r="BX247" s="536">
        <f t="shared" si="1288"/>
        <v>0</v>
      </c>
      <c r="BY247" s="536">
        <f t="shared" si="1289"/>
        <v>0</v>
      </c>
      <c r="BZ247" t="s">
        <v>74</v>
      </c>
      <c r="CA247" s="544">
        <f>AZ247</f>
        <v>0</v>
      </c>
      <c r="CB247" s="544">
        <f t="shared" si="1290"/>
        <v>0</v>
      </c>
      <c r="CC247" s="544">
        <f t="shared" si="1291"/>
        <v>0</v>
      </c>
      <c r="CD247" s="544">
        <f>BC247</f>
        <v>0</v>
      </c>
      <c r="CE247" s="544">
        <f t="shared" si="1292"/>
        <v>0</v>
      </c>
      <c r="CF247" s="544">
        <f t="shared" si="1293"/>
        <v>0</v>
      </c>
    </row>
    <row r="248" spans="1:84">
      <c r="A248" s="149"/>
      <c r="B248" s="149"/>
      <c r="C248" s="151"/>
      <c r="D248" s="151"/>
      <c r="E248" s="288" t="s">
        <v>79</v>
      </c>
      <c r="F248" s="591">
        <v>7</v>
      </c>
      <c r="G248" s="159"/>
      <c r="H248" s="159"/>
      <c r="I248" s="275">
        <f>SUM(G248:H248)</f>
        <v>0</v>
      </c>
      <c r="J248" s="159"/>
      <c r="K248" s="159"/>
      <c r="L248" s="275">
        <f>SUM(J248:K248)</f>
        <v>0</v>
      </c>
      <c r="M248" s="159"/>
      <c r="N248" s="159"/>
      <c r="O248" s="275">
        <f>SUM(M248:N248)</f>
        <v>0</v>
      </c>
      <c r="P248" s="159"/>
      <c r="Q248" s="159"/>
      <c r="R248" s="275">
        <f>SUM(P248:Q248)</f>
        <v>0</v>
      </c>
      <c r="S248" s="500"/>
      <c r="T248" s="275"/>
      <c r="U248" s="275"/>
      <c r="V248" s="275">
        <f>SUM(T248:U248)</f>
        <v>0</v>
      </c>
      <c r="W248" s="275"/>
      <c r="X248" s="275"/>
      <c r="Y248" s="275">
        <f>SUM(W248:X248)</f>
        <v>0</v>
      </c>
      <c r="Z248" s="275"/>
      <c r="AA248" s="275"/>
      <c r="AB248" s="275">
        <f>SUM(Z248:AA248)</f>
        <v>0</v>
      </c>
      <c r="AC248" s="275"/>
      <c r="AD248" s="275"/>
      <c r="AE248" s="275">
        <f>SUM(AC248:AD248)</f>
        <v>0</v>
      </c>
      <c r="AF248" s="500"/>
      <c r="AG248" s="275"/>
      <c r="AH248" s="275"/>
      <c r="AI248" s="275">
        <f>SUM(AG248:AH248)</f>
        <v>0</v>
      </c>
      <c r="AJ248" s="275"/>
      <c r="AK248" s="275"/>
      <c r="AL248" s="275">
        <f>SUM(AJ248:AK248)</f>
        <v>0</v>
      </c>
      <c r="AM248" s="275"/>
      <c r="AN248" s="275"/>
      <c r="AO248" s="275">
        <f>SUM(AM248:AN248)</f>
        <v>0</v>
      </c>
      <c r="AP248" s="275"/>
      <c r="AQ248" s="275"/>
      <c r="AR248" s="275">
        <f>SUM(AP248:AQ248)</f>
        <v>0</v>
      </c>
      <c r="AS248" s="500"/>
      <c r="AT248" s="275"/>
      <c r="AU248" s="275"/>
      <c r="AV248" s="277">
        <f>SUM(AT248:AU248)</f>
        <v>0</v>
      </c>
      <c r="AW248" s="567">
        <f t="shared" si="1273"/>
        <v>0</v>
      </c>
      <c r="AX248" s="567">
        <f t="shared" si="1274"/>
        <v>0</v>
      </c>
      <c r="AY248" s="567">
        <f t="shared" si="1275"/>
        <v>0</v>
      </c>
      <c r="AZ248" s="159"/>
      <c r="BA248" s="159"/>
      <c r="BB248" s="275">
        <f>SUM(AZ248:BA248)</f>
        <v>0</v>
      </c>
      <c r="BC248" s="275"/>
      <c r="BD248" s="275"/>
      <c r="BE248" s="275">
        <f>SUM(BC248:BD248)</f>
        <v>0</v>
      </c>
      <c r="BF248" s="521"/>
      <c r="BG248" s="605">
        <f>SUM(F248,S248,AF248,AS248)</f>
        <v>7</v>
      </c>
      <c r="BH248" s="533">
        <f>SUM(G248,T248,AG248)</f>
        <v>0</v>
      </c>
      <c r="BI248" s="533">
        <f t="shared" si="1276"/>
        <v>0</v>
      </c>
      <c r="BJ248" s="533">
        <f t="shared" si="1277"/>
        <v>0</v>
      </c>
      <c r="BK248" s="533">
        <f t="shared" si="1278"/>
        <v>0</v>
      </c>
      <c r="BL248" s="533">
        <f t="shared" si="1279"/>
        <v>0</v>
      </c>
      <c r="BM248" s="533">
        <f t="shared" si="1280"/>
        <v>0</v>
      </c>
      <c r="BN248" s="533">
        <f>SUM(M248,Z248,AM248)</f>
        <v>0</v>
      </c>
      <c r="BO248" s="533">
        <f t="shared" si="1281"/>
        <v>0</v>
      </c>
      <c r="BP248" s="533">
        <f t="shared" si="1282"/>
        <v>0</v>
      </c>
      <c r="BQ248" s="533">
        <f t="shared" si="1283"/>
        <v>0</v>
      </c>
      <c r="BR248" s="533">
        <f t="shared" si="1284"/>
        <v>0</v>
      </c>
      <c r="BS248" s="533">
        <f t="shared" si="1285"/>
        <v>0</v>
      </c>
      <c r="BT248" s="533">
        <f>AT248</f>
        <v>0</v>
      </c>
      <c r="BU248" s="533">
        <f t="shared" si="1286"/>
        <v>0</v>
      </c>
      <c r="BV248" s="533">
        <f t="shared" si="1287"/>
        <v>0</v>
      </c>
      <c r="BW248" s="536">
        <f>SUM(BH248,BK248,BN248,BQ248,BT248)</f>
        <v>0</v>
      </c>
      <c r="BX248" s="536">
        <f t="shared" si="1288"/>
        <v>0</v>
      </c>
      <c r="BY248" s="536">
        <f t="shared" si="1289"/>
        <v>0</v>
      </c>
      <c r="BZ248" t="s">
        <v>74</v>
      </c>
      <c r="CA248" s="544">
        <f>AZ248</f>
        <v>0</v>
      </c>
      <c r="CB248" s="544">
        <f t="shared" si="1290"/>
        <v>0</v>
      </c>
      <c r="CC248" s="544">
        <f t="shared" si="1291"/>
        <v>0</v>
      </c>
      <c r="CD248" s="544">
        <f>BC248</f>
        <v>0</v>
      </c>
      <c r="CE248" s="544">
        <f t="shared" si="1292"/>
        <v>0</v>
      </c>
      <c r="CF248" s="544">
        <f t="shared" si="1293"/>
        <v>0</v>
      </c>
    </row>
    <row r="249" spans="1:84">
      <c r="A249" s="149"/>
      <c r="B249" s="149"/>
      <c r="C249" s="151"/>
      <c r="D249" s="151"/>
      <c r="E249" s="375" t="s">
        <v>85</v>
      </c>
      <c r="F249" s="592">
        <f t="shared" ref="F249" si="1294">SUM(F246:F248)</f>
        <v>21</v>
      </c>
      <c r="G249" s="168">
        <f>SUM(G246:G248)</f>
        <v>0</v>
      </c>
      <c r="H249" s="168">
        <f t="shared" ref="H249" si="1295">SUM(H246:H248)</f>
        <v>0</v>
      </c>
      <c r="I249" s="168">
        <f t="shared" ref="I249" si="1296">SUM(I246:I248)</f>
        <v>0</v>
      </c>
      <c r="J249" s="168">
        <f t="shared" ref="J249" si="1297">SUM(J246:J248)</f>
        <v>0</v>
      </c>
      <c r="K249" s="168">
        <f t="shared" ref="K249" si="1298">SUM(K246:K248)</f>
        <v>0</v>
      </c>
      <c r="L249" s="168">
        <f t="shared" ref="L249" si="1299">SUM(L246:L248)</f>
        <v>0</v>
      </c>
      <c r="M249" s="168">
        <f t="shared" ref="M249" si="1300">SUM(M246:M248)</f>
        <v>0</v>
      </c>
      <c r="N249" s="168">
        <f t="shared" ref="N249" si="1301">SUM(N246:N248)</f>
        <v>0</v>
      </c>
      <c r="O249" s="168">
        <f t="shared" ref="O249" si="1302">SUM(O246:O248)</f>
        <v>0</v>
      </c>
      <c r="P249" s="168">
        <f t="shared" ref="P249" si="1303">SUM(P246:P248)</f>
        <v>0</v>
      </c>
      <c r="Q249" s="168">
        <f t="shared" ref="Q249" si="1304">SUM(Q246:Q248)</f>
        <v>0</v>
      </c>
      <c r="R249" s="168">
        <f t="shared" ref="R249" si="1305">SUM(R246:R248)</f>
        <v>0</v>
      </c>
      <c r="S249" s="502">
        <f t="shared" ref="S249" si="1306">SUM(S246:S248)</f>
        <v>0</v>
      </c>
      <c r="T249" s="168">
        <f t="shared" ref="T249" si="1307">SUM(T246:T248)</f>
        <v>0</v>
      </c>
      <c r="U249" s="168">
        <f t="shared" ref="U249" si="1308">SUM(U246:U248)</f>
        <v>0</v>
      </c>
      <c r="V249" s="168">
        <f t="shared" ref="V249" si="1309">SUM(V246:V248)</f>
        <v>0</v>
      </c>
      <c r="W249" s="168">
        <f t="shared" ref="W249" si="1310">SUM(W246:W248)</f>
        <v>0</v>
      </c>
      <c r="X249" s="168">
        <f t="shared" ref="X249" si="1311">SUM(X246:X248)</f>
        <v>0</v>
      </c>
      <c r="Y249" s="168">
        <f t="shared" ref="Y249" si="1312">SUM(Y246:Y248)</f>
        <v>0</v>
      </c>
      <c r="Z249" s="168">
        <f t="shared" ref="Z249" si="1313">SUM(Z246:Z248)</f>
        <v>0</v>
      </c>
      <c r="AA249" s="168">
        <f t="shared" ref="AA249" si="1314">SUM(AA246:AA248)</f>
        <v>0</v>
      </c>
      <c r="AB249" s="168">
        <f t="shared" ref="AB249" si="1315">SUM(AB246:AB248)</f>
        <v>0</v>
      </c>
      <c r="AC249" s="168">
        <f t="shared" ref="AC249" si="1316">SUM(AC246:AC248)</f>
        <v>0</v>
      </c>
      <c r="AD249" s="168">
        <f t="shared" ref="AD249" si="1317">SUM(AD246:AD248)</f>
        <v>0</v>
      </c>
      <c r="AE249" s="168">
        <f t="shared" ref="AE249" si="1318">SUM(AE246:AE248)</f>
        <v>0</v>
      </c>
      <c r="AF249" s="502">
        <f t="shared" ref="AF249" si="1319">SUM(AF246:AF248)</f>
        <v>0</v>
      </c>
      <c r="AG249" s="168">
        <f t="shared" ref="AG249" si="1320">SUM(AG246:AG248)</f>
        <v>0</v>
      </c>
      <c r="AH249" s="168">
        <f t="shared" ref="AH249" si="1321">SUM(AH246:AH248)</f>
        <v>0</v>
      </c>
      <c r="AI249" s="168">
        <f t="shared" ref="AI249" si="1322">SUM(AI246:AI248)</f>
        <v>0</v>
      </c>
      <c r="AJ249" s="168">
        <f t="shared" ref="AJ249" si="1323">SUM(AJ246:AJ248)</f>
        <v>0</v>
      </c>
      <c r="AK249" s="168">
        <f t="shared" ref="AK249" si="1324">SUM(AK246:AK248)</f>
        <v>0</v>
      </c>
      <c r="AL249" s="168">
        <f t="shared" ref="AL249" si="1325">SUM(AL246:AL248)</f>
        <v>0</v>
      </c>
      <c r="AM249" s="168">
        <f t="shared" ref="AM249" si="1326">SUM(AM246:AM248)</f>
        <v>0</v>
      </c>
      <c r="AN249" s="168">
        <f t="shared" ref="AN249" si="1327">SUM(AN246:AN248)</f>
        <v>0</v>
      </c>
      <c r="AO249" s="168">
        <f t="shared" ref="AO249" si="1328">SUM(AO246:AO248)</f>
        <v>0</v>
      </c>
      <c r="AP249" s="168">
        <f t="shared" ref="AP249" si="1329">SUM(AP246:AP248)</f>
        <v>0</v>
      </c>
      <c r="AQ249" s="168">
        <f t="shared" ref="AQ249" si="1330">SUM(AQ246:AQ248)</f>
        <v>0</v>
      </c>
      <c r="AR249" s="168">
        <f t="shared" ref="AR249" si="1331">SUM(AR246:AR248)</f>
        <v>0</v>
      </c>
      <c r="AS249" s="502">
        <f t="shared" ref="AS249" si="1332">SUM(AS246:AS248)</f>
        <v>0</v>
      </c>
      <c r="AT249" s="168">
        <f t="shared" ref="AT249" si="1333">SUM(AT246:AT248)</f>
        <v>0</v>
      </c>
      <c r="AU249" s="168">
        <f t="shared" ref="AU249" si="1334">SUM(AU246:AU248)</f>
        <v>0</v>
      </c>
      <c r="AV249" s="168">
        <f t="shared" ref="AV249" si="1335">SUM(AV246:AV248)</f>
        <v>0</v>
      </c>
      <c r="AW249" s="569">
        <f t="shared" ref="AW249" si="1336">SUM(AW246:AW248)</f>
        <v>0</v>
      </c>
      <c r="AX249" s="569">
        <f t="shared" ref="AX249" si="1337">SUM(AX246:AX248)</f>
        <v>0</v>
      </c>
      <c r="AY249" s="569">
        <f t="shared" ref="AY249" si="1338">SUM(AY246:AY248)</f>
        <v>0</v>
      </c>
      <c r="AZ249" s="168">
        <f t="shared" ref="AZ249" si="1339">SUM(AZ246:AZ248)</f>
        <v>0</v>
      </c>
      <c r="BA249" s="168">
        <f t="shared" ref="BA249" si="1340">SUM(BA246:BA248)</f>
        <v>0</v>
      </c>
      <c r="BB249" s="168">
        <f t="shared" ref="BB249" si="1341">SUM(BB246:BB248)</f>
        <v>0</v>
      </c>
      <c r="BC249" s="168">
        <f t="shared" ref="BC249" si="1342">SUM(BC246:BC248)</f>
        <v>0</v>
      </c>
      <c r="BD249" s="168">
        <f t="shared" ref="BD249" si="1343">SUM(BD246:BD248)</f>
        <v>0</v>
      </c>
      <c r="BE249" s="168">
        <f t="shared" ref="BE249" si="1344">SUM(BE246:BE248)</f>
        <v>0</v>
      </c>
      <c r="BF249" s="523"/>
      <c r="BG249" s="605">
        <f>SUM(F249,S249,AF249,AS249)</f>
        <v>21</v>
      </c>
      <c r="BH249" s="533">
        <f>SUM(G249,T249,AG249)</f>
        <v>0</v>
      </c>
      <c r="BI249" s="533">
        <f t="shared" si="1276"/>
        <v>0</v>
      </c>
      <c r="BJ249" s="533">
        <f t="shared" si="1277"/>
        <v>0</v>
      </c>
      <c r="BK249" s="533">
        <f t="shared" si="1278"/>
        <v>0</v>
      </c>
      <c r="BL249" s="533">
        <f t="shared" si="1279"/>
        <v>0</v>
      </c>
      <c r="BM249" s="533">
        <f t="shared" si="1280"/>
        <v>0</v>
      </c>
      <c r="BN249" s="533">
        <f>SUM(M249,Z249,AM249)</f>
        <v>0</v>
      </c>
      <c r="BO249" s="533">
        <f t="shared" si="1281"/>
        <v>0</v>
      </c>
      <c r="BP249" s="533">
        <f t="shared" si="1282"/>
        <v>0</v>
      </c>
      <c r="BQ249" s="533">
        <f t="shared" si="1283"/>
        <v>0</v>
      </c>
      <c r="BR249" s="533">
        <f t="shared" si="1284"/>
        <v>0</v>
      </c>
      <c r="BS249" s="533">
        <f t="shared" si="1285"/>
        <v>0</v>
      </c>
      <c r="BT249" s="533">
        <f>AT249</f>
        <v>0</v>
      </c>
      <c r="BU249" s="533">
        <f t="shared" si="1286"/>
        <v>0</v>
      </c>
      <c r="BV249" s="533">
        <f t="shared" si="1287"/>
        <v>0</v>
      </c>
      <c r="BW249" s="536">
        <f>SUM(BH249,BK249,BN249,BQ249,BT249)</f>
        <v>0</v>
      </c>
      <c r="BX249" s="536">
        <f t="shared" si="1288"/>
        <v>0</v>
      </c>
      <c r="BY249" s="536">
        <f t="shared" si="1289"/>
        <v>0</v>
      </c>
      <c r="BZ249" t="s">
        <v>74</v>
      </c>
      <c r="CA249" s="544">
        <f>AZ249</f>
        <v>0</v>
      </c>
      <c r="CB249" s="544">
        <f t="shared" si="1290"/>
        <v>0</v>
      </c>
      <c r="CC249" s="544">
        <f t="shared" si="1291"/>
        <v>0</v>
      </c>
      <c r="CD249" s="544">
        <f>BC249</f>
        <v>0</v>
      </c>
      <c r="CE249" s="544">
        <f t="shared" si="1292"/>
        <v>0</v>
      </c>
      <c r="CF249" s="544">
        <f t="shared" si="1293"/>
        <v>0</v>
      </c>
    </row>
    <row r="250" spans="1:84">
      <c r="A250" s="149"/>
      <c r="B250" s="149"/>
      <c r="C250" s="151"/>
      <c r="D250" s="151"/>
      <c r="E250" s="375"/>
      <c r="F250" s="592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502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502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502"/>
      <c r="AT250" s="168"/>
      <c r="AU250" s="168"/>
      <c r="AV250" s="168"/>
      <c r="AW250" s="569"/>
      <c r="AX250" s="569"/>
      <c r="AY250" s="569"/>
      <c r="AZ250" s="159"/>
      <c r="BA250" s="159"/>
      <c r="BB250" s="159"/>
      <c r="BC250" s="168"/>
      <c r="BD250" s="168"/>
      <c r="BE250" s="168"/>
      <c r="BF250" s="523"/>
    </row>
    <row r="251" spans="1:84" ht="18" customHeight="1">
      <c r="A251" s="149"/>
      <c r="B251" s="149" t="s">
        <v>53</v>
      </c>
      <c r="C251" s="151"/>
      <c r="D251" s="151"/>
      <c r="E251" s="374" t="s">
        <v>45</v>
      </c>
      <c r="F251" s="592"/>
      <c r="G251" s="159"/>
      <c r="H251" s="159"/>
      <c r="I251" s="275"/>
      <c r="J251" s="159"/>
      <c r="K251" s="159"/>
      <c r="L251" s="275"/>
      <c r="M251" s="159"/>
      <c r="N251" s="159"/>
      <c r="O251" s="275"/>
      <c r="P251" s="159"/>
      <c r="Q251" s="159"/>
      <c r="R251" s="275"/>
      <c r="S251" s="500"/>
      <c r="T251" s="275"/>
      <c r="U251" s="275"/>
      <c r="V251" s="275"/>
      <c r="W251" s="275"/>
      <c r="X251" s="275"/>
      <c r="Y251" s="275"/>
      <c r="Z251" s="275"/>
      <c r="AA251" s="275"/>
      <c r="AB251" s="275"/>
      <c r="AC251" s="275"/>
      <c r="AD251" s="275"/>
      <c r="AE251" s="275"/>
      <c r="AF251" s="500"/>
      <c r="AG251" s="275"/>
      <c r="AH251" s="275"/>
      <c r="AI251" s="275"/>
      <c r="AJ251" s="275"/>
      <c r="AK251" s="275"/>
      <c r="AL251" s="275"/>
      <c r="AM251" s="275"/>
      <c r="AN251" s="275"/>
      <c r="AO251" s="275"/>
      <c r="AP251" s="275"/>
      <c r="AQ251" s="275"/>
      <c r="AR251" s="275"/>
      <c r="AS251" s="500"/>
      <c r="AT251" s="275"/>
      <c r="AU251" s="275"/>
      <c r="AV251" s="275"/>
      <c r="AW251" s="567"/>
      <c r="AX251" s="567"/>
      <c r="AY251" s="567"/>
      <c r="AZ251" s="159"/>
      <c r="BA251" s="159"/>
      <c r="BB251" s="159"/>
      <c r="BC251" s="275"/>
      <c r="BD251" s="275"/>
      <c r="BE251" s="275"/>
      <c r="BF251" s="521"/>
    </row>
    <row r="252" spans="1:84">
      <c r="A252" s="149"/>
      <c r="B252" s="151" t="s">
        <v>533</v>
      </c>
      <c r="C252" s="151"/>
      <c r="D252" s="151"/>
      <c r="E252" s="288" t="s">
        <v>77</v>
      </c>
      <c r="F252" s="591">
        <v>8</v>
      </c>
      <c r="G252" s="159"/>
      <c r="H252" s="159"/>
      <c r="I252" s="275">
        <f>SUM(G252:H252)</f>
        <v>0</v>
      </c>
      <c r="J252" s="159"/>
      <c r="K252" s="159"/>
      <c r="L252" s="275">
        <f>SUM(J252:K252)</f>
        <v>0</v>
      </c>
      <c r="M252" s="159"/>
      <c r="N252" s="159"/>
      <c r="O252" s="275">
        <f>SUM(M252:N252)</f>
        <v>0</v>
      </c>
      <c r="P252" s="159"/>
      <c r="Q252" s="159"/>
      <c r="R252" s="275">
        <f>SUM(P252:Q252)</f>
        <v>0</v>
      </c>
      <c r="S252" s="500"/>
      <c r="T252" s="275"/>
      <c r="U252" s="275"/>
      <c r="V252" s="275">
        <f>SUM(T252:U252)</f>
        <v>0</v>
      </c>
      <c r="W252" s="275"/>
      <c r="X252" s="275"/>
      <c r="Y252" s="275">
        <f>SUM(W252:X252)</f>
        <v>0</v>
      </c>
      <c r="Z252" s="275"/>
      <c r="AA252" s="275"/>
      <c r="AB252" s="275">
        <f>SUM(Z252:AA252)</f>
        <v>0</v>
      </c>
      <c r="AC252" s="275"/>
      <c r="AD252" s="275"/>
      <c r="AE252" s="275">
        <f>SUM(AC252:AD252)</f>
        <v>0</v>
      </c>
      <c r="AF252" s="500"/>
      <c r="AG252" s="275"/>
      <c r="AH252" s="275"/>
      <c r="AI252" s="275">
        <f>SUM(AG252:AH252)</f>
        <v>0</v>
      </c>
      <c r="AJ252" s="275"/>
      <c r="AK252" s="275"/>
      <c r="AL252" s="275">
        <f>SUM(AJ252:AK252)</f>
        <v>0</v>
      </c>
      <c r="AM252" s="275"/>
      <c r="AN252" s="275"/>
      <c r="AO252" s="275">
        <f>SUM(AM252:AN252)</f>
        <v>0</v>
      </c>
      <c r="AP252" s="275"/>
      <c r="AQ252" s="275"/>
      <c r="AR252" s="275">
        <f>SUM(AP252:AQ252)</f>
        <v>0</v>
      </c>
      <c r="AS252" s="500"/>
      <c r="AT252" s="275"/>
      <c r="AU252" s="275"/>
      <c r="AV252" s="277">
        <f>SUM(AT252:AU252)</f>
        <v>0</v>
      </c>
      <c r="AW252" s="567">
        <f t="shared" ref="AW252:AW254" si="1345">SUM(G252,J252,M252,P252,T252,W252,Z252,AC252,AG252,AJ252,AM252,AP252,AT252)</f>
        <v>0</v>
      </c>
      <c r="AX252" s="567">
        <f t="shared" ref="AX252:AX254" si="1346">SUM(H252,K252,N252,Q252,U252,X252,AA252,AD252,AH252,AK252,AN252,AQ252,AU252)</f>
        <v>0</v>
      </c>
      <c r="AY252" s="567">
        <f t="shared" ref="AY252:AY254" si="1347">SUM(I252,L252,O252,R252,V252,Y252,AB252,AE252,AI252,AL252,AO252,AR252,AV252)</f>
        <v>0</v>
      </c>
      <c r="AZ252" s="159"/>
      <c r="BA252" s="159"/>
      <c r="BB252" s="275">
        <f>SUM(AZ252:BA252)</f>
        <v>0</v>
      </c>
      <c r="BC252" s="275"/>
      <c r="BD252" s="275"/>
      <c r="BE252" s="275">
        <f>SUM(BC252:BD252)</f>
        <v>0</v>
      </c>
      <c r="BF252" s="521"/>
      <c r="BG252" s="605">
        <f>SUM(F252,S252,AF252,AS252)</f>
        <v>8</v>
      </c>
      <c r="BH252" s="533">
        <f>SUM(G252,T252,AG252)</f>
        <v>0</v>
      </c>
      <c r="BI252" s="533">
        <f t="shared" ref="BI252:BI255" si="1348">SUM(H252,U252,AH252)</f>
        <v>0</v>
      </c>
      <c r="BJ252" s="533">
        <f t="shared" ref="BJ252:BJ255" si="1349">SUM(I252,V252,AI252)</f>
        <v>0</v>
      </c>
      <c r="BK252" s="533">
        <f t="shared" ref="BK252:BK255" si="1350">SUM(J252,W252,AJ252)</f>
        <v>0</v>
      </c>
      <c r="BL252" s="533">
        <f t="shared" ref="BL252:BL255" si="1351">SUM(K252,X252,AK252)</f>
        <v>0</v>
      </c>
      <c r="BM252" s="533">
        <f t="shared" ref="BM252:BM255" si="1352">SUM(L252,Y252,AL252)</f>
        <v>0</v>
      </c>
      <c r="BN252" s="533">
        <f>SUM(M252,Z252,AM252)</f>
        <v>0</v>
      </c>
      <c r="BO252" s="533">
        <f t="shared" ref="BO252:BO255" si="1353">SUM(N252,AA252,AN252)</f>
        <v>0</v>
      </c>
      <c r="BP252" s="533">
        <f t="shared" ref="BP252:BP255" si="1354">SUM(O252,AB252,AO252)</f>
        <v>0</v>
      </c>
      <c r="BQ252" s="533">
        <f t="shared" ref="BQ252:BQ255" si="1355">SUM(P252,AC252,AP252)</f>
        <v>0</v>
      </c>
      <c r="BR252" s="533">
        <f t="shared" ref="BR252:BR255" si="1356">SUM(Q252,AD252,AQ252)</f>
        <v>0</v>
      </c>
      <c r="BS252" s="533">
        <f t="shared" ref="BS252:BS255" si="1357">SUM(R252,AE252,AR252)</f>
        <v>0</v>
      </c>
      <c r="BT252" s="533">
        <f>AT252</f>
        <v>0</v>
      </c>
      <c r="BU252" s="533">
        <f t="shared" ref="BU252:BU255" si="1358">AU252</f>
        <v>0</v>
      </c>
      <c r="BV252" s="533">
        <f t="shared" ref="BV252:BV255" si="1359">AV252</f>
        <v>0</v>
      </c>
      <c r="BW252" s="536">
        <f>SUM(BH252,BK252,BN252,BQ252,BT252)</f>
        <v>0</v>
      </c>
      <c r="BX252" s="536">
        <f t="shared" ref="BX252:BX255" si="1360">SUM(BI252,BL252,BO252,BR252,BU252)</f>
        <v>0</v>
      </c>
      <c r="BY252" s="536">
        <f t="shared" ref="BY252:BY255" si="1361">SUM(BJ252,BM252,BP252,BS252,BV252)</f>
        <v>0</v>
      </c>
      <c r="BZ252" t="s">
        <v>74</v>
      </c>
      <c r="CA252" s="544">
        <f>AZ252</f>
        <v>0</v>
      </c>
      <c r="CB252" s="544">
        <f t="shared" ref="CB252:CB255" si="1362">BA252</f>
        <v>0</v>
      </c>
      <c r="CC252" s="544">
        <f t="shared" ref="CC252:CC255" si="1363">BB252</f>
        <v>0</v>
      </c>
      <c r="CD252" s="544">
        <f>BC252</f>
        <v>0</v>
      </c>
      <c r="CE252" s="544">
        <f t="shared" ref="CE252:CE255" si="1364">BD252</f>
        <v>0</v>
      </c>
      <c r="CF252" s="544">
        <f t="shared" ref="CF252:CF255" si="1365">BE252</f>
        <v>0</v>
      </c>
    </row>
    <row r="253" spans="1:84">
      <c r="A253" s="149"/>
      <c r="B253" s="149"/>
      <c r="C253" s="151"/>
      <c r="D253" s="151"/>
      <c r="E253" s="288" t="s">
        <v>78</v>
      </c>
      <c r="F253" s="591">
        <v>8</v>
      </c>
      <c r="G253" s="159"/>
      <c r="H253" s="159"/>
      <c r="I253" s="275">
        <f>SUM(G253:H253)</f>
        <v>0</v>
      </c>
      <c r="J253" s="159"/>
      <c r="K253" s="159"/>
      <c r="L253" s="275">
        <f>SUM(J253:K253)</f>
        <v>0</v>
      </c>
      <c r="M253" s="159"/>
      <c r="N253" s="159"/>
      <c r="O253" s="275">
        <f>SUM(M253:N253)</f>
        <v>0</v>
      </c>
      <c r="P253" s="159"/>
      <c r="Q253" s="159"/>
      <c r="R253" s="275">
        <f>SUM(P253:Q253)</f>
        <v>0</v>
      </c>
      <c r="S253" s="500"/>
      <c r="T253" s="275"/>
      <c r="U253" s="275"/>
      <c r="V253" s="275">
        <f>SUM(T253:U253)</f>
        <v>0</v>
      </c>
      <c r="W253" s="275"/>
      <c r="X253" s="275"/>
      <c r="Y253" s="275">
        <f>SUM(W253:X253)</f>
        <v>0</v>
      </c>
      <c r="Z253" s="275"/>
      <c r="AA253" s="275"/>
      <c r="AB253" s="275">
        <f>SUM(Z253:AA253)</f>
        <v>0</v>
      </c>
      <c r="AC253" s="275"/>
      <c r="AD253" s="275"/>
      <c r="AE253" s="275">
        <f>SUM(AC253:AD253)</f>
        <v>0</v>
      </c>
      <c r="AF253" s="500"/>
      <c r="AG253" s="275"/>
      <c r="AH253" s="275"/>
      <c r="AI253" s="275">
        <f>SUM(AG253:AH253)</f>
        <v>0</v>
      </c>
      <c r="AJ253" s="275"/>
      <c r="AK253" s="275"/>
      <c r="AL253" s="275">
        <f>SUM(AJ253:AK253)</f>
        <v>0</v>
      </c>
      <c r="AM253" s="275"/>
      <c r="AN253" s="275"/>
      <c r="AO253" s="275">
        <f>SUM(AM253:AN253)</f>
        <v>0</v>
      </c>
      <c r="AP253" s="275"/>
      <c r="AQ253" s="275"/>
      <c r="AR253" s="275">
        <f>SUM(AP253:AQ253)</f>
        <v>0</v>
      </c>
      <c r="AS253" s="500"/>
      <c r="AT253" s="275"/>
      <c r="AU253" s="275"/>
      <c r="AV253" s="277">
        <f>SUM(AT253:AU253)</f>
        <v>0</v>
      </c>
      <c r="AW253" s="567">
        <f t="shared" si="1345"/>
        <v>0</v>
      </c>
      <c r="AX253" s="567">
        <f t="shared" si="1346"/>
        <v>0</v>
      </c>
      <c r="AY253" s="567">
        <f t="shared" si="1347"/>
        <v>0</v>
      </c>
      <c r="AZ253" s="159"/>
      <c r="BA253" s="159"/>
      <c r="BB253" s="275">
        <f>SUM(AZ253:BA253)</f>
        <v>0</v>
      </c>
      <c r="BC253" s="275"/>
      <c r="BD253" s="275"/>
      <c r="BE253" s="275">
        <f>SUM(BC253:BD253)</f>
        <v>0</v>
      </c>
      <c r="BF253" s="521"/>
      <c r="BG253" s="605">
        <f>SUM(F253,S253,AF253,AS253)</f>
        <v>8</v>
      </c>
      <c r="BH253" s="533">
        <f>SUM(G253,T253,AG253)</f>
        <v>0</v>
      </c>
      <c r="BI253" s="533">
        <f t="shared" si="1348"/>
        <v>0</v>
      </c>
      <c r="BJ253" s="533">
        <f t="shared" si="1349"/>
        <v>0</v>
      </c>
      <c r="BK253" s="533">
        <f t="shared" si="1350"/>
        <v>0</v>
      </c>
      <c r="BL253" s="533">
        <f t="shared" si="1351"/>
        <v>0</v>
      </c>
      <c r="BM253" s="533">
        <f t="shared" si="1352"/>
        <v>0</v>
      </c>
      <c r="BN253" s="533">
        <f>SUM(M253,Z253,AM253)</f>
        <v>0</v>
      </c>
      <c r="BO253" s="533">
        <f t="shared" si="1353"/>
        <v>0</v>
      </c>
      <c r="BP253" s="533">
        <f t="shared" si="1354"/>
        <v>0</v>
      </c>
      <c r="BQ253" s="533">
        <f t="shared" si="1355"/>
        <v>0</v>
      </c>
      <c r="BR253" s="533">
        <f t="shared" si="1356"/>
        <v>0</v>
      </c>
      <c r="BS253" s="533">
        <f t="shared" si="1357"/>
        <v>0</v>
      </c>
      <c r="BT253" s="533">
        <f>AT253</f>
        <v>0</v>
      </c>
      <c r="BU253" s="533">
        <f t="shared" si="1358"/>
        <v>0</v>
      </c>
      <c r="BV253" s="533">
        <f t="shared" si="1359"/>
        <v>0</v>
      </c>
      <c r="BW253" s="536">
        <f>SUM(BH253,BK253,BN253,BQ253,BT253)</f>
        <v>0</v>
      </c>
      <c r="BX253" s="536">
        <f t="shared" si="1360"/>
        <v>0</v>
      </c>
      <c r="BY253" s="536">
        <f t="shared" si="1361"/>
        <v>0</v>
      </c>
      <c r="BZ253" t="s">
        <v>74</v>
      </c>
      <c r="CA253" s="544">
        <f>AZ253</f>
        <v>0</v>
      </c>
      <c r="CB253" s="544">
        <f t="shared" si="1362"/>
        <v>0</v>
      </c>
      <c r="CC253" s="544">
        <f t="shared" si="1363"/>
        <v>0</v>
      </c>
      <c r="CD253" s="544">
        <f>BC253</f>
        <v>0</v>
      </c>
      <c r="CE253" s="544">
        <f t="shared" si="1364"/>
        <v>0</v>
      </c>
      <c r="CF253" s="544">
        <f t="shared" si="1365"/>
        <v>0</v>
      </c>
    </row>
    <row r="254" spans="1:84">
      <c r="A254" s="149"/>
      <c r="B254" s="149"/>
      <c r="C254" s="151"/>
      <c r="D254" s="151"/>
      <c r="E254" s="288" t="s">
        <v>79</v>
      </c>
      <c r="F254" s="591">
        <v>8</v>
      </c>
      <c r="G254" s="159"/>
      <c r="H254" s="159"/>
      <c r="I254" s="275">
        <f>SUM(G254:H254)</f>
        <v>0</v>
      </c>
      <c r="J254" s="159"/>
      <c r="K254" s="159"/>
      <c r="L254" s="275">
        <f>SUM(J254:K254)</f>
        <v>0</v>
      </c>
      <c r="M254" s="159"/>
      <c r="N254" s="159"/>
      <c r="O254" s="275">
        <f>SUM(M254:N254)</f>
        <v>0</v>
      </c>
      <c r="P254" s="159"/>
      <c r="Q254" s="159"/>
      <c r="R254" s="275">
        <f>SUM(P254:Q254)</f>
        <v>0</v>
      </c>
      <c r="S254" s="500"/>
      <c r="T254" s="275"/>
      <c r="U254" s="275"/>
      <c r="V254" s="275">
        <f>SUM(T254:U254)</f>
        <v>0</v>
      </c>
      <c r="W254" s="275"/>
      <c r="X254" s="275"/>
      <c r="Y254" s="275">
        <f>SUM(W254:X254)</f>
        <v>0</v>
      </c>
      <c r="Z254" s="275"/>
      <c r="AA254" s="275"/>
      <c r="AB254" s="275">
        <f>SUM(Z254:AA254)</f>
        <v>0</v>
      </c>
      <c r="AC254" s="275"/>
      <c r="AD254" s="275"/>
      <c r="AE254" s="275">
        <f>SUM(AC254:AD254)</f>
        <v>0</v>
      </c>
      <c r="AF254" s="500"/>
      <c r="AG254" s="275"/>
      <c r="AH254" s="275"/>
      <c r="AI254" s="275">
        <f>SUM(AG254:AH254)</f>
        <v>0</v>
      </c>
      <c r="AJ254" s="275"/>
      <c r="AK254" s="275"/>
      <c r="AL254" s="275">
        <f>SUM(AJ254:AK254)</f>
        <v>0</v>
      </c>
      <c r="AM254" s="275"/>
      <c r="AN254" s="275"/>
      <c r="AO254" s="275">
        <f>SUM(AM254:AN254)</f>
        <v>0</v>
      </c>
      <c r="AP254" s="275"/>
      <c r="AQ254" s="275"/>
      <c r="AR254" s="275">
        <f>SUM(AP254:AQ254)</f>
        <v>0</v>
      </c>
      <c r="AS254" s="500"/>
      <c r="AT254" s="275"/>
      <c r="AU254" s="275"/>
      <c r="AV254" s="277">
        <f>SUM(AT254:AU254)</f>
        <v>0</v>
      </c>
      <c r="AW254" s="567">
        <f t="shared" si="1345"/>
        <v>0</v>
      </c>
      <c r="AX254" s="567">
        <f t="shared" si="1346"/>
        <v>0</v>
      </c>
      <c r="AY254" s="567">
        <f t="shared" si="1347"/>
        <v>0</v>
      </c>
      <c r="AZ254" s="159"/>
      <c r="BA254" s="159"/>
      <c r="BB254" s="275">
        <f>SUM(AZ254:BA254)</f>
        <v>0</v>
      </c>
      <c r="BC254" s="275"/>
      <c r="BD254" s="275"/>
      <c r="BE254" s="275">
        <f>SUM(BC254:BD254)</f>
        <v>0</v>
      </c>
      <c r="BF254" s="521"/>
      <c r="BG254" s="605">
        <f>SUM(F254,S254,AF254,AS254)</f>
        <v>8</v>
      </c>
      <c r="BH254" s="533">
        <f>SUM(G254,T254,AG254)</f>
        <v>0</v>
      </c>
      <c r="BI254" s="533">
        <f t="shared" si="1348"/>
        <v>0</v>
      </c>
      <c r="BJ254" s="533">
        <f t="shared" si="1349"/>
        <v>0</v>
      </c>
      <c r="BK254" s="533">
        <f t="shared" si="1350"/>
        <v>0</v>
      </c>
      <c r="BL254" s="533">
        <f t="shared" si="1351"/>
        <v>0</v>
      </c>
      <c r="BM254" s="533">
        <f t="shared" si="1352"/>
        <v>0</v>
      </c>
      <c r="BN254" s="533">
        <f>SUM(M254,Z254,AM254)</f>
        <v>0</v>
      </c>
      <c r="BO254" s="533">
        <f t="shared" si="1353"/>
        <v>0</v>
      </c>
      <c r="BP254" s="533">
        <f t="shared" si="1354"/>
        <v>0</v>
      </c>
      <c r="BQ254" s="533">
        <f t="shared" si="1355"/>
        <v>0</v>
      </c>
      <c r="BR254" s="533">
        <f t="shared" si="1356"/>
        <v>0</v>
      </c>
      <c r="BS254" s="533">
        <f t="shared" si="1357"/>
        <v>0</v>
      </c>
      <c r="BT254" s="533">
        <f>AT254</f>
        <v>0</v>
      </c>
      <c r="BU254" s="533">
        <f t="shared" si="1358"/>
        <v>0</v>
      </c>
      <c r="BV254" s="533">
        <f t="shared" si="1359"/>
        <v>0</v>
      </c>
      <c r="BW254" s="536">
        <f>SUM(BH254,BK254,BN254,BQ254,BT254)</f>
        <v>0</v>
      </c>
      <c r="BX254" s="536">
        <f t="shared" si="1360"/>
        <v>0</v>
      </c>
      <c r="BY254" s="536">
        <f t="shared" si="1361"/>
        <v>0</v>
      </c>
      <c r="BZ254" t="s">
        <v>74</v>
      </c>
      <c r="CA254" s="544">
        <f>AZ254</f>
        <v>0</v>
      </c>
      <c r="CB254" s="544">
        <f t="shared" si="1362"/>
        <v>0</v>
      </c>
      <c r="CC254" s="544">
        <f t="shared" si="1363"/>
        <v>0</v>
      </c>
      <c r="CD254" s="544">
        <f>BC254</f>
        <v>0</v>
      </c>
      <c r="CE254" s="544">
        <f t="shared" si="1364"/>
        <v>0</v>
      </c>
      <c r="CF254" s="544">
        <f t="shared" si="1365"/>
        <v>0</v>
      </c>
    </row>
    <row r="255" spans="1:84">
      <c r="A255" s="149"/>
      <c r="B255" s="149"/>
      <c r="C255" s="151"/>
      <c r="D255" s="151"/>
      <c r="E255" s="375" t="s">
        <v>85</v>
      </c>
      <c r="F255" s="592">
        <f t="shared" ref="F255" si="1366">SUM(F252:F254)</f>
        <v>24</v>
      </c>
      <c r="G255" s="168">
        <f>SUM(G252:G254)</f>
        <v>0</v>
      </c>
      <c r="H255" s="168">
        <f t="shared" ref="H255" si="1367">SUM(H252:H254)</f>
        <v>0</v>
      </c>
      <c r="I255" s="168">
        <f t="shared" ref="I255" si="1368">SUM(I252:I254)</f>
        <v>0</v>
      </c>
      <c r="J255" s="168">
        <f t="shared" ref="J255" si="1369">SUM(J252:J254)</f>
        <v>0</v>
      </c>
      <c r="K255" s="168">
        <f t="shared" ref="K255" si="1370">SUM(K252:K254)</f>
        <v>0</v>
      </c>
      <c r="L255" s="168">
        <f t="shared" ref="L255" si="1371">SUM(L252:L254)</f>
        <v>0</v>
      </c>
      <c r="M255" s="168">
        <f t="shared" ref="M255" si="1372">SUM(M252:M254)</f>
        <v>0</v>
      </c>
      <c r="N255" s="168">
        <f t="shared" ref="N255" si="1373">SUM(N252:N254)</f>
        <v>0</v>
      </c>
      <c r="O255" s="168">
        <f t="shared" ref="O255" si="1374">SUM(O252:O254)</f>
        <v>0</v>
      </c>
      <c r="P255" s="168">
        <f t="shared" ref="P255" si="1375">SUM(P252:P254)</f>
        <v>0</v>
      </c>
      <c r="Q255" s="168">
        <f t="shared" ref="Q255" si="1376">SUM(Q252:Q254)</f>
        <v>0</v>
      </c>
      <c r="R255" s="168">
        <f t="shared" ref="R255" si="1377">SUM(R252:R254)</f>
        <v>0</v>
      </c>
      <c r="S255" s="502">
        <f t="shared" ref="S255" si="1378">SUM(S252:S254)</f>
        <v>0</v>
      </c>
      <c r="T255" s="168">
        <f t="shared" ref="T255" si="1379">SUM(T252:T254)</f>
        <v>0</v>
      </c>
      <c r="U255" s="168">
        <f t="shared" ref="U255" si="1380">SUM(U252:U254)</f>
        <v>0</v>
      </c>
      <c r="V255" s="168">
        <f t="shared" ref="V255" si="1381">SUM(V252:V254)</f>
        <v>0</v>
      </c>
      <c r="W255" s="168">
        <f t="shared" ref="W255" si="1382">SUM(W252:W254)</f>
        <v>0</v>
      </c>
      <c r="X255" s="168">
        <f t="shared" ref="X255" si="1383">SUM(X252:X254)</f>
        <v>0</v>
      </c>
      <c r="Y255" s="168">
        <f t="shared" ref="Y255" si="1384">SUM(Y252:Y254)</f>
        <v>0</v>
      </c>
      <c r="Z255" s="168">
        <f t="shared" ref="Z255" si="1385">SUM(Z252:Z254)</f>
        <v>0</v>
      </c>
      <c r="AA255" s="168">
        <f t="shared" ref="AA255" si="1386">SUM(AA252:AA254)</f>
        <v>0</v>
      </c>
      <c r="AB255" s="168">
        <f t="shared" ref="AB255" si="1387">SUM(AB252:AB254)</f>
        <v>0</v>
      </c>
      <c r="AC255" s="168">
        <f t="shared" ref="AC255" si="1388">SUM(AC252:AC254)</f>
        <v>0</v>
      </c>
      <c r="AD255" s="168">
        <f t="shared" ref="AD255" si="1389">SUM(AD252:AD254)</f>
        <v>0</v>
      </c>
      <c r="AE255" s="168">
        <f t="shared" ref="AE255" si="1390">SUM(AE252:AE254)</f>
        <v>0</v>
      </c>
      <c r="AF255" s="502">
        <f t="shared" ref="AF255" si="1391">SUM(AF252:AF254)</f>
        <v>0</v>
      </c>
      <c r="AG255" s="168">
        <f t="shared" ref="AG255" si="1392">SUM(AG252:AG254)</f>
        <v>0</v>
      </c>
      <c r="AH255" s="168">
        <f t="shared" ref="AH255" si="1393">SUM(AH252:AH254)</f>
        <v>0</v>
      </c>
      <c r="AI255" s="168">
        <f t="shared" ref="AI255" si="1394">SUM(AI252:AI254)</f>
        <v>0</v>
      </c>
      <c r="AJ255" s="168">
        <f t="shared" ref="AJ255" si="1395">SUM(AJ252:AJ254)</f>
        <v>0</v>
      </c>
      <c r="AK255" s="168">
        <f t="shared" ref="AK255" si="1396">SUM(AK252:AK254)</f>
        <v>0</v>
      </c>
      <c r="AL255" s="168">
        <f t="shared" ref="AL255" si="1397">SUM(AL252:AL254)</f>
        <v>0</v>
      </c>
      <c r="AM255" s="168">
        <f t="shared" ref="AM255" si="1398">SUM(AM252:AM254)</f>
        <v>0</v>
      </c>
      <c r="AN255" s="168">
        <f t="shared" ref="AN255" si="1399">SUM(AN252:AN254)</f>
        <v>0</v>
      </c>
      <c r="AO255" s="168">
        <f t="shared" ref="AO255" si="1400">SUM(AO252:AO254)</f>
        <v>0</v>
      </c>
      <c r="AP255" s="168">
        <f t="shared" ref="AP255" si="1401">SUM(AP252:AP254)</f>
        <v>0</v>
      </c>
      <c r="AQ255" s="168">
        <f t="shared" ref="AQ255" si="1402">SUM(AQ252:AQ254)</f>
        <v>0</v>
      </c>
      <c r="AR255" s="168">
        <f t="shared" ref="AR255" si="1403">SUM(AR252:AR254)</f>
        <v>0</v>
      </c>
      <c r="AS255" s="502">
        <f t="shared" ref="AS255" si="1404">SUM(AS252:AS254)</f>
        <v>0</v>
      </c>
      <c r="AT255" s="168">
        <f t="shared" ref="AT255" si="1405">SUM(AT252:AT254)</f>
        <v>0</v>
      </c>
      <c r="AU255" s="168">
        <f t="shared" ref="AU255" si="1406">SUM(AU252:AU254)</f>
        <v>0</v>
      </c>
      <c r="AV255" s="168">
        <f t="shared" ref="AV255" si="1407">SUM(AV252:AV254)</f>
        <v>0</v>
      </c>
      <c r="AW255" s="569">
        <f t="shared" ref="AW255" si="1408">SUM(AW252:AW254)</f>
        <v>0</v>
      </c>
      <c r="AX255" s="569">
        <f t="shared" ref="AX255" si="1409">SUM(AX252:AX254)</f>
        <v>0</v>
      </c>
      <c r="AY255" s="569">
        <f t="shared" ref="AY255" si="1410">SUM(AY252:AY254)</f>
        <v>0</v>
      </c>
      <c r="AZ255" s="168">
        <f t="shared" ref="AZ255" si="1411">SUM(AZ252:AZ254)</f>
        <v>0</v>
      </c>
      <c r="BA255" s="168">
        <f t="shared" ref="BA255" si="1412">SUM(BA252:BA254)</f>
        <v>0</v>
      </c>
      <c r="BB255" s="168">
        <f t="shared" ref="BB255" si="1413">SUM(BB252:BB254)</f>
        <v>0</v>
      </c>
      <c r="BC255" s="168">
        <f t="shared" ref="BC255" si="1414">SUM(BC252:BC254)</f>
        <v>0</v>
      </c>
      <c r="BD255" s="168">
        <f t="shared" ref="BD255" si="1415">SUM(BD252:BD254)</f>
        <v>0</v>
      </c>
      <c r="BE255" s="168">
        <f t="shared" ref="BE255" si="1416">SUM(BE252:BE254)</f>
        <v>0</v>
      </c>
      <c r="BF255" s="523"/>
      <c r="BG255" s="605">
        <f>SUM(F255,S255,AF255,AS255)</f>
        <v>24</v>
      </c>
      <c r="BH255" s="533">
        <f>SUM(G255,T255,AG255)</f>
        <v>0</v>
      </c>
      <c r="BI255" s="533">
        <f t="shared" si="1348"/>
        <v>0</v>
      </c>
      <c r="BJ255" s="533">
        <f t="shared" si="1349"/>
        <v>0</v>
      </c>
      <c r="BK255" s="533">
        <f t="shared" si="1350"/>
        <v>0</v>
      </c>
      <c r="BL255" s="533">
        <f t="shared" si="1351"/>
        <v>0</v>
      </c>
      <c r="BM255" s="533">
        <f t="shared" si="1352"/>
        <v>0</v>
      </c>
      <c r="BN255" s="533">
        <f>SUM(M255,Z255,AM255)</f>
        <v>0</v>
      </c>
      <c r="BO255" s="533">
        <f t="shared" si="1353"/>
        <v>0</v>
      </c>
      <c r="BP255" s="533">
        <f t="shared" si="1354"/>
        <v>0</v>
      </c>
      <c r="BQ255" s="533">
        <f t="shared" si="1355"/>
        <v>0</v>
      </c>
      <c r="BR255" s="533">
        <f t="shared" si="1356"/>
        <v>0</v>
      </c>
      <c r="BS255" s="533">
        <f t="shared" si="1357"/>
        <v>0</v>
      </c>
      <c r="BT255" s="533">
        <f>AT255</f>
        <v>0</v>
      </c>
      <c r="BU255" s="533">
        <f t="shared" si="1358"/>
        <v>0</v>
      </c>
      <c r="BV255" s="533">
        <f t="shared" si="1359"/>
        <v>0</v>
      </c>
      <c r="BW255" s="536">
        <f>SUM(BH255,BK255,BN255,BQ255,BT255)</f>
        <v>0</v>
      </c>
      <c r="BX255" s="536">
        <f t="shared" si="1360"/>
        <v>0</v>
      </c>
      <c r="BY255" s="536">
        <f t="shared" si="1361"/>
        <v>0</v>
      </c>
      <c r="BZ255" t="s">
        <v>74</v>
      </c>
      <c r="CA255" s="544">
        <f>AZ255</f>
        <v>0</v>
      </c>
      <c r="CB255" s="544">
        <f t="shared" si="1362"/>
        <v>0</v>
      </c>
      <c r="CC255" s="544">
        <f t="shared" si="1363"/>
        <v>0</v>
      </c>
      <c r="CD255" s="544">
        <f>BC255</f>
        <v>0</v>
      </c>
      <c r="CE255" s="544">
        <f t="shared" si="1364"/>
        <v>0</v>
      </c>
      <c r="CF255" s="544">
        <f t="shared" si="1365"/>
        <v>0</v>
      </c>
    </row>
    <row r="256" spans="1:84">
      <c r="A256" s="149"/>
      <c r="B256" s="149"/>
      <c r="C256" s="151"/>
      <c r="D256" s="151"/>
      <c r="E256" s="375"/>
      <c r="F256" s="592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502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502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502"/>
      <c r="AT256" s="168"/>
      <c r="AU256" s="168"/>
      <c r="AV256" s="168"/>
      <c r="AW256" s="569"/>
      <c r="AX256" s="569"/>
      <c r="AY256" s="569"/>
      <c r="AZ256" s="159"/>
      <c r="BA256" s="159"/>
      <c r="BB256" s="159"/>
      <c r="BC256" s="168"/>
      <c r="BD256" s="168"/>
      <c r="BE256" s="168"/>
      <c r="BF256" s="523"/>
    </row>
    <row r="257" spans="1:84">
      <c r="A257" s="149"/>
      <c r="B257" s="149"/>
      <c r="C257" s="151"/>
      <c r="D257" s="151"/>
      <c r="E257" s="375"/>
      <c r="F257" s="592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502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502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502"/>
      <c r="AT257" s="168"/>
      <c r="AU257" s="168"/>
      <c r="AV257" s="168"/>
      <c r="AW257" s="569"/>
      <c r="AX257" s="569"/>
      <c r="AY257" s="569"/>
      <c r="AZ257" s="159"/>
      <c r="BA257" s="159"/>
      <c r="BB257" s="159"/>
      <c r="BC257" s="168"/>
      <c r="BD257" s="168"/>
      <c r="BE257" s="168"/>
      <c r="BF257" s="523"/>
    </row>
    <row r="258" spans="1:84" ht="18" customHeight="1">
      <c r="A258" s="149"/>
      <c r="B258" s="149" t="s">
        <v>51</v>
      </c>
      <c r="C258" s="151"/>
      <c r="D258" s="151"/>
      <c r="E258" s="374" t="s">
        <v>45</v>
      </c>
      <c r="F258" s="592"/>
      <c r="G258" s="159"/>
      <c r="H258" s="159"/>
      <c r="I258" s="275"/>
      <c r="J258" s="159"/>
      <c r="K258" s="159"/>
      <c r="L258" s="275"/>
      <c r="M258" s="159"/>
      <c r="N258" s="159"/>
      <c r="O258" s="275"/>
      <c r="P258" s="159"/>
      <c r="Q258" s="159"/>
      <c r="R258" s="275"/>
      <c r="S258" s="500"/>
      <c r="T258" s="275"/>
      <c r="U258" s="275"/>
      <c r="V258" s="275"/>
      <c r="W258" s="275"/>
      <c r="X258" s="275"/>
      <c r="Y258" s="275"/>
      <c r="Z258" s="275"/>
      <c r="AA258" s="275"/>
      <c r="AB258" s="275"/>
      <c r="AC258" s="275"/>
      <c r="AD258" s="275"/>
      <c r="AE258" s="275"/>
      <c r="AF258" s="500"/>
      <c r="AG258" s="275"/>
      <c r="AH258" s="275"/>
      <c r="AI258" s="275"/>
      <c r="AJ258" s="275"/>
      <c r="AK258" s="275"/>
      <c r="AL258" s="275"/>
      <c r="AM258" s="275"/>
      <c r="AN258" s="275"/>
      <c r="AO258" s="275"/>
      <c r="AP258" s="275"/>
      <c r="AQ258" s="275"/>
      <c r="AR258" s="275"/>
      <c r="AS258" s="500"/>
      <c r="AT258" s="275"/>
      <c r="AU258" s="275"/>
      <c r="AV258" s="275"/>
      <c r="AW258" s="567"/>
      <c r="AX258" s="567"/>
      <c r="AY258" s="567"/>
      <c r="AZ258" s="159"/>
      <c r="BA258" s="159"/>
      <c r="BB258" s="159"/>
      <c r="BC258" s="275"/>
      <c r="BD258" s="275"/>
      <c r="BE258" s="275"/>
      <c r="BF258" s="521"/>
    </row>
    <row r="259" spans="1:84">
      <c r="A259" s="149"/>
      <c r="B259" s="151" t="s">
        <v>533</v>
      </c>
      <c r="C259" s="151"/>
      <c r="D259" s="151"/>
      <c r="E259" s="288" t="s">
        <v>77</v>
      </c>
      <c r="F259" s="591">
        <v>9</v>
      </c>
      <c r="G259" s="159"/>
      <c r="H259" s="159"/>
      <c r="I259" s="275">
        <f>SUM(G259:H259)</f>
        <v>0</v>
      </c>
      <c r="J259" s="159"/>
      <c r="K259" s="159"/>
      <c r="L259" s="275">
        <f>SUM(J259:K259)</f>
        <v>0</v>
      </c>
      <c r="M259" s="159"/>
      <c r="N259" s="159"/>
      <c r="O259" s="275">
        <f>SUM(M259:N259)</f>
        <v>0</v>
      </c>
      <c r="P259" s="159"/>
      <c r="Q259" s="159"/>
      <c r="R259" s="275">
        <f>SUM(P259:Q259)</f>
        <v>0</v>
      </c>
      <c r="S259" s="500"/>
      <c r="T259" s="275"/>
      <c r="U259" s="275"/>
      <c r="V259" s="275">
        <f>SUM(T259:U259)</f>
        <v>0</v>
      </c>
      <c r="W259" s="275"/>
      <c r="X259" s="275"/>
      <c r="Y259" s="275">
        <f>SUM(W259:X259)</f>
        <v>0</v>
      </c>
      <c r="Z259" s="275"/>
      <c r="AA259" s="275"/>
      <c r="AB259" s="275">
        <f>SUM(Z259:AA259)</f>
        <v>0</v>
      </c>
      <c r="AC259" s="275"/>
      <c r="AD259" s="275"/>
      <c r="AE259" s="275">
        <f>SUM(AC259:AD259)</f>
        <v>0</v>
      </c>
      <c r="AF259" s="500"/>
      <c r="AG259" s="275"/>
      <c r="AH259" s="275"/>
      <c r="AI259" s="275">
        <f>SUM(AG259:AH259)</f>
        <v>0</v>
      </c>
      <c r="AJ259" s="275"/>
      <c r="AK259" s="275"/>
      <c r="AL259" s="275">
        <f>SUM(AJ259:AK259)</f>
        <v>0</v>
      </c>
      <c r="AM259" s="275"/>
      <c r="AN259" s="275"/>
      <c r="AO259" s="275">
        <f>SUM(AM259:AN259)</f>
        <v>0</v>
      </c>
      <c r="AP259" s="275"/>
      <c r="AQ259" s="275"/>
      <c r="AR259" s="275">
        <f>SUM(AP259:AQ259)</f>
        <v>0</v>
      </c>
      <c r="AS259" s="500"/>
      <c r="AT259" s="275"/>
      <c r="AU259" s="275"/>
      <c r="AV259" s="277">
        <f>SUM(AT259:AU259)</f>
        <v>0</v>
      </c>
      <c r="AW259" s="567">
        <f t="shared" ref="AW259:AW261" si="1417">SUM(G259,J259,M259,P259,T259,W259,Z259,AC259,AG259,AJ259,AM259,AP259,AT259)</f>
        <v>0</v>
      </c>
      <c r="AX259" s="567">
        <f t="shared" ref="AX259:AX261" si="1418">SUM(H259,K259,N259,Q259,U259,X259,AA259,AD259,AH259,AK259,AN259,AQ259,AU259)</f>
        <v>0</v>
      </c>
      <c r="AY259" s="567">
        <f t="shared" ref="AY259:AY261" si="1419">SUM(I259,L259,O259,R259,V259,Y259,AB259,AE259,AI259,AL259,AO259,AR259,AV259)</f>
        <v>0</v>
      </c>
      <c r="AZ259" s="159"/>
      <c r="BA259" s="159"/>
      <c r="BB259" s="275">
        <f>SUM(AZ259:BA259)</f>
        <v>0</v>
      </c>
      <c r="BC259" s="275"/>
      <c r="BD259" s="275"/>
      <c r="BE259" s="275">
        <f>SUM(BC259:BD259)</f>
        <v>0</v>
      </c>
      <c r="BF259" s="521"/>
      <c r="BG259" s="605">
        <f>SUM(F259,S259,AF259,AS259)</f>
        <v>9</v>
      </c>
      <c r="BH259" s="533">
        <f>SUM(G259,T259,AG259)</f>
        <v>0</v>
      </c>
      <c r="BI259" s="533">
        <f t="shared" ref="BI259:BI262" si="1420">SUM(H259,U259,AH259)</f>
        <v>0</v>
      </c>
      <c r="BJ259" s="533">
        <f t="shared" ref="BJ259:BJ262" si="1421">SUM(I259,V259,AI259)</f>
        <v>0</v>
      </c>
      <c r="BK259" s="533">
        <f t="shared" ref="BK259:BK262" si="1422">SUM(J259,W259,AJ259)</f>
        <v>0</v>
      </c>
      <c r="BL259" s="533">
        <f t="shared" ref="BL259:BL262" si="1423">SUM(K259,X259,AK259)</f>
        <v>0</v>
      </c>
      <c r="BM259" s="533">
        <f t="shared" ref="BM259:BM262" si="1424">SUM(L259,Y259,AL259)</f>
        <v>0</v>
      </c>
      <c r="BN259" s="533">
        <f>SUM(M259,Z259,AM259)</f>
        <v>0</v>
      </c>
      <c r="BO259" s="533">
        <f t="shared" ref="BO259:BO262" si="1425">SUM(N259,AA259,AN259)</f>
        <v>0</v>
      </c>
      <c r="BP259" s="533">
        <f t="shared" ref="BP259:BP262" si="1426">SUM(O259,AB259,AO259)</f>
        <v>0</v>
      </c>
      <c r="BQ259" s="533">
        <f t="shared" ref="BQ259:BQ262" si="1427">SUM(P259,AC259,AP259)</f>
        <v>0</v>
      </c>
      <c r="BR259" s="533">
        <f t="shared" ref="BR259:BR262" si="1428">SUM(Q259,AD259,AQ259)</f>
        <v>0</v>
      </c>
      <c r="BS259" s="533">
        <f t="shared" ref="BS259:BS262" si="1429">SUM(R259,AE259,AR259)</f>
        <v>0</v>
      </c>
      <c r="BT259" s="533">
        <f>AT259</f>
        <v>0</v>
      </c>
      <c r="BU259" s="533">
        <f t="shared" ref="BU259:BU262" si="1430">AU259</f>
        <v>0</v>
      </c>
      <c r="BV259" s="533">
        <f t="shared" ref="BV259:BV262" si="1431">AV259</f>
        <v>0</v>
      </c>
      <c r="BW259" s="536">
        <f>SUM(BH259,BK259,BN259,BQ259,BT259)</f>
        <v>0</v>
      </c>
      <c r="BX259" s="536">
        <f t="shared" ref="BX259:BX262" si="1432">SUM(BI259,BL259,BO259,BR259,BU259)</f>
        <v>0</v>
      </c>
      <c r="BY259" s="536">
        <f t="shared" ref="BY259:BY262" si="1433">SUM(BJ259,BM259,BP259,BS259,BV259)</f>
        <v>0</v>
      </c>
      <c r="BZ259" t="s">
        <v>74</v>
      </c>
      <c r="CA259" s="544">
        <f>AZ259</f>
        <v>0</v>
      </c>
      <c r="CB259" s="544">
        <f t="shared" ref="CB259:CB262" si="1434">BA259</f>
        <v>0</v>
      </c>
      <c r="CC259" s="544">
        <f t="shared" ref="CC259:CC262" si="1435">BB259</f>
        <v>0</v>
      </c>
      <c r="CD259" s="544">
        <f>BC259</f>
        <v>0</v>
      </c>
      <c r="CE259" s="544">
        <f t="shared" ref="CE259:CE262" si="1436">BD259</f>
        <v>0</v>
      </c>
      <c r="CF259" s="544">
        <f t="shared" ref="CF259:CF262" si="1437">BE259</f>
        <v>0</v>
      </c>
    </row>
    <row r="260" spans="1:84">
      <c r="A260" s="149"/>
      <c r="B260" s="149"/>
      <c r="C260" s="151"/>
      <c r="D260" s="151"/>
      <c r="E260" s="288" t="s">
        <v>78</v>
      </c>
      <c r="F260" s="591">
        <v>9</v>
      </c>
      <c r="G260" s="159"/>
      <c r="H260" s="159"/>
      <c r="I260" s="275">
        <f>SUM(G260:H260)</f>
        <v>0</v>
      </c>
      <c r="J260" s="159"/>
      <c r="K260" s="159"/>
      <c r="L260" s="275">
        <f>SUM(J260:K260)</f>
        <v>0</v>
      </c>
      <c r="M260" s="159"/>
      <c r="N260" s="159"/>
      <c r="O260" s="275">
        <f>SUM(M260:N260)</f>
        <v>0</v>
      </c>
      <c r="P260" s="159"/>
      <c r="Q260" s="159"/>
      <c r="R260" s="275">
        <f>SUM(P260:Q260)</f>
        <v>0</v>
      </c>
      <c r="S260" s="500"/>
      <c r="T260" s="275"/>
      <c r="U260" s="275"/>
      <c r="V260" s="275">
        <f>SUM(T260:U260)</f>
        <v>0</v>
      </c>
      <c r="W260" s="275"/>
      <c r="X260" s="275"/>
      <c r="Y260" s="275">
        <f>SUM(W260:X260)</f>
        <v>0</v>
      </c>
      <c r="Z260" s="275"/>
      <c r="AA260" s="275"/>
      <c r="AB260" s="275">
        <f>SUM(Z260:AA260)</f>
        <v>0</v>
      </c>
      <c r="AC260" s="275"/>
      <c r="AD260" s="275"/>
      <c r="AE260" s="275">
        <f>SUM(AC260:AD260)</f>
        <v>0</v>
      </c>
      <c r="AF260" s="500"/>
      <c r="AG260" s="275"/>
      <c r="AH260" s="275"/>
      <c r="AI260" s="275">
        <f>SUM(AG260:AH260)</f>
        <v>0</v>
      </c>
      <c r="AJ260" s="275"/>
      <c r="AK260" s="275"/>
      <c r="AL260" s="275">
        <f>SUM(AJ260:AK260)</f>
        <v>0</v>
      </c>
      <c r="AM260" s="275"/>
      <c r="AN260" s="275"/>
      <c r="AO260" s="275">
        <f>SUM(AM260:AN260)</f>
        <v>0</v>
      </c>
      <c r="AP260" s="275"/>
      <c r="AQ260" s="275"/>
      <c r="AR260" s="275">
        <f>SUM(AP260:AQ260)</f>
        <v>0</v>
      </c>
      <c r="AS260" s="500"/>
      <c r="AT260" s="275"/>
      <c r="AU260" s="275"/>
      <c r="AV260" s="277">
        <f>SUM(AT260:AU260)</f>
        <v>0</v>
      </c>
      <c r="AW260" s="567">
        <f t="shared" si="1417"/>
        <v>0</v>
      </c>
      <c r="AX260" s="567">
        <f t="shared" si="1418"/>
        <v>0</v>
      </c>
      <c r="AY260" s="567">
        <f t="shared" si="1419"/>
        <v>0</v>
      </c>
      <c r="AZ260" s="159"/>
      <c r="BA260" s="159"/>
      <c r="BB260" s="275">
        <f>SUM(AZ260:BA260)</f>
        <v>0</v>
      </c>
      <c r="BC260" s="275"/>
      <c r="BD260" s="275"/>
      <c r="BE260" s="275">
        <f>SUM(BC260:BD260)</f>
        <v>0</v>
      </c>
      <c r="BF260" s="521"/>
      <c r="BG260" s="605">
        <f>SUM(F260,S260,AF260,AS260)</f>
        <v>9</v>
      </c>
      <c r="BH260" s="533">
        <f>SUM(G260,T260,AG260)</f>
        <v>0</v>
      </c>
      <c r="BI260" s="533">
        <f t="shared" si="1420"/>
        <v>0</v>
      </c>
      <c r="BJ260" s="533">
        <f t="shared" si="1421"/>
        <v>0</v>
      </c>
      <c r="BK260" s="533">
        <f t="shared" si="1422"/>
        <v>0</v>
      </c>
      <c r="BL260" s="533">
        <f t="shared" si="1423"/>
        <v>0</v>
      </c>
      <c r="BM260" s="533">
        <f t="shared" si="1424"/>
        <v>0</v>
      </c>
      <c r="BN260" s="533">
        <f>SUM(M260,Z260,AM260)</f>
        <v>0</v>
      </c>
      <c r="BO260" s="533">
        <f t="shared" si="1425"/>
        <v>0</v>
      </c>
      <c r="BP260" s="533">
        <f t="shared" si="1426"/>
        <v>0</v>
      </c>
      <c r="BQ260" s="533">
        <f t="shared" si="1427"/>
        <v>0</v>
      </c>
      <c r="BR260" s="533">
        <f t="shared" si="1428"/>
        <v>0</v>
      </c>
      <c r="BS260" s="533">
        <f t="shared" si="1429"/>
        <v>0</v>
      </c>
      <c r="BT260" s="533">
        <f>AT260</f>
        <v>0</v>
      </c>
      <c r="BU260" s="533">
        <f t="shared" si="1430"/>
        <v>0</v>
      </c>
      <c r="BV260" s="533">
        <f t="shared" si="1431"/>
        <v>0</v>
      </c>
      <c r="BW260" s="536">
        <f>SUM(BH260,BK260,BN260,BQ260,BT260)</f>
        <v>0</v>
      </c>
      <c r="BX260" s="536">
        <f t="shared" si="1432"/>
        <v>0</v>
      </c>
      <c r="BY260" s="536">
        <f t="shared" si="1433"/>
        <v>0</v>
      </c>
      <c r="BZ260" t="s">
        <v>74</v>
      </c>
      <c r="CA260" s="544">
        <f>AZ260</f>
        <v>0</v>
      </c>
      <c r="CB260" s="544">
        <f t="shared" si="1434"/>
        <v>0</v>
      </c>
      <c r="CC260" s="544">
        <f t="shared" si="1435"/>
        <v>0</v>
      </c>
      <c r="CD260" s="544">
        <f>BC260</f>
        <v>0</v>
      </c>
      <c r="CE260" s="544">
        <f t="shared" si="1436"/>
        <v>0</v>
      </c>
      <c r="CF260" s="544">
        <f t="shared" si="1437"/>
        <v>0</v>
      </c>
    </row>
    <row r="261" spans="1:84">
      <c r="A261" s="149"/>
      <c r="B261" s="149"/>
      <c r="C261" s="151"/>
      <c r="D261" s="151"/>
      <c r="E261" s="288" t="s">
        <v>79</v>
      </c>
      <c r="F261" s="591">
        <v>9</v>
      </c>
      <c r="G261" s="159"/>
      <c r="H261" s="159"/>
      <c r="I261" s="275">
        <f>SUM(G261:H261)</f>
        <v>0</v>
      </c>
      <c r="J261" s="159"/>
      <c r="K261" s="159"/>
      <c r="L261" s="275">
        <f>SUM(J261:K261)</f>
        <v>0</v>
      </c>
      <c r="M261" s="159"/>
      <c r="N261" s="159"/>
      <c r="O261" s="275">
        <f>SUM(M261:N261)</f>
        <v>0</v>
      </c>
      <c r="P261" s="159"/>
      <c r="Q261" s="159"/>
      <c r="R261" s="275">
        <f>SUM(P261:Q261)</f>
        <v>0</v>
      </c>
      <c r="S261" s="500"/>
      <c r="T261" s="275"/>
      <c r="U261" s="275"/>
      <c r="V261" s="275">
        <f>SUM(T261:U261)</f>
        <v>0</v>
      </c>
      <c r="W261" s="275"/>
      <c r="X261" s="275"/>
      <c r="Y261" s="275">
        <f>SUM(W261:X261)</f>
        <v>0</v>
      </c>
      <c r="Z261" s="275"/>
      <c r="AA261" s="275"/>
      <c r="AB261" s="275">
        <f>SUM(Z261:AA261)</f>
        <v>0</v>
      </c>
      <c r="AC261" s="275"/>
      <c r="AD261" s="275"/>
      <c r="AE261" s="275">
        <f>SUM(AC261:AD261)</f>
        <v>0</v>
      </c>
      <c r="AF261" s="500"/>
      <c r="AG261" s="275"/>
      <c r="AH261" s="275"/>
      <c r="AI261" s="275">
        <f>SUM(AG261:AH261)</f>
        <v>0</v>
      </c>
      <c r="AJ261" s="275"/>
      <c r="AK261" s="275"/>
      <c r="AL261" s="275">
        <f>SUM(AJ261:AK261)</f>
        <v>0</v>
      </c>
      <c r="AM261" s="275"/>
      <c r="AN261" s="275"/>
      <c r="AO261" s="275">
        <f>SUM(AM261:AN261)</f>
        <v>0</v>
      </c>
      <c r="AP261" s="275"/>
      <c r="AQ261" s="275"/>
      <c r="AR261" s="275">
        <f>SUM(AP261:AQ261)</f>
        <v>0</v>
      </c>
      <c r="AS261" s="500"/>
      <c r="AT261" s="275"/>
      <c r="AU261" s="275"/>
      <c r="AV261" s="277">
        <f>SUM(AT261:AU261)</f>
        <v>0</v>
      </c>
      <c r="AW261" s="567">
        <f t="shared" si="1417"/>
        <v>0</v>
      </c>
      <c r="AX261" s="567">
        <f t="shared" si="1418"/>
        <v>0</v>
      </c>
      <c r="AY261" s="567">
        <f t="shared" si="1419"/>
        <v>0</v>
      </c>
      <c r="AZ261" s="159"/>
      <c r="BA261" s="159"/>
      <c r="BB261" s="275">
        <f>SUM(AZ261:BA261)</f>
        <v>0</v>
      </c>
      <c r="BC261" s="275"/>
      <c r="BD261" s="275"/>
      <c r="BE261" s="275">
        <f>SUM(BC261:BD261)</f>
        <v>0</v>
      </c>
      <c r="BF261" s="521"/>
      <c r="BG261" s="605">
        <f>SUM(F261,S261,AF261,AS261)</f>
        <v>9</v>
      </c>
      <c r="BH261" s="533">
        <f>SUM(G261,T261,AG261)</f>
        <v>0</v>
      </c>
      <c r="BI261" s="533">
        <f t="shared" si="1420"/>
        <v>0</v>
      </c>
      <c r="BJ261" s="533">
        <f t="shared" si="1421"/>
        <v>0</v>
      </c>
      <c r="BK261" s="533">
        <f t="shared" si="1422"/>
        <v>0</v>
      </c>
      <c r="BL261" s="533">
        <f t="shared" si="1423"/>
        <v>0</v>
      </c>
      <c r="BM261" s="533">
        <f t="shared" si="1424"/>
        <v>0</v>
      </c>
      <c r="BN261" s="533">
        <f>SUM(M261,Z261,AM261)</f>
        <v>0</v>
      </c>
      <c r="BO261" s="533">
        <f t="shared" si="1425"/>
        <v>0</v>
      </c>
      <c r="BP261" s="533">
        <f t="shared" si="1426"/>
        <v>0</v>
      </c>
      <c r="BQ261" s="533">
        <f t="shared" si="1427"/>
        <v>0</v>
      </c>
      <c r="BR261" s="533">
        <f t="shared" si="1428"/>
        <v>0</v>
      </c>
      <c r="BS261" s="533">
        <f t="shared" si="1429"/>
        <v>0</v>
      </c>
      <c r="BT261" s="533">
        <f>AT261</f>
        <v>0</v>
      </c>
      <c r="BU261" s="533">
        <f t="shared" si="1430"/>
        <v>0</v>
      </c>
      <c r="BV261" s="533">
        <f t="shared" si="1431"/>
        <v>0</v>
      </c>
      <c r="BW261" s="536">
        <f>SUM(BH261,BK261,BN261,BQ261,BT261)</f>
        <v>0</v>
      </c>
      <c r="BX261" s="536">
        <f t="shared" si="1432"/>
        <v>0</v>
      </c>
      <c r="BY261" s="536">
        <f t="shared" si="1433"/>
        <v>0</v>
      </c>
      <c r="BZ261" t="s">
        <v>74</v>
      </c>
      <c r="CA261" s="544">
        <f>AZ261</f>
        <v>0</v>
      </c>
      <c r="CB261" s="544">
        <f t="shared" si="1434"/>
        <v>0</v>
      </c>
      <c r="CC261" s="544">
        <f t="shared" si="1435"/>
        <v>0</v>
      </c>
      <c r="CD261" s="544">
        <f>BC261</f>
        <v>0</v>
      </c>
      <c r="CE261" s="544">
        <f t="shared" si="1436"/>
        <v>0</v>
      </c>
      <c r="CF261" s="544">
        <f t="shared" si="1437"/>
        <v>0</v>
      </c>
    </row>
    <row r="262" spans="1:84">
      <c r="A262" s="149"/>
      <c r="B262" s="149"/>
      <c r="C262" s="151"/>
      <c r="D262" s="151"/>
      <c r="E262" s="375" t="s">
        <v>85</v>
      </c>
      <c r="F262" s="592">
        <f t="shared" ref="F262" si="1438">SUM(F259:F261)</f>
        <v>27</v>
      </c>
      <c r="G262" s="168">
        <f>SUM(G259:G261)</f>
        <v>0</v>
      </c>
      <c r="H262" s="168">
        <f t="shared" ref="H262" si="1439">SUM(H259:H261)</f>
        <v>0</v>
      </c>
      <c r="I262" s="168">
        <f t="shared" ref="I262" si="1440">SUM(I259:I261)</f>
        <v>0</v>
      </c>
      <c r="J262" s="168">
        <f t="shared" ref="J262" si="1441">SUM(J259:J261)</f>
        <v>0</v>
      </c>
      <c r="K262" s="168">
        <f t="shared" ref="K262" si="1442">SUM(K259:K261)</f>
        <v>0</v>
      </c>
      <c r="L262" s="168">
        <f t="shared" ref="L262" si="1443">SUM(L259:L261)</f>
        <v>0</v>
      </c>
      <c r="M262" s="168">
        <f t="shared" ref="M262" si="1444">SUM(M259:M261)</f>
        <v>0</v>
      </c>
      <c r="N262" s="168">
        <f t="shared" ref="N262" si="1445">SUM(N259:N261)</f>
        <v>0</v>
      </c>
      <c r="O262" s="168">
        <f t="shared" ref="O262" si="1446">SUM(O259:O261)</f>
        <v>0</v>
      </c>
      <c r="P262" s="168">
        <f t="shared" ref="P262" si="1447">SUM(P259:P261)</f>
        <v>0</v>
      </c>
      <c r="Q262" s="168">
        <f t="shared" ref="Q262" si="1448">SUM(Q259:Q261)</f>
        <v>0</v>
      </c>
      <c r="R262" s="168">
        <f t="shared" ref="R262" si="1449">SUM(R259:R261)</f>
        <v>0</v>
      </c>
      <c r="S262" s="502">
        <f t="shared" ref="S262" si="1450">SUM(S259:S261)</f>
        <v>0</v>
      </c>
      <c r="T262" s="168">
        <f t="shared" ref="T262" si="1451">SUM(T259:T261)</f>
        <v>0</v>
      </c>
      <c r="U262" s="168">
        <f t="shared" ref="U262" si="1452">SUM(U259:U261)</f>
        <v>0</v>
      </c>
      <c r="V262" s="168">
        <f t="shared" ref="V262" si="1453">SUM(V259:V261)</f>
        <v>0</v>
      </c>
      <c r="W262" s="168">
        <f t="shared" ref="W262" si="1454">SUM(W259:W261)</f>
        <v>0</v>
      </c>
      <c r="X262" s="168">
        <f t="shared" ref="X262" si="1455">SUM(X259:X261)</f>
        <v>0</v>
      </c>
      <c r="Y262" s="168">
        <f t="shared" ref="Y262" si="1456">SUM(Y259:Y261)</f>
        <v>0</v>
      </c>
      <c r="Z262" s="168">
        <f t="shared" ref="Z262" si="1457">SUM(Z259:Z261)</f>
        <v>0</v>
      </c>
      <c r="AA262" s="168">
        <f t="shared" ref="AA262" si="1458">SUM(AA259:AA261)</f>
        <v>0</v>
      </c>
      <c r="AB262" s="168">
        <f t="shared" ref="AB262" si="1459">SUM(AB259:AB261)</f>
        <v>0</v>
      </c>
      <c r="AC262" s="168">
        <f t="shared" ref="AC262" si="1460">SUM(AC259:AC261)</f>
        <v>0</v>
      </c>
      <c r="AD262" s="168">
        <f t="shared" ref="AD262" si="1461">SUM(AD259:AD261)</f>
        <v>0</v>
      </c>
      <c r="AE262" s="168">
        <f t="shared" ref="AE262" si="1462">SUM(AE259:AE261)</f>
        <v>0</v>
      </c>
      <c r="AF262" s="502">
        <f t="shared" ref="AF262" si="1463">SUM(AF259:AF261)</f>
        <v>0</v>
      </c>
      <c r="AG262" s="168">
        <f t="shared" ref="AG262" si="1464">SUM(AG259:AG261)</f>
        <v>0</v>
      </c>
      <c r="AH262" s="168">
        <f t="shared" ref="AH262" si="1465">SUM(AH259:AH261)</f>
        <v>0</v>
      </c>
      <c r="AI262" s="168">
        <f t="shared" ref="AI262" si="1466">SUM(AI259:AI261)</f>
        <v>0</v>
      </c>
      <c r="AJ262" s="168">
        <f t="shared" ref="AJ262" si="1467">SUM(AJ259:AJ261)</f>
        <v>0</v>
      </c>
      <c r="AK262" s="168">
        <f t="shared" ref="AK262" si="1468">SUM(AK259:AK261)</f>
        <v>0</v>
      </c>
      <c r="AL262" s="168">
        <f t="shared" ref="AL262" si="1469">SUM(AL259:AL261)</f>
        <v>0</v>
      </c>
      <c r="AM262" s="168">
        <f t="shared" ref="AM262" si="1470">SUM(AM259:AM261)</f>
        <v>0</v>
      </c>
      <c r="AN262" s="168">
        <f t="shared" ref="AN262" si="1471">SUM(AN259:AN261)</f>
        <v>0</v>
      </c>
      <c r="AO262" s="168">
        <f t="shared" ref="AO262" si="1472">SUM(AO259:AO261)</f>
        <v>0</v>
      </c>
      <c r="AP262" s="168">
        <f t="shared" ref="AP262" si="1473">SUM(AP259:AP261)</f>
        <v>0</v>
      </c>
      <c r="AQ262" s="168">
        <f t="shared" ref="AQ262" si="1474">SUM(AQ259:AQ261)</f>
        <v>0</v>
      </c>
      <c r="AR262" s="168">
        <f t="shared" ref="AR262" si="1475">SUM(AR259:AR261)</f>
        <v>0</v>
      </c>
      <c r="AS262" s="502">
        <f t="shared" ref="AS262" si="1476">SUM(AS259:AS261)</f>
        <v>0</v>
      </c>
      <c r="AT262" s="168">
        <f t="shared" ref="AT262" si="1477">SUM(AT259:AT261)</f>
        <v>0</v>
      </c>
      <c r="AU262" s="168">
        <f t="shared" ref="AU262" si="1478">SUM(AU259:AU261)</f>
        <v>0</v>
      </c>
      <c r="AV262" s="168">
        <f t="shared" ref="AV262" si="1479">SUM(AV259:AV261)</f>
        <v>0</v>
      </c>
      <c r="AW262" s="569">
        <f t="shared" ref="AW262" si="1480">SUM(AW259:AW261)</f>
        <v>0</v>
      </c>
      <c r="AX262" s="569">
        <f t="shared" ref="AX262" si="1481">SUM(AX259:AX261)</f>
        <v>0</v>
      </c>
      <c r="AY262" s="569">
        <f t="shared" ref="AY262" si="1482">SUM(AY259:AY261)</f>
        <v>0</v>
      </c>
      <c r="AZ262" s="168">
        <f t="shared" ref="AZ262" si="1483">SUM(AZ259:AZ261)</f>
        <v>0</v>
      </c>
      <c r="BA262" s="168">
        <f t="shared" ref="BA262" si="1484">SUM(BA259:BA261)</f>
        <v>0</v>
      </c>
      <c r="BB262" s="168">
        <f t="shared" ref="BB262" si="1485">SUM(BB259:BB261)</f>
        <v>0</v>
      </c>
      <c r="BC262" s="168">
        <f t="shared" ref="BC262" si="1486">SUM(BC259:BC261)</f>
        <v>0</v>
      </c>
      <c r="BD262" s="168">
        <f t="shared" ref="BD262" si="1487">SUM(BD259:BD261)</f>
        <v>0</v>
      </c>
      <c r="BE262" s="168">
        <f t="shared" ref="BE262" si="1488">SUM(BE259:BE261)</f>
        <v>0</v>
      </c>
      <c r="BF262" s="523"/>
      <c r="BG262" s="605">
        <f>SUM(F262,S262,AF262,AS262)</f>
        <v>27</v>
      </c>
      <c r="BH262" s="533">
        <f>SUM(G262,T262,AG262)</f>
        <v>0</v>
      </c>
      <c r="BI262" s="533">
        <f t="shared" si="1420"/>
        <v>0</v>
      </c>
      <c r="BJ262" s="533">
        <f t="shared" si="1421"/>
        <v>0</v>
      </c>
      <c r="BK262" s="533">
        <f t="shared" si="1422"/>
        <v>0</v>
      </c>
      <c r="BL262" s="533">
        <f t="shared" si="1423"/>
        <v>0</v>
      </c>
      <c r="BM262" s="533">
        <f t="shared" si="1424"/>
        <v>0</v>
      </c>
      <c r="BN262" s="533">
        <f>SUM(M262,Z262,AM262)</f>
        <v>0</v>
      </c>
      <c r="BO262" s="533">
        <f t="shared" si="1425"/>
        <v>0</v>
      </c>
      <c r="BP262" s="533">
        <f t="shared" si="1426"/>
        <v>0</v>
      </c>
      <c r="BQ262" s="533">
        <f t="shared" si="1427"/>
        <v>0</v>
      </c>
      <c r="BR262" s="533">
        <f t="shared" si="1428"/>
        <v>0</v>
      </c>
      <c r="BS262" s="533">
        <f t="shared" si="1429"/>
        <v>0</v>
      </c>
      <c r="BT262" s="533">
        <f>AT262</f>
        <v>0</v>
      </c>
      <c r="BU262" s="533">
        <f t="shared" si="1430"/>
        <v>0</v>
      </c>
      <c r="BV262" s="533">
        <f t="shared" si="1431"/>
        <v>0</v>
      </c>
      <c r="BW262" s="536">
        <f>SUM(BH262,BK262,BN262,BQ262,BT262)</f>
        <v>0</v>
      </c>
      <c r="BX262" s="536">
        <f t="shared" si="1432"/>
        <v>0</v>
      </c>
      <c r="BY262" s="536">
        <f t="shared" si="1433"/>
        <v>0</v>
      </c>
      <c r="BZ262" t="s">
        <v>74</v>
      </c>
      <c r="CA262" s="544">
        <f>AZ262</f>
        <v>0</v>
      </c>
      <c r="CB262" s="544">
        <f t="shared" si="1434"/>
        <v>0</v>
      </c>
      <c r="CC262" s="544">
        <f t="shared" si="1435"/>
        <v>0</v>
      </c>
      <c r="CD262" s="544">
        <f>BC262</f>
        <v>0</v>
      </c>
      <c r="CE262" s="544">
        <f t="shared" si="1436"/>
        <v>0</v>
      </c>
      <c r="CF262" s="544">
        <f t="shared" si="1437"/>
        <v>0</v>
      </c>
    </row>
    <row r="263" spans="1:84">
      <c r="A263" s="149"/>
      <c r="B263" s="149"/>
      <c r="C263" s="151"/>
      <c r="D263" s="151"/>
      <c r="E263" s="375"/>
      <c r="F263" s="592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502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502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502"/>
      <c r="AT263" s="168"/>
      <c r="AU263" s="168"/>
      <c r="AV263" s="168"/>
      <c r="AW263" s="569"/>
      <c r="AX263" s="569"/>
      <c r="AY263" s="569"/>
      <c r="AZ263" s="159"/>
      <c r="BA263" s="159"/>
      <c r="BB263" s="159"/>
      <c r="BC263" s="168"/>
      <c r="BD263" s="168"/>
      <c r="BE263" s="168"/>
      <c r="BF263" s="523"/>
    </row>
    <row r="264" spans="1:84">
      <c r="A264" s="149"/>
      <c r="B264" s="149"/>
      <c r="C264" s="151"/>
      <c r="D264" s="151"/>
      <c r="E264" s="375"/>
      <c r="F264" s="592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502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502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502"/>
      <c r="AT264" s="168"/>
      <c r="AU264" s="168"/>
      <c r="AV264" s="168"/>
      <c r="AW264" s="569"/>
      <c r="AX264" s="569"/>
      <c r="AY264" s="569"/>
      <c r="AZ264" s="159"/>
      <c r="BA264" s="159"/>
      <c r="BB264" s="159"/>
      <c r="BC264" s="168"/>
      <c r="BD264" s="168"/>
      <c r="BE264" s="168"/>
      <c r="BF264" s="523"/>
    </row>
    <row r="265" spans="1:84" ht="18" customHeight="1">
      <c r="A265" s="149"/>
      <c r="B265" s="149" t="s">
        <v>50</v>
      </c>
      <c r="C265" s="151"/>
      <c r="D265" s="151"/>
      <c r="E265" s="374" t="s">
        <v>45</v>
      </c>
      <c r="F265" s="592"/>
      <c r="G265" s="159"/>
      <c r="H265" s="159"/>
      <c r="I265" s="275"/>
      <c r="J265" s="159"/>
      <c r="K265" s="159"/>
      <c r="L265" s="275"/>
      <c r="M265" s="159"/>
      <c r="N265" s="159"/>
      <c r="O265" s="275"/>
      <c r="P265" s="159"/>
      <c r="Q265" s="159"/>
      <c r="R265" s="275"/>
      <c r="S265" s="500"/>
      <c r="T265" s="275"/>
      <c r="U265" s="275"/>
      <c r="V265" s="275"/>
      <c r="W265" s="275"/>
      <c r="X265" s="275"/>
      <c r="Y265" s="275"/>
      <c r="Z265" s="275"/>
      <c r="AA265" s="275"/>
      <c r="AB265" s="275"/>
      <c r="AC265" s="275"/>
      <c r="AD265" s="275"/>
      <c r="AE265" s="275"/>
      <c r="AF265" s="500"/>
      <c r="AG265" s="275"/>
      <c r="AH265" s="275"/>
      <c r="AI265" s="275"/>
      <c r="AJ265" s="275"/>
      <c r="AK265" s="275"/>
      <c r="AL265" s="275"/>
      <c r="AM265" s="275"/>
      <c r="AN265" s="275"/>
      <c r="AO265" s="275"/>
      <c r="AP265" s="275"/>
      <c r="AQ265" s="275"/>
      <c r="AR265" s="275"/>
      <c r="AS265" s="500"/>
      <c r="AT265" s="275"/>
      <c r="AU265" s="275"/>
      <c r="AV265" s="275"/>
      <c r="AW265" s="567"/>
      <c r="AX265" s="567"/>
      <c r="AY265" s="567"/>
      <c r="AZ265" s="159"/>
      <c r="BA265" s="159"/>
      <c r="BB265" s="159"/>
      <c r="BC265" s="275"/>
      <c r="BD265" s="275"/>
      <c r="BE265" s="275"/>
      <c r="BF265" s="521"/>
    </row>
    <row r="266" spans="1:84">
      <c r="A266" s="149"/>
      <c r="B266" s="151" t="s">
        <v>533</v>
      </c>
      <c r="C266" s="151"/>
      <c r="D266" s="151"/>
      <c r="E266" s="288" t="s">
        <v>77</v>
      </c>
      <c r="F266" s="591"/>
      <c r="G266" s="159"/>
      <c r="H266" s="159"/>
      <c r="I266" s="275">
        <f>SUM(G266:H266)</f>
        <v>0</v>
      </c>
      <c r="J266" s="159"/>
      <c r="K266" s="159"/>
      <c r="L266" s="275">
        <f>SUM(J266:K266)</f>
        <v>0</v>
      </c>
      <c r="M266" s="159"/>
      <c r="N266" s="159"/>
      <c r="O266" s="275">
        <f>SUM(M266:N266)</f>
        <v>0</v>
      </c>
      <c r="P266" s="159"/>
      <c r="Q266" s="159"/>
      <c r="R266" s="275">
        <f>SUM(P266:Q266)</f>
        <v>0</v>
      </c>
      <c r="S266" s="500"/>
      <c r="T266" s="275"/>
      <c r="U266" s="275"/>
      <c r="V266" s="275">
        <f>SUM(T266:U266)</f>
        <v>0</v>
      </c>
      <c r="W266" s="275"/>
      <c r="X266" s="275"/>
      <c r="Y266" s="275">
        <f>SUM(W266:X266)</f>
        <v>0</v>
      </c>
      <c r="Z266" s="275"/>
      <c r="AA266" s="275"/>
      <c r="AB266" s="275">
        <f>SUM(Z266:AA266)</f>
        <v>0</v>
      </c>
      <c r="AC266" s="275"/>
      <c r="AD266" s="275"/>
      <c r="AE266" s="275">
        <f>SUM(AC266:AD266)</f>
        <v>0</v>
      </c>
      <c r="AF266" s="500"/>
      <c r="AG266" s="275"/>
      <c r="AH266" s="275"/>
      <c r="AI266" s="275">
        <f>SUM(AG266:AH266)</f>
        <v>0</v>
      </c>
      <c r="AJ266" s="275"/>
      <c r="AK266" s="275"/>
      <c r="AL266" s="275">
        <f>SUM(AJ266:AK266)</f>
        <v>0</v>
      </c>
      <c r="AM266" s="275"/>
      <c r="AN266" s="275"/>
      <c r="AO266" s="275">
        <f>SUM(AM266:AN266)</f>
        <v>0</v>
      </c>
      <c r="AP266" s="275"/>
      <c r="AQ266" s="275"/>
      <c r="AR266" s="275">
        <f>SUM(AP266:AQ266)</f>
        <v>0</v>
      </c>
      <c r="AS266" s="500"/>
      <c r="AT266" s="275"/>
      <c r="AU266" s="275"/>
      <c r="AV266" s="277">
        <f>SUM(AT266:AU266)</f>
        <v>0</v>
      </c>
      <c r="AW266" s="567">
        <f t="shared" ref="AW266:AW268" si="1489">SUM(G266,J266,M266,P266,T266,W266,Z266,AC266,AG266,AJ266,AM266,AP266,AT266)</f>
        <v>0</v>
      </c>
      <c r="AX266" s="567">
        <f t="shared" ref="AX266:AX268" si="1490">SUM(H266,K266,N266,Q266,U266,X266,AA266,AD266,AH266,AK266,AN266,AQ266,AU266)</f>
        <v>0</v>
      </c>
      <c r="AY266" s="567">
        <f t="shared" ref="AY266:AY268" si="1491">SUM(I266,L266,O266,R266,V266,Y266,AB266,AE266,AI266,AL266,AO266,AR266,AV266)</f>
        <v>0</v>
      </c>
      <c r="AZ266" s="159"/>
      <c r="BA266" s="159"/>
      <c r="BB266" s="275">
        <f>SUM(AZ266:BA266)</f>
        <v>0</v>
      </c>
      <c r="BC266" s="275"/>
      <c r="BD266" s="275"/>
      <c r="BE266" s="275">
        <f>SUM(BC266:BD266)</f>
        <v>0</v>
      </c>
      <c r="BF266" s="521"/>
      <c r="BG266" s="605">
        <f>SUM(F266,S266,AF266,AS266)</f>
        <v>0</v>
      </c>
      <c r="BH266" s="533">
        <f>SUM(G266,T266,AG266)</f>
        <v>0</v>
      </c>
      <c r="BI266" s="533">
        <f t="shared" ref="BI266:BI269" si="1492">SUM(H266,U266,AH266)</f>
        <v>0</v>
      </c>
      <c r="BJ266" s="533">
        <f t="shared" ref="BJ266:BJ269" si="1493">SUM(I266,V266,AI266)</f>
        <v>0</v>
      </c>
      <c r="BK266" s="533">
        <f t="shared" ref="BK266:BK269" si="1494">SUM(J266,W266,AJ266)</f>
        <v>0</v>
      </c>
      <c r="BL266" s="533">
        <f t="shared" ref="BL266:BL269" si="1495">SUM(K266,X266,AK266)</f>
        <v>0</v>
      </c>
      <c r="BM266" s="533">
        <f t="shared" ref="BM266:BM269" si="1496">SUM(L266,Y266,AL266)</f>
        <v>0</v>
      </c>
      <c r="BN266" s="533">
        <f>SUM(M266,Z266,AM266)</f>
        <v>0</v>
      </c>
      <c r="BO266" s="533">
        <f t="shared" ref="BO266:BO269" si="1497">SUM(N266,AA266,AN266)</f>
        <v>0</v>
      </c>
      <c r="BP266" s="533">
        <f t="shared" ref="BP266:BP269" si="1498">SUM(O266,AB266,AO266)</f>
        <v>0</v>
      </c>
      <c r="BQ266" s="533">
        <f t="shared" ref="BQ266:BQ269" si="1499">SUM(P266,AC266,AP266)</f>
        <v>0</v>
      </c>
      <c r="BR266" s="533">
        <f t="shared" ref="BR266:BR269" si="1500">SUM(Q266,AD266,AQ266)</f>
        <v>0</v>
      </c>
      <c r="BS266" s="533">
        <f t="shared" ref="BS266:BS269" si="1501">SUM(R266,AE266,AR266)</f>
        <v>0</v>
      </c>
      <c r="BT266" s="533">
        <f>AT266</f>
        <v>0</v>
      </c>
      <c r="BU266" s="533">
        <f t="shared" ref="BU266:BU269" si="1502">AU266</f>
        <v>0</v>
      </c>
      <c r="BV266" s="533">
        <f t="shared" ref="BV266:BV269" si="1503">AV266</f>
        <v>0</v>
      </c>
      <c r="BW266" s="536">
        <f>SUM(BH266,BK266,BN266,BQ266,BT266)</f>
        <v>0</v>
      </c>
      <c r="BX266" s="536">
        <f t="shared" ref="BX266:BX269" si="1504">SUM(BI266,BL266,BO266,BR266,BU266)</f>
        <v>0</v>
      </c>
      <c r="BY266" s="536">
        <f t="shared" ref="BY266:BY269" si="1505">SUM(BJ266,BM266,BP266,BS266,BV266)</f>
        <v>0</v>
      </c>
      <c r="BZ266" t="s">
        <v>74</v>
      </c>
      <c r="CA266" s="544">
        <f>AZ266</f>
        <v>0</v>
      </c>
      <c r="CB266" s="544">
        <f t="shared" ref="CB266:CB269" si="1506">BA266</f>
        <v>0</v>
      </c>
      <c r="CC266" s="544">
        <f t="shared" ref="CC266:CC269" si="1507">BB266</f>
        <v>0</v>
      </c>
      <c r="CD266" s="544">
        <f>BC266</f>
        <v>0</v>
      </c>
      <c r="CE266" s="544">
        <f t="shared" ref="CE266:CE269" si="1508">BD266</f>
        <v>0</v>
      </c>
      <c r="CF266" s="544">
        <f t="shared" ref="CF266:CF269" si="1509">BE266</f>
        <v>0</v>
      </c>
    </row>
    <row r="267" spans="1:84">
      <c r="A267" s="149"/>
      <c r="B267" s="149"/>
      <c r="C267" s="151"/>
      <c r="D267" s="151"/>
      <c r="E267" s="288" t="s">
        <v>78</v>
      </c>
      <c r="F267" s="591"/>
      <c r="G267" s="159"/>
      <c r="H267" s="159"/>
      <c r="I267" s="275">
        <f>SUM(G267:H267)</f>
        <v>0</v>
      </c>
      <c r="J267" s="159"/>
      <c r="K267" s="159"/>
      <c r="L267" s="275">
        <f>SUM(J267:K267)</f>
        <v>0</v>
      </c>
      <c r="M267" s="159"/>
      <c r="N267" s="159"/>
      <c r="O267" s="275">
        <f>SUM(M267:N267)</f>
        <v>0</v>
      </c>
      <c r="P267" s="159"/>
      <c r="Q267" s="159"/>
      <c r="R267" s="275">
        <f>SUM(P267:Q267)</f>
        <v>0</v>
      </c>
      <c r="S267" s="500"/>
      <c r="T267" s="275"/>
      <c r="U267" s="275"/>
      <c r="V267" s="275">
        <f>SUM(T267:U267)</f>
        <v>0</v>
      </c>
      <c r="W267" s="275"/>
      <c r="X267" s="275"/>
      <c r="Y267" s="275">
        <f>SUM(W267:X267)</f>
        <v>0</v>
      </c>
      <c r="Z267" s="275"/>
      <c r="AA267" s="275"/>
      <c r="AB267" s="275">
        <f>SUM(Z267:AA267)</f>
        <v>0</v>
      </c>
      <c r="AC267" s="275"/>
      <c r="AD267" s="275"/>
      <c r="AE267" s="275">
        <f>SUM(AC267:AD267)</f>
        <v>0</v>
      </c>
      <c r="AF267" s="500"/>
      <c r="AG267" s="275"/>
      <c r="AH267" s="275"/>
      <c r="AI267" s="275">
        <f>SUM(AG267:AH267)</f>
        <v>0</v>
      </c>
      <c r="AJ267" s="275"/>
      <c r="AK267" s="275"/>
      <c r="AL267" s="275">
        <f>SUM(AJ267:AK267)</f>
        <v>0</v>
      </c>
      <c r="AM267" s="275"/>
      <c r="AN267" s="275"/>
      <c r="AO267" s="275">
        <f>SUM(AM267:AN267)</f>
        <v>0</v>
      </c>
      <c r="AP267" s="275"/>
      <c r="AQ267" s="275"/>
      <c r="AR267" s="275">
        <f>SUM(AP267:AQ267)</f>
        <v>0</v>
      </c>
      <c r="AS267" s="500"/>
      <c r="AT267" s="275"/>
      <c r="AU267" s="275"/>
      <c r="AV267" s="277">
        <f>SUM(AT267:AU267)</f>
        <v>0</v>
      </c>
      <c r="AW267" s="567">
        <f t="shared" si="1489"/>
        <v>0</v>
      </c>
      <c r="AX267" s="567">
        <f t="shared" si="1490"/>
        <v>0</v>
      </c>
      <c r="AY267" s="567">
        <f t="shared" si="1491"/>
        <v>0</v>
      </c>
      <c r="AZ267" s="159"/>
      <c r="BA267" s="159"/>
      <c r="BB267" s="275">
        <f>SUM(AZ267:BA267)</f>
        <v>0</v>
      </c>
      <c r="BC267" s="275"/>
      <c r="BD267" s="275"/>
      <c r="BE267" s="275">
        <f>SUM(BC267:BD267)</f>
        <v>0</v>
      </c>
      <c r="BF267" s="521"/>
      <c r="BG267" s="605">
        <f>SUM(F267,S267,AF267,AS267)</f>
        <v>0</v>
      </c>
      <c r="BH267" s="533">
        <f>SUM(G267,T267,AG267)</f>
        <v>0</v>
      </c>
      <c r="BI267" s="533">
        <f t="shared" si="1492"/>
        <v>0</v>
      </c>
      <c r="BJ267" s="533">
        <f t="shared" si="1493"/>
        <v>0</v>
      </c>
      <c r="BK267" s="533">
        <f t="shared" si="1494"/>
        <v>0</v>
      </c>
      <c r="BL267" s="533">
        <f t="shared" si="1495"/>
        <v>0</v>
      </c>
      <c r="BM267" s="533">
        <f t="shared" si="1496"/>
        <v>0</v>
      </c>
      <c r="BN267" s="533">
        <f>SUM(M267,Z267,AM267)</f>
        <v>0</v>
      </c>
      <c r="BO267" s="533">
        <f t="shared" si="1497"/>
        <v>0</v>
      </c>
      <c r="BP267" s="533">
        <f t="shared" si="1498"/>
        <v>0</v>
      </c>
      <c r="BQ267" s="533">
        <f t="shared" si="1499"/>
        <v>0</v>
      </c>
      <c r="BR267" s="533">
        <f t="shared" si="1500"/>
        <v>0</v>
      </c>
      <c r="BS267" s="533">
        <f t="shared" si="1501"/>
        <v>0</v>
      </c>
      <c r="BT267" s="533">
        <f>AT267</f>
        <v>0</v>
      </c>
      <c r="BU267" s="533">
        <f t="shared" si="1502"/>
        <v>0</v>
      </c>
      <c r="BV267" s="533">
        <f t="shared" si="1503"/>
        <v>0</v>
      </c>
      <c r="BW267" s="536">
        <f>SUM(BH267,BK267,BN267,BQ267,BT267)</f>
        <v>0</v>
      </c>
      <c r="BX267" s="536">
        <f t="shared" si="1504"/>
        <v>0</v>
      </c>
      <c r="BY267" s="536">
        <f t="shared" si="1505"/>
        <v>0</v>
      </c>
      <c r="BZ267" t="s">
        <v>74</v>
      </c>
      <c r="CA267" s="544">
        <f>AZ267</f>
        <v>0</v>
      </c>
      <c r="CB267" s="544">
        <f t="shared" si="1506"/>
        <v>0</v>
      </c>
      <c r="CC267" s="544">
        <f t="shared" si="1507"/>
        <v>0</v>
      </c>
      <c r="CD267" s="544">
        <f>BC267</f>
        <v>0</v>
      </c>
      <c r="CE267" s="544">
        <f t="shared" si="1508"/>
        <v>0</v>
      </c>
      <c r="CF267" s="544">
        <f t="shared" si="1509"/>
        <v>0</v>
      </c>
    </row>
    <row r="268" spans="1:84">
      <c r="A268" s="149"/>
      <c r="B268" s="149"/>
      <c r="C268" s="151"/>
      <c r="D268" s="151"/>
      <c r="E268" s="288" t="s">
        <v>79</v>
      </c>
      <c r="F268" s="591"/>
      <c r="G268" s="159"/>
      <c r="H268" s="159"/>
      <c r="I268" s="275">
        <f>SUM(G268:H268)</f>
        <v>0</v>
      </c>
      <c r="J268" s="159"/>
      <c r="K268" s="159"/>
      <c r="L268" s="275">
        <f>SUM(J268:K268)</f>
        <v>0</v>
      </c>
      <c r="M268" s="159"/>
      <c r="N268" s="159"/>
      <c r="O268" s="275">
        <f>SUM(M268:N268)</f>
        <v>0</v>
      </c>
      <c r="P268" s="159"/>
      <c r="Q268" s="159"/>
      <c r="R268" s="275">
        <f>SUM(P268:Q268)</f>
        <v>0</v>
      </c>
      <c r="S268" s="500"/>
      <c r="T268" s="275"/>
      <c r="U268" s="275"/>
      <c r="V268" s="275">
        <f>SUM(T268:U268)</f>
        <v>0</v>
      </c>
      <c r="W268" s="275"/>
      <c r="X268" s="275"/>
      <c r="Y268" s="275">
        <f>SUM(W268:X268)</f>
        <v>0</v>
      </c>
      <c r="Z268" s="275"/>
      <c r="AA268" s="275"/>
      <c r="AB268" s="275">
        <f>SUM(Z268:AA268)</f>
        <v>0</v>
      </c>
      <c r="AC268" s="275"/>
      <c r="AD268" s="275"/>
      <c r="AE268" s="275">
        <f>SUM(AC268:AD268)</f>
        <v>0</v>
      </c>
      <c r="AF268" s="500"/>
      <c r="AG268" s="275"/>
      <c r="AH268" s="275"/>
      <c r="AI268" s="275">
        <f>SUM(AG268:AH268)</f>
        <v>0</v>
      </c>
      <c r="AJ268" s="275"/>
      <c r="AK268" s="275"/>
      <c r="AL268" s="275">
        <f>SUM(AJ268:AK268)</f>
        <v>0</v>
      </c>
      <c r="AM268" s="275"/>
      <c r="AN268" s="275"/>
      <c r="AO268" s="275">
        <f>SUM(AM268:AN268)</f>
        <v>0</v>
      </c>
      <c r="AP268" s="275"/>
      <c r="AQ268" s="275"/>
      <c r="AR268" s="275">
        <f>SUM(AP268:AQ268)</f>
        <v>0</v>
      </c>
      <c r="AS268" s="500"/>
      <c r="AT268" s="275"/>
      <c r="AU268" s="275"/>
      <c r="AV268" s="277">
        <f>SUM(AT268:AU268)</f>
        <v>0</v>
      </c>
      <c r="AW268" s="567">
        <f t="shared" si="1489"/>
        <v>0</v>
      </c>
      <c r="AX268" s="567">
        <f t="shared" si="1490"/>
        <v>0</v>
      </c>
      <c r="AY268" s="567">
        <f t="shared" si="1491"/>
        <v>0</v>
      </c>
      <c r="AZ268" s="159"/>
      <c r="BA268" s="159"/>
      <c r="BB268" s="275">
        <f>SUM(AZ268:BA268)</f>
        <v>0</v>
      </c>
      <c r="BC268" s="275"/>
      <c r="BD268" s="275"/>
      <c r="BE268" s="275">
        <f>SUM(BC268:BD268)</f>
        <v>0</v>
      </c>
      <c r="BF268" s="521"/>
      <c r="BG268" s="605">
        <f>SUM(F268,S268,AF268,AS268)</f>
        <v>0</v>
      </c>
      <c r="BH268" s="533">
        <f>SUM(G268,T268,AG268)</f>
        <v>0</v>
      </c>
      <c r="BI268" s="533">
        <f t="shared" si="1492"/>
        <v>0</v>
      </c>
      <c r="BJ268" s="533">
        <f t="shared" si="1493"/>
        <v>0</v>
      </c>
      <c r="BK268" s="533">
        <f t="shared" si="1494"/>
        <v>0</v>
      </c>
      <c r="BL268" s="533">
        <f t="shared" si="1495"/>
        <v>0</v>
      </c>
      <c r="BM268" s="533">
        <f t="shared" si="1496"/>
        <v>0</v>
      </c>
      <c r="BN268" s="533">
        <f>SUM(M268,Z268,AM268)</f>
        <v>0</v>
      </c>
      <c r="BO268" s="533">
        <f t="shared" si="1497"/>
        <v>0</v>
      </c>
      <c r="BP268" s="533">
        <f t="shared" si="1498"/>
        <v>0</v>
      </c>
      <c r="BQ268" s="533">
        <f t="shared" si="1499"/>
        <v>0</v>
      </c>
      <c r="BR268" s="533">
        <f t="shared" si="1500"/>
        <v>0</v>
      </c>
      <c r="BS268" s="533">
        <f t="shared" si="1501"/>
        <v>0</v>
      </c>
      <c r="BT268" s="533">
        <f>AT268</f>
        <v>0</v>
      </c>
      <c r="BU268" s="533">
        <f t="shared" si="1502"/>
        <v>0</v>
      </c>
      <c r="BV268" s="533">
        <f t="shared" si="1503"/>
        <v>0</v>
      </c>
      <c r="BW268" s="536">
        <f>SUM(BH268,BK268,BN268,BQ268,BT268)</f>
        <v>0</v>
      </c>
      <c r="BX268" s="536">
        <f t="shared" si="1504"/>
        <v>0</v>
      </c>
      <c r="BY268" s="536">
        <f t="shared" si="1505"/>
        <v>0</v>
      </c>
      <c r="BZ268" t="s">
        <v>74</v>
      </c>
      <c r="CA268" s="544">
        <f>AZ268</f>
        <v>0</v>
      </c>
      <c r="CB268" s="544">
        <f t="shared" si="1506"/>
        <v>0</v>
      </c>
      <c r="CC268" s="544">
        <f t="shared" si="1507"/>
        <v>0</v>
      </c>
      <c r="CD268" s="544">
        <f>BC268</f>
        <v>0</v>
      </c>
      <c r="CE268" s="544">
        <f t="shared" si="1508"/>
        <v>0</v>
      </c>
      <c r="CF268" s="544">
        <f t="shared" si="1509"/>
        <v>0</v>
      </c>
    </row>
    <row r="269" spans="1:84">
      <c r="A269" s="149"/>
      <c r="B269" s="149"/>
      <c r="C269" s="151"/>
      <c r="D269" s="151"/>
      <c r="E269" s="375" t="s">
        <v>85</v>
      </c>
      <c r="F269" s="592">
        <f t="shared" ref="F269" si="1510">SUM(F266:F268)</f>
        <v>0</v>
      </c>
      <c r="G269" s="168">
        <f>SUM(G266:G268)</f>
        <v>0</v>
      </c>
      <c r="H269" s="168">
        <f t="shared" ref="H269" si="1511">SUM(H266:H268)</f>
        <v>0</v>
      </c>
      <c r="I269" s="168">
        <f t="shared" ref="I269" si="1512">SUM(I266:I268)</f>
        <v>0</v>
      </c>
      <c r="J269" s="168">
        <f t="shared" ref="J269" si="1513">SUM(J266:J268)</f>
        <v>0</v>
      </c>
      <c r="K269" s="168">
        <f t="shared" ref="K269" si="1514">SUM(K266:K268)</f>
        <v>0</v>
      </c>
      <c r="L269" s="168">
        <f t="shared" ref="L269" si="1515">SUM(L266:L268)</f>
        <v>0</v>
      </c>
      <c r="M269" s="168">
        <f t="shared" ref="M269" si="1516">SUM(M266:M268)</f>
        <v>0</v>
      </c>
      <c r="N269" s="168">
        <f t="shared" ref="N269" si="1517">SUM(N266:N268)</f>
        <v>0</v>
      </c>
      <c r="O269" s="168">
        <f t="shared" ref="O269" si="1518">SUM(O266:O268)</f>
        <v>0</v>
      </c>
      <c r="P269" s="168">
        <f t="shared" ref="P269" si="1519">SUM(P266:P268)</f>
        <v>0</v>
      </c>
      <c r="Q269" s="168">
        <f t="shared" ref="Q269" si="1520">SUM(Q266:Q268)</f>
        <v>0</v>
      </c>
      <c r="R269" s="168">
        <f t="shared" ref="R269" si="1521">SUM(R266:R268)</f>
        <v>0</v>
      </c>
      <c r="S269" s="502">
        <f t="shared" ref="S269" si="1522">SUM(S266:S268)</f>
        <v>0</v>
      </c>
      <c r="T269" s="168">
        <f t="shared" ref="T269" si="1523">SUM(T266:T268)</f>
        <v>0</v>
      </c>
      <c r="U269" s="168">
        <f t="shared" ref="U269" si="1524">SUM(U266:U268)</f>
        <v>0</v>
      </c>
      <c r="V269" s="168">
        <f t="shared" ref="V269" si="1525">SUM(V266:V268)</f>
        <v>0</v>
      </c>
      <c r="W269" s="168">
        <f t="shared" ref="W269" si="1526">SUM(W266:W268)</f>
        <v>0</v>
      </c>
      <c r="X269" s="168">
        <f t="shared" ref="X269" si="1527">SUM(X266:X268)</f>
        <v>0</v>
      </c>
      <c r="Y269" s="168">
        <f t="shared" ref="Y269" si="1528">SUM(Y266:Y268)</f>
        <v>0</v>
      </c>
      <c r="Z269" s="168">
        <f t="shared" ref="Z269" si="1529">SUM(Z266:Z268)</f>
        <v>0</v>
      </c>
      <c r="AA269" s="168">
        <f t="shared" ref="AA269" si="1530">SUM(AA266:AA268)</f>
        <v>0</v>
      </c>
      <c r="AB269" s="168">
        <f t="shared" ref="AB269" si="1531">SUM(AB266:AB268)</f>
        <v>0</v>
      </c>
      <c r="AC269" s="168">
        <f t="shared" ref="AC269" si="1532">SUM(AC266:AC268)</f>
        <v>0</v>
      </c>
      <c r="AD269" s="168">
        <f t="shared" ref="AD269" si="1533">SUM(AD266:AD268)</f>
        <v>0</v>
      </c>
      <c r="AE269" s="168">
        <f t="shared" ref="AE269" si="1534">SUM(AE266:AE268)</f>
        <v>0</v>
      </c>
      <c r="AF269" s="502">
        <f t="shared" ref="AF269" si="1535">SUM(AF266:AF268)</f>
        <v>0</v>
      </c>
      <c r="AG269" s="168">
        <f t="shared" ref="AG269" si="1536">SUM(AG266:AG268)</f>
        <v>0</v>
      </c>
      <c r="AH269" s="168">
        <f t="shared" ref="AH269" si="1537">SUM(AH266:AH268)</f>
        <v>0</v>
      </c>
      <c r="AI269" s="168">
        <f t="shared" ref="AI269" si="1538">SUM(AI266:AI268)</f>
        <v>0</v>
      </c>
      <c r="AJ269" s="168">
        <f t="shared" ref="AJ269" si="1539">SUM(AJ266:AJ268)</f>
        <v>0</v>
      </c>
      <c r="AK269" s="168">
        <f t="shared" ref="AK269" si="1540">SUM(AK266:AK268)</f>
        <v>0</v>
      </c>
      <c r="AL269" s="168">
        <f t="shared" ref="AL269" si="1541">SUM(AL266:AL268)</f>
        <v>0</v>
      </c>
      <c r="AM269" s="168">
        <f t="shared" ref="AM269" si="1542">SUM(AM266:AM268)</f>
        <v>0</v>
      </c>
      <c r="AN269" s="168">
        <f t="shared" ref="AN269" si="1543">SUM(AN266:AN268)</f>
        <v>0</v>
      </c>
      <c r="AO269" s="168">
        <f t="shared" ref="AO269" si="1544">SUM(AO266:AO268)</f>
        <v>0</v>
      </c>
      <c r="AP269" s="168">
        <f t="shared" ref="AP269" si="1545">SUM(AP266:AP268)</f>
        <v>0</v>
      </c>
      <c r="AQ269" s="168">
        <f t="shared" ref="AQ269" si="1546">SUM(AQ266:AQ268)</f>
        <v>0</v>
      </c>
      <c r="AR269" s="168">
        <f t="shared" ref="AR269" si="1547">SUM(AR266:AR268)</f>
        <v>0</v>
      </c>
      <c r="AS269" s="502">
        <f t="shared" ref="AS269" si="1548">SUM(AS266:AS268)</f>
        <v>0</v>
      </c>
      <c r="AT269" s="168">
        <f t="shared" ref="AT269" si="1549">SUM(AT266:AT268)</f>
        <v>0</v>
      </c>
      <c r="AU269" s="168">
        <f t="shared" ref="AU269" si="1550">SUM(AU266:AU268)</f>
        <v>0</v>
      </c>
      <c r="AV269" s="168">
        <f t="shared" ref="AV269" si="1551">SUM(AV266:AV268)</f>
        <v>0</v>
      </c>
      <c r="AW269" s="569">
        <f t="shared" ref="AW269" si="1552">SUM(AW266:AW268)</f>
        <v>0</v>
      </c>
      <c r="AX269" s="569">
        <f t="shared" ref="AX269" si="1553">SUM(AX266:AX268)</f>
        <v>0</v>
      </c>
      <c r="AY269" s="569">
        <f t="shared" ref="AY269" si="1554">SUM(AY266:AY268)</f>
        <v>0</v>
      </c>
      <c r="AZ269" s="168">
        <f t="shared" ref="AZ269" si="1555">SUM(AZ266:AZ268)</f>
        <v>0</v>
      </c>
      <c r="BA269" s="168">
        <f t="shared" ref="BA269" si="1556">SUM(BA266:BA268)</f>
        <v>0</v>
      </c>
      <c r="BB269" s="168">
        <f t="shared" ref="BB269" si="1557">SUM(BB266:BB268)</f>
        <v>0</v>
      </c>
      <c r="BC269" s="168">
        <f t="shared" ref="BC269" si="1558">SUM(BC266:BC268)</f>
        <v>0</v>
      </c>
      <c r="BD269" s="168">
        <f t="shared" ref="BD269" si="1559">SUM(BD266:BD268)</f>
        <v>0</v>
      </c>
      <c r="BE269" s="168">
        <f t="shared" ref="BE269" si="1560">SUM(BE266:BE268)</f>
        <v>0</v>
      </c>
      <c r="BF269" s="523"/>
      <c r="BG269" s="605">
        <f>SUM(F269,S269,AF269,AS269)</f>
        <v>0</v>
      </c>
      <c r="BH269" s="533">
        <f>SUM(G269,T269,AG269)</f>
        <v>0</v>
      </c>
      <c r="BI269" s="533">
        <f t="shared" si="1492"/>
        <v>0</v>
      </c>
      <c r="BJ269" s="533">
        <f t="shared" si="1493"/>
        <v>0</v>
      </c>
      <c r="BK269" s="533">
        <f t="shared" si="1494"/>
        <v>0</v>
      </c>
      <c r="BL269" s="533">
        <f t="shared" si="1495"/>
        <v>0</v>
      </c>
      <c r="BM269" s="533">
        <f t="shared" si="1496"/>
        <v>0</v>
      </c>
      <c r="BN269" s="533">
        <f>SUM(M269,Z269,AM269)</f>
        <v>0</v>
      </c>
      <c r="BO269" s="533">
        <f t="shared" si="1497"/>
        <v>0</v>
      </c>
      <c r="BP269" s="533">
        <f t="shared" si="1498"/>
        <v>0</v>
      </c>
      <c r="BQ269" s="533">
        <f t="shared" si="1499"/>
        <v>0</v>
      </c>
      <c r="BR269" s="533">
        <f t="shared" si="1500"/>
        <v>0</v>
      </c>
      <c r="BS269" s="533">
        <f t="shared" si="1501"/>
        <v>0</v>
      </c>
      <c r="BT269" s="533">
        <f>AT269</f>
        <v>0</v>
      </c>
      <c r="BU269" s="533">
        <f t="shared" si="1502"/>
        <v>0</v>
      </c>
      <c r="BV269" s="533">
        <f t="shared" si="1503"/>
        <v>0</v>
      </c>
      <c r="BW269" s="536">
        <f>SUM(BH269,BK269,BN269,BQ269,BT269)</f>
        <v>0</v>
      </c>
      <c r="BX269" s="536">
        <f t="shared" si="1504"/>
        <v>0</v>
      </c>
      <c r="BY269" s="536">
        <f t="shared" si="1505"/>
        <v>0</v>
      </c>
      <c r="BZ269" t="s">
        <v>74</v>
      </c>
      <c r="CA269" s="544">
        <f>AZ269</f>
        <v>0</v>
      </c>
      <c r="CB269" s="544">
        <f t="shared" si="1506"/>
        <v>0</v>
      </c>
      <c r="CC269" s="544">
        <f t="shared" si="1507"/>
        <v>0</v>
      </c>
      <c r="CD269" s="544">
        <f>BC269</f>
        <v>0</v>
      </c>
      <c r="CE269" s="544">
        <f t="shared" si="1508"/>
        <v>0</v>
      </c>
      <c r="CF269" s="544">
        <f t="shared" si="1509"/>
        <v>0</v>
      </c>
    </row>
    <row r="270" spans="1:84">
      <c r="A270" s="149"/>
      <c r="B270" s="149"/>
      <c r="C270" s="151"/>
      <c r="D270" s="151"/>
      <c r="E270" s="375"/>
      <c r="F270" s="592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502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502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502"/>
      <c r="AT270" s="168"/>
      <c r="AU270" s="168"/>
      <c r="AV270" s="168"/>
      <c r="AW270" s="569"/>
      <c r="AX270" s="569"/>
      <c r="AY270" s="569"/>
      <c r="AZ270" s="159"/>
      <c r="BA270" s="159"/>
      <c r="BB270" s="159"/>
      <c r="BC270" s="168"/>
      <c r="BD270" s="168"/>
      <c r="BE270" s="168"/>
      <c r="BF270" s="523"/>
    </row>
    <row r="271" spans="1:84">
      <c r="A271" s="149"/>
      <c r="B271" s="149"/>
      <c r="C271" s="151"/>
      <c r="D271" s="151"/>
      <c r="E271" s="375"/>
      <c r="F271" s="592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502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502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502"/>
      <c r="AT271" s="168"/>
      <c r="AU271" s="168"/>
      <c r="AV271" s="168"/>
      <c r="AW271" s="569"/>
      <c r="AX271" s="569"/>
      <c r="AY271" s="569"/>
      <c r="AZ271" s="159"/>
      <c r="BA271" s="159"/>
      <c r="BB271" s="159"/>
      <c r="BC271" s="168"/>
      <c r="BD271" s="168"/>
      <c r="BE271" s="168"/>
      <c r="BF271" s="523"/>
    </row>
    <row r="272" spans="1:84">
      <c r="A272" s="149"/>
      <c r="B272" s="149"/>
      <c r="C272" s="151"/>
      <c r="D272" s="151"/>
      <c r="E272" s="375"/>
      <c r="F272" s="592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502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502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502"/>
      <c r="AT272" s="168"/>
      <c r="AU272" s="168"/>
      <c r="AV272" s="168"/>
      <c r="AW272" s="569"/>
      <c r="AX272" s="569"/>
      <c r="AY272" s="569"/>
      <c r="AZ272" s="159"/>
      <c r="BA272" s="159"/>
      <c r="BB272" s="159"/>
      <c r="BC272" s="168"/>
      <c r="BD272" s="168"/>
      <c r="BE272" s="168"/>
      <c r="BF272" s="523"/>
    </row>
    <row r="273" spans="1:84" ht="18" customHeight="1">
      <c r="A273" s="149"/>
      <c r="B273" s="149" t="s">
        <v>49</v>
      </c>
      <c r="C273" s="151"/>
      <c r="D273" s="151"/>
      <c r="E273" s="374" t="s">
        <v>45</v>
      </c>
      <c r="F273" s="592"/>
      <c r="G273" s="159"/>
      <c r="H273" s="159"/>
      <c r="I273" s="275"/>
      <c r="J273" s="159"/>
      <c r="K273" s="159"/>
      <c r="L273" s="275"/>
      <c r="M273" s="159"/>
      <c r="N273" s="159"/>
      <c r="O273" s="275"/>
      <c r="P273" s="159"/>
      <c r="Q273" s="159"/>
      <c r="R273" s="275"/>
      <c r="S273" s="500"/>
      <c r="T273" s="275"/>
      <c r="U273" s="275"/>
      <c r="V273" s="275"/>
      <c r="W273" s="275"/>
      <c r="X273" s="275"/>
      <c r="Y273" s="275"/>
      <c r="Z273" s="275"/>
      <c r="AA273" s="275"/>
      <c r="AB273" s="275"/>
      <c r="AC273" s="275"/>
      <c r="AD273" s="275"/>
      <c r="AE273" s="275"/>
      <c r="AF273" s="500"/>
      <c r="AG273" s="275"/>
      <c r="AH273" s="275"/>
      <c r="AI273" s="275"/>
      <c r="AJ273" s="275"/>
      <c r="AK273" s="275"/>
      <c r="AL273" s="275"/>
      <c r="AM273" s="275"/>
      <c r="AN273" s="275"/>
      <c r="AO273" s="275"/>
      <c r="AP273" s="275"/>
      <c r="AQ273" s="275"/>
      <c r="AR273" s="275"/>
      <c r="AS273" s="500"/>
      <c r="AT273" s="275"/>
      <c r="AU273" s="275"/>
      <c r="AV273" s="275"/>
      <c r="AW273" s="567"/>
      <c r="AX273" s="567"/>
      <c r="AY273" s="567"/>
      <c r="AZ273" s="159"/>
      <c r="BA273" s="159"/>
      <c r="BB273" s="159"/>
      <c r="BC273" s="275"/>
      <c r="BD273" s="275"/>
      <c r="BE273" s="275"/>
      <c r="BF273" s="521"/>
    </row>
    <row r="274" spans="1:84">
      <c r="A274" s="149"/>
      <c r="B274" s="151" t="s">
        <v>533</v>
      </c>
      <c r="C274" s="151"/>
      <c r="D274" s="151"/>
      <c r="E274" s="288" t="s">
        <v>77</v>
      </c>
      <c r="F274" s="591">
        <v>5</v>
      </c>
      <c r="G274" s="159"/>
      <c r="H274" s="159"/>
      <c r="I274" s="275">
        <f>SUM(G274:H274)</f>
        <v>0</v>
      </c>
      <c r="J274" s="159"/>
      <c r="K274" s="159"/>
      <c r="L274" s="275">
        <f>SUM(J274:K274)</f>
        <v>0</v>
      </c>
      <c r="M274" s="159"/>
      <c r="N274" s="159"/>
      <c r="O274" s="275">
        <f>SUM(M274:N274)</f>
        <v>0</v>
      </c>
      <c r="P274" s="159"/>
      <c r="Q274" s="159"/>
      <c r="R274" s="275">
        <f>SUM(P274:Q274)</f>
        <v>0</v>
      </c>
      <c r="S274" s="500"/>
      <c r="T274" s="275"/>
      <c r="U274" s="275"/>
      <c r="V274" s="275">
        <f>SUM(T274:U274)</f>
        <v>0</v>
      </c>
      <c r="W274" s="275"/>
      <c r="X274" s="275"/>
      <c r="Y274" s="275">
        <f>SUM(W274:X274)</f>
        <v>0</v>
      </c>
      <c r="Z274" s="275"/>
      <c r="AA274" s="275"/>
      <c r="AB274" s="275">
        <f>SUM(Z274:AA274)</f>
        <v>0</v>
      </c>
      <c r="AC274" s="275"/>
      <c r="AD274" s="275"/>
      <c r="AE274" s="275">
        <f>SUM(AC274:AD274)</f>
        <v>0</v>
      </c>
      <c r="AF274" s="500"/>
      <c r="AG274" s="275"/>
      <c r="AH274" s="275"/>
      <c r="AI274" s="275">
        <f>SUM(AG274:AH274)</f>
        <v>0</v>
      </c>
      <c r="AJ274" s="275"/>
      <c r="AK274" s="275"/>
      <c r="AL274" s="275">
        <f>SUM(AJ274:AK274)</f>
        <v>0</v>
      </c>
      <c r="AM274" s="275"/>
      <c r="AN274" s="275"/>
      <c r="AO274" s="275">
        <f>SUM(AM274:AN274)</f>
        <v>0</v>
      </c>
      <c r="AP274" s="275"/>
      <c r="AQ274" s="275"/>
      <c r="AR274" s="275">
        <f>SUM(AP274:AQ274)</f>
        <v>0</v>
      </c>
      <c r="AS274" s="500"/>
      <c r="AT274" s="275"/>
      <c r="AU274" s="275"/>
      <c r="AV274" s="277">
        <f>SUM(AT274:AU274)</f>
        <v>0</v>
      </c>
      <c r="AW274" s="567">
        <f t="shared" ref="AW274:AW276" si="1561">SUM(G274,J274,M274,P274,T274,W274,Z274,AC274,AG274,AJ274,AM274,AP274,AT274)</f>
        <v>0</v>
      </c>
      <c r="AX274" s="567">
        <f t="shared" ref="AX274:AX276" si="1562">SUM(H274,K274,N274,Q274,U274,X274,AA274,AD274,AH274,AK274,AN274,AQ274,AU274)</f>
        <v>0</v>
      </c>
      <c r="AY274" s="567">
        <f t="shared" ref="AY274:AY276" si="1563">SUM(I274,L274,O274,R274,V274,Y274,AB274,AE274,AI274,AL274,AO274,AR274,AV274)</f>
        <v>0</v>
      </c>
      <c r="AZ274" s="159"/>
      <c r="BA274" s="159"/>
      <c r="BB274" s="275">
        <f>SUM(AZ274:BA274)</f>
        <v>0</v>
      </c>
      <c r="BC274" s="275"/>
      <c r="BD274" s="275"/>
      <c r="BE274" s="275">
        <f>SUM(BC274:BD274)</f>
        <v>0</v>
      </c>
      <c r="BF274" s="521"/>
      <c r="BG274" s="605">
        <f>SUM(F274,S274,AF274,AS274)</f>
        <v>5</v>
      </c>
      <c r="BH274" s="533">
        <f>SUM(G274,T274,AG274)</f>
        <v>0</v>
      </c>
      <c r="BI274" s="533">
        <f t="shared" ref="BI274:BI277" si="1564">SUM(H274,U274,AH274)</f>
        <v>0</v>
      </c>
      <c r="BJ274" s="533">
        <f t="shared" ref="BJ274:BJ277" si="1565">SUM(I274,V274,AI274)</f>
        <v>0</v>
      </c>
      <c r="BK274" s="533">
        <f t="shared" ref="BK274:BK277" si="1566">SUM(J274,W274,AJ274)</f>
        <v>0</v>
      </c>
      <c r="BL274" s="533">
        <f t="shared" ref="BL274:BL277" si="1567">SUM(K274,X274,AK274)</f>
        <v>0</v>
      </c>
      <c r="BM274" s="533">
        <f t="shared" ref="BM274:BM277" si="1568">SUM(L274,Y274,AL274)</f>
        <v>0</v>
      </c>
      <c r="BN274" s="533">
        <f>SUM(M274,Z274,AM274)</f>
        <v>0</v>
      </c>
      <c r="BO274" s="533">
        <f t="shared" ref="BO274:BO277" si="1569">SUM(N274,AA274,AN274)</f>
        <v>0</v>
      </c>
      <c r="BP274" s="533">
        <f t="shared" ref="BP274:BP277" si="1570">SUM(O274,AB274,AO274)</f>
        <v>0</v>
      </c>
      <c r="BQ274" s="533">
        <f t="shared" ref="BQ274:BQ277" si="1571">SUM(P274,AC274,AP274)</f>
        <v>0</v>
      </c>
      <c r="BR274" s="533">
        <f t="shared" ref="BR274:BR277" si="1572">SUM(Q274,AD274,AQ274)</f>
        <v>0</v>
      </c>
      <c r="BS274" s="533">
        <f t="shared" ref="BS274:BS277" si="1573">SUM(R274,AE274,AR274)</f>
        <v>0</v>
      </c>
      <c r="BT274" s="533">
        <f>AT274</f>
        <v>0</v>
      </c>
      <c r="BU274" s="533">
        <f t="shared" ref="BU274:BU277" si="1574">AU274</f>
        <v>0</v>
      </c>
      <c r="BV274" s="533">
        <f t="shared" ref="BV274:BV277" si="1575">AV274</f>
        <v>0</v>
      </c>
      <c r="BW274" s="536">
        <f>SUM(BH274,BK274,BN274,BQ274,BT274)</f>
        <v>0</v>
      </c>
      <c r="BX274" s="536">
        <f t="shared" ref="BX274:BX277" si="1576">SUM(BI274,BL274,BO274,BR274,BU274)</f>
        <v>0</v>
      </c>
      <c r="BY274" s="536">
        <f t="shared" ref="BY274:BY277" si="1577">SUM(BJ274,BM274,BP274,BS274,BV274)</f>
        <v>0</v>
      </c>
      <c r="BZ274" t="s">
        <v>74</v>
      </c>
      <c r="CA274" s="544">
        <f>AZ274</f>
        <v>0</v>
      </c>
      <c r="CB274" s="544">
        <f t="shared" ref="CB274:CB277" si="1578">BA274</f>
        <v>0</v>
      </c>
      <c r="CC274" s="544">
        <f t="shared" ref="CC274:CC277" si="1579">BB274</f>
        <v>0</v>
      </c>
      <c r="CD274" s="544">
        <f>BC274</f>
        <v>0</v>
      </c>
      <c r="CE274" s="544">
        <f t="shared" ref="CE274:CE277" si="1580">BD274</f>
        <v>0</v>
      </c>
      <c r="CF274" s="544">
        <f t="shared" ref="CF274:CF277" si="1581">BE274</f>
        <v>0</v>
      </c>
    </row>
    <row r="275" spans="1:84">
      <c r="A275" s="149"/>
      <c r="B275" s="149"/>
      <c r="C275" s="151"/>
      <c r="D275" s="151"/>
      <c r="E275" s="288" t="s">
        <v>78</v>
      </c>
      <c r="F275" s="591">
        <v>5</v>
      </c>
      <c r="G275" s="159"/>
      <c r="H275" s="159"/>
      <c r="I275" s="275">
        <f>SUM(G275:H275)</f>
        <v>0</v>
      </c>
      <c r="J275" s="159"/>
      <c r="K275" s="159"/>
      <c r="L275" s="275">
        <f>SUM(J275:K275)</f>
        <v>0</v>
      </c>
      <c r="M275" s="159"/>
      <c r="N275" s="159"/>
      <c r="O275" s="275">
        <f>SUM(M275:N275)</f>
        <v>0</v>
      </c>
      <c r="P275" s="159"/>
      <c r="Q275" s="159"/>
      <c r="R275" s="275">
        <f>SUM(P275:Q275)</f>
        <v>0</v>
      </c>
      <c r="S275" s="500"/>
      <c r="T275" s="275"/>
      <c r="U275" s="275"/>
      <c r="V275" s="275">
        <f>SUM(T275:U275)</f>
        <v>0</v>
      </c>
      <c r="W275" s="275"/>
      <c r="X275" s="275"/>
      <c r="Y275" s="275">
        <f>SUM(W275:X275)</f>
        <v>0</v>
      </c>
      <c r="Z275" s="275"/>
      <c r="AA275" s="275"/>
      <c r="AB275" s="275">
        <f>SUM(Z275:AA275)</f>
        <v>0</v>
      </c>
      <c r="AC275" s="275"/>
      <c r="AD275" s="275"/>
      <c r="AE275" s="275">
        <f>SUM(AC275:AD275)</f>
        <v>0</v>
      </c>
      <c r="AF275" s="500"/>
      <c r="AG275" s="275"/>
      <c r="AH275" s="275"/>
      <c r="AI275" s="275">
        <f>SUM(AG275:AH275)</f>
        <v>0</v>
      </c>
      <c r="AJ275" s="275"/>
      <c r="AK275" s="275"/>
      <c r="AL275" s="275">
        <f>SUM(AJ275:AK275)</f>
        <v>0</v>
      </c>
      <c r="AM275" s="275"/>
      <c r="AN275" s="275"/>
      <c r="AO275" s="275">
        <f>SUM(AM275:AN275)</f>
        <v>0</v>
      </c>
      <c r="AP275" s="275"/>
      <c r="AQ275" s="275"/>
      <c r="AR275" s="275">
        <f>SUM(AP275:AQ275)</f>
        <v>0</v>
      </c>
      <c r="AS275" s="500"/>
      <c r="AT275" s="275"/>
      <c r="AU275" s="275"/>
      <c r="AV275" s="277">
        <f>SUM(AT275:AU275)</f>
        <v>0</v>
      </c>
      <c r="AW275" s="567">
        <f t="shared" si="1561"/>
        <v>0</v>
      </c>
      <c r="AX275" s="567">
        <f t="shared" si="1562"/>
        <v>0</v>
      </c>
      <c r="AY275" s="567">
        <f t="shared" si="1563"/>
        <v>0</v>
      </c>
      <c r="AZ275" s="159"/>
      <c r="BA275" s="159"/>
      <c r="BB275" s="275">
        <f>SUM(AZ275:BA275)</f>
        <v>0</v>
      </c>
      <c r="BC275" s="275"/>
      <c r="BD275" s="275"/>
      <c r="BE275" s="275">
        <f>SUM(BC275:BD275)</f>
        <v>0</v>
      </c>
      <c r="BF275" s="521"/>
      <c r="BG275" s="605">
        <f>SUM(F275,S275,AF275,AS275)</f>
        <v>5</v>
      </c>
      <c r="BH275" s="533">
        <f>SUM(G275,T275,AG275)</f>
        <v>0</v>
      </c>
      <c r="BI275" s="533">
        <f t="shared" si="1564"/>
        <v>0</v>
      </c>
      <c r="BJ275" s="533">
        <f t="shared" si="1565"/>
        <v>0</v>
      </c>
      <c r="BK275" s="533">
        <f t="shared" si="1566"/>
        <v>0</v>
      </c>
      <c r="BL275" s="533">
        <f t="shared" si="1567"/>
        <v>0</v>
      </c>
      <c r="BM275" s="533">
        <f t="shared" si="1568"/>
        <v>0</v>
      </c>
      <c r="BN275" s="533">
        <f>SUM(M275,Z275,AM275)</f>
        <v>0</v>
      </c>
      <c r="BO275" s="533">
        <f t="shared" si="1569"/>
        <v>0</v>
      </c>
      <c r="BP275" s="533">
        <f t="shared" si="1570"/>
        <v>0</v>
      </c>
      <c r="BQ275" s="533">
        <f t="shared" si="1571"/>
        <v>0</v>
      </c>
      <c r="BR275" s="533">
        <f t="shared" si="1572"/>
        <v>0</v>
      </c>
      <c r="BS275" s="533">
        <f t="shared" si="1573"/>
        <v>0</v>
      </c>
      <c r="BT275" s="533">
        <f>AT275</f>
        <v>0</v>
      </c>
      <c r="BU275" s="533">
        <f t="shared" si="1574"/>
        <v>0</v>
      </c>
      <c r="BV275" s="533">
        <f t="shared" si="1575"/>
        <v>0</v>
      </c>
      <c r="BW275" s="536">
        <f>SUM(BH275,BK275,BN275,BQ275,BT275)</f>
        <v>0</v>
      </c>
      <c r="BX275" s="536">
        <f t="shared" si="1576"/>
        <v>0</v>
      </c>
      <c r="BY275" s="536">
        <f t="shared" si="1577"/>
        <v>0</v>
      </c>
      <c r="BZ275" t="s">
        <v>74</v>
      </c>
      <c r="CA275" s="544">
        <f>AZ275</f>
        <v>0</v>
      </c>
      <c r="CB275" s="544">
        <f t="shared" si="1578"/>
        <v>0</v>
      </c>
      <c r="CC275" s="544">
        <f t="shared" si="1579"/>
        <v>0</v>
      </c>
      <c r="CD275" s="544">
        <f>BC275</f>
        <v>0</v>
      </c>
      <c r="CE275" s="544">
        <f t="shared" si="1580"/>
        <v>0</v>
      </c>
      <c r="CF275" s="544">
        <f t="shared" si="1581"/>
        <v>0</v>
      </c>
    </row>
    <row r="276" spans="1:84">
      <c r="A276" s="149"/>
      <c r="B276" s="149"/>
      <c r="C276" s="151"/>
      <c r="D276" s="151"/>
      <c r="E276" s="288" t="s">
        <v>79</v>
      </c>
      <c r="F276" s="591">
        <v>5</v>
      </c>
      <c r="G276" s="159"/>
      <c r="H276" s="159"/>
      <c r="I276" s="275">
        <f>SUM(G276:H276)</f>
        <v>0</v>
      </c>
      <c r="J276" s="159"/>
      <c r="K276" s="159"/>
      <c r="L276" s="275">
        <f>SUM(J276:K276)</f>
        <v>0</v>
      </c>
      <c r="M276" s="159"/>
      <c r="N276" s="159"/>
      <c r="O276" s="275">
        <f>SUM(M276:N276)</f>
        <v>0</v>
      </c>
      <c r="P276" s="159"/>
      <c r="Q276" s="159"/>
      <c r="R276" s="275">
        <f>SUM(P276:Q276)</f>
        <v>0</v>
      </c>
      <c r="S276" s="500"/>
      <c r="T276" s="275"/>
      <c r="U276" s="275"/>
      <c r="V276" s="275">
        <f>SUM(T276:U276)</f>
        <v>0</v>
      </c>
      <c r="W276" s="275"/>
      <c r="X276" s="275"/>
      <c r="Y276" s="275">
        <f>SUM(W276:X276)</f>
        <v>0</v>
      </c>
      <c r="Z276" s="275"/>
      <c r="AA276" s="275"/>
      <c r="AB276" s="275">
        <f>SUM(Z276:AA276)</f>
        <v>0</v>
      </c>
      <c r="AC276" s="275"/>
      <c r="AD276" s="275"/>
      <c r="AE276" s="275">
        <f>SUM(AC276:AD276)</f>
        <v>0</v>
      </c>
      <c r="AF276" s="500"/>
      <c r="AG276" s="275"/>
      <c r="AH276" s="275"/>
      <c r="AI276" s="275">
        <f>SUM(AG276:AH276)</f>
        <v>0</v>
      </c>
      <c r="AJ276" s="275"/>
      <c r="AK276" s="275"/>
      <c r="AL276" s="275">
        <f>SUM(AJ276:AK276)</f>
        <v>0</v>
      </c>
      <c r="AM276" s="275"/>
      <c r="AN276" s="275"/>
      <c r="AO276" s="275">
        <f>SUM(AM276:AN276)</f>
        <v>0</v>
      </c>
      <c r="AP276" s="275"/>
      <c r="AQ276" s="275"/>
      <c r="AR276" s="275">
        <f>SUM(AP276:AQ276)</f>
        <v>0</v>
      </c>
      <c r="AS276" s="500"/>
      <c r="AT276" s="275"/>
      <c r="AU276" s="275"/>
      <c r="AV276" s="277">
        <f>SUM(AT276:AU276)</f>
        <v>0</v>
      </c>
      <c r="AW276" s="567">
        <f t="shared" si="1561"/>
        <v>0</v>
      </c>
      <c r="AX276" s="567">
        <f t="shared" si="1562"/>
        <v>0</v>
      </c>
      <c r="AY276" s="567">
        <f t="shared" si="1563"/>
        <v>0</v>
      </c>
      <c r="AZ276" s="159"/>
      <c r="BA276" s="159"/>
      <c r="BB276" s="275">
        <f>SUM(AZ276:BA276)</f>
        <v>0</v>
      </c>
      <c r="BC276" s="275"/>
      <c r="BD276" s="275"/>
      <c r="BE276" s="275">
        <f>SUM(BC276:BD276)</f>
        <v>0</v>
      </c>
      <c r="BF276" s="521"/>
      <c r="BG276" s="605">
        <f>SUM(F276,S276,AF276,AS276)</f>
        <v>5</v>
      </c>
      <c r="BH276" s="533">
        <f>SUM(G276,T276,AG276)</f>
        <v>0</v>
      </c>
      <c r="BI276" s="533">
        <f t="shared" si="1564"/>
        <v>0</v>
      </c>
      <c r="BJ276" s="533">
        <f t="shared" si="1565"/>
        <v>0</v>
      </c>
      <c r="BK276" s="533">
        <f t="shared" si="1566"/>
        <v>0</v>
      </c>
      <c r="BL276" s="533">
        <f t="shared" si="1567"/>
        <v>0</v>
      </c>
      <c r="BM276" s="533">
        <f t="shared" si="1568"/>
        <v>0</v>
      </c>
      <c r="BN276" s="533">
        <f>SUM(M276,Z276,AM276)</f>
        <v>0</v>
      </c>
      <c r="BO276" s="533">
        <f t="shared" si="1569"/>
        <v>0</v>
      </c>
      <c r="BP276" s="533">
        <f t="shared" si="1570"/>
        <v>0</v>
      </c>
      <c r="BQ276" s="533">
        <f t="shared" si="1571"/>
        <v>0</v>
      </c>
      <c r="BR276" s="533">
        <f t="shared" si="1572"/>
        <v>0</v>
      </c>
      <c r="BS276" s="533">
        <f t="shared" si="1573"/>
        <v>0</v>
      </c>
      <c r="BT276" s="533">
        <f>AT276</f>
        <v>0</v>
      </c>
      <c r="BU276" s="533">
        <f t="shared" si="1574"/>
        <v>0</v>
      </c>
      <c r="BV276" s="533">
        <f t="shared" si="1575"/>
        <v>0</v>
      </c>
      <c r="BW276" s="536">
        <f>SUM(BH276,BK276,BN276,BQ276,BT276)</f>
        <v>0</v>
      </c>
      <c r="BX276" s="536">
        <f t="shared" si="1576"/>
        <v>0</v>
      </c>
      <c r="BY276" s="536">
        <f t="shared" si="1577"/>
        <v>0</v>
      </c>
      <c r="BZ276" t="s">
        <v>74</v>
      </c>
      <c r="CA276" s="544">
        <f>AZ276</f>
        <v>0</v>
      </c>
      <c r="CB276" s="544">
        <f t="shared" si="1578"/>
        <v>0</v>
      </c>
      <c r="CC276" s="544">
        <f t="shared" si="1579"/>
        <v>0</v>
      </c>
      <c r="CD276" s="544">
        <f>BC276</f>
        <v>0</v>
      </c>
      <c r="CE276" s="544">
        <f t="shared" si="1580"/>
        <v>0</v>
      </c>
      <c r="CF276" s="544">
        <f t="shared" si="1581"/>
        <v>0</v>
      </c>
    </row>
    <row r="277" spans="1:84">
      <c r="A277" s="149"/>
      <c r="B277" s="149"/>
      <c r="C277" s="151"/>
      <c r="D277" s="151"/>
      <c r="E277" s="375" t="s">
        <v>85</v>
      </c>
      <c r="F277" s="592">
        <f t="shared" ref="F277" si="1582">SUM(F274:F276)</f>
        <v>15</v>
      </c>
      <c r="G277" s="168">
        <f>SUM(G274:G276)</f>
        <v>0</v>
      </c>
      <c r="H277" s="168">
        <f t="shared" ref="H277" si="1583">SUM(H274:H276)</f>
        <v>0</v>
      </c>
      <c r="I277" s="168">
        <f t="shared" ref="I277" si="1584">SUM(I274:I276)</f>
        <v>0</v>
      </c>
      <c r="J277" s="168">
        <f t="shared" ref="J277" si="1585">SUM(J274:J276)</f>
        <v>0</v>
      </c>
      <c r="K277" s="168">
        <f t="shared" ref="K277" si="1586">SUM(K274:K276)</f>
        <v>0</v>
      </c>
      <c r="L277" s="168">
        <f t="shared" ref="L277" si="1587">SUM(L274:L276)</f>
        <v>0</v>
      </c>
      <c r="M277" s="168">
        <f t="shared" ref="M277" si="1588">SUM(M274:M276)</f>
        <v>0</v>
      </c>
      <c r="N277" s="168">
        <f t="shared" ref="N277" si="1589">SUM(N274:N276)</f>
        <v>0</v>
      </c>
      <c r="O277" s="168">
        <f t="shared" ref="O277" si="1590">SUM(O274:O276)</f>
        <v>0</v>
      </c>
      <c r="P277" s="168">
        <f t="shared" ref="P277" si="1591">SUM(P274:P276)</f>
        <v>0</v>
      </c>
      <c r="Q277" s="168">
        <f t="shared" ref="Q277" si="1592">SUM(Q274:Q276)</f>
        <v>0</v>
      </c>
      <c r="R277" s="168">
        <f t="shared" ref="R277" si="1593">SUM(R274:R276)</f>
        <v>0</v>
      </c>
      <c r="S277" s="502">
        <f t="shared" ref="S277" si="1594">SUM(S274:S276)</f>
        <v>0</v>
      </c>
      <c r="T277" s="168">
        <f t="shared" ref="T277" si="1595">SUM(T274:T276)</f>
        <v>0</v>
      </c>
      <c r="U277" s="168">
        <f t="shared" ref="U277" si="1596">SUM(U274:U276)</f>
        <v>0</v>
      </c>
      <c r="V277" s="168">
        <f t="shared" ref="V277" si="1597">SUM(V274:V276)</f>
        <v>0</v>
      </c>
      <c r="W277" s="168">
        <f t="shared" ref="W277" si="1598">SUM(W274:W276)</f>
        <v>0</v>
      </c>
      <c r="X277" s="168">
        <f t="shared" ref="X277" si="1599">SUM(X274:X276)</f>
        <v>0</v>
      </c>
      <c r="Y277" s="168">
        <f t="shared" ref="Y277" si="1600">SUM(Y274:Y276)</f>
        <v>0</v>
      </c>
      <c r="Z277" s="168">
        <f t="shared" ref="Z277" si="1601">SUM(Z274:Z276)</f>
        <v>0</v>
      </c>
      <c r="AA277" s="168">
        <f t="shared" ref="AA277" si="1602">SUM(AA274:AA276)</f>
        <v>0</v>
      </c>
      <c r="AB277" s="168">
        <f t="shared" ref="AB277" si="1603">SUM(AB274:AB276)</f>
        <v>0</v>
      </c>
      <c r="AC277" s="168">
        <f t="shared" ref="AC277" si="1604">SUM(AC274:AC276)</f>
        <v>0</v>
      </c>
      <c r="AD277" s="168">
        <f t="shared" ref="AD277" si="1605">SUM(AD274:AD276)</f>
        <v>0</v>
      </c>
      <c r="AE277" s="168">
        <f t="shared" ref="AE277" si="1606">SUM(AE274:AE276)</f>
        <v>0</v>
      </c>
      <c r="AF277" s="502">
        <f t="shared" ref="AF277" si="1607">SUM(AF274:AF276)</f>
        <v>0</v>
      </c>
      <c r="AG277" s="168">
        <f t="shared" ref="AG277" si="1608">SUM(AG274:AG276)</f>
        <v>0</v>
      </c>
      <c r="AH277" s="168">
        <f t="shared" ref="AH277" si="1609">SUM(AH274:AH276)</f>
        <v>0</v>
      </c>
      <c r="AI277" s="168">
        <f t="shared" ref="AI277" si="1610">SUM(AI274:AI276)</f>
        <v>0</v>
      </c>
      <c r="AJ277" s="168">
        <f t="shared" ref="AJ277" si="1611">SUM(AJ274:AJ276)</f>
        <v>0</v>
      </c>
      <c r="AK277" s="168">
        <f t="shared" ref="AK277" si="1612">SUM(AK274:AK276)</f>
        <v>0</v>
      </c>
      <c r="AL277" s="168">
        <f t="shared" ref="AL277" si="1613">SUM(AL274:AL276)</f>
        <v>0</v>
      </c>
      <c r="AM277" s="168">
        <f t="shared" ref="AM277" si="1614">SUM(AM274:AM276)</f>
        <v>0</v>
      </c>
      <c r="AN277" s="168">
        <f t="shared" ref="AN277" si="1615">SUM(AN274:AN276)</f>
        <v>0</v>
      </c>
      <c r="AO277" s="168">
        <f t="shared" ref="AO277" si="1616">SUM(AO274:AO276)</f>
        <v>0</v>
      </c>
      <c r="AP277" s="168">
        <f t="shared" ref="AP277" si="1617">SUM(AP274:AP276)</f>
        <v>0</v>
      </c>
      <c r="AQ277" s="168">
        <f t="shared" ref="AQ277" si="1618">SUM(AQ274:AQ276)</f>
        <v>0</v>
      </c>
      <c r="AR277" s="168">
        <f t="shared" ref="AR277" si="1619">SUM(AR274:AR276)</f>
        <v>0</v>
      </c>
      <c r="AS277" s="502">
        <f t="shared" ref="AS277" si="1620">SUM(AS274:AS276)</f>
        <v>0</v>
      </c>
      <c r="AT277" s="168">
        <f t="shared" ref="AT277" si="1621">SUM(AT274:AT276)</f>
        <v>0</v>
      </c>
      <c r="AU277" s="168">
        <f t="shared" ref="AU277" si="1622">SUM(AU274:AU276)</f>
        <v>0</v>
      </c>
      <c r="AV277" s="168">
        <f t="shared" ref="AV277" si="1623">SUM(AV274:AV276)</f>
        <v>0</v>
      </c>
      <c r="AW277" s="569">
        <f t="shared" ref="AW277" si="1624">SUM(AW274:AW276)</f>
        <v>0</v>
      </c>
      <c r="AX277" s="569">
        <f t="shared" ref="AX277" si="1625">SUM(AX274:AX276)</f>
        <v>0</v>
      </c>
      <c r="AY277" s="569">
        <f t="shared" ref="AY277" si="1626">SUM(AY274:AY276)</f>
        <v>0</v>
      </c>
      <c r="AZ277" s="168">
        <f t="shared" ref="AZ277" si="1627">SUM(AZ274:AZ276)</f>
        <v>0</v>
      </c>
      <c r="BA277" s="168">
        <f t="shared" ref="BA277" si="1628">SUM(BA274:BA276)</f>
        <v>0</v>
      </c>
      <c r="BB277" s="168">
        <f t="shared" ref="BB277" si="1629">SUM(BB274:BB276)</f>
        <v>0</v>
      </c>
      <c r="BC277" s="168">
        <f t="shared" ref="BC277" si="1630">SUM(BC274:BC276)</f>
        <v>0</v>
      </c>
      <c r="BD277" s="168">
        <f t="shared" ref="BD277" si="1631">SUM(BD274:BD276)</f>
        <v>0</v>
      </c>
      <c r="BE277" s="168">
        <f t="shared" ref="BE277" si="1632">SUM(BE274:BE276)</f>
        <v>0</v>
      </c>
      <c r="BF277" s="523"/>
      <c r="BG277" s="605">
        <f>SUM(F277,S277,AF277,AS277)</f>
        <v>15</v>
      </c>
      <c r="BH277" s="533">
        <f>SUM(G277,T277,AG277)</f>
        <v>0</v>
      </c>
      <c r="BI277" s="533">
        <f t="shared" si="1564"/>
        <v>0</v>
      </c>
      <c r="BJ277" s="533">
        <f t="shared" si="1565"/>
        <v>0</v>
      </c>
      <c r="BK277" s="533">
        <f t="shared" si="1566"/>
        <v>0</v>
      </c>
      <c r="BL277" s="533">
        <f t="shared" si="1567"/>
        <v>0</v>
      </c>
      <c r="BM277" s="533">
        <f t="shared" si="1568"/>
        <v>0</v>
      </c>
      <c r="BN277" s="533">
        <f>SUM(M277,Z277,AM277)</f>
        <v>0</v>
      </c>
      <c r="BO277" s="533">
        <f t="shared" si="1569"/>
        <v>0</v>
      </c>
      <c r="BP277" s="533">
        <f t="shared" si="1570"/>
        <v>0</v>
      </c>
      <c r="BQ277" s="533">
        <f t="shared" si="1571"/>
        <v>0</v>
      </c>
      <c r="BR277" s="533">
        <f t="shared" si="1572"/>
        <v>0</v>
      </c>
      <c r="BS277" s="533">
        <f t="shared" si="1573"/>
        <v>0</v>
      </c>
      <c r="BT277" s="533">
        <f>AT277</f>
        <v>0</v>
      </c>
      <c r="BU277" s="533">
        <f t="shared" si="1574"/>
        <v>0</v>
      </c>
      <c r="BV277" s="533">
        <f t="shared" si="1575"/>
        <v>0</v>
      </c>
      <c r="BW277" s="536">
        <f>SUM(BH277,BK277,BN277,BQ277,BT277)</f>
        <v>0</v>
      </c>
      <c r="BX277" s="536">
        <f t="shared" si="1576"/>
        <v>0</v>
      </c>
      <c r="BY277" s="536">
        <f t="shared" si="1577"/>
        <v>0</v>
      </c>
      <c r="BZ277" t="s">
        <v>74</v>
      </c>
      <c r="CA277" s="544">
        <f>AZ277</f>
        <v>0</v>
      </c>
      <c r="CB277" s="544">
        <f t="shared" si="1578"/>
        <v>0</v>
      </c>
      <c r="CC277" s="544">
        <f t="shared" si="1579"/>
        <v>0</v>
      </c>
      <c r="CD277" s="544">
        <f>BC277</f>
        <v>0</v>
      </c>
      <c r="CE277" s="544">
        <f t="shared" si="1580"/>
        <v>0</v>
      </c>
      <c r="CF277" s="544">
        <f t="shared" si="1581"/>
        <v>0</v>
      </c>
    </row>
    <row r="278" spans="1:84">
      <c r="A278" s="149"/>
      <c r="B278" s="149"/>
      <c r="C278" s="151"/>
      <c r="D278" s="151"/>
      <c r="E278" s="375"/>
      <c r="F278" s="592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502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502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502"/>
      <c r="AT278" s="168"/>
      <c r="AU278" s="168"/>
      <c r="AV278" s="168"/>
      <c r="AW278" s="569"/>
      <c r="AX278" s="569"/>
      <c r="AY278" s="569"/>
      <c r="AZ278" s="159"/>
      <c r="BA278" s="159"/>
      <c r="BB278" s="159"/>
      <c r="BC278" s="168"/>
      <c r="BD278" s="168"/>
      <c r="BE278" s="168"/>
      <c r="BF278" s="523"/>
    </row>
    <row r="279" spans="1:84">
      <c r="A279" s="149"/>
      <c r="B279" s="149"/>
      <c r="C279" s="151"/>
      <c r="D279" s="151"/>
      <c r="E279" s="375"/>
      <c r="F279" s="592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502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502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502"/>
      <c r="AT279" s="168"/>
      <c r="AU279" s="168"/>
      <c r="AV279" s="168"/>
      <c r="AW279" s="569"/>
      <c r="AX279" s="569"/>
      <c r="AY279" s="569"/>
      <c r="AZ279" s="159"/>
      <c r="BA279" s="159"/>
      <c r="BB279" s="159"/>
      <c r="BC279" s="168"/>
      <c r="BD279" s="168"/>
      <c r="BE279" s="168"/>
      <c r="BF279" s="523"/>
    </row>
    <row r="280" spans="1:84" ht="18" customHeight="1">
      <c r="A280" s="149"/>
      <c r="B280" s="149" t="s">
        <v>48</v>
      </c>
      <c r="C280" s="151"/>
      <c r="D280" s="151"/>
      <c r="E280" s="374" t="s">
        <v>45</v>
      </c>
      <c r="F280" s="592"/>
      <c r="G280" s="159"/>
      <c r="H280" s="159"/>
      <c r="I280" s="275"/>
      <c r="J280" s="159"/>
      <c r="K280" s="159"/>
      <c r="L280" s="275"/>
      <c r="M280" s="159"/>
      <c r="N280" s="159"/>
      <c r="O280" s="275"/>
      <c r="P280" s="159"/>
      <c r="Q280" s="159"/>
      <c r="R280" s="275"/>
      <c r="S280" s="500"/>
      <c r="T280" s="275"/>
      <c r="U280" s="275"/>
      <c r="V280" s="275"/>
      <c r="W280" s="275"/>
      <c r="X280" s="275"/>
      <c r="Y280" s="275"/>
      <c r="Z280" s="275"/>
      <c r="AA280" s="275"/>
      <c r="AB280" s="275"/>
      <c r="AC280" s="275"/>
      <c r="AD280" s="275"/>
      <c r="AE280" s="275"/>
      <c r="AF280" s="500"/>
      <c r="AG280" s="275"/>
      <c r="AH280" s="275"/>
      <c r="AI280" s="275"/>
      <c r="AJ280" s="275"/>
      <c r="AK280" s="275"/>
      <c r="AL280" s="275"/>
      <c r="AM280" s="275"/>
      <c r="AN280" s="275"/>
      <c r="AO280" s="275"/>
      <c r="AP280" s="275"/>
      <c r="AQ280" s="275"/>
      <c r="AR280" s="275"/>
      <c r="AS280" s="500"/>
      <c r="AT280" s="275"/>
      <c r="AU280" s="275"/>
      <c r="AV280" s="275"/>
      <c r="AW280" s="567"/>
      <c r="AX280" s="567"/>
      <c r="AY280" s="567"/>
      <c r="AZ280" s="159"/>
      <c r="BA280" s="159"/>
      <c r="BB280" s="159"/>
      <c r="BC280" s="275"/>
      <c r="BD280" s="275"/>
      <c r="BE280" s="275"/>
      <c r="BF280" s="521"/>
    </row>
    <row r="281" spans="1:84">
      <c r="A281" s="149"/>
      <c r="B281" s="151" t="s">
        <v>533</v>
      </c>
      <c r="C281" s="151"/>
      <c r="D281" s="151"/>
      <c r="E281" s="288" t="s">
        <v>77</v>
      </c>
      <c r="F281" s="591">
        <v>4</v>
      </c>
      <c r="G281" s="159"/>
      <c r="H281" s="159"/>
      <c r="I281" s="275">
        <f>SUM(G281:H281)</f>
        <v>0</v>
      </c>
      <c r="J281" s="159"/>
      <c r="K281" s="159"/>
      <c r="L281" s="275">
        <f>SUM(J281:K281)</f>
        <v>0</v>
      </c>
      <c r="M281" s="159"/>
      <c r="N281" s="159"/>
      <c r="O281" s="275">
        <f>SUM(M281:N281)</f>
        <v>0</v>
      </c>
      <c r="P281" s="159"/>
      <c r="Q281" s="159"/>
      <c r="R281" s="275">
        <f>SUM(P281:Q281)</f>
        <v>0</v>
      </c>
      <c r="S281" s="500"/>
      <c r="T281" s="275"/>
      <c r="U281" s="275"/>
      <c r="V281" s="275">
        <f>SUM(T281:U281)</f>
        <v>0</v>
      </c>
      <c r="W281" s="275"/>
      <c r="X281" s="275"/>
      <c r="Y281" s="275">
        <f>SUM(W281:X281)</f>
        <v>0</v>
      </c>
      <c r="Z281" s="275"/>
      <c r="AA281" s="275"/>
      <c r="AB281" s="275">
        <f>SUM(Z281:AA281)</f>
        <v>0</v>
      </c>
      <c r="AC281" s="275"/>
      <c r="AD281" s="275"/>
      <c r="AE281" s="275">
        <f>SUM(AC281:AD281)</f>
        <v>0</v>
      </c>
      <c r="AF281" s="500"/>
      <c r="AG281" s="275"/>
      <c r="AH281" s="275"/>
      <c r="AI281" s="275">
        <f>SUM(AG281:AH281)</f>
        <v>0</v>
      </c>
      <c r="AJ281" s="275"/>
      <c r="AK281" s="275"/>
      <c r="AL281" s="275">
        <f>SUM(AJ281:AK281)</f>
        <v>0</v>
      </c>
      <c r="AM281" s="275"/>
      <c r="AN281" s="275"/>
      <c r="AO281" s="275">
        <f>SUM(AM281:AN281)</f>
        <v>0</v>
      </c>
      <c r="AP281" s="275"/>
      <c r="AQ281" s="275"/>
      <c r="AR281" s="275">
        <f>SUM(AP281:AQ281)</f>
        <v>0</v>
      </c>
      <c r="AS281" s="500"/>
      <c r="AT281" s="275"/>
      <c r="AU281" s="275"/>
      <c r="AV281" s="277">
        <f>SUM(AT281:AU281)</f>
        <v>0</v>
      </c>
      <c r="AW281" s="567">
        <f t="shared" ref="AW281:AW283" si="1633">SUM(G281,J281,M281,P281,T281,W281,Z281,AC281,AG281,AJ281,AM281,AP281,AT281)</f>
        <v>0</v>
      </c>
      <c r="AX281" s="567">
        <f t="shared" ref="AX281:AX283" si="1634">SUM(H281,K281,N281,Q281,U281,X281,AA281,AD281,AH281,AK281,AN281,AQ281,AU281)</f>
        <v>0</v>
      </c>
      <c r="AY281" s="567">
        <f t="shared" ref="AY281:AY283" si="1635">SUM(I281,L281,O281,R281,V281,Y281,AB281,AE281,AI281,AL281,AO281,AR281,AV281)</f>
        <v>0</v>
      </c>
      <c r="AZ281" s="159"/>
      <c r="BA281" s="159"/>
      <c r="BB281" s="275">
        <f>SUM(AZ281:BA281)</f>
        <v>0</v>
      </c>
      <c r="BC281" s="275"/>
      <c r="BD281" s="275"/>
      <c r="BE281" s="275">
        <f>SUM(BC281:BD281)</f>
        <v>0</v>
      </c>
      <c r="BF281" s="521"/>
      <c r="BG281" s="605">
        <f>SUM(F281,S281,AF281,AS281)</f>
        <v>4</v>
      </c>
      <c r="BH281" s="533">
        <f>SUM(G281,T281,AG281)</f>
        <v>0</v>
      </c>
      <c r="BI281" s="533">
        <f t="shared" ref="BI281:BI284" si="1636">SUM(H281,U281,AH281)</f>
        <v>0</v>
      </c>
      <c r="BJ281" s="533">
        <f t="shared" ref="BJ281:BJ284" si="1637">SUM(I281,V281,AI281)</f>
        <v>0</v>
      </c>
      <c r="BK281" s="533">
        <f t="shared" ref="BK281:BK284" si="1638">SUM(J281,W281,AJ281)</f>
        <v>0</v>
      </c>
      <c r="BL281" s="533">
        <f t="shared" ref="BL281:BL284" si="1639">SUM(K281,X281,AK281)</f>
        <v>0</v>
      </c>
      <c r="BM281" s="533">
        <f t="shared" ref="BM281:BM284" si="1640">SUM(L281,Y281,AL281)</f>
        <v>0</v>
      </c>
      <c r="BN281" s="533">
        <f>SUM(M281,Z281,AM281)</f>
        <v>0</v>
      </c>
      <c r="BO281" s="533">
        <f t="shared" ref="BO281:BO284" si="1641">SUM(N281,AA281,AN281)</f>
        <v>0</v>
      </c>
      <c r="BP281" s="533">
        <f t="shared" ref="BP281:BP284" si="1642">SUM(O281,AB281,AO281)</f>
        <v>0</v>
      </c>
      <c r="BQ281" s="533">
        <f t="shared" ref="BQ281:BQ284" si="1643">SUM(P281,AC281,AP281)</f>
        <v>0</v>
      </c>
      <c r="BR281" s="533">
        <f t="shared" ref="BR281:BR284" si="1644">SUM(Q281,AD281,AQ281)</f>
        <v>0</v>
      </c>
      <c r="BS281" s="533">
        <f t="shared" ref="BS281:BS284" si="1645">SUM(R281,AE281,AR281)</f>
        <v>0</v>
      </c>
      <c r="BT281" s="533">
        <f>AT281</f>
        <v>0</v>
      </c>
      <c r="BU281" s="533">
        <f t="shared" ref="BU281:BU284" si="1646">AU281</f>
        <v>0</v>
      </c>
      <c r="BV281" s="533">
        <f t="shared" ref="BV281:BV284" si="1647">AV281</f>
        <v>0</v>
      </c>
      <c r="BW281" s="536">
        <f>SUM(BH281,BK281,BN281,BQ281,BT281)</f>
        <v>0</v>
      </c>
      <c r="BX281" s="536">
        <f t="shared" ref="BX281:BX284" si="1648">SUM(BI281,BL281,BO281,BR281,BU281)</f>
        <v>0</v>
      </c>
      <c r="BY281" s="536">
        <f t="shared" ref="BY281:BY284" si="1649">SUM(BJ281,BM281,BP281,BS281,BV281)</f>
        <v>0</v>
      </c>
      <c r="BZ281" t="s">
        <v>74</v>
      </c>
      <c r="CA281" s="544">
        <f>AZ281</f>
        <v>0</v>
      </c>
      <c r="CB281" s="544">
        <f t="shared" ref="CB281:CB284" si="1650">BA281</f>
        <v>0</v>
      </c>
      <c r="CC281" s="544">
        <f t="shared" ref="CC281:CC284" si="1651">BB281</f>
        <v>0</v>
      </c>
      <c r="CD281" s="544">
        <f>BC281</f>
        <v>0</v>
      </c>
      <c r="CE281" s="544">
        <f t="shared" ref="CE281:CE284" si="1652">BD281</f>
        <v>0</v>
      </c>
      <c r="CF281" s="544">
        <f t="shared" ref="CF281:CF284" si="1653">BE281</f>
        <v>0</v>
      </c>
    </row>
    <row r="282" spans="1:84">
      <c r="A282" s="149"/>
      <c r="B282" s="149"/>
      <c r="C282" s="151"/>
      <c r="D282" s="151"/>
      <c r="E282" s="288" t="s">
        <v>78</v>
      </c>
      <c r="F282" s="591">
        <v>4</v>
      </c>
      <c r="G282" s="159"/>
      <c r="H282" s="159"/>
      <c r="I282" s="275">
        <f>SUM(G282:H282)</f>
        <v>0</v>
      </c>
      <c r="J282" s="159"/>
      <c r="K282" s="159"/>
      <c r="L282" s="275">
        <f>SUM(J282:K282)</f>
        <v>0</v>
      </c>
      <c r="M282" s="159"/>
      <c r="N282" s="159"/>
      <c r="O282" s="275">
        <f>SUM(M282:N282)</f>
        <v>0</v>
      </c>
      <c r="P282" s="159"/>
      <c r="Q282" s="159"/>
      <c r="R282" s="275">
        <f>SUM(P282:Q282)</f>
        <v>0</v>
      </c>
      <c r="S282" s="500"/>
      <c r="T282" s="275"/>
      <c r="U282" s="275"/>
      <c r="V282" s="275">
        <f>SUM(T282:U282)</f>
        <v>0</v>
      </c>
      <c r="W282" s="275"/>
      <c r="X282" s="275"/>
      <c r="Y282" s="275">
        <f>SUM(W282:X282)</f>
        <v>0</v>
      </c>
      <c r="Z282" s="275"/>
      <c r="AA282" s="275"/>
      <c r="AB282" s="275">
        <f>SUM(Z282:AA282)</f>
        <v>0</v>
      </c>
      <c r="AC282" s="275"/>
      <c r="AD282" s="275"/>
      <c r="AE282" s="275">
        <f>SUM(AC282:AD282)</f>
        <v>0</v>
      </c>
      <c r="AF282" s="500"/>
      <c r="AG282" s="275"/>
      <c r="AH282" s="275"/>
      <c r="AI282" s="275">
        <f>SUM(AG282:AH282)</f>
        <v>0</v>
      </c>
      <c r="AJ282" s="275"/>
      <c r="AK282" s="275"/>
      <c r="AL282" s="275">
        <f>SUM(AJ282:AK282)</f>
        <v>0</v>
      </c>
      <c r="AM282" s="275"/>
      <c r="AN282" s="275"/>
      <c r="AO282" s="275">
        <f>SUM(AM282:AN282)</f>
        <v>0</v>
      </c>
      <c r="AP282" s="275"/>
      <c r="AQ282" s="275"/>
      <c r="AR282" s="275">
        <f>SUM(AP282:AQ282)</f>
        <v>0</v>
      </c>
      <c r="AS282" s="500"/>
      <c r="AT282" s="275"/>
      <c r="AU282" s="275"/>
      <c r="AV282" s="277">
        <f>SUM(AT282:AU282)</f>
        <v>0</v>
      </c>
      <c r="AW282" s="567">
        <f t="shared" si="1633"/>
        <v>0</v>
      </c>
      <c r="AX282" s="567">
        <f t="shared" si="1634"/>
        <v>0</v>
      </c>
      <c r="AY282" s="567">
        <f t="shared" si="1635"/>
        <v>0</v>
      </c>
      <c r="AZ282" s="159"/>
      <c r="BA282" s="159"/>
      <c r="BB282" s="275">
        <f>SUM(AZ282:BA282)</f>
        <v>0</v>
      </c>
      <c r="BC282" s="275"/>
      <c r="BD282" s="275"/>
      <c r="BE282" s="275">
        <f>SUM(BC282:BD282)</f>
        <v>0</v>
      </c>
      <c r="BF282" s="521"/>
      <c r="BG282" s="605">
        <f>SUM(F282,S282,AF282,AS282)</f>
        <v>4</v>
      </c>
      <c r="BH282" s="533">
        <f>SUM(G282,T282,AG282)</f>
        <v>0</v>
      </c>
      <c r="BI282" s="533">
        <f t="shared" si="1636"/>
        <v>0</v>
      </c>
      <c r="BJ282" s="533">
        <f t="shared" si="1637"/>
        <v>0</v>
      </c>
      <c r="BK282" s="533">
        <f t="shared" si="1638"/>
        <v>0</v>
      </c>
      <c r="BL282" s="533">
        <f t="shared" si="1639"/>
        <v>0</v>
      </c>
      <c r="BM282" s="533">
        <f t="shared" si="1640"/>
        <v>0</v>
      </c>
      <c r="BN282" s="533">
        <f>SUM(M282,Z282,AM282)</f>
        <v>0</v>
      </c>
      <c r="BO282" s="533">
        <f t="shared" si="1641"/>
        <v>0</v>
      </c>
      <c r="BP282" s="533">
        <f t="shared" si="1642"/>
        <v>0</v>
      </c>
      <c r="BQ282" s="533">
        <f t="shared" si="1643"/>
        <v>0</v>
      </c>
      <c r="BR282" s="533">
        <f t="shared" si="1644"/>
        <v>0</v>
      </c>
      <c r="BS282" s="533">
        <f t="shared" si="1645"/>
        <v>0</v>
      </c>
      <c r="BT282" s="533">
        <f>AT282</f>
        <v>0</v>
      </c>
      <c r="BU282" s="533">
        <f t="shared" si="1646"/>
        <v>0</v>
      </c>
      <c r="BV282" s="533">
        <f t="shared" si="1647"/>
        <v>0</v>
      </c>
      <c r="BW282" s="536">
        <f>SUM(BH282,BK282,BN282,BQ282,BT282)</f>
        <v>0</v>
      </c>
      <c r="BX282" s="536">
        <f t="shared" si="1648"/>
        <v>0</v>
      </c>
      <c r="BY282" s="536">
        <f t="shared" si="1649"/>
        <v>0</v>
      </c>
      <c r="BZ282" t="s">
        <v>74</v>
      </c>
      <c r="CA282" s="544">
        <f>AZ282</f>
        <v>0</v>
      </c>
      <c r="CB282" s="544">
        <f t="shared" si="1650"/>
        <v>0</v>
      </c>
      <c r="CC282" s="544">
        <f t="shared" si="1651"/>
        <v>0</v>
      </c>
      <c r="CD282" s="544">
        <f>BC282</f>
        <v>0</v>
      </c>
      <c r="CE282" s="544">
        <f t="shared" si="1652"/>
        <v>0</v>
      </c>
      <c r="CF282" s="544">
        <f t="shared" si="1653"/>
        <v>0</v>
      </c>
    </row>
    <row r="283" spans="1:84">
      <c r="A283" s="149"/>
      <c r="B283" s="149"/>
      <c r="C283" s="151"/>
      <c r="D283" s="151"/>
      <c r="E283" s="288" t="s">
        <v>79</v>
      </c>
      <c r="F283" s="591">
        <v>4</v>
      </c>
      <c r="G283" s="159"/>
      <c r="H283" s="159"/>
      <c r="I283" s="275">
        <f>SUM(G283:H283)</f>
        <v>0</v>
      </c>
      <c r="J283" s="159"/>
      <c r="K283" s="159"/>
      <c r="L283" s="275">
        <f>SUM(J283:K283)</f>
        <v>0</v>
      </c>
      <c r="M283" s="159"/>
      <c r="N283" s="159"/>
      <c r="O283" s="275">
        <f>SUM(M283:N283)</f>
        <v>0</v>
      </c>
      <c r="P283" s="159"/>
      <c r="Q283" s="159"/>
      <c r="R283" s="275">
        <f>SUM(P283:Q283)</f>
        <v>0</v>
      </c>
      <c r="S283" s="500"/>
      <c r="T283" s="275"/>
      <c r="U283" s="275"/>
      <c r="V283" s="275">
        <f>SUM(T283:U283)</f>
        <v>0</v>
      </c>
      <c r="W283" s="275"/>
      <c r="X283" s="275"/>
      <c r="Y283" s="275">
        <f>SUM(W283:X283)</f>
        <v>0</v>
      </c>
      <c r="Z283" s="275"/>
      <c r="AA283" s="275"/>
      <c r="AB283" s="275">
        <f>SUM(Z283:AA283)</f>
        <v>0</v>
      </c>
      <c r="AC283" s="275"/>
      <c r="AD283" s="275"/>
      <c r="AE283" s="275">
        <f>SUM(AC283:AD283)</f>
        <v>0</v>
      </c>
      <c r="AF283" s="500"/>
      <c r="AG283" s="275"/>
      <c r="AH283" s="275"/>
      <c r="AI283" s="275">
        <f>SUM(AG283:AH283)</f>
        <v>0</v>
      </c>
      <c r="AJ283" s="275"/>
      <c r="AK283" s="275"/>
      <c r="AL283" s="275">
        <f>SUM(AJ283:AK283)</f>
        <v>0</v>
      </c>
      <c r="AM283" s="275"/>
      <c r="AN283" s="275"/>
      <c r="AO283" s="275">
        <f>SUM(AM283:AN283)</f>
        <v>0</v>
      </c>
      <c r="AP283" s="275"/>
      <c r="AQ283" s="275"/>
      <c r="AR283" s="275">
        <f>SUM(AP283:AQ283)</f>
        <v>0</v>
      </c>
      <c r="AS283" s="500"/>
      <c r="AT283" s="275"/>
      <c r="AU283" s="275"/>
      <c r="AV283" s="277">
        <f>SUM(AT283:AU283)</f>
        <v>0</v>
      </c>
      <c r="AW283" s="567">
        <f t="shared" si="1633"/>
        <v>0</v>
      </c>
      <c r="AX283" s="567">
        <f t="shared" si="1634"/>
        <v>0</v>
      </c>
      <c r="AY283" s="567">
        <f t="shared" si="1635"/>
        <v>0</v>
      </c>
      <c r="AZ283" s="159"/>
      <c r="BA283" s="159"/>
      <c r="BB283" s="275">
        <f>SUM(AZ283:BA283)</f>
        <v>0</v>
      </c>
      <c r="BC283" s="275"/>
      <c r="BD283" s="275"/>
      <c r="BE283" s="275">
        <f>SUM(BC283:BD283)</f>
        <v>0</v>
      </c>
      <c r="BF283" s="521"/>
      <c r="BG283" s="605">
        <f>SUM(F283,S283,AF283,AS283)</f>
        <v>4</v>
      </c>
      <c r="BH283" s="533">
        <f>SUM(G283,T283,AG283)</f>
        <v>0</v>
      </c>
      <c r="BI283" s="533">
        <f t="shared" si="1636"/>
        <v>0</v>
      </c>
      <c r="BJ283" s="533">
        <f t="shared" si="1637"/>
        <v>0</v>
      </c>
      <c r="BK283" s="533">
        <f t="shared" si="1638"/>
        <v>0</v>
      </c>
      <c r="BL283" s="533">
        <f t="shared" si="1639"/>
        <v>0</v>
      </c>
      <c r="BM283" s="533">
        <f t="shared" si="1640"/>
        <v>0</v>
      </c>
      <c r="BN283" s="533">
        <f>SUM(M283,Z283,AM283)</f>
        <v>0</v>
      </c>
      <c r="BO283" s="533">
        <f t="shared" si="1641"/>
        <v>0</v>
      </c>
      <c r="BP283" s="533">
        <f t="shared" si="1642"/>
        <v>0</v>
      </c>
      <c r="BQ283" s="533">
        <f t="shared" si="1643"/>
        <v>0</v>
      </c>
      <c r="BR283" s="533">
        <f t="shared" si="1644"/>
        <v>0</v>
      </c>
      <c r="BS283" s="533">
        <f t="shared" si="1645"/>
        <v>0</v>
      </c>
      <c r="BT283" s="533">
        <f>AT283</f>
        <v>0</v>
      </c>
      <c r="BU283" s="533">
        <f t="shared" si="1646"/>
        <v>0</v>
      </c>
      <c r="BV283" s="533">
        <f t="shared" si="1647"/>
        <v>0</v>
      </c>
      <c r="BW283" s="536">
        <f>SUM(BH283,BK283,BN283,BQ283,BT283)</f>
        <v>0</v>
      </c>
      <c r="BX283" s="536">
        <f t="shared" si="1648"/>
        <v>0</v>
      </c>
      <c r="BY283" s="536">
        <f t="shared" si="1649"/>
        <v>0</v>
      </c>
      <c r="BZ283" t="s">
        <v>74</v>
      </c>
      <c r="CA283" s="544">
        <f>AZ283</f>
        <v>0</v>
      </c>
      <c r="CB283" s="544">
        <f t="shared" si="1650"/>
        <v>0</v>
      </c>
      <c r="CC283" s="544">
        <f t="shared" si="1651"/>
        <v>0</v>
      </c>
      <c r="CD283" s="544">
        <f>BC283</f>
        <v>0</v>
      </c>
      <c r="CE283" s="544">
        <f t="shared" si="1652"/>
        <v>0</v>
      </c>
      <c r="CF283" s="544">
        <f t="shared" si="1653"/>
        <v>0</v>
      </c>
    </row>
    <row r="284" spans="1:84">
      <c r="A284" s="149"/>
      <c r="B284" s="149"/>
      <c r="C284" s="151"/>
      <c r="D284" s="151"/>
      <c r="E284" s="375" t="s">
        <v>85</v>
      </c>
      <c r="F284" s="592">
        <f t="shared" ref="F284" si="1654">SUM(F281:F283)</f>
        <v>12</v>
      </c>
      <c r="G284" s="168">
        <f>SUM(G281:G283)</f>
        <v>0</v>
      </c>
      <c r="H284" s="168">
        <f t="shared" ref="H284" si="1655">SUM(H281:H283)</f>
        <v>0</v>
      </c>
      <c r="I284" s="168">
        <f t="shared" ref="I284" si="1656">SUM(I281:I283)</f>
        <v>0</v>
      </c>
      <c r="J284" s="168">
        <f t="shared" ref="J284" si="1657">SUM(J281:J283)</f>
        <v>0</v>
      </c>
      <c r="K284" s="168">
        <f t="shared" ref="K284" si="1658">SUM(K281:K283)</f>
        <v>0</v>
      </c>
      <c r="L284" s="168">
        <f t="shared" ref="L284" si="1659">SUM(L281:L283)</f>
        <v>0</v>
      </c>
      <c r="M284" s="168">
        <f t="shared" ref="M284" si="1660">SUM(M281:M283)</f>
        <v>0</v>
      </c>
      <c r="N284" s="168">
        <f t="shared" ref="N284" si="1661">SUM(N281:N283)</f>
        <v>0</v>
      </c>
      <c r="O284" s="168">
        <f t="shared" ref="O284" si="1662">SUM(O281:O283)</f>
        <v>0</v>
      </c>
      <c r="P284" s="168">
        <f t="shared" ref="P284" si="1663">SUM(P281:P283)</f>
        <v>0</v>
      </c>
      <c r="Q284" s="168">
        <f t="shared" ref="Q284" si="1664">SUM(Q281:Q283)</f>
        <v>0</v>
      </c>
      <c r="R284" s="168">
        <f t="shared" ref="R284" si="1665">SUM(R281:R283)</f>
        <v>0</v>
      </c>
      <c r="S284" s="502">
        <f t="shared" ref="S284" si="1666">SUM(S281:S283)</f>
        <v>0</v>
      </c>
      <c r="T284" s="168">
        <f t="shared" ref="T284" si="1667">SUM(T281:T283)</f>
        <v>0</v>
      </c>
      <c r="U284" s="168">
        <f t="shared" ref="U284" si="1668">SUM(U281:U283)</f>
        <v>0</v>
      </c>
      <c r="V284" s="168">
        <f t="shared" ref="V284" si="1669">SUM(V281:V283)</f>
        <v>0</v>
      </c>
      <c r="W284" s="168">
        <f t="shared" ref="W284" si="1670">SUM(W281:W283)</f>
        <v>0</v>
      </c>
      <c r="X284" s="168">
        <f t="shared" ref="X284" si="1671">SUM(X281:X283)</f>
        <v>0</v>
      </c>
      <c r="Y284" s="168">
        <f t="shared" ref="Y284" si="1672">SUM(Y281:Y283)</f>
        <v>0</v>
      </c>
      <c r="Z284" s="168">
        <f t="shared" ref="Z284" si="1673">SUM(Z281:Z283)</f>
        <v>0</v>
      </c>
      <c r="AA284" s="168">
        <f t="shared" ref="AA284" si="1674">SUM(AA281:AA283)</f>
        <v>0</v>
      </c>
      <c r="AB284" s="168">
        <f t="shared" ref="AB284" si="1675">SUM(AB281:AB283)</f>
        <v>0</v>
      </c>
      <c r="AC284" s="168">
        <f t="shared" ref="AC284" si="1676">SUM(AC281:AC283)</f>
        <v>0</v>
      </c>
      <c r="AD284" s="168">
        <f t="shared" ref="AD284" si="1677">SUM(AD281:AD283)</f>
        <v>0</v>
      </c>
      <c r="AE284" s="168">
        <f t="shared" ref="AE284" si="1678">SUM(AE281:AE283)</f>
        <v>0</v>
      </c>
      <c r="AF284" s="502">
        <f t="shared" ref="AF284" si="1679">SUM(AF281:AF283)</f>
        <v>0</v>
      </c>
      <c r="AG284" s="168">
        <f t="shared" ref="AG284" si="1680">SUM(AG281:AG283)</f>
        <v>0</v>
      </c>
      <c r="AH284" s="168">
        <f t="shared" ref="AH284" si="1681">SUM(AH281:AH283)</f>
        <v>0</v>
      </c>
      <c r="AI284" s="168">
        <f t="shared" ref="AI284" si="1682">SUM(AI281:AI283)</f>
        <v>0</v>
      </c>
      <c r="AJ284" s="168">
        <f t="shared" ref="AJ284" si="1683">SUM(AJ281:AJ283)</f>
        <v>0</v>
      </c>
      <c r="AK284" s="168">
        <f t="shared" ref="AK284" si="1684">SUM(AK281:AK283)</f>
        <v>0</v>
      </c>
      <c r="AL284" s="168">
        <f t="shared" ref="AL284" si="1685">SUM(AL281:AL283)</f>
        <v>0</v>
      </c>
      <c r="AM284" s="168">
        <f t="shared" ref="AM284" si="1686">SUM(AM281:AM283)</f>
        <v>0</v>
      </c>
      <c r="AN284" s="168">
        <f t="shared" ref="AN284" si="1687">SUM(AN281:AN283)</f>
        <v>0</v>
      </c>
      <c r="AO284" s="168">
        <f t="shared" ref="AO284" si="1688">SUM(AO281:AO283)</f>
        <v>0</v>
      </c>
      <c r="AP284" s="168">
        <f t="shared" ref="AP284" si="1689">SUM(AP281:AP283)</f>
        <v>0</v>
      </c>
      <c r="AQ284" s="168">
        <f t="shared" ref="AQ284" si="1690">SUM(AQ281:AQ283)</f>
        <v>0</v>
      </c>
      <c r="AR284" s="168">
        <f t="shared" ref="AR284" si="1691">SUM(AR281:AR283)</f>
        <v>0</v>
      </c>
      <c r="AS284" s="502">
        <f t="shared" ref="AS284" si="1692">SUM(AS281:AS283)</f>
        <v>0</v>
      </c>
      <c r="AT284" s="168">
        <f t="shared" ref="AT284" si="1693">SUM(AT281:AT283)</f>
        <v>0</v>
      </c>
      <c r="AU284" s="168">
        <f t="shared" ref="AU284" si="1694">SUM(AU281:AU283)</f>
        <v>0</v>
      </c>
      <c r="AV284" s="168">
        <f t="shared" ref="AV284" si="1695">SUM(AV281:AV283)</f>
        <v>0</v>
      </c>
      <c r="AW284" s="569">
        <f t="shared" ref="AW284" si="1696">SUM(AW281:AW283)</f>
        <v>0</v>
      </c>
      <c r="AX284" s="569">
        <f t="shared" ref="AX284" si="1697">SUM(AX281:AX283)</f>
        <v>0</v>
      </c>
      <c r="AY284" s="569">
        <f t="shared" ref="AY284" si="1698">SUM(AY281:AY283)</f>
        <v>0</v>
      </c>
      <c r="AZ284" s="168">
        <f t="shared" ref="AZ284" si="1699">SUM(AZ281:AZ283)</f>
        <v>0</v>
      </c>
      <c r="BA284" s="168">
        <f t="shared" ref="BA284" si="1700">SUM(BA281:BA283)</f>
        <v>0</v>
      </c>
      <c r="BB284" s="168">
        <f t="shared" ref="BB284" si="1701">SUM(BB281:BB283)</f>
        <v>0</v>
      </c>
      <c r="BC284" s="168">
        <f t="shared" ref="BC284" si="1702">SUM(BC281:BC283)</f>
        <v>0</v>
      </c>
      <c r="BD284" s="168">
        <f t="shared" ref="BD284" si="1703">SUM(BD281:BD283)</f>
        <v>0</v>
      </c>
      <c r="BE284" s="168">
        <f t="shared" ref="BE284" si="1704">SUM(BE281:BE283)</f>
        <v>0</v>
      </c>
      <c r="BF284" s="523"/>
      <c r="BG284" s="605">
        <f>SUM(F284,S284,AF284,AS284)</f>
        <v>12</v>
      </c>
      <c r="BH284" s="533">
        <f>SUM(G284,T284,AG284)</f>
        <v>0</v>
      </c>
      <c r="BI284" s="533">
        <f t="shared" si="1636"/>
        <v>0</v>
      </c>
      <c r="BJ284" s="533">
        <f t="shared" si="1637"/>
        <v>0</v>
      </c>
      <c r="BK284" s="533">
        <f t="shared" si="1638"/>
        <v>0</v>
      </c>
      <c r="BL284" s="533">
        <f t="shared" si="1639"/>
        <v>0</v>
      </c>
      <c r="BM284" s="533">
        <f t="shared" si="1640"/>
        <v>0</v>
      </c>
      <c r="BN284" s="533">
        <f>SUM(M284,Z284,AM284)</f>
        <v>0</v>
      </c>
      <c r="BO284" s="533">
        <f t="shared" si="1641"/>
        <v>0</v>
      </c>
      <c r="BP284" s="533">
        <f t="shared" si="1642"/>
        <v>0</v>
      </c>
      <c r="BQ284" s="533">
        <f t="shared" si="1643"/>
        <v>0</v>
      </c>
      <c r="BR284" s="533">
        <f t="shared" si="1644"/>
        <v>0</v>
      </c>
      <c r="BS284" s="533">
        <f t="shared" si="1645"/>
        <v>0</v>
      </c>
      <c r="BT284" s="533">
        <f>AT284</f>
        <v>0</v>
      </c>
      <c r="BU284" s="533">
        <f t="shared" si="1646"/>
        <v>0</v>
      </c>
      <c r="BV284" s="533">
        <f t="shared" si="1647"/>
        <v>0</v>
      </c>
      <c r="BW284" s="536">
        <f>SUM(BH284,BK284,BN284,BQ284,BT284)</f>
        <v>0</v>
      </c>
      <c r="BX284" s="536">
        <f t="shared" si="1648"/>
        <v>0</v>
      </c>
      <c r="BY284" s="536">
        <f t="shared" si="1649"/>
        <v>0</v>
      </c>
      <c r="BZ284" t="s">
        <v>74</v>
      </c>
      <c r="CA284" s="544">
        <f>AZ284</f>
        <v>0</v>
      </c>
      <c r="CB284" s="544">
        <f t="shared" si="1650"/>
        <v>0</v>
      </c>
      <c r="CC284" s="544">
        <f t="shared" si="1651"/>
        <v>0</v>
      </c>
      <c r="CD284" s="544">
        <f>BC284</f>
        <v>0</v>
      </c>
      <c r="CE284" s="544">
        <f t="shared" si="1652"/>
        <v>0</v>
      </c>
      <c r="CF284" s="544">
        <f t="shared" si="1653"/>
        <v>0</v>
      </c>
    </row>
    <row r="285" spans="1:84">
      <c r="A285" s="149"/>
      <c r="B285" s="149"/>
      <c r="C285" s="151"/>
      <c r="D285" s="151"/>
      <c r="E285" s="375"/>
      <c r="F285" s="592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502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502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502"/>
      <c r="AT285" s="168"/>
      <c r="AU285" s="168"/>
      <c r="AV285" s="168"/>
      <c r="AW285" s="569"/>
      <c r="AX285" s="569"/>
      <c r="AY285" s="569"/>
      <c r="AZ285" s="159"/>
      <c r="BA285" s="159"/>
      <c r="BB285" s="159"/>
      <c r="BC285" s="168"/>
      <c r="BD285" s="168"/>
      <c r="BE285" s="168"/>
      <c r="BF285" s="523"/>
    </row>
    <row r="286" spans="1:84">
      <c r="A286" s="149"/>
      <c r="B286" s="149"/>
      <c r="C286" s="151"/>
      <c r="D286" s="151"/>
      <c r="E286" s="375"/>
      <c r="F286" s="592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502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502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502"/>
      <c r="AT286" s="168"/>
      <c r="AU286" s="168"/>
      <c r="AV286" s="168"/>
      <c r="AW286" s="569"/>
      <c r="AX286" s="569"/>
      <c r="AY286" s="569"/>
      <c r="AZ286" s="159"/>
      <c r="BA286" s="159"/>
      <c r="BB286" s="159"/>
      <c r="BC286" s="168"/>
      <c r="BD286" s="168"/>
      <c r="BE286" s="168"/>
      <c r="BF286" s="523"/>
    </row>
    <row r="287" spans="1:84" ht="16.5" customHeight="1">
      <c r="A287" s="149"/>
      <c r="B287" s="149" t="s">
        <v>47</v>
      </c>
      <c r="C287" s="151"/>
      <c r="D287" s="151"/>
      <c r="E287" s="374" t="s">
        <v>45</v>
      </c>
      <c r="F287" s="592"/>
      <c r="G287" s="159"/>
      <c r="H287" s="159"/>
      <c r="I287" s="275"/>
      <c r="J287" s="159"/>
      <c r="K287" s="159"/>
      <c r="L287" s="275"/>
      <c r="M287" s="159"/>
      <c r="N287" s="159"/>
      <c r="O287" s="275"/>
      <c r="P287" s="159"/>
      <c r="Q287" s="159"/>
      <c r="R287" s="275"/>
      <c r="S287" s="500"/>
      <c r="T287" s="275"/>
      <c r="U287" s="275"/>
      <c r="V287" s="275"/>
      <c r="W287" s="275"/>
      <c r="X287" s="275"/>
      <c r="Y287" s="275"/>
      <c r="Z287" s="275"/>
      <c r="AA287" s="275"/>
      <c r="AB287" s="275"/>
      <c r="AC287" s="275"/>
      <c r="AD287" s="275"/>
      <c r="AE287" s="275"/>
      <c r="AF287" s="500"/>
      <c r="AG287" s="275"/>
      <c r="AH287" s="275"/>
      <c r="AI287" s="275"/>
      <c r="AJ287" s="275"/>
      <c r="AK287" s="275"/>
      <c r="AL287" s="275"/>
      <c r="AM287" s="275"/>
      <c r="AN287" s="275"/>
      <c r="AO287" s="275"/>
      <c r="AP287" s="275"/>
      <c r="AQ287" s="275"/>
      <c r="AR287" s="275"/>
      <c r="AS287" s="500"/>
      <c r="AT287" s="275"/>
      <c r="AU287" s="275"/>
      <c r="AV287" s="275"/>
      <c r="AW287" s="567"/>
      <c r="AX287" s="567"/>
      <c r="AY287" s="567"/>
      <c r="AZ287" s="159"/>
      <c r="BA287" s="159"/>
      <c r="BB287" s="159"/>
      <c r="BC287" s="275"/>
      <c r="BD287" s="275"/>
      <c r="BE287" s="275"/>
      <c r="BF287" s="521"/>
    </row>
    <row r="288" spans="1:84">
      <c r="A288" s="149"/>
      <c r="B288" s="151" t="s">
        <v>533</v>
      </c>
      <c r="C288" s="151"/>
      <c r="D288" s="151"/>
      <c r="E288" s="288" t="s">
        <v>77</v>
      </c>
      <c r="F288" s="591">
        <v>8</v>
      </c>
      <c r="G288" s="159"/>
      <c r="H288" s="159"/>
      <c r="I288" s="275">
        <f>SUM(G288:H288)</f>
        <v>0</v>
      </c>
      <c r="J288" s="159"/>
      <c r="K288" s="159"/>
      <c r="L288" s="275">
        <f>SUM(J288:K288)</f>
        <v>0</v>
      </c>
      <c r="M288" s="159"/>
      <c r="N288" s="159"/>
      <c r="O288" s="275">
        <f>SUM(M288:N288)</f>
        <v>0</v>
      </c>
      <c r="P288" s="159"/>
      <c r="Q288" s="159"/>
      <c r="R288" s="275">
        <f>SUM(P288:Q288)</f>
        <v>0</v>
      </c>
      <c r="S288" s="500"/>
      <c r="T288" s="275"/>
      <c r="U288" s="275"/>
      <c r="V288" s="275">
        <f>SUM(T288:U288)</f>
        <v>0</v>
      </c>
      <c r="W288" s="275"/>
      <c r="X288" s="275"/>
      <c r="Y288" s="275">
        <f>SUM(W288:X288)</f>
        <v>0</v>
      </c>
      <c r="Z288" s="275"/>
      <c r="AA288" s="275"/>
      <c r="AB288" s="275">
        <f>SUM(Z288:AA288)</f>
        <v>0</v>
      </c>
      <c r="AC288" s="275"/>
      <c r="AD288" s="275"/>
      <c r="AE288" s="275">
        <f>SUM(AC288:AD288)</f>
        <v>0</v>
      </c>
      <c r="AF288" s="500"/>
      <c r="AG288" s="275"/>
      <c r="AH288" s="275"/>
      <c r="AI288" s="275">
        <f>SUM(AG288:AH288)</f>
        <v>0</v>
      </c>
      <c r="AJ288" s="275"/>
      <c r="AK288" s="275"/>
      <c r="AL288" s="275">
        <f>SUM(AJ288:AK288)</f>
        <v>0</v>
      </c>
      <c r="AM288" s="275"/>
      <c r="AN288" s="275"/>
      <c r="AO288" s="275">
        <f>SUM(AM288:AN288)</f>
        <v>0</v>
      </c>
      <c r="AP288" s="275"/>
      <c r="AQ288" s="275"/>
      <c r="AR288" s="275">
        <f>SUM(AP288:AQ288)</f>
        <v>0</v>
      </c>
      <c r="AS288" s="500"/>
      <c r="AT288" s="275"/>
      <c r="AU288" s="275"/>
      <c r="AV288" s="277">
        <f>SUM(AT288:AU288)</f>
        <v>0</v>
      </c>
      <c r="AW288" s="567">
        <f t="shared" ref="AW288:AW290" si="1705">SUM(G288,J288,M288,P288,T288,W288,Z288,AC288,AG288,AJ288,AM288,AP288,AT288)</f>
        <v>0</v>
      </c>
      <c r="AX288" s="567">
        <f t="shared" ref="AX288:AX290" si="1706">SUM(H288,K288,N288,Q288,U288,X288,AA288,AD288,AH288,AK288,AN288,AQ288,AU288)</f>
        <v>0</v>
      </c>
      <c r="AY288" s="567">
        <f t="shared" ref="AY288:AY290" si="1707">SUM(I288,L288,O288,R288,V288,Y288,AB288,AE288,AI288,AL288,AO288,AR288,AV288)</f>
        <v>0</v>
      </c>
      <c r="AZ288" s="159"/>
      <c r="BA288" s="159"/>
      <c r="BB288" s="275">
        <f>SUM(AZ288:BA288)</f>
        <v>0</v>
      </c>
      <c r="BC288" s="275"/>
      <c r="BD288" s="275"/>
      <c r="BE288" s="275">
        <f>SUM(BC288:BD288)</f>
        <v>0</v>
      </c>
      <c r="BF288" s="521"/>
      <c r="BG288" s="605">
        <f>SUM(F288,S288,AF288,AS288)</f>
        <v>8</v>
      </c>
      <c r="BH288" s="533">
        <f>SUM(G288,T288,AG288)</f>
        <v>0</v>
      </c>
      <c r="BI288" s="533">
        <f t="shared" ref="BI288:BI291" si="1708">SUM(H288,U288,AH288)</f>
        <v>0</v>
      </c>
      <c r="BJ288" s="533">
        <f t="shared" ref="BJ288:BJ291" si="1709">SUM(I288,V288,AI288)</f>
        <v>0</v>
      </c>
      <c r="BK288" s="533">
        <f t="shared" ref="BK288:BK291" si="1710">SUM(J288,W288,AJ288)</f>
        <v>0</v>
      </c>
      <c r="BL288" s="533">
        <f t="shared" ref="BL288:BL291" si="1711">SUM(K288,X288,AK288)</f>
        <v>0</v>
      </c>
      <c r="BM288" s="533">
        <f t="shared" ref="BM288:BM291" si="1712">SUM(L288,Y288,AL288)</f>
        <v>0</v>
      </c>
      <c r="BN288" s="533">
        <f>SUM(M288,Z288,AM288)</f>
        <v>0</v>
      </c>
      <c r="BO288" s="533">
        <f t="shared" ref="BO288:BO291" si="1713">SUM(N288,AA288,AN288)</f>
        <v>0</v>
      </c>
      <c r="BP288" s="533">
        <f t="shared" ref="BP288:BP291" si="1714">SUM(O288,AB288,AO288)</f>
        <v>0</v>
      </c>
      <c r="BQ288" s="533">
        <f t="shared" ref="BQ288:BQ291" si="1715">SUM(P288,AC288,AP288)</f>
        <v>0</v>
      </c>
      <c r="BR288" s="533">
        <f t="shared" ref="BR288:BR291" si="1716">SUM(Q288,AD288,AQ288)</f>
        <v>0</v>
      </c>
      <c r="BS288" s="533">
        <f t="shared" ref="BS288:BS291" si="1717">SUM(R288,AE288,AR288)</f>
        <v>0</v>
      </c>
      <c r="BT288" s="533">
        <f>AT288</f>
        <v>0</v>
      </c>
      <c r="BU288" s="533">
        <f t="shared" ref="BU288:BU291" si="1718">AU288</f>
        <v>0</v>
      </c>
      <c r="BV288" s="533">
        <f t="shared" ref="BV288:BV291" si="1719">AV288</f>
        <v>0</v>
      </c>
      <c r="BW288" s="536">
        <f>SUM(BH288,BK288,BN288,BQ288,BT288)</f>
        <v>0</v>
      </c>
      <c r="BX288" s="536">
        <f t="shared" ref="BX288:BX291" si="1720">SUM(BI288,BL288,BO288,BR288,BU288)</f>
        <v>0</v>
      </c>
      <c r="BY288" s="536">
        <f t="shared" ref="BY288:BY291" si="1721">SUM(BJ288,BM288,BP288,BS288,BV288)</f>
        <v>0</v>
      </c>
      <c r="BZ288" t="s">
        <v>74</v>
      </c>
      <c r="CA288" s="544">
        <f>AZ288</f>
        <v>0</v>
      </c>
      <c r="CB288" s="544">
        <f t="shared" ref="CB288:CB291" si="1722">BA288</f>
        <v>0</v>
      </c>
      <c r="CC288" s="544">
        <f t="shared" ref="CC288:CC291" si="1723">BB288</f>
        <v>0</v>
      </c>
      <c r="CD288" s="544">
        <f>BC288</f>
        <v>0</v>
      </c>
      <c r="CE288" s="544">
        <f t="shared" ref="CE288:CE291" si="1724">BD288</f>
        <v>0</v>
      </c>
      <c r="CF288" s="544">
        <f t="shared" ref="CF288:CF291" si="1725">BE288</f>
        <v>0</v>
      </c>
    </row>
    <row r="289" spans="1:84">
      <c r="A289" s="149"/>
      <c r="B289" s="149"/>
      <c r="C289" s="151"/>
      <c r="D289" s="151"/>
      <c r="E289" s="288" t="s">
        <v>78</v>
      </c>
      <c r="F289" s="591">
        <v>7</v>
      </c>
      <c r="G289" s="159"/>
      <c r="H289" s="159"/>
      <c r="I289" s="275">
        <f>SUM(G289:H289)</f>
        <v>0</v>
      </c>
      <c r="J289" s="159"/>
      <c r="K289" s="159"/>
      <c r="L289" s="275">
        <f>SUM(J289:K289)</f>
        <v>0</v>
      </c>
      <c r="M289" s="159"/>
      <c r="N289" s="159"/>
      <c r="O289" s="275">
        <f>SUM(M289:N289)</f>
        <v>0</v>
      </c>
      <c r="P289" s="159"/>
      <c r="Q289" s="159"/>
      <c r="R289" s="275">
        <f>SUM(P289:Q289)</f>
        <v>0</v>
      </c>
      <c r="S289" s="500"/>
      <c r="T289" s="275"/>
      <c r="U289" s="275"/>
      <c r="V289" s="275">
        <f>SUM(T289:U289)</f>
        <v>0</v>
      </c>
      <c r="W289" s="275"/>
      <c r="X289" s="275"/>
      <c r="Y289" s="275">
        <f>SUM(W289:X289)</f>
        <v>0</v>
      </c>
      <c r="Z289" s="275"/>
      <c r="AA289" s="275"/>
      <c r="AB289" s="275">
        <f>SUM(Z289:AA289)</f>
        <v>0</v>
      </c>
      <c r="AC289" s="275"/>
      <c r="AD289" s="275"/>
      <c r="AE289" s="275">
        <f>SUM(AC289:AD289)</f>
        <v>0</v>
      </c>
      <c r="AF289" s="500"/>
      <c r="AG289" s="275"/>
      <c r="AH289" s="275"/>
      <c r="AI289" s="275">
        <f>SUM(AG289:AH289)</f>
        <v>0</v>
      </c>
      <c r="AJ289" s="275"/>
      <c r="AK289" s="275"/>
      <c r="AL289" s="275">
        <f>SUM(AJ289:AK289)</f>
        <v>0</v>
      </c>
      <c r="AM289" s="275"/>
      <c r="AN289" s="275"/>
      <c r="AO289" s="275">
        <f>SUM(AM289:AN289)</f>
        <v>0</v>
      </c>
      <c r="AP289" s="275"/>
      <c r="AQ289" s="275"/>
      <c r="AR289" s="275">
        <f>SUM(AP289:AQ289)</f>
        <v>0</v>
      </c>
      <c r="AS289" s="500"/>
      <c r="AT289" s="275"/>
      <c r="AU289" s="275"/>
      <c r="AV289" s="277">
        <f>SUM(AT289:AU289)</f>
        <v>0</v>
      </c>
      <c r="AW289" s="567">
        <f t="shared" si="1705"/>
        <v>0</v>
      </c>
      <c r="AX289" s="567">
        <f t="shared" si="1706"/>
        <v>0</v>
      </c>
      <c r="AY289" s="567">
        <f t="shared" si="1707"/>
        <v>0</v>
      </c>
      <c r="AZ289" s="159"/>
      <c r="BA289" s="159"/>
      <c r="BB289" s="275">
        <f>SUM(AZ289:BA289)</f>
        <v>0</v>
      </c>
      <c r="BC289" s="275"/>
      <c r="BD289" s="275"/>
      <c r="BE289" s="275">
        <f>SUM(BC289:BD289)</f>
        <v>0</v>
      </c>
      <c r="BF289" s="521"/>
      <c r="BG289" s="605">
        <f>SUM(F289,S289,AF289,AS289)</f>
        <v>7</v>
      </c>
      <c r="BH289" s="533">
        <f>SUM(G289,T289,AG289)</f>
        <v>0</v>
      </c>
      <c r="BI289" s="533">
        <f t="shared" si="1708"/>
        <v>0</v>
      </c>
      <c r="BJ289" s="533">
        <f t="shared" si="1709"/>
        <v>0</v>
      </c>
      <c r="BK289" s="533">
        <f t="shared" si="1710"/>
        <v>0</v>
      </c>
      <c r="BL289" s="533">
        <f t="shared" si="1711"/>
        <v>0</v>
      </c>
      <c r="BM289" s="533">
        <f t="shared" si="1712"/>
        <v>0</v>
      </c>
      <c r="BN289" s="533">
        <f>SUM(M289,Z289,AM289)</f>
        <v>0</v>
      </c>
      <c r="BO289" s="533">
        <f t="shared" si="1713"/>
        <v>0</v>
      </c>
      <c r="BP289" s="533">
        <f t="shared" si="1714"/>
        <v>0</v>
      </c>
      <c r="BQ289" s="533">
        <f t="shared" si="1715"/>
        <v>0</v>
      </c>
      <c r="BR289" s="533">
        <f t="shared" si="1716"/>
        <v>0</v>
      </c>
      <c r="BS289" s="533">
        <f t="shared" si="1717"/>
        <v>0</v>
      </c>
      <c r="BT289" s="533">
        <f>AT289</f>
        <v>0</v>
      </c>
      <c r="BU289" s="533">
        <f t="shared" si="1718"/>
        <v>0</v>
      </c>
      <c r="BV289" s="533">
        <f t="shared" si="1719"/>
        <v>0</v>
      </c>
      <c r="BW289" s="536">
        <f>SUM(BH289,BK289,BN289,BQ289,BT289)</f>
        <v>0</v>
      </c>
      <c r="BX289" s="536">
        <f t="shared" si="1720"/>
        <v>0</v>
      </c>
      <c r="BY289" s="536">
        <f t="shared" si="1721"/>
        <v>0</v>
      </c>
      <c r="BZ289" t="s">
        <v>74</v>
      </c>
      <c r="CA289" s="544">
        <f>AZ289</f>
        <v>0</v>
      </c>
      <c r="CB289" s="544">
        <f t="shared" si="1722"/>
        <v>0</v>
      </c>
      <c r="CC289" s="544">
        <f t="shared" si="1723"/>
        <v>0</v>
      </c>
      <c r="CD289" s="544">
        <f>BC289</f>
        <v>0</v>
      </c>
      <c r="CE289" s="544">
        <f t="shared" si="1724"/>
        <v>0</v>
      </c>
      <c r="CF289" s="544">
        <f t="shared" si="1725"/>
        <v>0</v>
      </c>
    </row>
    <row r="290" spans="1:84">
      <c r="A290" s="149"/>
      <c r="B290" s="149"/>
      <c r="C290" s="151"/>
      <c r="D290" s="151"/>
      <c r="E290" s="288" t="s">
        <v>79</v>
      </c>
      <c r="F290" s="591">
        <v>7</v>
      </c>
      <c r="G290" s="159"/>
      <c r="H290" s="159"/>
      <c r="I290" s="275">
        <f>SUM(G290:H290)</f>
        <v>0</v>
      </c>
      <c r="J290" s="159"/>
      <c r="K290" s="159"/>
      <c r="L290" s="275">
        <f>SUM(J290:K290)</f>
        <v>0</v>
      </c>
      <c r="M290" s="159"/>
      <c r="N290" s="159"/>
      <c r="O290" s="275">
        <f>SUM(M290:N290)</f>
        <v>0</v>
      </c>
      <c r="P290" s="159"/>
      <c r="Q290" s="159"/>
      <c r="R290" s="275">
        <f>SUM(P290:Q290)</f>
        <v>0</v>
      </c>
      <c r="S290" s="500"/>
      <c r="T290" s="275"/>
      <c r="U290" s="275"/>
      <c r="V290" s="275">
        <f>SUM(T290:U290)</f>
        <v>0</v>
      </c>
      <c r="W290" s="275"/>
      <c r="X290" s="275"/>
      <c r="Y290" s="275">
        <f>SUM(W290:X290)</f>
        <v>0</v>
      </c>
      <c r="Z290" s="275"/>
      <c r="AA290" s="275"/>
      <c r="AB290" s="275">
        <f>SUM(Z290:AA290)</f>
        <v>0</v>
      </c>
      <c r="AC290" s="275"/>
      <c r="AD290" s="275"/>
      <c r="AE290" s="275">
        <f>SUM(AC290:AD290)</f>
        <v>0</v>
      </c>
      <c r="AF290" s="500"/>
      <c r="AG290" s="275"/>
      <c r="AH290" s="275"/>
      <c r="AI290" s="275">
        <f>SUM(AG290:AH290)</f>
        <v>0</v>
      </c>
      <c r="AJ290" s="275"/>
      <c r="AK290" s="275"/>
      <c r="AL290" s="275">
        <f>SUM(AJ290:AK290)</f>
        <v>0</v>
      </c>
      <c r="AM290" s="275"/>
      <c r="AN290" s="275"/>
      <c r="AO290" s="275">
        <f>SUM(AM290:AN290)</f>
        <v>0</v>
      </c>
      <c r="AP290" s="275"/>
      <c r="AQ290" s="275"/>
      <c r="AR290" s="275">
        <f>SUM(AP290:AQ290)</f>
        <v>0</v>
      </c>
      <c r="AS290" s="500"/>
      <c r="AT290" s="275"/>
      <c r="AU290" s="275"/>
      <c r="AV290" s="277">
        <f>SUM(AT290:AU290)</f>
        <v>0</v>
      </c>
      <c r="AW290" s="567">
        <f t="shared" si="1705"/>
        <v>0</v>
      </c>
      <c r="AX290" s="567">
        <f t="shared" si="1706"/>
        <v>0</v>
      </c>
      <c r="AY290" s="567">
        <f t="shared" si="1707"/>
        <v>0</v>
      </c>
      <c r="AZ290" s="159"/>
      <c r="BA290" s="159"/>
      <c r="BB290" s="275">
        <f>SUM(AZ290:BA290)</f>
        <v>0</v>
      </c>
      <c r="BC290" s="275"/>
      <c r="BD290" s="275"/>
      <c r="BE290" s="275">
        <f>SUM(BC290:BD290)</f>
        <v>0</v>
      </c>
      <c r="BF290" s="521"/>
      <c r="BG290" s="605">
        <f>SUM(F290,S290,AF290,AS290)</f>
        <v>7</v>
      </c>
      <c r="BH290" s="533">
        <f>SUM(G290,T290,AG290)</f>
        <v>0</v>
      </c>
      <c r="BI290" s="533">
        <f t="shared" si="1708"/>
        <v>0</v>
      </c>
      <c r="BJ290" s="533">
        <f t="shared" si="1709"/>
        <v>0</v>
      </c>
      <c r="BK290" s="533">
        <f t="shared" si="1710"/>
        <v>0</v>
      </c>
      <c r="BL290" s="533">
        <f t="shared" si="1711"/>
        <v>0</v>
      </c>
      <c r="BM290" s="533">
        <f t="shared" si="1712"/>
        <v>0</v>
      </c>
      <c r="BN290" s="533">
        <f>SUM(M290,Z290,AM290)</f>
        <v>0</v>
      </c>
      <c r="BO290" s="533">
        <f t="shared" si="1713"/>
        <v>0</v>
      </c>
      <c r="BP290" s="533">
        <f t="shared" si="1714"/>
        <v>0</v>
      </c>
      <c r="BQ290" s="533">
        <f t="shared" si="1715"/>
        <v>0</v>
      </c>
      <c r="BR290" s="533">
        <f t="shared" si="1716"/>
        <v>0</v>
      </c>
      <c r="BS290" s="533">
        <f t="shared" si="1717"/>
        <v>0</v>
      </c>
      <c r="BT290" s="533">
        <f>AT290</f>
        <v>0</v>
      </c>
      <c r="BU290" s="533">
        <f t="shared" si="1718"/>
        <v>0</v>
      </c>
      <c r="BV290" s="533">
        <f t="shared" si="1719"/>
        <v>0</v>
      </c>
      <c r="BW290" s="536">
        <f>SUM(BH290,BK290,BN290,BQ290,BT290)</f>
        <v>0</v>
      </c>
      <c r="BX290" s="536">
        <f t="shared" si="1720"/>
        <v>0</v>
      </c>
      <c r="BY290" s="536">
        <f t="shared" si="1721"/>
        <v>0</v>
      </c>
      <c r="BZ290" t="s">
        <v>74</v>
      </c>
      <c r="CA290" s="544">
        <f>AZ290</f>
        <v>0</v>
      </c>
      <c r="CB290" s="544">
        <f t="shared" si="1722"/>
        <v>0</v>
      </c>
      <c r="CC290" s="544">
        <f t="shared" si="1723"/>
        <v>0</v>
      </c>
      <c r="CD290" s="544">
        <f>BC290</f>
        <v>0</v>
      </c>
      <c r="CE290" s="544">
        <f t="shared" si="1724"/>
        <v>0</v>
      </c>
      <c r="CF290" s="544">
        <f t="shared" si="1725"/>
        <v>0</v>
      </c>
    </row>
    <row r="291" spans="1:84">
      <c r="A291" s="149"/>
      <c r="B291" s="149"/>
      <c r="C291" s="151"/>
      <c r="D291" s="151"/>
      <c r="E291" s="375" t="s">
        <v>85</v>
      </c>
      <c r="F291" s="592">
        <f t="shared" ref="F291" si="1726">SUM(F288:F290)</f>
        <v>22</v>
      </c>
      <c r="G291" s="168">
        <f>SUM(G288:G290)</f>
        <v>0</v>
      </c>
      <c r="H291" s="168">
        <f t="shared" ref="H291" si="1727">SUM(H288:H290)</f>
        <v>0</v>
      </c>
      <c r="I291" s="168">
        <f t="shared" ref="I291" si="1728">SUM(I288:I290)</f>
        <v>0</v>
      </c>
      <c r="J291" s="168">
        <f t="shared" ref="J291" si="1729">SUM(J288:J290)</f>
        <v>0</v>
      </c>
      <c r="K291" s="168">
        <f t="shared" ref="K291" si="1730">SUM(K288:K290)</f>
        <v>0</v>
      </c>
      <c r="L291" s="168">
        <f t="shared" ref="L291" si="1731">SUM(L288:L290)</f>
        <v>0</v>
      </c>
      <c r="M291" s="168">
        <f t="shared" ref="M291" si="1732">SUM(M288:M290)</f>
        <v>0</v>
      </c>
      <c r="N291" s="168">
        <f t="shared" ref="N291" si="1733">SUM(N288:N290)</f>
        <v>0</v>
      </c>
      <c r="O291" s="168">
        <f t="shared" ref="O291" si="1734">SUM(O288:O290)</f>
        <v>0</v>
      </c>
      <c r="P291" s="168">
        <f t="shared" ref="P291" si="1735">SUM(P288:P290)</f>
        <v>0</v>
      </c>
      <c r="Q291" s="168">
        <f t="shared" ref="Q291" si="1736">SUM(Q288:Q290)</f>
        <v>0</v>
      </c>
      <c r="R291" s="168">
        <f t="shared" ref="R291" si="1737">SUM(R288:R290)</f>
        <v>0</v>
      </c>
      <c r="S291" s="502">
        <f t="shared" ref="S291" si="1738">SUM(S288:S290)</f>
        <v>0</v>
      </c>
      <c r="T291" s="168">
        <f t="shared" ref="T291" si="1739">SUM(T288:T290)</f>
        <v>0</v>
      </c>
      <c r="U291" s="168">
        <f t="shared" ref="U291" si="1740">SUM(U288:U290)</f>
        <v>0</v>
      </c>
      <c r="V291" s="168">
        <f t="shared" ref="V291" si="1741">SUM(V288:V290)</f>
        <v>0</v>
      </c>
      <c r="W291" s="168">
        <f t="shared" ref="W291" si="1742">SUM(W288:W290)</f>
        <v>0</v>
      </c>
      <c r="X291" s="168">
        <f t="shared" ref="X291" si="1743">SUM(X288:X290)</f>
        <v>0</v>
      </c>
      <c r="Y291" s="168">
        <f t="shared" ref="Y291" si="1744">SUM(Y288:Y290)</f>
        <v>0</v>
      </c>
      <c r="Z291" s="168">
        <f t="shared" ref="Z291" si="1745">SUM(Z288:Z290)</f>
        <v>0</v>
      </c>
      <c r="AA291" s="168">
        <f t="shared" ref="AA291" si="1746">SUM(AA288:AA290)</f>
        <v>0</v>
      </c>
      <c r="AB291" s="168">
        <f t="shared" ref="AB291" si="1747">SUM(AB288:AB290)</f>
        <v>0</v>
      </c>
      <c r="AC291" s="168">
        <f t="shared" ref="AC291" si="1748">SUM(AC288:AC290)</f>
        <v>0</v>
      </c>
      <c r="AD291" s="168">
        <f t="shared" ref="AD291" si="1749">SUM(AD288:AD290)</f>
        <v>0</v>
      </c>
      <c r="AE291" s="168">
        <f t="shared" ref="AE291" si="1750">SUM(AE288:AE290)</f>
        <v>0</v>
      </c>
      <c r="AF291" s="502">
        <f t="shared" ref="AF291" si="1751">SUM(AF288:AF290)</f>
        <v>0</v>
      </c>
      <c r="AG291" s="168">
        <f t="shared" ref="AG291" si="1752">SUM(AG288:AG290)</f>
        <v>0</v>
      </c>
      <c r="AH291" s="168">
        <f t="shared" ref="AH291" si="1753">SUM(AH288:AH290)</f>
        <v>0</v>
      </c>
      <c r="AI291" s="168">
        <f t="shared" ref="AI291" si="1754">SUM(AI288:AI290)</f>
        <v>0</v>
      </c>
      <c r="AJ291" s="168">
        <f t="shared" ref="AJ291" si="1755">SUM(AJ288:AJ290)</f>
        <v>0</v>
      </c>
      <c r="AK291" s="168">
        <f t="shared" ref="AK291" si="1756">SUM(AK288:AK290)</f>
        <v>0</v>
      </c>
      <c r="AL291" s="168">
        <f t="shared" ref="AL291" si="1757">SUM(AL288:AL290)</f>
        <v>0</v>
      </c>
      <c r="AM291" s="168">
        <f t="shared" ref="AM291" si="1758">SUM(AM288:AM290)</f>
        <v>0</v>
      </c>
      <c r="AN291" s="168">
        <f t="shared" ref="AN291" si="1759">SUM(AN288:AN290)</f>
        <v>0</v>
      </c>
      <c r="AO291" s="168">
        <f t="shared" ref="AO291" si="1760">SUM(AO288:AO290)</f>
        <v>0</v>
      </c>
      <c r="AP291" s="168">
        <f t="shared" ref="AP291" si="1761">SUM(AP288:AP290)</f>
        <v>0</v>
      </c>
      <c r="AQ291" s="168">
        <f t="shared" ref="AQ291" si="1762">SUM(AQ288:AQ290)</f>
        <v>0</v>
      </c>
      <c r="AR291" s="168">
        <f t="shared" ref="AR291" si="1763">SUM(AR288:AR290)</f>
        <v>0</v>
      </c>
      <c r="AS291" s="502">
        <f t="shared" ref="AS291" si="1764">SUM(AS288:AS290)</f>
        <v>0</v>
      </c>
      <c r="AT291" s="168">
        <f t="shared" ref="AT291" si="1765">SUM(AT288:AT290)</f>
        <v>0</v>
      </c>
      <c r="AU291" s="168">
        <f t="shared" ref="AU291" si="1766">SUM(AU288:AU290)</f>
        <v>0</v>
      </c>
      <c r="AV291" s="168">
        <f t="shared" ref="AV291" si="1767">SUM(AV288:AV290)</f>
        <v>0</v>
      </c>
      <c r="AW291" s="569">
        <f t="shared" ref="AW291" si="1768">SUM(AW288:AW290)</f>
        <v>0</v>
      </c>
      <c r="AX291" s="569">
        <f t="shared" ref="AX291" si="1769">SUM(AX288:AX290)</f>
        <v>0</v>
      </c>
      <c r="AY291" s="569">
        <f t="shared" ref="AY291" si="1770">SUM(AY288:AY290)</f>
        <v>0</v>
      </c>
      <c r="AZ291" s="168">
        <f t="shared" ref="AZ291" si="1771">SUM(AZ288:AZ290)</f>
        <v>0</v>
      </c>
      <c r="BA291" s="168">
        <f t="shared" ref="BA291" si="1772">SUM(BA288:BA290)</f>
        <v>0</v>
      </c>
      <c r="BB291" s="168">
        <f t="shared" ref="BB291" si="1773">SUM(BB288:BB290)</f>
        <v>0</v>
      </c>
      <c r="BC291" s="168">
        <f t="shared" ref="BC291" si="1774">SUM(BC288:BC290)</f>
        <v>0</v>
      </c>
      <c r="BD291" s="168">
        <f t="shared" ref="BD291" si="1775">SUM(BD288:BD290)</f>
        <v>0</v>
      </c>
      <c r="BE291" s="168">
        <f t="shared" ref="BE291" si="1776">SUM(BE288:BE290)</f>
        <v>0</v>
      </c>
      <c r="BF291" s="523"/>
      <c r="BG291" s="605">
        <f>SUM(F291,S291,AF291,AS291)</f>
        <v>22</v>
      </c>
      <c r="BH291" s="533">
        <f>SUM(G291,T291,AG291)</f>
        <v>0</v>
      </c>
      <c r="BI291" s="533">
        <f t="shared" si="1708"/>
        <v>0</v>
      </c>
      <c r="BJ291" s="533">
        <f t="shared" si="1709"/>
        <v>0</v>
      </c>
      <c r="BK291" s="533">
        <f t="shared" si="1710"/>
        <v>0</v>
      </c>
      <c r="BL291" s="533">
        <f t="shared" si="1711"/>
        <v>0</v>
      </c>
      <c r="BM291" s="533">
        <f t="shared" si="1712"/>
        <v>0</v>
      </c>
      <c r="BN291" s="533">
        <f>SUM(M291,Z291,AM291)</f>
        <v>0</v>
      </c>
      <c r="BO291" s="533">
        <f t="shared" si="1713"/>
        <v>0</v>
      </c>
      <c r="BP291" s="533">
        <f t="shared" si="1714"/>
        <v>0</v>
      </c>
      <c r="BQ291" s="533">
        <f t="shared" si="1715"/>
        <v>0</v>
      </c>
      <c r="BR291" s="533">
        <f t="shared" si="1716"/>
        <v>0</v>
      </c>
      <c r="BS291" s="533">
        <f t="shared" si="1717"/>
        <v>0</v>
      </c>
      <c r="BT291" s="533">
        <f>AT291</f>
        <v>0</v>
      </c>
      <c r="BU291" s="533">
        <f t="shared" si="1718"/>
        <v>0</v>
      </c>
      <c r="BV291" s="533">
        <f t="shared" si="1719"/>
        <v>0</v>
      </c>
      <c r="BW291" s="536">
        <f>SUM(BH291,BK291,BN291,BQ291,BT291)</f>
        <v>0</v>
      </c>
      <c r="BX291" s="536">
        <f t="shared" si="1720"/>
        <v>0</v>
      </c>
      <c r="BY291" s="536">
        <f t="shared" si="1721"/>
        <v>0</v>
      </c>
      <c r="BZ291" t="s">
        <v>74</v>
      </c>
      <c r="CA291" s="544">
        <f>AZ291</f>
        <v>0</v>
      </c>
      <c r="CB291" s="544">
        <f t="shared" si="1722"/>
        <v>0</v>
      </c>
      <c r="CC291" s="544">
        <f t="shared" si="1723"/>
        <v>0</v>
      </c>
      <c r="CD291" s="544">
        <f>BC291</f>
        <v>0</v>
      </c>
      <c r="CE291" s="544">
        <f t="shared" si="1724"/>
        <v>0</v>
      </c>
      <c r="CF291" s="544">
        <f t="shared" si="1725"/>
        <v>0</v>
      </c>
    </row>
    <row r="292" spans="1:84">
      <c r="A292" s="149"/>
      <c r="B292" s="149"/>
      <c r="C292" s="151"/>
      <c r="D292" s="151"/>
      <c r="E292" s="375"/>
      <c r="F292" s="592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502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502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502"/>
      <c r="AT292" s="168"/>
      <c r="AU292" s="168"/>
      <c r="AV292" s="168"/>
      <c r="AW292" s="569"/>
      <c r="AX292" s="569"/>
      <c r="AY292" s="569"/>
      <c r="AZ292" s="159"/>
      <c r="BA292" s="159"/>
      <c r="BB292" s="159"/>
      <c r="BC292" s="168"/>
      <c r="BD292" s="168"/>
      <c r="BE292" s="168"/>
      <c r="BF292" s="523"/>
    </row>
    <row r="293" spans="1:84">
      <c r="A293" s="149"/>
      <c r="B293" s="151"/>
      <c r="C293" s="151"/>
      <c r="D293" s="151"/>
      <c r="E293" s="375"/>
      <c r="F293" s="592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502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502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502"/>
      <c r="AT293" s="168"/>
      <c r="AU293" s="168"/>
      <c r="AV293" s="168"/>
      <c r="AW293" s="569"/>
      <c r="AX293" s="569"/>
      <c r="AY293" s="569"/>
      <c r="AZ293" s="159"/>
      <c r="BA293" s="159"/>
      <c r="BB293" s="159"/>
      <c r="BC293" s="168"/>
      <c r="BD293" s="168"/>
      <c r="BE293" s="168"/>
      <c r="BF293" s="523"/>
    </row>
    <row r="294" spans="1:84" ht="12.75" customHeight="1">
      <c r="A294" s="149"/>
      <c r="B294" s="151" t="s">
        <v>87</v>
      </c>
      <c r="C294" s="151"/>
      <c r="D294" s="151"/>
      <c r="E294" s="374" t="s">
        <v>44</v>
      </c>
      <c r="F294" s="592"/>
      <c r="G294" s="159"/>
      <c r="H294" s="159"/>
      <c r="I294" s="275"/>
      <c r="J294" s="159"/>
      <c r="K294" s="159"/>
      <c r="L294" s="275"/>
      <c r="M294" s="159"/>
      <c r="N294" s="159"/>
      <c r="O294" s="275"/>
      <c r="P294" s="159"/>
      <c r="Q294" s="159"/>
      <c r="R294" s="275"/>
      <c r="S294" s="500"/>
      <c r="T294" s="275"/>
      <c r="U294" s="275"/>
      <c r="V294" s="275"/>
      <c r="W294" s="275"/>
      <c r="X294" s="275"/>
      <c r="Y294" s="275"/>
      <c r="Z294" s="275"/>
      <c r="AA294" s="275"/>
      <c r="AB294" s="275"/>
      <c r="AC294" s="275"/>
      <c r="AD294" s="275"/>
      <c r="AE294" s="275"/>
      <c r="AF294" s="500"/>
      <c r="AG294" s="275"/>
      <c r="AH294" s="275"/>
      <c r="AI294" s="275"/>
      <c r="AJ294" s="275"/>
      <c r="AK294" s="275"/>
      <c r="AL294" s="275"/>
      <c r="AM294" s="275"/>
      <c r="AN294" s="275"/>
      <c r="AO294" s="275"/>
      <c r="AP294" s="275"/>
      <c r="AQ294" s="275"/>
      <c r="AR294" s="275"/>
      <c r="AS294" s="500"/>
      <c r="AT294" s="275"/>
      <c r="AU294" s="275"/>
      <c r="AV294" s="275"/>
      <c r="AW294" s="567"/>
      <c r="AX294" s="567"/>
      <c r="AY294" s="567"/>
      <c r="AZ294" s="159"/>
      <c r="BA294" s="159"/>
      <c r="BB294" s="159"/>
      <c r="BC294" s="275"/>
      <c r="BD294" s="275"/>
      <c r="BE294" s="275"/>
      <c r="BF294" s="521"/>
    </row>
    <row r="295" spans="1:84">
      <c r="A295" s="149"/>
      <c r="B295" s="151"/>
      <c r="C295" s="151"/>
      <c r="D295" s="151"/>
      <c r="E295" s="288" t="s">
        <v>77</v>
      </c>
      <c r="F295" s="591">
        <f>SUM(F239,F246,F252,F259,F266,F274,F281,F288)</f>
        <v>41</v>
      </c>
      <c r="G295" s="159">
        <f>SUM(G239,G246,G252,G259,G266,G274,G281,G288)</f>
        <v>0</v>
      </c>
      <c r="H295" s="159">
        <f t="shared" ref="H295:BE295" si="1777">SUM(H239,H246,H252,H259,H266,H274,H281,H288)</f>
        <v>0</v>
      </c>
      <c r="I295" s="159">
        <f t="shared" si="1777"/>
        <v>0</v>
      </c>
      <c r="J295" s="159">
        <f t="shared" si="1777"/>
        <v>0</v>
      </c>
      <c r="K295" s="159">
        <f t="shared" si="1777"/>
        <v>0</v>
      </c>
      <c r="L295" s="159">
        <f t="shared" si="1777"/>
        <v>0</v>
      </c>
      <c r="M295" s="159">
        <f t="shared" si="1777"/>
        <v>0</v>
      </c>
      <c r="N295" s="159">
        <f t="shared" si="1777"/>
        <v>0</v>
      </c>
      <c r="O295" s="159">
        <f t="shared" si="1777"/>
        <v>0</v>
      </c>
      <c r="P295" s="159">
        <f t="shared" si="1777"/>
        <v>0</v>
      </c>
      <c r="Q295" s="159">
        <f t="shared" si="1777"/>
        <v>0</v>
      </c>
      <c r="R295" s="159">
        <f t="shared" si="1777"/>
        <v>0</v>
      </c>
      <c r="S295" s="503">
        <f t="shared" si="1777"/>
        <v>0</v>
      </c>
      <c r="T295" s="159">
        <f t="shared" si="1777"/>
        <v>0</v>
      </c>
      <c r="U295" s="159">
        <f t="shared" si="1777"/>
        <v>0</v>
      </c>
      <c r="V295" s="159">
        <f t="shared" si="1777"/>
        <v>0</v>
      </c>
      <c r="W295" s="159">
        <f t="shared" si="1777"/>
        <v>0</v>
      </c>
      <c r="X295" s="159">
        <f t="shared" si="1777"/>
        <v>0</v>
      </c>
      <c r="Y295" s="159">
        <f t="shared" si="1777"/>
        <v>0</v>
      </c>
      <c r="Z295" s="159">
        <f t="shared" si="1777"/>
        <v>0</v>
      </c>
      <c r="AA295" s="159">
        <f t="shared" si="1777"/>
        <v>0</v>
      </c>
      <c r="AB295" s="159">
        <f t="shared" si="1777"/>
        <v>0</v>
      </c>
      <c r="AC295" s="159">
        <f t="shared" si="1777"/>
        <v>0</v>
      </c>
      <c r="AD295" s="159">
        <f t="shared" si="1777"/>
        <v>0</v>
      </c>
      <c r="AE295" s="159">
        <f t="shared" si="1777"/>
        <v>0</v>
      </c>
      <c r="AF295" s="503">
        <f t="shared" si="1777"/>
        <v>0</v>
      </c>
      <c r="AG295" s="159">
        <f t="shared" si="1777"/>
        <v>0</v>
      </c>
      <c r="AH295" s="159">
        <f t="shared" si="1777"/>
        <v>0</v>
      </c>
      <c r="AI295" s="159">
        <f t="shared" si="1777"/>
        <v>0</v>
      </c>
      <c r="AJ295" s="159">
        <f t="shared" si="1777"/>
        <v>0</v>
      </c>
      <c r="AK295" s="159">
        <f t="shared" si="1777"/>
        <v>0</v>
      </c>
      <c r="AL295" s="159">
        <f t="shared" si="1777"/>
        <v>0</v>
      </c>
      <c r="AM295" s="159">
        <f t="shared" si="1777"/>
        <v>0</v>
      </c>
      <c r="AN295" s="159">
        <f t="shared" si="1777"/>
        <v>0</v>
      </c>
      <c r="AO295" s="159">
        <f t="shared" si="1777"/>
        <v>0</v>
      </c>
      <c r="AP295" s="159">
        <f t="shared" si="1777"/>
        <v>0</v>
      </c>
      <c r="AQ295" s="159">
        <f t="shared" si="1777"/>
        <v>0</v>
      </c>
      <c r="AR295" s="159">
        <f t="shared" si="1777"/>
        <v>0</v>
      </c>
      <c r="AS295" s="503">
        <f t="shared" si="1777"/>
        <v>0</v>
      </c>
      <c r="AT295" s="159">
        <f t="shared" si="1777"/>
        <v>0</v>
      </c>
      <c r="AU295" s="159">
        <f t="shared" si="1777"/>
        <v>0</v>
      </c>
      <c r="AV295" s="159">
        <f t="shared" si="1777"/>
        <v>0</v>
      </c>
      <c r="AW295" s="570">
        <f t="shared" si="1777"/>
        <v>0</v>
      </c>
      <c r="AX295" s="570">
        <f t="shared" si="1777"/>
        <v>0</v>
      </c>
      <c r="AY295" s="570">
        <f t="shared" si="1777"/>
        <v>0</v>
      </c>
      <c r="AZ295" s="159">
        <f t="shared" si="1777"/>
        <v>0</v>
      </c>
      <c r="BA295" s="159">
        <f t="shared" si="1777"/>
        <v>0</v>
      </c>
      <c r="BB295" s="159">
        <f t="shared" si="1777"/>
        <v>0</v>
      </c>
      <c r="BC295" s="159">
        <f t="shared" si="1777"/>
        <v>0</v>
      </c>
      <c r="BD295" s="159">
        <f t="shared" si="1777"/>
        <v>0</v>
      </c>
      <c r="BE295" s="159">
        <f t="shared" si="1777"/>
        <v>0</v>
      </c>
      <c r="BF295" s="474"/>
      <c r="BG295" s="605">
        <f>SUM(F295,S295,AF295,AS295)</f>
        <v>41</v>
      </c>
      <c r="BH295" s="533">
        <f>SUM(G295,T295,AG295)</f>
        <v>0</v>
      </c>
      <c r="BI295" s="533">
        <f t="shared" ref="BI295:BI298" si="1778">SUM(H295,U295,AH295)</f>
        <v>0</v>
      </c>
      <c r="BJ295" s="533">
        <f t="shared" ref="BJ295:BJ298" si="1779">SUM(I295,V295,AI295)</f>
        <v>0</v>
      </c>
      <c r="BK295" s="533">
        <f t="shared" ref="BK295:BK298" si="1780">SUM(J295,W295,AJ295)</f>
        <v>0</v>
      </c>
      <c r="BL295" s="533">
        <f t="shared" ref="BL295:BL298" si="1781">SUM(K295,X295,AK295)</f>
        <v>0</v>
      </c>
      <c r="BM295" s="533">
        <f t="shared" ref="BM295:BM298" si="1782">SUM(L295,Y295,AL295)</f>
        <v>0</v>
      </c>
      <c r="BN295" s="533">
        <f>SUM(M295,Z295,AM295)</f>
        <v>0</v>
      </c>
      <c r="BO295" s="533">
        <f t="shared" ref="BO295:BO298" si="1783">SUM(N295,AA295,AN295)</f>
        <v>0</v>
      </c>
      <c r="BP295" s="533">
        <f t="shared" ref="BP295:BP298" si="1784">SUM(O295,AB295,AO295)</f>
        <v>0</v>
      </c>
      <c r="BQ295" s="533">
        <f t="shared" ref="BQ295:BQ298" si="1785">SUM(P295,AC295,AP295)</f>
        <v>0</v>
      </c>
      <c r="BR295" s="533">
        <f t="shared" ref="BR295:BR298" si="1786">SUM(Q295,AD295,AQ295)</f>
        <v>0</v>
      </c>
      <c r="BS295" s="533">
        <f t="shared" ref="BS295:BS298" si="1787">SUM(R295,AE295,AR295)</f>
        <v>0</v>
      </c>
      <c r="BT295" s="533">
        <f>AT295</f>
        <v>0</v>
      </c>
      <c r="BU295" s="533">
        <f t="shared" ref="BU295:BU298" si="1788">AU295</f>
        <v>0</v>
      </c>
      <c r="BV295" s="533">
        <f t="shared" ref="BV295:BV298" si="1789">AV295</f>
        <v>0</v>
      </c>
      <c r="BW295" s="536">
        <f>SUM(BH295,BK295,BN295,BQ295,BT295)</f>
        <v>0</v>
      </c>
      <c r="BX295" s="536">
        <f t="shared" ref="BX295:BX298" si="1790">SUM(BI295,BL295,BO295,BR295,BU295)</f>
        <v>0</v>
      </c>
      <c r="BY295" s="536">
        <f t="shared" ref="BY295:BY298" si="1791">SUM(BJ295,BM295,BP295,BS295,BV295)</f>
        <v>0</v>
      </c>
      <c r="BZ295" t="s">
        <v>74</v>
      </c>
      <c r="CA295" s="544">
        <f>AZ295</f>
        <v>0</v>
      </c>
      <c r="CB295" s="544">
        <f t="shared" ref="CB295:CB298" si="1792">BA295</f>
        <v>0</v>
      </c>
      <c r="CC295" s="544">
        <f t="shared" ref="CC295:CC298" si="1793">BB295</f>
        <v>0</v>
      </c>
      <c r="CD295" s="544">
        <f>BC295</f>
        <v>0</v>
      </c>
      <c r="CE295" s="544">
        <f t="shared" ref="CE295:CE298" si="1794">BD295</f>
        <v>0</v>
      </c>
      <c r="CF295" s="544">
        <f t="shared" ref="CF295:CF298" si="1795">BE295</f>
        <v>0</v>
      </c>
    </row>
    <row r="296" spans="1:84">
      <c r="A296" s="149"/>
      <c r="B296" s="151"/>
      <c r="C296" s="151"/>
      <c r="D296" s="151"/>
      <c r="E296" s="288" t="s">
        <v>78</v>
      </c>
      <c r="F296" s="591">
        <f t="shared" ref="F296:G297" si="1796">SUM(F240,F247,F253,F260,F267,F275,F282,F289)</f>
        <v>40</v>
      </c>
      <c r="G296" s="159">
        <f t="shared" si="1796"/>
        <v>0</v>
      </c>
      <c r="H296" s="159">
        <f t="shared" ref="H296:BE296" si="1797">SUM(H240,H247,H253,H260,H267,H275,H282,H289)</f>
        <v>0</v>
      </c>
      <c r="I296" s="159">
        <f t="shared" si="1797"/>
        <v>0</v>
      </c>
      <c r="J296" s="159">
        <f t="shared" si="1797"/>
        <v>0</v>
      </c>
      <c r="K296" s="159">
        <f t="shared" si="1797"/>
        <v>0</v>
      </c>
      <c r="L296" s="159">
        <f t="shared" si="1797"/>
        <v>0</v>
      </c>
      <c r="M296" s="159">
        <f t="shared" si="1797"/>
        <v>0</v>
      </c>
      <c r="N296" s="159">
        <f t="shared" si="1797"/>
        <v>0</v>
      </c>
      <c r="O296" s="159">
        <f t="shared" si="1797"/>
        <v>0</v>
      </c>
      <c r="P296" s="159">
        <f t="shared" si="1797"/>
        <v>0</v>
      </c>
      <c r="Q296" s="159">
        <f t="shared" si="1797"/>
        <v>0</v>
      </c>
      <c r="R296" s="159">
        <f t="shared" si="1797"/>
        <v>0</v>
      </c>
      <c r="S296" s="503">
        <f t="shared" si="1797"/>
        <v>0</v>
      </c>
      <c r="T296" s="159">
        <f t="shared" si="1797"/>
        <v>0</v>
      </c>
      <c r="U296" s="159">
        <f t="shared" si="1797"/>
        <v>0</v>
      </c>
      <c r="V296" s="159">
        <f t="shared" si="1797"/>
        <v>0</v>
      </c>
      <c r="W296" s="159">
        <f t="shared" si="1797"/>
        <v>0</v>
      </c>
      <c r="X296" s="159">
        <f t="shared" si="1797"/>
        <v>0</v>
      </c>
      <c r="Y296" s="159">
        <f t="shared" si="1797"/>
        <v>0</v>
      </c>
      <c r="Z296" s="159">
        <f t="shared" si="1797"/>
        <v>0</v>
      </c>
      <c r="AA296" s="159">
        <f t="shared" si="1797"/>
        <v>0</v>
      </c>
      <c r="AB296" s="159">
        <f t="shared" si="1797"/>
        <v>0</v>
      </c>
      <c r="AC296" s="159">
        <f t="shared" si="1797"/>
        <v>0</v>
      </c>
      <c r="AD296" s="159">
        <f t="shared" si="1797"/>
        <v>0</v>
      </c>
      <c r="AE296" s="159">
        <f t="shared" si="1797"/>
        <v>0</v>
      </c>
      <c r="AF296" s="503">
        <f t="shared" si="1797"/>
        <v>0</v>
      </c>
      <c r="AG296" s="159">
        <f t="shared" si="1797"/>
        <v>0</v>
      </c>
      <c r="AH296" s="159">
        <f t="shared" si="1797"/>
        <v>0</v>
      </c>
      <c r="AI296" s="159">
        <f t="shared" si="1797"/>
        <v>0</v>
      </c>
      <c r="AJ296" s="159">
        <f t="shared" si="1797"/>
        <v>0</v>
      </c>
      <c r="AK296" s="159">
        <f t="shared" si="1797"/>
        <v>0</v>
      </c>
      <c r="AL296" s="159">
        <f t="shared" si="1797"/>
        <v>0</v>
      </c>
      <c r="AM296" s="159">
        <f t="shared" si="1797"/>
        <v>0</v>
      </c>
      <c r="AN296" s="159">
        <f t="shared" si="1797"/>
        <v>0</v>
      </c>
      <c r="AO296" s="159">
        <f t="shared" si="1797"/>
        <v>0</v>
      </c>
      <c r="AP296" s="159">
        <f t="shared" si="1797"/>
        <v>0</v>
      </c>
      <c r="AQ296" s="159">
        <f t="shared" si="1797"/>
        <v>0</v>
      </c>
      <c r="AR296" s="159">
        <f t="shared" si="1797"/>
        <v>0</v>
      </c>
      <c r="AS296" s="503">
        <f t="shared" si="1797"/>
        <v>0</v>
      </c>
      <c r="AT296" s="159">
        <f t="shared" si="1797"/>
        <v>0</v>
      </c>
      <c r="AU296" s="159">
        <f t="shared" si="1797"/>
        <v>0</v>
      </c>
      <c r="AV296" s="159">
        <f t="shared" si="1797"/>
        <v>0</v>
      </c>
      <c r="AW296" s="570">
        <f t="shared" si="1797"/>
        <v>0</v>
      </c>
      <c r="AX296" s="570">
        <f t="shared" si="1797"/>
        <v>0</v>
      </c>
      <c r="AY296" s="570">
        <f t="shared" si="1797"/>
        <v>0</v>
      </c>
      <c r="AZ296" s="159">
        <f t="shared" si="1797"/>
        <v>0</v>
      </c>
      <c r="BA296" s="159">
        <f t="shared" si="1797"/>
        <v>0</v>
      </c>
      <c r="BB296" s="159">
        <f t="shared" si="1797"/>
        <v>0</v>
      </c>
      <c r="BC296" s="159">
        <f t="shared" si="1797"/>
        <v>0</v>
      </c>
      <c r="BD296" s="159">
        <f t="shared" si="1797"/>
        <v>0</v>
      </c>
      <c r="BE296" s="159">
        <f t="shared" si="1797"/>
        <v>0</v>
      </c>
      <c r="BF296" s="474"/>
      <c r="BG296" s="605">
        <f>SUM(F296,S296,AF296,AS296)</f>
        <v>40</v>
      </c>
      <c r="BH296" s="533">
        <f>SUM(G296,T296,AG296)</f>
        <v>0</v>
      </c>
      <c r="BI296" s="533">
        <f t="shared" si="1778"/>
        <v>0</v>
      </c>
      <c r="BJ296" s="533">
        <f t="shared" si="1779"/>
        <v>0</v>
      </c>
      <c r="BK296" s="533">
        <f t="shared" si="1780"/>
        <v>0</v>
      </c>
      <c r="BL296" s="533">
        <f t="shared" si="1781"/>
        <v>0</v>
      </c>
      <c r="BM296" s="533">
        <f t="shared" si="1782"/>
        <v>0</v>
      </c>
      <c r="BN296" s="533">
        <f>SUM(M296,Z296,AM296)</f>
        <v>0</v>
      </c>
      <c r="BO296" s="533">
        <f t="shared" si="1783"/>
        <v>0</v>
      </c>
      <c r="BP296" s="533">
        <f t="shared" si="1784"/>
        <v>0</v>
      </c>
      <c r="BQ296" s="533">
        <f t="shared" si="1785"/>
        <v>0</v>
      </c>
      <c r="BR296" s="533">
        <f t="shared" si="1786"/>
        <v>0</v>
      </c>
      <c r="BS296" s="533">
        <f t="shared" si="1787"/>
        <v>0</v>
      </c>
      <c r="BT296" s="533">
        <f>AT296</f>
        <v>0</v>
      </c>
      <c r="BU296" s="533">
        <f t="shared" si="1788"/>
        <v>0</v>
      </c>
      <c r="BV296" s="533">
        <f t="shared" si="1789"/>
        <v>0</v>
      </c>
      <c r="BW296" s="536">
        <f>SUM(BH296,BK296,BN296,BQ296,BT296)</f>
        <v>0</v>
      </c>
      <c r="BX296" s="536">
        <f t="shared" si="1790"/>
        <v>0</v>
      </c>
      <c r="BY296" s="536">
        <f t="shared" si="1791"/>
        <v>0</v>
      </c>
      <c r="BZ296" t="s">
        <v>74</v>
      </c>
      <c r="CA296" s="544">
        <f>AZ296</f>
        <v>0</v>
      </c>
      <c r="CB296" s="544">
        <f t="shared" si="1792"/>
        <v>0</v>
      </c>
      <c r="CC296" s="544">
        <f t="shared" si="1793"/>
        <v>0</v>
      </c>
      <c r="CD296" s="544">
        <f>BC296</f>
        <v>0</v>
      </c>
      <c r="CE296" s="544">
        <f t="shared" si="1794"/>
        <v>0</v>
      </c>
      <c r="CF296" s="544">
        <f t="shared" si="1795"/>
        <v>0</v>
      </c>
    </row>
    <row r="297" spans="1:84">
      <c r="A297" s="149"/>
      <c r="B297" s="151"/>
      <c r="C297" s="151"/>
      <c r="D297" s="151"/>
      <c r="E297" s="288" t="s">
        <v>79</v>
      </c>
      <c r="F297" s="591">
        <f t="shared" si="1796"/>
        <v>40</v>
      </c>
      <c r="G297" s="159">
        <f t="shared" ref="G297" si="1798">SUM(G241,G248,G254,G261,G268,G276,G283,G290)</f>
        <v>0</v>
      </c>
      <c r="H297" s="159">
        <f t="shared" ref="H297:BE297" si="1799">SUM(H241,H248,H254,H261,H268,H276,H283,H290)</f>
        <v>0</v>
      </c>
      <c r="I297" s="159">
        <f t="shared" si="1799"/>
        <v>0</v>
      </c>
      <c r="J297" s="159">
        <f t="shared" si="1799"/>
        <v>0</v>
      </c>
      <c r="K297" s="159">
        <f t="shared" si="1799"/>
        <v>0</v>
      </c>
      <c r="L297" s="159">
        <f t="shared" si="1799"/>
        <v>0</v>
      </c>
      <c r="M297" s="159">
        <f t="shared" si="1799"/>
        <v>0</v>
      </c>
      <c r="N297" s="159">
        <f t="shared" si="1799"/>
        <v>0</v>
      </c>
      <c r="O297" s="159">
        <f t="shared" si="1799"/>
        <v>0</v>
      </c>
      <c r="P297" s="159">
        <f t="shared" si="1799"/>
        <v>0</v>
      </c>
      <c r="Q297" s="159">
        <f t="shared" si="1799"/>
        <v>0</v>
      </c>
      <c r="R297" s="159">
        <f t="shared" si="1799"/>
        <v>0</v>
      </c>
      <c r="S297" s="503">
        <f t="shared" si="1799"/>
        <v>0</v>
      </c>
      <c r="T297" s="159">
        <f t="shared" si="1799"/>
        <v>0</v>
      </c>
      <c r="U297" s="159">
        <f t="shared" si="1799"/>
        <v>0</v>
      </c>
      <c r="V297" s="159">
        <f t="shared" si="1799"/>
        <v>0</v>
      </c>
      <c r="W297" s="159">
        <f t="shared" si="1799"/>
        <v>0</v>
      </c>
      <c r="X297" s="159">
        <f t="shared" si="1799"/>
        <v>0</v>
      </c>
      <c r="Y297" s="159">
        <f t="shared" si="1799"/>
        <v>0</v>
      </c>
      <c r="Z297" s="159">
        <f t="shared" si="1799"/>
        <v>0</v>
      </c>
      <c r="AA297" s="159">
        <f t="shared" si="1799"/>
        <v>0</v>
      </c>
      <c r="AB297" s="159">
        <f t="shared" si="1799"/>
        <v>0</v>
      </c>
      <c r="AC297" s="159">
        <f t="shared" si="1799"/>
        <v>0</v>
      </c>
      <c r="AD297" s="159">
        <f t="shared" si="1799"/>
        <v>0</v>
      </c>
      <c r="AE297" s="159">
        <f t="shared" si="1799"/>
        <v>0</v>
      </c>
      <c r="AF297" s="503">
        <f t="shared" si="1799"/>
        <v>0</v>
      </c>
      <c r="AG297" s="159">
        <f t="shared" si="1799"/>
        <v>0</v>
      </c>
      <c r="AH297" s="159">
        <f t="shared" si="1799"/>
        <v>0</v>
      </c>
      <c r="AI297" s="159">
        <f t="shared" si="1799"/>
        <v>0</v>
      </c>
      <c r="AJ297" s="159">
        <f t="shared" si="1799"/>
        <v>0</v>
      </c>
      <c r="AK297" s="159">
        <f t="shared" si="1799"/>
        <v>0</v>
      </c>
      <c r="AL297" s="159">
        <f t="shared" si="1799"/>
        <v>0</v>
      </c>
      <c r="AM297" s="159">
        <f t="shared" si="1799"/>
        <v>0</v>
      </c>
      <c r="AN297" s="159">
        <f t="shared" si="1799"/>
        <v>0</v>
      </c>
      <c r="AO297" s="159">
        <f t="shared" si="1799"/>
        <v>0</v>
      </c>
      <c r="AP297" s="159">
        <f t="shared" si="1799"/>
        <v>0</v>
      </c>
      <c r="AQ297" s="159">
        <f t="shared" si="1799"/>
        <v>0</v>
      </c>
      <c r="AR297" s="159">
        <f t="shared" si="1799"/>
        <v>0</v>
      </c>
      <c r="AS297" s="503">
        <f t="shared" si="1799"/>
        <v>0</v>
      </c>
      <c r="AT297" s="159">
        <f t="shared" si="1799"/>
        <v>0</v>
      </c>
      <c r="AU297" s="159">
        <f t="shared" si="1799"/>
        <v>0</v>
      </c>
      <c r="AV297" s="159">
        <f t="shared" si="1799"/>
        <v>0</v>
      </c>
      <c r="AW297" s="570">
        <f t="shared" si="1799"/>
        <v>0</v>
      </c>
      <c r="AX297" s="570">
        <f t="shared" si="1799"/>
        <v>0</v>
      </c>
      <c r="AY297" s="570">
        <f t="shared" si="1799"/>
        <v>0</v>
      </c>
      <c r="AZ297" s="159">
        <f t="shared" si="1799"/>
        <v>0</v>
      </c>
      <c r="BA297" s="159">
        <f t="shared" si="1799"/>
        <v>0</v>
      </c>
      <c r="BB297" s="159">
        <f t="shared" si="1799"/>
        <v>0</v>
      </c>
      <c r="BC297" s="159">
        <f t="shared" si="1799"/>
        <v>0</v>
      </c>
      <c r="BD297" s="159">
        <f t="shared" si="1799"/>
        <v>0</v>
      </c>
      <c r="BE297" s="159">
        <f t="shared" si="1799"/>
        <v>0</v>
      </c>
      <c r="BF297" s="474"/>
      <c r="BG297" s="605">
        <f>SUM(F297,S297,AF297,AS297)</f>
        <v>40</v>
      </c>
      <c r="BH297" s="533">
        <f>SUM(G297,T297,AG297)</f>
        <v>0</v>
      </c>
      <c r="BI297" s="533">
        <f t="shared" si="1778"/>
        <v>0</v>
      </c>
      <c r="BJ297" s="533">
        <f t="shared" si="1779"/>
        <v>0</v>
      </c>
      <c r="BK297" s="533">
        <f t="shared" si="1780"/>
        <v>0</v>
      </c>
      <c r="BL297" s="533">
        <f t="shared" si="1781"/>
        <v>0</v>
      </c>
      <c r="BM297" s="533">
        <f t="shared" si="1782"/>
        <v>0</v>
      </c>
      <c r="BN297" s="533">
        <f>SUM(M297,Z297,AM297)</f>
        <v>0</v>
      </c>
      <c r="BO297" s="533">
        <f t="shared" si="1783"/>
        <v>0</v>
      </c>
      <c r="BP297" s="533">
        <f t="shared" si="1784"/>
        <v>0</v>
      </c>
      <c r="BQ297" s="533">
        <f t="shared" si="1785"/>
        <v>0</v>
      </c>
      <c r="BR297" s="533">
        <f t="shared" si="1786"/>
        <v>0</v>
      </c>
      <c r="BS297" s="533">
        <f t="shared" si="1787"/>
        <v>0</v>
      </c>
      <c r="BT297" s="533">
        <f>AT297</f>
        <v>0</v>
      </c>
      <c r="BU297" s="533">
        <f t="shared" si="1788"/>
        <v>0</v>
      </c>
      <c r="BV297" s="533">
        <f t="shared" si="1789"/>
        <v>0</v>
      </c>
      <c r="BW297" s="536">
        <f>SUM(BH297,BK297,BN297,BQ297,BT297)</f>
        <v>0</v>
      </c>
      <c r="BX297" s="536">
        <f t="shared" si="1790"/>
        <v>0</v>
      </c>
      <c r="BY297" s="536">
        <f t="shared" si="1791"/>
        <v>0</v>
      </c>
      <c r="BZ297" t="s">
        <v>74</v>
      </c>
      <c r="CA297" s="544">
        <f>AZ297</f>
        <v>0</v>
      </c>
      <c r="CB297" s="544">
        <f t="shared" si="1792"/>
        <v>0</v>
      </c>
      <c r="CC297" s="544">
        <f t="shared" si="1793"/>
        <v>0</v>
      </c>
      <c r="CD297" s="544">
        <f>BC297</f>
        <v>0</v>
      </c>
      <c r="CE297" s="544">
        <f t="shared" si="1794"/>
        <v>0</v>
      </c>
      <c r="CF297" s="544">
        <f t="shared" si="1795"/>
        <v>0</v>
      </c>
    </row>
    <row r="298" spans="1:84">
      <c r="A298" s="149"/>
      <c r="B298" s="151"/>
      <c r="C298" s="151"/>
      <c r="D298" s="151"/>
      <c r="E298" s="375" t="s">
        <v>85</v>
      </c>
      <c r="F298" s="592">
        <f t="shared" ref="F298:G298" si="1800">SUM(F295:F297)</f>
        <v>121</v>
      </c>
      <c r="G298" s="168">
        <f t="shared" si="1800"/>
        <v>0</v>
      </c>
      <c r="H298" s="168">
        <f t="shared" ref="H298:BE298" si="1801">SUM(H295:H297)</f>
        <v>0</v>
      </c>
      <c r="I298" s="168">
        <f t="shared" si="1801"/>
        <v>0</v>
      </c>
      <c r="J298" s="168">
        <f t="shared" si="1801"/>
        <v>0</v>
      </c>
      <c r="K298" s="168">
        <f t="shared" si="1801"/>
        <v>0</v>
      </c>
      <c r="L298" s="168">
        <f t="shared" si="1801"/>
        <v>0</v>
      </c>
      <c r="M298" s="168">
        <f t="shared" si="1801"/>
        <v>0</v>
      </c>
      <c r="N298" s="168">
        <f t="shared" si="1801"/>
        <v>0</v>
      </c>
      <c r="O298" s="168">
        <f t="shared" si="1801"/>
        <v>0</v>
      </c>
      <c r="P298" s="168">
        <f t="shared" si="1801"/>
        <v>0</v>
      </c>
      <c r="Q298" s="168">
        <f t="shared" si="1801"/>
        <v>0</v>
      </c>
      <c r="R298" s="168">
        <f t="shared" si="1801"/>
        <v>0</v>
      </c>
      <c r="S298" s="502">
        <f t="shared" si="1801"/>
        <v>0</v>
      </c>
      <c r="T298" s="168">
        <f t="shared" si="1801"/>
        <v>0</v>
      </c>
      <c r="U298" s="168">
        <f t="shared" si="1801"/>
        <v>0</v>
      </c>
      <c r="V298" s="168">
        <f t="shared" si="1801"/>
        <v>0</v>
      </c>
      <c r="W298" s="168">
        <f t="shared" si="1801"/>
        <v>0</v>
      </c>
      <c r="X298" s="168">
        <f t="shared" si="1801"/>
        <v>0</v>
      </c>
      <c r="Y298" s="168">
        <f t="shared" si="1801"/>
        <v>0</v>
      </c>
      <c r="Z298" s="168">
        <f t="shared" si="1801"/>
        <v>0</v>
      </c>
      <c r="AA298" s="168">
        <f t="shared" si="1801"/>
        <v>0</v>
      </c>
      <c r="AB298" s="168">
        <f t="shared" si="1801"/>
        <v>0</v>
      </c>
      <c r="AC298" s="168">
        <f t="shared" si="1801"/>
        <v>0</v>
      </c>
      <c r="AD298" s="168">
        <f t="shared" si="1801"/>
        <v>0</v>
      </c>
      <c r="AE298" s="168">
        <f t="shared" si="1801"/>
        <v>0</v>
      </c>
      <c r="AF298" s="502">
        <f t="shared" si="1801"/>
        <v>0</v>
      </c>
      <c r="AG298" s="168">
        <f t="shared" si="1801"/>
        <v>0</v>
      </c>
      <c r="AH298" s="168">
        <f t="shared" si="1801"/>
        <v>0</v>
      </c>
      <c r="AI298" s="168">
        <f t="shared" si="1801"/>
        <v>0</v>
      </c>
      <c r="AJ298" s="168">
        <f t="shared" si="1801"/>
        <v>0</v>
      </c>
      <c r="AK298" s="168">
        <f t="shared" si="1801"/>
        <v>0</v>
      </c>
      <c r="AL298" s="168">
        <f t="shared" si="1801"/>
        <v>0</v>
      </c>
      <c r="AM298" s="168">
        <f t="shared" si="1801"/>
        <v>0</v>
      </c>
      <c r="AN298" s="168">
        <f t="shared" si="1801"/>
        <v>0</v>
      </c>
      <c r="AO298" s="168">
        <f t="shared" si="1801"/>
        <v>0</v>
      </c>
      <c r="AP298" s="168">
        <f t="shared" si="1801"/>
        <v>0</v>
      </c>
      <c r="AQ298" s="168">
        <f t="shared" si="1801"/>
        <v>0</v>
      </c>
      <c r="AR298" s="168">
        <f t="shared" si="1801"/>
        <v>0</v>
      </c>
      <c r="AS298" s="502">
        <f t="shared" si="1801"/>
        <v>0</v>
      </c>
      <c r="AT298" s="168">
        <f t="shared" si="1801"/>
        <v>0</v>
      </c>
      <c r="AU298" s="168">
        <f t="shared" si="1801"/>
        <v>0</v>
      </c>
      <c r="AV298" s="168">
        <f t="shared" si="1801"/>
        <v>0</v>
      </c>
      <c r="AW298" s="569">
        <f t="shared" si="1801"/>
        <v>0</v>
      </c>
      <c r="AX298" s="569">
        <f t="shared" si="1801"/>
        <v>0</v>
      </c>
      <c r="AY298" s="569">
        <f t="shared" si="1801"/>
        <v>0</v>
      </c>
      <c r="AZ298" s="168">
        <f t="shared" si="1801"/>
        <v>0</v>
      </c>
      <c r="BA298" s="168">
        <f t="shared" si="1801"/>
        <v>0</v>
      </c>
      <c r="BB298" s="168">
        <f t="shared" si="1801"/>
        <v>0</v>
      </c>
      <c r="BC298" s="168">
        <f t="shared" si="1801"/>
        <v>0</v>
      </c>
      <c r="BD298" s="168">
        <f t="shared" si="1801"/>
        <v>0</v>
      </c>
      <c r="BE298" s="168">
        <f t="shared" si="1801"/>
        <v>0</v>
      </c>
      <c r="BF298" s="523"/>
      <c r="BG298" s="605">
        <f>SUM(F298,S298,AF298,AS298)</f>
        <v>121</v>
      </c>
      <c r="BH298" s="533">
        <f>SUM(G298,T298,AG298)</f>
        <v>0</v>
      </c>
      <c r="BI298" s="533">
        <f t="shared" si="1778"/>
        <v>0</v>
      </c>
      <c r="BJ298" s="533">
        <f t="shared" si="1779"/>
        <v>0</v>
      </c>
      <c r="BK298" s="533">
        <f t="shared" si="1780"/>
        <v>0</v>
      </c>
      <c r="BL298" s="533">
        <f t="shared" si="1781"/>
        <v>0</v>
      </c>
      <c r="BM298" s="533">
        <f t="shared" si="1782"/>
        <v>0</v>
      </c>
      <c r="BN298" s="533">
        <f>SUM(M298,Z298,AM298)</f>
        <v>0</v>
      </c>
      <c r="BO298" s="533">
        <f t="shared" si="1783"/>
        <v>0</v>
      </c>
      <c r="BP298" s="533">
        <f t="shared" si="1784"/>
        <v>0</v>
      </c>
      <c r="BQ298" s="533">
        <f t="shared" si="1785"/>
        <v>0</v>
      </c>
      <c r="BR298" s="533">
        <f t="shared" si="1786"/>
        <v>0</v>
      </c>
      <c r="BS298" s="533">
        <f t="shared" si="1787"/>
        <v>0</v>
      </c>
      <c r="BT298" s="533">
        <f>AT298</f>
        <v>0</v>
      </c>
      <c r="BU298" s="533">
        <f t="shared" si="1788"/>
        <v>0</v>
      </c>
      <c r="BV298" s="533">
        <f t="shared" si="1789"/>
        <v>0</v>
      </c>
      <c r="BW298" s="536">
        <f>SUM(BH298,BK298,BN298,BQ298,BT298)</f>
        <v>0</v>
      </c>
      <c r="BX298" s="536">
        <f t="shared" si="1790"/>
        <v>0</v>
      </c>
      <c r="BY298" s="536">
        <f t="shared" si="1791"/>
        <v>0</v>
      </c>
      <c r="BZ298" t="s">
        <v>74</v>
      </c>
      <c r="CA298" s="544">
        <f>AZ298</f>
        <v>0</v>
      </c>
      <c r="CB298" s="544">
        <f t="shared" si="1792"/>
        <v>0</v>
      </c>
      <c r="CC298" s="544">
        <f t="shared" si="1793"/>
        <v>0</v>
      </c>
      <c r="CD298" s="544">
        <f>BC298</f>
        <v>0</v>
      </c>
      <c r="CE298" s="544">
        <f t="shared" si="1794"/>
        <v>0</v>
      </c>
      <c r="CF298" s="544">
        <f t="shared" si="1795"/>
        <v>0</v>
      </c>
    </row>
    <row r="299" spans="1:84">
      <c r="A299" s="149"/>
      <c r="B299" s="151"/>
      <c r="C299" s="151"/>
      <c r="D299" s="151"/>
      <c r="E299" s="375"/>
      <c r="F299" s="592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502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502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502"/>
      <c r="AT299" s="168"/>
      <c r="AU299" s="168"/>
      <c r="AV299" s="168"/>
      <c r="AW299" s="569"/>
      <c r="AX299" s="569"/>
      <c r="AY299" s="569"/>
      <c r="AZ299" s="159"/>
      <c r="BA299" s="159"/>
      <c r="BB299" s="159"/>
      <c r="BC299" s="168"/>
      <c r="BD299" s="168"/>
      <c r="BE299" s="168"/>
      <c r="BF299" s="523"/>
    </row>
    <row r="300" spans="1:84">
      <c r="A300" s="149"/>
      <c r="B300" s="151"/>
      <c r="C300" s="151"/>
      <c r="D300" s="151"/>
      <c r="E300" s="375"/>
      <c r="F300" s="592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502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502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502"/>
      <c r="AT300" s="168"/>
      <c r="AU300" s="168"/>
      <c r="AV300" s="168"/>
      <c r="AW300" s="569"/>
      <c r="AX300" s="569"/>
      <c r="AY300" s="569"/>
      <c r="AZ300" s="159"/>
      <c r="BA300" s="159"/>
      <c r="BB300" s="159"/>
      <c r="BC300" s="168"/>
      <c r="BD300" s="168"/>
      <c r="BE300" s="168"/>
      <c r="BF300" s="523"/>
    </row>
    <row r="301" spans="1:84">
      <c r="A301" s="149"/>
      <c r="B301" s="151" t="s">
        <v>108</v>
      </c>
      <c r="C301" s="151"/>
      <c r="D301" s="151"/>
      <c r="E301" s="288"/>
      <c r="F301" s="592"/>
      <c r="G301" s="159" t="s">
        <v>74</v>
      </c>
      <c r="H301" s="159"/>
      <c r="I301" s="275"/>
      <c r="J301" s="159"/>
      <c r="K301" s="159"/>
      <c r="L301" s="275"/>
      <c r="M301" s="159"/>
      <c r="N301" s="159"/>
      <c r="O301" s="275"/>
      <c r="P301" s="159"/>
      <c r="Q301" s="159"/>
      <c r="R301" s="275"/>
      <c r="S301" s="500"/>
      <c r="T301" s="275"/>
      <c r="U301" s="275"/>
      <c r="V301" s="275"/>
      <c r="W301" s="275"/>
      <c r="X301" s="275"/>
      <c r="Y301" s="275"/>
      <c r="Z301" s="275"/>
      <c r="AA301" s="275"/>
      <c r="AB301" s="275"/>
      <c r="AC301" s="275"/>
      <c r="AD301" s="275"/>
      <c r="AE301" s="275"/>
      <c r="AF301" s="500"/>
      <c r="AG301" s="275"/>
      <c r="AH301" s="275"/>
      <c r="AI301" s="275"/>
      <c r="AJ301" s="275"/>
      <c r="AK301" s="275"/>
      <c r="AL301" s="275"/>
      <c r="AM301" s="275"/>
      <c r="AN301" s="275"/>
      <c r="AO301" s="275"/>
      <c r="AP301" s="275"/>
      <c r="AQ301" s="275"/>
      <c r="AR301" s="275"/>
      <c r="AS301" s="500"/>
      <c r="AT301" s="275"/>
      <c r="AU301" s="275"/>
      <c r="AV301" s="275"/>
      <c r="AW301" s="567"/>
      <c r="AX301" s="567"/>
      <c r="AY301" s="567"/>
      <c r="AZ301" s="159"/>
      <c r="BA301" s="159"/>
      <c r="BB301" s="159"/>
      <c r="BC301" s="275"/>
      <c r="BD301" s="275"/>
      <c r="BE301" s="275"/>
      <c r="BF301" s="521"/>
    </row>
    <row r="302" spans="1:84" ht="15" customHeight="1">
      <c r="A302" s="149"/>
      <c r="B302" s="151" t="s">
        <v>920</v>
      </c>
      <c r="C302" s="151"/>
      <c r="D302" s="151"/>
      <c r="E302" s="377" t="s">
        <v>44</v>
      </c>
      <c r="F302" s="592"/>
      <c r="G302" s="159"/>
      <c r="H302" s="159" t="s">
        <v>74</v>
      </c>
      <c r="I302" s="275"/>
      <c r="J302" s="159"/>
      <c r="K302" s="159"/>
      <c r="L302" s="275"/>
      <c r="M302" s="159"/>
      <c r="N302" s="159"/>
      <c r="O302" s="275"/>
      <c r="P302" s="159"/>
      <c r="Q302" s="159"/>
      <c r="R302" s="275"/>
      <c r="S302" s="500"/>
      <c r="T302" s="275"/>
      <c r="U302" s="275"/>
      <c r="V302" s="275"/>
      <c r="W302" s="275"/>
      <c r="X302" s="275"/>
      <c r="Y302" s="275"/>
      <c r="Z302" s="275"/>
      <c r="AA302" s="275"/>
      <c r="AB302" s="275"/>
      <c r="AC302" s="275"/>
      <c r="AD302" s="275"/>
      <c r="AE302" s="275"/>
      <c r="AF302" s="500"/>
      <c r="AG302" s="275"/>
      <c r="AH302" s="275"/>
      <c r="AI302" s="275"/>
      <c r="AJ302" s="275"/>
      <c r="AK302" s="275"/>
      <c r="AL302" s="275"/>
      <c r="AM302" s="275"/>
      <c r="AN302" s="275"/>
      <c r="AO302" s="275"/>
      <c r="AP302" s="275"/>
      <c r="AQ302" s="275"/>
      <c r="AR302" s="275"/>
      <c r="AS302" s="500"/>
      <c r="AT302" s="275"/>
      <c r="AU302" s="275"/>
      <c r="AV302" s="275"/>
      <c r="AW302" s="567"/>
      <c r="AX302" s="567"/>
      <c r="AY302" s="567"/>
      <c r="AZ302" s="159"/>
      <c r="BA302" s="159"/>
      <c r="BB302" s="159"/>
      <c r="BC302" s="275"/>
      <c r="BD302" s="275"/>
      <c r="BE302" s="275"/>
      <c r="BF302" s="521"/>
    </row>
    <row r="303" spans="1:84" ht="15" customHeight="1">
      <c r="A303" s="149"/>
      <c r="B303" s="151"/>
      <c r="C303" s="151"/>
      <c r="D303" s="151"/>
      <c r="E303" s="288" t="s">
        <v>77</v>
      </c>
      <c r="F303" s="592">
        <v>77</v>
      </c>
      <c r="G303" s="159">
        <v>13</v>
      </c>
      <c r="H303" s="159">
        <v>8</v>
      </c>
      <c r="I303" s="275">
        <f>SUM(G303:H303)</f>
        <v>21</v>
      </c>
      <c r="J303" s="159">
        <v>11</v>
      </c>
      <c r="K303" s="159">
        <v>5</v>
      </c>
      <c r="L303" s="275">
        <f>SUM(J303:K303)</f>
        <v>16</v>
      </c>
      <c r="M303" s="159">
        <v>6</v>
      </c>
      <c r="N303" s="159">
        <v>1</v>
      </c>
      <c r="O303" s="275">
        <f>SUM(M303:N303)</f>
        <v>7</v>
      </c>
      <c r="P303" s="159">
        <v>25</v>
      </c>
      <c r="Q303" s="159">
        <v>27</v>
      </c>
      <c r="R303" s="275">
        <f>SUM(P303:Q303)</f>
        <v>52</v>
      </c>
      <c r="S303" s="500">
        <v>12</v>
      </c>
      <c r="T303" s="275">
        <v>3</v>
      </c>
      <c r="U303" s="275">
        <v>4</v>
      </c>
      <c r="V303" s="275">
        <f>SUM(T303:U303)</f>
        <v>7</v>
      </c>
      <c r="W303" s="275"/>
      <c r="X303" s="275"/>
      <c r="Y303" s="275">
        <f>SUM(W303:X303)</f>
        <v>0</v>
      </c>
      <c r="Z303" s="275"/>
      <c r="AA303" s="275"/>
      <c r="AB303" s="275">
        <f>SUM(Z303:AA303)</f>
        <v>0</v>
      </c>
      <c r="AC303" s="275">
        <v>3</v>
      </c>
      <c r="AD303" s="275">
        <v>2</v>
      </c>
      <c r="AE303" s="275">
        <f>SUM(AC303:AD303)</f>
        <v>5</v>
      </c>
      <c r="AF303" s="500"/>
      <c r="AG303" s="275">
        <v>1</v>
      </c>
      <c r="AH303" s="275">
        <v>1</v>
      </c>
      <c r="AI303" s="275">
        <f>SUM(AG303:AH303)</f>
        <v>2</v>
      </c>
      <c r="AJ303" s="275"/>
      <c r="AK303" s="275">
        <v>2</v>
      </c>
      <c r="AL303" s="275">
        <f>SUM(AJ303:AK303)</f>
        <v>2</v>
      </c>
      <c r="AM303" s="275"/>
      <c r="AN303" s="275"/>
      <c r="AO303" s="275">
        <f>SUM(AM303:AN303)</f>
        <v>0</v>
      </c>
      <c r="AP303" s="275"/>
      <c r="AQ303" s="275">
        <v>1</v>
      </c>
      <c r="AR303" s="275">
        <f>SUM(AP303:AQ303)</f>
        <v>1</v>
      </c>
      <c r="AS303" s="500"/>
      <c r="AT303" s="275">
        <v>0</v>
      </c>
      <c r="AU303" s="275">
        <v>1</v>
      </c>
      <c r="AV303" s="277">
        <f>SUM(AT303:AU303)</f>
        <v>1</v>
      </c>
      <c r="AW303" s="567">
        <f t="shared" ref="AW303:AW306" si="1802">SUM(G303,J303,M303,P303,T303,W303,Z303,AC303,AG303,AJ303,AM303,AP303,AT303)</f>
        <v>62</v>
      </c>
      <c r="AX303" s="567">
        <f t="shared" ref="AX303:AX306" si="1803">SUM(H303,K303,N303,Q303,U303,X303,AA303,AD303,AH303,AK303,AN303,AQ303,AU303)</f>
        <v>52</v>
      </c>
      <c r="AY303" s="567">
        <f t="shared" ref="AY303:AY306" si="1804">SUM(I303,L303,O303,R303,V303,Y303,AB303,AE303,AI303,AL303,AO303,AR303,AV303)</f>
        <v>114</v>
      </c>
      <c r="AZ303" s="159">
        <v>1</v>
      </c>
      <c r="BA303" s="159">
        <v>2</v>
      </c>
      <c r="BB303" s="275">
        <f>SUM(AZ303:BA303)</f>
        <v>3</v>
      </c>
      <c r="BC303" s="275">
        <v>0</v>
      </c>
      <c r="BD303" s="275">
        <v>2</v>
      </c>
      <c r="BE303" s="275">
        <f>SUM(BC303:BD303)</f>
        <v>2</v>
      </c>
      <c r="BF303" s="521"/>
      <c r="BG303" s="605">
        <f>SUM(F303,S303,AF303,AS303)</f>
        <v>89</v>
      </c>
      <c r="BH303" s="533">
        <f>SUM(G303,T303,AG303)</f>
        <v>17</v>
      </c>
      <c r="BI303" s="533">
        <f t="shared" ref="BI303:BI307" si="1805">SUM(H303,U303,AH303)</f>
        <v>13</v>
      </c>
      <c r="BJ303" s="533">
        <f t="shared" ref="BJ303:BJ307" si="1806">SUM(I303,V303,AI303)</f>
        <v>30</v>
      </c>
      <c r="BK303" s="533">
        <f t="shared" ref="BK303:BK307" si="1807">SUM(J303,W303,AJ303)</f>
        <v>11</v>
      </c>
      <c r="BL303" s="533">
        <f t="shared" ref="BL303:BL307" si="1808">SUM(K303,X303,AK303)</f>
        <v>7</v>
      </c>
      <c r="BM303" s="533">
        <f t="shared" ref="BM303:BM307" si="1809">SUM(L303,Y303,AL303)</f>
        <v>18</v>
      </c>
      <c r="BN303" s="533">
        <f>SUM(M303,Z303,AM303)</f>
        <v>6</v>
      </c>
      <c r="BO303" s="533">
        <f t="shared" ref="BO303:BO307" si="1810">SUM(N303,AA303,AN303)</f>
        <v>1</v>
      </c>
      <c r="BP303" s="533">
        <f t="shared" ref="BP303:BP307" si="1811">SUM(O303,AB303,AO303)</f>
        <v>7</v>
      </c>
      <c r="BQ303" s="533">
        <f t="shared" ref="BQ303:BQ307" si="1812">SUM(P303,AC303,AP303)</f>
        <v>28</v>
      </c>
      <c r="BR303" s="533">
        <f t="shared" ref="BR303:BR307" si="1813">SUM(Q303,AD303,AQ303)</f>
        <v>30</v>
      </c>
      <c r="BS303" s="533">
        <f t="shared" ref="BS303:BS307" si="1814">SUM(R303,AE303,AR303)</f>
        <v>58</v>
      </c>
      <c r="BT303" s="533">
        <f>AT303</f>
        <v>0</v>
      </c>
      <c r="BU303" s="533">
        <f t="shared" ref="BU303:BU307" si="1815">AU303</f>
        <v>1</v>
      </c>
      <c r="BV303" s="533">
        <f t="shared" ref="BV303:BV307" si="1816">AV303</f>
        <v>1</v>
      </c>
      <c r="BW303" s="536">
        <f>SUM(BH303,BK303,BN303,BQ303,BT303)</f>
        <v>62</v>
      </c>
      <c r="BX303" s="536">
        <f t="shared" ref="BX303:BX307" si="1817">SUM(BI303,BL303,BO303,BR303,BU303)</f>
        <v>52</v>
      </c>
      <c r="BY303" s="536">
        <f t="shared" ref="BY303:BY306" si="1818">SUM(BJ303,BM303,BP303,BS303,BV303)</f>
        <v>114</v>
      </c>
      <c r="BZ303" t="s">
        <v>74</v>
      </c>
      <c r="CA303" s="544">
        <f>AZ303</f>
        <v>1</v>
      </c>
      <c r="CB303" s="544">
        <f t="shared" ref="CB303:CB307" si="1819">BA303</f>
        <v>2</v>
      </c>
      <c r="CC303" s="544">
        <f t="shared" ref="CC303:CC307" si="1820">BB303</f>
        <v>3</v>
      </c>
      <c r="CD303" s="544">
        <f>BC303</f>
        <v>0</v>
      </c>
      <c r="CE303" s="544">
        <f t="shared" ref="CE303:CE307" si="1821">BD303</f>
        <v>2</v>
      </c>
      <c r="CF303" s="544">
        <f t="shared" ref="CF303:CF307" si="1822">BE303</f>
        <v>2</v>
      </c>
    </row>
    <row r="304" spans="1:84" ht="15" customHeight="1">
      <c r="A304" s="149"/>
      <c r="B304" s="151"/>
      <c r="C304" s="151"/>
      <c r="D304" s="151"/>
      <c r="E304" s="288" t="s">
        <v>78</v>
      </c>
      <c r="F304" s="592">
        <v>77</v>
      </c>
      <c r="G304" s="159">
        <v>7</v>
      </c>
      <c r="H304" s="159">
        <v>4</v>
      </c>
      <c r="I304" s="275">
        <f>SUM(G304:H304)</f>
        <v>11</v>
      </c>
      <c r="J304" s="159">
        <v>10</v>
      </c>
      <c r="K304" s="159">
        <v>5</v>
      </c>
      <c r="L304" s="275">
        <f>SUM(J304:K304)</f>
        <v>15</v>
      </c>
      <c r="M304" s="159">
        <v>4</v>
      </c>
      <c r="N304" s="159">
        <v>1</v>
      </c>
      <c r="O304" s="275">
        <f>SUM(M304:N304)</f>
        <v>5</v>
      </c>
      <c r="P304" s="159">
        <v>30</v>
      </c>
      <c r="Q304" s="159">
        <v>13</v>
      </c>
      <c r="R304" s="275">
        <f>SUM(P304:Q304)</f>
        <v>43</v>
      </c>
      <c r="S304" s="500">
        <v>12</v>
      </c>
      <c r="T304" s="275">
        <v>1</v>
      </c>
      <c r="U304" s="275">
        <v>0</v>
      </c>
      <c r="V304" s="275">
        <f>SUM(T304:U304)</f>
        <v>1</v>
      </c>
      <c r="W304" s="275"/>
      <c r="X304" s="275"/>
      <c r="Y304" s="275">
        <f>SUM(W304:X304)</f>
        <v>0</v>
      </c>
      <c r="Z304" s="275"/>
      <c r="AA304" s="275"/>
      <c r="AB304" s="275">
        <f>SUM(Z304:AA304)</f>
        <v>0</v>
      </c>
      <c r="AC304" s="275">
        <v>0</v>
      </c>
      <c r="AD304" s="275">
        <v>1</v>
      </c>
      <c r="AE304" s="275">
        <f>SUM(AC304:AD304)</f>
        <v>1</v>
      </c>
      <c r="AF304" s="500"/>
      <c r="AG304" s="275"/>
      <c r="AH304" s="275"/>
      <c r="AI304" s="275">
        <f>SUM(AG304:AH304)</f>
        <v>0</v>
      </c>
      <c r="AJ304" s="275"/>
      <c r="AK304" s="275"/>
      <c r="AL304" s="275">
        <f>SUM(AJ304:AK304)</f>
        <v>0</v>
      </c>
      <c r="AM304" s="275"/>
      <c r="AN304" s="275"/>
      <c r="AO304" s="275">
        <f>SUM(AM304:AN304)</f>
        <v>0</v>
      </c>
      <c r="AP304" s="275"/>
      <c r="AQ304" s="275">
        <v>0</v>
      </c>
      <c r="AR304" s="275">
        <f>SUM(AP304:AQ304)</f>
        <v>0</v>
      </c>
      <c r="AS304" s="500"/>
      <c r="AT304" s="275">
        <v>1</v>
      </c>
      <c r="AU304" s="275">
        <v>0</v>
      </c>
      <c r="AV304" s="277">
        <f>SUM(AT304:AU304)</f>
        <v>1</v>
      </c>
      <c r="AW304" s="567">
        <f t="shared" si="1802"/>
        <v>53</v>
      </c>
      <c r="AX304" s="567">
        <f t="shared" si="1803"/>
        <v>24</v>
      </c>
      <c r="AY304" s="567">
        <f t="shared" si="1804"/>
        <v>77</v>
      </c>
      <c r="AZ304" s="159">
        <v>1</v>
      </c>
      <c r="BA304" s="159"/>
      <c r="BB304" s="275">
        <f>SUM(AZ304:BA304)</f>
        <v>1</v>
      </c>
      <c r="BC304" s="275">
        <v>1</v>
      </c>
      <c r="BD304" s="275">
        <v>0</v>
      </c>
      <c r="BE304" s="275">
        <f>SUM(BC304:BD304)</f>
        <v>1</v>
      </c>
      <c r="BF304" s="521"/>
      <c r="BG304" s="605">
        <f>SUM(F304,S304,AF304,AS304)</f>
        <v>89</v>
      </c>
      <c r="BH304" s="533">
        <f>SUM(G304,T304,AG304)</f>
        <v>8</v>
      </c>
      <c r="BI304" s="533">
        <f t="shared" si="1805"/>
        <v>4</v>
      </c>
      <c r="BJ304" s="533">
        <f t="shared" si="1806"/>
        <v>12</v>
      </c>
      <c r="BK304" s="533">
        <f t="shared" si="1807"/>
        <v>10</v>
      </c>
      <c r="BL304" s="533">
        <f t="shared" si="1808"/>
        <v>5</v>
      </c>
      <c r="BM304" s="533">
        <f t="shared" si="1809"/>
        <v>15</v>
      </c>
      <c r="BN304" s="533">
        <f>SUM(M304,Z304,AM304)</f>
        <v>4</v>
      </c>
      <c r="BO304" s="533">
        <f t="shared" si="1810"/>
        <v>1</v>
      </c>
      <c r="BP304" s="533">
        <f t="shared" si="1811"/>
        <v>5</v>
      </c>
      <c r="BQ304" s="533">
        <f t="shared" si="1812"/>
        <v>30</v>
      </c>
      <c r="BR304" s="533">
        <f t="shared" si="1813"/>
        <v>14</v>
      </c>
      <c r="BS304" s="533">
        <f t="shared" si="1814"/>
        <v>44</v>
      </c>
      <c r="BT304" s="533">
        <f>AT304</f>
        <v>1</v>
      </c>
      <c r="BU304" s="533">
        <f t="shared" si="1815"/>
        <v>0</v>
      </c>
      <c r="BV304" s="533">
        <f t="shared" si="1816"/>
        <v>1</v>
      </c>
      <c r="BW304" s="536">
        <f>SUM(BH304,BK304,BN304,BQ304,BT304)</f>
        <v>53</v>
      </c>
      <c r="BX304" s="536">
        <f t="shared" si="1817"/>
        <v>24</v>
      </c>
      <c r="BY304" s="536">
        <f t="shared" si="1818"/>
        <v>77</v>
      </c>
      <c r="BZ304" t="s">
        <v>74</v>
      </c>
      <c r="CA304" s="544">
        <f>AZ304</f>
        <v>1</v>
      </c>
      <c r="CB304" s="544">
        <f t="shared" si="1819"/>
        <v>0</v>
      </c>
      <c r="CC304" s="544">
        <f t="shared" si="1820"/>
        <v>1</v>
      </c>
      <c r="CD304" s="544">
        <f>BC304</f>
        <v>1</v>
      </c>
      <c r="CE304" s="544">
        <f t="shared" si="1821"/>
        <v>0</v>
      </c>
      <c r="CF304" s="544">
        <f t="shared" si="1822"/>
        <v>1</v>
      </c>
    </row>
    <row r="305" spans="1:84" ht="15" customHeight="1">
      <c r="A305" s="149"/>
      <c r="B305" s="151"/>
      <c r="C305" s="151"/>
      <c r="D305" s="151"/>
      <c r="E305" s="288" t="s">
        <v>79</v>
      </c>
      <c r="F305" s="592">
        <v>77</v>
      </c>
      <c r="G305" s="159">
        <v>5</v>
      </c>
      <c r="H305" s="159">
        <v>12</v>
      </c>
      <c r="I305" s="275">
        <f>SUM(G305:H305)</f>
        <v>17</v>
      </c>
      <c r="J305" s="159">
        <v>17</v>
      </c>
      <c r="K305" s="159">
        <v>2</v>
      </c>
      <c r="L305" s="275">
        <f>SUM(J305:K305)</f>
        <v>19</v>
      </c>
      <c r="M305" s="159">
        <v>5</v>
      </c>
      <c r="N305" s="159">
        <v>3</v>
      </c>
      <c r="O305" s="275">
        <f>SUM(M305:N305)</f>
        <v>8</v>
      </c>
      <c r="P305" s="159">
        <v>31</v>
      </c>
      <c r="Q305" s="159">
        <v>20</v>
      </c>
      <c r="R305" s="275">
        <f>SUM(P305:Q305)</f>
        <v>51</v>
      </c>
      <c r="S305" s="500">
        <v>12</v>
      </c>
      <c r="T305" s="275">
        <v>4</v>
      </c>
      <c r="U305" s="275">
        <v>3</v>
      </c>
      <c r="V305" s="275">
        <f>SUM(T305:U305)</f>
        <v>7</v>
      </c>
      <c r="W305" s="275"/>
      <c r="X305" s="275"/>
      <c r="Y305" s="275">
        <f>SUM(W305:X305)</f>
        <v>0</v>
      </c>
      <c r="Z305" s="275"/>
      <c r="AA305" s="275"/>
      <c r="AB305" s="275">
        <f>SUM(Z305:AA305)</f>
        <v>0</v>
      </c>
      <c r="AC305" s="275">
        <v>2</v>
      </c>
      <c r="AD305" s="275">
        <v>3</v>
      </c>
      <c r="AE305" s="275">
        <f>SUM(AC305:AD305)</f>
        <v>5</v>
      </c>
      <c r="AF305" s="500"/>
      <c r="AG305" s="275"/>
      <c r="AH305" s="275"/>
      <c r="AI305" s="275">
        <f>SUM(AG305:AH305)</f>
        <v>0</v>
      </c>
      <c r="AJ305" s="275"/>
      <c r="AK305" s="275"/>
      <c r="AL305" s="275">
        <f>SUM(AJ305:AK305)</f>
        <v>0</v>
      </c>
      <c r="AM305" s="275"/>
      <c r="AN305" s="275">
        <v>1</v>
      </c>
      <c r="AO305" s="275">
        <f>SUM(AM305:AN305)</f>
        <v>1</v>
      </c>
      <c r="AP305" s="275">
        <v>2</v>
      </c>
      <c r="AQ305" s="275">
        <v>4</v>
      </c>
      <c r="AR305" s="275">
        <f>SUM(AP305:AQ305)</f>
        <v>6</v>
      </c>
      <c r="AS305" s="500"/>
      <c r="AT305" s="275">
        <v>2</v>
      </c>
      <c r="AU305" s="275">
        <v>1</v>
      </c>
      <c r="AV305" s="277">
        <f>SUM(AT305:AU305)</f>
        <v>3</v>
      </c>
      <c r="AW305" s="567">
        <f t="shared" si="1802"/>
        <v>68</v>
      </c>
      <c r="AX305" s="567">
        <f t="shared" si="1803"/>
        <v>49</v>
      </c>
      <c r="AY305" s="567">
        <f t="shared" si="1804"/>
        <v>117</v>
      </c>
      <c r="AZ305" s="159"/>
      <c r="BA305" s="159">
        <v>3</v>
      </c>
      <c r="BB305" s="275">
        <f>SUM(AZ305:BA305)</f>
        <v>3</v>
      </c>
      <c r="BC305" s="275">
        <v>0</v>
      </c>
      <c r="BD305" s="275">
        <v>2</v>
      </c>
      <c r="BE305" s="275">
        <f>SUM(BC305:BD305)</f>
        <v>2</v>
      </c>
      <c r="BF305" s="521"/>
      <c r="BG305" s="605">
        <f>SUM(F305,S305,AF305,AS305)</f>
        <v>89</v>
      </c>
      <c r="BH305" s="533">
        <f>SUM(G305,T305,AG305)</f>
        <v>9</v>
      </c>
      <c r="BI305" s="533">
        <f t="shared" si="1805"/>
        <v>15</v>
      </c>
      <c r="BJ305" s="533">
        <f t="shared" si="1806"/>
        <v>24</v>
      </c>
      <c r="BK305" s="533">
        <f t="shared" si="1807"/>
        <v>17</v>
      </c>
      <c r="BL305" s="533">
        <f t="shared" si="1808"/>
        <v>2</v>
      </c>
      <c r="BM305" s="533">
        <f t="shared" si="1809"/>
        <v>19</v>
      </c>
      <c r="BN305" s="533">
        <f>SUM(M305,Z305,AM305)</f>
        <v>5</v>
      </c>
      <c r="BO305" s="533">
        <f t="shared" si="1810"/>
        <v>4</v>
      </c>
      <c r="BP305" s="533">
        <f t="shared" si="1811"/>
        <v>9</v>
      </c>
      <c r="BQ305" s="533">
        <f t="shared" si="1812"/>
        <v>35</v>
      </c>
      <c r="BR305" s="533">
        <f t="shared" si="1813"/>
        <v>27</v>
      </c>
      <c r="BS305" s="533">
        <f t="shared" si="1814"/>
        <v>62</v>
      </c>
      <c r="BT305" s="533">
        <f>AT305</f>
        <v>2</v>
      </c>
      <c r="BU305" s="533">
        <f t="shared" si="1815"/>
        <v>1</v>
      </c>
      <c r="BV305" s="533">
        <f t="shared" si="1816"/>
        <v>3</v>
      </c>
      <c r="BW305" s="536">
        <f>SUM(BH305,BK305,BN305,BQ305,BT305)</f>
        <v>68</v>
      </c>
      <c r="BX305" s="536">
        <f t="shared" si="1817"/>
        <v>49</v>
      </c>
      <c r="BY305" s="536">
        <f t="shared" si="1818"/>
        <v>117</v>
      </c>
      <c r="BZ305" t="s">
        <v>74</v>
      </c>
      <c r="CA305" s="544">
        <f>AZ305</f>
        <v>0</v>
      </c>
      <c r="CB305" s="544">
        <f t="shared" si="1819"/>
        <v>3</v>
      </c>
      <c r="CC305" s="544">
        <f t="shared" si="1820"/>
        <v>3</v>
      </c>
      <c r="CD305" s="544">
        <f>BC305</f>
        <v>0</v>
      </c>
      <c r="CE305" s="544">
        <f t="shared" si="1821"/>
        <v>2</v>
      </c>
      <c r="CF305" s="544">
        <f t="shared" si="1822"/>
        <v>2</v>
      </c>
    </row>
    <row r="306" spans="1:84" ht="15" customHeight="1">
      <c r="A306" s="149"/>
      <c r="B306" s="151"/>
      <c r="C306" s="151"/>
      <c r="D306" s="151"/>
      <c r="E306" s="288" t="s">
        <v>80</v>
      </c>
      <c r="F306" s="592">
        <v>77</v>
      </c>
      <c r="G306" s="159">
        <v>4</v>
      </c>
      <c r="H306" s="159">
        <v>10</v>
      </c>
      <c r="I306" s="275">
        <f>SUM(G306:H306)</f>
        <v>14</v>
      </c>
      <c r="J306" s="159">
        <v>12</v>
      </c>
      <c r="K306" s="159">
        <v>3</v>
      </c>
      <c r="L306" s="275">
        <f>SUM(J306:K306)</f>
        <v>15</v>
      </c>
      <c r="M306" s="159">
        <v>2</v>
      </c>
      <c r="N306" s="159">
        <v>4</v>
      </c>
      <c r="O306" s="275">
        <f>SUM(M306:N306)</f>
        <v>6</v>
      </c>
      <c r="P306" s="159">
        <v>30</v>
      </c>
      <c r="Q306" s="159">
        <v>25</v>
      </c>
      <c r="R306" s="275">
        <f>SUM(P306:Q306)</f>
        <v>55</v>
      </c>
      <c r="S306" s="500">
        <v>12</v>
      </c>
      <c r="T306" s="275">
        <v>1</v>
      </c>
      <c r="U306" s="275">
        <v>5</v>
      </c>
      <c r="V306" s="275">
        <f>SUM(T306:U306)</f>
        <v>6</v>
      </c>
      <c r="W306" s="275"/>
      <c r="X306" s="275"/>
      <c r="Y306" s="275">
        <f>SUM(W306:X306)</f>
        <v>0</v>
      </c>
      <c r="Z306" s="275"/>
      <c r="AA306" s="275"/>
      <c r="AB306" s="275">
        <f>SUM(Z306:AA306)</f>
        <v>0</v>
      </c>
      <c r="AC306" s="275">
        <v>1</v>
      </c>
      <c r="AD306" s="275">
        <v>3</v>
      </c>
      <c r="AE306" s="275">
        <f>SUM(AC306:AD306)</f>
        <v>4</v>
      </c>
      <c r="AF306" s="500"/>
      <c r="AG306" s="275">
        <v>1</v>
      </c>
      <c r="AH306" s="275">
        <v>3</v>
      </c>
      <c r="AI306" s="275">
        <f>SUM(AG306:AH306)</f>
        <v>4</v>
      </c>
      <c r="AJ306" s="275"/>
      <c r="AK306" s="275"/>
      <c r="AL306" s="275">
        <f>SUM(AJ306:AK306)</f>
        <v>0</v>
      </c>
      <c r="AM306" s="275"/>
      <c r="AN306" s="275">
        <v>1</v>
      </c>
      <c r="AO306" s="275">
        <f>SUM(AM306:AN306)</f>
        <v>1</v>
      </c>
      <c r="AP306" s="275"/>
      <c r="AQ306" s="275">
        <v>2</v>
      </c>
      <c r="AR306" s="275">
        <f>SUM(AP306:AQ306)</f>
        <v>2</v>
      </c>
      <c r="AS306" s="500"/>
      <c r="AT306" s="275">
        <v>1</v>
      </c>
      <c r="AU306" s="275">
        <v>1</v>
      </c>
      <c r="AV306" s="277">
        <f>SUM(AT306:AU306)</f>
        <v>2</v>
      </c>
      <c r="AW306" s="567">
        <f t="shared" si="1802"/>
        <v>52</v>
      </c>
      <c r="AX306" s="567">
        <f t="shared" si="1803"/>
        <v>57</v>
      </c>
      <c r="AY306" s="567">
        <f t="shared" si="1804"/>
        <v>109</v>
      </c>
      <c r="AZ306" s="159"/>
      <c r="BA306" s="159">
        <v>2</v>
      </c>
      <c r="BB306" s="275">
        <f>SUM(AZ306:BA306)</f>
        <v>2</v>
      </c>
      <c r="BC306" s="275">
        <v>2</v>
      </c>
      <c r="BD306" s="275">
        <v>0</v>
      </c>
      <c r="BE306" s="275">
        <f>SUM(BC306:BD306)</f>
        <v>2</v>
      </c>
      <c r="BF306" s="521"/>
      <c r="BG306" s="605">
        <f>SUM(F306,S306,AF306,AS306)</f>
        <v>89</v>
      </c>
      <c r="BH306" s="533">
        <f>SUM(G306,T306,AG306)</f>
        <v>6</v>
      </c>
      <c r="BI306" s="533">
        <f t="shared" si="1805"/>
        <v>18</v>
      </c>
      <c r="BJ306" s="533">
        <f t="shared" si="1806"/>
        <v>24</v>
      </c>
      <c r="BK306" s="533">
        <f t="shared" si="1807"/>
        <v>12</v>
      </c>
      <c r="BL306" s="533">
        <f t="shared" si="1808"/>
        <v>3</v>
      </c>
      <c r="BM306" s="533">
        <f t="shared" si="1809"/>
        <v>15</v>
      </c>
      <c r="BN306" s="533">
        <f>SUM(M306,Z306,AM306)</f>
        <v>2</v>
      </c>
      <c r="BO306" s="533">
        <f t="shared" si="1810"/>
        <v>5</v>
      </c>
      <c r="BP306" s="533">
        <f t="shared" si="1811"/>
        <v>7</v>
      </c>
      <c r="BQ306" s="533">
        <f t="shared" si="1812"/>
        <v>31</v>
      </c>
      <c r="BR306" s="533">
        <f t="shared" si="1813"/>
        <v>30</v>
      </c>
      <c r="BS306" s="533">
        <f t="shared" si="1814"/>
        <v>61</v>
      </c>
      <c r="BT306" s="533">
        <f>AT306</f>
        <v>1</v>
      </c>
      <c r="BU306" s="533">
        <f t="shared" si="1815"/>
        <v>1</v>
      </c>
      <c r="BV306" s="533">
        <f t="shared" si="1816"/>
        <v>2</v>
      </c>
      <c r="BW306" s="536">
        <f>SUM(BH306,BK306,BN306,BQ306,BT306)</f>
        <v>52</v>
      </c>
      <c r="BX306" s="536">
        <f t="shared" si="1817"/>
        <v>57</v>
      </c>
      <c r="BY306" s="536">
        <f t="shared" si="1818"/>
        <v>109</v>
      </c>
      <c r="BZ306" t="s">
        <v>74</v>
      </c>
      <c r="CA306" s="544">
        <f>AZ306</f>
        <v>0</v>
      </c>
      <c r="CB306" s="544">
        <f t="shared" si="1819"/>
        <v>2</v>
      </c>
      <c r="CC306" s="544">
        <f t="shared" si="1820"/>
        <v>2</v>
      </c>
      <c r="CD306" s="544">
        <f>BC306</f>
        <v>2</v>
      </c>
      <c r="CE306" s="544">
        <f t="shared" si="1821"/>
        <v>0</v>
      </c>
      <c r="CF306" s="544">
        <f t="shared" si="1822"/>
        <v>2</v>
      </c>
    </row>
    <row r="307" spans="1:84" ht="15" customHeight="1">
      <c r="A307" s="149"/>
      <c r="B307" s="151"/>
      <c r="C307" s="151"/>
      <c r="D307" s="151"/>
      <c r="E307" s="375" t="s">
        <v>85</v>
      </c>
      <c r="F307" s="592">
        <f>SUM(F303:F306)</f>
        <v>308</v>
      </c>
      <c r="G307" s="168">
        <f>SUM(G303:G306)</f>
        <v>29</v>
      </c>
      <c r="H307" s="168">
        <f t="shared" ref="H307:R307" si="1823">SUM(H303:H306)</f>
        <v>34</v>
      </c>
      <c r="I307" s="168">
        <f t="shared" si="1823"/>
        <v>63</v>
      </c>
      <c r="J307" s="168">
        <f t="shared" si="1823"/>
        <v>50</v>
      </c>
      <c r="K307" s="168">
        <f t="shared" si="1823"/>
        <v>15</v>
      </c>
      <c r="L307" s="168">
        <f t="shared" si="1823"/>
        <v>65</v>
      </c>
      <c r="M307" s="168">
        <f t="shared" si="1823"/>
        <v>17</v>
      </c>
      <c r="N307" s="168">
        <f t="shared" si="1823"/>
        <v>9</v>
      </c>
      <c r="O307" s="168">
        <f t="shared" si="1823"/>
        <v>26</v>
      </c>
      <c r="P307" s="168">
        <f t="shared" si="1823"/>
        <v>116</v>
      </c>
      <c r="Q307" s="168">
        <f t="shared" si="1823"/>
        <v>85</v>
      </c>
      <c r="R307" s="168">
        <f t="shared" si="1823"/>
        <v>201</v>
      </c>
      <c r="S307" s="502">
        <f>SUM(S303:S306)</f>
        <v>48</v>
      </c>
      <c r="T307" s="168">
        <f>SUM(T303:T306)</f>
        <v>9</v>
      </c>
      <c r="U307" s="168">
        <f t="shared" ref="U307:AD307" si="1824">SUM(U303:U306)</f>
        <v>12</v>
      </c>
      <c r="V307" s="168">
        <f t="shared" si="1824"/>
        <v>21</v>
      </c>
      <c r="W307" s="168">
        <f t="shared" si="1824"/>
        <v>0</v>
      </c>
      <c r="X307" s="168">
        <f t="shared" si="1824"/>
        <v>0</v>
      </c>
      <c r="Y307" s="168">
        <f t="shared" si="1824"/>
        <v>0</v>
      </c>
      <c r="Z307" s="168">
        <f t="shared" si="1824"/>
        <v>0</v>
      </c>
      <c r="AA307" s="168">
        <f t="shared" si="1824"/>
        <v>0</v>
      </c>
      <c r="AB307" s="168">
        <f t="shared" si="1824"/>
        <v>0</v>
      </c>
      <c r="AC307" s="168">
        <f t="shared" si="1824"/>
        <v>6</v>
      </c>
      <c r="AD307" s="168">
        <f t="shared" si="1824"/>
        <v>9</v>
      </c>
      <c r="AE307" s="168">
        <f>SUM(AE303:AE306)</f>
        <v>15</v>
      </c>
      <c r="AF307" s="502">
        <f>SUM(AF303:AF306)</f>
        <v>0</v>
      </c>
      <c r="AG307" s="168">
        <f>SUM(AG303:AG306)</f>
        <v>2</v>
      </c>
      <c r="AH307" s="168">
        <f t="shared" ref="AH307:AR307" si="1825">SUM(AH303:AH306)</f>
        <v>4</v>
      </c>
      <c r="AI307" s="168">
        <f t="shared" si="1825"/>
        <v>6</v>
      </c>
      <c r="AJ307" s="168">
        <f t="shared" si="1825"/>
        <v>0</v>
      </c>
      <c r="AK307" s="168">
        <f t="shared" si="1825"/>
        <v>2</v>
      </c>
      <c r="AL307" s="168">
        <f t="shared" si="1825"/>
        <v>2</v>
      </c>
      <c r="AM307" s="168">
        <f t="shared" si="1825"/>
        <v>0</v>
      </c>
      <c r="AN307" s="168">
        <f t="shared" si="1825"/>
        <v>2</v>
      </c>
      <c r="AO307" s="168">
        <f t="shared" si="1825"/>
        <v>2</v>
      </c>
      <c r="AP307" s="168">
        <f t="shared" si="1825"/>
        <v>2</v>
      </c>
      <c r="AQ307" s="168">
        <f t="shared" si="1825"/>
        <v>7</v>
      </c>
      <c r="AR307" s="168">
        <f t="shared" si="1825"/>
        <v>9</v>
      </c>
      <c r="AS307" s="502">
        <f>SUM(AS303:AS306)</f>
        <v>0</v>
      </c>
      <c r="AT307" s="168">
        <f>SUM(AT303:AT306)</f>
        <v>4</v>
      </c>
      <c r="AU307" s="168">
        <f t="shared" ref="AU307:AV307" si="1826">SUM(AU303:AU306)</f>
        <v>3</v>
      </c>
      <c r="AV307" s="168">
        <f t="shared" si="1826"/>
        <v>7</v>
      </c>
      <c r="AW307" s="569">
        <f>SUM(AW303:AW306)</f>
        <v>235</v>
      </c>
      <c r="AX307" s="569">
        <f t="shared" ref="AX307" si="1827">SUM(AX303:AX306)</f>
        <v>182</v>
      </c>
      <c r="AY307" s="569">
        <f>SUM(AY303:AY306)</f>
        <v>417</v>
      </c>
      <c r="AZ307" s="168">
        <f>SUM(AZ303:AZ306)</f>
        <v>2</v>
      </c>
      <c r="BA307" s="168">
        <f t="shared" ref="BA307:BE307" si="1828">SUM(BA303:BA306)</f>
        <v>7</v>
      </c>
      <c r="BB307" s="168">
        <f t="shared" si="1828"/>
        <v>9</v>
      </c>
      <c r="BC307" s="168">
        <f t="shared" si="1828"/>
        <v>3</v>
      </c>
      <c r="BD307" s="168">
        <f t="shared" si="1828"/>
        <v>4</v>
      </c>
      <c r="BE307" s="168">
        <f t="shared" si="1828"/>
        <v>7</v>
      </c>
      <c r="BF307" s="523"/>
      <c r="BG307" s="605">
        <f>SUM(F307,S307,AF307,AS307)</f>
        <v>356</v>
      </c>
      <c r="BH307" s="533">
        <f>SUM(G307,T307,AG307)</f>
        <v>40</v>
      </c>
      <c r="BI307" s="533">
        <f t="shared" si="1805"/>
        <v>50</v>
      </c>
      <c r="BJ307" s="533">
        <f t="shared" si="1806"/>
        <v>90</v>
      </c>
      <c r="BK307" s="533">
        <f t="shared" si="1807"/>
        <v>50</v>
      </c>
      <c r="BL307" s="533">
        <f t="shared" si="1808"/>
        <v>17</v>
      </c>
      <c r="BM307" s="533">
        <f t="shared" si="1809"/>
        <v>67</v>
      </c>
      <c r="BN307" s="533">
        <f>SUM(M307,Z307,AM307)</f>
        <v>17</v>
      </c>
      <c r="BO307" s="533">
        <f t="shared" si="1810"/>
        <v>11</v>
      </c>
      <c r="BP307" s="533">
        <f t="shared" si="1811"/>
        <v>28</v>
      </c>
      <c r="BQ307" s="533">
        <f t="shared" si="1812"/>
        <v>124</v>
      </c>
      <c r="BR307" s="533">
        <f t="shared" si="1813"/>
        <v>101</v>
      </c>
      <c r="BS307" s="533">
        <f t="shared" si="1814"/>
        <v>225</v>
      </c>
      <c r="BT307" s="533">
        <f>AT307</f>
        <v>4</v>
      </c>
      <c r="BU307" s="533">
        <f t="shared" si="1815"/>
        <v>3</v>
      </c>
      <c r="BV307" s="533">
        <f t="shared" si="1816"/>
        <v>7</v>
      </c>
      <c r="BW307" s="536">
        <f>SUM(BH307,BK307,BN307,BQ307,BT307)</f>
        <v>235</v>
      </c>
      <c r="BX307" s="536">
        <f t="shared" si="1817"/>
        <v>182</v>
      </c>
      <c r="BY307" s="536">
        <f>SUM(BJ307,BM307,BP307,BS307,BV307)</f>
        <v>417</v>
      </c>
      <c r="BZ307" t="s">
        <v>74</v>
      </c>
      <c r="CA307" s="544">
        <f>AZ307</f>
        <v>2</v>
      </c>
      <c r="CB307" s="544">
        <f t="shared" si="1819"/>
        <v>7</v>
      </c>
      <c r="CC307" s="544">
        <f t="shared" si="1820"/>
        <v>9</v>
      </c>
      <c r="CD307" s="544">
        <f>BC307</f>
        <v>3</v>
      </c>
      <c r="CE307" s="544">
        <f t="shared" si="1821"/>
        <v>4</v>
      </c>
      <c r="CF307" s="544">
        <f t="shared" si="1822"/>
        <v>7</v>
      </c>
    </row>
    <row r="308" spans="1:84" ht="15" customHeight="1">
      <c r="A308" s="149"/>
      <c r="B308" s="151"/>
      <c r="C308" s="151"/>
      <c r="D308" s="151"/>
      <c r="E308" s="377"/>
      <c r="F308" s="592"/>
      <c r="G308" s="159"/>
      <c r="H308" s="159"/>
      <c r="I308" s="275"/>
      <c r="J308" s="159"/>
      <c r="K308" s="159"/>
      <c r="L308" s="275"/>
      <c r="M308" s="159"/>
      <c r="N308" s="159"/>
      <c r="O308" s="275"/>
      <c r="P308" s="159"/>
      <c r="Q308" s="159"/>
      <c r="R308" s="275"/>
      <c r="S308" s="500"/>
      <c r="T308" s="275"/>
      <c r="U308" s="275"/>
      <c r="V308" s="275"/>
      <c r="W308" s="275"/>
      <c r="X308" s="275"/>
      <c r="Y308" s="275"/>
      <c r="Z308" s="275"/>
      <c r="AA308" s="275"/>
      <c r="AB308" s="275"/>
      <c r="AC308" s="275"/>
      <c r="AD308" s="275"/>
      <c r="AE308" s="275"/>
      <c r="AF308" s="500"/>
      <c r="AG308" s="275"/>
      <c r="AH308" s="275"/>
      <c r="AI308" s="275"/>
      <c r="AJ308" s="275"/>
      <c r="AK308" s="275"/>
      <c r="AL308" s="275"/>
      <c r="AM308" s="275"/>
      <c r="AN308" s="275"/>
      <c r="AO308" s="275"/>
      <c r="AP308" s="275"/>
      <c r="AQ308" s="275"/>
      <c r="AR308" s="275"/>
      <c r="AS308" s="500"/>
      <c r="AT308" s="275"/>
      <c r="AU308" s="275"/>
      <c r="AV308" s="275"/>
      <c r="AW308" s="567"/>
      <c r="AX308" s="567"/>
      <c r="AY308" s="567"/>
      <c r="AZ308" s="159"/>
      <c r="BA308" s="159"/>
      <c r="BB308" s="159"/>
      <c r="BC308" s="275"/>
      <c r="BD308" s="275"/>
      <c r="BE308" s="275"/>
      <c r="BF308" s="521"/>
    </row>
    <row r="309" spans="1:84" ht="15" customHeight="1">
      <c r="A309" s="149" t="s">
        <v>75</v>
      </c>
      <c r="B309" s="151" t="s">
        <v>921</v>
      </c>
      <c r="C309" s="151"/>
      <c r="D309" s="151"/>
      <c r="E309" s="377" t="s">
        <v>44</v>
      </c>
      <c r="F309" s="592"/>
      <c r="G309" s="159"/>
      <c r="H309" s="159" t="s">
        <v>74</v>
      </c>
      <c r="I309" s="275"/>
      <c r="J309" s="159"/>
      <c r="K309" s="159"/>
      <c r="L309" s="275"/>
      <c r="M309" s="159"/>
      <c r="N309" s="159"/>
      <c r="O309" s="275"/>
      <c r="P309" s="159"/>
      <c r="Q309" s="159"/>
      <c r="R309" s="275"/>
      <c r="S309" s="500"/>
      <c r="T309" s="275"/>
      <c r="U309" s="275"/>
      <c r="V309" s="275"/>
      <c r="W309" s="275"/>
      <c r="X309" s="275"/>
      <c r="Y309" s="275"/>
      <c r="Z309" s="275"/>
      <c r="AA309" s="275"/>
      <c r="AB309" s="275"/>
      <c r="AC309" s="275"/>
      <c r="AD309" s="275"/>
      <c r="AE309" s="275"/>
      <c r="AF309" s="500"/>
      <c r="AG309" s="275"/>
      <c r="AH309" s="275"/>
      <c r="AI309" s="275"/>
      <c r="AJ309" s="275"/>
      <c r="AK309" s="275"/>
      <c r="AL309" s="275"/>
      <c r="AM309" s="275"/>
      <c r="AN309" s="275"/>
      <c r="AO309" s="275"/>
      <c r="AP309" s="275"/>
      <c r="AQ309" s="275"/>
      <c r="AR309" s="275"/>
      <c r="AS309" s="500"/>
      <c r="AT309" s="275"/>
      <c r="AU309" s="275"/>
      <c r="AV309" s="275"/>
      <c r="AW309" s="567"/>
      <c r="AX309" s="567"/>
      <c r="AY309" s="567"/>
      <c r="AZ309" s="159"/>
      <c r="BA309" s="159"/>
      <c r="BB309" s="159"/>
      <c r="BC309" s="275"/>
      <c r="BD309" s="275"/>
      <c r="BE309" s="275"/>
      <c r="BF309" s="521"/>
    </row>
    <row r="310" spans="1:84" ht="15" customHeight="1">
      <c r="A310" s="149"/>
      <c r="B310" s="151"/>
      <c r="C310" s="151"/>
      <c r="D310" s="151"/>
      <c r="E310" s="288" t="s">
        <v>77</v>
      </c>
      <c r="F310" s="592"/>
      <c r="G310" s="159"/>
      <c r="H310" s="159"/>
      <c r="I310" s="275">
        <f>SUM(G310:H310)</f>
        <v>0</v>
      </c>
      <c r="J310" s="159"/>
      <c r="K310" s="159"/>
      <c r="L310" s="275">
        <f>SUM(J310:K310)</f>
        <v>0</v>
      </c>
      <c r="M310" s="159"/>
      <c r="N310" s="159"/>
      <c r="O310" s="275">
        <f>SUM(M310:N310)</f>
        <v>0</v>
      </c>
      <c r="P310" s="159"/>
      <c r="Q310" s="159"/>
      <c r="R310" s="275">
        <f>SUM(P310:Q310)</f>
        <v>0</v>
      </c>
      <c r="S310" s="500"/>
      <c r="T310" s="275"/>
      <c r="U310" s="275"/>
      <c r="V310" s="275">
        <f>SUM(T310:U310)</f>
        <v>0</v>
      </c>
      <c r="W310" s="275"/>
      <c r="X310" s="275"/>
      <c r="Y310" s="275">
        <f>SUM(W310:X310)</f>
        <v>0</v>
      </c>
      <c r="Z310" s="275"/>
      <c r="AA310" s="275"/>
      <c r="AB310" s="275">
        <f>SUM(Z310:AA310)</f>
        <v>0</v>
      </c>
      <c r="AC310" s="275"/>
      <c r="AD310" s="275"/>
      <c r="AE310" s="275">
        <f>SUM(AC310:AD310)</f>
        <v>0</v>
      </c>
      <c r="AF310" s="500"/>
      <c r="AG310" s="275"/>
      <c r="AH310" s="275"/>
      <c r="AI310" s="275">
        <f>SUM(AG310:AH310)</f>
        <v>0</v>
      </c>
      <c r="AJ310" s="275"/>
      <c r="AK310" s="275"/>
      <c r="AL310" s="275">
        <f>SUM(AJ310:AK310)</f>
        <v>0</v>
      </c>
      <c r="AM310" s="275"/>
      <c r="AN310" s="275"/>
      <c r="AO310" s="275">
        <f>SUM(AM310:AN310)</f>
        <v>0</v>
      </c>
      <c r="AP310" s="275"/>
      <c r="AQ310" s="275"/>
      <c r="AR310" s="275">
        <f>SUM(AP310:AQ310)</f>
        <v>0</v>
      </c>
      <c r="AS310" s="500"/>
      <c r="AT310" s="275"/>
      <c r="AU310" s="275"/>
      <c r="AV310" s="277">
        <f>SUM(AT310:AU310)</f>
        <v>0</v>
      </c>
      <c r="AW310" s="567">
        <f t="shared" ref="AW310:AW313" si="1829">SUM(G310,J310,M310,P310,T310,W310,Z310,AC310,AG310,AJ310,AM310,AP310,AT310)</f>
        <v>0</v>
      </c>
      <c r="AX310" s="567">
        <f t="shared" ref="AX310:AX313" si="1830">SUM(H310,K310,N310,Q310,U310,X310,AA310,AD310,AH310,AK310,AN310,AQ310,AU310)</f>
        <v>0</v>
      </c>
      <c r="AY310" s="567">
        <f t="shared" ref="AY310:AY313" si="1831">SUM(I310,L310,O310,R310,V310,Y310,AB310,AE310,AI310,AL310,AO310,AR310,AV310)</f>
        <v>0</v>
      </c>
      <c r="AZ310" s="159"/>
      <c r="BA310" s="159"/>
      <c r="BB310" s="275">
        <f>SUM(AZ310:BA310)</f>
        <v>0</v>
      </c>
      <c r="BC310" s="275"/>
      <c r="BD310" s="275"/>
      <c r="BE310" s="275">
        <f>SUM(BC310:BD310)</f>
        <v>0</v>
      </c>
      <c r="BF310" s="523"/>
      <c r="BG310" s="605">
        <f>SUM(F310,S310,AF310,AS310)</f>
        <v>0</v>
      </c>
      <c r="BH310" s="533">
        <f>SUM(G310,T310,AG310)</f>
        <v>0</v>
      </c>
      <c r="BI310" s="533">
        <f t="shared" ref="BI310:BI314" si="1832">SUM(H310,U310,AH310)</f>
        <v>0</v>
      </c>
      <c r="BJ310" s="533">
        <f t="shared" ref="BJ310:BJ314" si="1833">SUM(I310,V310,AI310)</f>
        <v>0</v>
      </c>
      <c r="BK310" s="533">
        <f t="shared" ref="BK310:BK314" si="1834">SUM(J310,W310,AJ310)</f>
        <v>0</v>
      </c>
      <c r="BL310" s="533">
        <f t="shared" ref="BL310:BL314" si="1835">SUM(K310,X310,AK310)</f>
        <v>0</v>
      </c>
      <c r="BM310" s="533">
        <f t="shared" ref="BM310:BM314" si="1836">SUM(L310,Y310,AL310)</f>
        <v>0</v>
      </c>
      <c r="BN310" s="533">
        <f>SUM(M310,Z310,AM310)</f>
        <v>0</v>
      </c>
      <c r="BO310" s="533">
        <f t="shared" ref="BO310:BO314" si="1837">SUM(N310,AA310,AN310)</f>
        <v>0</v>
      </c>
      <c r="BP310" s="533">
        <f t="shared" ref="BP310:BP314" si="1838">SUM(O310,AB310,AO310)</f>
        <v>0</v>
      </c>
      <c r="BQ310" s="533">
        <f t="shared" ref="BQ310:BQ314" si="1839">SUM(P310,AC310,AP310)</f>
        <v>0</v>
      </c>
      <c r="BR310" s="533">
        <f t="shared" ref="BR310:BR314" si="1840">SUM(Q310,AD310,AQ310)</f>
        <v>0</v>
      </c>
      <c r="BS310" s="533">
        <f t="shared" ref="BS310:BS314" si="1841">SUM(R310,AE310,AR310)</f>
        <v>0</v>
      </c>
      <c r="BT310" s="533">
        <f>AT310</f>
        <v>0</v>
      </c>
      <c r="BU310" s="533">
        <f t="shared" ref="BU310:BU314" si="1842">AU310</f>
        <v>0</v>
      </c>
      <c r="BV310" s="533">
        <f t="shared" ref="BV310:BV314" si="1843">AV310</f>
        <v>0</v>
      </c>
      <c r="BW310" s="536">
        <f>SUM(BH310,BK310,BN310,BQ310,BT310)</f>
        <v>0</v>
      </c>
      <c r="BX310" s="536">
        <f t="shared" ref="BX310:BX314" si="1844">SUM(BI310,BL310,BO310,BR310,BU310)</f>
        <v>0</v>
      </c>
      <c r="BY310" s="536">
        <f t="shared" ref="BY310:BY314" si="1845">SUM(BJ310,BM310,BP310,BS310,BV310)</f>
        <v>0</v>
      </c>
      <c r="BZ310" t="s">
        <v>74</v>
      </c>
      <c r="CA310" s="544">
        <f>AZ310</f>
        <v>0</v>
      </c>
      <c r="CB310" s="544">
        <f t="shared" ref="CB310:CB314" si="1846">BA310</f>
        <v>0</v>
      </c>
      <c r="CC310" s="544">
        <f t="shared" ref="CC310:CC314" si="1847">BB310</f>
        <v>0</v>
      </c>
      <c r="CD310" s="544">
        <f>BC310</f>
        <v>0</v>
      </c>
      <c r="CE310" s="544">
        <f t="shared" ref="CE310:CE314" si="1848">BD310</f>
        <v>0</v>
      </c>
      <c r="CF310" s="544">
        <f t="shared" ref="CF310:CF314" si="1849">BE310</f>
        <v>0</v>
      </c>
    </row>
    <row r="311" spans="1:84" ht="15" customHeight="1">
      <c r="A311" s="149"/>
      <c r="B311" s="151"/>
      <c r="C311" s="151"/>
      <c r="D311" s="151"/>
      <c r="E311" s="288" t="s">
        <v>78</v>
      </c>
      <c r="F311" s="592"/>
      <c r="G311" s="159"/>
      <c r="H311" s="159"/>
      <c r="I311" s="275">
        <f>SUM(G311:H311)</f>
        <v>0</v>
      </c>
      <c r="J311" s="159"/>
      <c r="K311" s="159"/>
      <c r="L311" s="275">
        <f>SUM(J311:K311)</f>
        <v>0</v>
      </c>
      <c r="M311" s="159"/>
      <c r="N311" s="159"/>
      <c r="O311" s="275">
        <f>SUM(M311:N311)</f>
        <v>0</v>
      </c>
      <c r="P311" s="159"/>
      <c r="Q311" s="159"/>
      <c r="R311" s="275">
        <f>SUM(P311:Q311)</f>
        <v>0</v>
      </c>
      <c r="S311" s="500"/>
      <c r="T311" s="275"/>
      <c r="U311" s="275"/>
      <c r="V311" s="275">
        <f>SUM(T311:U311)</f>
        <v>0</v>
      </c>
      <c r="W311" s="275"/>
      <c r="X311" s="275"/>
      <c r="Y311" s="275">
        <f>SUM(W311:X311)</f>
        <v>0</v>
      </c>
      <c r="Z311" s="275"/>
      <c r="AA311" s="275"/>
      <c r="AB311" s="275">
        <f>SUM(Z311:AA311)</f>
        <v>0</v>
      </c>
      <c r="AC311" s="275"/>
      <c r="AD311" s="275"/>
      <c r="AE311" s="275">
        <f>SUM(AC311:AD311)</f>
        <v>0</v>
      </c>
      <c r="AF311" s="500"/>
      <c r="AG311" s="275"/>
      <c r="AH311" s="275"/>
      <c r="AI311" s="275">
        <f>SUM(AG311:AH311)</f>
        <v>0</v>
      </c>
      <c r="AJ311" s="275"/>
      <c r="AK311" s="275"/>
      <c r="AL311" s="275">
        <f>SUM(AJ311:AK311)</f>
        <v>0</v>
      </c>
      <c r="AM311" s="275"/>
      <c r="AN311" s="275"/>
      <c r="AO311" s="275">
        <f>SUM(AM311:AN311)</f>
        <v>0</v>
      </c>
      <c r="AP311" s="275"/>
      <c r="AQ311" s="275"/>
      <c r="AR311" s="275">
        <f>SUM(AP311:AQ311)</f>
        <v>0</v>
      </c>
      <c r="AS311" s="500"/>
      <c r="AT311" s="275"/>
      <c r="AU311" s="275"/>
      <c r="AV311" s="277">
        <f>SUM(AT311:AU311)</f>
        <v>0</v>
      </c>
      <c r="AW311" s="567">
        <f t="shared" si="1829"/>
        <v>0</v>
      </c>
      <c r="AX311" s="567">
        <f t="shared" si="1830"/>
        <v>0</v>
      </c>
      <c r="AY311" s="567">
        <f t="shared" si="1831"/>
        <v>0</v>
      </c>
      <c r="AZ311" s="159"/>
      <c r="BA311" s="159"/>
      <c r="BB311" s="275">
        <f>SUM(AZ311:BA311)</f>
        <v>0</v>
      </c>
      <c r="BC311" s="275"/>
      <c r="BD311" s="275"/>
      <c r="BE311" s="275">
        <f>SUM(BC311:BD311)</f>
        <v>0</v>
      </c>
      <c r="BF311" s="521"/>
      <c r="BG311" s="605">
        <f>SUM(F311,S311,AF311,AS311)</f>
        <v>0</v>
      </c>
      <c r="BH311" s="533">
        <f>SUM(G311,T311,AG311)</f>
        <v>0</v>
      </c>
      <c r="BI311" s="533">
        <f t="shared" si="1832"/>
        <v>0</v>
      </c>
      <c r="BJ311" s="533">
        <f t="shared" si="1833"/>
        <v>0</v>
      </c>
      <c r="BK311" s="533">
        <f t="shared" si="1834"/>
        <v>0</v>
      </c>
      <c r="BL311" s="533">
        <f t="shared" si="1835"/>
        <v>0</v>
      </c>
      <c r="BM311" s="533">
        <f t="shared" si="1836"/>
        <v>0</v>
      </c>
      <c r="BN311" s="533">
        <f>SUM(M311,Z311,AM311)</f>
        <v>0</v>
      </c>
      <c r="BO311" s="533">
        <f t="shared" si="1837"/>
        <v>0</v>
      </c>
      <c r="BP311" s="533">
        <f t="shared" si="1838"/>
        <v>0</v>
      </c>
      <c r="BQ311" s="533">
        <f t="shared" si="1839"/>
        <v>0</v>
      </c>
      <c r="BR311" s="533">
        <f t="shared" si="1840"/>
        <v>0</v>
      </c>
      <c r="BS311" s="533">
        <f t="shared" si="1841"/>
        <v>0</v>
      </c>
      <c r="BT311" s="533">
        <f>AT311</f>
        <v>0</v>
      </c>
      <c r="BU311" s="533">
        <f t="shared" si="1842"/>
        <v>0</v>
      </c>
      <c r="BV311" s="533">
        <f t="shared" si="1843"/>
        <v>0</v>
      </c>
      <c r="BW311" s="536">
        <f>SUM(BH311,BK311,BN311,BQ311,BT311)</f>
        <v>0</v>
      </c>
      <c r="BX311" s="536">
        <f t="shared" si="1844"/>
        <v>0</v>
      </c>
      <c r="BY311" s="536">
        <f t="shared" si="1845"/>
        <v>0</v>
      </c>
      <c r="BZ311" t="s">
        <v>74</v>
      </c>
      <c r="CA311" s="544">
        <f>AZ311</f>
        <v>0</v>
      </c>
      <c r="CB311" s="544">
        <f t="shared" si="1846"/>
        <v>0</v>
      </c>
      <c r="CC311" s="544">
        <f t="shared" si="1847"/>
        <v>0</v>
      </c>
      <c r="CD311" s="544">
        <f>BC311</f>
        <v>0</v>
      </c>
      <c r="CE311" s="544">
        <f t="shared" si="1848"/>
        <v>0</v>
      </c>
      <c r="CF311" s="544">
        <f t="shared" si="1849"/>
        <v>0</v>
      </c>
    </row>
    <row r="312" spans="1:84" ht="15" customHeight="1">
      <c r="A312" s="149"/>
      <c r="B312" s="151"/>
      <c r="C312" s="151"/>
      <c r="D312" s="151"/>
      <c r="E312" s="288" t="s">
        <v>79</v>
      </c>
      <c r="F312" s="592"/>
      <c r="G312" s="159"/>
      <c r="H312" s="159"/>
      <c r="I312" s="275">
        <f>SUM(G312:H312)</f>
        <v>0</v>
      </c>
      <c r="J312" s="159"/>
      <c r="K312" s="159"/>
      <c r="L312" s="275">
        <f>SUM(J312:K312)</f>
        <v>0</v>
      </c>
      <c r="M312" s="159"/>
      <c r="N312" s="159"/>
      <c r="O312" s="275">
        <f>SUM(M312:N312)</f>
        <v>0</v>
      </c>
      <c r="P312" s="159"/>
      <c r="Q312" s="159"/>
      <c r="R312" s="275">
        <f>SUM(P312:Q312)</f>
        <v>0</v>
      </c>
      <c r="S312" s="500"/>
      <c r="T312" s="275"/>
      <c r="U312" s="275"/>
      <c r="V312" s="275">
        <f>SUM(T312:U312)</f>
        <v>0</v>
      </c>
      <c r="W312" s="275"/>
      <c r="X312" s="275"/>
      <c r="Y312" s="275">
        <f>SUM(W312:X312)</f>
        <v>0</v>
      </c>
      <c r="Z312" s="275"/>
      <c r="AA312" s="275"/>
      <c r="AB312" s="275">
        <f>SUM(Z312:AA312)</f>
        <v>0</v>
      </c>
      <c r="AC312" s="275"/>
      <c r="AD312" s="275"/>
      <c r="AE312" s="275">
        <f>SUM(AC312:AD312)</f>
        <v>0</v>
      </c>
      <c r="AF312" s="500"/>
      <c r="AG312" s="275"/>
      <c r="AH312" s="275"/>
      <c r="AI312" s="275">
        <f>SUM(AG312:AH312)</f>
        <v>0</v>
      </c>
      <c r="AJ312" s="275"/>
      <c r="AK312" s="275"/>
      <c r="AL312" s="275">
        <f>SUM(AJ312:AK312)</f>
        <v>0</v>
      </c>
      <c r="AM312" s="275"/>
      <c r="AN312" s="275"/>
      <c r="AO312" s="275">
        <f>SUM(AM312:AN312)</f>
        <v>0</v>
      </c>
      <c r="AP312" s="275"/>
      <c r="AQ312" s="275"/>
      <c r="AR312" s="275">
        <f>SUM(AP312:AQ312)</f>
        <v>0</v>
      </c>
      <c r="AS312" s="500"/>
      <c r="AT312" s="275"/>
      <c r="AU312" s="275"/>
      <c r="AV312" s="277">
        <f>SUM(AT312:AU312)</f>
        <v>0</v>
      </c>
      <c r="AW312" s="567">
        <f t="shared" si="1829"/>
        <v>0</v>
      </c>
      <c r="AX312" s="567">
        <f t="shared" si="1830"/>
        <v>0</v>
      </c>
      <c r="AY312" s="567">
        <f t="shared" si="1831"/>
        <v>0</v>
      </c>
      <c r="AZ312" s="159"/>
      <c r="BA312" s="159"/>
      <c r="BB312" s="275">
        <f>SUM(AZ312:BA312)</f>
        <v>0</v>
      </c>
      <c r="BC312" s="275"/>
      <c r="BD312" s="275"/>
      <c r="BE312" s="275">
        <f>SUM(BC312:BD312)</f>
        <v>0</v>
      </c>
      <c r="BF312" s="521"/>
      <c r="BG312" s="605">
        <f>SUM(F312,S312,AF312,AS312)</f>
        <v>0</v>
      </c>
      <c r="BH312" s="533">
        <f>SUM(G312,T312,AG312)</f>
        <v>0</v>
      </c>
      <c r="BI312" s="533">
        <f t="shared" si="1832"/>
        <v>0</v>
      </c>
      <c r="BJ312" s="533">
        <f t="shared" si="1833"/>
        <v>0</v>
      </c>
      <c r="BK312" s="533">
        <f t="shared" si="1834"/>
        <v>0</v>
      </c>
      <c r="BL312" s="533">
        <f t="shared" si="1835"/>
        <v>0</v>
      </c>
      <c r="BM312" s="533">
        <f t="shared" si="1836"/>
        <v>0</v>
      </c>
      <c r="BN312" s="533">
        <f>SUM(M312,Z312,AM312)</f>
        <v>0</v>
      </c>
      <c r="BO312" s="533">
        <f t="shared" si="1837"/>
        <v>0</v>
      </c>
      <c r="BP312" s="533">
        <f t="shared" si="1838"/>
        <v>0</v>
      </c>
      <c r="BQ312" s="533">
        <f t="shared" si="1839"/>
        <v>0</v>
      </c>
      <c r="BR312" s="533">
        <f t="shared" si="1840"/>
        <v>0</v>
      </c>
      <c r="BS312" s="533">
        <f t="shared" si="1841"/>
        <v>0</v>
      </c>
      <c r="BT312" s="533">
        <f>AT312</f>
        <v>0</v>
      </c>
      <c r="BU312" s="533">
        <f t="shared" si="1842"/>
        <v>0</v>
      </c>
      <c r="BV312" s="533">
        <f t="shared" si="1843"/>
        <v>0</v>
      </c>
      <c r="BW312" s="536">
        <f>SUM(BH312,BK312,BN312,BQ312,BT312)</f>
        <v>0</v>
      </c>
      <c r="BX312" s="536">
        <f t="shared" si="1844"/>
        <v>0</v>
      </c>
      <c r="BY312" s="536">
        <f t="shared" si="1845"/>
        <v>0</v>
      </c>
      <c r="BZ312" t="s">
        <v>74</v>
      </c>
      <c r="CA312" s="544">
        <f>AZ312</f>
        <v>0</v>
      </c>
      <c r="CB312" s="544">
        <f t="shared" si="1846"/>
        <v>0</v>
      </c>
      <c r="CC312" s="544">
        <f t="shared" si="1847"/>
        <v>0</v>
      </c>
      <c r="CD312" s="544">
        <f>BC312</f>
        <v>0</v>
      </c>
      <c r="CE312" s="544">
        <f t="shared" si="1848"/>
        <v>0</v>
      </c>
      <c r="CF312" s="544">
        <f t="shared" si="1849"/>
        <v>0</v>
      </c>
    </row>
    <row r="313" spans="1:84" ht="15" customHeight="1">
      <c r="A313" s="149"/>
      <c r="B313" s="151"/>
      <c r="C313" s="151"/>
      <c r="D313" s="151"/>
      <c r="E313" s="288" t="s">
        <v>80</v>
      </c>
      <c r="F313" s="592"/>
      <c r="G313" s="159"/>
      <c r="H313" s="159"/>
      <c r="I313" s="275">
        <f>SUM(G313:H313)</f>
        <v>0</v>
      </c>
      <c r="J313" s="159"/>
      <c r="K313" s="159"/>
      <c r="L313" s="275">
        <f>SUM(J313:K313)</f>
        <v>0</v>
      </c>
      <c r="M313" s="159"/>
      <c r="N313" s="159"/>
      <c r="O313" s="275">
        <f>SUM(M313:N313)</f>
        <v>0</v>
      </c>
      <c r="P313" s="159"/>
      <c r="Q313" s="159"/>
      <c r="R313" s="275">
        <f>SUM(P313:Q313)</f>
        <v>0</v>
      </c>
      <c r="S313" s="500"/>
      <c r="T313" s="275"/>
      <c r="U313" s="275"/>
      <c r="V313" s="275">
        <f>SUM(T313:U313)</f>
        <v>0</v>
      </c>
      <c r="W313" s="275"/>
      <c r="X313" s="275"/>
      <c r="Y313" s="275">
        <f>SUM(W313:X313)</f>
        <v>0</v>
      </c>
      <c r="Z313" s="275"/>
      <c r="AA313" s="275"/>
      <c r="AB313" s="275">
        <f>SUM(Z313:AA313)</f>
        <v>0</v>
      </c>
      <c r="AC313" s="275"/>
      <c r="AD313" s="275"/>
      <c r="AE313" s="275">
        <f>SUM(AC313:AD313)</f>
        <v>0</v>
      </c>
      <c r="AF313" s="500"/>
      <c r="AG313" s="275"/>
      <c r="AH313" s="275"/>
      <c r="AI313" s="275">
        <f>SUM(AG313:AH313)</f>
        <v>0</v>
      </c>
      <c r="AJ313" s="275"/>
      <c r="AK313" s="275"/>
      <c r="AL313" s="275">
        <f>SUM(AJ313:AK313)</f>
        <v>0</v>
      </c>
      <c r="AM313" s="275"/>
      <c r="AN313" s="275"/>
      <c r="AO313" s="275">
        <f>SUM(AM313:AN313)</f>
        <v>0</v>
      </c>
      <c r="AP313" s="275"/>
      <c r="AQ313" s="275"/>
      <c r="AR313" s="275">
        <f>SUM(AP313:AQ313)</f>
        <v>0</v>
      </c>
      <c r="AS313" s="500"/>
      <c r="AT313" s="275"/>
      <c r="AU313" s="275"/>
      <c r="AV313" s="277">
        <f>SUM(AT313:AU313)</f>
        <v>0</v>
      </c>
      <c r="AW313" s="567">
        <f t="shared" si="1829"/>
        <v>0</v>
      </c>
      <c r="AX313" s="567">
        <f t="shared" si="1830"/>
        <v>0</v>
      </c>
      <c r="AY313" s="567">
        <f t="shared" si="1831"/>
        <v>0</v>
      </c>
      <c r="AZ313" s="159"/>
      <c r="BA313" s="159"/>
      <c r="BB313" s="275">
        <f>SUM(AZ313:BA313)</f>
        <v>0</v>
      </c>
      <c r="BC313" s="275"/>
      <c r="BD313" s="275"/>
      <c r="BE313" s="275">
        <f>SUM(BC313:BD313)</f>
        <v>0</v>
      </c>
      <c r="BF313" s="521"/>
      <c r="BG313" s="605">
        <f>SUM(F313,S313,AF313,AS313)</f>
        <v>0</v>
      </c>
      <c r="BH313" s="533">
        <f>SUM(G313,T313,AG313)</f>
        <v>0</v>
      </c>
      <c r="BI313" s="533">
        <f t="shared" si="1832"/>
        <v>0</v>
      </c>
      <c r="BJ313" s="533">
        <f t="shared" si="1833"/>
        <v>0</v>
      </c>
      <c r="BK313" s="533">
        <f t="shared" si="1834"/>
        <v>0</v>
      </c>
      <c r="BL313" s="533">
        <f t="shared" si="1835"/>
        <v>0</v>
      </c>
      <c r="BM313" s="533">
        <f t="shared" si="1836"/>
        <v>0</v>
      </c>
      <c r="BN313" s="533">
        <f>SUM(M313,Z313,AM313)</f>
        <v>0</v>
      </c>
      <c r="BO313" s="533">
        <f t="shared" si="1837"/>
        <v>0</v>
      </c>
      <c r="BP313" s="533">
        <f t="shared" si="1838"/>
        <v>0</v>
      </c>
      <c r="BQ313" s="533">
        <f t="shared" si="1839"/>
        <v>0</v>
      </c>
      <c r="BR313" s="533">
        <f t="shared" si="1840"/>
        <v>0</v>
      </c>
      <c r="BS313" s="533">
        <f t="shared" si="1841"/>
        <v>0</v>
      </c>
      <c r="BT313" s="533">
        <f>AT313</f>
        <v>0</v>
      </c>
      <c r="BU313" s="533">
        <f t="shared" si="1842"/>
        <v>0</v>
      </c>
      <c r="BV313" s="533">
        <f t="shared" si="1843"/>
        <v>0</v>
      </c>
      <c r="BW313" s="536">
        <f>SUM(BH313,BK313,BN313,BQ313,BT313)</f>
        <v>0</v>
      </c>
      <c r="BX313" s="536">
        <f t="shared" si="1844"/>
        <v>0</v>
      </c>
      <c r="BY313" s="536">
        <f t="shared" si="1845"/>
        <v>0</v>
      </c>
      <c r="BZ313" t="s">
        <v>74</v>
      </c>
      <c r="CA313" s="544">
        <f>AZ313</f>
        <v>0</v>
      </c>
      <c r="CB313" s="544">
        <f t="shared" si="1846"/>
        <v>0</v>
      </c>
      <c r="CC313" s="544">
        <f t="shared" si="1847"/>
        <v>0</v>
      </c>
      <c r="CD313" s="544">
        <f>BC313</f>
        <v>0</v>
      </c>
      <c r="CE313" s="544">
        <f t="shared" si="1848"/>
        <v>0</v>
      </c>
      <c r="CF313" s="544">
        <f t="shared" si="1849"/>
        <v>0</v>
      </c>
    </row>
    <row r="314" spans="1:84" ht="15" customHeight="1">
      <c r="A314" s="149"/>
      <c r="B314" s="151"/>
      <c r="C314" s="151"/>
      <c r="D314" s="151"/>
      <c r="E314" s="375" t="s">
        <v>85</v>
      </c>
      <c r="F314" s="592">
        <f t="shared" ref="F314" si="1850">SUM(F310:F313)</f>
        <v>0</v>
      </c>
      <c r="G314" s="168">
        <f>SUM(G311:G313)</f>
        <v>0</v>
      </c>
      <c r="H314" s="168">
        <f t="shared" ref="H314" si="1851">SUM(H311:H313)</f>
        <v>0</v>
      </c>
      <c r="I314" s="168">
        <f t="shared" ref="I314" si="1852">SUM(I311:I313)</f>
        <v>0</v>
      </c>
      <c r="J314" s="168">
        <f t="shared" ref="J314" si="1853">SUM(J311:J313)</f>
        <v>0</v>
      </c>
      <c r="K314" s="168">
        <f t="shared" ref="K314" si="1854">SUM(K311:K313)</f>
        <v>0</v>
      </c>
      <c r="L314" s="168">
        <f t="shared" ref="L314" si="1855">SUM(L311:L313)</f>
        <v>0</v>
      </c>
      <c r="M314" s="168">
        <f t="shared" ref="M314" si="1856">SUM(M311:M313)</f>
        <v>0</v>
      </c>
      <c r="N314" s="168">
        <f t="shared" ref="N314" si="1857">SUM(N311:N313)</f>
        <v>0</v>
      </c>
      <c r="O314" s="168">
        <f t="shared" ref="O314" si="1858">SUM(O311:O313)</f>
        <v>0</v>
      </c>
      <c r="P314" s="168">
        <f t="shared" ref="P314" si="1859">SUM(P311:P313)</f>
        <v>0</v>
      </c>
      <c r="Q314" s="168">
        <f t="shared" ref="Q314" si="1860">SUM(Q311:Q313)</f>
        <v>0</v>
      </c>
      <c r="R314" s="168">
        <f t="shared" ref="R314" si="1861">SUM(R311:R313)</f>
        <v>0</v>
      </c>
      <c r="S314" s="502">
        <f t="shared" ref="S314" si="1862">SUM(S311:S313)</f>
        <v>0</v>
      </c>
      <c r="T314" s="168">
        <f t="shared" ref="T314" si="1863">SUM(T311:T313)</f>
        <v>0</v>
      </c>
      <c r="U314" s="168">
        <f t="shared" ref="U314" si="1864">SUM(U311:U313)</f>
        <v>0</v>
      </c>
      <c r="V314" s="168">
        <f t="shared" ref="V314" si="1865">SUM(V311:V313)</f>
        <v>0</v>
      </c>
      <c r="W314" s="168">
        <f t="shared" ref="W314" si="1866">SUM(W311:W313)</f>
        <v>0</v>
      </c>
      <c r="X314" s="168">
        <f t="shared" ref="X314" si="1867">SUM(X311:X313)</f>
        <v>0</v>
      </c>
      <c r="Y314" s="168">
        <f t="shared" ref="Y314" si="1868">SUM(Y311:Y313)</f>
        <v>0</v>
      </c>
      <c r="Z314" s="168">
        <f t="shared" ref="Z314" si="1869">SUM(Z311:Z313)</f>
        <v>0</v>
      </c>
      <c r="AA314" s="168">
        <f t="shared" ref="AA314" si="1870">SUM(AA311:AA313)</f>
        <v>0</v>
      </c>
      <c r="AB314" s="168">
        <f t="shared" ref="AB314" si="1871">SUM(AB311:AB313)</f>
        <v>0</v>
      </c>
      <c r="AC314" s="168">
        <f t="shared" ref="AC314" si="1872">SUM(AC311:AC313)</f>
        <v>0</v>
      </c>
      <c r="AD314" s="168">
        <f t="shared" ref="AD314" si="1873">SUM(AD311:AD313)</f>
        <v>0</v>
      </c>
      <c r="AE314" s="168">
        <f t="shared" ref="AE314" si="1874">SUM(AE311:AE313)</f>
        <v>0</v>
      </c>
      <c r="AF314" s="502">
        <f t="shared" ref="AF314" si="1875">SUM(AF311:AF313)</f>
        <v>0</v>
      </c>
      <c r="AG314" s="168">
        <f t="shared" ref="AG314" si="1876">SUM(AG311:AG313)</f>
        <v>0</v>
      </c>
      <c r="AH314" s="168">
        <f t="shared" ref="AH314" si="1877">SUM(AH311:AH313)</f>
        <v>0</v>
      </c>
      <c r="AI314" s="168">
        <f t="shared" ref="AI314" si="1878">SUM(AI311:AI313)</f>
        <v>0</v>
      </c>
      <c r="AJ314" s="168">
        <f t="shared" ref="AJ314" si="1879">SUM(AJ311:AJ313)</f>
        <v>0</v>
      </c>
      <c r="AK314" s="168">
        <f t="shared" ref="AK314" si="1880">SUM(AK311:AK313)</f>
        <v>0</v>
      </c>
      <c r="AL314" s="168">
        <f t="shared" ref="AL314" si="1881">SUM(AL311:AL313)</f>
        <v>0</v>
      </c>
      <c r="AM314" s="168">
        <f t="shared" ref="AM314" si="1882">SUM(AM311:AM313)</f>
        <v>0</v>
      </c>
      <c r="AN314" s="168">
        <f t="shared" ref="AN314" si="1883">SUM(AN311:AN313)</f>
        <v>0</v>
      </c>
      <c r="AO314" s="168">
        <f t="shared" ref="AO314" si="1884">SUM(AO311:AO313)</f>
        <v>0</v>
      </c>
      <c r="AP314" s="168">
        <f t="shared" ref="AP314" si="1885">SUM(AP311:AP313)</f>
        <v>0</v>
      </c>
      <c r="AQ314" s="168">
        <f t="shared" ref="AQ314" si="1886">SUM(AQ311:AQ313)</f>
        <v>0</v>
      </c>
      <c r="AR314" s="168">
        <f t="shared" ref="AR314" si="1887">SUM(AR311:AR313)</f>
        <v>0</v>
      </c>
      <c r="AS314" s="502">
        <f t="shared" ref="AS314" si="1888">SUM(AS311:AS313)</f>
        <v>0</v>
      </c>
      <c r="AT314" s="168">
        <f t="shared" ref="AT314" si="1889">SUM(AT311:AT313)</f>
        <v>0</v>
      </c>
      <c r="AU314" s="168">
        <f t="shared" ref="AU314" si="1890">SUM(AU311:AU313)</f>
        <v>0</v>
      </c>
      <c r="AV314" s="168">
        <f t="shared" ref="AV314" si="1891">SUM(AV311:AV313)</f>
        <v>0</v>
      </c>
      <c r="AW314" s="569">
        <f t="shared" ref="AW314" si="1892">SUM(AW311:AW313)</f>
        <v>0</v>
      </c>
      <c r="AX314" s="569">
        <f t="shared" ref="AX314" si="1893">SUM(AX311:AX313)</f>
        <v>0</v>
      </c>
      <c r="AY314" s="569">
        <f t="shared" ref="AY314" si="1894">SUM(AY311:AY313)</f>
        <v>0</v>
      </c>
      <c r="AZ314" s="168">
        <f t="shared" ref="AZ314" si="1895">SUM(AZ311:AZ313)</f>
        <v>0</v>
      </c>
      <c r="BA314" s="168">
        <f t="shared" ref="BA314" si="1896">SUM(BA311:BA313)</f>
        <v>0</v>
      </c>
      <c r="BB314" s="168">
        <f t="shared" ref="BB314" si="1897">SUM(BB311:BB313)</f>
        <v>0</v>
      </c>
      <c r="BC314" s="168">
        <f t="shared" ref="BC314" si="1898">SUM(BC311:BC313)</f>
        <v>0</v>
      </c>
      <c r="BD314" s="168">
        <f t="shared" ref="BD314" si="1899">SUM(BD311:BD313)</f>
        <v>0</v>
      </c>
      <c r="BE314" s="168">
        <f t="shared" ref="BE314" si="1900">SUM(BE311:BE313)</f>
        <v>0</v>
      </c>
      <c r="BF314" s="523"/>
      <c r="BG314" s="605">
        <f>SUM(F314,S314,AF314,AS314)</f>
        <v>0</v>
      </c>
      <c r="BH314" s="533">
        <f>SUM(G314,T314,AG314)</f>
        <v>0</v>
      </c>
      <c r="BI314" s="533">
        <f t="shared" si="1832"/>
        <v>0</v>
      </c>
      <c r="BJ314" s="533">
        <f t="shared" si="1833"/>
        <v>0</v>
      </c>
      <c r="BK314" s="533">
        <f t="shared" si="1834"/>
        <v>0</v>
      </c>
      <c r="BL314" s="533">
        <f t="shared" si="1835"/>
        <v>0</v>
      </c>
      <c r="BM314" s="533">
        <f t="shared" si="1836"/>
        <v>0</v>
      </c>
      <c r="BN314" s="533">
        <f>SUM(M314,Z314,AM314)</f>
        <v>0</v>
      </c>
      <c r="BO314" s="533">
        <f t="shared" si="1837"/>
        <v>0</v>
      </c>
      <c r="BP314" s="533">
        <f t="shared" si="1838"/>
        <v>0</v>
      </c>
      <c r="BQ314" s="533">
        <f t="shared" si="1839"/>
        <v>0</v>
      </c>
      <c r="BR314" s="533">
        <f t="shared" si="1840"/>
        <v>0</v>
      </c>
      <c r="BS314" s="533">
        <f t="shared" si="1841"/>
        <v>0</v>
      </c>
      <c r="BT314" s="533">
        <f>AT314</f>
        <v>0</v>
      </c>
      <c r="BU314" s="533">
        <f t="shared" si="1842"/>
        <v>0</v>
      </c>
      <c r="BV314" s="533">
        <f t="shared" si="1843"/>
        <v>0</v>
      </c>
      <c r="BW314" s="536">
        <f>SUM(BH314,BK314,BN314,BQ314,BT314)</f>
        <v>0</v>
      </c>
      <c r="BX314" s="536">
        <f t="shared" si="1844"/>
        <v>0</v>
      </c>
      <c r="BY314" s="536">
        <f t="shared" si="1845"/>
        <v>0</v>
      </c>
      <c r="BZ314" t="s">
        <v>74</v>
      </c>
      <c r="CA314" s="544">
        <f>AZ314</f>
        <v>0</v>
      </c>
      <c r="CB314" s="544">
        <f t="shared" si="1846"/>
        <v>0</v>
      </c>
      <c r="CC314" s="544">
        <f t="shared" si="1847"/>
        <v>0</v>
      </c>
      <c r="CD314" s="544">
        <f>BC314</f>
        <v>0</v>
      </c>
      <c r="CE314" s="544">
        <f t="shared" si="1848"/>
        <v>0</v>
      </c>
      <c r="CF314" s="544">
        <f t="shared" si="1849"/>
        <v>0</v>
      </c>
    </row>
    <row r="315" spans="1:84" ht="15" customHeight="1">
      <c r="A315" s="149"/>
      <c r="B315" s="151"/>
      <c r="C315" s="151"/>
      <c r="D315" s="151"/>
      <c r="E315" s="377"/>
      <c r="F315" s="592"/>
      <c r="G315" s="159"/>
      <c r="H315" s="159"/>
      <c r="I315" s="275"/>
      <c r="J315" s="159"/>
      <c r="K315" s="159"/>
      <c r="L315" s="275"/>
      <c r="M315" s="159"/>
      <c r="N315" s="159"/>
      <c r="O315" s="275"/>
      <c r="P315" s="159"/>
      <c r="Q315" s="159"/>
      <c r="R315" s="275"/>
      <c r="S315" s="500"/>
      <c r="T315" s="275"/>
      <c r="U315" s="275"/>
      <c r="V315" s="275"/>
      <c r="W315" s="275"/>
      <c r="X315" s="275"/>
      <c r="Y315" s="275"/>
      <c r="Z315" s="275"/>
      <c r="AA315" s="275"/>
      <c r="AB315" s="275"/>
      <c r="AC315" s="275"/>
      <c r="AD315" s="275"/>
      <c r="AE315" s="275"/>
      <c r="AF315" s="500"/>
      <c r="AG315" s="275"/>
      <c r="AH315" s="275"/>
      <c r="AI315" s="275"/>
      <c r="AJ315" s="275"/>
      <c r="AK315" s="275"/>
      <c r="AL315" s="275"/>
      <c r="AM315" s="275"/>
      <c r="AN315" s="275"/>
      <c r="AO315" s="275"/>
      <c r="AP315" s="275"/>
      <c r="AQ315" s="275"/>
      <c r="AR315" s="275"/>
      <c r="AS315" s="500"/>
      <c r="AT315" s="275"/>
      <c r="AU315" s="275"/>
      <c r="AV315" s="275"/>
      <c r="AW315" s="567"/>
      <c r="AX315" s="567"/>
      <c r="AY315" s="567"/>
      <c r="AZ315" s="159"/>
      <c r="BA315" s="159"/>
      <c r="BB315" s="159"/>
      <c r="BC315" s="275"/>
      <c r="BD315" s="275"/>
      <c r="BE315" s="275"/>
      <c r="BF315" s="521"/>
    </row>
    <row r="316" spans="1:84" ht="15" customHeight="1">
      <c r="A316" s="149" t="s">
        <v>75</v>
      </c>
      <c r="B316" s="151" t="s">
        <v>922</v>
      </c>
      <c r="C316" s="151"/>
      <c r="D316" s="151"/>
      <c r="E316" s="377" t="s">
        <v>44</v>
      </c>
      <c r="F316" s="592"/>
      <c r="G316" s="159"/>
      <c r="H316" s="159" t="s">
        <v>74</v>
      </c>
      <c r="I316" s="275"/>
      <c r="J316" s="159"/>
      <c r="K316" s="159"/>
      <c r="L316" s="275"/>
      <c r="M316" s="159"/>
      <c r="N316" s="159"/>
      <c r="O316" s="275"/>
      <c r="P316" s="159"/>
      <c r="Q316" s="159"/>
      <c r="R316" s="275"/>
      <c r="S316" s="500"/>
      <c r="T316" s="275"/>
      <c r="U316" s="275"/>
      <c r="V316" s="275"/>
      <c r="W316" s="275"/>
      <c r="X316" s="275"/>
      <c r="Y316" s="275"/>
      <c r="Z316" s="275"/>
      <c r="AA316" s="275"/>
      <c r="AB316" s="275"/>
      <c r="AC316" s="275"/>
      <c r="AD316" s="275"/>
      <c r="AE316" s="275"/>
      <c r="AF316" s="500"/>
      <c r="AG316" s="275"/>
      <c r="AH316" s="275"/>
      <c r="AI316" s="275"/>
      <c r="AJ316" s="275"/>
      <c r="AK316" s="275"/>
      <c r="AL316" s="275"/>
      <c r="AM316" s="275"/>
      <c r="AN316" s="275"/>
      <c r="AO316" s="275"/>
      <c r="AP316" s="275"/>
      <c r="AQ316" s="275"/>
      <c r="AR316" s="275"/>
      <c r="AS316" s="500"/>
      <c r="AT316" s="275"/>
      <c r="AU316" s="275"/>
      <c r="AV316" s="275"/>
      <c r="AW316" s="567"/>
      <c r="AX316" s="567"/>
      <c r="AY316" s="567"/>
      <c r="AZ316" s="159"/>
      <c r="BA316" s="159"/>
      <c r="BB316" s="159"/>
      <c r="BC316" s="275"/>
      <c r="BD316" s="275"/>
      <c r="BE316" s="275"/>
      <c r="BF316" s="521"/>
    </row>
    <row r="317" spans="1:84" ht="15" customHeight="1">
      <c r="A317" s="149"/>
      <c r="B317" s="151"/>
      <c r="C317" s="151"/>
      <c r="D317" s="151"/>
      <c r="E317" s="288" t="s">
        <v>77</v>
      </c>
      <c r="F317" s="592"/>
      <c r="G317" s="159"/>
      <c r="H317" s="159"/>
      <c r="I317" s="275">
        <f>SUM(G317:H317)</f>
        <v>0</v>
      </c>
      <c r="J317" s="159"/>
      <c r="K317" s="159"/>
      <c r="L317" s="275">
        <f>SUM(J317:K317)</f>
        <v>0</v>
      </c>
      <c r="M317" s="159"/>
      <c r="N317" s="159"/>
      <c r="O317" s="275">
        <f>SUM(M317:N317)</f>
        <v>0</v>
      </c>
      <c r="P317" s="159"/>
      <c r="Q317" s="159"/>
      <c r="R317" s="275">
        <f>SUM(P317:Q317)</f>
        <v>0</v>
      </c>
      <c r="S317" s="500"/>
      <c r="T317" s="275"/>
      <c r="U317" s="275"/>
      <c r="V317" s="275">
        <f>SUM(T317:U317)</f>
        <v>0</v>
      </c>
      <c r="W317" s="275"/>
      <c r="X317" s="275"/>
      <c r="Y317" s="275">
        <f>SUM(W317:X317)</f>
        <v>0</v>
      </c>
      <c r="Z317" s="275"/>
      <c r="AA317" s="275"/>
      <c r="AB317" s="275">
        <f>SUM(Z317:AA317)</f>
        <v>0</v>
      </c>
      <c r="AC317" s="275"/>
      <c r="AD317" s="275"/>
      <c r="AE317" s="275">
        <f>SUM(AC317:AD317)</f>
        <v>0</v>
      </c>
      <c r="AF317" s="500"/>
      <c r="AG317" s="275"/>
      <c r="AH317" s="275"/>
      <c r="AI317" s="275">
        <f>SUM(AG317:AH317)</f>
        <v>0</v>
      </c>
      <c r="AJ317" s="275"/>
      <c r="AK317" s="275"/>
      <c r="AL317" s="275">
        <f>SUM(AJ317:AK317)</f>
        <v>0</v>
      </c>
      <c r="AM317" s="275"/>
      <c r="AN317" s="275"/>
      <c r="AO317" s="275">
        <f>SUM(AM317:AN317)</f>
        <v>0</v>
      </c>
      <c r="AP317" s="275"/>
      <c r="AQ317" s="275"/>
      <c r="AR317" s="275">
        <f>SUM(AP317:AQ317)</f>
        <v>0</v>
      </c>
      <c r="AS317" s="500"/>
      <c r="AT317" s="275"/>
      <c r="AU317" s="275"/>
      <c r="AV317" s="277">
        <f>SUM(AT317:AU317)</f>
        <v>0</v>
      </c>
      <c r="AW317" s="567">
        <f t="shared" ref="AW317:AW320" si="1901">SUM(G317,J317,M317,P317,T317,W317,Z317,AC317,AG317,AJ317,AM317,AP317,AT317)</f>
        <v>0</v>
      </c>
      <c r="AX317" s="567">
        <f t="shared" ref="AX317:AX320" si="1902">SUM(H317,K317,N317,Q317,U317,X317,AA317,AD317,AH317,AK317,AN317,AQ317,AU317)</f>
        <v>0</v>
      </c>
      <c r="AY317" s="567">
        <f t="shared" ref="AY317:AY320" si="1903">SUM(I317,L317,O317,R317,V317,Y317,AB317,AE317,AI317,AL317,AO317,AR317,AV317)</f>
        <v>0</v>
      </c>
      <c r="AZ317" s="159"/>
      <c r="BA317" s="159"/>
      <c r="BB317" s="275">
        <f>SUM(AZ317:BA317)</f>
        <v>0</v>
      </c>
      <c r="BC317" s="275"/>
      <c r="BD317" s="275"/>
      <c r="BE317" s="275">
        <f>SUM(BC317:BD317)</f>
        <v>0</v>
      </c>
      <c r="BF317" s="523"/>
      <c r="BG317" s="605">
        <f>SUM(F317,S317,AF317,AS317)</f>
        <v>0</v>
      </c>
      <c r="BH317" s="533">
        <f>SUM(G317,T317,AG317)</f>
        <v>0</v>
      </c>
      <c r="BI317" s="533">
        <f t="shared" ref="BI317:BI321" si="1904">SUM(H317,U317,AH317)</f>
        <v>0</v>
      </c>
      <c r="BJ317" s="533">
        <f t="shared" ref="BJ317:BJ321" si="1905">SUM(I317,V317,AI317)</f>
        <v>0</v>
      </c>
      <c r="BK317" s="533">
        <f t="shared" ref="BK317:BK321" si="1906">SUM(J317,W317,AJ317)</f>
        <v>0</v>
      </c>
      <c r="BL317" s="533">
        <f t="shared" ref="BL317:BL321" si="1907">SUM(K317,X317,AK317)</f>
        <v>0</v>
      </c>
      <c r="BM317" s="533">
        <f t="shared" ref="BM317:BM321" si="1908">SUM(L317,Y317,AL317)</f>
        <v>0</v>
      </c>
      <c r="BN317" s="533">
        <f>SUM(M317,Z317,AM317)</f>
        <v>0</v>
      </c>
      <c r="BO317" s="533">
        <f t="shared" ref="BO317:BO321" si="1909">SUM(N317,AA317,AN317)</f>
        <v>0</v>
      </c>
      <c r="BP317" s="533">
        <f t="shared" ref="BP317:BP321" si="1910">SUM(O317,AB317,AO317)</f>
        <v>0</v>
      </c>
      <c r="BQ317" s="533">
        <f t="shared" ref="BQ317:BQ321" si="1911">SUM(P317,AC317,AP317)</f>
        <v>0</v>
      </c>
      <c r="BR317" s="533">
        <f t="shared" ref="BR317:BR321" si="1912">SUM(Q317,AD317,AQ317)</f>
        <v>0</v>
      </c>
      <c r="BS317" s="533">
        <f t="shared" ref="BS317:BS321" si="1913">SUM(R317,AE317,AR317)</f>
        <v>0</v>
      </c>
      <c r="BT317" s="533">
        <f>AT317</f>
        <v>0</v>
      </c>
      <c r="BU317" s="533">
        <f t="shared" ref="BU317:BU321" si="1914">AU317</f>
        <v>0</v>
      </c>
      <c r="BV317" s="533">
        <f t="shared" ref="BV317:BV321" si="1915">AV317</f>
        <v>0</v>
      </c>
      <c r="BW317" s="536">
        <f>SUM(BH317,BK317,BN317,BQ317,BT317)</f>
        <v>0</v>
      </c>
      <c r="BX317" s="536">
        <f t="shared" ref="BX317:BX321" si="1916">SUM(BI317,BL317,BO317,BR317,BU317)</f>
        <v>0</v>
      </c>
      <c r="BY317" s="536">
        <f t="shared" ref="BY317:BY321" si="1917">SUM(BJ317,BM317,BP317,BS317,BV317)</f>
        <v>0</v>
      </c>
      <c r="BZ317" t="s">
        <v>74</v>
      </c>
      <c r="CA317" s="544">
        <f>AZ317</f>
        <v>0</v>
      </c>
      <c r="CB317" s="544">
        <f t="shared" ref="CB317:CB321" si="1918">BA317</f>
        <v>0</v>
      </c>
      <c r="CC317" s="544">
        <f t="shared" ref="CC317:CC321" si="1919">BB317</f>
        <v>0</v>
      </c>
      <c r="CD317" s="544">
        <f>BC317</f>
        <v>0</v>
      </c>
      <c r="CE317" s="544">
        <f t="shared" ref="CE317:CE321" si="1920">BD317</f>
        <v>0</v>
      </c>
      <c r="CF317" s="544">
        <f t="shared" ref="CF317:CF321" si="1921">BE317</f>
        <v>0</v>
      </c>
    </row>
    <row r="318" spans="1:84" ht="15" customHeight="1">
      <c r="A318" s="149"/>
      <c r="B318" s="151"/>
      <c r="C318" s="151"/>
      <c r="D318" s="151"/>
      <c r="E318" s="288" t="s">
        <v>78</v>
      </c>
      <c r="F318" s="592"/>
      <c r="G318" s="159"/>
      <c r="H318" s="159"/>
      <c r="I318" s="275">
        <f>SUM(G318:H318)</f>
        <v>0</v>
      </c>
      <c r="J318" s="159"/>
      <c r="K318" s="159"/>
      <c r="L318" s="275">
        <f>SUM(J318:K318)</f>
        <v>0</v>
      </c>
      <c r="M318" s="159"/>
      <c r="N318" s="159"/>
      <c r="O318" s="275">
        <f>SUM(M318:N318)</f>
        <v>0</v>
      </c>
      <c r="P318" s="159"/>
      <c r="Q318" s="159"/>
      <c r="R318" s="275">
        <f>SUM(P318:Q318)</f>
        <v>0</v>
      </c>
      <c r="S318" s="500"/>
      <c r="T318" s="275"/>
      <c r="U318" s="275"/>
      <c r="V318" s="275">
        <f>SUM(T318:U318)</f>
        <v>0</v>
      </c>
      <c r="W318" s="275"/>
      <c r="X318" s="275"/>
      <c r="Y318" s="275">
        <f>SUM(W318:X318)</f>
        <v>0</v>
      </c>
      <c r="Z318" s="275"/>
      <c r="AA318" s="275"/>
      <c r="AB318" s="275">
        <f>SUM(Z318:AA318)</f>
        <v>0</v>
      </c>
      <c r="AC318" s="275"/>
      <c r="AD318" s="275"/>
      <c r="AE318" s="275">
        <f>SUM(AC318:AD318)</f>
        <v>0</v>
      </c>
      <c r="AF318" s="500"/>
      <c r="AG318" s="275"/>
      <c r="AH318" s="275"/>
      <c r="AI318" s="275">
        <f>SUM(AG318:AH318)</f>
        <v>0</v>
      </c>
      <c r="AJ318" s="275"/>
      <c r="AK318" s="275"/>
      <c r="AL318" s="275">
        <f>SUM(AJ318:AK318)</f>
        <v>0</v>
      </c>
      <c r="AM318" s="275"/>
      <c r="AN318" s="275"/>
      <c r="AO318" s="275">
        <f>SUM(AM318:AN318)</f>
        <v>0</v>
      </c>
      <c r="AP318" s="275"/>
      <c r="AQ318" s="275"/>
      <c r="AR318" s="275">
        <f>SUM(AP318:AQ318)</f>
        <v>0</v>
      </c>
      <c r="AS318" s="500"/>
      <c r="AT318" s="275"/>
      <c r="AU318" s="275"/>
      <c r="AV318" s="277">
        <f>SUM(AT318:AU318)</f>
        <v>0</v>
      </c>
      <c r="AW318" s="567">
        <f t="shared" si="1901"/>
        <v>0</v>
      </c>
      <c r="AX318" s="567">
        <f t="shared" si="1902"/>
        <v>0</v>
      </c>
      <c r="AY318" s="567">
        <f t="shared" si="1903"/>
        <v>0</v>
      </c>
      <c r="AZ318" s="159"/>
      <c r="BA318" s="159"/>
      <c r="BB318" s="275">
        <f>SUM(AZ318:BA318)</f>
        <v>0</v>
      </c>
      <c r="BC318" s="275"/>
      <c r="BD318" s="275"/>
      <c r="BE318" s="275">
        <f>SUM(BC318:BD318)</f>
        <v>0</v>
      </c>
      <c r="BF318" s="521"/>
      <c r="BG318" s="605">
        <f>SUM(F318,S318,AF318,AS318)</f>
        <v>0</v>
      </c>
      <c r="BH318" s="533">
        <f>SUM(G318,T318,AG318)</f>
        <v>0</v>
      </c>
      <c r="BI318" s="533">
        <f t="shared" si="1904"/>
        <v>0</v>
      </c>
      <c r="BJ318" s="533">
        <f t="shared" si="1905"/>
        <v>0</v>
      </c>
      <c r="BK318" s="533">
        <f t="shared" si="1906"/>
        <v>0</v>
      </c>
      <c r="BL318" s="533">
        <f t="shared" si="1907"/>
        <v>0</v>
      </c>
      <c r="BM318" s="533">
        <f t="shared" si="1908"/>
        <v>0</v>
      </c>
      <c r="BN318" s="533">
        <f>SUM(M318,Z318,AM318)</f>
        <v>0</v>
      </c>
      <c r="BO318" s="533">
        <f t="shared" si="1909"/>
        <v>0</v>
      </c>
      <c r="BP318" s="533">
        <f t="shared" si="1910"/>
        <v>0</v>
      </c>
      <c r="BQ318" s="533">
        <f t="shared" si="1911"/>
        <v>0</v>
      </c>
      <c r="BR318" s="533">
        <f t="shared" si="1912"/>
        <v>0</v>
      </c>
      <c r="BS318" s="533">
        <f t="shared" si="1913"/>
        <v>0</v>
      </c>
      <c r="BT318" s="533">
        <f>AT318</f>
        <v>0</v>
      </c>
      <c r="BU318" s="533">
        <f t="shared" si="1914"/>
        <v>0</v>
      </c>
      <c r="BV318" s="533">
        <f t="shared" si="1915"/>
        <v>0</v>
      </c>
      <c r="BW318" s="536">
        <f>SUM(BH318,BK318,BN318,BQ318,BT318)</f>
        <v>0</v>
      </c>
      <c r="BX318" s="536">
        <f t="shared" si="1916"/>
        <v>0</v>
      </c>
      <c r="BY318" s="536">
        <f t="shared" si="1917"/>
        <v>0</v>
      </c>
      <c r="BZ318" t="s">
        <v>74</v>
      </c>
      <c r="CA318" s="544">
        <f>AZ318</f>
        <v>0</v>
      </c>
      <c r="CB318" s="544">
        <f t="shared" si="1918"/>
        <v>0</v>
      </c>
      <c r="CC318" s="544">
        <f t="shared" si="1919"/>
        <v>0</v>
      </c>
      <c r="CD318" s="544">
        <f>BC318</f>
        <v>0</v>
      </c>
      <c r="CE318" s="544">
        <f t="shared" si="1920"/>
        <v>0</v>
      </c>
      <c r="CF318" s="544">
        <f t="shared" si="1921"/>
        <v>0</v>
      </c>
    </row>
    <row r="319" spans="1:84" ht="15" customHeight="1">
      <c r="A319" s="149"/>
      <c r="B319" s="151"/>
      <c r="C319" s="151"/>
      <c r="D319" s="151"/>
      <c r="E319" s="288" t="s">
        <v>79</v>
      </c>
      <c r="F319" s="592"/>
      <c r="G319" s="159"/>
      <c r="H319" s="159"/>
      <c r="I319" s="275">
        <f>SUM(G319:H319)</f>
        <v>0</v>
      </c>
      <c r="J319" s="159"/>
      <c r="K319" s="159"/>
      <c r="L319" s="275">
        <f>SUM(J319:K319)</f>
        <v>0</v>
      </c>
      <c r="M319" s="159"/>
      <c r="N319" s="159"/>
      <c r="O319" s="275">
        <f>SUM(M319:N319)</f>
        <v>0</v>
      </c>
      <c r="P319" s="159"/>
      <c r="Q319" s="159"/>
      <c r="R319" s="275">
        <f>SUM(P319:Q319)</f>
        <v>0</v>
      </c>
      <c r="S319" s="500"/>
      <c r="T319" s="275"/>
      <c r="U319" s="275"/>
      <c r="V319" s="275">
        <f>SUM(T319:U319)</f>
        <v>0</v>
      </c>
      <c r="W319" s="275"/>
      <c r="X319" s="275"/>
      <c r="Y319" s="275">
        <f>SUM(W319:X319)</f>
        <v>0</v>
      </c>
      <c r="Z319" s="275"/>
      <c r="AA319" s="275"/>
      <c r="AB319" s="275">
        <f>SUM(Z319:AA319)</f>
        <v>0</v>
      </c>
      <c r="AC319" s="275"/>
      <c r="AD319" s="275"/>
      <c r="AE319" s="275">
        <f>SUM(AC319:AD319)</f>
        <v>0</v>
      </c>
      <c r="AF319" s="500"/>
      <c r="AG319" s="275"/>
      <c r="AH319" s="275"/>
      <c r="AI319" s="275">
        <f>SUM(AG319:AH319)</f>
        <v>0</v>
      </c>
      <c r="AJ319" s="275"/>
      <c r="AK319" s="275"/>
      <c r="AL319" s="275">
        <f>SUM(AJ319:AK319)</f>
        <v>0</v>
      </c>
      <c r="AM319" s="275"/>
      <c r="AN319" s="275"/>
      <c r="AO319" s="275">
        <f>SUM(AM319:AN319)</f>
        <v>0</v>
      </c>
      <c r="AP319" s="275"/>
      <c r="AQ319" s="275"/>
      <c r="AR319" s="275">
        <f>SUM(AP319:AQ319)</f>
        <v>0</v>
      </c>
      <c r="AS319" s="500"/>
      <c r="AT319" s="275"/>
      <c r="AU319" s="275"/>
      <c r="AV319" s="277">
        <f>SUM(AT319:AU319)</f>
        <v>0</v>
      </c>
      <c r="AW319" s="567">
        <f t="shared" si="1901"/>
        <v>0</v>
      </c>
      <c r="AX319" s="567">
        <f t="shared" si="1902"/>
        <v>0</v>
      </c>
      <c r="AY319" s="567">
        <f t="shared" si="1903"/>
        <v>0</v>
      </c>
      <c r="AZ319" s="159"/>
      <c r="BA319" s="159"/>
      <c r="BB319" s="275">
        <f>SUM(AZ319:BA319)</f>
        <v>0</v>
      </c>
      <c r="BC319" s="275"/>
      <c r="BD319" s="275"/>
      <c r="BE319" s="275">
        <f>SUM(BC319:BD319)</f>
        <v>0</v>
      </c>
      <c r="BF319" s="521"/>
      <c r="BG319" s="605">
        <f>SUM(F319,S319,AF319,AS319)</f>
        <v>0</v>
      </c>
      <c r="BH319" s="533">
        <f>SUM(G319,T319,AG319)</f>
        <v>0</v>
      </c>
      <c r="BI319" s="533">
        <f t="shared" si="1904"/>
        <v>0</v>
      </c>
      <c r="BJ319" s="533">
        <f t="shared" si="1905"/>
        <v>0</v>
      </c>
      <c r="BK319" s="533">
        <f t="shared" si="1906"/>
        <v>0</v>
      </c>
      <c r="BL319" s="533">
        <f t="shared" si="1907"/>
        <v>0</v>
      </c>
      <c r="BM319" s="533">
        <f t="shared" si="1908"/>
        <v>0</v>
      </c>
      <c r="BN319" s="533">
        <f>SUM(M319,Z319,AM319)</f>
        <v>0</v>
      </c>
      <c r="BO319" s="533">
        <f t="shared" si="1909"/>
        <v>0</v>
      </c>
      <c r="BP319" s="533">
        <f t="shared" si="1910"/>
        <v>0</v>
      </c>
      <c r="BQ319" s="533">
        <f t="shared" si="1911"/>
        <v>0</v>
      </c>
      <c r="BR319" s="533">
        <f t="shared" si="1912"/>
        <v>0</v>
      </c>
      <c r="BS319" s="533">
        <f t="shared" si="1913"/>
        <v>0</v>
      </c>
      <c r="BT319" s="533">
        <f>AT319</f>
        <v>0</v>
      </c>
      <c r="BU319" s="533">
        <f t="shared" si="1914"/>
        <v>0</v>
      </c>
      <c r="BV319" s="533">
        <f t="shared" si="1915"/>
        <v>0</v>
      </c>
      <c r="BW319" s="536">
        <f>SUM(BH319,BK319,BN319,BQ319,BT319)</f>
        <v>0</v>
      </c>
      <c r="BX319" s="536">
        <f t="shared" si="1916"/>
        <v>0</v>
      </c>
      <c r="BY319" s="536">
        <f t="shared" si="1917"/>
        <v>0</v>
      </c>
      <c r="BZ319" t="s">
        <v>74</v>
      </c>
      <c r="CA319" s="544">
        <f>AZ319</f>
        <v>0</v>
      </c>
      <c r="CB319" s="544">
        <f t="shared" si="1918"/>
        <v>0</v>
      </c>
      <c r="CC319" s="544">
        <f t="shared" si="1919"/>
        <v>0</v>
      </c>
      <c r="CD319" s="544">
        <f>BC319</f>
        <v>0</v>
      </c>
      <c r="CE319" s="544">
        <f t="shared" si="1920"/>
        <v>0</v>
      </c>
      <c r="CF319" s="544">
        <f t="shared" si="1921"/>
        <v>0</v>
      </c>
    </row>
    <row r="320" spans="1:84" ht="15" customHeight="1">
      <c r="A320" s="149"/>
      <c r="B320" s="151"/>
      <c r="C320" s="151"/>
      <c r="D320" s="151"/>
      <c r="E320" s="288" t="s">
        <v>80</v>
      </c>
      <c r="F320" s="592"/>
      <c r="G320" s="159"/>
      <c r="H320" s="159"/>
      <c r="I320" s="275">
        <f>SUM(G320:H320)</f>
        <v>0</v>
      </c>
      <c r="J320" s="159"/>
      <c r="K320" s="159"/>
      <c r="L320" s="275">
        <f>SUM(J320:K320)</f>
        <v>0</v>
      </c>
      <c r="M320" s="159"/>
      <c r="N320" s="159"/>
      <c r="O320" s="275">
        <f>SUM(M320:N320)</f>
        <v>0</v>
      </c>
      <c r="P320" s="159"/>
      <c r="Q320" s="159"/>
      <c r="R320" s="275">
        <f>SUM(P320:Q320)</f>
        <v>0</v>
      </c>
      <c r="S320" s="500"/>
      <c r="T320" s="275"/>
      <c r="U320" s="275"/>
      <c r="V320" s="275">
        <f>SUM(T320:U320)</f>
        <v>0</v>
      </c>
      <c r="W320" s="275"/>
      <c r="X320" s="275"/>
      <c r="Y320" s="275">
        <f>SUM(W320:X320)</f>
        <v>0</v>
      </c>
      <c r="Z320" s="275"/>
      <c r="AA320" s="275"/>
      <c r="AB320" s="275">
        <f>SUM(Z320:AA320)</f>
        <v>0</v>
      </c>
      <c r="AC320" s="275"/>
      <c r="AD320" s="275"/>
      <c r="AE320" s="275">
        <f>SUM(AC320:AD320)</f>
        <v>0</v>
      </c>
      <c r="AF320" s="500"/>
      <c r="AG320" s="275"/>
      <c r="AH320" s="275"/>
      <c r="AI320" s="275">
        <f>SUM(AG320:AH320)</f>
        <v>0</v>
      </c>
      <c r="AJ320" s="275"/>
      <c r="AK320" s="275"/>
      <c r="AL320" s="275">
        <f>SUM(AJ320:AK320)</f>
        <v>0</v>
      </c>
      <c r="AM320" s="275"/>
      <c r="AN320" s="275"/>
      <c r="AO320" s="275">
        <f>SUM(AM320:AN320)</f>
        <v>0</v>
      </c>
      <c r="AP320" s="275"/>
      <c r="AQ320" s="275"/>
      <c r="AR320" s="275">
        <f>SUM(AP320:AQ320)</f>
        <v>0</v>
      </c>
      <c r="AS320" s="500"/>
      <c r="AT320" s="275"/>
      <c r="AU320" s="275"/>
      <c r="AV320" s="277">
        <f>SUM(AT320:AU320)</f>
        <v>0</v>
      </c>
      <c r="AW320" s="567">
        <f t="shared" si="1901"/>
        <v>0</v>
      </c>
      <c r="AX320" s="567">
        <f t="shared" si="1902"/>
        <v>0</v>
      </c>
      <c r="AY320" s="567">
        <f t="shared" si="1903"/>
        <v>0</v>
      </c>
      <c r="AZ320" s="159"/>
      <c r="BA320" s="159"/>
      <c r="BB320" s="275">
        <f>SUM(AZ320:BA320)</f>
        <v>0</v>
      </c>
      <c r="BC320" s="275"/>
      <c r="BD320" s="275"/>
      <c r="BE320" s="275">
        <f>SUM(BC320:BD320)</f>
        <v>0</v>
      </c>
      <c r="BF320" s="521"/>
      <c r="BG320" s="605">
        <f>SUM(F320,S320,AF320,AS320)</f>
        <v>0</v>
      </c>
      <c r="BH320" s="533">
        <f>SUM(G320,T320,AG320)</f>
        <v>0</v>
      </c>
      <c r="BI320" s="533">
        <f t="shared" si="1904"/>
        <v>0</v>
      </c>
      <c r="BJ320" s="533">
        <f t="shared" si="1905"/>
        <v>0</v>
      </c>
      <c r="BK320" s="533">
        <f t="shared" si="1906"/>
        <v>0</v>
      </c>
      <c r="BL320" s="533">
        <f t="shared" si="1907"/>
        <v>0</v>
      </c>
      <c r="BM320" s="533">
        <f t="shared" si="1908"/>
        <v>0</v>
      </c>
      <c r="BN320" s="533">
        <f>SUM(M320,Z320,AM320)</f>
        <v>0</v>
      </c>
      <c r="BO320" s="533">
        <f t="shared" si="1909"/>
        <v>0</v>
      </c>
      <c r="BP320" s="533">
        <f t="shared" si="1910"/>
        <v>0</v>
      </c>
      <c r="BQ320" s="533">
        <f t="shared" si="1911"/>
        <v>0</v>
      </c>
      <c r="BR320" s="533">
        <f t="shared" si="1912"/>
        <v>0</v>
      </c>
      <c r="BS320" s="533">
        <f t="shared" si="1913"/>
        <v>0</v>
      </c>
      <c r="BT320" s="533">
        <f>AT320</f>
        <v>0</v>
      </c>
      <c r="BU320" s="533">
        <f t="shared" si="1914"/>
        <v>0</v>
      </c>
      <c r="BV320" s="533">
        <f t="shared" si="1915"/>
        <v>0</v>
      </c>
      <c r="BW320" s="536">
        <f>SUM(BH320,BK320,BN320,BQ320,BT320)</f>
        <v>0</v>
      </c>
      <c r="BX320" s="536">
        <f t="shared" si="1916"/>
        <v>0</v>
      </c>
      <c r="BY320" s="536">
        <f t="shared" si="1917"/>
        <v>0</v>
      </c>
      <c r="BZ320" t="s">
        <v>74</v>
      </c>
      <c r="CA320" s="544">
        <f>AZ320</f>
        <v>0</v>
      </c>
      <c r="CB320" s="544">
        <f t="shared" si="1918"/>
        <v>0</v>
      </c>
      <c r="CC320" s="544">
        <f t="shared" si="1919"/>
        <v>0</v>
      </c>
      <c r="CD320" s="544">
        <f>BC320</f>
        <v>0</v>
      </c>
      <c r="CE320" s="544">
        <f t="shared" si="1920"/>
        <v>0</v>
      </c>
      <c r="CF320" s="544">
        <f t="shared" si="1921"/>
        <v>0</v>
      </c>
    </row>
    <row r="321" spans="1:84" ht="15" customHeight="1">
      <c r="A321" s="149"/>
      <c r="B321" s="151"/>
      <c r="C321" s="151"/>
      <c r="D321" s="151"/>
      <c r="E321" s="375" t="s">
        <v>85</v>
      </c>
      <c r="F321" s="592">
        <f t="shared" ref="F321" si="1922">SUM(F317:F320)</f>
        <v>0</v>
      </c>
      <c r="G321" s="168">
        <f>SUM(G318:G320)</f>
        <v>0</v>
      </c>
      <c r="H321" s="168">
        <f t="shared" ref="H321" si="1923">SUM(H318:H320)</f>
        <v>0</v>
      </c>
      <c r="I321" s="168">
        <f t="shared" ref="I321" si="1924">SUM(I318:I320)</f>
        <v>0</v>
      </c>
      <c r="J321" s="168">
        <f t="shared" ref="J321" si="1925">SUM(J318:J320)</f>
        <v>0</v>
      </c>
      <c r="K321" s="168">
        <f t="shared" ref="K321" si="1926">SUM(K318:K320)</f>
        <v>0</v>
      </c>
      <c r="L321" s="168">
        <f t="shared" ref="L321" si="1927">SUM(L318:L320)</f>
        <v>0</v>
      </c>
      <c r="M321" s="168">
        <f t="shared" ref="M321" si="1928">SUM(M318:M320)</f>
        <v>0</v>
      </c>
      <c r="N321" s="168">
        <f t="shared" ref="N321" si="1929">SUM(N318:N320)</f>
        <v>0</v>
      </c>
      <c r="O321" s="168">
        <f t="shared" ref="O321" si="1930">SUM(O318:O320)</f>
        <v>0</v>
      </c>
      <c r="P321" s="168">
        <f t="shared" ref="P321" si="1931">SUM(P318:P320)</f>
        <v>0</v>
      </c>
      <c r="Q321" s="168">
        <f t="shared" ref="Q321" si="1932">SUM(Q318:Q320)</f>
        <v>0</v>
      </c>
      <c r="R321" s="168">
        <f t="shared" ref="R321" si="1933">SUM(R318:R320)</f>
        <v>0</v>
      </c>
      <c r="S321" s="502">
        <f t="shared" ref="S321" si="1934">SUM(S318:S320)</f>
        <v>0</v>
      </c>
      <c r="T321" s="168">
        <f t="shared" ref="T321" si="1935">SUM(T318:T320)</f>
        <v>0</v>
      </c>
      <c r="U321" s="168">
        <f t="shared" ref="U321" si="1936">SUM(U318:U320)</f>
        <v>0</v>
      </c>
      <c r="V321" s="168">
        <f t="shared" ref="V321" si="1937">SUM(V318:V320)</f>
        <v>0</v>
      </c>
      <c r="W321" s="168">
        <f t="shared" ref="W321" si="1938">SUM(W318:W320)</f>
        <v>0</v>
      </c>
      <c r="X321" s="168">
        <f t="shared" ref="X321" si="1939">SUM(X318:X320)</f>
        <v>0</v>
      </c>
      <c r="Y321" s="168">
        <f t="shared" ref="Y321" si="1940">SUM(Y318:Y320)</f>
        <v>0</v>
      </c>
      <c r="Z321" s="168">
        <f t="shared" ref="Z321" si="1941">SUM(Z318:Z320)</f>
        <v>0</v>
      </c>
      <c r="AA321" s="168">
        <f t="shared" ref="AA321" si="1942">SUM(AA318:AA320)</f>
        <v>0</v>
      </c>
      <c r="AB321" s="168">
        <f t="shared" ref="AB321" si="1943">SUM(AB318:AB320)</f>
        <v>0</v>
      </c>
      <c r="AC321" s="168">
        <f t="shared" ref="AC321" si="1944">SUM(AC318:AC320)</f>
        <v>0</v>
      </c>
      <c r="AD321" s="168">
        <f t="shared" ref="AD321" si="1945">SUM(AD318:AD320)</f>
        <v>0</v>
      </c>
      <c r="AE321" s="168">
        <f t="shared" ref="AE321" si="1946">SUM(AE318:AE320)</f>
        <v>0</v>
      </c>
      <c r="AF321" s="502">
        <f t="shared" ref="AF321" si="1947">SUM(AF318:AF320)</f>
        <v>0</v>
      </c>
      <c r="AG321" s="168">
        <f t="shared" ref="AG321" si="1948">SUM(AG318:AG320)</f>
        <v>0</v>
      </c>
      <c r="AH321" s="168">
        <f t="shared" ref="AH321" si="1949">SUM(AH318:AH320)</f>
        <v>0</v>
      </c>
      <c r="AI321" s="168">
        <f t="shared" ref="AI321" si="1950">SUM(AI318:AI320)</f>
        <v>0</v>
      </c>
      <c r="AJ321" s="168">
        <f t="shared" ref="AJ321" si="1951">SUM(AJ318:AJ320)</f>
        <v>0</v>
      </c>
      <c r="AK321" s="168">
        <f t="shared" ref="AK321" si="1952">SUM(AK318:AK320)</f>
        <v>0</v>
      </c>
      <c r="AL321" s="168">
        <f t="shared" ref="AL321" si="1953">SUM(AL318:AL320)</f>
        <v>0</v>
      </c>
      <c r="AM321" s="168">
        <f t="shared" ref="AM321" si="1954">SUM(AM318:AM320)</f>
        <v>0</v>
      </c>
      <c r="AN321" s="168">
        <f t="shared" ref="AN321" si="1955">SUM(AN318:AN320)</f>
        <v>0</v>
      </c>
      <c r="AO321" s="168">
        <f t="shared" ref="AO321" si="1956">SUM(AO318:AO320)</f>
        <v>0</v>
      </c>
      <c r="AP321" s="168">
        <f t="shared" ref="AP321" si="1957">SUM(AP318:AP320)</f>
        <v>0</v>
      </c>
      <c r="AQ321" s="168">
        <f t="shared" ref="AQ321" si="1958">SUM(AQ318:AQ320)</f>
        <v>0</v>
      </c>
      <c r="AR321" s="168">
        <f t="shared" ref="AR321" si="1959">SUM(AR318:AR320)</f>
        <v>0</v>
      </c>
      <c r="AS321" s="502">
        <f t="shared" ref="AS321" si="1960">SUM(AS318:AS320)</f>
        <v>0</v>
      </c>
      <c r="AT321" s="168">
        <f t="shared" ref="AT321" si="1961">SUM(AT318:AT320)</f>
        <v>0</v>
      </c>
      <c r="AU321" s="168">
        <f t="shared" ref="AU321" si="1962">SUM(AU318:AU320)</f>
        <v>0</v>
      </c>
      <c r="AV321" s="168">
        <f t="shared" ref="AV321" si="1963">SUM(AV318:AV320)</f>
        <v>0</v>
      </c>
      <c r="AW321" s="569">
        <f t="shared" ref="AW321" si="1964">SUM(AW318:AW320)</f>
        <v>0</v>
      </c>
      <c r="AX321" s="569">
        <f t="shared" ref="AX321" si="1965">SUM(AX318:AX320)</f>
        <v>0</v>
      </c>
      <c r="AY321" s="569">
        <f t="shared" ref="AY321" si="1966">SUM(AY318:AY320)</f>
        <v>0</v>
      </c>
      <c r="AZ321" s="168">
        <f t="shared" ref="AZ321" si="1967">SUM(AZ318:AZ320)</f>
        <v>0</v>
      </c>
      <c r="BA321" s="168">
        <f t="shared" ref="BA321" si="1968">SUM(BA318:BA320)</f>
        <v>0</v>
      </c>
      <c r="BB321" s="168">
        <f t="shared" ref="BB321" si="1969">SUM(BB318:BB320)</f>
        <v>0</v>
      </c>
      <c r="BC321" s="168">
        <f t="shared" ref="BC321" si="1970">SUM(BC318:BC320)</f>
        <v>0</v>
      </c>
      <c r="BD321" s="168">
        <f t="shared" ref="BD321" si="1971">SUM(BD318:BD320)</f>
        <v>0</v>
      </c>
      <c r="BE321" s="168">
        <f t="shared" ref="BE321" si="1972">SUM(BE318:BE320)</f>
        <v>0</v>
      </c>
      <c r="BF321" s="523"/>
      <c r="BG321" s="605">
        <f>SUM(F321,S321,AF321,AS321)</f>
        <v>0</v>
      </c>
      <c r="BH321" s="533">
        <f>SUM(G321,T321,AG321)</f>
        <v>0</v>
      </c>
      <c r="BI321" s="533">
        <f t="shared" si="1904"/>
        <v>0</v>
      </c>
      <c r="BJ321" s="533">
        <f t="shared" si="1905"/>
        <v>0</v>
      </c>
      <c r="BK321" s="533">
        <f t="shared" si="1906"/>
        <v>0</v>
      </c>
      <c r="BL321" s="533">
        <f t="shared" si="1907"/>
        <v>0</v>
      </c>
      <c r="BM321" s="533">
        <f t="shared" si="1908"/>
        <v>0</v>
      </c>
      <c r="BN321" s="533">
        <f>SUM(M321,Z321,AM321)</f>
        <v>0</v>
      </c>
      <c r="BO321" s="533">
        <f t="shared" si="1909"/>
        <v>0</v>
      </c>
      <c r="BP321" s="533">
        <f t="shared" si="1910"/>
        <v>0</v>
      </c>
      <c r="BQ321" s="533">
        <f t="shared" si="1911"/>
        <v>0</v>
      </c>
      <c r="BR321" s="533">
        <f t="shared" si="1912"/>
        <v>0</v>
      </c>
      <c r="BS321" s="533">
        <f t="shared" si="1913"/>
        <v>0</v>
      </c>
      <c r="BT321" s="533">
        <f>AT321</f>
        <v>0</v>
      </c>
      <c r="BU321" s="533">
        <f t="shared" si="1914"/>
        <v>0</v>
      </c>
      <c r="BV321" s="533">
        <f t="shared" si="1915"/>
        <v>0</v>
      </c>
      <c r="BW321" s="536">
        <f>SUM(BH321,BK321,BN321,BQ321,BT321)</f>
        <v>0</v>
      </c>
      <c r="BX321" s="536">
        <f t="shared" si="1916"/>
        <v>0</v>
      </c>
      <c r="BY321" s="536">
        <f t="shared" si="1917"/>
        <v>0</v>
      </c>
      <c r="BZ321" t="s">
        <v>74</v>
      </c>
      <c r="CA321" s="544">
        <f>AZ321</f>
        <v>0</v>
      </c>
      <c r="CB321" s="544">
        <f t="shared" si="1918"/>
        <v>0</v>
      </c>
      <c r="CC321" s="544">
        <f t="shared" si="1919"/>
        <v>0</v>
      </c>
      <c r="CD321" s="544">
        <f>BC321</f>
        <v>0</v>
      </c>
      <c r="CE321" s="544">
        <f t="shared" si="1920"/>
        <v>0</v>
      </c>
      <c r="CF321" s="544">
        <f t="shared" si="1921"/>
        <v>0</v>
      </c>
    </row>
    <row r="322" spans="1:84" ht="15" customHeight="1">
      <c r="A322" s="149"/>
      <c r="B322" s="151"/>
      <c r="C322" s="151"/>
      <c r="D322" s="151"/>
      <c r="E322" s="377"/>
      <c r="F322" s="592"/>
      <c r="G322" s="159"/>
      <c r="H322" s="159"/>
      <c r="I322" s="275"/>
      <c r="J322" s="159"/>
      <c r="K322" s="159"/>
      <c r="L322" s="275"/>
      <c r="M322" s="159"/>
      <c r="N322" s="159"/>
      <c r="O322" s="275"/>
      <c r="P322" s="159"/>
      <c r="Q322" s="159"/>
      <c r="R322" s="275"/>
      <c r="S322" s="500"/>
      <c r="T322" s="275"/>
      <c r="U322" s="275"/>
      <c r="V322" s="275"/>
      <c r="W322" s="275"/>
      <c r="X322" s="275"/>
      <c r="Y322" s="275"/>
      <c r="Z322" s="275"/>
      <c r="AA322" s="275"/>
      <c r="AB322" s="275"/>
      <c r="AC322" s="275"/>
      <c r="AD322" s="275"/>
      <c r="AE322" s="275"/>
      <c r="AF322" s="500"/>
      <c r="AG322" s="275"/>
      <c r="AH322" s="275"/>
      <c r="AI322" s="275"/>
      <c r="AJ322" s="275"/>
      <c r="AK322" s="275"/>
      <c r="AL322" s="275"/>
      <c r="AM322" s="275"/>
      <c r="AN322" s="275"/>
      <c r="AO322" s="275"/>
      <c r="AP322" s="275"/>
      <c r="AQ322" s="275"/>
      <c r="AR322" s="275"/>
      <c r="AS322" s="500"/>
      <c r="AT322" s="275"/>
      <c r="AU322" s="275"/>
      <c r="AV322" s="275"/>
      <c r="AW322" s="567"/>
      <c r="AX322" s="567"/>
      <c r="AY322" s="567"/>
      <c r="AZ322" s="159"/>
      <c r="BA322" s="159"/>
      <c r="BB322" s="159"/>
      <c r="BC322" s="275"/>
      <c r="BD322" s="275"/>
      <c r="BE322" s="275"/>
      <c r="BF322" s="521"/>
    </row>
    <row r="323" spans="1:84">
      <c r="A323" s="149"/>
      <c r="B323" s="151" t="s">
        <v>919</v>
      </c>
      <c r="C323" s="151"/>
      <c r="D323" s="151"/>
      <c r="E323" s="288" t="s">
        <v>77</v>
      </c>
      <c r="F323" s="592">
        <f>SUM(F303)</f>
        <v>77</v>
      </c>
      <c r="G323" s="168">
        <f t="shared" ref="G323" si="1973">SUM(G303)</f>
        <v>13</v>
      </c>
      <c r="H323" s="168">
        <f t="shared" ref="H323:BE323" si="1974">SUM(H303)</f>
        <v>8</v>
      </c>
      <c r="I323" s="168">
        <f t="shared" si="1974"/>
        <v>21</v>
      </c>
      <c r="J323" s="168">
        <f t="shared" si="1974"/>
        <v>11</v>
      </c>
      <c r="K323" s="168">
        <f t="shared" si="1974"/>
        <v>5</v>
      </c>
      <c r="L323" s="168">
        <f t="shared" si="1974"/>
        <v>16</v>
      </c>
      <c r="M323" s="168">
        <f t="shared" si="1974"/>
        <v>6</v>
      </c>
      <c r="N323" s="168">
        <f t="shared" si="1974"/>
        <v>1</v>
      </c>
      <c r="O323" s="168">
        <f t="shared" si="1974"/>
        <v>7</v>
      </c>
      <c r="P323" s="168">
        <f t="shared" si="1974"/>
        <v>25</v>
      </c>
      <c r="Q323" s="168">
        <f t="shared" si="1974"/>
        <v>27</v>
      </c>
      <c r="R323" s="168">
        <f t="shared" si="1974"/>
        <v>52</v>
      </c>
      <c r="S323" s="502">
        <f t="shared" si="1974"/>
        <v>12</v>
      </c>
      <c r="T323" s="168">
        <f t="shared" si="1974"/>
        <v>3</v>
      </c>
      <c r="U323" s="168">
        <f t="shared" si="1974"/>
        <v>4</v>
      </c>
      <c r="V323" s="168">
        <f t="shared" si="1974"/>
        <v>7</v>
      </c>
      <c r="W323" s="168">
        <f t="shared" si="1974"/>
        <v>0</v>
      </c>
      <c r="X323" s="168">
        <f t="shared" si="1974"/>
        <v>0</v>
      </c>
      <c r="Y323" s="168">
        <f t="shared" si="1974"/>
        <v>0</v>
      </c>
      <c r="Z323" s="168">
        <f t="shared" si="1974"/>
        <v>0</v>
      </c>
      <c r="AA323" s="168">
        <f t="shared" si="1974"/>
        <v>0</v>
      </c>
      <c r="AB323" s="168">
        <f t="shared" si="1974"/>
        <v>0</v>
      </c>
      <c r="AC323" s="168">
        <f t="shared" si="1974"/>
        <v>3</v>
      </c>
      <c r="AD323" s="168">
        <f t="shared" si="1974"/>
        <v>2</v>
      </c>
      <c r="AE323" s="168">
        <f t="shared" si="1974"/>
        <v>5</v>
      </c>
      <c r="AF323" s="502">
        <f t="shared" si="1974"/>
        <v>0</v>
      </c>
      <c r="AG323" s="168">
        <f t="shared" si="1974"/>
        <v>1</v>
      </c>
      <c r="AH323" s="168">
        <f t="shared" si="1974"/>
        <v>1</v>
      </c>
      <c r="AI323" s="168">
        <f t="shared" si="1974"/>
        <v>2</v>
      </c>
      <c r="AJ323" s="168">
        <f t="shared" si="1974"/>
        <v>0</v>
      </c>
      <c r="AK323" s="168">
        <f t="shared" si="1974"/>
        <v>2</v>
      </c>
      <c r="AL323" s="168">
        <f t="shared" si="1974"/>
        <v>2</v>
      </c>
      <c r="AM323" s="168">
        <f t="shared" si="1974"/>
        <v>0</v>
      </c>
      <c r="AN323" s="168">
        <f t="shared" si="1974"/>
        <v>0</v>
      </c>
      <c r="AO323" s="168">
        <f t="shared" si="1974"/>
        <v>0</v>
      </c>
      <c r="AP323" s="168">
        <f t="shared" si="1974"/>
        <v>0</v>
      </c>
      <c r="AQ323" s="168">
        <f t="shared" si="1974"/>
        <v>1</v>
      </c>
      <c r="AR323" s="168">
        <f t="shared" si="1974"/>
        <v>1</v>
      </c>
      <c r="AS323" s="502">
        <f t="shared" si="1974"/>
        <v>0</v>
      </c>
      <c r="AT323" s="168">
        <f t="shared" si="1974"/>
        <v>0</v>
      </c>
      <c r="AU323" s="168">
        <f t="shared" si="1974"/>
        <v>1</v>
      </c>
      <c r="AV323" s="168">
        <f>SUM(AV303)</f>
        <v>1</v>
      </c>
      <c r="AW323" s="569">
        <f t="shared" si="1974"/>
        <v>62</v>
      </c>
      <c r="AX323" s="569">
        <f t="shared" si="1974"/>
        <v>52</v>
      </c>
      <c r="AY323" s="569">
        <f t="shared" si="1974"/>
        <v>114</v>
      </c>
      <c r="AZ323" s="168">
        <f t="shared" si="1974"/>
        <v>1</v>
      </c>
      <c r="BA323" s="168">
        <f t="shared" si="1974"/>
        <v>2</v>
      </c>
      <c r="BB323" s="168">
        <f t="shared" si="1974"/>
        <v>3</v>
      </c>
      <c r="BC323" s="168">
        <f t="shared" si="1974"/>
        <v>0</v>
      </c>
      <c r="BD323" s="168">
        <f t="shared" si="1974"/>
        <v>2</v>
      </c>
      <c r="BE323" s="168">
        <f t="shared" si="1974"/>
        <v>2</v>
      </c>
      <c r="BF323" s="523"/>
      <c r="BG323" s="605">
        <f>SUM(F323,S323,AF323,AS323)</f>
        <v>89</v>
      </c>
      <c r="BH323" s="533">
        <f>SUM(G323,T323,AG323)</f>
        <v>17</v>
      </c>
      <c r="BI323" s="533">
        <f t="shared" ref="BI323:BI327" si="1975">SUM(H323,U323,AH323)</f>
        <v>13</v>
      </c>
      <c r="BJ323" s="533">
        <f t="shared" ref="BJ323:BJ327" si="1976">SUM(I323,V323,AI323)</f>
        <v>30</v>
      </c>
      <c r="BK323" s="533">
        <f t="shared" ref="BK323:BK327" si="1977">SUM(J323,W323,AJ323)</f>
        <v>11</v>
      </c>
      <c r="BL323" s="533">
        <f t="shared" ref="BL323:BL327" si="1978">SUM(K323,X323,AK323)</f>
        <v>7</v>
      </c>
      <c r="BM323" s="533">
        <f t="shared" ref="BM323:BM327" si="1979">SUM(L323,Y323,AL323)</f>
        <v>18</v>
      </c>
      <c r="BN323" s="533">
        <f>SUM(M323,Z323,AM323)</f>
        <v>6</v>
      </c>
      <c r="BO323" s="533">
        <f t="shared" ref="BO323:BO327" si="1980">SUM(N323,AA323,AN323)</f>
        <v>1</v>
      </c>
      <c r="BP323" s="533">
        <f t="shared" ref="BP323:BP327" si="1981">SUM(O323,AB323,AO323)</f>
        <v>7</v>
      </c>
      <c r="BQ323" s="533">
        <f t="shared" ref="BQ323:BQ327" si="1982">SUM(P323,AC323,AP323)</f>
        <v>28</v>
      </c>
      <c r="BR323" s="533">
        <f t="shared" ref="BR323:BR327" si="1983">SUM(Q323,AD323,AQ323)</f>
        <v>30</v>
      </c>
      <c r="BS323" s="533">
        <f t="shared" ref="BS323:BS327" si="1984">SUM(R323,AE323,AR323)</f>
        <v>58</v>
      </c>
      <c r="BT323" s="533">
        <f>AT323</f>
        <v>0</v>
      </c>
      <c r="BU323" s="533">
        <f t="shared" ref="BU323:BU327" si="1985">AU323</f>
        <v>1</v>
      </c>
      <c r="BV323" s="533">
        <f t="shared" ref="BV323:BV327" si="1986">AV323</f>
        <v>1</v>
      </c>
      <c r="BW323" s="536">
        <f>SUM(BH323,BK323,BN323,BQ323,BT323)</f>
        <v>62</v>
      </c>
      <c r="BX323" s="536">
        <f t="shared" ref="BX323:BX327" si="1987">SUM(BI323,BL323,BO323,BR323,BU323)</f>
        <v>52</v>
      </c>
      <c r="BY323" s="536">
        <f t="shared" ref="BY323:BY327" si="1988">SUM(BJ323,BM323,BP323,BS323,BV323)</f>
        <v>114</v>
      </c>
      <c r="BZ323" t="s">
        <v>74</v>
      </c>
      <c r="CA323" s="544">
        <f>AZ323</f>
        <v>1</v>
      </c>
      <c r="CB323" s="544">
        <f t="shared" ref="CB323:CB327" si="1989">BA323</f>
        <v>2</v>
      </c>
      <c r="CC323" s="544">
        <f t="shared" ref="CC323:CC327" si="1990">BB323</f>
        <v>3</v>
      </c>
      <c r="CD323" s="544">
        <f>BC323</f>
        <v>0</v>
      </c>
      <c r="CE323" s="544">
        <f t="shared" ref="CE323:CE327" si="1991">BD323</f>
        <v>2</v>
      </c>
      <c r="CF323" s="544">
        <f t="shared" ref="CF323:CF327" si="1992">BE323</f>
        <v>2</v>
      </c>
    </row>
    <row r="324" spans="1:84">
      <c r="A324" s="149"/>
      <c r="B324" s="151"/>
      <c r="C324" s="151"/>
      <c r="D324" s="151"/>
      <c r="E324" s="288" t="s">
        <v>78</v>
      </c>
      <c r="F324" s="592">
        <f>SUM(F304,F311,F318)</f>
        <v>77</v>
      </c>
      <c r="G324" s="168">
        <f t="shared" ref="G324:G326" si="1993">SUM(G304,G311,G318)</f>
        <v>7</v>
      </c>
      <c r="H324" s="168">
        <f t="shared" ref="H324:BE324" si="1994">SUM(H304,H311,H318)</f>
        <v>4</v>
      </c>
      <c r="I324" s="168">
        <f t="shared" si="1994"/>
        <v>11</v>
      </c>
      <c r="J324" s="168">
        <f t="shared" si="1994"/>
        <v>10</v>
      </c>
      <c r="K324" s="168">
        <f t="shared" si="1994"/>
        <v>5</v>
      </c>
      <c r="L324" s="168">
        <f t="shared" si="1994"/>
        <v>15</v>
      </c>
      <c r="M324" s="168">
        <f t="shared" si="1994"/>
        <v>4</v>
      </c>
      <c r="N324" s="168">
        <f t="shared" si="1994"/>
        <v>1</v>
      </c>
      <c r="O324" s="168">
        <f t="shared" si="1994"/>
        <v>5</v>
      </c>
      <c r="P324" s="168">
        <f t="shared" si="1994"/>
        <v>30</v>
      </c>
      <c r="Q324" s="168">
        <f t="shared" si="1994"/>
        <v>13</v>
      </c>
      <c r="R324" s="168">
        <f t="shared" si="1994"/>
        <v>43</v>
      </c>
      <c r="S324" s="502">
        <f t="shared" si="1994"/>
        <v>12</v>
      </c>
      <c r="T324" s="168">
        <f t="shared" si="1994"/>
        <v>1</v>
      </c>
      <c r="U324" s="168">
        <f t="shared" si="1994"/>
        <v>0</v>
      </c>
      <c r="V324" s="168">
        <f t="shared" si="1994"/>
        <v>1</v>
      </c>
      <c r="W324" s="168">
        <f t="shared" si="1994"/>
        <v>0</v>
      </c>
      <c r="X324" s="168">
        <f t="shared" si="1994"/>
        <v>0</v>
      </c>
      <c r="Y324" s="168">
        <f t="shared" si="1994"/>
        <v>0</v>
      </c>
      <c r="Z324" s="168">
        <f t="shared" si="1994"/>
        <v>0</v>
      </c>
      <c r="AA324" s="168">
        <f t="shared" si="1994"/>
        <v>0</v>
      </c>
      <c r="AB324" s="168">
        <f t="shared" si="1994"/>
        <v>0</v>
      </c>
      <c r="AC324" s="168">
        <f t="shared" si="1994"/>
        <v>0</v>
      </c>
      <c r="AD324" s="168">
        <f t="shared" si="1994"/>
        <v>1</v>
      </c>
      <c r="AE324" s="168">
        <f t="shared" si="1994"/>
        <v>1</v>
      </c>
      <c r="AF324" s="502">
        <f t="shared" si="1994"/>
        <v>0</v>
      </c>
      <c r="AG324" s="168">
        <f t="shared" si="1994"/>
        <v>0</v>
      </c>
      <c r="AH324" s="168">
        <f t="shared" si="1994"/>
        <v>0</v>
      </c>
      <c r="AI324" s="168">
        <f t="shared" si="1994"/>
        <v>0</v>
      </c>
      <c r="AJ324" s="168">
        <f t="shared" si="1994"/>
        <v>0</v>
      </c>
      <c r="AK324" s="168">
        <f t="shared" si="1994"/>
        <v>0</v>
      </c>
      <c r="AL324" s="168">
        <f t="shared" si="1994"/>
        <v>0</v>
      </c>
      <c r="AM324" s="168">
        <f t="shared" si="1994"/>
        <v>0</v>
      </c>
      <c r="AN324" s="168">
        <f t="shared" si="1994"/>
        <v>0</v>
      </c>
      <c r="AO324" s="168">
        <f t="shared" si="1994"/>
        <v>0</v>
      </c>
      <c r="AP324" s="168">
        <f t="shared" si="1994"/>
        <v>0</v>
      </c>
      <c r="AQ324" s="168">
        <f t="shared" si="1994"/>
        <v>0</v>
      </c>
      <c r="AR324" s="168">
        <f t="shared" si="1994"/>
        <v>0</v>
      </c>
      <c r="AS324" s="502">
        <f t="shared" si="1994"/>
        <v>0</v>
      </c>
      <c r="AT324" s="168">
        <f t="shared" si="1994"/>
        <v>1</v>
      </c>
      <c r="AU324" s="168">
        <f t="shared" si="1994"/>
        <v>0</v>
      </c>
      <c r="AV324" s="168">
        <f t="shared" si="1994"/>
        <v>1</v>
      </c>
      <c r="AW324" s="569">
        <f t="shared" si="1994"/>
        <v>53</v>
      </c>
      <c r="AX324" s="569">
        <f t="shared" si="1994"/>
        <v>24</v>
      </c>
      <c r="AY324" s="569">
        <f t="shared" si="1994"/>
        <v>77</v>
      </c>
      <c r="AZ324" s="168">
        <f t="shared" si="1994"/>
        <v>1</v>
      </c>
      <c r="BA324" s="168">
        <f t="shared" si="1994"/>
        <v>0</v>
      </c>
      <c r="BB324" s="168">
        <f t="shared" si="1994"/>
        <v>1</v>
      </c>
      <c r="BC324" s="168">
        <f t="shared" si="1994"/>
        <v>1</v>
      </c>
      <c r="BD324" s="168">
        <f t="shared" si="1994"/>
        <v>0</v>
      </c>
      <c r="BE324" s="168">
        <f t="shared" si="1994"/>
        <v>1</v>
      </c>
      <c r="BF324" s="523"/>
      <c r="BG324" s="605">
        <f>SUM(F324,S324,AF324,AS324)</f>
        <v>89</v>
      </c>
      <c r="BH324" s="533">
        <f>SUM(G324,T324,AG324)</f>
        <v>8</v>
      </c>
      <c r="BI324" s="533">
        <f t="shared" si="1975"/>
        <v>4</v>
      </c>
      <c r="BJ324" s="533">
        <f t="shared" si="1976"/>
        <v>12</v>
      </c>
      <c r="BK324" s="533">
        <f t="shared" si="1977"/>
        <v>10</v>
      </c>
      <c r="BL324" s="533">
        <f t="shared" si="1978"/>
        <v>5</v>
      </c>
      <c r="BM324" s="533">
        <f t="shared" si="1979"/>
        <v>15</v>
      </c>
      <c r="BN324" s="533">
        <f>SUM(M324,Z324,AM324)</f>
        <v>4</v>
      </c>
      <c r="BO324" s="533">
        <f t="shared" si="1980"/>
        <v>1</v>
      </c>
      <c r="BP324" s="533">
        <f t="shared" si="1981"/>
        <v>5</v>
      </c>
      <c r="BQ324" s="533">
        <f t="shared" si="1982"/>
        <v>30</v>
      </c>
      <c r="BR324" s="533">
        <f t="shared" si="1983"/>
        <v>14</v>
      </c>
      <c r="BS324" s="533">
        <f t="shared" si="1984"/>
        <v>44</v>
      </c>
      <c r="BT324" s="533">
        <f>AT324</f>
        <v>1</v>
      </c>
      <c r="BU324" s="533">
        <f t="shared" si="1985"/>
        <v>0</v>
      </c>
      <c r="BV324" s="533">
        <f t="shared" si="1986"/>
        <v>1</v>
      </c>
      <c r="BW324" s="536">
        <f>SUM(BH324,BK324,BN324,BQ324,BT324)</f>
        <v>53</v>
      </c>
      <c r="BX324" s="536">
        <f t="shared" si="1987"/>
        <v>24</v>
      </c>
      <c r="BY324" s="536">
        <f t="shared" si="1988"/>
        <v>77</v>
      </c>
      <c r="BZ324" t="s">
        <v>74</v>
      </c>
      <c r="CA324" s="544">
        <f>AZ324</f>
        <v>1</v>
      </c>
      <c r="CB324" s="544">
        <f t="shared" si="1989"/>
        <v>0</v>
      </c>
      <c r="CC324" s="544">
        <f t="shared" si="1990"/>
        <v>1</v>
      </c>
      <c r="CD324" s="544">
        <f>BC324</f>
        <v>1</v>
      </c>
      <c r="CE324" s="544">
        <f t="shared" si="1991"/>
        <v>0</v>
      </c>
      <c r="CF324" s="544">
        <f t="shared" si="1992"/>
        <v>1</v>
      </c>
    </row>
    <row r="325" spans="1:84">
      <c r="A325" s="149"/>
      <c r="B325" s="151"/>
      <c r="C325" s="151"/>
      <c r="D325" s="151"/>
      <c r="E325" s="288" t="s">
        <v>79</v>
      </c>
      <c r="F325" s="592">
        <f t="shared" ref="F325:G326" si="1995">SUM(F305,F312,F319)</f>
        <v>77</v>
      </c>
      <c r="G325" s="168">
        <f t="shared" si="1995"/>
        <v>5</v>
      </c>
      <c r="H325" s="168">
        <f t="shared" ref="H325:BE325" si="1996">SUM(H305,H312,H319)</f>
        <v>12</v>
      </c>
      <c r="I325" s="168">
        <f t="shared" si="1996"/>
        <v>17</v>
      </c>
      <c r="J325" s="168">
        <f t="shared" si="1996"/>
        <v>17</v>
      </c>
      <c r="K325" s="168">
        <f t="shared" si="1996"/>
        <v>2</v>
      </c>
      <c r="L325" s="168">
        <f t="shared" si="1996"/>
        <v>19</v>
      </c>
      <c r="M325" s="168">
        <f t="shared" si="1996"/>
        <v>5</v>
      </c>
      <c r="N325" s="168">
        <f t="shared" si="1996"/>
        <v>3</v>
      </c>
      <c r="O325" s="168">
        <f t="shared" si="1996"/>
        <v>8</v>
      </c>
      <c r="P325" s="168">
        <f t="shared" si="1996"/>
        <v>31</v>
      </c>
      <c r="Q325" s="168">
        <f t="shared" si="1996"/>
        <v>20</v>
      </c>
      <c r="R325" s="168">
        <f t="shared" si="1996"/>
        <v>51</v>
      </c>
      <c r="S325" s="502">
        <f t="shared" si="1996"/>
        <v>12</v>
      </c>
      <c r="T325" s="168">
        <f t="shared" si="1996"/>
        <v>4</v>
      </c>
      <c r="U325" s="168">
        <f t="shared" si="1996"/>
        <v>3</v>
      </c>
      <c r="V325" s="168">
        <f t="shared" si="1996"/>
        <v>7</v>
      </c>
      <c r="W325" s="168">
        <f t="shared" si="1996"/>
        <v>0</v>
      </c>
      <c r="X325" s="168">
        <f t="shared" si="1996"/>
        <v>0</v>
      </c>
      <c r="Y325" s="168">
        <f t="shared" si="1996"/>
        <v>0</v>
      </c>
      <c r="Z325" s="168">
        <f t="shared" si="1996"/>
        <v>0</v>
      </c>
      <c r="AA325" s="168">
        <f t="shared" si="1996"/>
        <v>0</v>
      </c>
      <c r="AB325" s="168">
        <f t="shared" si="1996"/>
        <v>0</v>
      </c>
      <c r="AC325" s="168">
        <f t="shared" si="1996"/>
        <v>2</v>
      </c>
      <c r="AD325" s="168">
        <f t="shared" si="1996"/>
        <v>3</v>
      </c>
      <c r="AE325" s="168">
        <f t="shared" si="1996"/>
        <v>5</v>
      </c>
      <c r="AF325" s="502">
        <f t="shared" si="1996"/>
        <v>0</v>
      </c>
      <c r="AG325" s="168">
        <f t="shared" si="1996"/>
        <v>0</v>
      </c>
      <c r="AH325" s="168">
        <f t="shared" si="1996"/>
        <v>0</v>
      </c>
      <c r="AI325" s="168">
        <f t="shared" si="1996"/>
        <v>0</v>
      </c>
      <c r="AJ325" s="168">
        <f t="shared" si="1996"/>
        <v>0</v>
      </c>
      <c r="AK325" s="168">
        <f t="shared" si="1996"/>
        <v>0</v>
      </c>
      <c r="AL325" s="168">
        <f t="shared" si="1996"/>
        <v>0</v>
      </c>
      <c r="AM325" s="168">
        <f t="shared" si="1996"/>
        <v>0</v>
      </c>
      <c r="AN325" s="168">
        <f t="shared" si="1996"/>
        <v>1</v>
      </c>
      <c r="AO325" s="168">
        <f t="shared" si="1996"/>
        <v>1</v>
      </c>
      <c r="AP325" s="168">
        <f t="shared" si="1996"/>
        <v>2</v>
      </c>
      <c r="AQ325" s="168">
        <f t="shared" si="1996"/>
        <v>4</v>
      </c>
      <c r="AR325" s="168">
        <f t="shared" si="1996"/>
        <v>6</v>
      </c>
      <c r="AS325" s="502">
        <f t="shared" si="1996"/>
        <v>0</v>
      </c>
      <c r="AT325" s="168">
        <f t="shared" si="1996"/>
        <v>2</v>
      </c>
      <c r="AU325" s="168">
        <f t="shared" si="1996"/>
        <v>1</v>
      </c>
      <c r="AV325" s="168">
        <f t="shared" si="1996"/>
        <v>3</v>
      </c>
      <c r="AW325" s="569">
        <f t="shared" si="1996"/>
        <v>68</v>
      </c>
      <c r="AX325" s="569">
        <f t="shared" si="1996"/>
        <v>49</v>
      </c>
      <c r="AY325" s="569">
        <f t="shared" si="1996"/>
        <v>117</v>
      </c>
      <c r="AZ325" s="168">
        <f t="shared" si="1996"/>
        <v>0</v>
      </c>
      <c r="BA325" s="168">
        <f t="shared" si="1996"/>
        <v>3</v>
      </c>
      <c r="BB325" s="168">
        <f t="shared" si="1996"/>
        <v>3</v>
      </c>
      <c r="BC325" s="168">
        <f t="shared" si="1996"/>
        <v>0</v>
      </c>
      <c r="BD325" s="168">
        <f t="shared" si="1996"/>
        <v>2</v>
      </c>
      <c r="BE325" s="168">
        <f t="shared" si="1996"/>
        <v>2</v>
      </c>
      <c r="BF325" s="523"/>
      <c r="BG325" s="605">
        <f>SUM(F325,S325,AF325,AS325)</f>
        <v>89</v>
      </c>
      <c r="BH325" s="533">
        <f>SUM(G325,T325,AG325)</f>
        <v>9</v>
      </c>
      <c r="BI325" s="533">
        <f t="shared" si="1975"/>
        <v>15</v>
      </c>
      <c r="BJ325" s="533">
        <f t="shared" si="1976"/>
        <v>24</v>
      </c>
      <c r="BK325" s="533">
        <f t="shared" si="1977"/>
        <v>17</v>
      </c>
      <c r="BL325" s="533">
        <f t="shared" si="1978"/>
        <v>2</v>
      </c>
      <c r="BM325" s="533">
        <f t="shared" si="1979"/>
        <v>19</v>
      </c>
      <c r="BN325" s="533">
        <f>SUM(M325,Z325,AM325)</f>
        <v>5</v>
      </c>
      <c r="BO325" s="533">
        <f t="shared" si="1980"/>
        <v>4</v>
      </c>
      <c r="BP325" s="533">
        <f t="shared" si="1981"/>
        <v>9</v>
      </c>
      <c r="BQ325" s="533">
        <f t="shared" si="1982"/>
        <v>35</v>
      </c>
      <c r="BR325" s="533">
        <f t="shared" si="1983"/>
        <v>27</v>
      </c>
      <c r="BS325" s="533">
        <f t="shared" si="1984"/>
        <v>62</v>
      </c>
      <c r="BT325" s="533">
        <f>AT325</f>
        <v>2</v>
      </c>
      <c r="BU325" s="533">
        <f t="shared" si="1985"/>
        <v>1</v>
      </c>
      <c r="BV325" s="533">
        <f t="shared" si="1986"/>
        <v>3</v>
      </c>
      <c r="BW325" s="536">
        <f>SUM(BH325,BK325,BN325,BQ325,BT325)</f>
        <v>68</v>
      </c>
      <c r="BX325" s="536">
        <f t="shared" si="1987"/>
        <v>49</v>
      </c>
      <c r="BY325" s="536">
        <f t="shared" si="1988"/>
        <v>117</v>
      </c>
      <c r="BZ325" t="s">
        <v>74</v>
      </c>
      <c r="CA325" s="544">
        <f>AZ325</f>
        <v>0</v>
      </c>
      <c r="CB325" s="544">
        <f t="shared" si="1989"/>
        <v>3</v>
      </c>
      <c r="CC325" s="544">
        <f t="shared" si="1990"/>
        <v>3</v>
      </c>
      <c r="CD325" s="544">
        <f>BC325</f>
        <v>0</v>
      </c>
      <c r="CE325" s="544">
        <f t="shared" si="1991"/>
        <v>2</v>
      </c>
      <c r="CF325" s="544">
        <f t="shared" si="1992"/>
        <v>2</v>
      </c>
    </row>
    <row r="326" spans="1:84">
      <c r="A326" s="149"/>
      <c r="B326" s="151"/>
      <c r="C326" s="151"/>
      <c r="D326" s="151"/>
      <c r="E326" s="288" t="s">
        <v>80</v>
      </c>
      <c r="F326" s="592">
        <f t="shared" si="1995"/>
        <v>77</v>
      </c>
      <c r="G326" s="168">
        <f t="shared" si="1993"/>
        <v>4</v>
      </c>
      <c r="H326" s="168">
        <f t="shared" ref="H326:BE326" si="1997">SUM(H306,H313,H320)</f>
        <v>10</v>
      </c>
      <c r="I326" s="168">
        <f t="shared" si="1997"/>
        <v>14</v>
      </c>
      <c r="J326" s="168">
        <f t="shared" si="1997"/>
        <v>12</v>
      </c>
      <c r="K326" s="168">
        <f t="shared" si="1997"/>
        <v>3</v>
      </c>
      <c r="L326" s="168">
        <f t="shared" si="1997"/>
        <v>15</v>
      </c>
      <c r="M326" s="168">
        <f t="shared" si="1997"/>
        <v>2</v>
      </c>
      <c r="N326" s="168">
        <f t="shared" si="1997"/>
        <v>4</v>
      </c>
      <c r="O326" s="168">
        <f t="shared" si="1997"/>
        <v>6</v>
      </c>
      <c r="P326" s="168">
        <f t="shared" si="1997"/>
        <v>30</v>
      </c>
      <c r="Q326" s="168">
        <f t="shared" si="1997"/>
        <v>25</v>
      </c>
      <c r="R326" s="168">
        <f t="shared" si="1997"/>
        <v>55</v>
      </c>
      <c r="S326" s="502">
        <f t="shared" si="1997"/>
        <v>12</v>
      </c>
      <c r="T326" s="168">
        <f t="shared" si="1997"/>
        <v>1</v>
      </c>
      <c r="U326" s="168">
        <f t="shared" si="1997"/>
        <v>5</v>
      </c>
      <c r="V326" s="168">
        <f t="shared" si="1997"/>
        <v>6</v>
      </c>
      <c r="W326" s="168">
        <f t="shared" si="1997"/>
        <v>0</v>
      </c>
      <c r="X326" s="168">
        <f t="shared" si="1997"/>
        <v>0</v>
      </c>
      <c r="Y326" s="168">
        <f t="shared" si="1997"/>
        <v>0</v>
      </c>
      <c r="Z326" s="168">
        <f t="shared" si="1997"/>
        <v>0</v>
      </c>
      <c r="AA326" s="168">
        <f t="shared" si="1997"/>
        <v>0</v>
      </c>
      <c r="AB326" s="168">
        <f t="shared" si="1997"/>
        <v>0</v>
      </c>
      <c r="AC326" s="168">
        <f t="shared" si="1997"/>
        <v>1</v>
      </c>
      <c r="AD326" s="168">
        <f t="shared" si="1997"/>
        <v>3</v>
      </c>
      <c r="AE326" s="168">
        <f t="shared" si="1997"/>
        <v>4</v>
      </c>
      <c r="AF326" s="502">
        <f t="shared" si="1997"/>
        <v>0</v>
      </c>
      <c r="AG326" s="168">
        <f t="shared" si="1997"/>
        <v>1</v>
      </c>
      <c r="AH326" s="168">
        <f t="shared" si="1997"/>
        <v>3</v>
      </c>
      <c r="AI326" s="168">
        <f t="shared" si="1997"/>
        <v>4</v>
      </c>
      <c r="AJ326" s="168">
        <f t="shared" si="1997"/>
        <v>0</v>
      </c>
      <c r="AK326" s="168">
        <f t="shared" si="1997"/>
        <v>0</v>
      </c>
      <c r="AL326" s="168">
        <f t="shared" si="1997"/>
        <v>0</v>
      </c>
      <c r="AM326" s="168">
        <f t="shared" si="1997"/>
        <v>0</v>
      </c>
      <c r="AN326" s="168">
        <f t="shared" si="1997"/>
        <v>1</v>
      </c>
      <c r="AO326" s="168">
        <f t="shared" si="1997"/>
        <v>1</v>
      </c>
      <c r="AP326" s="168">
        <f t="shared" si="1997"/>
        <v>0</v>
      </c>
      <c r="AQ326" s="168">
        <f t="shared" si="1997"/>
        <v>2</v>
      </c>
      <c r="AR326" s="168">
        <f t="shared" si="1997"/>
        <v>2</v>
      </c>
      <c r="AS326" s="502">
        <f t="shared" si="1997"/>
        <v>0</v>
      </c>
      <c r="AT326" s="168">
        <f t="shared" si="1997"/>
        <v>1</v>
      </c>
      <c r="AU326" s="168">
        <f t="shared" si="1997"/>
        <v>1</v>
      </c>
      <c r="AV326" s="168">
        <f t="shared" si="1997"/>
        <v>2</v>
      </c>
      <c r="AW326" s="569">
        <f t="shared" si="1997"/>
        <v>52</v>
      </c>
      <c r="AX326" s="569">
        <f t="shared" si="1997"/>
        <v>57</v>
      </c>
      <c r="AY326" s="569">
        <f t="shared" si="1997"/>
        <v>109</v>
      </c>
      <c r="AZ326" s="168">
        <f t="shared" si="1997"/>
        <v>0</v>
      </c>
      <c r="BA326" s="168">
        <f t="shared" si="1997"/>
        <v>2</v>
      </c>
      <c r="BB326" s="168">
        <f t="shared" si="1997"/>
        <v>2</v>
      </c>
      <c r="BC326" s="168">
        <f t="shared" si="1997"/>
        <v>2</v>
      </c>
      <c r="BD326" s="168">
        <f t="shared" si="1997"/>
        <v>0</v>
      </c>
      <c r="BE326" s="168">
        <f t="shared" si="1997"/>
        <v>2</v>
      </c>
      <c r="BF326" s="523"/>
      <c r="BG326" s="605">
        <f>SUM(F326,S326,AF326,AS326)</f>
        <v>89</v>
      </c>
      <c r="BH326" s="533">
        <f>SUM(G326,T326,AG326)</f>
        <v>6</v>
      </c>
      <c r="BI326" s="533">
        <f t="shared" si="1975"/>
        <v>18</v>
      </c>
      <c r="BJ326" s="533">
        <f t="shared" si="1976"/>
        <v>24</v>
      </c>
      <c r="BK326" s="533">
        <f t="shared" si="1977"/>
        <v>12</v>
      </c>
      <c r="BL326" s="533">
        <f t="shared" si="1978"/>
        <v>3</v>
      </c>
      <c r="BM326" s="533">
        <f t="shared" si="1979"/>
        <v>15</v>
      </c>
      <c r="BN326" s="533">
        <f>SUM(M326,Z326,AM326)</f>
        <v>2</v>
      </c>
      <c r="BO326" s="533">
        <f t="shared" si="1980"/>
        <v>5</v>
      </c>
      <c r="BP326" s="533">
        <f t="shared" si="1981"/>
        <v>7</v>
      </c>
      <c r="BQ326" s="533">
        <f t="shared" si="1982"/>
        <v>31</v>
      </c>
      <c r="BR326" s="533">
        <f t="shared" si="1983"/>
        <v>30</v>
      </c>
      <c r="BS326" s="533">
        <f t="shared" si="1984"/>
        <v>61</v>
      </c>
      <c r="BT326" s="533">
        <f>AT326</f>
        <v>1</v>
      </c>
      <c r="BU326" s="533">
        <f t="shared" si="1985"/>
        <v>1</v>
      </c>
      <c r="BV326" s="533">
        <f t="shared" si="1986"/>
        <v>2</v>
      </c>
      <c r="BW326" s="536">
        <f>SUM(BH326,BK326,BN326,BQ326,BT326)</f>
        <v>52</v>
      </c>
      <c r="BX326" s="536">
        <f t="shared" si="1987"/>
        <v>57</v>
      </c>
      <c r="BY326" s="536">
        <f t="shared" si="1988"/>
        <v>109</v>
      </c>
      <c r="BZ326" t="s">
        <v>74</v>
      </c>
      <c r="CA326" s="544">
        <f>AZ326</f>
        <v>0</v>
      </c>
      <c r="CB326" s="544">
        <f t="shared" si="1989"/>
        <v>2</v>
      </c>
      <c r="CC326" s="544">
        <f t="shared" si="1990"/>
        <v>2</v>
      </c>
      <c r="CD326" s="544">
        <f>BC326</f>
        <v>2</v>
      </c>
      <c r="CE326" s="544">
        <f t="shared" si="1991"/>
        <v>0</v>
      </c>
      <c r="CF326" s="544">
        <f t="shared" si="1992"/>
        <v>2</v>
      </c>
    </row>
    <row r="327" spans="1:84">
      <c r="A327" s="149"/>
      <c r="B327" s="151"/>
      <c r="C327" s="151"/>
      <c r="D327" s="151"/>
      <c r="E327" s="375" t="s">
        <v>85</v>
      </c>
      <c r="F327" s="592">
        <f>SUM(F323:F326)</f>
        <v>308</v>
      </c>
      <c r="G327" s="168">
        <f t="shared" ref="G327" si="1998">SUM(G323:G326)</f>
        <v>29</v>
      </c>
      <c r="H327" s="168">
        <f t="shared" ref="H327:BE327" si="1999">SUM(H323:H326)</f>
        <v>34</v>
      </c>
      <c r="I327" s="168">
        <f t="shared" si="1999"/>
        <v>63</v>
      </c>
      <c r="J327" s="168">
        <f t="shared" si="1999"/>
        <v>50</v>
      </c>
      <c r="K327" s="168">
        <f t="shared" si="1999"/>
        <v>15</v>
      </c>
      <c r="L327" s="168">
        <f t="shared" si="1999"/>
        <v>65</v>
      </c>
      <c r="M327" s="168">
        <f t="shared" si="1999"/>
        <v>17</v>
      </c>
      <c r="N327" s="168">
        <f t="shared" si="1999"/>
        <v>9</v>
      </c>
      <c r="O327" s="168">
        <f t="shared" si="1999"/>
        <v>26</v>
      </c>
      <c r="P327" s="168">
        <f t="shared" si="1999"/>
        <v>116</v>
      </c>
      <c r="Q327" s="168">
        <f t="shared" si="1999"/>
        <v>85</v>
      </c>
      <c r="R327" s="168">
        <f t="shared" si="1999"/>
        <v>201</v>
      </c>
      <c r="S327" s="502">
        <f t="shared" si="1999"/>
        <v>48</v>
      </c>
      <c r="T327" s="168">
        <f t="shared" si="1999"/>
        <v>9</v>
      </c>
      <c r="U327" s="168">
        <f t="shared" si="1999"/>
        <v>12</v>
      </c>
      <c r="V327" s="168">
        <f t="shared" si="1999"/>
        <v>21</v>
      </c>
      <c r="W327" s="168">
        <f t="shared" si="1999"/>
        <v>0</v>
      </c>
      <c r="X327" s="168">
        <f t="shared" si="1999"/>
        <v>0</v>
      </c>
      <c r="Y327" s="168">
        <f t="shared" si="1999"/>
        <v>0</v>
      </c>
      <c r="Z327" s="168">
        <f t="shared" si="1999"/>
        <v>0</v>
      </c>
      <c r="AA327" s="168">
        <f t="shared" si="1999"/>
        <v>0</v>
      </c>
      <c r="AB327" s="168">
        <f t="shared" si="1999"/>
        <v>0</v>
      </c>
      <c r="AC327" s="168">
        <f t="shared" si="1999"/>
        <v>6</v>
      </c>
      <c r="AD327" s="168">
        <f t="shared" si="1999"/>
        <v>9</v>
      </c>
      <c r="AE327" s="168">
        <f t="shared" si="1999"/>
        <v>15</v>
      </c>
      <c r="AF327" s="502">
        <f t="shared" si="1999"/>
        <v>0</v>
      </c>
      <c r="AG327" s="168">
        <f t="shared" si="1999"/>
        <v>2</v>
      </c>
      <c r="AH327" s="168">
        <f t="shared" si="1999"/>
        <v>4</v>
      </c>
      <c r="AI327" s="168">
        <f t="shared" si="1999"/>
        <v>6</v>
      </c>
      <c r="AJ327" s="168">
        <f t="shared" si="1999"/>
        <v>0</v>
      </c>
      <c r="AK327" s="168">
        <f t="shared" si="1999"/>
        <v>2</v>
      </c>
      <c r="AL327" s="168">
        <f t="shared" si="1999"/>
        <v>2</v>
      </c>
      <c r="AM327" s="168">
        <f t="shared" si="1999"/>
        <v>0</v>
      </c>
      <c r="AN327" s="168">
        <f t="shared" si="1999"/>
        <v>2</v>
      </c>
      <c r="AO327" s="168">
        <f t="shared" si="1999"/>
        <v>2</v>
      </c>
      <c r="AP327" s="168">
        <f t="shared" si="1999"/>
        <v>2</v>
      </c>
      <c r="AQ327" s="168">
        <f t="shared" si="1999"/>
        <v>7</v>
      </c>
      <c r="AR327" s="168">
        <f t="shared" si="1999"/>
        <v>9</v>
      </c>
      <c r="AS327" s="502">
        <f t="shared" si="1999"/>
        <v>0</v>
      </c>
      <c r="AT327" s="168">
        <f t="shared" si="1999"/>
        <v>4</v>
      </c>
      <c r="AU327" s="168">
        <f t="shared" si="1999"/>
        <v>3</v>
      </c>
      <c r="AV327" s="168">
        <f t="shared" si="1999"/>
        <v>7</v>
      </c>
      <c r="AW327" s="569">
        <f t="shared" si="1999"/>
        <v>235</v>
      </c>
      <c r="AX327" s="569">
        <f t="shared" si="1999"/>
        <v>182</v>
      </c>
      <c r="AY327" s="569">
        <f t="shared" si="1999"/>
        <v>417</v>
      </c>
      <c r="AZ327" s="168">
        <f t="shared" si="1999"/>
        <v>2</v>
      </c>
      <c r="BA327" s="168">
        <f t="shared" si="1999"/>
        <v>7</v>
      </c>
      <c r="BB327" s="168">
        <f t="shared" si="1999"/>
        <v>9</v>
      </c>
      <c r="BC327" s="168">
        <f t="shared" si="1999"/>
        <v>3</v>
      </c>
      <c r="BD327" s="168">
        <f t="shared" si="1999"/>
        <v>4</v>
      </c>
      <c r="BE327" s="168">
        <f t="shared" si="1999"/>
        <v>7</v>
      </c>
      <c r="BF327" s="523"/>
      <c r="BG327" s="605">
        <f>SUM(F327,S327,AF327,AS327)</f>
        <v>356</v>
      </c>
      <c r="BH327" s="533">
        <f>SUM(G327,T327,AG327)</f>
        <v>40</v>
      </c>
      <c r="BI327" s="533">
        <f t="shared" si="1975"/>
        <v>50</v>
      </c>
      <c r="BJ327" s="533">
        <f t="shared" si="1976"/>
        <v>90</v>
      </c>
      <c r="BK327" s="533">
        <f t="shared" si="1977"/>
        <v>50</v>
      </c>
      <c r="BL327" s="533">
        <f t="shared" si="1978"/>
        <v>17</v>
      </c>
      <c r="BM327" s="533">
        <f t="shared" si="1979"/>
        <v>67</v>
      </c>
      <c r="BN327" s="533">
        <f>SUM(M327,Z327,AM327)</f>
        <v>17</v>
      </c>
      <c r="BO327" s="533">
        <f t="shared" si="1980"/>
        <v>11</v>
      </c>
      <c r="BP327" s="533">
        <f t="shared" si="1981"/>
        <v>28</v>
      </c>
      <c r="BQ327" s="533">
        <f t="shared" si="1982"/>
        <v>124</v>
      </c>
      <c r="BR327" s="533">
        <f t="shared" si="1983"/>
        <v>101</v>
      </c>
      <c r="BS327" s="533">
        <f t="shared" si="1984"/>
        <v>225</v>
      </c>
      <c r="BT327" s="533">
        <f>AT327</f>
        <v>4</v>
      </c>
      <c r="BU327" s="533">
        <f t="shared" si="1985"/>
        <v>3</v>
      </c>
      <c r="BV327" s="533">
        <f t="shared" si="1986"/>
        <v>7</v>
      </c>
      <c r="BW327" s="536">
        <f>SUM(BH327,BK327,BN327,BQ327,BT327)</f>
        <v>235</v>
      </c>
      <c r="BX327" s="536">
        <f t="shared" si="1987"/>
        <v>182</v>
      </c>
      <c r="BY327" s="536">
        <f t="shared" si="1988"/>
        <v>417</v>
      </c>
      <c r="BZ327" t="s">
        <v>74</v>
      </c>
      <c r="CA327" s="544">
        <f>AZ327</f>
        <v>2</v>
      </c>
      <c r="CB327" s="544">
        <f t="shared" si="1989"/>
        <v>7</v>
      </c>
      <c r="CC327" s="544">
        <f t="shared" si="1990"/>
        <v>9</v>
      </c>
      <c r="CD327" s="544">
        <f>BC327</f>
        <v>3</v>
      </c>
      <c r="CE327" s="544">
        <f t="shared" si="1991"/>
        <v>4</v>
      </c>
      <c r="CF327" s="544">
        <f t="shared" si="1992"/>
        <v>7</v>
      </c>
    </row>
    <row r="328" spans="1:84">
      <c r="A328" s="149"/>
      <c r="B328" s="151"/>
      <c r="C328" s="151"/>
      <c r="D328" s="151"/>
      <c r="E328" s="375"/>
      <c r="F328" s="592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502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502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502"/>
      <c r="AT328" s="168"/>
      <c r="AU328" s="168"/>
      <c r="AV328" s="168"/>
      <c r="AW328" s="569"/>
      <c r="AX328" s="569"/>
      <c r="AY328" s="569"/>
      <c r="AZ328" s="159"/>
      <c r="BA328" s="159"/>
      <c r="BB328" s="159"/>
      <c r="BC328" s="168"/>
      <c r="BD328" s="168"/>
      <c r="BE328" s="168"/>
      <c r="BF328" s="523"/>
      <c r="BI328" s="537"/>
    </row>
    <row r="329" spans="1:84" ht="15.75">
      <c r="A329" s="149"/>
      <c r="B329" s="293" t="s">
        <v>109</v>
      </c>
      <c r="C329" s="151"/>
      <c r="D329" s="151"/>
      <c r="E329" s="288"/>
      <c r="F329" s="592"/>
      <c r="G329" s="159" t="s">
        <v>74</v>
      </c>
      <c r="H329" s="159"/>
      <c r="I329" s="275"/>
      <c r="J329" s="159"/>
      <c r="K329" s="159"/>
      <c r="L329" s="275"/>
      <c r="M329" s="159"/>
      <c r="N329" s="159"/>
      <c r="O329" s="275"/>
      <c r="P329" s="159"/>
      <c r="Q329" s="159"/>
      <c r="R329" s="275"/>
      <c r="S329" s="500"/>
      <c r="T329" s="275"/>
      <c r="U329" s="275"/>
      <c r="V329" s="275"/>
      <c r="W329" s="275"/>
      <c r="X329" s="275"/>
      <c r="Y329" s="275"/>
      <c r="Z329" s="275"/>
      <c r="AA329" s="275"/>
      <c r="AB329" s="275"/>
      <c r="AC329" s="275"/>
      <c r="AD329" s="275"/>
      <c r="AE329" s="275"/>
      <c r="AF329" s="500"/>
      <c r="AG329" s="275"/>
      <c r="AH329" s="275"/>
      <c r="AI329" s="275"/>
      <c r="AJ329" s="275"/>
      <c r="AK329" s="275"/>
      <c r="AL329" s="275"/>
      <c r="AM329" s="275"/>
      <c r="AN329" s="275"/>
      <c r="AO329" s="275"/>
      <c r="AP329" s="275"/>
      <c r="AQ329" s="275"/>
      <c r="AR329" s="275"/>
      <c r="AS329" s="500"/>
      <c r="AT329" s="275"/>
      <c r="AU329" s="275"/>
      <c r="AV329" s="275"/>
      <c r="AW329" s="567"/>
      <c r="AX329" s="567"/>
      <c r="AY329" s="567"/>
      <c r="AZ329" s="159"/>
      <c r="BA329" s="159"/>
      <c r="BB329" s="159"/>
      <c r="BC329" s="275"/>
      <c r="BD329" s="275"/>
      <c r="BE329" s="275"/>
      <c r="BF329" s="521"/>
    </row>
    <row r="330" spans="1:84" ht="18.75" customHeight="1">
      <c r="A330" s="149"/>
      <c r="B330" s="151"/>
      <c r="C330" s="151"/>
      <c r="D330" s="151"/>
      <c r="E330" s="377" t="s">
        <v>76</v>
      </c>
      <c r="F330" s="592"/>
      <c r="G330" s="159"/>
      <c r="H330" s="159"/>
      <c r="I330" s="275"/>
      <c r="J330" s="159"/>
      <c r="K330" s="159"/>
      <c r="L330" s="275"/>
      <c r="M330" s="159"/>
      <c r="N330" s="159"/>
      <c r="O330" s="275"/>
      <c r="P330" s="159"/>
      <c r="Q330" s="159"/>
      <c r="R330" s="275"/>
      <c r="S330" s="500"/>
      <c r="T330" s="275"/>
      <c r="U330" s="275"/>
      <c r="V330" s="275"/>
      <c r="W330" s="275"/>
      <c r="X330" s="275"/>
      <c r="Y330" s="275"/>
      <c r="Z330" s="275"/>
      <c r="AA330" s="275"/>
      <c r="AB330" s="275"/>
      <c r="AC330" s="275"/>
      <c r="AD330" s="275"/>
      <c r="AE330" s="275"/>
      <c r="AF330" s="500"/>
      <c r="AG330" s="275"/>
      <c r="AH330" s="275"/>
      <c r="AI330" s="275"/>
      <c r="AJ330" s="275"/>
      <c r="AK330" s="275"/>
      <c r="AL330" s="275"/>
      <c r="AM330" s="275"/>
      <c r="AN330" s="275"/>
      <c r="AO330" s="275"/>
      <c r="AP330" s="275"/>
      <c r="AQ330" s="275"/>
      <c r="AR330" s="275"/>
      <c r="AS330" s="500"/>
      <c r="AT330" s="275"/>
      <c r="AU330" s="275"/>
      <c r="AV330" s="275"/>
      <c r="AW330" s="567"/>
      <c r="AX330" s="567"/>
      <c r="AY330" s="567"/>
      <c r="AZ330" s="159"/>
      <c r="BA330" s="159"/>
      <c r="BB330" s="159"/>
      <c r="BC330" s="275"/>
      <c r="BD330" s="275"/>
      <c r="BE330" s="275"/>
      <c r="BF330" s="521"/>
    </row>
    <row r="331" spans="1:84">
      <c r="A331" s="149" t="s">
        <v>95</v>
      </c>
      <c r="B331" s="151" t="s">
        <v>717</v>
      </c>
      <c r="C331" s="151"/>
      <c r="D331" s="151"/>
      <c r="E331" s="288" t="s">
        <v>77</v>
      </c>
      <c r="F331" s="591">
        <f>77+154</f>
        <v>231</v>
      </c>
      <c r="G331" s="159"/>
      <c r="H331" s="159">
        <v>94</v>
      </c>
      <c r="I331" s="275">
        <f>SUM(G331:H331)</f>
        <v>94</v>
      </c>
      <c r="J331" s="159"/>
      <c r="K331" s="159">
        <v>27</v>
      </c>
      <c r="L331" s="275">
        <f>SUM(J331:K331)</f>
        <v>27</v>
      </c>
      <c r="M331" s="159"/>
      <c r="N331" s="159">
        <v>10</v>
      </c>
      <c r="O331" s="275">
        <f>SUM(M331:N331)</f>
        <v>10</v>
      </c>
      <c r="P331" s="159"/>
      <c r="Q331" s="159">
        <v>78</v>
      </c>
      <c r="R331" s="275">
        <f>SUM(P331:Q331)</f>
        <v>78</v>
      </c>
      <c r="S331" s="500"/>
      <c r="T331" s="275"/>
      <c r="U331" s="275">
        <v>31</v>
      </c>
      <c r="V331" s="275">
        <f>SUM(T331:U331)</f>
        <v>31</v>
      </c>
      <c r="W331" s="275"/>
      <c r="X331" s="275"/>
      <c r="Y331" s="275">
        <f>SUM(W331:X331)</f>
        <v>0</v>
      </c>
      <c r="Z331" s="275"/>
      <c r="AA331" s="275"/>
      <c r="AB331" s="275">
        <f>SUM(Z331:AA331)</f>
        <v>0</v>
      </c>
      <c r="AC331" s="275"/>
      <c r="AD331" s="275">
        <v>4</v>
      </c>
      <c r="AE331" s="275">
        <f>SUM(AC331:AD331)</f>
        <v>4</v>
      </c>
      <c r="AF331" s="500"/>
      <c r="AG331" s="275"/>
      <c r="AH331" s="275">
        <v>12</v>
      </c>
      <c r="AI331" s="275">
        <f>SUM(AG331:AH331)</f>
        <v>12</v>
      </c>
      <c r="AJ331" s="275"/>
      <c r="AK331" s="275">
        <v>4</v>
      </c>
      <c r="AL331" s="275">
        <f>SUM(AJ331:AK331)</f>
        <v>4</v>
      </c>
      <c r="AM331" s="275"/>
      <c r="AN331" s="275">
        <v>3</v>
      </c>
      <c r="AO331" s="275">
        <f>SUM(AM331:AN331)</f>
        <v>3</v>
      </c>
      <c r="AP331" s="275"/>
      <c r="AQ331" s="275">
        <v>8</v>
      </c>
      <c r="AR331" s="275">
        <f>SUM(AP331:AQ331)</f>
        <v>8</v>
      </c>
      <c r="AS331" s="500"/>
      <c r="AT331" s="275"/>
      <c r="AU331" s="275"/>
      <c r="AV331" s="277">
        <f>SUM(AT331:AU331)</f>
        <v>0</v>
      </c>
      <c r="AW331" s="567">
        <f t="shared" ref="AW331:AW333" si="2000">SUM(G331,J331,M331,P331,T331,W331,Z331,AC331,AG331,AJ331,AM331,AP331,AT331)</f>
        <v>0</v>
      </c>
      <c r="AX331" s="567">
        <f t="shared" ref="AX331:AX333" si="2001">SUM(H331,K331,N331,Q331,U331,X331,AA331,AD331,AH331,AK331,AN331,AQ331,AU331)</f>
        <v>271</v>
      </c>
      <c r="AY331" s="567">
        <f t="shared" ref="AY331:AY333" si="2002">SUM(I331,L331,O331,R331,V331,Y331,AB331,AE331,AI331,AL331,AO331,AR331,AV331)</f>
        <v>271</v>
      </c>
      <c r="AZ331" s="159"/>
      <c r="BA331" s="159">
        <v>7</v>
      </c>
      <c r="BB331" s="275">
        <f>SUM(AZ331:BA331)</f>
        <v>7</v>
      </c>
      <c r="BC331" s="275"/>
      <c r="BD331" s="275">
        <v>2</v>
      </c>
      <c r="BE331" s="275">
        <f>SUM(BC331:BD331)</f>
        <v>2</v>
      </c>
      <c r="BF331" s="521"/>
      <c r="BG331" s="605">
        <f>SUM(F331,S331,AF331,AS331)</f>
        <v>231</v>
      </c>
      <c r="BH331" s="533">
        <f>SUM(G331,T331,AG331)</f>
        <v>0</v>
      </c>
      <c r="BI331" s="533">
        <f t="shared" ref="BI331:BI334" si="2003">SUM(H331,U331,AH331)</f>
        <v>137</v>
      </c>
      <c r="BJ331" s="533">
        <f t="shared" ref="BJ331:BJ334" si="2004">SUM(I331,V331,AI331)</f>
        <v>137</v>
      </c>
      <c r="BK331" s="533">
        <f t="shared" ref="BK331:BK334" si="2005">SUM(J331,W331,AJ331)</f>
        <v>0</v>
      </c>
      <c r="BL331" s="533">
        <f t="shared" ref="BL331:BL334" si="2006">SUM(K331,X331,AK331)</f>
        <v>31</v>
      </c>
      <c r="BM331" s="533">
        <f t="shared" ref="BM331:BM334" si="2007">SUM(L331,Y331,AL331)</f>
        <v>31</v>
      </c>
      <c r="BN331" s="533">
        <f>SUM(M331,Z331,AM331)</f>
        <v>0</v>
      </c>
      <c r="BO331" s="533">
        <f t="shared" ref="BO331:BO334" si="2008">SUM(N331,AA331,AN331)</f>
        <v>13</v>
      </c>
      <c r="BP331" s="533">
        <f t="shared" ref="BP331:BP334" si="2009">SUM(O331,AB331,AO331)</f>
        <v>13</v>
      </c>
      <c r="BQ331" s="533">
        <f t="shared" ref="BQ331:BQ334" si="2010">SUM(P331,AC331,AP331)</f>
        <v>0</v>
      </c>
      <c r="BR331" s="533">
        <f t="shared" ref="BR331:BR334" si="2011">SUM(Q331,AD331,AQ331)</f>
        <v>90</v>
      </c>
      <c r="BS331" s="533">
        <f t="shared" ref="BS331:BS334" si="2012">SUM(R331,AE331,AR331)</f>
        <v>90</v>
      </c>
      <c r="BT331" s="533">
        <f>AT331</f>
        <v>0</v>
      </c>
      <c r="BU331" s="533">
        <f t="shared" ref="BU331:BU334" si="2013">AU331</f>
        <v>0</v>
      </c>
      <c r="BV331" s="533">
        <f t="shared" ref="BV331:BV334" si="2014">AV331</f>
        <v>0</v>
      </c>
      <c r="BW331" s="536">
        <f>SUM(BH331,BK331,BN331,BQ331,BT331)</f>
        <v>0</v>
      </c>
      <c r="BX331" s="536">
        <f t="shared" ref="BX331:BX334" si="2015">SUM(BI331,BL331,BO331,BR331,BU331)</f>
        <v>271</v>
      </c>
      <c r="BY331" s="536">
        <f t="shared" ref="BY331:BY334" si="2016">SUM(BJ331,BM331,BP331,BS331,BV331)</f>
        <v>271</v>
      </c>
      <c r="BZ331" t="s">
        <v>74</v>
      </c>
      <c r="CA331" s="544">
        <f>AZ331</f>
        <v>0</v>
      </c>
      <c r="CB331" s="544">
        <f t="shared" ref="CB331:CB334" si="2017">BA331</f>
        <v>7</v>
      </c>
      <c r="CC331" s="544">
        <f t="shared" ref="CC331:CC334" si="2018">BB331</f>
        <v>7</v>
      </c>
      <c r="CD331" s="544">
        <f>BC331</f>
        <v>0</v>
      </c>
      <c r="CE331" s="544">
        <f t="shared" ref="CE331:CE334" si="2019">BD331</f>
        <v>2</v>
      </c>
      <c r="CF331" s="544">
        <f t="shared" ref="CF331:CF334" si="2020">BE331</f>
        <v>2</v>
      </c>
    </row>
    <row r="332" spans="1:84">
      <c r="A332" s="149"/>
      <c r="B332" s="151"/>
      <c r="C332" s="151"/>
      <c r="D332" s="151"/>
      <c r="E332" s="288" t="s">
        <v>78</v>
      </c>
      <c r="F332" s="591">
        <v>231</v>
      </c>
      <c r="G332" s="159"/>
      <c r="H332" s="159">
        <v>97</v>
      </c>
      <c r="I332" s="275">
        <f>SUM(G332:H332)</f>
        <v>97</v>
      </c>
      <c r="J332" s="159"/>
      <c r="K332" s="159">
        <v>27</v>
      </c>
      <c r="L332" s="275">
        <f>SUM(J332:K332)</f>
        <v>27</v>
      </c>
      <c r="M332" s="159"/>
      <c r="N332" s="159">
        <v>10</v>
      </c>
      <c r="O332" s="275">
        <f>SUM(M332:N332)</f>
        <v>10</v>
      </c>
      <c r="P332" s="159"/>
      <c r="Q332" s="159">
        <v>79</v>
      </c>
      <c r="R332" s="275">
        <f>SUM(P332:Q332)</f>
        <v>79</v>
      </c>
      <c r="S332" s="500"/>
      <c r="T332" s="275"/>
      <c r="U332" s="275">
        <v>31</v>
      </c>
      <c r="V332" s="275">
        <f>SUM(T332:U332)</f>
        <v>31</v>
      </c>
      <c r="W332" s="275"/>
      <c r="X332" s="275"/>
      <c r="Y332" s="275">
        <f>SUM(W332:X332)</f>
        <v>0</v>
      </c>
      <c r="Z332" s="275"/>
      <c r="AA332" s="275"/>
      <c r="AB332" s="275">
        <f>SUM(Z332:AA332)</f>
        <v>0</v>
      </c>
      <c r="AC332" s="275"/>
      <c r="AD332" s="275">
        <v>4</v>
      </c>
      <c r="AE332" s="275">
        <f>SUM(AC332:AD332)</f>
        <v>4</v>
      </c>
      <c r="AF332" s="500"/>
      <c r="AG332" s="275"/>
      <c r="AH332" s="275">
        <v>9</v>
      </c>
      <c r="AI332" s="275">
        <f>SUM(AG332:AH332)</f>
        <v>9</v>
      </c>
      <c r="AJ332" s="275"/>
      <c r="AK332" s="275">
        <v>5</v>
      </c>
      <c r="AL332" s="275">
        <f>SUM(AJ332:AK332)</f>
        <v>5</v>
      </c>
      <c r="AM332" s="275"/>
      <c r="AN332" s="275">
        <v>3</v>
      </c>
      <c r="AO332" s="275">
        <f>SUM(AM332:AN332)</f>
        <v>3</v>
      </c>
      <c r="AP332" s="275"/>
      <c r="AQ332" s="275">
        <v>7</v>
      </c>
      <c r="AR332" s="275">
        <f>SUM(AP332:AQ332)</f>
        <v>7</v>
      </c>
      <c r="AS332" s="500"/>
      <c r="AT332" s="275"/>
      <c r="AU332" s="275">
        <v>3</v>
      </c>
      <c r="AV332" s="277">
        <f>SUM(AT332:AU332)</f>
        <v>3</v>
      </c>
      <c r="AW332" s="567">
        <f t="shared" si="2000"/>
        <v>0</v>
      </c>
      <c r="AX332" s="567">
        <f t="shared" si="2001"/>
        <v>275</v>
      </c>
      <c r="AY332" s="567">
        <f t="shared" si="2002"/>
        <v>275</v>
      </c>
      <c r="AZ332" s="159"/>
      <c r="BA332" s="159">
        <v>10</v>
      </c>
      <c r="BB332" s="275">
        <f>SUM(AZ332:BA332)</f>
        <v>10</v>
      </c>
      <c r="BC332" s="275"/>
      <c r="BD332" s="275">
        <v>4</v>
      </c>
      <c r="BE332" s="275">
        <f>SUM(BC332:BD332)</f>
        <v>4</v>
      </c>
      <c r="BF332" s="521"/>
      <c r="BG332" s="605">
        <f>SUM(F332,S332,AF332,AS332)</f>
        <v>231</v>
      </c>
      <c r="BH332" s="533">
        <f>SUM(G332,T332,AG332)</f>
        <v>0</v>
      </c>
      <c r="BI332" s="533">
        <f t="shared" si="2003"/>
        <v>137</v>
      </c>
      <c r="BJ332" s="533">
        <f t="shared" si="2004"/>
        <v>137</v>
      </c>
      <c r="BK332" s="533">
        <f t="shared" si="2005"/>
        <v>0</v>
      </c>
      <c r="BL332" s="533">
        <f t="shared" si="2006"/>
        <v>32</v>
      </c>
      <c r="BM332" s="533">
        <f t="shared" si="2007"/>
        <v>32</v>
      </c>
      <c r="BN332" s="533">
        <f>SUM(M332,Z332,AM332)</f>
        <v>0</v>
      </c>
      <c r="BO332" s="533">
        <f t="shared" si="2008"/>
        <v>13</v>
      </c>
      <c r="BP332" s="533">
        <f t="shared" si="2009"/>
        <v>13</v>
      </c>
      <c r="BQ332" s="533">
        <f t="shared" si="2010"/>
        <v>0</v>
      </c>
      <c r="BR332" s="533">
        <f t="shared" si="2011"/>
        <v>90</v>
      </c>
      <c r="BS332" s="533">
        <f t="shared" si="2012"/>
        <v>90</v>
      </c>
      <c r="BT332" s="533">
        <f>AT332</f>
        <v>0</v>
      </c>
      <c r="BU332" s="533">
        <f t="shared" si="2013"/>
        <v>3</v>
      </c>
      <c r="BV332" s="533">
        <f t="shared" si="2014"/>
        <v>3</v>
      </c>
      <c r="BW332" s="536">
        <f>SUM(BH332,BK332,BN332,BQ332,BT332)</f>
        <v>0</v>
      </c>
      <c r="BX332" s="536">
        <f t="shared" si="2015"/>
        <v>275</v>
      </c>
      <c r="BY332" s="536">
        <f t="shared" si="2016"/>
        <v>275</v>
      </c>
      <c r="BZ332" t="s">
        <v>74</v>
      </c>
      <c r="CA332" s="544">
        <f>AZ332</f>
        <v>0</v>
      </c>
      <c r="CB332" s="544">
        <f t="shared" si="2017"/>
        <v>10</v>
      </c>
      <c r="CC332" s="544">
        <f t="shared" si="2018"/>
        <v>10</v>
      </c>
      <c r="CD332" s="544">
        <f>BC332</f>
        <v>0</v>
      </c>
      <c r="CE332" s="544">
        <f t="shared" si="2019"/>
        <v>4</v>
      </c>
      <c r="CF332" s="544">
        <f t="shared" si="2020"/>
        <v>4</v>
      </c>
    </row>
    <row r="333" spans="1:84">
      <c r="A333" s="149"/>
      <c r="B333" s="151"/>
      <c r="C333" s="151"/>
      <c r="D333" s="151"/>
      <c r="E333" s="288" t="s">
        <v>79</v>
      </c>
      <c r="F333" s="591">
        <v>231</v>
      </c>
      <c r="G333" s="159"/>
      <c r="H333" s="159">
        <v>114</v>
      </c>
      <c r="I333" s="275">
        <f>SUM(G333:H333)</f>
        <v>114</v>
      </c>
      <c r="J333" s="159"/>
      <c r="K333" s="159">
        <v>28</v>
      </c>
      <c r="L333" s="275">
        <f>SUM(J333:K333)</f>
        <v>28</v>
      </c>
      <c r="M333" s="159"/>
      <c r="N333" s="159">
        <v>10</v>
      </c>
      <c r="O333" s="275">
        <f>SUM(M333:N333)</f>
        <v>10</v>
      </c>
      <c r="P333" s="159"/>
      <c r="Q333" s="159">
        <v>51</v>
      </c>
      <c r="R333" s="275">
        <f>SUM(P333:Q333)</f>
        <v>51</v>
      </c>
      <c r="S333" s="500"/>
      <c r="T333" s="275"/>
      <c r="U333" s="275">
        <v>16</v>
      </c>
      <c r="V333" s="275">
        <f>SUM(T333:U333)</f>
        <v>16</v>
      </c>
      <c r="W333" s="275"/>
      <c r="X333" s="275">
        <v>4</v>
      </c>
      <c r="Y333" s="275">
        <f>SUM(W333:X333)</f>
        <v>4</v>
      </c>
      <c r="Z333" s="275"/>
      <c r="AA333" s="275">
        <v>1</v>
      </c>
      <c r="AB333" s="275">
        <f>SUM(Z333:AA333)</f>
        <v>1</v>
      </c>
      <c r="AC333" s="275"/>
      <c r="AD333" s="275">
        <v>3</v>
      </c>
      <c r="AE333" s="275">
        <f>SUM(AC333:AD333)</f>
        <v>3</v>
      </c>
      <c r="AF333" s="500"/>
      <c r="AG333" s="275"/>
      <c r="AH333" s="275">
        <v>18</v>
      </c>
      <c r="AI333" s="275">
        <f>SUM(AG333:AH333)</f>
        <v>18</v>
      </c>
      <c r="AJ333" s="275"/>
      <c r="AK333" s="275">
        <v>5</v>
      </c>
      <c r="AL333" s="275">
        <f>SUM(AJ333:AK333)</f>
        <v>5</v>
      </c>
      <c r="AM333" s="275"/>
      <c r="AN333" s="275">
        <v>4</v>
      </c>
      <c r="AO333" s="275">
        <f>SUM(AM333:AN333)</f>
        <v>4</v>
      </c>
      <c r="AP333" s="275"/>
      <c r="AQ333" s="275">
        <v>9</v>
      </c>
      <c r="AR333" s="275">
        <f>SUM(AP333:AQ333)</f>
        <v>9</v>
      </c>
      <c r="AS333" s="500"/>
      <c r="AT333" s="275"/>
      <c r="AU333" s="275">
        <v>2</v>
      </c>
      <c r="AV333" s="277">
        <f>SUM(AT333:AU333)</f>
        <v>2</v>
      </c>
      <c r="AW333" s="567">
        <f t="shared" si="2000"/>
        <v>0</v>
      </c>
      <c r="AX333" s="567">
        <f t="shared" si="2001"/>
        <v>265</v>
      </c>
      <c r="AY333" s="567">
        <f t="shared" si="2002"/>
        <v>265</v>
      </c>
      <c r="AZ333" s="159"/>
      <c r="BA333" s="159">
        <v>6</v>
      </c>
      <c r="BB333" s="275">
        <f>SUM(AZ333:BA333)</f>
        <v>6</v>
      </c>
      <c r="BC333" s="275"/>
      <c r="BD333" s="275">
        <v>3</v>
      </c>
      <c r="BE333" s="275">
        <f>SUM(BC333:BD333)</f>
        <v>3</v>
      </c>
      <c r="BF333" s="521"/>
      <c r="BG333" s="605">
        <f>SUM(F333,S333,AF333,AS333)</f>
        <v>231</v>
      </c>
      <c r="BH333" s="533">
        <f>SUM(G333,T333,AG333)</f>
        <v>0</v>
      </c>
      <c r="BI333" s="533">
        <f t="shared" si="2003"/>
        <v>148</v>
      </c>
      <c r="BJ333" s="533">
        <f t="shared" si="2004"/>
        <v>148</v>
      </c>
      <c r="BK333" s="533">
        <f t="shared" si="2005"/>
        <v>0</v>
      </c>
      <c r="BL333" s="533">
        <f t="shared" si="2006"/>
        <v>37</v>
      </c>
      <c r="BM333" s="533">
        <f t="shared" si="2007"/>
        <v>37</v>
      </c>
      <c r="BN333" s="533">
        <f>SUM(M333,Z333,AM333)</f>
        <v>0</v>
      </c>
      <c r="BO333" s="533">
        <f t="shared" si="2008"/>
        <v>15</v>
      </c>
      <c r="BP333" s="533">
        <f t="shared" si="2009"/>
        <v>15</v>
      </c>
      <c r="BQ333" s="533">
        <f t="shared" si="2010"/>
        <v>0</v>
      </c>
      <c r="BR333" s="533">
        <f t="shared" si="2011"/>
        <v>63</v>
      </c>
      <c r="BS333" s="533">
        <f t="shared" si="2012"/>
        <v>63</v>
      </c>
      <c r="BT333" s="533">
        <f>AT333</f>
        <v>0</v>
      </c>
      <c r="BU333" s="533">
        <f t="shared" si="2013"/>
        <v>2</v>
      </c>
      <c r="BV333" s="533">
        <f t="shared" si="2014"/>
        <v>2</v>
      </c>
      <c r="BW333" s="536">
        <f>SUM(BH333,BK333,BN333,BQ333,BT333)</f>
        <v>0</v>
      </c>
      <c r="BX333" s="536">
        <f t="shared" si="2015"/>
        <v>265</v>
      </c>
      <c r="BY333" s="536">
        <f t="shared" si="2016"/>
        <v>265</v>
      </c>
      <c r="BZ333" t="s">
        <v>74</v>
      </c>
      <c r="CA333" s="544">
        <f>AZ333</f>
        <v>0</v>
      </c>
      <c r="CB333" s="544">
        <f t="shared" si="2017"/>
        <v>6</v>
      </c>
      <c r="CC333" s="544">
        <f t="shared" si="2018"/>
        <v>6</v>
      </c>
      <c r="CD333" s="544">
        <f>BC333</f>
        <v>0</v>
      </c>
      <c r="CE333" s="544">
        <f t="shared" si="2019"/>
        <v>3</v>
      </c>
      <c r="CF333" s="544">
        <f t="shared" si="2020"/>
        <v>3</v>
      </c>
    </row>
    <row r="334" spans="1:84">
      <c r="A334" s="149"/>
      <c r="B334" s="151"/>
      <c r="C334" s="151"/>
      <c r="D334" s="151"/>
      <c r="E334" s="375" t="s">
        <v>85</v>
      </c>
      <c r="F334" s="592">
        <f>SUM(F331:F333)</f>
        <v>693</v>
      </c>
      <c r="G334" s="168">
        <f>SUM(G331:G333)</f>
        <v>0</v>
      </c>
      <c r="H334" s="168">
        <f t="shared" ref="H334" si="2021">SUM(H331:H333)</f>
        <v>305</v>
      </c>
      <c r="I334" s="168">
        <f t="shared" ref="I334" si="2022">SUM(I331:I333)</f>
        <v>305</v>
      </c>
      <c r="J334" s="168">
        <f t="shared" ref="J334" si="2023">SUM(J331:J333)</f>
        <v>0</v>
      </c>
      <c r="K334" s="168">
        <f t="shared" ref="K334" si="2024">SUM(K331:K333)</f>
        <v>82</v>
      </c>
      <c r="L334" s="168">
        <f t="shared" ref="L334" si="2025">SUM(L331:L333)</f>
        <v>82</v>
      </c>
      <c r="M334" s="168">
        <f t="shared" ref="M334" si="2026">SUM(M331:M333)</f>
        <v>0</v>
      </c>
      <c r="N334" s="168">
        <f t="shared" ref="N334" si="2027">SUM(N331:N333)</f>
        <v>30</v>
      </c>
      <c r="O334" s="168">
        <f t="shared" ref="O334" si="2028">SUM(O331:O333)</f>
        <v>30</v>
      </c>
      <c r="P334" s="168">
        <f t="shared" ref="P334" si="2029">SUM(P331:P333)</f>
        <v>0</v>
      </c>
      <c r="Q334" s="168">
        <f t="shared" ref="Q334" si="2030">SUM(Q331:Q333)</f>
        <v>208</v>
      </c>
      <c r="R334" s="168">
        <f t="shared" ref="R334" si="2031">SUM(R331:R333)</f>
        <v>208</v>
      </c>
      <c r="S334" s="502">
        <f t="shared" ref="S334" si="2032">SUM(S331:S333)</f>
        <v>0</v>
      </c>
      <c r="T334" s="168">
        <f t="shared" ref="T334" si="2033">SUM(T331:T333)</f>
        <v>0</v>
      </c>
      <c r="U334" s="168">
        <f t="shared" ref="U334" si="2034">SUM(U331:U333)</f>
        <v>78</v>
      </c>
      <c r="V334" s="168">
        <f t="shared" ref="V334" si="2035">SUM(V331:V333)</f>
        <v>78</v>
      </c>
      <c r="W334" s="168">
        <f t="shared" ref="W334" si="2036">SUM(W331:W333)</f>
        <v>0</v>
      </c>
      <c r="X334" s="168">
        <f t="shared" ref="X334" si="2037">SUM(X331:X333)</f>
        <v>4</v>
      </c>
      <c r="Y334" s="168">
        <f t="shared" ref="Y334" si="2038">SUM(Y331:Y333)</f>
        <v>4</v>
      </c>
      <c r="Z334" s="168">
        <f t="shared" ref="Z334" si="2039">SUM(Z331:Z333)</f>
        <v>0</v>
      </c>
      <c r="AA334" s="168">
        <f t="shared" ref="AA334" si="2040">SUM(AA331:AA333)</f>
        <v>1</v>
      </c>
      <c r="AB334" s="168">
        <f t="shared" ref="AB334" si="2041">SUM(AB331:AB333)</f>
        <v>1</v>
      </c>
      <c r="AC334" s="168">
        <f t="shared" ref="AC334" si="2042">SUM(AC331:AC333)</f>
        <v>0</v>
      </c>
      <c r="AD334" s="168">
        <f t="shared" ref="AD334" si="2043">SUM(AD331:AD333)</f>
        <v>11</v>
      </c>
      <c r="AE334" s="168">
        <f t="shared" ref="AE334" si="2044">SUM(AE331:AE333)</f>
        <v>11</v>
      </c>
      <c r="AF334" s="502">
        <f t="shared" ref="AF334" si="2045">SUM(AF331:AF333)</f>
        <v>0</v>
      </c>
      <c r="AG334" s="168">
        <f t="shared" ref="AG334" si="2046">SUM(AG331:AG333)</f>
        <v>0</v>
      </c>
      <c r="AH334" s="168">
        <f t="shared" ref="AH334" si="2047">SUM(AH331:AH333)</f>
        <v>39</v>
      </c>
      <c r="AI334" s="168">
        <f t="shared" ref="AI334" si="2048">SUM(AI331:AI333)</f>
        <v>39</v>
      </c>
      <c r="AJ334" s="168">
        <f t="shared" ref="AJ334" si="2049">SUM(AJ331:AJ333)</f>
        <v>0</v>
      </c>
      <c r="AK334" s="168">
        <f t="shared" ref="AK334" si="2050">SUM(AK331:AK333)</f>
        <v>14</v>
      </c>
      <c r="AL334" s="168">
        <f t="shared" ref="AL334" si="2051">SUM(AL331:AL333)</f>
        <v>14</v>
      </c>
      <c r="AM334" s="168">
        <f t="shared" ref="AM334" si="2052">SUM(AM331:AM333)</f>
        <v>0</v>
      </c>
      <c r="AN334" s="168">
        <f t="shared" ref="AN334" si="2053">SUM(AN331:AN333)</f>
        <v>10</v>
      </c>
      <c r="AO334" s="168">
        <f t="shared" ref="AO334" si="2054">SUM(AO331:AO333)</f>
        <v>10</v>
      </c>
      <c r="AP334" s="168">
        <f t="shared" ref="AP334" si="2055">SUM(AP331:AP333)</f>
        <v>0</v>
      </c>
      <c r="AQ334" s="168">
        <f t="shared" ref="AQ334" si="2056">SUM(AQ331:AQ333)</f>
        <v>24</v>
      </c>
      <c r="AR334" s="168">
        <f t="shared" ref="AR334" si="2057">SUM(AR331:AR333)</f>
        <v>24</v>
      </c>
      <c r="AS334" s="502">
        <f t="shared" ref="AS334" si="2058">SUM(AS331:AS333)</f>
        <v>0</v>
      </c>
      <c r="AT334" s="168">
        <f t="shared" ref="AT334" si="2059">SUM(AT331:AT333)</f>
        <v>0</v>
      </c>
      <c r="AU334" s="168">
        <f t="shared" ref="AU334" si="2060">SUM(AU331:AU333)</f>
        <v>5</v>
      </c>
      <c r="AV334" s="168">
        <f t="shared" ref="AV334" si="2061">SUM(AV331:AV333)</f>
        <v>5</v>
      </c>
      <c r="AW334" s="569">
        <f t="shared" ref="AW334" si="2062">SUM(AW331:AW333)</f>
        <v>0</v>
      </c>
      <c r="AX334" s="569">
        <f t="shared" ref="AX334" si="2063">SUM(AX331:AX333)</f>
        <v>811</v>
      </c>
      <c r="AY334" s="569">
        <f t="shared" ref="AY334" si="2064">SUM(AY331:AY333)</f>
        <v>811</v>
      </c>
      <c r="AZ334" s="168">
        <f t="shared" ref="AZ334" si="2065">SUM(AZ331:AZ333)</f>
        <v>0</v>
      </c>
      <c r="BA334" s="168">
        <f t="shared" ref="BA334" si="2066">SUM(BA331:BA333)</f>
        <v>23</v>
      </c>
      <c r="BB334" s="168">
        <f t="shared" ref="BB334" si="2067">SUM(BB331:BB333)</f>
        <v>23</v>
      </c>
      <c r="BC334" s="168">
        <f t="shared" ref="BC334" si="2068">SUM(BC331:BC333)</f>
        <v>0</v>
      </c>
      <c r="BD334" s="168">
        <f t="shared" ref="BD334" si="2069">SUM(BD331:BD333)</f>
        <v>9</v>
      </c>
      <c r="BE334" s="168">
        <f t="shared" ref="BE334" si="2070">SUM(BE331:BE333)</f>
        <v>9</v>
      </c>
      <c r="BF334" s="523"/>
      <c r="BG334" s="605">
        <f>SUM(F334,S334,AF334,AS334)</f>
        <v>693</v>
      </c>
      <c r="BH334" s="533">
        <f>SUM(G334,T334,AG334)</f>
        <v>0</v>
      </c>
      <c r="BI334" s="533">
        <f t="shared" si="2003"/>
        <v>422</v>
      </c>
      <c r="BJ334" s="533">
        <f t="shared" si="2004"/>
        <v>422</v>
      </c>
      <c r="BK334" s="533">
        <f t="shared" si="2005"/>
        <v>0</v>
      </c>
      <c r="BL334" s="533">
        <f t="shared" si="2006"/>
        <v>100</v>
      </c>
      <c r="BM334" s="533">
        <f t="shared" si="2007"/>
        <v>100</v>
      </c>
      <c r="BN334" s="533">
        <f>SUM(M334,Z334,AM334)</f>
        <v>0</v>
      </c>
      <c r="BO334" s="533">
        <f t="shared" si="2008"/>
        <v>41</v>
      </c>
      <c r="BP334" s="533">
        <f t="shared" si="2009"/>
        <v>41</v>
      </c>
      <c r="BQ334" s="533">
        <f t="shared" si="2010"/>
        <v>0</v>
      </c>
      <c r="BR334" s="533">
        <f t="shared" si="2011"/>
        <v>243</v>
      </c>
      <c r="BS334" s="533">
        <f t="shared" si="2012"/>
        <v>243</v>
      </c>
      <c r="BT334" s="533">
        <f>AT334</f>
        <v>0</v>
      </c>
      <c r="BU334" s="533">
        <f t="shared" si="2013"/>
        <v>5</v>
      </c>
      <c r="BV334" s="533">
        <f t="shared" si="2014"/>
        <v>5</v>
      </c>
      <c r="BW334" s="536">
        <f>SUM(BH334,BK334,BN334,BQ334,BT334)</f>
        <v>0</v>
      </c>
      <c r="BX334" s="536">
        <f t="shared" si="2015"/>
        <v>811</v>
      </c>
      <c r="BY334" s="536">
        <f t="shared" si="2016"/>
        <v>811</v>
      </c>
      <c r="BZ334" t="s">
        <v>74</v>
      </c>
      <c r="CA334" s="544">
        <f>AZ334</f>
        <v>0</v>
      </c>
      <c r="CB334" s="544">
        <f t="shared" si="2017"/>
        <v>23</v>
      </c>
      <c r="CC334" s="544">
        <f t="shared" si="2018"/>
        <v>23</v>
      </c>
      <c r="CD334" s="544">
        <f>BC334</f>
        <v>0</v>
      </c>
      <c r="CE334" s="544">
        <f t="shared" si="2019"/>
        <v>9</v>
      </c>
      <c r="CF334" s="544">
        <f t="shared" si="2020"/>
        <v>9</v>
      </c>
    </row>
    <row r="335" spans="1:84">
      <c r="A335" s="149"/>
      <c r="B335" s="151"/>
      <c r="C335" s="151"/>
      <c r="D335" s="151"/>
      <c r="E335" s="375"/>
      <c r="F335" s="592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502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502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502"/>
      <c r="AT335" s="168"/>
      <c r="AU335" s="168"/>
      <c r="AV335" s="168"/>
      <c r="AW335" s="569"/>
      <c r="AX335" s="569"/>
      <c r="AY335" s="569"/>
      <c r="AZ335" s="168"/>
      <c r="BA335" s="168"/>
      <c r="BB335" s="168"/>
      <c r="BC335" s="168"/>
      <c r="BD335" s="168"/>
      <c r="BE335" s="168"/>
      <c r="BF335" s="523"/>
    </row>
    <row r="336" spans="1:84">
      <c r="A336" s="149" t="s">
        <v>110</v>
      </c>
      <c r="B336" s="151" t="s">
        <v>512</v>
      </c>
      <c r="C336" s="151"/>
      <c r="D336" s="151"/>
      <c r="E336" s="288" t="s">
        <v>77</v>
      </c>
      <c r="F336" s="591">
        <v>230</v>
      </c>
      <c r="G336" s="159"/>
      <c r="H336" s="159">
        <v>106</v>
      </c>
      <c r="I336" s="275">
        <f>SUM(G336:H336)</f>
        <v>106</v>
      </c>
      <c r="J336" s="159"/>
      <c r="K336" s="159">
        <v>35</v>
      </c>
      <c r="L336" s="275">
        <f>SUM(J336:K336)</f>
        <v>35</v>
      </c>
      <c r="M336" s="159"/>
      <c r="N336" s="159">
        <v>17</v>
      </c>
      <c r="O336" s="275">
        <f>SUM(M336:N336)</f>
        <v>17</v>
      </c>
      <c r="P336" s="159"/>
      <c r="Q336" s="159">
        <v>60</v>
      </c>
      <c r="R336" s="275">
        <f>SUM(P336:Q336)</f>
        <v>60</v>
      </c>
      <c r="S336" s="500"/>
      <c r="T336" s="275"/>
      <c r="U336" s="275">
        <v>20</v>
      </c>
      <c r="V336" s="275">
        <f>SUM(T336:U336)</f>
        <v>20</v>
      </c>
      <c r="W336" s="275"/>
      <c r="X336" s="275"/>
      <c r="Y336" s="275">
        <f>SUM(W336:X336)</f>
        <v>0</v>
      </c>
      <c r="Z336" s="275"/>
      <c r="AA336" s="275"/>
      <c r="AB336" s="275">
        <f>SUM(Z336:AA336)</f>
        <v>0</v>
      </c>
      <c r="AC336" s="275"/>
      <c r="AD336" s="275">
        <v>3</v>
      </c>
      <c r="AE336" s="275">
        <f>SUM(AC336:AD336)</f>
        <v>3</v>
      </c>
      <c r="AF336" s="500"/>
      <c r="AG336" s="275"/>
      <c r="AH336" s="275">
        <v>2</v>
      </c>
      <c r="AI336" s="275">
        <f>SUM(AG336:AH336)</f>
        <v>2</v>
      </c>
      <c r="AJ336" s="275"/>
      <c r="AK336" s="275">
        <v>2</v>
      </c>
      <c r="AL336" s="275">
        <f>SUM(AJ336:AK336)</f>
        <v>2</v>
      </c>
      <c r="AM336" s="275"/>
      <c r="AN336" s="275">
        <v>2</v>
      </c>
      <c r="AO336" s="275">
        <f>SUM(AM336:AN336)</f>
        <v>2</v>
      </c>
      <c r="AP336" s="275"/>
      <c r="AQ336" s="275">
        <v>7</v>
      </c>
      <c r="AR336" s="275">
        <f>SUM(AP336:AQ336)</f>
        <v>7</v>
      </c>
      <c r="AS336" s="500"/>
      <c r="AT336" s="275"/>
      <c r="AU336" s="275">
        <v>1</v>
      </c>
      <c r="AV336" s="277">
        <f>SUM(AT336:AU336)</f>
        <v>1</v>
      </c>
      <c r="AW336" s="567">
        <f t="shared" ref="AW336:AW338" si="2071">SUM(G336,J336,M336,P336,T336,W336,Z336,AC336,AG336,AJ336,AM336,AP336,AT336)</f>
        <v>0</v>
      </c>
      <c r="AX336" s="567">
        <f t="shared" ref="AX336:AX338" si="2072">SUM(H336,K336,N336,Q336,U336,X336,AA336,AD336,AH336,AK336,AN336,AQ336,AU336)</f>
        <v>255</v>
      </c>
      <c r="AY336" s="567">
        <f t="shared" ref="AY336:AY338" si="2073">SUM(I336,L336,O336,R336,V336,Y336,AB336,AE336,AI336,AL336,AO336,AR336,AV336)</f>
        <v>255</v>
      </c>
      <c r="AZ336" s="159"/>
      <c r="BA336" s="159">
        <v>3</v>
      </c>
      <c r="BB336" s="275">
        <f>SUM(AZ336:BA336)</f>
        <v>3</v>
      </c>
      <c r="BC336" s="275"/>
      <c r="BD336" s="275">
        <v>5</v>
      </c>
      <c r="BE336" s="275">
        <f>SUM(BC336:BD336)</f>
        <v>5</v>
      </c>
      <c r="BF336" s="521"/>
      <c r="BG336" s="605">
        <f>SUM(F336,S336,AF336,AS336)</f>
        <v>230</v>
      </c>
      <c r="BH336" s="533">
        <f>SUM(G336,T336,AG336)</f>
        <v>0</v>
      </c>
      <c r="BI336" s="533">
        <f t="shared" ref="BI336:BI339" si="2074">SUM(H336,U336,AH336)</f>
        <v>128</v>
      </c>
      <c r="BJ336" s="533">
        <f t="shared" ref="BJ336:BJ339" si="2075">SUM(I336,V336,AI336)</f>
        <v>128</v>
      </c>
      <c r="BK336" s="533">
        <f t="shared" ref="BK336:BK339" si="2076">SUM(J336,W336,AJ336)</f>
        <v>0</v>
      </c>
      <c r="BL336" s="533">
        <f t="shared" ref="BL336:BL339" si="2077">SUM(K336,X336,AK336)</f>
        <v>37</v>
      </c>
      <c r="BM336" s="533">
        <f t="shared" ref="BM336:BM339" si="2078">SUM(L336,Y336,AL336)</f>
        <v>37</v>
      </c>
      <c r="BN336" s="533">
        <f>SUM(M336,Z336,AM336)</f>
        <v>0</v>
      </c>
      <c r="BO336" s="533">
        <f t="shared" ref="BO336:BO339" si="2079">SUM(N336,AA336,AN336)</f>
        <v>19</v>
      </c>
      <c r="BP336" s="533">
        <f t="shared" ref="BP336:BP339" si="2080">SUM(O336,AB336,AO336)</f>
        <v>19</v>
      </c>
      <c r="BQ336" s="533">
        <f t="shared" ref="BQ336:BQ339" si="2081">SUM(P336,AC336,AP336)</f>
        <v>0</v>
      </c>
      <c r="BR336" s="533">
        <f t="shared" ref="BR336:BR339" si="2082">SUM(Q336,AD336,AQ336)</f>
        <v>70</v>
      </c>
      <c r="BS336" s="533">
        <f t="shared" ref="BS336:BS339" si="2083">SUM(R336,AE336,AR336)</f>
        <v>70</v>
      </c>
      <c r="BT336" s="533">
        <f>AT336</f>
        <v>0</v>
      </c>
      <c r="BU336" s="533">
        <f t="shared" ref="BU336:BU339" si="2084">AU336</f>
        <v>1</v>
      </c>
      <c r="BV336" s="533">
        <f t="shared" ref="BV336:BV339" si="2085">AV336</f>
        <v>1</v>
      </c>
      <c r="BW336" s="536">
        <f>SUM(BH336,BK336,BN336,BQ336,BT336)</f>
        <v>0</v>
      </c>
      <c r="BX336" s="536">
        <f t="shared" ref="BX336:BX339" si="2086">SUM(BI336,BL336,BO336,BR336,BU336)</f>
        <v>255</v>
      </c>
      <c r="BY336" s="536">
        <f t="shared" ref="BY336:BY339" si="2087">SUM(BJ336,BM336,BP336,BS336,BV336)</f>
        <v>255</v>
      </c>
      <c r="BZ336" t="s">
        <v>74</v>
      </c>
      <c r="CA336" s="544">
        <f>AZ336</f>
        <v>0</v>
      </c>
      <c r="CB336" s="544">
        <f t="shared" ref="CB336:CB339" si="2088">BA336</f>
        <v>3</v>
      </c>
      <c r="CC336" s="544">
        <f t="shared" ref="CC336:CC339" si="2089">BB336</f>
        <v>3</v>
      </c>
      <c r="CD336" s="544">
        <f>BC336</f>
        <v>0</v>
      </c>
      <c r="CE336" s="544">
        <f t="shared" ref="CE336:CE339" si="2090">BD336</f>
        <v>5</v>
      </c>
      <c r="CF336" s="544">
        <f t="shared" ref="CF336:CF339" si="2091">BE336</f>
        <v>5</v>
      </c>
    </row>
    <row r="337" spans="1:91" ht="15">
      <c r="A337" s="149"/>
      <c r="B337" s="151"/>
      <c r="C337" s="151"/>
      <c r="D337" s="151"/>
      <c r="E337" s="288" t="s">
        <v>78</v>
      </c>
      <c r="F337" s="591">
        <v>230</v>
      </c>
      <c r="G337" s="159"/>
      <c r="H337" s="159">
        <v>98</v>
      </c>
      <c r="I337" s="275">
        <f>SUM(G337:H337)</f>
        <v>98</v>
      </c>
      <c r="J337" s="159"/>
      <c r="K337" s="159">
        <v>29</v>
      </c>
      <c r="L337" s="275">
        <f>SUM(J337:K337)</f>
        <v>29</v>
      </c>
      <c r="M337" s="159"/>
      <c r="N337" s="159">
        <v>18</v>
      </c>
      <c r="O337" s="275">
        <f>SUM(M337:N337)</f>
        <v>18</v>
      </c>
      <c r="P337" s="159"/>
      <c r="Q337" s="159">
        <v>57</v>
      </c>
      <c r="R337" s="275">
        <f>SUM(P337:Q337)</f>
        <v>57</v>
      </c>
      <c r="S337" s="500"/>
      <c r="T337" s="275"/>
      <c r="U337" s="275">
        <v>17</v>
      </c>
      <c r="V337" s="275">
        <f>SUM(T337:U337)</f>
        <v>17</v>
      </c>
      <c r="W337" s="275"/>
      <c r="X337" s="275"/>
      <c r="Y337" s="275">
        <f>SUM(W337:X337)</f>
        <v>0</v>
      </c>
      <c r="Z337" s="275"/>
      <c r="AA337" s="275"/>
      <c r="AB337" s="275">
        <f>SUM(Z337:AA337)</f>
        <v>0</v>
      </c>
      <c r="AC337" s="275"/>
      <c r="AD337" s="275">
        <v>2</v>
      </c>
      <c r="AE337" s="275">
        <f>SUM(AC337:AD337)</f>
        <v>2</v>
      </c>
      <c r="AF337" s="500"/>
      <c r="AG337" s="275"/>
      <c r="AH337" s="275">
        <v>6</v>
      </c>
      <c r="AI337" s="275">
        <f>SUM(AG337:AH337)</f>
        <v>6</v>
      </c>
      <c r="AJ337" s="275"/>
      <c r="AK337" s="275">
        <v>4</v>
      </c>
      <c r="AL337" s="275">
        <f>SUM(AJ337:AK337)</f>
        <v>4</v>
      </c>
      <c r="AM337" s="275"/>
      <c r="AN337" s="275">
        <v>4</v>
      </c>
      <c r="AO337" s="275">
        <f>SUM(AM337:AN337)</f>
        <v>4</v>
      </c>
      <c r="AP337" s="275"/>
      <c r="AQ337" s="275">
        <v>16</v>
      </c>
      <c r="AR337" s="275">
        <f>SUM(AP337:AQ337)</f>
        <v>16</v>
      </c>
      <c r="AS337" s="500"/>
      <c r="AT337" s="275"/>
      <c r="AU337" s="275">
        <v>2</v>
      </c>
      <c r="AV337" s="277">
        <f>SUM(AT337:AU337)</f>
        <v>2</v>
      </c>
      <c r="AW337" s="567">
        <f t="shared" si="2071"/>
        <v>0</v>
      </c>
      <c r="AX337" s="567">
        <f t="shared" si="2072"/>
        <v>253</v>
      </c>
      <c r="AY337" s="567">
        <f t="shared" si="2073"/>
        <v>253</v>
      </c>
      <c r="AZ337" s="159"/>
      <c r="BA337" s="159">
        <v>7</v>
      </c>
      <c r="BB337" s="275">
        <f>SUM(AZ337:BA337)</f>
        <v>7</v>
      </c>
      <c r="BC337" s="275"/>
      <c r="BD337" s="275">
        <v>7</v>
      </c>
      <c r="BE337" s="275">
        <f>SUM(BC337:BD337)</f>
        <v>7</v>
      </c>
      <c r="BF337" s="521"/>
      <c r="BG337" s="605">
        <f>SUM(F337,S337,AF337,AS337)</f>
        <v>230</v>
      </c>
      <c r="BH337" s="533">
        <f>SUM(G337,T337,AG337)</f>
        <v>0</v>
      </c>
      <c r="BI337" s="533">
        <f t="shared" si="2074"/>
        <v>121</v>
      </c>
      <c r="BJ337" s="533">
        <f t="shared" si="2075"/>
        <v>121</v>
      </c>
      <c r="BK337" s="533">
        <f t="shared" si="2076"/>
        <v>0</v>
      </c>
      <c r="BL337" s="533">
        <f t="shared" si="2077"/>
        <v>33</v>
      </c>
      <c r="BM337" s="533">
        <f t="shared" si="2078"/>
        <v>33</v>
      </c>
      <c r="BN337" s="533">
        <f>SUM(M337,Z337,AM337)</f>
        <v>0</v>
      </c>
      <c r="BO337" s="533">
        <f t="shared" si="2079"/>
        <v>22</v>
      </c>
      <c r="BP337" s="533">
        <f t="shared" si="2080"/>
        <v>22</v>
      </c>
      <c r="BQ337" s="533">
        <f t="shared" si="2081"/>
        <v>0</v>
      </c>
      <c r="BR337" s="533">
        <f t="shared" si="2082"/>
        <v>75</v>
      </c>
      <c r="BS337" s="533">
        <f t="shared" si="2083"/>
        <v>75</v>
      </c>
      <c r="BT337" s="533">
        <f>AT337</f>
        <v>0</v>
      </c>
      <c r="BU337" s="533">
        <f t="shared" si="2084"/>
        <v>2</v>
      </c>
      <c r="BV337" s="533">
        <f t="shared" si="2085"/>
        <v>2</v>
      </c>
      <c r="BW337" s="536">
        <f>SUM(BH337,BK337,BN337,BQ337,BT337)</f>
        <v>0</v>
      </c>
      <c r="BX337" s="536">
        <f t="shared" si="2086"/>
        <v>253</v>
      </c>
      <c r="BY337" s="536">
        <f t="shared" si="2087"/>
        <v>253</v>
      </c>
      <c r="BZ337" t="s">
        <v>74</v>
      </c>
      <c r="CA337" s="544">
        <f>AZ337</f>
        <v>0</v>
      </c>
      <c r="CB337" s="544">
        <f t="shared" si="2088"/>
        <v>7</v>
      </c>
      <c r="CC337" s="544">
        <f t="shared" si="2089"/>
        <v>7</v>
      </c>
      <c r="CD337" s="544">
        <f>BC337</f>
        <v>0</v>
      </c>
      <c r="CE337" s="544">
        <f t="shared" si="2090"/>
        <v>7</v>
      </c>
      <c r="CF337" s="544">
        <f t="shared" si="2091"/>
        <v>7</v>
      </c>
      <c r="CG337" s="556">
        <f>SUM(CE337:CF337)</f>
        <v>14</v>
      </c>
      <c r="CH337" s="7"/>
      <c r="CI337" s="7">
        <v>4</v>
      </c>
      <c r="CJ337" s="7">
        <f>SUM(CH337:CI337)</f>
        <v>4</v>
      </c>
      <c r="CK337" s="6">
        <f t="shared" ref="CK337:CL339" si="2092">SUM(BO337,BR337,BU337,CB337,CE337,CH337)</f>
        <v>113</v>
      </c>
      <c r="CL337" s="6">
        <f t="shared" si="2092"/>
        <v>117</v>
      </c>
      <c r="CM337" s="7">
        <f>SUM(BQ337,BT337,CA337,CD337,CG337,CJ337)</f>
        <v>18</v>
      </c>
    </row>
    <row r="338" spans="1:91" ht="15">
      <c r="A338" s="149"/>
      <c r="B338" s="151"/>
      <c r="C338" s="151"/>
      <c r="D338" s="151"/>
      <c r="E338" s="288" t="s">
        <v>79</v>
      </c>
      <c r="F338" s="591">
        <v>230</v>
      </c>
      <c r="G338" s="159"/>
      <c r="H338" s="159">
        <v>101</v>
      </c>
      <c r="I338" s="275">
        <f>SUM(G338:H338)</f>
        <v>101</v>
      </c>
      <c r="J338" s="159"/>
      <c r="K338" s="159">
        <v>40</v>
      </c>
      <c r="L338" s="275">
        <f>SUM(J338:K338)</f>
        <v>40</v>
      </c>
      <c r="M338" s="159"/>
      <c r="N338" s="159">
        <v>20</v>
      </c>
      <c r="O338" s="275">
        <f>SUM(M338:N338)</f>
        <v>20</v>
      </c>
      <c r="P338" s="159"/>
      <c r="Q338" s="159">
        <v>77</v>
      </c>
      <c r="R338" s="275">
        <f>SUM(P338:Q338)</f>
        <v>77</v>
      </c>
      <c r="S338" s="500"/>
      <c r="T338" s="275"/>
      <c r="U338" s="275">
        <v>14</v>
      </c>
      <c r="V338" s="275">
        <f>SUM(T338:U338)</f>
        <v>14</v>
      </c>
      <c r="W338" s="275"/>
      <c r="X338" s="275"/>
      <c r="Y338" s="275">
        <f>SUM(W338:X338)</f>
        <v>0</v>
      </c>
      <c r="Z338" s="275"/>
      <c r="AA338" s="275"/>
      <c r="AB338" s="275">
        <f>SUM(Z338:AA338)</f>
        <v>0</v>
      </c>
      <c r="AC338" s="275"/>
      <c r="AD338" s="275"/>
      <c r="AE338" s="275">
        <f>SUM(AC338:AD338)</f>
        <v>0</v>
      </c>
      <c r="AF338" s="500"/>
      <c r="AG338" s="275"/>
      <c r="AH338" s="275">
        <v>4</v>
      </c>
      <c r="AI338" s="275">
        <f>SUM(AG338:AH338)</f>
        <v>4</v>
      </c>
      <c r="AJ338" s="275"/>
      <c r="AK338" s="275">
        <v>3</v>
      </c>
      <c r="AL338" s="275">
        <f>SUM(AJ338:AK338)</f>
        <v>3</v>
      </c>
      <c r="AM338" s="275"/>
      <c r="AN338" s="275">
        <v>3</v>
      </c>
      <c r="AO338" s="275">
        <f>SUM(AM338:AN338)</f>
        <v>3</v>
      </c>
      <c r="AP338" s="275"/>
      <c r="AQ338" s="275">
        <v>16</v>
      </c>
      <c r="AR338" s="275">
        <f>SUM(AP338:AQ338)</f>
        <v>16</v>
      </c>
      <c r="AS338" s="500"/>
      <c r="AT338" s="275"/>
      <c r="AU338" s="275">
        <v>10</v>
      </c>
      <c r="AV338" s="277">
        <f>SUM(AT338:AU338)</f>
        <v>10</v>
      </c>
      <c r="AW338" s="567">
        <f t="shared" si="2071"/>
        <v>0</v>
      </c>
      <c r="AX338" s="567">
        <f t="shared" si="2072"/>
        <v>288</v>
      </c>
      <c r="AY338" s="567">
        <f t="shared" si="2073"/>
        <v>288</v>
      </c>
      <c r="AZ338" s="159"/>
      <c r="BA338" s="159">
        <v>3</v>
      </c>
      <c r="BB338" s="275">
        <f>SUM(AZ338:BA338)</f>
        <v>3</v>
      </c>
      <c r="BC338" s="275"/>
      <c r="BD338" s="275">
        <v>4</v>
      </c>
      <c r="BE338" s="275">
        <f>SUM(BC338:BD338)</f>
        <v>4</v>
      </c>
      <c r="BF338" s="521"/>
      <c r="BG338" s="605">
        <f>SUM(F338,S338,AF338,AS338)</f>
        <v>230</v>
      </c>
      <c r="BH338" s="533">
        <f>SUM(G338,T338,AG338)</f>
        <v>0</v>
      </c>
      <c r="BI338" s="533">
        <f t="shared" si="2074"/>
        <v>119</v>
      </c>
      <c r="BJ338" s="533">
        <f t="shared" si="2075"/>
        <v>119</v>
      </c>
      <c r="BK338" s="533">
        <f t="shared" si="2076"/>
        <v>0</v>
      </c>
      <c r="BL338" s="533">
        <f t="shared" si="2077"/>
        <v>43</v>
      </c>
      <c r="BM338" s="533">
        <f t="shared" si="2078"/>
        <v>43</v>
      </c>
      <c r="BN338" s="533">
        <f>SUM(M338,Z338,AM338)</f>
        <v>0</v>
      </c>
      <c r="BO338" s="533">
        <f t="shared" si="2079"/>
        <v>23</v>
      </c>
      <c r="BP338" s="533">
        <f t="shared" si="2080"/>
        <v>23</v>
      </c>
      <c r="BQ338" s="533">
        <f t="shared" si="2081"/>
        <v>0</v>
      </c>
      <c r="BR338" s="533">
        <f t="shared" si="2082"/>
        <v>93</v>
      </c>
      <c r="BS338" s="533">
        <f t="shared" si="2083"/>
        <v>93</v>
      </c>
      <c r="BT338" s="533">
        <f>AT338</f>
        <v>0</v>
      </c>
      <c r="BU338" s="533">
        <f t="shared" si="2084"/>
        <v>10</v>
      </c>
      <c r="BV338" s="533">
        <f t="shared" si="2085"/>
        <v>10</v>
      </c>
      <c r="BW338" s="536">
        <f>SUM(BH338,BK338,BN338,BQ338,BT338)</f>
        <v>0</v>
      </c>
      <c r="BX338" s="536">
        <f t="shared" si="2086"/>
        <v>288</v>
      </c>
      <c r="BY338" s="536">
        <f t="shared" si="2087"/>
        <v>288</v>
      </c>
      <c r="BZ338" t="s">
        <v>74</v>
      </c>
      <c r="CA338" s="544">
        <f>AZ338</f>
        <v>0</v>
      </c>
      <c r="CB338" s="544">
        <f t="shared" si="2088"/>
        <v>3</v>
      </c>
      <c r="CC338" s="544">
        <f t="shared" si="2089"/>
        <v>3</v>
      </c>
      <c r="CD338" s="544">
        <f>BC338</f>
        <v>0</v>
      </c>
      <c r="CE338" s="544">
        <f t="shared" si="2090"/>
        <v>4</v>
      </c>
      <c r="CF338" s="544">
        <f t="shared" si="2091"/>
        <v>4</v>
      </c>
      <c r="CG338" s="556">
        <f>SUM(CE338:CF338)</f>
        <v>8</v>
      </c>
      <c r="CH338" s="7"/>
      <c r="CI338" s="7">
        <v>2</v>
      </c>
      <c r="CJ338" s="7">
        <f>SUM(CH338:CI338)</f>
        <v>2</v>
      </c>
      <c r="CK338" s="6">
        <f t="shared" si="2092"/>
        <v>133</v>
      </c>
      <c r="CL338" s="6">
        <f t="shared" si="2092"/>
        <v>135</v>
      </c>
      <c r="CM338" s="7">
        <f>SUM(BQ338,BT338,CA338,CD338,CG338,CJ338)</f>
        <v>10</v>
      </c>
    </row>
    <row r="339" spans="1:91" ht="15">
      <c r="A339" s="149"/>
      <c r="B339" s="151"/>
      <c r="C339" s="151"/>
      <c r="D339" s="151"/>
      <c r="E339" s="375" t="s">
        <v>72</v>
      </c>
      <c r="F339" s="592">
        <f t="shared" ref="F339" si="2093">SUM(F336:F338)</f>
        <v>690</v>
      </c>
      <c r="G339" s="168">
        <f>SUM(G336:G338)</f>
        <v>0</v>
      </c>
      <c r="H339" s="168">
        <f t="shared" ref="H339" si="2094">SUM(H336:H338)</f>
        <v>305</v>
      </c>
      <c r="I339" s="168">
        <f t="shared" ref="I339" si="2095">SUM(I336:I338)</f>
        <v>305</v>
      </c>
      <c r="J339" s="168">
        <f t="shared" ref="J339" si="2096">SUM(J336:J338)</f>
        <v>0</v>
      </c>
      <c r="K339" s="168">
        <f t="shared" ref="K339" si="2097">SUM(K336:K338)</f>
        <v>104</v>
      </c>
      <c r="L339" s="168">
        <f t="shared" ref="L339" si="2098">SUM(L336:L338)</f>
        <v>104</v>
      </c>
      <c r="M339" s="168">
        <f t="shared" ref="M339" si="2099">SUM(M336:M338)</f>
        <v>0</v>
      </c>
      <c r="N339" s="168">
        <f t="shared" ref="N339" si="2100">SUM(N336:N338)</f>
        <v>55</v>
      </c>
      <c r="O339" s="168">
        <f t="shared" ref="O339" si="2101">SUM(O336:O338)</f>
        <v>55</v>
      </c>
      <c r="P339" s="168">
        <f t="shared" ref="P339" si="2102">SUM(P336:P338)</f>
        <v>0</v>
      </c>
      <c r="Q339" s="168">
        <f t="shared" ref="Q339" si="2103">SUM(Q336:Q338)</f>
        <v>194</v>
      </c>
      <c r="R339" s="168">
        <f t="shared" ref="R339" si="2104">SUM(R336:R338)</f>
        <v>194</v>
      </c>
      <c r="S339" s="502">
        <f t="shared" ref="S339" si="2105">SUM(S336:S338)</f>
        <v>0</v>
      </c>
      <c r="T339" s="168">
        <f t="shared" ref="T339" si="2106">SUM(T336:T338)</f>
        <v>0</v>
      </c>
      <c r="U339" s="168">
        <f t="shared" ref="U339" si="2107">SUM(U336:U338)</f>
        <v>51</v>
      </c>
      <c r="V339" s="168">
        <f t="shared" ref="V339" si="2108">SUM(V336:V338)</f>
        <v>51</v>
      </c>
      <c r="W339" s="168">
        <f t="shared" ref="W339" si="2109">SUM(W336:W338)</f>
        <v>0</v>
      </c>
      <c r="X339" s="168">
        <f t="shared" ref="X339" si="2110">SUM(X336:X338)</f>
        <v>0</v>
      </c>
      <c r="Y339" s="168">
        <f t="shared" ref="Y339" si="2111">SUM(Y336:Y338)</f>
        <v>0</v>
      </c>
      <c r="Z339" s="168">
        <f t="shared" ref="Z339" si="2112">SUM(Z336:Z338)</f>
        <v>0</v>
      </c>
      <c r="AA339" s="168">
        <f t="shared" ref="AA339" si="2113">SUM(AA336:AA338)</f>
        <v>0</v>
      </c>
      <c r="AB339" s="168">
        <f t="shared" ref="AB339" si="2114">SUM(AB336:AB338)</f>
        <v>0</v>
      </c>
      <c r="AC339" s="168">
        <f t="shared" ref="AC339" si="2115">SUM(AC336:AC338)</f>
        <v>0</v>
      </c>
      <c r="AD339" s="168">
        <f t="shared" ref="AD339" si="2116">SUM(AD336:AD338)</f>
        <v>5</v>
      </c>
      <c r="AE339" s="168">
        <f t="shared" ref="AE339" si="2117">SUM(AE336:AE338)</f>
        <v>5</v>
      </c>
      <c r="AF339" s="502">
        <f t="shared" ref="AF339" si="2118">SUM(AF336:AF338)</f>
        <v>0</v>
      </c>
      <c r="AG339" s="168">
        <f t="shared" ref="AG339" si="2119">SUM(AG336:AG338)</f>
        <v>0</v>
      </c>
      <c r="AH339" s="168">
        <f t="shared" ref="AH339" si="2120">SUM(AH336:AH338)</f>
        <v>12</v>
      </c>
      <c r="AI339" s="168">
        <f t="shared" ref="AI339" si="2121">SUM(AI336:AI338)</f>
        <v>12</v>
      </c>
      <c r="AJ339" s="168">
        <f t="shared" ref="AJ339" si="2122">SUM(AJ336:AJ338)</f>
        <v>0</v>
      </c>
      <c r="AK339" s="168">
        <f t="shared" ref="AK339" si="2123">SUM(AK336:AK338)</f>
        <v>9</v>
      </c>
      <c r="AL339" s="168">
        <f t="shared" ref="AL339" si="2124">SUM(AL336:AL338)</f>
        <v>9</v>
      </c>
      <c r="AM339" s="168">
        <f t="shared" ref="AM339" si="2125">SUM(AM336:AM338)</f>
        <v>0</v>
      </c>
      <c r="AN339" s="168">
        <f t="shared" ref="AN339" si="2126">SUM(AN336:AN338)</f>
        <v>9</v>
      </c>
      <c r="AO339" s="168">
        <f t="shared" ref="AO339" si="2127">SUM(AO336:AO338)</f>
        <v>9</v>
      </c>
      <c r="AP339" s="168">
        <f t="shared" ref="AP339" si="2128">SUM(AP336:AP338)</f>
        <v>0</v>
      </c>
      <c r="AQ339" s="168">
        <f t="shared" ref="AQ339" si="2129">SUM(AQ336:AQ338)</f>
        <v>39</v>
      </c>
      <c r="AR339" s="168">
        <f t="shared" ref="AR339" si="2130">SUM(AR336:AR338)</f>
        <v>39</v>
      </c>
      <c r="AS339" s="502">
        <f t="shared" ref="AS339" si="2131">SUM(AS336:AS338)</f>
        <v>0</v>
      </c>
      <c r="AT339" s="168">
        <f t="shared" ref="AT339" si="2132">SUM(AT336:AT338)</f>
        <v>0</v>
      </c>
      <c r="AU339" s="168">
        <f t="shared" ref="AU339" si="2133">SUM(AU336:AU338)</f>
        <v>13</v>
      </c>
      <c r="AV339" s="168">
        <f t="shared" ref="AV339" si="2134">SUM(AV336:AV338)</f>
        <v>13</v>
      </c>
      <c r="AW339" s="569">
        <f t="shared" ref="AW339" si="2135">SUM(AW336:AW338)</f>
        <v>0</v>
      </c>
      <c r="AX339" s="569">
        <f t="shared" ref="AX339" si="2136">SUM(AX336:AX338)</f>
        <v>796</v>
      </c>
      <c r="AY339" s="569">
        <f t="shared" ref="AY339" si="2137">SUM(AY336:AY338)</f>
        <v>796</v>
      </c>
      <c r="AZ339" s="168">
        <f t="shared" ref="AZ339" si="2138">SUM(AZ336:AZ338)</f>
        <v>0</v>
      </c>
      <c r="BA339" s="168">
        <f t="shared" ref="BA339" si="2139">SUM(BA336:BA338)</f>
        <v>13</v>
      </c>
      <c r="BB339" s="168">
        <f t="shared" ref="BB339" si="2140">SUM(BB336:BB338)</f>
        <v>13</v>
      </c>
      <c r="BC339" s="168">
        <f t="shared" ref="BC339" si="2141">SUM(BC336:BC338)</f>
        <v>0</v>
      </c>
      <c r="BD339" s="168">
        <f t="shared" ref="BD339" si="2142">SUM(BD336:BD338)</f>
        <v>16</v>
      </c>
      <c r="BE339" s="168">
        <f t="shared" ref="BE339" si="2143">SUM(BE336:BE338)</f>
        <v>16</v>
      </c>
      <c r="BF339" s="523"/>
      <c r="BG339" s="605">
        <f>SUM(F339,S339,AF339,AS339)</f>
        <v>690</v>
      </c>
      <c r="BH339" s="533">
        <f>SUM(G339,T339,AG339)</f>
        <v>0</v>
      </c>
      <c r="BI339" s="533">
        <f t="shared" si="2074"/>
        <v>368</v>
      </c>
      <c r="BJ339" s="533">
        <f t="shared" si="2075"/>
        <v>368</v>
      </c>
      <c r="BK339" s="533">
        <f t="shared" si="2076"/>
        <v>0</v>
      </c>
      <c r="BL339" s="533">
        <f t="shared" si="2077"/>
        <v>113</v>
      </c>
      <c r="BM339" s="533">
        <f t="shared" si="2078"/>
        <v>113</v>
      </c>
      <c r="BN339" s="533">
        <f>SUM(M339,Z339,AM339)</f>
        <v>0</v>
      </c>
      <c r="BO339" s="533">
        <f t="shared" si="2079"/>
        <v>64</v>
      </c>
      <c r="BP339" s="533">
        <f t="shared" si="2080"/>
        <v>64</v>
      </c>
      <c r="BQ339" s="533">
        <f t="shared" si="2081"/>
        <v>0</v>
      </c>
      <c r="BR339" s="533">
        <f t="shared" si="2082"/>
        <v>238</v>
      </c>
      <c r="BS339" s="533">
        <f t="shared" si="2083"/>
        <v>238</v>
      </c>
      <c r="BT339" s="533">
        <f>AT339</f>
        <v>0</v>
      </c>
      <c r="BU339" s="533">
        <f t="shared" si="2084"/>
        <v>13</v>
      </c>
      <c r="BV339" s="533">
        <f t="shared" si="2085"/>
        <v>13</v>
      </c>
      <c r="BW339" s="536">
        <f>SUM(BH339,BK339,BN339,BQ339,BT339)</f>
        <v>0</v>
      </c>
      <c r="BX339" s="536">
        <f t="shared" si="2086"/>
        <v>796</v>
      </c>
      <c r="BY339" s="536">
        <f t="shared" si="2087"/>
        <v>796</v>
      </c>
      <c r="BZ339" t="s">
        <v>74</v>
      </c>
      <c r="CA339" s="544">
        <f>AZ339</f>
        <v>0</v>
      </c>
      <c r="CB339" s="544">
        <f t="shared" si="2088"/>
        <v>13</v>
      </c>
      <c r="CC339" s="544">
        <f t="shared" si="2089"/>
        <v>13</v>
      </c>
      <c r="CD339" s="544">
        <f>BC339</f>
        <v>0</v>
      </c>
      <c r="CE339" s="544">
        <f t="shared" si="2090"/>
        <v>16</v>
      </c>
      <c r="CF339" s="544">
        <f t="shared" si="2091"/>
        <v>16</v>
      </c>
      <c r="CG339" s="556">
        <f>SUM(CE339:CF339)</f>
        <v>32</v>
      </c>
      <c r="CH339" s="7"/>
      <c r="CI339" s="7">
        <v>2</v>
      </c>
      <c r="CJ339" s="7">
        <f>SUM(CH339:CI339)</f>
        <v>2</v>
      </c>
      <c r="CK339" s="6">
        <f t="shared" si="2092"/>
        <v>344</v>
      </c>
      <c r="CL339" s="6">
        <f t="shared" si="2092"/>
        <v>346</v>
      </c>
      <c r="CM339" s="6">
        <f>SUM(BQ339,BT339,CA339,CD339,CG339,CJ339)</f>
        <v>34</v>
      </c>
    </row>
    <row r="340" spans="1:91">
      <c r="A340" s="149"/>
      <c r="B340" s="151"/>
      <c r="C340" s="151"/>
      <c r="D340" s="151"/>
      <c r="E340" s="375"/>
      <c r="F340" s="592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502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502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502"/>
      <c r="AT340" s="168"/>
      <c r="AU340" s="168"/>
      <c r="AV340" s="168"/>
      <c r="AW340" s="569"/>
      <c r="AX340" s="569"/>
      <c r="AY340" s="569"/>
      <c r="AZ340" s="159"/>
      <c r="BA340" s="159"/>
      <c r="BB340" s="159"/>
      <c r="BC340" s="168"/>
      <c r="BD340" s="168"/>
      <c r="BE340" s="168"/>
      <c r="BF340" s="523"/>
    </row>
    <row r="341" spans="1:91">
      <c r="A341" s="149" t="s">
        <v>110</v>
      </c>
      <c r="B341" s="151" t="s">
        <v>739</v>
      </c>
      <c r="C341" s="151"/>
      <c r="D341" s="151"/>
      <c r="E341" s="288" t="s">
        <v>77</v>
      </c>
      <c r="F341" s="591">
        <v>154</v>
      </c>
      <c r="G341" s="159"/>
      <c r="H341" s="159">
        <v>77</v>
      </c>
      <c r="I341" s="275">
        <f>SUM(G341:H341)</f>
        <v>77</v>
      </c>
      <c r="J341" s="159"/>
      <c r="K341" s="159">
        <v>24</v>
      </c>
      <c r="L341" s="275">
        <f>SUM(J341:K341)</f>
        <v>24</v>
      </c>
      <c r="M341" s="159"/>
      <c r="N341" s="159">
        <v>12</v>
      </c>
      <c r="O341" s="275">
        <f>SUM(M341:N341)</f>
        <v>12</v>
      </c>
      <c r="P341" s="159"/>
      <c r="Q341" s="159">
        <v>41</v>
      </c>
      <c r="R341" s="275">
        <f>SUM(P341:Q341)</f>
        <v>41</v>
      </c>
      <c r="S341" s="500"/>
      <c r="T341" s="275"/>
      <c r="U341" s="275">
        <v>22</v>
      </c>
      <c r="V341" s="275">
        <f>SUM(T341:U341)</f>
        <v>22</v>
      </c>
      <c r="W341" s="275"/>
      <c r="X341" s="275"/>
      <c r="Y341" s="275">
        <f>SUM(W341:X341)</f>
        <v>0</v>
      </c>
      <c r="Z341" s="275"/>
      <c r="AA341" s="275"/>
      <c r="AB341" s="275">
        <f>SUM(Z341:AA341)</f>
        <v>0</v>
      </c>
      <c r="AC341" s="275"/>
      <c r="AD341" s="275">
        <v>1</v>
      </c>
      <c r="AE341" s="275">
        <f>SUM(AC341:AD341)</f>
        <v>1</v>
      </c>
      <c r="AF341" s="500"/>
      <c r="AG341" s="275"/>
      <c r="AH341" s="275">
        <v>5</v>
      </c>
      <c r="AI341" s="275">
        <f>SUM(AG341:AH341)</f>
        <v>5</v>
      </c>
      <c r="AJ341" s="275"/>
      <c r="AK341" s="275">
        <v>3</v>
      </c>
      <c r="AL341" s="275">
        <f>SUM(AJ341:AK341)</f>
        <v>3</v>
      </c>
      <c r="AM341" s="275"/>
      <c r="AN341" s="275">
        <v>1</v>
      </c>
      <c r="AO341" s="275">
        <f>SUM(AM341:AN341)</f>
        <v>1</v>
      </c>
      <c r="AP341" s="275"/>
      <c r="AQ341" s="275">
        <v>11</v>
      </c>
      <c r="AR341" s="275">
        <f>SUM(AP341:AQ341)</f>
        <v>11</v>
      </c>
      <c r="AS341" s="500"/>
      <c r="AT341" s="275"/>
      <c r="AU341" s="275">
        <v>2</v>
      </c>
      <c r="AV341" s="277">
        <f>SUM(AT341:AU341)</f>
        <v>2</v>
      </c>
      <c r="AW341" s="567">
        <f t="shared" ref="AW341:AW343" si="2144">SUM(G341,J341,M341,P341,T341,W341,Z341,AC341,AG341,AJ341,AM341,AP341,AT341)</f>
        <v>0</v>
      </c>
      <c r="AX341" s="567">
        <f t="shared" ref="AX341:AX343" si="2145">SUM(H341,K341,N341,Q341,U341,X341,AA341,AD341,AH341,AK341,AN341,AQ341,AU341)</f>
        <v>199</v>
      </c>
      <c r="AY341" s="567">
        <f t="shared" ref="AY341:AY343" si="2146">SUM(I341,L341,O341,R341,V341,Y341,AB341,AE341,AI341,AL341,AO341,AR341,AV341)</f>
        <v>199</v>
      </c>
      <c r="AZ341" s="159"/>
      <c r="BA341" s="159">
        <v>4</v>
      </c>
      <c r="BB341" s="275">
        <f>SUM(AZ341:BA341)</f>
        <v>4</v>
      </c>
      <c r="BC341" s="275"/>
      <c r="BD341" s="275">
        <v>4</v>
      </c>
      <c r="BE341" s="275">
        <f>SUM(BC341:BD341)</f>
        <v>4</v>
      </c>
      <c r="BF341" s="521"/>
      <c r="BG341" s="605">
        <f>SUM(F341,S341,AF341,AS341)</f>
        <v>154</v>
      </c>
      <c r="BH341" s="533">
        <f>SUM(G341,T341,AG341)</f>
        <v>0</v>
      </c>
      <c r="BI341" s="533">
        <f t="shared" ref="BI341:BI345" si="2147">SUM(H341,U341,AH341)</f>
        <v>104</v>
      </c>
      <c r="BJ341" s="533">
        <f t="shared" ref="BJ341:BJ345" si="2148">SUM(I341,V341,AI341)</f>
        <v>104</v>
      </c>
      <c r="BK341" s="533">
        <f t="shared" ref="BK341:BK345" si="2149">SUM(J341,W341,AJ341)</f>
        <v>0</v>
      </c>
      <c r="BL341" s="533">
        <f t="shared" ref="BL341:BL345" si="2150">SUM(K341,X341,AK341)</f>
        <v>27</v>
      </c>
      <c r="BM341" s="533">
        <f t="shared" ref="BM341:BM345" si="2151">SUM(L341,Y341,AL341)</f>
        <v>27</v>
      </c>
      <c r="BN341" s="533">
        <f>SUM(M341,Z341,AM341)</f>
        <v>0</v>
      </c>
      <c r="BO341" s="533">
        <f t="shared" ref="BO341:BO345" si="2152">SUM(N341,AA341,AN341)</f>
        <v>13</v>
      </c>
      <c r="BP341" s="533">
        <f t="shared" ref="BP341:BP345" si="2153">SUM(O341,AB341,AO341)</f>
        <v>13</v>
      </c>
      <c r="BQ341" s="533">
        <f t="shared" ref="BQ341:BQ345" si="2154">SUM(P341,AC341,AP341)</f>
        <v>0</v>
      </c>
      <c r="BR341" s="533">
        <f t="shared" ref="BR341:BR345" si="2155">SUM(Q341,AD341,AQ341)</f>
        <v>53</v>
      </c>
      <c r="BS341" s="533">
        <f t="shared" ref="BS341:BS345" si="2156">SUM(R341,AE341,AR341)</f>
        <v>53</v>
      </c>
      <c r="BT341" s="533">
        <f>AT341</f>
        <v>0</v>
      </c>
      <c r="BU341" s="533">
        <f t="shared" ref="BU341:BU345" si="2157">AU341</f>
        <v>2</v>
      </c>
      <c r="BV341" s="533">
        <f t="shared" ref="BV341:BV345" si="2158">AV341</f>
        <v>2</v>
      </c>
      <c r="BW341" s="536">
        <f>SUM(BH341,BK341,BN341,BQ341,BT341)</f>
        <v>0</v>
      </c>
      <c r="BX341" s="536">
        <f t="shared" ref="BX341:BX345" si="2159">SUM(BI341,BL341,BO341,BR341,BU341)</f>
        <v>199</v>
      </c>
      <c r="BY341" s="536">
        <f t="shared" ref="BY341:BY345" si="2160">SUM(BJ341,BM341,BP341,BS341,BV341)</f>
        <v>199</v>
      </c>
      <c r="BZ341" t="s">
        <v>74</v>
      </c>
      <c r="CA341" s="544">
        <f>AZ341</f>
        <v>0</v>
      </c>
      <c r="CB341" s="544">
        <f t="shared" ref="CB341:CB345" si="2161">BA341</f>
        <v>4</v>
      </c>
      <c r="CC341" s="544">
        <f t="shared" ref="CC341:CC345" si="2162">BB341</f>
        <v>4</v>
      </c>
      <c r="CD341" s="544">
        <f>BC341</f>
        <v>0</v>
      </c>
      <c r="CE341" s="544">
        <f t="shared" ref="CE341:CE345" si="2163">BD341</f>
        <v>4</v>
      </c>
      <c r="CF341" s="544">
        <f t="shared" ref="CF341:CF345" si="2164">BE341</f>
        <v>4</v>
      </c>
    </row>
    <row r="342" spans="1:91" ht="15">
      <c r="A342" s="149"/>
      <c r="B342" s="151"/>
      <c r="C342" s="151"/>
      <c r="D342" s="151"/>
      <c r="E342" s="288" t="s">
        <v>78</v>
      </c>
      <c r="F342" s="591">
        <v>154</v>
      </c>
      <c r="G342" s="159"/>
      <c r="H342" s="159">
        <v>74</v>
      </c>
      <c r="I342" s="275">
        <f>SUM(G342:H342)</f>
        <v>74</v>
      </c>
      <c r="J342" s="159"/>
      <c r="K342" s="159">
        <v>22</v>
      </c>
      <c r="L342" s="275">
        <f>SUM(J342:K342)</f>
        <v>22</v>
      </c>
      <c r="M342" s="159"/>
      <c r="N342" s="159">
        <v>10</v>
      </c>
      <c r="O342" s="275">
        <f>SUM(M342:N342)</f>
        <v>10</v>
      </c>
      <c r="P342" s="159"/>
      <c r="Q342" s="159">
        <v>39</v>
      </c>
      <c r="R342" s="275">
        <f>SUM(P342:Q342)</f>
        <v>39</v>
      </c>
      <c r="S342" s="500"/>
      <c r="T342" s="275"/>
      <c r="U342" s="275">
        <v>22</v>
      </c>
      <c r="V342" s="275">
        <f>SUM(T342:U342)</f>
        <v>22</v>
      </c>
      <c r="W342" s="275"/>
      <c r="X342" s="275"/>
      <c r="Y342" s="275">
        <f>SUM(W342:X342)</f>
        <v>0</v>
      </c>
      <c r="Z342" s="275"/>
      <c r="AA342" s="275"/>
      <c r="AB342" s="275">
        <f>SUM(Z342:AA342)</f>
        <v>0</v>
      </c>
      <c r="AC342" s="275"/>
      <c r="AD342" s="275">
        <v>2</v>
      </c>
      <c r="AE342" s="275">
        <f>SUM(AC342:AD342)</f>
        <v>2</v>
      </c>
      <c r="AF342" s="500"/>
      <c r="AG342" s="275"/>
      <c r="AH342" s="275">
        <v>6</v>
      </c>
      <c r="AI342" s="275">
        <f>SUM(AG342:AH342)</f>
        <v>6</v>
      </c>
      <c r="AJ342" s="275"/>
      <c r="AK342" s="275">
        <v>2</v>
      </c>
      <c r="AL342" s="275">
        <f>SUM(AJ342:AK342)</f>
        <v>2</v>
      </c>
      <c r="AM342" s="275"/>
      <c r="AN342" s="275">
        <v>3</v>
      </c>
      <c r="AO342" s="275">
        <f>SUM(AM342:AN342)</f>
        <v>3</v>
      </c>
      <c r="AP342" s="275"/>
      <c r="AQ342" s="275">
        <v>10</v>
      </c>
      <c r="AR342" s="275">
        <f>SUM(AP342:AQ342)</f>
        <v>10</v>
      </c>
      <c r="AS342" s="500"/>
      <c r="AT342" s="275"/>
      <c r="AU342" s="275">
        <v>1</v>
      </c>
      <c r="AV342" s="277">
        <f>SUM(AT342:AU342)</f>
        <v>1</v>
      </c>
      <c r="AW342" s="567">
        <f t="shared" si="2144"/>
        <v>0</v>
      </c>
      <c r="AX342" s="567">
        <f t="shared" si="2145"/>
        <v>191</v>
      </c>
      <c r="AY342" s="567">
        <f t="shared" si="2146"/>
        <v>191</v>
      </c>
      <c r="AZ342" s="159"/>
      <c r="BA342" s="159">
        <v>12</v>
      </c>
      <c r="BB342" s="275">
        <f>SUM(AZ342:BA342)</f>
        <v>12</v>
      </c>
      <c r="BC342" s="275"/>
      <c r="BD342" s="275">
        <v>4</v>
      </c>
      <c r="BE342" s="275">
        <f>SUM(BC342:BD342)</f>
        <v>4</v>
      </c>
      <c r="BF342" s="521"/>
      <c r="BG342" s="605">
        <f>SUM(F342,S342,AF342,AS342)</f>
        <v>154</v>
      </c>
      <c r="BH342" s="533">
        <f>SUM(G342,T342,AG342)</f>
        <v>0</v>
      </c>
      <c r="BI342" s="533">
        <f t="shared" si="2147"/>
        <v>102</v>
      </c>
      <c r="BJ342" s="533">
        <f t="shared" si="2148"/>
        <v>102</v>
      </c>
      <c r="BK342" s="533">
        <f t="shared" si="2149"/>
        <v>0</v>
      </c>
      <c r="BL342" s="533">
        <f t="shared" si="2150"/>
        <v>24</v>
      </c>
      <c r="BM342" s="533">
        <f t="shared" si="2151"/>
        <v>24</v>
      </c>
      <c r="BN342" s="533">
        <f>SUM(M342,Z342,AM342)</f>
        <v>0</v>
      </c>
      <c r="BO342" s="533">
        <f t="shared" si="2152"/>
        <v>13</v>
      </c>
      <c r="BP342" s="533">
        <f t="shared" si="2153"/>
        <v>13</v>
      </c>
      <c r="BQ342" s="533">
        <f t="shared" si="2154"/>
        <v>0</v>
      </c>
      <c r="BR342" s="533">
        <f t="shared" si="2155"/>
        <v>51</v>
      </c>
      <c r="BS342" s="533">
        <f t="shared" si="2156"/>
        <v>51</v>
      </c>
      <c r="BT342" s="533">
        <f>AT342</f>
        <v>0</v>
      </c>
      <c r="BU342" s="533">
        <f t="shared" si="2157"/>
        <v>1</v>
      </c>
      <c r="BV342" s="533">
        <f t="shared" si="2158"/>
        <v>1</v>
      </c>
      <c r="BW342" s="536">
        <f>SUM(BH342,BK342,BN342,BQ342,BT342)</f>
        <v>0</v>
      </c>
      <c r="BX342" s="536">
        <f t="shared" si="2159"/>
        <v>191</v>
      </c>
      <c r="BY342" s="536">
        <f t="shared" si="2160"/>
        <v>191</v>
      </c>
      <c r="BZ342" t="s">
        <v>74</v>
      </c>
      <c r="CA342" s="544">
        <f>AZ342</f>
        <v>0</v>
      </c>
      <c r="CB342" s="544">
        <f t="shared" si="2161"/>
        <v>12</v>
      </c>
      <c r="CC342" s="544">
        <f t="shared" si="2162"/>
        <v>12</v>
      </c>
      <c r="CD342" s="544">
        <f>BC342</f>
        <v>0</v>
      </c>
      <c r="CE342" s="544">
        <f t="shared" si="2163"/>
        <v>4</v>
      </c>
      <c r="CF342" s="544">
        <f t="shared" si="2164"/>
        <v>4</v>
      </c>
      <c r="CG342" s="556">
        <f>SUM(CE342:CF342)</f>
        <v>8</v>
      </c>
      <c r="CH342" s="7"/>
      <c r="CI342" s="7">
        <v>4</v>
      </c>
      <c r="CJ342" s="7">
        <f>SUM(CH342:CI342)</f>
        <v>4</v>
      </c>
      <c r="CK342" s="6">
        <f t="shared" ref="CK342:CL344" si="2165">SUM(BO342,BR342,BU342,CB342,CE342,CH342)</f>
        <v>81</v>
      </c>
      <c r="CL342" s="6">
        <f t="shared" si="2165"/>
        <v>85</v>
      </c>
      <c r="CM342" s="7">
        <f>SUM(BQ342,BT342,CA342,CD342,CG342,CJ342)</f>
        <v>12</v>
      </c>
    </row>
    <row r="343" spans="1:91" ht="15">
      <c r="A343" s="149"/>
      <c r="B343" s="151"/>
      <c r="C343" s="151"/>
      <c r="D343" s="151"/>
      <c r="E343" s="288" t="s">
        <v>79</v>
      </c>
      <c r="F343" s="591">
        <v>154</v>
      </c>
      <c r="G343" s="159"/>
      <c r="H343" s="159">
        <v>64</v>
      </c>
      <c r="I343" s="275">
        <f>SUM(G343:H343)</f>
        <v>64</v>
      </c>
      <c r="J343" s="159"/>
      <c r="K343" s="159">
        <v>22</v>
      </c>
      <c r="L343" s="275">
        <f>SUM(J343:K343)</f>
        <v>22</v>
      </c>
      <c r="M343" s="159"/>
      <c r="N343" s="159">
        <v>11</v>
      </c>
      <c r="O343" s="275">
        <f>SUM(M343:N343)</f>
        <v>11</v>
      </c>
      <c r="P343" s="159"/>
      <c r="Q343" s="159">
        <v>39</v>
      </c>
      <c r="R343" s="275">
        <f>SUM(P343:Q343)</f>
        <v>39</v>
      </c>
      <c r="S343" s="500"/>
      <c r="T343" s="275"/>
      <c r="U343" s="275">
        <v>23</v>
      </c>
      <c r="V343" s="275">
        <f>SUM(T343:U343)</f>
        <v>23</v>
      </c>
      <c r="W343" s="275"/>
      <c r="X343" s="275"/>
      <c r="Y343" s="275">
        <f>SUM(W343:X343)</f>
        <v>0</v>
      </c>
      <c r="Z343" s="275"/>
      <c r="AA343" s="275"/>
      <c r="AB343" s="275">
        <f>SUM(Z343:AA343)</f>
        <v>0</v>
      </c>
      <c r="AC343" s="275"/>
      <c r="AD343" s="275">
        <v>1</v>
      </c>
      <c r="AE343" s="275">
        <f>SUM(AC343:AD343)</f>
        <v>1</v>
      </c>
      <c r="AF343" s="500"/>
      <c r="AG343" s="275"/>
      <c r="AH343" s="275">
        <v>5</v>
      </c>
      <c r="AI343" s="275">
        <f>SUM(AG343:AH343)</f>
        <v>5</v>
      </c>
      <c r="AJ343" s="275"/>
      <c r="AK343" s="275">
        <v>3</v>
      </c>
      <c r="AL343" s="275">
        <f>SUM(AJ343:AK343)</f>
        <v>3</v>
      </c>
      <c r="AM343" s="275"/>
      <c r="AN343" s="275">
        <v>2</v>
      </c>
      <c r="AO343" s="275">
        <f>SUM(AM343:AN343)</f>
        <v>2</v>
      </c>
      <c r="AP343" s="275"/>
      <c r="AQ343" s="275">
        <v>12</v>
      </c>
      <c r="AR343" s="275">
        <f>SUM(AP343:AQ343)</f>
        <v>12</v>
      </c>
      <c r="AS343" s="500"/>
      <c r="AT343" s="275"/>
      <c r="AU343" s="275">
        <v>6</v>
      </c>
      <c r="AV343" s="277">
        <f>SUM(AT343:AU343)</f>
        <v>6</v>
      </c>
      <c r="AW343" s="567">
        <f t="shared" si="2144"/>
        <v>0</v>
      </c>
      <c r="AX343" s="567">
        <f t="shared" si="2145"/>
        <v>188</v>
      </c>
      <c r="AY343" s="567">
        <f t="shared" si="2146"/>
        <v>188</v>
      </c>
      <c r="AZ343" s="159"/>
      <c r="BA343" s="159">
        <v>2</v>
      </c>
      <c r="BB343" s="275">
        <f>SUM(AZ343:BA343)</f>
        <v>2</v>
      </c>
      <c r="BC343" s="275"/>
      <c r="BD343" s="275">
        <v>4</v>
      </c>
      <c r="BE343" s="275">
        <f>SUM(BC343:BD343)</f>
        <v>4</v>
      </c>
      <c r="BF343" s="521"/>
      <c r="BG343" s="605">
        <f>SUM(F343,S343,AF343,AS343)</f>
        <v>154</v>
      </c>
      <c r="BH343" s="533">
        <f>SUM(G343,T343,AG343)</f>
        <v>0</v>
      </c>
      <c r="BI343" s="533">
        <f t="shared" si="2147"/>
        <v>92</v>
      </c>
      <c r="BJ343" s="533">
        <f t="shared" si="2148"/>
        <v>92</v>
      </c>
      <c r="BK343" s="533">
        <f t="shared" si="2149"/>
        <v>0</v>
      </c>
      <c r="BL343" s="533">
        <f t="shared" si="2150"/>
        <v>25</v>
      </c>
      <c r="BM343" s="533">
        <f t="shared" si="2151"/>
        <v>25</v>
      </c>
      <c r="BN343" s="533">
        <f>SUM(M343,Z343,AM343)</f>
        <v>0</v>
      </c>
      <c r="BO343" s="533">
        <f t="shared" si="2152"/>
        <v>13</v>
      </c>
      <c r="BP343" s="533">
        <f t="shared" si="2153"/>
        <v>13</v>
      </c>
      <c r="BQ343" s="533">
        <f t="shared" si="2154"/>
        <v>0</v>
      </c>
      <c r="BR343" s="533">
        <f t="shared" si="2155"/>
        <v>52</v>
      </c>
      <c r="BS343" s="533">
        <f t="shared" si="2156"/>
        <v>52</v>
      </c>
      <c r="BT343" s="533">
        <f>AT343</f>
        <v>0</v>
      </c>
      <c r="BU343" s="533">
        <f t="shared" si="2157"/>
        <v>6</v>
      </c>
      <c r="BV343" s="533">
        <f t="shared" si="2158"/>
        <v>6</v>
      </c>
      <c r="BW343" s="536">
        <f>SUM(BH343,BK343,BN343,BQ343,BT343)</f>
        <v>0</v>
      </c>
      <c r="BX343" s="536">
        <f t="shared" si="2159"/>
        <v>188</v>
      </c>
      <c r="BY343" s="536">
        <f t="shared" si="2160"/>
        <v>188</v>
      </c>
      <c r="BZ343" t="s">
        <v>74</v>
      </c>
      <c r="CA343" s="544">
        <f>AZ343</f>
        <v>0</v>
      </c>
      <c r="CB343" s="544">
        <f t="shared" si="2161"/>
        <v>2</v>
      </c>
      <c r="CC343" s="544">
        <f t="shared" si="2162"/>
        <v>2</v>
      </c>
      <c r="CD343" s="544">
        <f>BC343</f>
        <v>0</v>
      </c>
      <c r="CE343" s="544">
        <f t="shared" si="2163"/>
        <v>4</v>
      </c>
      <c r="CF343" s="544">
        <f t="shared" si="2164"/>
        <v>4</v>
      </c>
      <c r="CG343" s="556">
        <f>SUM(CE343:CF343)</f>
        <v>8</v>
      </c>
      <c r="CH343" s="7"/>
      <c r="CI343" s="7">
        <v>2</v>
      </c>
      <c r="CJ343" s="7">
        <f>SUM(CH343:CI343)</f>
        <v>2</v>
      </c>
      <c r="CK343" s="6">
        <f t="shared" si="2165"/>
        <v>77</v>
      </c>
      <c r="CL343" s="6">
        <f t="shared" si="2165"/>
        <v>79</v>
      </c>
      <c r="CM343" s="7">
        <f>SUM(BQ343,BT343,CA343,CD343,CG343,CJ343)</f>
        <v>10</v>
      </c>
    </row>
    <row r="344" spans="1:91" ht="15">
      <c r="A344" s="149"/>
      <c r="B344" s="151"/>
      <c r="C344" s="151"/>
      <c r="D344" s="151"/>
      <c r="E344" s="375" t="s">
        <v>72</v>
      </c>
      <c r="F344" s="592">
        <f>SUM(F341:F343)</f>
        <v>462</v>
      </c>
      <c r="G344" s="168">
        <f>SUM(G341:G343)</f>
        <v>0</v>
      </c>
      <c r="H344" s="168">
        <f t="shared" ref="H344" si="2166">SUM(H341:H343)</f>
        <v>215</v>
      </c>
      <c r="I344" s="168">
        <f t="shared" ref="I344" si="2167">SUM(I341:I343)</f>
        <v>215</v>
      </c>
      <c r="J344" s="168">
        <f t="shared" ref="J344" si="2168">SUM(J341:J343)</f>
        <v>0</v>
      </c>
      <c r="K344" s="168">
        <f t="shared" ref="K344" si="2169">SUM(K341:K343)</f>
        <v>68</v>
      </c>
      <c r="L344" s="168">
        <f t="shared" ref="L344" si="2170">SUM(L341:L343)</f>
        <v>68</v>
      </c>
      <c r="M344" s="168">
        <f t="shared" ref="M344" si="2171">SUM(M341:M343)</f>
        <v>0</v>
      </c>
      <c r="N344" s="168">
        <f t="shared" ref="N344" si="2172">SUM(N341:N343)</f>
        <v>33</v>
      </c>
      <c r="O344" s="168">
        <f t="shared" ref="O344" si="2173">SUM(O341:O343)</f>
        <v>33</v>
      </c>
      <c r="P344" s="168">
        <f t="shared" ref="P344" si="2174">SUM(P341:P343)</f>
        <v>0</v>
      </c>
      <c r="Q344" s="168">
        <f t="shared" ref="Q344" si="2175">SUM(Q341:Q343)</f>
        <v>119</v>
      </c>
      <c r="R344" s="168">
        <f t="shared" ref="R344" si="2176">SUM(R341:R343)</f>
        <v>119</v>
      </c>
      <c r="S344" s="502">
        <f t="shared" ref="S344" si="2177">SUM(S341:S343)</f>
        <v>0</v>
      </c>
      <c r="T344" s="168">
        <f t="shared" ref="T344" si="2178">SUM(T341:T343)</f>
        <v>0</v>
      </c>
      <c r="U344" s="168">
        <f t="shared" ref="U344" si="2179">SUM(U341:U343)</f>
        <v>67</v>
      </c>
      <c r="V344" s="168">
        <f t="shared" ref="V344" si="2180">SUM(V341:V343)</f>
        <v>67</v>
      </c>
      <c r="W344" s="168">
        <f t="shared" ref="W344" si="2181">SUM(W341:W343)</f>
        <v>0</v>
      </c>
      <c r="X344" s="168">
        <f t="shared" ref="X344" si="2182">SUM(X341:X343)</f>
        <v>0</v>
      </c>
      <c r="Y344" s="168">
        <f t="shared" ref="Y344" si="2183">SUM(Y341:Y343)</f>
        <v>0</v>
      </c>
      <c r="Z344" s="168">
        <f t="shared" ref="Z344" si="2184">SUM(Z341:Z343)</f>
        <v>0</v>
      </c>
      <c r="AA344" s="168">
        <f t="shared" ref="AA344" si="2185">SUM(AA341:AA343)</f>
        <v>0</v>
      </c>
      <c r="AB344" s="168">
        <f t="shared" ref="AB344" si="2186">SUM(AB341:AB343)</f>
        <v>0</v>
      </c>
      <c r="AC344" s="168">
        <f t="shared" ref="AC344" si="2187">SUM(AC341:AC343)</f>
        <v>0</v>
      </c>
      <c r="AD344" s="168">
        <f t="shared" ref="AD344" si="2188">SUM(AD341:AD343)</f>
        <v>4</v>
      </c>
      <c r="AE344" s="168">
        <f t="shared" ref="AE344" si="2189">SUM(AE341:AE343)</f>
        <v>4</v>
      </c>
      <c r="AF344" s="502">
        <f t="shared" ref="AF344" si="2190">SUM(AF341:AF343)</f>
        <v>0</v>
      </c>
      <c r="AG344" s="168">
        <f t="shared" ref="AG344" si="2191">SUM(AG341:AG343)</f>
        <v>0</v>
      </c>
      <c r="AH344" s="168">
        <f t="shared" ref="AH344" si="2192">SUM(AH341:AH343)</f>
        <v>16</v>
      </c>
      <c r="AI344" s="168">
        <f t="shared" ref="AI344" si="2193">SUM(AI341:AI343)</f>
        <v>16</v>
      </c>
      <c r="AJ344" s="168">
        <f t="shared" ref="AJ344" si="2194">SUM(AJ341:AJ343)</f>
        <v>0</v>
      </c>
      <c r="AK344" s="168">
        <f t="shared" ref="AK344" si="2195">SUM(AK341:AK343)</f>
        <v>8</v>
      </c>
      <c r="AL344" s="168">
        <f t="shared" ref="AL344" si="2196">SUM(AL341:AL343)</f>
        <v>8</v>
      </c>
      <c r="AM344" s="168">
        <f t="shared" ref="AM344" si="2197">SUM(AM341:AM343)</f>
        <v>0</v>
      </c>
      <c r="AN344" s="168">
        <f t="shared" ref="AN344" si="2198">SUM(AN341:AN343)</f>
        <v>6</v>
      </c>
      <c r="AO344" s="168">
        <f t="shared" ref="AO344" si="2199">SUM(AO341:AO343)</f>
        <v>6</v>
      </c>
      <c r="AP344" s="168">
        <f t="shared" ref="AP344" si="2200">SUM(AP341:AP343)</f>
        <v>0</v>
      </c>
      <c r="AQ344" s="168">
        <f t="shared" ref="AQ344" si="2201">SUM(AQ341:AQ343)</f>
        <v>33</v>
      </c>
      <c r="AR344" s="168">
        <f t="shared" ref="AR344" si="2202">SUM(AR341:AR343)</f>
        <v>33</v>
      </c>
      <c r="AS344" s="502">
        <f t="shared" ref="AS344" si="2203">SUM(AS341:AS343)</f>
        <v>0</v>
      </c>
      <c r="AT344" s="168">
        <f t="shared" ref="AT344" si="2204">SUM(AT341:AT343)</f>
        <v>0</v>
      </c>
      <c r="AU344" s="168">
        <f t="shared" ref="AU344" si="2205">SUM(AU341:AU343)</f>
        <v>9</v>
      </c>
      <c r="AV344" s="168">
        <f t="shared" ref="AV344" si="2206">SUM(AV341:AV343)</f>
        <v>9</v>
      </c>
      <c r="AW344" s="569">
        <f t="shared" ref="AW344" si="2207">SUM(AW341:AW343)</f>
        <v>0</v>
      </c>
      <c r="AX344" s="569">
        <f t="shared" ref="AX344" si="2208">SUM(AX341:AX343)</f>
        <v>578</v>
      </c>
      <c r="AY344" s="569">
        <f t="shared" ref="AY344" si="2209">SUM(AY341:AY343)</f>
        <v>578</v>
      </c>
      <c r="AZ344" s="168">
        <f t="shared" ref="AZ344" si="2210">SUM(AZ341:AZ343)</f>
        <v>0</v>
      </c>
      <c r="BA344" s="168">
        <f t="shared" ref="BA344" si="2211">SUM(BA341:BA343)</f>
        <v>18</v>
      </c>
      <c r="BB344" s="168">
        <f t="shared" ref="BB344" si="2212">SUM(BB341:BB343)</f>
        <v>18</v>
      </c>
      <c r="BC344" s="168">
        <f t="shared" ref="BC344" si="2213">SUM(BC341:BC343)</f>
        <v>0</v>
      </c>
      <c r="BD344" s="168">
        <f t="shared" ref="BD344" si="2214">SUM(BD341:BD343)</f>
        <v>12</v>
      </c>
      <c r="BE344" s="168">
        <f t="shared" ref="BE344" si="2215">SUM(BE341:BE343)</f>
        <v>12</v>
      </c>
      <c r="BF344" s="523"/>
      <c r="BG344" s="605">
        <f>SUM(F344,S344,AF344,AS344)</f>
        <v>462</v>
      </c>
      <c r="BH344" s="533">
        <f>SUM(G344,T344,AG344)</f>
        <v>0</v>
      </c>
      <c r="BI344" s="533">
        <f t="shared" si="2147"/>
        <v>298</v>
      </c>
      <c r="BJ344" s="533">
        <f t="shared" si="2148"/>
        <v>298</v>
      </c>
      <c r="BK344" s="533">
        <f t="shared" si="2149"/>
        <v>0</v>
      </c>
      <c r="BL344" s="533">
        <f t="shared" si="2150"/>
        <v>76</v>
      </c>
      <c r="BM344" s="533">
        <f t="shared" si="2151"/>
        <v>76</v>
      </c>
      <c r="BN344" s="533">
        <f>SUM(M344,Z344,AM344)</f>
        <v>0</v>
      </c>
      <c r="BO344" s="533">
        <f t="shared" si="2152"/>
        <v>39</v>
      </c>
      <c r="BP344" s="533">
        <f t="shared" si="2153"/>
        <v>39</v>
      </c>
      <c r="BQ344" s="533">
        <f t="shared" si="2154"/>
        <v>0</v>
      </c>
      <c r="BR344" s="533">
        <f t="shared" si="2155"/>
        <v>156</v>
      </c>
      <c r="BS344" s="533">
        <f t="shared" si="2156"/>
        <v>156</v>
      </c>
      <c r="BT344" s="533">
        <f>AT344</f>
        <v>0</v>
      </c>
      <c r="BU344" s="533">
        <f t="shared" si="2157"/>
        <v>9</v>
      </c>
      <c r="BV344" s="533">
        <f t="shared" si="2158"/>
        <v>9</v>
      </c>
      <c r="BW344" s="536">
        <f>SUM(BH344,BK344,BN344,BQ344,BT344)</f>
        <v>0</v>
      </c>
      <c r="BX344" s="536">
        <f t="shared" si="2159"/>
        <v>578</v>
      </c>
      <c r="BY344" s="536">
        <f t="shared" si="2160"/>
        <v>578</v>
      </c>
      <c r="BZ344" t="s">
        <v>74</v>
      </c>
      <c r="CA344" s="544">
        <f>AZ344</f>
        <v>0</v>
      </c>
      <c r="CB344" s="544">
        <f t="shared" si="2161"/>
        <v>18</v>
      </c>
      <c r="CC344" s="544">
        <f t="shared" si="2162"/>
        <v>18</v>
      </c>
      <c r="CD344" s="544">
        <f>BC344</f>
        <v>0</v>
      </c>
      <c r="CE344" s="544">
        <f t="shared" si="2163"/>
        <v>12</v>
      </c>
      <c r="CF344" s="544">
        <f t="shared" si="2164"/>
        <v>12</v>
      </c>
      <c r="CG344" s="556">
        <f>SUM(CE344:CF344)</f>
        <v>24</v>
      </c>
      <c r="CH344" s="7"/>
      <c r="CI344" s="7">
        <v>2</v>
      </c>
      <c r="CJ344" s="7">
        <f>SUM(CH344:CI344)</f>
        <v>2</v>
      </c>
      <c r="CK344" s="6">
        <f t="shared" si="2165"/>
        <v>234</v>
      </c>
      <c r="CL344" s="6">
        <f t="shared" si="2165"/>
        <v>236</v>
      </c>
      <c r="CM344" s="6">
        <f>SUM(BQ344,BT344,CA344,CD344,CG344,CJ344)</f>
        <v>26</v>
      </c>
    </row>
    <row r="345" spans="1:91">
      <c r="A345" s="149"/>
      <c r="B345" s="151" t="s">
        <v>98</v>
      </c>
      <c r="C345" s="151"/>
      <c r="D345" s="151"/>
      <c r="E345" s="288"/>
      <c r="F345" s="592">
        <f>SUM(F344,F339,F334)</f>
        <v>1845</v>
      </c>
      <c r="G345" s="168">
        <f t="shared" ref="G345:AK345" si="2216">SUM(G344,G339,G334)</f>
        <v>0</v>
      </c>
      <c r="H345" s="168">
        <f t="shared" si="2216"/>
        <v>825</v>
      </c>
      <c r="I345" s="168">
        <f t="shared" si="2216"/>
        <v>825</v>
      </c>
      <c r="J345" s="168">
        <f t="shared" si="2216"/>
        <v>0</v>
      </c>
      <c r="K345" s="168">
        <f t="shared" si="2216"/>
        <v>254</v>
      </c>
      <c r="L345" s="168">
        <f t="shared" si="2216"/>
        <v>254</v>
      </c>
      <c r="M345" s="168">
        <f t="shared" si="2216"/>
        <v>0</v>
      </c>
      <c r="N345" s="168">
        <f t="shared" si="2216"/>
        <v>118</v>
      </c>
      <c r="O345" s="168">
        <f t="shared" si="2216"/>
        <v>118</v>
      </c>
      <c r="P345" s="168">
        <f t="shared" si="2216"/>
        <v>0</v>
      </c>
      <c r="Q345" s="168">
        <f t="shared" si="2216"/>
        <v>521</v>
      </c>
      <c r="R345" s="168">
        <f t="shared" si="2216"/>
        <v>521</v>
      </c>
      <c r="S345" s="502">
        <f t="shared" si="2216"/>
        <v>0</v>
      </c>
      <c r="T345" s="168">
        <f t="shared" si="2216"/>
        <v>0</v>
      </c>
      <c r="U345" s="168">
        <f t="shared" si="2216"/>
        <v>196</v>
      </c>
      <c r="V345" s="168">
        <f t="shared" si="2216"/>
        <v>196</v>
      </c>
      <c r="W345" s="168">
        <f t="shared" si="2216"/>
        <v>0</v>
      </c>
      <c r="X345" s="168">
        <f t="shared" si="2216"/>
        <v>4</v>
      </c>
      <c r="Y345" s="168">
        <f t="shared" si="2216"/>
        <v>4</v>
      </c>
      <c r="Z345" s="168">
        <f t="shared" si="2216"/>
        <v>0</v>
      </c>
      <c r="AA345" s="168">
        <f t="shared" si="2216"/>
        <v>1</v>
      </c>
      <c r="AB345" s="168">
        <f t="shared" si="2216"/>
        <v>1</v>
      </c>
      <c r="AC345" s="168">
        <f t="shared" si="2216"/>
        <v>0</v>
      </c>
      <c r="AD345" s="168">
        <f t="shared" si="2216"/>
        <v>20</v>
      </c>
      <c r="AE345" s="168">
        <f>SUM(AE344,AE339,AE334)</f>
        <v>20</v>
      </c>
      <c r="AF345" s="502">
        <f t="shared" si="2216"/>
        <v>0</v>
      </c>
      <c r="AG345" s="168">
        <f t="shared" si="2216"/>
        <v>0</v>
      </c>
      <c r="AH345" s="168">
        <f t="shared" si="2216"/>
        <v>67</v>
      </c>
      <c r="AI345" s="168">
        <f t="shared" si="2216"/>
        <v>67</v>
      </c>
      <c r="AJ345" s="168">
        <f t="shared" si="2216"/>
        <v>0</v>
      </c>
      <c r="AK345" s="168">
        <f t="shared" si="2216"/>
        <v>31</v>
      </c>
      <c r="AL345" s="168">
        <f t="shared" ref="AL345:BE345" si="2217">SUM(AL344,AL339,AL334)</f>
        <v>31</v>
      </c>
      <c r="AM345" s="168">
        <f t="shared" si="2217"/>
        <v>0</v>
      </c>
      <c r="AN345" s="168">
        <f t="shared" si="2217"/>
        <v>25</v>
      </c>
      <c r="AO345" s="168">
        <f t="shared" si="2217"/>
        <v>25</v>
      </c>
      <c r="AP345" s="168">
        <f t="shared" si="2217"/>
        <v>0</v>
      </c>
      <c r="AQ345" s="168">
        <f t="shared" si="2217"/>
        <v>96</v>
      </c>
      <c r="AR345" s="168">
        <f t="shared" si="2217"/>
        <v>96</v>
      </c>
      <c r="AS345" s="502">
        <f t="shared" si="2217"/>
        <v>0</v>
      </c>
      <c r="AT345" s="168">
        <f t="shared" si="2217"/>
        <v>0</v>
      </c>
      <c r="AU345" s="168">
        <f t="shared" si="2217"/>
        <v>27</v>
      </c>
      <c r="AV345" s="168">
        <f t="shared" si="2217"/>
        <v>27</v>
      </c>
      <c r="AW345" s="569">
        <f t="shared" si="2217"/>
        <v>0</v>
      </c>
      <c r="AX345" s="569">
        <f t="shared" si="2217"/>
        <v>2185</v>
      </c>
      <c r="AY345" s="569">
        <f t="shared" si="2217"/>
        <v>2185</v>
      </c>
      <c r="AZ345" s="168">
        <f t="shared" si="2217"/>
        <v>0</v>
      </c>
      <c r="BA345" s="168">
        <f t="shared" si="2217"/>
        <v>54</v>
      </c>
      <c r="BB345" s="168">
        <f t="shared" si="2217"/>
        <v>54</v>
      </c>
      <c r="BC345" s="168">
        <f t="shared" si="2217"/>
        <v>0</v>
      </c>
      <c r="BD345" s="168">
        <f t="shared" si="2217"/>
        <v>37</v>
      </c>
      <c r="BE345" s="168">
        <f t="shared" si="2217"/>
        <v>37</v>
      </c>
      <c r="BF345" s="523"/>
      <c r="BG345" s="605">
        <f>SUM(F345,S345,AF345,AS345)</f>
        <v>1845</v>
      </c>
      <c r="BH345" s="533">
        <f>SUM(G345,T345,AG345)</f>
        <v>0</v>
      </c>
      <c r="BI345" s="533">
        <f t="shared" si="2147"/>
        <v>1088</v>
      </c>
      <c r="BJ345" s="533">
        <f t="shared" si="2148"/>
        <v>1088</v>
      </c>
      <c r="BK345" s="533">
        <f t="shared" si="2149"/>
        <v>0</v>
      </c>
      <c r="BL345" s="533">
        <f t="shared" si="2150"/>
        <v>289</v>
      </c>
      <c r="BM345" s="533">
        <f t="shared" si="2151"/>
        <v>289</v>
      </c>
      <c r="BN345" s="533">
        <f>SUM(M345,Z345,AM345)</f>
        <v>0</v>
      </c>
      <c r="BO345" s="533">
        <f t="shared" si="2152"/>
        <v>144</v>
      </c>
      <c r="BP345" s="533">
        <f t="shared" si="2153"/>
        <v>144</v>
      </c>
      <c r="BQ345" s="533">
        <f t="shared" si="2154"/>
        <v>0</v>
      </c>
      <c r="BR345" s="533">
        <f t="shared" si="2155"/>
        <v>637</v>
      </c>
      <c r="BS345" s="533">
        <f t="shared" si="2156"/>
        <v>637</v>
      </c>
      <c r="BT345" s="533">
        <f>AT345</f>
        <v>0</v>
      </c>
      <c r="BU345" s="533">
        <f t="shared" si="2157"/>
        <v>27</v>
      </c>
      <c r="BV345" s="533">
        <f t="shared" si="2158"/>
        <v>27</v>
      </c>
      <c r="BW345" s="536">
        <f>SUM(BH345,BK345,BN345,BQ345,BT345)</f>
        <v>0</v>
      </c>
      <c r="BX345" s="536">
        <f t="shared" si="2159"/>
        <v>2185</v>
      </c>
      <c r="BY345" s="536">
        <f t="shared" si="2160"/>
        <v>2185</v>
      </c>
      <c r="BZ345" t="s">
        <v>74</v>
      </c>
      <c r="CA345" s="544">
        <f>AZ345</f>
        <v>0</v>
      </c>
      <c r="CB345" s="544">
        <f t="shared" si="2161"/>
        <v>54</v>
      </c>
      <c r="CC345" s="544">
        <f t="shared" si="2162"/>
        <v>54</v>
      </c>
      <c r="CD345" s="544">
        <f>BC345</f>
        <v>0</v>
      </c>
      <c r="CE345" s="544">
        <f t="shared" si="2163"/>
        <v>37</v>
      </c>
      <c r="CF345" s="544">
        <f t="shared" si="2164"/>
        <v>37</v>
      </c>
      <c r="CG345" s="518">
        <f t="shared" ref="CG345:CM345" si="2218">SUM(CG342:CG344)</f>
        <v>40</v>
      </c>
      <c r="CH345" s="4">
        <f t="shared" si="2218"/>
        <v>0</v>
      </c>
      <c r="CI345" s="4">
        <f t="shared" si="2218"/>
        <v>8</v>
      </c>
      <c r="CJ345" s="4">
        <f t="shared" si="2218"/>
        <v>8</v>
      </c>
      <c r="CK345" s="4">
        <f t="shared" si="2218"/>
        <v>392</v>
      </c>
      <c r="CL345" s="4">
        <f t="shared" si="2218"/>
        <v>400</v>
      </c>
      <c r="CM345" s="4">
        <f t="shared" si="2218"/>
        <v>48</v>
      </c>
    </row>
    <row r="346" spans="1:91">
      <c r="A346" s="149"/>
      <c r="B346" s="151"/>
      <c r="C346" s="151"/>
      <c r="D346" s="151"/>
      <c r="E346" s="288"/>
      <c r="F346" s="592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502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502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502"/>
      <c r="AT346" s="168"/>
      <c r="AU346" s="168"/>
      <c r="AV346" s="168"/>
      <c r="AW346" s="569"/>
      <c r="AX346" s="569"/>
      <c r="AY346" s="569"/>
      <c r="AZ346" s="168"/>
      <c r="BA346" s="168"/>
      <c r="BB346" s="168"/>
      <c r="BC346" s="168"/>
      <c r="BD346" s="168"/>
      <c r="BE346" s="168"/>
      <c r="BF346" s="523"/>
    </row>
    <row r="347" spans="1:91">
      <c r="A347" s="149"/>
      <c r="B347" s="149" t="s">
        <v>111</v>
      </c>
      <c r="C347" s="151"/>
      <c r="D347" s="151"/>
      <c r="E347" s="288"/>
      <c r="F347" s="591">
        <f t="shared" ref="F347:AK347" si="2219">SUM(F331,F336,F341)</f>
        <v>615</v>
      </c>
      <c r="G347" s="159">
        <f t="shared" si="2219"/>
        <v>0</v>
      </c>
      <c r="H347" s="159">
        <f t="shared" si="2219"/>
        <v>277</v>
      </c>
      <c r="I347" s="159">
        <f t="shared" si="2219"/>
        <v>277</v>
      </c>
      <c r="J347" s="159">
        <f t="shared" si="2219"/>
        <v>0</v>
      </c>
      <c r="K347" s="159">
        <f t="shared" si="2219"/>
        <v>86</v>
      </c>
      <c r="L347" s="159">
        <f t="shared" si="2219"/>
        <v>86</v>
      </c>
      <c r="M347" s="159">
        <f t="shared" si="2219"/>
        <v>0</v>
      </c>
      <c r="N347" s="159">
        <f t="shared" si="2219"/>
        <v>39</v>
      </c>
      <c r="O347" s="159">
        <f t="shared" si="2219"/>
        <v>39</v>
      </c>
      <c r="P347" s="159">
        <f t="shared" si="2219"/>
        <v>0</v>
      </c>
      <c r="Q347" s="159">
        <f t="shared" si="2219"/>
        <v>179</v>
      </c>
      <c r="R347" s="159">
        <f t="shared" si="2219"/>
        <v>179</v>
      </c>
      <c r="S347" s="503">
        <f t="shared" si="2219"/>
        <v>0</v>
      </c>
      <c r="T347" s="159">
        <f t="shared" si="2219"/>
        <v>0</v>
      </c>
      <c r="U347" s="159">
        <f t="shared" si="2219"/>
        <v>73</v>
      </c>
      <c r="V347" s="159">
        <f t="shared" si="2219"/>
        <v>73</v>
      </c>
      <c r="W347" s="159">
        <f t="shared" si="2219"/>
        <v>0</v>
      </c>
      <c r="X347" s="159">
        <f t="shared" si="2219"/>
        <v>0</v>
      </c>
      <c r="Y347" s="159">
        <f t="shared" si="2219"/>
        <v>0</v>
      </c>
      <c r="Z347" s="159">
        <f t="shared" si="2219"/>
        <v>0</v>
      </c>
      <c r="AA347" s="159">
        <f t="shared" si="2219"/>
        <v>0</v>
      </c>
      <c r="AB347" s="159">
        <f t="shared" si="2219"/>
        <v>0</v>
      </c>
      <c r="AC347" s="159">
        <f t="shared" si="2219"/>
        <v>0</v>
      </c>
      <c r="AD347" s="159">
        <f t="shared" si="2219"/>
        <v>8</v>
      </c>
      <c r="AE347" s="159">
        <f t="shared" si="2219"/>
        <v>8</v>
      </c>
      <c r="AF347" s="503">
        <f t="shared" si="2219"/>
        <v>0</v>
      </c>
      <c r="AG347" s="159">
        <f t="shared" si="2219"/>
        <v>0</v>
      </c>
      <c r="AH347" s="159">
        <f t="shared" si="2219"/>
        <v>19</v>
      </c>
      <c r="AI347" s="159">
        <f t="shared" si="2219"/>
        <v>19</v>
      </c>
      <c r="AJ347" s="159">
        <f t="shared" si="2219"/>
        <v>0</v>
      </c>
      <c r="AK347" s="159">
        <f t="shared" si="2219"/>
        <v>9</v>
      </c>
      <c r="AL347" s="159">
        <f t="shared" ref="AL347:BE347" si="2220">SUM(AL331,AL336,AL341)</f>
        <v>9</v>
      </c>
      <c r="AM347" s="159">
        <f t="shared" si="2220"/>
        <v>0</v>
      </c>
      <c r="AN347" s="159">
        <f t="shared" si="2220"/>
        <v>6</v>
      </c>
      <c r="AO347" s="159">
        <f t="shared" si="2220"/>
        <v>6</v>
      </c>
      <c r="AP347" s="159">
        <f t="shared" si="2220"/>
        <v>0</v>
      </c>
      <c r="AQ347" s="159">
        <f t="shared" si="2220"/>
        <v>26</v>
      </c>
      <c r="AR347" s="159">
        <f t="shared" si="2220"/>
        <v>26</v>
      </c>
      <c r="AS347" s="503">
        <f t="shared" si="2220"/>
        <v>0</v>
      </c>
      <c r="AT347" s="159">
        <f t="shared" si="2220"/>
        <v>0</v>
      </c>
      <c r="AU347" s="159">
        <f t="shared" si="2220"/>
        <v>3</v>
      </c>
      <c r="AV347" s="159">
        <f t="shared" si="2220"/>
        <v>3</v>
      </c>
      <c r="AW347" s="570">
        <f t="shared" si="2220"/>
        <v>0</v>
      </c>
      <c r="AX347" s="570">
        <f t="shared" si="2220"/>
        <v>725</v>
      </c>
      <c r="AY347" s="570">
        <f t="shared" si="2220"/>
        <v>725</v>
      </c>
      <c r="AZ347" s="159">
        <f t="shared" si="2220"/>
        <v>0</v>
      </c>
      <c r="BA347" s="159">
        <f t="shared" si="2220"/>
        <v>14</v>
      </c>
      <c r="BB347" s="159">
        <f t="shared" si="2220"/>
        <v>14</v>
      </c>
      <c r="BC347" s="159">
        <f t="shared" si="2220"/>
        <v>0</v>
      </c>
      <c r="BD347" s="159">
        <f t="shared" si="2220"/>
        <v>11</v>
      </c>
      <c r="BE347" s="159">
        <f t="shared" si="2220"/>
        <v>11</v>
      </c>
      <c r="BF347" s="474"/>
      <c r="BG347" s="605">
        <f>SUM(F347,S347,AF347,AS347)</f>
        <v>615</v>
      </c>
      <c r="BH347" s="533">
        <f>SUM(G347,T347,AG347)</f>
        <v>0</v>
      </c>
      <c r="BI347" s="533">
        <f t="shared" ref="BI347" si="2221">SUM(H347,U347,AH347)</f>
        <v>369</v>
      </c>
      <c r="BJ347" s="533">
        <f t="shared" ref="BJ347" si="2222">SUM(I347,V347,AI347)</f>
        <v>369</v>
      </c>
      <c r="BK347" s="533">
        <f t="shared" ref="BK347" si="2223">SUM(J347,W347,AJ347)</f>
        <v>0</v>
      </c>
      <c r="BL347" s="533">
        <f t="shared" ref="BL347" si="2224">SUM(K347,X347,AK347)</f>
        <v>95</v>
      </c>
      <c r="BM347" s="533">
        <f t="shared" ref="BM347" si="2225">SUM(L347,Y347,AL347)</f>
        <v>95</v>
      </c>
      <c r="BN347" s="533">
        <f>SUM(M347,Z347,AM347)</f>
        <v>0</v>
      </c>
      <c r="BO347" s="533">
        <f t="shared" ref="BO347" si="2226">SUM(N347,AA347,AN347)</f>
        <v>45</v>
      </c>
      <c r="BP347" s="533">
        <f t="shared" ref="BP347" si="2227">SUM(O347,AB347,AO347)</f>
        <v>45</v>
      </c>
      <c r="BQ347" s="533">
        <f t="shared" ref="BQ347" si="2228">SUM(P347,AC347,AP347)</f>
        <v>0</v>
      </c>
      <c r="BR347" s="533">
        <f t="shared" ref="BR347" si="2229">SUM(Q347,AD347,AQ347)</f>
        <v>213</v>
      </c>
      <c r="BS347" s="533">
        <f t="shared" ref="BS347" si="2230">SUM(R347,AE347,AR347)</f>
        <v>213</v>
      </c>
      <c r="BT347" s="533">
        <f>AT347</f>
        <v>0</v>
      </c>
      <c r="BU347" s="533">
        <f t="shared" ref="BU347" si="2231">AU347</f>
        <v>3</v>
      </c>
      <c r="BV347" s="533">
        <f t="shared" ref="BV347" si="2232">AV347</f>
        <v>3</v>
      </c>
      <c r="BW347" s="536">
        <f>SUM(BH347,BK347,BN347,BQ347,BT347)</f>
        <v>0</v>
      </c>
      <c r="BX347" s="536">
        <f t="shared" ref="BX347" si="2233">SUM(BI347,BL347,BO347,BR347,BU347)</f>
        <v>725</v>
      </c>
      <c r="BY347" s="536">
        <f t="shared" ref="BY347" si="2234">SUM(BJ347,BM347,BP347,BS347,BV347)</f>
        <v>725</v>
      </c>
      <c r="BZ347" t="s">
        <v>74</v>
      </c>
      <c r="CA347" s="544">
        <f>AZ347</f>
        <v>0</v>
      </c>
      <c r="CB347" s="544">
        <f t="shared" ref="CB347" si="2235">BA347</f>
        <v>14</v>
      </c>
      <c r="CC347" s="544">
        <f t="shared" ref="CC347" si="2236">BB347</f>
        <v>14</v>
      </c>
      <c r="CD347" s="544">
        <f>BC347</f>
        <v>0</v>
      </c>
      <c r="CE347" s="544">
        <f t="shared" ref="CE347" si="2237">BD347</f>
        <v>11</v>
      </c>
      <c r="CF347" s="544">
        <f t="shared" ref="CF347" si="2238">BE347</f>
        <v>11</v>
      </c>
    </row>
    <row r="348" spans="1:91">
      <c r="A348" s="149"/>
      <c r="B348" s="149"/>
      <c r="C348" s="151"/>
      <c r="D348" s="151"/>
      <c r="E348" s="288"/>
      <c r="F348" s="591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503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503"/>
      <c r="AG348" s="159"/>
      <c r="AH348" s="159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503"/>
      <c r="AT348" s="159"/>
      <c r="AU348" s="159"/>
      <c r="AV348" s="159"/>
      <c r="AW348" s="570"/>
      <c r="AX348" s="570"/>
      <c r="AY348" s="570"/>
      <c r="AZ348" s="159"/>
      <c r="BA348" s="159"/>
      <c r="BB348" s="159"/>
      <c r="BC348" s="159"/>
      <c r="BD348" s="159"/>
      <c r="BE348" s="159"/>
      <c r="BF348" s="474"/>
      <c r="BN348" s="539"/>
      <c r="BO348" s="539"/>
      <c r="BP348" s="539"/>
      <c r="BQ348" s="539"/>
      <c r="BR348" s="539"/>
      <c r="BS348" s="539"/>
      <c r="BT348" s="539"/>
      <c r="BU348" s="539"/>
      <c r="BV348" s="539"/>
      <c r="BW348" s="539"/>
      <c r="BX348" s="539"/>
      <c r="BY348" s="539"/>
      <c r="BZ348" s="129"/>
      <c r="CA348" s="558"/>
      <c r="CB348" s="558"/>
      <c r="CC348" s="558"/>
      <c r="CD348" s="558"/>
      <c r="CE348" s="558"/>
      <c r="CF348" s="558"/>
      <c r="CG348" s="129">
        <f t="shared" ref="CG348:CM348" si="2239">CG342/3</f>
        <v>2.6666666666666665</v>
      </c>
      <c r="CH348" s="129">
        <f t="shared" si="2239"/>
        <v>0</v>
      </c>
      <c r="CI348" s="129">
        <f t="shared" si="2239"/>
        <v>1.3333333333333333</v>
      </c>
      <c r="CJ348" s="129">
        <f t="shared" si="2239"/>
        <v>1.3333333333333333</v>
      </c>
      <c r="CK348" s="129">
        <f t="shared" si="2239"/>
        <v>27</v>
      </c>
      <c r="CL348" s="129">
        <f t="shared" si="2239"/>
        <v>28.333333333333332</v>
      </c>
      <c r="CM348" s="129">
        <f t="shared" si="2239"/>
        <v>4</v>
      </c>
    </row>
    <row r="349" spans="1:91">
      <c r="A349" s="149"/>
      <c r="B349" s="149" t="s">
        <v>683</v>
      </c>
      <c r="C349" s="151"/>
      <c r="D349" s="151"/>
      <c r="E349" s="288"/>
      <c r="F349" s="591">
        <f t="shared" ref="F349:AK349" si="2240">SUM(F10,F54,F86,F90,F121,F150,F167,F186,F211,F219,F227,F233,F323,F347)</f>
        <v>4545</v>
      </c>
      <c r="G349" s="159">
        <f>SUM(G10,G54,G86,G90,G121,G150,G167,G186,G211,G219,G227,G233,G323,G347)</f>
        <v>1286</v>
      </c>
      <c r="H349" s="159">
        <f t="shared" si="2240"/>
        <v>741</v>
      </c>
      <c r="I349" s="159">
        <f t="shared" si="2240"/>
        <v>2027</v>
      </c>
      <c r="J349" s="159">
        <f t="shared" si="2240"/>
        <v>410</v>
      </c>
      <c r="K349" s="159">
        <f t="shared" si="2240"/>
        <v>204</v>
      </c>
      <c r="L349" s="159">
        <f t="shared" si="2240"/>
        <v>614</v>
      </c>
      <c r="M349" s="159">
        <f t="shared" si="2240"/>
        <v>176</v>
      </c>
      <c r="N349" s="159">
        <f t="shared" si="2240"/>
        <v>97</v>
      </c>
      <c r="O349" s="159">
        <f t="shared" si="2240"/>
        <v>273</v>
      </c>
      <c r="P349" s="159">
        <f t="shared" si="2240"/>
        <v>924</v>
      </c>
      <c r="Q349" s="159">
        <f t="shared" si="2240"/>
        <v>481</v>
      </c>
      <c r="R349" s="159">
        <f t="shared" si="2240"/>
        <v>1405</v>
      </c>
      <c r="S349" s="503">
        <f t="shared" si="2240"/>
        <v>336</v>
      </c>
      <c r="T349" s="159">
        <f t="shared" si="2240"/>
        <v>380</v>
      </c>
      <c r="U349" s="159">
        <f t="shared" si="2240"/>
        <v>172</v>
      </c>
      <c r="V349" s="159">
        <f t="shared" si="2240"/>
        <v>552</v>
      </c>
      <c r="W349" s="159">
        <f t="shared" si="2240"/>
        <v>33</v>
      </c>
      <c r="X349" s="159">
        <f t="shared" si="2240"/>
        <v>8</v>
      </c>
      <c r="Y349" s="159">
        <f t="shared" si="2240"/>
        <v>41</v>
      </c>
      <c r="Z349" s="159">
        <f t="shared" si="2240"/>
        <v>12</v>
      </c>
      <c r="AA349" s="159">
        <f t="shared" si="2240"/>
        <v>6</v>
      </c>
      <c r="AB349" s="159">
        <f t="shared" si="2240"/>
        <v>18</v>
      </c>
      <c r="AC349" s="159">
        <f t="shared" si="2240"/>
        <v>120</v>
      </c>
      <c r="AD349" s="159">
        <f t="shared" si="2240"/>
        <v>35</v>
      </c>
      <c r="AE349" s="159">
        <f t="shared" si="2240"/>
        <v>155</v>
      </c>
      <c r="AF349" s="503">
        <f t="shared" si="2240"/>
        <v>292</v>
      </c>
      <c r="AG349" s="159">
        <f t="shared" si="2240"/>
        <v>60</v>
      </c>
      <c r="AH349" s="159">
        <f t="shared" si="2240"/>
        <v>78</v>
      </c>
      <c r="AI349" s="159">
        <f t="shared" si="2240"/>
        <v>138</v>
      </c>
      <c r="AJ349" s="159">
        <f t="shared" si="2240"/>
        <v>25</v>
      </c>
      <c r="AK349" s="159">
        <f t="shared" si="2240"/>
        <v>26</v>
      </c>
      <c r="AL349" s="159">
        <f t="shared" ref="AL349:BE349" si="2241">SUM(AL10,AL54,AL86,AL90,AL121,AL150,AL167,AL186,AL211,AL219,AL227,AL233,AL323,AL347)</f>
        <v>51</v>
      </c>
      <c r="AM349" s="159">
        <f t="shared" si="2241"/>
        <v>13</v>
      </c>
      <c r="AN349" s="159">
        <f t="shared" si="2241"/>
        <v>14</v>
      </c>
      <c r="AO349" s="159">
        <f t="shared" si="2241"/>
        <v>27</v>
      </c>
      <c r="AP349" s="159">
        <f t="shared" si="2241"/>
        <v>79</v>
      </c>
      <c r="AQ349" s="159">
        <f t="shared" si="2241"/>
        <v>73</v>
      </c>
      <c r="AR349" s="159">
        <f t="shared" si="2241"/>
        <v>152</v>
      </c>
      <c r="AS349" s="503">
        <f t="shared" si="2241"/>
        <v>212</v>
      </c>
      <c r="AT349" s="159">
        <f t="shared" si="2241"/>
        <v>60</v>
      </c>
      <c r="AU349" s="159">
        <f t="shared" si="2241"/>
        <v>21</v>
      </c>
      <c r="AV349" s="159">
        <f t="shared" si="2241"/>
        <v>81</v>
      </c>
      <c r="AW349" s="570">
        <f t="shared" si="2241"/>
        <v>3578</v>
      </c>
      <c r="AX349" s="570">
        <f t="shared" si="2241"/>
        <v>1956</v>
      </c>
      <c r="AY349" s="570">
        <f t="shared" si="2241"/>
        <v>5534</v>
      </c>
      <c r="AZ349" s="159">
        <f t="shared" si="2241"/>
        <v>42</v>
      </c>
      <c r="BA349" s="159">
        <f t="shared" si="2241"/>
        <v>30</v>
      </c>
      <c r="BB349" s="159">
        <f t="shared" si="2241"/>
        <v>72</v>
      </c>
      <c r="BC349" s="159">
        <f t="shared" si="2241"/>
        <v>67</v>
      </c>
      <c r="BD349" s="159">
        <f t="shared" si="2241"/>
        <v>30</v>
      </c>
      <c r="BE349" s="159">
        <f t="shared" si="2241"/>
        <v>97</v>
      </c>
      <c r="BF349" s="474"/>
      <c r="BG349" s="605">
        <f>SUM(F349,S349,AF349,AS349)</f>
        <v>5385</v>
      </c>
      <c r="BH349" s="533">
        <f>SUM(G349,T349,AG349)</f>
        <v>1726</v>
      </c>
      <c r="BI349" s="533">
        <f t="shared" ref="BI349:BI350" si="2242">SUM(H349,U349,AH349)</f>
        <v>991</v>
      </c>
      <c r="BJ349" s="533">
        <f t="shared" ref="BJ349:BJ350" si="2243">SUM(I349,V349,AI349)</f>
        <v>2717</v>
      </c>
      <c r="BK349" s="533">
        <f t="shared" ref="BK349:BK350" si="2244">SUM(J349,W349,AJ349)</f>
        <v>468</v>
      </c>
      <c r="BL349" s="533">
        <f t="shared" ref="BL349:BL350" si="2245">SUM(K349,X349,AK349)</f>
        <v>238</v>
      </c>
      <c r="BM349" s="533">
        <f t="shared" ref="BM349:BM350" si="2246">SUM(L349,Y349,AL349)</f>
        <v>706</v>
      </c>
      <c r="BN349" s="533">
        <f>SUM(M349,Z349,AM349)</f>
        <v>201</v>
      </c>
      <c r="BO349" s="533">
        <f t="shared" ref="BO349:BO350" si="2247">SUM(N349,AA349,AN349)</f>
        <v>117</v>
      </c>
      <c r="BP349" s="533">
        <f t="shared" ref="BP349:BP350" si="2248">SUM(O349,AB349,AO349)</f>
        <v>318</v>
      </c>
      <c r="BQ349" s="533">
        <f t="shared" ref="BQ349:BQ350" si="2249">SUM(P349,AC349,AP349)</f>
        <v>1123</v>
      </c>
      <c r="BR349" s="533">
        <f t="shared" ref="BR349:BR350" si="2250">SUM(Q349,AD349,AQ349)</f>
        <v>589</v>
      </c>
      <c r="BS349" s="533">
        <f t="shared" ref="BS349:BS350" si="2251">SUM(R349,AE349,AR349)</f>
        <v>1712</v>
      </c>
      <c r="BT349" s="533">
        <f>AT349</f>
        <v>60</v>
      </c>
      <c r="BU349" s="533">
        <f t="shared" ref="BU349:BU350" si="2252">AU349</f>
        <v>21</v>
      </c>
      <c r="BV349" s="533">
        <f t="shared" ref="BV349:BV350" si="2253">AV349</f>
        <v>81</v>
      </c>
      <c r="BW349" s="536">
        <f>SUM(BH349,BK349,BN349,BQ349,BT349)</f>
        <v>3578</v>
      </c>
      <c r="BX349" s="536">
        <f t="shared" ref="BX349:BX350" si="2254">SUM(BI349,BL349,BO349,BR349,BU349)</f>
        <v>1956</v>
      </c>
      <c r="BY349" s="536">
        <f t="shared" ref="BY349:BY350" si="2255">SUM(BJ349,BM349,BP349,BS349,BV349)</f>
        <v>5534</v>
      </c>
      <c r="BZ349" t="s">
        <v>74</v>
      </c>
      <c r="CA349" s="544">
        <f>AZ349</f>
        <v>42</v>
      </c>
      <c r="CB349" s="544">
        <f t="shared" ref="CB349:CB350" si="2256">BA349</f>
        <v>30</v>
      </c>
      <c r="CC349" s="544">
        <f t="shared" ref="CC349:CC350" si="2257">BB349</f>
        <v>72</v>
      </c>
      <c r="CD349" s="544">
        <f>BC349</f>
        <v>67</v>
      </c>
      <c r="CE349" s="544">
        <f t="shared" ref="CE349:CE350" si="2258">BD349</f>
        <v>30</v>
      </c>
      <c r="CF349" s="544">
        <f t="shared" ref="CF349:CF350" si="2259">BE349</f>
        <v>97</v>
      </c>
      <c r="CG349" s="129">
        <f t="shared" ref="CG349:CM349" si="2260">CG343/3</f>
        <v>2.6666666666666665</v>
      </c>
      <c r="CH349" s="129">
        <f t="shared" si="2260"/>
        <v>0</v>
      </c>
      <c r="CI349" s="129">
        <f t="shared" si="2260"/>
        <v>0.66666666666666663</v>
      </c>
      <c r="CJ349" s="129">
        <f t="shared" si="2260"/>
        <v>0.66666666666666663</v>
      </c>
      <c r="CK349" s="129">
        <f t="shared" si="2260"/>
        <v>25.666666666666668</v>
      </c>
      <c r="CL349" s="129">
        <f t="shared" si="2260"/>
        <v>26.333333333333332</v>
      </c>
      <c r="CM349" s="129">
        <f t="shared" si="2260"/>
        <v>3.3333333333333335</v>
      </c>
    </row>
    <row r="350" spans="1:91">
      <c r="A350" s="149"/>
      <c r="B350" s="151" t="s">
        <v>69</v>
      </c>
      <c r="C350" s="151"/>
      <c r="D350" s="151"/>
      <c r="E350" s="288"/>
      <c r="F350" s="592">
        <f t="shared" ref="F350:AK350" si="2261">SUM(F14,F59,F85,F94,F120,F149,F167,F191,F214,F222,F230,F236,F327,F345)</f>
        <v>13721</v>
      </c>
      <c r="G350" s="168">
        <f t="shared" si="2261"/>
        <v>3473</v>
      </c>
      <c r="H350" s="168">
        <f t="shared" si="2261"/>
        <v>1982</v>
      </c>
      <c r="I350" s="168">
        <f t="shared" si="2261"/>
        <v>5455</v>
      </c>
      <c r="J350" s="168">
        <f t="shared" si="2261"/>
        <v>1061</v>
      </c>
      <c r="K350" s="168">
        <f t="shared" si="2261"/>
        <v>567</v>
      </c>
      <c r="L350" s="168">
        <f t="shared" si="2261"/>
        <v>1628</v>
      </c>
      <c r="M350" s="168">
        <f t="shared" si="2261"/>
        <v>454</v>
      </c>
      <c r="N350" s="168">
        <f t="shared" si="2261"/>
        <v>257</v>
      </c>
      <c r="O350" s="168">
        <f t="shared" si="2261"/>
        <v>711</v>
      </c>
      <c r="P350" s="168">
        <f t="shared" si="2261"/>
        <v>2474</v>
      </c>
      <c r="Q350" s="168">
        <f t="shared" si="2261"/>
        <v>1261</v>
      </c>
      <c r="R350" s="168">
        <f t="shared" si="2261"/>
        <v>3735</v>
      </c>
      <c r="S350" s="502">
        <f t="shared" si="2261"/>
        <v>837</v>
      </c>
      <c r="T350" s="168">
        <f t="shared" si="2261"/>
        <v>1002</v>
      </c>
      <c r="U350" s="168">
        <f t="shared" si="2261"/>
        <v>435</v>
      </c>
      <c r="V350" s="168">
        <f t="shared" si="2261"/>
        <v>1437</v>
      </c>
      <c r="W350" s="168">
        <f t="shared" si="2261"/>
        <v>95</v>
      </c>
      <c r="X350" s="168">
        <f t="shared" si="2261"/>
        <v>25</v>
      </c>
      <c r="Y350" s="168">
        <f t="shared" si="2261"/>
        <v>120</v>
      </c>
      <c r="Z350" s="168">
        <f t="shared" si="2261"/>
        <v>40</v>
      </c>
      <c r="AA350" s="168">
        <f t="shared" si="2261"/>
        <v>17</v>
      </c>
      <c r="AB350" s="168">
        <f t="shared" si="2261"/>
        <v>57</v>
      </c>
      <c r="AC350" s="168">
        <f t="shared" si="2261"/>
        <v>309</v>
      </c>
      <c r="AD350" s="168">
        <f t="shared" si="2261"/>
        <v>77</v>
      </c>
      <c r="AE350" s="168">
        <f t="shared" si="2261"/>
        <v>386</v>
      </c>
      <c r="AF350" s="502">
        <f t="shared" si="2261"/>
        <v>789</v>
      </c>
      <c r="AG350" s="168">
        <f t="shared" si="2261"/>
        <v>184</v>
      </c>
      <c r="AH350" s="168">
        <f t="shared" si="2261"/>
        <v>201</v>
      </c>
      <c r="AI350" s="168">
        <f t="shared" si="2261"/>
        <v>385</v>
      </c>
      <c r="AJ350" s="168">
        <f t="shared" si="2261"/>
        <v>60</v>
      </c>
      <c r="AK350" s="168">
        <f t="shared" si="2261"/>
        <v>57</v>
      </c>
      <c r="AL350" s="168">
        <f t="shared" ref="AL350:BE350" si="2262">SUM(AL14,AL59,AL85,AL94,AL120,AL149,AL167,AL191,AL214,AL222,AL230,AL236,AL327,AL345)</f>
        <v>117</v>
      </c>
      <c r="AM350" s="168">
        <f t="shared" si="2262"/>
        <v>34</v>
      </c>
      <c r="AN350" s="168">
        <f t="shared" si="2262"/>
        <v>53</v>
      </c>
      <c r="AO350" s="168">
        <f t="shared" si="2262"/>
        <v>87</v>
      </c>
      <c r="AP350" s="168">
        <f t="shared" si="2262"/>
        <v>205</v>
      </c>
      <c r="AQ350" s="168">
        <f t="shared" si="2262"/>
        <v>175</v>
      </c>
      <c r="AR350" s="168">
        <f t="shared" si="2262"/>
        <v>380</v>
      </c>
      <c r="AS350" s="502">
        <f t="shared" si="2262"/>
        <v>569</v>
      </c>
      <c r="AT350" s="168">
        <f t="shared" si="2262"/>
        <v>163</v>
      </c>
      <c r="AU350" s="168">
        <f t="shared" si="2262"/>
        <v>79</v>
      </c>
      <c r="AV350" s="168">
        <f t="shared" si="2262"/>
        <v>242</v>
      </c>
      <c r="AW350" s="569">
        <f t="shared" si="2262"/>
        <v>9554</v>
      </c>
      <c r="AX350" s="569">
        <f t="shared" si="2262"/>
        <v>5186</v>
      </c>
      <c r="AY350" s="569">
        <f t="shared" si="2262"/>
        <v>14740</v>
      </c>
      <c r="AZ350" s="168">
        <f t="shared" si="2262"/>
        <v>154</v>
      </c>
      <c r="BA350" s="168">
        <f t="shared" si="2262"/>
        <v>119</v>
      </c>
      <c r="BB350" s="168">
        <f t="shared" si="2262"/>
        <v>273</v>
      </c>
      <c r="BC350" s="168">
        <f t="shared" si="2262"/>
        <v>183</v>
      </c>
      <c r="BD350" s="168">
        <f t="shared" si="2262"/>
        <v>74</v>
      </c>
      <c r="BE350" s="168">
        <f t="shared" si="2262"/>
        <v>257</v>
      </c>
      <c r="BF350" s="523"/>
      <c r="BG350" s="605">
        <f>SUM(F350,S350,AF350,AS350)</f>
        <v>15916</v>
      </c>
      <c r="BH350" s="533">
        <f>SUM(G350,T350,AG350)</f>
        <v>4659</v>
      </c>
      <c r="BI350" s="533">
        <f t="shared" si="2242"/>
        <v>2618</v>
      </c>
      <c r="BJ350" s="533">
        <f t="shared" si="2243"/>
        <v>7277</v>
      </c>
      <c r="BK350" s="533">
        <f t="shared" si="2244"/>
        <v>1216</v>
      </c>
      <c r="BL350" s="533">
        <f t="shared" si="2245"/>
        <v>649</v>
      </c>
      <c r="BM350" s="533">
        <f t="shared" si="2246"/>
        <v>1865</v>
      </c>
      <c r="BN350" s="533">
        <f>SUM(M350,Z350,AM350)</f>
        <v>528</v>
      </c>
      <c r="BO350" s="533">
        <f t="shared" si="2247"/>
        <v>327</v>
      </c>
      <c r="BP350" s="533">
        <f t="shared" si="2248"/>
        <v>855</v>
      </c>
      <c r="BQ350" s="533">
        <f t="shared" si="2249"/>
        <v>2988</v>
      </c>
      <c r="BR350" s="533">
        <f t="shared" si="2250"/>
        <v>1513</v>
      </c>
      <c r="BS350" s="533">
        <f t="shared" si="2251"/>
        <v>4501</v>
      </c>
      <c r="BT350" s="533">
        <f>AT350</f>
        <v>163</v>
      </c>
      <c r="BU350" s="533">
        <f t="shared" si="2252"/>
        <v>79</v>
      </c>
      <c r="BV350" s="533">
        <f t="shared" si="2253"/>
        <v>242</v>
      </c>
      <c r="BW350" s="536">
        <f>SUM(BH350,BK350,BN350,BQ350,BT350)</f>
        <v>9554</v>
      </c>
      <c r="BX350" s="536">
        <f t="shared" si="2254"/>
        <v>5186</v>
      </c>
      <c r="BY350" s="536">
        <f t="shared" si="2255"/>
        <v>14740</v>
      </c>
      <c r="BZ350" t="s">
        <v>74</v>
      </c>
      <c r="CA350" s="544">
        <f>AZ350</f>
        <v>154</v>
      </c>
      <c r="CB350" s="544">
        <f t="shared" si="2256"/>
        <v>119</v>
      </c>
      <c r="CC350" s="544">
        <f t="shared" si="2257"/>
        <v>273</v>
      </c>
      <c r="CD350" s="544">
        <f>BC350</f>
        <v>183</v>
      </c>
      <c r="CE350" s="544">
        <f t="shared" si="2258"/>
        <v>74</v>
      </c>
      <c r="CF350" s="544">
        <f t="shared" si="2259"/>
        <v>257</v>
      </c>
      <c r="CG350" s="129">
        <f t="shared" ref="CG350:CM350" si="2263">CG344/3</f>
        <v>8</v>
      </c>
      <c r="CH350" s="129">
        <f t="shared" si="2263"/>
        <v>0</v>
      </c>
      <c r="CI350" s="129">
        <f t="shared" si="2263"/>
        <v>0.66666666666666663</v>
      </c>
      <c r="CJ350" s="129">
        <f t="shared" si="2263"/>
        <v>0.66666666666666663</v>
      </c>
      <c r="CK350" s="129">
        <f t="shared" si="2263"/>
        <v>78</v>
      </c>
      <c r="CL350" s="129">
        <f t="shared" si="2263"/>
        <v>78.666666666666671</v>
      </c>
      <c r="CM350" s="129">
        <f t="shared" si="2263"/>
        <v>8.6666666666666661</v>
      </c>
    </row>
    <row r="351" spans="1:91">
      <c r="A351" s="149"/>
      <c r="B351" s="151"/>
      <c r="C351" s="151"/>
      <c r="D351" s="151"/>
      <c r="E351" s="288"/>
      <c r="F351" s="592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502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502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502"/>
      <c r="AT351" s="168"/>
      <c r="AU351" s="168"/>
      <c r="AV351" s="168"/>
      <c r="AW351" s="569"/>
      <c r="AX351" s="569"/>
      <c r="AY351" s="569"/>
      <c r="AZ351" s="159"/>
      <c r="BA351" s="159"/>
      <c r="BB351" s="159"/>
      <c r="BC351" s="168"/>
      <c r="BD351" s="168"/>
      <c r="BE351" s="168"/>
      <c r="BF351" s="523"/>
      <c r="BN351" s="539"/>
      <c r="BO351" s="539"/>
      <c r="BP351" s="539"/>
      <c r="BQ351" s="539"/>
      <c r="BR351" s="539"/>
      <c r="BS351" s="539"/>
      <c r="BT351" s="539"/>
      <c r="BU351" s="539"/>
      <c r="BV351" s="539"/>
      <c r="BW351" s="539"/>
      <c r="BX351" s="539"/>
      <c r="BY351" s="539"/>
      <c r="BZ351" s="129"/>
      <c r="CA351" s="558"/>
      <c r="CB351" s="558"/>
      <c r="CC351" s="558"/>
      <c r="CD351" s="558"/>
      <c r="CE351" s="558"/>
      <c r="CF351" s="558"/>
      <c r="CG351" s="129">
        <f t="shared" ref="CG351:CM351" si="2264">CG345/3</f>
        <v>13.333333333333334</v>
      </c>
      <c r="CH351" s="129">
        <f t="shared" si="2264"/>
        <v>0</v>
      </c>
      <c r="CI351" s="129">
        <f t="shared" si="2264"/>
        <v>2.6666666666666665</v>
      </c>
      <c r="CJ351" s="129">
        <f t="shared" si="2264"/>
        <v>2.6666666666666665</v>
      </c>
      <c r="CK351" s="129">
        <f t="shared" si="2264"/>
        <v>130.66666666666666</v>
      </c>
      <c r="CL351" s="129">
        <f t="shared" si="2264"/>
        <v>133.33333333333334</v>
      </c>
      <c r="CM351" s="129">
        <f t="shared" si="2264"/>
        <v>16</v>
      </c>
    </row>
    <row r="352" spans="1:91">
      <c r="A352" s="149"/>
      <c r="B352" s="151"/>
      <c r="C352" s="151"/>
      <c r="D352" s="151"/>
      <c r="E352" s="288"/>
      <c r="F352" s="592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502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502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502"/>
      <c r="AT352" s="168"/>
      <c r="AU352" s="168"/>
      <c r="AV352" s="168"/>
      <c r="AW352" s="569"/>
      <c r="AX352" s="569"/>
      <c r="AY352" s="569"/>
      <c r="AZ352" s="159"/>
      <c r="BA352" s="159"/>
      <c r="BB352" s="159"/>
      <c r="BC352" s="168"/>
      <c r="BD352" s="168"/>
      <c r="BE352" s="168"/>
      <c r="BF352" s="523"/>
      <c r="BN352" s="539"/>
      <c r="BO352" s="539"/>
      <c r="BP352" s="539"/>
      <c r="BQ352" s="539"/>
      <c r="BR352" s="539"/>
      <c r="BS352" s="539"/>
      <c r="BT352" s="539"/>
      <c r="BU352" s="539"/>
      <c r="BV352" s="539"/>
      <c r="BW352" s="539"/>
      <c r="BX352" s="539"/>
      <c r="BY352" s="539"/>
      <c r="BZ352" s="129"/>
      <c r="CA352" s="558"/>
      <c r="CB352" s="558"/>
      <c r="CC352" s="558"/>
      <c r="CD352" s="558"/>
      <c r="CE352" s="558"/>
      <c r="CF352" s="558"/>
      <c r="CG352" s="129"/>
      <c r="CH352" s="129"/>
      <c r="CI352" s="129"/>
      <c r="CJ352" s="129"/>
      <c r="CK352" s="129"/>
      <c r="CL352" s="129"/>
      <c r="CM352" s="129"/>
    </row>
    <row r="353" spans="1:91">
      <c r="A353" s="149"/>
      <c r="B353" s="151"/>
      <c r="C353" s="151"/>
      <c r="D353" s="151"/>
      <c r="E353" s="288"/>
      <c r="F353" s="592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502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502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502"/>
      <c r="AT353" s="168"/>
      <c r="AU353" s="168"/>
      <c r="AV353" s="168"/>
      <c r="AW353" s="569"/>
      <c r="AX353" s="569"/>
      <c r="AY353" s="569"/>
      <c r="AZ353" s="159"/>
      <c r="BA353" s="159"/>
      <c r="BB353" s="159"/>
      <c r="BC353" s="168"/>
      <c r="BD353" s="168"/>
      <c r="BE353" s="168"/>
      <c r="BF353" s="523"/>
      <c r="BN353" s="539"/>
      <c r="BO353" s="539"/>
      <c r="BP353" s="539"/>
      <c r="BQ353" s="539"/>
      <c r="BR353" s="539"/>
      <c r="BS353" s="539"/>
      <c r="BT353" s="539"/>
      <c r="BU353" s="539"/>
      <c r="BV353" s="539"/>
      <c r="BW353" s="539"/>
      <c r="BX353" s="539"/>
      <c r="BY353" s="539"/>
      <c r="BZ353" s="129"/>
      <c r="CA353" s="558"/>
      <c r="CB353" s="558"/>
      <c r="CC353" s="558"/>
      <c r="CD353" s="558"/>
      <c r="CE353" s="558"/>
      <c r="CF353" s="558"/>
      <c r="CG353" s="129">
        <f t="shared" ref="CG353:CL353" si="2265">SUM(CG348*2)</f>
        <v>5.333333333333333</v>
      </c>
      <c r="CH353" s="129">
        <f t="shared" si="2265"/>
        <v>0</v>
      </c>
      <c r="CI353" s="129">
        <f t="shared" si="2265"/>
        <v>2.6666666666666665</v>
      </c>
      <c r="CJ353" s="129">
        <f t="shared" si="2265"/>
        <v>2.6666666666666665</v>
      </c>
      <c r="CK353" s="129">
        <f t="shared" si="2265"/>
        <v>54</v>
      </c>
      <c r="CL353" s="129">
        <f t="shared" si="2265"/>
        <v>56.666666666666664</v>
      </c>
      <c r="CM353" s="129">
        <f>SUM(CM348*2)</f>
        <v>8</v>
      </c>
    </row>
    <row r="354" spans="1:91" ht="13.5">
      <c r="A354" s="149"/>
      <c r="B354" s="285" t="s">
        <v>112</v>
      </c>
      <c r="C354" s="285"/>
      <c r="D354" s="285"/>
      <c r="E354" s="288"/>
      <c r="F354" s="591">
        <f t="shared" ref="F354:AK354" si="2266">SUM(F341,F336,F227,F107)</f>
        <v>1458</v>
      </c>
      <c r="G354" s="159">
        <f t="shared" si="2266"/>
        <v>369</v>
      </c>
      <c r="H354" s="159">
        <f t="shared" si="2266"/>
        <v>281</v>
      </c>
      <c r="I354" s="159">
        <f t="shared" si="2266"/>
        <v>650</v>
      </c>
      <c r="J354" s="159">
        <f t="shared" si="2266"/>
        <v>138</v>
      </c>
      <c r="K354" s="159">
        <f t="shared" si="2266"/>
        <v>85</v>
      </c>
      <c r="L354" s="159">
        <f t="shared" si="2266"/>
        <v>223</v>
      </c>
      <c r="M354" s="159">
        <f t="shared" si="2266"/>
        <v>61</v>
      </c>
      <c r="N354" s="159">
        <f t="shared" si="2266"/>
        <v>44</v>
      </c>
      <c r="O354" s="159">
        <f t="shared" si="2266"/>
        <v>105</v>
      </c>
      <c r="P354" s="159">
        <f t="shared" si="2266"/>
        <v>309</v>
      </c>
      <c r="Q354" s="159">
        <f t="shared" si="2266"/>
        <v>138</v>
      </c>
      <c r="R354" s="159">
        <f t="shared" si="2266"/>
        <v>447</v>
      </c>
      <c r="S354" s="503">
        <f t="shared" si="2266"/>
        <v>69</v>
      </c>
      <c r="T354" s="159">
        <f t="shared" si="2266"/>
        <v>111</v>
      </c>
      <c r="U354" s="159">
        <f t="shared" si="2266"/>
        <v>62</v>
      </c>
      <c r="V354" s="159">
        <f t="shared" si="2266"/>
        <v>173</v>
      </c>
      <c r="W354" s="159">
        <f t="shared" si="2266"/>
        <v>0</v>
      </c>
      <c r="X354" s="159">
        <f t="shared" si="2266"/>
        <v>0</v>
      </c>
      <c r="Y354" s="159">
        <f t="shared" si="2266"/>
        <v>0</v>
      </c>
      <c r="Z354" s="159">
        <f t="shared" si="2266"/>
        <v>0</v>
      </c>
      <c r="AA354" s="159">
        <f t="shared" si="2266"/>
        <v>0</v>
      </c>
      <c r="AB354" s="159">
        <f t="shared" si="2266"/>
        <v>0</v>
      </c>
      <c r="AC354" s="159">
        <f t="shared" si="2266"/>
        <v>21</v>
      </c>
      <c r="AD354" s="159">
        <f t="shared" si="2266"/>
        <v>8</v>
      </c>
      <c r="AE354" s="159">
        <f t="shared" si="2266"/>
        <v>29</v>
      </c>
      <c r="AF354" s="503">
        <f t="shared" si="2266"/>
        <v>69</v>
      </c>
      <c r="AG354" s="159">
        <f t="shared" si="2266"/>
        <v>14</v>
      </c>
      <c r="AH354" s="159">
        <f t="shared" si="2266"/>
        <v>21</v>
      </c>
      <c r="AI354" s="159">
        <f t="shared" si="2266"/>
        <v>35</v>
      </c>
      <c r="AJ354" s="159">
        <f t="shared" si="2266"/>
        <v>9</v>
      </c>
      <c r="AK354" s="159">
        <f t="shared" si="2266"/>
        <v>9</v>
      </c>
      <c r="AL354" s="159">
        <f t="shared" ref="AL354:BE354" si="2267">SUM(AL341,AL336,AL227,AL107)</f>
        <v>18</v>
      </c>
      <c r="AM354" s="159">
        <f t="shared" si="2267"/>
        <v>8</v>
      </c>
      <c r="AN354" s="159">
        <f t="shared" si="2267"/>
        <v>6</v>
      </c>
      <c r="AO354" s="159">
        <f t="shared" si="2267"/>
        <v>14</v>
      </c>
      <c r="AP354" s="159">
        <f t="shared" si="2267"/>
        <v>24</v>
      </c>
      <c r="AQ354" s="159">
        <f t="shared" si="2267"/>
        <v>27</v>
      </c>
      <c r="AR354" s="159">
        <f t="shared" si="2267"/>
        <v>51</v>
      </c>
      <c r="AS354" s="503">
        <f t="shared" si="2267"/>
        <v>0</v>
      </c>
      <c r="AT354" s="159">
        <f t="shared" si="2267"/>
        <v>7</v>
      </c>
      <c r="AU354" s="159">
        <f t="shared" si="2267"/>
        <v>7</v>
      </c>
      <c r="AV354" s="159">
        <f t="shared" si="2267"/>
        <v>14</v>
      </c>
      <c r="AW354" s="570">
        <f t="shared" si="2267"/>
        <v>1071</v>
      </c>
      <c r="AX354" s="570">
        <f t="shared" si="2267"/>
        <v>688</v>
      </c>
      <c r="AY354" s="570">
        <f t="shared" si="2267"/>
        <v>1759</v>
      </c>
      <c r="AZ354" s="159">
        <f t="shared" si="2267"/>
        <v>15</v>
      </c>
      <c r="BA354" s="159">
        <f t="shared" si="2267"/>
        <v>10</v>
      </c>
      <c r="BB354" s="159">
        <f t="shared" si="2267"/>
        <v>25</v>
      </c>
      <c r="BC354" s="159">
        <f t="shared" si="2267"/>
        <v>27</v>
      </c>
      <c r="BD354" s="159">
        <f t="shared" si="2267"/>
        <v>12</v>
      </c>
      <c r="BE354" s="159">
        <f t="shared" si="2267"/>
        <v>39</v>
      </c>
      <c r="BF354" s="474"/>
      <c r="BG354" s="605">
        <f>SUM(F354,S354,AF354,AS354)</f>
        <v>1596</v>
      </c>
      <c r="BH354" s="533">
        <f>SUM(G354,T354,AG354)</f>
        <v>494</v>
      </c>
      <c r="BI354" s="533">
        <f t="shared" ref="BI354:BI357" si="2268">SUM(H354,U354,AH354)</f>
        <v>364</v>
      </c>
      <c r="BJ354" s="533">
        <f t="shared" ref="BJ354:BJ357" si="2269">SUM(I354,V354,AI354)</f>
        <v>858</v>
      </c>
      <c r="BK354" s="533">
        <f t="shared" ref="BK354:BK357" si="2270">SUM(J354,W354,AJ354)</f>
        <v>147</v>
      </c>
      <c r="BL354" s="533">
        <f t="shared" ref="BL354:BL357" si="2271">SUM(K354,X354,AK354)</f>
        <v>94</v>
      </c>
      <c r="BM354" s="533">
        <f t="shared" ref="BM354:BM357" si="2272">SUM(L354,Y354,AL354)</f>
        <v>241</v>
      </c>
      <c r="BN354" s="533">
        <f>SUM(M354,Z354,AM354)</f>
        <v>69</v>
      </c>
      <c r="BO354" s="533">
        <f t="shared" ref="BO354:BO357" si="2273">SUM(N354,AA354,AN354)</f>
        <v>50</v>
      </c>
      <c r="BP354" s="533">
        <f t="shared" ref="BP354:BP357" si="2274">SUM(O354,AB354,AO354)</f>
        <v>119</v>
      </c>
      <c r="BQ354" s="533">
        <f t="shared" ref="BQ354:BQ357" si="2275">SUM(P354,AC354,AP354)</f>
        <v>354</v>
      </c>
      <c r="BR354" s="533">
        <f t="shared" ref="BR354:BR357" si="2276">SUM(Q354,AD354,AQ354)</f>
        <v>173</v>
      </c>
      <c r="BS354" s="533">
        <f t="shared" ref="BS354:BS357" si="2277">SUM(R354,AE354,AR354)</f>
        <v>527</v>
      </c>
      <c r="BT354" s="533">
        <f>AT354</f>
        <v>7</v>
      </c>
      <c r="BU354" s="533">
        <f t="shared" ref="BU354:BU357" si="2278">AU354</f>
        <v>7</v>
      </c>
      <c r="BV354" s="533">
        <f t="shared" ref="BV354:BV357" si="2279">AV354</f>
        <v>14</v>
      </c>
      <c r="BW354" s="536">
        <f>SUM(BH354,BK354,BN354,BQ354,BT354)</f>
        <v>1071</v>
      </c>
      <c r="BX354" s="536">
        <f t="shared" ref="BX354:BX357" si="2280">SUM(BI354,BL354,BO354,BR354,BU354)</f>
        <v>688</v>
      </c>
      <c r="BY354" s="536">
        <f t="shared" ref="BY354:BY357" si="2281">SUM(BJ354,BM354,BP354,BS354,BV354)</f>
        <v>1759</v>
      </c>
      <c r="BZ354" t="s">
        <v>74</v>
      </c>
      <c r="CA354" s="544">
        <f>AZ354</f>
        <v>15</v>
      </c>
      <c r="CB354" s="544">
        <f t="shared" ref="CB354:CB357" si="2282">BA354</f>
        <v>10</v>
      </c>
      <c r="CC354" s="544">
        <f t="shared" ref="CC354:CC357" si="2283">BB354</f>
        <v>25</v>
      </c>
      <c r="CD354" s="544">
        <f>BC354</f>
        <v>27</v>
      </c>
      <c r="CE354" s="544">
        <f t="shared" ref="CE354:CE357" si="2284">BD354</f>
        <v>12</v>
      </c>
      <c r="CF354" s="544">
        <f t="shared" ref="CF354:CF357" si="2285">BE354</f>
        <v>39</v>
      </c>
      <c r="CG354" s="129">
        <f t="shared" ref="CG354:CM354" si="2286">SUM(CG349*2)</f>
        <v>5.333333333333333</v>
      </c>
      <c r="CH354" s="129">
        <f t="shared" si="2286"/>
        <v>0</v>
      </c>
      <c r="CI354" s="129">
        <f t="shared" si="2286"/>
        <v>1.3333333333333333</v>
      </c>
      <c r="CJ354" s="129">
        <f t="shared" si="2286"/>
        <v>1.3333333333333333</v>
      </c>
      <c r="CK354" s="129">
        <f t="shared" si="2286"/>
        <v>51.333333333333336</v>
      </c>
      <c r="CL354" s="129">
        <f t="shared" si="2286"/>
        <v>52.666666666666664</v>
      </c>
      <c r="CM354" s="129">
        <f t="shared" si="2286"/>
        <v>6.666666666666667</v>
      </c>
    </row>
    <row r="355" spans="1:91">
      <c r="A355" s="149"/>
      <c r="B355" s="151"/>
      <c r="C355" s="151"/>
      <c r="D355" s="151"/>
      <c r="E355" s="288"/>
      <c r="F355" s="591">
        <f t="shared" ref="F355:AK355" si="2287">SUM(F342,F337,F228,F108)</f>
        <v>1458</v>
      </c>
      <c r="G355" s="159">
        <f t="shared" si="2287"/>
        <v>387</v>
      </c>
      <c r="H355" s="159">
        <f t="shared" si="2287"/>
        <v>172</v>
      </c>
      <c r="I355" s="159">
        <f t="shared" si="2287"/>
        <v>559</v>
      </c>
      <c r="J355" s="159">
        <f t="shared" si="2287"/>
        <v>137</v>
      </c>
      <c r="K355" s="159">
        <f t="shared" si="2287"/>
        <v>51</v>
      </c>
      <c r="L355" s="159">
        <f t="shared" si="2287"/>
        <v>188</v>
      </c>
      <c r="M355" s="159">
        <f t="shared" si="2287"/>
        <v>59</v>
      </c>
      <c r="N355" s="159">
        <f t="shared" si="2287"/>
        <v>28</v>
      </c>
      <c r="O355" s="159">
        <f t="shared" si="2287"/>
        <v>87</v>
      </c>
      <c r="P355" s="159">
        <f t="shared" si="2287"/>
        <v>308</v>
      </c>
      <c r="Q355" s="159">
        <f t="shared" si="2287"/>
        <v>96</v>
      </c>
      <c r="R355" s="159">
        <f t="shared" si="2287"/>
        <v>404</v>
      </c>
      <c r="S355" s="503">
        <f t="shared" si="2287"/>
        <v>69</v>
      </c>
      <c r="T355" s="159">
        <f t="shared" si="2287"/>
        <v>87</v>
      </c>
      <c r="U355" s="159">
        <f t="shared" si="2287"/>
        <v>39</v>
      </c>
      <c r="V355" s="159">
        <f t="shared" si="2287"/>
        <v>126</v>
      </c>
      <c r="W355" s="159">
        <f t="shared" si="2287"/>
        <v>11</v>
      </c>
      <c r="X355" s="159">
        <f t="shared" si="2287"/>
        <v>0</v>
      </c>
      <c r="Y355" s="159">
        <f t="shared" si="2287"/>
        <v>11</v>
      </c>
      <c r="Z355" s="159">
        <f t="shared" si="2287"/>
        <v>5</v>
      </c>
      <c r="AA355" s="159">
        <f t="shared" si="2287"/>
        <v>0</v>
      </c>
      <c r="AB355" s="159">
        <f t="shared" si="2287"/>
        <v>5</v>
      </c>
      <c r="AC355" s="159">
        <f t="shared" si="2287"/>
        <v>30</v>
      </c>
      <c r="AD355" s="159">
        <f t="shared" si="2287"/>
        <v>4</v>
      </c>
      <c r="AE355" s="159">
        <f t="shared" si="2287"/>
        <v>34</v>
      </c>
      <c r="AF355" s="503">
        <f t="shared" si="2287"/>
        <v>69</v>
      </c>
      <c r="AG355" s="159">
        <f t="shared" si="2287"/>
        <v>9</v>
      </c>
      <c r="AH355" s="159">
        <f t="shared" si="2287"/>
        <v>12</v>
      </c>
      <c r="AI355" s="159">
        <f t="shared" si="2287"/>
        <v>21</v>
      </c>
      <c r="AJ355" s="159">
        <f t="shared" si="2287"/>
        <v>18</v>
      </c>
      <c r="AK355" s="159">
        <f t="shared" si="2287"/>
        <v>6</v>
      </c>
      <c r="AL355" s="159">
        <f t="shared" ref="AL355:BE355" si="2288">SUM(AL342,AL337,AL228,AL108)</f>
        <v>24</v>
      </c>
      <c r="AM355" s="159">
        <f t="shared" si="2288"/>
        <v>9</v>
      </c>
      <c r="AN355" s="159">
        <f t="shared" si="2288"/>
        <v>7</v>
      </c>
      <c r="AO355" s="159">
        <f t="shared" si="2288"/>
        <v>16</v>
      </c>
      <c r="AP355" s="159">
        <f t="shared" si="2288"/>
        <v>37</v>
      </c>
      <c r="AQ355" s="159">
        <f t="shared" si="2288"/>
        <v>26</v>
      </c>
      <c r="AR355" s="159">
        <f t="shared" si="2288"/>
        <v>63</v>
      </c>
      <c r="AS355" s="503">
        <f t="shared" si="2288"/>
        <v>0</v>
      </c>
      <c r="AT355" s="159">
        <f t="shared" si="2288"/>
        <v>5</v>
      </c>
      <c r="AU355" s="159">
        <f t="shared" si="2288"/>
        <v>3</v>
      </c>
      <c r="AV355" s="159">
        <f t="shared" si="2288"/>
        <v>8</v>
      </c>
      <c r="AW355" s="570">
        <f t="shared" si="2288"/>
        <v>1102</v>
      </c>
      <c r="AX355" s="570">
        <f t="shared" si="2288"/>
        <v>444</v>
      </c>
      <c r="AY355" s="570">
        <f t="shared" si="2288"/>
        <v>1546</v>
      </c>
      <c r="AZ355" s="159">
        <f t="shared" si="2288"/>
        <v>15</v>
      </c>
      <c r="BA355" s="159">
        <f t="shared" si="2288"/>
        <v>19</v>
      </c>
      <c r="BB355" s="159">
        <f t="shared" si="2288"/>
        <v>34</v>
      </c>
      <c r="BC355" s="159">
        <f t="shared" si="2288"/>
        <v>13</v>
      </c>
      <c r="BD355" s="159">
        <f t="shared" si="2288"/>
        <v>11</v>
      </c>
      <c r="BE355" s="159">
        <f t="shared" si="2288"/>
        <v>24</v>
      </c>
      <c r="BF355" s="474"/>
      <c r="BG355" s="605">
        <f>SUM(F355,S355,AF355,AS355)</f>
        <v>1596</v>
      </c>
      <c r="BH355" s="533">
        <f>SUM(G355,T355,AG355)</f>
        <v>483</v>
      </c>
      <c r="BI355" s="533">
        <f t="shared" si="2268"/>
        <v>223</v>
      </c>
      <c r="BJ355" s="533">
        <f t="shared" si="2269"/>
        <v>706</v>
      </c>
      <c r="BK355" s="533">
        <f t="shared" si="2270"/>
        <v>166</v>
      </c>
      <c r="BL355" s="533">
        <f t="shared" si="2271"/>
        <v>57</v>
      </c>
      <c r="BM355" s="533">
        <f t="shared" si="2272"/>
        <v>223</v>
      </c>
      <c r="BN355" s="533">
        <f>SUM(M355,Z355,AM355)</f>
        <v>73</v>
      </c>
      <c r="BO355" s="533">
        <f t="shared" si="2273"/>
        <v>35</v>
      </c>
      <c r="BP355" s="533">
        <f t="shared" si="2274"/>
        <v>108</v>
      </c>
      <c r="BQ355" s="533">
        <f t="shared" si="2275"/>
        <v>375</v>
      </c>
      <c r="BR355" s="533">
        <f t="shared" si="2276"/>
        <v>126</v>
      </c>
      <c r="BS355" s="533">
        <f t="shared" si="2277"/>
        <v>501</v>
      </c>
      <c r="BT355" s="533">
        <f>AT355</f>
        <v>5</v>
      </c>
      <c r="BU355" s="533">
        <f t="shared" si="2278"/>
        <v>3</v>
      </c>
      <c r="BV355" s="533">
        <f t="shared" si="2279"/>
        <v>8</v>
      </c>
      <c r="BW355" s="536">
        <f>SUM(BH355,BK355,BN355,BQ355,BT355)</f>
        <v>1102</v>
      </c>
      <c r="BX355" s="536">
        <f t="shared" si="2280"/>
        <v>444</v>
      </c>
      <c r="BY355" s="536">
        <f t="shared" si="2281"/>
        <v>1546</v>
      </c>
      <c r="BZ355" t="s">
        <v>74</v>
      </c>
      <c r="CA355" s="544">
        <f>AZ355</f>
        <v>15</v>
      </c>
      <c r="CB355" s="544">
        <f t="shared" si="2282"/>
        <v>19</v>
      </c>
      <c r="CC355" s="544">
        <f t="shared" si="2283"/>
        <v>34</v>
      </c>
      <c r="CD355" s="544">
        <f>BC355</f>
        <v>13</v>
      </c>
      <c r="CE355" s="544">
        <f t="shared" si="2284"/>
        <v>11</v>
      </c>
      <c r="CF355" s="544">
        <f t="shared" si="2285"/>
        <v>24</v>
      </c>
      <c r="CG355" s="129">
        <f t="shared" ref="CG355:CM355" si="2289">SUM(CG350*2)</f>
        <v>16</v>
      </c>
      <c r="CH355" s="129">
        <f t="shared" si="2289"/>
        <v>0</v>
      </c>
      <c r="CI355" s="129">
        <f t="shared" si="2289"/>
        <v>1.3333333333333333</v>
      </c>
      <c r="CJ355" s="129">
        <f t="shared" si="2289"/>
        <v>1.3333333333333333</v>
      </c>
      <c r="CK355" s="129">
        <f t="shared" si="2289"/>
        <v>156</v>
      </c>
      <c r="CL355" s="129">
        <f t="shared" si="2289"/>
        <v>157.33333333333334</v>
      </c>
      <c r="CM355" s="129">
        <f t="shared" si="2289"/>
        <v>17.333333333333332</v>
      </c>
    </row>
    <row r="356" spans="1:91">
      <c r="A356" s="149"/>
      <c r="B356" s="151"/>
      <c r="C356" s="151"/>
      <c r="D356" s="151"/>
      <c r="E356" s="288"/>
      <c r="F356" s="591">
        <f t="shared" ref="F356:AK356" si="2290">SUM(F343,F338,F229,F109)</f>
        <v>1458</v>
      </c>
      <c r="G356" s="159">
        <f t="shared" si="2290"/>
        <v>357</v>
      </c>
      <c r="H356" s="159">
        <f t="shared" si="2290"/>
        <v>165</v>
      </c>
      <c r="I356" s="159">
        <f t="shared" si="2290"/>
        <v>522</v>
      </c>
      <c r="J356" s="159">
        <f t="shared" si="2290"/>
        <v>141</v>
      </c>
      <c r="K356" s="159">
        <f t="shared" si="2290"/>
        <v>62</v>
      </c>
      <c r="L356" s="159">
        <f t="shared" si="2290"/>
        <v>203</v>
      </c>
      <c r="M356" s="159">
        <f t="shared" si="2290"/>
        <v>51</v>
      </c>
      <c r="N356" s="159">
        <f t="shared" si="2290"/>
        <v>31</v>
      </c>
      <c r="O356" s="159">
        <f t="shared" si="2290"/>
        <v>82</v>
      </c>
      <c r="P356" s="159">
        <f t="shared" si="2290"/>
        <v>349</v>
      </c>
      <c r="Q356" s="159">
        <f t="shared" si="2290"/>
        <v>116</v>
      </c>
      <c r="R356" s="159">
        <f t="shared" si="2290"/>
        <v>465</v>
      </c>
      <c r="S356" s="503">
        <f t="shared" si="2290"/>
        <v>69</v>
      </c>
      <c r="T356" s="159">
        <f t="shared" si="2290"/>
        <v>72</v>
      </c>
      <c r="U356" s="159">
        <f t="shared" si="2290"/>
        <v>37</v>
      </c>
      <c r="V356" s="159">
        <f t="shared" si="2290"/>
        <v>109</v>
      </c>
      <c r="W356" s="159">
        <f t="shared" si="2290"/>
        <v>0</v>
      </c>
      <c r="X356" s="159">
        <f t="shared" si="2290"/>
        <v>0</v>
      </c>
      <c r="Y356" s="159">
        <f t="shared" si="2290"/>
        <v>0</v>
      </c>
      <c r="Z356" s="159">
        <f t="shared" si="2290"/>
        <v>0</v>
      </c>
      <c r="AA356" s="159">
        <f t="shared" si="2290"/>
        <v>0</v>
      </c>
      <c r="AB356" s="159">
        <f t="shared" si="2290"/>
        <v>0</v>
      </c>
      <c r="AC356" s="159">
        <f t="shared" si="2290"/>
        <v>22</v>
      </c>
      <c r="AD356" s="159">
        <f t="shared" si="2290"/>
        <v>1</v>
      </c>
      <c r="AE356" s="159">
        <f t="shared" si="2290"/>
        <v>23</v>
      </c>
      <c r="AF356" s="503">
        <f t="shared" si="2290"/>
        <v>69</v>
      </c>
      <c r="AG356" s="159">
        <f t="shared" si="2290"/>
        <v>24</v>
      </c>
      <c r="AH356" s="159">
        <f t="shared" si="2290"/>
        <v>9</v>
      </c>
      <c r="AI356" s="159">
        <f t="shared" si="2290"/>
        <v>33</v>
      </c>
      <c r="AJ356" s="159">
        <f t="shared" si="2290"/>
        <v>7</v>
      </c>
      <c r="AK356" s="159">
        <f t="shared" si="2290"/>
        <v>6</v>
      </c>
      <c r="AL356" s="159">
        <f t="shared" ref="AL356:BE356" si="2291">SUM(AL343,AL338,AL229,AL109)</f>
        <v>13</v>
      </c>
      <c r="AM356" s="159">
        <f t="shared" si="2291"/>
        <v>4</v>
      </c>
      <c r="AN356" s="159">
        <f t="shared" si="2291"/>
        <v>5</v>
      </c>
      <c r="AO356" s="159">
        <f t="shared" si="2291"/>
        <v>9</v>
      </c>
      <c r="AP356" s="159">
        <f t="shared" si="2291"/>
        <v>20</v>
      </c>
      <c r="AQ356" s="159">
        <f t="shared" si="2291"/>
        <v>28</v>
      </c>
      <c r="AR356" s="159">
        <f t="shared" si="2291"/>
        <v>48</v>
      </c>
      <c r="AS356" s="503">
        <f t="shared" si="2291"/>
        <v>0</v>
      </c>
      <c r="AT356" s="159">
        <f t="shared" si="2291"/>
        <v>9</v>
      </c>
      <c r="AU356" s="159">
        <f t="shared" si="2291"/>
        <v>16</v>
      </c>
      <c r="AV356" s="159">
        <f t="shared" si="2291"/>
        <v>25</v>
      </c>
      <c r="AW356" s="570">
        <f t="shared" si="2291"/>
        <v>1056</v>
      </c>
      <c r="AX356" s="570">
        <f t="shared" si="2291"/>
        <v>476</v>
      </c>
      <c r="AY356" s="570">
        <f t="shared" si="2291"/>
        <v>1532</v>
      </c>
      <c r="AZ356" s="159">
        <f t="shared" si="2291"/>
        <v>17</v>
      </c>
      <c r="BA356" s="159">
        <f t="shared" si="2291"/>
        <v>5</v>
      </c>
      <c r="BB356" s="159">
        <f t="shared" si="2291"/>
        <v>22</v>
      </c>
      <c r="BC356" s="159">
        <f t="shared" si="2291"/>
        <v>41</v>
      </c>
      <c r="BD356" s="159">
        <f t="shared" si="2291"/>
        <v>8</v>
      </c>
      <c r="BE356" s="159">
        <f t="shared" si="2291"/>
        <v>49</v>
      </c>
      <c r="BF356" s="474"/>
      <c r="BG356" s="605">
        <f>SUM(F356,S356,AF356,AS356)</f>
        <v>1596</v>
      </c>
      <c r="BH356" s="533">
        <f>SUM(G356,T356,AG356)</f>
        <v>453</v>
      </c>
      <c r="BI356" s="533">
        <f t="shared" si="2268"/>
        <v>211</v>
      </c>
      <c r="BJ356" s="533">
        <f t="shared" si="2269"/>
        <v>664</v>
      </c>
      <c r="BK356" s="533">
        <f t="shared" si="2270"/>
        <v>148</v>
      </c>
      <c r="BL356" s="533">
        <f t="shared" si="2271"/>
        <v>68</v>
      </c>
      <c r="BM356" s="533">
        <f t="shared" si="2272"/>
        <v>216</v>
      </c>
      <c r="BN356" s="533">
        <f>SUM(M356,Z356,AM356)</f>
        <v>55</v>
      </c>
      <c r="BO356" s="533">
        <f t="shared" si="2273"/>
        <v>36</v>
      </c>
      <c r="BP356" s="533">
        <f t="shared" si="2274"/>
        <v>91</v>
      </c>
      <c r="BQ356" s="533">
        <f t="shared" si="2275"/>
        <v>391</v>
      </c>
      <c r="BR356" s="533">
        <f t="shared" si="2276"/>
        <v>145</v>
      </c>
      <c r="BS356" s="533">
        <f t="shared" si="2277"/>
        <v>536</v>
      </c>
      <c r="BT356" s="533">
        <f>AT356</f>
        <v>9</v>
      </c>
      <c r="BU356" s="533">
        <f t="shared" si="2278"/>
        <v>16</v>
      </c>
      <c r="BV356" s="533">
        <f t="shared" si="2279"/>
        <v>25</v>
      </c>
      <c r="BW356" s="536">
        <f>SUM(BH356,BK356,BN356,BQ356,BT356)</f>
        <v>1056</v>
      </c>
      <c r="BX356" s="536">
        <f t="shared" si="2280"/>
        <v>476</v>
      </c>
      <c r="BY356" s="536">
        <f t="shared" si="2281"/>
        <v>1532</v>
      </c>
      <c r="BZ356" t="s">
        <v>74</v>
      </c>
      <c r="CA356" s="544">
        <f>AZ356</f>
        <v>17</v>
      </c>
      <c r="CB356" s="544">
        <f t="shared" si="2282"/>
        <v>5</v>
      </c>
      <c r="CC356" s="544">
        <f t="shared" si="2283"/>
        <v>22</v>
      </c>
      <c r="CD356" s="544">
        <f>BC356</f>
        <v>41</v>
      </c>
      <c r="CE356" s="544">
        <f t="shared" si="2284"/>
        <v>8</v>
      </c>
      <c r="CF356" s="544">
        <f t="shared" si="2285"/>
        <v>49</v>
      </c>
      <c r="CG356" s="129">
        <f t="shared" ref="CG356:CM356" si="2292">SUM(CG351*2)</f>
        <v>26.666666666666668</v>
      </c>
      <c r="CH356" s="129">
        <f t="shared" si="2292"/>
        <v>0</v>
      </c>
      <c r="CI356" s="129">
        <f t="shared" si="2292"/>
        <v>5.333333333333333</v>
      </c>
      <c r="CJ356" s="129">
        <f t="shared" si="2292"/>
        <v>5.333333333333333</v>
      </c>
      <c r="CK356" s="129">
        <f t="shared" si="2292"/>
        <v>261.33333333333331</v>
      </c>
      <c r="CL356" s="129">
        <f t="shared" si="2292"/>
        <v>266.66666666666669</v>
      </c>
      <c r="CM356" s="129">
        <f t="shared" si="2292"/>
        <v>32</v>
      </c>
    </row>
    <row r="357" spans="1:91">
      <c r="A357" s="149"/>
      <c r="B357" s="151"/>
      <c r="C357" s="151"/>
      <c r="D357" s="151"/>
      <c r="E357" s="288"/>
      <c r="F357" s="592">
        <f>SUM(F354:F356)</f>
        <v>4374</v>
      </c>
      <c r="G357" s="168">
        <f t="shared" ref="G357" si="2293">SUM(G354:G356)</f>
        <v>1113</v>
      </c>
      <c r="H357" s="168">
        <f t="shared" ref="H357:BE357" si="2294">SUM(H354:H356)</f>
        <v>618</v>
      </c>
      <c r="I357" s="168">
        <f t="shared" si="2294"/>
        <v>1731</v>
      </c>
      <c r="J357" s="168">
        <f t="shared" si="2294"/>
        <v>416</v>
      </c>
      <c r="K357" s="168">
        <f t="shared" si="2294"/>
        <v>198</v>
      </c>
      <c r="L357" s="168">
        <f t="shared" si="2294"/>
        <v>614</v>
      </c>
      <c r="M357" s="168">
        <f t="shared" si="2294"/>
        <v>171</v>
      </c>
      <c r="N357" s="168">
        <f t="shared" si="2294"/>
        <v>103</v>
      </c>
      <c r="O357" s="168">
        <f t="shared" si="2294"/>
        <v>274</v>
      </c>
      <c r="P357" s="168">
        <f t="shared" si="2294"/>
        <v>966</v>
      </c>
      <c r="Q357" s="168">
        <f t="shared" si="2294"/>
        <v>350</v>
      </c>
      <c r="R357" s="168">
        <f t="shared" si="2294"/>
        <v>1316</v>
      </c>
      <c r="S357" s="502">
        <f t="shared" si="2294"/>
        <v>207</v>
      </c>
      <c r="T357" s="168">
        <f t="shared" si="2294"/>
        <v>270</v>
      </c>
      <c r="U357" s="168">
        <f t="shared" si="2294"/>
        <v>138</v>
      </c>
      <c r="V357" s="168">
        <f t="shared" si="2294"/>
        <v>408</v>
      </c>
      <c r="W357" s="168">
        <f t="shared" si="2294"/>
        <v>11</v>
      </c>
      <c r="X357" s="168">
        <f t="shared" si="2294"/>
        <v>0</v>
      </c>
      <c r="Y357" s="168">
        <f t="shared" si="2294"/>
        <v>11</v>
      </c>
      <c r="Z357" s="168">
        <f t="shared" si="2294"/>
        <v>5</v>
      </c>
      <c r="AA357" s="168">
        <f t="shared" si="2294"/>
        <v>0</v>
      </c>
      <c r="AB357" s="168">
        <f t="shared" si="2294"/>
        <v>5</v>
      </c>
      <c r="AC357" s="168">
        <f t="shared" si="2294"/>
        <v>73</v>
      </c>
      <c r="AD357" s="168">
        <f t="shared" si="2294"/>
        <v>13</v>
      </c>
      <c r="AE357" s="168">
        <f t="shared" si="2294"/>
        <v>86</v>
      </c>
      <c r="AF357" s="502">
        <f t="shared" si="2294"/>
        <v>207</v>
      </c>
      <c r="AG357" s="168">
        <f t="shared" si="2294"/>
        <v>47</v>
      </c>
      <c r="AH357" s="168">
        <f t="shared" si="2294"/>
        <v>42</v>
      </c>
      <c r="AI357" s="168">
        <f t="shared" si="2294"/>
        <v>89</v>
      </c>
      <c r="AJ357" s="168">
        <f t="shared" si="2294"/>
        <v>34</v>
      </c>
      <c r="AK357" s="168">
        <f t="shared" si="2294"/>
        <v>21</v>
      </c>
      <c r="AL357" s="168">
        <f t="shared" si="2294"/>
        <v>55</v>
      </c>
      <c r="AM357" s="168">
        <f t="shared" si="2294"/>
        <v>21</v>
      </c>
      <c r="AN357" s="168">
        <f t="shared" si="2294"/>
        <v>18</v>
      </c>
      <c r="AO357" s="168">
        <f t="shared" si="2294"/>
        <v>39</v>
      </c>
      <c r="AP357" s="168">
        <f t="shared" si="2294"/>
        <v>81</v>
      </c>
      <c r="AQ357" s="168">
        <f t="shared" si="2294"/>
        <v>81</v>
      </c>
      <c r="AR357" s="168">
        <f t="shared" si="2294"/>
        <v>162</v>
      </c>
      <c r="AS357" s="502">
        <f t="shared" si="2294"/>
        <v>0</v>
      </c>
      <c r="AT357" s="168">
        <f t="shared" si="2294"/>
        <v>21</v>
      </c>
      <c r="AU357" s="168">
        <f t="shared" si="2294"/>
        <v>26</v>
      </c>
      <c r="AV357" s="168">
        <f t="shared" si="2294"/>
        <v>47</v>
      </c>
      <c r="AW357" s="569">
        <f t="shared" si="2294"/>
        <v>3229</v>
      </c>
      <c r="AX357" s="569">
        <f t="shared" si="2294"/>
        <v>1608</v>
      </c>
      <c r="AY357" s="569">
        <f t="shared" si="2294"/>
        <v>4837</v>
      </c>
      <c r="AZ357" s="168">
        <f t="shared" si="2294"/>
        <v>47</v>
      </c>
      <c r="BA357" s="168">
        <f t="shared" si="2294"/>
        <v>34</v>
      </c>
      <c r="BB357" s="168">
        <f t="shared" si="2294"/>
        <v>81</v>
      </c>
      <c r="BC357" s="168">
        <f t="shared" si="2294"/>
        <v>81</v>
      </c>
      <c r="BD357" s="168">
        <f t="shared" si="2294"/>
        <v>31</v>
      </c>
      <c r="BE357" s="168">
        <f t="shared" si="2294"/>
        <v>112</v>
      </c>
      <c r="BF357" s="523"/>
      <c r="BG357" s="605">
        <f>SUM(F357,S357,AF357,AS357)</f>
        <v>4788</v>
      </c>
      <c r="BH357" s="533">
        <f>SUM(G357,T357,AG357)</f>
        <v>1430</v>
      </c>
      <c r="BI357" s="533">
        <f t="shared" si="2268"/>
        <v>798</v>
      </c>
      <c r="BJ357" s="533">
        <f t="shared" si="2269"/>
        <v>2228</v>
      </c>
      <c r="BK357" s="533">
        <f t="shared" si="2270"/>
        <v>461</v>
      </c>
      <c r="BL357" s="533">
        <f t="shared" si="2271"/>
        <v>219</v>
      </c>
      <c r="BM357" s="533">
        <f t="shared" si="2272"/>
        <v>680</v>
      </c>
      <c r="BN357" s="533">
        <f>SUM(M357,Z357,AM357)</f>
        <v>197</v>
      </c>
      <c r="BO357" s="533">
        <f t="shared" si="2273"/>
        <v>121</v>
      </c>
      <c r="BP357" s="533">
        <f t="shared" si="2274"/>
        <v>318</v>
      </c>
      <c r="BQ357" s="533">
        <f t="shared" si="2275"/>
        <v>1120</v>
      </c>
      <c r="BR357" s="533">
        <f t="shared" si="2276"/>
        <v>444</v>
      </c>
      <c r="BS357" s="533">
        <f t="shared" si="2277"/>
        <v>1564</v>
      </c>
      <c r="BT357" s="533">
        <f>AT357</f>
        <v>21</v>
      </c>
      <c r="BU357" s="533">
        <f t="shared" si="2278"/>
        <v>26</v>
      </c>
      <c r="BV357" s="533">
        <f t="shared" si="2279"/>
        <v>47</v>
      </c>
      <c r="BW357" s="536">
        <f>SUM(BH357,BK357,BN357,BQ357,BT357)</f>
        <v>3229</v>
      </c>
      <c r="BX357" s="536">
        <f t="shared" si="2280"/>
        <v>1608</v>
      </c>
      <c r="BY357" s="536">
        <f t="shared" si="2281"/>
        <v>4837</v>
      </c>
      <c r="BZ357" t="s">
        <v>74</v>
      </c>
      <c r="CA357" s="544">
        <f>AZ357</f>
        <v>47</v>
      </c>
      <c r="CB357" s="544">
        <f t="shared" si="2282"/>
        <v>34</v>
      </c>
      <c r="CC357" s="544">
        <f t="shared" si="2283"/>
        <v>81</v>
      </c>
      <c r="CD357" s="544">
        <f>BC357</f>
        <v>81</v>
      </c>
      <c r="CE357" s="544">
        <f t="shared" si="2284"/>
        <v>31</v>
      </c>
      <c r="CF357" s="544">
        <f t="shared" si="2285"/>
        <v>112</v>
      </c>
    </row>
    <row r="358" spans="1:91">
      <c r="A358" s="149"/>
      <c r="B358" s="151"/>
      <c r="C358" s="151"/>
      <c r="D358" s="151"/>
      <c r="E358" s="288"/>
      <c r="F358" s="592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502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502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502"/>
      <c r="AT358" s="168"/>
      <c r="AU358" s="168"/>
      <c r="AV358" s="168"/>
      <c r="AW358" s="569"/>
      <c r="AX358" s="569"/>
      <c r="AY358" s="569"/>
      <c r="AZ358" s="159"/>
      <c r="BA358" s="159"/>
      <c r="BB358" s="159"/>
      <c r="BC358" s="168"/>
      <c r="BD358" s="168"/>
      <c r="BE358" s="168"/>
      <c r="BF358" s="523"/>
    </row>
    <row r="359" spans="1:91">
      <c r="A359" s="149"/>
      <c r="B359" s="151"/>
      <c r="C359" s="151"/>
      <c r="D359" s="151"/>
      <c r="E359" s="288"/>
      <c r="F359" s="592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502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502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502"/>
      <c r="AT359" s="168"/>
      <c r="AU359" s="168"/>
      <c r="AV359" s="168"/>
      <c r="AW359" s="569"/>
      <c r="AX359" s="569"/>
      <c r="AY359" s="569"/>
      <c r="AZ359" s="159"/>
      <c r="BA359" s="159"/>
      <c r="BB359" s="159"/>
      <c r="BC359" s="168"/>
      <c r="BD359" s="168"/>
      <c r="BE359" s="168"/>
      <c r="BF359" s="523"/>
    </row>
    <row r="360" spans="1:91">
      <c r="A360" s="149"/>
      <c r="B360" s="151"/>
      <c r="C360" s="151"/>
      <c r="D360" s="151"/>
      <c r="E360" s="288"/>
      <c r="F360" s="592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502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502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502"/>
      <c r="AT360" s="168"/>
      <c r="AU360" s="168"/>
      <c r="AV360" s="168"/>
      <c r="AW360" s="569"/>
      <c r="AX360" s="569"/>
      <c r="AY360" s="569"/>
      <c r="AZ360" s="159"/>
      <c r="BA360" s="159"/>
      <c r="BB360" s="159"/>
      <c r="BC360" s="168"/>
      <c r="BD360" s="168"/>
      <c r="BE360" s="168"/>
      <c r="BF360" s="523"/>
    </row>
    <row r="361" spans="1:91" ht="33.75" customHeight="1">
      <c r="A361" s="149"/>
      <c r="B361" s="151"/>
      <c r="C361" s="151"/>
      <c r="D361" s="151"/>
      <c r="E361" s="288"/>
      <c r="F361" s="592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502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502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502"/>
      <c r="AT361" s="168"/>
      <c r="AU361" s="168"/>
      <c r="AV361" s="168"/>
      <c r="AW361" s="569"/>
      <c r="AX361" s="569"/>
      <c r="AY361" s="569"/>
      <c r="AZ361" s="159"/>
      <c r="BA361" s="159"/>
      <c r="BB361" s="159"/>
      <c r="BC361" s="168"/>
      <c r="BD361" s="168"/>
      <c r="BE361" s="168"/>
      <c r="BF361" s="523"/>
    </row>
    <row r="362" spans="1:91" ht="13.5">
      <c r="A362" s="149"/>
      <c r="B362" s="285" t="s">
        <v>113</v>
      </c>
      <c r="C362" s="285"/>
      <c r="D362" s="285"/>
      <c r="E362" s="288"/>
      <c r="F362" s="591">
        <f>SUM(F219,F331)</f>
        <v>998</v>
      </c>
      <c r="G362" s="159">
        <f t="shared" ref="G362" si="2295">SUM(G219,G331)</f>
        <v>277</v>
      </c>
      <c r="H362" s="159">
        <f t="shared" ref="H362:BE362" si="2296">SUM(H219,H331)</f>
        <v>198</v>
      </c>
      <c r="I362" s="159">
        <f t="shared" si="2296"/>
        <v>475</v>
      </c>
      <c r="J362" s="159">
        <f t="shared" si="2296"/>
        <v>89</v>
      </c>
      <c r="K362" s="159">
        <f t="shared" si="2296"/>
        <v>50</v>
      </c>
      <c r="L362" s="159">
        <f t="shared" si="2296"/>
        <v>139</v>
      </c>
      <c r="M362" s="159">
        <f t="shared" si="2296"/>
        <v>45</v>
      </c>
      <c r="N362" s="159">
        <f t="shared" si="2296"/>
        <v>21</v>
      </c>
      <c r="O362" s="159">
        <f t="shared" si="2296"/>
        <v>66</v>
      </c>
      <c r="P362" s="159">
        <f t="shared" si="2296"/>
        <v>155</v>
      </c>
      <c r="Q362" s="159">
        <f t="shared" si="2296"/>
        <v>120</v>
      </c>
      <c r="R362" s="159">
        <f t="shared" si="2296"/>
        <v>275</v>
      </c>
      <c r="S362" s="503">
        <f t="shared" si="2296"/>
        <v>116</v>
      </c>
      <c r="T362" s="159">
        <f t="shared" si="2296"/>
        <v>72</v>
      </c>
      <c r="U362" s="159">
        <f t="shared" si="2296"/>
        <v>42</v>
      </c>
      <c r="V362" s="159">
        <f t="shared" si="2296"/>
        <v>114</v>
      </c>
      <c r="W362" s="159">
        <f t="shared" si="2296"/>
        <v>0</v>
      </c>
      <c r="X362" s="159">
        <f t="shared" si="2296"/>
        <v>0</v>
      </c>
      <c r="Y362" s="159">
        <f t="shared" si="2296"/>
        <v>0</v>
      </c>
      <c r="Z362" s="159">
        <f t="shared" si="2296"/>
        <v>0</v>
      </c>
      <c r="AA362" s="159">
        <f t="shared" si="2296"/>
        <v>0</v>
      </c>
      <c r="AB362" s="159">
        <f t="shared" si="2296"/>
        <v>0</v>
      </c>
      <c r="AC362" s="159">
        <f t="shared" si="2296"/>
        <v>9</v>
      </c>
      <c r="AD362" s="159">
        <f t="shared" si="2296"/>
        <v>7</v>
      </c>
      <c r="AE362" s="159">
        <f t="shared" si="2296"/>
        <v>16</v>
      </c>
      <c r="AF362" s="503">
        <f t="shared" si="2296"/>
        <v>116</v>
      </c>
      <c r="AG362" s="159">
        <f t="shared" si="2296"/>
        <v>19</v>
      </c>
      <c r="AH362" s="159">
        <f t="shared" si="2296"/>
        <v>29</v>
      </c>
      <c r="AI362" s="159">
        <f t="shared" si="2296"/>
        <v>48</v>
      </c>
      <c r="AJ362" s="159">
        <f t="shared" si="2296"/>
        <v>8</v>
      </c>
      <c r="AK362" s="159">
        <f t="shared" si="2296"/>
        <v>8</v>
      </c>
      <c r="AL362" s="159">
        <f t="shared" si="2296"/>
        <v>16</v>
      </c>
      <c r="AM362" s="159">
        <f t="shared" si="2296"/>
        <v>2</v>
      </c>
      <c r="AN362" s="159">
        <f t="shared" si="2296"/>
        <v>5</v>
      </c>
      <c r="AO362" s="159">
        <f t="shared" si="2296"/>
        <v>7</v>
      </c>
      <c r="AP362" s="159">
        <f t="shared" si="2296"/>
        <v>20</v>
      </c>
      <c r="AQ362" s="159">
        <f t="shared" si="2296"/>
        <v>20</v>
      </c>
      <c r="AR362" s="159">
        <f t="shared" si="2296"/>
        <v>40</v>
      </c>
      <c r="AS362" s="503">
        <f t="shared" si="2296"/>
        <v>115</v>
      </c>
      <c r="AT362" s="159">
        <f t="shared" si="2296"/>
        <v>14</v>
      </c>
      <c r="AU362" s="159">
        <f t="shared" si="2296"/>
        <v>3</v>
      </c>
      <c r="AV362" s="159">
        <f t="shared" si="2296"/>
        <v>17</v>
      </c>
      <c r="AW362" s="570">
        <f t="shared" si="2296"/>
        <v>710</v>
      </c>
      <c r="AX362" s="570">
        <f t="shared" si="2296"/>
        <v>503</v>
      </c>
      <c r="AY362" s="570">
        <f t="shared" si="2296"/>
        <v>1213</v>
      </c>
      <c r="AZ362" s="159">
        <f t="shared" si="2296"/>
        <v>0</v>
      </c>
      <c r="BA362" s="159">
        <f t="shared" si="2296"/>
        <v>7</v>
      </c>
      <c r="BB362" s="159">
        <f t="shared" si="2296"/>
        <v>7</v>
      </c>
      <c r="BC362" s="159">
        <f t="shared" si="2296"/>
        <v>18</v>
      </c>
      <c r="BD362" s="159">
        <f t="shared" si="2296"/>
        <v>9</v>
      </c>
      <c r="BE362" s="159">
        <f t="shared" si="2296"/>
        <v>27</v>
      </c>
      <c r="BF362" s="474"/>
      <c r="BG362" s="605">
        <f>SUM(F362,S362,AF362,AS362)</f>
        <v>1345</v>
      </c>
      <c r="BH362" s="533">
        <f>SUM(G362,T362,AG362)</f>
        <v>368</v>
      </c>
      <c r="BI362" s="533">
        <f t="shared" ref="BI362:BI365" si="2297">SUM(H362,U362,AH362)</f>
        <v>269</v>
      </c>
      <c r="BJ362" s="533">
        <f t="shared" ref="BJ362:BJ365" si="2298">SUM(I362,V362,AI362)</f>
        <v>637</v>
      </c>
      <c r="BK362" s="533">
        <f t="shared" ref="BK362:BK365" si="2299">SUM(J362,W362,AJ362)</f>
        <v>97</v>
      </c>
      <c r="BL362" s="533">
        <f t="shared" ref="BL362:BL365" si="2300">SUM(K362,X362,AK362)</f>
        <v>58</v>
      </c>
      <c r="BM362" s="533">
        <f t="shared" ref="BM362:BM365" si="2301">SUM(L362,Y362,AL362)</f>
        <v>155</v>
      </c>
      <c r="BN362" s="533">
        <f>SUM(M362,Z362,AM362)</f>
        <v>47</v>
      </c>
      <c r="BO362" s="533">
        <f t="shared" ref="BO362:BO365" si="2302">SUM(N362,AA362,AN362)</f>
        <v>26</v>
      </c>
      <c r="BP362" s="533">
        <f t="shared" ref="BP362:BP365" si="2303">SUM(O362,AB362,AO362)</f>
        <v>73</v>
      </c>
      <c r="BQ362" s="533">
        <f t="shared" ref="BQ362:BQ365" si="2304">SUM(P362,AC362,AP362)</f>
        <v>184</v>
      </c>
      <c r="BR362" s="533">
        <f t="shared" ref="BR362:BR365" si="2305">SUM(Q362,AD362,AQ362)</f>
        <v>147</v>
      </c>
      <c r="BS362" s="533">
        <f t="shared" ref="BS362:BS365" si="2306">SUM(R362,AE362,AR362)</f>
        <v>331</v>
      </c>
      <c r="BT362" s="533">
        <f>AT362</f>
        <v>14</v>
      </c>
      <c r="BU362" s="533">
        <f t="shared" ref="BU362:BU365" si="2307">AU362</f>
        <v>3</v>
      </c>
      <c r="BV362" s="533">
        <f t="shared" ref="BV362:BV365" si="2308">AV362</f>
        <v>17</v>
      </c>
      <c r="BW362" s="536">
        <f>SUM(BH362,BK362,BN362,BQ362,BT362)</f>
        <v>710</v>
      </c>
      <c r="BX362" s="536">
        <f t="shared" ref="BX362:BX365" si="2309">SUM(BI362,BL362,BO362,BR362,BU362)</f>
        <v>503</v>
      </c>
      <c r="BY362" s="536">
        <f t="shared" ref="BY362:BY365" si="2310">SUM(BJ362,BM362,BP362,BS362,BV362)</f>
        <v>1213</v>
      </c>
      <c r="BZ362" t="s">
        <v>74</v>
      </c>
      <c r="CA362" s="544">
        <f>AZ362</f>
        <v>0</v>
      </c>
      <c r="CB362" s="544">
        <f t="shared" ref="CB362:CB365" si="2311">BA362</f>
        <v>7</v>
      </c>
      <c r="CC362" s="544">
        <f t="shared" ref="CC362:CC365" si="2312">BB362</f>
        <v>7</v>
      </c>
      <c r="CD362" s="544">
        <f>BC362</f>
        <v>18</v>
      </c>
      <c r="CE362" s="544">
        <f t="shared" ref="CE362:CE365" si="2313">BD362</f>
        <v>9</v>
      </c>
      <c r="CF362" s="544">
        <f t="shared" ref="CF362:CF365" si="2314">BE362</f>
        <v>27</v>
      </c>
    </row>
    <row r="363" spans="1:91">
      <c r="A363" s="149"/>
      <c r="B363" s="151"/>
      <c r="C363" s="151"/>
      <c r="D363" s="151"/>
      <c r="E363" s="288"/>
      <c r="F363" s="591">
        <f t="shared" ref="F363:G363" si="2315">SUM(F220,F332)</f>
        <v>998</v>
      </c>
      <c r="G363" s="159">
        <f t="shared" si="2315"/>
        <v>163</v>
      </c>
      <c r="H363" s="159">
        <f t="shared" ref="H363:BE363" si="2316">SUM(H220,H332)</f>
        <v>161</v>
      </c>
      <c r="I363" s="159">
        <f t="shared" si="2316"/>
        <v>324</v>
      </c>
      <c r="J363" s="159">
        <f t="shared" si="2316"/>
        <v>64</v>
      </c>
      <c r="K363" s="159">
        <f t="shared" si="2316"/>
        <v>43</v>
      </c>
      <c r="L363" s="159">
        <f t="shared" si="2316"/>
        <v>107</v>
      </c>
      <c r="M363" s="159">
        <f t="shared" si="2316"/>
        <v>20</v>
      </c>
      <c r="N363" s="159">
        <f t="shared" si="2316"/>
        <v>14</v>
      </c>
      <c r="O363" s="159">
        <f t="shared" si="2316"/>
        <v>34</v>
      </c>
      <c r="P363" s="159">
        <f t="shared" si="2316"/>
        <v>111</v>
      </c>
      <c r="Q363" s="159">
        <f t="shared" si="2316"/>
        <v>101</v>
      </c>
      <c r="R363" s="159">
        <f t="shared" si="2316"/>
        <v>212</v>
      </c>
      <c r="S363" s="503">
        <f t="shared" si="2316"/>
        <v>77</v>
      </c>
      <c r="T363" s="159">
        <f t="shared" si="2316"/>
        <v>64</v>
      </c>
      <c r="U363" s="159">
        <f t="shared" si="2316"/>
        <v>43</v>
      </c>
      <c r="V363" s="159">
        <f t="shared" si="2316"/>
        <v>107</v>
      </c>
      <c r="W363" s="159">
        <f t="shared" si="2316"/>
        <v>0</v>
      </c>
      <c r="X363" s="159">
        <f t="shared" si="2316"/>
        <v>0</v>
      </c>
      <c r="Y363" s="159">
        <f t="shared" si="2316"/>
        <v>0</v>
      </c>
      <c r="Z363" s="159">
        <f t="shared" si="2316"/>
        <v>0</v>
      </c>
      <c r="AA363" s="159">
        <f t="shared" si="2316"/>
        <v>0</v>
      </c>
      <c r="AB363" s="159">
        <f t="shared" si="2316"/>
        <v>0</v>
      </c>
      <c r="AC363" s="159">
        <f t="shared" si="2316"/>
        <v>7</v>
      </c>
      <c r="AD363" s="159">
        <f t="shared" si="2316"/>
        <v>6</v>
      </c>
      <c r="AE363" s="159">
        <f t="shared" si="2316"/>
        <v>13</v>
      </c>
      <c r="AF363" s="503">
        <f t="shared" si="2316"/>
        <v>116</v>
      </c>
      <c r="AG363" s="159">
        <f t="shared" si="2316"/>
        <v>14</v>
      </c>
      <c r="AH363" s="159">
        <f t="shared" si="2316"/>
        <v>17</v>
      </c>
      <c r="AI363" s="159">
        <f t="shared" si="2316"/>
        <v>31</v>
      </c>
      <c r="AJ363" s="159">
        <f t="shared" si="2316"/>
        <v>1</v>
      </c>
      <c r="AK363" s="159">
        <f t="shared" si="2316"/>
        <v>11</v>
      </c>
      <c r="AL363" s="159">
        <f t="shared" si="2316"/>
        <v>12</v>
      </c>
      <c r="AM363" s="159">
        <f t="shared" si="2316"/>
        <v>2</v>
      </c>
      <c r="AN363" s="159">
        <f t="shared" si="2316"/>
        <v>3</v>
      </c>
      <c r="AO363" s="159">
        <f t="shared" si="2316"/>
        <v>5</v>
      </c>
      <c r="AP363" s="159">
        <f t="shared" si="2316"/>
        <v>17</v>
      </c>
      <c r="AQ363" s="159">
        <f t="shared" si="2316"/>
        <v>14</v>
      </c>
      <c r="AR363" s="159">
        <f t="shared" si="2316"/>
        <v>31</v>
      </c>
      <c r="AS363" s="503">
        <f t="shared" si="2316"/>
        <v>115</v>
      </c>
      <c r="AT363" s="159">
        <f t="shared" si="2316"/>
        <v>7</v>
      </c>
      <c r="AU363" s="159">
        <f t="shared" si="2316"/>
        <v>6</v>
      </c>
      <c r="AV363" s="159">
        <f t="shared" si="2316"/>
        <v>13</v>
      </c>
      <c r="AW363" s="570">
        <f t="shared" si="2316"/>
        <v>470</v>
      </c>
      <c r="AX363" s="570">
        <f t="shared" si="2316"/>
        <v>419</v>
      </c>
      <c r="AY363" s="570">
        <f t="shared" si="2316"/>
        <v>889</v>
      </c>
      <c r="AZ363" s="159">
        <f t="shared" si="2316"/>
        <v>0</v>
      </c>
      <c r="BA363" s="159">
        <f t="shared" si="2316"/>
        <v>10</v>
      </c>
      <c r="BB363" s="159">
        <f t="shared" si="2316"/>
        <v>10</v>
      </c>
      <c r="BC363" s="159">
        <f t="shared" si="2316"/>
        <v>13</v>
      </c>
      <c r="BD363" s="159">
        <f t="shared" si="2316"/>
        <v>5</v>
      </c>
      <c r="BE363" s="159">
        <f t="shared" si="2316"/>
        <v>18</v>
      </c>
      <c r="BF363" s="474"/>
      <c r="BG363" s="605">
        <f>SUM(F363,S363,AF363,AS363)</f>
        <v>1306</v>
      </c>
      <c r="BH363" s="533">
        <f>SUM(G363,T363,AG363)</f>
        <v>241</v>
      </c>
      <c r="BI363" s="533">
        <f t="shared" si="2297"/>
        <v>221</v>
      </c>
      <c r="BJ363" s="533">
        <f t="shared" si="2298"/>
        <v>462</v>
      </c>
      <c r="BK363" s="533">
        <f t="shared" si="2299"/>
        <v>65</v>
      </c>
      <c r="BL363" s="533">
        <f t="shared" si="2300"/>
        <v>54</v>
      </c>
      <c r="BM363" s="533">
        <f t="shared" si="2301"/>
        <v>119</v>
      </c>
      <c r="BN363" s="533">
        <f>SUM(M363,Z363,AM363)</f>
        <v>22</v>
      </c>
      <c r="BO363" s="533">
        <f t="shared" si="2302"/>
        <v>17</v>
      </c>
      <c r="BP363" s="533">
        <f t="shared" si="2303"/>
        <v>39</v>
      </c>
      <c r="BQ363" s="533">
        <f t="shared" si="2304"/>
        <v>135</v>
      </c>
      <c r="BR363" s="533">
        <f t="shared" si="2305"/>
        <v>121</v>
      </c>
      <c r="BS363" s="533">
        <f t="shared" si="2306"/>
        <v>256</v>
      </c>
      <c r="BT363" s="533">
        <f>AT363</f>
        <v>7</v>
      </c>
      <c r="BU363" s="533">
        <f t="shared" si="2307"/>
        <v>6</v>
      </c>
      <c r="BV363" s="533">
        <f t="shared" si="2308"/>
        <v>13</v>
      </c>
      <c r="BW363" s="536">
        <f>SUM(BH363,BK363,BN363,BQ363,BT363)</f>
        <v>470</v>
      </c>
      <c r="BX363" s="536">
        <f t="shared" si="2309"/>
        <v>419</v>
      </c>
      <c r="BY363" s="536">
        <f t="shared" si="2310"/>
        <v>889</v>
      </c>
      <c r="BZ363" t="s">
        <v>74</v>
      </c>
      <c r="CA363" s="544">
        <f>AZ363</f>
        <v>0</v>
      </c>
      <c r="CB363" s="544">
        <f t="shared" si="2311"/>
        <v>10</v>
      </c>
      <c r="CC363" s="544">
        <f t="shared" si="2312"/>
        <v>10</v>
      </c>
      <c r="CD363" s="544">
        <f>BC363</f>
        <v>13</v>
      </c>
      <c r="CE363" s="544">
        <f t="shared" si="2313"/>
        <v>5</v>
      </c>
      <c r="CF363" s="544">
        <f t="shared" si="2314"/>
        <v>18</v>
      </c>
    </row>
    <row r="364" spans="1:91">
      <c r="A364" s="149"/>
      <c r="B364" s="151"/>
      <c r="C364" s="151"/>
      <c r="D364" s="151"/>
      <c r="E364" s="288"/>
      <c r="F364" s="591">
        <f t="shared" ref="F364:G364" si="2317">SUM(F221,F333)</f>
        <v>998</v>
      </c>
      <c r="G364" s="159">
        <f t="shared" si="2317"/>
        <v>180</v>
      </c>
      <c r="H364" s="159">
        <f t="shared" ref="H364:BE364" si="2318">SUM(H221,H333)</f>
        <v>188</v>
      </c>
      <c r="I364" s="159">
        <f t="shared" si="2318"/>
        <v>368</v>
      </c>
      <c r="J364" s="159">
        <f t="shared" si="2318"/>
        <v>37</v>
      </c>
      <c r="K364" s="159">
        <f t="shared" si="2318"/>
        <v>46</v>
      </c>
      <c r="L364" s="159">
        <f t="shared" si="2318"/>
        <v>83</v>
      </c>
      <c r="M364" s="159">
        <f t="shared" si="2318"/>
        <v>14</v>
      </c>
      <c r="N364" s="159">
        <f t="shared" si="2318"/>
        <v>20</v>
      </c>
      <c r="O364" s="159">
        <f t="shared" si="2318"/>
        <v>34</v>
      </c>
      <c r="P364" s="159">
        <f t="shared" si="2318"/>
        <v>111</v>
      </c>
      <c r="Q364" s="159">
        <f t="shared" si="2318"/>
        <v>81</v>
      </c>
      <c r="R364" s="159">
        <f t="shared" si="2318"/>
        <v>192</v>
      </c>
      <c r="S364" s="503">
        <f t="shared" si="2318"/>
        <v>77</v>
      </c>
      <c r="T364" s="159">
        <f t="shared" si="2318"/>
        <v>68</v>
      </c>
      <c r="U364" s="159">
        <f t="shared" si="2318"/>
        <v>27</v>
      </c>
      <c r="V364" s="159">
        <f t="shared" si="2318"/>
        <v>95</v>
      </c>
      <c r="W364" s="159">
        <f t="shared" si="2318"/>
        <v>0</v>
      </c>
      <c r="X364" s="159">
        <f t="shared" si="2318"/>
        <v>4</v>
      </c>
      <c r="Y364" s="159">
        <f t="shared" si="2318"/>
        <v>4</v>
      </c>
      <c r="Z364" s="159">
        <f t="shared" si="2318"/>
        <v>0</v>
      </c>
      <c r="AA364" s="159">
        <f t="shared" si="2318"/>
        <v>1</v>
      </c>
      <c r="AB364" s="159">
        <f t="shared" si="2318"/>
        <v>1</v>
      </c>
      <c r="AC364" s="159">
        <f t="shared" si="2318"/>
        <v>14</v>
      </c>
      <c r="AD364" s="159">
        <f t="shared" si="2318"/>
        <v>4</v>
      </c>
      <c r="AE364" s="159">
        <f t="shared" si="2318"/>
        <v>18</v>
      </c>
      <c r="AF364" s="503">
        <f t="shared" si="2318"/>
        <v>116</v>
      </c>
      <c r="AG364" s="159">
        <f t="shared" si="2318"/>
        <v>12</v>
      </c>
      <c r="AH364" s="159">
        <f t="shared" si="2318"/>
        <v>28</v>
      </c>
      <c r="AI364" s="159">
        <f t="shared" si="2318"/>
        <v>40</v>
      </c>
      <c r="AJ364" s="159">
        <f t="shared" si="2318"/>
        <v>2</v>
      </c>
      <c r="AK364" s="159">
        <f t="shared" si="2318"/>
        <v>6</v>
      </c>
      <c r="AL364" s="159">
        <f t="shared" si="2318"/>
        <v>8</v>
      </c>
      <c r="AM364" s="159">
        <f t="shared" si="2318"/>
        <v>0</v>
      </c>
      <c r="AN364" s="159">
        <f t="shared" si="2318"/>
        <v>4</v>
      </c>
      <c r="AO364" s="159">
        <f t="shared" si="2318"/>
        <v>4</v>
      </c>
      <c r="AP364" s="159">
        <f t="shared" si="2318"/>
        <v>11</v>
      </c>
      <c r="AQ364" s="159">
        <f t="shared" si="2318"/>
        <v>16</v>
      </c>
      <c r="AR364" s="159">
        <f t="shared" si="2318"/>
        <v>27</v>
      </c>
      <c r="AS364" s="503">
        <f t="shared" si="2318"/>
        <v>115</v>
      </c>
      <c r="AT364" s="159">
        <f t="shared" si="2318"/>
        <v>9</v>
      </c>
      <c r="AU364" s="159">
        <f t="shared" si="2318"/>
        <v>5</v>
      </c>
      <c r="AV364" s="159">
        <f t="shared" si="2318"/>
        <v>14</v>
      </c>
      <c r="AW364" s="570">
        <f t="shared" si="2318"/>
        <v>458</v>
      </c>
      <c r="AX364" s="570">
        <f t="shared" si="2318"/>
        <v>430</v>
      </c>
      <c r="AY364" s="570">
        <f t="shared" si="2318"/>
        <v>888</v>
      </c>
      <c r="AZ364" s="159">
        <f t="shared" si="2318"/>
        <v>0</v>
      </c>
      <c r="BA364" s="159">
        <f t="shared" si="2318"/>
        <v>6</v>
      </c>
      <c r="BB364" s="159">
        <f t="shared" si="2318"/>
        <v>6</v>
      </c>
      <c r="BC364" s="159">
        <f t="shared" si="2318"/>
        <v>8</v>
      </c>
      <c r="BD364" s="159">
        <f t="shared" si="2318"/>
        <v>5</v>
      </c>
      <c r="BE364" s="159">
        <f t="shared" si="2318"/>
        <v>13</v>
      </c>
      <c r="BF364" s="474"/>
      <c r="BG364" s="605">
        <f>SUM(F364,S364,AF364,AS364)</f>
        <v>1306</v>
      </c>
      <c r="BH364" s="533">
        <f>SUM(G364,T364,AG364)</f>
        <v>260</v>
      </c>
      <c r="BI364" s="533">
        <f t="shared" si="2297"/>
        <v>243</v>
      </c>
      <c r="BJ364" s="533">
        <f t="shared" si="2298"/>
        <v>503</v>
      </c>
      <c r="BK364" s="533">
        <f t="shared" si="2299"/>
        <v>39</v>
      </c>
      <c r="BL364" s="533">
        <f t="shared" si="2300"/>
        <v>56</v>
      </c>
      <c r="BM364" s="533">
        <f t="shared" si="2301"/>
        <v>95</v>
      </c>
      <c r="BN364" s="533">
        <f>SUM(M364,Z364,AM364)</f>
        <v>14</v>
      </c>
      <c r="BO364" s="533">
        <f t="shared" si="2302"/>
        <v>25</v>
      </c>
      <c r="BP364" s="533">
        <f t="shared" si="2303"/>
        <v>39</v>
      </c>
      <c r="BQ364" s="533">
        <f t="shared" si="2304"/>
        <v>136</v>
      </c>
      <c r="BR364" s="533">
        <f t="shared" si="2305"/>
        <v>101</v>
      </c>
      <c r="BS364" s="533">
        <f t="shared" si="2306"/>
        <v>237</v>
      </c>
      <c r="BT364" s="533">
        <f>AT364</f>
        <v>9</v>
      </c>
      <c r="BU364" s="533">
        <f t="shared" si="2307"/>
        <v>5</v>
      </c>
      <c r="BV364" s="533">
        <f t="shared" si="2308"/>
        <v>14</v>
      </c>
      <c r="BW364" s="536">
        <f>SUM(BH364,BK364,BN364,BQ364,BT364)</f>
        <v>458</v>
      </c>
      <c r="BX364" s="536">
        <f t="shared" si="2309"/>
        <v>430</v>
      </c>
      <c r="BY364" s="536">
        <f t="shared" si="2310"/>
        <v>888</v>
      </c>
      <c r="BZ364" t="s">
        <v>74</v>
      </c>
      <c r="CA364" s="544">
        <f>AZ364</f>
        <v>0</v>
      </c>
      <c r="CB364" s="544">
        <f t="shared" si="2311"/>
        <v>6</v>
      </c>
      <c r="CC364" s="544">
        <f t="shared" si="2312"/>
        <v>6</v>
      </c>
      <c r="CD364" s="544">
        <f>BC364</f>
        <v>8</v>
      </c>
      <c r="CE364" s="544">
        <f t="shared" si="2313"/>
        <v>5</v>
      </c>
      <c r="CF364" s="544">
        <f t="shared" si="2314"/>
        <v>13</v>
      </c>
    </row>
    <row r="365" spans="1:91">
      <c r="A365" s="149"/>
      <c r="B365" s="151"/>
      <c r="C365" s="151"/>
      <c r="D365" s="151"/>
      <c r="E365" s="288"/>
      <c r="F365" s="592">
        <f>SUM(F362:F364)</f>
        <v>2994</v>
      </c>
      <c r="G365" s="168">
        <f t="shared" ref="G365" si="2319">SUM(G362:G364)</f>
        <v>620</v>
      </c>
      <c r="H365" s="168">
        <f t="shared" ref="H365:BE365" si="2320">SUM(H362:H364)</f>
        <v>547</v>
      </c>
      <c r="I365" s="168">
        <f t="shared" si="2320"/>
        <v>1167</v>
      </c>
      <c r="J365" s="168">
        <f t="shared" si="2320"/>
        <v>190</v>
      </c>
      <c r="K365" s="168">
        <f t="shared" si="2320"/>
        <v>139</v>
      </c>
      <c r="L365" s="168">
        <f t="shared" si="2320"/>
        <v>329</v>
      </c>
      <c r="M365" s="168">
        <f t="shared" si="2320"/>
        <v>79</v>
      </c>
      <c r="N365" s="168">
        <f t="shared" si="2320"/>
        <v>55</v>
      </c>
      <c r="O365" s="168">
        <f t="shared" si="2320"/>
        <v>134</v>
      </c>
      <c r="P365" s="168">
        <f t="shared" si="2320"/>
        <v>377</v>
      </c>
      <c r="Q365" s="168">
        <f t="shared" si="2320"/>
        <v>302</v>
      </c>
      <c r="R365" s="168">
        <f t="shared" si="2320"/>
        <v>679</v>
      </c>
      <c r="S365" s="502">
        <f t="shared" si="2320"/>
        <v>270</v>
      </c>
      <c r="T365" s="168">
        <f t="shared" si="2320"/>
        <v>204</v>
      </c>
      <c r="U365" s="168">
        <f t="shared" si="2320"/>
        <v>112</v>
      </c>
      <c r="V365" s="168">
        <f t="shared" si="2320"/>
        <v>316</v>
      </c>
      <c r="W365" s="168">
        <f t="shared" si="2320"/>
        <v>0</v>
      </c>
      <c r="X365" s="168">
        <f t="shared" si="2320"/>
        <v>4</v>
      </c>
      <c r="Y365" s="168">
        <f t="shared" si="2320"/>
        <v>4</v>
      </c>
      <c r="Z365" s="168">
        <f t="shared" si="2320"/>
        <v>0</v>
      </c>
      <c r="AA365" s="168">
        <f t="shared" si="2320"/>
        <v>1</v>
      </c>
      <c r="AB365" s="168">
        <f t="shared" si="2320"/>
        <v>1</v>
      </c>
      <c r="AC365" s="168">
        <f t="shared" si="2320"/>
        <v>30</v>
      </c>
      <c r="AD365" s="168">
        <f t="shared" si="2320"/>
        <v>17</v>
      </c>
      <c r="AE365" s="168">
        <f t="shared" si="2320"/>
        <v>47</v>
      </c>
      <c r="AF365" s="502">
        <f t="shared" si="2320"/>
        <v>348</v>
      </c>
      <c r="AG365" s="168">
        <f t="shared" si="2320"/>
        <v>45</v>
      </c>
      <c r="AH365" s="168">
        <f t="shared" si="2320"/>
        <v>74</v>
      </c>
      <c r="AI365" s="168">
        <f t="shared" si="2320"/>
        <v>119</v>
      </c>
      <c r="AJ365" s="168">
        <f t="shared" si="2320"/>
        <v>11</v>
      </c>
      <c r="AK365" s="168">
        <f t="shared" si="2320"/>
        <v>25</v>
      </c>
      <c r="AL365" s="168">
        <f t="shared" si="2320"/>
        <v>36</v>
      </c>
      <c r="AM365" s="168">
        <f t="shared" si="2320"/>
        <v>4</v>
      </c>
      <c r="AN365" s="168">
        <f t="shared" si="2320"/>
        <v>12</v>
      </c>
      <c r="AO365" s="168">
        <f t="shared" si="2320"/>
        <v>16</v>
      </c>
      <c r="AP365" s="168">
        <f t="shared" si="2320"/>
        <v>48</v>
      </c>
      <c r="AQ365" s="168">
        <f t="shared" si="2320"/>
        <v>50</v>
      </c>
      <c r="AR365" s="168">
        <f t="shared" si="2320"/>
        <v>98</v>
      </c>
      <c r="AS365" s="502">
        <f t="shared" si="2320"/>
        <v>345</v>
      </c>
      <c r="AT365" s="168">
        <f t="shared" si="2320"/>
        <v>30</v>
      </c>
      <c r="AU365" s="168">
        <f t="shared" si="2320"/>
        <v>14</v>
      </c>
      <c r="AV365" s="168">
        <f t="shared" si="2320"/>
        <v>44</v>
      </c>
      <c r="AW365" s="569">
        <f t="shared" si="2320"/>
        <v>1638</v>
      </c>
      <c r="AX365" s="569">
        <f t="shared" si="2320"/>
        <v>1352</v>
      </c>
      <c r="AY365" s="569">
        <f t="shared" si="2320"/>
        <v>2990</v>
      </c>
      <c r="AZ365" s="168">
        <f t="shared" si="2320"/>
        <v>0</v>
      </c>
      <c r="BA365" s="168">
        <f t="shared" si="2320"/>
        <v>23</v>
      </c>
      <c r="BB365" s="168">
        <f t="shared" si="2320"/>
        <v>23</v>
      </c>
      <c r="BC365" s="168">
        <f t="shared" si="2320"/>
        <v>39</v>
      </c>
      <c r="BD365" s="168">
        <f t="shared" si="2320"/>
        <v>19</v>
      </c>
      <c r="BE365" s="168">
        <f t="shared" si="2320"/>
        <v>58</v>
      </c>
      <c r="BF365" s="523"/>
      <c r="BG365" s="605">
        <f>SUM(F365,S365,AF365,AS365)</f>
        <v>3957</v>
      </c>
      <c r="BH365" s="533">
        <f>SUM(G365,T365,AG365)</f>
        <v>869</v>
      </c>
      <c r="BI365" s="533">
        <f t="shared" si="2297"/>
        <v>733</v>
      </c>
      <c r="BJ365" s="533">
        <f t="shared" si="2298"/>
        <v>1602</v>
      </c>
      <c r="BK365" s="533">
        <f t="shared" si="2299"/>
        <v>201</v>
      </c>
      <c r="BL365" s="533">
        <f t="shared" si="2300"/>
        <v>168</v>
      </c>
      <c r="BM365" s="533">
        <f t="shared" si="2301"/>
        <v>369</v>
      </c>
      <c r="BN365" s="533">
        <f>SUM(M365,Z365,AM365)</f>
        <v>83</v>
      </c>
      <c r="BO365" s="533">
        <f t="shared" si="2302"/>
        <v>68</v>
      </c>
      <c r="BP365" s="533">
        <f t="shared" si="2303"/>
        <v>151</v>
      </c>
      <c r="BQ365" s="533">
        <f t="shared" si="2304"/>
        <v>455</v>
      </c>
      <c r="BR365" s="533">
        <f t="shared" si="2305"/>
        <v>369</v>
      </c>
      <c r="BS365" s="533">
        <f t="shared" si="2306"/>
        <v>824</v>
      </c>
      <c r="BT365" s="533">
        <f>AT365</f>
        <v>30</v>
      </c>
      <c r="BU365" s="533">
        <f t="shared" si="2307"/>
        <v>14</v>
      </c>
      <c r="BV365" s="533">
        <f t="shared" si="2308"/>
        <v>44</v>
      </c>
      <c r="BW365" s="536">
        <f>SUM(BH365,BK365,BN365,BQ365,BT365)</f>
        <v>1638</v>
      </c>
      <c r="BX365" s="536">
        <f t="shared" si="2309"/>
        <v>1352</v>
      </c>
      <c r="BY365" s="536">
        <f t="shared" si="2310"/>
        <v>2990</v>
      </c>
      <c r="BZ365" t="s">
        <v>74</v>
      </c>
      <c r="CA365" s="544">
        <f>AZ365</f>
        <v>0</v>
      </c>
      <c r="CB365" s="544">
        <f t="shared" si="2311"/>
        <v>23</v>
      </c>
      <c r="CC365" s="544">
        <f t="shared" si="2312"/>
        <v>23</v>
      </c>
      <c r="CD365" s="544">
        <f>BC365</f>
        <v>39</v>
      </c>
      <c r="CE365" s="544">
        <f t="shared" si="2313"/>
        <v>19</v>
      </c>
      <c r="CF365" s="544">
        <f t="shared" si="2314"/>
        <v>58</v>
      </c>
    </row>
    <row r="366" spans="1:91">
      <c r="A366" s="149"/>
      <c r="B366" s="151"/>
      <c r="C366" s="151"/>
      <c r="D366" s="151"/>
      <c r="E366" s="288"/>
      <c r="F366" s="592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502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502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502"/>
      <c r="AT366" s="168"/>
      <c r="AU366" s="168"/>
      <c r="AV366" s="168"/>
      <c r="AW366" s="569"/>
      <c r="AX366" s="569"/>
      <c r="AY366" s="569"/>
      <c r="AZ366" s="159"/>
      <c r="BA366" s="159"/>
      <c r="BB366" s="159"/>
      <c r="BC366" s="168"/>
      <c r="BD366" s="168"/>
      <c r="BE366" s="168"/>
      <c r="BF366" s="523"/>
    </row>
    <row r="367" spans="1:91">
      <c r="A367" s="149"/>
      <c r="B367" s="151"/>
      <c r="C367" s="151"/>
      <c r="D367" s="151"/>
      <c r="E367" s="288"/>
      <c r="F367" s="592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502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502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502"/>
      <c r="AT367" s="168"/>
      <c r="AU367" s="168"/>
      <c r="AV367" s="168"/>
      <c r="AW367" s="569"/>
      <c r="AX367" s="569"/>
      <c r="AY367" s="569"/>
      <c r="AZ367" s="159"/>
      <c r="BA367" s="159"/>
      <c r="BB367" s="159"/>
      <c r="BC367" s="168"/>
      <c r="BD367" s="168"/>
      <c r="BE367" s="168"/>
      <c r="BF367" s="523"/>
    </row>
    <row r="368" spans="1:91">
      <c r="A368" s="149"/>
      <c r="B368" s="151"/>
      <c r="C368" s="151"/>
      <c r="D368" s="151"/>
      <c r="E368" s="288"/>
      <c r="F368" s="592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502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502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502"/>
      <c r="AT368" s="168"/>
      <c r="AU368" s="168"/>
      <c r="AV368" s="168"/>
      <c r="AW368" s="569"/>
      <c r="AX368" s="569"/>
      <c r="AY368" s="569"/>
      <c r="AZ368" s="159"/>
      <c r="BA368" s="159"/>
      <c r="BB368" s="159"/>
      <c r="BC368" s="168"/>
      <c r="BD368" s="168"/>
      <c r="BE368" s="168"/>
      <c r="BF368" s="523"/>
    </row>
    <row r="369" spans="1:84">
      <c r="A369" s="149"/>
      <c r="B369" s="151" t="s">
        <v>608</v>
      </c>
      <c r="C369" s="151"/>
      <c r="D369" s="151"/>
      <c r="E369" s="288"/>
      <c r="F369" s="592">
        <f t="shared" ref="F369:AK369" si="2321">SUM(F10,F97,F107,F146,F154,F160,F164,F186,F211,F219,F227,F233,F323,F331,F336,F341)</f>
        <v>4365</v>
      </c>
      <c r="G369" s="168">
        <f t="shared" si="2321"/>
        <v>1241</v>
      </c>
      <c r="H369" s="168">
        <f t="shared" si="2321"/>
        <v>712</v>
      </c>
      <c r="I369" s="168">
        <f t="shared" si="2321"/>
        <v>1953</v>
      </c>
      <c r="J369" s="168">
        <f t="shared" si="2321"/>
        <v>387</v>
      </c>
      <c r="K369" s="168">
        <f t="shared" si="2321"/>
        <v>196</v>
      </c>
      <c r="L369" s="168">
        <f t="shared" si="2321"/>
        <v>583</v>
      </c>
      <c r="M369" s="168">
        <f t="shared" si="2321"/>
        <v>165</v>
      </c>
      <c r="N369" s="168">
        <f t="shared" si="2321"/>
        <v>93</v>
      </c>
      <c r="O369" s="168">
        <f t="shared" si="2321"/>
        <v>258</v>
      </c>
      <c r="P369" s="168">
        <f t="shared" si="2321"/>
        <v>823</v>
      </c>
      <c r="Q369" s="168">
        <f t="shared" si="2321"/>
        <v>439</v>
      </c>
      <c r="R369" s="168">
        <f t="shared" si="2321"/>
        <v>1262</v>
      </c>
      <c r="S369" s="502">
        <f t="shared" si="2321"/>
        <v>305</v>
      </c>
      <c r="T369" s="168">
        <f t="shared" si="2321"/>
        <v>361</v>
      </c>
      <c r="U369" s="168">
        <f t="shared" si="2321"/>
        <v>167</v>
      </c>
      <c r="V369" s="168">
        <f t="shared" si="2321"/>
        <v>528</v>
      </c>
      <c r="W369" s="168">
        <f t="shared" si="2321"/>
        <v>33</v>
      </c>
      <c r="X369" s="168">
        <f t="shared" si="2321"/>
        <v>8</v>
      </c>
      <c r="Y369" s="168">
        <f t="shared" si="2321"/>
        <v>41</v>
      </c>
      <c r="Z369" s="168">
        <f t="shared" si="2321"/>
        <v>12</v>
      </c>
      <c r="AA369" s="168">
        <f t="shared" si="2321"/>
        <v>6</v>
      </c>
      <c r="AB369" s="168">
        <f t="shared" si="2321"/>
        <v>18</v>
      </c>
      <c r="AC369" s="168">
        <f t="shared" si="2321"/>
        <v>115</v>
      </c>
      <c r="AD369" s="168">
        <f t="shared" si="2321"/>
        <v>34</v>
      </c>
      <c r="AE369" s="168">
        <f t="shared" si="2321"/>
        <v>149</v>
      </c>
      <c r="AF369" s="502">
        <f t="shared" si="2321"/>
        <v>267</v>
      </c>
      <c r="AG369" s="168">
        <f t="shared" si="2321"/>
        <v>60</v>
      </c>
      <c r="AH369" s="168">
        <f t="shared" si="2321"/>
        <v>73</v>
      </c>
      <c r="AI369" s="168">
        <f t="shared" si="2321"/>
        <v>133</v>
      </c>
      <c r="AJ369" s="168">
        <f t="shared" si="2321"/>
        <v>25</v>
      </c>
      <c r="AK369" s="168">
        <f t="shared" si="2321"/>
        <v>24</v>
      </c>
      <c r="AL369" s="168">
        <f t="shared" ref="AL369:BE369" si="2322">SUM(AL10,AL97,AL107,AL146,AL154,AL160,AL164,AL186,AL211,AL219,AL227,AL233,AL323,AL331,AL336,AL341)</f>
        <v>49</v>
      </c>
      <c r="AM369" s="168">
        <f t="shared" si="2322"/>
        <v>12</v>
      </c>
      <c r="AN369" s="168">
        <f t="shared" si="2322"/>
        <v>14</v>
      </c>
      <c r="AO369" s="168">
        <f t="shared" si="2322"/>
        <v>26</v>
      </c>
      <c r="AP369" s="168">
        <f t="shared" si="2322"/>
        <v>64</v>
      </c>
      <c r="AQ369" s="168">
        <f t="shared" si="2322"/>
        <v>67</v>
      </c>
      <c r="AR369" s="168">
        <f t="shared" si="2322"/>
        <v>131</v>
      </c>
      <c r="AS369" s="502">
        <f t="shared" si="2322"/>
        <v>197</v>
      </c>
      <c r="AT369" s="168">
        <f t="shared" si="2322"/>
        <v>58</v>
      </c>
      <c r="AU369" s="168">
        <f t="shared" si="2322"/>
        <v>18</v>
      </c>
      <c r="AV369" s="168">
        <f t="shared" si="2322"/>
        <v>76</v>
      </c>
      <c r="AW369" s="569">
        <f t="shared" si="2322"/>
        <v>3356</v>
      </c>
      <c r="AX369" s="569">
        <f t="shared" si="2322"/>
        <v>1851</v>
      </c>
      <c r="AY369" s="569">
        <f t="shared" si="2322"/>
        <v>5207</v>
      </c>
      <c r="AZ369" s="168">
        <f t="shared" si="2322"/>
        <v>46</v>
      </c>
      <c r="BA369" s="168">
        <f t="shared" si="2322"/>
        <v>34</v>
      </c>
      <c r="BB369" s="168">
        <f t="shared" si="2322"/>
        <v>80</v>
      </c>
      <c r="BC369" s="168">
        <f t="shared" si="2322"/>
        <v>67</v>
      </c>
      <c r="BD369" s="168">
        <f t="shared" si="2322"/>
        <v>28</v>
      </c>
      <c r="BE369" s="168">
        <f t="shared" si="2322"/>
        <v>95</v>
      </c>
      <c r="BF369" s="474"/>
      <c r="BG369" s="605">
        <f t="shared" ref="BG369:BG374" si="2323">SUM(F369,S369,AF369,AS369)</f>
        <v>5134</v>
      </c>
      <c r="BH369" s="533">
        <f t="shared" ref="BH369:BH374" si="2324">SUM(G369,T369,AG369)</f>
        <v>1662</v>
      </c>
      <c r="BI369" s="533">
        <f t="shared" ref="BI369:BI374" si="2325">SUM(H369,U369,AH369)</f>
        <v>952</v>
      </c>
      <c r="BJ369" s="533">
        <f t="shared" ref="BJ369:BJ374" si="2326">SUM(I369,V369,AI369)</f>
        <v>2614</v>
      </c>
      <c r="BK369" s="533">
        <f t="shared" ref="BK369:BK374" si="2327">SUM(J369,W369,AJ369)</f>
        <v>445</v>
      </c>
      <c r="BL369" s="533">
        <f t="shared" ref="BL369:BL374" si="2328">SUM(K369,X369,AK369)</f>
        <v>228</v>
      </c>
      <c r="BM369" s="533">
        <f t="shared" ref="BM369:BM374" si="2329">SUM(L369,Y369,AL369)</f>
        <v>673</v>
      </c>
      <c r="BN369" s="533">
        <f t="shared" ref="BN369:BN374" si="2330">SUM(M369,Z369,AM369)</f>
        <v>189</v>
      </c>
      <c r="BO369" s="533">
        <f t="shared" ref="BO369:BO374" si="2331">SUM(N369,AA369,AN369)</f>
        <v>113</v>
      </c>
      <c r="BP369" s="533">
        <f t="shared" ref="BP369:BP374" si="2332">SUM(O369,AB369,AO369)</f>
        <v>302</v>
      </c>
      <c r="BQ369" s="533">
        <f t="shared" ref="BQ369:BQ374" si="2333">SUM(P369,AC369,AP369)</f>
        <v>1002</v>
      </c>
      <c r="BR369" s="533">
        <f t="shared" ref="BR369:BR374" si="2334">SUM(Q369,AD369,AQ369)</f>
        <v>540</v>
      </c>
      <c r="BS369" s="533">
        <f t="shared" ref="BS369:BS374" si="2335">SUM(R369,AE369,AR369)</f>
        <v>1542</v>
      </c>
      <c r="BT369" s="533">
        <f t="shared" ref="BT369:BT374" si="2336">AT369</f>
        <v>58</v>
      </c>
      <c r="BU369" s="533">
        <f t="shared" ref="BU369:BU374" si="2337">AU369</f>
        <v>18</v>
      </c>
      <c r="BV369" s="533">
        <f t="shared" ref="BV369:BV374" si="2338">AV369</f>
        <v>76</v>
      </c>
      <c r="BW369" s="536">
        <f t="shared" ref="BW369:BW374" si="2339">SUM(BH369,BK369,BN369,BQ369,BT369)</f>
        <v>3356</v>
      </c>
      <c r="BX369" s="536">
        <f t="shared" ref="BX369:BX374" si="2340">SUM(BI369,BL369,BO369,BR369,BU369)</f>
        <v>1851</v>
      </c>
      <c r="BY369" s="536">
        <f t="shared" ref="BY369:BY374" si="2341">SUM(BJ369,BM369,BP369,BS369,BV369)</f>
        <v>5207</v>
      </c>
      <c r="BZ369" t="s">
        <v>74</v>
      </c>
      <c r="CA369" s="544">
        <f t="shared" ref="CA369:CA374" si="2342">AZ369</f>
        <v>46</v>
      </c>
      <c r="CB369" s="544">
        <f t="shared" ref="CB369:CB374" si="2343">BA369</f>
        <v>34</v>
      </c>
      <c r="CC369" s="544">
        <f t="shared" ref="CC369:CC374" si="2344">BB369</f>
        <v>80</v>
      </c>
      <c r="CD369" s="544">
        <f t="shared" ref="CD369:CD374" si="2345">BC369</f>
        <v>67</v>
      </c>
      <c r="CE369" s="544">
        <f t="shared" ref="CE369:CE374" si="2346">BD369</f>
        <v>28</v>
      </c>
      <c r="CF369" s="544">
        <f t="shared" ref="CF369:CF374" si="2347">BE369</f>
        <v>95</v>
      </c>
    </row>
    <row r="370" spans="1:84">
      <c r="A370" s="149"/>
      <c r="B370" s="151"/>
      <c r="C370" s="151"/>
      <c r="D370" s="151"/>
      <c r="E370" s="288"/>
      <c r="F370" s="592">
        <f t="shared" ref="F370:AK370" si="2348">SUM(F11,F98,F108,F147,F160,F164,F167,F187,F212,F220,F228,F234,F324,F332,F337,F342)</f>
        <v>4752</v>
      </c>
      <c r="G370" s="168">
        <f t="shared" si="2348"/>
        <v>1086</v>
      </c>
      <c r="H370" s="168">
        <f t="shared" si="2348"/>
        <v>593</v>
      </c>
      <c r="I370" s="168">
        <f t="shared" si="2348"/>
        <v>1679</v>
      </c>
      <c r="J370" s="168">
        <f t="shared" si="2348"/>
        <v>331</v>
      </c>
      <c r="K370" s="168">
        <f t="shared" si="2348"/>
        <v>176</v>
      </c>
      <c r="L370" s="168">
        <f t="shared" si="2348"/>
        <v>507</v>
      </c>
      <c r="M370" s="168">
        <f t="shared" si="2348"/>
        <v>135</v>
      </c>
      <c r="N370" s="168">
        <f t="shared" si="2348"/>
        <v>74</v>
      </c>
      <c r="O370" s="168">
        <f t="shared" si="2348"/>
        <v>209</v>
      </c>
      <c r="P370" s="168">
        <f t="shared" si="2348"/>
        <v>813</v>
      </c>
      <c r="Q370" s="168">
        <f t="shared" si="2348"/>
        <v>394</v>
      </c>
      <c r="R370" s="168">
        <f t="shared" si="2348"/>
        <v>1207</v>
      </c>
      <c r="S370" s="502">
        <f t="shared" si="2348"/>
        <v>294</v>
      </c>
      <c r="T370" s="168">
        <f t="shared" si="2348"/>
        <v>342</v>
      </c>
      <c r="U370" s="168">
        <f t="shared" si="2348"/>
        <v>173</v>
      </c>
      <c r="V370" s="168">
        <f t="shared" si="2348"/>
        <v>515</v>
      </c>
      <c r="W370" s="168">
        <f t="shared" si="2348"/>
        <v>49</v>
      </c>
      <c r="X370" s="168">
        <f t="shared" si="2348"/>
        <v>12</v>
      </c>
      <c r="Y370" s="168">
        <f t="shared" si="2348"/>
        <v>61</v>
      </c>
      <c r="Z370" s="168">
        <f t="shared" si="2348"/>
        <v>17</v>
      </c>
      <c r="AA370" s="168">
        <f t="shared" si="2348"/>
        <v>9</v>
      </c>
      <c r="AB370" s="168">
        <f t="shared" si="2348"/>
        <v>26</v>
      </c>
      <c r="AC370" s="168">
        <f t="shared" si="2348"/>
        <v>132</v>
      </c>
      <c r="AD370" s="168">
        <f t="shared" si="2348"/>
        <v>32</v>
      </c>
      <c r="AE370" s="168">
        <f t="shared" si="2348"/>
        <v>164</v>
      </c>
      <c r="AF370" s="502">
        <f t="shared" si="2348"/>
        <v>295</v>
      </c>
      <c r="AG370" s="168">
        <f t="shared" si="2348"/>
        <v>55</v>
      </c>
      <c r="AH370" s="168">
        <f t="shared" si="2348"/>
        <v>72</v>
      </c>
      <c r="AI370" s="168">
        <f t="shared" si="2348"/>
        <v>127</v>
      </c>
      <c r="AJ370" s="168">
        <f t="shared" si="2348"/>
        <v>29</v>
      </c>
      <c r="AK370" s="168">
        <f t="shared" si="2348"/>
        <v>23</v>
      </c>
      <c r="AL370" s="168">
        <f t="shared" ref="AL370:BE370" si="2349">SUM(AL11,AL98,AL108,AL147,AL160,AL164,AL167,AL187,AL212,AL220,AL228,AL234,AL324,AL332,AL337,AL342)</f>
        <v>52</v>
      </c>
      <c r="AM370" s="168">
        <f t="shared" si="2349"/>
        <v>14</v>
      </c>
      <c r="AN370" s="168">
        <f t="shared" si="2349"/>
        <v>15</v>
      </c>
      <c r="AO370" s="168">
        <f t="shared" si="2349"/>
        <v>29</v>
      </c>
      <c r="AP370" s="168">
        <f t="shared" si="2349"/>
        <v>83</v>
      </c>
      <c r="AQ370" s="168">
        <f t="shared" si="2349"/>
        <v>65</v>
      </c>
      <c r="AR370" s="168">
        <f t="shared" si="2349"/>
        <v>148</v>
      </c>
      <c r="AS370" s="502">
        <f t="shared" si="2349"/>
        <v>225</v>
      </c>
      <c r="AT370" s="168">
        <f t="shared" si="2349"/>
        <v>39</v>
      </c>
      <c r="AU370" s="168">
        <f t="shared" si="2349"/>
        <v>26</v>
      </c>
      <c r="AV370" s="168">
        <f t="shared" si="2349"/>
        <v>65</v>
      </c>
      <c r="AW370" s="569">
        <f t="shared" si="2349"/>
        <v>3125</v>
      </c>
      <c r="AX370" s="569">
        <f t="shared" si="2349"/>
        <v>1664</v>
      </c>
      <c r="AY370" s="569">
        <f t="shared" si="2349"/>
        <v>4789</v>
      </c>
      <c r="AZ370" s="168">
        <f t="shared" si="2349"/>
        <v>47</v>
      </c>
      <c r="BA370" s="168">
        <f t="shared" si="2349"/>
        <v>48</v>
      </c>
      <c r="BB370" s="168">
        <f t="shared" si="2349"/>
        <v>95</v>
      </c>
      <c r="BC370" s="168">
        <f t="shared" si="2349"/>
        <v>51</v>
      </c>
      <c r="BD370" s="168">
        <f t="shared" si="2349"/>
        <v>24</v>
      </c>
      <c r="BE370" s="168">
        <f t="shared" si="2349"/>
        <v>75</v>
      </c>
      <c r="BF370" s="474"/>
      <c r="BG370" s="605">
        <f t="shared" si="2323"/>
        <v>5566</v>
      </c>
      <c r="BH370" s="533">
        <f t="shared" si="2324"/>
        <v>1483</v>
      </c>
      <c r="BI370" s="533">
        <f t="shared" si="2325"/>
        <v>838</v>
      </c>
      <c r="BJ370" s="533">
        <f t="shared" si="2326"/>
        <v>2321</v>
      </c>
      <c r="BK370" s="533">
        <f t="shared" si="2327"/>
        <v>409</v>
      </c>
      <c r="BL370" s="533">
        <f t="shared" si="2328"/>
        <v>211</v>
      </c>
      <c r="BM370" s="533">
        <f t="shared" si="2329"/>
        <v>620</v>
      </c>
      <c r="BN370" s="533">
        <f t="shared" si="2330"/>
        <v>166</v>
      </c>
      <c r="BO370" s="533">
        <f t="shared" si="2331"/>
        <v>98</v>
      </c>
      <c r="BP370" s="533">
        <f t="shared" si="2332"/>
        <v>264</v>
      </c>
      <c r="BQ370" s="533">
        <f t="shared" si="2333"/>
        <v>1028</v>
      </c>
      <c r="BR370" s="533">
        <f t="shared" si="2334"/>
        <v>491</v>
      </c>
      <c r="BS370" s="533">
        <f t="shared" si="2335"/>
        <v>1519</v>
      </c>
      <c r="BT370" s="533">
        <f t="shared" si="2336"/>
        <v>39</v>
      </c>
      <c r="BU370" s="533">
        <f t="shared" si="2337"/>
        <v>26</v>
      </c>
      <c r="BV370" s="533">
        <f t="shared" si="2338"/>
        <v>65</v>
      </c>
      <c r="BW370" s="536">
        <f t="shared" si="2339"/>
        <v>3125</v>
      </c>
      <c r="BX370" s="536">
        <f t="shared" si="2340"/>
        <v>1664</v>
      </c>
      <c r="BY370" s="536">
        <f t="shared" si="2341"/>
        <v>4789</v>
      </c>
      <c r="BZ370" t="s">
        <v>74</v>
      </c>
      <c r="CA370" s="544">
        <f t="shared" si="2342"/>
        <v>47</v>
      </c>
      <c r="CB370" s="544">
        <f t="shared" si="2343"/>
        <v>48</v>
      </c>
      <c r="CC370" s="544">
        <f t="shared" si="2344"/>
        <v>95</v>
      </c>
      <c r="CD370" s="544">
        <f t="shared" si="2345"/>
        <v>51</v>
      </c>
      <c r="CE370" s="544">
        <f t="shared" si="2346"/>
        <v>24</v>
      </c>
      <c r="CF370" s="544">
        <f t="shared" si="2347"/>
        <v>75</v>
      </c>
    </row>
    <row r="371" spans="1:84">
      <c r="A371" s="149"/>
      <c r="B371" s="151"/>
      <c r="C371" s="151"/>
      <c r="D371" s="151"/>
      <c r="E371" s="288" t="s">
        <v>74</v>
      </c>
      <c r="F371" s="592">
        <f t="shared" ref="F371:AK371" si="2350">SUM(F12,F99,F109,F148,F164,F167,F168,F188,F213,F221,F229,F235,F325,F333,F338,F343)</f>
        <v>4659</v>
      </c>
      <c r="G371" s="168">
        <f t="shared" si="2350"/>
        <v>1116</v>
      </c>
      <c r="H371" s="168">
        <f t="shared" si="2350"/>
        <v>627</v>
      </c>
      <c r="I371" s="168">
        <f t="shared" si="2350"/>
        <v>1743</v>
      </c>
      <c r="J371" s="168">
        <f t="shared" si="2350"/>
        <v>343</v>
      </c>
      <c r="K371" s="168">
        <f t="shared" si="2350"/>
        <v>175</v>
      </c>
      <c r="L371" s="168">
        <f t="shared" si="2350"/>
        <v>518</v>
      </c>
      <c r="M371" s="168">
        <f t="shared" si="2350"/>
        <v>148</v>
      </c>
      <c r="N371" s="168">
        <f t="shared" si="2350"/>
        <v>84</v>
      </c>
      <c r="O371" s="168">
        <f t="shared" si="2350"/>
        <v>232</v>
      </c>
      <c r="P371" s="168">
        <f t="shared" si="2350"/>
        <v>839</v>
      </c>
      <c r="Q371" s="168">
        <f t="shared" si="2350"/>
        <v>388</v>
      </c>
      <c r="R371" s="168">
        <f t="shared" si="2350"/>
        <v>1227</v>
      </c>
      <c r="S371" s="502">
        <f t="shared" si="2350"/>
        <v>281</v>
      </c>
      <c r="T371" s="168">
        <f t="shared" si="2350"/>
        <v>335</v>
      </c>
      <c r="U371" s="168">
        <f t="shared" si="2350"/>
        <v>146</v>
      </c>
      <c r="V371" s="168">
        <f t="shared" si="2350"/>
        <v>481</v>
      </c>
      <c r="W371" s="168">
        <f t="shared" si="2350"/>
        <v>39</v>
      </c>
      <c r="X371" s="168">
        <f t="shared" si="2350"/>
        <v>18</v>
      </c>
      <c r="Y371" s="168">
        <f t="shared" si="2350"/>
        <v>57</v>
      </c>
      <c r="Z371" s="168">
        <f t="shared" si="2350"/>
        <v>17</v>
      </c>
      <c r="AA371" s="168">
        <f t="shared" si="2350"/>
        <v>7</v>
      </c>
      <c r="AB371" s="168">
        <f t="shared" si="2350"/>
        <v>24</v>
      </c>
      <c r="AC371" s="168">
        <f t="shared" si="2350"/>
        <v>139</v>
      </c>
      <c r="AD371" s="168">
        <f t="shared" si="2350"/>
        <v>37</v>
      </c>
      <c r="AE371" s="168">
        <f t="shared" si="2350"/>
        <v>176</v>
      </c>
      <c r="AF371" s="502">
        <f t="shared" si="2350"/>
        <v>282</v>
      </c>
      <c r="AG371" s="168">
        <f t="shared" si="2350"/>
        <v>61</v>
      </c>
      <c r="AH371" s="168">
        <f t="shared" si="2350"/>
        <v>86</v>
      </c>
      <c r="AI371" s="168">
        <f t="shared" si="2350"/>
        <v>147</v>
      </c>
      <c r="AJ371" s="168">
        <f t="shared" si="2350"/>
        <v>16</v>
      </c>
      <c r="AK371" s="168">
        <f t="shared" si="2350"/>
        <v>20</v>
      </c>
      <c r="AL371" s="168">
        <f t="shared" ref="AL371:BE371" si="2351">SUM(AL12,AL99,AL109,AL148,AL164,AL167,AL168,AL188,AL213,AL221,AL229,AL235,AL325,AL333,AL338,AL343)</f>
        <v>36</v>
      </c>
      <c r="AM371" s="168">
        <f t="shared" si="2351"/>
        <v>5</v>
      </c>
      <c r="AN371" s="168">
        <f t="shared" si="2351"/>
        <v>19</v>
      </c>
      <c r="AO371" s="168">
        <f t="shared" si="2351"/>
        <v>24</v>
      </c>
      <c r="AP371" s="168">
        <f t="shared" si="2351"/>
        <v>58</v>
      </c>
      <c r="AQ371" s="168">
        <f t="shared" si="2351"/>
        <v>68</v>
      </c>
      <c r="AR371" s="168">
        <f t="shared" si="2351"/>
        <v>126</v>
      </c>
      <c r="AS371" s="502">
        <f t="shared" si="2351"/>
        <v>212</v>
      </c>
      <c r="AT371" s="168">
        <f t="shared" si="2351"/>
        <v>46</v>
      </c>
      <c r="AU371" s="168">
        <f t="shared" si="2351"/>
        <v>34</v>
      </c>
      <c r="AV371" s="168">
        <f t="shared" si="2351"/>
        <v>80</v>
      </c>
      <c r="AW371" s="569">
        <f t="shared" si="2351"/>
        <v>3162</v>
      </c>
      <c r="AX371" s="569">
        <f t="shared" si="2351"/>
        <v>1709</v>
      </c>
      <c r="AY371" s="569">
        <f t="shared" si="2351"/>
        <v>4871</v>
      </c>
      <c r="AZ371" s="168">
        <f t="shared" si="2351"/>
        <v>41</v>
      </c>
      <c r="BA371" s="168">
        <f t="shared" si="2351"/>
        <v>26</v>
      </c>
      <c r="BB371" s="168">
        <f t="shared" si="2351"/>
        <v>78</v>
      </c>
      <c r="BC371" s="168">
        <f t="shared" si="2351"/>
        <v>68</v>
      </c>
      <c r="BD371" s="168">
        <f t="shared" si="2351"/>
        <v>23</v>
      </c>
      <c r="BE371" s="168">
        <f t="shared" si="2351"/>
        <v>91</v>
      </c>
      <c r="BF371" s="474"/>
      <c r="BG371" s="605">
        <f t="shared" si="2323"/>
        <v>5434</v>
      </c>
      <c r="BH371" s="533">
        <f t="shared" si="2324"/>
        <v>1512</v>
      </c>
      <c r="BI371" s="533">
        <f t="shared" si="2325"/>
        <v>859</v>
      </c>
      <c r="BJ371" s="533">
        <f t="shared" si="2326"/>
        <v>2371</v>
      </c>
      <c r="BK371" s="533">
        <f t="shared" si="2327"/>
        <v>398</v>
      </c>
      <c r="BL371" s="533">
        <f t="shared" si="2328"/>
        <v>213</v>
      </c>
      <c r="BM371" s="533">
        <f t="shared" si="2329"/>
        <v>611</v>
      </c>
      <c r="BN371" s="533">
        <f t="shared" si="2330"/>
        <v>170</v>
      </c>
      <c r="BO371" s="533">
        <f t="shared" si="2331"/>
        <v>110</v>
      </c>
      <c r="BP371" s="533">
        <f t="shared" si="2332"/>
        <v>280</v>
      </c>
      <c r="BQ371" s="533">
        <f t="shared" si="2333"/>
        <v>1036</v>
      </c>
      <c r="BR371" s="533">
        <f t="shared" si="2334"/>
        <v>493</v>
      </c>
      <c r="BS371" s="533">
        <f t="shared" si="2335"/>
        <v>1529</v>
      </c>
      <c r="BT371" s="533">
        <f t="shared" si="2336"/>
        <v>46</v>
      </c>
      <c r="BU371" s="533">
        <f t="shared" si="2337"/>
        <v>34</v>
      </c>
      <c r="BV371" s="533">
        <f t="shared" si="2338"/>
        <v>80</v>
      </c>
      <c r="BW371" s="536">
        <f t="shared" si="2339"/>
        <v>3162</v>
      </c>
      <c r="BX371" s="536">
        <f t="shared" si="2340"/>
        <v>1709</v>
      </c>
      <c r="BY371" s="536">
        <f t="shared" si="2341"/>
        <v>4871</v>
      </c>
      <c r="BZ371" t="s">
        <v>74</v>
      </c>
      <c r="CA371" s="544">
        <f t="shared" si="2342"/>
        <v>41</v>
      </c>
      <c r="CB371" s="544">
        <f t="shared" si="2343"/>
        <v>26</v>
      </c>
      <c r="CC371" s="544">
        <f t="shared" si="2344"/>
        <v>78</v>
      </c>
      <c r="CD371" s="544">
        <f t="shared" si="2345"/>
        <v>68</v>
      </c>
      <c r="CE371" s="544">
        <f t="shared" si="2346"/>
        <v>23</v>
      </c>
      <c r="CF371" s="544">
        <f t="shared" si="2347"/>
        <v>91</v>
      </c>
    </row>
    <row r="372" spans="1:84">
      <c r="A372" s="149"/>
      <c r="B372" s="151"/>
      <c r="C372" s="151"/>
      <c r="D372" s="151"/>
      <c r="E372" s="288"/>
      <c r="F372" s="592">
        <f t="shared" ref="F372:AK372" si="2352">SUM(F13,F100,F110,F149,F167,F168,F169,F189,F214,F222,F230,F236,F326,F334,F339,F344)</f>
        <v>10602</v>
      </c>
      <c r="G372" s="168">
        <f t="shared" si="2352"/>
        <v>2667</v>
      </c>
      <c r="H372" s="168">
        <f t="shared" si="2352"/>
        <v>1539</v>
      </c>
      <c r="I372" s="168">
        <f t="shared" si="2352"/>
        <v>4206</v>
      </c>
      <c r="J372" s="168">
        <f t="shared" si="2352"/>
        <v>791</v>
      </c>
      <c r="K372" s="168">
        <f t="shared" si="2352"/>
        <v>438</v>
      </c>
      <c r="L372" s="168">
        <f t="shared" si="2352"/>
        <v>1229</v>
      </c>
      <c r="M372" s="168">
        <f t="shared" si="2352"/>
        <v>327</v>
      </c>
      <c r="N372" s="168">
        <f t="shared" si="2352"/>
        <v>201</v>
      </c>
      <c r="O372" s="168">
        <f t="shared" si="2352"/>
        <v>528</v>
      </c>
      <c r="P372" s="168">
        <f t="shared" si="2352"/>
        <v>1817</v>
      </c>
      <c r="Q372" s="168">
        <f t="shared" si="2352"/>
        <v>929</v>
      </c>
      <c r="R372" s="168">
        <f t="shared" si="2352"/>
        <v>2746</v>
      </c>
      <c r="S372" s="502">
        <f t="shared" si="2352"/>
        <v>746</v>
      </c>
      <c r="T372" s="168">
        <f t="shared" si="2352"/>
        <v>804</v>
      </c>
      <c r="U372" s="168">
        <f t="shared" si="2352"/>
        <v>369</v>
      </c>
      <c r="V372" s="168">
        <f t="shared" si="2352"/>
        <v>1173</v>
      </c>
      <c r="W372" s="168">
        <f t="shared" si="2352"/>
        <v>75</v>
      </c>
      <c r="X372" s="168">
        <f t="shared" si="2352"/>
        <v>19</v>
      </c>
      <c r="Y372" s="168">
        <f t="shared" si="2352"/>
        <v>94</v>
      </c>
      <c r="Z372" s="168">
        <f t="shared" si="2352"/>
        <v>35</v>
      </c>
      <c r="AA372" s="168">
        <f t="shared" si="2352"/>
        <v>10</v>
      </c>
      <c r="AB372" s="168">
        <f t="shared" si="2352"/>
        <v>45</v>
      </c>
      <c r="AC372" s="168">
        <f t="shared" si="2352"/>
        <v>252</v>
      </c>
      <c r="AD372" s="168">
        <f t="shared" si="2352"/>
        <v>63</v>
      </c>
      <c r="AE372" s="168">
        <f t="shared" si="2352"/>
        <v>315</v>
      </c>
      <c r="AF372" s="502">
        <f t="shared" si="2352"/>
        <v>722</v>
      </c>
      <c r="AG372" s="168">
        <f t="shared" si="2352"/>
        <v>127</v>
      </c>
      <c r="AH372" s="168">
        <f t="shared" si="2352"/>
        <v>163</v>
      </c>
      <c r="AI372" s="168">
        <f t="shared" si="2352"/>
        <v>290</v>
      </c>
      <c r="AJ372" s="168">
        <f t="shared" si="2352"/>
        <v>54</v>
      </c>
      <c r="AK372" s="168">
        <f t="shared" si="2352"/>
        <v>52</v>
      </c>
      <c r="AL372" s="168">
        <f t="shared" ref="AL372:BE372" si="2353">SUM(AL13,AL100,AL110,AL149,AL167,AL168,AL169,AL189,AL214,AL222,AL230,AL236,AL326,AL334,AL339,AL344)</f>
        <v>106</v>
      </c>
      <c r="AM372" s="168">
        <f t="shared" si="2353"/>
        <v>29</v>
      </c>
      <c r="AN372" s="168">
        <f t="shared" si="2353"/>
        <v>40</v>
      </c>
      <c r="AO372" s="168">
        <f t="shared" si="2353"/>
        <v>69</v>
      </c>
      <c r="AP372" s="168">
        <f t="shared" si="2353"/>
        <v>172</v>
      </c>
      <c r="AQ372" s="168">
        <f t="shared" si="2353"/>
        <v>165</v>
      </c>
      <c r="AR372" s="168">
        <f t="shared" si="2353"/>
        <v>337</v>
      </c>
      <c r="AS372" s="502">
        <f t="shared" si="2353"/>
        <v>512</v>
      </c>
      <c r="AT372" s="168">
        <f t="shared" si="2353"/>
        <v>104</v>
      </c>
      <c r="AU372" s="168">
        <f t="shared" si="2353"/>
        <v>61</v>
      </c>
      <c r="AV372" s="168">
        <f t="shared" si="2353"/>
        <v>165</v>
      </c>
      <c r="AW372" s="569">
        <f t="shared" si="2353"/>
        <v>7254</v>
      </c>
      <c r="AX372" s="569">
        <f t="shared" si="2353"/>
        <v>4049</v>
      </c>
      <c r="AY372" s="569">
        <f t="shared" si="2353"/>
        <v>11303</v>
      </c>
      <c r="AZ372" s="168">
        <f t="shared" si="2353"/>
        <v>104</v>
      </c>
      <c r="BA372" s="168">
        <f t="shared" si="2353"/>
        <v>87</v>
      </c>
      <c r="BB372" s="168">
        <f t="shared" si="2353"/>
        <v>191</v>
      </c>
      <c r="BC372" s="168">
        <f t="shared" si="2353"/>
        <v>152</v>
      </c>
      <c r="BD372" s="168">
        <f t="shared" si="2353"/>
        <v>61</v>
      </c>
      <c r="BE372" s="168">
        <f t="shared" si="2353"/>
        <v>213</v>
      </c>
      <c r="BF372" s="474"/>
      <c r="BG372" s="605">
        <f t="shared" si="2323"/>
        <v>12582</v>
      </c>
      <c r="BH372" s="533">
        <f t="shared" si="2324"/>
        <v>3598</v>
      </c>
      <c r="BI372" s="533">
        <f t="shared" si="2325"/>
        <v>2071</v>
      </c>
      <c r="BJ372" s="533">
        <f t="shared" si="2326"/>
        <v>5669</v>
      </c>
      <c r="BK372" s="533">
        <f t="shared" si="2327"/>
        <v>920</v>
      </c>
      <c r="BL372" s="533">
        <f t="shared" si="2328"/>
        <v>509</v>
      </c>
      <c r="BM372" s="533">
        <f t="shared" si="2329"/>
        <v>1429</v>
      </c>
      <c r="BN372" s="533">
        <f t="shared" si="2330"/>
        <v>391</v>
      </c>
      <c r="BO372" s="533">
        <f t="shared" si="2331"/>
        <v>251</v>
      </c>
      <c r="BP372" s="533">
        <f t="shared" si="2332"/>
        <v>642</v>
      </c>
      <c r="BQ372" s="533">
        <f t="shared" si="2333"/>
        <v>2241</v>
      </c>
      <c r="BR372" s="533">
        <f t="shared" si="2334"/>
        <v>1157</v>
      </c>
      <c r="BS372" s="533">
        <f t="shared" si="2335"/>
        <v>3398</v>
      </c>
      <c r="BT372" s="533">
        <f t="shared" si="2336"/>
        <v>104</v>
      </c>
      <c r="BU372" s="533">
        <f t="shared" si="2337"/>
        <v>61</v>
      </c>
      <c r="BV372" s="533">
        <f t="shared" si="2338"/>
        <v>165</v>
      </c>
      <c r="BW372" s="536">
        <f t="shared" si="2339"/>
        <v>7254</v>
      </c>
      <c r="BX372" s="536">
        <f t="shared" si="2340"/>
        <v>4049</v>
      </c>
      <c r="BY372" s="536">
        <f t="shared" si="2341"/>
        <v>11303</v>
      </c>
      <c r="BZ372" t="s">
        <v>74</v>
      </c>
      <c r="CA372" s="544">
        <f t="shared" si="2342"/>
        <v>104</v>
      </c>
      <c r="CB372" s="544">
        <f t="shared" si="2343"/>
        <v>87</v>
      </c>
      <c r="CC372" s="544">
        <f t="shared" si="2344"/>
        <v>191</v>
      </c>
      <c r="CD372" s="544">
        <f t="shared" si="2345"/>
        <v>152</v>
      </c>
      <c r="CE372" s="544">
        <f t="shared" si="2346"/>
        <v>61</v>
      </c>
      <c r="CF372" s="544">
        <f t="shared" si="2347"/>
        <v>213</v>
      </c>
    </row>
    <row r="373" spans="1:84">
      <c r="A373" s="149"/>
      <c r="B373" s="151"/>
      <c r="C373" s="151"/>
      <c r="D373" s="151"/>
      <c r="E373" s="288"/>
      <c r="F373" s="592">
        <f t="shared" ref="F373:AK373" si="2354">SUM(F14,F101,F111,F150,F168,F169,F170,F190,F215,F223,F231,F237,F327,F335,F340,F345)</f>
        <v>3154</v>
      </c>
      <c r="G373" s="168">
        <f t="shared" si="2354"/>
        <v>365</v>
      </c>
      <c r="H373" s="168">
        <f t="shared" si="2354"/>
        <v>1029</v>
      </c>
      <c r="I373" s="168">
        <f t="shared" si="2354"/>
        <v>1394</v>
      </c>
      <c r="J373" s="168">
        <f t="shared" si="2354"/>
        <v>164</v>
      </c>
      <c r="K373" s="168">
        <f t="shared" si="2354"/>
        <v>308</v>
      </c>
      <c r="L373" s="168">
        <f t="shared" si="2354"/>
        <v>472</v>
      </c>
      <c r="M373" s="168">
        <f t="shared" si="2354"/>
        <v>73</v>
      </c>
      <c r="N373" s="168">
        <f t="shared" si="2354"/>
        <v>152</v>
      </c>
      <c r="O373" s="168">
        <f t="shared" si="2354"/>
        <v>225</v>
      </c>
      <c r="P373" s="168">
        <f t="shared" si="2354"/>
        <v>415</v>
      </c>
      <c r="Q373" s="168">
        <f t="shared" si="2354"/>
        <v>710</v>
      </c>
      <c r="R373" s="168">
        <f t="shared" si="2354"/>
        <v>1125</v>
      </c>
      <c r="S373" s="502">
        <f t="shared" si="2354"/>
        <v>135</v>
      </c>
      <c r="T373" s="168">
        <f t="shared" si="2354"/>
        <v>114</v>
      </c>
      <c r="U373" s="168">
        <f t="shared" si="2354"/>
        <v>250</v>
      </c>
      <c r="V373" s="168">
        <f t="shared" si="2354"/>
        <v>364</v>
      </c>
      <c r="W373" s="168">
        <f t="shared" si="2354"/>
        <v>16</v>
      </c>
      <c r="X373" s="168">
        <f t="shared" si="2354"/>
        <v>7</v>
      </c>
      <c r="Y373" s="168">
        <f t="shared" si="2354"/>
        <v>23</v>
      </c>
      <c r="Z373" s="168">
        <f t="shared" si="2354"/>
        <v>9</v>
      </c>
      <c r="AA373" s="168">
        <f t="shared" si="2354"/>
        <v>3</v>
      </c>
      <c r="AB373" s="168">
        <f t="shared" si="2354"/>
        <v>12</v>
      </c>
      <c r="AC373" s="168">
        <f t="shared" si="2354"/>
        <v>47</v>
      </c>
      <c r="AD373" s="168">
        <f t="shared" si="2354"/>
        <v>37</v>
      </c>
      <c r="AE373" s="168">
        <f t="shared" si="2354"/>
        <v>84</v>
      </c>
      <c r="AF373" s="502">
        <f t="shared" si="2354"/>
        <v>111</v>
      </c>
      <c r="AG373" s="168">
        <f t="shared" si="2354"/>
        <v>42</v>
      </c>
      <c r="AH373" s="168">
        <f t="shared" si="2354"/>
        <v>88</v>
      </c>
      <c r="AI373" s="168">
        <f t="shared" si="2354"/>
        <v>130</v>
      </c>
      <c r="AJ373" s="168">
        <f t="shared" si="2354"/>
        <v>5</v>
      </c>
      <c r="AK373" s="168">
        <f t="shared" si="2354"/>
        <v>34</v>
      </c>
      <c r="AL373" s="168">
        <f t="shared" ref="AL373:BE373" si="2355">SUM(AL14,AL101,AL111,AL150,AL168,AL169,AL170,AL190,AL215,AL223,AL231,AL237,AL327,AL335,AL340,AL345)</f>
        <v>39</v>
      </c>
      <c r="AM373" s="168">
        <f t="shared" si="2355"/>
        <v>5</v>
      </c>
      <c r="AN373" s="168">
        <f t="shared" si="2355"/>
        <v>45</v>
      </c>
      <c r="AO373" s="168">
        <f t="shared" si="2355"/>
        <v>50</v>
      </c>
      <c r="AP373" s="168">
        <f t="shared" si="2355"/>
        <v>33</v>
      </c>
      <c r="AQ373" s="168">
        <f t="shared" si="2355"/>
        <v>111</v>
      </c>
      <c r="AR373" s="168">
        <f t="shared" si="2355"/>
        <v>144</v>
      </c>
      <c r="AS373" s="502">
        <f t="shared" si="2355"/>
        <v>111</v>
      </c>
      <c r="AT373" s="168">
        <f t="shared" si="2355"/>
        <v>80</v>
      </c>
      <c r="AU373" s="168">
        <f t="shared" si="2355"/>
        <v>47</v>
      </c>
      <c r="AV373" s="168">
        <f t="shared" si="2355"/>
        <v>127</v>
      </c>
      <c r="AW373" s="569">
        <f t="shared" si="2355"/>
        <v>1368</v>
      </c>
      <c r="AX373" s="569">
        <f t="shared" si="2355"/>
        <v>2821</v>
      </c>
      <c r="AY373" s="569">
        <f t="shared" si="2355"/>
        <v>4189</v>
      </c>
      <c r="AZ373" s="168">
        <f t="shared" si="2355"/>
        <v>30</v>
      </c>
      <c r="BA373" s="168">
        <f t="shared" si="2355"/>
        <v>67</v>
      </c>
      <c r="BB373" s="168">
        <f t="shared" si="2355"/>
        <v>97</v>
      </c>
      <c r="BC373" s="168">
        <f t="shared" si="2355"/>
        <v>22</v>
      </c>
      <c r="BD373" s="168">
        <f t="shared" si="2355"/>
        <v>43</v>
      </c>
      <c r="BE373" s="168">
        <f t="shared" si="2355"/>
        <v>65</v>
      </c>
      <c r="BF373" s="474"/>
      <c r="BG373" s="605">
        <f t="shared" si="2323"/>
        <v>3511</v>
      </c>
      <c r="BH373" s="533">
        <f t="shared" si="2324"/>
        <v>521</v>
      </c>
      <c r="BI373" s="533">
        <f t="shared" si="2325"/>
        <v>1367</v>
      </c>
      <c r="BJ373" s="533">
        <f t="shared" si="2326"/>
        <v>1888</v>
      </c>
      <c r="BK373" s="533">
        <f t="shared" si="2327"/>
        <v>185</v>
      </c>
      <c r="BL373" s="533">
        <f t="shared" si="2328"/>
        <v>349</v>
      </c>
      <c r="BM373" s="533">
        <f t="shared" si="2329"/>
        <v>534</v>
      </c>
      <c r="BN373" s="533">
        <f t="shared" si="2330"/>
        <v>87</v>
      </c>
      <c r="BO373" s="533">
        <f t="shared" si="2331"/>
        <v>200</v>
      </c>
      <c r="BP373" s="533">
        <f t="shared" si="2332"/>
        <v>287</v>
      </c>
      <c r="BQ373" s="533">
        <f t="shared" si="2333"/>
        <v>495</v>
      </c>
      <c r="BR373" s="533">
        <f t="shared" si="2334"/>
        <v>858</v>
      </c>
      <c r="BS373" s="533">
        <f t="shared" si="2335"/>
        <v>1353</v>
      </c>
      <c r="BT373" s="533">
        <f t="shared" si="2336"/>
        <v>80</v>
      </c>
      <c r="BU373" s="533">
        <f t="shared" si="2337"/>
        <v>47</v>
      </c>
      <c r="BV373" s="533">
        <f t="shared" si="2338"/>
        <v>127</v>
      </c>
      <c r="BW373" s="536">
        <f t="shared" si="2339"/>
        <v>1368</v>
      </c>
      <c r="BX373" s="536">
        <f t="shared" si="2340"/>
        <v>2821</v>
      </c>
      <c r="BY373" s="536">
        <f t="shared" si="2341"/>
        <v>4189</v>
      </c>
      <c r="BZ373" t="s">
        <v>74</v>
      </c>
      <c r="CA373" s="544">
        <f t="shared" si="2342"/>
        <v>30</v>
      </c>
      <c r="CB373" s="544">
        <f t="shared" si="2343"/>
        <v>67</v>
      </c>
      <c r="CC373" s="544">
        <f t="shared" si="2344"/>
        <v>97</v>
      </c>
      <c r="CD373" s="544">
        <f t="shared" si="2345"/>
        <v>22</v>
      </c>
      <c r="CE373" s="544">
        <f t="shared" si="2346"/>
        <v>43</v>
      </c>
      <c r="CF373" s="544">
        <f t="shared" si="2347"/>
        <v>65</v>
      </c>
    </row>
    <row r="374" spans="1:84">
      <c r="A374" s="149"/>
      <c r="B374" s="151"/>
      <c r="C374" s="151"/>
      <c r="D374" s="151"/>
      <c r="E374" s="288"/>
      <c r="F374" s="592">
        <f t="shared" ref="F374:AK374" si="2356">SUM(F102,F112,F151,F169,F170,F171,F191,F216,F224,F232,F238,F328,F336,F341,F346)</f>
        <v>2886</v>
      </c>
      <c r="G374" s="168">
        <f t="shared" si="2356"/>
        <v>553</v>
      </c>
      <c r="H374" s="168">
        <f t="shared" si="2356"/>
        <v>515</v>
      </c>
      <c r="I374" s="168">
        <f t="shared" si="2356"/>
        <v>1068</v>
      </c>
      <c r="J374" s="168">
        <f t="shared" si="2356"/>
        <v>169</v>
      </c>
      <c r="K374" s="168">
        <f t="shared" si="2356"/>
        <v>164</v>
      </c>
      <c r="L374" s="168">
        <f t="shared" si="2356"/>
        <v>333</v>
      </c>
      <c r="M374" s="168">
        <f t="shared" si="2356"/>
        <v>75</v>
      </c>
      <c r="N374" s="168">
        <f t="shared" si="2356"/>
        <v>69</v>
      </c>
      <c r="O374" s="168">
        <f t="shared" si="2356"/>
        <v>144</v>
      </c>
      <c r="P374" s="168">
        <f t="shared" si="2356"/>
        <v>334</v>
      </c>
      <c r="Q374" s="168">
        <f t="shared" si="2356"/>
        <v>294</v>
      </c>
      <c r="R374" s="168">
        <f t="shared" si="2356"/>
        <v>628</v>
      </c>
      <c r="S374" s="502">
        <f t="shared" si="2356"/>
        <v>0</v>
      </c>
      <c r="T374" s="168">
        <f t="shared" si="2356"/>
        <v>180</v>
      </c>
      <c r="U374" s="168">
        <f t="shared" si="2356"/>
        <v>105</v>
      </c>
      <c r="V374" s="168">
        <f t="shared" si="2356"/>
        <v>285</v>
      </c>
      <c r="W374" s="168">
        <f t="shared" si="2356"/>
        <v>35</v>
      </c>
      <c r="X374" s="168">
        <f t="shared" si="2356"/>
        <v>10</v>
      </c>
      <c r="Y374" s="168">
        <f t="shared" si="2356"/>
        <v>45</v>
      </c>
      <c r="Z374" s="168">
        <f t="shared" si="2356"/>
        <v>8</v>
      </c>
      <c r="AA374" s="168">
        <f t="shared" si="2356"/>
        <v>12</v>
      </c>
      <c r="AB374" s="168">
        <f t="shared" si="2356"/>
        <v>20</v>
      </c>
      <c r="AC374" s="168">
        <f t="shared" si="2356"/>
        <v>77</v>
      </c>
      <c r="AD374" s="168">
        <f t="shared" si="2356"/>
        <v>15</v>
      </c>
      <c r="AE374" s="168">
        <f t="shared" si="2356"/>
        <v>92</v>
      </c>
      <c r="AF374" s="502">
        <f t="shared" si="2356"/>
        <v>0</v>
      </c>
      <c r="AG374" s="168">
        <f t="shared" si="2356"/>
        <v>38</v>
      </c>
      <c r="AH374" s="168">
        <f t="shared" si="2356"/>
        <v>36</v>
      </c>
      <c r="AI374" s="168">
        <f t="shared" si="2356"/>
        <v>74</v>
      </c>
      <c r="AJ374" s="168">
        <f t="shared" si="2356"/>
        <v>4</v>
      </c>
      <c r="AK374" s="168">
        <f t="shared" si="2356"/>
        <v>6</v>
      </c>
      <c r="AL374" s="168">
        <f t="shared" ref="AL374:BE374" si="2357">SUM(AL102,AL112,AL151,AL169,AL170,AL171,AL191,AL216,AL224,AL232,AL238,AL328,AL336,AL341,AL346)</f>
        <v>10</v>
      </c>
      <c r="AM374" s="168">
        <f t="shared" si="2357"/>
        <v>2</v>
      </c>
      <c r="AN374" s="168">
        <f t="shared" si="2357"/>
        <v>4</v>
      </c>
      <c r="AO374" s="168">
        <f t="shared" si="2357"/>
        <v>6</v>
      </c>
      <c r="AP374" s="168">
        <f t="shared" si="2357"/>
        <v>7</v>
      </c>
      <c r="AQ374" s="168">
        <f t="shared" si="2357"/>
        <v>22</v>
      </c>
      <c r="AR374" s="168">
        <f t="shared" si="2357"/>
        <v>29</v>
      </c>
      <c r="AS374" s="502">
        <f t="shared" si="2357"/>
        <v>0</v>
      </c>
      <c r="AT374" s="168">
        <f t="shared" si="2357"/>
        <v>13</v>
      </c>
      <c r="AU374" s="168">
        <f t="shared" si="2357"/>
        <v>7</v>
      </c>
      <c r="AV374" s="168">
        <f t="shared" si="2357"/>
        <v>20</v>
      </c>
      <c r="AW374" s="569">
        <f t="shared" si="2357"/>
        <v>1495</v>
      </c>
      <c r="AX374" s="569">
        <f t="shared" si="2357"/>
        <v>1259</v>
      </c>
      <c r="AY374" s="569">
        <f t="shared" si="2357"/>
        <v>2754</v>
      </c>
      <c r="AZ374" s="168">
        <f t="shared" si="2357"/>
        <v>44</v>
      </c>
      <c r="BA374" s="168">
        <f t="shared" si="2357"/>
        <v>30</v>
      </c>
      <c r="BB374" s="168">
        <f t="shared" si="2357"/>
        <v>74</v>
      </c>
      <c r="BC374" s="168">
        <f t="shared" si="2357"/>
        <v>27</v>
      </c>
      <c r="BD374" s="168">
        <f t="shared" si="2357"/>
        <v>21</v>
      </c>
      <c r="BE374" s="168">
        <f t="shared" si="2357"/>
        <v>48</v>
      </c>
      <c r="BF374" s="523"/>
      <c r="BG374" s="605">
        <f t="shared" si="2323"/>
        <v>2886</v>
      </c>
      <c r="BH374" s="533">
        <f t="shared" si="2324"/>
        <v>771</v>
      </c>
      <c r="BI374" s="533">
        <f t="shared" si="2325"/>
        <v>656</v>
      </c>
      <c r="BJ374" s="533">
        <f t="shared" si="2326"/>
        <v>1427</v>
      </c>
      <c r="BK374" s="533">
        <f t="shared" si="2327"/>
        <v>208</v>
      </c>
      <c r="BL374" s="533">
        <f t="shared" si="2328"/>
        <v>180</v>
      </c>
      <c r="BM374" s="533">
        <f t="shared" si="2329"/>
        <v>388</v>
      </c>
      <c r="BN374" s="533">
        <f t="shared" si="2330"/>
        <v>85</v>
      </c>
      <c r="BO374" s="533">
        <f t="shared" si="2331"/>
        <v>85</v>
      </c>
      <c r="BP374" s="533">
        <f t="shared" si="2332"/>
        <v>170</v>
      </c>
      <c r="BQ374" s="533">
        <f t="shared" si="2333"/>
        <v>418</v>
      </c>
      <c r="BR374" s="533">
        <f t="shared" si="2334"/>
        <v>331</v>
      </c>
      <c r="BS374" s="533">
        <f t="shared" si="2335"/>
        <v>749</v>
      </c>
      <c r="BT374" s="533">
        <f t="shared" si="2336"/>
        <v>13</v>
      </c>
      <c r="BU374" s="533">
        <f t="shared" si="2337"/>
        <v>7</v>
      </c>
      <c r="BV374" s="533">
        <f t="shared" si="2338"/>
        <v>20</v>
      </c>
      <c r="BW374" s="536">
        <f t="shared" si="2339"/>
        <v>1495</v>
      </c>
      <c r="BX374" s="536">
        <f t="shared" si="2340"/>
        <v>1259</v>
      </c>
      <c r="BY374" s="536">
        <f t="shared" si="2341"/>
        <v>2754</v>
      </c>
      <c r="BZ374" t="s">
        <v>74</v>
      </c>
      <c r="CA374" s="544">
        <f t="shared" si="2342"/>
        <v>44</v>
      </c>
      <c r="CB374" s="544">
        <f t="shared" si="2343"/>
        <v>30</v>
      </c>
      <c r="CC374" s="544">
        <f t="shared" si="2344"/>
        <v>74</v>
      </c>
      <c r="CD374" s="544">
        <f t="shared" si="2345"/>
        <v>27</v>
      </c>
      <c r="CE374" s="544">
        <f t="shared" si="2346"/>
        <v>21</v>
      </c>
      <c r="CF374" s="544">
        <f t="shared" si="2347"/>
        <v>48</v>
      </c>
    </row>
    <row r="375" spans="1:84">
      <c r="A375" s="149"/>
      <c r="B375" s="151"/>
      <c r="C375" s="151"/>
      <c r="D375" s="151"/>
      <c r="E375" s="288"/>
      <c r="F375" s="592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502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502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502"/>
      <c r="AT375" s="168"/>
      <c r="AU375" s="168"/>
      <c r="AV375" s="168"/>
      <c r="AW375" s="569"/>
      <c r="AX375" s="569"/>
      <c r="AY375" s="569"/>
      <c r="AZ375" s="159"/>
      <c r="BA375" s="159"/>
      <c r="BB375" s="159"/>
      <c r="BC375" s="168"/>
      <c r="BD375" s="168"/>
      <c r="BE375" s="168"/>
      <c r="BF375" s="523"/>
    </row>
    <row r="376" spans="1:84">
      <c r="A376" s="149"/>
      <c r="B376" s="151"/>
      <c r="C376" s="151"/>
      <c r="D376" s="151"/>
      <c r="E376" s="288"/>
      <c r="F376" s="592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502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502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502"/>
      <c r="AT376" s="168"/>
      <c r="AU376" s="168"/>
      <c r="AV376" s="168"/>
      <c r="AW376" s="569"/>
      <c r="AX376" s="569"/>
      <c r="AY376" s="569"/>
      <c r="AZ376" s="159"/>
      <c r="BA376" s="159"/>
      <c r="BB376" s="159"/>
      <c r="BC376" s="168"/>
      <c r="BD376" s="168"/>
      <c r="BE376" s="168"/>
      <c r="BF376" s="523"/>
    </row>
    <row r="377" spans="1:84">
      <c r="A377" s="149"/>
      <c r="B377" s="151"/>
      <c r="C377" s="151"/>
      <c r="D377" s="151"/>
      <c r="E377" s="288"/>
      <c r="F377" s="592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502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502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502"/>
      <c r="AT377" s="168"/>
      <c r="AU377" s="168"/>
      <c r="AV377" s="168"/>
      <c r="AW377" s="569"/>
      <c r="AX377" s="569"/>
      <c r="AY377" s="569"/>
      <c r="AZ377" s="159"/>
      <c r="BA377" s="159"/>
      <c r="BB377" s="159"/>
      <c r="BC377" s="168"/>
      <c r="BD377" s="168"/>
      <c r="BE377" s="168"/>
      <c r="BF377" s="523"/>
    </row>
    <row r="378" spans="1:84">
      <c r="A378" s="149"/>
      <c r="B378" s="151"/>
      <c r="C378" s="151"/>
      <c r="D378" s="151"/>
      <c r="E378" s="288"/>
      <c r="F378" s="592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502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502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502"/>
      <c r="AT378" s="168"/>
      <c r="AU378" s="168"/>
      <c r="AV378" s="168"/>
      <c r="AW378" s="569"/>
      <c r="AX378" s="569"/>
      <c r="AY378" s="569"/>
      <c r="AZ378" s="159"/>
      <c r="BA378" s="159"/>
      <c r="BB378" s="159"/>
      <c r="BC378" s="168"/>
      <c r="BD378" s="168"/>
      <c r="BE378" s="168"/>
      <c r="BF378" s="523"/>
    </row>
    <row r="379" spans="1:84">
      <c r="A379" s="149"/>
      <c r="B379" s="151"/>
      <c r="C379" s="151"/>
      <c r="D379" s="151"/>
      <c r="E379" s="288"/>
      <c r="F379" s="592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502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502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502"/>
      <c r="AT379" s="168"/>
      <c r="AU379" s="168"/>
      <c r="AV379" s="168"/>
      <c r="AW379" s="569"/>
      <c r="AX379" s="569"/>
      <c r="AY379" s="569"/>
      <c r="AZ379" s="159"/>
      <c r="BA379" s="159"/>
      <c r="BB379" s="159"/>
      <c r="BC379" s="168"/>
      <c r="BD379" s="168"/>
      <c r="BE379" s="168"/>
      <c r="BF379" s="523"/>
    </row>
    <row r="380" spans="1:84">
      <c r="A380" s="149"/>
      <c r="B380" s="151"/>
      <c r="C380" s="151"/>
      <c r="D380" s="151"/>
      <c r="E380" s="288"/>
      <c r="F380" s="592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502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502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502"/>
      <c r="AT380" s="168"/>
      <c r="AU380" s="168"/>
      <c r="AV380" s="168"/>
      <c r="AW380" s="569"/>
      <c r="AX380" s="569"/>
      <c r="AY380" s="569"/>
      <c r="AZ380" s="159"/>
      <c r="BA380" s="159"/>
      <c r="BB380" s="159"/>
      <c r="BC380" s="168"/>
      <c r="BD380" s="168"/>
      <c r="BE380" s="168"/>
      <c r="BF380" s="523"/>
    </row>
    <row r="381" spans="1:84">
      <c r="A381" s="149"/>
      <c r="B381" s="151"/>
      <c r="C381" s="151"/>
      <c r="D381" s="151"/>
      <c r="E381" s="288"/>
      <c r="F381" s="592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502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502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502"/>
      <c r="AT381" s="168"/>
      <c r="AU381" s="168"/>
      <c r="AV381" s="168"/>
      <c r="AW381" s="569"/>
      <c r="AX381" s="569"/>
      <c r="AY381" s="569"/>
      <c r="AZ381" s="159"/>
      <c r="BA381" s="159"/>
      <c r="BB381" s="159"/>
      <c r="BC381" s="168"/>
      <c r="BD381" s="168"/>
      <c r="BE381" s="168"/>
      <c r="BF381" s="523"/>
    </row>
    <row r="382" spans="1:84">
      <c r="A382" s="149"/>
      <c r="B382" s="151"/>
      <c r="C382" s="151"/>
      <c r="D382" s="151"/>
      <c r="E382" s="288"/>
      <c r="F382" s="592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502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502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502"/>
      <c r="AT382" s="168"/>
      <c r="AU382" s="168"/>
      <c r="AV382" s="168"/>
      <c r="AW382" s="569"/>
      <c r="AX382" s="569"/>
      <c r="AY382" s="569"/>
      <c r="AZ382" s="159"/>
      <c r="BA382" s="159"/>
      <c r="BB382" s="159"/>
      <c r="BC382" s="168"/>
      <c r="BD382" s="168"/>
      <c r="BE382" s="168"/>
      <c r="BF382" s="523"/>
    </row>
    <row r="383" spans="1:84">
      <c r="A383" s="149"/>
      <c r="B383" s="151"/>
      <c r="C383" s="151"/>
      <c r="D383" s="151"/>
      <c r="E383" s="288"/>
      <c r="F383" s="592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502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502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502"/>
      <c r="AT383" s="168"/>
      <c r="AU383" s="168"/>
      <c r="AV383" s="168"/>
      <c r="AW383" s="569"/>
      <c r="AX383" s="569"/>
      <c r="AY383" s="569"/>
      <c r="AZ383" s="159"/>
      <c r="BA383" s="159"/>
      <c r="BB383" s="159"/>
      <c r="BC383" s="168"/>
      <c r="BD383" s="168"/>
      <c r="BE383" s="168"/>
      <c r="BF383" s="523"/>
    </row>
    <row r="384" spans="1:84">
      <c r="A384" s="149"/>
      <c r="B384" s="151"/>
      <c r="C384" s="151"/>
      <c r="D384" s="151"/>
      <c r="E384" s="288"/>
      <c r="F384" s="592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502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502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502"/>
      <c r="AT384" s="168"/>
      <c r="AU384" s="168"/>
      <c r="AV384" s="168"/>
      <c r="AW384" s="569"/>
      <c r="AX384" s="569"/>
      <c r="AY384" s="569"/>
      <c r="AZ384" s="159"/>
      <c r="BA384" s="159"/>
      <c r="BB384" s="159"/>
      <c r="BC384" s="168"/>
      <c r="BD384" s="168"/>
      <c r="BE384" s="168"/>
      <c r="BF384" s="523"/>
    </row>
    <row r="385" spans="1:58">
      <c r="A385" s="149"/>
      <c r="B385" s="151"/>
      <c r="C385" s="151"/>
      <c r="D385" s="151"/>
      <c r="E385" s="288"/>
      <c r="F385" s="592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502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502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502"/>
      <c r="AT385" s="168"/>
      <c r="AU385" s="168"/>
      <c r="AV385" s="168"/>
      <c r="AW385" s="569"/>
      <c r="AX385" s="569"/>
      <c r="AY385" s="569"/>
      <c r="AZ385" s="159"/>
      <c r="BA385" s="159"/>
      <c r="BB385" s="159"/>
      <c r="BC385" s="168"/>
      <c r="BD385" s="168"/>
      <c r="BE385" s="168"/>
      <c r="BF385" s="523"/>
    </row>
    <row r="386" spans="1:58">
      <c r="A386" s="149"/>
      <c r="B386" s="151"/>
      <c r="C386" s="151"/>
      <c r="D386" s="151"/>
      <c r="E386" s="288"/>
      <c r="F386" s="592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502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502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502"/>
      <c r="AT386" s="168"/>
      <c r="AU386" s="168"/>
      <c r="AV386" s="168"/>
      <c r="AW386" s="569"/>
      <c r="AX386" s="569"/>
      <c r="AY386" s="569"/>
      <c r="AZ386" s="159"/>
      <c r="BA386" s="159"/>
      <c r="BB386" s="159"/>
      <c r="BC386" s="168"/>
      <c r="BD386" s="168"/>
      <c r="BE386" s="168"/>
      <c r="BF386" s="523"/>
    </row>
    <row r="387" spans="1:58">
      <c r="A387" s="149"/>
      <c r="B387" s="151"/>
      <c r="C387" s="151"/>
      <c r="D387" s="151"/>
      <c r="E387" s="288"/>
      <c r="F387" s="592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502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502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502"/>
      <c r="AT387" s="168"/>
      <c r="AU387" s="168"/>
      <c r="AV387" s="168"/>
      <c r="AW387" s="569"/>
      <c r="AX387" s="569"/>
      <c r="AY387" s="569"/>
      <c r="AZ387" s="159"/>
      <c r="BA387" s="159"/>
      <c r="BB387" s="159"/>
      <c r="BC387" s="168"/>
      <c r="BD387" s="168"/>
      <c r="BE387" s="168"/>
      <c r="BF387" s="523"/>
    </row>
    <row r="388" spans="1:58">
      <c r="A388" s="149"/>
      <c r="B388" s="151"/>
      <c r="C388" s="151"/>
      <c r="D388" s="151"/>
      <c r="E388" s="288"/>
      <c r="F388" s="592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502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502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502"/>
      <c r="AT388" s="168"/>
      <c r="AU388" s="168"/>
      <c r="AV388" s="168"/>
      <c r="AW388" s="569"/>
      <c r="AX388" s="569"/>
      <c r="AY388" s="569"/>
      <c r="AZ388" s="159"/>
      <c r="BA388" s="159"/>
      <c r="BB388" s="159"/>
      <c r="BC388" s="168"/>
      <c r="BD388" s="168"/>
      <c r="BE388" s="168"/>
      <c r="BF388" s="523"/>
    </row>
    <row r="389" spans="1:58">
      <c r="A389" s="149"/>
      <c r="B389" s="151"/>
      <c r="C389" s="151"/>
      <c r="D389" s="151"/>
      <c r="E389" s="288"/>
      <c r="F389" s="592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502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502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502"/>
      <c r="AT389" s="168"/>
      <c r="AU389" s="168"/>
      <c r="AV389" s="168"/>
      <c r="AW389" s="569"/>
      <c r="AX389" s="569"/>
      <c r="AY389" s="569"/>
      <c r="AZ389" s="159"/>
      <c r="BA389" s="159"/>
      <c r="BB389" s="159"/>
      <c r="BC389" s="168"/>
      <c r="BD389" s="168"/>
      <c r="BE389" s="168"/>
      <c r="BF389" s="523"/>
    </row>
    <row r="390" spans="1:58">
      <c r="A390" s="149"/>
      <c r="B390" s="151"/>
      <c r="C390" s="151"/>
      <c r="D390" s="151"/>
      <c r="E390" s="288"/>
      <c r="F390" s="592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502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502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502"/>
      <c r="AT390" s="168"/>
      <c r="AU390" s="168"/>
      <c r="AV390" s="168"/>
      <c r="AW390" s="569"/>
      <c r="AX390" s="569"/>
      <c r="AY390" s="569"/>
      <c r="AZ390" s="159"/>
      <c r="BA390" s="159"/>
      <c r="BB390" s="159"/>
      <c r="BC390" s="168"/>
      <c r="BD390" s="168"/>
      <c r="BE390" s="168"/>
      <c r="BF390" s="523"/>
    </row>
    <row r="391" spans="1:58">
      <c r="A391" s="149"/>
      <c r="B391" s="151"/>
      <c r="C391" s="151"/>
      <c r="D391" s="151"/>
      <c r="E391" s="288"/>
      <c r="F391" s="592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502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502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502"/>
      <c r="AT391" s="168"/>
      <c r="AU391" s="168"/>
      <c r="AV391" s="168"/>
      <c r="AW391" s="569"/>
      <c r="AX391" s="569"/>
      <c r="AY391" s="569"/>
      <c r="AZ391" s="159"/>
      <c r="BA391" s="159"/>
      <c r="BB391" s="159"/>
      <c r="BC391" s="168"/>
      <c r="BD391" s="168"/>
      <c r="BE391" s="168"/>
      <c r="BF391" s="523"/>
    </row>
    <row r="392" spans="1:58">
      <c r="A392" s="149"/>
      <c r="B392" s="151"/>
      <c r="C392" s="151"/>
      <c r="D392" s="151"/>
      <c r="E392" s="288"/>
      <c r="F392" s="592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502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502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502"/>
      <c r="AT392" s="168"/>
      <c r="AU392" s="168"/>
      <c r="AV392" s="168"/>
      <c r="AW392" s="569"/>
      <c r="AX392" s="569"/>
      <c r="AY392" s="569"/>
      <c r="AZ392" s="159"/>
      <c r="BA392" s="159"/>
      <c r="BB392" s="159"/>
      <c r="BC392" s="168"/>
      <c r="BD392" s="168"/>
      <c r="BE392" s="168"/>
      <c r="BF392" s="523"/>
    </row>
    <row r="393" spans="1:58">
      <c r="A393" s="149"/>
      <c r="B393" s="151"/>
      <c r="C393" s="151"/>
      <c r="D393" s="151"/>
      <c r="E393" s="288"/>
      <c r="F393" s="592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502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502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502"/>
      <c r="AT393" s="168"/>
      <c r="AU393" s="168"/>
      <c r="AV393" s="168"/>
      <c r="AW393" s="569"/>
      <c r="AX393" s="569"/>
      <c r="AY393" s="569"/>
      <c r="AZ393" s="159"/>
      <c r="BA393" s="159"/>
      <c r="BB393" s="159"/>
      <c r="BC393" s="168"/>
      <c r="BD393" s="168"/>
      <c r="BE393" s="168"/>
      <c r="BF393" s="523"/>
    </row>
    <row r="394" spans="1:58">
      <c r="A394" s="149"/>
      <c r="B394" s="151"/>
      <c r="C394" s="151"/>
      <c r="D394" s="151"/>
      <c r="E394" s="288"/>
      <c r="F394" s="592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502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502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502"/>
      <c r="AT394" s="168"/>
      <c r="AU394" s="168"/>
      <c r="AV394" s="168"/>
      <c r="AW394" s="569"/>
      <c r="AX394" s="569"/>
      <c r="AY394" s="569"/>
      <c r="AZ394" s="159"/>
      <c r="BA394" s="159"/>
      <c r="BB394" s="159"/>
      <c r="BC394" s="168"/>
      <c r="BD394" s="168"/>
      <c r="BE394" s="168"/>
      <c r="BF394" s="523"/>
    </row>
    <row r="395" spans="1:58">
      <c r="A395" s="149"/>
      <c r="B395" s="151"/>
      <c r="C395" s="151"/>
      <c r="D395" s="151"/>
      <c r="E395" s="288"/>
      <c r="F395" s="592"/>
      <c r="G395" s="168"/>
      <c r="H395" s="168"/>
      <c r="I395" s="168"/>
      <c r="J395" s="168"/>
      <c r="K395" s="168" t="s">
        <v>74</v>
      </c>
      <c r="L395" s="168"/>
      <c r="M395" s="168"/>
      <c r="N395" s="168"/>
      <c r="O395" s="168"/>
      <c r="P395" s="168"/>
      <c r="Q395" s="168"/>
      <c r="R395" s="168"/>
      <c r="S395" s="502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502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502"/>
      <c r="AT395" s="168"/>
      <c r="AU395" s="168"/>
      <c r="AV395" s="168"/>
      <c r="AW395" s="569"/>
      <c r="AX395" s="569"/>
      <c r="AY395" s="569"/>
      <c r="AZ395" s="159"/>
      <c r="BA395" s="159"/>
      <c r="BB395" s="159"/>
      <c r="BC395" s="168"/>
      <c r="BD395" s="168"/>
      <c r="BE395" s="168"/>
      <c r="BF395" s="523"/>
    </row>
    <row r="396" spans="1:58">
      <c r="A396" s="149"/>
      <c r="B396" s="151"/>
      <c r="C396" s="151"/>
      <c r="D396" s="151"/>
      <c r="E396" s="288"/>
      <c r="F396" s="592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502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502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502"/>
      <c r="AT396" s="168"/>
      <c r="AU396" s="168"/>
      <c r="AV396" s="168"/>
      <c r="AW396" s="569"/>
      <c r="AX396" s="569"/>
      <c r="AY396" s="569"/>
      <c r="AZ396" s="159"/>
      <c r="BA396" s="159"/>
      <c r="BB396" s="159"/>
      <c r="BC396" s="168"/>
      <c r="BD396" s="168"/>
      <c r="BE396" s="168"/>
      <c r="BF396" s="523"/>
    </row>
    <row r="397" spans="1:58" ht="23.25" customHeight="1">
      <c r="A397" s="149"/>
      <c r="B397" s="151"/>
      <c r="C397" s="151"/>
      <c r="D397" s="151"/>
      <c r="E397" s="288"/>
      <c r="F397" s="592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502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502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502"/>
      <c r="AT397" s="168"/>
      <c r="AU397" s="168"/>
      <c r="AV397" s="168"/>
      <c r="AW397" s="569"/>
      <c r="AX397" s="569"/>
      <c r="AY397" s="569"/>
      <c r="AZ397" s="159"/>
      <c r="BA397" s="159"/>
      <c r="BB397" s="159"/>
      <c r="BC397" s="168"/>
      <c r="BD397" s="168"/>
      <c r="BE397" s="168"/>
      <c r="BF397" s="523"/>
    </row>
    <row r="398" spans="1:58" ht="22.5">
      <c r="A398" s="149"/>
      <c r="B398" s="151"/>
      <c r="C398" s="151"/>
      <c r="D398" s="151"/>
      <c r="E398" s="288"/>
      <c r="F398" s="594"/>
      <c r="G398" s="149"/>
      <c r="H398" s="149"/>
      <c r="I398" s="168"/>
      <c r="J398" s="149"/>
      <c r="K398" s="294"/>
      <c r="L398" s="168"/>
      <c r="M398" s="295" t="s">
        <v>114</v>
      </c>
      <c r="N398" s="168"/>
      <c r="O398" s="168"/>
      <c r="P398" s="168"/>
      <c r="Q398" s="168"/>
      <c r="R398" s="168"/>
      <c r="S398" s="502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502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502"/>
      <c r="AT398" s="168"/>
      <c r="AU398" s="168"/>
      <c r="AV398" s="168"/>
      <c r="AW398" s="569"/>
      <c r="AX398" s="569"/>
      <c r="AY398" s="569"/>
      <c r="AZ398" s="159"/>
      <c r="BA398" s="159"/>
      <c r="BB398" s="159"/>
      <c r="BC398" s="168"/>
      <c r="BD398" s="168"/>
      <c r="BE398" s="168"/>
      <c r="BF398" s="523"/>
    </row>
    <row r="399" spans="1:58">
      <c r="A399" s="149"/>
      <c r="B399" s="151"/>
      <c r="C399" s="151"/>
      <c r="D399" s="151"/>
      <c r="E399" s="288"/>
      <c r="F399" s="592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502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502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502"/>
      <c r="AT399" s="168"/>
      <c r="AU399" s="168"/>
      <c r="AV399" s="168"/>
      <c r="AW399" s="569"/>
      <c r="AX399" s="569"/>
      <c r="AY399" s="569"/>
      <c r="AZ399" s="159"/>
      <c r="BA399" s="159"/>
      <c r="BB399" s="159"/>
      <c r="BC399" s="168"/>
      <c r="BD399" s="168"/>
      <c r="BE399" s="168"/>
      <c r="BF399" s="523"/>
    </row>
    <row r="400" spans="1:58">
      <c r="A400" s="149"/>
      <c r="B400" s="151"/>
      <c r="C400" s="151"/>
      <c r="D400" s="151"/>
      <c r="E400" s="288"/>
      <c r="F400" s="592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502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502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502"/>
      <c r="AT400" s="168"/>
      <c r="AU400" s="168"/>
      <c r="AV400" s="168"/>
      <c r="AW400" s="569"/>
      <c r="AX400" s="569"/>
      <c r="AY400" s="569"/>
      <c r="AZ400" s="159"/>
      <c r="BA400" s="159"/>
      <c r="BB400" s="159"/>
      <c r="BC400" s="168"/>
      <c r="BD400" s="168"/>
      <c r="BE400" s="168"/>
      <c r="BF400" s="523"/>
    </row>
    <row r="401" spans="1:84" ht="15.75">
      <c r="A401" s="149"/>
      <c r="B401" s="293" t="s">
        <v>1010</v>
      </c>
      <c r="C401" s="151"/>
      <c r="D401" s="151"/>
      <c r="E401" s="288"/>
      <c r="F401" s="589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501"/>
      <c r="T401" s="276"/>
      <c r="U401" s="276"/>
      <c r="V401" s="276"/>
      <c r="W401" s="276"/>
      <c r="X401" s="276"/>
      <c r="Y401" s="276"/>
      <c r="Z401" s="276"/>
      <c r="AA401" s="276"/>
      <c r="AB401" s="276"/>
      <c r="AC401" s="276"/>
      <c r="AD401" s="276"/>
      <c r="AE401" s="276"/>
      <c r="AF401" s="501"/>
      <c r="AG401" s="276"/>
      <c r="AH401" s="276"/>
      <c r="AI401" s="276"/>
      <c r="AJ401" s="276"/>
      <c r="AK401" s="276"/>
      <c r="AL401" s="276"/>
      <c r="AM401" s="276"/>
      <c r="AN401" s="276"/>
      <c r="AO401" s="276"/>
      <c r="AP401" s="276"/>
      <c r="AQ401" s="276"/>
      <c r="AR401" s="276"/>
      <c r="AS401" s="501"/>
      <c r="AT401" s="276"/>
      <c r="AU401" s="276"/>
      <c r="AV401" s="276"/>
      <c r="AW401" s="568"/>
      <c r="AX401" s="568"/>
      <c r="AY401" s="568"/>
      <c r="AZ401" s="159"/>
      <c r="BA401" s="159"/>
      <c r="BB401" s="159"/>
      <c r="BC401" s="276"/>
      <c r="BD401" s="276"/>
      <c r="BE401" s="276"/>
      <c r="BF401" s="522"/>
    </row>
    <row r="402" spans="1:84">
      <c r="A402" s="149" t="s">
        <v>75</v>
      </c>
      <c r="B402" s="149" t="s">
        <v>115</v>
      </c>
      <c r="C402" s="151"/>
      <c r="D402" s="151"/>
      <c r="E402" s="375" t="s">
        <v>116</v>
      </c>
      <c r="F402" s="589"/>
      <c r="G402" s="276"/>
      <c r="H402" s="276"/>
      <c r="I402" s="275"/>
      <c r="J402" s="276"/>
      <c r="K402" s="276"/>
      <c r="L402" s="275"/>
      <c r="M402" s="276"/>
      <c r="N402" s="276"/>
      <c r="O402" s="275"/>
      <c r="P402" s="276"/>
      <c r="Q402" s="276"/>
      <c r="R402" s="275"/>
      <c r="S402" s="500"/>
      <c r="T402" s="275"/>
      <c r="U402" s="275"/>
      <c r="V402" s="275"/>
      <c r="W402" s="275"/>
      <c r="X402" s="275"/>
      <c r="Y402" s="275"/>
      <c r="Z402" s="275"/>
      <c r="AA402" s="275"/>
      <c r="AB402" s="275"/>
      <c r="AC402" s="275"/>
      <c r="AD402" s="275"/>
      <c r="AE402" s="275"/>
      <c r="AF402" s="500"/>
      <c r="AG402" s="275"/>
      <c r="AH402" s="275"/>
      <c r="AI402" s="275"/>
      <c r="AJ402" s="275"/>
      <c r="AK402" s="275"/>
      <c r="AL402" s="275"/>
      <c r="AM402" s="275"/>
      <c r="AN402" s="275"/>
      <c r="AO402" s="275"/>
      <c r="AP402" s="275"/>
      <c r="AQ402" s="275"/>
      <c r="AR402" s="275"/>
      <c r="AS402" s="500"/>
      <c r="AT402" s="275"/>
      <c r="AU402" s="275"/>
      <c r="AV402" s="275"/>
      <c r="AW402" s="567"/>
      <c r="AX402" s="567"/>
      <c r="AY402" s="567"/>
      <c r="AZ402" s="159"/>
      <c r="BA402" s="159"/>
      <c r="BB402" s="159"/>
      <c r="BC402" s="276"/>
      <c r="BD402" s="276"/>
      <c r="BE402" s="275"/>
      <c r="BF402" s="521"/>
    </row>
    <row r="403" spans="1:84">
      <c r="A403" s="149"/>
      <c r="B403" s="151" t="s">
        <v>779</v>
      </c>
      <c r="C403" s="151"/>
      <c r="D403" s="151"/>
      <c r="E403" s="288" t="s">
        <v>77</v>
      </c>
      <c r="F403" s="589"/>
      <c r="G403" s="159">
        <v>5</v>
      </c>
      <c r="H403" s="159">
        <v>2</v>
      </c>
      <c r="I403" s="275">
        <f>SUM(G403:H403)</f>
        <v>7</v>
      </c>
      <c r="J403" s="159">
        <v>4</v>
      </c>
      <c r="K403" s="159">
        <v>0</v>
      </c>
      <c r="L403" s="275">
        <f>SUM(J403:K403)</f>
        <v>4</v>
      </c>
      <c r="M403" s="159">
        <v>1</v>
      </c>
      <c r="N403" s="159">
        <v>0</v>
      </c>
      <c r="O403" s="275">
        <f>SUM(M403:N403)</f>
        <v>1</v>
      </c>
      <c r="P403" s="159">
        <v>3</v>
      </c>
      <c r="Q403" s="159">
        <v>3</v>
      </c>
      <c r="R403" s="275">
        <f>SUM(P403:Q403)</f>
        <v>6</v>
      </c>
      <c r="S403" s="500"/>
      <c r="T403" s="275">
        <v>1</v>
      </c>
      <c r="U403" s="275">
        <v>1</v>
      </c>
      <c r="V403" s="275">
        <f>SUM(T403:U403)</f>
        <v>2</v>
      </c>
      <c r="W403" s="275"/>
      <c r="X403" s="275"/>
      <c r="Y403" s="275">
        <f>SUM(W403:X403)</f>
        <v>0</v>
      </c>
      <c r="Z403" s="275"/>
      <c r="AA403" s="275"/>
      <c r="AB403" s="275">
        <f>SUM(Z403:AA403)</f>
        <v>0</v>
      </c>
      <c r="AC403" s="275"/>
      <c r="AD403" s="275"/>
      <c r="AE403" s="275">
        <f>SUM(AC403:AD403)</f>
        <v>0</v>
      </c>
      <c r="AF403" s="500"/>
      <c r="AG403" s="275">
        <v>1</v>
      </c>
      <c r="AH403" s="275"/>
      <c r="AI403" s="275">
        <f>SUM(AG403:AH403)</f>
        <v>1</v>
      </c>
      <c r="AJ403" s="275"/>
      <c r="AK403" s="275"/>
      <c r="AL403" s="275">
        <f>SUM(AJ403:AK403)</f>
        <v>0</v>
      </c>
      <c r="AM403" s="275"/>
      <c r="AN403" s="275"/>
      <c r="AO403" s="275">
        <f>SUM(AM403:AN403)</f>
        <v>0</v>
      </c>
      <c r="AP403" s="275">
        <v>1</v>
      </c>
      <c r="AQ403" s="275"/>
      <c r="AR403" s="275">
        <f>SUM(AP403:AQ403)</f>
        <v>1</v>
      </c>
      <c r="AS403" s="500"/>
      <c r="AT403" s="275">
        <v>1</v>
      </c>
      <c r="AU403" s="275">
        <v>1</v>
      </c>
      <c r="AV403" s="277">
        <f>SUM(AT403:AU403)</f>
        <v>2</v>
      </c>
      <c r="AW403" s="567">
        <f t="shared" ref="AW403:AW404" si="2358">SUM(G403,J403,M403,P403,T403,W403,Z403,AC403,AG403,AJ403,AM403,AP403,AT403)</f>
        <v>17</v>
      </c>
      <c r="AX403" s="567">
        <f t="shared" ref="AX403:AX404" si="2359">SUM(H403,K403,N403,Q403,U403,X403,AA403,AD403,AH403,AK403,AN403,AQ403,AU403)</f>
        <v>7</v>
      </c>
      <c r="AY403" s="567">
        <f t="shared" ref="AY403:AY404" si="2360">SUM(I403,L403,O403,R403,V403,Y403,AB403,AE403,AI403,AL403,AO403,AR403,AV403)</f>
        <v>24</v>
      </c>
      <c r="AZ403" s="159"/>
      <c r="BA403" s="159"/>
      <c r="BB403" s="275">
        <f>SUM(AZ403:BA403)</f>
        <v>0</v>
      </c>
      <c r="BC403" s="275"/>
      <c r="BD403" s="275"/>
      <c r="BE403" s="275">
        <f>SUM(BC403:BD403)</f>
        <v>0</v>
      </c>
      <c r="BF403" s="521"/>
      <c r="BG403" s="605">
        <f>SUM(F403,S403,AF403,AS403)</f>
        <v>0</v>
      </c>
      <c r="BH403" s="533">
        <f>SUM(G403,T403,AG403)</f>
        <v>7</v>
      </c>
      <c r="BI403" s="533">
        <f t="shared" ref="BI403:BI404" si="2361">SUM(H403,U403,AH403)</f>
        <v>3</v>
      </c>
      <c r="BJ403" s="533">
        <f t="shared" ref="BJ403:BJ404" si="2362">SUM(I403,V403,AI403)</f>
        <v>10</v>
      </c>
      <c r="BK403" s="533">
        <f t="shared" ref="BK403:BK404" si="2363">SUM(J403,W403,AJ403)</f>
        <v>4</v>
      </c>
      <c r="BL403" s="533">
        <f t="shared" ref="BL403:BL404" si="2364">SUM(K403,X403,AK403)</f>
        <v>0</v>
      </c>
      <c r="BM403" s="533">
        <f t="shared" ref="BM403:BM404" si="2365">SUM(L403,Y403,AL403)</f>
        <v>4</v>
      </c>
      <c r="BN403" s="533">
        <f>SUM(M403,Z403,AM403)</f>
        <v>1</v>
      </c>
      <c r="BO403" s="533">
        <f t="shared" ref="BO403:BO404" si="2366">SUM(N403,AA403,AN403)</f>
        <v>0</v>
      </c>
      <c r="BP403" s="533">
        <f t="shared" ref="BP403:BP404" si="2367">SUM(O403,AB403,AO403)</f>
        <v>1</v>
      </c>
      <c r="BQ403" s="533">
        <f t="shared" ref="BQ403:BQ404" si="2368">SUM(P403,AC403,AP403)</f>
        <v>4</v>
      </c>
      <c r="BR403" s="533">
        <f t="shared" ref="BR403:BR404" si="2369">SUM(Q403,AD403,AQ403)</f>
        <v>3</v>
      </c>
      <c r="BS403" s="533">
        <f t="shared" ref="BS403:BS404" si="2370">SUM(R403,AE403,AR403)</f>
        <v>7</v>
      </c>
      <c r="BT403" s="533">
        <f>AT403</f>
        <v>1</v>
      </c>
      <c r="BU403" s="533">
        <f t="shared" ref="BU403:BU404" si="2371">AU403</f>
        <v>1</v>
      </c>
      <c r="BV403" s="533">
        <f t="shared" ref="BV403:BV404" si="2372">AV403</f>
        <v>2</v>
      </c>
      <c r="BW403" s="536">
        <f>SUM(BH403,BK403,BN403,BQ403,BT403)</f>
        <v>17</v>
      </c>
      <c r="BX403" s="536">
        <f t="shared" ref="BX403:BX404" si="2373">SUM(BI403,BL403,BO403,BR403,BU403)</f>
        <v>7</v>
      </c>
      <c r="BY403" s="536">
        <f t="shared" ref="BY403:BY404" si="2374">SUM(BJ403,BM403,BP403,BS403,BV403)</f>
        <v>24</v>
      </c>
      <c r="BZ403" t="s">
        <v>74</v>
      </c>
      <c r="CA403" s="544">
        <f>AZ403</f>
        <v>0</v>
      </c>
      <c r="CB403" s="544">
        <f t="shared" ref="CB403:CB404" si="2375">BA403</f>
        <v>0</v>
      </c>
      <c r="CC403" s="544">
        <f t="shared" ref="CC403:CC404" si="2376">BB403</f>
        <v>0</v>
      </c>
      <c r="CD403" s="544">
        <f>BC403</f>
        <v>0</v>
      </c>
      <c r="CE403" s="544">
        <f t="shared" ref="CE403:CE404" si="2377">BD403</f>
        <v>0</v>
      </c>
      <c r="CF403" s="544">
        <f t="shared" ref="CF403:CF404" si="2378">BE403</f>
        <v>0</v>
      </c>
    </row>
    <row r="404" spans="1:84">
      <c r="A404" s="149"/>
      <c r="B404" s="149"/>
      <c r="C404" s="151"/>
      <c r="D404" s="151"/>
      <c r="E404" s="288" t="s">
        <v>78</v>
      </c>
      <c r="F404" s="589"/>
      <c r="G404" s="159">
        <v>2</v>
      </c>
      <c r="H404" s="159">
        <v>4</v>
      </c>
      <c r="I404" s="275">
        <f>SUM(G404:H404)</f>
        <v>6</v>
      </c>
      <c r="J404" s="159">
        <v>1</v>
      </c>
      <c r="K404" s="159">
        <v>2</v>
      </c>
      <c r="L404" s="275">
        <f>SUM(J404:K404)</f>
        <v>3</v>
      </c>
      <c r="M404" s="159">
        <v>0</v>
      </c>
      <c r="N404" s="159">
        <v>1</v>
      </c>
      <c r="O404" s="275">
        <f>SUM(M404:N404)</f>
        <v>1</v>
      </c>
      <c r="P404" s="159">
        <v>4</v>
      </c>
      <c r="Q404" s="159">
        <v>2</v>
      </c>
      <c r="R404" s="275">
        <f>SUM(P404:Q404)</f>
        <v>6</v>
      </c>
      <c r="S404" s="500"/>
      <c r="T404" s="275">
        <v>1</v>
      </c>
      <c r="U404" s="275"/>
      <c r="V404" s="275">
        <f>SUM(T404:U404)</f>
        <v>1</v>
      </c>
      <c r="W404" s="275"/>
      <c r="X404" s="275"/>
      <c r="Y404" s="275">
        <f>SUM(W404:X404)</f>
        <v>0</v>
      </c>
      <c r="Z404" s="275"/>
      <c r="AA404" s="275"/>
      <c r="AB404" s="275">
        <f>SUM(Z404:AA404)</f>
        <v>0</v>
      </c>
      <c r="AC404" s="275">
        <v>1</v>
      </c>
      <c r="AD404" s="275"/>
      <c r="AE404" s="275">
        <f>SUM(AC404:AD404)</f>
        <v>1</v>
      </c>
      <c r="AF404" s="500"/>
      <c r="AG404" s="275"/>
      <c r="AH404" s="275"/>
      <c r="AI404" s="275">
        <f>SUM(AG404:AH404)</f>
        <v>0</v>
      </c>
      <c r="AJ404" s="275"/>
      <c r="AK404" s="275"/>
      <c r="AL404" s="275">
        <f>SUM(AJ404:AK404)</f>
        <v>0</v>
      </c>
      <c r="AM404" s="275"/>
      <c r="AN404" s="275"/>
      <c r="AO404" s="275">
        <f>SUM(AM404:AN404)</f>
        <v>0</v>
      </c>
      <c r="AP404" s="275"/>
      <c r="AQ404" s="275"/>
      <c r="AR404" s="275">
        <f>SUM(AP404:AQ404)</f>
        <v>0</v>
      </c>
      <c r="AS404" s="500"/>
      <c r="AT404" s="275"/>
      <c r="AU404" s="275"/>
      <c r="AV404" s="277">
        <f>SUM(AT404:AU404)</f>
        <v>0</v>
      </c>
      <c r="AW404" s="567">
        <f t="shared" si="2358"/>
        <v>9</v>
      </c>
      <c r="AX404" s="567">
        <f t="shared" si="2359"/>
        <v>9</v>
      </c>
      <c r="AY404" s="567">
        <f t="shared" si="2360"/>
        <v>18</v>
      </c>
      <c r="AZ404" s="159"/>
      <c r="BA404" s="159"/>
      <c r="BB404" s="275">
        <f>SUM(AZ404:BA404)</f>
        <v>0</v>
      </c>
      <c r="BC404" s="275"/>
      <c r="BD404" s="275"/>
      <c r="BE404" s="275">
        <f>SUM(BC404:BD404)</f>
        <v>0</v>
      </c>
      <c r="BF404" s="521"/>
      <c r="BG404" s="605">
        <f>SUM(F404,S404,AF404,AS404)</f>
        <v>0</v>
      </c>
      <c r="BH404" s="533">
        <f>SUM(G404,T404,AG404)</f>
        <v>3</v>
      </c>
      <c r="BI404" s="533">
        <f t="shared" si="2361"/>
        <v>4</v>
      </c>
      <c r="BJ404" s="533">
        <f t="shared" si="2362"/>
        <v>7</v>
      </c>
      <c r="BK404" s="533">
        <f t="shared" si="2363"/>
        <v>1</v>
      </c>
      <c r="BL404" s="533">
        <f t="shared" si="2364"/>
        <v>2</v>
      </c>
      <c r="BM404" s="533">
        <f t="shared" si="2365"/>
        <v>3</v>
      </c>
      <c r="BN404" s="533">
        <f>SUM(M404,Z404,AM404)</f>
        <v>0</v>
      </c>
      <c r="BO404" s="533">
        <f t="shared" si="2366"/>
        <v>1</v>
      </c>
      <c r="BP404" s="533">
        <f t="shared" si="2367"/>
        <v>1</v>
      </c>
      <c r="BQ404" s="533">
        <f t="shared" si="2368"/>
        <v>5</v>
      </c>
      <c r="BR404" s="533">
        <f t="shared" si="2369"/>
        <v>2</v>
      </c>
      <c r="BS404" s="533">
        <f t="shared" si="2370"/>
        <v>7</v>
      </c>
      <c r="BT404" s="533">
        <f>AT404</f>
        <v>0</v>
      </c>
      <c r="BU404" s="533">
        <f t="shared" si="2371"/>
        <v>0</v>
      </c>
      <c r="BV404" s="533">
        <f t="shared" si="2372"/>
        <v>0</v>
      </c>
      <c r="BW404" s="536">
        <f>SUM(BH404,BK404,BN404,BQ404,BT404)</f>
        <v>9</v>
      </c>
      <c r="BX404" s="536">
        <f t="shared" si="2373"/>
        <v>9</v>
      </c>
      <c r="BY404" s="536">
        <f t="shared" si="2374"/>
        <v>18</v>
      </c>
      <c r="BZ404" t="s">
        <v>74</v>
      </c>
      <c r="CA404" s="544">
        <f>AZ404</f>
        <v>0</v>
      </c>
      <c r="CB404" s="544">
        <f t="shared" si="2375"/>
        <v>0</v>
      </c>
      <c r="CC404" s="544">
        <f t="shared" si="2376"/>
        <v>0</v>
      </c>
      <c r="CD404" s="544">
        <f>BC404</f>
        <v>0</v>
      </c>
      <c r="CE404" s="544">
        <f t="shared" si="2377"/>
        <v>0</v>
      </c>
      <c r="CF404" s="544">
        <f t="shared" si="2378"/>
        <v>0</v>
      </c>
    </row>
    <row r="405" spans="1:84">
      <c r="A405" s="149"/>
      <c r="B405" s="149"/>
      <c r="C405" s="151"/>
      <c r="D405" s="151"/>
      <c r="E405" s="288"/>
      <c r="F405" s="589"/>
      <c r="G405" s="275"/>
      <c r="H405" s="277"/>
      <c r="I405" s="275" t="s">
        <v>74</v>
      </c>
      <c r="J405" s="275"/>
      <c r="K405" s="275"/>
      <c r="L405" s="275"/>
      <c r="M405" s="275"/>
      <c r="N405" s="275"/>
      <c r="O405" s="275"/>
      <c r="P405" s="275"/>
      <c r="Q405" s="275"/>
      <c r="R405" s="275"/>
      <c r="S405" s="500"/>
      <c r="T405" s="275"/>
      <c r="U405" s="275"/>
      <c r="V405" s="275"/>
      <c r="W405" s="275"/>
      <c r="X405" s="275"/>
      <c r="Y405" s="275"/>
      <c r="Z405" s="275"/>
      <c r="AA405" s="275"/>
      <c r="AB405" s="275"/>
      <c r="AC405" s="275"/>
      <c r="AD405" s="275"/>
      <c r="AE405" s="275"/>
      <c r="AF405" s="500"/>
      <c r="AG405" s="275"/>
      <c r="AH405" s="275"/>
      <c r="AI405" s="275"/>
      <c r="AJ405" s="275"/>
      <c r="AK405" s="275"/>
      <c r="AL405" s="275"/>
      <c r="AM405" s="275"/>
      <c r="AN405" s="275"/>
      <c r="AO405" s="275"/>
      <c r="AP405" s="275"/>
      <c r="AQ405" s="275"/>
      <c r="AR405" s="275"/>
      <c r="AS405" s="500"/>
      <c r="AT405" s="275"/>
      <c r="AU405" s="275"/>
      <c r="AV405" s="275"/>
      <c r="AW405" s="567"/>
      <c r="AX405" s="567"/>
      <c r="AY405" s="567"/>
      <c r="AZ405" s="159"/>
      <c r="BA405" s="159"/>
      <c r="BB405" s="159"/>
      <c r="BC405" s="275"/>
      <c r="BD405" s="275"/>
      <c r="BE405" s="275"/>
      <c r="BF405" s="521"/>
    </row>
    <row r="406" spans="1:84">
      <c r="A406" s="149" t="s">
        <v>75</v>
      </c>
      <c r="B406" s="149" t="s">
        <v>117</v>
      </c>
      <c r="C406" s="151"/>
      <c r="D406" s="151"/>
      <c r="E406" s="375" t="s">
        <v>116</v>
      </c>
      <c r="F406" s="589"/>
      <c r="G406" s="276"/>
      <c r="H406" s="276"/>
      <c r="I406" s="275"/>
      <c r="J406" s="276"/>
      <c r="K406" s="276"/>
      <c r="L406" s="275"/>
      <c r="M406" s="276"/>
      <c r="N406" s="276"/>
      <c r="O406" s="275"/>
      <c r="P406" s="276"/>
      <c r="Q406" s="276"/>
      <c r="R406" s="275"/>
      <c r="S406" s="500"/>
      <c r="T406" s="275"/>
      <c r="U406" s="275"/>
      <c r="V406" s="275"/>
      <c r="W406" s="275"/>
      <c r="X406" s="275"/>
      <c r="Y406" s="275"/>
      <c r="Z406" s="275"/>
      <c r="AA406" s="275"/>
      <c r="AB406" s="275"/>
      <c r="AC406" s="275"/>
      <c r="AD406" s="275"/>
      <c r="AE406" s="275"/>
      <c r="AF406" s="500"/>
      <c r="AG406" s="275"/>
      <c r="AH406" s="275"/>
      <c r="AI406" s="275"/>
      <c r="AJ406" s="275"/>
      <c r="AK406" s="275"/>
      <c r="AL406" s="275"/>
      <c r="AM406" s="275"/>
      <c r="AN406" s="275"/>
      <c r="AO406" s="275"/>
      <c r="AP406" s="275"/>
      <c r="AQ406" s="275"/>
      <c r="AR406" s="275"/>
      <c r="AS406" s="500"/>
      <c r="AT406" s="275"/>
      <c r="AU406" s="275"/>
      <c r="AV406" s="275"/>
      <c r="AW406" s="567"/>
      <c r="AX406" s="567"/>
      <c r="AY406" s="567"/>
      <c r="AZ406" s="159"/>
      <c r="BA406" s="159"/>
      <c r="BB406" s="159"/>
      <c r="BC406" s="276"/>
      <c r="BD406" s="276"/>
      <c r="BE406" s="275"/>
      <c r="BF406" s="521"/>
    </row>
    <row r="407" spans="1:84">
      <c r="A407" s="149"/>
      <c r="B407" s="151" t="s">
        <v>779</v>
      </c>
      <c r="C407" s="151"/>
      <c r="D407" s="151"/>
      <c r="E407" s="288" t="s">
        <v>77</v>
      </c>
      <c r="F407" s="589"/>
      <c r="G407" s="159">
        <v>2</v>
      </c>
      <c r="H407" s="159">
        <v>3</v>
      </c>
      <c r="I407" s="275">
        <f>SUM(G407:H407)</f>
        <v>5</v>
      </c>
      <c r="J407" s="159">
        <v>4</v>
      </c>
      <c r="K407" s="159">
        <v>0</v>
      </c>
      <c r="L407" s="275">
        <f>SUM(J407:K407)</f>
        <v>4</v>
      </c>
      <c r="M407" s="159">
        <v>0</v>
      </c>
      <c r="N407" s="159">
        <v>1</v>
      </c>
      <c r="O407" s="275">
        <f>SUM(M407:N407)</f>
        <v>1</v>
      </c>
      <c r="P407" s="159">
        <v>7</v>
      </c>
      <c r="Q407" s="159">
        <v>0</v>
      </c>
      <c r="R407" s="275">
        <f>SUM(P407:Q407)</f>
        <v>7</v>
      </c>
      <c r="S407" s="500"/>
      <c r="T407" s="275"/>
      <c r="U407" s="275"/>
      <c r="V407" s="275">
        <f>SUM(T407:U407)</f>
        <v>0</v>
      </c>
      <c r="W407" s="275"/>
      <c r="X407" s="275"/>
      <c r="Y407" s="275">
        <f>SUM(W407:X407)</f>
        <v>0</v>
      </c>
      <c r="Z407" s="275"/>
      <c r="AA407" s="275"/>
      <c r="AB407" s="275">
        <f>SUM(Z407:AA407)</f>
        <v>0</v>
      </c>
      <c r="AC407" s="275"/>
      <c r="AD407" s="275"/>
      <c r="AE407" s="275">
        <f>SUM(AC407:AD407)</f>
        <v>0</v>
      </c>
      <c r="AF407" s="500"/>
      <c r="AG407" s="275">
        <v>1</v>
      </c>
      <c r="AH407" s="275">
        <v>1</v>
      </c>
      <c r="AI407" s="275">
        <f>SUM(AG407:AH407)</f>
        <v>2</v>
      </c>
      <c r="AJ407" s="275"/>
      <c r="AK407" s="275"/>
      <c r="AL407" s="275">
        <f>SUM(AJ407:AK407)</f>
        <v>0</v>
      </c>
      <c r="AM407" s="275"/>
      <c r="AN407" s="275"/>
      <c r="AO407" s="275">
        <f>SUM(AM407:AN407)</f>
        <v>0</v>
      </c>
      <c r="AP407" s="275"/>
      <c r="AQ407" s="275"/>
      <c r="AR407" s="275">
        <f>SUM(AP407:AQ407)</f>
        <v>0</v>
      </c>
      <c r="AS407" s="500"/>
      <c r="AT407" s="275"/>
      <c r="AU407" s="275"/>
      <c r="AV407" s="277">
        <f>SUM(AT407:AU407)</f>
        <v>0</v>
      </c>
      <c r="AW407" s="567">
        <f t="shared" ref="AW407:AW408" si="2379">SUM(G407,J407,M407,P407,T407,W407,Z407,AC407,AG407,AJ407,AM407,AP407,AT407)</f>
        <v>14</v>
      </c>
      <c r="AX407" s="567">
        <f t="shared" ref="AX407:AX408" si="2380">SUM(H407,K407,N407,Q407,U407,X407,AA407,AD407,AH407,AK407,AN407,AQ407,AU407)</f>
        <v>5</v>
      </c>
      <c r="AY407" s="567">
        <f t="shared" ref="AY407:AY408" si="2381">SUM(I407,L407,O407,R407,V407,Y407,AB407,AE407,AI407,AL407,AO407,AR407,AV407)</f>
        <v>19</v>
      </c>
      <c r="AZ407" s="159">
        <v>0</v>
      </c>
      <c r="BA407" s="159">
        <v>0</v>
      </c>
      <c r="BB407" s="275">
        <f>SUM(AZ407:BA407)</f>
        <v>0</v>
      </c>
      <c r="BC407" s="275">
        <v>1</v>
      </c>
      <c r="BD407" s="275">
        <v>0</v>
      </c>
      <c r="BE407" s="275">
        <f>SUM(BC407:BD407)</f>
        <v>1</v>
      </c>
      <c r="BF407" s="521"/>
      <c r="BG407" s="605">
        <f>SUM(F407,S407,AF407,AS407)</f>
        <v>0</v>
      </c>
      <c r="BH407" s="533">
        <f>SUM(G407,T407,AG407)</f>
        <v>3</v>
      </c>
      <c r="BI407" s="533">
        <f t="shared" ref="BI407:BI408" si="2382">SUM(H407,U407,AH407)</f>
        <v>4</v>
      </c>
      <c r="BJ407" s="533">
        <f t="shared" ref="BJ407:BJ408" si="2383">SUM(I407,V407,AI407)</f>
        <v>7</v>
      </c>
      <c r="BK407" s="533">
        <f t="shared" ref="BK407:BK408" si="2384">SUM(J407,W407,AJ407)</f>
        <v>4</v>
      </c>
      <c r="BL407" s="533">
        <f t="shared" ref="BL407:BL408" si="2385">SUM(K407,X407,AK407)</f>
        <v>0</v>
      </c>
      <c r="BM407" s="533">
        <f t="shared" ref="BM407:BM408" si="2386">SUM(L407,Y407,AL407)</f>
        <v>4</v>
      </c>
      <c r="BN407" s="533">
        <f>SUM(M407,Z407,AM407)</f>
        <v>0</v>
      </c>
      <c r="BO407" s="533">
        <f t="shared" ref="BO407:BO408" si="2387">SUM(N407,AA407,AN407)</f>
        <v>1</v>
      </c>
      <c r="BP407" s="533">
        <f t="shared" ref="BP407:BP408" si="2388">SUM(O407,AB407,AO407)</f>
        <v>1</v>
      </c>
      <c r="BQ407" s="533">
        <f t="shared" ref="BQ407:BQ408" si="2389">SUM(P407,AC407,AP407)</f>
        <v>7</v>
      </c>
      <c r="BR407" s="533">
        <f t="shared" ref="BR407:BR408" si="2390">SUM(Q407,AD407,AQ407)</f>
        <v>0</v>
      </c>
      <c r="BS407" s="533">
        <f t="shared" ref="BS407:BS408" si="2391">SUM(R407,AE407,AR407)</f>
        <v>7</v>
      </c>
      <c r="BT407" s="533">
        <f>AT407</f>
        <v>0</v>
      </c>
      <c r="BU407" s="533">
        <f t="shared" ref="BU407:BU408" si="2392">AU407</f>
        <v>0</v>
      </c>
      <c r="BV407" s="533">
        <f t="shared" ref="BV407:BV408" si="2393">AV407</f>
        <v>0</v>
      </c>
      <c r="BW407" s="536">
        <f>SUM(BH407,BK407,BN407,BQ407,BT407)</f>
        <v>14</v>
      </c>
      <c r="BX407" s="536">
        <f t="shared" ref="BX407:BX408" si="2394">SUM(BI407,BL407,BO407,BR407,BU407)</f>
        <v>5</v>
      </c>
      <c r="BY407" s="536">
        <f t="shared" ref="BY407:BY408" si="2395">SUM(BJ407,BM407,BP407,BS407,BV407)</f>
        <v>19</v>
      </c>
      <c r="BZ407" t="s">
        <v>74</v>
      </c>
      <c r="CA407" s="544">
        <f>AZ407</f>
        <v>0</v>
      </c>
      <c r="CB407" s="544">
        <f t="shared" ref="CB407:CB408" si="2396">BA407</f>
        <v>0</v>
      </c>
      <c r="CC407" s="544">
        <f t="shared" ref="CC407:CC408" si="2397">BB407</f>
        <v>0</v>
      </c>
      <c r="CD407" s="544">
        <f>BC407</f>
        <v>1</v>
      </c>
      <c r="CE407" s="544">
        <f t="shared" ref="CE407:CE408" si="2398">BD407</f>
        <v>0</v>
      </c>
      <c r="CF407" s="544">
        <f t="shared" ref="CF407:CF408" si="2399">BE407</f>
        <v>1</v>
      </c>
    </row>
    <row r="408" spans="1:84">
      <c r="A408" s="149"/>
      <c r="B408" s="149"/>
      <c r="C408" s="151"/>
      <c r="D408" s="151"/>
      <c r="E408" s="288" t="s">
        <v>78</v>
      </c>
      <c r="F408" s="589"/>
      <c r="G408" s="159">
        <v>2</v>
      </c>
      <c r="H408" s="159">
        <v>5</v>
      </c>
      <c r="I408" s="275">
        <f>SUM(G408:H408)</f>
        <v>7</v>
      </c>
      <c r="J408" s="159">
        <v>1</v>
      </c>
      <c r="K408" s="159">
        <v>1</v>
      </c>
      <c r="L408" s="275">
        <f>SUM(J408:K408)</f>
        <v>2</v>
      </c>
      <c r="M408" s="159">
        <v>1</v>
      </c>
      <c r="N408" s="159">
        <v>1</v>
      </c>
      <c r="O408" s="275">
        <f>SUM(M408:N408)</f>
        <v>2</v>
      </c>
      <c r="P408" s="159">
        <v>6</v>
      </c>
      <c r="Q408" s="159">
        <v>1</v>
      </c>
      <c r="R408" s="275">
        <f>SUM(P408:Q408)</f>
        <v>7</v>
      </c>
      <c r="S408" s="500"/>
      <c r="T408" s="275">
        <v>0</v>
      </c>
      <c r="U408" s="275">
        <v>1</v>
      </c>
      <c r="V408" s="275">
        <f>SUM(T408:U408)</f>
        <v>1</v>
      </c>
      <c r="W408" s="275"/>
      <c r="X408" s="275"/>
      <c r="Y408" s="275">
        <f>SUM(W408:X408)</f>
        <v>0</v>
      </c>
      <c r="Z408" s="275"/>
      <c r="AA408" s="275"/>
      <c r="AB408" s="275">
        <f>SUM(Z408:AA408)</f>
        <v>0</v>
      </c>
      <c r="AC408" s="275"/>
      <c r="AD408" s="275"/>
      <c r="AE408" s="275">
        <f>SUM(AC408:AD408)</f>
        <v>0</v>
      </c>
      <c r="AF408" s="500"/>
      <c r="AG408" s="275"/>
      <c r="AH408" s="275"/>
      <c r="AI408" s="275">
        <v>0</v>
      </c>
      <c r="AJ408" s="275"/>
      <c r="AK408" s="275"/>
      <c r="AL408" s="275">
        <f>SUM(AJ408:AK408)</f>
        <v>0</v>
      </c>
      <c r="AM408" s="275"/>
      <c r="AN408" s="275"/>
      <c r="AO408" s="275">
        <f>SUM(AM408:AN408)</f>
        <v>0</v>
      </c>
      <c r="AP408" s="275"/>
      <c r="AQ408" s="275"/>
      <c r="AR408" s="275">
        <f>SUM(AP408:AQ408)</f>
        <v>0</v>
      </c>
      <c r="AS408" s="500"/>
      <c r="AT408" s="275"/>
      <c r="AU408" s="275"/>
      <c r="AV408" s="277">
        <f>SUM(AT408:AU408)</f>
        <v>0</v>
      </c>
      <c r="AW408" s="567">
        <f t="shared" si="2379"/>
        <v>10</v>
      </c>
      <c r="AX408" s="567">
        <f t="shared" si="2380"/>
        <v>9</v>
      </c>
      <c r="AY408" s="567">
        <f t="shared" si="2381"/>
        <v>19</v>
      </c>
      <c r="AZ408" s="159">
        <v>0</v>
      </c>
      <c r="BA408" s="159">
        <v>1</v>
      </c>
      <c r="BB408" s="275">
        <f>SUM(AZ408:BA408)</f>
        <v>1</v>
      </c>
      <c r="BC408" s="275">
        <v>0</v>
      </c>
      <c r="BD408" s="275">
        <v>0</v>
      </c>
      <c r="BE408" s="275">
        <f>SUM(BC408:BD408)</f>
        <v>0</v>
      </c>
      <c r="BF408" s="521"/>
      <c r="BG408" s="605">
        <f>SUM(F408,S408,AF408,AS408)</f>
        <v>0</v>
      </c>
      <c r="BH408" s="533">
        <f>SUM(G408,T408,AG408)</f>
        <v>2</v>
      </c>
      <c r="BI408" s="533">
        <f t="shared" si="2382"/>
        <v>6</v>
      </c>
      <c r="BJ408" s="533">
        <f t="shared" si="2383"/>
        <v>8</v>
      </c>
      <c r="BK408" s="533">
        <f t="shared" si="2384"/>
        <v>1</v>
      </c>
      <c r="BL408" s="533">
        <f t="shared" si="2385"/>
        <v>1</v>
      </c>
      <c r="BM408" s="533">
        <f t="shared" si="2386"/>
        <v>2</v>
      </c>
      <c r="BN408" s="533">
        <f>SUM(M408,Z408,AM408)</f>
        <v>1</v>
      </c>
      <c r="BO408" s="533">
        <f t="shared" si="2387"/>
        <v>1</v>
      </c>
      <c r="BP408" s="533">
        <f t="shared" si="2388"/>
        <v>2</v>
      </c>
      <c r="BQ408" s="533">
        <f t="shared" si="2389"/>
        <v>6</v>
      </c>
      <c r="BR408" s="533">
        <f t="shared" si="2390"/>
        <v>1</v>
      </c>
      <c r="BS408" s="533">
        <f t="shared" si="2391"/>
        <v>7</v>
      </c>
      <c r="BT408" s="533">
        <f>AT408</f>
        <v>0</v>
      </c>
      <c r="BU408" s="533">
        <f t="shared" si="2392"/>
        <v>0</v>
      </c>
      <c r="BV408" s="533">
        <f t="shared" si="2393"/>
        <v>0</v>
      </c>
      <c r="BW408" s="536">
        <f>SUM(BH408,BK408,BN408,BQ408,BT408)</f>
        <v>10</v>
      </c>
      <c r="BX408" s="536">
        <f t="shared" si="2394"/>
        <v>9</v>
      </c>
      <c r="BY408" s="536">
        <f t="shared" si="2395"/>
        <v>19</v>
      </c>
      <c r="BZ408" t="s">
        <v>74</v>
      </c>
      <c r="CA408" s="544">
        <f>AZ408</f>
        <v>0</v>
      </c>
      <c r="CB408" s="544">
        <f t="shared" si="2396"/>
        <v>1</v>
      </c>
      <c r="CC408" s="544">
        <f t="shared" si="2397"/>
        <v>1</v>
      </c>
      <c r="CD408" s="544">
        <f>BC408</f>
        <v>0</v>
      </c>
      <c r="CE408" s="544">
        <f t="shared" si="2398"/>
        <v>0</v>
      </c>
      <c r="CF408" s="544">
        <f t="shared" si="2399"/>
        <v>0</v>
      </c>
    </row>
    <row r="409" spans="1:84">
      <c r="A409" s="149"/>
      <c r="B409" s="149"/>
      <c r="C409" s="151"/>
      <c r="D409" s="151"/>
      <c r="E409" s="288"/>
      <c r="F409" s="589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500"/>
      <c r="T409" s="275"/>
      <c r="U409" s="275"/>
      <c r="V409" s="275"/>
      <c r="W409" s="275"/>
      <c r="X409" s="275"/>
      <c r="Y409" s="275"/>
      <c r="Z409" s="275"/>
      <c r="AA409" s="275"/>
      <c r="AB409" s="275"/>
      <c r="AC409" s="275"/>
      <c r="AD409" s="275"/>
      <c r="AE409" s="275"/>
      <c r="AF409" s="500"/>
      <c r="AG409" s="275"/>
      <c r="AH409" s="275"/>
      <c r="AI409" s="275"/>
      <c r="AJ409" s="275"/>
      <c r="AK409" s="275"/>
      <c r="AL409" s="275"/>
      <c r="AM409" s="275"/>
      <c r="AN409" s="275"/>
      <c r="AO409" s="275"/>
      <c r="AP409" s="275"/>
      <c r="AQ409" s="275"/>
      <c r="AR409" s="275"/>
      <c r="AS409" s="500"/>
      <c r="AT409" s="275"/>
      <c r="AU409" s="275"/>
      <c r="AV409" s="275"/>
      <c r="AW409" s="567"/>
      <c r="AX409" s="567"/>
      <c r="AY409" s="567"/>
      <c r="AZ409" s="159"/>
      <c r="BA409" s="159"/>
      <c r="BB409" s="159"/>
      <c r="BC409" s="275"/>
      <c r="BD409" s="275"/>
      <c r="BE409" s="275"/>
      <c r="BF409" s="521"/>
    </row>
    <row r="410" spans="1:84">
      <c r="A410" s="149" t="s">
        <v>75</v>
      </c>
      <c r="B410" s="149" t="s">
        <v>118</v>
      </c>
      <c r="C410" s="151"/>
      <c r="D410" s="151"/>
      <c r="E410" s="375" t="s">
        <v>116</v>
      </c>
      <c r="F410" s="589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500"/>
      <c r="T410" s="275"/>
      <c r="U410" s="275"/>
      <c r="V410" s="275"/>
      <c r="W410" s="275"/>
      <c r="X410" s="275"/>
      <c r="Y410" s="275"/>
      <c r="Z410" s="275"/>
      <c r="AA410" s="275"/>
      <c r="AB410" s="275"/>
      <c r="AC410" s="275"/>
      <c r="AD410" s="275"/>
      <c r="AE410" s="275"/>
      <c r="AF410" s="500"/>
      <c r="AG410" s="275"/>
      <c r="AH410" s="275"/>
      <c r="AI410" s="275"/>
      <c r="AJ410" s="275"/>
      <c r="AK410" s="275"/>
      <c r="AL410" s="275"/>
      <c r="AM410" s="275"/>
      <c r="AN410" s="275"/>
      <c r="AO410" s="275"/>
      <c r="AP410" s="275"/>
      <c r="AQ410" s="275"/>
      <c r="AR410" s="275"/>
      <c r="AS410" s="500"/>
      <c r="AT410" s="275"/>
      <c r="AU410" s="275"/>
      <c r="AV410" s="275"/>
      <c r="AW410" s="567"/>
      <c r="AX410" s="567"/>
      <c r="AY410" s="567"/>
      <c r="AZ410" s="159"/>
      <c r="BA410" s="159"/>
      <c r="BB410" s="159"/>
      <c r="BC410" s="275"/>
      <c r="BD410" s="275"/>
      <c r="BE410" s="275"/>
      <c r="BF410" s="521"/>
    </row>
    <row r="411" spans="1:84">
      <c r="A411" s="149"/>
      <c r="B411" s="151" t="s">
        <v>779</v>
      </c>
      <c r="C411" s="151"/>
      <c r="D411" s="151"/>
      <c r="E411" s="288" t="s">
        <v>77</v>
      </c>
      <c r="F411" s="589"/>
      <c r="G411" s="159">
        <v>2</v>
      </c>
      <c r="H411" s="159">
        <v>3</v>
      </c>
      <c r="I411" s="275">
        <f>SUM(G411:H411)</f>
        <v>5</v>
      </c>
      <c r="J411" s="159">
        <v>3</v>
      </c>
      <c r="K411" s="159">
        <v>0</v>
      </c>
      <c r="L411" s="275">
        <f>SUM(J411:K411)</f>
        <v>3</v>
      </c>
      <c r="M411" s="159">
        <v>1</v>
      </c>
      <c r="N411" s="159">
        <v>0</v>
      </c>
      <c r="O411" s="275">
        <f>SUM(M411:N411)</f>
        <v>1</v>
      </c>
      <c r="P411" s="159">
        <v>8</v>
      </c>
      <c r="Q411" s="159">
        <v>1</v>
      </c>
      <c r="R411" s="275">
        <f>SUM(P411:Q411)</f>
        <v>9</v>
      </c>
      <c r="S411" s="500"/>
      <c r="T411" s="275">
        <v>0</v>
      </c>
      <c r="U411" s="275">
        <v>1</v>
      </c>
      <c r="V411" s="275">
        <f>SUM(T411:U411)</f>
        <v>1</v>
      </c>
      <c r="W411" s="275"/>
      <c r="X411" s="275"/>
      <c r="Y411" s="275">
        <f>SUM(W411:X411)</f>
        <v>0</v>
      </c>
      <c r="Z411" s="275"/>
      <c r="AA411" s="275"/>
      <c r="AB411" s="275">
        <f>SUM(Z411:AA411)</f>
        <v>0</v>
      </c>
      <c r="AC411" s="275">
        <v>0</v>
      </c>
      <c r="AD411" s="275">
        <v>0</v>
      </c>
      <c r="AE411" s="275">
        <f>SUM(AC411:AD411)</f>
        <v>0</v>
      </c>
      <c r="AF411" s="500"/>
      <c r="AG411" s="275">
        <v>0</v>
      </c>
      <c r="AH411" s="275">
        <v>0</v>
      </c>
      <c r="AI411" s="275">
        <f>SUM(AG411:AH411)</f>
        <v>0</v>
      </c>
      <c r="AJ411" s="275"/>
      <c r="AK411" s="275"/>
      <c r="AL411" s="275">
        <f>SUM(AJ411:AK411)</f>
        <v>0</v>
      </c>
      <c r="AM411" s="275"/>
      <c r="AN411" s="275"/>
      <c r="AO411" s="275">
        <f>SUM(AM411:AN411)</f>
        <v>0</v>
      </c>
      <c r="AP411" s="275"/>
      <c r="AQ411" s="275"/>
      <c r="AR411" s="275">
        <f>SUM(AP411:AQ411)</f>
        <v>0</v>
      </c>
      <c r="AS411" s="500"/>
      <c r="AT411" s="275">
        <v>2</v>
      </c>
      <c r="AU411" s="275">
        <v>0</v>
      </c>
      <c r="AV411" s="277">
        <f>SUM(AT411:AU411)</f>
        <v>2</v>
      </c>
      <c r="AW411" s="567">
        <f t="shared" ref="AW411:AW412" si="2400">SUM(G411,J411,M411,P411,T411,W411,Z411,AC411,AG411,AJ411,AM411,AP411,AT411)</f>
        <v>16</v>
      </c>
      <c r="AX411" s="567">
        <f t="shared" ref="AX411:AX412" si="2401">SUM(H411,K411,N411,Q411,U411,X411,AA411,AD411,AH411,AK411,AN411,AQ411,AU411)</f>
        <v>5</v>
      </c>
      <c r="AY411" s="567">
        <f t="shared" ref="AY411:AY412" si="2402">SUM(I411,L411,O411,R411,V411,Y411,AB411,AE411,AI411,AL411,AO411,AR411,AV411)</f>
        <v>21</v>
      </c>
      <c r="AZ411" s="159">
        <v>1</v>
      </c>
      <c r="BA411" s="159">
        <v>2</v>
      </c>
      <c r="BB411" s="275">
        <f>SUM(AZ411:BA411)</f>
        <v>3</v>
      </c>
      <c r="BC411" s="275">
        <v>0</v>
      </c>
      <c r="BD411" s="275">
        <v>0</v>
      </c>
      <c r="BE411" s="275">
        <f>SUM(BC411:BD411)</f>
        <v>0</v>
      </c>
      <c r="BF411" s="521"/>
      <c r="BG411" s="605">
        <f>SUM(F411,S411,AF411,AS411)</f>
        <v>0</v>
      </c>
      <c r="BH411" s="533">
        <f>SUM(G411,T411,AG411)</f>
        <v>2</v>
      </c>
      <c r="BI411" s="533">
        <f t="shared" ref="BI411:BI412" si="2403">SUM(H411,U411,AH411)</f>
        <v>4</v>
      </c>
      <c r="BJ411" s="533">
        <f t="shared" ref="BJ411:BJ412" si="2404">SUM(I411,V411,AI411)</f>
        <v>6</v>
      </c>
      <c r="BK411" s="533">
        <f t="shared" ref="BK411:BK412" si="2405">SUM(J411,W411,AJ411)</f>
        <v>3</v>
      </c>
      <c r="BL411" s="533">
        <f t="shared" ref="BL411:BL412" si="2406">SUM(K411,X411,AK411)</f>
        <v>0</v>
      </c>
      <c r="BM411" s="533">
        <f t="shared" ref="BM411:BM412" si="2407">SUM(L411,Y411,AL411)</f>
        <v>3</v>
      </c>
      <c r="BN411" s="533">
        <f>SUM(M411,Z411,AM411)</f>
        <v>1</v>
      </c>
      <c r="BO411" s="533">
        <f t="shared" ref="BO411:BO412" si="2408">SUM(N411,AA411,AN411)</f>
        <v>0</v>
      </c>
      <c r="BP411" s="533">
        <f t="shared" ref="BP411:BP412" si="2409">SUM(O411,AB411,AO411)</f>
        <v>1</v>
      </c>
      <c r="BQ411" s="533">
        <f t="shared" ref="BQ411:BQ412" si="2410">SUM(P411,AC411,AP411)</f>
        <v>8</v>
      </c>
      <c r="BR411" s="533">
        <f t="shared" ref="BR411:BR412" si="2411">SUM(Q411,AD411,AQ411)</f>
        <v>1</v>
      </c>
      <c r="BS411" s="533">
        <f t="shared" ref="BS411:BS412" si="2412">SUM(R411,AE411,AR411)</f>
        <v>9</v>
      </c>
      <c r="BT411" s="533">
        <f>AT411</f>
        <v>2</v>
      </c>
      <c r="BU411" s="533">
        <f t="shared" ref="BU411:BU412" si="2413">AU411</f>
        <v>0</v>
      </c>
      <c r="BV411" s="533">
        <f t="shared" ref="BV411:BV412" si="2414">AV411</f>
        <v>2</v>
      </c>
      <c r="BW411" s="536">
        <f>SUM(BH411,BK411,BN411,BQ411,BT411)</f>
        <v>16</v>
      </c>
      <c r="BX411" s="536">
        <f t="shared" ref="BX411:BX412" si="2415">SUM(BI411,BL411,BO411,BR411,BU411)</f>
        <v>5</v>
      </c>
      <c r="BY411" s="536">
        <f t="shared" ref="BY411:BY412" si="2416">SUM(BJ411,BM411,BP411,BS411,BV411)</f>
        <v>21</v>
      </c>
      <c r="BZ411" t="s">
        <v>74</v>
      </c>
      <c r="CA411" s="544">
        <f>AZ411</f>
        <v>1</v>
      </c>
      <c r="CB411" s="544">
        <f t="shared" ref="CB411:CB412" si="2417">BA411</f>
        <v>2</v>
      </c>
      <c r="CC411" s="544">
        <f t="shared" ref="CC411:CC412" si="2418">BB411</f>
        <v>3</v>
      </c>
      <c r="CD411" s="544">
        <f>BC411</f>
        <v>0</v>
      </c>
      <c r="CE411" s="544">
        <f t="shared" ref="CE411:CE412" si="2419">BD411</f>
        <v>0</v>
      </c>
      <c r="CF411" s="544">
        <f t="shared" ref="CF411:CF412" si="2420">BE411</f>
        <v>0</v>
      </c>
    </row>
    <row r="412" spans="1:84">
      <c r="A412" s="149"/>
      <c r="B412" s="149"/>
      <c r="C412" s="151"/>
      <c r="D412" s="151"/>
      <c r="E412" s="288" t="s">
        <v>78</v>
      </c>
      <c r="F412" s="589"/>
      <c r="G412" s="159">
        <v>0</v>
      </c>
      <c r="H412" s="159">
        <v>5</v>
      </c>
      <c r="I412" s="275">
        <f>SUM(G412:H412)</f>
        <v>5</v>
      </c>
      <c r="J412" s="159">
        <v>1</v>
      </c>
      <c r="K412" s="159">
        <v>1</v>
      </c>
      <c r="L412" s="275">
        <f>SUM(J412:K412)</f>
        <v>2</v>
      </c>
      <c r="M412" s="159">
        <v>0</v>
      </c>
      <c r="N412" s="159">
        <v>2</v>
      </c>
      <c r="O412" s="275">
        <f>SUM(M412:N412)</f>
        <v>2</v>
      </c>
      <c r="P412" s="159">
        <v>4</v>
      </c>
      <c r="Q412" s="159">
        <v>2</v>
      </c>
      <c r="R412" s="275">
        <f>SUM(P412:Q412)</f>
        <v>6</v>
      </c>
      <c r="S412" s="500"/>
      <c r="T412" s="275">
        <v>0</v>
      </c>
      <c r="U412" s="275">
        <v>0</v>
      </c>
      <c r="V412" s="275">
        <f>SUM(T412:U412)</f>
        <v>0</v>
      </c>
      <c r="W412" s="275"/>
      <c r="X412" s="275"/>
      <c r="Y412" s="275">
        <f>SUM(W412:X412)</f>
        <v>0</v>
      </c>
      <c r="Z412" s="275"/>
      <c r="AA412" s="275"/>
      <c r="AB412" s="275">
        <f>SUM(Z412:AA412)</f>
        <v>0</v>
      </c>
      <c r="AC412" s="275">
        <v>1</v>
      </c>
      <c r="AD412" s="275">
        <v>0</v>
      </c>
      <c r="AE412" s="275">
        <f>SUM(AC412:AD412)</f>
        <v>1</v>
      </c>
      <c r="AF412" s="500"/>
      <c r="AG412" s="275">
        <v>1</v>
      </c>
      <c r="AH412" s="275">
        <v>0</v>
      </c>
      <c r="AI412" s="275">
        <f>SUM(AG412:AH412)</f>
        <v>1</v>
      </c>
      <c r="AJ412" s="275"/>
      <c r="AK412" s="275"/>
      <c r="AL412" s="275">
        <f>SUM(AJ412:AK412)</f>
        <v>0</v>
      </c>
      <c r="AM412" s="275"/>
      <c r="AN412" s="275"/>
      <c r="AO412" s="275">
        <f>SUM(AM412:AN412)</f>
        <v>0</v>
      </c>
      <c r="AP412" s="275"/>
      <c r="AQ412" s="275"/>
      <c r="AR412" s="275">
        <f>SUM(AP412:AQ412)</f>
        <v>0</v>
      </c>
      <c r="AS412" s="500"/>
      <c r="AT412" s="275">
        <v>1</v>
      </c>
      <c r="AU412" s="275">
        <v>0</v>
      </c>
      <c r="AV412" s="277">
        <f>SUM(AT412:AU412)</f>
        <v>1</v>
      </c>
      <c r="AW412" s="567">
        <f t="shared" si="2400"/>
        <v>8</v>
      </c>
      <c r="AX412" s="567">
        <f t="shared" si="2401"/>
        <v>10</v>
      </c>
      <c r="AY412" s="567">
        <f t="shared" si="2402"/>
        <v>18</v>
      </c>
      <c r="AZ412" s="159">
        <v>0</v>
      </c>
      <c r="BA412" s="159">
        <v>0</v>
      </c>
      <c r="BB412" s="275">
        <f>SUM(AZ412:BA412)</f>
        <v>0</v>
      </c>
      <c r="BC412" s="275">
        <v>1</v>
      </c>
      <c r="BD412" s="275">
        <v>1</v>
      </c>
      <c r="BE412" s="275">
        <f>SUM(BC412:BD412)</f>
        <v>2</v>
      </c>
      <c r="BF412" s="521"/>
      <c r="BG412" s="605">
        <f>SUM(F412,S412,AF412,AS412)</f>
        <v>0</v>
      </c>
      <c r="BH412" s="533">
        <f>SUM(G412,T412,AG412)</f>
        <v>1</v>
      </c>
      <c r="BI412" s="533">
        <f t="shared" si="2403"/>
        <v>5</v>
      </c>
      <c r="BJ412" s="533">
        <f t="shared" si="2404"/>
        <v>6</v>
      </c>
      <c r="BK412" s="533">
        <f t="shared" si="2405"/>
        <v>1</v>
      </c>
      <c r="BL412" s="533">
        <f t="shared" si="2406"/>
        <v>1</v>
      </c>
      <c r="BM412" s="533">
        <f t="shared" si="2407"/>
        <v>2</v>
      </c>
      <c r="BN412" s="533">
        <f>SUM(M412,Z412,AM412)</f>
        <v>0</v>
      </c>
      <c r="BO412" s="533">
        <f t="shared" si="2408"/>
        <v>2</v>
      </c>
      <c r="BP412" s="533">
        <f t="shared" si="2409"/>
        <v>2</v>
      </c>
      <c r="BQ412" s="533">
        <f t="shared" si="2410"/>
        <v>5</v>
      </c>
      <c r="BR412" s="533">
        <f t="shared" si="2411"/>
        <v>2</v>
      </c>
      <c r="BS412" s="533">
        <f t="shared" si="2412"/>
        <v>7</v>
      </c>
      <c r="BT412" s="533">
        <f>AT412</f>
        <v>1</v>
      </c>
      <c r="BU412" s="533">
        <f t="shared" si="2413"/>
        <v>0</v>
      </c>
      <c r="BV412" s="533">
        <f t="shared" si="2414"/>
        <v>1</v>
      </c>
      <c r="BW412" s="536">
        <f>SUM(BH412,BK412,BN412,BQ412,BT412)</f>
        <v>8</v>
      </c>
      <c r="BX412" s="536">
        <f t="shared" si="2415"/>
        <v>10</v>
      </c>
      <c r="BY412" s="536">
        <f t="shared" si="2416"/>
        <v>18</v>
      </c>
      <c r="BZ412" t="s">
        <v>74</v>
      </c>
      <c r="CA412" s="544">
        <f>AZ412</f>
        <v>0</v>
      </c>
      <c r="CB412" s="544">
        <f t="shared" si="2417"/>
        <v>0</v>
      </c>
      <c r="CC412" s="544">
        <f t="shared" si="2418"/>
        <v>0</v>
      </c>
      <c r="CD412" s="544">
        <f>BC412</f>
        <v>1</v>
      </c>
      <c r="CE412" s="544">
        <f t="shared" si="2419"/>
        <v>1</v>
      </c>
      <c r="CF412" s="544">
        <f t="shared" si="2420"/>
        <v>2</v>
      </c>
    </row>
    <row r="413" spans="1:84">
      <c r="A413" s="149"/>
      <c r="B413" s="149"/>
      <c r="C413" s="151"/>
      <c r="D413" s="151"/>
      <c r="E413" s="288"/>
      <c r="F413" s="589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500"/>
      <c r="T413" s="275"/>
      <c r="U413" s="275"/>
      <c r="V413" s="275"/>
      <c r="W413" s="275"/>
      <c r="X413" s="275"/>
      <c r="Y413" s="275"/>
      <c r="Z413" s="275"/>
      <c r="AA413" s="275"/>
      <c r="AB413" s="275"/>
      <c r="AC413" s="275"/>
      <c r="AD413" s="275"/>
      <c r="AE413" s="275"/>
      <c r="AF413" s="500"/>
      <c r="AG413" s="275"/>
      <c r="AH413" s="275"/>
      <c r="AI413" s="275"/>
      <c r="AJ413" s="275"/>
      <c r="AK413" s="275"/>
      <c r="AL413" s="275"/>
      <c r="AM413" s="275"/>
      <c r="AN413" s="275"/>
      <c r="AO413" s="275"/>
      <c r="AP413" s="275"/>
      <c r="AQ413" s="275"/>
      <c r="AR413" s="275"/>
      <c r="AS413" s="500"/>
      <c r="AT413" s="275"/>
      <c r="AU413" s="275"/>
      <c r="AV413" s="275"/>
      <c r="AW413" s="567"/>
      <c r="AX413" s="567"/>
      <c r="AY413" s="567"/>
      <c r="AZ413" s="159"/>
      <c r="BA413" s="159"/>
      <c r="BB413" s="159"/>
      <c r="BC413" s="275"/>
      <c r="BD413" s="275"/>
      <c r="BE413" s="275"/>
      <c r="BF413" s="521"/>
    </row>
    <row r="414" spans="1:84">
      <c r="A414" s="149" t="s">
        <v>75</v>
      </c>
      <c r="B414" s="149" t="s">
        <v>119</v>
      </c>
      <c r="C414" s="151"/>
      <c r="D414" s="151"/>
      <c r="E414" s="375" t="s">
        <v>116</v>
      </c>
      <c r="F414" s="589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500"/>
      <c r="T414" s="275"/>
      <c r="U414" s="275"/>
      <c r="V414" s="275"/>
      <c r="W414" s="275"/>
      <c r="X414" s="275"/>
      <c r="Y414" s="275"/>
      <c r="Z414" s="275"/>
      <c r="AA414" s="275"/>
      <c r="AB414" s="275"/>
      <c r="AC414" s="275"/>
      <c r="AD414" s="275"/>
      <c r="AE414" s="275"/>
      <c r="AF414" s="500"/>
      <c r="AG414" s="275"/>
      <c r="AH414" s="275"/>
      <c r="AI414" s="275"/>
      <c r="AJ414" s="275"/>
      <c r="AK414" s="275"/>
      <c r="AL414" s="275"/>
      <c r="AM414" s="275"/>
      <c r="AN414" s="275"/>
      <c r="AO414" s="275"/>
      <c r="AP414" s="275"/>
      <c r="AQ414" s="275"/>
      <c r="AR414" s="275"/>
      <c r="AS414" s="500"/>
      <c r="AT414" s="275"/>
      <c r="AU414" s="275"/>
      <c r="AV414" s="275"/>
      <c r="AW414" s="567"/>
      <c r="AX414" s="567"/>
      <c r="AY414" s="567"/>
      <c r="AZ414" s="159"/>
      <c r="BA414" s="159"/>
      <c r="BB414" s="159"/>
      <c r="BC414" s="275"/>
      <c r="BD414" s="275"/>
      <c r="BE414" s="275"/>
      <c r="BF414" s="521"/>
    </row>
    <row r="415" spans="1:84">
      <c r="A415" s="149"/>
      <c r="B415" s="151" t="s">
        <v>779</v>
      </c>
      <c r="C415" s="151"/>
      <c r="D415" s="151"/>
      <c r="E415" s="288" t="s">
        <v>77</v>
      </c>
      <c r="F415" s="589"/>
      <c r="G415" s="159">
        <v>2</v>
      </c>
      <c r="H415" s="159">
        <v>2</v>
      </c>
      <c r="I415" s="275">
        <f>SUM(G415:H415)</f>
        <v>4</v>
      </c>
      <c r="J415" s="159">
        <v>1</v>
      </c>
      <c r="K415" s="159">
        <v>2</v>
      </c>
      <c r="L415" s="275">
        <f>SUM(J415:K415)</f>
        <v>3</v>
      </c>
      <c r="M415" s="159">
        <v>0</v>
      </c>
      <c r="N415" s="159">
        <v>0</v>
      </c>
      <c r="O415" s="275">
        <f>SUM(M415:N415)</f>
        <v>0</v>
      </c>
      <c r="P415" s="159">
        <v>4</v>
      </c>
      <c r="Q415" s="159">
        <v>2</v>
      </c>
      <c r="R415" s="275">
        <f>SUM(P415:Q415)</f>
        <v>6</v>
      </c>
      <c r="S415" s="500"/>
      <c r="T415" s="275">
        <v>0</v>
      </c>
      <c r="U415" s="275">
        <v>0</v>
      </c>
      <c r="V415" s="275">
        <f>SUM(T415:U415)</f>
        <v>0</v>
      </c>
      <c r="W415" s="275">
        <v>0</v>
      </c>
      <c r="X415" s="275">
        <v>0</v>
      </c>
      <c r="Y415" s="275">
        <f>SUM(W415:X415)</f>
        <v>0</v>
      </c>
      <c r="Z415" s="275">
        <v>0</v>
      </c>
      <c r="AA415" s="275">
        <v>0</v>
      </c>
      <c r="AB415" s="275">
        <f>SUM(Z415:AA415)</f>
        <v>0</v>
      </c>
      <c r="AC415" s="275">
        <v>1</v>
      </c>
      <c r="AD415" s="275">
        <v>0</v>
      </c>
      <c r="AE415" s="275">
        <f>SUM(AC415:AD415)</f>
        <v>1</v>
      </c>
      <c r="AF415" s="500"/>
      <c r="AG415" s="275">
        <v>0</v>
      </c>
      <c r="AH415" s="275">
        <v>1</v>
      </c>
      <c r="AI415" s="275">
        <f>SUM(AG415:AH415)</f>
        <v>1</v>
      </c>
      <c r="AJ415" s="275"/>
      <c r="AK415" s="275"/>
      <c r="AL415" s="275">
        <f>SUM(AJ415:AK415)</f>
        <v>0</v>
      </c>
      <c r="AM415" s="275"/>
      <c r="AN415" s="275"/>
      <c r="AO415" s="275">
        <f>SUM(AM415:AN415)</f>
        <v>0</v>
      </c>
      <c r="AP415" s="275"/>
      <c r="AQ415" s="275"/>
      <c r="AR415" s="275">
        <f>SUM(AP415:AQ415)</f>
        <v>0</v>
      </c>
      <c r="AS415" s="500"/>
      <c r="AT415" s="275"/>
      <c r="AU415" s="275"/>
      <c r="AV415" s="277">
        <f>SUM(AT415:AU415)</f>
        <v>0</v>
      </c>
      <c r="AW415" s="567">
        <f t="shared" ref="AW415:AW416" si="2421">SUM(G415,J415,M415,P415,T415,W415,Z415,AC415,AG415,AJ415,AM415,AP415,AT415)</f>
        <v>8</v>
      </c>
      <c r="AX415" s="567">
        <f t="shared" ref="AX415:AX416" si="2422">SUM(H415,K415,N415,Q415,U415,X415,AA415,AD415,AH415,AK415,AN415,AQ415,AU415)</f>
        <v>7</v>
      </c>
      <c r="AY415" s="567">
        <f t="shared" ref="AY415:AY416" si="2423">SUM(I415,L415,O415,R415,V415,Y415,AB415,AE415,AI415,AL415,AO415,AR415,AV415)</f>
        <v>15</v>
      </c>
      <c r="AZ415" s="159"/>
      <c r="BA415" s="159"/>
      <c r="BB415" s="275">
        <f>SUM(AZ415:BA415)</f>
        <v>0</v>
      </c>
      <c r="BC415" s="275"/>
      <c r="BD415" s="275"/>
      <c r="BE415" s="275">
        <f>SUM(BC415:BD415)</f>
        <v>0</v>
      </c>
      <c r="BF415" s="521"/>
      <c r="BG415" s="605">
        <f>SUM(F415,S415,AF415,AS415)</f>
        <v>0</v>
      </c>
      <c r="BH415" s="533">
        <f>SUM(G415,T415,AG415)</f>
        <v>2</v>
      </c>
      <c r="BI415" s="533">
        <f t="shared" ref="BI415:BI416" si="2424">SUM(H415,U415,AH415)</f>
        <v>3</v>
      </c>
      <c r="BJ415" s="533">
        <f t="shared" ref="BJ415:BJ416" si="2425">SUM(I415,V415,AI415)</f>
        <v>5</v>
      </c>
      <c r="BK415" s="533">
        <f t="shared" ref="BK415:BK416" si="2426">SUM(J415,W415,AJ415)</f>
        <v>1</v>
      </c>
      <c r="BL415" s="533">
        <f t="shared" ref="BL415:BL416" si="2427">SUM(K415,X415,AK415)</f>
        <v>2</v>
      </c>
      <c r="BM415" s="533">
        <f t="shared" ref="BM415:BM416" si="2428">SUM(L415,Y415,AL415)</f>
        <v>3</v>
      </c>
      <c r="BN415" s="533">
        <f>SUM(M415,Z415,AM415)</f>
        <v>0</v>
      </c>
      <c r="BO415" s="533">
        <f t="shared" ref="BO415:BO416" si="2429">SUM(N415,AA415,AN415)</f>
        <v>0</v>
      </c>
      <c r="BP415" s="533">
        <f t="shared" ref="BP415:BP416" si="2430">SUM(O415,AB415,AO415)</f>
        <v>0</v>
      </c>
      <c r="BQ415" s="533">
        <f t="shared" ref="BQ415:BQ416" si="2431">SUM(P415,AC415,AP415)</f>
        <v>5</v>
      </c>
      <c r="BR415" s="533">
        <f t="shared" ref="BR415:BR416" si="2432">SUM(Q415,AD415,AQ415)</f>
        <v>2</v>
      </c>
      <c r="BS415" s="533">
        <f t="shared" ref="BS415:BS416" si="2433">SUM(R415,AE415,AR415)</f>
        <v>7</v>
      </c>
      <c r="BT415" s="533">
        <f>AT415</f>
        <v>0</v>
      </c>
      <c r="BU415" s="533">
        <f t="shared" ref="BU415:BU416" si="2434">AU415</f>
        <v>0</v>
      </c>
      <c r="BV415" s="533">
        <f t="shared" ref="BV415:BV416" si="2435">AV415</f>
        <v>0</v>
      </c>
      <c r="BW415" s="536">
        <f>SUM(BH415,BK415,BN415,BQ415,BT415)</f>
        <v>8</v>
      </c>
      <c r="BX415" s="536">
        <f t="shared" ref="BX415:BX416" si="2436">SUM(BI415,BL415,BO415,BR415,BU415)</f>
        <v>7</v>
      </c>
      <c r="BY415" s="536">
        <f t="shared" ref="BY415:BY416" si="2437">SUM(BJ415,BM415,BP415,BS415,BV415)</f>
        <v>15</v>
      </c>
      <c r="BZ415" t="s">
        <v>74</v>
      </c>
      <c r="CA415" s="544">
        <f>AZ415</f>
        <v>0</v>
      </c>
      <c r="CB415" s="544">
        <f t="shared" ref="CB415:CB416" si="2438">BA415</f>
        <v>0</v>
      </c>
      <c r="CC415" s="544">
        <f t="shared" ref="CC415:CC416" si="2439">BB415</f>
        <v>0</v>
      </c>
      <c r="CD415" s="544">
        <f>BC415</f>
        <v>0</v>
      </c>
      <c r="CE415" s="544">
        <f t="shared" ref="CE415:CE416" si="2440">BD415</f>
        <v>0</v>
      </c>
      <c r="CF415" s="544">
        <f t="shared" ref="CF415:CF416" si="2441">BE415</f>
        <v>0</v>
      </c>
    </row>
    <row r="416" spans="1:84">
      <c r="A416" s="149"/>
      <c r="B416" s="149"/>
      <c r="C416" s="151"/>
      <c r="D416" s="151"/>
      <c r="E416" s="288" t="s">
        <v>78</v>
      </c>
      <c r="F416" s="589"/>
      <c r="G416" s="159">
        <v>4</v>
      </c>
      <c r="H416" s="159">
        <v>2</v>
      </c>
      <c r="I416" s="275">
        <f>SUM(G416:H416)</f>
        <v>6</v>
      </c>
      <c r="J416" s="159">
        <v>1</v>
      </c>
      <c r="K416" s="159">
        <v>1</v>
      </c>
      <c r="L416" s="275">
        <f>SUM(J416:K416)</f>
        <v>2</v>
      </c>
      <c r="M416" s="159">
        <v>0</v>
      </c>
      <c r="N416" s="159">
        <v>1</v>
      </c>
      <c r="O416" s="275">
        <f>SUM(M416:N416)</f>
        <v>1</v>
      </c>
      <c r="P416" s="159">
        <v>4</v>
      </c>
      <c r="Q416" s="159">
        <v>1</v>
      </c>
      <c r="R416" s="275">
        <f>SUM(P416:Q416)</f>
        <v>5</v>
      </c>
      <c r="S416" s="500"/>
      <c r="T416" s="275">
        <v>1</v>
      </c>
      <c r="U416" s="275">
        <v>1</v>
      </c>
      <c r="V416" s="275">
        <f>SUM(T416:U416)</f>
        <v>2</v>
      </c>
      <c r="W416" s="275">
        <v>0</v>
      </c>
      <c r="X416" s="275">
        <v>0</v>
      </c>
      <c r="Y416" s="275">
        <f>SUM(W416:X416)</f>
        <v>0</v>
      </c>
      <c r="Z416" s="275">
        <v>0</v>
      </c>
      <c r="AA416" s="275">
        <v>0</v>
      </c>
      <c r="AB416" s="275">
        <f>SUM(Z416:AA416)</f>
        <v>0</v>
      </c>
      <c r="AC416" s="275">
        <v>1</v>
      </c>
      <c r="AD416" s="275">
        <v>1</v>
      </c>
      <c r="AE416" s="275">
        <f>SUM(AC416:AD416)</f>
        <v>2</v>
      </c>
      <c r="AF416" s="500"/>
      <c r="AG416" s="275">
        <v>0</v>
      </c>
      <c r="AH416" s="275">
        <v>0</v>
      </c>
      <c r="AI416" s="275">
        <f>SUM(AG416:AH416)</f>
        <v>0</v>
      </c>
      <c r="AJ416" s="275"/>
      <c r="AK416" s="275"/>
      <c r="AL416" s="275">
        <f>SUM(AJ416:AK416)</f>
        <v>0</v>
      </c>
      <c r="AM416" s="275"/>
      <c r="AN416" s="275"/>
      <c r="AO416" s="275">
        <f>SUM(AM416:AN416)</f>
        <v>0</v>
      </c>
      <c r="AP416" s="275"/>
      <c r="AQ416" s="275"/>
      <c r="AR416" s="275">
        <f>SUM(AP416:AQ416)</f>
        <v>0</v>
      </c>
      <c r="AS416" s="500"/>
      <c r="AT416" s="275"/>
      <c r="AU416" s="275"/>
      <c r="AV416" s="277">
        <f>SUM(AT416:AU416)</f>
        <v>0</v>
      </c>
      <c r="AW416" s="567">
        <f t="shared" si="2421"/>
        <v>11</v>
      </c>
      <c r="AX416" s="567">
        <f t="shared" si="2422"/>
        <v>7</v>
      </c>
      <c r="AY416" s="567">
        <f t="shared" si="2423"/>
        <v>18</v>
      </c>
      <c r="AZ416" s="159"/>
      <c r="BA416" s="159"/>
      <c r="BB416" s="275">
        <f>SUM(AZ416:BA416)</f>
        <v>0</v>
      </c>
      <c r="BC416" s="275"/>
      <c r="BD416" s="275"/>
      <c r="BE416" s="275">
        <f>SUM(BC416:BD416)</f>
        <v>0</v>
      </c>
      <c r="BF416" s="521"/>
      <c r="BG416" s="605">
        <f>SUM(F416,S416,AF416,AS416)</f>
        <v>0</v>
      </c>
      <c r="BH416" s="533">
        <f>SUM(G416,T416,AG416)</f>
        <v>5</v>
      </c>
      <c r="BI416" s="533">
        <f t="shared" si="2424"/>
        <v>3</v>
      </c>
      <c r="BJ416" s="533">
        <f t="shared" si="2425"/>
        <v>8</v>
      </c>
      <c r="BK416" s="533">
        <f t="shared" si="2426"/>
        <v>1</v>
      </c>
      <c r="BL416" s="533">
        <f t="shared" si="2427"/>
        <v>1</v>
      </c>
      <c r="BM416" s="533">
        <f t="shared" si="2428"/>
        <v>2</v>
      </c>
      <c r="BN416" s="533">
        <f>SUM(M416,Z416,AM416)</f>
        <v>0</v>
      </c>
      <c r="BO416" s="533">
        <f t="shared" si="2429"/>
        <v>1</v>
      </c>
      <c r="BP416" s="533">
        <f t="shared" si="2430"/>
        <v>1</v>
      </c>
      <c r="BQ416" s="533">
        <f t="shared" si="2431"/>
        <v>5</v>
      </c>
      <c r="BR416" s="533">
        <f t="shared" si="2432"/>
        <v>2</v>
      </c>
      <c r="BS416" s="533">
        <f t="shared" si="2433"/>
        <v>7</v>
      </c>
      <c r="BT416" s="533">
        <f>AT416</f>
        <v>0</v>
      </c>
      <c r="BU416" s="533">
        <f t="shared" si="2434"/>
        <v>0</v>
      </c>
      <c r="BV416" s="533">
        <f t="shared" si="2435"/>
        <v>0</v>
      </c>
      <c r="BW416" s="536">
        <f>SUM(BH416,BK416,BN416,BQ416,BT416)</f>
        <v>11</v>
      </c>
      <c r="BX416" s="536">
        <f t="shared" si="2436"/>
        <v>7</v>
      </c>
      <c r="BY416" s="536">
        <f t="shared" si="2437"/>
        <v>18</v>
      </c>
      <c r="BZ416" t="s">
        <v>74</v>
      </c>
      <c r="CA416" s="544">
        <f>AZ416</f>
        <v>0</v>
      </c>
      <c r="CB416" s="544">
        <f t="shared" si="2438"/>
        <v>0</v>
      </c>
      <c r="CC416" s="544">
        <f t="shared" si="2439"/>
        <v>0</v>
      </c>
      <c r="CD416" s="544">
        <f>BC416</f>
        <v>0</v>
      </c>
      <c r="CE416" s="544">
        <f t="shared" si="2440"/>
        <v>0</v>
      </c>
      <c r="CF416" s="544">
        <f t="shared" si="2441"/>
        <v>0</v>
      </c>
    </row>
    <row r="417" spans="1:84">
      <c r="A417" s="149"/>
      <c r="B417" s="149"/>
      <c r="C417" s="151"/>
      <c r="D417" s="151"/>
      <c r="E417" s="288"/>
      <c r="F417" s="589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500"/>
      <c r="T417" s="275"/>
      <c r="U417" s="275"/>
      <c r="V417" s="275"/>
      <c r="W417" s="275"/>
      <c r="X417" s="275"/>
      <c r="Y417" s="275"/>
      <c r="Z417" s="275"/>
      <c r="AA417" s="275"/>
      <c r="AB417" s="275"/>
      <c r="AC417" s="275"/>
      <c r="AD417" s="275"/>
      <c r="AE417" s="275"/>
      <c r="AF417" s="500"/>
      <c r="AG417" s="275"/>
      <c r="AH417" s="275"/>
      <c r="AI417" s="275"/>
      <c r="AJ417" s="275"/>
      <c r="AK417" s="275"/>
      <c r="AL417" s="275"/>
      <c r="AM417" s="275"/>
      <c r="AN417" s="275"/>
      <c r="AO417" s="275"/>
      <c r="AP417" s="275"/>
      <c r="AQ417" s="275"/>
      <c r="AR417" s="275"/>
      <c r="AS417" s="500"/>
      <c r="AT417" s="275"/>
      <c r="AU417" s="275"/>
      <c r="AV417" s="275"/>
      <c r="AW417" s="567"/>
      <c r="AX417" s="567"/>
      <c r="AY417" s="567"/>
      <c r="AZ417" s="159"/>
      <c r="BA417" s="159"/>
      <c r="BB417" s="159"/>
      <c r="BC417" s="275"/>
      <c r="BD417" s="275"/>
      <c r="BE417" s="275"/>
      <c r="BF417" s="521"/>
    </row>
    <row r="418" spans="1:84">
      <c r="A418" s="149" t="s">
        <v>75</v>
      </c>
      <c r="B418" s="149" t="s">
        <v>120</v>
      </c>
      <c r="C418" s="151"/>
      <c r="D418" s="151"/>
      <c r="E418" s="375" t="s">
        <v>116</v>
      </c>
      <c r="F418" s="589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500"/>
      <c r="T418" s="275"/>
      <c r="U418" s="275"/>
      <c r="V418" s="275"/>
      <c r="W418" s="275"/>
      <c r="X418" s="275"/>
      <c r="Y418" s="275"/>
      <c r="Z418" s="275"/>
      <c r="AA418" s="275"/>
      <c r="AB418" s="275"/>
      <c r="AC418" s="275"/>
      <c r="AD418" s="275"/>
      <c r="AE418" s="275"/>
      <c r="AF418" s="500"/>
      <c r="AG418" s="275"/>
      <c r="AH418" s="275"/>
      <c r="AI418" s="275"/>
      <c r="AJ418" s="275"/>
      <c r="AK418" s="275"/>
      <c r="AL418" s="275"/>
      <c r="AM418" s="275"/>
      <c r="AN418" s="275"/>
      <c r="AO418" s="275"/>
      <c r="AP418" s="275"/>
      <c r="AQ418" s="275"/>
      <c r="AR418" s="275"/>
      <c r="AS418" s="500"/>
      <c r="AT418" s="275"/>
      <c r="AU418" s="275"/>
      <c r="AV418" s="275"/>
      <c r="AW418" s="567"/>
      <c r="AX418" s="567"/>
      <c r="AY418" s="567"/>
      <c r="AZ418" s="159"/>
      <c r="BA418" s="159"/>
      <c r="BB418" s="159"/>
      <c r="BC418" s="275"/>
      <c r="BD418" s="275"/>
      <c r="BE418" s="275"/>
      <c r="BF418" s="521"/>
    </row>
    <row r="419" spans="1:84">
      <c r="A419" s="149"/>
      <c r="B419" s="151" t="s">
        <v>779</v>
      </c>
      <c r="C419" s="151"/>
      <c r="D419" s="151"/>
      <c r="E419" s="288" t="s">
        <v>77</v>
      </c>
      <c r="F419" s="589"/>
      <c r="G419" s="159">
        <v>2</v>
      </c>
      <c r="H419" s="159">
        <v>4</v>
      </c>
      <c r="I419" s="275">
        <f>SUM(G419:H419)</f>
        <v>6</v>
      </c>
      <c r="J419" s="159">
        <v>2</v>
      </c>
      <c r="K419" s="159">
        <v>1</v>
      </c>
      <c r="L419" s="275">
        <f>SUM(J419:K419)</f>
        <v>3</v>
      </c>
      <c r="M419" s="159">
        <v>1</v>
      </c>
      <c r="N419" s="159">
        <v>0</v>
      </c>
      <c r="O419" s="275">
        <f>SUM(M419:N419)</f>
        <v>1</v>
      </c>
      <c r="P419" s="159">
        <v>5</v>
      </c>
      <c r="Q419" s="159">
        <v>1</v>
      </c>
      <c r="R419" s="275">
        <f>SUM(P419:Q419)</f>
        <v>6</v>
      </c>
      <c r="S419" s="500">
        <v>2</v>
      </c>
      <c r="T419" s="275">
        <v>0</v>
      </c>
      <c r="U419" s="275">
        <v>1</v>
      </c>
      <c r="V419" s="275">
        <f>SUM(T419:U419)</f>
        <v>1</v>
      </c>
      <c r="W419" s="275"/>
      <c r="X419" s="275"/>
      <c r="Y419" s="275">
        <f>SUM(W419:X419)</f>
        <v>0</v>
      </c>
      <c r="Z419" s="275"/>
      <c r="AA419" s="275"/>
      <c r="AB419" s="275">
        <f>SUM(Z419:AA419)</f>
        <v>0</v>
      </c>
      <c r="AC419" s="275"/>
      <c r="AD419" s="275">
        <v>0</v>
      </c>
      <c r="AE419" s="275">
        <f>SUM(AC419:AD419)</f>
        <v>0</v>
      </c>
      <c r="AF419" s="500"/>
      <c r="AG419" s="275"/>
      <c r="AH419" s="275"/>
      <c r="AI419" s="275">
        <f>SUM(AG419:AH419)</f>
        <v>0</v>
      </c>
      <c r="AJ419" s="275"/>
      <c r="AK419" s="275"/>
      <c r="AL419" s="275">
        <f>SUM(AJ419:AK419)</f>
        <v>0</v>
      </c>
      <c r="AM419" s="275"/>
      <c r="AN419" s="275"/>
      <c r="AO419" s="275">
        <f>SUM(AM419:AN419)</f>
        <v>0</v>
      </c>
      <c r="AP419" s="275">
        <v>1</v>
      </c>
      <c r="AQ419" s="275">
        <v>1</v>
      </c>
      <c r="AR419" s="275">
        <f>SUM(AP419:AQ419)</f>
        <v>2</v>
      </c>
      <c r="AS419" s="500">
        <v>2</v>
      </c>
      <c r="AT419" s="275">
        <v>2</v>
      </c>
      <c r="AU419" s="275">
        <v>0</v>
      </c>
      <c r="AV419" s="277">
        <f>SUM(AT419:AU419)</f>
        <v>2</v>
      </c>
      <c r="AW419" s="567">
        <f t="shared" ref="AW419:AW420" si="2442">SUM(G419,J419,M419,P419,T419,W419,Z419,AC419,AG419,AJ419,AM419,AP419,AT419)</f>
        <v>13</v>
      </c>
      <c r="AX419" s="567">
        <f t="shared" ref="AX419:AX420" si="2443">SUM(H419,K419,N419,Q419,U419,X419,AA419,AD419,AH419,AK419,AN419,AQ419,AU419)</f>
        <v>8</v>
      </c>
      <c r="AY419" s="567">
        <f t="shared" ref="AY419:AY420" si="2444">SUM(I419,L419,O419,R419,V419,Y419,AB419,AE419,AI419,AL419,AO419,AR419,AV419)</f>
        <v>21</v>
      </c>
      <c r="AZ419" s="159">
        <v>0</v>
      </c>
      <c r="BA419" s="159">
        <v>0</v>
      </c>
      <c r="BB419" s="275">
        <f>SUM(AZ419:BA419)</f>
        <v>0</v>
      </c>
      <c r="BC419" s="275"/>
      <c r="BD419" s="275"/>
      <c r="BE419" s="275">
        <f>SUM(BC419:BD419)</f>
        <v>0</v>
      </c>
      <c r="BF419" s="521"/>
      <c r="BG419" s="605">
        <f>SUM(F419,S419,AF419,AS419)</f>
        <v>4</v>
      </c>
      <c r="BH419" s="533">
        <f>SUM(G419,T419,AG419)</f>
        <v>2</v>
      </c>
      <c r="BI419" s="533">
        <f t="shared" ref="BI419:BI420" si="2445">SUM(H419,U419,AH419)</f>
        <v>5</v>
      </c>
      <c r="BJ419" s="533">
        <f t="shared" ref="BJ419:BJ420" si="2446">SUM(I419,V419,AI419)</f>
        <v>7</v>
      </c>
      <c r="BK419" s="533">
        <f t="shared" ref="BK419:BK420" si="2447">SUM(J419,W419,AJ419)</f>
        <v>2</v>
      </c>
      <c r="BL419" s="533">
        <f t="shared" ref="BL419:BL420" si="2448">SUM(K419,X419,AK419)</f>
        <v>1</v>
      </c>
      <c r="BM419" s="533">
        <f t="shared" ref="BM419:BM420" si="2449">SUM(L419,Y419,AL419)</f>
        <v>3</v>
      </c>
      <c r="BN419" s="533">
        <f>SUM(M419,Z419,AM419)</f>
        <v>1</v>
      </c>
      <c r="BO419" s="533">
        <f t="shared" ref="BO419:BO420" si="2450">SUM(N419,AA419,AN419)</f>
        <v>0</v>
      </c>
      <c r="BP419" s="533">
        <f t="shared" ref="BP419:BP420" si="2451">SUM(O419,AB419,AO419)</f>
        <v>1</v>
      </c>
      <c r="BQ419" s="533">
        <f t="shared" ref="BQ419:BQ420" si="2452">SUM(P419,AC419,AP419)</f>
        <v>6</v>
      </c>
      <c r="BR419" s="533">
        <f t="shared" ref="BR419:BR420" si="2453">SUM(Q419,AD419,AQ419)</f>
        <v>2</v>
      </c>
      <c r="BS419" s="533">
        <f t="shared" ref="BS419:BS420" si="2454">SUM(R419,AE419,AR419)</f>
        <v>8</v>
      </c>
      <c r="BT419" s="533">
        <f>AT419</f>
        <v>2</v>
      </c>
      <c r="BU419" s="533">
        <f t="shared" ref="BU419:BU420" si="2455">AU419</f>
        <v>0</v>
      </c>
      <c r="BV419" s="533">
        <f t="shared" ref="BV419:BV420" si="2456">AV419</f>
        <v>2</v>
      </c>
      <c r="BW419" s="536">
        <f>SUM(BH419,BK419,BN419,BQ419,BT419)</f>
        <v>13</v>
      </c>
      <c r="BX419" s="536">
        <f t="shared" ref="BX419:BX420" si="2457">SUM(BI419,BL419,BO419,BR419,BU419)</f>
        <v>8</v>
      </c>
      <c r="BY419" s="536">
        <f t="shared" ref="BY419:BY420" si="2458">SUM(BJ419,BM419,BP419,BS419,BV419)</f>
        <v>21</v>
      </c>
      <c r="BZ419" t="s">
        <v>74</v>
      </c>
      <c r="CA419" s="544">
        <f>AZ419</f>
        <v>0</v>
      </c>
      <c r="CB419" s="544">
        <f t="shared" ref="CB419:CB420" si="2459">BA419</f>
        <v>0</v>
      </c>
      <c r="CC419" s="544">
        <f t="shared" ref="CC419:CC420" si="2460">BB419</f>
        <v>0</v>
      </c>
      <c r="CD419" s="544">
        <f>BC419</f>
        <v>0</v>
      </c>
      <c r="CE419" s="544">
        <f t="shared" ref="CE419:CE420" si="2461">BD419</f>
        <v>0</v>
      </c>
      <c r="CF419" s="544">
        <f t="shared" ref="CF419:CF420" si="2462">BE419</f>
        <v>0</v>
      </c>
    </row>
    <row r="420" spans="1:84">
      <c r="A420" s="149"/>
      <c r="B420" s="149"/>
      <c r="C420" s="151"/>
      <c r="D420" s="151"/>
      <c r="E420" s="288" t="s">
        <v>78</v>
      </c>
      <c r="F420" s="589"/>
      <c r="G420" s="159">
        <v>2</v>
      </c>
      <c r="H420" s="159">
        <v>5</v>
      </c>
      <c r="I420" s="275">
        <f>SUM(G420:H420)</f>
        <v>7</v>
      </c>
      <c r="J420" s="159">
        <v>1</v>
      </c>
      <c r="K420" s="159">
        <v>0</v>
      </c>
      <c r="L420" s="275">
        <f>SUM(J420:K420)</f>
        <v>1</v>
      </c>
      <c r="M420" s="159">
        <v>1</v>
      </c>
      <c r="N420" s="159">
        <v>0</v>
      </c>
      <c r="O420" s="275">
        <f>SUM(M420:N420)</f>
        <v>1</v>
      </c>
      <c r="P420" s="159">
        <v>6</v>
      </c>
      <c r="Q420" s="159">
        <v>3</v>
      </c>
      <c r="R420" s="275">
        <f>SUM(P420:Q420)</f>
        <v>9</v>
      </c>
      <c r="S420" s="500">
        <v>2</v>
      </c>
      <c r="T420" s="275">
        <v>0</v>
      </c>
      <c r="U420" s="275">
        <v>1</v>
      </c>
      <c r="V420" s="275">
        <f>SUM(T420:U420)</f>
        <v>1</v>
      </c>
      <c r="W420" s="275"/>
      <c r="X420" s="275"/>
      <c r="Y420" s="275">
        <f>SUM(W420:X420)</f>
        <v>0</v>
      </c>
      <c r="Z420" s="275"/>
      <c r="AA420" s="275"/>
      <c r="AB420" s="275">
        <f>SUM(Z420:AA420)</f>
        <v>0</v>
      </c>
      <c r="AC420" s="275"/>
      <c r="AD420" s="275">
        <v>1</v>
      </c>
      <c r="AE420" s="275">
        <f>SUM(AC420:AD420)</f>
        <v>1</v>
      </c>
      <c r="AF420" s="500"/>
      <c r="AG420" s="275"/>
      <c r="AH420" s="275"/>
      <c r="AI420" s="275">
        <f>SUM(AG420:AH420)</f>
        <v>0</v>
      </c>
      <c r="AJ420" s="275"/>
      <c r="AK420" s="275"/>
      <c r="AL420" s="275">
        <f>SUM(AJ420:AK420)</f>
        <v>0</v>
      </c>
      <c r="AM420" s="275"/>
      <c r="AN420" s="275"/>
      <c r="AO420" s="275">
        <f>SUM(AM420:AN420)</f>
        <v>0</v>
      </c>
      <c r="AP420" s="275">
        <v>0</v>
      </c>
      <c r="AQ420" s="275">
        <v>0</v>
      </c>
      <c r="AR420" s="275">
        <f>SUM(AP420:AQ420)</f>
        <v>0</v>
      </c>
      <c r="AS420" s="500">
        <v>2</v>
      </c>
      <c r="AT420" s="275">
        <v>1</v>
      </c>
      <c r="AU420" s="275">
        <v>0</v>
      </c>
      <c r="AV420" s="277">
        <f>SUM(AT420:AU420)</f>
        <v>1</v>
      </c>
      <c r="AW420" s="567">
        <f t="shared" si="2442"/>
        <v>11</v>
      </c>
      <c r="AX420" s="567">
        <f t="shared" si="2443"/>
        <v>10</v>
      </c>
      <c r="AY420" s="567">
        <f t="shared" si="2444"/>
        <v>21</v>
      </c>
      <c r="AZ420" s="159">
        <v>4</v>
      </c>
      <c r="BA420" s="159">
        <v>0</v>
      </c>
      <c r="BB420" s="275">
        <f>SUM(AZ420:BA420)</f>
        <v>4</v>
      </c>
      <c r="BC420" s="275"/>
      <c r="BD420" s="275"/>
      <c r="BE420" s="275">
        <f>SUM(BC420:BD420)</f>
        <v>0</v>
      </c>
      <c r="BF420" s="521"/>
      <c r="BG420" s="605">
        <f>SUM(F420,S420,AF420,AS420)</f>
        <v>4</v>
      </c>
      <c r="BH420" s="533">
        <f>SUM(G420,T420,AG420)</f>
        <v>2</v>
      </c>
      <c r="BI420" s="533">
        <f t="shared" si="2445"/>
        <v>6</v>
      </c>
      <c r="BJ420" s="533">
        <f t="shared" si="2446"/>
        <v>8</v>
      </c>
      <c r="BK420" s="533">
        <f t="shared" si="2447"/>
        <v>1</v>
      </c>
      <c r="BL420" s="533">
        <f t="shared" si="2448"/>
        <v>0</v>
      </c>
      <c r="BM420" s="533">
        <f t="shared" si="2449"/>
        <v>1</v>
      </c>
      <c r="BN420" s="533">
        <f>SUM(M420,Z420,AM420)</f>
        <v>1</v>
      </c>
      <c r="BO420" s="533">
        <f t="shared" si="2450"/>
        <v>0</v>
      </c>
      <c r="BP420" s="533">
        <f t="shared" si="2451"/>
        <v>1</v>
      </c>
      <c r="BQ420" s="533">
        <f t="shared" si="2452"/>
        <v>6</v>
      </c>
      <c r="BR420" s="533">
        <f t="shared" si="2453"/>
        <v>4</v>
      </c>
      <c r="BS420" s="533">
        <f t="shared" si="2454"/>
        <v>10</v>
      </c>
      <c r="BT420" s="533">
        <f>AT420</f>
        <v>1</v>
      </c>
      <c r="BU420" s="533">
        <f t="shared" si="2455"/>
        <v>0</v>
      </c>
      <c r="BV420" s="533">
        <f t="shared" si="2456"/>
        <v>1</v>
      </c>
      <c r="BW420" s="536">
        <f>SUM(BH420,BK420,BN420,BQ420,BT420)</f>
        <v>11</v>
      </c>
      <c r="BX420" s="536">
        <f t="shared" si="2457"/>
        <v>10</v>
      </c>
      <c r="BY420" s="536">
        <f t="shared" si="2458"/>
        <v>21</v>
      </c>
      <c r="BZ420" t="s">
        <v>74</v>
      </c>
      <c r="CA420" s="544">
        <f>AZ420</f>
        <v>4</v>
      </c>
      <c r="CB420" s="544">
        <f t="shared" si="2459"/>
        <v>0</v>
      </c>
      <c r="CC420" s="544">
        <f t="shared" si="2460"/>
        <v>4</v>
      </c>
      <c r="CD420" s="544">
        <f>BC420</f>
        <v>0</v>
      </c>
      <c r="CE420" s="544">
        <f t="shared" si="2461"/>
        <v>0</v>
      </c>
      <c r="CF420" s="544">
        <f t="shared" si="2462"/>
        <v>0</v>
      </c>
    </row>
    <row r="421" spans="1:84">
      <c r="A421" s="149"/>
      <c r="B421" s="149"/>
      <c r="C421" s="151"/>
      <c r="D421" s="151"/>
      <c r="E421" s="288"/>
      <c r="F421" s="589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500"/>
      <c r="T421" s="275"/>
      <c r="U421" s="275"/>
      <c r="V421" s="275"/>
      <c r="W421" s="275"/>
      <c r="X421" s="275"/>
      <c r="Y421" s="275"/>
      <c r="Z421" s="275"/>
      <c r="AA421" s="275"/>
      <c r="AB421" s="275"/>
      <c r="AC421" s="275"/>
      <c r="AD421" s="275"/>
      <c r="AE421" s="275"/>
      <c r="AF421" s="500"/>
      <c r="AG421" s="275"/>
      <c r="AH421" s="275"/>
      <c r="AI421" s="275"/>
      <c r="AJ421" s="275"/>
      <c r="AK421" s="275"/>
      <c r="AL421" s="275"/>
      <c r="AM421" s="275"/>
      <c r="AN421" s="275"/>
      <c r="AO421" s="275"/>
      <c r="AP421" s="275"/>
      <c r="AQ421" s="275"/>
      <c r="AR421" s="275"/>
      <c r="AS421" s="500"/>
      <c r="AT421" s="275"/>
      <c r="AU421" s="275"/>
      <c r="AV421" s="275"/>
      <c r="AW421" s="567"/>
      <c r="AX421" s="567"/>
      <c r="AY421" s="567"/>
      <c r="AZ421" s="159"/>
      <c r="BA421" s="159"/>
      <c r="BB421" s="159"/>
      <c r="BC421" s="275"/>
      <c r="BD421" s="275"/>
      <c r="BE421" s="275"/>
      <c r="BF421" s="521"/>
    </row>
    <row r="422" spans="1:84">
      <c r="A422" s="149" t="s">
        <v>75</v>
      </c>
      <c r="B422" s="149" t="s">
        <v>121</v>
      </c>
      <c r="C422" s="151"/>
      <c r="D422" s="151"/>
      <c r="E422" s="375" t="s">
        <v>116</v>
      </c>
      <c r="F422" s="589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500"/>
      <c r="T422" s="275"/>
      <c r="U422" s="275"/>
      <c r="V422" s="275"/>
      <c r="W422" s="275"/>
      <c r="X422" s="275"/>
      <c r="Y422" s="275"/>
      <c r="Z422" s="275"/>
      <c r="AA422" s="275"/>
      <c r="AB422" s="275"/>
      <c r="AC422" s="275"/>
      <c r="AD422" s="275"/>
      <c r="AE422" s="275"/>
      <c r="AF422" s="500"/>
      <c r="AG422" s="275"/>
      <c r="AH422" s="275"/>
      <c r="AI422" s="275"/>
      <c r="AJ422" s="275"/>
      <c r="AK422" s="275"/>
      <c r="AL422" s="275"/>
      <c r="AM422" s="275"/>
      <c r="AN422" s="275"/>
      <c r="AO422" s="275"/>
      <c r="AP422" s="275"/>
      <c r="AQ422" s="275"/>
      <c r="AR422" s="275"/>
      <c r="AS422" s="500"/>
      <c r="AT422" s="275"/>
      <c r="AU422" s="275"/>
      <c r="AV422" s="275"/>
      <c r="AW422" s="567"/>
      <c r="AX422" s="567"/>
      <c r="AY422" s="567"/>
      <c r="AZ422" s="159"/>
      <c r="BA422" s="159"/>
      <c r="BB422" s="159"/>
      <c r="BC422" s="275"/>
      <c r="BD422" s="275"/>
      <c r="BE422" s="275"/>
      <c r="BF422" s="521"/>
    </row>
    <row r="423" spans="1:84">
      <c r="A423" s="149"/>
      <c r="B423" s="151" t="s">
        <v>779</v>
      </c>
      <c r="C423" s="151"/>
      <c r="D423" s="151"/>
      <c r="E423" s="288" t="s">
        <v>77</v>
      </c>
      <c r="F423" s="592"/>
      <c r="G423" s="159">
        <v>5</v>
      </c>
      <c r="H423" s="159">
        <v>1</v>
      </c>
      <c r="I423" s="275">
        <f>SUM(G423:H423)</f>
        <v>6</v>
      </c>
      <c r="J423" s="159">
        <v>1</v>
      </c>
      <c r="K423" s="159">
        <v>1</v>
      </c>
      <c r="L423" s="275">
        <f>SUM(J423:K423)</f>
        <v>2</v>
      </c>
      <c r="M423" s="159">
        <v>1</v>
      </c>
      <c r="N423" s="159">
        <v>0</v>
      </c>
      <c r="O423" s="275">
        <f>SUM(M423:N423)</f>
        <v>1</v>
      </c>
      <c r="P423" s="159">
        <v>5</v>
      </c>
      <c r="Q423" s="159">
        <v>2</v>
      </c>
      <c r="R423" s="275">
        <f>SUM(P423:Q423)</f>
        <v>7</v>
      </c>
      <c r="S423" s="500"/>
      <c r="T423" s="275"/>
      <c r="U423" s="275"/>
      <c r="V423" s="275">
        <f>SUM(T423:U423)</f>
        <v>0</v>
      </c>
      <c r="W423" s="275"/>
      <c r="X423" s="275"/>
      <c r="Y423" s="275">
        <f>SUM(W423:X423)</f>
        <v>0</v>
      </c>
      <c r="Z423" s="275"/>
      <c r="AA423" s="275"/>
      <c r="AB423" s="275">
        <f>SUM(Z423:AA423)</f>
        <v>0</v>
      </c>
      <c r="AC423" s="275">
        <v>0</v>
      </c>
      <c r="AD423" s="275">
        <v>0</v>
      </c>
      <c r="AE423" s="275">
        <f>SUM(AC423:AD423)</f>
        <v>0</v>
      </c>
      <c r="AF423" s="500"/>
      <c r="AG423" s="275"/>
      <c r="AH423" s="275"/>
      <c r="AI423" s="275">
        <f>SUM(AG423:AH423)</f>
        <v>0</v>
      </c>
      <c r="AJ423" s="275"/>
      <c r="AK423" s="275"/>
      <c r="AL423" s="275">
        <f>SUM(AJ423:AK423)</f>
        <v>0</v>
      </c>
      <c r="AM423" s="275"/>
      <c r="AN423" s="275"/>
      <c r="AO423" s="275">
        <f>SUM(AM423:AN423)</f>
        <v>0</v>
      </c>
      <c r="AP423" s="275">
        <v>2</v>
      </c>
      <c r="AQ423" s="275">
        <v>1</v>
      </c>
      <c r="AR423" s="275">
        <f>SUM(AP423:AQ423)</f>
        <v>3</v>
      </c>
      <c r="AS423" s="500"/>
      <c r="AT423" s="275">
        <v>2</v>
      </c>
      <c r="AU423" s="275">
        <v>0</v>
      </c>
      <c r="AV423" s="277">
        <f>SUM(AT423:AU423)</f>
        <v>2</v>
      </c>
      <c r="AW423" s="567">
        <f t="shared" ref="AW423:AW424" si="2463">SUM(G423,J423,M423,P423,T423,W423,Z423,AC423,AG423,AJ423,AM423,AP423,AT423)</f>
        <v>16</v>
      </c>
      <c r="AX423" s="567">
        <f t="shared" ref="AX423:AX424" si="2464">SUM(H423,K423,N423,Q423,U423,X423,AA423,AD423,AH423,AK423,AN423,AQ423,AU423)</f>
        <v>5</v>
      </c>
      <c r="AY423" s="567">
        <f t="shared" ref="AY423:AY424" si="2465">SUM(I423,L423,O423,R423,V423,Y423,AB423,AE423,AI423,AL423,AO423,AR423,AV423)</f>
        <v>21</v>
      </c>
      <c r="AZ423" s="159"/>
      <c r="BA423" s="159"/>
      <c r="BB423" s="275">
        <f>SUM(AZ423:BA423)</f>
        <v>0</v>
      </c>
      <c r="BC423" s="275"/>
      <c r="BD423" s="275"/>
      <c r="BE423" s="275">
        <f>SUM(BC423:BD423)</f>
        <v>0</v>
      </c>
      <c r="BF423" s="521"/>
      <c r="BG423" s="605">
        <f>SUM(F423,S423,AF423,AS423)</f>
        <v>0</v>
      </c>
      <c r="BH423" s="533">
        <f>SUM(G423,T423,AG423)</f>
        <v>5</v>
      </c>
      <c r="BI423" s="533">
        <f t="shared" ref="BI423:BI424" si="2466">SUM(H423,U423,AH423)</f>
        <v>1</v>
      </c>
      <c r="BJ423" s="533">
        <f t="shared" ref="BJ423:BJ424" si="2467">SUM(I423,V423,AI423)</f>
        <v>6</v>
      </c>
      <c r="BK423" s="533">
        <f t="shared" ref="BK423:BK424" si="2468">SUM(J423,W423,AJ423)</f>
        <v>1</v>
      </c>
      <c r="BL423" s="533">
        <f t="shared" ref="BL423:BL424" si="2469">SUM(K423,X423,AK423)</f>
        <v>1</v>
      </c>
      <c r="BM423" s="533">
        <f t="shared" ref="BM423:BM424" si="2470">SUM(L423,Y423,AL423)</f>
        <v>2</v>
      </c>
      <c r="BN423" s="533">
        <f>SUM(M423,Z423,AM423)</f>
        <v>1</v>
      </c>
      <c r="BO423" s="533">
        <f t="shared" ref="BO423:BO424" si="2471">SUM(N423,AA423,AN423)</f>
        <v>0</v>
      </c>
      <c r="BP423" s="533">
        <f t="shared" ref="BP423:BP424" si="2472">SUM(O423,AB423,AO423)</f>
        <v>1</v>
      </c>
      <c r="BQ423" s="533">
        <f t="shared" ref="BQ423:BQ424" si="2473">SUM(P423,AC423,AP423)</f>
        <v>7</v>
      </c>
      <c r="BR423" s="533">
        <f t="shared" ref="BR423:BR424" si="2474">SUM(Q423,AD423,AQ423)</f>
        <v>3</v>
      </c>
      <c r="BS423" s="533">
        <f t="shared" ref="BS423:BS424" si="2475">SUM(R423,AE423,AR423)</f>
        <v>10</v>
      </c>
      <c r="BT423" s="533">
        <f>AT423</f>
        <v>2</v>
      </c>
      <c r="BU423" s="533">
        <f t="shared" ref="BU423:BU424" si="2476">AU423</f>
        <v>0</v>
      </c>
      <c r="BV423" s="533">
        <f t="shared" ref="BV423:BV424" si="2477">AV423</f>
        <v>2</v>
      </c>
      <c r="BW423" s="536">
        <f>SUM(BH423,BK423,BN423,BQ423,BT423)</f>
        <v>16</v>
      </c>
      <c r="BX423" s="536">
        <f t="shared" ref="BX423:BX424" si="2478">SUM(BI423,BL423,BO423,BR423,BU423)</f>
        <v>5</v>
      </c>
      <c r="BY423" s="536">
        <f t="shared" ref="BY423:BY424" si="2479">SUM(BJ423,BM423,BP423,BS423,BV423)</f>
        <v>21</v>
      </c>
      <c r="BZ423" t="s">
        <v>74</v>
      </c>
      <c r="CA423" s="544">
        <f>AZ423</f>
        <v>0</v>
      </c>
      <c r="CB423" s="544">
        <f t="shared" ref="CB423:CB424" si="2480">BA423</f>
        <v>0</v>
      </c>
      <c r="CC423" s="544">
        <f t="shared" ref="CC423:CC424" si="2481">BB423</f>
        <v>0</v>
      </c>
      <c r="CD423" s="544">
        <f>BC423</f>
        <v>0</v>
      </c>
      <c r="CE423" s="544">
        <f t="shared" ref="CE423:CE424" si="2482">BD423</f>
        <v>0</v>
      </c>
      <c r="CF423" s="544">
        <f t="shared" ref="CF423:CF424" si="2483">BE423</f>
        <v>0</v>
      </c>
    </row>
    <row r="424" spans="1:84">
      <c r="A424" s="149"/>
      <c r="B424" s="149" t="s">
        <v>74</v>
      </c>
      <c r="C424" s="151"/>
      <c r="D424" s="151"/>
      <c r="E424" s="288" t="s">
        <v>78</v>
      </c>
      <c r="F424" s="592"/>
      <c r="G424" s="159">
        <v>2</v>
      </c>
      <c r="H424" s="159">
        <v>6</v>
      </c>
      <c r="I424" s="275">
        <f>SUM(G424:H424)</f>
        <v>8</v>
      </c>
      <c r="J424" s="159">
        <v>1</v>
      </c>
      <c r="K424" s="159">
        <v>0</v>
      </c>
      <c r="L424" s="275">
        <f>SUM(J424:K424)</f>
        <v>1</v>
      </c>
      <c r="M424" s="159">
        <v>1</v>
      </c>
      <c r="N424" s="159">
        <v>0</v>
      </c>
      <c r="O424" s="275">
        <f>SUM(M424:N424)</f>
        <v>1</v>
      </c>
      <c r="P424" s="159">
        <v>1</v>
      </c>
      <c r="Q424" s="159">
        <v>7</v>
      </c>
      <c r="R424" s="275">
        <f>SUM(P424:Q424)</f>
        <v>8</v>
      </c>
      <c r="S424" s="500"/>
      <c r="T424" s="275">
        <v>1</v>
      </c>
      <c r="U424" s="275">
        <v>0</v>
      </c>
      <c r="V424" s="275">
        <f>SUM(T424:U424)</f>
        <v>1</v>
      </c>
      <c r="W424" s="275"/>
      <c r="X424" s="275"/>
      <c r="Y424" s="275">
        <f>SUM(W424:X424)</f>
        <v>0</v>
      </c>
      <c r="Z424" s="275"/>
      <c r="AA424" s="275"/>
      <c r="AB424" s="275">
        <f>SUM(Z424:AA424)</f>
        <v>0</v>
      </c>
      <c r="AC424" s="275">
        <v>0</v>
      </c>
      <c r="AD424" s="275">
        <v>1</v>
      </c>
      <c r="AE424" s="275">
        <f>SUM(AC424:AD424)</f>
        <v>1</v>
      </c>
      <c r="AF424" s="500"/>
      <c r="AG424" s="275"/>
      <c r="AH424" s="275"/>
      <c r="AI424" s="275">
        <f>SUM(AG424:AH424)</f>
        <v>0</v>
      </c>
      <c r="AJ424" s="275"/>
      <c r="AK424" s="275"/>
      <c r="AL424" s="275">
        <v>0</v>
      </c>
      <c r="AM424" s="275"/>
      <c r="AN424" s="275"/>
      <c r="AO424" s="275">
        <f>SUM(AM424:AN424)</f>
        <v>0</v>
      </c>
      <c r="AP424" s="275">
        <v>0</v>
      </c>
      <c r="AQ424" s="275">
        <v>0</v>
      </c>
      <c r="AR424" s="275">
        <f>SUM(AP424:AQ424)</f>
        <v>0</v>
      </c>
      <c r="AS424" s="500"/>
      <c r="AT424" s="275">
        <v>2</v>
      </c>
      <c r="AU424" s="275">
        <v>0</v>
      </c>
      <c r="AV424" s="277">
        <f>SUM(AT424:AU424)</f>
        <v>2</v>
      </c>
      <c r="AW424" s="567">
        <f t="shared" si="2463"/>
        <v>8</v>
      </c>
      <c r="AX424" s="567">
        <f t="shared" si="2464"/>
        <v>14</v>
      </c>
      <c r="AY424" s="567">
        <f t="shared" si="2465"/>
        <v>22</v>
      </c>
      <c r="AZ424" s="159"/>
      <c r="BA424" s="159"/>
      <c r="BB424" s="275">
        <f>SUM(AZ424:BA424)</f>
        <v>0</v>
      </c>
      <c r="BC424" s="275"/>
      <c r="BD424" s="275"/>
      <c r="BE424" s="275">
        <f>SUM(BC424:BD424)</f>
        <v>0</v>
      </c>
      <c r="BF424" s="521"/>
      <c r="BG424" s="605">
        <f>SUM(F424,S424,AF424,AS424)</f>
        <v>0</v>
      </c>
      <c r="BH424" s="533">
        <f>SUM(G424,T424,AG424)</f>
        <v>3</v>
      </c>
      <c r="BI424" s="533">
        <f t="shared" si="2466"/>
        <v>6</v>
      </c>
      <c r="BJ424" s="533">
        <f t="shared" si="2467"/>
        <v>9</v>
      </c>
      <c r="BK424" s="533">
        <f t="shared" si="2468"/>
        <v>1</v>
      </c>
      <c r="BL424" s="533">
        <f t="shared" si="2469"/>
        <v>0</v>
      </c>
      <c r="BM424" s="533">
        <f t="shared" si="2470"/>
        <v>1</v>
      </c>
      <c r="BN424" s="533">
        <f>SUM(M424,Z424,AM424)</f>
        <v>1</v>
      </c>
      <c r="BO424" s="533">
        <f t="shared" si="2471"/>
        <v>0</v>
      </c>
      <c r="BP424" s="533">
        <f t="shared" si="2472"/>
        <v>1</v>
      </c>
      <c r="BQ424" s="533">
        <f t="shared" si="2473"/>
        <v>1</v>
      </c>
      <c r="BR424" s="533">
        <f t="shared" si="2474"/>
        <v>8</v>
      </c>
      <c r="BS424" s="533">
        <f t="shared" si="2475"/>
        <v>9</v>
      </c>
      <c r="BT424" s="533">
        <f>AT424</f>
        <v>2</v>
      </c>
      <c r="BU424" s="533">
        <f t="shared" si="2476"/>
        <v>0</v>
      </c>
      <c r="BV424" s="533">
        <f t="shared" si="2477"/>
        <v>2</v>
      </c>
      <c r="BW424" s="536">
        <f>SUM(BH424,BK424,BN424,BQ424,BT424)</f>
        <v>8</v>
      </c>
      <c r="BX424" s="536">
        <f t="shared" si="2478"/>
        <v>14</v>
      </c>
      <c r="BY424" s="536">
        <f t="shared" si="2479"/>
        <v>22</v>
      </c>
      <c r="BZ424" t="s">
        <v>74</v>
      </c>
      <c r="CA424" s="544">
        <f>AZ424</f>
        <v>0</v>
      </c>
      <c r="CB424" s="544">
        <f t="shared" si="2480"/>
        <v>0</v>
      </c>
      <c r="CC424" s="544">
        <f t="shared" si="2481"/>
        <v>0</v>
      </c>
      <c r="CD424" s="544">
        <f>BC424</f>
        <v>0</v>
      </c>
      <c r="CE424" s="544">
        <f t="shared" si="2482"/>
        <v>0</v>
      </c>
      <c r="CF424" s="544">
        <f t="shared" si="2483"/>
        <v>0</v>
      </c>
    </row>
    <row r="425" spans="1:84">
      <c r="A425" s="149" t="s">
        <v>74</v>
      </c>
      <c r="B425" s="149"/>
      <c r="C425" s="151"/>
      <c r="D425" s="151"/>
      <c r="E425" s="288"/>
      <c r="F425" s="589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500"/>
      <c r="T425" s="275"/>
      <c r="U425" s="275"/>
      <c r="V425" s="275"/>
      <c r="W425" s="275"/>
      <c r="X425" s="275"/>
      <c r="Y425" s="275"/>
      <c r="Z425" s="275"/>
      <c r="AA425" s="275"/>
      <c r="AB425" s="275"/>
      <c r="AC425" s="275"/>
      <c r="AD425" s="275"/>
      <c r="AE425" s="275"/>
      <c r="AF425" s="500"/>
      <c r="AG425" s="275"/>
      <c r="AH425" s="275"/>
      <c r="AI425" s="275"/>
      <c r="AJ425" s="275"/>
      <c r="AK425" s="275"/>
      <c r="AL425" s="275"/>
      <c r="AM425" s="275"/>
      <c r="AN425" s="275"/>
      <c r="AO425" s="275"/>
      <c r="AP425" s="275"/>
      <c r="AQ425" s="275"/>
      <c r="AR425" s="275"/>
      <c r="AS425" s="500"/>
      <c r="AT425" s="275"/>
      <c r="AU425" s="275"/>
      <c r="AV425" s="275"/>
      <c r="AW425" s="567"/>
      <c r="AX425" s="567"/>
      <c r="AY425" s="567"/>
      <c r="AZ425" s="159"/>
      <c r="BA425" s="159"/>
      <c r="BB425" s="159"/>
      <c r="BC425" s="275"/>
      <c r="BD425" s="275"/>
      <c r="BE425" s="275"/>
      <c r="BF425" s="521"/>
    </row>
    <row r="426" spans="1:84">
      <c r="A426" s="149"/>
      <c r="B426" s="149" t="s">
        <v>74</v>
      </c>
      <c r="C426" s="151" t="s">
        <v>11</v>
      </c>
      <c r="D426" s="151"/>
      <c r="E426" s="375" t="s">
        <v>750</v>
      </c>
      <c r="F426" s="589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500"/>
      <c r="T426" s="275"/>
      <c r="U426" s="275"/>
      <c r="V426" s="275"/>
      <c r="W426" s="275"/>
      <c r="X426" s="275"/>
      <c r="Y426" s="275"/>
      <c r="Z426" s="275"/>
      <c r="AA426" s="275"/>
      <c r="AB426" s="275"/>
      <c r="AC426" s="275"/>
      <c r="AD426" s="275"/>
      <c r="AE426" s="275"/>
      <c r="AF426" s="500"/>
      <c r="AG426" s="275"/>
      <c r="AH426" s="275"/>
      <c r="AI426" s="275"/>
      <c r="AJ426" s="275"/>
      <c r="AK426" s="275"/>
      <c r="AL426" s="275"/>
      <c r="AM426" s="275"/>
      <c r="AN426" s="275"/>
      <c r="AO426" s="275"/>
      <c r="AP426" s="275"/>
      <c r="AQ426" s="275"/>
      <c r="AR426" s="275"/>
      <c r="AS426" s="500"/>
      <c r="AT426" s="275"/>
      <c r="AU426" s="275"/>
      <c r="AV426" s="275"/>
      <c r="AW426" s="567"/>
      <c r="AX426" s="567"/>
      <c r="AY426" s="567"/>
      <c r="AZ426" s="159"/>
      <c r="BA426" s="159"/>
      <c r="BB426" s="159"/>
      <c r="BC426" s="275"/>
      <c r="BD426" s="275"/>
      <c r="BE426" s="275"/>
      <c r="BF426" s="521"/>
    </row>
    <row r="427" spans="1:84">
      <c r="A427" s="149"/>
      <c r="B427" s="149" t="s">
        <v>121</v>
      </c>
      <c r="C427" s="151"/>
      <c r="D427" s="151"/>
      <c r="E427" s="288" t="s">
        <v>77</v>
      </c>
      <c r="F427" s="592">
        <v>25</v>
      </c>
      <c r="G427" s="159">
        <v>10</v>
      </c>
      <c r="H427" s="159">
        <v>1</v>
      </c>
      <c r="I427" s="275">
        <f>SUM(G427:H427)</f>
        <v>11</v>
      </c>
      <c r="J427" s="159">
        <v>2</v>
      </c>
      <c r="K427" s="159">
        <v>0</v>
      </c>
      <c r="L427" s="275">
        <f>SUM(J427:K427)</f>
        <v>2</v>
      </c>
      <c r="M427" s="159">
        <v>0</v>
      </c>
      <c r="N427" s="159">
        <v>1</v>
      </c>
      <c r="O427" s="275">
        <f>SUM(M427:N427)</f>
        <v>1</v>
      </c>
      <c r="P427" s="159">
        <v>4</v>
      </c>
      <c r="Q427" s="159">
        <v>3</v>
      </c>
      <c r="R427" s="275">
        <f>SUM(P427:Q427)</f>
        <v>7</v>
      </c>
      <c r="S427" s="500"/>
      <c r="T427" s="275"/>
      <c r="U427" s="275"/>
      <c r="V427" s="275">
        <f>SUM(T427:U427)</f>
        <v>0</v>
      </c>
      <c r="W427" s="275"/>
      <c r="X427" s="275"/>
      <c r="Y427" s="275">
        <f>SUM(W427:X427)</f>
        <v>0</v>
      </c>
      <c r="Z427" s="275"/>
      <c r="AA427" s="275"/>
      <c r="AB427" s="275">
        <f>SUM(Z427:AA427)</f>
        <v>0</v>
      </c>
      <c r="AC427" s="275"/>
      <c r="AD427" s="275"/>
      <c r="AE427" s="275">
        <f>SUM(AC427:AD427)</f>
        <v>0</v>
      </c>
      <c r="AF427" s="500">
        <v>3</v>
      </c>
      <c r="AG427" s="275">
        <v>0</v>
      </c>
      <c r="AH427" s="275">
        <v>1</v>
      </c>
      <c r="AI427" s="275">
        <f>SUM(AG427:AH427)</f>
        <v>1</v>
      </c>
      <c r="AJ427" s="275"/>
      <c r="AK427" s="275"/>
      <c r="AL427" s="275">
        <f>SUM(AJ427:AK427)</f>
        <v>0</v>
      </c>
      <c r="AM427" s="275"/>
      <c r="AN427" s="275"/>
      <c r="AO427" s="275">
        <f>SUM(AM427:AN427)</f>
        <v>0</v>
      </c>
      <c r="AP427" s="275"/>
      <c r="AQ427" s="275"/>
      <c r="AR427" s="275">
        <f>SUM(AP427:AQ427)</f>
        <v>0</v>
      </c>
      <c r="AS427" s="500">
        <v>3</v>
      </c>
      <c r="AT427" s="275"/>
      <c r="AU427" s="275"/>
      <c r="AV427" s="277">
        <f>SUM(AT427:AU427)</f>
        <v>0</v>
      </c>
      <c r="AW427" s="567">
        <f t="shared" ref="AW427:AW428" si="2484">SUM(G427,J427,M427,P427,T427,W427,Z427,AC427,AG427,AJ427,AM427,AP427,AT427)</f>
        <v>16</v>
      </c>
      <c r="AX427" s="567">
        <f t="shared" ref="AX427:AX428" si="2485">SUM(H427,K427,N427,Q427,U427,X427,AA427,AD427,AH427,AK427,AN427,AQ427,AU427)</f>
        <v>6</v>
      </c>
      <c r="AY427" s="567">
        <f t="shared" ref="AY427:AY428" si="2486">SUM(I427,L427,O427,R427,V427,Y427,AB427,AE427,AI427,AL427,AO427,AR427,AV427)</f>
        <v>22</v>
      </c>
      <c r="AZ427" s="159">
        <v>0</v>
      </c>
      <c r="BA427" s="159">
        <v>1</v>
      </c>
      <c r="BB427" s="275">
        <f>SUM(AZ427:BA427)</f>
        <v>1</v>
      </c>
      <c r="BC427" s="275"/>
      <c r="BD427" s="275"/>
      <c r="BE427" s="275">
        <f>SUM(BC427:BD427)</f>
        <v>0</v>
      </c>
      <c r="BF427" s="521"/>
      <c r="BG427" s="605">
        <f>SUM(F427,S427,AF427,AS427)</f>
        <v>31</v>
      </c>
      <c r="BH427" s="533">
        <f>SUM(G427,T427,AG427)</f>
        <v>10</v>
      </c>
      <c r="BI427" s="533">
        <f t="shared" ref="BI427:BI428" si="2487">SUM(H427,U427,AH427)</f>
        <v>2</v>
      </c>
      <c r="BJ427" s="533">
        <f t="shared" ref="BJ427:BJ428" si="2488">SUM(I427,V427,AI427)</f>
        <v>12</v>
      </c>
      <c r="BK427" s="533">
        <f t="shared" ref="BK427:BK428" si="2489">SUM(J427,W427,AJ427)</f>
        <v>2</v>
      </c>
      <c r="BL427" s="533">
        <f t="shared" ref="BL427:BL428" si="2490">SUM(K427,X427,AK427)</f>
        <v>0</v>
      </c>
      <c r="BM427" s="533">
        <f t="shared" ref="BM427:BM428" si="2491">SUM(L427,Y427,AL427)</f>
        <v>2</v>
      </c>
      <c r="BN427" s="533">
        <f>SUM(M427,Z427,AM427)</f>
        <v>0</v>
      </c>
      <c r="BO427" s="533">
        <f t="shared" ref="BO427:BO428" si="2492">SUM(N427,AA427,AN427)</f>
        <v>1</v>
      </c>
      <c r="BP427" s="533">
        <f t="shared" ref="BP427:BP428" si="2493">SUM(O427,AB427,AO427)</f>
        <v>1</v>
      </c>
      <c r="BQ427" s="533">
        <f t="shared" ref="BQ427:BQ428" si="2494">SUM(P427,AC427,AP427)</f>
        <v>4</v>
      </c>
      <c r="BR427" s="533">
        <f t="shared" ref="BR427:BR428" si="2495">SUM(Q427,AD427,AQ427)</f>
        <v>3</v>
      </c>
      <c r="BS427" s="533">
        <f t="shared" ref="BS427:BS428" si="2496">SUM(R427,AE427,AR427)</f>
        <v>7</v>
      </c>
      <c r="BT427" s="533">
        <f>AT427</f>
        <v>0</v>
      </c>
      <c r="BU427" s="533">
        <f t="shared" ref="BU427:BU428" si="2497">AU427</f>
        <v>0</v>
      </c>
      <c r="BV427" s="533">
        <f t="shared" ref="BV427:BV428" si="2498">AV427</f>
        <v>0</v>
      </c>
      <c r="BW427" s="536">
        <f>SUM(BH427,BK427,BN427,BQ427,BT427)</f>
        <v>16</v>
      </c>
      <c r="BX427" s="536">
        <f t="shared" ref="BX427:BX428" si="2499">SUM(BI427,BL427,BO427,BR427,BU427)</f>
        <v>6</v>
      </c>
      <c r="BY427" s="536">
        <f t="shared" ref="BY427:BY428" si="2500">SUM(BJ427,BM427,BP427,BS427,BV427)</f>
        <v>22</v>
      </c>
      <c r="BZ427" t="s">
        <v>74</v>
      </c>
      <c r="CA427" s="544">
        <f>AZ427</f>
        <v>0</v>
      </c>
      <c r="CB427" s="544">
        <f t="shared" ref="CB427:CB428" si="2501">BA427</f>
        <v>1</v>
      </c>
      <c r="CC427" s="544">
        <f t="shared" ref="CC427:CC428" si="2502">BB427</f>
        <v>1</v>
      </c>
      <c r="CD427" s="544">
        <f>BC427</f>
        <v>0</v>
      </c>
      <c r="CE427" s="544">
        <f t="shared" ref="CE427:CE428" si="2503">BD427</f>
        <v>0</v>
      </c>
      <c r="CF427" s="544">
        <f t="shared" ref="CF427:CF428" si="2504">BE427</f>
        <v>0</v>
      </c>
    </row>
    <row r="428" spans="1:84">
      <c r="A428" s="149"/>
      <c r="B428" s="149"/>
      <c r="C428" s="151"/>
      <c r="D428" s="151"/>
      <c r="E428" s="288" t="s">
        <v>78</v>
      </c>
      <c r="F428" s="592">
        <v>25</v>
      </c>
      <c r="G428" s="159">
        <v>8</v>
      </c>
      <c r="H428" s="159">
        <v>0</v>
      </c>
      <c r="I428" s="275">
        <f>SUM(G428:H428)</f>
        <v>8</v>
      </c>
      <c r="J428" s="159">
        <v>0</v>
      </c>
      <c r="K428" s="159">
        <v>0</v>
      </c>
      <c r="L428" s="275">
        <f>SUM(J428:K428)</f>
        <v>0</v>
      </c>
      <c r="M428" s="159">
        <v>0</v>
      </c>
      <c r="N428" s="159">
        <v>0</v>
      </c>
      <c r="O428" s="275">
        <f>SUM(M428:N428)</f>
        <v>0</v>
      </c>
      <c r="P428" s="159">
        <v>12</v>
      </c>
      <c r="Q428" s="159">
        <v>3</v>
      </c>
      <c r="R428" s="275">
        <f>SUM(P428:Q428)</f>
        <v>15</v>
      </c>
      <c r="S428" s="500"/>
      <c r="T428" s="275"/>
      <c r="U428" s="275"/>
      <c r="V428" s="275">
        <f>SUM(T428:U428)</f>
        <v>0</v>
      </c>
      <c r="W428" s="275"/>
      <c r="X428" s="275"/>
      <c r="Y428" s="275">
        <f>SUM(W428:X428)</f>
        <v>0</v>
      </c>
      <c r="Z428" s="275"/>
      <c r="AA428" s="275"/>
      <c r="AB428" s="275">
        <f>SUM(Z428:AA428)</f>
        <v>0</v>
      </c>
      <c r="AC428" s="275"/>
      <c r="AD428" s="275"/>
      <c r="AE428" s="275">
        <f>SUM(AC428:AD428)</f>
        <v>0</v>
      </c>
      <c r="AF428" s="500">
        <v>3</v>
      </c>
      <c r="AG428" s="275">
        <v>0</v>
      </c>
      <c r="AH428" s="275">
        <v>0</v>
      </c>
      <c r="AI428" s="275">
        <f>SUM(AG428:AH428)</f>
        <v>0</v>
      </c>
      <c r="AJ428" s="275"/>
      <c r="AK428" s="275"/>
      <c r="AL428" s="275">
        <f>SUM(AJ428:AK428)</f>
        <v>0</v>
      </c>
      <c r="AM428" s="275"/>
      <c r="AN428" s="275"/>
      <c r="AO428" s="275">
        <f>SUM(AM428:AN428)</f>
        <v>0</v>
      </c>
      <c r="AP428" s="275"/>
      <c r="AQ428" s="275"/>
      <c r="AR428" s="275">
        <f>SUM(AP428:AQ428)</f>
        <v>0</v>
      </c>
      <c r="AS428" s="500">
        <v>3</v>
      </c>
      <c r="AT428" s="275"/>
      <c r="AU428" s="275"/>
      <c r="AV428" s="277">
        <f>SUM(AT428:AU428)</f>
        <v>0</v>
      </c>
      <c r="AW428" s="567">
        <f t="shared" si="2484"/>
        <v>20</v>
      </c>
      <c r="AX428" s="567">
        <f t="shared" si="2485"/>
        <v>3</v>
      </c>
      <c r="AY428" s="567">
        <f t="shared" si="2486"/>
        <v>23</v>
      </c>
      <c r="AZ428" s="159">
        <v>1</v>
      </c>
      <c r="BA428" s="159">
        <v>0</v>
      </c>
      <c r="BB428" s="275">
        <f>SUM(AZ428:BA428)</f>
        <v>1</v>
      </c>
      <c r="BC428" s="275"/>
      <c r="BD428" s="275"/>
      <c r="BE428" s="275">
        <f>SUM(BC428:BD428)</f>
        <v>0</v>
      </c>
      <c r="BF428" s="521"/>
      <c r="BG428" s="605">
        <f>SUM(F428,S428,AF428,AS428)</f>
        <v>31</v>
      </c>
      <c r="BH428" s="533">
        <f>SUM(G428,T428,AG428)</f>
        <v>8</v>
      </c>
      <c r="BI428" s="533">
        <f t="shared" si="2487"/>
        <v>0</v>
      </c>
      <c r="BJ428" s="533">
        <f t="shared" si="2488"/>
        <v>8</v>
      </c>
      <c r="BK428" s="533">
        <f t="shared" si="2489"/>
        <v>0</v>
      </c>
      <c r="BL428" s="533">
        <f t="shared" si="2490"/>
        <v>0</v>
      </c>
      <c r="BM428" s="533">
        <f t="shared" si="2491"/>
        <v>0</v>
      </c>
      <c r="BN428" s="533">
        <f>SUM(M428,Z428,AM428)</f>
        <v>0</v>
      </c>
      <c r="BO428" s="533">
        <f t="shared" si="2492"/>
        <v>0</v>
      </c>
      <c r="BP428" s="533">
        <f t="shared" si="2493"/>
        <v>0</v>
      </c>
      <c r="BQ428" s="533">
        <f t="shared" si="2494"/>
        <v>12</v>
      </c>
      <c r="BR428" s="533">
        <f t="shared" si="2495"/>
        <v>3</v>
      </c>
      <c r="BS428" s="533">
        <f t="shared" si="2496"/>
        <v>15</v>
      </c>
      <c r="BT428" s="533">
        <f>AT428</f>
        <v>0</v>
      </c>
      <c r="BU428" s="533">
        <f t="shared" si="2497"/>
        <v>0</v>
      </c>
      <c r="BV428" s="533">
        <f t="shared" si="2498"/>
        <v>0</v>
      </c>
      <c r="BW428" s="536">
        <f>SUM(BH428,BK428,BN428,BQ428,BT428)</f>
        <v>20</v>
      </c>
      <c r="BX428" s="536">
        <f t="shared" si="2499"/>
        <v>3</v>
      </c>
      <c r="BY428" s="536">
        <f t="shared" si="2500"/>
        <v>23</v>
      </c>
      <c r="BZ428" t="s">
        <v>74</v>
      </c>
      <c r="CA428" s="544">
        <f>AZ428</f>
        <v>1</v>
      </c>
      <c r="CB428" s="544">
        <f t="shared" si="2501"/>
        <v>0</v>
      </c>
      <c r="CC428" s="544">
        <f t="shared" si="2502"/>
        <v>1</v>
      </c>
      <c r="CD428" s="544">
        <f>BC428</f>
        <v>0</v>
      </c>
      <c r="CE428" s="544">
        <f t="shared" si="2503"/>
        <v>0</v>
      </c>
      <c r="CF428" s="544">
        <f t="shared" si="2504"/>
        <v>0</v>
      </c>
    </row>
    <row r="429" spans="1:84">
      <c r="A429" s="149"/>
      <c r="B429" s="149"/>
      <c r="C429" s="151"/>
      <c r="D429" s="151"/>
      <c r="E429" s="288"/>
      <c r="F429" s="589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500"/>
      <c r="T429" s="275"/>
      <c r="U429" s="275"/>
      <c r="V429" s="275"/>
      <c r="W429" s="275"/>
      <c r="X429" s="275"/>
      <c r="Y429" s="275"/>
      <c r="Z429" s="275"/>
      <c r="AA429" s="275"/>
      <c r="AB429" s="275"/>
      <c r="AC429" s="275"/>
      <c r="AD429" s="275"/>
      <c r="AE429" s="275"/>
      <c r="AF429" s="500"/>
      <c r="AG429" s="275"/>
      <c r="AH429" s="275"/>
      <c r="AI429" s="275"/>
      <c r="AJ429" s="275"/>
      <c r="AK429" s="275"/>
      <c r="AL429" s="275"/>
      <c r="AM429" s="275"/>
      <c r="AN429" s="275"/>
      <c r="AO429" s="275"/>
      <c r="AP429" s="275"/>
      <c r="AQ429" s="275"/>
      <c r="AR429" s="275"/>
      <c r="AS429" s="500"/>
      <c r="AT429" s="275"/>
      <c r="AU429" s="275"/>
      <c r="AV429" s="275"/>
      <c r="AW429" s="567"/>
      <c r="AX429" s="567"/>
      <c r="AY429" s="567"/>
      <c r="AZ429" s="159"/>
      <c r="BA429" s="159"/>
      <c r="BB429" s="159"/>
      <c r="BC429" s="275"/>
      <c r="BD429" s="275"/>
      <c r="BE429" s="275"/>
      <c r="BF429" s="521"/>
    </row>
    <row r="430" spans="1:84">
      <c r="A430" s="149" t="s">
        <v>75</v>
      </c>
      <c r="B430" s="149" t="s">
        <v>122</v>
      </c>
      <c r="C430" s="151"/>
      <c r="D430" s="151"/>
      <c r="E430" s="375" t="s">
        <v>116</v>
      </c>
      <c r="F430" s="589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500"/>
      <c r="T430" s="275"/>
      <c r="U430" s="275"/>
      <c r="V430" s="275"/>
      <c r="W430" s="275"/>
      <c r="X430" s="275"/>
      <c r="Y430" s="275"/>
      <c r="Z430" s="275"/>
      <c r="AA430" s="275"/>
      <c r="AB430" s="275"/>
      <c r="AC430" s="275"/>
      <c r="AD430" s="275"/>
      <c r="AE430" s="275"/>
      <c r="AF430" s="500"/>
      <c r="AG430" s="275"/>
      <c r="AH430" s="275"/>
      <c r="AI430" s="275"/>
      <c r="AJ430" s="275"/>
      <c r="AK430" s="275"/>
      <c r="AL430" s="275"/>
      <c r="AM430" s="275"/>
      <c r="AN430" s="275"/>
      <c r="AO430" s="275"/>
      <c r="AP430" s="275"/>
      <c r="AQ430" s="275"/>
      <c r="AR430" s="275"/>
      <c r="AS430" s="500"/>
      <c r="AT430" s="275"/>
      <c r="AU430" s="275"/>
      <c r="AV430" s="275"/>
      <c r="AW430" s="567"/>
      <c r="AX430" s="567"/>
      <c r="AY430" s="567"/>
      <c r="AZ430" s="159"/>
      <c r="BA430" s="159"/>
      <c r="BB430" s="159"/>
      <c r="BC430" s="275"/>
      <c r="BD430" s="275"/>
      <c r="BE430" s="275"/>
      <c r="BF430" s="521"/>
    </row>
    <row r="431" spans="1:84">
      <c r="A431" s="149"/>
      <c r="B431" s="151" t="s">
        <v>779</v>
      </c>
      <c r="C431" s="151"/>
      <c r="D431" s="151"/>
      <c r="E431" s="288" t="s">
        <v>77</v>
      </c>
      <c r="F431" s="589"/>
      <c r="G431" s="159">
        <v>4</v>
      </c>
      <c r="H431" s="159">
        <v>2</v>
      </c>
      <c r="I431" s="275">
        <f>SUM(G431:H431)</f>
        <v>6</v>
      </c>
      <c r="J431" s="159">
        <v>2</v>
      </c>
      <c r="K431" s="159">
        <v>0</v>
      </c>
      <c r="L431" s="275">
        <f>SUM(J431:K431)</f>
        <v>2</v>
      </c>
      <c r="M431" s="159">
        <v>1</v>
      </c>
      <c r="N431" s="159">
        <v>0</v>
      </c>
      <c r="O431" s="275">
        <f>SUM(M431:N431)</f>
        <v>1</v>
      </c>
      <c r="P431" s="159">
        <v>3</v>
      </c>
      <c r="Q431" s="159">
        <v>0</v>
      </c>
      <c r="R431" s="275">
        <f>SUM(P431:Q431)</f>
        <v>3</v>
      </c>
      <c r="S431" s="500">
        <v>1</v>
      </c>
      <c r="T431" s="275"/>
      <c r="U431" s="275"/>
      <c r="V431" s="275">
        <f>SUM(T431:U431)</f>
        <v>0</v>
      </c>
      <c r="W431" s="275"/>
      <c r="X431" s="275"/>
      <c r="Y431" s="275">
        <f>SUM(W431:X431)</f>
        <v>0</v>
      </c>
      <c r="Z431" s="275"/>
      <c r="AA431" s="275"/>
      <c r="AB431" s="275">
        <f>SUM(Z431:AA431)</f>
        <v>0</v>
      </c>
      <c r="AC431" s="275"/>
      <c r="AD431" s="275"/>
      <c r="AE431" s="275">
        <f>SUM(AC431:AD431)</f>
        <v>0</v>
      </c>
      <c r="AF431" s="500">
        <v>1</v>
      </c>
      <c r="AG431" s="275"/>
      <c r="AH431" s="275"/>
      <c r="AI431" s="275">
        <f>SUM(AG431:AH431)</f>
        <v>0</v>
      </c>
      <c r="AJ431" s="275"/>
      <c r="AK431" s="275"/>
      <c r="AL431" s="275">
        <f>SUM(AJ431:AK431)</f>
        <v>0</v>
      </c>
      <c r="AM431" s="275"/>
      <c r="AN431" s="275"/>
      <c r="AO431" s="275">
        <f>SUM(AM431:AN431)</f>
        <v>0</v>
      </c>
      <c r="AP431" s="275">
        <v>0</v>
      </c>
      <c r="AQ431" s="275"/>
      <c r="AR431" s="275">
        <f>SUM(AP431:AQ431)</f>
        <v>0</v>
      </c>
      <c r="AS431" s="500">
        <v>1</v>
      </c>
      <c r="AT431" s="275"/>
      <c r="AU431" s="275"/>
      <c r="AV431" s="277">
        <f>SUM(AT431:AU431)</f>
        <v>0</v>
      </c>
      <c r="AW431" s="567">
        <f t="shared" ref="AW431:AW432" si="2505">SUM(G431,J431,M431,P431,T431,W431,Z431,AC431,AG431,AJ431,AM431,AP431,AT431)</f>
        <v>10</v>
      </c>
      <c r="AX431" s="567">
        <f t="shared" ref="AX431:AX432" si="2506">SUM(H431,K431,N431,Q431,U431,X431,AA431,AD431,AH431,AK431,AN431,AQ431,AU431)</f>
        <v>2</v>
      </c>
      <c r="AY431" s="567">
        <f t="shared" ref="AY431:AY432" si="2507">SUM(I431,L431,O431,R431,V431,Y431,AB431,AE431,AI431,AL431,AO431,AR431,AV431)</f>
        <v>12</v>
      </c>
      <c r="AZ431" s="159"/>
      <c r="BA431" s="159"/>
      <c r="BB431" s="275">
        <f>SUM(AZ431:BA431)</f>
        <v>0</v>
      </c>
      <c r="BC431" s="275"/>
      <c r="BD431" s="275"/>
      <c r="BE431" s="275">
        <f>SUM(BC431:BD431)</f>
        <v>0</v>
      </c>
      <c r="BF431" s="521"/>
      <c r="BG431" s="605">
        <f>SUM(F431,S431,AF431,AS431)</f>
        <v>3</v>
      </c>
      <c r="BH431" s="533">
        <f>SUM(G431,T431,AG431)</f>
        <v>4</v>
      </c>
      <c r="BI431" s="533">
        <f t="shared" ref="BI431:BI432" si="2508">SUM(H431,U431,AH431)</f>
        <v>2</v>
      </c>
      <c r="BJ431" s="533">
        <f t="shared" ref="BJ431:BJ432" si="2509">SUM(I431,V431,AI431)</f>
        <v>6</v>
      </c>
      <c r="BK431" s="533">
        <f t="shared" ref="BK431:BK432" si="2510">SUM(J431,W431,AJ431)</f>
        <v>2</v>
      </c>
      <c r="BL431" s="533">
        <f t="shared" ref="BL431:BL432" si="2511">SUM(K431,X431,AK431)</f>
        <v>0</v>
      </c>
      <c r="BM431" s="533">
        <f t="shared" ref="BM431:BM432" si="2512">SUM(L431,Y431,AL431)</f>
        <v>2</v>
      </c>
      <c r="BN431" s="533">
        <f>SUM(M431,Z431,AM431)</f>
        <v>1</v>
      </c>
      <c r="BO431" s="533">
        <f t="shared" ref="BO431:BO432" si="2513">SUM(N431,AA431,AN431)</f>
        <v>0</v>
      </c>
      <c r="BP431" s="533">
        <f t="shared" ref="BP431:BP432" si="2514">SUM(O431,AB431,AO431)</f>
        <v>1</v>
      </c>
      <c r="BQ431" s="533">
        <f t="shared" ref="BQ431:BQ432" si="2515">SUM(P431,AC431,AP431)</f>
        <v>3</v>
      </c>
      <c r="BR431" s="533">
        <f t="shared" ref="BR431:BR432" si="2516">SUM(Q431,AD431,AQ431)</f>
        <v>0</v>
      </c>
      <c r="BS431" s="533">
        <f t="shared" ref="BS431:BS432" si="2517">SUM(R431,AE431,AR431)</f>
        <v>3</v>
      </c>
      <c r="BT431" s="533">
        <f>AT431</f>
        <v>0</v>
      </c>
      <c r="BU431" s="533">
        <f t="shared" ref="BU431:BU432" si="2518">AU431</f>
        <v>0</v>
      </c>
      <c r="BV431" s="533">
        <f t="shared" ref="BV431:BV432" si="2519">AV431</f>
        <v>0</v>
      </c>
      <c r="BW431" s="536">
        <f>SUM(BH431,BK431,BN431,BQ431,BT431)</f>
        <v>10</v>
      </c>
      <c r="BX431" s="536">
        <f t="shared" ref="BX431:BX432" si="2520">SUM(BI431,BL431,BO431,BR431,BU431)</f>
        <v>2</v>
      </c>
      <c r="BY431" s="536">
        <f t="shared" ref="BY431:BY432" si="2521">SUM(BJ431,BM431,BP431,BS431,BV431)</f>
        <v>12</v>
      </c>
      <c r="BZ431" t="s">
        <v>74</v>
      </c>
      <c r="CA431" s="544">
        <f>AZ431</f>
        <v>0</v>
      </c>
      <c r="CB431" s="544">
        <f t="shared" ref="CB431:CB432" si="2522">BA431</f>
        <v>0</v>
      </c>
      <c r="CC431" s="544">
        <f t="shared" ref="CC431:CC432" si="2523">BB431</f>
        <v>0</v>
      </c>
      <c r="CD431" s="544">
        <f>BC431</f>
        <v>0</v>
      </c>
      <c r="CE431" s="544">
        <f t="shared" ref="CE431:CE432" si="2524">BD431</f>
        <v>0</v>
      </c>
      <c r="CF431" s="544">
        <f t="shared" ref="CF431:CF432" si="2525">BE431</f>
        <v>0</v>
      </c>
    </row>
    <row r="432" spans="1:84">
      <c r="A432" s="149"/>
      <c r="B432" s="149"/>
      <c r="C432" s="151"/>
      <c r="D432" s="151"/>
      <c r="E432" s="288" t="s">
        <v>78</v>
      </c>
      <c r="F432" s="589"/>
      <c r="G432" s="159">
        <v>4</v>
      </c>
      <c r="H432" s="159">
        <v>0</v>
      </c>
      <c r="I432" s="275">
        <f>SUM(G432:H432)</f>
        <v>4</v>
      </c>
      <c r="J432" s="159">
        <v>1</v>
      </c>
      <c r="K432" s="159">
        <v>1</v>
      </c>
      <c r="L432" s="275">
        <f>SUM(J432:K432)</f>
        <v>2</v>
      </c>
      <c r="M432" s="159">
        <v>1</v>
      </c>
      <c r="N432" s="159">
        <v>0</v>
      </c>
      <c r="O432" s="275">
        <f>SUM(M432:N432)</f>
        <v>1</v>
      </c>
      <c r="P432" s="159">
        <v>6</v>
      </c>
      <c r="Q432" s="159">
        <v>2</v>
      </c>
      <c r="R432" s="275">
        <f>SUM(P432:Q432)</f>
        <v>8</v>
      </c>
      <c r="S432" s="500"/>
      <c r="T432" s="275"/>
      <c r="U432" s="275"/>
      <c r="V432" s="275">
        <f>SUM(T432:U432)</f>
        <v>0</v>
      </c>
      <c r="W432" s="275"/>
      <c r="X432" s="275"/>
      <c r="Y432" s="275">
        <f>SUM(W432:X432)</f>
        <v>0</v>
      </c>
      <c r="Z432" s="275"/>
      <c r="AA432" s="275"/>
      <c r="AB432" s="275">
        <f>SUM(Z432:AA432)</f>
        <v>0</v>
      </c>
      <c r="AC432" s="275"/>
      <c r="AD432" s="275"/>
      <c r="AE432" s="275">
        <f>SUM(AC432:AD432)</f>
        <v>0</v>
      </c>
      <c r="AF432" s="500"/>
      <c r="AG432" s="275"/>
      <c r="AH432" s="275"/>
      <c r="AI432" s="275">
        <f>SUM(AG432:AH432)</f>
        <v>0</v>
      </c>
      <c r="AJ432" s="275"/>
      <c r="AK432" s="275"/>
      <c r="AL432" s="275">
        <f>SUM(AJ432:AK432)</f>
        <v>0</v>
      </c>
      <c r="AM432" s="275"/>
      <c r="AN432" s="275"/>
      <c r="AO432" s="275">
        <f>SUM(AM432:AN432)</f>
        <v>0</v>
      </c>
      <c r="AP432" s="275"/>
      <c r="AQ432" s="275"/>
      <c r="AR432" s="275">
        <f>SUM(AP432:AQ432)</f>
        <v>0</v>
      </c>
      <c r="AS432" s="500"/>
      <c r="AT432" s="275"/>
      <c r="AU432" s="275"/>
      <c r="AV432" s="277">
        <f>SUM(AT432:AU432)</f>
        <v>0</v>
      </c>
      <c r="AW432" s="567">
        <f t="shared" si="2505"/>
        <v>12</v>
      </c>
      <c r="AX432" s="567">
        <f t="shared" si="2506"/>
        <v>3</v>
      </c>
      <c r="AY432" s="567">
        <f t="shared" si="2507"/>
        <v>15</v>
      </c>
      <c r="AZ432" s="159"/>
      <c r="BA432" s="159"/>
      <c r="BB432" s="275">
        <f>SUM(AZ432:BA432)</f>
        <v>0</v>
      </c>
      <c r="BC432" s="275"/>
      <c r="BD432" s="275"/>
      <c r="BE432" s="275">
        <f>SUM(BC432:BD432)</f>
        <v>0</v>
      </c>
      <c r="BF432" s="521"/>
      <c r="BG432" s="605">
        <f>SUM(F432,S432,AF432,AS432)</f>
        <v>0</v>
      </c>
      <c r="BH432" s="533">
        <f>SUM(G432,T432,AG432)</f>
        <v>4</v>
      </c>
      <c r="BI432" s="533">
        <f t="shared" si="2508"/>
        <v>0</v>
      </c>
      <c r="BJ432" s="533">
        <f t="shared" si="2509"/>
        <v>4</v>
      </c>
      <c r="BK432" s="533">
        <f t="shared" si="2510"/>
        <v>1</v>
      </c>
      <c r="BL432" s="533">
        <f t="shared" si="2511"/>
        <v>1</v>
      </c>
      <c r="BM432" s="533">
        <f t="shared" si="2512"/>
        <v>2</v>
      </c>
      <c r="BN432" s="533">
        <f>SUM(M432,Z432,AM432)</f>
        <v>1</v>
      </c>
      <c r="BO432" s="533">
        <f t="shared" si="2513"/>
        <v>0</v>
      </c>
      <c r="BP432" s="533">
        <f t="shared" si="2514"/>
        <v>1</v>
      </c>
      <c r="BQ432" s="533">
        <f t="shared" si="2515"/>
        <v>6</v>
      </c>
      <c r="BR432" s="533">
        <f t="shared" si="2516"/>
        <v>2</v>
      </c>
      <c r="BS432" s="533">
        <f t="shared" si="2517"/>
        <v>8</v>
      </c>
      <c r="BT432" s="533">
        <f>AT432</f>
        <v>0</v>
      </c>
      <c r="BU432" s="533">
        <f t="shared" si="2518"/>
        <v>0</v>
      </c>
      <c r="BV432" s="533">
        <f t="shared" si="2519"/>
        <v>0</v>
      </c>
      <c r="BW432" s="536">
        <f>SUM(BH432,BK432,BN432,BQ432,BT432)</f>
        <v>12</v>
      </c>
      <c r="BX432" s="536">
        <f t="shared" si="2520"/>
        <v>3</v>
      </c>
      <c r="BY432" s="536">
        <f t="shared" si="2521"/>
        <v>15</v>
      </c>
      <c r="BZ432" t="s">
        <v>74</v>
      </c>
      <c r="CA432" s="544">
        <f>AZ432</f>
        <v>0</v>
      </c>
      <c r="CB432" s="544">
        <f t="shared" si="2522"/>
        <v>0</v>
      </c>
      <c r="CC432" s="544">
        <f t="shared" si="2523"/>
        <v>0</v>
      </c>
      <c r="CD432" s="544">
        <f>BC432</f>
        <v>0</v>
      </c>
      <c r="CE432" s="544">
        <f t="shared" si="2524"/>
        <v>0</v>
      </c>
      <c r="CF432" s="544">
        <f t="shared" si="2525"/>
        <v>0</v>
      </c>
    </row>
    <row r="433" spans="1:84">
      <c r="A433" s="149"/>
      <c r="B433" s="149"/>
      <c r="C433" s="151"/>
      <c r="D433" s="151"/>
      <c r="E433" s="288"/>
      <c r="F433" s="589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500"/>
      <c r="T433" s="275"/>
      <c r="U433" s="275"/>
      <c r="V433" s="275"/>
      <c r="W433" s="275"/>
      <c r="X433" s="275"/>
      <c r="Y433" s="275"/>
      <c r="Z433" s="275"/>
      <c r="AA433" s="275"/>
      <c r="AB433" s="275"/>
      <c r="AC433" s="275"/>
      <c r="AD433" s="275"/>
      <c r="AE433" s="275"/>
      <c r="AF433" s="500"/>
      <c r="AG433" s="275"/>
      <c r="AH433" s="275"/>
      <c r="AI433" s="275"/>
      <c r="AJ433" s="275"/>
      <c r="AK433" s="275"/>
      <c r="AL433" s="275"/>
      <c r="AM433" s="275"/>
      <c r="AN433" s="275"/>
      <c r="AO433" s="275"/>
      <c r="AP433" s="275"/>
      <c r="AQ433" s="275"/>
      <c r="AR433" s="275"/>
      <c r="AS433" s="500"/>
      <c r="AT433" s="275"/>
      <c r="AU433" s="275"/>
      <c r="AV433" s="275"/>
      <c r="AW433" s="567"/>
      <c r="AX433" s="567"/>
      <c r="AY433" s="567"/>
      <c r="AZ433" s="159"/>
      <c r="BA433" s="159"/>
      <c r="BB433" s="159"/>
      <c r="BC433" s="275"/>
      <c r="BD433" s="275"/>
      <c r="BE433" s="275"/>
      <c r="BF433" s="521"/>
    </row>
    <row r="434" spans="1:84">
      <c r="A434" s="149" t="s">
        <v>75</v>
      </c>
      <c r="B434" s="272" t="s">
        <v>929</v>
      </c>
      <c r="C434" s="151"/>
      <c r="D434" s="151"/>
      <c r="E434" s="375" t="s">
        <v>116</v>
      </c>
      <c r="F434" s="589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500"/>
      <c r="T434" s="275"/>
      <c r="U434" s="275"/>
      <c r="V434" s="275"/>
      <c r="W434" s="275"/>
      <c r="X434" s="275"/>
      <c r="Y434" s="275"/>
      <c r="Z434" s="275"/>
      <c r="AA434" s="275"/>
      <c r="AB434" s="275"/>
      <c r="AC434" s="275"/>
      <c r="AD434" s="275"/>
      <c r="AE434" s="275"/>
      <c r="AF434" s="500"/>
      <c r="AG434" s="275"/>
      <c r="AH434" s="275"/>
      <c r="AI434" s="275"/>
      <c r="AJ434" s="275"/>
      <c r="AK434" s="275"/>
      <c r="AL434" s="275"/>
      <c r="AM434" s="275"/>
      <c r="AN434" s="275"/>
      <c r="AO434" s="275"/>
      <c r="AP434" s="275"/>
      <c r="AQ434" s="275"/>
      <c r="AR434" s="275"/>
      <c r="AS434" s="500"/>
      <c r="AT434" s="275"/>
      <c r="AU434" s="275"/>
      <c r="AV434" s="275"/>
      <c r="AW434" s="567"/>
      <c r="AX434" s="567"/>
      <c r="AY434" s="567"/>
      <c r="AZ434" s="159"/>
      <c r="BA434" s="159"/>
      <c r="BB434" s="159"/>
      <c r="BC434" s="275"/>
      <c r="BD434" s="275"/>
      <c r="BE434" s="275"/>
      <c r="BF434" s="521"/>
    </row>
    <row r="435" spans="1:84">
      <c r="A435" s="149"/>
      <c r="B435" s="151" t="s">
        <v>779</v>
      </c>
      <c r="C435" s="151"/>
      <c r="D435" s="151"/>
      <c r="E435" s="288" t="s">
        <v>77</v>
      </c>
      <c r="F435" s="589"/>
      <c r="G435" s="159">
        <v>4</v>
      </c>
      <c r="H435" s="159">
        <v>6</v>
      </c>
      <c r="I435" s="275">
        <f>SUM(G435:H435)</f>
        <v>10</v>
      </c>
      <c r="J435" s="159">
        <v>3</v>
      </c>
      <c r="K435" s="159">
        <v>0</v>
      </c>
      <c r="L435" s="275">
        <v>3</v>
      </c>
      <c r="M435" s="159">
        <v>0</v>
      </c>
      <c r="N435" s="159">
        <v>1</v>
      </c>
      <c r="O435" s="275">
        <f>SUM(M435:N435)</f>
        <v>1</v>
      </c>
      <c r="P435" s="159">
        <v>7</v>
      </c>
      <c r="Q435" s="159">
        <v>1</v>
      </c>
      <c r="R435" s="275">
        <f>SUM(P435:Q435)</f>
        <v>8</v>
      </c>
      <c r="S435" s="500"/>
      <c r="T435" s="275">
        <v>0</v>
      </c>
      <c r="U435" s="275">
        <v>2</v>
      </c>
      <c r="V435" s="275">
        <f>SUM(T435:U435)</f>
        <v>2</v>
      </c>
      <c r="W435" s="275"/>
      <c r="X435" s="275"/>
      <c r="Y435" s="275">
        <f>SUM(W435:X435)</f>
        <v>0</v>
      </c>
      <c r="Z435" s="275"/>
      <c r="AA435" s="275"/>
      <c r="AB435" s="275">
        <f>SUM(Z435:AA435)</f>
        <v>0</v>
      </c>
      <c r="AC435" s="275">
        <v>0</v>
      </c>
      <c r="AD435" s="275">
        <v>0</v>
      </c>
      <c r="AE435" s="275">
        <f>SUM(AC435:AD435)</f>
        <v>0</v>
      </c>
      <c r="AF435" s="500"/>
      <c r="AG435" s="275"/>
      <c r="AH435" s="275"/>
      <c r="AI435" s="275">
        <f>SUM(AG435:AH435)</f>
        <v>0</v>
      </c>
      <c r="AJ435" s="275"/>
      <c r="AK435" s="275"/>
      <c r="AL435" s="275">
        <f>SUM(AJ435:AK435)</f>
        <v>0</v>
      </c>
      <c r="AM435" s="275"/>
      <c r="AN435" s="275"/>
      <c r="AO435" s="275">
        <f>SUM(AM435:AN435)</f>
        <v>0</v>
      </c>
      <c r="AP435" s="275"/>
      <c r="AQ435" s="275"/>
      <c r="AR435" s="275">
        <f>SUM(AP435:AQ435)</f>
        <v>0</v>
      </c>
      <c r="AS435" s="500"/>
      <c r="AT435" s="275">
        <v>1</v>
      </c>
      <c r="AU435" s="275">
        <v>0</v>
      </c>
      <c r="AV435" s="277">
        <f>SUM(AT435:AU435)</f>
        <v>1</v>
      </c>
      <c r="AW435" s="567">
        <f t="shared" ref="AW435:AW436" si="2526">SUM(G435,J435,M435,P435,T435,W435,Z435,AC435,AG435,AJ435,AM435,AP435,AT435)</f>
        <v>15</v>
      </c>
      <c r="AX435" s="567">
        <f t="shared" ref="AX435:AX436" si="2527">SUM(H435,K435,N435,Q435,U435,X435,AA435,AD435,AH435,AK435,AN435,AQ435,AU435)</f>
        <v>10</v>
      </c>
      <c r="AY435" s="567">
        <f t="shared" ref="AY435:AY436" si="2528">SUM(I435,L435,O435,R435,V435,Y435,AB435,AE435,AI435,AL435,AO435,AR435,AV435)</f>
        <v>25</v>
      </c>
      <c r="AZ435" s="159"/>
      <c r="BA435" s="159"/>
      <c r="BB435" s="275">
        <f>SUM(AZ435:BA435)</f>
        <v>0</v>
      </c>
      <c r="BC435" s="275"/>
      <c r="BD435" s="275"/>
      <c r="BE435" s="275">
        <f>SUM(BC435:BD435)</f>
        <v>0</v>
      </c>
      <c r="BF435" s="521"/>
      <c r="BG435" s="605">
        <f>SUM(F435,S435,AF435,AS435)</f>
        <v>0</v>
      </c>
      <c r="BH435" s="533">
        <f>SUM(G435,T435,AG435)</f>
        <v>4</v>
      </c>
      <c r="BI435" s="533">
        <f t="shared" ref="BI435:BI436" si="2529">SUM(H435,U435,AH435)</f>
        <v>8</v>
      </c>
      <c r="BJ435" s="533">
        <f t="shared" ref="BJ435:BJ436" si="2530">SUM(I435,V435,AI435)</f>
        <v>12</v>
      </c>
      <c r="BK435" s="533">
        <f t="shared" ref="BK435:BK436" si="2531">SUM(J435,W435,AJ435)</f>
        <v>3</v>
      </c>
      <c r="BL435" s="533">
        <f t="shared" ref="BL435:BL436" si="2532">SUM(K435,X435,AK435)</f>
        <v>0</v>
      </c>
      <c r="BM435" s="533">
        <f t="shared" ref="BM435:BM436" si="2533">SUM(L435,Y435,AL435)</f>
        <v>3</v>
      </c>
      <c r="BN435" s="533">
        <f>SUM(M435,Z435,AM435)</f>
        <v>0</v>
      </c>
      <c r="BO435" s="533">
        <f t="shared" ref="BO435:BO436" si="2534">SUM(N435,AA435,AN435)</f>
        <v>1</v>
      </c>
      <c r="BP435" s="533">
        <f t="shared" ref="BP435:BP436" si="2535">SUM(O435,AB435,AO435)</f>
        <v>1</v>
      </c>
      <c r="BQ435" s="533">
        <f t="shared" ref="BQ435:BQ436" si="2536">SUM(P435,AC435,AP435)</f>
        <v>7</v>
      </c>
      <c r="BR435" s="533">
        <f t="shared" ref="BR435:BR436" si="2537">SUM(Q435,AD435,AQ435)</f>
        <v>1</v>
      </c>
      <c r="BS435" s="533">
        <f t="shared" ref="BS435:BS436" si="2538">SUM(R435,AE435,AR435)</f>
        <v>8</v>
      </c>
      <c r="BT435" s="533">
        <f>AT435</f>
        <v>1</v>
      </c>
      <c r="BU435" s="533">
        <f t="shared" ref="BU435:BU436" si="2539">AU435</f>
        <v>0</v>
      </c>
      <c r="BV435" s="533">
        <f t="shared" ref="BV435:BV436" si="2540">AV435</f>
        <v>1</v>
      </c>
      <c r="BW435" s="536">
        <f>SUM(BH435,BK435,BN435,BQ435,BT435)</f>
        <v>15</v>
      </c>
      <c r="BX435" s="536">
        <f t="shared" ref="BX435:BX436" si="2541">SUM(BI435,BL435,BO435,BR435,BU435)</f>
        <v>10</v>
      </c>
      <c r="BY435" s="536">
        <f t="shared" ref="BY435:BY436" si="2542">SUM(BJ435,BM435,BP435,BS435,BV435)</f>
        <v>25</v>
      </c>
      <c r="BZ435" t="s">
        <v>74</v>
      </c>
      <c r="CA435" s="544">
        <f>AZ435</f>
        <v>0</v>
      </c>
      <c r="CB435" s="544">
        <f t="shared" ref="CB435:CB436" si="2543">BA435</f>
        <v>0</v>
      </c>
      <c r="CC435" s="544">
        <f t="shared" ref="CC435:CC436" si="2544">BB435</f>
        <v>0</v>
      </c>
      <c r="CD435" s="544">
        <f>BC435</f>
        <v>0</v>
      </c>
      <c r="CE435" s="544">
        <f t="shared" ref="CE435:CE436" si="2545">BD435</f>
        <v>0</v>
      </c>
      <c r="CF435" s="544">
        <f t="shared" ref="CF435:CF436" si="2546">BE435</f>
        <v>0</v>
      </c>
    </row>
    <row r="436" spans="1:84">
      <c r="A436" s="149"/>
      <c r="B436" s="149"/>
      <c r="C436" s="151"/>
      <c r="D436" s="151"/>
      <c r="E436" s="288" t="s">
        <v>78</v>
      </c>
      <c r="F436" s="589"/>
      <c r="G436" s="159">
        <v>3</v>
      </c>
      <c r="H436" s="159">
        <v>3</v>
      </c>
      <c r="I436" s="275">
        <f>SUM(G436:H436)</f>
        <v>6</v>
      </c>
      <c r="J436" s="159">
        <v>4</v>
      </c>
      <c r="K436" s="159">
        <v>0</v>
      </c>
      <c r="L436" s="275">
        <v>4</v>
      </c>
      <c r="M436" s="159">
        <v>1</v>
      </c>
      <c r="N436" s="159">
        <v>0</v>
      </c>
      <c r="O436" s="275">
        <f>SUM(M436:N436)</f>
        <v>1</v>
      </c>
      <c r="P436" s="159">
        <v>7</v>
      </c>
      <c r="Q436" s="159">
        <v>4</v>
      </c>
      <c r="R436" s="275">
        <f>SUM(P436:Q436)</f>
        <v>11</v>
      </c>
      <c r="S436" s="500"/>
      <c r="T436" s="275">
        <v>1</v>
      </c>
      <c r="U436" s="275">
        <v>0</v>
      </c>
      <c r="V436" s="275">
        <f>SUM(T436:U436)</f>
        <v>1</v>
      </c>
      <c r="W436" s="275"/>
      <c r="X436" s="275"/>
      <c r="Y436" s="275">
        <f>SUM(W436:X436)</f>
        <v>0</v>
      </c>
      <c r="Z436" s="275"/>
      <c r="AA436" s="275"/>
      <c r="AB436" s="275">
        <f>SUM(Z436:AA436)</f>
        <v>0</v>
      </c>
      <c r="AC436" s="275">
        <v>0</v>
      </c>
      <c r="AD436" s="275">
        <v>1</v>
      </c>
      <c r="AE436" s="275">
        <f>SUM(AC436:AD436)</f>
        <v>1</v>
      </c>
      <c r="AF436" s="500"/>
      <c r="AG436" s="275"/>
      <c r="AH436" s="275"/>
      <c r="AI436" s="275">
        <f>SUM(AG436:AH436)</f>
        <v>0</v>
      </c>
      <c r="AJ436" s="275"/>
      <c r="AK436" s="275"/>
      <c r="AL436" s="275">
        <f>SUM(AJ436:AK436)</f>
        <v>0</v>
      </c>
      <c r="AM436" s="275"/>
      <c r="AN436" s="275"/>
      <c r="AO436" s="275">
        <f>SUM(AM436:AN436)</f>
        <v>0</v>
      </c>
      <c r="AP436" s="275"/>
      <c r="AQ436" s="275"/>
      <c r="AR436" s="275">
        <f>SUM(AP436:AQ436)</f>
        <v>0</v>
      </c>
      <c r="AS436" s="500"/>
      <c r="AT436" s="275">
        <v>2</v>
      </c>
      <c r="AU436" s="275">
        <v>0</v>
      </c>
      <c r="AV436" s="277">
        <f>SUM(AT436:AU436)</f>
        <v>2</v>
      </c>
      <c r="AW436" s="567">
        <f t="shared" si="2526"/>
        <v>18</v>
      </c>
      <c r="AX436" s="567">
        <f t="shared" si="2527"/>
        <v>8</v>
      </c>
      <c r="AY436" s="567">
        <f t="shared" si="2528"/>
        <v>26</v>
      </c>
      <c r="AZ436" s="159">
        <v>0</v>
      </c>
      <c r="BA436" s="159">
        <v>1</v>
      </c>
      <c r="BB436" s="275">
        <f>SUM(AZ436:BA436)</f>
        <v>1</v>
      </c>
      <c r="BC436" s="275"/>
      <c r="BD436" s="275"/>
      <c r="BE436" s="275">
        <f>SUM(BC436:BD436)</f>
        <v>0</v>
      </c>
      <c r="BF436" s="521"/>
      <c r="BG436" s="605">
        <f>SUM(F436,S436,AF436,AS436)</f>
        <v>0</v>
      </c>
      <c r="BH436" s="533">
        <f>SUM(G436,T436,AG436)</f>
        <v>4</v>
      </c>
      <c r="BI436" s="533">
        <f t="shared" si="2529"/>
        <v>3</v>
      </c>
      <c r="BJ436" s="533">
        <f t="shared" si="2530"/>
        <v>7</v>
      </c>
      <c r="BK436" s="533">
        <f t="shared" si="2531"/>
        <v>4</v>
      </c>
      <c r="BL436" s="533">
        <f t="shared" si="2532"/>
        <v>0</v>
      </c>
      <c r="BM436" s="533">
        <f t="shared" si="2533"/>
        <v>4</v>
      </c>
      <c r="BN436" s="533">
        <f>SUM(M436,Z436,AM436)</f>
        <v>1</v>
      </c>
      <c r="BO436" s="533">
        <f t="shared" si="2534"/>
        <v>0</v>
      </c>
      <c r="BP436" s="533">
        <f t="shared" si="2535"/>
        <v>1</v>
      </c>
      <c r="BQ436" s="533">
        <f t="shared" si="2536"/>
        <v>7</v>
      </c>
      <c r="BR436" s="533">
        <f t="shared" si="2537"/>
        <v>5</v>
      </c>
      <c r="BS436" s="533">
        <f t="shared" si="2538"/>
        <v>12</v>
      </c>
      <c r="BT436" s="533">
        <f>AT436</f>
        <v>2</v>
      </c>
      <c r="BU436" s="533">
        <f t="shared" si="2539"/>
        <v>0</v>
      </c>
      <c r="BV436" s="533">
        <f t="shared" si="2540"/>
        <v>2</v>
      </c>
      <c r="BW436" s="536">
        <f>SUM(BH436,BK436,BN436,BQ436,BT436)</f>
        <v>18</v>
      </c>
      <c r="BX436" s="536">
        <f t="shared" si="2541"/>
        <v>8</v>
      </c>
      <c r="BY436" s="536">
        <f t="shared" si="2542"/>
        <v>26</v>
      </c>
      <c r="BZ436" t="s">
        <v>74</v>
      </c>
      <c r="CA436" s="544">
        <f>AZ436</f>
        <v>0</v>
      </c>
      <c r="CB436" s="544">
        <f t="shared" si="2543"/>
        <v>1</v>
      </c>
      <c r="CC436" s="544">
        <f t="shared" si="2544"/>
        <v>1</v>
      </c>
      <c r="CD436" s="544">
        <f>BC436</f>
        <v>0</v>
      </c>
      <c r="CE436" s="544">
        <f t="shared" si="2545"/>
        <v>0</v>
      </c>
      <c r="CF436" s="544">
        <f t="shared" si="2546"/>
        <v>0</v>
      </c>
    </row>
    <row r="437" spans="1:84">
      <c r="A437" s="149"/>
      <c r="B437" s="149"/>
      <c r="C437" s="151"/>
      <c r="D437" s="151"/>
      <c r="E437" s="288"/>
      <c r="F437" s="589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500"/>
      <c r="T437" s="275"/>
      <c r="U437" s="275"/>
      <c r="V437" s="275"/>
      <c r="W437" s="275"/>
      <c r="X437" s="275"/>
      <c r="Y437" s="275"/>
      <c r="Z437" s="275"/>
      <c r="AA437" s="275"/>
      <c r="AB437" s="275"/>
      <c r="AC437" s="275"/>
      <c r="AD437" s="275"/>
      <c r="AE437" s="275"/>
      <c r="AF437" s="500"/>
      <c r="AG437" s="275"/>
      <c r="AH437" s="275"/>
      <c r="AI437" s="275"/>
      <c r="AJ437" s="275"/>
      <c r="AK437" s="275"/>
      <c r="AL437" s="275"/>
      <c r="AM437" s="275"/>
      <c r="AN437" s="275"/>
      <c r="AO437" s="275"/>
      <c r="AP437" s="275"/>
      <c r="AQ437" s="275"/>
      <c r="AR437" s="275"/>
      <c r="AS437" s="500"/>
      <c r="AT437" s="275"/>
      <c r="AU437" s="275"/>
      <c r="AV437" s="275"/>
      <c r="AW437" s="567"/>
      <c r="AX437" s="567"/>
      <c r="AY437" s="567"/>
      <c r="AZ437" s="159"/>
      <c r="BA437" s="159"/>
      <c r="BB437" s="159"/>
      <c r="BC437" s="275"/>
      <c r="BD437" s="275"/>
      <c r="BE437" s="275"/>
      <c r="BF437" s="521"/>
    </row>
    <row r="438" spans="1:84">
      <c r="A438" s="149" t="s">
        <v>75</v>
      </c>
      <c r="B438" s="149" t="s">
        <v>124</v>
      </c>
      <c r="C438" s="151"/>
      <c r="D438" s="151"/>
      <c r="E438" s="375" t="s">
        <v>116</v>
      </c>
      <c r="F438" s="589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500"/>
      <c r="T438" s="275"/>
      <c r="U438" s="275"/>
      <c r="V438" s="275"/>
      <c r="W438" s="275"/>
      <c r="X438" s="275"/>
      <c r="Y438" s="275"/>
      <c r="Z438" s="275"/>
      <c r="AA438" s="275"/>
      <c r="AB438" s="275"/>
      <c r="AC438" s="275"/>
      <c r="AD438" s="275"/>
      <c r="AE438" s="275"/>
      <c r="AF438" s="500"/>
      <c r="AG438" s="275"/>
      <c r="AH438" s="275"/>
      <c r="AI438" s="275"/>
      <c r="AJ438" s="275"/>
      <c r="AK438" s="275"/>
      <c r="AL438" s="275"/>
      <c r="AM438" s="275"/>
      <c r="AN438" s="275"/>
      <c r="AO438" s="275"/>
      <c r="AP438" s="275"/>
      <c r="AQ438" s="275"/>
      <c r="AR438" s="275"/>
      <c r="AS438" s="500"/>
      <c r="AT438" s="275"/>
      <c r="AU438" s="275"/>
      <c r="AV438" s="275"/>
      <c r="AW438" s="567"/>
      <c r="AX438" s="567"/>
      <c r="AY438" s="567"/>
      <c r="AZ438" s="159"/>
      <c r="BA438" s="159"/>
      <c r="BB438" s="159"/>
      <c r="BC438" s="275"/>
      <c r="BD438" s="275"/>
      <c r="BE438" s="275"/>
      <c r="BF438" s="521"/>
    </row>
    <row r="439" spans="1:84">
      <c r="A439" s="149"/>
      <c r="B439" s="151" t="s">
        <v>779</v>
      </c>
      <c r="C439" s="151"/>
      <c r="D439" s="151"/>
      <c r="E439" s="288" t="s">
        <v>77</v>
      </c>
      <c r="F439" s="589"/>
      <c r="G439" s="159">
        <v>7</v>
      </c>
      <c r="H439" s="159">
        <v>0</v>
      </c>
      <c r="I439" s="275">
        <f>SUM(G439:H439)</f>
        <v>7</v>
      </c>
      <c r="J439" s="159">
        <v>1</v>
      </c>
      <c r="K439" s="159"/>
      <c r="L439" s="275">
        <f>SUM(J439:K439)</f>
        <v>1</v>
      </c>
      <c r="M439" s="159">
        <v>1</v>
      </c>
      <c r="N439" s="159">
        <v>0</v>
      </c>
      <c r="O439" s="275">
        <f>SUM(M439:N439)</f>
        <v>1</v>
      </c>
      <c r="P439" s="159">
        <v>7</v>
      </c>
      <c r="Q439" s="159">
        <v>3</v>
      </c>
      <c r="R439" s="275">
        <f>SUM(P439:Q439)</f>
        <v>10</v>
      </c>
      <c r="S439" s="500"/>
      <c r="T439" s="275">
        <v>2</v>
      </c>
      <c r="U439" s="275">
        <v>0</v>
      </c>
      <c r="V439" s="275">
        <f>SUM(T439:U439)</f>
        <v>2</v>
      </c>
      <c r="W439" s="275"/>
      <c r="X439" s="275"/>
      <c r="Y439" s="275">
        <f>SUM(W439:X439)</f>
        <v>0</v>
      </c>
      <c r="Z439" s="275"/>
      <c r="AA439" s="275"/>
      <c r="AB439" s="275">
        <f>SUM(Z439:AA439)</f>
        <v>0</v>
      </c>
      <c r="AC439" s="275">
        <v>1</v>
      </c>
      <c r="AD439" s="275">
        <v>0</v>
      </c>
      <c r="AE439" s="275">
        <f>SUM(AC439:AD439)</f>
        <v>1</v>
      </c>
      <c r="AF439" s="500"/>
      <c r="AG439" s="275"/>
      <c r="AH439" s="275"/>
      <c r="AI439" s="275">
        <f>SUM(AG439:AH439)</f>
        <v>0</v>
      </c>
      <c r="AJ439" s="275"/>
      <c r="AK439" s="275"/>
      <c r="AL439" s="275">
        <f>SUM(AJ439:AK439)</f>
        <v>0</v>
      </c>
      <c r="AM439" s="275"/>
      <c r="AN439" s="275"/>
      <c r="AO439" s="275">
        <f>SUM(AM439:AN439)</f>
        <v>0</v>
      </c>
      <c r="AP439" s="275">
        <v>1</v>
      </c>
      <c r="AQ439" s="275">
        <v>0</v>
      </c>
      <c r="AR439" s="275">
        <f>SUM(AP439:AQ439)</f>
        <v>1</v>
      </c>
      <c r="AS439" s="500"/>
      <c r="AT439" s="275">
        <v>1</v>
      </c>
      <c r="AU439" s="275">
        <v>0</v>
      </c>
      <c r="AV439" s="277">
        <f>SUM(AT439:AU439)</f>
        <v>1</v>
      </c>
      <c r="AW439" s="567">
        <f t="shared" ref="AW439:AW440" si="2547">SUM(G439,J439,M439,P439,T439,W439,Z439,AC439,AG439,AJ439,AM439,AP439,AT439)</f>
        <v>21</v>
      </c>
      <c r="AX439" s="567">
        <f t="shared" ref="AX439:AX440" si="2548">SUM(H439,K439,N439,Q439,U439,X439,AA439,AD439,AH439,AK439,AN439,AQ439,AU439)</f>
        <v>3</v>
      </c>
      <c r="AY439" s="567">
        <f t="shared" ref="AY439:AY440" si="2549">SUM(I439,L439,O439,R439,V439,Y439,AB439,AE439,AI439,AL439,AO439,AR439,AV439)</f>
        <v>24</v>
      </c>
      <c r="AZ439" s="159">
        <v>1</v>
      </c>
      <c r="BA439" s="159">
        <v>0</v>
      </c>
      <c r="BB439" s="275">
        <f>SUM(AZ439:BA439)</f>
        <v>1</v>
      </c>
      <c r="BC439" s="275">
        <v>1</v>
      </c>
      <c r="BD439" s="275">
        <v>0</v>
      </c>
      <c r="BE439" s="275">
        <f>SUM(BC439:BD439)</f>
        <v>1</v>
      </c>
      <c r="BF439" s="521"/>
      <c r="BG439" s="605">
        <f>SUM(F439,S439,AF439,AS439)</f>
        <v>0</v>
      </c>
      <c r="BH439" s="533">
        <f>SUM(G439,T439,AG439)</f>
        <v>9</v>
      </c>
      <c r="BI439" s="533">
        <f t="shared" ref="BI439:BI440" si="2550">SUM(H439,U439,AH439)</f>
        <v>0</v>
      </c>
      <c r="BJ439" s="533">
        <f t="shared" ref="BJ439:BJ440" si="2551">SUM(I439,V439,AI439)</f>
        <v>9</v>
      </c>
      <c r="BK439" s="533">
        <f t="shared" ref="BK439:BK440" si="2552">SUM(J439,W439,AJ439)</f>
        <v>1</v>
      </c>
      <c r="BL439" s="533">
        <f t="shared" ref="BL439:BL440" si="2553">SUM(K439,X439,AK439)</f>
        <v>0</v>
      </c>
      <c r="BM439" s="533">
        <f t="shared" ref="BM439:BM440" si="2554">SUM(L439,Y439,AL439)</f>
        <v>1</v>
      </c>
      <c r="BN439" s="533">
        <f>SUM(M439,Z439,AM439)</f>
        <v>1</v>
      </c>
      <c r="BO439" s="533">
        <f t="shared" ref="BO439:BO440" si="2555">SUM(N439,AA439,AN439)</f>
        <v>0</v>
      </c>
      <c r="BP439" s="533">
        <f t="shared" ref="BP439:BP440" si="2556">SUM(O439,AB439,AO439)</f>
        <v>1</v>
      </c>
      <c r="BQ439" s="533">
        <f t="shared" ref="BQ439:BQ440" si="2557">SUM(P439,AC439,AP439)</f>
        <v>9</v>
      </c>
      <c r="BR439" s="533">
        <f t="shared" ref="BR439:BR440" si="2558">SUM(Q439,AD439,AQ439)</f>
        <v>3</v>
      </c>
      <c r="BS439" s="533">
        <f t="shared" ref="BS439:BS440" si="2559">SUM(R439,AE439,AR439)</f>
        <v>12</v>
      </c>
      <c r="BT439" s="533">
        <f>AT439</f>
        <v>1</v>
      </c>
      <c r="BU439" s="533">
        <f t="shared" ref="BU439:BU440" si="2560">AU439</f>
        <v>0</v>
      </c>
      <c r="BV439" s="533">
        <f t="shared" ref="BV439:BV440" si="2561">AV439</f>
        <v>1</v>
      </c>
      <c r="BW439" s="536">
        <f>SUM(BH439,BK439,BN439,BQ439,BT439)</f>
        <v>21</v>
      </c>
      <c r="BX439" s="536">
        <f t="shared" ref="BX439:BX440" si="2562">SUM(BI439,BL439,BO439,BR439,BU439)</f>
        <v>3</v>
      </c>
      <c r="BY439" s="536">
        <f t="shared" ref="BY439:BY440" si="2563">SUM(BJ439,BM439,BP439,BS439,BV439)</f>
        <v>24</v>
      </c>
      <c r="BZ439" t="s">
        <v>74</v>
      </c>
      <c r="CA439" s="544">
        <f>AZ439</f>
        <v>1</v>
      </c>
      <c r="CB439" s="544">
        <f t="shared" ref="CB439:CB440" si="2564">BA439</f>
        <v>0</v>
      </c>
      <c r="CC439" s="544">
        <f t="shared" ref="CC439:CC440" si="2565">BB439</f>
        <v>1</v>
      </c>
      <c r="CD439" s="544">
        <f>BC439</f>
        <v>1</v>
      </c>
      <c r="CE439" s="544">
        <f t="shared" ref="CE439:CE440" si="2566">BD439</f>
        <v>0</v>
      </c>
      <c r="CF439" s="544">
        <f t="shared" ref="CF439:CF440" si="2567">BE439</f>
        <v>1</v>
      </c>
    </row>
    <row r="440" spans="1:84">
      <c r="A440" s="149"/>
      <c r="B440" s="149"/>
      <c r="C440" s="151"/>
      <c r="D440" s="151"/>
      <c r="E440" s="288" t="s">
        <v>78</v>
      </c>
      <c r="F440" s="589"/>
      <c r="G440" s="159">
        <v>5</v>
      </c>
      <c r="H440" s="159">
        <v>3</v>
      </c>
      <c r="I440" s="275">
        <f>SUM(G440:H440)</f>
        <v>8</v>
      </c>
      <c r="J440" s="159">
        <v>3</v>
      </c>
      <c r="K440" s="159">
        <v>0</v>
      </c>
      <c r="L440" s="275">
        <f>SUM(J440:K440)</f>
        <v>3</v>
      </c>
      <c r="M440" s="159">
        <v>1</v>
      </c>
      <c r="N440" s="159">
        <v>0</v>
      </c>
      <c r="O440" s="275">
        <f>SUM(M440:N440)</f>
        <v>1</v>
      </c>
      <c r="P440" s="159">
        <v>9</v>
      </c>
      <c r="Q440" s="159">
        <v>1</v>
      </c>
      <c r="R440" s="275">
        <f>SUM(P440:Q440)</f>
        <v>10</v>
      </c>
      <c r="S440" s="500"/>
      <c r="T440" s="275">
        <v>1</v>
      </c>
      <c r="U440" s="275">
        <v>0</v>
      </c>
      <c r="V440" s="275">
        <f>SUM(T440:U440)</f>
        <v>1</v>
      </c>
      <c r="W440" s="275"/>
      <c r="X440" s="275"/>
      <c r="Y440" s="275">
        <f>SUM(W440:X440)</f>
        <v>0</v>
      </c>
      <c r="Z440" s="275"/>
      <c r="AA440" s="275"/>
      <c r="AB440" s="275">
        <f>SUM(Z440:AA440)</f>
        <v>0</v>
      </c>
      <c r="AC440" s="275">
        <v>1</v>
      </c>
      <c r="AD440" s="275">
        <v>0</v>
      </c>
      <c r="AE440" s="275">
        <f>SUM(AC440:AD440)</f>
        <v>1</v>
      </c>
      <c r="AF440" s="500"/>
      <c r="AG440" s="275"/>
      <c r="AH440" s="275"/>
      <c r="AI440" s="275">
        <f>SUM(AG440:AH440)</f>
        <v>0</v>
      </c>
      <c r="AJ440" s="275"/>
      <c r="AK440" s="275"/>
      <c r="AL440" s="275">
        <f>SUM(AJ440:AK440)</f>
        <v>0</v>
      </c>
      <c r="AM440" s="275"/>
      <c r="AN440" s="275"/>
      <c r="AO440" s="275">
        <f>SUM(AM440:AN440)</f>
        <v>0</v>
      </c>
      <c r="AP440" s="275">
        <v>1</v>
      </c>
      <c r="AQ440" s="275">
        <v>0</v>
      </c>
      <c r="AR440" s="275">
        <f>SUM(AP440:AQ440)</f>
        <v>1</v>
      </c>
      <c r="AS440" s="500"/>
      <c r="AT440" s="275">
        <v>1</v>
      </c>
      <c r="AU440" s="275">
        <v>0</v>
      </c>
      <c r="AV440" s="277">
        <f>SUM(AT440:AU440)</f>
        <v>1</v>
      </c>
      <c r="AW440" s="567">
        <f t="shared" si="2547"/>
        <v>22</v>
      </c>
      <c r="AX440" s="567">
        <f t="shared" si="2548"/>
        <v>4</v>
      </c>
      <c r="AY440" s="567">
        <f t="shared" si="2549"/>
        <v>26</v>
      </c>
      <c r="AZ440" s="159">
        <v>0</v>
      </c>
      <c r="BA440" s="159">
        <v>0</v>
      </c>
      <c r="BB440" s="275">
        <f>SUM(AZ440:BA440)</f>
        <v>0</v>
      </c>
      <c r="BC440" s="275">
        <v>1</v>
      </c>
      <c r="BD440" s="275">
        <v>0</v>
      </c>
      <c r="BE440" s="275">
        <f>SUM(BC440:BD440)</f>
        <v>1</v>
      </c>
      <c r="BF440" s="521"/>
      <c r="BG440" s="605">
        <f>SUM(F440,S440,AF440,AS440)</f>
        <v>0</v>
      </c>
      <c r="BH440" s="533">
        <f>SUM(G440,T440,AG440)</f>
        <v>6</v>
      </c>
      <c r="BI440" s="533">
        <f t="shared" si="2550"/>
        <v>3</v>
      </c>
      <c r="BJ440" s="533">
        <f t="shared" si="2551"/>
        <v>9</v>
      </c>
      <c r="BK440" s="533">
        <f t="shared" si="2552"/>
        <v>3</v>
      </c>
      <c r="BL440" s="533">
        <f t="shared" si="2553"/>
        <v>0</v>
      </c>
      <c r="BM440" s="533">
        <f t="shared" si="2554"/>
        <v>3</v>
      </c>
      <c r="BN440" s="533">
        <f>SUM(M440,Z440,AM440)</f>
        <v>1</v>
      </c>
      <c r="BO440" s="533">
        <f t="shared" si="2555"/>
        <v>0</v>
      </c>
      <c r="BP440" s="533">
        <f t="shared" si="2556"/>
        <v>1</v>
      </c>
      <c r="BQ440" s="533">
        <f t="shared" si="2557"/>
        <v>11</v>
      </c>
      <c r="BR440" s="533">
        <f t="shared" si="2558"/>
        <v>1</v>
      </c>
      <c r="BS440" s="533">
        <f t="shared" si="2559"/>
        <v>12</v>
      </c>
      <c r="BT440" s="533">
        <f>AT440</f>
        <v>1</v>
      </c>
      <c r="BU440" s="533">
        <f t="shared" si="2560"/>
        <v>0</v>
      </c>
      <c r="BV440" s="533">
        <f t="shared" si="2561"/>
        <v>1</v>
      </c>
      <c r="BW440" s="536">
        <f>SUM(BH440,BK440,BN440,BQ440,BT440)</f>
        <v>22</v>
      </c>
      <c r="BX440" s="536">
        <f t="shared" si="2562"/>
        <v>4</v>
      </c>
      <c r="BY440" s="536">
        <f t="shared" si="2563"/>
        <v>26</v>
      </c>
      <c r="BZ440" t="s">
        <v>74</v>
      </c>
      <c r="CA440" s="544">
        <f>AZ440</f>
        <v>0</v>
      </c>
      <c r="CB440" s="544">
        <f t="shared" si="2564"/>
        <v>0</v>
      </c>
      <c r="CC440" s="544">
        <f t="shared" si="2565"/>
        <v>0</v>
      </c>
      <c r="CD440" s="544">
        <f>BC440</f>
        <v>1</v>
      </c>
      <c r="CE440" s="544">
        <f t="shared" si="2566"/>
        <v>0</v>
      </c>
      <c r="CF440" s="544">
        <f t="shared" si="2567"/>
        <v>1</v>
      </c>
    </row>
    <row r="441" spans="1:84">
      <c r="A441" s="149"/>
      <c r="B441" s="149"/>
      <c r="C441" s="151"/>
      <c r="D441" s="151"/>
      <c r="E441" s="288"/>
      <c r="F441" s="589"/>
      <c r="G441" s="275"/>
      <c r="H441" s="277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500"/>
      <c r="T441" s="275"/>
      <c r="U441" s="275"/>
      <c r="V441" s="275"/>
      <c r="W441" s="275"/>
      <c r="X441" s="275"/>
      <c r="Y441" s="275"/>
      <c r="Z441" s="275"/>
      <c r="AA441" s="275"/>
      <c r="AB441" s="275"/>
      <c r="AC441" s="275"/>
      <c r="AD441" s="275"/>
      <c r="AE441" s="275"/>
      <c r="AF441" s="500"/>
      <c r="AG441" s="275"/>
      <c r="AH441" s="275"/>
      <c r="AI441" s="275"/>
      <c r="AJ441" s="275"/>
      <c r="AK441" s="275"/>
      <c r="AL441" s="275"/>
      <c r="AM441" s="275"/>
      <c r="AN441" s="275"/>
      <c r="AO441" s="275"/>
      <c r="AP441" s="275"/>
      <c r="AQ441" s="275"/>
      <c r="AR441" s="275"/>
      <c r="AS441" s="500"/>
      <c r="AT441" s="275"/>
      <c r="AU441" s="275"/>
      <c r="AV441" s="275"/>
      <c r="AW441" s="567"/>
      <c r="AX441" s="567"/>
      <c r="AY441" s="567"/>
      <c r="AZ441" s="159"/>
      <c r="BA441" s="159"/>
      <c r="BB441" s="159"/>
      <c r="BC441" s="275"/>
      <c r="BD441" s="275"/>
      <c r="BE441" s="275"/>
      <c r="BF441" s="521"/>
    </row>
    <row r="442" spans="1:84">
      <c r="A442" s="149" t="s">
        <v>74</v>
      </c>
      <c r="B442" s="149" t="s">
        <v>640</v>
      </c>
      <c r="C442" s="151" t="s">
        <v>484</v>
      </c>
      <c r="D442" s="151"/>
      <c r="E442" s="375" t="s">
        <v>6</v>
      </c>
      <c r="F442" s="589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500"/>
      <c r="T442" s="275"/>
      <c r="U442" s="275"/>
      <c r="V442" s="275"/>
      <c r="W442" s="275"/>
      <c r="X442" s="275"/>
      <c r="Y442" s="275"/>
      <c r="Z442" s="275"/>
      <c r="AA442" s="275"/>
      <c r="AB442" s="275"/>
      <c r="AC442" s="275"/>
      <c r="AD442" s="275"/>
      <c r="AE442" s="275"/>
      <c r="AF442" s="500"/>
      <c r="AG442" s="275"/>
      <c r="AH442" s="275"/>
      <c r="AI442" s="275"/>
      <c r="AJ442" s="275"/>
      <c r="AK442" s="275"/>
      <c r="AL442" s="275"/>
      <c r="AM442" s="275"/>
      <c r="AN442" s="275"/>
      <c r="AO442" s="275"/>
      <c r="AP442" s="275"/>
      <c r="AQ442" s="275"/>
      <c r="AR442" s="275"/>
      <c r="AS442" s="500"/>
      <c r="AT442" s="275"/>
      <c r="AU442" s="275"/>
      <c r="AV442" s="275"/>
      <c r="AW442" s="567"/>
      <c r="AX442" s="567"/>
      <c r="AY442" s="567"/>
      <c r="AZ442" s="159"/>
      <c r="BA442" s="159"/>
      <c r="BB442" s="159"/>
      <c r="BC442" s="275"/>
      <c r="BD442" s="275"/>
      <c r="BE442" s="275"/>
      <c r="BF442" s="521"/>
    </row>
    <row r="443" spans="1:84">
      <c r="A443" s="149"/>
      <c r="B443" s="151" t="s">
        <v>780</v>
      </c>
      <c r="C443" s="151"/>
      <c r="D443" s="151"/>
      <c r="E443" s="288" t="s">
        <v>77</v>
      </c>
      <c r="F443" s="589">
        <v>23</v>
      </c>
      <c r="G443" s="159">
        <v>3</v>
      </c>
      <c r="H443" s="159">
        <v>1</v>
      </c>
      <c r="I443" s="275">
        <f>SUM(G443:H443)</f>
        <v>4</v>
      </c>
      <c r="J443" s="159">
        <v>4</v>
      </c>
      <c r="K443" s="159">
        <v>0</v>
      </c>
      <c r="L443" s="275">
        <f>SUM(J443:K443)</f>
        <v>4</v>
      </c>
      <c r="M443" s="159">
        <v>1</v>
      </c>
      <c r="N443" s="159">
        <v>1</v>
      </c>
      <c r="O443" s="275">
        <v>2</v>
      </c>
      <c r="P443" s="159">
        <v>11</v>
      </c>
      <c r="Q443" s="159">
        <v>1</v>
      </c>
      <c r="R443" s="275">
        <f>SUM(P443:Q443)</f>
        <v>12</v>
      </c>
      <c r="S443" s="500"/>
      <c r="T443" s="275"/>
      <c r="U443" s="275"/>
      <c r="V443" s="275">
        <f>SUM(T443:U443)</f>
        <v>0</v>
      </c>
      <c r="W443" s="275"/>
      <c r="X443" s="275"/>
      <c r="Y443" s="275">
        <f>SUM(W443:X443)</f>
        <v>0</v>
      </c>
      <c r="Z443" s="275"/>
      <c r="AA443" s="275"/>
      <c r="AB443" s="275">
        <f>SUM(Z443:AA443)</f>
        <v>0</v>
      </c>
      <c r="AC443" s="275"/>
      <c r="AD443" s="275"/>
      <c r="AE443" s="275">
        <f>SUM(AC443:AD443)</f>
        <v>0</v>
      </c>
      <c r="AF443" s="500"/>
      <c r="AG443" s="275"/>
      <c r="AH443" s="275"/>
      <c r="AI443" s="275">
        <f>SUM(AG443:AH443)</f>
        <v>0</v>
      </c>
      <c r="AJ443" s="275"/>
      <c r="AK443" s="275"/>
      <c r="AL443" s="275">
        <f>SUM(AJ443:AK443)</f>
        <v>0</v>
      </c>
      <c r="AM443" s="275"/>
      <c r="AN443" s="275"/>
      <c r="AO443" s="275">
        <f>SUM(AM443:AN443)</f>
        <v>0</v>
      </c>
      <c r="AP443" s="275"/>
      <c r="AQ443" s="275"/>
      <c r="AR443" s="275">
        <f>SUM(AP443:AQ443)</f>
        <v>0</v>
      </c>
      <c r="AS443" s="500"/>
      <c r="AT443" s="275"/>
      <c r="AU443" s="275"/>
      <c r="AV443" s="277">
        <f>SUM(AT443:AU443)</f>
        <v>0</v>
      </c>
      <c r="AW443" s="567">
        <f t="shared" ref="AW443:AW444" si="2568">SUM(G443,J443,M443,P443,T443,W443,Z443,AC443,AG443,AJ443,AM443,AP443,AT443)</f>
        <v>19</v>
      </c>
      <c r="AX443" s="567">
        <f t="shared" ref="AX443:AX444" si="2569">SUM(H443,K443,N443,Q443,U443,X443,AA443,AD443,AH443,AK443,AN443,AQ443,AU443)</f>
        <v>3</v>
      </c>
      <c r="AY443" s="567">
        <f t="shared" ref="AY443:AY444" si="2570">SUM(I443,L443,O443,R443,V443,Y443,AB443,AE443,AI443,AL443,AO443,AR443,AV443)</f>
        <v>22</v>
      </c>
      <c r="AZ443" s="159"/>
      <c r="BA443" s="159">
        <v>1</v>
      </c>
      <c r="BB443" s="275">
        <f>SUM(AZ443:BA443)</f>
        <v>1</v>
      </c>
      <c r="BC443" s="275"/>
      <c r="BD443" s="275"/>
      <c r="BE443" s="275">
        <f>SUM(BC443:BD443)</f>
        <v>0</v>
      </c>
      <c r="BF443" s="521"/>
      <c r="BG443" s="605">
        <f>SUM(F443,S443,AF443,AS443)</f>
        <v>23</v>
      </c>
      <c r="BH443" s="533">
        <f>SUM(G443,T443,AG443)</f>
        <v>3</v>
      </c>
      <c r="BI443" s="533">
        <f t="shared" ref="BI443:BI444" si="2571">SUM(H443,U443,AH443)</f>
        <v>1</v>
      </c>
      <c r="BJ443" s="533">
        <f t="shared" ref="BJ443:BJ444" si="2572">SUM(I443,V443,AI443)</f>
        <v>4</v>
      </c>
      <c r="BK443" s="533">
        <f t="shared" ref="BK443:BK444" si="2573">SUM(J443,W443,AJ443)</f>
        <v>4</v>
      </c>
      <c r="BL443" s="533">
        <f t="shared" ref="BL443:BL444" si="2574">SUM(K443,X443,AK443)</f>
        <v>0</v>
      </c>
      <c r="BM443" s="533">
        <f t="shared" ref="BM443:BM444" si="2575">SUM(L443,Y443,AL443)</f>
        <v>4</v>
      </c>
      <c r="BN443" s="533">
        <f>SUM(M443,Z443,AM443)</f>
        <v>1</v>
      </c>
      <c r="BO443" s="533">
        <f t="shared" ref="BO443:BO444" si="2576">SUM(N443,AA443,AN443)</f>
        <v>1</v>
      </c>
      <c r="BP443" s="533">
        <f t="shared" ref="BP443:BP444" si="2577">SUM(O443,AB443,AO443)</f>
        <v>2</v>
      </c>
      <c r="BQ443" s="533">
        <f t="shared" ref="BQ443:BQ444" si="2578">SUM(P443,AC443,AP443)</f>
        <v>11</v>
      </c>
      <c r="BR443" s="533">
        <f t="shared" ref="BR443:BR444" si="2579">SUM(Q443,AD443,AQ443)</f>
        <v>1</v>
      </c>
      <c r="BS443" s="533">
        <f t="shared" ref="BS443:BS444" si="2580">SUM(R443,AE443,AR443)</f>
        <v>12</v>
      </c>
      <c r="BT443" s="533">
        <f>AT443</f>
        <v>0</v>
      </c>
      <c r="BU443" s="533">
        <f t="shared" ref="BU443:BU444" si="2581">AU443</f>
        <v>0</v>
      </c>
      <c r="BV443" s="533">
        <f t="shared" ref="BV443:BV444" si="2582">AV443</f>
        <v>0</v>
      </c>
      <c r="BW443" s="536">
        <f>SUM(BH443,BK443,BN443,BQ443,BT443)</f>
        <v>19</v>
      </c>
      <c r="BX443" s="536">
        <f t="shared" ref="BX443:BX444" si="2583">SUM(BI443,BL443,BO443,BR443,BU443)</f>
        <v>3</v>
      </c>
      <c r="BY443" s="536">
        <f t="shared" ref="BY443:BY444" si="2584">SUM(BJ443,BM443,BP443,BS443,BV443)</f>
        <v>22</v>
      </c>
      <c r="BZ443" t="s">
        <v>74</v>
      </c>
      <c r="CA443" s="544">
        <f>AZ443</f>
        <v>0</v>
      </c>
      <c r="CB443" s="544">
        <f t="shared" ref="CB443:CB444" si="2585">BA443</f>
        <v>1</v>
      </c>
      <c r="CC443" s="544">
        <f t="shared" ref="CC443:CC444" si="2586">BB443</f>
        <v>1</v>
      </c>
      <c r="CD443" s="544">
        <f>BC443</f>
        <v>0</v>
      </c>
      <c r="CE443" s="544">
        <f t="shared" ref="CE443:CE444" si="2587">BD443</f>
        <v>0</v>
      </c>
      <c r="CF443" s="544">
        <f t="shared" ref="CF443:CF444" si="2588">BE443</f>
        <v>0</v>
      </c>
    </row>
    <row r="444" spans="1:84">
      <c r="A444" s="149"/>
      <c r="B444" s="149"/>
      <c r="C444" s="151"/>
      <c r="D444" s="151"/>
      <c r="E444" s="288" t="s">
        <v>78</v>
      </c>
      <c r="F444" s="589">
        <v>23</v>
      </c>
      <c r="G444" s="159">
        <v>6</v>
      </c>
      <c r="H444" s="159">
        <v>3</v>
      </c>
      <c r="I444" s="275">
        <f>SUM(G444:H444)</f>
        <v>9</v>
      </c>
      <c r="J444" s="159">
        <v>1</v>
      </c>
      <c r="K444" s="159">
        <v>0</v>
      </c>
      <c r="L444" s="275">
        <f>SUM(J444:K444)</f>
        <v>1</v>
      </c>
      <c r="M444" s="159">
        <v>1</v>
      </c>
      <c r="N444" s="159">
        <v>2</v>
      </c>
      <c r="O444" s="275">
        <v>3</v>
      </c>
      <c r="P444" s="159">
        <v>6</v>
      </c>
      <c r="Q444" s="159">
        <v>1</v>
      </c>
      <c r="R444" s="275">
        <f>SUM(P444:Q444)</f>
        <v>7</v>
      </c>
      <c r="S444" s="500"/>
      <c r="T444" s="275"/>
      <c r="U444" s="275"/>
      <c r="V444" s="275">
        <f>SUM(T444:U444)</f>
        <v>0</v>
      </c>
      <c r="W444" s="275"/>
      <c r="X444" s="275"/>
      <c r="Y444" s="275">
        <f>SUM(W444:X444)</f>
        <v>0</v>
      </c>
      <c r="Z444" s="275"/>
      <c r="AA444" s="275"/>
      <c r="AB444" s="275">
        <f>SUM(Z444:AA444)</f>
        <v>0</v>
      </c>
      <c r="AC444" s="275"/>
      <c r="AD444" s="275"/>
      <c r="AE444" s="275">
        <f>SUM(AC444:AD444)</f>
        <v>0</v>
      </c>
      <c r="AF444" s="500"/>
      <c r="AG444" s="275"/>
      <c r="AH444" s="275"/>
      <c r="AI444" s="275">
        <f>SUM(AG444:AH444)</f>
        <v>0</v>
      </c>
      <c r="AJ444" s="275"/>
      <c r="AK444" s="275"/>
      <c r="AL444" s="275">
        <f>SUM(AJ444:AK444)</f>
        <v>0</v>
      </c>
      <c r="AM444" s="275"/>
      <c r="AN444" s="275"/>
      <c r="AO444" s="275">
        <f>SUM(AM444:AN444)</f>
        <v>0</v>
      </c>
      <c r="AP444" s="275"/>
      <c r="AQ444" s="275"/>
      <c r="AR444" s="275">
        <f>SUM(AP444:AQ444)</f>
        <v>0</v>
      </c>
      <c r="AS444" s="500"/>
      <c r="AT444" s="275"/>
      <c r="AU444" s="275"/>
      <c r="AV444" s="277">
        <f>SUM(AT444:AU444)</f>
        <v>0</v>
      </c>
      <c r="AW444" s="567">
        <f t="shared" si="2568"/>
        <v>14</v>
      </c>
      <c r="AX444" s="567">
        <f t="shared" si="2569"/>
        <v>6</v>
      </c>
      <c r="AY444" s="567">
        <f t="shared" si="2570"/>
        <v>20</v>
      </c>
      <c r="AZ444" s="159"/>
      <c r="BA444" s="159">
        <v>2</v>
      </c>
      <c r="BB444" s="275">
        <f>SUM(AZ444:BA444)</f>
        <v>2</v>
      </c>
      <c r="BC444" s="275"/>
      <c r="BD444" s="275"/>
      <c r="BE444" s="275">
        <f>SUM(BC444:BD444)</f>
        <v>0</v>
      </c>
      <c r="BF444" s="521"/>
      <c r="BG444" s="605">
        <f>SUM(F444,S444,AF444,AS444)</f>
        <v>23</v>
      </c>
      <c r="BH444" s="533">
        <f>SUM(G444,T444,AG444)</f>
        <v>6</v>
      </c>
      <c r="BI444" s="533">
        <f t="shared" si="2571"/>
        <v>3</v>
      </c>
      <c r="BJ444" s="533">
        <f t="shared" si="2572"/>
        <v>9</v>
      </c>
      <c r="BK444" s="533">
        <f t="shared" si="2573"/>
        <v>1</v>
      </c>
      <c r="BL444" s="533">
        <f t="shared" si="2574"/>
        <v>0</v>
      </c>
      <c r="BM444" s="533">
        <f t="shared" si="2575"/>
        <v>1</v>
      </c>
      <c r="BN444" s="533">
        <f>SUM(M444,Z444,AM444)</f>
        <v>1</v>
      </c>
      <c r="BO444" s="533">
        <f t="shared" si="2576"/>
        <v>2</v>
      </c>
      <c r="BP444" s="533">
        <f t="shared" si="2577"/>
        <v>3</v>
      </c>
      <c r="BQ444" s="533">
        <f t="shared" si="2578"/>
        <v>6</v>
      </c>
      <c r="BR444" s="533">
        <f t="shared" si="2579"/>
        <v>1</v>
      </c>
      <c r="BS444" s="533">
        <f t="shared" si="2580"/>
        <v>7</v>
      </c>
      <c r="BT444" s="533">
        <f>AT444</f>
        <v>0</v>
      </c>
      <c r="BU444" s="533">
        <f t="shared" si="2581"/>
        <v>0</v>
      </c>
      <c r="BV444" s="533">
        <f t="shared" si="2582"/>
        <v>0</v>
      </c>
      <c r="BW444" s="536">
        <f>SUM(BH444,BK444,BN444,BQ444,BT444)</f>
        <v>14</v>
      </c>
      <c r="BX444" s="536">
        <f t="shared" si="2583"/>
        <v>6</v>
      </c>
      <c r="BY444" s="536">
        <f t="shared" si="2584"/>
        <v>20</v>
      </c>
      <c r="BZ444" t="s">
        <v>74</v>
      </c>
      <c r="CA444" s="544">
        <f>AZ444</f>
        <v>0</v>
      </c>
      <c r="CB444" s="544">
        <f t="shared" si="2585"/>
        <v>2</v>
      </c>
      <c r="CC444" s="544">
        <f t="shared" si="2586"/>
        <v>2</v>
      </c>
      <c r="CD444" s="544">
        <f>BC444</f>
        <v>0</v>
      </c>
      <c r="CE444" s="544">
        <f t="shared" si="2587"/>
        <v>0</v>
      </c>
      <c r="CF444" s="544">
        <f t="shared" si="2588"/>
        <v>0</v>
      </c>
    </row>
    <row r="445" spans="1:84">
      <c r="A445" s="149"/>
      <c r="B445" s="149"/>
      <c r="C445" s="151"/>
      <c r="D445" s="151"/>
      <c r="E445" s="288"/>
      <c r="F445" s="589"/>
      <c r="G445" s="275"/>
      <c r="H445" s="277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500"/>
      <c r="T445" s="275"/>
      <c r="U445" s="275"/>
      <c r="V445" s="275"/>
      <c r="W445" s="275"/>
      <c r="X445" s="275"/>
      <c r="Y445" s="275"/>
      <c r="Z445" s="275"/>
      <c r="AA445" s="275"/>
      <c r="AB445" s="275"/>
      <c r="AC445" s="275"/>
      <c r="AD445" s="275"/>
      <c r="AE445" s="275"/>
      <c r="AF445" s="500"/>
      <c r="AG445" s="275"/>
      <c r="AH445" s="275"/>
      <c r="AI445" s="275"/>
      <c r="AJ445" s="275"/>
      <c r="AK445" s="275"/>
      <c r="AL445" s="275"/>
      <c r="AM445" s="275"/>
      <c r="AN445" s="275"/>
      <c r="AO445" s="275"/>
      <c r="AP445" s="275"/>
      <c r="AQ445" s="275"/>
      <c r="AR445" s="275"/>
      <c r="AS445" s="500"/>
      <c r="AT445" s="275"/>
      <c r="AU445" s="275"/>
      <c r="AV445" s="275"/>
      <c r="AW445" s="567"/>
      <c r="AX445" s="567"/>
      <c r="AY445" s="567"/>
      <c r="AZ445" s="159"/>
      <c r="BA445" s="159"/>
      <c r="BB445" s="159"/>
      <c r="BC445" s="275"/>
      <c r="BD445" s="275"/>
      <c r="BE445" s="275"/>
      <c r="BF445" s="521"/>
    </row>
    <row r="446" spans="1:84">
      <c r="A446" s="149" t="s">
        <v>75</v>
      </c>
      <c r="B446" s="149" t="s">
        <v>125</v>
      </c>
      <c r="C446" s="151"/>
      <c r="D446" s="151"/>
      <c r="E446" s="375" t="s">
        <v>116</v>
      </c>
      <c r="F446" s="589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500"/>
      <c r="T446" s="275"/>
      <c r="U446" s="275"/>
      <c r="V446" s="275"/>
      <c r="W446" s="275"/>
      <c r="X446" s="275"/>
      <c r="Y446" s="275"/>
      <c r="Z446" s="275"/>
      <c r="AA446" s="275"/>
      <c r="AB446" s="275"/>
      <c r="AC446" s="275"/>
      <c r="AD446" s="275"/>
      <c r="AE446" s="275"/>
      <c r="AF446" s="500"/>
      <c r="AG446" s="275"/>
      <c r="AH446" s="275"/>
      <c r="AI446" s="275"/>
      <c r="AJ446" s="275"/>
      <c r="AK446" s="275"/>
      <c r="AL446" s="275"/>
      <c r="AM446" s="275"/>
      <c r="AN446" s="275"/>
      <c r="AO446" s="275"/>
      <c r="AP446" s="275"/>
      <c r="AQ446" s="275"/>
      <c r="AR446" s="275"/>
      <c r="AS446" s="500"/>
      <c r="AT446" s="275"/>
      <c r="AU446" s="275"/>
      <c r="AV446" s="275"/>
      <c r="AW446" s="567"/>
      <c r="AX446" s="567"/>
      <c r="AY446" s="567"/>
      <c r="AZ446" s="159"/>
      <c r="BA446" s="159"/>
      <c r="BB446" s="159"/>
      <c r="BC446" s="275"/>
      <c r="BD446" s="275"/>
      <c r="BE446" s="275"/>
      <c r="BF446" s="521"/>
    </row>
    <row r="447" spans="1:84">
      <c r="A447" s="149"/>
      <c r="B447" s="151" t="s">
        <v>779</v>
      </c>
      <c r="C447" s="151"/>
      <c r="D447" s="151"/>
      <c r="E447" s="288" t="s">
        <v>77</v>
      </c>
      <c r="F447" s="589"/>
      <c r="G447" s="159">
        <v>2</v>
      </c>
      <c r="H447" s="159">
        <v>2</v>
      </c>
      <c r="I447" s="275">
        <f>SUM(G447:H447)</f>
        <v>4</v>
      </c>
      <c r="J447" s="159">
        <v>1</v>
      </c>
      <c r="K447" s="159">
        <v>0</v>
      </c>
      <c r="L447" s="275">
        <f>SUM(J447:K447)</f>
        <v>1</v>
      </c>
      <c r="M447" s="159">
        <v>0</v>
      </c>
      <c r="N447" s="159">
        <v>1</v>
      </c>
      <c r="O447" s="275">
        <f>SUM(M447:N447)</f>
        <v>1</v>
      </c>
      <c r="P447" s="159">
        <v>3</v>
      </c>
      <c r="Q447" s="159">
        <v>1</v>
      </c>
      <c r="R447" s="275">
        <f>SUM(P447:Q447)</f>
        <v>4</v>
      </c>
      <c r="S447" s="500"/>
      <c r="T447" s="275">
        <v>0</v>
      </c>
      <c r="U447" s="275">
        <v>1</v>
      </c>
      <c r="V447" s="275">
        <f>SUM(T447:U447)</f>
        <v>1</v>
      </c>
      <c r="W447" s="275"/>
      <c r="X447" s="275"/>
      <c r="Y447" s="275">
        <f>SUM(W447:X447)</f>
        <v>0</v>
      </c>
      <c r="Z447" s="275"/>
      <c r="AA447" s="275"/>
      <c r="AB447" s="275">
        <f>SUM(Z447:AA447)</f>
        <v>0</v>
      </c>
      <c r="AC447" s="275">
        <v>1</v>
      </c>
      <c r="AD447" s="275">
        <v>0</v>
      </c>
      <c r="AE447" s="275">
        <f>SUM(AC447:AD447)</f>
        <v>1</v>
      </c>
      <c r="AF447" s="500"/>
      <c r="AG447" s="275">
        <v>0</v>
      </c>
      <c r="AH447" s="275">
        <v>2</v>
      </c>
      <c r="AI447" s="275">
        <f>SUM(AG447:AH447)</f>
        <v>2</v>
      </c>
      <c r="AJ447" s="275"/>
      <c r="AK447" s="275"/>
      <c r="AL447" s="275">
        <f>SUM(AJ447:AK447)</f>
        <v>0</v>
      </c>
      <c r="AM447" s="275"/>
      <c r="AN447" s="275"/>
      <c r="AO447" s="275">
        <f>SUM(AM447:AN447)</f>
        <v>0</v>
      </c>
      <c r="AP447" s="275">
        <v>0</v>
      </c>
      <c r="AQ447" s="275">
        <v>0</v>
      </c>
      <c r="AR447" s="275">
        <f>SUM(AP447:AQ447)</f>
        <v>0</v>
      </c>
      <c r="AS447" s="500">
        <v>2</v>
      </c>
      <c r="AT447" s="275">
        <v>2</v>
      </c>
      <c r="AU447" s="275">
        <v>0</v>
      </c>
      <c r="AV447" s="277">
        <f>SUM(AT447:AU447)</f>
        <v>2</v>
      </c>
      <c r="AW447" s="567">
        <f t="shared" ref="AW447:AW448" si="2589">SUM(G447,J447,M447,P447,T447,W447,Z447,AC447,AG447,AJ447,AM447,AP447,AT447)</f>
        <v>9</v>
      </c>
      <c r="AX447" s="567">
        <f t="shared" ref="AX447:AX448" si="2590">SUM(H447,K447,N447,Q447,U447,X447,AA447,AD447,AH447,AK447,AN447,AQ447,AU447)</f>
        <v>7</v>
      </c>
      <c r="AY447" s="567">
        <f t="shared" ref="AY447:AY448" si="2591">SUM(I447,L447,O447,R447,V447,Y447,AB447,AE447,AI447,AL447,AO447,AR447,AV447)</f>
        <v>16</v>
      </c>
      <c r="AZ447" s="159"/>
      <c r="BA447" s="159"/>
      <c r="BB447" s="275">
        <f>SUM(AZ447:BA447)</f>
        <v>0</v>
      </c>
      <c r="BC447" s="275">
        <v>0</v>
      </c>
      <c r="BD447" s="275">
        <v>1</v>
      </c>
      <c r="BE447" s="275">
        <f>SUM(BC447:BD447)</f>
        <v>1</v>
      </c>
      <c r="BF447" s="521"/>
      <c r="BG447" s="605">
        <f>SUM(F447,S447,AF447,AS447)</f>
        <v>2</v>
      </c>
      <c r="BH447" s="533">
        <f>SUM(G447,T447,AG447)</f>
        <v>2</v>
      </c>
      <c r="BI447" s="533">
        <f t="shared" ref="BI447:BI448" si="2592">SUM(H447,U447,AH447)</f>
        <v>5</v>
      </c>
      <c r="BJ447" s="533">
        <f t="shared" ref="BJ447:BJ448" si="2593">SUM(I447,V447,AI447)</f>
        <v>7</v>
      </c>
      <c r="BK447" s="533">
        <f t="shared" ref="BK447:BK448" si="2594">SUM(J447,W447,AJ447)</f>
        <v>1</v>
      </c>
      <c r="BL447" s="533">
        <f t="shared" ref="BL447:BL448" si="2595">SUM(K447,X447,AK447)</f>
        <v>0</v>
      </c>
      <c r="BM447" s="533">
        <f t="shared" ref="BM447:BM448" si="2596">SUM(L447,Y447,AL447)</f>
        <v>1</v>
      </c>
      <c r="BN447" s="533">
        <f>SUM(M447,Z447,AM447)</f>
        <v>0</v>
      </c>
      <c r="BO447" s="533">
        <f t="shared" ref="BO447:BO448" si="2597">SUM(N447,AA447,AN447)</f>
        <v>1</v>
      </c>
      <c r="BP447" s="533">
        <f t="shared" ref="BP447:BP448" si="2598">SUM(O447,AB447,AO447)</f>
        <v>1</v>
      </c>
      <c r="BQ447" s="533">
        <f t="shared" ref="BQ447:BQ448" si="2599">SUM(P447,AC447,AP447)</f>
        <v>4</v>
      </c>
      <c r="BR447" s="533">
        <f t="shared" ref="BR447:BR448" si="2600">SUM(Q447,AD447,AQ447)</f>
        <v>1</v>
      </c>
      <c r="BS447" s="533">
        <f t="shared" ref="BS447:BS448" si="2601">SUM(R447,AE447,AR447)</f>
        <v>5</v>
      </c>
      <c r="BT447" s="533">
        <f>AT447</f>
        <v>2</v>
      </c>
      <c r="BU447" s="533">
        <f t="shared" ref="BU447:BU448" si="2602">AU447</f>
        <v>0</v>
      </c>
      <c r="BV447" s="533">
        <f t="shared" ref="BV447:BV448" si="2603">AV447</f>
        <v>2</v>
      </c>
      <c r="BW447" s="536">
        <f>SUM(BH447,BK447,BN447,BQ447,BT447)</f>
        <v>9</v>
      </c>
      <c r="BX447" s="536">
        <f t="shared" ref="BX447:BX448" si="2604">SUM(BI447,BL447,BO447,BR447,BU447)</f>
        <v>7</v>
      </c>
      <c r="BY447" s="536">
        <f t="shared" ref="BY447:BY448" si="2605">SUM(BJ447,BM447,BP447,BS447,BV447)</f>
        <v>16</v>
      </c>
      <c r="BZ447" t="s">
        <v>74</v>
      </c>
      <c r="CA447" s="544">
        <f>AZ447</f>
        <v>0</v>
      </c>
      <c r="CB447" s="544">
        <f t="shared" ref="CB447:CB448" si="2606">BA447</f>
        <v>0</v>
      </c>
      <c r="CC447" s="544">
        <f t="shared" ref="CC447:CC448" si="2607">BB447</f>
        <v>0</v>
      </c>
      <c r="CD447" s="544">
        <f>BC447</f>
        <v>0</v>
      </c>
      <c r="CE447" s="544">
        <f t="shared" ref="CE447:CE448" si="2608">BD447</f>
        <v>1</v>
      </c>
      <c r="CF447" s="544">
        <f t="shared" ref="CF447:CF448" si="2609">BE447</f>
        <v>1</v>
      </c>
    </row>
    <row r="448" spans="1:84">
      <c r="A448" s="149"/>
      <c r="B448" s="149"/>
      <c r="C448" s="151"/>
      <c r="D448" s="151"/>
      <c r="E448" s="288" t="s">
        <v>78</v>
      </c>
      <c r="F448" s="589"/>
      <c r="G448" s="159">
        <v>4</v>
      </c>
      <c r="H448" s="159">
        <v>2</v>
      </c>
      <c r="I448" s="275">
        <f>SUM(G448:H448)</f>
        <v>6</v>
      </c>
      <c r="J448" s="159">
        <v>1</v>
      </c>
      <c r="K448" s="159">
        <v>1</v>
      </c>
      <c r="L448" s="275">
        <f>SUM(J448:K448)</f>
        <v>2</v>
      </c>
      <c r="M448" s="159">
        <v>0</v>
      </c>
      <c r="N448" s="159">
        <v>1</v>
      </c>
      <c r="O448" s="275">
        <f>SUM(M448:N448)</f>
        <v>1</v>
      </c>
      <c r="P448" s="159">
        <v>1</v>
      </c>
      <c r="Q448" s="159">
        <v>0</v>
      </c>
      <c r="R448" s="275">
        <f>SUM(P448:Q448)</f>
        <v>1</v>
      </c>
      <c r="S448" s="500"/>
      <c r="T448" s="275">
        <v>0</v>
      </c>
      <c r="U448" s="275">
        <v>0</v>
      </c>
      <c r="V448" s="275">
        <f>SUM(T448:U448)</f>
        <v>0</v>
      </c>
      <c r="W448" s="275"/>
      <c r="X448" s="275"/>
      <c r="Y448" s="275">
        <f>SUM(W448:X448)</f>
        <v>0</v>
      </c>
      <c r="Z448" s="275"/>
      <c r="AA448" s="275"/>
      <c r="AB448" s="275">
        <f>SUM(Z448:AA448)</f>
        <v>0</v>
      </c>
      <c r="AC448" s="275">
        <v>1</v>
      </c>
      <c r="AD448" s="275">
        <v>0</v>
      </c>
      <c r="AE448" s="275">
        <f>SUM(AC448:AD448)</f>
        <v>1</v>
      </c>
      <c r="AF448" s="500"/>
      <c r="AG448" s="275">
        <v>1</v>
      </c>
      <c r="AH448" s="275">
        <v>0</v>
      </c>
      <c r="AI448" s="275">
        <f>SUM(AG448:AH448)</f>
        <v>1</v>
      </c>
      <c r="AJ448" s="275"/>
      <c r="AK448" s="275"/>
      <c r="AL448" s="275">
        <f>SUM(AJ448:AK448)</f>
        <v>0</v>
      </c>
      <c r="AM448" s="275"/>
      <c r="AN448" s="275"/>
      <c r="AO448" s="275">
        <f>SUM(AM448:AN448)</f>
        <v>0</v>
      </c>
      <c r="AP448" s="275">
        <v>1</v>
      </c>
      <c r="AQ448" s="275">
        <v>0</v>
      </c>
      <c r="AR448" s="275">
        <f>SUM(AP448:AQ448)</f>
        <v>1</v>
      </c>
      <c r="AS448" s="500">
        <v>2</v>
      </c>
      <c r="AT448" s="275">
        <v>2</v>
      </c>
      <c r="AU448" s="275">
        <v>0</v>
      </c>
      <c r="AV448" s="277">
        <f>SUM(AT448:AU448)</f>
        <v>2</v>
      </c>
      <c r="AW448" s="567">
        <f t="shared" si="2589"/>
        <v>11</v>
      </c>
      <c r="AX448" s="567">
        <f t="shared" si="2590"/>
        <v>4</v>
      </c>
      <c r="AY448" s="567">
        <f t="shared" si="2591"/>
        <v>15</v>
      </c>
      <c r="AZ448" s="159"/>
      <c r="BA448" s="159"/>
      <c r="BB448" s="275">
        <f>SUM(AZ448:BA448)</f>
        <v>0</v>
      </c>
      <c r="BC448" s="275">
        <v>1</v>
      </c>
      <c r="BD448" s="275">
        <v>0</v>
      </c>
      <c r="BE448" s="275">
        <f>SUM(BC448:BD448)</f>
        <v>1</v>
      </c>
      <c r="BF448" s="521"/>
      <c r="BG448" s="605">
        <f>SUM(F448,S448,AF448,AS448)</f>
        <v>2</v>
      </c>
      <c r="BH448" s="533">
        <f>SUM(G448,T448,AG448)</f>
        <v>5</v>
      </c>
      <c r="BI448" s="533">
        <f t="shared" si="2592"/>
        <v>2</v>
      </c>
      <c r="BJ448" s="533">
        <f t="shared" si="2593"/>
        <v>7</v>
      </c>
      <c r="BK448" s="533">
        <f t="shared" si="2594"/>
        <v>1</v>
      </c>
      <c r="BL448" s="533">
        <f t="shared" si="2595"/>
        <v>1</v>
      </c>
      <c r="BM448" s="533">
        <f t="shared" si="2596"/>
        <v>2</v>
      </c>
      <c r="BN448" s="533">
        <f>SUM(M448,Z448,AM448)</f>
        <v>0</v>
      </c>
      <c r="BO448" s="533">
        <f t="shared" si="2597"/>
        <v>1</v>
      </c>
      <c r="BP448" s="533">
        <f t="shared" si="2598"/>
        <v>1</v>
      </c>
      <c r="BQ448" s="533">
        <f t="shared" si="2599"/>
        <v>3</v>
      </c>
      <c r="BR448" s="533">
        <f t="shared" si="2600"/>
        <v>0</v>
      </c>
      <c r="BS448" s="533">
        <f t="shared" si="2601"/>
        <v>3</v>
      </c>
      <c r="BT448" s="533">
        <f>AT448</f>
        <v>2</v>
      </c>
      <c r="BU448" s="533">
        <f t="shared" si="2602"/>
        <v>0</v>
      </c>
      <c r="BV448" s="533">
        <f t="shared" si="2603"/>
        <v>2</v>
      </c>
      <c r="BW448" s="536">
        <f>SUM(BH448,BK448,BN448,BQ448,BT448)</f>
        <v>11</v>
      </c>
      <c r="BX448" s="536">
        <f t="shared" si="2604"/>
        <v>4</v>
      </c>
      <c r="BY448" s="536">
        <f t="shared" si="2605"/>
        <v>15</v>
      </c>
      <c r="BZ448" t="s">
        <v>74</v>
      </c>
      <c r="CA448" s="544">
        <f>AZ448</f>
        <v>0</v>
      </c>
      <c r="CB448" s="544">
        <f t="shared" si="2606"/>
        <v>0</v>
      </c>
      <c r="CC448" s="544">
        <f t="shared" si="2607"/>
        <v>0</v>
      </c>
      <c r="CD448" s="544">
        <f>BC448</f>
        <v>1</v>
      </c>
      <c r="CE448" s="544">
        <f t="shared" si="2608"/>
        <v>0</v>
      </c>
      <c r="CF448" s="544">
        <f t="shared" si="2609"/>
        <v>1</v>
      </c>
    </row>
    <row r="449" spans="1:84">
      <c r="A449" s="149"/>
      <c r="B449" s="149"/>
      <c r="C449" s="151"/>
      <c r="D449" s="151"/>
      <c r="E449" s="288"/>
      <c r="F449" s="589"/>
      <c r="G449" s="275"/>
      <c r="H449" s="277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500"/>
      <c r="T449" s="275"/>
      <c r="U449" s="275"/>
      <c r="V449" s="275"/>
      <c r="W449" s="275"/>
      <c r="X449" s="275"/>
      <c r="Y449" s="275"/>
      <c r="Z449" s="275"/>
      <c r="AA449" s="275"/>
      <c r="AB449" s="275"/>
      <c r="AC449" s="275"/>
      <c r="AD449" s="275"/>
      <c r="AE449" s="275"/>
      <c r="AF449" s="500"/>
      <c r="AG449" s="275"/>
      <c r="AH449" s="275"/>
      <c r="AI449" s="275"/>
      <c r="AJ449" s="275"/>
      <c r="AK449" s="275"/>
      <c r="AL449" s="275"/>
      <c r="AM449" s="275"/>
      <c r="AN449" s="275"/>
      <c r="AO449" s="275"/>
      <c r="AP449" s="275"/>
      <c r="AQ449" s="275"/>
      <c r="AR449" s="275"/>
      <c r="AS449" s="500"/>
      <c r="AT449" s="275"/>
      <c r="AU449" s="275"/>
      <c r="AV449" s="275"/>
      <c r="AW449" s="567"/>
      <c r="AX449" s="567"/>
      <c r="AY449" s="567"/>
      <c r="AZ449" s="159"/>
      <c r="BA449" s="159"/>
      <c r="BB449" s="275"/>
      <c r="BC449" s="275"/>
      <c r="BD449" s="275"/>
      <c r="BE449" s="275"/>
      <c r="BF449" s="521"/>
    </row>
    <row r="450" spans="1:84">
      <c r="A450" s="149"/>
      <c r="B450" s="149" t="s">
        <v>404</v>
      </c>
      <c r="C450" s="151" t="s">
        <v>11</v>
      </c>
      <c r="D450" s="151"/>
      <c r="E450" s="375" t="s">
        <v>490</v>
      </c>
      <c r="F450" s="589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500"/>
      <c r="T450" s="275"/>
      <c r="U450" s="275"/>
      <c r="V450" s="275"/>
      <c r="W450" s="275"/>
      <c r="X450" s="275"/>
      <c r="Y450" s="275"/>
      <c r="Z450" s="275"/>
      <c r="AA450" s="275"/>
      <c r="AB450" s="275"/>
      <c r="AC450" s="275"/>
      <c r="AD450" s="275"/>
      <c r="AE450" s="275"/>
      <c r="AF450" s="500"/>
      <c r="AG450" s="275"/>
      <c r="AH450" s="275"/>
      <c r="AI450" s="275"/>
      <c r="AJ450" s="275"/>
      <c r="AK450" s="275"/>
      <c r="AL450" s="275"/>
      <c r="AM450" s="275"/>
      <c r="AN450" s="275"/>
      <c r="AO450" s="275"/>
      <c r="AP450" s="275"/>
      <c r="AQ450" s="275"/>
      <c r="AR450" s="275"/>
      <c r="AS450" s="500"/>
      <c r="AT450" s="275"/>
      <c r="AU450" s="275"/>
      <c r="AV450" s="275"/>
      <c r="AW450" s="567"/>
      <c r="AX450" s="567"/>
      <c r="AY450" s="567"/>
      <c r="AZ450" s="159"/>
      <c r="BA450" s="159"/>
      <c r="BB450" s="159"/>
      <c r="BC450" s="275"/>
      <c r="BD450" s="275"/>
      <c r="BE450" s="275"/>
      <c r="BF450" s="521"/>
    </row>
    <row r="451" spans="1:84">
      <c r="A451" s="149"/>
      <c r="B451" s="151" t="s">
        <v>781</v>
      </c>
      <c r="C451" s="151"/>
      <c r="D451" s="151"/>
      <c r="E451" s="288" t="s">
        <v>77</v>
      </c>
      <c r="F451" s="589">
        <v>12</v>
      </c>
      <c r="G451" s="159">
        <v>0</v>
      </c>
      <c r="H451" s="159">
        <v>2</v>
      </c>
      <c r="I451" s="275">
        <f>SUM(G451:H451)</f>
        <v>2</v>
      </c>
      <c r="J451" s="159">
        <v>2</v>
      </c>
      <c r="K451" s="159">
        <v>1</v>
      </c>
      <c r="L451" s="275">
        <f>SUM(J451:K451)</f>
        <v>3</v>
      </c>
      <c r="M451" s="159">
        <v>1</v>
      </c>
      <c r="N451" s="159">
        <v>0</v>
      </c>
      <c r="O451" s="275">
        <f>SUM(M451:N451)</f>
        <v>1</v>
      </c>
      <c r="P451" s="159">
        <v>5</v>
      </c>
      <c r="Q451" s="159">
        <v>2</v>
      </c>
      <c r="R451" s="275">
        <f>SUM(P451:Q451)</f>
        <v>7</v>
      </c>
      <c r="S451" s="500"/>
      <c r="T451" s="275"/>
      <c r="U451" s="275"/>
      <c r="V451" s="275">
        <f>SUM(T451:U451)</f>
        <v>0</v>
      </c>
      <c r="W451" s="275"/>
      <c r="X451" s="275"/>
      <c r="Y451" s="275">
        <f>SUM(W451:X451)</f>
        <v>0</v>
      </c>
      <c r="Z451" s="275"/>
      <c r="AA451" s="275"/>
      <c r="AB451" s="275">
        <f>SUM(Z451:AA451)</f>
        <v>0</v>
      </c>
      <c r="AC451" s="275"/>
      <c r="AD451" s="275"/>
      <c r="AE451" s="275">
        <f>SUM(AC451:AD451)</f>
        <v>0</v>
      </c>
      <c r="AF451" s="500">
        <v>2</v>
      </c>
      <c r="AG451" s="275">
        <v>0</v>
      </c>
      <c r="AH451" s="275">
        <v>0</v>
      </c>
      <c r="AI451" s="275">
        <f>SUM(AG451:AH451)</f>
        <v>0</v>
      </c>
      <c r="AJ451" s="275">
        <v>1</v>
      </c>
      <c r="AK451" s="275">
        <v>0</v>
      </c>
      <c r="AL451" s="275">
        <f>SUM(AJ451:AK451)</f>
        <v>1</v>
      </c>
      <c r="AM451" s="275">
        <v>0</v>
      </c>
      <c r="AN451" s="275">
        <v>0</v>
      </c>
      <c r="AO451" s="275">
        <f>SUM(AM451:AN451)</f>
        <v>0</v>
      </c>
      <c r="AP451" s="275">
        <v>0</v>
      </c>
      <c r="AQ451" s="275">
        <v>0</v>
      </c>
      <c r="AR451" s="275">
        <f>SUM(AP451:AQ451)</f>
        <v>0</v>
      </c>
      <c r="AS451" s="500">
        <v>3</v>
      </c>
      <c r="AT451" s="275"/>
      <c r="AU451" s="275"/>
      <c r="AV451" s="277">
        <f>SUM(AT451:AU451)</f>
        <v>0</v>
      </c>
      <c r="AW451" s="567">
        <f t="shared" ref="AW451:AW452" si="2610">SUM(G451,J451,M451,P451,T451,W451,Z451,AC451,AG451,AJ451,AM451,AP451,AT451)</f>
        <v>9</v>
      </c>
      <c r="AX451" s="567">
        <f t="shared" ref="AX451:AX452" si="2611">SUM(H451,K451,N451,Q451,U451,X451,AA451,AD451,AH451,AK451,AN451,AQ451,AU451)</f>
        <v>5</v>
      </c>
      <c r="AY451" s="567">
        <f t="shared" ref="AY451:AY452" si="2612">SUM(I451,L451,O451,R451,V451,Y451,AB451,AE451,AI451,AL451,AO451,AR451,AV451)</f>
        <v>14</v>
      </c>
      <c r="AZ451" s="159"/>
      <c r="BA451" s="159"/>
      <c r="BB451" s="275">
        <f>SUM(AZ451:BA451)</f>
        <v>0</v>
      </c>
      <c r="BC451" s="275"/>
      <c r="BD451" s="275"/>
      <c r="BE451" s="275">
        <f>SUM(BC451:BD451)</f>
        <v>0</v>
      </c>
      <c r="BF451" s="521"/>
      <c r="BG451" s="605">
        <f>SUM(F451,S451,AF451,AS451)</f>
        <v>17</v>
      </c>
      <c r="BH451" s="533">
        <f>SUM(G451,T451,AG451)</f>
        <v>0</v>
      </c>
      <c r="BI451" s="533">
        <f t="shared" ref="BI451:BI452" si="2613">SUM(H451,U451,AH451)</f>
        <v>2</v>
      </c>
      <c r="BJ451" s="533">
        <f t="shared" ref="BJ451:BJ452" si="2614">SUM(I451,V451,AI451)</f>
        <v>2</v>
      </c>
      <c r="BK451" s="533">
        <f t="shared" ref="BK451:BK452" si="2615">SUM(J451,W451,AJ451)</f>
        <v>3</v>
      </c>
      <c r="BL451" s="533">
        <f t="shared" ref="BL451:BL452" si="2616">SUM(K451,X451,AK451)</f>
        <v>1</v>
      </c>
      <c r="BM451" s="533">
        <f t="shared" ref="BM451:BM452" si="2617">SUM(L451,Y451,AL451)</f>
        <v>4</v>
      </c>
      <c r="BN451" s="533">
        <f>SUM(M451,Z451,AM451)</f>
        <v>1</v>
      </c>
      <c r="BO451" s="533">
        <f t="shared" ref="BO451:BO452" si="2618">SUM(N451,AA451,AN451)</f>
        <v>0</v>
      </c>
      <c r="BP451" s="533">
        <f t="shared" ref="BP451:BP452" si="2619">SUM(O451,AB451,AO451)</f>
        <v>1</v>
      </c>
      <c r="BQ451" s="533">
        <f t="shared" ref="BQ451:BQ452" si="2620">SUM(P451,AC451,AP451)</f>
        <v>5</v>
      </c>
      <c r="BR451" s="533">
        <f t="shared" ref="BR451:BR452" si="2621">SUM(Q451,AD451,AQ451)</f>
        <v>2</v>
      </c>
      <c r="BS451" s="533">
        <f t="shared" ref="BS451:BS452" si="2622">SUM(R451,AE451,AR451)</f>
        <v>7</v>
      </c>
      <c r="BT451" s="533">
        <f>AT451</f>
        <v>0</v>
      </c>
      <c r="BU451" s="533">
        <f t="shared" ref="BU451:BU452" si="2623">AU451</f>
        <v>0</v>
      </c>
      <c r="BV451" s="533">
        <f t="shared" ref="BV451:BV452" si="2624">AV451</f>
        <v>0</v>
      </c>
      <c r="BW451" s="536">
        <f>SUM(BH451,BK451,BN451,BQ451,BT451)</f>
        <v>9</v>
      </c>
      <c r="BX451" s="536">
        <f t="shared" ref="BX451:BX452" si="2625">SUM(BI451,BL451,BO451,BR451,BU451)</f>
        <v>5</v>
      </c>
      <c r="BY451" s="536">
        <f t="shared" ref="BY451:BY452" si="2626">SUM(BJ451,BM451,BP451,BS451,BV451)</f>
        <v>14</v>
      </c>
      <c r="BZ451" t="s">
        <v>74</v>
      </c>
      <c r="CA451" s="544">
        <f>AZ451</f>
        <v>0</v>
      </c>
      <c r="CB451" s="544">
        <f t="shared" ref="CB451:CB452" si="2627">BA451</f>
        <v>0</v>
      </c>
      <c r="CC451" s="544">
        <f t="shared" ref="CC451:CC452" si="2628">BB451</f>
        <v>0</v>
      </c>
      <c r="CD451" s="544">
        <f>BC451</f>
        <v>0</v>
      </c>
      <c r="CE451" s="544">
        <f t="shared" ref="CE451:CE452" si="2629">BD451</f>
        <v>0</v>
      </c>
      <c r="CF451" s="544">
        <f t="shared" ref="CF451:CF452" si="2630">BE451</f>
        <v>0</v>
      </c>
    </row>
    <row r="452" spans="1:84">
      <c r="A452" s="149"/>
      <c r="B452" s="149"/>
      <c r="C452" s="151"/>
      <c r="D452" s="151"/>
      <c r="E452" s="288" t="s">
        <v>78</v>
      </c>
      <c r="F452" s="589">
        <v>12</v>
      </c>
      <c r="G452" s="159">
        <v>4</v>
      </c>
      <c r="H452" s="159">
        <v>0</v>
      </c>
      <c r="I452" s="275">
        <f>SUM(G452:H452)</f>
        <v>4</v>
      </c>
      <c r="J452" s="159">
        <v>2</v>
      </c>
      <c r="K452" s="159">
        <v>1</v>
      </c>
      <c r="L452" s="275">
        <f>SUM(J452:K452)</f>
        <v>3</v>
      </c>
      <c r="M452" s="159">
        <v>0</v>
      </c>
      <c r="N452" s="159">
        <v>1</v>
      </c>
      <c r="O452" s="275">
        <f>SUM(M452:N452)</f>
        <v>1</v>
      </c>
      <c r="P452" s="159">
        <v>2</v>
      </c>
      <c r="Q452" s="159">
        <v>0</v>
      </c>
      <c r="R452" s="275">
        <f>SUM(P452:Q452)</f>
        <v>2</v>
      </c>
      <c r="S452" s="500"/>
      <c r="T452" s="275"/>
      <c r="U452" s="275"/>
      <c r="V452" s="275">
        <f>SUM(T452:U452)</f>
        <v>0</v>
      </c>
      <c r="W452" s="275"/>
      <c r="X452" s="275"/>
      <c r="Y452" s="275">
        <f>SUM(W452:X452)</f>
        <v>0</v>
      </c>
      <c r="Z452" s="275"/>
      <c r="AA452" s="275"/>
      <c r="AB452" s="275">
        <f>SUM(Z452:AA452)</f>
        <v>0</v>
      </c>
      <c r="AC452" s="275"/>
      <c r="AD452" s="275"/>
      <c r="AE452" s="275">
        <f>SUM(AC452:AD452)</f>
        <v>0</v>
      </c>
      <c r="AF452" s="500">
        <v>2</v>
      </c>
      <c r="AG452" s="275">
        <v>0</v>
      </c>
      <c r="AH452" s="275">
        <v>0</v>
      </c>
      <c r="AI452" s="275">
        <f>SUM(AG452:AH452)</f>
        <v>0</v>
      </c>
      <c r="AJ452" s="275">
        <v>0</v>
      </c>
      <c r="AK452" s="275">
        <v>0</v>
      </c>
      <c r="AL452" s="275">
        <f>SUM(AJ452:AK452)</f>
        <v>0</v>
      </c>
      <c r="AM452" s="275">
        <v>0</v>
      </c>
      <c r="AN452" s="275">
        <v>0</v>
      </c>
      <c r="AO452" s="275">
        <f>SUM(AM452:AN452)</f>
        <v>0</v>
      </c>
      <c r="AP452" s="275">
        <v>0</v>
      </c>
      <c r="AQ452" s="275">
        <v>0</v>
      </c>
      <c r="AR452" s="275">
        <f>SUM(AP452:AQ452)</f>
        <v>0</v>
      </c>
      <c r="AS452" s="500">
        <v>3</v>
      </c>
      <c r="AT452" s="275"/>
      <c r="AU452" s="275"/>
      <c r="AV452" s="277">
        <f>SUM(AT452:AU452)</f>
        <v>0</v>
      </c>
      <c r="AW452" s="567">
        <f t="shared" si="2610"/>
        <v>8</v>
      </c>
      <c r="AX452" s="567">
        <f t="shared" si="2611"/>
        <v>2</v>
      </c>
      <c r="AY452" s="567">
        <f t="shared" si="2612"/>
        <v>10</v>
      </c>
      <c r="AZ452" s="159"/>
      <c r="BA452" s="159">
        <v>0</v>
      </c>
      <c r="BB452" s="275">
        <f>SUM(AZ452:BA452)</f>
        <v>0</v>
      </c>
      <c r="BC452" s="275"/>
      <c r="BD452" s="275"/>
      <c r="BE452" s="275">
        <f>SUM(BC452:BD452)</f>
        <v>0</v>
      </c>
      <c r="BF452" s="521"/>
      <c r="BG452" s="605">
        <f>SUM(F452,S452,AF452,AS452)</f>
        <v>17</v>
      </c>
      <c r="BH452" s="533">
        <f>SUM(G452,T452,AG452)</f>
        <v>4</v>
      </c>
      <c r="BI452" s="533">
        <f t="shared" si="2613"/>
        <v>0</v>
      </c>
      <c r="BJ452" s="533">
        <f t="shared" si="2614"/>
        <v>4</v>
      </c>
      <c r="BK452" s="533">
        <f t="shared" si="2615"/>
        <v>2</v>
      </c>
      <c r="BL452" s="533">
        <f t="shared" si="2616"/>
        <v>1</v>
      </c>
      <c r="BM452" s="533">
        <f t="shared" si="2617"/>
        <v>3</v>
      </c>
      <c r="BN452" s="533">
        <f>SUM(M452,Z452,AM452)</f>
        <v>0</v>
      </c>
      <c r="BO452" s="533">
        <f t="shared" si="2618"/>
        <v>1</v>
      </c>
      <c r="BP452" s="533">
        <f t="shared" si="2619"/>
        <v>1</v>
      </c>
      <c r="BQ452" s="533">
        <f t="shared" si="2620"/>
        <v>2</v>
      </c>
      <c r="BR452" s="533">
        <f t="shared" si="2621"/>
        <v>0</v>
      </c>
      <c r="BS452" s="533">
        <f t="shared" si="2622"/>
        <v>2</v>
      </c>
      <c r="BT452" s="533">
        <f>AT452</f>
        <v>0</v>
      </c>
      <c r="BU452" s="533">
        <f t="shared" si="2623"/>
        <v>0</v>
      </c>
      <c r="BV452" s="533">
        <f t="shared" si="2624"/>
        <v>0</v>
      </c>
      <c r="BW452" s="536">
        <f>SUM(BH452,BK452,BN452,BQ452,BT452)</f>
        <v>8</v>
      </c>
      <c r="BX452" s="536">
        <f t="shared" si="2625"/>
        <v>2</v>
      </c>
      <c r="BY452" s="536">
        <f t="shared" si="2626"/>
        <v>10</v>
      </c>
      <c r="BZ452" t="s">
        <v>74</v>
      </c>
      <c r="CA452" s="544">
        <f>AZ452</f>
        <v>0</v>
      </c>
      <c r="CB452" s="544">
        <f t="shared" si="2627"/>
        <v>0</v>
      </c>
      <c r="CC452" s="544">
        <f t="shared" si="2628"/>
        <v>0</v>
      </c>
      <c r="CD452" s="544">
        <f>BC452</f>
        <v>0</v>
      </c>
      <c r="CE452" s="544">
        <f t="shared" si="2629"/>
        <v>0</v>
      </c>
      <c r="CF452" s="544">
        <f t="shared" si="2630"/>
        <v>0</v>
      </c>
    </row>
    <row r="453" spans="1:84">
      <c r="A453" s="149"/>
      <c r="B453" s="149"/>
      <c r="C453" s="151"/>
      <c r="D453" s="151"/>
      <c r="E453" s="288"/>
      <c r="F453" s="589"/>
      <c r="G453" s="275"/>
      <c r="H453" s="277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500"/>
      <c r="T453" s="275"/>
      <c r="U453" s="275"/>
      <c r="V453" s="275"/>
      <c r="W453" s="275"/>
      <c r="X453" s="275"/>
      <c r="Y453" s="275"/>
      <c r="Z453" s="275"/>
      <c r="AA453" s="275"/>
      <c r="AB453" s="275"/>
      <c r="AC453" s="275"/>
      <c r="AD453" s="275"/>
      <c r="AE453" s="275"/>
      <c r="AF453" s="500"/>
      <c r="AG453" s="275"/>
      <c r="AH453" s="275"/>
      <c r="AI453" s="275"/>
      <c r="AJ453" s="275"/>
      <c r="AK453" s="275"/>
      <c r="AL453" s="275"/>
      <c r="AM453" s="275"/>
      <c r="AN453" s="275"/>
      <c r="AO453" s="275"/>
      <c r="AP453" s="275"/>
      <c r="AQ453" s="275"/>
      <c r="AR453" s="275"/>
      <c r="AS453" s="500"/>
      <c r="AT453" s="275"/>
      <c r="AU453" s="275"/>
      <c r="AV453" s="275"/>
      <c r="AW453" s="567"/>
      <c r="AX453" s="567"/>
      <c r="AY453" s="567"/>
      <c r="AZ453" s="159"/>
      <c r="BA453" s="159"/>
      <c r="BB453" s="275"/>
      <c r="BC453" s="275"/>
      <c r="BD453" s="275"/>
      <c r="BE453" s="275"/>
      <c r="BF453" s="521"/>
    </row>
    <row r="454" spans="1:84" s="430" customFormat="1">
      <c r="A454" s="424"/>
      <c r="B454" s="424" t="s">
        <v>1051</v>
      </c>
      <c r="C454" s="425" t="s">
        <v>996</v>
      </c>
      <c r="D454" s="425"/>
      <c r="E454" s="432" t="s">
        <v>1049</v>
      </c>
      <c r="F454" s="632"/>
      <c r="G454" s="429"/>
      <c r="H454" s="429"/>
      <c r="I454" s="429"/>
      <c r="J454" s="429"/>
      <c r="K454" s="429"/>
      <c r="L454" s="429"/>
      <c r="M454" s="429"/>
      <c r="N454" s="429"/>
      <c r="O454" s="429"/>
      <c r="P454" s="429"/>
      <c r="Q454" s="429"/>
      <c r="R454" s="429"/>
      <c r="S454" s="429"/>
      <c r="T454" s="429"/>
      <c r="U454" s="429"/>
      <c r="V454" s="429"/>
      <c r="W454" s="429"/>
      <c r="X454" s="429"/>
      <c r="Y454" s="429"/>
      <c r="Z454" s="429"/>
      <c r="AA454" s="429"/>
      <c r="AB454" s="429"/>
      <c r="AC454" s="429"/>
      <c r="AD454" s="429"/>
      <c r="AE454" s="429"/>
      <c r="AF454" s="429"/>
      <c r="AG454" s="429"/>
      <c r="AH454" s="429"/>
      <c r="AI454" s="429"/>
      <c r="AJ454" s="429"/>
      <c r="AK454" s="429"/>
      <c r="AL454" s="429"/>
      <c r="AM454" s="429"/>
      <c r="AN454" s="429"/>
      <c r="AO454" s="429"/>
      <c r="AP454" s="429"/>
      <c r="AQ454" s="429"/>
      <c r="AR454" s="429"/>
      <c r="AS454" s="429"/>
      <c r="AT454" s="429"/>
      <c r="AU454" s="429"/>
      <c r="AV454" s="429"/>
      <c r="AW454" s="567"/>
      <c r="AX454" s="567"/>
      <c r="AY454" s="567"/>
      <c r="AZ454" s="428"/>
      <c r="BA454" s="428"/>
      <c r="BB454" s="428"/>
      <c r="BC454" s="429"/>
      <c r="BD454" s="429"/>
      <c r="BE454" s="429"/>
      <c r="BF454" s="524"/>
      <c r="BG454" s="605"/>
      <c r="BH454" s="533"/>
      <c r="BI454" s="533"/>
      <c r="BJ454" s="533"/>
      <c r="BK454" s="533"/>
      <c r="BL454" s="533"/>
      <c r="BM454" s="533"/>
      <c r="BN454" s="533"/>
      <c r="BO454" s="533"/>
      <c r="BP454" s="533"/>
      <c r="BQ454" s="533"/>
      <c r="BR454" s="533"/>
      <c r="BS454" s="533"/>
      <c r="BT454" s="533"/>
      <c r="BU454" s="533"/>
      <c r="BV454" s="533"/>
      <c r="BW454" s="533"/>
      <c r="BX454" s="533"/>
      <c r="BY454" s="533"/>
      <c r="CA454" s="557"/>
      <c r="CB454" s="557"/>
      <c r="CC454" s="557"/>
      <c r="CD454" s="557"/>
      <c r="CE454" s="557"/>
      <c r="CF454" s="557"/>
    </row>
    <row r="455" spans="1:84" s="430" customFormat="1">
      <c r="A455" s="424"/>
      <c r="B455" s="425" t="s">
        <v>779</v>
      </c>
      <c r="C455" s="425"/>
      <c r="D455" s="425"/>
      <c r="E455" s="431" t="s">
        <v>77</v>
      </c>
      <c r="F455" s="632">
        <v>15</v>
      </c>
      <c r="G455" s="428">
        <v>1</v>
      </c>
      <c r="H455" s="428">
        <v>2</v>
      </c>
      <c r="I455" s="429">
        <f>SUM(G455:H455)</f>
        <v>3</v>
      </c>
      <c r="J455" s="428">
        <v>1</v>
      </c>
      <c r="K455" s="428">
        <v>0</v>
      </c>
      <c r="L455" s="429">
        <f>SUM(J455:K455)</f>
        <v>1</v>
      </c>
      <c r="M455" s="428">
        <v>0</v>
      </c>
      <c r="N455" s="428">
        <v>1</v>
      </c>
      <c r="O455" s="429">
        <f>SUM(M455:N455)</f>
        <v>1</v>
      </c>
      <c r="P455" s="428">
        <v>3</v>
      </c>
      <c r="Q455" s="428">
        <v>0</v>
      </c>
      <c r="R455" s="429">
        <f>SUM(P455:Q455)</f>
        <v>3</v>
      </c>
      <c r="S455" s="429"/>
      <c r="T455" s="429"/>
      <c r="U455" s="429"/>
      <c r="V455" s="429">
        <f>SUM(T455:U455)</f>
        <v>0</v>
      </c>
      <c r="W455" s="429"/>
      <c r="X455" s="429"/>
      <c r="Y455" s="429">
        <f>SUM(W455:X455)</f>
        <v>0</v>
      </c>
      <c r="Z455" s="429"/>
      <c r="AA455" s="429"/>
      <c r="AB455" s="429">
        <f>SUM(Z455:AA455)</f>
        <v>0</v>
      </c>
      <c r="AC455" s="429"/>
      <c r="AD455" s="429"/>
      <c r="AE455" s="429">
        <f>SUM(AC455:AD455)</f>
        <v>0</v>
      </c>
      <c r="AF455" s="429"/>
      <c r="AG455" s="429"/>
      <c r="AH455" s="429"/>
      <c r="AI455" s="429">
        <f>SUM(AG455:AH455)</f>
        <v>0</v>
      </c>
      <c r="AJ455" s="429"/>
      <c r="AK455" s="429"/>
      <c r="AL455" s="429">
        <f>SUM(AJ455:AK455)</f>
        <v>0</v>
      </c>
      <c r="AM455" s="429"/>
      <c r="AN455" s="429"/>
      <c r="AO455" s="429">
        <f>SUM(AM455:AN455)</f>
        <v>0</v>
      </c>
      <c r="AP455" s="429"/>
      <c r="AQ455" s="429"/>
      <c r="AR455" s="429">
        <f>SUM(AP455:AQ455)</f>
        <v>0</v>
      </c>
      <c r="AS455" s="429"/>
      <c r="AT455" s="429"/>
      <c r="AU455" s="429"/>
      <c r="AV455" s="429">
        <f>SUM(AT455:AU455)</f>
        <v>0</v>
      </c>
      <c r="AW455" s="567">
        <f t="shared" ref="AW455:AW456" si="2631">SUM(G455,J455,M455,P455,T455,W455,Z455,AC455,AG455,AJ455,AM455,AP455,AT455)</f>
        <v>5</v>
      </c>
      <c r="AX455" s="567">
        <f t="shared" ref="AX455:AX456" si="2632">SUM(H455,K455,N455,Q455,U455,X455,AA455,AD455,AH455,AK455,AN455,AQ455,AU455)</f>
        <v>3</v>
      </c>
      <c r="AY455" s="567">
        <f t="shared" ref="AY455:AY456" si="2633">SUM(I455,L455,O455,R455,V455,Y455,AB455,AE455,AI455,AL455,AO455,AR455,AV455)</f>
        <v>8</v>
      </c>
      <c r="AZ455" s="428"/>
      <c r="BA455" s="428"/>
      <c r="BB455" s="429">
        <f>SUM(AZ455:BA455)</f>
        <v>0</v>
      </c>
      <c r="BC455" s="429"/>
      <c r="BD455" s="429"/>
      <c r="BE455" s="429">
        <f>SUM(BC455:BD455)</f>
        <v>0</v>
      </c>
      <c r="BF455" s="524"/>
      <c r="BG455" s="605">
        <f>SUM(F455,S455,AF455,AS455)</f>
        <v>15</v>
      </c>
      <c r="BH455" s="533">
        <f>SUM(G455,T455,AG455)</f>
        <v>1</v>
      </c>
      <c r="BI455" s="533">
        <f t="shared" ref="BI455:BI456" si="2634">SUM(H455,U455,AH455)</f>
        <v>2</v>
      </c>
      <c r="BJ455" s="533">
        <f t="shared" ref="BJ455:BJ456" si="2635">SUM(I455,V455,AI455)</f>
        <v>3</v>
      </c>
      <c r="BK455" s="533">
        <f t="shared" ref="BK455:BK456" si="2636">SUM(J455,W455,AJ455)</f>
        <v>1</v>
      </c>
      <c r="BL455" s="533">
        <f t="shared" ref="BL455:BL456" si="2637">SUM(K455,X455,AK455)</f>
        <v>0</v>
      </c>
      <c r="BM455" s="533">
        <f t="shared" ref="BM455:BM456" si="2638">SUM(L455,Y455,AL455)</f>
        <v>1</v>
      </c>
      <c r="BN455" s="533">
        <f>SUM(M455,Z455,AM455)</f>
        <v>0</v>
      </c>
      <c r="BO455" s="533">
        <f t="shared" ref="BO455:BO456" si="2639">SUM(N455,AA455,AN455)</f>
        <v>1</v>
      </c>
      <c r="BP455" s="533">
        <f t="shared" ref="BP455:BP456" si="2640">SUM(O455,AB455,AO455)</f>
        <v>1</v>
      </c>
      <c r="BQ455" s="533">
        <f t="shared" ref="BQ455:BQ456" si="2641">SUM(P455,AC455,AP455)</f>
        <v>3</v>
      </c>
      <c r="BR455" s="533">
        <f t="shared" ref="BR455:BR456" si="2642">SUM(Q455,AD455,AQ455)</f>
        <v>0</v>
      </c>
      <c r="BS455" s="533">
        <f t="shared" ref="BS455:BS456" si="2643">SUM(R455,AE455,AR455)</f>
        <v>3</v>
      </c>
      <c r="BT455" s="533">
        <f>AT455</f>
        <v>0</v>
      </c>
      <c r="BU455" s="533">
        <f t="shared" ref="BU455:BU456" si="2644">AU455</f>
        <v>0</v>
      </c>
      <c r="BV455" s="533">
        <f t="shared" ref="BV455:BV456" si="2645">AV455</f>
        <v>0</v>
      </c>
      <c r="BW455" s="536">
        <f>SUM(BH455,BK455,BN455,BQ455,BT455)</f>
        <v>5</v>
      </c>
      <c r="BX455" s="536">
        <f t="shared" ref="BX455:BX456" si="2646">SUM(BI455,BL455,BO455,BR455,BU455)</f>
        <v>3</v>
      </c>
      <c r="BY455" s="536">
        <f t="shared" ref="BY455:BY456" si="2647">SUM(BJ455,BM455,BP455,BS455,BV455)</f>
        <v>8</v>
      </c>
      <c r="BZ455" s="430" t="s">
        <v>74</v>
      </c>
      <c r="CA455" s="557">
        <f>AZ455</f>
        <v>0</v>
      </c>
      <c r="CB455" s="557">
        <f t="shared" ref="CB455:CB456" si="2648">BA455</f>
        <v>0</v>
      </c>
      <c r="CC455" s="557">
        <f t="shared" ref="CC455:CC456" si="2649">BB455</f>
        <v>0</v>
      </c>
      <c r="CD455" s="557">
        <f>BC455</f>
        <v>0</v>
      </c>
      <c r="CE455" s="557">
        <f t="shared" ref="CE455:CE456" si="2650">BD455</f>
        <v>0</v>
      </c>
      <c r="CF455" s="557">
        <f t="shared" ref="CF455:CF456" si="2651">BE455</f>
        <v>0</v>
      </c>
    </row>
    <row r="456" spans="1:84" s="430" customFormat="1">
      <c r="A456" s="424"/>
      <c r="B456" s="424"/>
      <c r="C456" s="425"/>
      <c r="D456" s="425"/>
      <c r="E456" s="431" t="s">
        <v>78</v>
      </c>
      <c r="F456" s="632">
        <v>15</v>
      </c>
      <c r="G456" s="428">
        <v>0</v>
      </c>
      <c r="H456" s="428">
        <v>0</v>
      </c>
      <c r="I456" s="429">
        <f>SUM(G456:H456)</f>
        <v>0</v>
      </c>
      <c r="J456" s="428">
        <v>1</v>
      </c>
      <c r="K456" s="428">
        <v>0</v>
      </c>
      <c r="L456" s="429">
        <f>SUM(J456:K456)</f>
        <v>1</v>
      </c>
      <c r="M456" s="428">
        <v>1</v>
      </c>
      <c r="N456" s="428">
        <v>1</v>
      </c>
      <c r="O456" s="429">
        <f>SUM(M456:N456)</f>
        <v>2</v>
      </c>
      <c r="P456" s="428">
        <v>7</v>
      </c>
      <c r="Q456" s="428">
        <v>0</v>
      </c>
      <c r="R456" s="429">
        <f>SUM(P456:Q456)</f>
        <v>7</v>
      </c>
      <c r="S456" s="429"/>
      <c r="T456" s="429"/>
      <c r="U456" s="429"/>
      <c r="V456" s="429">
        <f>SUM(T456:U456)</f>
        <v>0</v>
      </c>
      <c r="W456" s="429"/>
      <c r="X456" s="429"/>
      <c r="Y456" s="429">
        <f>SUM(W456:X456)</f>
        <v>0</v>
      </c>
      <c r="Z456" s="429"/>
      <c r="AA456" s="429"/>
      <c r="AB456" s="429">
        <f>SUM(Z456:AA456)</f>
        <v>0</v>
      </c>
      <c r="AC456" s="429"/>
      <c r="AD456" s="429"/>
      <c r="AE456" s="429">
        <f>SUM(AC456:AD456)</f>
        <v>0</v>
      </c>
      <c r="AF456" s="429"/>
      <c r="AG456" s="429"/>
      <c r="AH456" s="429"/>
      <c r="AI456" s="429">
        <f>SUM(AG456:AH456)</f>
        <v>0</v>
      </c>
      <c r="AJ456" s="429"/>
      <c r="AK456" s="429"/>
      <c r="AL456" s="429">
        <f>SUM(AJ456:AK456)</f>
        <v>0</v>
      </c>
      <c r="AM456" s="429"/>
      <c r="AN456" s="429"/>
      <c r="AO456" s="429">
        <f>SUM(AM456:AN456)</f>
        <v>0</v>
      </c>
      <c r="AP456" s="429"/>
      <c r="AQ456" s="429"/>
      <c r="AR456" s="429">
        <f>SUM(AP456:AQ456)</f>
        <v>0</v>
      </c>
      <c r="AS456" s="429"/>
      <c r="AT456" s="429"/>
      <c r="AU456" s="429"/>
      <c r="AV456" s="429">
        <f>SUM(AT456:AU456)</f>
        <v>0</v>
      </c>
      <c r="AW456" s="567">
        <f t="shared" si="2631"/>
        <v>9</v>
      </c>
      <c r="AX456" s="567">
        <f t="shared" si="2632"/>
        <v>1</v>
      </c>
      <c r="AY456" s="567">
        <f t="shared" si="2633"/>
        <v>10</v>
      </c>
      <c r="AZ456" s="428"/>
      <c r="BA456" s="428"/>
      <c r="BB456" s="429">
        <f>SUM(AZ456:BA456)</f>
        <v>0</v>
      </c>
      <c r="BC456" s="429"/>
      <c r="BD456" s="429"/>
      <c r="BE456" s="429">
        <f>SUM(BC456:BD456)</f>
        <v>0</v>
      </c>
      <c r="BF456" s="524"/>
      <c r="BG456" s="605">
        <f>SUM(F456,S456,AF456,AS456)</f>
        <v>15</v>
      </c>
      <c r="BH456" s="533">
        <f>SUM(G456,T456,AG456)</f>
        <v>0</v>
      </c>
      <c r="BI456" s="533">
        <f t="shared" si="2634"/>
        <v>0</v>
      </c>
      <c r="BJ456" s="533">
        <f t="shared" si="2635"/>
        <v>0</v>
      </c>
      <c r="BK456" s="533">
        <f t="shared" si="2636"/>
        <v>1</v>
      </c>
      <c r="BL456" s="533">
        <f t="shared" si="2637"/>
        <v>0</v>
      </c>
      <c r="BM456" s="533">
        <f t="shared" si="2638"/>
        <v>1</v>
      </c>
      <c r="BN456" s="533">
        <f>SUM(M456,Z456,AM456)</f>
        <v>1</v>
      </c>
      <c r="BO456" s="533">
        <f t="shared" si="2639"/>
        <v>1</v>
      </c>
      <c r="BP456" s="533">
        <f t="shared" si="2640"/>
        <v>2</v>
      </c>
      <c r="BQ456" s="533">
        <f t="shared" si="2641"/>
        <v>7</v>
      </c>
      <c r="BR456" s="533">
        <f t="shared" si="2642"/>
        <v>0</v>
      </c>
      <c r="BS456" s="533">
        <f t="shared" si="2643"/>
        <v>7</v>
      </c>
      <c r="BT456" s="533">
        <f>AT456</f>
        <v>0</v>
      </c>
      <c r="BU456" s="533">
        <f t="shared" si="2644"/>
        <v>0</v>
      </c>
      <c r="BV456" s="533">
        <f t="shared" si="2645"/>
        <v>0</v>
      </c>
      <c r="BW456" s="536">
        <f>SUM(BH456,BK456,BN456,BQ456,BT456)</f>
        <v>9</v>
      </c>
      <c r="BX456" s="536">
        <f t="shared" si="2646"/>
        <v>1</v>
      </c>
      <c r="BY456" s="536">
        <f t="shared" si="2647"/>
        <v>10</v>
      </c>
      <c r="BZ456" s="430" t="s">
        <v>74</v>
      </c>
      <c r="CA456" s="557">
        <f>AZ456</f>
        <v>0</v>
      </c>
      <c r="CB456" s="557">
        <f t="shared" si="2648"/>
        <v>0</v>
      </c>
      <c r="CC456" s="557">
        <f t="shared" si="2649"/>
        <v>0</v>
      </c>
      <c r="CD456" s="557">
        <f>BC456</f>
        <v>0</v>
      </c>
      <c r="CE456" s="557">
        <f t="shared" si="2650"/>
        <v>0</v>
      </c>
      <c r="CF456" s="557">
        <f t="shared" si="2651"/>
        <v>0</v>
      </c>
    </row>
    <row r="457" spans="1:84">
      <c r="A457" s="149"/>
      <c r="B457" s="149"/>
      <c r="C457" s="151"/>
      <c r="D457" s="151"/>
      <c r="E457" s="288"/>
      <c r="F457" s="589"/>
      <c r="G457" s="275"/>
      <c r="H457" s="277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500"/>
      <c r="T457" s="275"/>
      <c r="U457" s="275"/>
      <c r="V457" s="275"/>
      <c r="W457" s="275"/>
      <c r="X457" s="275"/>
      <c r="Y457" s="275"/>
      <c r="Z457" s="275"/>
      <c r="AA457" s="275"/>
      <c r="AB457" s="275"/>
      <c r="AC457" s="275"/>
      <c r="AD457" s="275"/>
      <c r="AE457" s="275"/>
      <c r="AF457" s="500"/>
      <c r="AG457" s="275"/>
      <c r="AH457" s="275"/>
      <c r="AI457" s="275"/>
      <c r="AJ457" s="275"/>
      <c r="AK457" s="275"/>
      <c r="AL457" s="275"/>
      <c r="AM457" s="275"/>
      <c r="AN457" s="275"/>
      <c r="AO457" s="275"/>
      <c r="AP457" s="275"/>
      <c r="AQ457" s="275"/>
      <c r="AR457" s="275"/>
      <c r="AS457" s="500"/>
      <c r="AT457" s="275"/>
      <c r="AU457" s="275"/>
      <c r="AV457" s="275"/>
      <c r="AW457" s="567"/>
      <c r="AX457" s="567"/>
      <c r="AY457" s="567"/>
      <c r="AZ457" s="159"/>
      <c r="BA457" s="159"/>
      <c r="BB457" s="275"/>
      <c r="BC457" s="275"/>
      <c r="BD457" s="275"/>
      <c r="BE457" s="275"/>
      <c r="BF457" s="521"/>
    </row>
    <row r="458" spans="1:84">
      <c r="A458" s="149"/>
      <c r="B458" s="149" t="s">
        <v>7</v>
      </c>
      <c r="C458" s="151" t="s">
        <v>484</v>
      </c>
      <c r="D458" s="151"/>
      <c r="E458" s="375" t="s">
        <v>8</v>
      </c>
      <c r="F458" s="589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500"/>
      <c r="T458" s="275"/>
      <c r="U458" s="275"/>
      <c r="V458" s="275"/>
      <c r="W458" s="275"/>
      <c r="X458" s="275"/>
      <c r="Y458" s="275"/>
      <c r="Z458" s="275"/>
      <c r="AA458" s="275"/>
      <c r="AB458" s="275"/>
      <c r="AC458" s="275"/>
      <c r="AD458" s="275"/>
      <c r="AE458" s="275"/>
      <c r="AF458" s="500"/>
      <c r="AG458" s="275"/>
      <c r="AH458" s="275"/>
      <c r="AI458" s="275"/>
      <c r="AJ458" s="275"/>
      <c r="AK458" s="275"/>
      <c r="AL458" s="275"/>
      <c r="AM458" s="275"/>
      <c r="AN458" s="275"/>
      <c r="AO458" s="275"/>
      <c r="AP458" s="275"/>
      <c r="AQ458" s="275"/>
      <c r="AR458" s="275"/>
      <c r="AS458" s="500"/>
      <c r="AT458" s="275"/>
      <c r="AU458" s="275"/>
      <c r="AV458" s="275"/>
      <c r="AW458" s="567"/>
      <c r="AX458" s="567"/>
      <c r="AY458" s="567"/>
      <c r="AZ458" s="159"/>
      <c r="BA458" s="159"/>
      <c r="BB458" s="159"/>
      <c r="BC458" s="275"/>
      <c r="BD458" s="275"/>
      <c r="BE458" s="275"/>
      <c r="BF458" s="521"/>
    </row>
    <row r="459" spans="1:84">
      <c r="A459" s="149"/>
      <c r="B459" s="151" t="s">
        <v>779</v>
      </c>
      <c r="C459" s="151"/>
      <c r="D459" s="151"/>
      <c r="E459" s="288" t="s">
        <v>77</v>
      </c>
      <c r="F459" s="589">
        <v>30</v>
      </c>
      <c r="G459" s="159"/>
      <c r="H459" s="159"/>
      <c r="I459" s="275">
        <f>SUM(G459:H459)</f>
        <v>0</v>
      </c>
      <c r="J459" s="159"/>
      <c r="K459" s="159"/>
      <c r="L459" s="275">
        <f>SUM(J459:K459)</f>
        <v>0</v>
      </c>
      <c r="M459" s="159"/>
      <c r="N459" s="159"/>
      <c r="O459" s="275">
        <f>SUM(M459:N459)</f>
        <v>0</v>
      </c>
      <c r="P459" s="159"/>
      <c r="Q459" s="159"/>
      <c r="R459" s="275">
        <f>SUM(P459:Q459)</f>
        <v>0</v>
      </c>
      <c r="S459" s="500"/>
      <c r="T459" s="275">
        <v>1</v>
      </c>
      <c r="U459" s="275">
        <v>7</v>
      </c>
      <c r="V459" s="275">
        <f>SUM(T459:U459)</f>
        <v>8</v>
      </c>
      <c r="W459" s="275">
        <v>3</v>
      </c>
      <c r="X459" s="275">
        <v>2</v>
      </c>
      <c r="Y459" s="275">
        <f>SUM(W459:X459)</f>
        <v>5</v>
      </c>
      <c r="Z459" s="275"/>
      <c r="AA459" s="275">
        <v>2</v>
      </c>
      <c r="AB459" s="275">
        <f>SUM(Z459:AA459)</f>
        <v>2</v>
      </c>
      <c r="AC459" s="275">
        <v>3</v>
      </c>
      <c r="AD459" s="275">
        <v>11</v>
      </c>
      <c r="AE459" s="275">
        <f>SUM(AC459:AD459)</f>
        <v>14</v>
      </c>
      <c r="AF459" s="500"/>
      <c r="AG459" s="275"/>
      <c r="AH459" s="275"/>
      <c r="AI459" s="275">
        <f>SUM(AG459:AH459)</f>
        <v>0</v>
      </c>
      <c r="AJ459" s="275"/>
      <c r="AK459" s="275"/>
      <c r="AL459" s="275">
        <f>SUM(AJ459:AK459)</f>
        <v>0</v>
      </c>
      <c r="AM459" s="275"/>
      <c r="AN459" s="275"/>
      <c r="AO459" s="275">
        <f>SUM(AM459:AN459)</f>
        <v>0</v>
      </c>
      <c r="AP459" s="275"/>
      <c r="AQ459" s="275"/>
      <c r="AR459" s="275">
        <f>SUM(AP459:AQ459)</f>
        <v>0</v>
      </c>
      <c r="AS459" s="500"/>
      <c r="AT459" s="275"/>
      <c r="AU459" s="275"/>
      <c r="AV459" s="277">
        <f>SUM(AT459:AU459)</f>
        <v>0</v>
      </c>
      <c r="AW459" s="567">
        <f t="shared" ref="AW459:AW460" si="2652">SUM(G459,J459,M459,P459,T459,W459,Z459,AC459,AG459,AJ459,AM459,AP459,AT459)</f>
        <v>7</v>
      </c>
      <c r="AX459" s="567">
        <f t="shared" ref="AX459:AX460" si="2653">SUM(H459,K459,N459,Q459,U459,X459,AA459,AD459,AH459,AK459,AN459,AQ459,AU459)</f>
        <v>22</v>
      </c>
      <c r="AY459" s="567">
        <f t="shared" ref="AY459:AY460" si="2654">SUM(I459,L459,O459,R459,V459,Y459,AB459,AE459,AI459,AL459,AO459,AR459,AV459)</f>
        <v>29</v>
      </c>
      <c r="AZ459" s="159"/>
      <c r="BA459" s="159"/>
      <c r="BB459" s="275">
        <f>SUM(AZ459:BA459)</f>
        <v>0</v>
      </c>
      <c r="BC459" s="275"/>
      <c r="BD459" s="275"/>
      <c r="BE459" s="275">
        <f>SUM(BC459:BD459)</f>
        <v>0</v>
      </c>
      <c r="BF459" s="521"/>
      <c r="BG459" s="605">
        <f>SUM(F459,S459,AF459,AS459)</f>
        <v>30</v>
      </c>
      <c r="BH459" s="533">
        <f>SUM(G459,T459,AG459)</f>
        <v>1</v>
      </c>
      <c r="BI459" s="533">
        <f t="shared" ref="BI459:BI461" si="2655">SUM(H459,U459,AH459)</f>
        <v>7</v>
      </c>
      <c r="BJ459" s="533">
        <f t="shared" ref="BJ459:BJ461" si="2656">SUM(I459,V459,AI459)</f>
        <v>8</v>
      </c>
      <c r="BK459" s="533">
        <f t="shared" ref="BK459:BK461" si="2657">SUM(J459,W459,AJ459)</f>
        <v>3</v>
      </c>
      <c r="BL459" s="533">
        <f t="shared" ref="BL459:BL461" si="2658">SUM(K459,X459,AK459)</f>
        <v>2</v>
      </c>
      <c r="BM459" s="533">
        <f t="shared" ref="BM459:BM461" si="2659">SUM(L459,Y459,AL459)</f>
        <v>5</v>
      </c>
      <c r="BN459" s="533">
        <f>SUM(M459,Z459,AM459)</f>
        <v>0</v>
      </c>
      <c r="BO459" s="533">
        <f t="shared" ref="BO459:BO461" si="2660">SUM(N459,AA459,AN459)</f>
        <v>2</v>
      </c>
      <c r="BP459" s="533">
        <f t="shared" ref="BP459:BP461" si="2661">SUM(O459,AB459,AO459)</f>
        <v>2</v>
      </c>
      <c r="BQ459" s="533">
        <f t="shared" ref="BQ459:BQ461" si="2662">SUM(P459,AC459,AP459)</f>
        <v>3</v>
      </c>
      <c r="BR459" s="533">
        <f t="shared" ref="BR459:BR461" si="2663">SUM(Q459,AD459,AQ459)</f>
        <v>11</v>
      </c>
      <c r="BS459" s="533">
        <f t="shared" ref="BS459:BS461" si="2664">SUM(R459,AE459,AR459)</f>
        <v>14</v>
      </c>
      <c r="BT459" s="533">
        <f>AT459</f>
        <v>0</v>
      </c>
      <c r="BU459" s="533">
        <f t="shared" ref="BU459:BU461" si="2665">AU459</f>
        <v>0</v>
      </c>
      <c r="BV459" s="533">
        <f t="shared" ref="BV459:BV461" si="2666">AV459</f>
        <v>0</v>
      </c>
      <c r="BW459" s="536">
        <f>SUM(BH459,BK459,BN459,BQ459,BT459)</f>
        <v>7</v>
      </c>
      <c r="BX459" s="536">
        <f t="shared" ref="BX459:BX461" si="2667">SUM(BI459,BL459,BO459,BR459,BU459)</f>
        <v>22</v>
      </c>
      <c r="BY459" s="536">
        <f t="shared" ref="BY459:BY461" si="2668">SUM(BJ459,BM459,BP459,BS459,BV459)</f>
        <v>29</v>
      </c>
      <c r="BZ459" t="s">
        <v>74</v>
      </c>
      <c r="CA459" s="544">
        <f>AZ459</f>
        <v>0</v>
      </c>
      <c r="CB459" s="544">
        <f t="shared" ref="CB459:CB461" si="2669">BA459</f>
        <v>0</v>
      </c>
      <c r="CC459" s="544">
        <f t="shared" ref="CC459:CC461" si="2670">BB459</f>
        <v>0</v>
      </c>
      <c r="CD459" s="544">
        <f>BC459</f>
        <v>0</v>
      </c>
      <c r="CE459" s="544">
        <f t="shared" ref="CE459:CE461" si="2671">BD459</f>
        <v>0</v>
      </c>
      <c r="CF459" s="544">
        <f t="shared" ref="CF459:CF461" si="2672">BE459</f>
        <v>0</v>
      </c>
    </row>
    <row r="460" spans="1:84">
      <c r="A460" s="149"/>
      <c r="B460" s="149"/>
      <c r="C460" s="151"/>
      <c r="D460" s="151"/>
      <c r="E460" s="288" t="s">
        <v>78</v>
      </c>
      <c r="F460" s="589">
        <v>30</v>
      </c>
      <c r="G460" s="159"/>
      <c r="H460" s="159"/>
      <c r="I460" s="275">
        <f>SUM(G460:H460)</f>
        <v>0</v>
      </c>
      <c r="J460" s="159"/>
      <c r="K460" s="159"/>
      <c r="L460" s="275">
        <f>SUM(J460:K460)</f>
        <v>0</v>
      </c>
      <c r="M460" s="159"/>
      <c r="N460" s="159"/>
      <c r="O460" s="275">
        <f>SUM(M460:N460)</f>
        <v>0</v>
      </c>
      <c r="P460" s="159"/>
      <c r="Q460" s="159"/>
      <c r="R460" s="275">
        <f>SUM(P460:Q460)</f>
        <v>0</v>
      </c>
      <c r="S460" s="500"/>
      <c r="T460" s="275">
        <v>1</v>
      </c>
      <c r="U460" s="275">
        <v>11</v>
      </c>
      <c r="V460" s="275">
        <f>SUM(T460:U460)</f>
        <v>12</v>
      </c>
      <c r="W460" s="275">
        <v>3</v>
      </c>
      <c r="X460" s="275">
        <v>1</v>
      </c>
      <c r="Y460" s="275">
        <f>SUM(W460:X460)</f>
        <v>4</v>
      </c>
      <c r="Z460" s="275"/>
      <c r="AA460" s="275">
        <v>1</v>
      </c>
      <c r="AB460" s="275">
        <f>SUM(Z460:AA460)</f>
        <v>1</v>
      </c>
      <c r="AC460" s="275">
        <v>3</v>
      </c>
      <c r="AD460" s="275">
        <v>6</v>
      </c>
      <c r="AE460" s="275">
        <f>SUM(AC460:AD460)</f>
        <v>9</v>
      </c>
      <c r="AF460" s="500"/>
      <c r="AG460" s="275"/>
      <c r="AH460" s="275"/>
      <c r="AI460" s="275">
        <f>SUM(AG460:AH460)</f>
        <v>0</v>
      </c>
      <c r="AJ460" s="275"/>
      <c r="AK460" s="275"/>
      <c r="AL460" s="275">
        <f>SUM(AJ460:AK460)</f>
        <v>0</v>
      </c>
      <c r="AM460" s="275"/>
      <c r="AN460" s="275"/>
      <c r="AO460" s="275">
        <f>SUM(AM460:AN460)</f>
        <v>0</v>
      </c>
      <c r="AP460" s="275"/>
      <c r="AQ460" s="275"/>
      <c r="AR460" s="275">
        <f>SUM(AP460:AQ460)</f>
        <v>0</v>
      </c>
      <c r="AS460" s="500"/>
      <c r="AT460" s="275"/>
      <c r="AU460" s="275"/>
      <c r="AV460" s="277">
        <f>SUM(AT460:AU460)</f>
        <v>0</v>
      </c>
      <c r="AW460" s="567">
        <f t="shared" si="2652"/>
        <v>7</v>
      </c>
      <c r="AX460" s="567">
        <f t="shared" si="2653"/>
        <v>19</v>
      </c>
      <c r="AY460" s="567">
        <f t="shared" si="2654"/>
        <v>26</v>
      </c>
      <c r="AZ460" s="159"/>
      <c r="BA460" s="159"/>
      <c r="BB460" s="275">
        <f>SUM(AZ460:BA460)</f>
        <v>0</v>
      </c>
      <c r="BC460" s="275"/>
      <c r="BD460" s="275"/>
      <c r="BE460" s="275">
        <f>SUM(BC460:BD460)</f>
        <v>0</v>
      </c>
      <c r="BF460" s="521"/>
      <c r="BG460" s="605">
        <f>SUM(F460,S460,AF460,AS460)</f>
        <v>30</v>
      </c>
      <c r="BH460" s="533">
        <f>SUM(G460,T460,AG460)</f>
        <v>1</v>
      </c>
      <c r="BI460" s="533">
        <f t="shared" si="2655"/>
        <v>11</v>
      </c>
      <c r="BJ460" s="533">
        <f t="shared" si="2656"/>
        <v>12</v>
      </c>
      <c r="BK460" s="533">
        <f t="shared" si="2657"/>
        <v>3</v>
      </c>
      <c r="BL460" s="533">
        <f t="shared" si="2658"/>
        <v>1</v>
      </c>
      <c r="BM460" s="533">
        <f t="shared" si="2659"/>
        <v>4</v>
      </c>
      <c r="BN460" s="533">
        <f>SUM(M460,Z460,AM460)</f>
        <v>0</v>
      </c>
      <c r="BO460" s="533">
        <f t="shared" si="2660"/>
        <v>1</v>
      </c>
      <c r="BP460" s="533">
        <f t="shared" si="2661"/>
        <v>1</v>
      </c>
      <c r="BQ460" s="533">
        <f t="shared" si="2662"/>
        <v>3</v>
      </c>
      <c r="BR460" s="533">
        <f t="shared" si="2663"/>
        <v>6</v>
      </c>
      <c r="BS460" s="533">
        <f t="shared" si="2664"/>
        <v>9</v>
      </c>
      <c r="BT460" s="533">
        <f>AT460</f>
        <v>0</v>
      </c>
      <c r="BU460" s="533">
        <f t="shared" si="2665"/>
        <v>0</v>
      </c>
      <c r="BV460" s="533">
        <f t="shared" si="2666"/>
        <v>0</v>
      </c>
      <c r="BW460" s="536">
        <f>SUM(BH460,BK460,BN460,BQ460,BT460)</f>
        <v>7</v>
      </c>
      <c r="BX460" s="536">
        <f t="shared" si="2667"/>
        <v>19</v>
      </c>
      <c r="BY460" s="536">
        <f t="shared" si="2668"/>
        <v>26</v>
      </c>
      <c r="BZ460" t="s">
        <v>74</v>
      </c>
      <c r="CA460" s="544">
        <f>AZ460</f>
        <v>0</v>
      </c>
      <c r="CB460" s="544">
        <f t="shared" si="2669"/>
        <v>0</v>
      </c>
      <c r="CC460" s="544">
        <f t="shared" si="2670"/>
        <v>0</v>
      </c>
      <c r="CD460" s="544">
        <f>BC460</f>
        <v>0</v>
      </c>
      <c r="CE460" s="544">
        <f t="shared" si="2671"/>
        <v>0</v>
      </c>
      <c r="CF460" s="544">
        <f t="shared" si="2672"/>
        <v>0</v>
      </c>
    </row>
    <row r="461" spans="1:84" s="10" customFormat="1">
      <c r="A461" s="151"/>
      <c r="B461" s="149"/>
      <c r="C461" s="151"/>
      <c r="D461" s="151"/>
      <c r="E461" s="375"/>
      <c r="F461" s="589"/>
      <c r="G461" s="276">
        <f>SUM(G459:G460)</f>
        <v>0</v>
      </c>
      <c r="H461" s="276">
        <f t="shared" ref="H461:BE461" si="2673">SUM(H459:H460)</f>
        <v>0</v>
      </c>
      <c r="I461" s="276">
        <f t="shared" si="2673"/>
        <v>0</v>
      </c>
      <c r="J461" s="276">
        <f t="shared" si="2673"/>
        <v>0</v>
      </c>
      <c r="K461" s="276">
        <f t="shared" si="2673"/>
        <v>0</v>
      </c>
      <c r="L461" s="276">
        <f t="shared" si="2673"/>
        <v>0</v>
      </c>
      <c r="M461" s="276">
        <f t="shared" si="2673"/>
        <v>0</v>
      </c>
      <c r="N461" s="276">
        <f t="shared" si="2673"/>
        <v>0</v>
      </c>
      <c r="O461" s="276">
        <f t="shared" si="2673"/>
        <v>0</v>
      </c>
      <c r="P461" s="276">
        <f t="shared" si="2673"/>
        <v>0</v>
      </c>
      <c r="Q461" s="276">
        <f t="shared" si="2673"/>
        <v>0</v>
      </c>
      <c r="R461" s="276">
        <f t="shared" si="2673"/>
        <v>0</v>
      </c>
      <c r="S461" s="501">
        <f t="shared" si="2673"/>
        <v>0</v>
      </c>
      <c r="T461" s="276">
        <f t="shared" si="2673"/>
        <v>2</v>
      </c>
      <c r="U461" s="276">
        <f t="shared" si="2673"/>
        <v>18</v>
      </c>
      <c r="V461" s="276">
        <f t="shared" si="2673"/>
        <v>20</v>
      </c>
      <c r="W461" s="276">
        <f t="shared" si="2673"/>
        <v>6</v>
      </c>
      <c r="X461" s="276">
        <f t="shared" si="2673"/>
        <v>3</v>
      </c>
      <c r="Y461" s="276">
        <f t="shared" si="2673"/>
        <v>9</v>
      </c>
      <c r="Z461" s="276">
        <f t="shared" si="2673"/>
        <v>0</v>
      </c>
      <c r="AA461" s="276">
        <f t="shared" si="2673"/>
        <v>3</v>
      </c>
      <c r="AB461" s="276">
        <f t="shared" si="2673"/>
        <v>3</v>
      </c>
      <c r="AC461" s="276">
        <f t="shared" si="2673"/>
        <v>6</v>
      </c>
      <c r="AD461" s="276">
        <f t="shared" si="2673"/>
        <v>17</v>
      </c>
      <c r="AE461" s="276">
        <f t="shared" si="2673"/>
        <v>23</v>
      </c>
      <c r="AF461" s="501">
        <f t="shared" si="2673"/>
        <v>0</v>
      </c>
      <c r="AG461" s="276">
        <f t="shared" si="2673"/>
        <v>0</v>
      </c>
      <c r="AH461" s="276">
        <f t="shared" si="2673"/>
        <v>0</v>
      </c>
      <c r="AI461" s="276">
        <f t="shared" si="2673"/>
        <v>0</v>
      </c>
      <c r="AJ461" s="276">
        <f t="shared" si="2673"/>
        <v>0</v>
      </c>
      <c r="AK461" s="276">
        <f t="shared" si="2673"/>
        <v>0</v>
      </c>
      <c r="AL461" s="276">
        <f t="shared" si="2673"/>
        <v>0</v>
      </c>
      <c r="AM461" s="276">
        <f t="shared" si="2673"/>
        <v>0</v>
      </c>
      <c r="AN461" s="276">
        <f t="shared" si="2673"/>
        <v>0</v>
      </c>
      <c r="AO461" s="276">
        <f t="shared" si="2673"/>
        <v>0</v>
      </c>
      <c r="AP461" s="276">
        <f t="shared" si="2673"/>
        <v>0</v>
      </c>
      <c r="AQ461" s="276">
        <f t="shared" si="2673"/>
        <v>0</v>
      </c>
      <c r="AR461" s="276">
        <f t="shared" si="2673"/>
        <v>0</v>
      </c>
      <c r="AS461" s="501">
        <f t="shared" si="2673"/>
        <v>0</v>
      </c>
      <c r="AT461" s="276">
        <f t="shared" si="2673"/>
        <v>0</v>
      </c>
      <c r="AU461" s="276">
        <f t="shared" si="2673"/>
        <v>0</v>
      </c>
      <c r="AV461" s="276">
        <f t="shared" si="2673"/>
        <v>0</v>
      </c>
      <c r="AW461" s="568">
        <f t="shared" si="2673"/>
        <v>14</v>
      </c>
      <c r="AX461" s="568">
        <f t="shared" si="2673"/>
        <v>41</v>
      </c>
      <c r="AY461" s="568">
        <f t="shared" si="2673"/>
        <v>55</v>
      </c>
      <c r="AZ461" s="276">
        <f t="shared" si="2673"/>
        <v>0</v>
      </c>
      <c r="BA461" s="276">
        <f t="shared" si="2673"/>
        <v>0</v>
      </c>
      <c r="BB461" s="276">
        <f t="shared" si="2673"/>
        <v>0</v>
      </c>
      <c r="BC461" s="276">
        <f t="shared" si="2673"/>
        <v>0</v>
      </c>
      <c r="BD461" s="276">
        <f t="shared" si="2673"/>
        <v>0</v>
      </c>
      <c r="BE461" s="276">
        <f t="shared" si="2673"/>
        <v>0</v>
      </c>
      <c r="BF461" s="522"/>
      <c r="BG461" s="605">
        <f>SUM(F461,S461,AF461,AS461)</f>
        <v>0</v>
      </c>
      <c r="BH461" s="533">
        <f>SUM(G461,T461,AG461)</f>
        <v>2</v>
      </c>
      <c r="BI461" s="533">
        <f t="shared" si="2655"/>
        <v>18</v>
      </c>
      <c r="BJ461" s="533">
        <f t="shared" si="2656"/>
        <v>20</v>
      </c>
      <c r="BK461" s="533">
        <f t="shared" si="2657"/>
        <v>6</v>
      </c>
      <c r="BL461" s="533">
        <f t="shared" si="2658"/>
        <v>3</v>
      </c>
      <c r="BM461" s="533">
        <f t="shared" si="2659"/>
        <v>9</v>
      </c>
      <c r="BN461" s="533">
        <f>SUM(M461,Z461,AM461)</f>
        <v>0</v>
      </c>
      <c r="BO461" s="533">
        <f t="shared" si="2660"/>
        <v>3</v>
      </c>
      <c r="BP461" s="533">
        <f t="shared" si="2661"/>
        <v>3</v>
      </c>
      <c r="BQ461" s="533">
        <f t="shared" si="2662"/>
        <v>6</v>
      </c>
      <c r="BR461" s="533">
        <f t="shared" si="2663"/>
        <v>17</v>
      </c>
      <c r="BS461" s="533">
        <f t="shared" si="2664"/>
        <v>23</v>
      </c>
      <c r="BT461" s="533">
        <f>AT461</f>
        <v>0</v>
      </c>
      <c r="BU461" s="533">
        <f t="shared" si="2665"/>
        <v>0</v>
      </c>
      <c r="BV461" s="533">
        <f t="shared" si="2666"/>
        <v>0</v>
      </c>
      <c r="BW461" s="536">
        <f>SUM(BH461,BK461,BN461,BQ461,BT461)</f>
        <v>14</v>
      </c>
      <c r="BX461" s="536">
        <f t="shared" si="2667"/>
        <v>41</v>
      </c>
      <c r="BY461" s="536">
        <f t="shared" si="2668"/>
        <v>55</v>
      </c>
      <c r="BZ461" t="s">
        <v>74</v>
      </c>
      <c r="CA461" s="544">
        <f>AZ461</f>
        <v>0</v>
      </c>
      <c r="CB461" s="544">
        <f t="shared" si="2669"/>
        <v>0</v>
      </c>
      <c r="CC461" s="544">
        <f t="shared" si="2670"/>
        <v>0</v>
      </c>
      <c r="CD461" s="544">
        <f>BC461</f>
        <v>0</v>
      </c>
      <c r="CE461" s="544">
        <f t="shared" si="2671"/>
        <v>0</v>
      </c>
      <c r="CF461" s="544">
        <f t="shared" si="2672"/>
        <v>0</v>
      </c>
    </row>
    <row r="462" spans="1:84">
      <c r="A462" s="149"/>
      <c r="B462" s="149" t="s">
        <v>10</v>
      </c>
      <c r="C462" s="151" t="s">
        <v>11</v>
      </c>
      <c r="D462" s="151"/>
      <c r="E462" s="375" t="s">
        <v>9</v>
      </c>
      <c r="F462" s="589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500"/>
      <c r="T462" s="275"/>
      <c r="U462" s="275"/>
      <c r="V462" s="275"/>
      <c r="W462" s="275"/>
      <c r="X462" s="275"/>
      <c r="Y462" s="275"/>
      <c r="Z462" s="275"/>
      <c r="AA462" s="275"/>
      <c r="AB462" s="275"/>
      <c r="AC462" s="275"/>
      <c r="AD462" s="275"/>
      <c r="AE462" s="275"/>
      <c r="AF462" s="500"/>
      <c r="AG462" s="275"/>
      <c r="AH462" s="275"/>
      <c r="AI462" s="275"/>
      <c r="AJ462" s="275"/>
      <c r="AK462" s="275"/>
      <c r="AL462" s="275"/>
      <c r="AM462" s="275"/>
      <c r="AN462" s="275"/>
      <c r="AO462" s="275"/>
      <c r="AP462" s="275"/>
      <c r="AQ462" s="275"/>
      <c r="AR462" s="275"/>
      <c r="AS462" s="500"/>
      <c r="AT462" s="275"/>
      <c r="AU462" s="275"/>
      <c r="AV462" s="275"/>
      <c r="AW462" s="567"/>
      <c r="AX462" s="567"/>
      <c r="AY462" s="567"/>
      <c r="AZ462" s="159"/>
      <c r="BA462" s="159"/>
      <c r="BB462" s="159"/>
      <c r="BC462" s="275"/>
      <c r="BD462" s="275"/>
      <c r="BE462" s="275"/>
      <c r="BF462" s="521"/>
    </row>
    <row r="463" spans="1:84">
      <c r="A463" s="149"/>
      <c r="B463" s="151" t="s">
        <v>694</v>
      </c>
      <c r="C463" s="151"/>
      <c r="D463" s="151"/>
      <c r="E463" s="288" t="s">
        <v>77</v>
      </c>
      <c r="F463" s="589">
        <v>30</v>
      </c>
      <c r="G463" s="159">
        <v>5</v>
      </c>
      <c r="H463" s="159">
        <v>8</v>
      </c>
      <c r="I463" s="275">
        <f>SUM(G463:H463)</f>
        <v>13</v>
      </c>
      <c r="J463" s="159">
        <v>0</v>
      </c>
      <c r="K463" s="159">
        <v>2</v>
      </c>
      <c r="L463" s="275">
        <f>SUM(J463:K463)</f>
        <v>2</v>
      </c>
      <c r="M463" s="159">
        <v>0</v>
      </c>
      <c r="N463" s="159">
        <v>2</v>
      </c>
      <c r="O463" s="275">
        <v>2</v>
      </c>
      <c r="P463" s="159">
        <v>3</v>
      </c>
      <c r="Q463" s="159">
        <v>4</v>
      </c>
      <c r="R463" s="275">
        <f>SUM(P463:Q463)</f>
        <v>7</v>
      </c>
      <c r="S463" s="500"/>
      <c r="T463" s="275"/>
      <c r="U463" s="275"/>
      <c r="V463" s="275">
        <f>SUM(T463:U463)</f>
        <v>0</v>
      </c>
      <c r="W463" s="275"/>
      <c r="X463" s="275"/>
      <c r="Y463" s="275">
        <f>SUM(W463:X463)</f>
        <v>0</v>
      </c>
      <c r="Z463" s="275"/>
      <c r="AA463" s="275"/>
      <c r="AB463" s="275">
        <f>SUM(Z463:AA463)</f>
        <v>0</v>
      </c>
      <c r="AC463" s="275"/>
      <c r="AD463" s="275"/>
      <c r="AE463" s="275">
        <f>SUM(AC463:AD463)</f>
        <v>0</v>
      </c>
      <c r="AF463" s="500"/>
      <c r="AG463" s="275"/>
      <c r="AH463" s="275"/>
      <c r="AI463" s="275">
        <f>SUM(AG463:AH463)</f>
        <v>0</v>
      </c>
      <c r="AJ463" s="275"/>
      <c r="AK463" s="275"/>
      <c r="AL463" s="275">
        <f>SUM(AJ463:AK463)</f>
        <v>0</v>
      </c>
      <c r="AM463" s="275">
        <v>0</v>
      </c>
      <c r="AN463" s="275">
        <v>0</v>
      </c>
      <c r="AO463" s="275">
        <f>SUM(AM463:AN463)</f>
        <v>0</v>
      </c>
      <c r="AP463" s="275"/>
      <c r="AQ463" s="275"/>
      <c r="AR463" s="275">
        <f>SUM(AP463:AQ463)</f>
        <v>0</v>
      </c>
      <c r="AS463" s="500"/>
      <c r="AT463" s="275">
        <v>0</v>
      </c>
      <c r="AU463" s="275">
        <v>1</v>
      </c>
      <c r="AV463" s="277">
        <f>SUM(AT463:AU463)</f>
        <v>1</v>
      </c>
      <c r="AW463" s="567">
        <f t="shared" ref="AW463:AW464" si="2674">SUM(G463,J463,M463,P463,T463,W463,Z463,AC463,AG463,AJ463,AM463,AP463,AT463)</f>
        <v>8</v>
      </c>
      <c r="AX463" s="567">
        <f t="shared" ref="AX463:AX464" si="2675">SUM(H463,K463,N463,Q463,U463,X463,AA463,AD463,AH463,AK463,AN463,AQ463,AU463)</f>
        <v>17</v>
      </c>
      <c r="AY463" s="567">
        <f t="shared" ref="AY463:AY464" si="2676">SUM(I463,L463,O463,R463,V463,Y463,AB463,AE463,AI463,AL463,AO463,AR463,AV463)</f>
        <v>25</v>
      </c>
      <c r="AZ463" s="159">
        <v>0</v>
      </c>
      <c r="BA463" s="159">
        <v>0</v>
      </c>
      <c r="BB463" s="275">
        <f>SUM(AZ463:BA463)</f>
        <v>0</v>
      </c>
      <c r="BC463" s="275"/>
      <c r="BD463" s="275"/>
      <c r="BE463" s="275">
        <f>SUM(BC463:BD463)</f>
        <v>0</v>
      </c>
      <c r="BF463" s="521"/>
      <c r="BG463" s="605">
        <f>SUM(F463,S463,AF463,AS463)</f>
        <v>30</v>
      </c>
      <c r="BH463" s="533">
        <f>SUM(G463,T463,AG463)</f>
        <v>5</v>
      </c>
      <c r="BI463" s="533">
        <f t="shared" ref="BI463:BI465" si="2677">SUM(H463,U463,AH463)</f>
        <v>8</v>
      </c>
      <c r="BJ463" s="533">
        <f t="shared" ref="BJ463:BJ465" si="2678">SUM(I463,V463,AI463)</f>
        <v>13</v>
      </c>
      <c r="BK463" s="533">
        <f t="shared" ref="BK463:BK465" si="2679">SUM(J463,W463,AJ463)</f>
        <v>0</v>
      </c>
      <c r="BL463" s="533">
        <f t="shared" ref="BL463:BL465" si="2680">SUM(K463,X463,AK463)</f>
        <v>2</v>
      </c>
      <c r="BM463" s="533">
        <f t="shared" ref="BM463:BM465" si="2681">SUM(L463,Y463,AL463)</f>
        <v>2</v>
      </c>
      <c r="BN463" s="533">
        <f>SUM(M463,Z463,AM463)</f>
        <v>0</v>
      </c>
      <c r="BO463" s="533">
        <f t="shared" ref="BO463:BO465" si="2682">SUM(N463,AA463,AN463)</f>
        <v>2</v>
      </c>
      <c r="BP463" s="533">
        <f t="shared" ref="BP463:BP465" si="2683">SUM(O463,AB463,AO463)</f>
        <v>2</v>
      </c>
      <c r="BQ463" s="533">
        <f t="shared" ref="BQ463:BQ465" si="2684">SUM(P463,AC463,AP463)</f>
        <v>3</v>
      </c>
      <c r="BR463" s="533">
        <f t="shared" ref="BR463:BR465" si="2685">SUM(Q463,AD463,AQ463)</f>
        <v>4</v>
      </c>
      <c r="BS463" s="533">
        <f t="shared" ref="BS463:BS465" si="2686">SUM(R463,AE463,AR463)</f>
        <v>7</v>
      </c>
      <c r="BT463" s="533">
        <f>AT463</f>
        <v>0</v>
      </c>
      <c r="BU463" s="533">
        <f t="shared" ref="BU463:BU465" si="2687">AU463</f>
        <v>1</v>
      </c>
      <c r="BV463" s="533">
        <f t="shared" ref="BV463:BV465" si="2688">AV463</f>
        <v>1</v>
      </c>
      <c r="BW463" s="536">
        <f>SUM(BH463,BK463,BN463,BQ463,BT463)</f>
        <v>8</v>
      </c>
      <c r="BX463" s="536">
        <f t="shared" ref="BX463:BX465" si="2689">SUM(BI463,BL463,BO463,BR463,BU463)</f>
        <v>17</v>
      </c>
      <c r="BY463" s="536">
        <f t="shared" ref="BY463:BY465" si="2690">SUM(BJ463,BM463,BP463,BS463,BV463)</f>
        <v>25</v>
      </c>
      <c r="BZ463" t="s">
        <v>74</v>
      </c>
      <c r="CA463" s="544">
        <f>AZ463</f>
        <v>0</v>
      </c>
      <c r="CB463" s="544">
        <f t="shared" ref="CB463:CB465" si="2691">BA463</f>
        <v>0</v>
      </c>
      <c r="CC463" s="544">
        <f t="shared" ref="CC463:CC465" si="2692">BB463</f>
        <v>0</v>
      </c>
      <c r="CD463" s="544">
        <f>BC463</f>
        <v>0</v>
      </c>
      <c r="CE463" s="544">
        <f t="shared" ref="CE463:CE465" si="2693">BD463</f>
        <v>0</v>
      </c>
      <c r="CF463" s="544">
        <f t="shared" ref="CF463:CF465" si="2694">BE463</f>
        <v>0</v>
      </c>
    </row>
    <row r="464" spans="1:84">
      <c r="A464" s="149"/>
      <c r="B464" s="151"/>
      <c r="C464" s="151"/>
      <c r="D464" s="151"/>
      <c r="E464" s="288" t="s">
        <v>78</v>
      </c>
      <c r="F464" s="589">
        <v>30</v>
      </c>
      <c r="G464" s="159">
        <v>5</v>
      </c>
      <c r="H464" s="159">
        <v>6</v>
      </c>
      <c r="I464" s="275">
        <f>SUM(G464:H464)</f>
        <v>11</v>
      </c>
      <c r="J464" s="159">
        <v>0</v>
      </c>
      <c r="K464" s="159">
        <v>2</v>
      </c>
      <c r="L464" s="275">
        <f>SUM(J464:K464)</f>
        <v>2</v>
      </c>
      <c r="M464" s="159">
        <v>0</v>
      </c>
      <c r="N464" s="159">
        <v>1</v>
      </c>
      <c r="O464" s="275">
        <v>1</v>
      </c>
      <c r="P464" s="159">
        <v>4</v>
      </c>
      <c r="Q464" s="159">
        <v>1</v>
      </c>
      <c r="R464" s="275">
        <f>SUM(P464:Q464)</f>
        <v>5</v>
      </c>
      <c r="S464" s="500"/>
      <c r="T464" s="275"/>
      <c r="U464" s="275"/>
      <c r="V464" s="275">
        <f>SUM(T464:U464)</f>
        <v>0</v>
      </c>
      <c r="W464" s="275"/>
      <c r="X464" s="275"/>
      <c r="Y464" s="275">
        <f>SUM(W464:X464)</f>
        <v>0</v>
      </c>
      <c r="Z464" s="275"/>
      <c r="AA464" s="275"/>
      <c r="AB464" s="275">
        <f>SUM(Z464:AA464)</f>
        <v>0</v>
      </c>
      <c r="AC464" s="275"/>
      <c r="AD464" s="275"/>
      <c r="AE464" s="275">
        <f>SUM(AC464:AD464)</f>
        <v>0</v>
      </c>
      <c r="AF464" s="500"/>
      <c r="AG464" s="275"/>
      <c r="AH464" s="275"/>
      <c r="AI464" s="275">
        <f>SUM(AG464:AH464)</f>
        <v>0</v>
      </c>
      <c r="AJ464" s="275">
        <v>0</v>
      </c>
      <c r="AK464" s="275"/>
      <c r="AL464" s="275">
        <f>SUM(AJ464:AK464)</f>
        <v>0</v>
      </c>
      <c r="AM464" s="275">
        <v>0</v>
      </c>
      <c r="AN464" s="275">
        <v>1</v>
      </c>
      <c r="AO464" s="275">
        <f>SUM(AM464:AN464)</f>
        <v>1</v>
      </c>
      <c r="AP464" s="275"/>
      <c r="AQ464" s="275"/>
      <c r="AR464" s="275">
        <f>SUM(AP464:AQ464)</f>
        <v>0</v>
      </c>
      <c r="AS464" s="500"/>
      <c r="AT464" s="275">
        <v>0</v>
      </c>
      <c r="AU464" s="275">
        <v>0</v>
      </c>
      <c r="AV464" s="277">
        <f>SUM(AT464:AU464)</f>
        <v>0</v>
      </c>
      <c r="AW464" s="567">
        <f t="shared" si="2674"/>
        <v>9</v>
      </c>
      <c r="AX464" s="567">
        <f t="shared" si="2675"/>
        <v>11</v>
      </c>
      <c r="AY464" s="567">
        <f t="shared" si="2676"/>
        <v>20</v>
      </c>
      <c r="AZ464" s="159">
        <v>0</v>
      </c>
      <c r="BA464" s="159">
        <v>4</v>
      </c>
      <c r="BB464" s="275">
        <f>SUM(AZ464:BA464)</f>
        <v>4</v>
      </c>
      <c r="BC464" s="275"/>
      <c r="BD464" s="275"/>
      <c r="BE464" s="275">
        <f>SUM(BC464:BD464)</f>
        <v>0</v>
      </c>
      <c r="BF464" s="521"/>
      <c r="BG464" s="605">
        <f>SUM(F464,S464,AF464,AS464)</f>
        <v>30</v>
      </c>
      <c r="BH464" s="533">
        <f>SUM(G464,T464,AG464)</f>
        <v>5</v>
      </c>
      <c r="BI464" s="533">
        <f t="shared" si="2677"/>
        <v>6</v>
      </c>
      <c r="BJ464" s="533">
        <f t="shared" si="2678"/>
        <v>11</v>
      </c>
      <c r="BK464" s="533">
        <f t="shared" si="2679"/>
        <v>0</v>
      </c>
      <c r="BL464" s="533">
        <f t="shared" si="2680"/>
        <v>2</v>
      </c>
      <c r="BM464" s="533">
        <f t="shared" si="2681"/>
        <v>2</v>
      </c>
      <c r="BN464" s="533">
        <f>SUM(M464,Z464,AM464)</f>
        <v>0</v>
      </c>
      <c r="BO464" s="533">
        <f t="shared" si="2682"/>
        <v>2</v>
      </c>
      <c r="BP464" s="533">
        <f t="shared" si="2683"/>
        <v>2</v>
      </c>
      <c r="BQ464" s="533">
        <f t="shared" si="2684"/>
        <v>4</v>
      </c>
      <c r="BR464" s="533">
        <f t="shared" si="2685"/>
        <v>1</v>
      </c>
      <c r="BS464" s="533">
        <f t="shared" si="2686"/>
        <v>5</v>
      </c>
      <c r="BT464" s="533">
        <f>AT464</f>
        <v>0</v>
      </c>
      <c r="BU464" s="533">
        <f t="shared" si="2687"/>
        <v>0</v>
      </c>
      <c r="BV464" s="533">
        <f t="shared" si="2688"/>
        <v>0</v>
      </c>
      <c r="BW464" s="536">
        <f>SUM(BH464,BK464,BN464,BQ464,BT464)</f>
        <v>9</v>
      </c>
      <c r="BX464" s="536">
        <f t="shared" si="2689"/>
        <v>11</v>
      </c>
      <c r="BY464" s="536">
        <f t="shared" si="2690"/>
        <v>20</v>
      </c>
      <c r="BZ464" t="s">
        <v>74</v>
      </c>
      <c r="CA464" s="544">
        <f>AZ464</f>
        <v>0</v>
      </c>
      <c r="CB464" s="544">
        <f t="shared" si="2691"/>
        <v>4</v>
      </c>
      <c r="CC464" s="544">
        <f t="shared" si="2692"/>
        <v>4</v>
      </c>
      <c r="CD464" s="544">
        <f>BC464</f>
        <v>0</v>
      </c>
      <c r="CE464" s="544">
        <f t="shared" si="2693"/>
        <v>0</v>
      </c>
      <c r="CF464" s="544">
        <f t="shared" si="2694"/>
        <v>0</v>
      </c>
    </row>
    <row r="465" spans="1:84" s="10" customFormat="1">
      <c r="A465" s="151"/>
      <c r="B465" s="151"/>
      <c r="C465" s="151"/>
      <c r="D465" s="151"/>
      <c r="E465" s="375"/>
      <c r="F465" s="589"/>
      <c r="G465" s="276">
        <f t="shared" ref="G465:BE465" si="2695">SUM(G463:G464)</f>
        <v>10</v>
      </c>
      <c r="H465" s="276">
        <f t="shared" si="2695"/>
        <v>14</v>
      </c>
      <c r="I465" s="276">
        <f t="shared" si="2695"/>
        <v>24</v>
      </c>
      <c r="J465" s="276">
        <f t="shared" si="2695"/>
        <v>0</v>
      </c>
      <c r="K465" s="276">
        <f t="shared" si="2695"/>
        <v>4</v>
      </c>
      <c r="L465" s="276">
        <f t="shared" si="2695"/>
        <v>4</v>
      </c>
      <c r="M465" s="276">
        <f t="shared" si="2695"/>
        <v>0</v>
      </c>
      <c r="N465" s="276">
        <f t="shared" si="2695"/>
        <v>3</v>
      </c>
      <c r="O465" s="276">
        <f t="shared" si="2695"/>
        <v>3</v>
      </c>
      <c r="P465" s="276">
        <f t="shared" si="2695"/>
        <v>7</v>
      </c>
      <c r="Q465" s="276">
        <f t="shared" si="2695"/>
        <v>5</v>
      </c>
      <c r="R465" s="276">
        <f t="shared" si="2695"/>
        <v>12</v>
      </c>
      <c r="S465" s="501">
        <f t="shared" si="2695"/>
        <v>0</v>
      </c>
      <c r="T465" s="276">
        <f t="shared" si="2695"/>
        <v>0</v>
      </c>
      <c r="U465" s="276">
        <f t="shared" si="2695"/>
        <v>0</v>
      </c>
      <c r="V465" s="276">
        <f t="shared" si="2695"/>
        <v>0</v>
      </c>
      <c r="W465" s="276">
        <f t="shared" si="2695"/>
        <v>0</v>
      </c>
      <c r="X465" s="276">
        <f t="shared" si="2695"/>
        <v>0</v>
      </c>
      <c r="Y465" s="276">
        <f t="shared" si="2695"/>
        <v>0</v>
      </c>
      <c r="Z465" s="276">
        <f t="shared" si="2695"/>
        <v>0</v>
      </c>
      <c r="AA465" s="276">
        <f t="shared" si="2695"/>
        <v>0</v>
      </c>
      <c r="AB465" s="276">
        <f t="shared" si="2695"/>
        <v>0</v>
      </c>
      <c r="AC465" s="276">
        <f t="shared" si="2695"/>
        <v>0</v>
      </c>
      <c r="AD465" s="276">
        <f t="shared" si="2695"/>
        <v>0</v>
      </c>
      <c r="AE465" s="276">
        <f t="shared" si="2695"/>
        <v>0</v>
      </c>
      <c r="AF465" s="501">
        <f t="shared" si="2695"/>
        <v>0</v>
      </c>
      <c r="AG465" s="276">
        <f t="shared" si="2695"/>
        <v>0</v>
      </c>
      <c r="AH465" s="276">
        <f t="shared" si="2695"/>
        <v>0</v>
      </c>
      <c r="AI465" s="276">
        <f t="shared" si="2695"/>
        <v>0</v>
      </c>
      <c r="AJ465" s="276">
        <f t="shared" si="2695"/>
        <v>0</v>
      </c>
      <c r="AK465" s="276">
        <f t="shared" si="2695"/>
        <v>0</v>
      </c>
      <c r="AL465" s="276">
        <f t="shared" si="2695"/>
        <v>0</v>
      </c>
      <c r="AM465" s="276">
        <f t="shared" si="2695"/>
        <v>0</v>
      </c>
      <c r="AN465" s="276">
        <f t="shared" si="2695"/>
        <v>1</v>
      </c>
      <c r="AO465" s="276">
        <f t="shared" si="2695"/>
        <v>1</v>
      </c>
      <c r="AP465" s="276">
        <f t="shared" si="2695"/>
        <v>0</v>
      </c>
      <c r="AQ465" s="276">
        <f t="shared" si="2695"/>
        <v>0</v>
      </c>
      <c r="AR465" s="276">
        <f t="shared" si="2695"/>
        <v>0</v>
      </c>
      <c r="AS465" s="501">
        <f t="shared" si="2695"/>
        <v>0</v>
      </c>
      <c r="AT465" s="276">
        <f t="shared" si="2695"/>
        <v>0</v>
      </c>
      <c r="AU465" s="276">
        <f t="shared" si="2695"/>
        <v>1</v>
      </c>
      <c r="AV465" s="276">
        <f t="shared" si="2695"/>
        <v>1</v>
      </c>
      <c r="AW465" s="568">
        <f t="shared" si="2695"/>
        <v>17</v>
      </c>
      <c r="AX465" s="568">
        <f t="shared" si="2695"/>
        <v>28</v>
      </c>
      <c r="AY465" s="568">
        <f t="shared" si="2695"/>
        <v>45</v>
      </c>
      <c r="AZ465" s="276">
        <f t="shared" si="2695"/>
        <v>0</v>
      </c>
      <c r="BA465" s="276">
        <f t="shared" si="2695"/>
        <v>4</v>
      </c>
      <c r="BB465" s="276">
        <f t="shared" si="2695"/>
        <v>4</v>
      </c>
      <c r="BC465" s="276">
        <f t="shared" si="2695"/>
        <v>0</v>
      </c>
      <c r="BD465" s="276">
        <f t="shared" si="2695"/>
        <v>0</v>
      </c>
      <c r="BE465" s="276">
        <f t="shared" si="2695"/>
        <v>0</v>
      </c>
      <c r="BF465" s="522"/>
      <c r="BG465" s="605">
        <f>SUM(F465,S465,AF465,AS465)</f>
        <v>0</v>
      </c>
      <c r="BH465" s="533">
        <f>SUM(G465,T465,AG465)</f>
        <v>10</v>
      </c>
      <c r="BI465" s="533">
        <f t="shared" si="2677"/>
        <v>14</v>
      </c>
      <c r="BJ465" s="533">
        <f t="shared" si="2678"/>
        <v>24</v>
      </c>
      <c r="BK465" s="533">
        <f t="shared" si="2679"/>
        <v>0</v>
      </c>
      <c r="BL465" s="533">
        <f t="shared" si="2680"/>
        <v>4</v>
      </c>
      <c r="BM465" s="533">
        <f t="shared" si="2681"/>
        <v>4</v>
      </c>
      <c r="BN465" s="533">
        <f>SUM(M465,Z465,AM465)</f>
        <v>0</v>
      </c>
      <c r="BO465" s="533">
        <f t="shared" si="2682"/>
        <v>4</v>
      </c>
      <c r="BP465" s="533">
        <f t="shared" si="2683"/>
        <v>4</v>
      </c>
      <c r="BQ465" s="533">
        <f t="shared" si="2684"/>
        <v>7</v>
      </c>
      <c r="BR465" s="533">
        <f t="shared" si="2685"/>
        <v>5</v>
      </c>
      <c r="BS465" s="533">
        <f t="shared" si="2686"/>
        <v>12</v>
      </c>
      <c r="BT465" s="533">
        <f>AT465</f>
        <v>0</v>
      </c>
      <c r="BU465" s="533">
        <f t="shared" si="2687"/>
        <v>1</v>
      </c>
      <c r="BV465" s="533">
        <f t="shared" si="2688"/>
        <v>1</v>
      </c>
      <c r="BW465" s="536">
        <f>SUM(BH465,BK465,BN465,BQ465,BT465)</f>
        <v>17</v>
      </c>
      <c r="BX465" s="536">
        <f t="shared" si="2689"/>
        <v>28</v>
      </c>
      <c r="BY465" s="536">
        <f t="shared" si="2690"/>
        <v>45</v>
      </c>
      <c r="BZ465" t="s">
        <v>74</v>
      </c>
      <c r="CA465" s="544">
        <f>AZ465</f>
        <v>0</v>
      </c>
      <c r="CB465" s="544">
        <f t="shared" si="2691"/>
        <v>4</v>
      </c>
      <c r="CC465" s="544">
        <f t="shared" si="2692"/>
        <v>4</v>
      </c>
      <c r="CD465" s="544">
        <f>BC465</f>
        <v>0</v>
      </c>
      <c r="CE465" s="544">
        <f t="shared" si="2693"/>
        <v>0</v>
      </c>
      <c r="CF465" s="544">
        <f t="shared" si="2694"/>
        <v>0</v>
      </c>
    </row>
    <row r="466" spans="1:84">
      <c r="A466" s="149"/>
      <c r="B466" s="151"/>
      <c r="C466" s="151"/>
      <c r="D466" s="151"/>
      <c r="E466" s="288"/>
      <c r="F466" s="589"/>
      <c r="G466" s="275"/>
      <c r="H466" s="277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500"/>
      <c r="T466" s="275"/>
      <c r="U466" s="275"/>
      <c r="V466" s="275"/>
      <c r="W466" s="275"/>
      <c r="X466" s="275"/>
      <c r="Y466" s="275"/>
      <c r="Z466" s="275"/>
      <c r="AA466" s="275"/>
      <c r="AB466" s="275"/>
      <c r="AC466" s="275"/>
      <c r="AD466" s="275"/>
      <c r="AE466" s="275"/>
      <c r="AF466" s="500"/>
      <c r="AG466" s="275"/>
      <c r="AH466" s="275"/>
      <c r="AI466" s="275"/>
      <c r="AJ466" s="275"/>
      <c r="AK466" s="275"/>
      <c r="AL466" s="275"/>
      <c r="AM466" s="275"/>
      <c r="AN466" s="275"/>
      <c r="AO466" s="275"/>
      <c r="AP466" s="275"/>
      <c r="AQ466" s="275"/>
      <c r="AR466" s="275"/>
      <c r="AS466" s="500"/>
      <c r="AT466" s="275"/>
      <c r="AU466" s="275"/>
      <c r="AV466" s="275"/>
      <c r="AW466" s="567"/>
      <c r="AX466" s="567"/>
      <c r="AY466" s="567"/>
      <c r="AZ466" s="159"/>
      <c r="BA466" s="159"/>
      <c r="BB466" s="275"/>
      <c r="BC466" s="275"/>
      <c r="BD466" s="275"/>
      <c r="BE466" s="275"/>
      <c r="BF466" s="521"/>
    </row>
    <row r="467" spans="1:84">
      <c r="A467" s="149"/>
      <c r="B467" s="151"/>
      <c r="C467" s="151"/>
      <c r="D467" s="151"/>
      <c r="E467" s="288"/>
      <c r="F467" s="589"/>
      <c r="G467" s="275"/>
      <c r="H467" s="277" t="s">
        <v>74</v>
      </c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500"/>
      <c r="T467" s="275"/>
      <c r="U467" s="275"/>
      <c r="V467" s="275"/>
      <c r="W467" s="275"/>
      <c r="X467" s="275"/>
      <c r="Y467" s="275"/>
      <c r="Z467" s="275"/>
      <c r="AA467" s="275"/>
      <c r="AB467" s="275"/>
      <c r="AC467" s="275"/>
      <c r="AD467" s="275"/>
      <c r="AE467" s="275"/>
      <c r="AF467" s="500"/>
      <c r="AG467" s="275"/>
      <c r="AH467" s="275"/>
      <c r="AI467" s="275"/>
      <c r="AJ467" s="275"/>
      <c r="AK467" s="275"/>
      <c r="AL467" s="275"/>
      <c r="AM467" s="275"/>
      <c r="AN467" s="275"/>
      <c r="AO467" s="275"/>
      <c r="AP467" s="275"/>
      <c r="AQ467" s="275"/>
      <c r="AR467" s="275"/>
      <c r="AS467" s="500"/>
      <c r="AT467" s="275"/>
      <c r="AU467" s="275"/>
      <c r="AV467" s="275"/>
      <c r="AW467" s="567"/>
      <c r="AX467" s="567"/>
      <c r="AY467" s="567"/>
      <c r="AZ467" s="159"/>
      <c r="BA467" s="159"/>
      <c r="BB467" s="275"/>
      <c r="BC467" s="275"/>
      <c r="BD467" s="275"/>
      <c r="BE467" s="275"/>
      <c r="BF467" s="521"/>
    </row>
    <row r="468" spans="1:84">
      <c r="A468" s="149"/>
      <c r="B468" s="151"/>
      <c r="C468" s="151"/>
      <c r="D468" s="151"/>
      <c r="E468" s="288"/>
      <c r="F468" s="589"/>
      <c r="G468" s="275"/>
      <c r="H468" s="277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500"/>
      <c r="T468" s="275"/>
      <c r="U468" s="275"/>
      <c r="V468" s="275"/>
      <c r="W468" s="275"/>
      <c r="X468" s="275"/>
      <c r="Y468" s="275"/>
      <c r="Z468" s="275"/>
      <c r="AA468" s="275"/>
      <c r="AB468" s="275"/>
      <c r="AC468" s="275"/>
      <c r="AD468" s="275"/>
      <c r="AE468" s="275"/>
      <c r="AF468" s="500"/>
      <c r="AG468" s="275"/>
      <c r="AH468" s="275"/>
      <c r="AI468" s="275"/>
      <c r="AJ468" s="275"/>
      <c r="AK468" s="275"/>
      <c r="AL468" s="275"/>
      <c r="AM468" s="275"/>
      <c r="AN468" s="275"/>
      <c r="AO468" s="275"/>
      <c r="AP468" s="275"/>
      <c r="AQ468" s="275"/>
      <c r="AR468" s="275"/>
      <c r="AS468" s="500"/>
      <c r="AT468" s="275"/>
      <c r="AU468" s="275"/>
      <c r="AV468" s="275"/>
      <c r="AW468" s="567"/>
      <c r="AX468" s="567"/>
      <c r="AY468" s="567"/>
      <c r="AZ468" s="159"/>
      <c r="BA468" s="159"/>
      <c r="BB468" s="275"/>
      <c r="BC468" s="275"/>
      <c r="BD468" s="275"/>
      <c r="BE468" s="275"/>
      <c r="BF468" s="521"/>
    </row>
    <row r="469" spans="1:84">
      <c r="A469" s="149"/>
      <c r="B469" s="151"/>
      <c r="C469" s="151"/>
      <c r="D469" s="151"/>
      <c r="E469" s="288"/>
      <c r="F469" s="589"/>
      <c r="G469" s="275"/>
      <c r="H469" s="277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500"/>
      <c r="T469" s="275"/>
      <c r="U469" s="275"/>
      <c r="V469" s="275"/>
      <c r="W469" s="275"/>
      <c r="X469" s="275"/>
      <c r="Y469" s="275"/>
      <c r="Z469" s="275"/>
      <c r="AA469" s="275"/>
      <c r="AB469" s="275"/>
      <c r="AC469" s="275"/>
      <c r="AD469" s="275"/>
      <c r="AE469" s="275"/>
      <c r="AF469" s="500"/>
      <c r="AG469" s="275"/>
      <c r="AH469" s="275"/>
      <c r="AI469" s="275"/>
      <c r="AJ469" s="275"/>
      <c r="AK469" s="275"/>
      <c r="AL469" s="275"/>
      <c r="AM469" s="275"/>
      <c r="AN469" s="275"/>
      <c r="AO469" s="275"/>
      <c r="AP469" s="275"/>
      <c r="AQ469" s="275"/>
      <c r="AR469" s="275"/>
      <c r="AS469" s="500"/>
      <c r="AT469" s="275"/>
      <c r="AU469" s="275"/>
      <c r="AV469" s="275"/>
      <c r="AW469" s="567"/>
      <c r="AX469" s="567"/>
      <c r="AY469" s="567"/>
      <c r="AZ469" s="159"/>
      <c r="BA469" s="159"/>
      <c r="BB469" s="275"/>
      <c r="BC469" s="275"/>
      <c r="BD469" s="275"/>
      <c r="BE469" s="275"/>
      <c r="BF469" s="521"/>
    </row>
    <row r="470" spans="1:84">
      <c r="A470" s="149"/>
      <c r="B470" s="151"/>
      <c r="C470" s="151"/>
      <c r="D470" s="151"/>
      <c r="E470" s="288"/>
      <c r="F470" s="589"/>
      <c r="G470" s="275"/>
      <c r="H470" s="277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500"/>
      <c r="T470" s="275"/>
      <c r="U470" s="275"/>
      <c r="V470" s="275"/>
      <c r="W470" s="275"/>
      <c r="X470" s="275"/>
      <c r="Y470" s="275"/>
      <c r="Z470" s="275"/>
      <c r="AA470" s="275"/>
      <c r="AB470" s="275"/>
      <c r="AC470" s="275"/>
      <c r="AD470" s="275"/>
      <c r="AE470" s="275"/>
      <c r="AF470" s="500"/>
      <c r="AG470" s="275"/>
      <c r="AH470" s="275"/>
      <c r="AI470" s="275"/>
      <c r="AJ470" s="275"/>
      <c r="AK470" s="275"/>
      <c r="AL470" s="275"/>
      <c r="AM470" s="275"/>
      <c r="AN470" s="275"/>
      <c r="AO470" s="275"/>
      <c r="AP470" s="275"/>
      <c r="AQ470" s="275"/>
      <c r="AR470" s="275"/>
      <c r="AS470" s="500"/>
      <c r="AT470" s="275"/>
      <c r="AU470" s="275"/>
      <c r="AV470" s="275"/>
      <c r="AW470" s="567"/>
      <c r="AX470" s="567"/>
      <c r="AY470" s="567"/>
      <c r="AZ470" s="159"/>
      <c r="BA470" s="159"/>
      <c r="BB470" s="275"/>
      <c r="BC470" s="275"/>
      <c r="BD470" s="275"/>
      <c r="BE470" s="275"/>
      <c r="BF470" s="521"/>
    </row>
    <row r="471" spans="1:84">
      <c r="A471" s="149"/>
      <c r="B471" s="151" t="s">
        <v>31</v>
      </c>
      <c r="C471" s="151"/>
      <c r="D471" s="151"/>
      <c r="E471" s="375" t="s">
        <v>116</v>
      </c>
      <c r="F471" s="589"/>
      <c r="G471" s="275"/>
      <c r="H471" s="277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500"/>
      <c r="T471" s="275"/>
      <c r="U471" s="275"/>
      <c r="V471" s="275"/>
      <c r="W471" s="275"/>
      <c r="X471" s="275"/>
      <c r="Y471" s="275"/>
      <c r="Z471" s="275"/>
      <c r="AA471" s="275"/>
      <c r="AB471" s="275"/>
      <c r="AC471" s="275"/>
      <c r="AD471" s="275"/>
      <c r="AE471" s="275"/>
      <c r="AF471" s="500"/>
      <c r="AG471" s="275"/>
      <c r="AH471" s="275"/>
      <c r="AI471" s="275"/>
      <c r="AJ471" s="275"/>
      <c r="AK471" s="275"/>
      <c r="AL471" s="275"/>
      <c r="AM471" s="275"/>
      <c r="AN471" s="275"/>
      <c r="AO471" s="275"/>
      <c r="AP471" s="275"/>
      <c r="AQ471" s="275"/>
      <c r="AR471" s="275"/>
      <c r="AS471" s="500"/>
      <c r="AT471" s="275"/>
      <c r="AU471" s="275"/>
      <c r="AV471" s="275"/>
      <c r="AW471" s="567"/>
      <c r="AX471" s="567"/>
      <c r="AY471" s="567"/>
      <c r="AZ471" s="159"/>
      <c r="BA471" s="159"/>
      <c r="BB471" s="275"/>
      <c r="BC471" s="275"/>
      <c r="BD471" s="275"/>
      <c r="BE471" s="275"/>
      <c r="BF471" s="521"/>
    </row>
    <row r="472" spans="1:84">
      <c r="A472" s="149"/>
      <c r="C472" s="151"/>
      <c r="D472" s="151"/>
      <c r="E472" s="375" t="s">
        <v>77</v>
      </c>
      <c r="F472" s="589">
        <v>123</v>
      </c>
      <c r="G472" s="275">
        <f t="shared" ref="G472" si="2696">SUM(G403,G407,G411,G415,G419,G423,G431,G435,G439,G447)</f>
        <v>35</v>
      </c>
      <c r="H472" s="275">
        <f t="shared" ref="H472:BE472" si="2697">SUM(H403,H407,H411,H415,H419,H423,H431,H435,H439,H447)</f>
        <v>25</v>
      </c>
      <c r="I472" s="275">
        <f t="shared" si="2697"/>
        <v>60</v>
      </c>
      <c r="J472" s="275">
        <f t="shared" si="2697"/>
        <v>22</v>
      </c>
      <c r="K472" s="275">
        <f t="shared" si="2697"/>
        <v>4</v>
      </c>
      <c r="L472" s="275">
        <f t="shared" si="2697"/>
        <v>26</v>
      </c>
      <c r="M472" s="275">
        <f t="shared" si="2697"/>
        <v>6</v>
      </c>
      <c r="N472" s="275">
        <f t="shared" si="2697"/>
        <v>3</v>
      </c>
      <c r="O472" s="275">
        <f t="shared" si="2697"/>
        <v>9</v>
      </c>
      <c r="P472" s="275">
        <f t="shared" si="2697"/>
        <v>52</v>
      </c>
      <c r="Q472" s="275">
        <f t="shared" si="2697"/>
        <v>14</v>
      </c>
      <c r="R472" s="275">
        <f t="shared" si="2697"/>
        <v>66</v>
      </c>
      <c r="S472" s="500">
        <f t="shared" si="2697"/>
        <v>3</v>
      </c>
      <c r="T472" s="275">
        <f t="shared" si="2697"/>
        <v>3</v>
      </c>
      <c r="U472" s="275">
        <f t="shared" si="2697"/>
        <v>6</v>
      </c>
      <c r="V472" s="275">
        <f t="shared" si="2697"/>
        <v>9</v>
      </c>
      <c r="W472" s="275">
        <f t="shared" si="2697"/>
        <v>0</v>
      </c>
      <c r="X472" s="275">
        <f t="shared" si="2697"/>
        <v>0</v>
      </c>
      <c r="Y472" s="275">
        <f t="shared" si="2697"/>
        <v>0</v>
      </c>
      <c r="Z472" s="275">
        <f t="shared" si="2697"/>
        <v>0</v>
      </c>
      <c r="AA472" s="275">
        <f t="shared" si="2697"/>
        <v>0</v>
      </c>
      <c r="AB472" s="275">
        <f t="shared" si="2697"/>
        <v>0</v>
      </c>
      <c r="AC472" s="275">
        <f t="shared" si="2697"/>
        <v>3</v>
      </c>
      <c r="AD472" s="275">
        <f t="shared" si="2697"/>
        <v>0</v>
      </c>
      <c r="AE472" s="275">
        <f t="shared" si="2697"/>
        <v>3</v>
      </c>
      <c r="AF472" s="500">
        <f t="shared" si="2697"/>
        <v>1</v>
      </c>
      <c r="AG472" s="275">
        <f t="shared" si="2697"/>
        <v>2</v>
      </c>
      <c r="AH472" s="275">
        <f t="shared" si="2697"/>
        <v>4</v>
      </c>
      <c r="AI472" s="275">
        <f t="shared" si="2697"/>
        <v>6</v>
      </c>
      <c r="AJ472" s="275">
        <f t="shared" si="2697"/>
        <v>0</v>
      </c>
      <c r="AK472" s="275">
        <f t="shared" si="2697"/>
        <v>0</v>
      </c>
      <c r="AL472" s="275">
        <f t="shared" si="2697"/>
        <v>0</v>
      </c>
      <c r="AM472" s="275">
        <f t="shared" si="2697"/>
        <v>0</v>
      </c>
      <c r="AN472" s="275">
        <f t="shared" si="2697"/>
        <v>0</v>
      </c>
      <c r="AO472" s="275">
        <f t="shared" si="2697"/>
        <v>0</v>
      </c>
      <c r="AP472" s="275">
        <f t="shared" si="2697"/>
        <v>5</v>
      </c>
      <c r="AQ472" s="275">
        <f t="shared" si="2697"/>
        <v>2</v>
      </c>
      <c r="AR472" s="275">
        <f t="shared" si="2697"/>
        <v>7</v>
      </c>
      <c r="AS472" s="500">
        <f t="shared" si="2697"/>
        <v>5</v>
      </c>
      <c r="AT472" s="275">
        <f t="shared" si="2697"/>
        <v>11</v>
      </c>
      <c r="AU472" s="275">
        <f t="shared" si="2697"/>
        <v>1</v>
      </c>
      <c r="AV472" s="275">
        <f t="shared" si="2697"/>
        <v>12</v>
      </c>
      <c r="AW472" s="567">
        <f t="shared" si="2697"/>
        <v>139</v>
      </c>
      <c r="AX472" s="567">
        <f t="shared" si="2697"/>
        <v>59</v>
      </c>
      <c r="AY472" s="567">
        <f t="shared" si="2697"/>
        <v>198</v>
      </c>
      <c r="AZ472" s="275">
        <f t="shared" si="2697"/>
        <v>2</v>
      </c>
      <c r="BA472" s="275">
        <f t="shared" si="2697"/>
        <v>2</v>
      </c>
      <c r="BB472" s="275">
        <f t="shared" si="2697"/>
        <v>4</v>
      </c>
      <c r="BC472" s="275">
        <f t="shared" si="2697"/>
        <v>2</v>
      </c>
      <c r="BD472" s="275">
        <f t="shared" si="2697"/>
        <v>1</v>
      </c>
      <c r="BE472" s="275">
        <f t="shared" si="2697"/>
        <v>3</v>
      </c>
      <c r="BF472" s="521"/>
      <c r="BG472" s="605">
        <f>SUM(F472,S472,AF472,AS472)</f>
        <v>132</v>
      </c>
      <c r="BH472" s="533">
        <f>SUM(G472,T472,AG472)</f>
        <v>40</v>
      </c>
      <c r="BI472" s="533">
        <f t="shared" ref="BI472:BI474" si="2698">SUM(H472,U472,AH472)</f>
        <v>35</v>
      </c>
      <c r="BJ472" s="533">
        <f t="shared" ref="BJ472:BJ474" si="2699">SUM(I472,V472,AI472)</f>
        <v>75</v>
      </c>
      <c r="BK472" s="533">
        <f t="shared" ref="BK472:BK474" si="2700">SUM(J472,W472,AJ472)</f>
        <v>22</v>
      </c>
      <c r="BL472" s="533">
        <f t="shared" ref="BL472:BL474" si="2701">SUM(K472,X472,AK472)</f>
        <v>4</v>
      </c>
      <c r="BM472" s="533">
        <f t="shared" ref="BM472:BM474" si="2702">SUM(L472,Y472,AL472)</f>
        <v>26</v>
      </c>
      <c r="BN472" s="533">
        <f>SUM(M472,Z472,AM472)</f>
        <v>6</v>
      </c>
      <c r="BO472" s="533">
        <f t="shared" ref="BO472:BO474" si="2703">SUM(N472,AA472,AN472)</f>
        <v>3</v>
      </c>
      <c r="BP472" s="533">
        <f t="shared" ref="BP472:BP474" si="2704">SUM(O472,AB472,AO472)</f>
        <v>9</v>
      </c>
      <c r="BQ472" s="533">
        <f t="shared" ref="BQ472:BQ474" si="2705">SUM(P472,AC472,AP472)</f>
        <v>60</v>
      </c>
      <c r="BR472" s="533">
        <f t="shared" ref="BR472:BR474" si="2706">SUM(Q472,AD472,AQ472)</f>
        <v>16</v>
      </c>
      <c r="BS472" s="533">
        <f t="shared" ref="BS472:BS474" si="2707">SUM(R472,AE472,AR472)</f>
        <v>76</v>
      </c>
      <c r="BT472" s="533">
        <f>AT472</f>
        <v>11</v>
      </c>
      <c r="BU472" s="533">
        <f t="shared" ref="BU472:BU474" si="2708">AU472</f>
        <v>1</v>
      </c>
      <c r="BV472" s="533">
        <f t="shared" ref="BV472:BV474" si="2709">AV472</f>
        <v>12</v>
      </c>
      <c r="BW472" s="536">
        <f>SUM(BH472,BK472,BN472,BQ472,BT472)</f>
        <v>139</v>
      </c>
      <c r="BX472" s="536">
        <f t="shared" ref="BX472:BX474" si="2710">SUM(BI472,BL472,BO472,BR472,BU472)</f>
        <v>59</v>
      </c>
      <c r="BY472" s="536">
        <f t="shared" ref="BY472:BY474" si="2711">SUM(BJ472,BM472,BP472,BS472,BV472)</f>
        <v>198</v>
      </c>
      <c r="BZ472" t="s">
        <v>74</v>
      </c>
      <c r="CA472" s="544">
        <f>AZ472</f>
        <v>2</v>
      </c>
      <c r="CB472" s="544">
        <f t="shared" ref="CB472:CB474" si="2712">BA472</f>
        <v>2</v>
      </c>
      <c r="CC472" s="544">
        <f t="shared" ref="CC472:CC474" si="2713">BB472</f>
        <v>4</v>
      </c>
      <c r="CD472" s="544">
        <f>BC472</f>
        <v>2</v>
      </c>
      <c r="CE472" s="544">
        <f t="shared" ref="CE472:CE474" si="2714">BD472</f>
        <v>1</v>
      </c>
      <c r="CF472" s="544">
        <f t="shared" ref="CF472:CF474" si="2715">BE472</f>
        <v>3</v>
      </c>
    </row>
    <row r="473" spans="1:84">
      <c r="A473" s="149"/>
      <c r="B473" s="151"/>
      <c r="C473" s="151"/>
      <c r="D473" s="151"/>
      <c r="E473" s="375" t="s">
        <v>78</v>
      </c>
      <c r="F473" s="589">
        <v>123</v>
      </c>
      <c r="G473" s="275">
        <f t="shared" ref="G473" si="2716">SUM(G404,G408,G412,G416,G420,G424,G432,G436,G440,G448)</f>
        <v>28</v>
      </c>
      <c r="H473" s="275">
        <f t="shared" ref="H473:BE473" si="2717">SUM(H404,H408,H412,H416,H420,H424,H432,H436,H440,H448)</f>
        <v>35</v>
      </c>
      <c r="I473" s="275">
        <f t="shared" si="2717"/>
        <v>63</v>
      </c>
      <c r="J473" s="275">
        <f t="shared" si="2717"/>
        <v>15</v>
      </c>
      <c r="K473" s="275">
        <f t="shared" si="2717"/>
        <v>7</v>
      </c>
      <c r="L473" s="275">
        <f t="shared" si="2717"/>
        <v>22</v>
      </c>
      <c r="M473" s="275">
        <f t="shared" si="2717"/>
        <v>6</v>
      </c>
      <c r="N473" s="275">
        <f t="shared" si="2717"/>
        <v>6</v>
      </c>
      <c r="O473" s="275">
        <f t="shared" si="2717"/>
        <v>12</v>
      </c>
      <c r="P473" s="275">
        <f t="shared" si="2717"/>
        <v>48</v>
      </c>
      <c r="Q473" s="275">
        <f t="shared" si="2717"/>
        <v>23</v>
      </c>
      <c r="R473" s="275">
        <f t="shared" si="2717"/>
        <v>71</v>
      </c>
      <c r="S473" s="500">
        <f t="shared" si="2717"/>
        <v>2</v>
      </c>
      <c r="T473" s="275">
        <f t="shared" si="2717"/>
        <v>5</v>
      </c>
      <c r="U473" s="275">
        <f t="shared" si="2717"/>
        <v>3</v>
      </c>
      <c r="V473" s="275">
        <f t="shared" si="2717"/>
        <v>8</v>
      </c>
      <c r="W473" s="275">
        <f t="shared" si="2717"/>
        <v>0</v>
      </c>
      <c r="X473" s="275">
        <f t="shared" si="2717"/>
        <v>0</v>
      </c>
      <c r="Y473" s="275">
        <f t="shared" si="2717"/>
        <v>0</v>
      </c>
      <c r="Z473" s="275">
        <f t="shared" si="2717"/>
        <v>0</v>
      </c>
      <c r="AA473" s="275">
        <f t="shared" si="2717"/>
        <v>0</v>
      </c>
      <c r="AB473" s="275">
        <f t="shared" si="2717"/>
        <v>0</v>
      </c>
      <c r="AC473" s="275">
        <f t="shared" si="2717"/>
        <v>5</v>
      </c>
      <c r="AD473" s="275">
        <f t="shared" si="2717"/>
        <v>4</v>
      </c>
      <c r="AE473" s="275">
        <f t="shared" si="2717"/>
        <v>9</v>
      </c>
      <c r="AF473" s="500">
        <f t="shared" si="2717"/>
        <v>0</v>
      </c>
      <c r="AG473" s="275">
        <f t="shared" si="2717"/>
        <v>2</v>
      </c>
      <c r="AH473" s="275">
        <f t="shared" si="2717"/>
        <v>0</v>
      </c>
      <c r="AI473" s="275">
        <f t="shared" si="2717"/>
        <v>2</v>
      </c>
      <c r="AJ473" s="275">
        <f t="shared" si="2717"/>
        <v>0</v>
      </c>
      <c r="AK473" s="275">
        <f t="shared" si="2717"/>
        <v>0</v>
      </c>
      <c r="AL473" s="275">
        <f t="shared" si="2717"/>
        <v>0</v>
      </c>
      <c r="AM473" s="275">
        <f t="shared" si="2717"/>
        <v>0</v>
      </c>
      <c r="AN473" s="275">
        <f t="shared" si="2717"/>
        <v>0</v>
      </c>
      <c r="AO473" s="275">
        <f t="shared" si="2717"/>
        <v>0</v>
      </c>
      <c r="AP473" s="275">
        <f t="shared" si="2717"/>
        <v>2</v>
      </c>
      <c r="AQ473" s="275">
        <f t="shared" si="2717"/>
        <v>0</v>
      </c>
      <c r="AR473" s="275">
        <f t="shared" si="2717"/>
        <v>2</v>
      </c>
      <c r="AS473" s="500">
        <f t="shared" si="2717"/>
        <v>4</v>
      </c>
      <c r="AT473" s="275">
        <f t="shared" si="2717"/>
        <v>9</v>
      </c>
      <c r="AU473" s="275">
        <f t="shared" si="2717"/>
        <v>0</v>
      </c>
      <c r="AV473" s="275">
        <f t="shared" si="2717"/>
        <v>9</v>
      </c>
      <c r="AW473" s="567">
        <f t="shared" si="2717"/>
        <v>120</v>
      </c>
      <c r="AX473" s="567">
        <f t="shared" si="2717"/>
        <v>78</v>
      </c>
      <c r="AY473" s="567">
        <f t="shared" si="2717"/>
        <v>198</v>
      </c>
      <c r="AZ473" s="275">
        <f t="shared" si="2717"/>
        <v>4</v>
      </c>
      <c r="BA473" s="275">
        <f t="shared" si="2717"/>
        <v>2</v>
      </c>
      <c r="BB473" s="275">
        <f t="shared" si="2717"/>
        <v>6</v>
      </c>
      <c r="BC473" s="275">
        <f t="shared" si="2717"/>
        <v>3</v>
      </c>
      <c r="BD473" s="275">
        <f t="shared" si="2717"/>
        <v>1</v>
      </c>
      <c r="BE473" s="275">
        <f t="shared" si="2717"/>
        <v>4</v>
      </c>
      <c r="BF473" s="521"/>
      <c r="BG473" s="605">
        <f>SUM(F473,S473,AF473,AS473)</f>
        <v>129</v>
      </c>
      <c r="BH473" s="533">
        <f>SUM(G473,T473,AG473)</f>
        <v>35</v>
      </c>
      <c r="BI473" s="533">
        <f t="shared" si="2698"/>
        <v>38</v>
      </c>
      <c r="BJ473" s="533">
        <f t="shared" si="2699"/>
        <v>73</v>
      </c>
      <c r="BK473" s="533">
        <f t="shared" si="2700"/>
        <v>15</v>
      </c>
      <c r="BL473" s="533">
        <f t="shared" si="2701"/>
        <v>7</v>
      </c>
      <c r="BM473" s="533">
        <f t="shared" si="2702"/>
        <v>22</v>
      </c>
      <c r="BN473" s="533">
        <f>SUM(M473,Z473,AM473)</f>
        <v>6</v>
      </c>
      <c r="BO473" s="533">
        <f t="shared" si="2703"/>
        <v>6</v>
      </c>
      <c r="BP473" s="533">
        <f t="shared" si="2704"/>
        <v>12</v>
      </c>
      <c r="BQ473" s="533">
        <f t="shared" si="2705"/>
        <v>55</v>
      </c>
      <c r="BR473" s="533">
        <f t="shared" si="2706"/>
        <v>27</v>
      </c>
      <c r="BS473" s="533">
        <f t="shared" si="2707"/>
        <v>82</v>
      </c>
      <c r="BT473" s="533">
        <f>AT473</f>
        <v>9</v>
      </c>
      <c r="BU473" s="533">
        <f t="shared" si="2708"/>
        <v>0</v>
      </c>
      <c r="BV473" s="533">
        <f t="shared" si="2709"/>
        <v>9</v>
      </c>
      <c r="BW473" s="536">
        <f>SUM(BH473,BK473,BN473,BQ473,BT473)</f>
        <v>120</v>
      </c>
      <c r="BX473" s="536">
        <f t="shared" si="2710"/>
        <v>78</v>
      </c>
      <c r="BY473" s="536">
        <f t="shared" si="2711"/>
        <v>198</v>
      </c>
      <c r="BZ473" t="s">
        <v>74</v>
      </c>
      <c r="CA473" s="544">
        <f>AZ473</f>
        <v>4</v>
      </c>
      <c r="CB473" s="544">
        <f t="shared" si="2712"/>
        <v>2</v>
      </c>
      <c r="CC473" s="544">
        <f t="shared" si="2713"/>
        <v>6</v>
      </c>
      <c r="CD473" s="544">
        <f>BC473</f>
        <v>3</v>
      </c>
      <c r="CE473" s="544">
        <f t="shared" si="2714"/>
        <v>1</v>
      </c>
      <c r="CF473" s="544">
        <f t="shared" si="2715"/>
        <v>4</v>
      </c>
    </row>
    <row r="474" spans="1:84">
      <c r="A474" s="149"/>
      <c r="B474" s="151"/>
      <c r="C474" s="151"/>
      <c r="D474" s="151"/>
      <c r="E474" s="375" t="s">
        <v>72</v>
      </c>
      <c r="F474" s="589">
        <f>SUM(F472:F473)</f>
        <v>246</v>
      </c>
      <c r="G474" s="275">
        <f t="shared" ref="G474" si="2718">SUM(G472:G473)</f>
        <v>63</v>
      </c>
      <c r="H474" s="275">
        <f t="shared" ref="H474:BE474" si="2719">SUM(H472:H473)</f>
        <v>60</v>
      </c>
      <c r="I474" s="275">
        <f t="shared" si="2719"/>
        <v>123</v>
      </c>
      <c r="J474" s="275">
        <f t="shared" si="2719"/>
        <v>37</v>
      </c>
      <c r="K474" s="275">
        <f t="shared" si="2719"/>
        <v>11</v>
      </c>
      <c r="L474" s="275">
        <f t="shared" si="2719"/>
        <v>48</v>
      </c>
      <c r="M474" s="275">
        <f t="shared" si="2719"/>
        <v>12</v>
      </c>
      <c r="N474" s="275">
        <f t="shared" si="2719"/>
        <v>9</v>
      </c>
      <c r="O474" s="275">
        <f t="shared" si="2719"/>
        <v>21</v>
      </c>
      <c r="P474" s="275">
        <f t="shared" si="2719"/>
        <v>100</v>
      </c>
      <c r="Q474" s="275">
        <f t="shared" si="2719"/>
        <v>37</v>
      </c>
      <c r="R474" s="275">
        <f t="shared" si="2719"/>
        <v>137</v>
      </c>
      <c r="S474" s="500">
        <f t="shared" si="2719"/>
        <v>5</v>
      </c>
      <c r="T474" s="275">
        <f t="shared" si="2719"/>
        <v>8</v>
      </c>
      <c r="U474" s="275">
        <f t="shared" si="2719"/>
        <v>9</v>
      </c>
      <c r="V474" s="275">
        <f t="shared" si="2719"/>
        <v>17</v>
      </c>
      <c r="W474" s="275">
        <f t="shared" si="2719"/>
        <v>0</v>
      </c>
      <c r="X474" s="275">
        <f t="shared" si="2719"/>
        <v>0</v>
      </c>
      <c r="Y474" s="275">
        <f t="shared" si="2719"/>
        <v>0</v>
      </c>
      <c r="Z474" s="275">
        <f t="shared" si="2719"/>
        <v>0</v>
      </c>
      <c r="AA474" s="275">
        <f t="shared" si="2719"/>
        <v>0</v>
      </c>
      <c r="AB474" s="275">
        <f t="shared" si="2719"/>
        <v>0</v>
      </c>
      <c r="AC474" s="275">
        <f t="shared" si="2719"/>
        <v>8</v>
      </c>
      <c r="AD474" s="275">
        <f t="shared" si="2719"/>
        <v>4</v>
      </c>
      <c r="AE474" s="275">
        <f t="shared" si="2719"/>
        <v>12</v>
      </c>
      <c r="AF474" s="500">
        <f t="shared" si="2719"/>
        <v>1</v>
      </c>
      <c r="AG474" s="275">
        <f t="shared" si="2719"/>
        <v>4</v>
      </c>
      <c r="AH474" s="275">
        <f t="shared" si="2719"/>
        <v>4</v>
      </c>
      <c r="AI474" s="275">
        <f t="shared" si="2719"/>
        <v>8</v>
      </c>
      <c r="AJ474" s="275">
        <f t="shared" si="2719"/>
        <v>0</v>
      </c>
      <c r="AK474" s="275">
        <f t="shared" si="2719"/>
        <v>0</v>
      </c>
      <c r="AL474" s="275">
        <f t="shared" si="2719"/>
        <v>0</v>
      </c>
      <c r="AM474" s="275">
        <f t="shared" si="2719"/>
        <v>0</v>
      </c>
      <c r="AN474" s="275">
        <f t="shared" si="2719"/>
        <v>0</v>
      </c>
      <c r="AO474" s="275">
        <f t="shared" si="2719"/>
        <v>0</v>
      </c>
      <c r="AP474" s="275">
        <f t="shared" si="2719"/>
        <v>7</v>
      </c>
      <c r="AQ474" s="275">
        <f t="shared" si="2719"/>
        <v>2</v>
      </c>
      <c r="AR474" s="275">
        <f t="shared" si="2719"/>
        <v>9</v>
      </c>
      <c r="AS474" s="500">
        <f t="shared" si="2719"/>
        <v>9</v>
      </c>
      <c r="AT474" s="275">
        <f t="shared" si="2719"/>
        <v>20</v>
      </c>
      <c r="AU474" s="275">
        <f t="shared" si="2719"/>
        <v>1</v>
      </c>
      <c r="AV474" s="275">
        <f t="shared" si="2719"/>
        <v>21</v>
      </c>
      <c r="AW474" s="567">
        <f t="shared" si="2719"/>
        <v>259</v>
      </c>
      <c r="AX474" s="567">
        <f t="shared" si="2719"/>
        <v>137</v>
      </c>
      <c r="AY474" s="567">
        <f t="shared" si="2719"/>
        <v>396</v>
      </c>
      <c r="AZ474" s="275">
        <f t="shared" si="2719"/>
        <v>6</v>
      </c>
      <c r="BA474" s="275">
        <f t="shared" si="2719"/>
        <v>4</v>
      </c>
      <c r="BB474" s="275">
        <f t="shared" si="2719"/>
        <v>10</v>
      </c>
      <c r="BC474" s="275">
        <f t="shared" si="2719"/>
        <v>5</v>
      </c>
      <c r="BD474" s="275">
        <f t="shared" si="2719"/>
        <v>2</v>
      </c>
      <c r="BE474" s="275">
        <f t="shared" si="2719"/>
        <v>7</v>
      </c>
      <c r="BF474" s="521"/>
      <c r="BG474" s="605">
        <f>SUM(F474,S474,AF474,AS474)</f>
        <v>261</v>
      </c>
      <c r="BH474" s="533">
        <f>SUM(G474,T474,AG474)</f>
        <v>75</v>
      </c>
      <c r="BI474" s="533">
        <f t="shared" si="2698"/>
        <v>73</v>
      </c>
      <c r="BJ474" s="533">
        <f t="shared" si="2699"/>
        <v>148</v>
      </c>
      <c r="BK474" s="533">
        <f t="shared" si="2700"/>
        <v>37</v>
      </c>
      <c r="BL474" s="533">
        <f t="shared" si="2701"/>
        <v>11</v>
      </c>
      <c r="BM474" s="533">
        <f t="shared" si="2702"/>
        <v>48</v>
      </c>
      <c r="BN474" s="533">
        <f>SUM(M474,Z474,AM474)</f>
        <v>12</v>
      </c>
      <c r="BO474" s="533">
        <f t="shared" si="2703"/>
        <v>9</v>
      </c>
      <c r="BP474" s="533">
        <f t="shared" si="2704"/>
        <v>21</v>
      </c>
      <c r="BQ474" s="533">
        <f t="shared" si="2705"/>
        <v>115</v>
      </c>
      <c r="BR474" s="533">
        <f t="shared" si="2706"/>
        <v>43</v>
      </c>
      <c r="BS474" s="533">
        <f t="shared" si="2707"/>
        <v>158</v>
      </c>
      <c r="BT474" s="533">
        <f>AT474</f>
        <v>20</v>
      </c>
      <c r="BU474" s="533">
        <f t="shared" si="2708"/>
        <v>1</v>
      </c>
      <c r="BV474" s="533">
        <f t="shared" si="2709"/>
        <v>21</v>
      </c>
      <c r="BW474" s="536">
        <f>SUM(BH474,BK474,BN474,BQ474,BT474)</f>
        <v>259</v>
      </c>
      <c r="BX474" s="536">
        <f t="shared" si="2710"/>
        <v>137</v>
      </c>
      <c r="BY474" s="536">
        <f t="shared" si="2711"/>
        <v>396</v>
      </c>
      <c r="BZ474" t="s">
        <v>74</v>
      </c>
      <c r="CA474" s="544">
        <f>AZ474</f>
        <v>6</v>
      </c>
      <c r="CB474" s="544">
        <f t="shared" si="2712"/>
        <v>4</v>
      </c>
      <c r="CC474" s="544">
        <f t="shared" si="2713"/>
        <v>10</v>
      </c>
      <c r="CD474" s="544">
        <f>BC474</f>
        <v>5</v>
      </c>
      <c r="CE474" s="544">
        <f t="shared" si="2714"/>
        <v>2</v>
      </c>
      <c r="CF474" s="544">
        <f t="shared" si="2715"/>
        <v>7</v>
      </c>
    </row>
    <row r="475" spans="1:84">
      <c r="A475" s="149"/>
      <c r="B475" s="151"/>
      <c r="C475" s="151"/>
      <c r="D475" s="151"/>
      <c r="E475" s="288"/>
      <c r="F475" s="589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500"/>
      <c r="T475" s="275"/>
      <c r="U475" s="275"/>
      <c r="V475" s="275"/>
      <c r="W475" s="275"/>
      <c r="X475" s="275"/>
      <c r="Y475" s="275"/>
      <c r="Z475" s="275"/>
      <c r="AA475" s="275"/>
      <c r="AB475" s="275"/>
      <c r="AC475" s="275"/>
      <c r="AD475" s="275"/>
      <c r="AE475" s="275"/>
      <c r="AF475" s="500"/>
      <c r="AG475" s="275"/>
      <c r="AH475" s="275"/>
      <c r="AI475" s="275"/>
      <c r="AJ475" s="275"/>
      <c r="AK475" s="275"/>
      <c r="AL475" s="275"/>
      <c r="AM475" s="275"/>
      <c r="AN475" s="275"/>
      <c r="AO475" s="275"/>
      <c r="AP475" s="275"/>
      <c r="AQ475" s="275"/>
      <c r="AR475" s="275"/>
      <c r="AS475" s="500"/>
      <c r="AT475" s="275"/>
      <c r="AU475" s="275"/>
      <c r="AV475" s="275"/>
      <c r="AW475" s="567"/>
      <c r="AX475" s="567"/>
      <c r="AY475" s="567"/>
      <c r="AZ475" s="275"/>
      <c r="BA475" s="275"/>
      <c r="BB475" s="275"/>
      <c r="BC475" s="275"/>
      <c r="BD475" s="275"/>
      <c r="BE475" s="275"/>
      <c r="BF475" s="521"/>
    </row>
    <row r="476" spans="1:84">
      <c r="A476" s="149"/>
      <c r="B476" s="151" t="s">
        <v>30</v>
      </c>
      <c r="C476" s="151"/>
      <c r="D476" s="151"/>
      <c r="E476" s="375" t="s">
        <v>917</v>
      </c>
      <c r="F476" s="589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500"/>
      <c r="T476" s="275"/>
      <c r="U476" s="275"/>
      <c r="V476" s="275"/>
      <c r="W476" s="275"/>
      <c r="X476" s="275"/>
      <c r="Y476" s="275"/>
      <c r="Z476" s="275"/>
      <c r="AA476" s="275"/>
      <c r="AB476" s="275"/>
      <c r="AC476" s="275"/>
      <c r="AD476" s="275"/>
      <c r="AE476" s="275"/>
      <c r="AF476" s="500"/>
      <c r="AG476" s="275"/>
      <c r="AH476" s="275"/>
      <c r="AI476" s="275"/>
      <c r="AJ476" s="275"/>
      <c r="AK476" s="275"/>
      <c r="AL476" s="275"/>
      <c r="AM476" s="275"/>
      <c r="AN476" s="275"/>
      <c r="AO476" s="275"/>
      <c r="AP476" s="275"/>
      <c r="AQ476" s="275"/>
      <c r="AR476" s="275"/>
      <c r="AS476" s="500"/>
      <c r="AT476" s="275"/>
      <c r="AU476" s="275"/>
      <c r="AV476" s="275"/>
      <c r="AW476" s="567"/>
      <c r="AX476" s="567"/>
      <c r="AY476" s="567"/>
      <c r="AZ476" s="275"/>
      <c r="BA476" s="275"/>
      <c r="BB476" s="275"/>
      <c r="BC476" s="275"/>
      <c r="BD476" s="275"/>
      <c r="BE476" s="275"/>
      <c r="BF476" s="521"/>
    </row>
    <row r="477" spans="1:84">
      <c r="A477" s="149"/>
      <c r="C477" s="151"/>
      <c r="D477" s="151"/>
      <c r="E477" s="375" t="s">
        <v>77</v>
      </c>
      <c r="F477" s="590">
        <f t="shared" ref="F477:G477" si="2720">SUM(F427,F451,F463)</f>
        <v>67</v>
      </c>
      <c r="G477" s="275">
        <f t="shared" si="2720"/>
        <v>15</v>
      </c>
      <c r="H477" s="275">
        <f t="shared" ref="H477:BE477" si="2721">SUM(H427,H451,H463)</f>
        <v>11</v>
      </c>
      <c r="I477" s="275">
        <f t="shared" si="2721"/>
        <v>26</v>
      </c>
      <c r="J477" s="275">
        <f t="shared" si="2721"/>
        <v>4</v>
      </c>
      <c r="K477" s="275">
        <f t="shared" si="2721"/>
        <v>3</v>
      </c>
      <c r="L477" s="275">
        <f t="shared" si="2721"/>
        <v>7</v>
      </c>
      <c r="M477" s="275">
        <f t="shared" si="2721"/>
        <v>1</v>
      </c>
      <c r="N477" s="275">
        <f t="shared" si="2721"/>
        <v>3</v>
      </c>
      <c r="O477" s="275">
        <f t="shared" si="2721"/>
        <v>4</v>
      </c>
      <c r="P477" s="275">
        <f t="shared" si="2721"/>
        <v>12</v>
      </c>
      <c r="Q477" s="275">
        <f t="shared" si="2721"/>
        <v>9</v>
      </c>
      <c r="R477" s="275">
        <f t="shared" si="2721"/>
        <v>21</v>
      </c>
      <c r="S477" s="500">
        <f t="shared" si="2721"/>
        <v>0</v>
      </c>
      <c r="T477" s="275">
        <f t="shared" si="2721"/>
        <v>0</v>
      </c>
      <c r="U477" s="275">
        <f t="shared" si="2721"/>
        <v>0</v>
      </c>
      <c r="V477" s="275">
        <f t="shared" si="2721"/>
        <v>0</v>
      </c>
      <c r="W477" s="275">
        <f t="shared" si="2721"/>
        <v>0</v>
      </c>
      <c r="X477" s="275">
        <f t="shared" si="2721"/>
        <v>0</v>
      </c>
      <c r="Y477" s="275">
        <f t="shared" si="2721"/>
        <v>0</v>
      </c>
      <c r="Z477" s="275">
        <f t="shared" si="2721"/>
        <v>0</v>
      </c>
      <c r="AA477" s="275">
        <f t="shared" si="2721"/>
        <v>0</v>
      </c>
      <c r="AB477" s="275">
        <f t="shared" si="2721"/>
        <v>0</v>
      </c>
      <c r="AC477" s="275">
        <f t="shared" si="2721"/>
        <v>0</v>
      </c>
      <c r="AD477" s="275">
        <f t="shared" si="2721"/>
        <v>0</v>
      </c>
      <c r="AE477" s="275">
        <f t="shared" si="2721"/>
        <v>0</v>
      </c>
      <c r="AF477" s="500">
        <f t="shared" si="2721"/>
        <v>5</v>
      </c>
      <c r="AG477" s="275">
        <f t="shared" si="2721"/>
        <v>0</v>
      </c>
      <c r="AH477" s="275">
        <f t="shared" si="2721"/>
        <v>1</v>
      </c>
      <c r="AI477" s="275">
        <f t="shared" si="2721"/>
        <v>1</v>
      </c>
      <c r="AJ477" s="275">
        <f t="shared" si="2721"/>
        <v>1</v>
      </c>
      <c r="AK477" s="275">
        <f t="shared" si="2721"/>
        <v>0</v>
      </c>
      <c r="AL477" s="275">
        <f t="shared" si="2721"/>
        <v>1</v>
      </c>
      <c r="AM477" s="275">
        <f t="shared" si="2721"/>
        <v>0</v>
      </c>
      <c r="AN477" s="275">
        <f t="shared" si="2721"/>
        <v>0</v>
      </c>
      <c r="AO477" s="275">
        <f t="shared" si="2721"/>
        <v>0</v>
      </c>
      <c r="AP477" s="275">
        <f t="shared" si="2721"/>
        <v>0</v>
      </c>
      <c r="AQ477" s="275">
        <f t="shared" si="2721"/>
        <v>0</v>
      </c>
      <c r="AR477" s="275">
        <f t="shared" si="2721"/>
        <v>0</v>
      </c>
      <c r="AS477" s="500">
        <f t="shared" si="2721"/>
        <v>6</v>
      </c>
      <c r="AT477" s="275">
        <f t="shared" si="2721"/>
        <v>0</v>
      </c>
      <c r="AU477" s="275">
        <f t="shared" si="2721"/>
        <v>1</v>
      </c>
      <c r="AV477" s="275">
        <f t="shared" si="2721"/>
        <v>1</v>
      </c>
      <c r="AW477" s="567">
        <f t="shared" si="2721"/>
        <v>33</v>
      </c>
      <c r="AX477" s="567">
        <f t="shared" si="2721"/>
        <v>28</v>
      </c>
      <c r="AY477" s="567">
        <f t="shared" si="2721"/>
        <v>61</v>
      </c>
      <c r="AZ477" s="275">
        <f t="shared" si="2721"/>
        <v>0</v>
      </c>
      <c r="BA477" s="275">
        <f t="shared" si="2721"/>
        <v>1</v>
      </c>
      <c r="BB477" s="275">
        <f t="shared" si="2721"/>
        <v>1</v>
      </c>
      <c r="BC477" s="275">
        <f t="shared" si="2721"/>
        <v>0</v>
      </c>
      <c r="BD477" s="275">
        <f t="shared" si="2721"/>
        <v>0</v>
      </c>
      <c r="BE477" s="275">
        <f t="shared" si="2721"/>
        <v>0</v>
      </c>
      <c r="BF477" s="521"/>
      <c r="BG477" s="605">
        <f>SUM(F477,S477,AF477,AS477)</f>
        <v>78</v>
      </c>
      <c r="BH477" s="533">
        <f>SUM(G477,T477,AG477)</f>
        <v>15</v>
      </c>
      <c r="BI477" s="533">
        <f t="shared" ref="BI477:BI479" si="2722">SUM(H477,U477,AH477)</f>
        <v>12</v>
      </c>
      <c r="BJ477" s="533">
        <f t="shared" ref="BJ477:BJ479" si="2723">SUM(I477,V477,AI477)</f>
        <v>27</v>
      </c>
      <c r="BK477" s="533">
        <f t="shared" ref="BK477:BK479" si="2724">SUM(J477,W477,AJ477)</f>
        <v>5</v>
      </c>
      <c r="BL477" s="533">
        <f t="shared" ref="BL477:BL479" si="2725">SUM(K477,X477,AK477)</f>
        <v>3</v>
      </c>
      <c r="BM477" s="533">
        <f t="shared" ref="BM477:BM479" si="2726">SUM(L477,Y477,AL477)</f>
        <v>8</v>
      </c>
      <c r="BN477" s="533">
        <f>SUM(M477,Z477,AM477)</f>
        <v>1</v>
      </c>
      <c r="BO477" s="533">
        <f t="shared" ref="BO477:BO479" si="2727">SUM(N477,AA477,AN477)</f>
        <v>3</v>
      </c>
      <c r="BP477" s="533">
        <f t="shared" ref="BP477:BP479" si="2728">SUM(O477,AB477,AO477)</f>
        <v>4</v>
      </c>
      <c r="BQ477" s="533">
        <f t="shared" ref="BQ477:BQ479" si="2729">SUM(P477,AC477,AP477)</f>
        <v>12</v>
      </c>
      <c r="BR477" s="533">
        <f t="shared" ref="BR477:BR479" si="2730">SUM(Q477,AD477,AQ477)</f>
        <v>9</v>
      </c>
      <c r="BS477" s="533">
        <f t="shared" ref="BS477:BS479" si="2731">SUM(R477,AE477,AR477)</f>
        <v>21</v>
      </c>
      <c r="BT477" s="533">
        <f>AT477</f>
        <v>0</v>
      </c>
      <c r="BU477" s="533">
        <f t="shared" ref="BU477:BU479" si="2732">AU477</f>
        <v>1</v>
      </c>
      <c r="BV477" s="533">
        <f t="shared" ref="BV477:BV479" si="2733">AV477</f>
        <v>1</v>
      </c>
      <c r="BW477" s="536">
        <f>SUM(BH477,BK477,BN477,BQ477,BT477)</f>
        <v>33</v>
      </c>
      <c r="BX477" s="536">
        <f t="shared" ref="BX477:BX479" si="2734">SUM(BI477,BL477,BO477,BR477,BU477)</f>
        <v>28</v>
      </c>
      <c r="BY477" s="536">
        <f t="shared" ref="BY477:BY479" si="2735">SUM(BJ477,BM477,BP477,BS477,BV477)</f>
        <v>61</v>
      </c>
      <c r="BZ477" t="s">
        <v>74</v>
      </c>
      <c r="CA477" s="544">
        <f>AZ477</f>
        <v>0</v>
      </c>
      <c r="CB477" s="544">
        <f t="shared" ref="CB477:CB479" si="2736">BA477</f>
        <v>1</v>
      </c>
      <c r="CC477" s="544">
        <f t="shared" ref="CC477:CC479" si="2737">BB477</f>
        <v>1</v>
      </c>
      <c r="CD477" s="544">
        <f>BC477</f>
        <v>0</v>
      </c>
      <c r="CE477" s="544">
        <f t="shared" ref="CE477:CE479" si="2738">BD477</f>
        <v>0</v>
      </c>
      <c r="CF477" s="544">
        <f t="shared" ref="CF477:CF479" si="2739">BE477</f>
        <v>0</v>
      </c>
    </row>
    <row r="478" spans="1:84">
      <c r="A478" s="149"/>
      <c r="B478" s="151"/>
      <c r="C478" s="151"/>
      <c r="D478" s="151"/>
      <c r="E478" s="375" t="s">
        <v>78</v>
      </c>
      <c r="F478" s="590">
        <f t="shared" ref="F478:G478" si="2740">SUM(F428,F452,F464)</f>
        <v>67</v>
      </c>
      <c r="G478" s="275">
        <f t="shared" si="2740"/>
        <v>17</v>
      </c>
      <c r="H478" s="275">
        <f t="shared" ref="H478:BE478" si="2741">SUM(H428,H452,H464)</f>
        <v>6</v>
      </c>
      <c r="I478" s="275">
        <f t="shared" si="2741"/>
        <v>23</v>
      </c>
      <c r="J478" s="275">
        <f t="shared" si="2741"/>
        <v>2</v>
      </c>
      <c r="K478" s="275">
        <f t="shared" si="2741"/>
        <v>3</v>
      </c>
      <c r="L478" s="275">
        <f t="shared" si="2741"/>
        <v>5</v>
      </c>
      <c r="M478" s="275">
        <f t="shared" si="2741"/>
        <v>0</v>
      </c>
      <c r="N478" s="275">
        <f t="shared" si="2741"/>
        <v>2</v>
      </c>
      <c r="O478" s="275">
        <f t="shared" si="2741"/>
        <v>2</v>
      </c>
      <c r="P478" s="275">
        <f t="shared" si="2741"/>
        <v>18</v>
      </c>
      <c r="Q478" s="275">
        <f t="shared" si="2741"/>
        <v>4</v>
      </c>
      <c r="R478" s="275">
        <f t="shared" si="2741"/>
        <v>22</v>
      </c>
      <c r="S478" s="500">
        <f t="shared" si="2741"/>
        <v>0</v>
      </c>
      <c r="T478" s="275">
        <f t="shared" si="2741"/>
        <v>0</v>
      </c>
      <c r="U478" s="275">
        <f t="shared" si="2741"/>
        <v>0</v>
      </c>
      <c r="V478" s="275">
        <f t="shared" si="2741"/>
        <v>0</v>
      </c>
      <c r="W478" s="275">
        <f t="shared" si="2741"/>
        <v>0</v>
      </c>
      <c r="X478" s="275">
        <f t="shared" si="2741"/>
        <v>0</v>
      </c>
      <c r="Y478" s="275">
        <f t="shared" si="2741"/>
        <v>0</v>
      </c>
      <c r="Z478" s="275">
        <f t="shared" si="2741"/>
        <v>0</v>
      </c>
      <c r="AA478" s="275">
        <f t="shared" si="2741"/>
        <v>0</v>
      </c>
      <c r="AB478" s="275">
        <f t="shared" si="2741"/>
        <v>0</v>
      </c>
      <c r="AC478" s="275">
        <f t="shared" si="2741"/>
        <v>0</v>
      </c>
      <c r="AD478" s="275">
        <f t="shared" si="2741"/>
        <v>0</v>
      </c>
      <c r="AE478" s="275">
        <f t="shared" si="2741"/>
        <v>0</v>
      </c>
      <c r="AF478" s="500">
        <f t="shared" si="2741"/>
        <v>5</v>
      </c>
      <c r="AG478" s="275">
        <f t="shared" si="2741"/>
        <v>0</v>
      </c>
      <c r="AH478" s="275">
        <f t="shared" si="2741"/>
        <v>0</v>
      </c>
      <c r="AI478" s="275">
        <f t="shared" si="2741"/>
        <v>0</v>
      </c>
      <c r="AJ478" s="275">
        <f t="shared" si="2741"/>
        <v>0</v>
      </c>
      <c r="AK478" s="275">
        <f t="shared" si="2741"/>
        <v>0</v>
      </c>
      <c r="AL478" s="275">
        <f t="shared" si="2741"/>
        <v>0</v>
      </c>
      <c r="AM478" s="275">
        <f t="shared" si="2741"/>
        <v>0</v>
      </c>
      <c r="AN478" s="275">
        <f t="shared" si="2741"/>
        <v>1</v>
      </c>
      <c r="AO478" s="275">
        <f t="shared" si="2741"/>
        <v>1</v>
      </c>
      <c r="AP478" s="275">
        <f t="shared" si="2741"/>
        <v>0</v>
      </c>
      <c r="AQ478" s="275">
        <f t="shared" si="2741"/>
        <v>0</v>
      </c>
      <c r="AR478" s="275">
        <f t="shared" si="2741"/>
        <v>0</v>
      </c>
      <c r="AS478" s="500">
        <f t="shared" si="2741"/>
        <v>6</v>
      </c>
      <c r="AT478" s="275">
        <f t="shared" si="2741"/>
        <v>0</v>
      </c>
      <c r="AU478" s="275">
        <f t="shared" si="2741"/>
        <v>0</v>
      </c>
      <c r="AV478" s="275">
        <f t="shared" si="2741"/>
        <v>0</v>
      </c>
      <c r="AW478" s="567">
        <f t="shared" si="2741"/>
        <v>37</v>
      </c>
      <c r="AX478" s="567">
        <f t="shared" si="2741"/>
        <v>16</v>
      </c>
      <c r="AY478" s="567">
        <f t="shared" si="2741"/>
        <v>53</v>
      </c>
      <c r="AZ478" s="275">
        <f t="shared" si="2741"/>
        <v>1</v>
      </c>
      <c r="BA478" s="275">
        <f t="shared" si="2741"/>
        <v>4</v>
      </c>
      <c r="BB478" s="275">
        <f t="shared" si="2741"/>
        <v>5</v>
      </c>
      <c r="BC478" s="275">
        <f t="shared" si="2741"/>
        <v>0</v>
      </c>
      <c r="BD478" s="275">
        <f t="shared" si="2741"/>
        <v>0</v>
      </c>
      <c r="BE478" s="275">
        <f t="shared" si="2741"/>
        <v>0</v>
      </c>
      <c r="BF478" s="521"/>
      <c r="BG478" s="605">
        <f>SUM(F478,S478,AF478,AS478)</f>
        <v>78</v>
      </c>
      <c r="BH478" s="533">
        <f>SUM(G478,T478,AG478)</f>
        <v>17</v>
      </c>
      <c r="BI478" s="533">
        <f t="shared" si="2722"/>
        <v>6</v>
      </c>
      <c r="BJ478" s="533">
        <f t="shared" si="2723"/>
        <v>23</v>
      </c>
      <c r="BK478" s="533">
        <f t="shared" si="2724"/>
        <v>2</v>
      </c>
      <c r="BL478" s="533">
        <f t="shared" si="2725"/>
        <v>3</v>
      </c>
      <c r="BM478" s="533">
        <f t="shared" si="2726"/>
        <v>5</v>
      </c>
      <c r="BN478" s="533">
        <f>SUM(M478,Z478,AM478)</f>
        <v>0</v>
      </c>
      <c r="BO478" s="533">
        <f t="shared" si="2727"/>
        <v>3</v>
      </c>
      <c r="BP478" s="533">
        <f t="shared" si="2728"/>
        <v>3</v>
      </c>
      <c r="BQ478" s="533">
        <f t="shared" si="2729"/>
        <v>18</v>
      </c>
      <c r="BR478" s="533">
        <f t="shared" si="2730"/>
        <v>4</v>
      </c>
      <c r="BS478" s="533">
        <f t="shared" si="2731"/>
        <v>22</v>
      </c>
      <c r="BT478" s="533">
        <f>AT478</f>
        <v>0</v>
      </c>
      <c r="BU478" s="533">
        <f t="shared" si="2732"/>
        <v>0</v>
      </c>
      <c r="BV478" s="533">
        <f t="shared" si="2733"/>
        <v>0</v>
      </c>
      <c r="BW478" s="536">
        <f>SUM(BH478,BK478,BN478,BQ478,BT478)</f>
        <v>37</v>
      </c>
      <c r="BX478" s="536">
        <f t="shared" si="2734"/>
        <v>16</v>
      </c>
      <c r="BY478" s="536">
        <f t="shared" si="2735"/>
        <v>53</v>
      </c>
      <c r="BZ478" t="s">
        <v>74</v>
      </c>
      <c r="CA478" s="544">
        <f>AZ478</f>
        <v>1</v>
      </c>
      <c r="CB478" s="544">
        <f t="shared" si="2736"/>
        <v>4</v>
      </c>
      <c r="CC478" s="544">
        <f t="shared" si="2737"/>
        <v>5</v>
      </c>
      <c r="CD478" s="544">
        <f>BC478</f>
        <v>0</v>
      </c>
      <c r="CE478" s="544">
        <f t="shared" si="2738"/>
        <v>0</v>
      </c>
      <c r="CF478" s="544">
        <f t="shared" si="2739"/>
        <v>0</v>
      </c>
    </row>
    <row r="479" spans="1:84">
      <c r="A479" s="149"/>
      <c r="B479" s="151"/>
      <c r="C479" s="151"/>
      <c r="D479" s="151"/>
      <c r="E479" s="375" t="s">
        <v>72</v>
      </c>
      <c r="F479" s="589">
        <f>SUM(F477:F478)</f>
        <v>134</v>
      </c>
      <c r="G479" s="276">
        <f t="shared" ref="G479" si="2742">SUM(G477:G478)</f>
        <v>32</v>
      </c>
      <c r="H479" s="276">
        <f t="shared" ref="H479:BE479" si="2743">SUM(H477:H478)</f>
        <v>17</v>
      </c>
      <c r="I479" s="276">
        <f t="shared" si="2743"/>
        <v>49</v>
      </c>
      <c r="J479" s="276">
        <f t="shared" si="2743"/>
        <v>6</v>
      </c>
      <c r="K479" s="276">
        <f t="shared" si="2743"/>
        <v>6</v>
      </c>
      <c r="L479" s="276">
        <f t="shared" si="2743"/>
        <v>12</v>
      </c>
      <c r="M479" s="276">
        <f t="shared" si="2743"/>
        <v>1</v>
      </c>
      <c r="N479" s="276">
        <f t="shared" si="2743"/>
        <v>5</v>
      </c>
      <c r="O479" s="276">
        <f t="shared" si="2743"/>
        <v>6</v>
      </c>
      <c r="P479" s="276">
        <f t="shared" si="2743"/>
        <v>30</v>
      </c>
      <c r="Q479" s="276">
        <f t="shared" si="2743"/>
        <v>13</v>
      </c>
      <c r="R479" s="276">
        <f t="shared" si="2743"/>
        <v>43</v>
      </c>
      <c r="S479" s="501">
        <f t="shared" si="2743"/>
        <v>0</v>
      </c>
      <c r="T479" s="276">
        <f t="shared" si="2743"/>
        <v>0</v>
      </c>
      <c r="U479" s="276">
        <f t="shared" si="2743"/>
        <v>0</v>
      </c>
      <c r="V479" s="276">
        <f t="shared" si="2743"/>
        <v>0</v>
      </c>
      <c r="W479" s="276">
        <f t="shared" si="2743"/>
        <v>0</v>
      </c>
      <c r="X479" s="276">
        <f t="shared" si="2743"/>
        <v>0</v>
      </c>
      <c r="Y479" s="276">
        <f t="shared" si="2743"/>
        <v>0</v>
      </c>
      <c r="Z479" s="276">
        <f t="shared" si="2743"/>
        <v>0</v>
      </c>
      <c r="AA479" s="276">
        <f t="shared" si="2743"/>
        <v>0</v>
      </c>
      <c r="AB479" s="276">
        <f t="shared" si="2743"/>
        <v>0</v>
      </c>
      <c r="AC479" s="276">
        <f t="shared" si="2743"/>
        <v>0</v>
      </c>
      <c r="AD479" s="276">
        <f t="shared" si="2743"/>
        <v>0</v>
      </c>
      <c r="AE479" s="276">
        <f t="shared" si="2743"/>
        <v>0</v>
      </c>
      <c r="AF479" s="501">
        <f t="shared" si="2743"/>
        <v>10</v>
      </c>
      <c r="AG479" s="276">
        <f t="shared" si="2743"/>
        <v>0</v>
      </c>
      <c r="AH479" s="276">
        <f t="shared" si="2743"/>
        <v>1</v>
      </c>
      <c r="AI479" s="276">
        <f t="shared" si="2743"/>
        <v>1</v>
      </c>
      <c r="AJ479" s="276">
        <f t="shared" si="2743"/>
        <v>1</v>
      </c>
      <c r="AK479" s="276">
        <f t="shared" si="2743"/>
        <v>0</v>
      </c>
      <c r="AL479" s="276">
        <f t="shared" si="2743"/>
        <v>1</v>
      </c>
      <c r="AM479" s="276">
        <f t="shared" si="2743"/>
        <v>0</v>
      </c>
      <c r="AN479" s="276">
        <f t="shared" si="2743"/>
        <v>1</v>
      </c>
      <c r="AO479" s="276">
        <f t="shared" si="2743"/>
        <v>1</v>
      </c>
      <c r="AP479" s="276">
        <f t="shared" si="2743"/>
        <v>0</v>
      </c>
      <c r="AQ479" s="276">
        <f t="shared" si="2743"/>
        <v>0</v>
      </c>
      <c r="AR479" s="276">
        <f t="shared" si="2743"/>
        <v>0</v>
      </c>
      <c r="AS479" s="501">
        <f t="shared" si="2743"/>
        <v>12</v>
      </c>
      <c r="AT479" s="276">
        <f t="shared" si="2743"/>
        <v>0</v>
      </c>
      <c r="AU479" s="276">
        <f t="shared" si="2743"/>
        <v>1</v>
      </c>
      <c r="AV479" s="276">
        <f t="shared" si="2743"/>
        <v>1</v>
      </c>
      <c r="AW479" s="568">
        <f t="shared" si="2743"/>
        <v>70</v>
      </c>
      <c r="AX479" s="568">
        <f t="shared" si="2743"/>
        <v>44</v>
      </c>
      <c r="AY479" s="568">
        <f t="shared" si="2743"/>
        <v>114</v>
      </c>
      <c r="AZ479" s="276">
        <f t="shared" si="2743"/>
        <v>1</v>
      </c>
      <c r="BA479" s="276">
        <f t="shared" si="2743"/>
        <v>5</v>
      </c>
      <c r="BB479" s="276">
        <f t="shared" si="2743"/>
        <v>6</v>
      </c>
      <c r="BC479" s="276">
        <f t="shared" si="2743"/>
        <v>0</v>
      </c>
      <c r="BD479" s="276">
        <f t="shared" si="2743"/>
        <v>0</v>
      </c>
      <c r="BE479" s="276">
        <f t="shared" si="2743"/>
        <v>0</v>
      </c>
      <c r="BF479" s="522"/>
      <c r="BG479" s="605">
        <f>SUM(F479,S479,AF479,AS479)</f>
        <v>156</v>
      </c>
      <c r="BH479" s="533">
        <f>SUM(G479,T479,AG479)</f>
        <v>32</v>
      </c>
      <c r="BI479" s="533">
        <f t="shared" si="2722"/>
        <v>18</v>
      </c>
      <c r="BJ479" s="533">
        <f t="shared" si="2723"/>
        <v>50</v>
      </c>
      <c r="BK479" s="533">
        <f t="shared" si="2724"/>
        <v>7</v>
      </c>
      <c r="BL479" s="533">
        <f t="shared" si="2725"/>
        <v>6</v>
      </c>
      <c r="BM479" s="533">
        <f t="shared" si="2726"/>
        <v>13</v>
      </c>
      <c r="BN479" s="533">
        <f>SUM(M479,Z479,AM479)</f>
        <v>1</v>
      </c>
      <c r="BO479" s="533">
        <f t="shared" si="2727"/>
        <v>6</v>
      </c>
      <c r="BP479" s="533">
        <f t="shared" si="2728"/>
        <v>7</v>
      </c>
      <c r="BQ479" s="533">
        <f t="shared" si="2729"/>
        <v>30</v>
      </c>
      <c r="BR479" s="533">
        <f t="shared" si="2730"/>
        <v>13</v>
      </c>
      <c r="BS479" s="533">
        <f t="shared" si="2731"/>
        <v>43</v>
      </c>
      <c r="BT479" s="533">
        <f>AT479</f>
        <v>0</v>
      </c>
      <c r="BU479" s="533">
        <f t="shared" si="2732"/>
        <v>1</v>
      </c>
      <c r="BV479" s="533">
        <f t="shared" si="2733"/>
        <v>1</v>
      </c>
      <c r="BW479" s="536">
        <f>SUM(BH479,BK479,BN479,BQ479,BT479)</f>
        <v>70</v>
      </c>
      <c r="BX479" s="536">
        <f t="shared" si="2734"/>
        <v>44</v>
      </c>
      <c r="BY479" s="536">
        <f t="shared" si="2735"/>
        <v>114</v>
      </c>
      <c r="BZ479" t="s">
        <v>74</v>
      </c>
      <c r="CA479" s="544">
        <f>AZ479</f>
        <v>1</v>
      </c>
      <c r="CB479" s="544">
        <f t="shared" si="2736"/>
        <v>5</v>
      </c>
      <c r="CC479" s="544">
        <f t="shared" si="2737"/>
        <v>6</v>
      </c>
      <c r="CD479" s="544">
        <f>BC479</f>
        <v>0</v>
      </c>
      <c r="CE479" s="544">
        <f t="shared" si="2738"/>
        <v>0</v>
      </c>
      <c r="CF479" s="544">
        <f t="shared" si="2739"/>
        <v>0</v>
      </c>
    </row>
    <row r="480" spans="1:84">
      <c r="A480" s="149"/>
      <c r="B480" s="151"/>
      <c r="C480" s="151"/>
      <c r="D480" s="151"/>
      <c r="E480" s="375"/>
      <c r="F480" s="589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500"/>
      <c r="T480" s="275"/>
      <c r="U480" s="275"/>
      <c r="V480" s="275"/>
      <c r="W480" s="275"/>
      <c r="X480" s="275"/>
      <c r="Y480" s="275"/>
      <c r="Z480" s="275"/>
      <c r="AA480" s="275"/>
      <c r="AB480" s="275"/>
      <c r="AC480" s="275"/>
      <c r="AD480" s="275"/>
      <c r="AE480" s="275"/>
      <c r="AF480" s="500"/>
      <c r="AG480" s="275"/>
      <c r="AH480" s="275"/>
      <c r="AI480" s="275"/>
      <c r="AJ480" s="275"/>
      <c r="AK480" s="275"/>
      <c r="AL480" s="275"/>
      <c r="AM480" s="275"/>
      <c r="AN480" s="275"/>
      <c r="AO480" s="275"/>
      <c r="AP480" s="275"/>
      <c r="AQ480" s="275"/>
      <c r="AR480" s="275"/>
      <c r="AS480" s="500"/>
      <c r="AT480" s="275"/>
      <c r="AU480" s="275"/>
      <c r="AV480" s="275"/>
      <c r="AW480" s="567"/>
      <c r="AX480" s="567"/>
      <c r="AY480" s="567"/>
      <c r="AZ480" s="275"/>
      <c r="BA480" s="275"/>
      <c r="BB480" s="275"/>
      <c r="BC480" s="275"/>
      <c r="BD480" s="275"/>
      <c r="BE480" s="275"/>
      <c r="BF480" s="521"/>
    </row>
    <row r="481" spans="1:84">
      <c r="A481" s="149" t="s">
        <v>74</v>
      </c>
      <c r="B481" s="151"/>
      <c r="C481" s="151"/>
      <c r="D481" s="151"/>
      <c r="E481" s="375"/>
      <c r="F481" s="589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500"/>
      <c r="T481" s="275"/>
      <c r="U481" s="275"/>
      <c r="V481" s="275"/>
      <c r="W481" s="275"/>
      <c r="X481" s="275"/>
      <c r="Y481" s="275"/>
      <c r="Z481" s="275"/>
      <c r="AA481" s="275"/>
      <c r="AB481" s="275"/>
      <c r="AC481" s="275"/>
      <c r="AD481" s="275"/>
      <c r="AE481" s="275"/>
      <c r="AF481" s="500"/>
      <c r="AG481" s="275"/>
      <c r="AH481" s="275"/>
      <c r="AI481" s="275"/>
      <c r="AJ481" s="275"/>
      <c r="AK481" s="275"/>
      <c r="AL481" s="275"/>
      <c r="AM481" s="275"/>
      <c r="AN481" s="275"/>
      <c r="AO481" s="275"/>
      <c r="AP481" s="275"/>
      <c r="AQ481" s="275"/>
      <c r="AR481" s="275"/>
      <c r="AS481" s="500"/>
      <c r="AT481" s="275"/>
      <c r="AU481" s="275"/>
      <c r="AV481" s="275"/>
      <c r="AW481" s="567"/>
      <c r="AX481" s="567"/>
      <c r="AY481" s="567"/>
      <c r="AZ481" s="275"/>
      <c r="BA481" s="275"/>
      <c r="BB481" s="275"/>
      <c r="BC481" s="275"/>
      <c r="BD481" s="275"/>
      <c r="BE481" s="275"/>
      <c r="BF481" s="521"/>
    </row>
    <row r="482" spans="1:84">
      <c r="A482" s="149"/>
      <c r="B482" s="151" t="s">
        <v>38</v>
      </c>
      <c r="C482" s="151"/>
      <c r="D482" s="151"/>
      <c r="E482" s="375" t="s">
        <v>116</v>
      </c>
      <c r="F482" s="589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500"/>
      <c r="T482" s="275"/>
      <c r="U482" s="275"/>
      <c r="V482" s="275"/>
      <c r="W482" s="275"/>
      <c r="X482" s="275"/>
      <c r="Y482" s="275"/>
      <c r="Z482" s="275"/>
      <c r="AA482" s="275"/>
      <c r="AB482" s="275"/>
      <c r="AC482" s="275"/>
      <c r="AD482" s="275"/>
      <c r="AE482" s="275"/>
      <c r="AF482" s="500"/>
      <c r="AG482" s="275"/>
      <c r="AH482" s="275"/>
      <c r="AI482" s="275"/>
      <c r="AJ482" s="275"/>
      <c r="AK482" s="275"/>
      <c r="AL482" s="275"/>
      <c r="AM482" s="275"/>
      <c r="AN482" s="275"/>
      <c r="AO482" s="275"/>
      <c r="AP482" s="275"/>
      <c r="AQ482" s="275"/>
      <c r="AR482" s="275"/>
      <c r="AS482" s="500"/>
      <c r="AT482" s="275"/>
      <c r="AU482" s="275"/>
      <c r="AV482" s="275"/>
      <c r="AW482" s="567"/>
      <c r="AX482" s="567"/>
      <c r="AY482" s="567"/>
      <c r="AZ482" s="275"/>
      <c r="BA482" s="275"/>
      <c r="BB482" s="275"/>
      <c r="BC482" s="275"/>
      <c r="BD482" s="275"/>
      <c r="BE482" s="275"/>
      <c r="BF482" s="521"/>
    </row>
    <row r="483" spans="1:84">
      <c r="A483" s="149"/>
      <c r="C483" s="151" t="s">
        <v>484</v>
      </c>
      <c r="D483" s="151"/>
      <c r="E483" s="375" t="s">
        <v>77</v>
      </c>
      <c r="F483" s="590">
        <f t="shared" ref="F483:G483" si="2744">SUM(F427,F443,F451,F455,F459,F463)</f>
        <v>135</v>
      </c>
      <c r="G483" s="275">
        <f t="shared" si="2744"/>
        <v>19</v>
      </c>
      <c r="H483" s="275">
        <f t="shared" ref="H483:BE483" si="2745">SUM(H427,H443,H451,H455,H459,H463)</f>
        <v>14</v>
      </c>
      <c r="I483" s="275">
        <f t="shared" si="2745"/>
        <v>33</v>
      </c>
      <c r="J483" s="275">
        <f t="shared" si="2745"/>
        <v>9</v>
      </c>
      <c r="K483" s="275">
        <f t="shared" si="2745"/>
        <v>3</v>
      </c>
      <c r="L483" s="275">
        <f t="shared" si="2745"/>
        <v>12</v>
      </c>
      <c r="M483" s="275">
        <f t="shared" si="2745"/>
        <v>2</v>
      </c>
      <c r="N483" s="275">
        <f t="shared" si="2745"/>
        <v>5</v>
      </c>
      <c r="O483" s="275">
        <f t="shared" si="2745"/>
        <v>7</v>
      </c>
      <c r="P483" s="275">
        <f t="shared" si="2745"/>
        <v>26</v>
      </c>
      <c r="Q483" s="275">
        <f t="shared" si="2745"/>
        <v>10</v>
      </c>
      <c r="R483" s="275">
        <f t="shared" si="2745"/>
        <v>36</v>
      </c>
      <c r="S483" s="500">
        <f t="shared" si="2745"/>
        <v>0</v>
      </c>
      <c r="T483" s="275">
        <f t="shared" si="2745"/>
        <v>1</v>
      </c>
      <c r="U483" s="275">
        <f t="shared" si="2745"/>
        <v>7</v>
      </c>
      <c r="V483" s="275">
        <f t="shared" si="2745"/>
        <v>8</v>
      </c>
      <c r="W483" s="275">
        <f t="shared" si="2745"/>
        <v>3</v>
      </c>
      <c r="X483" s="275">
        <f t="shared" si="2745"/>
        <v>2</v>
      </c>
      <c r="Y483" s="275">
        <f t="shared" si="2745"/>
        <v>5</v>
      </c>
      <c r="Z483" s="275">
        <f t="shared" si="2745"/>
        <v>0</v>
      </c>
      <c r="AA483" s="275">
        <f t="shared" si="2745"/>
        <v>2</v>
      </c>
      <c r="AB483" s="275">
        <f t="shared" si="2745"/>
        <v>2</v>
      </c>
      <c r="AC483" s="275">
        <f t="shared" si="2745"/>
        <v>3</v>
      </c>
      <c r="AD483" s="275">
        <f t="shared" si="2745"/>
        <v>11</v>
      </c>
      <c r="AE483" s="275">
        <f t="shared" si="2745"/>
        <v>14</v>
      </c>
      <c r="AF483" s="500">
        <f t="shared" si="2745"/>
        <v>5</v>
      </c>
      <c r="AG483" s="275">
        <f t="shared" si="2745"/>
        <v>0</v>
      </c>
      <c r="AH483" s="275">
        <f t="shared" si="2745"/>
        <v>1</v>
      </c>
      <c r="AI483" s="275">
        <f t="shared" si="2745"/>
        <v>1</v>
      </c>
      <c r="AJ483" s="275">
        <f t="shared" si="2745"/>
        <v>1</v>
      </c>
      <c r="AK483" s="275">
        <f t="shared" si="2745"/>
        <v>0</v>
      </c>
      <c r="AL483" s="275">
        <f t="shared" si="2745"/>
        <v>1</v>
      </c>
      <c r="AM483" s="275">
        <f t="shared" si="2745"/>
        <v>0</v>
      </c>
      <c r="AN483" s="275">
        <f t="shared" si="2745"/>
        <v>0</v>
      </c>
      <c r="AO483" s="275">
        <f t="shared" si="2745"/>
        <v>0</v>
      </c>
      <c r="AP483" s="275">
        <f t="shared" si="2745"/>
        <v>0</v>
      </c>
      <c r="AQ483" s="275">
        <f t="shared" si="2745"/>
        <v>0</v>
      </c>
      <c r="AR483" s="275">
        <f t="shared" si="2745"/>
        <v>0</v>
      </c>
      <c r="AS483" s="500">
        <f t="shared" si="2745"/>
        <v>6</v>
      </c>
      <c r="AT483" s="275">
        <f t="shared" si="2745"/>
        <v>0</v>
      </c>
      <c r="AU483" s="275">
        <f t="shared" si="2745"/>
        <v>1</v>
      </c>
      <c r="AV483" s="275">
        <f t="shared" si="2745"/>
        <v>1</v>
      </c>
      <c r="AW483" s="567">
        <f t="shared" si="2745"/>
        <v>64</v>
      </c>
      <c r="AX483" s="567">
        <f t="shared" si="2745"/>
        <v>56</v>
      </c>
      <c r="AY483" s="567">
        <f t="shared" si="2745"/>
        <v>120</v>
      </c>
      <c r="AZ483" s="275">
        <f t="shared" si="2745"/>
        <v>0</v>
      </c>
      <c r="BA483" s="275">
        <f t="shared" si="2745"/>
        <v>2</v>
      </c>
      <c r="BB483" s="275">
        <f t="shared" si="2745"/>
        <v>2</v>
      </c>
      <c r="BC483" s="275">
        <f t="shared" si="2745"/>
        <v>0</v>
      </c>
      <c r="BD483" s="275">
        <f t="shared" si="2745"/>
        <v>0</v>
      </c>
      <c r="BE483" s="275">
        <f t="shared" si="2745"/>
        <v>0</v>
      </c>
      <c r="BF483" s="521"/>
      <c r="BG483" s="605">
        <f>SUM(F483,S483,AF483,AS483)</f>
        <v>146</v>
      </c>
      <c r="BH483" s="533">
        <f>SUM(G483,T483,AG483)</f>
        <v>20</v>
      </c>
      <c r="BI483" s="533">
        <f t="shared" ref="BI483:BI485" si="2746">SUM(H483,U483,AH483)</f>
        <v>22</v>
      </c>
      <c r="BJ483" s="533">
        <f t="shared" ref="BJ483:BJ485" si="2747">SUM(I483,V483,AI483)</f>
        <v>42</v>
      </c>
      <c r="BK483" s="533">
        <f t="shared" ref="BK483:BK485" si="2748">SUM(J483,W483,AJ483)</f>
        <v>13</v>
      </c>
      <c r="BL483" s="533">
        <f t="shared" ref="BL483:BL485" si="2749">SUM(K483,X483,AK483)</f>
        <v>5</v>
      </c>
      <c r="BM483" s="533">
        <f t="shared" ref="BM483:BM485" si="2750">SUM(L483,Y483,AL483)</f>
        <v>18</v>
      </c>
      <c r="BN483" s="533">
        <f>SUM(M483,Z483,AM483)</f>
        <v>2</v>
      </c>
      <c r="BO483" s="533">
        <f t="shared" ref="BO483:BO485" si="2751">SUM(N483,AA483,AN483)</f>
        <v>7</v>
      </c>
      <c r="BP483" s="533">
        <f t="shared" ref="BP483:BP485" si="2752">SUM(O483,AB483,AO483)</f>
        <v>9</v>
      </c>
      <c r="BQ483" s="533">
        <f t="shared" ref="BQ483:BQ485" si="2753">SUM(P483,AC483,AP483)</f>
        <v>29</v>
      </c>
      <c r="BR483" s="533">
        <f t="shared" ref="BR483:BR485" si="2754">SUM(Q483,AD483,AQ483)</f>
        <v>21</v>
      </c>
      <c r="BS483" s="533">
        <f t="shared" ref="BS483:BS485" si="2755">SUM(R483,AE483,AR483)</f>
        <v>50</v>
      </c>
      <c r="BT483" s="533">
        <f>AT483</f>
        <v>0</v>
      </c>
      <c r="BU483" s="533">
        <f t="shared" ref="BU483:BU485" si="2756">AU483</f>
        <v>1</v>
      </c>
      <c r="BV483" s="533">
        <f t="shared" ref="BV483:BV485" si="2757">AV483</f>
        <v>1</v>
      </c>
      <c r="BW483" s="536">
        <f>SUM(BH483,BK483,BN483,BQ483,BT483)</f>
        <v>64</v>
      </c>
      <c r="BX483" s="536">
        <f t="shared" ref="BX483:BX485" si="2758">SUM(BI483,BL483,BO483,BR483,BU483)</f>
        <v>56</v>
      </c>
      <c r="BY483" s="536">
        <f t="shared" ref="BY483:BY485" si="2759">SUM(BJ483,BM483,BP483,BS483,BV483)</f>
        <v>120</v>
      </c>
      <c r="BZ483" t="s">
        <v>74</v>
      </c>
      <c r="CA483" s="544">
        <f>AZ483</f>
        <v>0</v>
      </c>
      <c r="CB483" s="544">
        <f t="shared" ref="CB483:CB485" si="2760">BA483</f>
        <v>2</v>
      </c>
      <c r="CC483" s="544">
        <f t="shared" ref="CC483:CC485" si="2761">BB483</f>
        <v>2</v>
      </c>
      <c r="CD483" s="544">
        <f>BC483</f>
        <v>0</v>
      </c>
      <c r="CE483" s="544">
        <f t="shared" ref="CE483:CE485" si="2762">BD483</f>
        <v>0</v>
      </c>
      <c r="CF483" s="544">
        <f t="shared" ref="CF483:CF485" si="2763">BE483</f>
        <v>0</v>
      </c>
    </row>
    <row r="484" spans="1:84">
      <c r="A484" s="149"/>
      <c r="B484" s="151"/>
      <c r="C484" s="151"/>
      <c r="D484" s="151"/>
      <c r="E484" s="375" t="s">
        <v>78</v>
      </c>
      <c r="F484" s="590">
        <f t="shared" ref="F484:G484" si="2764">SUM(F428,F444,F452,F456,F460,F464)</f>
        <v>135</v>
      </c>
      <c r="G484" s="275">
        <f t="shared" si="2764"/>
        <v>23</v>
      </c>
      <c r="H484" s="275">
        <f t="shared" ref="H484:BE484" si="2765">SUM(H428,H444,H452,H456,H460,H464)</f>
        <v>9</v>
      </c>
      <c r="I484" s="275">
        <f t="shared" si="2765"/>
        <v>32</v>
      </c>
      <c r="J484" s="275">
        <f t="shared" si="2765"/>
        <v>4</v>
      </c>
      <c r="K484" s="275">
        <f t="shared" si="2765"/>
        <v>3</v>
      </c>
      <c r="L484" s="275">
        <f t="shared" si="2765"/>
        <v>7</v>
      </c>
      <c r="M484" s="275">
        <f t="shared" si="2765"/>
        <v>2</v>
      </c>
      <c r="N484" s="275">
        <f t="shared" si="2765"/>
        <v>5</v>
      </c>
      <c r="O484" s="275">
        <f t="shared" si="2765"/>
        <v>7</v>
      </c>
      <c r="P484" s="275">
        <f t="shared" si="2765"/>
        <v>31</v>
      </c>
      <c r="Q484" s="275">
        <f t="shared" si="2765"/>
        <v>5</v>
      </c>
      <c r="R484" s="275">
        <f t="shared" si="2765"/>
        <v>36</v>
      </c>
      <c r="S484" s="500">
        <f t="shared" si="2765"/>
        <v>0</v>
      </c>
      <c r="T484" s="275">
        <f t="shared" si="2765"/>
        <v>1</v>
      </c>
      <c r="U484" s="275">
        <f t="shared" si="2765"/>
        <v>11</v>
      </c>
      <c r="V484" s="275">
        <f t="shared" si="2765"/>
        <v>12</v>
      </c>
      <c r="W484" s="275">
        <f t="shared" si="2765"/>
        <v>3</v>
      </c>
      <c r="X484" s="275">
        <f t="shared" si="2765"/>
        <v>1</v>
      </c>
      <c r="Y484" s="275">
        <f t="shared" si="2765"/>
        <v>4</v>
      </c>
      <c r="Z484" s="275">
        <f t="shared" si="2765"/>
        <v>0</v>
      </c>
      <c r="AA484" s="275">
        <f t="shared" si="2765"/>
        <v>1</v>
      </c>
      <c r="AB484" s="275">
        <f t="shared" si="2765"/>
        <v>1</v>
      </c>
      <c r="AC484" s="275">
        <f t="shared" si="2765"/>
        <v>3</v>
      </c>
      <c r="AD484" s="275">
        <f t="shared" si="2765"/>
        <v>6</v>
      </c>
      <c r="AE484" s="275">
        <f t="shared" si="2765"/>
        <v>9</v>
      </c>
      <c r="AF484" s="500">
        <f t="shared" si="2765"/>
        <v>5</v>
      </c>
      <c r="AG484" s="275">
        <f t="shared" si="2765"/>
        <v>0</v>
      </c>
      <c r="AH484" s="275">
        <f t="shared" si="2765"/>
        <v>0</v>
      </c>
      <c r="AI484" s="275">
        <f t="shared" si="2765"/>
        <v>0</v>
      </c>
      <c r="AJ484" s="275">
        <f t="shared" si="2765"/>
        <v>0</v>
      </c>
      <c r="AK484" s="275">
        <f t="shared" si="2765"/>
        <v>0</v>
      </c>
      <c r="AL484" s="275">
        <f t="shared" si="2765"/>
        <v>0</v>
      </c>
      <c r="AM484" s="275">
        <f t="shared" si="2765"/>
        <v>0</v>
      </c>
      <c r="AN484" s="275">
        <f t="shared" si="2765"/>
        <v>1</v>
      </c>
      <c r="AO484" s="275">
        <f t="shared" si="2765"/>
        <v>1</v>
      </c>
      <c r="AP484" s="275">
        <f t="shared" si="2765"/>
        <v>0</v>
      </c>
      <c r="AQ484" s="275">
        <f t="shared" si="2765"/>
        <v>0</v>
      </c>
      <c r="AR484" s="275">
        <f t="shared" si="2765"/>
        <v>0</v>
      </c>
      <c r="AS484" s="500">
        <f t="shared" si="2765"/>
        <v>6</v>
      </c>
      <c r="AT484" s="275">
        <f t="shared" si="2765"/>
        <v>0</v>
      </c>
      <c r="AU484" s="275">
        <f t="shared" si="2765"/>
        <v>0</v>
      </c>
      <c r="AV484" s="275">
        <f t="shared" si="2765"/>
        <v>0</v>
      </c>
      <c r="AW484" s="567">
        <f t="shared" si="2765"/>
        <v>67</v>
      </c>
      <c r="AX484" s="567">
        <f t="shared" si="2765"/>
        <v>42</v>
      </c>
      <c r="AY484" s="567">
        <f t="shared" si="2765"/>
        <v>109</v>
      </c>
      <c r="AZ484" s="275">
        <f t="shared" si="2765"/>
        <v>1</v>
      </c>
      <c r="BA484" s="275">
        <f t="shared" si="2765"/>
        <v>6</v>
      </c>
      <c r="BB484" s="275">
        <f t="shared" si="2765"/>
        <v>7</v>
      </c>
      <c r="BC484" s="275">
        <f t="shared" si="2765"/>
        <v>0</v>
      </c>
      <c r="BD484" s="275">
        <f t="shared" si="2765"/>
        <v>0</v>
      </c>
      <c r="BE484" s="275">
        <f t="shared" si="2765"/>
        <v>0</v>
      </c>
      <c r="BF484" s="521"/>
      <c r="BG484" s="605">
        <f>SUM(F484,S484,AF484,AS484)</f>
        <v>146</v>
      </c>
      <c r="BH484" s="533">
        <f>SUM(G484,T484,AG484)</f>
        <v>24</v>
      </c>
      <c r="BI484" s="533">
        <f t="shared" si="2746"/>
        <v>20</v>
      </c>
      <c r="BJ484" s="533">
        <f t="shared" si="2747"/>
        <v>44</v>
      </c>
      <c r="BK484" s="533">
        <f t="shared" si="2748"/>
        <v>7</v>
      </c>
      <c r="BL484" s="533">
        <f t="shared" si="2749"/>
        <v>4</v>
      </c>
      <c r="BM484" s="533">
        <f t="shared" si="2750"/>
        <v>11</v>
      </c>
      <c r="BN484" s="533">
        <f>SUM(M484,Z484,AM484)</f>
        <v>2</v>
      </c>
      <c r="BO484" s="533">
        <f t="shared" si="2751"/>
        <v>7</v>
      </c>
      <c r="BP484" s="533">
        <f t="shared" si="2752"/>
        <v>9</v>
      </c>
      <c r="BQ484" s="533">
        <f t="shared" si="2753"/>
        <v>34</v>
      </c>
      <c r="BR484" s="533">
        <f t="shared" si="2754"/>
        <v>11</v>
      </c>
      <c r="BS484" s="533">
        <f t="shared" si="2755"/>
        <v>45</v>
      </c>
      <c r="BT484" s="533">
        <f>AT484</f>
        <v>0</v>
      </c>
      <c r="BU484" s="533">
        <f t="shared" si="2756"/>
        <v>0</v>
      </c>
      <c r="BV484" s="533">
        <f t="shared" si="2757"/>
        <v>0</v>
      </c>
      <c r="BW484" s="536">
        <f>SUM(BH484,BK484,BN484,BQ484,BT484)</f>
        <v>67</v>
      </c>
      <c r="BX484" s="536">
        <f t="shared" si="2758"/>
        <v>42</v>
      </c>
      <c r="BY484" s="536">
        <f t="shared" si="2759"/>
        <v>109</v>
      </c>
      <c r="BZ484" t="s">
        <v>74</v>
      </c>
      <c r="CA484" s="544">
        <f>AZ484</f>
        <v>1</v>
      </c>
      <c r="CB484" s="544">
        <f t="shared" si="2760"/>
        <v>6</v>
      </c>
      <c r="CC484" s="544">
        <f t="shared" si="2761"/>
        <v>7</v>
      </c>
      <c r="CD484" s="544">
        <f>BC484</f>
        <v>0</v>
      </c>
      <c r="CE484" s="544">
        <f t="shared" si="2762"/>
        <v>0</v>
      </c>
      <c r="CF484" s="544">
        <f t="shared" si="2763"/>
        <v>0</v>
      </c>
    </row>
    <row r="485" spans="1:84">
      <c r="A485" s="149"/>
      <c r="B485" s="151"/>
      <c r="C485" s="151"/>
      <c r="D485" s="151"/>
      <c r="E485" s="375" t="s">
        <v>72</v>
      </c>
      <c r="F485" s="589">
        <f>SUM(F483:F484)</f>
        <v>270</v>
      </c>
      <c r="G485" s="276">
        <f t="shared" ref="G485" si="2766">SUM(G483:G484)</f>
        <v>42</v>
      </c>
      <c r="H485" s="276">
        <f t="shared" ref="H485:BE485" si="2767">SUM(H483:H484)</f>
        <v>23</v>
      </c>
      <c r="I485" s="276">
        <f t="shared" si="2767"/>
        <v>65</v>
      </c>
      <c r="J485" s="276">
        <f t="shared" si="2767"/>
        <v>13</v>
      </c>
      <c r="K485" s="276">
        <f t="shared" si="2767"/>
        <v>6</v>
      </c>
      <c r="L485" s="276">
        <f t="shared" si="2767"/>
        <v>19</v>
      </c>
      <c r="M485" s="276">
        <f t="shared" si="2767"/>
        <v>4</v>
      </c>
      <c r="N485" s="276">
        <f t="shared" si="2767"/>
        <v>10</v>
      </c>
      <c r="O485" s="276">
        <f t="shared" si="2767"/>
        <v>14</v>
      </c>
      <c r="P485" s="276">
        <f t="shared" si="2767"/>
        <v>57</v>
      </c>
      <c r="Q485" s="276">
        <f t="shared" si="2767"/>
        <v>15</v>
      </c>
      <c r="R485" s="276">
        <f t="shared" si="2767"/>
        <v>72</v>
      </c>
      <c r="S485" s="501">
        <f t="shared" si="2767"/>
        <v>0</v>
      </c>
      <c r="T485" s="276">
        <f t="shared" si="2767"/>
        <v>2</v>
      </c>
      <c r="U485" s="276">
        <f t="shared" si="2767"/>
        <v>18</v>
      </c>
      <c r="V485" s="276">
        <f t="shared" si="2767"/>
        <v>20</v>
      </c>
      <c r="W485" s="276">
        <f t="shared" si="2767"/>
        <v>6</v>
      </c>
      <c r="X485" s="276">
        <f t="shared" si="2767"/>
        <v>3</v>
      </c>
      <c r="Y485" s="276">
        <f t="shared" si="2767"/>
        <v>9</v>
      </c>
      <c r="Z485" s="276">
        <f t="shared" si="2767"/>
        <v>0</v>
      </c>
      <c r="AA485" s="276">
        <f t="shared" si="2767"/>
        <v>3</v>
      </c>
      <c r="AB485" s="276">
        <f t="shared" si="2767"/>
        <v>3</v>
      </c>
      <c r="AC485" s="276">
        <f t="shared" si="2767"/>
        <v>6</v>
      </c>
      <c r="AD485" s="276">
        <f t="shared" si="2767"/>
        <v>17</v>
      </c>
      <c r="AE485" s="276">
        <f t="shared" si="2767"/>
        <v>23</v>
      </c>
      <c r="AF485" s="501">
        <f t="shared" si="2767"/>
        <v>10</v>
      </c>
      <c r="AG485" s="276">
        <f t="shared" si="2767"/>
        <v>0</v>
      </c>
      <c r="AH485" s="276">
        <f t="shared" si="2767"/>
        <v>1</v>
      </c>
      <c r="AI485" s="276">
        <f t="shared" si="2767"/>
        <v>1</v>
      </c>
      <c r="AJ485" s="276">
        <f t="shared" si="2767"/>
        <v>1</v>
      </c>
      <c r="AK485" s="276">
        <f t="shared" si="2767"/>
        <v>0</v>
      </c>
      <c r="AL485" s="276">
        <f t="shared" si="2767"/>
        <v>1</v>
      </c>
      <c r="AM485" s="276">
        <f t="shared" si="2767"/>
        <v>0</v>
      </c>
      <c r="AN485" s="276">
        <f t="shared" si="2767"/>
        <v>1</v>
      </c>
      <c r="AO485" s="276">
        <f t="shared" si="2767"/>
        <v>1</v>
      </c>
      <c r="AP485" s="276">
        <f t="shared" si="2767"/>
        <v>0</v>
      </c>
      <c r="AQ485" s="276">
        <f t="shared" si="2767"/>
        <v>0</v>
      </c>
      <c r="AR485" s="276">
        <f t="shared" si="2767"/>
        <v>0</v>
      </c>
      <c r="AS485" s="501">
        <f t="shared" si="2767"/>
        <v>12</v>
      </c>
      <c r="AT485" s="276">
        <f t="shared" si="2767"/>
        <v>0</v>
      </c>
      <c r="AU485" s="276">
        <f t="shared" si="2767"/>
        <v>1</v>
      </c>
      <c r="AV485" s="276">
        <f t="shared" si="2767"/>
        <v>1</v>
      </c>
      <c r="AW485" s="568">
        <f t="shared" si="2767"/>
        <v>131</v>
      </c>
      <c r="AX485" s="568">
        <f t="shared" si="2767"/>
        <v>98</v>
      </c>
      <c r="AY485" s="568">
        <f t="shared" si="2767"/>
        <v>229</v>
      </c>
      <c r="AZ485" s="276">
        <f t="shared" si="2767"/>
        <v>1</v>
      </c>
      <c r="BA485" s="276">
        <f t="shared" si="2767"/>
        <v>8</v>
      </c>
      <c r="BB485" s="276">
        <f t="shared" si="2767"/>
        <v>9</v>
      </c>
      <c r="BC485" s="276">
        <f t="shared" si="2767"/>
        <v>0</v>
      </c>
      <c r="BD485" s="276">
        <f t="shared" si="2767"/>
        <v>0</v>
      </c>
      <c r="BE485" s="276">
        <f t="shared" si="2767"/>
        <v>0</v>
      </c>
      <c r="BF485" s="522"/>
      <c r="BG485" s="605">
        <f>SUM(F485,S485,AF485,AS485)</f>
        <v>292</v>
      </c>
      <c r="BH485" s="533">
        <f>SUM(G485,T485,AG485)</f>
        <v>44</v>
      </c>
      <c r="BI485" s="533">
        <f t="shared" si="2746"/>
        <v>42</v>
      </c>
      <c r="BJ485" s="533">
        <f t="shared" si="2747"/>
        <v>86</v>
      </c>
      <c r="BK485" s="533">
        <f t="shared" si="2748"/>
        <v>20</v>
      </c>
      <c r="BL485" s="533">
        <f t="shared" si="2749"/>
        <v>9</v>
      </c>
      <c r="BM485" s="533">
        <f t="shared" si="2750"/>
        <v>29</v>
      </c>
      <c r="BN485" s="533">
        <f>SUM(M485,Z485,AM485)</f>
        <v>4</v>
      </c>
      <c r="BO485" s="533">
        <f t="shared" si="2751"/>
        <v>14</v>
      </c>
      <c r="BP485" s="533">
        <f t="shared" si="2752"/>
        <v>18</v>
      </c>
      <c r="BQ485" s="533">
        <f t="shared" si="2753"/>
        <v>63</v>
      </c>
      <c r="BR485" s="533">
        <f t="shared" si="2754"/>
        <v>32</v>
      </c>
      <c r="BS485" s="533">
        <f t="shared" si="2755"/>
        <v>95</v>
      </c>
      <c r="BT485" s="533">
        <f>AT485</f>
        <v>0</v>
      </c>
      <c r="BU485" s="533">
        <f t="shared" si="2756"/>
        <v>1</v>
      </c>
      <c r="BV485" s="533">
        <f t="shared" si="2757"/>
        <v>1</v>
      </c>
      <c r="BW485" s="536">
        <f>SUM(BH485,BK485,BN485,BQ485,BT485)</f>
        <v>131</v>
      </c>
      <c r="BX485" s="536">
        <f t="shared" si="2758"/>
        <v>98</v>
      </c>
      <c r="BY485" s="536">
        <f t="shared" si="2759"/>
        <v>229</v>
      </c>
      <c r="BZ485" t="s">
        <v>74</v>
      </c>
      <c r="CA485" s="544">
        <f>AZ485</f>
        <v>1</v>
      </c>
      <c r="CB485" s="544">
        <f t="shared" si="2760"/>
        <v>8</v>
      </c>
      <c r="CC485" s="544">
        <f t="shared" si="2761"/>
        <v>9</v>
      </c>
      <c r="CD485" s="544">
        <f>BC485</f>
        <v>0</v>
      </c>
      <c r="CE485" s="544">
        <f t="shared" si="2762"/>
        <v>0</v>
      </c>
      <c r="CF485" s="544">
        <f t="shared" si="2763"/>
        <v>0</v>
      </c>
    </row>
    <row r="486" spans="1:84">
      <c r="A486" s="149"/>
      <c r="B486" s="151"/>
      <c r="C486" s="151"/>
      <c r="D486" s="151"/>
      <c r="E486" s="375"/>
      <c r="F486" s="589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500"/>
      <c r="T486" s="275"/>
      <c r="U486" s="275"/>
      <c r="V486" s="275"/>
      <c r="W486" s="275"/>
      <c r="X486" s="275"/>
      <c r="Y486" s="275"/>
      <c r="Z486" s="275"/>
      <c r="AA486" s="275"/>
      <c r="AB486" s="275"/>
      <c r="AC486" s="275"/>
      <c r="AD486" s="275"/>
      <c r="AE486" s="275"/>
      <c r="AF486" s="500"/>
      <c r="AG486" s="275"/>
      <c r="AH486" s="275"/>
      <c r="AI486" s="275"/>
      <c r="AJ486" s="275"/>
      <c r="AK486" s="275"/>
      <c r="AL486" s="275"/>
      <c r="AM486" s="275"/>
      <c r="AN486" s="275"/>
      <c r="AO486" s="275"/>
      <c r="AP486" s="275"/>
      <c r="AQ486" s="275"/>
      <c r="AR486" s="275"/>
      <c r="AS486" s="500"/>
      <c r="AT486" s="275"/>
      <c r="AU486" s="275"/>
      <c r="AV486" s="275"/>
      <c r="AW486" s="567"/>
      <c r="AX486" s="567"/>
      <c r="AY486" s="567"/>
      <c r="AZ486" s="275"/>
      <c r="BA486" s="275"/>
      <c r="BB486" s="275"/>
      <c r="BC486" s="275"/>
      <c r="BD486" s="275"/>
      <c r="BE486" s="275"/>
      <c r="BF486" s="521"/>
    </row>
    <row r="487" spans="1:84">
      <c r="A487" s="149"/>
      <c r="B487" s="151"/>
      <c r="C487" s="151"/>
      <c r="D487" s="151"/>
      <c r="E487" s="288"/>
      <c r="F487" s="592"/>
      <c r="G487" s="168"/>
      <c r="H487" s="168"/>
      <c r="I487" s="168"/>
      <c r="J487" s="168"/>
      <c r="K487" s="168"/>
      <c r="L487" s="168"/>
      <c r="M487" s="168"/>
      <c r="N487" s="168"/>
      <c r="O487" s="168"/>
      <c r="P487" s="168"/>
      <c r="Q487" s="168"/>
      <c r="R487" s="168"/>
      <c r="S487" s="502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502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502"/>
      <c r="AT487" s="168"/>
      <c r="AU487" s="168"/>
      <c r="AV487" s="168"/>
      <c r="AW487" s="569"/>
      <c r="AX487" s="569"/>
      <c r="AY487" s="569"/>
      <c r="AZ487" s="159"/>
      <c r="BA487" s="159"/>
      <c r="BB487" s="159"/>
      <c r="BC487" s="168"/>
      <c r="BD487" s="168"/>
      <c r="BE487" s="168"/>
      <c r="BF487" s="523"/>
    </row>
    <row r="488" spans="1:84">
      <c r="A488" s="149"/>
      <c r="B488" s="151" t="s">
        <v>32</v>
      </c>
      <c r="C488" s="151"/>
      <c r="D488" s="151"/>
      <c r="E488" s="375" t="s">
        <v>701</v>
      </c>
      <c r="F488" s="589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500"/>
      <c r="T488" s="275"/>
      <c r="U488" s="275"/>
      <c r="V488" s="275"/>
      <c r="W488" s="275"/>
      <c r="X488" s="275"/>
      <c r="Y488" s="275"/>
      <c r="Z488" s="275"/>
      <c r="AA488" s="275"/>
      <c r="AB488" s="275"/>
      <c r="AC488" s="275"/>
      <c r="AD488" s="275"/>
      <c r="AE488" s="275"/>
      <c r="AF488" s="500"/>
      <c r="AG488" s="275"/>
      <c r="AH488" s="275"/>
      <c r="AI488" s="275"/>
      <c r="AJ488" s="275"/>
      <c r="AK488" s="275"/>
      <c r="AL488" s="275"/>
      <c r="AM488" s="275"/>
      <c r="AN488" s="275"/>
      <c r="AO488" s="275"/>
      <c r="AP488" s="275"/>
      <c r="AQ488" s="275"/>
      <c r="AR488" s="275"/>
      <c r="AS488" s="500"/>
      <c r="AT488" s="275"/>
      <c r="AU488" s="275"/>
      <c r="AV488" s="275"/>
      <c r="AW488" s="567"/>
      <c r="AX488" s="567"/>
      <c r="AY488" s="567"/>
      <c r="AZ488" s="159"/>
      <c r="BA488" s="159"/>
      <c r="BB488" s="159"/>
      <c r="BC488" s="275"/>
      <c r="BD488" s="275"/>
      <c r="BE488" s="275"/>
      <c r="BF488" s="521"/>
    </row>
    <row r="489" spans="1:84">
      <c r="A489" s="149"/>
      <c r="B489" s="151"/>
      <c r="C489" s="151"/>
      <c r="D489" s="151"/>
      <c r="E489" s="375" t="s">
        <v>77</v>
      </c>
      <c r="F489" s="590">
        <f>SUM(F472,F483)</f>
        <v>258</v>
      </c>
      <c r="G489" s="275">
        <f t="shared" ref="G489" si="2768">SUM(G472,G483)</f>
        <v>54</v>
      </c>
      <c r="H489" s="275">
        <f t="shared" ref="H489:BE489" si="2769">SUM(H472,H483)</f>
        <v>39</v>
      </c>
      <c r="I489" s="275">
        <f t="shared" si="2769"/>
        <v>93</v>
      </c>
      <c r="J489" s="275">
        <f t="shared" si="2769"/>
        <v>31</v>
      </c>
      <c r="K489" s="275">
        <f t="shared" si="2769"/>
        <v>7</v>
      </c>
      <c r="L489" s="275">
        <f t="shared" si="2769"/>
        <v>38</v>
      </c>
      <c r="M489" s="275">
        <f t="shared" si="2769"/>
        <v>8</v>
      </c>
      <c r="N489" s="275">
        <f t="shared" si="2769"/>
        <v>8</v>
      </c>
      <c r="O489" s="275">
        <f t="shared" si="2769"/>
        <v>16</v>
      </c>
      <c r="P489" s="275">
        <f t="shared" si="2769"/>
        <v>78</v>
      </c>
      <c r="Q489" s="275">
        <f t="shared" si="2769"/>
        <v>24</v>
      </c>
      <c r="R489" s="275">
        <f t="shared" si="2769"/>
        <v>102</v>
      </c>
      <c r="S489" s="500">
        <f t="shared" si="2769"/>
        <v>3</v>
      </c>
      <c r="T489" s="275">
        <f t="shared" si="2769"/>
        <v>4</v>
      </c>
      <c r="U489" s="275">
        <f t="shared" si="2769"/>
        <v>13</v>
      </c>
      <c r="V489" s="275">
        <f t="shared" si="2769"/>
        <v>17</v>
      </c>
      <c r="W489" s="275">
        <f t="shared" si="2769"/>
        <v>3</v>
      </c>
      <c r="X489" s="275">
        <f t="shared" si="2769"/>
        <v>2</v>
      </c>
      <c r="Y489" s="275">
        <f t="shared" si="2769"/>
        <v>5</v>
      </c>
      <c r="Z489" s="275">
        <f t="shared" si="2769"/>
        <v>0</v>
      </c>
      <c r="AA489" s="275">
        <f t="shared" si="2769"/>
        <v>2</v>
      </c>
      <c r="AB489" s="275">
        <f t="shared" si="2769"/>
        <v>2</v>
      </c>
      <c r="AC489" s="275">
        <f t="shared" si="2769"/>
        <v>6</v>
      </c>
      <c r="AD489" s="275">
        <f t="shared" si="2769"/>
        <v>11</v>
      </c>
      <c r="AE489" s="275">
        <f t="shared" si="2769"/>
        <v>17</v>
      </c>
      <c r="AF489" s="500">
        <f t="shared" si="2769"/>
        <v>6</v>
      </c>
      <c r="AG489" s="275">
        <f t="shared" si="2769"/>
        <v>2</v>
      </c>
      <c r="AH489" s="275">
        <f t="shared" si="2769"/>
        <v>5</v>
      </c>
      <c r="AI489" s="275">
        <f t="shared" si="2769"/>
        <v>7</v>
      </c>
      <c r="AJ489" s="275">
        <f t="shared" si="2769"/>
        <v>1</v>
      </c>
      <c r="AK489" s="275">
        <f t="shared" si="2769"/>
        <v>0</v>
      </c>
      <c r="AL489" s="275">
        <f t="shared" si="2769"/>
        <v>1</v>
      </c>
      <c r="AM489" s="275">
        <f t="shared" si="2769"/>
        <v>0</v>
      </c>
      <c r="AN489" s="275">
        <f t="shared" si="2769"/>
        <v>0</v>
      </c>
      <c r="AO489" s="275">
        <f t="shared" si="2769"/>
        <v>0</v>
      </c>
      <c r="AP489" s="275">
        <f t="shared" si="2769"/>
        <v>5</v>
      </c>
      <c r="AQ489" s="275">
        <f t="shared" si="2769"/>
        <v>2</v>
      </c>
      <c r="AR489" s="275">
        <f t="shared" si="2769"/>
        <v>7</v>
      </c>
      <c r="AS489" s="500">
        <f t="shared" si="2769"/>
        <v>11</v>
      </c>
      <c r="AT489" s="275">
        <f t="shared" si="2769"/>
        <v>11</v>
      </c>
      <c r="AU489" s="275">
        <f t="shared" si="2769"/>
        <v>2</v>
      </c>
      <c r="AV489" s="275">
        <f t="shared" si="2769"/>
        <v>13</v>
      </c>
      <c r="AW489" s="567">
        <f t="shared" si="2769"/>
        <v>203</v>
      </c>
      <c r="AX489" s="567">
        <f t="shared" si="2769"/>
        <v>115</v>
      </c>
      <c r="AY489" s="567">
        <f t="shared" si="2769"/>
        <v>318</v>
      </c>
      <c r="AZ489" s="275">
        <f t="shared" si="2769"/>
        <v>2</v>
      </c>
      <c r="BA489" s="275">
        <f t="shared" si="2769"/>
        <v>4</v>
      </c>
      <c r="BB489" s="275">
        <f t="shared" si="2769"/>
        <v>6</v>
      </c>
      <c r="BC489" s="275">
        <f t="shared" si="2769"/>
        <v>2</v>
      </c>
      <c r="BD489" s="275">
        <f t="shared" si="2769"/>
        <v>1</v>
      </c>
      <c r="BE489" s="275">
        <f t="shared" si="2769"/>
        <v>3</v>
      </c>
      <c r="BF489" s="521"/>
      <c r="BG489" s="605">
        <f>SUM(F489,S489,AF489,AS489)</f>
        <v>278</v>
      </c>
      <c r="BH489" s="533">
        <f>SUM(G489,T489,AG489)</f>
        <v>60</v>
      </c>
      <c r="BI489" s="533">
        <f t="shared" ref="BI489:BI492" si="2770">SUM(H489,U489,AH489)</f>
        <v>57</v>
      </c>
      <c r="BJ489" s="533">
        <f t="shared" ref="BJ489:BJ492" si="2771">SUM(I489,V489,AI489)</f>
        <v>117</v>
      </c>
      <c r="BK489" s="533">
        <f t="shared" ref="BK489:BK492" si="2772">SUM(J489,W489,AJ489)</f>
        <v>35</v>
      </c>
      <c r="BL489" s="533">
        <f t="shared" ref="BL489:BL492" si="2773">SUM(K489,X489,AK489)</f>
        <v>9</v>
      </c>
      <c r="BM489" s="533">
        <f t="shared" ref="BM489:BM492" si="2774">SUM(L489,Y489,AL489)</f>
        <v>44</v>
      </c>
      <c r="BN489" s="533">
        <f>SUM(M489,Z489,AM489)</f>
        <v>8</v>
      </c>
      <c r="BO489" s="533">
        <f t="shared" ref="BO489:BO492" si="2775">SUM(N489,AA489,AN489)</f>
        <v>10</v>
      </c>
      <c r="BP489" s="533">
        <f t="shared" ref="BP489:BP492" si="2776">SUM(O489,AB489,AO489)</f>
        <v>18</v>
      </c>
      <c r="BQ489" s="533">
        <f t="shared" ref="BQ489:BQ492" si="2777">SUM(P489,AC489,AP489)</f>
        <v>89</v>
      </c>
      <c r="BR489" s="533">
        <f t="shared" ref="BR489:BR492" si="2778">SUM(Q489,AD489,AQ489)</f>
        <v>37</v>
      </c>
      <c r="BS489" s="533">
        <f t="shared" ref="BS489:BS492" si="2779">SUM(R489,AE489,AR489)</f>
        <v>126</v>
      </c>
      <c r="BT489" s="533">
        <f>AT489</f>
        <v>11</v>
      </c>
      <c r="BU489" s="533">
        <f t="shared" ref="BU489:BU492" si="2780">AU489</f>
        <v>2</v>
      </c>
      <c r="BV489" s="533">
        <f t="shared" ref="BV489:BV492" si="2781">AV489</f>
        <v>13</v>
      </c>
      <c r="BW489" s="536">
        <f>SUM(BH489,BK489,BN489,BQ489,BT489)</f>
        <v>203</v>
      </c>
      <c r="BX489" s="536">
        <f t="shared" ref="BX489:BX492" si="2782">SUM(BI489,BL489,BO489,BR489,BU489)</f>
        <v>115</v>
      </c>
      <c r="BY489" s="536">
        <f t="shared" ref="BY489:BY492" si="2783">SUM(BJ489,BM489,BP489,BS489,BV489)</f>
        <v>318</v>
      </c>
      <c r="BZ489" t="s">
        <v>74</v>
      </c>
      <c r="CA489" s="544">
        <f>AZ489</f>
        <v>2</v>
      </c>
      <c r="CB489" s="544">
        <f t="shared" ref="CB489:CB492" si="2784">BA489</f>
        <v>4</v>
      </c>
      <c r="CC489" s="544">
        <f t="shared" ref="CC489:CC492" si="2785">BB489</f>
        <v>6</v>
      </c>
      <c r="CD489" s="544">
        <f>BC489</f>
        <v>2</v>
      </c>
      <c r="CE489" s="544">
        <f t="shared" ref="CE489:CE492" si="2786">BD489</f>
        <v>1</v>
      </c>
      <c r="CF489" s="544">
        <f t="shared" ref="CF489:CF492" si="2787">BE489</f>
        <v>3</v>
      </c>
    </row>
    <row r="490" spans="1:84">
      <c r="A490" s="149"/>
      <c r="B490" s="151"/>
      <c r="C490" s="151"/>
      <c r="D490" s="151"/>
      <c r="E490" s="375" t="s">
        <v>78</v>
      </c>
      <c r="F490" s="590">
        <f>SUM(F473,F484)</f>
        <v>258</v>
      </c>
      <c r="G490" s="275">
        <f t="shared" ref="G490" si="2788">SUM(G473,G484)</f>
        <v>51</v>
      </c>
      <c r="H490" s="275">
        <f t="shared" ref="H490:BE490" si="2789">SUM(H473,H484)</f>
        <v>44</v>
      </c>
      <c r="I490" s="275">
        <f t="shared" si="2789"/>
        <v>95</v>
      </c>
      <c r="J490" s="275">
        <f t="shared" si="2789"/>
        <v>19</v>
      </c>
      <c r="K490" s="275">
        <f t="shared" si="2789"/>
        <v>10</v>
      </c>
      <c r="L490" s="275">
        <f t="shared" si="2789"/>
        <v>29</v>
      </c>
      <c r="M490" s="275">
        <f t="shared" si="2789"/>
        <v>8</v>
      </c>
      <c r="N490" s="275">
        <f t="shared" si="2789"/>
        <v>11</v>
      </c>
      <c r="O490" s="275">
        <f t="shared" si="2789"/>
        <v>19</v>
      </c>
      <c r="P490" s="275">
        <f t="shared" si="2789"/>
        <v>79</v>
      </c>
      <c r="Q490" s="275">
        <f t="shared" si="2789"/>
        <v>28</v>
      </c>
      <c r="R490" s="275">
        <f t="shared" si="2789"/>
        <v>107</v>
      </c>
      <c r="S490" s="500">
        <f t="shared" si="2789"/>
        <v>2</v>
      </c>
      <c r="T490" s="275">
        <f t="shared" si="2789"/>
        <v>6</v>
      </c>
      <c r="U490" s="275">
        <f t="shared" si="2789"/>
        <v>14</v>
      </c>
      <c r="V490" s="275">
        <f t="shared" si="2789"/>
        <v>20</v>
      </c>
      <c r="W490" s="275">
        <f t="shared" si="2789"/>
        <v>3</v>
      </c>
      <c r="X490" s="275">
        <f t="shared" si="2789"/>
        <v>1</v>
      </c>
      <c r="Y490" s="275">
        <f t="shared" si="2789"/>
        <v>4</v>
      </c>
      <c r="Z490" s="275">
        <f t="shared" si="2789"/>
        <v>0</v>
      </c>
      <c r="AA490" s="275">
        <f t="shared" si="2789"/>
        <v>1</v>
      </c>
      <c r="AB490" s="275">
        <f t="shared" si="2789"/>
        <v>1</v>
      </c>
      <c r="AC490" s="275">
        <f t="shared" si="2789"/>
        <v>8</v>
      </c>
      <c r="AD490" s="275">
        <f t="shared" si="2789"/>
        <v>10</v>
      </c>
      <c r="AE490" s="275">
        <f t="shared" si="2789"/>
        <v>18</v>
      </c>
      <c r="AF490" s="500">
        <f t="shared" si="2789"/>
        <v>5</v>
      </c>
      <c r="AG490" s="275">
        <f t="shared" si="2789"/>
        <v>2</v>
      </c>
      <c r="AH490" s="275">
        <f t="shared" si="2789"/>
        <v>0</v>
      </c>
      <c r="AI490" s="275">
        <f t="shared" si="2789"/>
        <v>2</v>
      </c>
      <c r="AJ490" s="275">
        <f t="shared" si="2789"/>
        <v>0</v>
      </c>
      <c r="AK490" s="275">
        <f t="shared" si="2789"/>
        <v>0</v>
      </c>
      <c r="AL490" s="275">
        <f t="shared" si="2789"/>
        <v>0</v>
      </c>
      <c r="AM490" s="275">
        <f t="shared" si="2789"/>
        <v>0</v>
      </c>
      <c r="AN490" s="275">
        <f t="shared" si="2789"/>
        <v>1</v>
      </c>
      <c r="AO490" s="275">
        <f t="shared" si="2789"/>
        <v>1</v>
      </c>
      <c r="AP490" s="275">
        <f t="shared" si="2789"/>
        <v>2</v>
      </c>
      <c r="AQ490" s="275">
        <f t="shared" si="2789"/>
        <v>0</v>
      </c>
      <c r="AR490" s="275">
        <f t="shared" si="2789"/>
        <v>2</v>
      </c>
      <c r="AS490" s="500">
        <f t="shared" si="2789"/>
        <v>10</v>
      </c>
      <c r="AT490" s="275">
        <f t="shared" si="2789"/>
        <v>9</v>
      </c>
      <c r="AU490" s="275">
        <f t="shared" si="2789"/>
        <v>0</v>
      </c>
      <c r="AV490" s="275">
        <f t="shared" si="2789"/>
        <v>9</v>
      </c>
      <c r="AW490" s="567">
        <f t="shared" si="2789"/>
        <v>187</v>
      </c>
      <c r="AX490" s="567">
        <f t="shared" si="2789"/>
        <v>120</v>
      </c>
      <c r="AY490" s="567">
        <f t="shared" si="2789"/>
        <v>307</v>
      </c>
      <c r="AZ490" s="275">
        <f t="shared" si="2789"/>
        <v>5</v>
      </c>
      <c r="BA490" s="275">
        <f t="shared" si="2789"/>
        <v>8</v>
      </c>
      <c r="BB490" s="275">
        <f t="shared" si="2789"/>
        <v>13</v>
      </c>
      <c r="BC490" s="275">
        <f t="shared" si="2789"/>
        <v>3</v>
      </c>
      <c r="BD490" s="275">
        <f t="shared" si="2789"/>
        <v>1</v>
      </c>
      <c r="BE490" s="275">
        <f t="shared" si="2789"/>
        <v>4</v>
      </c>
      <c r="BF490" s="521"/>
      <c r="BG490" s="605">
        <f>SUM(F490,S490,AF490,AS490)</f>
        <v>275</v>
      </c>
      <c r="BH490" s="533">
        <f>SUM(G490,T490,AG490)</f>
        <v>59</v>
      </c>
      <c r="BI490" s="533">
        <f t="shared" si="2770"/>
        <v>58</v>
      </c>
      <c r="BJ490" s="533">
        <f t="shared" si="2771"/>
        <v>117</v>
      </c>
      <c r="BK490" s="533">
        <f t="shared" si="2772"/>
        <v>22</v>
      </c>
      <c r="BL490" s="533">
        <f t="shared" si="2773"/>
        <v>11</v>
      </c>
      <c r="BM490" s="533">
        <f t="shared" si="2774"/>
        <v>33</v>
      </c>
      <c r="BN490" s="533">
        <f>SUM(M490,Z490,AM490)</f>
        <v>8</v>
      </c>
      <c r="BO490" s="533">
        <f t="shared" si="2775"/>
        <v>13</v>
      </c>
      <c r="BP490" s="533">
        <f t="shared" si="2776"/>
        <v>21</v>
      </c>
      <c r="BQ490" s="533">
        <f t="shared" si="2777"/>
        <v>89</v>
      </c>
      <c r="BR490" s="533">
        <f t="shared" si="2778"/>
        <v>38</v>
      </c>
      <c r="BS490" s="533">
        <f t="shared" si="2779"/>
        <v>127</v>
      </c>
      <c r="BT490" s="533">
        <f>AT490</f>
        <v>9</v>
      </c>
      <c r="BU490" s="533">
        <f t="shared" si="2780"/>
        <v>0</v>
      </c>
      <c r="BV490" s="533">
        <f t="shared" si="2781"/>
        <v>9</v>
      </c>
      <c r="BW490" s="536">
        <f>SUM(BH490,BK490,BN490,BQ490,BT490)</f>
        <v>187</v>
      </c>
      <c r="BX490" s="536">
        <f t="shared" si="2782"/>
        <v>120</v>
      </c>
      <c r="BY490" s="536">
        <f t="shared" si="2783"/>
        <v>307</v>
      </c>
      <c r="BZ490" t="s">
        <v>74</v>
      </c>
      <c r="CA490" s="544">
        <f>AZ490</f>
        <v>5</v>
      </c>
      <c r="CB490" s="544">
        <f t="shared" si="2784"/>
        <v>8</v>
      </c>
      <c r="CC490" s="544">
        <f t="shared" si="2785"/>
        <v>13</v>
      </c>
      <c r="CD490" s="544">
        <f>BC490</f>
        <v>3</v>
      </c>
      <c r="CE490" s="544">
        <f t="shared" si="2786"/>
        <v>1</v>
      </c>
      <c r="CF490" s="544">
        <f t="shared" si="2787"/>
        <v>4</v>
      </c>
    </row>
    <row r="491" spans="1:84">
      <c r="A491" s="149"/>
      <c r="B491" s="151"/>
      <c r="C491" s="151"/>
      <c r="D491" s="151"/>
      <c r="E491" s="375" t="s">
        <v>72</v>
      </c>
      <c r="F491" s="589">
        <f>SUM(F489:F490)</f>
        <v>516</v>
      </c>
      <c r="G491" s="276">
        <f t="shared" ref="G491" si="2790">SUM(G489:G490)</f>
        <v>105</v>
      </c>
      <c r="H491" s="276">
        <f t="shared" ref="H491:BE491" si="2791">SUM(H489:H490)</f>
        <v>83</v>
      </c>
      <c r="I491" s="276">
        <f t="shared" si="2791"/>
        <v>188</v>
      </c>
      <c r="J491" s="276">
        <f t="shared" si="2791"/>
        <v>50</v>
      </c>
      <c r="K491" s="276">
        <f t="shared" si="2791"/>
        <v>17</v>
      </c>
      <c r="L491" s="276">
        <f t="shared" si="2791"/>
        <v>67</v>
      </c>
      <c r="M491" s="276">
        <f t="shared" si="2791"/>
        <v>16</v>
      </c>
      <c r="N491" s="276">
        <f t="shared" si="2791"/>
        <v>19</v>
      </c>
      <c r="O491" s="276">
        <f t="shared" si="2791"/>
        <v>35</v>
      </c>
      <c r="P491" s="276">
        <f t="shared" si="2791"/>
        <v>157</v>
      </c>
      <c r="Q491" s="276">
        <f t="shared" si="2791"/>
        <v>52</v>
      </c>
      <c r="R491" s="276">
        <f t="shared" si="2791"/>
        <v>209</v>
      </c>
      <c r="S491" s="501">
        <f t="shared" si="2791"/>
        <v>5</v>
      </c>
      <c r="T491" s="276">
        <f t="shared" si="2791"/>
        <v>10</v>
      </c>
      <c r="U491" s="276">
        <f t="shared" si="2791"/>
        <v>27</v>
      </c>
      <c r="V491" s="276">
        <f t="shared" si="2791"/>
        <v>37</v>
      </c>
      <c r="W491" s="276">
        <f t="shared" si="2791"/>
        <v>6</v>
      </c>
      <c r="X491" s="276">
        <f t="shared" si="2791"/>
        <v>3</v>
      </c>
      <c r="Y491" s="276">
        <f t="shared" si="2791"/>
        <v>9</v>
      </c>
      <c r="Z491" s="276">
        <f t="shared" si="2791"/>
        <v>0</v>
      </c>
      <c r="AA491" s="276">
        <f t="shared" si="2791"/>
        <v>3</v>
      </c>
      <c r="AB491" s="276">
        <f t="shared" si="2791"/>
        <v>3</v>
      </c>
      <c r="AC491" s="276">
        <f t="shared" si="2791"/>
        <v>14</v>
      </c>
      <c r="AD491" s="276">
        <f t="shared" si="2791"/>
        <v>21</v>
      </c>
      <c r="AE491" s="276">
        <f t="shared" si="2791"/>
        <v>35</v>
      </c>
      <c r="AF491" s="501">
        <f t="shared" si="2791"/>
        <v>11</v>
      </c>
      <c r="AG491" s="276">
        <f t="shared" si="2791"/>
        <v>4</v>
      </c>
      <c r="AH491" s="276">
        <f t="shared" si="2791"/>
        <v>5</v>
      </c>
      <c r="AI491" s="276">
        <f t="shared" si="2791"/>
        <v>9</v>
      </c>
      <c r="AJ491" s="276">
        <f t="shared" si="2791"/>
        <v>1</v>
      </c>
      <c r="AK491" s="276">
        <f t="shared" si="2791"/>
        <v>0</v>
      </c>
      <c r="AL491" s="276">
        <f t="shared" si="2791"/>
        <v>1</v>
      </c>
      <c r="AM491" s="276">
        <f t="shared" si="2791"/>
        <v>0</v>
      </c>
      <c r="AN491" s="276">
        <f t="shared" si="2791"/>
        <v>1</v>
      </c>
      <c r="AO491" s="276">
        <f t="shared" si="2791"/>
        <v>1</v>
      </c>
      <c r="AP491" s="276">
        <f t="shared" si="2791"/>
        <v>7</v>
      </c>
      <c r="AQ491" s="276">
        <f t="shared" si="2791"/>
        <v>2</v>
      </c>
      <c r="AR491" s="276">
        <f t="shared" si="2791"/>
        <v>9</v>
      </c>
      <c r="AS491" s="501">
        <f t="shared" si="2791"/>
        <v>21</v>
      </c>
      <c r="AT491" s="276">
        <f t="shared" si="2791"/>
        <v>20</v>
      </c>
      <c r="AU491" s="276">
        <f t="shared" si="2791"/>
        <v>2</v>
      </c>
      <c r="AV491" s="276">
        <f t="shared" si="2791"/>
        <v>22</v>
      </c>
      <c r="AW491" s="568">
        <f t="shared" si="2791"/>
        <v>390</v>
      </c>
      <c r="AX491" s="568">
        <f t="shared" si="2791"/>
        <v>235</v>
      </c>
      <c r="AY491" s="568">
        <f t="shared" si="2791"/>
        <v>625</v>
      </c>
      <c r="AZ491" s="276">
        <f t="shared" si="2791"/>
        <v>7</v>
      </c>
      <c r="BA491" s="276">
        <f t="shared" si="2791"/>
        <v>12</v>
      </c>
      <c r="BB491" s="276">
        <f t="shared" si="2791"/>
        <v>19</v>
      </c>
      <c r="BC491" s="276">
        <f t="shared" si="2791"/>
        <v>5</v>
      </c>
      <c r="BD491" s="276">
        <f t="shared" si="2791"/>
        <v>2</v>
      </c>
      <c r="BE491" s="276">
        <f t="shared" si="2791"/>
        <v>7</v>
      </c>
      <c r="BF491" s="522"/>
      <c r="BG491" s="605">
        <f>SUM(F491,S491,AF491,AS491)</f>
        <v>553</v>
      </c>
      <c r="BH491" s="533">
        <f>SUM(G491,T491,AG491)</f>
        <v>119</v>
      </c>
      <c r="BI491" s="533">
        <f t="shared" si="2770"/>
        <v>115</v>
      </c>
      <c r="BJ491" s="533">
        <f t="shared" si="2771"/>
        <v>234</v>
      </c>
      <c r="BK491" s="533">
        <f t="shared" si="2772"/>
        <v>57</v>
      </c>
      <c r="BL491" s="533">
        <f t="shared" si="2773"/>
        <v>20</v>
      </c>
      <c r="BM491" s="533">
        <f t="shared" si="2774"/>
        <v>77</v>
      </c>
      <c r="BN491" s="533">
        <f>SUM(M491,Z491,AM491)</f>
        <v>16</v>
      </c>
      <c r="BO491" s="533">
        <f t="shared" si="2775"/>
        <v>23</v>
      </c>
      <c r="BP491" s="533">
        <f t="shared" si="2776"/>
        <v>39</v>
      </c>
      <c r="BQ491" s="533">
        <f t="shared" si="2777"/>
        <v>178</v>
      </c>
      <c r="BR491" s="533">
        <f t="shared" si="2778"/>
        <v>75</v>
      </c>
      <c r="BS491" s="533">
        <f t="shared" si="2779"/>
        <v>253</v>
      </c>
      <c r="BT491" s="533">
        <f>AT491</f>
        <v>20</v>
      </c>
      <c r="BU491" s="533">
        <f t="shared" si="2780"/>
        <v>2</v>
      </c>
      <c r="BV491" s="533">
        <f t="shared" si="2781"/>
        <v>22</v>
      </c>
      <c r="BW491" s="536">
        <f>SUM(BH491,BK491,BN491,BQ491,BT491)</f>
        <v>390</v>
      </c>
      <c r="BX491" s="536">
        <f t="shared" si="2782"/>
        <v>235</v>
      </c>
      <c r="BY491" s="536">
        <f t="shared" si="2783"/>
        <v>625</v>
      </c>
      <c r="BZ491" t="s">
        <v>74</v>
      </c>
      <c r="CA491" s="544">
        <f>AZ491</f>
        <v>7</v>
      </c>
      <c r="CB491" s="544">
        <f t="shared" si="2784"/>
        <v>12</v>
      </c>
      <c r="CC491" s="544">
        <f t="shared" si="2785"/>
        <v>19</v>
      </c>
      <c r="CD491" s="544">
        <f>BC491</f>
        <v>5</v>
      </c>
      <c r="CE491" s="544">
        <f t="shared" si="2786"/>
        <v>2</v>
      </c>
      <c r="CF491" s="544">
        <f t="shared" si="2787"/>
        <v>7</v>
      </c>
    </row>
    <row r="492" spans="1:84">
      <c r="A492" s="149"/>
      <c r="B492" s="151"/>
      <c r="C492" s="151"/>
      <c r="D492" s="151"/>
      <c r="E492" s="378" t="s">
        <v>127</v>
      </c>
      <c r="F492" s="590">
        <f>SUM(F489)</f>
        <v>258</v>
      </c>
      <c r="G492" s="275">
        <f t="shared" ref="G492" si="2792">SUM(G489)</f>
        <v>54</v>
      </c>
      <c r="H492" s="275">
        <f t="shared" ref="H492:BE492" si="2793">SUM(H489)</f>
        <v>39</v>
      </c>
      <c r="I492" s="275">
        <f t="shared" si="2793"/>
        <v>93</v>
      </c>
      <c r="J492" s="275">
        <f t="shared" si="2793"/>
        <v>31</v>
      </c>
      <c r="K492" s="275">
        <f t="shared" si="2793"/>
        <v>7</v>
      </c>
      <c r="L492" s="275">
        <f t="shared" si="2793"/>
        <v>38</v>
      </c>
      <c r="M492" s="275">
        <f t="shared" si="2793"/>
        <v>8</v>
      </c>
      <c r="N492" s="275">
        <f t="shared" si="2793"/>
        <v>8</v>
      </c>
      <c r="O492" s="275">
        <f t="shared" si="2793"/>
        <v>16</v>
      </c>
      <c r="P492" s="275">
        <f t="shared" si="2793"/>
        <v>78</v>
      </c>
      <c r="Q492" s="275">
        <f t="shared" si="2793"/>
        <v>24</v>
      </c>
      <c r="R492" s="275">
        <f t="shared" si="2793"/>
        <v>102</v>
      </c>
      <c r="S492" s="500">
        <f t="shared" si="2793"/>
        <v>3</v>
      </c>
      <c r="T492" s="275">
        <f t="shared" si="2793"/>
        <v>4</v>
      </c>
      <c r="U492" s="275">
        <f t="shared" si="2793"/>
        <v>13</v>
      </c>
      <c r="V492" s="275">
        <f t="shared" si="2793"/>
        <v>17</v>
      </c>
      <c r="W492" s="275">
        <f t="shared" si="2793"/>
        <v>3</v>
      </c>
      <c r="X492" s="275">
        <f t="shared" si="2793"/>
        <v>2</v>
      </c>
      <c r="Y492" s="275">
        <f t="shared" si="2793"/>
        <v>5</v>
      </c>
      <c r="Z492" s="275">
        <f t="shared" si="2793"/>
        <v>0</v>
      </c>
      <c r="AA492" s="275">
        <f t="shared" si="2793"/>
        <v>2</v>
      </c>
      <c r="AB492" s="275">
        <f t="shared" si="2793"/>
        <v>2</v>
      </c>
      <c r="AC492" s="275">
        <f t="shared" si="2793"/>
        <v>6</v>
      </c>
      <c r="AD492" s="275">
        <f t="shared" si="2793"/>
        <v>11</v>
      </c>
      <c r="AE492" s="275">
        <f t="shared" si="2793"/>
        <v>17</v>
      </c>
      <c r="AF492" s="500">
        <f t="shared" si="2793"/>
        <v>6</v>
      </c>
      <c r="AG492" s="275">
        <f t="shared" si="2793"/>
        <v>2</v>
      </c>
      <c r="AH492" s="275">
        <f t="shared" si="2793"/>
        <v>5</v>
      </c>
      <c r="AI492" s="275">
        <f t="shared" si="2793"/>
        <v>7</v>
      </c>
      <c r="AJ492" s="275">
        <f t="shared" si="2793"/>
        <v>1</v>
      </c>
      <c r="AK492" s="275">
        <f t="shared" si="2793"/>
        <v>0</v>
      </c>
      <c r="AL492" s="275">
        <f t="shared" si="2793"/>
        <v>1</v>
      </c>
      <c r="AM492" s="275">
        <f t="shared" si="2793"/>
        <v>0</v>
      </c>
      <c r="AN492" s="275">
        <f t="shared" si="2793"/>
        <v>0</v>
      </c>
      <c r="AO492" s="275">
        <f t="shared" si="2793"/>
        <v>0</v>
      </c>
      <c r="AP492" s="275">
        <f t="shared" si="2793"/>
        <v>5</v>
      </c>
      <c r="AQ492" s="275">
        <f t="shared" si="2793"/>
        <v>2</v>
      </c>
      <c r="AR492" s="275">
        <f t="shared" si="2793"/>
        <v>7</v>
      </c>
      <c r="AS492" s="500">
        <f t="shared" si="2793"/>
        <v>11</v>
      </c>
      <c r="AT492" s="275">
        <f t="shared" si="2793"/>
        <v>11</v>
      </c>
      <c r="AU492" s="275">
        <f t="shared" si="2793"/>
        <v>2</v>
      </c>
      <c r="AV492" s="275">
        <f t="shared" si="2793"/>
        <v>13</v>
      </c>
      <c r="AW492" s="567">
        <f t="shared" si="2793"/>
        <v>203</v>
      </c>
      <c r="AX492" s="567">
        <f t="shared" si="2793"/>
        <v>115</v>
      </c>
      <c r="AY492" s="567">
        <f t="shared" si="2793"/>
        <v>318</v>
      </c>
      <c r="AZ492" s="275">
        <f t="shared" si="2793"/>
        <v>2</v>
      </c>
      <c r="BA492" s="275">
        <f t="shared" si="2793"/>
        <v>4</v>
      </c>
      <c r="BB492" s="275">
        <f t="shared" si="2793"/>
        <v>6</v>
      </c>
      <c r="BC492" s="275">
        <f t="shared" si="2793"/>
        <v>2</v>
      </c>
      <c r="BD492" s="275">
        <f t="shared" si="2793"/>
        <v>1</v>
      </c>
      <c r="BE492" s="275">
        <f t="shared" si="2793"/>
        <v>3</v>
      </c>
      <c r="BF492" s="521"/>
      <c r="BG492" s="605">
        <f>SUM(F492,S492,AF492,AS492)</f>
        <v>278</v>
      </c>
      <c r="BH492" s="533">
        <f>SUM(G492,T492,AG492)</f>
        <v>60</v>
      </c>
      <c r="BI492" s="533">
        <f t="shared" si="2770"/>
        <v>57</v>
      </c>
      <c r="BJ492" s="533">
        <f t="shared" si="2771"/>
        <v>117</v>
      </c>
      <c r="BK492" s="533">
        <f t="shared" si="2772"/>
        <v>35</v>
      </c>
      <c r="BL492" s="533">
        <f t="shared" si="2773"/>
        <v>9</v>
      </c>
      <c r="BM492" s="533">
        <f t="shared" si="2774"/>
        <v>44</v>
      </c>
      <c r="BN492" s="533">
        <f>SUM(M492,Z492,AM492)</f>
        <v>8</v>
      </c>
      <c r="BO492" s="533">
        <f t="shared" si="2775"/>
        <v>10</v>
      </c>
      <c r="BP492" s="533">
        <f t="shared" si="2776"/>
        <v>18</v>
      </c>
      <c r="BQ492" s="533">
        <f t="shared" si="2777"/>
        <v>89</v>
      </c>
      <c r="BR492" s="533">
        <f t="shared" si="2778"/>
        <v>37</v>
      </c>
      <c r="BS492" s="533">
        <f t="shared" si="2779"/>
        <v>126</v>
      </c>
      <c r="BT492" s="533">
        <f>AT492</f>
        <v>11</v>
      </c>
      <c r="BU492" s="533">
        <f t="shared" si="2780"/>
        <v>2</v>
      </c>
      <c r="BV492" s="533">
        <f t="shared" si="2781"/>
        <v>13</v>
      </c>
      <c r="BW492" s="536">
        <f>SUM(BH492,BK492,BN492,BQ492,BT492)</f>
        <v>203</v>
      </c>
      <c r="BX492" s="536">
        <f t="shared" si="2782"/>
        <v>115</v>
      </c>
      <c r="BY492" s="536">
        <f t="shared" si="2783"/>
        <v>318</v>
      </c>
      <c r="BZ492" t="s">
        <v>74</v>
      </c>
      <c r="CA492" s="544">
        <f>AZ492</f>
        <v>2</v>
      </c>
      <c r="CB492" s="544">
        <f t="shared" si="2784"/>
        <v>4</v>
      </c>
      <c r="CC492" s="544">
        <f t="shared" si="2785"/>
        <v>6</v>
      </c>
      <c r="CD492" s="544">
        <f>BC492</f>
        <v>2</v>
      </c>
      <c r="CE492" s="544">
        <f t="shared" si="2786"/>
        <v>1</v>
      </c>
      <c r="CF492" s="544">
        <f t="shared" si="2787"/>
        <v>3</v>
      </c>
    </row>
    <row r="493" spans="1:84">
      <c r="A493" s="149"/>
      <c r="B493" s="149"/>
      <c r="C493" s="151"/>
      <c r="D493" s="151"/>
      <c r="E493" s="288"/>
      <c r="F493" s="591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503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503"/>
      <c r="AG493" s="159"/>
      <c r="AH493" s="159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503"/>
      <c r="AT493" s="159"/>
      <c r="AU493" s="159"/>
      <c r="AV493" s="159"/>
      <c r="AW493" s="570"/>
      <c r="AX493" s="570"/>
      <c r="AY493" s="570"/>
      <c r="AZ493" s="159"/>
      <c r="BA493" s="159"/>
      <c r="BB493" s="159"/>
      <c r="BC493" s="159"/>
      <c r="BD493" s="159"/>
      <c r="BE493" s="159"/>
      <c r="BF493" s="474"/>
    </row>
    <row r="494" spans="1:84">
      <c r="A494" s="149"/>
      <c r="B494" s="149"/>
      <c r="C494" s="151"/>
      <c r="D494" s="151"/>
      <c r="E494" s="288"/>
      <c r="F494" s="591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503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503"/>
      <c r="AG494" s="159"/>
      <c r="AH494" s="159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503"/>
      <c r="AT494" s="159"/>
      <c r="AU494" s="159"/>
      <c r="AV494" s="159"/>
      <c r="AW494" s="570"/>
      <c r="AX494" s="570"/>
      <c r="AY494" s="570"/>
      <c r="AZ494" s="159"/>
      <c r="BA494" s="159"/>
      <c r="BB494" s="159"/>
      <c r="BC494" s="159"/>
      <c r="BD494" s="159"/>
      <c r="BE494" s="159"/>
      <c r="BF494" s="474"/>
    </row>
    <row r="495" spans="1:84" ht="16.5">
      <c r="A495" s="149"/>
      <c r="B495" s="335" t="s">
        <v>867</v>
      </c>
      <c r="C495" s="151"/>
      <c r="D495" s="151"/>
      <c r="E495" s="375"/>
      <c r="F495" s="592"/>
      <c r="G495" s="159"/>
      <c r="H495" s="159"/>
      <c r="I495" s="275"/>
      <c r="J495" s="159"/>
      <c r="K495" s="159"/>
      <c r="L495" s="275"/>
      <c r="M495" s="159"/>
      <c r="N495" s="159"/>
      <c r="O495" s="275"/>
      <c r="P495" s="159"/>
      <c r="Q495" s="159"/>
      <c r="R495" s="275"/>
      <c r="S495" s="500"/>
      <c r="T495" s="275"/>
      <c r="U495" s="275"/>
      <c r="V495" s="275"/>
      <c r="W495" s="275"/>
      <c r="X495" s="275"/>
      <c r="Y495" s="275"/>
      <c r="Z495" s="275"/>
      <c r="AA495" s="275"/>
      <c r="AB495" s="275"/>
      <c r="AC495" s="275"/>
      <c r="AD495" s="275"/>
      <c r="AE495" s="275"/>
      <c r="AF495" s="500"/>
      <c r="AG495" s="275"/>
      <c r="AH495" s="275"/>
      <c r="AI495" s="275"/>
      <c r="AJ495" s="275"/>
      <c r="AK495" s="275"/>
      <c r="AL495" s="275"/>
      <c r="AM495" s="275"/>
      <c r="AN495" s="275"/>
      <c r="AO495" s="275"/>
      <c r="AP495" s="275"/>
      <c r="AQ495" s="275"/>
      <c r="AR495" s="275"/>
      <c r="AS495" s="500"/>
      <c r="AT495" s="275"/>
      <c r="AU495" s="275"/>
      <c r="AV495" s="275"/>
      <c r="AW495" s="567"/>
      <c r="AX495" s="567"/>
      <c r="AY495" s="567"/>
      <c r="AZ495" s="159"/>
      <c r="BA495" s="159"/>
      <c r="BB495" s="159"/>
      <c r="BC495" s="275"/>
      <c r="BD495" s="275"/>
      <c r="BE495" s="275"/>
      <c r="BF495" s="521"/>
    </row>
    <row r="496" spans="1:84">
      <c r="A496" s="149" t="s">
        <v>75</v>
      </c>
      <c r="B496" s="149" t="s">
        <v>1009</v>
      </c>
      <c r="C496" s="151"/>
      <c r="D496" s="151"/>
      <c r="E496" s="375" t="s">
        <v>1037</v>
      </c>
      <c r="F496" s="592"/>
      <c r="G496" s="159"/>
      <c r="H496" s="159"/>
      <c r="I496" s="275"/>
      <c r="J496" s="159"/>
      <c r="K496" s="159"/>
      <c r="L496" s="275"/>
      <c r="M496" s="159"/>
      <c r="N496" s="159"/>
      <c r="O496" s="275"/>
      <c r="P496" s="159"/>
      <c r="Q496" s="159"/>
      <c r="R496" s="275"/>
      <c r="S496" s="500"/>
      <c r="T496" s="275"/>
      <c r="U496" s="275"/>
      <c r="V496" s="275"/>
      <c r="W496" s="275"/>
      <c r="X496" s="275"/>
      <c r="Y496" s="275"/>
      <c r="Z496" s="275"/>
      <c r="AA496" s="275"/>
      <c r="AB496" s="275"/>
      <c r="AC496" s="275"/>
      <c r="AD496" s="275"/>
      <c r="AE496" s="275"/>
      <c r="AF496" s="500"/>
      <c r="AG496" s="275"/>
      <c r="AH496" s="275"/>
      <c r="AI496" s="275"/>
      <c r="AJ496" s="275"/>
      <c r="AK496" s="275"/>
      <c r="AL496" s="275"/>
      <c r="AM496" s="275"/>
      <c r="AN496" s="275"/>
      <c r="AO496" s="275"/>
      <c r="AP496" s="275"/>
      <c r="AQ496" s="275"/>
      <c r="AR496" s="275"/>
      <c r="AS496" s="500"/>
      <c r="AT496" s="275"/>
      <c r="AU496" s="275"/>
      <c r="AV496" s="275"/>
      <c r="AW496" s="567"/>
      <c r="AX496" s="567"/>
      <c r="AY496" s="567"/>
      <c r="AZ496" s="159"/>
      <c r="BA496" s="159"/>
      <c r="BB496" s="159"/>
      <c r="BC496" s="275"/>
      <c r="BD496" s="275"/>
      <c r="BE496" s="275"/>
      <c r="BF496" s="521"/>
    </row>
    <row r="497" spans="1:84">
      <c r="A497" s="149"/>
      <c r="B497" s="149"/>
      <c r="C497" s="151"/>
      <c r="D497" s="151"/>
      <c r="E497" s="288" t="s">
        <v>77</v>
      </c>
      <c r="F497" s="587">
        <v>30</v>
      </c>
      <c r="G497" s="159">
        <v>8</v>
      </c>
      <c r="H497" s="159">
        <v>3</v>
      </c>
      <c r="I497" s="275">
        <f>SUM(G497:H497)</f>
        <v>11</v>
      </c>
      <c r="J497" s="159">
        <v>1</v>
      </c>
      <c r="K497" s="159">
        <v>0</v>
      </c>
      <c r="L497" s="275">
        <f>SUM(J497:K497)</f>
        <v>1</v>
      </c>
      <c r="M497" s="159">
        <v>3</v>
      </c>
      <c r="N497" s="159">
        <v>3</v>
      </c>
      <c r="O497" s="275">
        <f>SUM(M497:N497)</f>
        <v>6</v>
      </c>
      <c r="P497" s="159">
        <v>6</v>
      </c>
      <c r="Q497" s="159">
        <v>5</v>
      </c>
      <c r="R497" s="275">
        <f>SUM(P497:Q497)</f>
        <v>11</v>
      </c>
      <c r="S497" s="500">
        <v>0</v>
      </c>
      <c r="T497" s="275"/>
      <c r="U497" s="275"/>
      <c r="V497" s="275">
        <f>SUM(T497:U497)</f>
        <v>0</v>
      </c>
      <c r="W497" s="275"/>
      <c r="X497" s="275"/>
      <c r="Y497" s="275">
        <f>SUM(W497:X497)</f>
        <v>0</v>
      </c>
      <c r="Z497" s="275"/>
      <c r="AA497" s="275"/>
      <c r="AB497" s="275">
        <f>SUM(Z497:AA497)</f>
        <v>0</v>
      </c>
      <c r="AC497" s="275"/>
      <c r="AD497" s="275"/>
      <c r="AE497" s="275">
        <f>SUM(AC497:AD497)</f>
        <v>0</v>
      </c>
      <c r="AF497" s="500">
        <v>5</v>
      </c>
      <c r="AG497" s="275"/>
      <c r="AH497" s="275"/>
      <c r="AI497" s="275">
        <f>SUM(AG497:AH497)</f>
        <v>0</v>
      </c>
      <c r="AJ497" s="275"/>
      <c r="AK497" s="275"/>
      <c r="AL497" s="275">
        <f>SUM(AJ497:AK497)</f>
        <v>0</v>
      </c>
      <c r="AM497" s="275"/>
      <c r="AN497" s="275"/>
      <c r="AO497" s="275">
        <f>SUM(AM497:AN497)</f>
        <v>0</v>
      </c>
      <c r="AP497" s="275"/>
      <c r="AQ497" s="275"/>
      <c r="AR497" s="275">
        <f>SUM(AP497:AQ497)</f>
        <v>0</v>
      </c>
      <c r="AS497" s="500">
        <v>7</v>
      </c>
      <c r="AT497" s="275"/>
      <c r="AU497" s="275"/>
      <c r="AV497" s="277">
        <f>SUM(AT497:AU497)</f>
        <v>0</v>
      </c>
      <c r="AW497" s="567">
        <f t="shared" ref="AW497:AW498" si="2794">SUM(G497,J497,M497,P497,T497,W497,Z497,AC497,AG497,AJ497,AM497,AP497,AT497)</f>
        <v>18</v>
      </c>
      <c r="AX497" s="567">
        <f t="shared" ref="AX497:AX498" si="2795">SUM(H497,K497,N497,Q497,U497,X497,AA497,AD497,AH497,AK497,AN497,AQ497,AU497)</f>
        <v>11</v>
      </c>
      <c r="AY497" s="567">
        <f t="shared" ref="AY497:AY498" si="2796">SUM(I497,L497,O497,R497,V497,Y497,AB497,AE497,AI497,AL497,AO497,AR497,AV497)</f>
        <v>29</v>
      </c>
      <c r="AZ497" s="159"/>
      <c r="BA497" s="159"/>
      <c r="BB497" s="275">
        <f>SUM(AZ497:BA497)</f>
        <v>0</v>
      </c>
      <c r="BC497" s="275"/>
      <c r="BD497" s="275"/>
      <c r="BE497" s="275">
        <f>SUM(BC497:BD497)</f>
        <v>0</v>
      </c>
      <c r="BF497" s="521"/>
      <c r="BG497" s="605">
        <f>SUM(F497,S497,AF497,AS497)</f>
        <v>42</v>
      </c>
      <c r="BH497" s="533">
        <f>SUM(G497,T497,AG497)</f>
        <v>8</v>
      </c>
      <c r="BI497" s="533">
        <f t="shared" ref="BI497:BI500" si="2797">SUM(H497,U497,AH497)</f>
        <v>3</v>
      </c>
      <c r="BJ497" s="533">
        <f t="shared" ref="BJ497:BJ500" si="2798">SUM(I497,V497,AI497)</f>
        <v>11</v>
      </c>
      <c r="BK497" s="533">
        <f t="shared" ref="BK497:BK500" si="2799">SUM(J497,W497,AJ497)</f>
        <v>1</v>
      </c>
      <c r="BL497" s="533">
        <f t="shared" ref="BL497:BL500" si="2800">SUM(K497,X497,AK497)</f>
        <v>0</v>
      </c>
      <c r="BM497" s="533">
        <f t="shared" ref="BM497:BM500" si="2801">SUM(L497,Y497,AL497)</f>
        <v>1</v>
      </c>
      <c r="BN497" s="533">
        <f>SUM(M497,Z497,AM497)</f>
        <v>3</v>
      </c>
      <c r="BO497" s="533">
        <f t="shared" ref="BO497:BO500" si="2802">SUM(N497,AA497,AN497)</f>
        <v>3</v>
      </c>
      <c r="BP497" s="533">
        <f t="shared" ref="BP497:BP500" si="2803">SUM(O497,AB497,AO497)</f>
        <v>6</v>
      </c>
      <c r="BQ497" s="533">
        <f t="shared" ref="BQ497:BQ500" si="2804">SUM(P497,AC497,AP497)</f>
        <v>6</v>
      </c>
      <c r="BR497" s="533">
        <f t="shared" ref="BR497:BR500" si="2805">SUM(Q497,AD497,AQ497)</f>
        <v>5</v>
      </c>
      <c r="BS497" s="533">
        <f t="shared" ref="BS497:BS500" si="2806">SUM(R497,AE497,AR497)</f>
        <v>11</v>
      </c>
      <c r="BT497" s="533">
        <f>AT497</f>
        <v>0</v>
      </c>
      <c r="BU497" s="533">
        <f t="shared" ref="BU497:BU500" si="2807">AU497</f>
        <v>0</v>
      </c>
      <c r="BV497" s="533">
        <f t="shared" ref="BV497:BV500" si="2808">AV497</f>
        <v>0</v>
      </c>
      <c r="BW497" s="536">
        <f>SUM(BH497,BK497,BN497,BQ497,BT497)</f>
        <v>18</v>
      </c>
      <c r="BX497" s="536">
        <f>SUM(BI497,BL497,BO497,BR497,BU497)</f>
        <v>11</v>
      </c>
      <c r="BY497" s="536">
        <f>SUM(BJ497,BM497,BP497,BS497,BV497)</f>
        <v>29</v>
      </c>
      <c r="BZ497" t="s">
        <v>74</v>
      </c>
      <c r="CA497" s="544">
        <f>AZ497</f>
        <v>0</v>
      </c>
      <c r="CB497" s="544">
        <f t="shared" ref="CB497:CB500" si="2809">BA497</f>
        <v>0</v>
      </c>
      <c r="CC497" s="544">
        <f t="shared" ref="CC497:CC500" si="2810">BB497</f>
        <v>0</v>
      </c>
      <c r="CD497" s="544">
        <f>BC497</f>
        <v>0</v>
      </c>
      <c r="CE497" s="544">
        <f t="shared" ref="CE497:CE500" si="2811">BD497</f>
        <v>0</v>
      </c>
      <c r="CF497" s="544">
        <f t="shared" ref="CF497:CF500" si="2812">BE497</f>
        <v>0</v>
      </c>
    </row>
    <row r="498" spans="1:84">
      <c r="A498" s="149"/>
      <c r="B498" s="149"/>
      <c r="C498" s="151"/>
      <c r="D498" s="151"/>
      <c r="E498" s="288" t="s">
        <v>78</v>
      </c>
      <c r="F498" s="587">
        <v>30</v>
      </c>
      <c r="G498" s="159">
        <v>7</v>
      </c>
      <c r="H498" s="159">
        <v>7</v>
      </c>
      <c r="I498" s="275">
        <f>SUM(G498:H498)</f>
        <v>14</v>
      </c>
      <c r="J498" s="159">
        <v>2</v>
      </c>
      <c r="K498" s="159">
        <v>2</v>
      </c>
      <c r="L498" s="275">
        <f>SUM(J498:K498)</f>
        <v>4</v>
      </c>
      <c r="M498" s="159">
        <v>2</v>
      </c>
      <c r="N498" s="159"/>
      <c r="O498" s="275">
        <f>SUM(M498:N498)</f>
        <v>2</v>
      </c>
      <c r="P498" s="159">
        <v>6</v>
      </c>
      <c r="Q498" s="159">
        <v>4</v>
      </c>
      <c r="R498" s="275">
        <f>SUM(P498:Q498)</f>
        <v>10</v>
      </c>
      <c r="S498" s="500">
        <v>0</v>
      </c>
      <c r="T498" s="275"/>
      <c r="U498" s="275"/>
      <c r="V498" s="275">
        <f>SUM(T498:U498)</f>
        <v>0</v>
      </c>
      <c r="W498" s="275"/>
      <c r="X498" s="275"/>
      <c r="Y498" s="275">
        <f>SUM(W498:X498)</f>
        <v>0</v>
      </c>
      <c r="Z498" s="275"/>
      <c r="AA498" s="275"/>
      <c r="AB498" s="275">
        <f>SUM(Z498:AA498)</f>
        <v>0</v>
      </c>
      <c r="AC498" s="275"/>
      <c r="AD498" s="275"/>
      <c r="AE498" s="275">
        <f>SUM(AC498:AD498)</f>
        <v>0</v>
      </c>
      <c r="AF498" s="500">
        <v>5</v>
      </c>
      <c r="AG498" s="275"/>
      <c r="AH498" s="275"/>
      <c r="AI498" s="275">
        <f>SUM(AG498:AH498)</f>
        <v>0</v>
      </c>
      <c r="AJ498" s="275"/>
      <c r="AK498" s="275"/>
      <c r="AL498" s="275">
        <f>SUM(AJ498:AK498)</f>
        <v>0</v>
      </c>
      <c r="AM498" s="275"/>
      <c r="AN498" s="275"/>
      <c r="AO498" s="275">
        <f>SUM(AM498:AN498)</f>
        <v>0</v>
      </c>
      <c r="AP498" s="275"/>
      <c r="AQ498" s="275"/>
      <c r="AR498" s="275">
        <f>SUM(AP498:AQ498)</f>
        <v>0</v>
      </c>
      <c r="AS498" s="500">
        <v>7</v>
      </c>
      <c r="AT498" s="275"/>
      <c r="AU498" s="275"/>
      <c r="AV498" s="277">
        <f>SUM(AT498:AU498)</f>
        <v>0</v>
      </c>
      <c r="AW498" s="567">
        <f t="shared" si="2794"/>
        <v>17</v>
      </c>
      <c r="AX498" s="567">
        <f t="shared" si="2795"/>
        <v>13</v>
      </c>
      <c r="AY498" s="567">
        <f t="shared" si="2796"/>
        <v>30</v>
      </c>
      <c r="AZ498" s="159"/>
      <c r="BA498" s="159"/>
      <c r="BB498" s="275">
        <f>SUM(AZ498:BA498)</f>
        <v>0</v>
      </c>
      <c r="BC498" s="275"/>
      <c r="BD498" s="275"/>
      <c r="BE498" s="275">
        <f>SUM(BC498:BD498)</f>
        <v>0</v>
      </c>
      <c r="BF498" s="521"/>
      <c r="BG498" s="605">
        <f>SUM(F498,S498,AF498,AS498)</f>
        <v>42</v>
      </c>
      <c r="BH498" s="533">
        <f>SUM(G498,T498,AG498)</f>
        <v>7</v>
      </c>
      <c r="BI498" s="533">
        <f t="shared" si="2797"/>
        <v>7</v>
      </c>
      <c r="BJ498" s="533">
        <f t="shared" si="2798"/>
        <v>14</v>
      </c>
      <c r="BK498" s="533">
        <f t="shared" si="2799"/>
        <v>2</v>
      </c>
      <c r="BL498" s="533">
        <f t="shared" si="2800"/>
        <v>2</v>
      </c>
      <c r="BM498" s="533">
        <f t="shared" si="2801"/>
        <v>4</v>
      </c>
      <c r="BN498" s="533">
        <f>SUM(M498,Z498,AM498)</f>
        <v>2</v>
      </c>
      <c r="BO498" s="533">
        <f t="shared" si="2802"/>
        <v>0</v>
      </c>
      <c r="BP498" s="533">
        <f t="shared" si="2803"/>
        <v>2</v>
      </c>
      <c r="BQ498" s="533">
        <f t="shared" si="2804"/>
        <v>6</v>
      </c>
      <c r="BR498" s="533">
        <f t="shared" si="2805"/>
        <v>4</v>
      </c>
      <c r="BS498" s="533">
        <f t="shared" si="2806"/>
        <v>10</v>
      </c>
      <c r="BT498" s="533">
        <f>AT498</f>
        <v>0</v>
      </c>
      <c r="BU498" s="533">
        <f t="shared" si="2807"/>
        <v>0</v>
      </c>
      <c r="BV498" s="533">
        <f t="shared" si="2808"/>
        <v>0</v>
      </c>
      <c r="BW498" s="536">
        <f>SUM(BH498,BK498,BN498,BQ498,BT498)</f>
        <v>17</v>
      </c>
      <c r="BX498" s="536">
        <f t="shared" ref="BX498:BX500" si="2813">SUM(BI498,BL498,BO498,BR498,BU498)</f>
        <v>13</v>
      </c>
      <c r="BY498" s="536">
        <f t="shared" ref="BY498:BY500" si="2814">SUM(BJ498,BM498,BP498,BS498,BV498)</f>
        <v>30</v>
      </c>
      <c r="BZ498" t="s">
        <v>74</v>
      </c>
      <c r="CA498" s="544">
        <f>AZ498</f>
        <v>0</v>
      </c>
      <c r="CB498" s="544">
        <f t="shared" si="2809"/>
        <v>0</v>
      </c>
      <c r="CC498" s="544">
        <f t="shared" si="2810"/>
        <v>0</v>
      </c>
      <c r="CD498" s="544">
        <f>BC498</f>
        <v>0</v>
      </c>
      <c r="CE498" s="544">
        <f t="shared" si="2811"/>
        <v>0</v>
      </c>
      <c r="CF498" s="544">
        <f t="shared" si="2812"/>
        <v>0</v>
      </c>
    </row>
    <row r="499" spans="1:84">
      <c r="A499" s="149"/>
      <c r="B499" s="149"/>
      <c r="C499" s="151"/>
      <c r="D499" s="151"/>
      <c r="E499" s="447"/>
      <c r="F499" s="646"/>
      <c r="G499" s="159"/>
      <c r="H499" s="159"/>
      <c r="I499" s="275"/>
      <c r="J499" s="159"/>
      <c r="K499" s="159"/>
      <c r="L499" s="275"/>
      <c r="M499" s="159"/>
      <c r="N499" s="159"/>
      <c r="O499" s="275"/>
      <c r="P499" s="159"/>
      <c r="Q499" s="159"/>
      <c r="R499" s="275"/>
      <c r="S499" s="500"/>
      <c r="T499" s="275"/>
      <c r="U499" s="275"/>
      <c r="V499" s="275"/>
      <c r="W499" s="275"/>
      <c r="X499" s="275"/>
      <c r="Y499" s="275"/>
      <c r="Z499" s="275"/>
      <c r="AA499" s="275"/>
      <c r="AB499" s="275"/>
      <c r="AC499" s="275"/>
      <c r="AD499" s="275"/>
      <c r="AE499" s="275"/>
      <c r="AF499" s="500"/>
      <c r="AG499" s="275"/>
      <c r="AH499" s="275"/>
      <c r="AI499" s="275"/>
      <c r="AJ499" s="275"/>
      <c r="AK499" s="275"/>
      <c r="AL499" s="275"/>
      <c r="AM499" s="275"/>
      <c r="AN499" s="275"/>
      <c r="AO499" s="275"/>
      <c r="AP499" s="275"/>
      <c r="AQ499" s="275"/>
      <c r="AR499" s="275"/>
      <c r="AS499" s="500"/>
      <c r="AT499" s="275"/>
      <c r="AU499" s="275"/>
      <c r="AV499" s="277"/>
      <c r="AW499" s="567"/>
      <c r="AX499" s="567"/>
      <c r="AY499" s="567"/>
      <c r="AZ499" s="159"/>
      <c r="BA499" s="159"/>
      <c r="BB499" s="275"/>
      <c r="BC499" s="275"/>
      <c r="BD499" s="275"/>
      <c r="BE499" s="275"/>
      <c r="BF499" s="521"/>
      <c r="BW499" s="536"/>
      <c r="BX499" s="536"/>
      <c r="BY499" s="536"/>
    </row>
    <row r="500" spans="1:84">
      <c r="A500" s="149"/>
      <c r="B500" s="149" t="s">
        <v>74</v>
      </c>
      <c r="C500" s="151"/>
      <c r="D500" s="151"/>
      <c r="E500" s="375" t="s">
        <v>85</v>
      </c>
      <c r="F500" s="588">
        <f>SUM(F497:F499)</f>
        <v>60</v>
      </c>
      <c r="G500" s="588">
        <f t="shared" ref="G500:BE500" si="2815">SUM(G497:G499)</f>
        <v>15</v>
      </c>
      <c r="H500" s="588">
        <f t="shared" si="2815"/>
        <v>10</v>
      </c>
      <c r="I500" s="588">
        <f t="shared" si="2815"/>
        <v>25</v>
      </c>
      <c r="J500" s="588">
        <f t="shared" si="2815"/>
        <v>3</v>
      </c>
      <c r="K500" s="588">
        <f t="shared" si="2815"/>
        <v>2</v>
      </c>
      <c r="L500" s="588">
        <f t="shared" si="2815"/>
        <v>5</v>
      </c>
      <c r="M500" s="588">
        <f t="shared" si="2815"/>
        <v>5</v>
      </c>
      <c r="N500" s="588">
        <f t="shared" si="2815"/>
        <v>3</v>
      </c>
      <c r="O500" s="588">
        <f t="shared" si="2815"/>
        <v>8</v>
      </c>
      <c r="P500" s="588">
        <f t="shared" si="2815"/>
        <v>12</v>
      </c>
      <c r="Q500" s="588">
        <f t="shared" si="2815"/>
        <v>9</v>
      </c>
      <c r="R500" s="588">
        <f t="shared" si="2815"/>
        <v>21</v>
      </c>
      <c r="S500" s="588">
        <f t="shared" si="2815"/>
        <v>0</v>
      </c>
      <c r="T500" s="588">
        <f t="shared" si="2815"/>
        <v>0</v>
      </c>
      <c r="U500" s="588">
        <f t="shared" si="2815"/>
        <v>0</v>
      </c>
      <c r="V500" s="588">
        <f t="shared" si="2815"/>
        <v>0</v>
      </c>
      <c r="W500" s="588">
        <f t="shared" si="2815"/>
        <v>0</v>
      </c>
      <c r="X500" s="588">
        <f t="shared" si="2815"/>
        <v>0</v>
      </c>
      <c r="Y500" s="588">
        <f t="shared" si="2815"/>
        <v>0</v>
      </c>
      <c r="Z500" s="588">
        <f t="shared" si="2815"/>
        <v>0</v>
      </c>
      <c r="AA500" s="588">
        <f t="shared" si="2815"/>
        <v>0</v>
      </c>
      <c r="AB500" s="588">
        <f t="shared" si="2815"/>
        <v>0</v>
      </c>
      <c r="AC500" s="588">
        <f t="shared" si="2815"/>
        <v>0</v>
      </c>
      <c r="AD500" s="588">
        <f t="shared" si="2815"/>
        <v>0</v>
      </c>
      <c r="AE500" s="588">
        <f t="shared" si="2815"/>
        <v>0</v>
      </c>
      <c r="AF500" s="588">
        <f t="shared" si="2815"/>
        <v>10</v>
      </c>
      <c r="AG500" s="588">
        <f t="shared" si="2815"/>
        <v>0</v>
      </c>
      <c r="AH500" s="588">
        <f t="shared" si="2815"/>
        <v>0</v>
      </c>
      <c r="AI500" s="588">
        <f t="shared" si="2815"/>
        <v>0</v>
      </c>
      <c r="AJ500" s="588">
        <f t="shared" si="2815"/>
        <v>0</v>
      </c>
      <c r="AK500" s="588">
        <f t="shared" si="2815"/>
        <v>0</v>
      </c>
      <c r="AL500" s="588">
        <f t="shared" si="2815"/>
        <v>0</v>
      </c>
      <c r="AM500" s="588">
        <f t="shared" si="2815"/>
        <v>0</v>
      </c>
      <c r="AN500" s="588">
        <f t="shared" si="2815"/>
        <v>0</v>
      </c>
      <c r="AO500" s="588">
        <f t="shared" si="2815"/>
        <v>0</v>
      </c>
      <c r="AP500" s="588">
        <f t="shared" si="2815"/>
        <v>0</v>
      </c>
      <c r="AQ500" s="588">
        <f t="shared" si="2815"/>
        <v>0</v>
      </c>
      <c r="AR500" s="588">
        <f t="shared" si="2815"/>
        <v>0</v>
      </c>
      <c r="AS500" s="588">
        <f t="shared" si="2815"/>
        <v>14</v>
      </c>
      <c r="AT500" s="588">
        <f t="shared" si="2815"/>
        <v>0</v>
      </c>
      <c r="AU500" s="588">
        <f t="shared" si="2815"/>
        <v>0</v>
      </c>
      <c r="AV500" s="588">
        <f t="shared" si="2815"/>
        <v>0</v>
      </c>
      <c r="AW500" s="588">
        <f t="shared" si="2815"/>
        <v>35</v>
      </c>
      <c r="AX500" s="588">
        <f t="shared" si="2815"/>
        <v>24</v>
      </c>
      <c r="AY500" s="588">
        <f t="shared" si="2815"/>
        <v>59</v>
      </c>
      <c r="AZ500" s="588">
        <f t="shared" si="2815"/>
        <v>0</v>
      </c>
      <c r="BA500" s="588">
        <f t="shared" si="2815"/>
        <v>0</v>
      </c>
      <c r="BB500" s="588">
        <f t="shared" si="2815"/>
        <v>0</v>
      </c>
      <c r="BC500" s="588">
        <f t="shared" si="2815"/>
        <v>0</v>
      </c>
      <c r="BD500" s="588">
        <f t="shared" si="2815"/>
        <v>0</v>
      </c>
      <c r="BE500" s="588">
        <f t="shared" si="2815"/>
        <v>0</v>
      </c>
      <c r="BF500" s="522"/>
      <c r="BG500" s="605">
        <f>SUM(F500,S500,AF500,AS500)</f>
        <v>84</v>
      </c>
      <c r="BH500" s="533">
        <f>SUM(G500,T500,AG500)</f>
        <v>15</v>
      </c>
      <c r="BI500" s="533">
        <f t="shared" si="2797"/>
        <v>10</v>
      </c>
      <c r="BJ500" s="533">
        <f t="shared" si="2798"/>
        <v>25</v>
      </c>
      <c r="BK500" s="533">
        <f t="shared" si="2799"/>
        <v>3</v>
      </c>
      <c r="BL500" s="533">
        <f t="shared" si="2800"/>
        <v>2</v>
      </c>
      <c r="BM500" s="533">
        <f t="shared" si="2801"/>
        <v>5</v>
      </c>
      <c r="BN500" s="533">
        <f>SUM(M500,Z500,AM500)</f>
        <v>5</v>
      </c>
      <c r="BO500" s="533">
        <f t="shared" si="2802"/>
        <v>3</v>
      </c>
      <c r="BP500" s="533">
        <f t="shared" si="2803"/>
        <v>8</v>
      </c>
      <c r="BQ500" s="533">
        <f t="shared" si="2804"/>
        <v>12</v>
      </c>
      <c r="BR500" s="533">
        <f t="shared" si="2805"/>
        <v>9</v>
      </c>
      <c r="BS500" s="533">
        <f t="shared" si="2806"/>
        <v>21</v>
      </c>
      <c r="BT500" s="533">
        <f>AT500</f>
        <v>0</v>
      </c>
      <c r="BU500" s="533">
        <f t="shared" si="2807"/>
        <v>0</v>
      </c>
      <c r="BV500" s="533">
        <f t="shared" si="2808"/>
        <v>0</v>
      </c>
      <c r="BW500" s="536">
        <f>SUM(BH500,BK500,BN500,BQ500,BT500)</f>
        <v>35</v>
      </c>
      <c r="BX500" s="536">
        <f t="shared" si="2813"/>
        <v>24</v>
      </c>
      <c r="BY500" s="536">
        <f t="shared" si="2814"/>
        <v>59</v>
      </c>
      <c r="BZ500" t="s">
        <v>74</v>
      </c>
      <c r="CA500" s="544">
        <f>AZ500</f>
        <v>0</v>
      </c>
      <c r="CB500" s="544">
        <f t="shared" si="2809"/>
        <v>0</v>
      </c>
      <c r="CC500" s="544">
        <f t="shared" si="2810"/>
        <v>0</v>
      </c>
      <c r="CD500" s="544">
        <f>BC500</f>
        <v>0</v>
      </c>
      <c r="CE500" s="544">
        <f t="shared" si="2811"/>
        <v>0</v>
      </c>
      <c r="CF500" s="544">
        <f t="shared" si="2812"/>
        <v>0</v>
      </c>
    </row>
    <row r="501" spans="1:84" ht="9.75" customHeight="1">
      <c r="A501" s="149"/>
      <c r="B501" s="149"/>
      <c r="C501" s="151"/>
      <c r="D501" s="151"/>
      <c r="E501" s="288" t="s">
        <v>74</v>
      </c>
      <c r="F501" s="591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503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503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503"/>
      <c r="AT501" s="159"/>
      <c r="AU501" s="159"/>
      <c r="AV501" s="159"/>
      <c r="AW501" s="570"/>
      <c r="AX501" s="570"/>
      <c r="AY501" s="570"/>
      <c r="AZ501" s="159"/>
      <c r="BA501" s="159"/>
      <c r="BB501" s="159"/>
      <c r="BC501" s="159"/>
      <c r="BD501" s="159"/>
      <c r="BE501" s="159"/>
      <c r="BF501" s="474"/>
    </row>
    <row r="502" spans="1:84">
      <c r="A502" s="149"/>
      <c r="B502" s="151" t="s">
        <v>81</v>
      </c>
      <c r="C502" s="151"/>
      <c r="D502" s="151"/>
      <c r="E502" s="375"/>
      <c r="F502" s="592"/>
      <c r="G502" s="159"/>
      <c r="H502" s="159"/>
      <c r="I502" s="275"/>
      <c r="J502" s="159"/>
      <c r="K502" s="159"/>
      <c r="L502" s="275"/>
      <c r="M502" s="159"/>
      <c r="N502" s="159"/>
      <c r="O502" s="275"/>
      <c r="P502" s="159"/>
      <c r="Q502" s="159"/>
      <c r="R502" s="275"/>
      <c r="S502" s="500"/>
      <c r="T502" s="275"/>
      <c r="U502" s="275"/>
      <c r="V502" s="275"/>
      <c r="W502" s="275"/>
      <c r="X502" s="275"/>
      <c r="Y502" s="275"/>
      <c r="Z502" s="275"/>
      <c r="AA502" s="275"/>
      <c r="AB502" s="275"/>
      <c r="AC502" s="275"/>
      <c r="AD502" s="275"/>
      <c r="AE502" s="275"/>
      <c r="AF502" s="500"/>
      <c r="AG502" s="275"/>
      <c r="AH502" s="275"/>
      <c r="AI502" s="275"/>
      <c r="AJ502" s="275"/>
      <c r="AK502" s="275"/>
      <c r="AL502" s="275"/>
      <c r="AM502" s="275"/>
      <c r="AN502" s="275"/>
      <c r="AO502" s="275"/>
      <c r="AP502" s="275"/>
      <c r="AQ502" s="275"/>
      <c r="AR502" s="275"/>
      <c r="AS502" s="500"/>
      <c r="AT502" s="275"/>
      <c r="AU502" s="275"/>
      <c r="AV502" s="275"/>
      <c r="AW502" s="567"/>
      <c r="AX502" s="567"/>
      <c r="AY502" s="567"/>
      <c r="AZ502" s="159"/>
      <c r="BA502" s="159"/>
      <c r="BB502" s="159"/>
      <c r="BC502" s="275"/>
      <c r="BD502" s="275"/>
      <c r="BE502" s="275"/>
      <c r="BF502" s="521"/>
    </row>
    <row r="503" spans="1:84">
      <c r="A503" s="149" t="s">
        <v>75</v>
      </c>
      <c r="B503" s="149" t="s">
        <v>324</v>
      </c>
      <c r="C503" s="151"/>
      <c r="D503" s="151"/>
      <c r="E503" s="375" t="s">
        <v>128</v>
      </c>
      <c r="F503" s="592"/>
      <c r="G503" s="159"/>
      <c r="H503" s="159"/>
      <c r="I503" s="275"/>
      <c r="J503" s="159"/>
      <c r="K503" s="159"/>
      <c r="L503" s="275"/>
      <c r="M503" s="159"/>
      <c r="N503" s="159"/>
      <c r="O503" s="275"/>
      <c r="P503" s="159"/>
      <c r="Q503" s="159"/>
      <c r="R503" s="275"/>
      <c r="S503" s="500"/>
      <c r="T503" s="275"/>
      <c r="U503" s="275"/>
      <c r="V503" s="275"/>
      <c r="W503" s="275"/>
      <c r="X503" s="275"/>
      <c r="Y503" s="275"/>
      <c r="Z503" s="275"/>
      <c r="AA503" s="275"/>
      <c r="AB503" s="275"/>
      <c r="AC503" s="275"/>
      <c r="AD503" s="275"/>
      <c r="AE503" s="275"/>
      <c r="AF503" s="500"/>
      <c r="AG503" s="275"/>
      <c r="AH503" s="275"/>
      <c r="AI503" s="275"/>
      <c r="AJ503" s="275"/>
      <c r="AK503" s="275"/>
      <c r="AL503" s="275"/>
      <c r="AM503" s="275"/>
      <c r="AN503" s="275"/>
      <c r="AO503" s="275"/>
      <c r="AP503" s="275"/>
      <c r="AQ503" s="275"/>
      <c r="AR503" s="275"/>
      <c r="AS503" s="500"/>
      <c r="AT503" s="275"/>
      <c r="AU503" s="275"/>
      <c r="AV503" s="275"/>
      <c r="AW503" s="567"/>
      <c r="AX503" s="567"/>
      <c r="AY503" s="567"/>
      <c r="AZ503" s="159"/>
      <c r="BA503" s="159"/>
      <c r="BB503" s="159"/>
      <c r="BC503" s="275"/>
      <c r="BD503" s="275"/>
      <c r="BE503" s="275"/>
      <c r="BF503" s="521"/>
    </row>
    <row r="504" spans="1:84">
      <c r="A504" s="149"/>
      <c r="B504" s="149"/>
      <c r="C504" s="151"/>
      <c r="D504" s="151"/>
      <c r="E504" s="288" t="s">
        <v>77</v>
      </c>
      <c r="F504" s="592">
        <v>3</v>
      </c>
      <c r="G504" s="159"/>
      <c r="H504" s="159"/>
      <c r="I504" s="275">
        <f>SUM(G504:H504)</f>
        <v>0</v>
      </c>
      <c r="J504" s="159"/>
      <c r="K504" s="159"/>
      <c r="L504" s="275">
        <f>SUM(J504:K504)</f>
        <v>0</v>
      </c>
      <c r="M504" s="159"/>
      <c r="N504" s="159"/>
      <c r="O504" s="275">
        <f>SUM(M504:N504)</f>
        <v>0</v>
      </c>
      <c r="P504" s="159"/>
      <c r="Q504" s="159"/>
      <c r="R504" s="275">
        <f>SUM(P504:Q504)</f>
        <v>0</v>
      </c>
      <c r="S504" s="500"/>
      <c r="T504" s="275"/>
      <c r="U504" s="275"/>
      <c r="V504" s="275">
        <f>SUM(T504:U504)</f>
        <v>0</v>
      </c>
      <c r="W504" s="275"/>
      <c r="X504" s="275"/>
      <c r="Y504" s="275">
        <f>SUM(W504:X504)</f>
        <v>0</v>
      </c>
      <c r="Z504" s="275"/>
      <c r="AA504" s="275"/>
      <c r="AB504" s="275">
        <f>SUM(Z504:AA504)</f>
        <v>0</v>
      </c>
      <c r="AC504" s="275"/>
      <c r="AD504" s="275"/>
      <c r="AE504" s="275">
        <f>SUM(AC504:AD504)</f>
        <v>0</v>
      </c>
      <c r="AF504" s="500"/>
      <c r="AG504" s="275"/>
      <c r="AH504" s="275"/>
      <c r="AI504" s="275">
        <f>SUM(AG504:AH504)</f>
        <v>0</v>
      </c>
      <c r="AJ504" s="275"/>
      <c r="AK504" s="275"/>
      <c r="AL504" s="275">
        <f>SUM(AJ504:AK504)</f>
        <v>0</v>
      </c>
      <c r="AM504" s="275"/>
      <c r="AN504" s="275"/>
      <c r="AO504" s="275">
        <f>SUM(AM504:AN504)</f>
        <v>0</v>
      </c>
      <c r="AP504" s="275"/>
      <c r="AQ504" s="275"/>
      <c r="AR504" s="275">
        <f>SUM(AP504:AQ504)</f>
        <v>0</v>
      </c>
      <c r="AS504" s="500"/>
      <c r="AT504" s="275"/>
      <c r="AU504" s="275"/>
      <c r="AV504" s="277">
        <f>SUM(AT504:AU504)</f>
        <v>0</v>
      </c>
      <c r="AW504" s="567">
        <f t="shared" ref="AW504:AW506" si="2816">SUM(G504,J504,M504,P504,T504,W504,Z504,AC504,AG504,AJ504,AM504,AP504,AT504)</f>
        <v>0</v>
      </c>
      <c r="AX504" s="567">
        <f t="shared" ref="AX504:AX506" si="2817">SUM(H504,K504,N504,Q504,U504,X504,AA504,AD504,AH504,AK504,AN504,AQ504,AU504)</f>
        <v>0</v>
      </c>
      <c r="AY504" s="567">
        <f t="shared" ref="AY504:AY506" si="2818">SUM(I504,L504,O504,R504,V504,Y504,AB504,AE504,AI504,AL504,AO504,AR504,AV504)</f>
        <v>0</v>
      </c>
      <c r="AZ504" s="159"/>
      <c r="BA504" s="159"/>
      <c r="BB504" s="275">
        <f>SUM(AZ504:BA504)</f>
        <v>0</v>
      </c>
      <c r="BC504" s="275"/>
      <c r="BD504" s="275"/>
      <c r="BE504" s="275">
        <f>SUM(BC504:BD504)</f>
        <v>0</v>
      </c>
      <c r="BF504" s="521"/>
      <c r="BG504" s="605">
        <f>SUM(F504,S504,AF504,AS504)</f>
        <v>3</v>
      </c>
      <c r="BH504" s="533">
        <f>SUM(G504,T504,AG504)</f>
        <v>0</v>
      </c>
      <c r="BI504" s="533">
        <f t="shared" ref="BI504:BI507" si="2819">SUM(H504,U504,AH504)</f>
        <v>0</v>
      </c>
      <c r="BJ504" s="533">
        <f t="shared" ref="BJ504:BJ507" si="2820">SUM(I504,V504,AI504)</f>
        <v>0</v>
      </c>
      <c r="BK504" s="533">
        <f t="shared" ref="BK504:BK507" si="2821">SUM(J504,W504,AJ504)</f>
        <v>0</v>
      </c>
      <c r="BL504" s="533">
        <f t="shared" ref="BL504:BL507" si="2822">SUM(K504,X504,AK504)</f>
        <v>0</v>
      </c>
      <c r="BM504" s="533">
        <f t="shared" ref="BM504:BM507" si="2823">SUM(L504,Y504,AL504)</f>
        <v>0</v>
      </c>
      <c r="BN504" s="533">
        <f>SUM(M504,Z504,AM504)</f>
        <v>0</v>
      </c>
      <c r="BO504" s="533">
        <f t="shared" ref="BO504:BO507" si="2824">SUM(N504,AA504,AN504)</f>
        <v>0</v>
      </c>
      <c r="BP504" s="533">
        <f t="shared" ref="BP504:BP507" si="2825">SUM(O504,AB504,AO504)</f>
        <v>0</v>
      </c>
      <c r="BQ504" s="533">
        <f t="shared" ref="BQ504:BQ507" si="2826">SUM(P504,AC504,AP504)</f>
        <v>0</v>
      </c>
      <c r="BR504" s="533">
        <f t="shared" ref="BR504:BR507" si="2827">SUM(Q504,AD504,AQ504)</f>
        <v>0</v>
      </c>
      <c r="BS504" s="533">
        <f t="shared" ref="BS504:BS507" si="2828">SUM(R504,AE504,AR504)</f>
        <v>0</v>
      </c>
      <c r="BT504" s="533">
        <f>AT504</f>
        <v>0</v>
      </c>
      <c r="BU504" s="533">
        <f t="shared" ref="BU504:BU507" si="2829">AU504</f>
        <v>0</v>
      </c>
      <c r="BV504" s="533">
        <f t="shared" ref="BV504:BV507" si="2830">AV504</f>
        <v>0</v>
      </c>
      <c r="BW504" s="536">
        <f>SUM(BH504,BK504,BN504,BQ504,BT504)</f>
        <v>0</v>
      </c>
      <c r="BX504" s="536">
        <f t="shared" ref="BX504:BX507" si="2831">SUM(BI504,BL504,BO504,BR504,BU504)</f>
        <v>0</v>
      </c>
      <c r="BY504" s="536">
        <f t="shared" ref="BY504:BY507" si="2832">SUM(BJ504,BM504,BP504,BS504,BV504)</f>
        <v>0</v>
      </c>
      <c r="BZ504" t="s">
        <v>74</v>
      </c>
      <c r="CA504" s="544">
        <f>AZ504</f>
        <v>0</v>
      </c>
      <c r="CB504" s="544">
        <f t="shared" ref="CB504:CB507" si="2833">BA504</f>
        <v>0</v>
      </c>
      <c r="CC504" s="544">
        <f t="shared" ref="CC504:CC507" si="2834">BB504</f>
        <v>0</v>
      </c>
      <c r="CD504" s="544">
        <f>BC504</f>
        <v>0</v>
      </c>
      <c r="CE504" s="544">
        <f t="shared" ref="CE504:CE507" si="2835">BD504</f>
        <v>0</v>
      </c>
      <c r="CF504" s="544">
        <f t="shared" ref="CF504:CF507" si="2836">BE504</f>
        <v>0</v>
      </c>
    </row>
    <row r="505" spans="1:84">
      <c r="A505" s="149"/>
      <c r="B505" s="149"/>
      <c r="C505" s="151"/>
      <c r="D505" s="151"/>
      <c r="E505" s="288" t="s">
        <v>78</v>
      </c>
      <c r="F505" s="592">
        <v>3</v>
      </c>
      <c r="G505" s="159"/>
      <c r="H505" s="159"/>
      <c r="I505" s="275">
        <f>SUM(G505:H505)</f>
        <v>0</v>
      </c>
      <c r="J505" s="159"/>
      <c r="K505" s="159"/>
      <c r="L505" s="275">
        <f>SUM(J505:K505)</f>
        <v>0</v>
      </c>
      <c r="M505" s="159"/>
      <c r="N505" s="159"/>
      <c r="O505" s="275">
        <f>SUM(M505:N505)</f>
        <v>0</v>
      </c>
      <c r="P505" s="159"/>
      <c r="Q505" s="159"/>
      <c r="R505" s="275">
        <f>SUM(P505:Q505)</f>
        <v>0</v>
      </c>
      <c r="S505" s="500"/>
      <c r="T505" s="275"/>
      <c r="U505" s="275"/>
      <c r="V505" s="275">
        <f>SUM(T505:U505)</f>
        <v>0</v>
      </c>
      <c r="W505" s="275"/>
      <c r="X505" s="275"/>
      <c r="Y505" s="275">
        <f>SUM(W505:X505)</f>
        <v>0</v>
      </c>
      <c r="Z505" s="275"/>
      <c r="AA505" s="275"/>
      <c r="AB505" s="275">
        <f>SUM(Z505:AA505)</f>
        <v>0</v>
      </c>
      <c r="AC505" s="275"/>
      <c r="AD505" s="275"/>
      <c r="AE505" s="275">
        <f>SUM(AC505:AD505)</f>
        <v>0</v>
      </c>
      <c r="AF505" s="500"/>
      <c r="AG505" s="275"/>
      <c r="AH505" s="275"/>
      <c r="AI505" s="275">
        <f>SUM(AG505:AH505)</f>
        <v>0</v>
      </c>
      <c r="AJ505" s="275"/>
      <c r="AK505" s="275"/>
      <c r="AL505" s="275">
        <f>SUM(AJ505:AK505)</f>
        <v>0</v>
      </c>
      <c r="AM505" s="275"/>
      <c r="AN505" s="275"/>
      <c r="AO505" s="275">
        <f>SUM(AM505:AN505)</f>
        <v>0</v>
      </c>
      <c r="AP505" s="275"/>
      <c r="AQ505" s="275"/>
      <c r="AR505" s="275">
        <f>SUM(AP505:AQ505)</f>
        <v>0</v>
      </c>
      <c r="AS505" s="500"/>
      <c r="AT505" s="275"/>
      <c r="AU505" s="275"/>
      <c r="AV505" s="277">
        <f>SUM(AT505:AU505)</f>
        <v>0</v>
      </c>
      <c r="AW505" s="567">
        <f t="shared" si="2816"/>
        <v>0</v>
      </c>
      <c r="AX505" s="567">
        <f t="shared" si="2817"/>
        <v>0</v>
      </c>
      <c r="AY505" s="567">
        <f t="shared" si="2818"/>
        <v>0</v>
      </c>
      <c r="AZ505" s="159"/>
      <c r="BA505" s="159"/>
      <c r="BB505" s="275">
        <f>SUM(AZ505:BA505)</f>
        <v>0</v>
      </c>
      <c r="BC505" s="275"/>
      <c r="BD505" s="275"/>
      <c r="BE505" s="275">
        <f>SUM(BC505:BD505)</f>
        <v>0</v>
      </c>
      <c r="BF505" s="521"/>
      <c r="BG505" s="605">
        <f>SUM(F505,S505,AF505,AS505)</f>
        <v>3</v>
      </c>
      <c r="BH505" s="533">
        <f>SUM(G505,T505,AG505)</f>
        <v>0</v>
      </c>
      <c r="BI505" s="533">
        <f t="shared" si="2819"/>
        <v>0</v>
      </c>
      <c r="BJ505" s="533">
        <f t="shared" si="2820"/>
        <v>0</v>
      </c>
      <c r="BK505" s="533">
        <f t="shared" si="2821"/>
        <v>0</v>
      </c>
      <c r="BL505" s="533">
        <f t="shared" si="2822"/>
        <v>0</v>
      </c>
      <c r="BM505" s="533">
        <f t="shared" si="2823"/>
        <v>0</v>
      </c>
      <c r="BN505" s="533">
        <f>SUM(M505,Z505,AM505)</f>
        <v>0</v>
      </c>
      <c r="BO505" s="533">
        <f t="shared" si="2824"/>
        <v>0</v>
      </c>
      <c r="BP505" s="533">
        <f t="shared" si="2825"/>
        <v>0</v>
      </c>
      <c r="BQ505" s="533">
        <f t="shared" si="2826"/>
        <v>0</v>
      </c>
      <c r="BR505" s="533">
        <f t="shared" si="2827"/>
        <v>0</v>
      </c>
      <c r="BS505" s="533">
        <f t="shared" si="2828"/>
        <v>0</v>
      </c>
      <c r="BT505" s="533">
        <f>AT505</f>
        <v>0</v>
      </c>
      <c r="BU505" s="533">
        <f t="shared" si="2829"/>
        <v>0</v>
      </c>
      <c r="BV505" s="533">
        <f t="shared" si="2830"/>
        <v>0</v>
      </c>
      <c r="BW505" s="536">
        <f>SUM(BH505,BK505,BN505,BQ505,BT505)</f>
        <v>0</v>
      </c>
      <c r="BX505" s="536">
        <f t="shared" si="2831"/>
        <v>0</v>
      </c>
      <c r="BY505" s="536">
        <f t="shared" si="2832"/>
        <v>0</v>
      </c>
      <c r="BZ505" t="s">
        <v>74</v>
      </c>
      <c r="CA505" s="544">
        <f>AZ505</f>
        <v>0</v>
      </c>
      <c r="CB505" s="544">
        <f t="shared" si="2833"/>
        <v>0</v>
      </c>
      <c r="CC505" s="544">
        <f t="shared" si="2834"/>
        <v>0</v>
      </c>
      <c r="CD505" s="544">
        <f>BC505</f>
        <v>0</v>
      </c>
      <c r="CE505" s="544">
        <f t="shared" si="2835"/>
        <v>0</v>
      </c>
      <c r="CF505" s="544">
        <f t="shared" si="2836"/>
        <v>0</v>
      </c>
    </row>
    <row r="506" spans="1:84">
      <c r="A506" s="149"/>
      <c r="B506" s="149"/>
      <c r="C506" s="151"/>
      <c r="D506" s="151"/>
      <c r="E506" s="288" t="s">
        <v>79</v>
      </c>
      <c r="F506" s="592"/>
      <c r="G506" s="159"/>
      <c r="H506" s="159"/>
      <c r="I506" s="275">
        <f>SUM(G506:H506)</f>
        <v>0</v>
      </c>
      <c r="J506" s="159"/>
      <c r="K506" s="159"/>
      <c r="L506" s="275">
        <f>SUM(J506:K506)</f>
        <v>0</v>
      </c>
      <c r="M506" s="159"/>
      <c r="N506" s="159"/>
      <c r="O506" s="275">
        <f>SUM(M506:N506)</f>
        <v>0</v>
      </c>
      <c r="P506" s="159"/>
      <c r="Q506" s="159"/>
      <c r="R506" s="275">
        <f>SUM(P506:Q506)</f>
        <v>0</v>
      </c>
      <c r="S506" s="500"/>
      <c r="T506" s="275"/>
      <c r="U506" s="275"/>
      <c r="V506" s="275">
        <f>SUM(T506:U506)</f>
        <v>0</v>
      </c>
      <c r="W506" s="275"/>
      <c r="X506" s="275"/>
      <c r="Y506" s="275">
        <f>SUM(W506:X506)</f>
        <v>0</v>
      </c>
      <c r="Z506" s="275"/>
      <c r="AA506" s="275"/>
      <c r="AB506" s="275">
        <f>SUM(Z506:AA506)</f>
        <v>0</v>
      </c>
      <c r="AC506" s="275"/>
      <c r="AD506" s="275"/>
      <c r="AE506" s="275">
        <f>SUM(AC506:AD506)</f>
        <v>0</v>
      </c>
      <c r="AF506" s="500"/>
      <c r="AG506" s="275"/>
      <c r="AH506" s="275"/>
      <c r="AI506" s="275">
        <f>SUM(AG506:AH506)</f>
        <v>0</v>
      </c>
      <c r="AJ506" s="275"/>
      <c r="AK506" s="275"/>
      <c r="AL506" s="275">
        <f>SUM(AJ506:AK506)</f>
        <v>0</v>
      </c>
      <c r="AM506" s="275"/>
      <c r="AN506" s="275"/>
      <c r="AO506" s="275">
        <f>SUM(AM506:AN506)</f>
        <v>0</v>
      </c>
      <c r="AP506" s="275"/>
      <c r="AQ506" s="275"/>
      <c r="AR506" s="275">
        <f>SUM(AP506:AQ506)</f>
        <v>0</v>
      </c>
      <c r="AS506" s="500"/>
      <c r="AT506" s="275"/>
      <c r="AU506" s="275"/>
      <c r="AV506" s="277">
        <f>SUM(AT506:AU506)</f>
        <v>0</v>
      </c>
      <c r="AW506" s="567">
        <f t="shared" si="2816"/>
        <v>0</v>
      </c>
      <c r="AX506" s="567">
        <f t="shared" si="2817"/>
        <v>0</v>
      </c>
      <c r="AY506" s="567">
        <f t="shared" si="2818"/>
        <v>0</v>
      </c>
      <c r="AZ506" s="159"/>
      <c r="BA506" s="159"/>
      <c r="BB506" s="275">
        <f>SUM(AZ506:BA506)</f>
        <v>0</v>
      </c>
      <c r="BC506" s="275"/>
      <c r="BD506" s="275"/>
      <c r="BE506" s="275">
        <f>SUM(BC506:BD506)</f>
        <v>0</v>
      </c>
      <c r="BF506" s="521"/>
      <c r="BG506" s="605">
        <f>SUM(F506,S506,AF506,AS506)</f>
        <v>0</v>
      </c>
      <c r="BH506" s="533">
        <f>SUM(G506,T506,AG506)</f>
        <v>0</v>
      </c>
      <c r="BI506" s="533">
        <f t="shared" si="2819"/>
        <v>0</v>
      </c>
      <c r="BJ506" s="533">
        <f t="shared" si="2820"/>
        <v>0</v>
      </c>
      <c r="BK506" s="533">
        <f t="shared" si="2821"/>
        <v>0</v>
      </c>
      <c r="BL506" s="533">
        <f t="shared" si="2822"/>
        <v>0</v>
      </c>
      <c r="BM506" s="533">
        <f t="shared" si="2823"/>
        <v>0</v>
      </c>
      <c r="BN506" s="533">
        <f>SUM(M506,Z506,AM506)</f>
        <v>0</v>
      </c>
      <c r="BO506" s="533">
        <f t="shared" si="2824"/>
        <v>0</v>
      </c>
      <c r="BP506" s="533">
        <f t="shared" si="2825"/>
        <v>0</v>
      </c>
      <c r="BQ506" s="533">
        <f t="shared" si="2826"/>
        <v>0</v>
      </c>
      <c r="BR506" s="533">
        <f t="shared" si="2827"/>
        <v>0</v>
      </c>
      <c r="BS506" s="533">
        <f t="shared" si="2828"/>
        <v>0</v>
      </c>
      <c r="BT506" s="533">
        <f>AT506</f>
        <v>0</v>
      </c>
      <c r="BU506" s="533">
        <f t="shared" si="2829"/>
        <v>0</v>
      </c>
      <c r="BV506" s="533">
        <f t="shared" si="2830"/>
        <v>0</v>
      </c>
      <c r="BW506" s="536">
        <f>SUM(BH506,BK506,BN506,BQ506,BT506)</f>
        <v>0</v>
      </c>
      <c r="BX506" s="536">
        <f t="shared" si="2831"/>
        <v>0</v>
      </c>
      <c r="BY506" s="536">
        <f t="shared" si="2832"/>
        <v>0</v>
      </c>
      <c r="BZ506" t="s">
        <v>74</v>
      </c>
      <c r="CA506" s="544">
        <f>AZ506</f>
        <v>0</v>
      </c>
      <c r="CB506" s="544">
        <f t="shared" si="2833"/>
        <v>0</v>
      </c>
      <c r="CC506" s="544">
        <f t="shared" si="2834"/>
        <v>0</v>
      </c>
      <c r="CD506" s="544">
        <f>BC506</f>
        <v>0</v>
      </c>
      <c r="CE506" s="544">
        <f t="shared" si="2835"/>
        <v>0</v>
      </c>
      <c r="CF506" s="544">
        <f t="shared" si="2836"/>
        <v>0</v>
      </c>
    </row>
    <row r="507" spans="1:84">
      <c r="A507" s="149"/>
      <c r="B507" s="149" t="s">
        <v>74</v>
      </c>
      <c r="C507" s="151"/>
      <c r="D507" s="151"/>
      <c r="E507" s="375" t="s">
        <v>85</v>
      </c>
      <c r="F507" s="589">
        <f t="shared" ref="F507" si="2837">SUM(F504:F506)</f>
        <v>6</v>
      </c>
      <c r="G507" s="276">
        <f t="shared" ref="G507:BE507" si="2838">SUM(G505:G506)</f>
        <v>0</v>
      </c>
      <c r="H507" s="276">
        <f t="shared" si="2838"/>
        <v>0</v>
      </c>
      <c r="I507" s="276">
        <f t="shared" si="2838"/>
        <v>0</v>
      </c>
      <c r="J507" s="276">
        <f t="shared" si="2838"/>
        <v>0</v>
      </c>
      <c r="K507" s="276">
        <f t="shared" si="2838"/>
        <v>0</v>
      </c>
      <c r="L507" s="276">
        <f t="shared" si="2838"/>
        <v>0</v>
      </c>
      <c r="M507" s="276">
        <f t="shared" si="2838"/>
        <v>0</v>
      </c>
      <c r="N507" s="276">
        <f t="shared" si="2838"/>
        <v>0</v>
      </c>
      <c r="O507" s="276">
        <f t="shared" si="2838"/>
        <v>0</v>
      </c>
      <c r="P507" s="276">
        <f t="shared" si="2838"/>
        <v>0</v>
      </c>
      <c r="Q507" s="276">
        <f t="shared" si="2838"/>
        <v>0</v>
      </c>
      <c r="R507" s="276">
        <f t="shared" si="2838"/>
        <v>0</v>
      </c>
      <c r="S507" s="501">
        <f t="shared" si="2838"/>
        <v>0</v>
      </c>
      <c r="T507" s="276">
        <f t="shared" si="2838"/>
        <v>0</v>
      </c>
      <c r="U507" s="276">
        <f t="shared" si="2838"/>
        <v>0</v>
      </c>
      <c r="V507" s="276">
        <f t="shared" si="2838"/>
        <v>0</v>
      </c>
      <c r="W507" s="276">
        <f t="shared" si="2838"/>
        <v>0</v>
      </c>
      <c r="X507" s="276">
        <f t="shared" si="2838"/>
        <v>0</v>
      </c>
      <c r="Y507" s="276">
        <f t="shared" si="2838"/>
        <v>0</v>
      </c>
      <c r="Z507" s="276">
        <f t="shared" si="2838"/>
        <v>0</v>
      </c>
      <c r="AA507" s="276">
        <f t="shared" si="2838"/>
        <v>0</v>
      </c>
      <c r="AB507" s="276">
        <f t="shared" si="2838"/>
        <v>0</v>
      </c>
      <c r="AC507" s="276">
        <f t="shared" si="2838"/>
        <v>0</v>
      </c>
      <c r="AD507" s="276">
        <f t="shared" si="2838"/>
        <v>0</v>
      </c>
      <c r="AE507" s="276">
        <f t="shared" si="2838"/>
        <v>0</v>
      </c>
      <c r="AF507" s="501">
        <f t="shared" si="2838"/>
        <v>0</v>
      </c>
      <c r="AG507" s="276">
        <f t="shared" si="2838"/>
        <v>0</v>
      </c>
      <c r="AH507" s="276">
        <f t="shared" si="2838"/>
        <v>0</v>
      </c>
      <c r="AI507" s="276">
        <f t="shared" si="2838"/>
        <v>0</v>
      </c>
      <c r="AJ507" s="276">
        <f t="shared" si="2838"/>
        <v>0</v>
      </c>
      <c r="AK507" s="276">
        <f t="shared" si="2838"/>
        <v>0</v>
      </c>
      <c r="AL507" s="276">
        <f t="shared" si="2838"/>
        <v>0</v>
      </c>
      <c r="AM507" s="276">
        <f t="shared" si="2838"/>
        <v>0</v>
      </c>
      <c r="AN507" s="276">
        <f t="shared" si="2838"/>
        <v>0</v>
      </c>
      <c r="AO507" s="276">
        <f t="shared" si="2838"/>
        <v>0</v>
      </c>
      <c r="AP507" s="276">
        <f t="shared" si="2838"/>
        <v>0</v>
      </c>
      <c r="AQ507" s="276">
        <f t="shared" si="2838"/>
        <v>0</v>
      </c>
      <c r="AR507" s="276">
        <f t="shared" si="2838"/>
        <v>0</v>
      </c>
      <c r="AS507" s="501">
        <f t="shared" si="2838"/>
        <v>0</v>
      </c>
      <c r="AT507" s="276">
        <f t="shared" si="2838"/>
        <v>0</v>
      </c>
      <c r="AU507" s="276">
        <f t="shared" si="2838"/>
        <v>0</v>
      </c>
      <c r="AV507" s="276">
        <f t="shared" si="2838"/>
        <v>0</v>
      </c>
      <c r="AW507" s="568">
        <f t="shared" si="2838"/>
        <v>0</v>
      </c>
      <c r="AX507" s="568">
        <f t="shared" si="2838"/>
        <v>0</v>
      </c>
      <c r="AY507" s="568">
        <f t="shared" si="2838"/>
        <v>0</v>
      </c>
      <c r="AZ507" s="276">
        <f t="shared" si="2838"/>
        <v>0</v>
      </c>
      <c r="BA507" s="276">
        <f t="shared" si="2838"/>
        <v>0</v>
      </c>
      <c r="BB507" s="276">
        <f t="shared" si="2838"/>
        <v>0</v>
      </c>
      <c r="BC507" s="276">
        <f t="shared" si="2838"/>
        <v>0</v>
      </c>
      <c r="BD507" s="276">
        <f t="shared" si="2838"/>
        <v>0</v>
      </c>
      <c r="BE507" s="276">
        <f t="shared" si="2838"/>
        <v>0</v>
      </c>
      <c r="BF507" s="522"/>
      <c r="BG507" s="605">
        <f>SUM(F507,S507,AF507,AS507)</f>
        <v>6</v>
      </c>
      <c r="BH507" s="533">
        <f>SUM(G507,T507,AG507)</f>
        <v>0</v>
      </c>
      <c r="BI507" s="533">
        <f t="shared" si="2819"/>
        <v>0</v>
      </c>
      <c r="BJ507" s="533">
        <f t="shared" si="2820"/>
        <v>0</v>
      </c>
      <c r="BK507" s="533">
        <f t="shared" si="2821"/>
        <v>0</v>
      </c>
      <c r="BL507" s="533">
        <f t="shared" si="2822"/>
        <v>0</v>
      </c>
      <c r="BM507" s="533">
        <f t="shared" si="2823"/>
        <v>0</v>
      </c>
      <c r="BN507" s="533">
        <f>SUM(M507,Z507,AM507)</f>
        <v>0</v>
      </c>
      <c r="BO507" s="533">
        <f t="shared" si="2824"/>
        <v>0</v>
      </c>
      <c r="BP507" s="533">
        <f t="shared" si="2825"/>
        <v>0</v>
      </c>
      <c r="BQ507" s="533">
        <f t="shared" si="2826"/>
        <v>0</v>
      </c>
      <c r="BR507" s="533">
        <f t="shared" si="2827"/>
        <v>0</v>
      </c>
      <c r="BS507" s="533">
        <f t="shared" si="2828"/>
        <v>0</v>
      </c>
      <c r="BT507" s="533">
        <f>AT507</f>
        <v>0</v>
      </c>
      <c r="BU507" s="533">
        <f t="shared" si="2829"/>
        <v>0</v>
      </c>
      <c r="BV507" s="533">
        <f t="shared" si="2830"/>
        <v>0</v>
      </c>
      <c r="BW507" s="536">
        <f>SUM(BH507,BK507,BN507,BQ507,BT507)</f>
        <v>0</v>
      </c>
      <c r="BX507" s="536">
        <f t="shared" si="2831"/>
        <v>0</v>
      </c>
      <c r="BY507" s="536">
        <f t="shared" si="2832"/>
        <v>0</v>
      </c>
      <c r="BZ507" t="s">
        <v>74</v>
      </c>
      <c r="CA507" s="544">
        <f>AZ507</f>
        <v>0</v>
      </c>
      <c r="CB507" s="544">
        <f t="shared" si="2833"/>
        <v>0</v>
      </c>
      <c r="CC507" s="544">
        <f t="shared" si="2834"/>
        <v>0</v>
      </c>
      <c r="CD507" s="544">
        <f>BC507</f>
        <v>0</v>
      </c>
      <c r="CE507" s="544">
        <f t="shared" si="2835"/>
        <v>0</v>
      </c>
      <c r="CF507" s="544">
        <f t="shared" si="2836"/>
        <v>0</v>
      </c>
    </row>
    <row r="508" spans="1:84">
      <c r="A508" s="149"/>
      <c r="B508" s="149"/>
      <c r="C508" s="151"/>
      <c r="D508" s="151"/>
      <c r="E508" s="375"/>
      <c r="F508" s="592"/>
      <c r="G508" s="159"/>
      <c r="H508" s="159"/>
      <c r="I508" s="275"/>
      <c r="J508" s="159"/>
      <c r="K508" s="159"/>
      <c r="L508" s="275"/>
      <c r="M508" s="159"/>
      <c r="N508" s="159"/>
      <c r="O508" s="275"/>
      <c r="P508" s="159"/>
      <c r="Q508" s="159"/>
      <c r="R508" s="275"/>
      <c r="S508" s="500"/>
      <c r="T508" s="275"/>
      <c r="U508" s="275"/>
      <c r="V508" s="275"/>
      <c r="W508" s="275"/>
      <c r="X508" s="275"/>
      <c r="Y508" s="275"/>
      <c r="Z508" s="275"/>
      <c r="AA508" s="275"/>
      <c r="AB508" s="275"/>
      <c r="AC508" s="275"/>
      <c r="AD508" s="275"/>
      <c r="AE508" s="275"/>
      <c r="AF508" s="500"/>
      <c r="AG508" s="275"/>
      <c r="AH508" s="275"/>
      <c r="AI508" s="275"/>
      <c r="AJ508" s="275"/>
      <c r="AK508" s="275"/>
      <c r="AL508" s="275"/>
      <c r="AM508" s="275"/>
      <c r="AN508" s="275"/>
      <c r="AO508" s="275"/>
      <c r="AP508" s="275"/>
      <c r="AQ508" s="275"/>
      <c r="AR508" s="275"/>
      <c r="AS508" s="500"/>
      <c r="AT508" s="275"/>
      <c r="AU508" s="275"/>
      <c r="AV508" s="275"/>
      <c r="AW508" s="567"/>
      <c r="AX508" s="567"/>
      <c r="AY508" s="567"/>
      <c r="AZ508" s="159"/>
      <c r="BA508" s="159"/>
      <c r="BB508" s="159"/>
      <c r="BC508" s="275"/>
      <c r="BD508" s="275"/>
      <c r="BE508" s="275"/>
      <c r="BF508" s="521"/>
    </row>
    <row r="509" spans="1:84">
      <c r="A509" s="149"/>
      <c r="B509" s="149" t="s">
        <v>326</v>
      </c>
      <c r="C509" s="151"/>
      <c r="D509" s="151"/>
      <c r="E509" s="375" t="s">
        <v>116</v>
      </c>
      <c r="F509" s="592"/>
      <c r="G509" s="159"/>
      <c r="H509" s="159"/>
      <c r="I509" s="275"/>
      <c r="J509" s="159"/>
      <c r="K509" s="159"/>
      <c r="L509" s="275"/>
      <c r="M509" s="159"/>
      <c r="N509" s="159"/>
      <c r="O509" s="275"/>
      <c r="P509" s="159"/>
      <c r="Q509" s="159"/>
      <c r="R509" s="275"/>
      <c r="S509" s="500"/>
      <c r="T509" s="275"/>
      <c r="U509" s="275"/>
      <c r="V509" s="275"/>
      <c r="W509" s="275"/>
      <c r="X509" s="275"/>
      <c r="Y509" s="275"/>
      <c r="Z509" s="275"/>
      <c r="AA509" s="275"/>
      <c r="AB509" s="275"/>
      <c r="AC509" s="275"/>
      <c r="AD509" s="275"/>
      <c r="AE509" s="275"/>
      <c r="AF509" s="500"/>
      <c r="AG509" s="275"/>
      <c r="AH509" s="275"/>
      <c r="AI509" s="275"/>
      <c r="AJ509" s="275"/>
      <c r="AK509" s="275"/>
      <c r="AL509" s="275"/>
      <c r="AM509" s="275"/>
      <c r="AN509" s="275"/>
      <c r="AO509" s="275"/>
      <c r="AP509" s="275"/>
      <c r="AQ509" s="275"/>
      <c r="AR509" s="275"/>
      <c r="AS509" s="500"/>
      <c r="AT509" s="275"/>
      <c r="AU509" s="275"/>
      <c r="AV509" s="275"/>
      <c r="AW509" s="567"/>
      <c r="AX509" s="567"/>
      <c r="AY509" s="567"/>
      <c r="AZ509" s="159"/>
      <c r="BA509" s="159"/>
      <c r="BB509" s="159"/>
      <c r="BC509" s="275"/>
      <c r="BD509" s="275"/>
      <c r="BE509" s="275"/>
      <c r="BF509" s="521"/>
    </row>
    <row r="510" spans="1:84">
      <c r="A510" s="149"/>
      <c r="B510" s="149"/>
      <c r="C510" s="151"/>
      <c r="D510" s="151"/>
      <c r="E510" s="288" t="s">
        <v>77</v>
      </c>
      <c r="F510" s="592">
        <v>3</v>
      </c>
      <c r="G510" s="159"/>
      <c r="H510" s="159"/>
      <c r="I510" s="275">
        <f>SUM(G510:H510)</f>
        <v>0</v>
      </c>
      <c r="J510" s="159"/>
      <c r="K510" s="159"/>
      <c r="L510" s="275">
        <f>SUM(J510:K510)</f>
        <v>0</v>
      </c>
      <c r="M510" s="159"/>
      <c r="N510" s="159"/>
      <c r="O510" s="275">
        <f>SUM(M510:N510)</f>
        <v>0</v>
      </c>
      <c r="P510" s="159"/>
      <c r="Q510" s="159"/>
      <c r="R510" s="275">
        <f>SUM(P510:Q510)</f>
        <v>0</v>
      </c>
      <c r="S510" s="500"/>
      <c r="T510" s="275"/>
      <c r="U510" s="275"/>
      <c r="V510" s="275">
        <f>SUM(T510:U510)</f>
        <v>0</v>
      </c>
      <c r="W510" s="275"/>
      <c r="X510" s="275"/>
      <c r="Y510" s="275">
        <f>SUM(W510:X510)</f>
        <v>0</v>
      </c>
      <c r="Z510" s="275"/>
      <c r="AA510" s="275"/>
      <c r="AB510" s="275">
        <f>SUM(Z510:AA510)</f>
        <v>0</v>
      </c>
      <c r="AC510" s="275"/>
      <c r="AD510" s="275"/>
      <c r="AE510" s="275">
        <f>SUM(AC510:AD510)</f>
        <v>0</v>
      </c>
      <c r="AF510" s="500"/>
      <c r="AG510" s="275"/>
      <c r="AH510" s="275"/>
      <c r="AI510" s="275">
        <f>SUM(AG510:AH510)</f>
        <v>0</v>
      </c>
      <c r="AJ510" s="275"/>
      <c r="AK510" s="275"/>
      <c r="AL510" s="275">
        <f>SUM(AJ510:AK510)</f>
        <v>0</v>
      </c>
      <c r="AM510" s="275"/>
      <c r="AN510" s="275"/>
      <c r="AO510" s="275">
        <f>SUM(AM510:AN510)</f>
        <v>0</v>
      </c>
      <c r="AP510" s="275"/>
      <c r="AQ510" s="275"/>
      <c r="AR510" s="275">
        <f>SUM(AP510:AQ510)</f>
        <v>0</v>
      </c>
      <c r="AS510" s="500"/>
      <c r="AT510" s="275"/>
      <c r="AU510" s="275"/>
      <c r="AV510" s="277">
        <f>SUM(AT510:AU510)</f>
        <v>0</v>
      </c>
      <c r="AW510" s="567">
        <f t="shared" ref="AW510:AW511" si="2839">SUM(G510,J510,M510,P510,T510,W510,Z510,AC510,AG510,AJ510,AM510,AP510,AT510)</f>
        <v>0</v>
      </c>
      <c r="AX510" s="567">
        <f t="shared" ref="AX510:AX511" si="2840">SUM(H510,K510,N510,Q510,U510,X510,AA510,AD510,AH510,AK510,AN510,AQ510,AU510)</f>
        <v>0</v>
      </c>
      <c r="AY510" s="567">
        <f t="shared" ref="AY510:AY511" si="2841">SUM(I510,L510,O510,R510,V510,Y510,AB510,AE510,AI510,AL510,AO510,AR510,AV510)</f>
        <v>0</v>
      </c>
      <c r="AZ510" s="159"/>
      <c r="BA510" s="159"/>
      <c r="BB510" s="275">
        <f>SUM(AZ510:BA510)</f>
        <v>0</v>
      </c>
      <c r="BC510" s="275"/>
      <c r="BD510" s="275"/>
      <c r="BE510" s="275">
        <f>SUM(BC510:BD510)</f>
        <v>0</v>
      </c>
      <c r="BF510" s="521"/>
      <c r="BG510" s="605">
        <f>SUM(F510,S510,AF510,AS510)</f>
        <v>3</v>
      </c>
      <c r="BH510" s="533">
        <f>SUM(G510,T510,AG510)</f>
        <v>0</v>
      </c>
      <c r="BI510" s="533">
        <f t="shared" ref="BI510:BI512" si="2842">SUM(H510,U510,AH510)</f>
        <v>0</v>
      </c>
      <c r="BJ510" s="533">
        <f t="shared" ref="BJ510:BJ512" si="2843">SUM(I510,V510,AI510)</f>
        <v>0</v>
      </c>
      <c r="BK510" s="533">
        <f t="shared" ref="BK510:BK512" si="2844">SUM(J510,W510,AJ510)</f>
        <v>0</v>
      </c>
      <c r="BL510" s="533">
        <f t="shared" ref="BL510:BL512" si="2845">SUM(K510,X510,AK510)</f>
        <v>0</v>
      </c>
      <c r="BM510" s="533">
        <f t="shared" ref="BM510:BM512" si="2846">SUM(L510,Y510,AL510)</f>
        <v>0</v>
      </c>
      <c r="BN510" s="533">
        <f>SUM(M510,Z510,AM510)</f>
        <v>0</v>
      </c>
      <c r="BO510" s="533">
        <f t="shared" ref="BO510:BO512" si="2847">SUM(N510,AA510,AN510)</f>
        <v>0</v>
      </c>
      <c r="BP510" s="533">
        <f t="shared" ref="BP510:BP512" si="2848">SUM(O510,AB510,AO510)</f>
        <v>0</v>
      </c>
      <c r="BQ510" s="533">
        <f t="shared" ref="BQ510:BQ512" si="2849">SUM(P510,AC510,AP510)</f>
        <v>0</v>
      </c>
      <c r="BR510" s="533">
        <f t="shared" ref="BR510:BR512" si="2850">SUM(Q510,AD510,AQ510)</f>
        <v>0</v>
      </c>
      <c r="BS510" s="533">
        <f t="shared" ref="BS510:BS512" si="2851">SUM(R510,AE510,AR510)</f>
        <v>0</v>
      </c>
      <c r="BT510" s="533">
        <f>AT510</f>
        <v>0</v>
      </c>
      <c r="BU510" s="533">
        <f t="shared" ref="BU510:BU512" si="2852">AU510</f>
        <v>0</v>
      </c>
      <c r="BV510" s="533">
        <f t="shared" ref="BV510:BV512" si="2853">AV510</f>
        <v>0</v>
      </c>
      <c r="BW510" s="536">
        <f>SUM(BH510,BK510,BN510,BQ510,BT510)</f>
        <v>0</v>
      </c>
      <c r="BX510" s="536">
        <f t="shared" ref="BX510:BX512" si="2854">SUM(BI510,BL510,BO510,BR510,BU510)</f>
        <v>0</v>
      </c>
      <c r="BY510" s="536">
        <f t="shared" ref="BY510:BY512" si="2855">SUM(BJ510,BM510,BP510,BS510,BV510)</f>
        <v>0</v>
      </c>
      <c r="BZ510" t="s">
        <v>74</v>
      </c>
      <c r="CA510" s="544">
        <f>AZ510</f>
        <v>0</v>
      </c>
      <c r="CB510" s="544">
        <f t="shared" ref="CB510:CB512" si="2856">BA510</f>
        <v>0</v>
      </c>
      <c r="CC510" s="544">
        <f t="shared" ref="CC510:CC512" si="2857">BB510</f>
        <v>0</v>
      </c>
      <c r="CD510" s="544">
        <f>BC510</f>
        <v>0</v>
      </c>
      <c r="CE510" s="544">
        <f t="shared" ref="CE510:CE512" si="2858">BD510</f>
        <v>0</v>
      </c>
      <c r="CF510" s="544">
        <f t="shared" ref="CF510:CF512" si="2859">BE510</f>
        <v>0</v>
      </c>
    </row>
    <row r="511" spans="1:84">
      <c r="A511" s="149"/>
      <c r="B511" s="149"/>
      <c r="C511" s="151"/>
      <c r="D511" s="151"/>
      <c r="E511" s="288" t="s">
        <v>78</v>
      </c>
      <c r="F511" s="592">
        <v>3</v>
      </c>
      <c r="G511" s="159"/>
      <c r="H511" s="159"/>
      <c r="I511" s="275">
        <f>SUM(G511:H511)</f>
        <v>0</v>
      </c>
      <c r="J511" s="159"/>
      <c r="K511" s="159"/>
      <c r="L511" s="275">
        <f>SUM(J511:K511)</f>
        <v>0</v>
      </c>
      <c r="M511" s="159"/>
      <c r="N511" s="159"/>
      <c r="O511" s="275">
        <f>SUM(M511:N511)</f>
        <v>0</v>
      </c>
      <c r="P511" s="159"/>
      <c r="Q511" s="159"/>
      <c r="R511" s="275">
        <f>SUM(P511:Q511)</f>
        <v>0</v>
      </c>
      <c r="S511" s="500"/>
      <c r="T511" s="275"/>
      <c r="U511" s="275"/>
      <c r="V511" s="275">
        <f>SUM(T511:U511)</f>
        <v>0</v>
      </c>
      <c r="W511" s="275"/>
      <c r="X511" s="275"/>
      <c r="Y511" s="275">
        <f>SUM(W511:X511)</f>
        <v>0</v>
      </c>
      <c r="Z511" s="275"/>
      <c r="AA511" s="275"/>
      <c r="AB511" s="275">
        <f>SUM(Z511:AA511)</f>
        <v>0</v>
      </c>
      <c r="AC511" s="275"/>
      <c r="AD511" s="275"/>
      <c r="AE511" s="275">
        <f>SUM(AC511:AD511)</f>
        <v>0</v>
      </c>
      <c r="AF511" s="500"/>
      <c r="AG511" s="275"/>
      <c r="AH511" s="275"/>
      <c r="AI511" s="275">
        <f>SUM(AG511:AH511)</f>
        <v>0</v>
      </c>
      <c r="AJ511" s="275"/>
      <c r="AK511" s="275"/>
      <c r="AL511" s="275">
        <f>SUM(AJ511:AK511)</f>
        <v>0</v>
      </c>
      <c r="AM511" s="275"/>
      <c r="AN511" s="275"/>
      <c r="AO511" s="275">
        <f>SUM(AM511:AN511)</f>
        <v>0</v>
      </c>
      <c r="AP511" s="275"/>
      <c r="AQ511" s="275"/>
      <c r="AR511" s="275">
        <f>SUM(AP511:AQ511)</f>
        <v>0</v>
      </c>
      <c r="AS511" s="500"/>
      <c r="AT511" s="275"/>
      <c r="AU511" s="275"/>
      <c r="AV511" s="277">
        <f>SUM(AT511:AU511)</f>
        <v>0</v>
      </c>
      <c r="AW511" s="567">
        <f t="shared" si="2839"/>
        <v>0</v>
      </c>
      <c r="AX511" s="567">
        <f t="shared" si="2840"/>
        <v>0</v>
      </c>
      <c r="AY511" s="567">
        <f t="shared" si="2841"/>
        <v>0</v>
      </c>
      <c r="AZ511" s="159"/>
      <c r="BA511" s="159"/>
      <c r="BB511" s="275">
        <f>SUM(AZ511:BA511)</f>
        <v>0</v>
      </c>
      <c r="BC511" s="275"/>
      <c r="BD511" s="275"/>
      <c r="BE511" s="275">
        <f>SUM(BC511:BD511)</f>
        <v>0</v>
      </c>
      <c r="BF511" s="521"/>
      <c r="BG511" s="605">
        <f>SUM(F511,S511,AF511,AS511)</f>
        <v>3</v>
      </c>
      <c r="BH511" s="533">
        <f>SUM(G511,T511,AG511)</f>
        <v>0</v>
      </c>
      <c r="BI511" s="533">
        <f t="shared" si="2842"/>
        <v>0</v>
      </c>
      <c r="BJ511" s="533">
        <f t="shared" si="2843"/>
        <v>0</v>
      </c>
      <c r="BK511" s="533">
        <f t="shared" si="2844"/>
        <v>0</v>
      </c>
      <c r="BL511" s="533">
        <f t="shared" si="2845"/>
        <v>0</v>
      </c>
      <c r="BM511" s="533">
        <f t="shared" si="2846"/>
        <v>0</v>
      </c>
      <c r="BN511" s="533">
        <f>SUM(M511,Z511,AM511)</f>
        <v>0</v>
      </c>
      <c r="BO511" s="533">
        <f t="shared" si="2847"/>
        <v>0</v>
      </c>
      <c r="BP511" s="533">
        <f t="shared" si="2848"/>
        <v>0</v>
      </c>
      <c r="BQ511" s="533">
        <f t="shared" si="2849"/>
        <v>0</v>
      </c>
      <c r="BR511" s="533">
        <f t="shared" si="2850"/>
        <v>0</v>
      </c>
      <c r="BS511" s="533">
        <f t="shared" si="2851"/>
        <v>0</v>
      </c>
      <c r="BT511" s="533">
        <f>AT511</f>
        <v>0</v>
      </c>
      <c r="BU511" s="533">
        <f t="shared" si="2852"/>
        <v>0</v>
      </c>
      <c r="BV511" s="533">
        <f t="shared" si="2853"/>
        <v>0</v>
      </c>
      <c r="BW511" s="536">
        <f>SUM(BH511,BK511,BN511,BQ511,BT511)</f>
        <v>0</v>
      </c>
      <c r="BX511" s="536">
        <f t="shared" si="2854"/>
        <v>0</v>
      </c>
      <c r="BY511" s="536">
        <f t="shared" si="2855"/>
        <v>0</v>
      </c>
      <c r="BZ511" t="s">
        <v>74</v>
      </c>
      <c r="CA511" s="544">
        <f>AZ511</f>
        <v>0</v>
      </c>
      <c r="CB511" s="544">
        <f t="shared" si="2856"/>
        <v>0</v>
      </c>
      <c r="CC511" s="544">
        <f t="shared" si="2857"/>
        <v>0</v>
      </c>
      <c r="CD511" s="544">
        <f>BC511</f>
        <v>0</v>
      </c>
      <c r="CE511" s="544">
        <f t="shared" si="2858"/>
        <v>0</v>
      </c>
      <c r="CF511" s="544">
        <f t="shared" si="2859"/>
        <v>0</v>
      </c>
    </row>
    <row r="512" spans="1:84">
      <c r="A512" s="149"/>
      <c r="B512" s="149"/>
      <c r="C512" s="151"/>
      <c r="D512" s="151"/>
      <c r="E512" s="288" t="s">
        <v>79</v>
      </c>
      <c r="F512" s="592">
        <v>3</v>
      </c>
      <c r="G512" s="276">
        <f t="shared" ref="G512:BE512" si="2860">SUM(G510:G511)</f>
        <v>0</v>
      </c>
      <c r="H512" s="276">
        <f t="shared" si="2860"/>
        <v>0</v>
      </c>
      <c r="I512" s="276">
        <f t="shared" si="2860"/>
        <v>0</v>
      </c>
      <c r="J512" s="276">
        <f t="shared" si="2860"/>
        <v>0</v>
      </c>
      <c r="K512" s="276">
        <f t="shared" si="2860"/>
        <v>0</v>
      </c>
      <c r="L512" s="276">
        <f t="shared" si="2860"/>
        <v>0</v>
      </c>
      <c r="M512" s="276">
        <f t="shared" si="2860"/>
        <v>0</v>
      </c>
      <c r="N512" s="276">
        <f t="shared" si="2860"/>
        <v>0</v>
      </c>
      <c r="O512" s="276">
        <f t="shared" si="2860"/>
        <v>0</v>
      </c>
      <c r="P512" s="276">
        <f t="shared" si="2860"/>
        <v>0</v>
      </c>
      <c r="Q512" s="276">
        <f t="shared" si="2860"/>
        <v>0</v>
      </c>
      <c r="R512" s="276">
        <f t="shared" si="2860"/>
        <v>0</v>
      </c>
      <c r="S512" s="501">
        <f t="shared" si="2860"/>
        <v>0</v>
      </c>
      <c r="T512" s="276">
        <f t="shared" si="2860"/>
        <v>0</v>
      </c>
      <c r="U512" s="276">
        <f t="shared" si="2860"/>
        <v>0</v>
      </c>
      <c r="V512" s="276">
        <f t="shared" si="2860"/>
        <v>0</v>
      </c>
      <c r="W512" s="276">
        <f t="shared" si="2860"/>
        <v>0</v>
      </c>
      <c r="X512" s="276">
        <f t="shared" si="2860"/>
        <v>0</v>
      </c>
      <c r="Y512" s="276">
        <f t="shared" si="2860"/>
        <v>0</v>
      </c>
      <c r="Z512" s="276">
        <f t="shared" si="2860"/>
        <v>0</v>
      </c>
      <c r="AA512" s="276">
        <f t="shared" si="2860"/>
        <v>0</v>
      </c>
      <c r="AB512" s="276">
        <f t="shared" si="2860"/>
        <v>0</v>
      </c>
      <c r="AC512" s="276">
        <f t="shared" si="2860"/>
        <v>0</v>
      </c>
      <c r="AD512" s="276">
        <f t="shared" si="2860"/>
        <v>0</v>
      </c>
      <c r="AE512" s="276">
        <f t="shared" si="2860"/>
        <v>0</v>
      </c>
      <c r="AF512" s="501">
        <f t="shared" si="2860"/>
        <v>0</v>
      </c>
      <c r="AG512" s="276">
        <f t="shared" si="2860"/>
        <v>0</v>
      </c>
      <c r="AH512" s="276">
        <f t="shared" si="2860"/>
        <v>0</v>
      </c>
      <c r="AI512" s="276">
        <f t="shared" si="2860"/>
        <v>0</v>
      </c>
      <c r="AJ512" s="276">
        <f t="shared" si="2860"/>
        <v>0</v>
      </c>
      <c r="AK512" s="276">
        <f t="shared" si="2860"/>
        <v>0</v>
      </c>
      <c r="AL512" s="276">
        <f t="shared" si="2860"/>
        <v>0</v>
      </c>
      <c r="AM512" s="276">
        <f t="shared" si="2860"/>
        <v>0</v>
      </c>
      <c r="AN512" s="276">
        <f t="shared" si="2860"/>
        <v>0</v>
      </c>
      <c r="AO512" s="276">
        <f t="shared" si="2860"/>
        <v>0</v>
      </c>
      <c r="AP512" s="276">
        <f t="shared" si="2860"/>
        <v>0</v>
      </c>
      <c r="AQ512" s="276">
        <f t="shared" si="2860"/>
        <v>0</v>
      </c>
      <c r="AR512" s="276">
        <f t="shared" si="2860"/>
        <v>0</v>
      </c>
      <c r="AS512" s="501">
        <f t="shared" si="2860"/>
        <v>0</v>
      </c>
      <c r="AT512" s="276">
        <f t="shared" si="2860"/>
        <v>0</v>
      </c>
      <c r="AU512" s="276">
        <f t="shared" si="2860"/>
        <v>0</v>
      </c>
      <c r="AV512" s="277">
        <f>SUM(AT512:AU512)</f>
        <v>0</v>
      </c>
      <c r="AW512" s="568">
        <f t="shared" si="2860"/>
        <v>0</v>
      </c>
      <c r="AX512" s="568">
        <f t="shared" si="2860"/>
        <v>0</v>
      </c>
      <c r="AY512" s="568">
        <f t="shared" si="2860"/>
        <v>0</v>
      </c>
      <c r="AZ512" s="276">
        <f t="shared" si="2860"/>
        <v>0</v>
      </c>
      <c r="BA512" s="276">
        <f t="shared" si="2860"/>
        <v>0</v>
      </c>
      <c r="BB512" s="276">
        <f t="shared" si="2860"/>
        <v>0</v>
      </c>
      <c r="BC512" s="276">
        <f t="shared" si="2860"/>
        <v>0</v>
      </c>
      <c r="BD512" s="276">
        <f t="shared" si="2860"/>
        <v>0</v>
      </c>
      <c r="BE512" s="276">
        <f t="shared" si="2860"/>
        <v>0</v>
      </c>
      <c r="BF512" s="521"/>
      <c r="BG512" s="605">
        <f>SUM(F512,S512,AF512,AS512)</f>
        <v>3</v>
      </c>
      <c r="BH512" s="533">
        <f>SUM(G512,T512,AG512)</f>
        <v>0</v>
      </c>
      <c r="BI512" s="533">
        <f t="shared" si="2842"/>
        <v>0</v>
      </c>
      <c r="BJ512" s="533">
        <f t="shared" si="2843"/>
        <v>0</v>
      </c>
      <c r="BK512" s="533">
        <f t="shared" si="2844"/>
        <v>0</v>
      </c>
      <c r="BL512" s="533">
        <f t="shared" si="2845"/>
        <v>0</v>
      </c>
      <c r="BM512" s="533">
        <f t="shared" si="2846"/>
        <v>0</v>
      </c>
      <c r="BN512" s="533">
        <f>SUM(M512,Z512,AM512)</f>
        <v>0</v>
      </c>
      <c r="BO512" s="533">
        <f t="shared" si="2847"/>
        <v>0</v>
      </c>
      <c r="BP512" s="533">
        <f t="shared" si="2848"/>
        <v>0</v>
      </c>
      <c r="BQ512" s="533">
        <f t="shared" si="2849"/>
        <v>0</v>
      </c>
      <c r="BR512" s="533">
        <f t="shared" si="2850"/>
        <v>0</v>
      </c>
      <c r="BS512" s="533">
        <f t="shared" si="2851"/>
        <v>0</v>
      </c>
      <c r="BT512" s="533">
        <f>AT512</f>
        <v>0</v>
      </c>
      <c r="BU512" s="533">
        <f t="shared" si="2852"/>
        <v>0</v>
      </c>
      <c r="BV512" s="533">
        <f t="shared" si="2853"/>
        <v>0</v>
      </c>
      <c r="BW512" s="536">
        <f>SUM(BH512,BK512,BN512,BQ512,BT512)</f>
        <v>0</v>
      </c>
      <c r="BX512" s="536">
        <f t="shared" si="2854"/>
        <v>0</v>
      </c>
      <c r="BY512" s="536">
        <f t="shared" si="2855"/>
        <v>0</v>
      </c>
      <c r="BZ512" t="s">
        <v>74</v>
      </c>
      <c r="CA512" s="544">
        <f>AZ512</f>
        <v>0</v>
      </c>
      <c r="CB512" s="544">
        <f t="shared" si="2856"/>
        <v>0</v>
      </c>
      <c r="CC512" s="544">
        <f t="shared" si="2857"/>
        <v>0</v>
      </c>
      <c r="CD512" s="544">
        <f>BC512</f>
        <v>0</v>
      </c>
      <c r="CE512" s="544">
        <f t="shared" si="2858"/>
        <v>0</v>
      </c>
      <c r="CF512" s="544">
        <f t="shared" si="2859"/>
        <v>0</v>
      </c>
    </row>
    <row r="513" spans="1:84">
      <c r="A513" s="149"/>
      <c r="B513" s="149"/>
      <c r="C513" s="151"/>
      <c r="D513" s="151"/>
      <c r="E513" s="375"/>
      <c r="F513" s="592"/>
      <c r="G513" s="159"/>
      <c r="H513" s="159"/>
      <c r="I513" s="275"/>
      <c r="J513" s="159"/>
      <c r="K513" s="159"/>
      <c r="L513" s="275"/>
      <c r="M513" s="159"/>
      <c r="N513" s="159"/>
      <c r="O513" s="275"/>
      <c r="P513" s="159"/>
      <c r="Q513" s="159"/>
      <c r="R513" s="275"/>
      <c r="S513" s="500"/>
      <c r="T513" s="275"/>
      <c r="U513" s="275"/>
      <c r="V513" s="275"/>
      <c r="W513" s="275"/>
      <c r="X513" s="275"/>
      <c r="Y513" s="275"/>
      <c r="Z513" s="275"/>
      <c r="AA513" s="275"/>
      <c r="AB513" s="275"/>
      <c r="AC513" s="275"/>
      <c r="AD513" s="275"/>
      <c r="AE513" s="275"/>
      <c r="AF513" s="500"/>
      <c r="AG513" s="275"/>
      <c r="AH513" s="275"/>
      <c r="AI513" s="275"/>
      <c r="AJ513" s="275"/>
      <c r="AK513" s="275"/>
      <c r="AL513" s="275"/>
      <c r="AM513" s="275"/>
      <c r="AN513" s="275"/>
      <c r="AO513" s="275"/>
      <c r="AP513" s="275"/>
      <c r="AQ513" s="275"/>
      <c r="AR513" s="275"/>
      <c r="AS513" s="500"/>
      <c r="AT513" s="275"/>
      <c r="AU513" s="275"/>
      <c r="AV513" s="275"/>
      <c r="AW513" s="567"/>
      <c r="AX513" s="567"/>
      <c r="AY513" s="567"/>
      <c r="AZ513" s="159"/>
      <c r="BA513" s="159"/>
      <c r="BB513" s="159"/>
      <c r="BC513" s="275"/>
      <c r="BD513" s="275"/>
      <c r="BE513" s="275"/>
      <c r="BF513" s="521"/>
    </row>
    <row r="514" spans="1:84">
      <c r="A514" s="149"/>
      <c r="B514" s="149"/>
      <c r="C514" s="151"/>
      <c r="D514" s="151"/>
      <c r="E514" s="375"/>
      <c r="F514" s="592"/>
      <c r="G514" s="159"/>
      <c r="H514" s="159"/>
      <c r="I514" s="275"/>
      <c r="J514" s="159"/>
      <c r="K514" s="159"/>
      <c r="L514" s="275"/>
      <c r="M514" s="159"/>
      <c r="N514" s="159"/>
      <c r="O514" s="275"/>
      <c r="P514" s="159"/>
      <c r="Q514" s="159"/>
      <c r="R514" s="275"/>
      <c r="S514" s="500"/>
      <c r="T514" s="275"/>
      <c r="U514" s="275"/>
      <c r="V514" s="275"/>
      <c r="W514" s="275"/>
      <c r="X514" s="275"/>
      <c r="Y514" s="275"/>
      <c r="Z514" s="275"/>
      <c r="AA514" s="275"/>
      <c r="AB514" s="275"/>
      <c r="AC514" s="275"/>
      <c r="AD514" s="275"/>
      <c r="AE514" s="275"/>
      <c r="AF514" s="500"/>
      <c r="AG514" s="275"/>
      <c r="AH514" s="275"/>
      <c r="AI514" s="275"/>
      <c r="AJ514" s="275"/>
      <c r="AK514" s="275"/>
      <c r="AL514" s="275"/>
      <c r="AM514" s="275"/>
      <c r="AN514" s="275"/>
      <c r="AO514" s="275"/>
      <c r="AP514" s="275"/>
      <c r="AQ514" s="275"/>
      <c r="AR514" s="275"/>
      <c r="AS514" s="500"/>
      <c r="AT514" s="275"/>
      <c r="AU514" s="275"/>
      <c r="AV514" s="275"/>
      <c r="AW514" s="567"/>
      <c r="AX514" s="567"/>
      <c r="AY514" s="567"/>
      <c r="AZ514" s="159"/>
      <c r="BA514" s="159"/>
      <c r="BB514" s="159"/>
      <c r="BC514" s="275"/>
      <c r="BD514" s="275"/>
      <c r="BE514" s="275"/>
      <c r="BF514" s="521"/>
    </row>
    <row r="515" spans="1:84">
      <c r="A515" s="149"/>
      <c r="B515" s="149"/>
      <c r="C515" s="151"/>
      <c r="D515" s="151"/>
      <c r="E515" s="375"/>
      <c r="F515" s="592"/>
      <c r="G515" s="159"/>
      <c r="H515" s="159"/>
      <c r="I515" s="275"/>
      <c r="J515" s="159"/>
      <c r="K515" s="159"/>
      <c r="L515" s="275"/>
      <c r="M515" s="159"/>
      <c r="N515" s="159"/>
      <c r="O515" s="275"/>
      <c r="P515" s="159"/>
      <c r="Q515" s="159"/>
      <c r="R515" s="275"/>
      <c r="S515" s="500"/>
      <c r="T515" s="275"/>
      <c r="U515" s="275"/>
      <c r="V515" s="275"/>
      <c r="W515" s="275"/>
      <c r="X515" s="275"/>
      <c r="Y515" s="275"/>
      <c r="Z515" s="275"/>
      <c r="AA515" s="275"/>
      <c r="AB515" s="275"/>
      <c r="AC515" s="275"/>
      <c r="AD515" s="275"/>
      <c r="AE515" s="275"/>
      <c r="AF515" s="500"/>
      <c r="AG515" s="275"/>
      <c r="AH515" s="275"/>
      <c r="AI515" s="275"/>
      <c r="AJ515" s="275"/>
      <c r="AK515" s="275"/>
      <c r="AL515" s="275"/>
      <c r="AM515" s="275"/>
      <c r="AN515" s="275"/>
      <c r="AO515" s="275"/>
      <c r="AP515" s="275"/>
      <c r="AQ515" s="275"/>
      <c r="AR515" s="275"/>
      <c r="AS515" s="500"/>
      <c r="AT515" s="275"/>
      <c r="AU515" s="275"/>
      <c r="AV515" s="275"/>
      <c r="AW515" s="567"/>
      <c r="AX515" s="567"/>
      <c r="AY515" s="567"/>
      <c r="AZ515" s="159"/>
      <c r="BA515" s="159"/>
      <c r="BB515" s="159"/>
      <c r="BC515" s="275"/>
      <c r="BD515" s="275"/>
      <c r="BE515" s="275"/>
      <c r="BF515" s="521"/>
    </row>
    <row r="516" spans="1:84">
      <c r="A516" s="149"/>
      <c r="B516" s="149" t="s">
        <v>707</v>
      </c>
      <c r="C516" s="151"/>
      <c r="D516" s="151"/>
      <c r="E516" s="375" t="s">
        <v>116</v>
      </c>
      <c r="F516" s="592"/>
      <c r="G516" s="159"/>
      <c r="H516" s="159"/>
      <c r="I516" s="275"/>
      <c r="J516" s="159"/>
      <c r="K516" s="159"/>
      <c r="L516" s="275"/>
      <c r="M516" s="159"/>
      <c r="N516" s="159"/>
      <c r="O516" s="275"/>
      <c r="P516" s="159"/>
      <c r="Q516" s="159"/>
      <c r="R516" s="275"/>
      <c r="S516" s="500"/>
      <c r="T516" s="275"/>
      <c r="U516" s="275"/>
      <c r="V516" s="275"/>
      <c r="W516" s="275"/>
      <c r="X516" s="275"/>
      <c r="Y516" s="275"/>
      <c r="Z516" s="275"/>
      <c r="AA516" s="275"/>
      <c r="AB516" s="275"/>
      <c r="AC516" s="275"/>
      <c r="AD516" s="275"/>
      <c r="AE516" s="275"/>
      <c r="AF516" s="500"/>
      <c r="AG516" s="275"/>
      <c r="AH516" s="275"/>
      <c r="AI516" s="275"/>
      <c r="AJ516" s="275"/>
      <c r="AK516" s="275"/>
      <c r="AL516" s="275"/>
      <c r="AM516" s="275"/>
      <c r="AN516" s="275"/>
      <c r="AO516" s="275"/>
      <c r="AP516" s="275"/>
      <c r="AQ516" s="275"/>
      <c r="AR516" s="275"/>
      <c r="AS516" s="500"/>
      <c r="AT516" s="275"/>
      <c r="AU516" s="275"/>
      <c r="AV516" s="275"/>
      <c r="AW516" s="567"/>
      <c r="AX516" s="567"/>
      <c r="AY516" s="567"/>
      <c r="AZ516" s="159"/>
      <c r="BA516" s="159"/>
      <c r="BB516" s="159"/>
      <c r="BC516" s="275"/>
      <c r="BD516" s="275"/>
      <c r="BE516" s="275"/>
      <c r="BF516" s="521"/>
    </row>
    <row r="517" spans="1:84">
      <c r="A517" s="149"/>
      <c r="B517" s="149" t="s">
        <v>684</v>
      </c>
      <c r="C517" s="151"/>
      <c r="D517" s="151"/>
      <c r="E517" s="288" t="s">
        <v>77</v>
      </c>
      <c r="F517" s="592">
        <v>6</v>
      </c>
      <c r="G517" s="159"/>
      <c r="H517" s="159"/>
      <c r="I517" s="275">
        <f>SUM(G517:H517)</f>
        <v>0</v>
      </c>
      <c r="J517" s="159"/>
      <c r="K517" s="159"/>
      <c r="L517" s="275">
        <f>SUM(J517:K517)</f>
        <v>0</v>
      </c>
      <c r="M517" s="159"/>
      <c r="N517" s="159"/>
      <c r="O517" s="275">
        <f>SUM(M517:N517)</f>
        <v>0</v>
      </c>
      <c r="P517" s="159"/>
      <c r="Q517" s="159"/>
      <c r="R517" s="275">
        <f>SUM(P517:Q517)</f>
        <v>0</v>
      </c>
      <c r="S517" s="500"/>
      <c r="T517" s="275"/>
      <c r="U517" s="275"/>
      <c r="V517" s="275">
        <f>SUM(T517:U517)</f>
        <v>0</v>
      </c>
      <c r="W517" s="275"/>
      <c r="X517" s="275"/>
      <c r="Y517" s="275">
        <f>SUM(W517:X517)</f>
        <v>0</v>
      </c>
      <c r="Z517" s="275"/>
      <c r="AA517" s="275"/>
      <c r="AB517" s="275">
        <f>SUM(Z517:AA517)</f>
        <v>0</v>
      </c>
      <c r="AC517" s="275"/>
      <c r="AD517" s="275"/>
      <c r="AE517" s="275">
        <f>SUM(AC517:AD517)</f>
        <v>0</v>
      </c>
      <c r="AF517" s="500"/>
      <c r="AG517" s="275"/>
      <c r="AH517" s="275"/>
      <c r="AI517" s="275">
        <f>SUM(AG517:AH517)</f>
        <v>0</v>
      </c>
      <c r="AJ517" s="275"/>
      <c r="AK517" s="275"/>
      <c r="AL517" s="275">
        <f>SUM(AJ517:AK517)</f>
        <v>0</v>
      </c>
      <c r="AM517" s="275"/>
      <c r="AN517" s="275"/>
      <c r="AO517" s="275">
        <f>SUM(AM517:AN517)</f>
        <v>0</v>
      </c>
      <c r="AP517" s="275"/>
      <c r="AQ517" s="275"/>
      <c r="AR517" s="275">
        <f>SUM(AP517:AQ517)</f>
        <v>0</v>
      </c>
      <c r="AS517" s="500"/>
      <c r="AT517" s="275"/>
      <c r="AU517" s="275"/>
      <c r="AV517" s="277">
        <f>SUM(AT517:AU517)</f>
        <v>0</v>
      </c>
      <c r="AW517" s="567">
        <f t="shared" ref="AW517:AW519" si="2861">SUM(G517,J517,M517,P517,T517,W517,Z517,AC517,AG517,AJ517,AM517,AP517,AT517)</f>
        <v>0</v>
      </c>
      <c r="AX517" s="567">
        <f t="shared" ref="AX517:AX519" si="2862">SUM(H517,K517,N517,Q517,U517,X517,AA517,AD517,AH517,AK517,AN517,AQ517,AU517)</f>
        <v>0</v>
      </c>
      <c r="AY517" s="567">
        <f t="shared" ref="AY517:AY519" si="2863">SUM(I517,L517,O517,R517,V517,Y517,AB517,AE517,AI517,AL517,AO517,AR517,AV517)</f>
        <v>0</v>
      </c>
      <c r="AZ517" s="159"/>
      <c r="BA517" s="159"/>
      <c r="BB517" s="275">
        <f>SUM(AZ517:BA517)</f>
        <v>0</v>
      </c>
      <c r="BC517" s="275"/>
      <c r="BD517" s="275"/>
      <c r="BE517" s="275">
        <f>SUM(BC517:BD517)</f>
        <v>0</v>
      </c>
      <c r="BF517" s="521"/>
      <c r="BG517" s="605">
        <f>SUM(F517,S517,AF517,AS517)</f>
        <v>6</v>
      </c>
      <c r="BH517" s="533">
        <f>SUM(G517,T517,AG517)</f>
        <v>0</v>
      </c>
      <c r="BI517" s="533">
        <f t="shared" ref="BI517:BI519" si="2864">SUM(H517,U517,AH517)</f>
        <v>0</v>
      </c>
      <c r="BJ517" s="533">
        <f t="shared" ref="BJ517:BJ519" si="2865">SUM(I517,V517,AI517)</f>
        <v>0</v>
      </c>
      <c r="BK517" s="533">
        <f t="shared" ref="BK517:BK519" si="2866">SUM(J517,W517,AJ517)</f>
        <v>0</v>
      </c>
      <c r="BL517" s="533">
        <f t="shared" ref="BL517:BL519" si="2867">SUM(K517,X517,AK517)</f>
        <v>0</v>
      </c>
      <c r="BM517" s="533">
        <f t="shared" ref="BM517:BM519" si="2868">SUM(L517,Y517,AL517)</f>
        <v>0</v>
      </c>
      <c r="BN517" s="533">
        <f>SUM(M517,Z517,AM517)</f>
        <v>0</v>
      </c>
      <c r="BO517" s="533">
        <f t="shared" ref="BO517:BO519" si="2869">SUM(N517,AA517,AN517)</f>
        <v>0</v>
      </c>
      <c r="BP517" s="533">
        <f t="shared" ref="BP517:BP519" si="2870">SUM(O517,AB517,AO517)</f>
        <v>0</v>
      </c>
      <c r="BQ517" s="533">
        <f t="shared" ref="BQ517:BQ519" si="2871">SUM(P517,AC517,AP517)</f>
        <v>0</v>
      </c>
      <c r="BR517" s="533">
        <f t="shared" ref="BR517:BR519" si="2872">SUM(Q517,AD517,AQ517)</f>
        <v>0</v>
      </c>
      <c r="BS517" s="533">
        <f t="shared" ref="BS517:BS519" si="2873">SUM(R517,AE517,AR517)</f>
        <v>0</v>
      </c>
      <c r="BT517" s="533">
        <f>AT517</f>
        <v>0</v>
      </c>
      <c r="BU517" s="533">
        <f t="shared" ref="BU517:BU519" si="2874">AU517</f>
        <v>0</v>
      </c>
      <c r="BV517" s="533">
        <f t="shared" ref="BV517:BV519" si="2875">AV517</f>
        <v>0</v>
      </c>
      <c r="BW517" s="536">
        <f>SUM(BH517,BK517,BN517,BQ517,BT517)</f>
        <v>0</v>
      </c>
      <c r="BX517" s="536">
        <f t="shared" ref="BX517:BX519" si="2876">SUM(BI517,BL517,BO517,BR517,BU517)</f>
        <v>0</v>
      </c>
      <c r="BY517" s="536">
        <f t="shared" ref="BY517:BY519" si="2877">SUM(BJ517,BM517,BP517,BS517,BV517)</f>
        <v>0</v>
      </c>
      <c r="BZ517" t="s">
        <v>74</v>
      </c>
      <c r="CA517" s="544">
        <f>AZ517</f>
        <v>0</v>
      </c>
      <c r="CB517" s="544">
        <f t="shared" ref="CB517:CB519" si="2878">BA517</f>
        <v>0</v>
      </c>
      <c r="CC517" s="544">
        <f t="shared" ref="CC517:CC519" si="2879">BB517</f>
        <v>0</v>
      </c>
      <c r="CD517" s="544">
        <f>BC517</f>
        <v>0</v>
      </c>
      <c r="CE517" s="544">
        <f t="shared" ref="CE517:CE519" si="2880">BD517</f>
        <v>0</v>
      </c>
      <c r="CF517" s="544">
        <f t="shared" ref="CF517:CF519" si="2881">BE517</f>
        <v>0</v>
      </c>
    </row>
    <row r="518" spans="1:84">
      <c r="A518" s="149"/>
      <c r="B518" s="149"/>
      <c r="C518" s="151"/>
      <c r="D518" s="151"/>
      <c r="E518" s="288" t="s">
        <v>78</v>
      </c>
      <c r="F518" s="592">
        <v>6</v>
      </c>
      <c r="G518" s="159"/>
      <c r="H518" s="159"/>
      <c r="I518" s="275">
        <f>SUM(G518:H518)</f>
        <v>0</v>
      </c>
      <c r="J518" s="159"/>
      <c r="K518" s="159"/>
      <c r="L518" s="275">
        <f>SUM(J518:K518)</f>
        <v>0</v>
      </c>
      <c r="M518" s="159"/>
      <c r="N518" s="159"/>
      <c r="O518" s="275">
        <f>SUM(M518:N518)</f>
        <v>0</v>
      </c>
      <c r="P518" s="159"/>
      <c r="Q518" s="159"/>
      <c r="R518" s="275">
        <f>SUM(P518:Q518)</f>
        <v>0</v>
      </c>
      <c r="S518" s="500"/>
      <c r="T518" s="275"/>
      <c r="U518" s="275"/>
      <c r="V518" s="275">
        <f>SUM(T518:U518)</f>
        <v>0</v>
      </c>
      <c r="W518" s="275"/>
      <c r="X518" s="275"/>
      <c r="Y518" s="275">
        <f>SUM(W518:X518)</f>
        <v>0</v>
      </c>
      <c r="Z518" s="275"/>
      <c r="AA518" s="275"/>
      <c r="AB518" s="275">
        <f>SUM(Z518:AA518)</f>
        <v>0</v>
      </c>
      <c r="AC518" s="275"/>
      <c r="AD518" s="275"/>
      <c r="AE518" s="275">
        <f>SUM(AC518:AD518)</f>
        <v>0</v>
      </c>
      <c r="AF518" s="500"/>
      <c r="AG518" s="275"/>
      <c r="AH518" s="275"/>
      <c r="AI518" s="275">
        <f>SUM(AG518:AH518)</f>
        <v>0</v>
      </c>
      <c r="AJ518" s="275"/>
      <c r="AK518" s="275"/>
      <c r="AL518" s="275">
        <f>SUM(AJ518:AK518)</f>
        <v>0</v>
      </c>
      <c r="AM518" s="275"/>
      <c r="AN518" s="275"/>
      <c r="AO518" s="275">
        <f>SUM(AM518:AN518)</f>
        <v>0</v>
      </c>
      <c r="AP518" s="275"/>
      <c r="AQ518" s="275"/>
      <c r="AR518" s="275">
        <f>SUM(AP518:AQ518)</f>
        <v>0</v>
      </c>
      <c r="AS518" s="500"/>
      <c r="AT518" s="275"/>
      <c r="AU518" s="275"/>
      <c r="AV518" s="277">
        <f>SUM(AT518:AU518)</f>
        <v>0</v>
      </c>
      <c r="AW518" s="567">
        <f t="shared" si="2861"/>
        <v>0</v>
      </c>
      <c r="AX518" s="567">
        <f t="shared" si="2862"/>
        <v>0</v>
      </c>
      <c r="AY518" s="567">
        <f t="shared" si="2863"/>
        <v>0</v>
      </c>
      <c r="AZ518" s="159"/>
      <c r="BA518" s="159"/>
      <c r="BB518" s="275">
        <f>SUM(AZ518:BA518)</f>
        <v>0</v>
      </c>
      <c r="BC518" s="275"/>
      <c r="BD518" s="275"/>
      <c r="BE518" s="275">
        <f>SUM(BC518:BD518)</f>
        <v>0</v>
      </c>
      <c r="BF518" s="521"/>
      <c r="BG518" s="605">
        <f>SUM(F518,S518,AF518,AS518)</f>
        <v>6</v>
      </c>
      <c r="BH518" s="533">
        <f>SUM(G518,T518,AG518)</f>
        <v>0</v>
      </c>
      <c r="BI518" s="533">
        <f t="shared" si="2864"/>
        <v>0</v>
      </c>
      <c r="BJ518" s="533">
        <f t="shared" si="2865"/>
        <v>0</v>
      </c>
      <c r="BK518" s="533">
        <f t="shared" si="2866"/>
        <v>0</v>
      </c>
      <c r="BL518" s="533">
        <f t="shared" si="2867"/>
        <v>0</v>
      </c>
      <c r="BM518" s="533">
        <f t="shared" si="2868"/>
        <v>0</v>
      </c>
      <c r="BN518" s="533">
        <f>SUM(M518,Z518,AM518)</f>
        <v>0</v>
      </c>
      <c r="BO518" s="533">
        <f t="shared" si="2869"/>
        <v>0</v>
      </c>
      <c r="BP518" s="533">
        <f t="shared" si="2870"/>
        <v>0</v>
      </c>
      <c r="BQ518" s="533">
        <f t="shared" si="2871"/>
        <v>0</v>
      </c>
      <c r="BR518" s="533">
        <f t="shared" si="2872"/>
        <v>0</v>
      </c>
      <c r="BS518" s="533">
        <f t="shared" si="2873"/>
        <v>0</v>
      </c>
      <c r="BT518" s="533">
        <f>AT518</f>
        <v>0</v>
      </c>
      <c r="BU518" s="533">
        <f t="shared" si="2874"/>
        <v>0</v>
      </c>
      <c r="BV518" s="533">
        <f t="shared" si="2875"/>
        <v>0</v>
      </c>
      <c r="BW518" s="536">
        <f>SUM(BH518,BK518,BN518,BQ518,BT518)</f>
        <v>0</v>
      </c>
      <c r="BX518" s="536">
        <f t="shared" si="2876"/>
        <v>0</v>
      </c>
      <c r="BY518" s="536">
        <f t="shared" si="2877"/>
        <v>0</v>
      </c>
      <c r="BZ518" t="s">
        <v>74</v>
      </c>
      <c r="CA518" s="544">
        <f>AZ518</f>
        <v>0</v>
      </c>
      <c r="CB518" s="544">
        <f t="shared" si="2878"/>
        <v>0</v>
      </c>
      <c r="CC518" s="544">
        <f t="shared" si="2879"/>
        <v>0</v>
      </c>
      <c r="CD518" s="544">
        <f>BC518</f>
        <v>0</v>
      </c>
      <c r="CE518" s="544">
        <f t="shared" si="2880"/>
        <v>0</v>
      </c>
      <c r="CF518" s="544">
        <f t="shared" si="2881"/>
        <v>0</v>
      </c>
    </row>
    <row r="519" spans="1:84">
      <c r="A519" s="149"/>
      <c r="B519" s="149"/>
      <c r="C519" s="151"/>
      <c r="D519" s="151"/>
      <c r="E519" s="288" t="s">
        <v>79</v>
      </c>
      <c r="F519" s="592">
        <v>6</v>
      </c>
      <c r="G519" s="159"/>
      <c r="H519" s="159"/>
      <c r="I519" s="275">
        <f>SUM(G519:H519)</f>
        <v>0</v>
      </c>
      <c r="J519" s="159"/>
      <c r="K519" s="159"/>
      <c r="L519" s="275">
        <f>SUM(J519:K519)</f>
        <v>0</v>
      </c>
      <c r="M519" s="159"/>
      <c r="N519" s="159"/>
      <c r="O519" s="275">
        <f>SUM(M519:N519)</f>
        <v>0</v>
      </c>
      <c r="P519" s="159"/>
      <c r="Q519" s="159"/>
      <c r="R519" s="275">
        <f>SUM(P519:Q519)</f>
        <v>0</v>
      </c>
      <c r="S519" s="500"/>
      <c r="T519" s="275"/>
      <c r="U519" s="275"/>
      <c r="V519" s="275">
        <f>SUM(T519:U519)</f>
        <v>0</v>
      </c>
      <c r="W519" s="275"/>
      <c r="X519" s="275"/>
      <c r="Y519" s="275">
        <f>SUM(W519:X519)</f>
        <v>0</v>
      </c>
      <c r="Z519" s="275"/>
      <c r="AA519" s="275"/>
      <c r="AB519" s="275">
        <f>SUM(Z519:AA519)</f>
        <v>0</v>
      </c>
      <c r="AC519" s="275"/>
      <c r="AD519" s="275"/>
      <c r="AE519" s="275">
        <f>SUM(AC519:AD519)</f>
        <v>0</v>
      </c>
      <c r="AF519" s="500"/>
      <c r="AG519" s="275"/>
      <c r="AH519" s="275"/>
      <c r="AI519" s="275">
        <f>SUM(AG519:AH519)</f>
        <v>0</v>
      </c>
      <c r="AJ519" s="275"/>
      <c r="AK519" s="275"/>
      <c r="AL519" s="275">
        <f>SUM(AJ519:AK519)</f>
        <v>0</v>
      </c>
      <c r="AM519" s="275"/>
      <c r="AN519" s="275"/>
      <c r="AO519" s="275">
        <f>SUM(AM519:AN519)</f>
        <v>0</v>
      </c>
      <c r="AP519" s="275"/>
      <c r="AQ519" s="275"/>
      <c r="AR519" s="275">
        <f>SUM(AP519:AQ519)</f>
        <v>0</v>
      </c>
      <c r="AS519" s="500"/>
      <c r="AT519" s="275"/>
      <c r="AU519" s="275"/>
      <c r="AV519" s="277">
        <f>SUM(AT519:AU519)</f>
        <v>0</v>
      </c>
      <c r="AW519" s="567">
        <f t="shared" si="2861"/>
        <v>0</v>
      </c>
      <c r="AX519" s="567">
        <f t="shared" si="2862"/>
        <v>0</v>
      </c>
      <c r="AY519" s="567">
        <f t="shared" si="2863"/>
        <v>0</v>
      </c>
      <c r="AZ519" s="159"/>
      <c r="BA519" s="159"/>
      <c r="BB519" s="275">
        <f>SUM(AZ519:BA519)</f>
        <v>0</v>
      </c>
      <c r="BC519" s="275"/>
      <c r="BD519" s="275"/>
      <c r="BE519" s="275">
        <f>SUM(BC519:BD519)</f>
        <v>0</v>
      </c>
      <c r="BF519" s="521"/>
      <c r="BG519" s="605">
        <f>SUM(F519,S519,AF519,AS519)</f>
        <v>6</v>
      </c>
      <c r="BH519" s="533">
        <f>SUM(G519,T519,AG519)</f>
        <v>0</v>
      </c>
      <c r="BI519" s="533">
        <f t="shared" si="2864"/>
        <v>0</v>
      </c>
      <c r="BJ519" s="533">
        <f t="shared" si="2865"/>
        <v>0</v>
      </c>
      <c r="BK519" s="533">
        <f t="shared" si="2866"/>
        <v>0</v>
      </c>
      <c r="BL519" s="533">
        <f t="shared" si="2867"/>
        <v>0</v>
      </c>
      <c r="BM519" s="533">
        <f t="shared" si="2868"/>
        <v>0</v>
      </c>
      <c r="BN519" s="533">
        <f>SUM(M519,Z519,AM519)</f>
        <v>0</v>
      </c>
      <c r="BO519" s="533">
        <f t="shared" si="2869"/>
        <v>0</v>
      </c>
      <c r="BP519" s="533">
        <f t="shared" si="2870"/>
        <v>0</v>
      </c>
      <c r="BQ519" s="533">
        <f t="shared" si="2871"/>
        <v>0</v>
      </c>
      <c r="BR519" s="533">
        <f t="shared" si="2872"/>
        <v>0</v>
      </c>
      <c r="BS519" s="533">
        <f t="shared" si="2873"/>
        <v>0</v>
      </c>
      <c r="BT519" s="533">
        <f>AT519</f>
        <v>0</v>
      </c>
      <c r="BU519" s="533">
        <f t="shared" si="2874"/>
        <v>0</v>
      </c>
      <c r="BV519" s="533">
        <f t="shared" si="2875"/>
        <v>0</v>
      </c>
      <c r="BW519" s="536">
        <f>SUM(BH519,BK519,BN519,BQ519,BT519)</f>
        <v>0</v>
      </c>
      <c r="BX519" s="536">
        <f t="shared" si="2876"/>
        <v>0</v>
      </c>
      <c r="BY519" s="536">
        <f t="shared" si="2877"/>
        <v>0</v>
      </c>
      <c r="BZ519" t="s">
        <v>74</v>
      </c>
      <c r="CA519" s="544">
        <f>AZ519</f>
        <v>0</v>
      </c>
      <c r="CB519" s="544">
        <f t="shared" si="2878"/>
        <v>0</v>
      </c>
      <c r="CC519" s="544">
        <f t="shared" si="2879"/>
        <v>0</v>
      </c>
      <c r="CD519" s="544">
        <f>BC519</f>
        <v>0</v>
      </c>
      <c r="CE519" s="544">
        <f t="shared" si="2880"/>
        <v>0</v>
      </c>
      <c r="CF519" s="544">
        <f t="shared" si="2881"/>
        <v>0</v>
      </c>
    </row>
    <row r="520" spans="1:84">
      <c r="A520" s="149"/>
      <c r="B520" s="149"/>
      <c r="C520" s="151"/>
      <c r="D520" s="151"/>
      <c r="E520" s="375"/>
      <c r="F520" s="592"/>
      <c r="G520" s="159"/>
      <c r="H520" s="159"/>
      <c r="I520" s="275"/>
      <c r="J520" s="159"/>
      <c r="K520" s="159"/>
      <c r="L520" s="275"/>
      <c r="M520" s="159"/>
      <c r="N520" s="159"/>
      <c r="O520" s="275"/>
      <c r="P520" s="159"/>
      <c r="Q520" s="159"/>
      <c r="R520" s="275"/>
      <c r="S520" s="500"/>
      <c r="T520" s="275"/>
      <c r="U520" s="275"/>
      <c r="V520" s="275"/>
      <c r="W520" s="275"/>
      <c r="X520" s="275"/>
      <c r="Y520" s="275"/>
      <c r="Z520" s="275"/>
      <c r="AA520" s="275"/>
      <c r="AB520" s="275"/>
      <c r="AC520" s="275"/>
      <c r="AD520" s="275"/>
      <c r="AE520" s="275"/>
      <c r="AF520" s="500"/>
      <c r="AG520" s="275"/>
      <c r="AH520" s="275"/>
      <c r="AI520" s="275"/>
      <c r="AJ520" s="275"/>
      <c r="AK520" s="275"/>
      <c r="AL520" s="275"/>
      <c r="AM520" s="275"/>
      <c r="AN520" s="275"/>
      <c r="AO520" s="275"/>
      <c r="AP520" s="275"/>
      <c r="AQ520" s="275"/>
      <c r="AR520" s="275"/>
      <c r="AS520" s="500"/>
      <c r="AT520" s="275"/>
      <c r="AU520" s="275"/>
      <c r="AV520" s="275"/>
      <c r="AW520" s="567"/>
      <c r="AX520" s="567"/>
      <c r="AY520" s="567"/>
      <c r="AZ520" s="159"/>
      <c r="BA520" s="159"/>
      <c r="BB520" s="159"/>
      <c r="BC520" s="275"/>
      <c r="BD520" s="275"/>
      <c r="BE520" s="275"/>
      <c r="BF520" s="521"/>
    </row>
    <row r="521" spans="1:84">
      <c r="A521" s="149"/>
      <c r="B521" s="149" t="s">
        <v>332</v>
      </c>
      <c r="C521" s="151"/>
      <c r="D521" s="151"/>
      <c r="E521" s="375" t="s">
        <v>116</v>
      </c>
      <c r="F521" s="592"/>
      <c r="G521" s="159"/>
      <c r="H521" s="159"/>
      <c r="I521" s="275"/>
      <c r="J521" s="159"/>
      <c r="K521" s="159"/>
      <c r="L521" s="275"/>
      <c r="M521" s="159"/>
      <c r="N521" s="159"/>
      <c r="O521" s="275"/>
      <c r="P521" s="159"/>
      <c r="Q521" s="159"/>
      <c r="R521" s="275"/>
      <c r="S521" s="500"/>
      <c r="T521" s="275"/>
      <c r="U521" s="275"/>
      <c r="V521" s="275"/>
      <c r="W521" s="275"/>
      <c r="X521" s="275"/>
      <c r="Y521" s="275"/>
      <c r="Z521" s="275"/>
      <c r="AA521" s="275"/>
      <c r="AB521" s="275"/>
      <c r="AC521" s="275"/>
      <c r="AD521" s="275"/>
      <c r="AE521" s="275"/>
      <c r="AF521" s="500"/>
      <c r="AG521" s="275"/>
      <c r="AH521" s="275"/>
      <c r="AI521" s="275"/>
      <c r="AJ521" s="275"/>
      <c r="AK521" s="275"/>
      <c r="AL521" s="275"/>
      <c r="AM521" s="275"/>
      <c r="AN521" s="275"/>
      <c r="AO521" s="275"/>
      <c r="AP521" s="275"/>
      <c r="AQ521" s="275"/>
      <c r="AR521" s="275"/>
      <c r="AS521" s="500"/>
      <c r="AT521" s="275"/>
      <c r="AU521" s="275"/>
      <c r="AV521" s="275"/>
      <c r="AW521" s="567"/>
      <c r="AX521" s="567"/>
      <c r="AY521" s="567"/>
      <c r="AZ521" s="159"/>
      <c r="BA521" s="159"/>
      <c r="BB521" s="159"/>
      <c r="BC521" s="275"/>
      <c r="BD521" s="275"/>
      <c r="BE521" s="275"/>
      <c r="BF521" s="521"/>
    </row>
    <row r="522" spans="1:84">
      <c r="A522" s="149"/>
      <c r="B522" s="149"/>
      <c r="C522" s="151"/>
      <c r="D522" s="151"/>
      <c r="E522" s="288" t="s">
        <v>77</v>
      </c>
      <c r="F522" s="592">
        <v>4</v>
      </c>
      <c r="G522" s="159"/>
      <c r="H522" s="159"/>
      <c r="I522" s="275">
        <f>SUM(G522:H522)</f>
        <v>0</v>
      </c>
      <c r="J522" s="159"/>
      <c r="K522" s="159"/>
      <c r="L522" s="275">
        <f>SUM(J522:K522)</f>
        <v>0</v>
      </c>
      <c r="M522" s="159"/>
      <c r="N522" s="159"/>
      <c r="O522" s="275">
        <f>SUM(M522:N522)</f>
        <v>0</v>
      </c>
      <c r="P522" s="159"/>
      <c r="Q522" s="159"/>
      <c r="R522" s="275">
        <f>SUM(P522:Q522)</f>
        <v>0</v>
      </c>
      <c r="S522" s="500"/>
      <c r="T522" s="275"/>
      <c r="U522" s="275"/>
      <c r="V522" s="275">
        <f>SUM(T522:U522)</f>
        <v>0</v>
      </c>
      <c r="W522" s="275"/>
      <c r="X522" s="275"/>
      <c r="Y522" s="275">
        <f>SUM(W522:X522)</f>
        <v>0</v>
      </c>
      <c r="Z522" s="275"/>
      <c r="AA522" s="275"/>
      <c r="AB522" s="275">
        <f>SUM(Z522:AA522)</f>
        <v>0</v>
      </c>
      <c r="AC522" s="275"/>
      <c r="AD522" s="275"/>
      <c r="AE522" s="275">
        <f>SUM(AC522:AD522)</f>
        <v>0</v>
      </c>
      <c r="AF522" s="500"/>
      <c r="AG522" s="275"/>
      <c r="AH522" s="275"/>
      <c r="AI522" s="275">
        <f>SUM(AG522:AH522)</f>
        <v>0</v>
      </c>
      <c r="AJ522" s="275"/>
      <c r="AK522" s="275"/>
      <c r="AL522" s="275">
        <f>SUM(AJ522:AK522)</f>
        <v>0</v>
      </c>
      <c r="AM522" s="275"/>
      <c r="AN522" s="275"/>
      <c r="AO522" s="275">
        <f>SUM(AM522:AN522)</f>
        <v>0</v>
      </c>
      <c r="AP522" s="275"/>
      <c r="AQ522" s="275"/>
      <c r="AR522" s="275">
        <f>SUM(AP522:AQ522)</f>
        <v>0</v>
      </c>
      <c r="AS522" s="500"/>
      <c r="AT522" s="275"/>
      <c r="AU522" s="275"/>
      <c r="AV522" s="277">
        <f>SUM(AT522:AU522)</f>
        <v>0</v>
      </c>
      <c r="AW522" s="567">
        <f t="shared" ref="AW522:AW524" si="2882">SUM(G522,J522,M522,P522,T522,W522,Z522,AC522,AG522,AJ522,AM522,AP522,AT522)</f>
        <v>0</v>
      </c>
      <c r="AX522" s="567">
        <f t="shared" ref="AX522:AX524" si="2883">SUM(H522,K522,N522,Q522,U522,X522,AA522,AD522,AH522,AK522,AN522,AQ522,AU522)</f>
        <v>0</v>
      </c>
      <c r="AY522" s="567">
        <f t="shared" ref="AY522:AY524" si="2884">SUM(I522,L522,O522,R522,V522,Y522,AB522,AE522,AI522,AL522,AO522,AR522,AV522)</f>
        <v>0</v>
      </c>
      <c r="AZ522" s="159"/>
      <c r="BA522" s="159"/>
      <c r="BB522" s="275">
        <f>SUM(AZ522:BA522)</f>
        <v>0</v>
      </c>
      <c r="BC522" s="275"/>
      <c r="BD522" s="275"/>
      <c r="BE522" s="275">
        <f>SUM(BC522:BD522)</f>
        <v>0</v>
      </c>
      <c r="BF522" s="521"/>
      <c r="BG522" s="605">
        <f>SUM(F522,S522,AF522,AS522)</f>
        <v>4</v>
      </c>
      <c r="BH522" s="533">
        <f>SUM(G522,T522,AG522)</f>
        <v>0</v>
      </c>
      <c r="BI522" s="533">
        <f t="shared" ref="BI522:BI524" si="2885">SUM(H522,U522,AH522)</f>
        <v>0</v>
      </c>
      <c r="BJ522" s="533">
        <f t="shared" ref="BJ522:BJ524" si="2886">SUM(I522,V522,AI522)</f>
        <v>0</v>
      </c>
      <c r="BK522" s="533">
        <f t="shared" ref="BK522:BK524" si="2887">SUM(J522,W522,AJ522)</f>
        <v>0</v>
      </c>
      <c r="BL522" s="533">
        <f t="shared" ref="BL522:BL524" si="2888">SUM(K522,X522,AK522)</f>
        <v>0</v>
      </c>
      <c r="BM522" s="533">
        <f t="shared" ref="BM522:BM524" si="2889">SUM(L522,Y522,AL522)</f>
        <v>0</v>
      </c>
      <c r="BN522" s="533">
        <f>SUM(M522,Z522,AM522)</f>
        <v>0</v>
      </c>
      <c r="BO522" s="533">
        <f t="shared" ref="BO522:BO524" si="2890">SUM(N522,AA522,AN522)</f>
        <v>0</v>
      </c>
      <c r="BP522" s="533">
        <f t="shared" ref="BP522:BP524" si="2891">SUM(O522,AB522,AO522)</f>
        <v>0</v>
      </c>
      <c r="BQ522" s="533">
        <f t="shared" ref="BQ522:BQ524" si="2892">SUM(P522,AC522,AP522)</f>
        <v>0</v>
      </c>
      <c r="BR522" s="533">
        <f t="shared" ref="BR522:BR524" si="2893">SUM(Q522,AD522,AQ522)</f>
        <v>0</v>
      </c>
      <c r="BS522" s="533">
        <f t="shared" ref="BS522:BS524" si="2894">SUM(R522,AE522,AR522)</f>
        <v>0</v>
      </c>
      <c r="BT522" s="533">
        <f>AT522</f>
        <v>0</v>
      </c>
      <c r="BU522" s="533">
        <f t="shared" ref="BU522:BU524" si="2895">AU522</f>
        <v>0</v>
      </c>
      <c r="BV522" s="533">
        <f t="shared" ref="BV522:BV524" si="2896">AV522</f>
        <v>0</v>
      </c>
      <c r="BW522" s="536">
        <f>SUM(BH522,BK522,BN522,BQ522,BT522)</f>
        <v>0</v>
      </c>
      <c r="BX522" s="536">
        <f t="shared" ref="BX522:BX524" si="2897">SUM(BI522,BL522,BO522,BR522,BU522)</f>
        <v>0</v>
      </c>
      <c r="BY522" s="536">
        <f t="shared" ref="BY522:BY524" si="2898">SUM(BJ522,BM522,BP522,BS522,BV522)</f>
        <v>0</v>
      </c>
      <c r="BZ522" t="s">
        <v>74</v>
      </c>
      <c r="CA522" s="544">
        <f>AZ522</f>
        <v>0</v>
      </c>
      <c r="CB522" s="544">
        <f t="shared" ref="CB522:CB524" si="2899">BA522</f>
        <v>0</v>
      </c>
      <c r="CC522" s="544">
        <f t="shared" ref="CC522:CC524" si="2900">BB522</f>
        <v>0</v>
      </c>
      <c r="CD522" s="544">
        <f>BC522</f>
        <v>0</v>
      </c>
      <c r="CE522" s="544">
        <f t="shared" ref="CE522:CE524" si="2901">BD522</f>
        <v>0</v>
      </c>
      <c r="CF522" s="544">
        <f t="shared" ref="CF522:CF524" si="2902">BE522</f>
        <v>0</v>
      </c>
    </row>
    <row r="523" spans="1:84">
      <c r="A523" s="149"/>
      <c r="B523" s="149"/>
      <c r="C523" s="151"/>
      <c r="D523" s="151"/>
      <c r="E523" s="288" t="s">
        <v>78</v>
      </c>
      <c r="F523" s="592">
        <v>4</v>
      </c>
      <c r="G523" s="159"/>
      <c r="H523" s="159"/>
      <c r="I523" s="275">
        <f>SUM(G523:H523)</f>
        <v>0</v>
      </c>
      <c r="J523" s="159"/>
      <c r="K523" s="159"/>
      <c r="L523" s="275">
        <f>SUM(J523:K523)</f>
        <v>0</v>
      </c>
      <c r="M523" s="159"/>
      <c r="N523" s="159"/>
      <c r="O523" s="275">
        <f>SUM(M523:N523)</f>
        <v>0</v>
      </c>
      <c r="P523" s="159"/>
      <c r="Q523" s="159"/>
      <c r="R523" s="275">
        <f>SUM(P523:Q523)</f>
        <v>0</v>
      </c>
      <c r="S523" s="500"/>
      <c r="T523" s="275"/>
      <c r="U523" s="275"/>
      <c r="V523" s="275">
        <f>SUM(T523:U523)</f>
        <v>0</v>
      </c>
      <c r="W523" s="275"/>
      <c r="X523" s="275"/>
      <c r="Y523" s="275">
        <f>SUM(W523:X523)</f>
        <v>0</v>
      </c>
      <c r="Z523" s="275"/>
      <c r="AA523" s="275"/>
      <c r="AB523" s="275">
        <f>SUM(Z523:AA523)</f>
        <v>0</v>
      </c>
      <c r="AC523" s="275"/>
      <c r="AD523" s="275"/>
      <c r="AE523" s="275">
        <f>SUM(AC523:AD523)</f>
        <v>0</v>
      </c>
      <c r="AF523" s="500"/>
      <c r="AG523" s="275"/>
      <c r="AH523" s="275"/>
      <c r="AI523" s="275">
        <f>SUM(AG523:AH523)</f>
        <v>0</v>
      </c>
      <c r="AJ523" s="275"/>
      <c r="AK523" s="275"/>
      <c r="AL523" s="275">
        <f>SUM(AJ523:AK523)</f>
        <v>0</v>
      </c>
      <c r="AM523" s="275"/>
      <c r="AN523" s="275"/>
      <c r="AO523" s="275">
        <f>SUM(AM523:AN523)</f>
        <v>0</v>
      </c>
      <c r="AP523" s="275"/>
      <c r="AQ523" s="275"/>
      <c r="AR523" s="275">
        <f>SUM(AP523:AQ523)</f>
        <v>0</v>
      </c>
      <c r="AS523" s="500"/>
      <c r="AT523" s="275"/>
      <c r="AU523" s="275"/>
      <c r="AV523" s="277">
        <f>SUM(AT523:AU523)</f>
        <v>0</v>
      </c>
      <c r="AW523" s="567">
        <f t="shared" si="2882"/>
        <v>0</v>
      </c>
      <c r="AX523" s="567">
        <f t="shared" si="2883"/>
        <v>0</v>
      </c>
      <c r="AY523" s="567">
        <f t="shared" si="2884"/>
        <v>0</v>
      </c>
      <c r="AZ523" s="159"/>
      <c r="BA523" s="159"/>
      <c r="BB523" s="275">
        <f>SUM(AZ523:BA523)</f>
        <v>0</v>
      </c>
      <c r="BC523" s="275"/>
      <c r="BD523" s="275"/>
      <c r="BE523" s="275">
        <f>SUM(BC523:BD523)</f>
        <v>0</v>
      </c>
      <c r="BF523" s="521"/>
      <c r="BG523" s="605">
        <f>SUM(F523,S523,AF523,AS523)</f>
        <v>4</v>
      </c>
      <c r="BH523" s="533">
        <f>SUM(G523,T523,AG523)</f>
        <v>0</v>
      </c>
      <c r="BI523" s="533">
        <f t="shared" si="2885"/>
        <v>0</v>
      </c>
      <c r="BJ523" s="533">
        <f t="shared" si="2886"/>
        <v>0</v>
      </c>
      <c r="BK523" s="533">
        <f t="shared" si="2887"/>
        <v>0</v>
      </c>
      <c r="BL523" s="533">
        <f t="shared" si="2888"/>
        <v>0</v>
      </c>
      <c r="BM523" s="533">
        <f t="shared" si="2889"/>
        <v>0</v>
      </c>
      <c r="BN523" s="533">
        <f>SUM(M523,Z523,AM523)</f>
        <v>0</v>
      </c>
      <c r="BO523" s="533">
        <f t="shared" si="2890"/>
        <v>0</v>
      </c>
      <c r="BP523" s="533">
        <f t="shared" si="2891"/>
        <v>0</v>
      </c>
      <c r="BQ523" s="533">
        <f t="shared" si="2892"/>
        <v>0</v>
      </c>
      <c r="BR523" s="533">
        <f t="shared" si="2893"/>
        <v>0</v>
      </c>
      <c r="BS523" s="533">
        <f t="shared" si="2894"/>
        <v>0</v>
      </c>
      <c r="BT523" s="533">
        <f>AT523</f>
        <v>0</v>
      </c>
      <c r="BU523" s="533">
        <f t="shared" si="2895"/>
        <v>0</v>
      </c>
      <c r="BV523" s="533">
        <f t="shared" si="2896"/>
        <v>0</v>
      </c>
      <c r="BW523" s="536">
        <f>SUM(BH523,BK523,BN523,BQ523,BT523)</f>
        <v>0</v>
      </c>
      <c r="BX523" s="536">
        <f t="shared" si="2897"/>
        <v>0</v>
      </c>
      <c r="BY523" s="536">
        <f t="shared" si="2898"/>
        <v>0</v>
      </c>
      <c r="BZ523" t="s">
        <v>74</v>
      </c>
      <c r="CA523" s="544">
        <f>AZ523</f>
        <v>0</v>
      </c>
      <c r="CB523" s="544">
        <f t="shared" si="2899"/>
        <v>0</v>
      </c>
      <c r="CC523" s="544">
        <f t="shared" si="2900"/>
        <v>0</v>
      </c>
      <c r="CD523" s="544">
        <f>BC523</f>
        <v>0</v>
      </c>
      <c r="CE523" s="544">
        <f t="shared" si="2901"/>
        <v>0</v>
      </c>
      <c r="CF523" s="544">
        <f t="shared" si="2902"/>
        <v>0</v>
      </c>
    </row>
    <row r="524" spans="1:84">
      <c r="A524" s="149"/>
      <c r="B524" s="149"/>
      <c r="C524" s="151"/>
      <c r="D524" s="151"/>
      <c r="E524" s="288" t="s">
        <v>79</v>
      </c>
      <c r="F524" s="592">
        <v>4</v>
      </c>
      <c r="G524" s="159"/>
      <c r="H524" s="159"/>
      <c r="I524" s="275">
        <f>SUM(G524:H524)</f>
        <v>0</v>
      </c>
      <c r="J524" s="159"/>
      <c r="K524" s="159"/>
      <c r="L524" s="275">
        <f>SUM(J524:K524)</f>
        <v>0</v>
      </c>
      <c r="M524" s="159"/>
      <c r="N524" s="159"/>
      <c r="O524" s="275">
        <f>SUM(M524:N524)</f>
        <v>0</v>
      </c>
      <c r="P524" s="159"/>
      <c r="Q524" s="159"/>
      <c r="R524" s="275">
        <f>SUM(P524:Q524)</f>
        <v>0</v>
      </c>
      <c r="S524" s="500"/>
      <c r="T524" s="275"/>
      <c r="U524" s="275"/>
      <c r="V524" s="275">
        <f>SUM(T524:U524)</f>
        <v>0</v>
      </c>
      <c r="W524" s="275"/>
      <c r="X524" s="275"/>
      <c r="Y524" s="275">
        <f>SUM(W524:X524)</f>
        <v>0</v>
      </c>
      <c r="Z524" s="275"/>
      <c r="AA524" s="275"/>
      <c r="AB524" s="275">
        <f>SUM(Z524:AA524)</f>
        <v>0</v>
      </c>
      <c r="AC524" s="275"/>
      <c r="AD524" s="275"/>
      <c r="AE524" s="275">
        <f>SUM(AC524:AD524)</f>
        <v>0</v>
      </c>
      <c r="AF524" s="500"/>
      <c r="AG524" s="275"/>
      <c r="AH524" s="275"/>
      <c r="AI524" s="275">
        <f>SUM(AG524:AH524)</f>
        <v>0</v>
      </c>
      <c r="AJ524" s="275"/>
      <c r="AK524" s="275"/>
      <c r="AL524" s="275">
        <f>SUM(AJ524:AK524)</f>
        <v>0</v>
      </c>
      <c r="AM524" s="275"/>
      <c r="AN524" s="275"/>
      <c r="AO524" s="275">
        <f>SUM(AM524:AN524)</f>
        <v>0</v>
      </c>
      <c r="AP524" s="275"/>
      <c r="AQ524" s="275"/>
      <c r="AR524" s="275">
        <f>SUM(AP524:AQ524)</f>
        <v>0</v>
      </c>
      <c r="AS524" s="500"/>
      <c r="AT524" s="275"/>
      <c r="AU524" s="275"/>
      <c r="AV524" s="277">
        <f>SUM(AT524:AU524)</f>
        <v>0</v>
      </c>
      <c r="AW524" s="567">
        <f t="shared" si="2882"/>
        <v>0</v>
      </c>
      <c r="AX524" s="567">
        <f t="shared" si="2883"/>
        <v>0</v>
      </c>
      <c r="AY524" s="567">
        <f t="shared" si="2884"/>
        <v>0</v>
      </c>
      <c r="AZ524" s="159"/>
      <c r="BA524" s="159"/>
      <c r="BB524" s="275">
        <f>SUM(AZ524:BA524)</f>
        <v>0</v>
      </c>
      <c r="BC524" s="275"/>
      <c r="BD524" s="275"/>
      <c r="BE524" s="275">
        <f>SUM(BC524:BD524)</f>
        <v>0</v>
      </c>
      <c r="BF524" s="521"/>
      <c r="BG524" s="605">
        <f>SUM(F524,S524,AF524,AS524)</f>
        <v>4</v>
      </c>
      <c r="BH524" s="533">
        <f>SUM(G524,T524,AG524)</f>
        <v>0</v>
      </c>
      <c r="BI524" s="533">
        <f t="shared" si="2885"/>
        <v>0</v>
      </c>
      <c r="BJ524" s="533">
        <f t="shared" si="2886"/>
        <v>0</v>
      </c>
      <c r="BK524" s="533">
        <f t="shared" si="2887"/>
        <v>0</v>
      </c>
      <c r="BL524" s="533">
        <f t="shared" si="2888"/>
        <v>0</v>
      </c>
      <c r="BM524" s="533">
        <f t="shared" si="2889"/>
        <v>0</v>
      </c>
      <c r="BN524" s="533">
        <f>SUM(M524,Z524,AM524)</f>
        <v>0</v>
      </c>
      <c r="BO524" s="533">
        <f t="shared" si="2890"/>
        <v>0</v>
      </c>
      <c r="BP524" s="533">
        <f t="shared" si="2891"/>
        <v>0</v>
      </c>
      <c r="BQ524" s="533">
        <f t="shared" si="2892"/>
        <v>0</v>
      </c>
      <c r="BR524" s="533">
        <f t="shared" si="2893"/>
        <v>0</v>
      </c>
      <c r="BS524" s="533">
        <f t="shared" si="2894"/>
        <v>0</v>
      </c>
      <c r="BT524" s="533">
        <f>AT524</f>
        <v>0</v>
      </c>
      <c r="BU524" s="533">
        <f t="shared" si="2895"/>
        <v>0</v>
      </c>
      <c r="BV524" s="533">
        <f t="shared" si="2896"/>
        <v>0</v>
      </c>
      <c r="BW524" s="536">
        <f>SUM(BH524,BK524,BN524,BQ524,BT524)</f>
        <v>0</v>
      </c>
      <c r="BX524" s="536">
        <f t="shared" si="2897"/>
        <v>0</v>
      </c>
      <c r="BY524" s="536">
        <f t="shared" si="2898"/>
        <v>0</v>
      </c>
      <c r="BZ524" t="s">
        <v>74</v>
      </c>
      <c r="CA524" s="544">
        <f>AZ524</f>
        <v>0</v>
      </c>
      <c r="CB524" s="544">
        <f t="shared" si="2899"/>
        <v>0</v>
      </c>
      <c r="CC524" s="544">
        <f t="shared" si="2900"/>
        <v>0</v>
      </c>
      <c r="CD524" s="544">
        <f>BC524</f>
        <v>0</v>
      </c>
      <c r="CE524" s="544">
        <f t="shared" si="2901"/>
        <v>0</v>
      </c>
      <c r="CF524" s="544">
        <f t="shared" si="2902"/>
        <v>0</v>
      </c>
    </row>
    <row r="525" spans="1:84">
      <c r="A525" s="149"/>
      <c r="B525" s="149"/>
      <c r="C525" s="151"/>
      <c r="D525" s="151"/>
      <c r="E525" s="288"/>
      <c r="F525" s="592"/>
      <c r="G525" s="159"/>
      <c r="H525" s="159"/>
      <c r="I525" s="275"/>
      <c r="J525" s="159"/>
      <c r="K525" s="159"/>
      <c r="L525" s="275"/>
      <c r="M525" s="159"/>
      <c r="N525" s="159"/>
      <c r="O525" s="275"/>
      <c r="P525" s="159"/>
      <c r="Q525" s="159"/>
      <c r="R525" s="275"/>
      <c r="S525" s="500"/>
      <c r="T525" s="275"/>
      <c r="U525" s="275"/>
      <c r="V525" s="275"/>
      <c r="W525" s="275"/>
      <c r="X525" s="275"/>
      <c r="Y525" s="275"/>
      <c r="Z525" s="275"/>
      <c r="AA525" s="275"/>
      <c r="AB525" s="275"/>
      <c r="AC525" s="275"/>
      <c r="AD525" s="275"/>
      <c r="AE525" s="275"/>
      <c r="AF525" s="500"/>
      <c r="AG525" s="275"/>
      <c r="AH525" s="275"/>
      <c r="AI525" s="275"/>
      <c r="AJ525" s="275"/>
      <c r="AK525" s="275"/>
      <c r="AL525" s="275"/>
      <c r="AM525" s="275"/>
      <c r="AN525" s="275"/>
      <c r="AO525" s="275"/>
      <c r="AP525" s="275"/>
      <c r="AQ525" s="275"/>
      <c r="AR525" s="275"/>
      <c r="AS525" s="500"/>
      <c r="AT525" s="275"/>
      <c r="AU525" s="275"/>
      <c r="AV525" s="275"/>
      <c r="AW525" s="567"/>
      <c r="AX525" s="567"/>
      <c r="AY525" s="567"/>
      <c r="AZ525" s="159"/>
      <c r="BA525" s="159"/>
      <c r="BB525" s="275"/>
      <c r="BC525" s="275"/>
      <c r="BD525" s="275"/>
      <c r="BE525" s="275"/>
      <c r="BF525" s="521"/>
    </row>
    <row r="526" spans="1:84">
      <c r="A526" s="149"/>
      <c r="B526" s="149" t="s">
        <v>131</v>
      </c>
      <c r="C526" s="151"/>
      <c r="D526" s="151"/>
      <c r="E526" s="375" t="s">
        <v>195</v>
      </c>
      <c r="F526" s="592"/>
      <c r="G526" s="159"/>
      <c r="H526" s="159"/>
      <c r="I526" s="275"/>
      <c r="J526" s="159"/>
      <c r="K526" s="159"/>
      <c r="L526" s="275"/>
      <c r="M526" s="159"/>
      <c r="N526" s="159"/>
      <c r="O526" s="275"/>
      <c r="P526" s="159"/>
      <c r="Q526" s="159"/>
      <c r="R526" s="275"/>
      <c r="S526" s="500"/>
      <c r="T526" s="275"/>
      <c r="U526" s="275"/>
      <c r="V526" s="275"/>
      <c r="W526" s="275"/>
      <c r="X526" s="275"/>
      <c r="Y526" s="275"/>
      <c r="Z526" s="275"/>
      <c r="AA526" s="275"/>
      <c r="AB526" s="275"/>
      <c r="AC526" s="275"/>
      <c r="AD526" s="275"/>
      <c r="AE526" s="275"/>
      <c r="AF526" s="500"/>
      <c r="AG526" s="275"/>
      <c r="AH526" s="275"/>
      <c r="AI526" s="275"/>
      <c r="AJ526" s="275"/>
      <c r="AK526" s="275"/>
      <c r="AL526" s="275"/>
      <c r="AM526" s="275"/>
      <c r="AN526" s="275"/>
      <c r="AO526" s="275"/>
      <c r="AP526" s="275"/>
      <c r="AQ526" s="275"/>
      <c r="AR526" s="275"/>
      <c r="AS526" s="500"/>
      <c r="AT526" s="275"/>
      <c r="AU526" s="275"/>
      <c r="AV526" s="275"/>
      <c r="AW526" s="567"/>
      <c r="AX526" s="567"/>
      <c r="AY526" s="567"/>
      <c r="AZ526" s="159"/>
      <c r="BA526" s="159"/>
      <c r="BB526" s="159"/>
      <c r="BC526" s="275"/>
      <c r="BD526" s="275"/>
      <c r="BE526" s="275"/>
      <c r="BF526" s="521"/>
    </row>
    <row r="527" spans="1:84">
      <c r="A527" s="149"/>
      <c r="B527" s="149" t="s">
        <v>684</v>
      </c>
      <c r="C527" s="151"/>
      <c r="D527" s="151"/>
      <c r="E527" s="288" t="s">
        <v>77</v>
      </c>
      <c r="F527" s="592">
        <v>3</v>
      </c>
      <c r="G527" s="159"/>
      <c r="H527" s="159"/>
      <c r="I527" s="275">
        <f>SUM(G527:H527)</f>
        <v>0</v>
      </c>
      <c r="J527" s="159"/>
      <c r="K527" s="159"/>
      <c r="L527" s="275">
        <f>SUM(J527:K527)</f>
        <v>0</v>
      </c>
      <c r="M527" s="159"/>
      <c r="N527" s="159"/>
      <c r="O527" s="275">
        <f>SUM(M527:N527)</f>
        <v>0</v>
      </c>
      <c r="P527" s="159"/>
      <c r="Q527" s="159"/>
      <c r="R527" s="275">
        <f>SUM(P527:Q527)</f>
        <v>0</v>
      </c>
      <c r="S527" s="500"/>
      <c r="T527" s="275"/>
      <c r="U527" s="275"/>
      <c r="V527" s="275">
        <f>SUM(T527:U527)</f>
        <v>0</v>
      </c>
      <c r="W527" s="275"/>
      <c r="X527" s="275"/>
      <c r="Y527" s="275">
        <f>SUM(W527:X527)</f>
        <v>0</v>
      </c>
      <c r="Z527" s="275"/>
      <c r="AA527" s="275"/>
      <c r="AB527" s="275">
        <f>SUM(Z527:AA527)</f>
        <v>0</v>
      </c>
      <c r="AC527" s="275"/>
      <c r="AD527" s="275"/>
      <c r="AE527" s="275">
        <f>SUM(AC527:AD527)</f>
        <v>0</v>
      </c>
      <c r="AF527" s="500"/>
      <c r="AG527" s="275"/>
      <c r="AH527" s="275"/>
      <c r="AI527" s="275">
        <f>SUM(AG527:AH527)</f>
        <v>0</v>
      </c>
      <c r="AJ527" s="275"/>
      <c r="AK527" s="275"/>
      <c r="AL527" s="275">
        <f>SUM(AJ527:AK527)</f>
        <v>0</v>
      </c>
      <c r="AM527" s="275"/>
      <c r="AN527" s="275"/>
      <c r="AO527" s="275">
        <f>SUM(AM527:AN527)</f>
        <v>0</v>
      </c>
      <c r="AP527" s="275"/>
      <c r="AQ527" s="275"/>
      <c r="AR527" s="275">
        <f>SUM(AP527:AQ527)</f>
        <v>0</v>
      </c>
      <c r="AS527" s="500"/>
      <c r="AT527" s="275"/>
      <c r="AU527" s="275"/>
      <c r="AV527" s="277">
        <f>SUM(AT527:AU527)</f>
        <v>0</v>
      </c>
      <c r="AW527" s="567">
        <f t="shared" ref="AW527:AW529" si="2903">SUM(G527,J527,M527,P527,T527,W527,Z527,AC527,AG527,AJ527,AM527,AP527,AT527)</f>
        <v>0</v>
      </c>
      <c r="AX527" s="567">
        <f t="shared" ref="AX527:AX529" si="2904">SUM(H527,K527,N527,Q527,U527,X527,AA527,AD527,AH527,AK527,AN527,AQ527,AU527)</f>
        <v>0</v>
      </c>
      <c r="AY527" s="567">
        <f t="shared" ref="AY527:AY529" si="2905">SUM(I527,L527,O527,R527,V527,Y527,AB527,AE527,AI527,AL527,AO527,AR527,AV527)</f>
        <v>0</v>
      </c>
      <c r="AZ527" s="159"/>
      <c r="BA527" s="159"/>
      <c r="BB527" s="275">
        <f>SUM(AZ527:BA527)</f>
        <v>0</v>
      </c>
      <c r="BC527" s="275"/>
      <c r="BD527" s="275"/>
      <c r="BE527" s="275">
        <f>SUM(BC527:BD527)</f>
        <v>0</v>
      </c>
      <c r="BF527" s="521"/>
      <c r="BG527" s="605">
        <f>SUM(F527,S527,AF527,AS527)</f>
        <v>3</v>
      </c>
      <c r="BH527" s="533">
        <f>SUM(G527,T527,AG527)</f>
        <v>0</v>
      </c>
      <c r="BI527" s="533">
        <f t="shared" ref="BI527:BI529" si="2906">SUM(H527,U527,AH527)</f>
        <v>0</v>
      </c>
      <c r="BJ527" s="533">
        <f t="shared" ref="BJ527:BJ529" si="2907">SUM(I527,V527,AI527)</f>
        <v>0</v>
      </c>
      <c r="BK527" s="533">
        <f t="shared" ref="BK527:BK529" si="2908">SUM(J527,W527,AJ527)</f>
        <v>0</v>
      </c>
      <c r="BL527" s="533">
        <f t="shared" ref="BL527:BL529" si="2909">SUM(K527,X527,AK527)</f>
        <v>0</v>
      </c>
      <c r="BM527" s="533">
        <f t="shared" ref="BM527:BM529" si="2910">SUM(L527,Y527,AL527)</f>
        <v>0</v>
      </c>
      <c r="BN527" s="533">
        <f>SUM(M527,Z527,AM527)</f>
        <v>0</v>
      </c>
      <c r="BO527" s="533">
        <f t="shared" ref="BO527:BO529" si="2911">SUM(N527,AA527,AN527)</f>
        <v>0</v>
      </c>
      <c r="BP527" s="533">
        <f t="shared" ref="BP527:BP529" si="2912">SUM(O527,AB527,AO527)</f>
        <v>0</v>
      </c>
      <c r="BQ527" s="533">
        <f t="shared" ref="BQ527:BQ529" si="2913">SUM(P527,AC527,AP527)</f>
        <v>0</v>
      </c>
      <c r="BR527" s="533">
        <f t="shared" ref="BR527:BR529" si="2914">SUM(Q527,AD527,AQ527)</f>
        <v>0</v>
      </c>
      <c r="BS527" s="533">
        <f t="shared" ref="BS527:BS529" si="2915">SUM(R527,AE527,AR527)</f>
        <v>0</v>
      </c>
      <c r="BT527" s="533">
        <f>AT527</f>
        <v>0</v>
      </c>
      <c r="BU527" s="533">
        <f t="shared" ref="BU527:BU529" si="2916">AU527</f>
        <v>0</v>
      </c>
      <c r="BV527" s="533">
        <f t="shared" ref="BV527:BV529" si="2917">AV527</f>
        <v>0</v>
      </c>
      <c r="BW527" s="536">
        <f>SUM(BH527,BK527,BN527,BQ527,BT527)</f>
        <v>0</v>
      </c>
      <c r="BX527" s="536">
        <f t="shared" ref="BX527:BX529" si="2918">SUM(BI527,BL527,BO527,BR527,BU527)</f>
        <v>0</v>
      </c>
      <c r="BY527" s="536">
        <f t="shared" ref="BY527:BY529" si="2919">SUM(BJ527,BM527,BP527,BS527,BV527)</f>
        <v>0</v>
      </c>
      <c r="BZ527" t="s">
        <v>74</v>
      </c>
      <c r="CA527" s="544">
        <f>AZ527</f>
        <v>0</v>
      </c>
      <c r="CB527" s="544">
        <f t="shared" ref="CB527:CB529" si="2920">BA527</f>
        <v>0</v>
      </c>
      <c r="CC527" s="544">
        <f t="shared" ref="CC527:CC529" si="2921">BB527</f>
        <v>0</v>
      </c>
      <c r="CD527" s="544">
        <f>BC527</f>
        <v>0</v>
      </c>
      <c r="CE527" s="544">
        <f t="shared" ref="CE527:CE529" si="2922">BD527</f>
        <v>0</v>
      </c>
      <c r="CF527" s="544">
        <f t="shared" ref="CF527:CF529" si="2923">BE527</f>
        <v>0</v>
      </c>
    </row>
    <row r="528" spans="1:84">
      <c r="A528" s="149"/>
      <c r="B528" s="149"/>
      <c r="C528" s="151"/>
      <c r="D528" s="151"/>
      <c r="E528" s="288" t="s">
        <v>78</v>
      </c>
      <c r="F528" s="592">
        <v>3</v>
      </c>
      <c r="G528" s="159"/>
      <c r="H528" s="159"/>
      <c r="I528" s="275">
        <f>SUM(G528:H528)</f>
        <v>0</v>
      </c>
      <c r="J528" s="159"/>
      <c r="K528" s="159"/>
      <c r="L528" s="275">
        <f>SUM(J528:K528)</f>
        <v>0</v>
      </c>
      <c r="M528" s="159"/>
      <c r="N528" s="159"/>
      <c r="O528" s="275">
        <f>SUM(M528:N528)</f>
        <v>0</v>
      </c>
      <c r="P528" s="159"/>
      <c r="Q528" s="159"/>
      <c r="R528" s="275">
        <f>SUM(P528:Q528)</f>
        <v>0</v>
      </c>
      <c r="S528" s="500"/>
      <c r="T528" s="275"/>
      <c r="U528" s="275"/>
      <c r="V528" s="275">
        <f>SUM(T528:U528)</f>
        <v>0</v>
      </c>
      <c r="W528" s="275"/>
      <c r="X528" s="275"/>
      <c r="Y528" s="275">
        <f>SUM(W528:X528)</f>
        <v>0</v>
      </c>
      <c r="Z528" s="275"/>
      <c r="AA528" s="275"/>
      <c r="AB528" s="275">
        <f>SUM(Z528:AA528)</f>
        <v>0</v>
      </c>
      <c r="AC528" s="275"/>
      <c r="AD528" s="275"/>
      <c r="AE528" s="275">
        <f>SUM(AC528:AD528)</f>
        <v>0</v>
      </c>
      <c r="AF528" s="500"/>
      <c r="AG528" s="275"/>
      <c r="AH528" s="275"/>
      <c r="AI528" s="275">
        <f>SUM(AG528:AH528)</f>
        <v>0</v>
      </c>
      <c r="AJ528" s="275"/>
      <c r="AK528" s="275"/>
      <c r="AL528" s="275">
        <f>SUM(AJ528:AK528)</f>
        <v>0</v>
      </c>
      <c r="AM528" s="275"/>
      <c r="AN528" s="275"/>
      <c r="AO528" s="275">
        <f>SUM(AM528:AN528)</f>
        <v>0</v>
      </c>
      <c r="AP528" s="275"/>
      <c r="AQ528" s="275"/>
      <c r="AR528" s="275">
        <f>SUM(AP528:AQ528)</f>
        <v>0</v>
      </c>
      <c r="AS528" s="500"/>
      <c r="AT528" s="275"/>
      <c r="AU528" s="275"/>
      <c r="AV528" s="277">
        <f>SUM(AT528:AU528)</f>
        <v>0</v>
      </c>
      <c r="AW528" s="567">
        <f t="shared" si="2903"/>
        <v>0</v>
      </c>
      <c r="AX528" s="567">
        <f t="shared" si="2904"/>
        <v>0</v>
      </c>
      <c r="AY528" s="567">
        <f t="shared" si="2905"/>
        <v>0</v>
      </c>
      <c r="AZ528" s="159"/>
      <c r="BA528" s="159"/>
      <c r="BB528" s="275">
        <f>SUM(AZ528:BA528)</f>
        <v>0</v>
      </c>
      <c r="BC528" s="275"/>
      <c r="BD528" s="275"/>
      <c r="BE528" s="275">
        <f>SUM(BC528:BD528)</f>
        <v>0</v>
      </c>
      <c r="BF528" s="521"/>
      <c r="BG528" s="605">
        <f>SUM(F528,S528,AF528,AS528)</f>
        <v>3</v>
      </c>
      <c r="BH528" s="533">
        <f>SUM(G528,T528,AG528)</f>
        <v>0</v>
      </c>
      <c r="BI528" s="533">
        <f t="shared" si="2906"/>
        <v>0</v>
      </c>
      <c r="BJ528" s="533">
        <f t="shared" si="2907"/>
        <v>0</v>
      </c>
      <c r="BK528" s="533">
        <f t="shared" si="2908"/>
        <v>0</v>
      </c>
      <c r="BL528" s="533">
        <f t="shared" si="2909"/>
        <v>0</v>
      </c>
      <c r="BM528" s="533">
        <f t="shared" si="2910"/>
        <v>0</v>
      </c>
      <c r="BN528" s="533">
        <f>SUM(M528,Z528,AM528)</f>
        <v>0</v>
      </c>
      <c r="BO528" s="533">
        <f t="shared" si="2911"/>
        <v>0</v>
      </c>
      <c r="BP528" s="533">
        <f t="shared" si="2912"/>
        <v>0</v>
      </c>
      <c r="BQ528" s="533">
        <f t="shared" si="2913"/>
        <v>0</v>
      </c>
      <c r="BR528" s="533">
        <f t="shared" si="2914"/>
        <v>0</v>
      </c>
      <c r="BS528" s="533">
        <f t="shared" si="2915"/>
        <v>0</v>
      </c>
      <c r="BT528" s="533">
        <f>AT528</f>
        <v>0</v>
      </c>
      <c r="BU528" s="533">
        <f t="shared" si="2916"/>
        <v>0</v>
      </c>
      <c r="BV528" s="533">
        <f t="shared" si="2917"/>
        <v>0</v>
      </c>
      <c r="BW528" s="536">
        <f>SUM(BH528,BK528,BN528,BQ528,BT528)</f>
        <v>0</v>
      </c>
      <c r="BX528" s="536">
        <f t="shared" si="2918"/>
        <v>0</v>
      </c>
      <c r="BY528" s="536">
        <f t="shared" si="2919"/>
        <v>0</v>
      </c>
      <c r="BZ528" t="s">
        <v>74</v>
      </c>
      <c r="CA528" s="544">
        <f>AZ528</f>
        <v>0</v>
      </c>
      <c r="CB528" s="544">
        <f t="shared" si="2920"/>
        <v>0</v>
      </c>
      <c r="CC528" s="544">
        <f t="shared" si="2921"/>
        <v>0</v>
      </c>
      <c r="CD528" s="544">
        <f>BC528</f>
        <v>0</v>
      </c>
      <c r="CE528" s="544">
        <f t="shared" si="2922"/>
        <v>0</v>
      </c>
      <c r="CF528" s="544">
        <f t="shared" si="2923"/>
        <v>0</v>
      </c>
    </row>
    <row r="529" spans="1:84">
      <c r="A529" s="149"/>
      <c r="B529" s="149"/>
      <c r="C529" s="151"/>
      <c r="D529" s="151"/>
      <c r="E529" s="288" t="s">
        <v>79</v>
      </c>
      <c r="F529" s="592">
        <v>3</v>
      </c>
      <c r="G529" s="159"/>
      <c r="H529" s="159"/>
      <c r="I529" s="275">
        <f>SUM(G529:H529)</f>
        <v>0</v>
      </c>
      <c r="J529" s="159"/>
      <c r="K529" s="159"/>
      <c r="L529" s="275">
        <f>SUM(J529:K529)</f>
        <v>0</v>
      </c>
      <c r="M529" s="159"/>
      <c r="N529" s="159"/>
      <c r="O529" s="275">
        <f>SUM(M529:N529)</f>
        <v>0</v>
      </c>
      <c r="P529" s="159"/>
      <c r="Q529" s="159"/>
      <c r="R529" s="275">
        <f>SUM(P529:Q529)</f>
        <v>0</v>
      </c>
      <c r="S529" s="500"/>
      <c r="T529" s="275"/>
      <c r="U529" s="275"/>
      <c r="V529" s="275">
        <f>SUM(T529:U529)</f>
        <v>0</v>
      </c>
      <c r="W529" s="275"/>
      <c r="X529" s="275"/>
      <c r="Y529" s="275">
        <f>SUM(W529:X529)</f>
        <v>0</v>
      </c>
      <c r="Z529" s="275"/>
      <c r="AA529" s="275"/>
      <c r="AB529" s="275">
        <f>SUM(Z529:AA529)</f>
        <v>0</v>
      </c>
      <c r="AC529" s="275"/>
      <c r="AD529" s="275"/>
      <c r="AE529" s="275">
        <f>SUM(AC529:AD529)</f>
        <v>0</v>
      </c>
      <c r="AF529" s="500"/>
      <c r="AG529" s="275"/>
      <c r="AH529" s="275"/>
      <c r="AI529" s="275">
        <f>SUM(AG529:AH529)</f>
        <v>0</v>
      </c>
      <c r="AJ529" s="275"/>
      <c r="AK529" s="275"/>
      <c r="AL529" s="275">
        <f>SUM(AJ529:AK529)</f>
        <v>0</v>
      </c>
      <c r="AM529" s="275"/>
      <c r="AN529" s="275"/>
      <c r="AO529" s="275">
        <f>SUM(AM529:AN529)</f>
        <v>0</v>
      </c>
      <c r="AP529" s="275"/>
      <c r="AQ529" s="275"/>
      <c r="AR529" s="275">
        <f>SUM(AP529:AQ529)</f>
        <v>0</v>
      </c>
      <c r="AS529" s="500"/>
      <c r="AT529" s="275"/>
      <c r="AU529" s="275"/>
      <c r="AV529" s="277">
        <f>SUM(AT529:AU529)</f>
        <v>0</v>
      </c>
      <c r="AW529" s="567">
        <f t="shared" si="2903"/>
        <v>0</v>
      </c>
      <c r="AX529" s="567">
        <f t="shared" si="2904"/>
        <v>0</v>
      </c>
      <c r="AY529" s="567">
        <f t="shared" si="2905"/>
        <v>0</v>
      </c>
      <c r="AZ529" s="159"/>
      <c r="BA529" s="159"/>
      <c r="BB529" s="275">
        <f>SUM(AZ529:BA529)</f>
        <v>0</v>
      </c>
      <c r="BC529" s="275"/>
      <c r="BD529" s="275"/>
      <c r="BE529" s="275">
        <f>SUM(BC529:BD529)</f>
        <v>0</v>
      </c>
      <c r="BF529" s="521"/>
      <c r="BG529" s="605">
        <f>SUM(F529,S529,AF529,AS529)</f>
        <v>3</v>
      </c>
      <c r="BH529" s="533">
        <f>SUM(G529,T529,AG529)</f>
        <v>0</v>
      </c>
      <c r="BI529" s="533">
        <f t="shared" si="2906"/>
        <v>0</v>
      </c>
      <c r="BJ529" s="533">
        <f t="shared" si="2907"/>
        <v>0</v>
      </c>
      <c r="BK529" s="533">
        <f t="shared" si="2908"/>
        <v>0</v>
      </c>
      <c r="BL529" s="533">
        <f t="shared" si="2909"/>
        <v>0</v>
      </c>
      <c r="BM529" s="533">
        <f t="shared" si="2910"/>
        <v>0</v>
      </c>
      <c r="BN529" s="533">
        <f>SUM(M529,Z529,AM529)</f>
        <v>0</v>
      </c>
      <c r="BO529" s="533">
        <f t="shared" si="2911"/>
        <v>0</v>
      </c>
      <c r="BP529" s="533">
        <f t="shared" si="2912"/>
        <v>0</v>
      </c>
      <c r="BQ529" s="533">
        <f t="shared" si="2913"/>
        <v>0</v>
      </c>
      <c r="BR529" s="533">
        <f t="shared" si="2914"/>
        <v>0</v>
      </c>
      <c r="BS529" s="533">
        <f t="shared" si="2915"/>
        <v>0</v>
      </c>
      <c r="BT529" s="533">
        <f>AT529</f>
        <v>0</v>
      </c>
      <c r="BU529" s="533">
        <f t="shared" si="2916"/>
        <v>0</v>
      </c>
      <c r="BV529" s="533">
        <f t="shared" si="2917"/>
        <v>0</v>
      </c>
      <c r="BW529" s="536">
        <f>SUM(BH529,BK529,BN529,BQ529,BT529)</f>
        <v>0</v>
      </c>
      <c r="BX529" s="536">
        <f t="shared" si="2918"/>
        <v>0</v>
      </c>
      <c r="BY529" s="536">
        <f t="shared" si="2919"/>
        <v>0</v>
      </c>
      <c r="BZ529" t="s">
        <v>74</v>
      </c>
      <c r="CA529" s="544">
        <f>AZ529</f>
        <v>0</v>
      </c>
      <c r="CB529" s="544">
        <f t="shared" si="2920"/>
        <v>0</v>
      </c>
      <c r="CC529" s="544">
        <f t="shared" si="2921"/>
        <v>0</v>
      </c>
      <c r="CD529" s="544">
        <f>BC529</f>
        <v>0</v>
      </c>
      <c r="CE529" s="544">
        <f t="shared" si="2922"/>
        <v>0</v>
      </c>
      <c r="CF529" s="544">
        <f t="shared" si="2923"/>
        <v>0</v>
      </c>
    </row>
    <row r="530" spans="1:84">
      <c r="A530" s="149"/>
      <c r="B530" s="149"/>
      <c r="C530" s="151"/>
      <c r="D530" s="151"/>
      <c r="E530" s="288"/>
      <c r="F530" s="592"/>
      <c r="G530" s="159"/>
      <c r="H530" s="159"/>
      <c r="I530" s="275"/>
      <c r="J530" s="159"/>
      <c r="K530" s="159"/>
      <c r="L530" s="275"/>
      <c r="M530" s="159"/>
      <c r="N530" s="159"/>
      <c r="O530" s="275"/>
      <c r="P530" s="159"/>
      <c r="Q530" s="159"/>
      <c r="R530" s="275"/>
      <c r="S530" s="500"/>
      <c r="T530" s="275"/>
      <c r="U530" s="275"/>
      <c r="V530" s="275"/>
      <c r="W530" s="275"/>
      <c r="X530" s="275"/>
      <c r="Y530" s="275"/>
      <c r="Z530" s="275"/>
      <c r="AA530" s="275"/>
      <c r="AB530" s="275"/>
      <c r="AC530" s="275"/>
      <c r="AD530" s="275"/>
      <c r="AE530" s="275"/>
      <c r="AF530" s="500"/>
      <c r="AG530" s="275"/>
      <c r="AH530" s="275"/>
      <c r="AI530" s="275"/>
      <c r="AJ530" s="275"/>
      <c r="AK530" s="275"/>
      <c r="AL530" s="275"/>
      <c r="AM530" s="275"/>
      <c r="AN530" s="275"/>
      <c r="AO530" s="275"/>
      <c r="AP530" s="275"/>
      <c r="AQ530" s="275"/>
      <c r="AR530" s="275"/>
      <c r="AS530" s="500"/>
      <c r="AT530" s="275"/>
      <c r="AU530" s="275"/>
      <c r="AV530" s="275"/>
      <c r="AW530" s="567"/>
      <c r="AX530" s="567"/>
      <c r="AY530" s="567"/>
      <c r="AZ530" s="159"/>
      <c r="BA530" s="159"/>
      <c r="BB530" s="275"/>
      <c r="BC530" s="275"/>
      <c r="BD530" s="275"/>
      <c r="BE530" s="275"/>
      <c r="BF530" s="521"/>
    </row>
    <row r="531" spans="1:84">
      <c r="A531" s="149"/>
      <c r="B531" s="149" t="s">
        <v>327</v>
      </c>
      <c r="C531" s="151"/>
      <c r="D531" s="151"/>
      <c r="E531" s="375" t="s">
        <v>116</v>
      </c>
      <c r="F531" s="592"/>
      <c r="G531" s="159"/>
      <c r="H531" s="159"/>
      <c r="I531" s="275"/>
      <c r="J531" s="159"/>
      <c r="K531" s="159"/>
      <c r="L531" s="275"/>
      <c r="M531" s="159"/>
      <c r="N531" s="159"/>
      <c r="O531" s="275"/>
      <c r="P531" s="159"/>
      <c r="Q531" s="159"/>
      <c r="R531" s="275"/>
      <c r="S531" s="500"/>
      <c r="T531" s="275"/>
      <c r="U531" s="275"/>
      <c r="V531" s="275"/>
      <c r="W531" s="275"/>
      <c r="X531" s="275"/>
      <c r="Y531" s="275"/>
      <c r="Z531" s="275"/>
      <c r="AA531" s="275"/>
      <c r="AB531" s="275"/>
      <c r="AC531" s="275"/>
      <c r="AD531" s="275"/>
      <c r="AE531" s="275"/>
      <c r="AF531" s="500"/>
      <c r="AG531" s="275"/>
      <c r="AH531" s="275"/>
      <c r="AI531" s="275"/>
      <c r="AJ531" s="275"/>
      <c r="AK531" s="275"/>
      <c r="AL531" s="275"/>
      <c r="AM531" s="275"/>
      <c r="AN531" s="275"/>
      <c r="AO531" s="275"/>
      <c r="AP531" s="275"/>
      <c r="AQ531" s="275"/>
      <c r="AR531" s="275"/>
      <c r="AS531" s="500"/>
      <c r="AT531" s="275"/>
      <c r="AU531" s="275"/>
      <c r="AV531" s="275"/>
      <c r="AW531" s="567"/>
      <c r="AX531" s="567"/>
      <c r="AY531" s="567"/>
      <c r="AZ531" s="159"/>
      <c r="BA531" s="159"/>
      <c r="BB531" s="159"/>
      <c r="BC531" s="275"/>
      <c r="BD531" s="275"/>
      <c r="BE531" s="275"/>
      <c r="BF531" s="521"/>
    </row>
    <row r="532" spans="1:84">
      <c r="A532" s="149"/>
      <c r="B532" s="149"/>
      <c r="C532" s="151"/>
      <c r="D532" s="151"/>
      <c r="E532" s="288" t="s">
        <v>77</v>
      </c>
      <c r="F532" s="592">
        <v>1</v>
      </c>
      <c r="G532" s="159"/>
      <c r="H532" s="159"/>
      <c r="I532" s="275">
        <f>SUM(G532:H532)</f>
        <v>0</v>
      </c>
      <c r="J532" s="159"/>
      <c r="K532" s="159"/>
      <c r="L532" s="275">
        <f>SUM(J532:K532)</f>
        <v>0</v>
      </c>
      <c r="M532" s="159"/>
      <c r="N532" s="159"/>
      <c r="O532" s="275">
        <f>SUM(M532:N532)</f>
        <v>0</v>
      </c>
      <c r="P532" s="159"/>
      <c r="Q532" s="159"/>
      <c r="R532" s="275">
        <f>SUM(P532:Q532)</f>
        <v>0</v>
      </c>
      <c r="S532" s="500"/>
      <c r="T532" s="275"/>
      <c r="U532" s="275"/>
      <c r="V532" s="275">
        <f>SUM(T532:U532)</f>
        <v>0</v>
      </c>
      <c r="W532" s="275"/>
      <c r="X532" s="275"/>
      <c r="Y532" s="275">
        <f>SUM(W532:X532)</f>
        <v>0</v>
      </c>
      <c r="Z532" s="275"/>
      <c r="AA532" s="275"/>
      <c r="AB532" s="275">
        <f>SUM(Z532:AA532)</f>
        <v>0</v>
      </c>
      <c r="AC532" s="275"/>
      <c r="AD532" s="275"/>
      <c r="AE532" s="275">
        <f>SUM(AC532:AD532)</f>
        <v>0</v>
      </c>
      <c r="AF532" s="500"/>
      <c r="AG532" s="275"/>
      <c r="AH532" s="275"/>
      <c r="AI532" s="275">
        <f>SUM(AG532:AH532)</f>
        <v>0</v>
      </c>
      <c r="AJ532" s="275"/>
      <c r="AK532" s="275"/>
      <c r="AL532" s="275">
        <f>SUM(AJ532:AK532)</f>
        <v>0</v>
      </c>
      <c r="AM532" s="275"/>
      <c r="AN532" s="275"/>
      <c r="AO532" s="275">
        <f>SUM(AM532:AN532)</f>
        <v>0</v>
      </c>
      <c r="AP532" s="275"/>
      <c r="AQ532" s="275"/>
      <c r="AR532" s="275">
        <f>SUM(AP532:AQ532)</f>
        <v>0</v>
      </c>
      <c r="AS532" s="500"/>
      <c r="AT532" s="275"/>
      <c r="AU532" s="275"/>
      <c r="AV532" s="277">
        <f>SUM(AT532:AU532)</f>
        <v>0</v>
      </c>
      <c r="AW532" s="567">
        <f t="shared" ref="AW532:AW534" si="2924">SUM(G532,J532,M532,P532,T532,W532,Z532,AC532,AG532,AJ532,AM532,AP532,AT532)</f>
        <v>0</v>
      </c>
      <c r="AX532" s="567">
        <f t="shared" ref="AX532:AX534" si="2925">SUM(H532,K532,N532,Q532,U532,X532,AA532,AD532,AH532,AK532,AN532,AQ532,AU532)</f>
        <v>0</v>
      </c>
      <c r="AY532" s="567">
        <f t="shared" ref="AY532:AY534" si="2926">SUM(I532,L532,O532,R532,V532,Y532,AB532,AE532,AI532,AL532,AO532,AR532,AV532)</f>
        <v>0</v>
      </c>
      <c r="AZ532" s="159"/>
      <c r="BA532" s="159"/>
      <c r="BB532" s="275">
        <f>SUM(AZ532:BA532)</f>
        <v>0</v>
      </c>
      <c r="BC532" s="275"/>
      <c r="BD532" s="275"/>
      <c r="BE532" s="275">
        <f>SUM(BC532:BD532)</f>
        <v>0</v>
      </c>
      <c r="BF532" s="521"/>
      <c r="BG532" s="605">
        <f>SUM(F532,S532,AF532,AS532)</f>
        <v>1</v>
      </c>
      <c r="BH532" s="533">
        <f>SUM(G532,T532,AG532)</f>
        <v>0</v>
      </c>
      <c r="BI532" s="533">
        <f t="shared" ref="BI532:BI534" si="2927">SUM(H532,U532,AH532)</f>
        <v>0</v>
      </c>
      <c r="BJ532" s="533">
        <f t="shared" ref="BJ532:BJ534" si="2928">SUM(I532,V532,AI532)</f>
        <v>0</v>
      </c>
      <c r="BK532" s="533">
        <f t="shared" ref="BK532:BK534" si="2929">SUM(J532,W532,AJ532)</f>
        <v>0</v>
      </c>
      <c r="BL532" s="533">
        <f t="shared" ref="BL532:BL534" si="2930">SUM(K532,X532,AK532)</f>
        <v>0</v>
      </c>
      <c r="BM532" s="533">
        <f t="shared" ref="BM532:BM534" si="2931">SUM(L532,Y532,AL532)</f>
        <v>0</v>
      </c>
      <c r="BN532" s="533">
        <f>SUM(M532,Z532,AM532)</f>
        <v>0</v>
      </c>
      <c r="BO532" s="533">
        <f t="shared" ref="BO532:BO534" si="2932">SUM(N532,AA532,AN532)</f>
        <v>0</v>
      </c>
      <c r="BP532" s="533">
        <f t="shared" ref="BP532:BP534" si="2933">SUM(O532,AB532,AO532)</f>
        <v>0</v>
      </c>
      <c r="BQ532" s="533">
        <f t="shared" ref="BQ532:BQ534" si="2934">SUM(P532,AC532,AP532)</f>
        <v>0</v>
      </c>
      <c r="BR532" s="533">
        <f t="shared" ref="BR532:BR534" si="2935">SUM(Q532,AD532,AQ532)</f>
        <v>0</v>
      </c>
      <c r="BS532" s="533">
        <f t="shared" ref="BS532:BS534" si="2936">SUM(R532,AE532,AR532)</f>
        <v>0</v>
      </c>
      <c r="BT532" s="533">
        <f>AT532</f>
        <v>0</v>
      </c>
      <c r="BU532" s="533">
        <f t="shared" ref="BU532:BU534" si="2937">AU532</f>
        <v>0</v>
      </c>
      <c r="BV532" s="533">
        <f t="shared" ref="BV532:BV534" si="2938">AV532</f>
        <v>0</v>
      </c>
      <c r="BW532" s="536">
        <f>SUM(BH532,BK532,BN532,BQ532,BT532)</f>
        <v>0</v>
      </c>
      <c r="BX532" s="536">
        <f t="shared" ref="BX532:BX534" si="2939">SUM(BI532,BL532,BO532,BR532,BU532)</f>
        <v>0</v>
      </c>
      <c r="BY532" s="536">
        <f t="shared" ref="BY532:BY534" si="2940">SUM(BJ532,BM532,BP532,BS532,BV532)</f>
        <v>0</v>
      </c>
      <c r="BZ532" t="s">
        <v>74</v>
      </c>
      <c r="CA532" s="544">
        <f>AZ532</f>
        <v>0</v>
      </c>
      <c r="CB532" s="544">
        <f t="shared" ref="CB532:CB534" si="2941">BA532</f>
        <v>0</v>
      </c>
      <c r="CC532" s="544">
        <f t="shared" ref="CC532:CC534" si="2942">BB532</f>
        <v>0</v>
      </c>
      <c r="CD532" s="544">
        <f>BC532</f>
        <v>0</v>
      </c>
      <c r="CE532" s="544">
        <f t="shared" ref="CE532:CE534" si="2943">BD532</f>
        <v>0</v>
      </c>
      <c r="CF532" s="544">
        <f t="shared" ref="CF532:CF534" si="2944">BE532</f>
        <v>0</v>
      </c>
    </row>
    <row r="533" spans="1:84">
      <c r="A533" s="149"/>
      <c r="B533" s="149"/>
      <c r="C533" s="151"/>
      <c r="D533" s="151"/>
      <c r="E533" s="288" t="s">
        <v>78</v>
      </c>
      <c r="F533" s="592">
        <v>1</v>
      </c>
      <c r="G533" s="159"/>
      <c r="H533" s="159"/>
      <c r="I533" s="275">
        <f>SUM(G533:H533)</f>
        <v>0</v>
      </c>
      <c r="J533" s="159"/>
      <c r="K533" s="159"/>
      <c r="L533" s="275">
        <f>SUM(J533:K533)</f>
        <v>0</v>
      </c>
      <c r="M533" s="159"/>
      <c r="N533" s="159"/>
      <c r="O533" s="275">
        <f>SUM(M533:N533)</f>
        <v>0</v>
      </c>
      <c r="P533" s="159"/>
      <c r="Q533" s="159"/>
      <c r="R533" s="275">
        <f>SUM(P533:Q533)</f>
        <v>0</v>
      </c>
      <c r="S533" s="500"/>
      <c r="T533" s="275"/>
      <c r="U533" s="275"/>
      <c r="V533" s="275">
        <f>SUM(T533:U533)</f>
        <v>0</v>
      </c>
      <c r="W533" s="275"/>
      <c r="X533" s="275"/>
      <c r="Y533" s="275">
        <f>SUM(W533:X533)</f>
        <v>0</v>
      </c>
      <c r="Z533" s="275"/>
      <c r="AA533" s="275"/>
      <c r="AB533" s="275">
        <f>SUM(Z533:AA533)</f>
        <v>0</v>
      </c>
      <c r="AC533" s="275"/>
      <c r="AD533" s="275"/>
      <c r="AE533" s="275">
        <f>SUM(AC533:AD533)</f>
        <v>0</v>
      </c>
      <c r="AF533" s="500"/>
      <c r="AG533" s="275"/>
      <c r="AH533" s="275"/>
      <c r="AI533" s="275">
        <f>SUM(AG533:AH533)</f>
        <v>0</v>
      </c>
      <c r="AJ533" s="275"/>
      <c r="AK533" s="275"/>
      <c r="AL533" s="275">
        <f>SUM(AJ533:AK533)</f>
        <v>0</v>
      </c>
      <c r="AM533" s="275"/>
      <c r="AN533" s="275"/>
      <c r="AO533" s="275">
        <f>SUM(AM533:AN533)</f>
        <v>0</v>
      </c>
      <c r="AP533" s="275"/>
      <c r="AQ533" s="275"/>
      <c r="AR533" s="275">
        <f>SUM(AP533:AQ533)</f>
        <v>0</v>
      </c>
      <c r="AS533" s="500"/>
      <c r="AT533" s="275"/>
      <c r="AU533" s="275"/>
      <c r="AV533" s="277">
        <f>SUM(AT533:AU533)</f>
        <v>0</v>
      </c>
      <c r="AW533" s="567">
        <f t="shared" si="2924"/>
        <v>0</v>
      </c>
      <c r="AX533" s="567">
        <f t="shared" si="2925"/>
        <v>0</v>
      </c>
      <c r="AY533" s="567">
        <f t="shared" si="2926"/>
        <v>0</v>
      </c>
      <c r="AZ533" s="159"/>
      <c r="BA533" s="159"/>
      <c r="BB533" s="275">
        <f>SUM(AZ533:BA533)</f>
        <v>0</v>
      </c>
      <c r="BC533" s="275"/>
      <c r="BD533" s="275"/>
      <c r="BE533" s="275">
        <f>SUM(BC533:BD533)</f>
        <v>0</v>
      </c>
      <c r="BF533" s="521"/>
      <c r="BG533" s="605">
        <f>SUM(F533,S533,AF533,AS533)</f>
        <v>1</v>
      </c>
      <c r="BH533" s="533">
        <f>SUM(G533,T533,AG533)</f>
        <v>0</v>
      </c>
      <c r="BI533" s="533">
        <f t="shared" si="2927"/>
        <v>0</v>
      </c>
      <c r="BJ533" s="533">
        <f t="shared" si="2928"/>
        <v>0</v>
      </c>
      <c r="BK533" s="533">
        <f t="shared" si="2929"/>
        <v>0</v>
      </c>
      <c r="BL533" s="533">
        <f t="shared" si="2930"/>
        <v>0</v>
      </c>
      <c r="BM533" s="533">
        <f t="shared" si="2931"/>
        <v>0</v>
      </c>
      <c r="BN533" s="533">
        <f>SUM(M533,Z533,AM533)</f>
        <v>0</v>
      </c>
      <c r="BO533" s="533">
        <f t="shared" si="2932"/>
        <v>0</v>
      </c>
      <c r="BP533" s="533">
        <f t="shared" si="2933"/>
        <v>0</v>
      </c>
      <c r="BQ533" s="533">
        <f t="shared" si="2934"/>
        <v>0</v>
      </c>
      <c r="BR533" s="533">
        <f t="shared" si="2935"/>
        <v>0</v>
      </c>
      <c r="BS533" s="533">
        <f t="shared" si="2936"/>
        <v>0</v>
      </c>
      <c r="BT533" s="533">
        <f>AT533</f>
        <v>0</v>
      </c>
      <c r="BU533" s="533">
        <f t="shared" si="2937"/>
        <v>0</v>
      </c>
      <c r="BV533" s="533">
        <f t="shared" si="2938"/>
        <v>0</v>
      </c>
      <c r="BW533" s="536">
        <f>SUM(BH533,BK533,BN533,BQ533,BT533)</f>
        <v>0</v>
      </c>
      <c r="BX533" s="536">
        <f t="shared" si="2939"/>
        <v>0</v>
      </c>
      <c r="BY533" s="536">
        <f t="shared" si="2940"/>
        <v>0</v>
      </c>
      <c r="BZ533" t="s">
        <v>74</v>
      </c>
      <c r="CA533" s="544">
        <f>AZ533</f>
        <v>0</v>
      </c>
      <c r="CB533" s="544">
        <f t="shared" si="2941"/>
        <v>0</v>
      </c>
      <c r="CC533" s="544">
        <f t="shared" si="2942"/>
        <v>0</v>
      </c>
      <c r="CD533" s="544">
        <f>BC533</f>
        <v>0</v>
      </c>
      <c r="CE533" s="544">
        <f t="shared" si="2943"/>
        <v>0</v>
      </c>
      <c r="CF533" s="544">
        <f t="shared" si="2944"/>
        <v>0</v>
      </c>
    </row>
    <row r="534" spans="1:84">
      <c r="A534" s="149"/>
      <c r="B534" s="149"/>
      <c r="C534" s="151"/>
      <c r="D534" s="151"/>
      <c r="E534" s="288" t="s">
        <v>79</v>
      </c>
      <c r="F534" s="592">
        <v>1</v>
      </c>
      <c r="G534" s="159"/>
      <c r="H534" s="159"/>
      <c r="I534" s="275">
        <f>SUM(G534:H534)</f>
        <v>0</v>
      </c>
      <c r="J534" s="159"/>
      <c r="K534" s="159"/>
      <c r="L534" s="275">
        <f>SUM(J534:K534)</f>
        <v>0</v>
      </c>
      <c r="M534" s="159"/>
      <c r="N534" s="159"/>
      <c r="O534" s="275">
        <f>SUM(M534:N534)</f>
        <v>0</v>
      </c>
      <c r="P534" s="159"/>
      <c r="Q534" s="159"/>
      <c r="R534" s="275">
        <f>SUM(P534:Q534)</f>
        <v>0</v>
      </c>
      <c r="S534" s="500"/>
      <c r="T534" s="275"/>
      <c r="U534" s="275"/>
      <c r="V534" s="275">
        <f>SUM(T534:U534)</f>
        <v>0</v>
      </c>
      <c r="W534" s="275"/>
      <c r="X534" s="275"/>
      <c r="Y534" s="275">
        <f>SUM(W534:X534)</f>
        <v>0</v>
      </c>
      <c r="Z534" s="275"/>
      <c r="AA534" s="275"/>
      <c r="AB534" s="275">
        <f>SUM(Z534:AA534)</f>
        <v>0</v>
      </c>
      <c r="AC534" s="275"/>
      <c r="AD534" s="275"/>
      <c r="AE534" s="275">
        <f>SUM(AC534:AD534)</f>
        <v>0</v>
      </c>
      <c r="AF534" s="500"/>
      <c r="AG534" s="275"/>
      <c r="AH534" s="275"/>
      <c r="AI534" s="275">
        <f>SUM(AG534:AH534)</f>
        <v>0</v>
      </c>
      <c r="AJ534" s="275"/>
      <c r="AK534" s="275"/>
      <c r="AL534" s="275">
        <f>SUM(AJ534:AK534)</f>
        <v>0</v>
      </c>
      <c r="AM534" s="275"/>
      <c r="AN534" s="275"/>
      <c r="AO534" s="275">
        <f>SUM(AM534:AN534)</f>
        <v>0</v>
      </c>
      <c r="AP534" s="275"/>
      <c r="AQ534" s="275"/>
      <c r="AR534" s="275">
        <f>SUM(AP534:AQ534)</f>
        <v>0</v>
      </c>
      <c r="AS534" s="500"/>
      <c r="AT534" s="275"/>
      <c r="AU534" s="275"/>
      <c r="AV534" s="277">
        <f>SUM(AT534:AU534)</f>
        <v>0</v>
      </c>
      <c r="AW534" s="567">
        <f t="shared" si="2924"/>
        <v>0</v>
      </c>
      <c r="AX534" s="567">
        <f t="shared" si="2925"/>
        <v>0</v>
      </c>
      <c r="AY534" s="567">
        <f t="shared" si="2926"/>
        <v>0</v>
      </c>
      <c r="AZ534" s="159"/>
      <c r="BA534" s="159"/>
      <c r="BB534" s="275">
        <f>SUM(AZ534:BA534)</f>
        <v>0</v>
      </c>
      <c r="BC534" s="275"/>
      <c r="BD534" s="275"/>
      <c r="BE534" s="275">
        <f>SUM(BC534:BD534)</f>
        <v>0</v>
      </c>
      <c r="BF534" s="521"/>
      <c r="BG534" s="605">
        <f>SUM(F534,S534,AF534,AS534)</f>
        <v>1</v>
      </c>
      <c r="BH534" s="533">
        <f>SUM(G534,T534,AG534)</f>
        <v>0</v>
      </c>
      <c r="BI534" s="533">
        <f t="shared" si="2927"/>
        <v>0</v>
      </c>
      <c r="BJ534" s="533">
        <f t="shared" si="2928"/>
        <v>0</v>
      </c>
      <c r="BK534" s="533">
        <f t="shared" si="2929"/>
        <v>0</v>
      </c>
      <c r="BL534" s="533">
        <f t="shared" si="2930"/>
        <v>0</v>
      </c>
      <c r="BM534" s="533">
        <f t="shared" si="2931"/>
        <v>0</v>
      </c>
      <c r="BN534" s="533">
        <f>SUM(M534,Z534,AM534)</f>
        <v>0</v>
      </c>
      <c r="BO534" s="533">
        <f t="shared" si="2932"/>
        <v>0</v>
      </c>
      <c r="BP534" s="533">
        <f t="shared" si="2933"/>
        <v>0</v>
      </c>
      <c r="BQ534" s="533">
        <f t="shared" si="2934"/>
        <v>0</v>
      </c>
      <c r="BR534" s="533">
        <f t="shared" si="2935"/>
        <v>0</v>
      </c>
      <c r="BS534" s="533">
        <f t="shared" si="2936"/>
        <v>0</v>
      </c>
      <c r="BT534" s="533">
        <f>AT534</f>
        <v>0</v>
      </c>
      <c r="BU534" s="533">
        <f t="shared" si="2937"/>
        <v>0</v>
      </c>
      <c r="BV534" s="533">
        <f t="shared" si="2938"/>
        <v>0</v>
      </c>
      <c r="BW534" s="536">
        <f>SUM(BH534,BK534,BN534,BQ534,BT534)</f>
        <v>0</v>
      </c>
      <c r="BX534" s="536">
        <f t="shared" si="2939"/>
        <v>0</v>
      </c>
      <c r="BY534" s="536">
        <f t="shared" si="2940"/>
        <v>0</v>
      </c>
      <c r="BZ534" t="s">
        <v>74</v>
      </c>
      <c r="CA534" s="544">
        <f>AZ534</f>
        <v>0</v>
      </c>
      <c r="CB534" s="544">
        <f t="shared" si="2941"/>
        <v>0</v>
      </c>
      <c r="CC534" s="544">
        <f t="shared" si="2942"/>
        <v>0</v>
      </c>
      <c r="CD534" s="544">
        <f>BC534</f>
        <v>0</v>
      </c>
      <c r="CE534" s="544">
        <f t="shared" si="2943"/>
        <v>0</v>
      </c>
      <c r="CF534" s="544">
        <f t="shared" si="2944"/>
        <v>0</v>
      </c>
    </row>
    <row r="535" spans="1:84" ht="7.5" customHeight="1">
      <c r="A535" s="149"/>
      <c r="B535" s="149"/>
      <c r="C535" s="151"/>
      <c r="D535" s="151"/>
      <c r="E535" s="288"/>
      <c r="F535" s="592"/>
      <c r="G535" s="159"/>
      <c r="H535" s="159"/>
      <c r="I535" s="275"/>
      <c r="J535" s="159"/>
      <c r="K535" s="159"/>
      <c r="L535" s="275"/>
      <c r="M535" s="159"/>
      <c r="N535" s="159"/>
      <c r="O535" s="275"/>
      <c r="P535" s="159"/>
      <c r="Q535" s="159"/>
      <c r="R535" s="275"/>
      <c r="S535" s="500"/>
      <c r="T535" s="275"/>
      <c r="U535" s="275"/>
      <c r="V535" s="275"/>
      <c r="W535" s="275"/>
      <c r="X535" s="275"/>
      <c r="Y535" s="275"/>
      <c r="Z535" s="275"/>
      <c r="AA535" s="275"/>
      <c r="AB535" s="275"/>
      <c r="AC535" s="275"/>
      <c r="AD535" s="275"/>
      <c r="AE535" s="275"/>
      <c r="AF535" s="500"/>
      <c r="AG535" s="275"/>
      <c r="AH535" s="275"/>
      <c r="AI535" s="275"/>
      <c r="AJ535" s="275"/>
      <c r="AK535" s="275"/>
      <c r="AL535" s="275"/>
      <c r="AM535" s="275"/>
      <c r="AN535" s="275"/>
      <c r="AO535" s="275"/>
      <c r="AP535" s="275"/>
      <c r="AQ535" s="275"/>
      <c r="AR535" s="275"/>
      <c r="AS535" s="500"/>
      <c r="AT535" s="275"/>
      <c r="AU535" s="275"/>
      <c r="AV535" s="275"/>
      <c r="AW535" s="567"/>
      <c r="AX535" s="567"/>
      <c r="AY535" s="567"/>
      <c r="AZ535" s="159"/>
      <c r="BA535" s="159"/>
      <c r="BB535" s="275"/>
      <c r="BC535" s="275"/>
      <c r="BD535" s="275"/>
      <c r="BE535" s="275"/>
      <c r="BF535" s="521"/>
    </row>
    <row r="536" spans="1:84">
      <c r="A536" s="149" t="s">
        <v>75</v>
      </c>
      <c r="B536" s="149" t="s">
        <v>325</v>
      </c>
      <c r="C536" s="151"/>
      <c r="D536" s="151"/>
      <c r="E536" s="375" t="s">
        <v>128</v>
      </c>
      <c r="F536" s="592"/>
      <c r="G536" s="159"/>
      <c r="H536" s="159"/>
      <c r="I536" s="275"/>
      <c r="J536" s="159"/>
      <c r="K536" s="159"/>
      <c r="L536" s="275"/>
      <c r="M536" s="159"/>
      <c r="N536" s="159"/>
      <c r="O536" s="275"/>
      <c r="P536" s="159"/>
      <c r="Q536" s="159"/>
      <c r="R536" s="275"/>
      <c r="S536" s="500"/>
      <c r="T536" s="275"/>
      <c r="U536" s="275"/>
      <c r="V536" s="275"/>
      <c r="W536" s="275"/>
      <c r="X536" s="275"/>
      <c r="Y536" s="275"/>
      <c r="Z536" s="275"/>
      <c r="AA536" s="275"/>
      <c r="AB536" s="275"/>
      <c r="AC536" s="275"/>
      <c r="AD536" s="275"/>
      <c r="AE536" s="275"/>
      <c r="AF536" s="500"/>
      <c r="AG536" s="275"/>
      <c r="AH536" s="275"/>
      <c r="AI536" s="275"/>
      <c r="AJ536" s="275"/>
      <c r="AK536" s="275"/>
      <c r="AL536" s="275"/>
      <c r="AM536" s="275"/>
      <c r="AN536" s="275"/>
      <c r="AO536" s="275"/>
      <c r="AP536" s="275"/>
      <c r="AQ536" s="275"/>
      <c r="AR536" s="275"/>
      <c r="AS536" s="500"/>
      <c r="AT536" s="275"/>
      <c r="AU536" s="275"/>
      <c r="AV536" s="275"/>
      <c r="AW536" s="567"/>
      <c r="AX536" s="567"/>
      <c r="AY536" s="567"/>
      <c r="AZ536" s="159"/>
      <c r="BA536" s="159"/>
      <c r="BB536" s="159"/>
      <c r="BC536" s="275"/>
      <c r="BD536" s="275"/>
      <c r="BE536" s="275"/>
      <c r="BF536" s="521"/>
    </row>
    <row r="537" spans="1:84">
      <c r="A537" s="149"/>
      <c r="B537" s="149"/>
      <c r="C537" s="151"/>
      <c r="D537" s="151"/>
      <c r="E537" s="288" t="s">
        <v>77</v>
      </c>
      <c r="F537" s="592">
        <v>15</v>
      </c>
      <c r="G537" s="159"/>
      <c r="H537" s="159"/>
      <c r="I537" s="275">
        <f>SUM(G537:H537)</f>
        <v>0</v>
      </c>
      <c r="J537" s="159"/>
      <c r="K537" s="159"/>
      <c r="L537" s="275">
        <f>SUM(J537:K537)</f>
        <v>0</v>
      </c>
      <c r="M537" s="159"/>
      <c r="N537" s="159"/>
      <c r="O537" s="275">
        <f>SUM(M537:N537)</f>
        <v>0</v>
      </c>
      <c r="P537" s="159"/>
      <c r="Q537" s="159"/>
      <c r="R537" s="275">
        <f>SUM(P537:Q537)</f>
        <v>0</v>
      </c>
      <c r="S537" s="500"/>
      <c r="T537" s="275"/>
      <c r="U537" s="275"/>
      <c r="V537" s="275">
        <f>SUM(T537:U537)</f>
        <v>0</v>
      </c>
      <c r="W537" s="275"/>
      <c r="X537" s="275"/>
      <c r="Y537" s="275">
        <f>SUM(W537:X537)</f>
        <v>0</v>
      </c>
      <c r="Z537" s="275"/>
      <c r="AA537" s="275"/>
      <c r="AB537" s="275">
        <f>SUM(Z537:AA537)</f>
        <v>0</v>
      </c>
      <c r="AC537" s="275"/>
      <c r="AD537" s="275"/>
      <c r="AE537" s="275">
        <f>SUM(AC537:AD537)</f>
        <v>0</v>
      </c>
      <c r="AF537" s="500"/>
      <c r="AG537" s="275"/>
      <c r="AH537" s="275"/>
      <c r="AI537" s="275">
        <f>SUM(AG537:AH537)</f>
        <v>0</v>
      </c>
      <c r="AJ537" s="275"/>
      <c r="AK537" s="275"/>
      <c r="AL537" s="275">
        <f>SUM(AJ537:AK537)</f>
        <v>0</v>
      </c>
      <c r="AM537" s="275"/>
      <c r="AN537" s="275"/>
      <c r="AO537" s="275">
        <f>SUM(AM537:AN537)</f>
        <v>0</v>
      </c>
      <c r="AP537" s="275"/>
      <c r="AQ537" s="275"/>
      <c r="AR537" s="275">
        <f>SUM(AP537:AQ537)</f>
        <v>0</v>
      </c>
      <c r="AS537" s="500"/>
      <c r="AT537" s="275"/>
      <c r="AU537" s="275"/>
      <c r="AV537" s="277">
        <f>SUM(AT537:AU537)</f>
        <v>0</v>
      </c>
      <c r="AW537" s="567">
        <f t="shared" ref="AW537:AW539" si="2945">SUM(G537,J537,M537,P537,T537,W537,Z537,AC537,AG537,AJ537,AM537,AP537,AT537)</f>
        <v>0</v>
      </c>
      <c r="AX537" s="567">
        <f t="shared" ref="AX537:AX539" si="2946">SUM(H537,K537,N537,Q537,U537,X537,AA537,AD537,AH537,AK537,AN537,AQ537,AU537)</f>
        <v>0</v>
      </c>
      <c r="AY537" s="567">
        <f t="shared" ref="AY537:AY539" si="2947">SUM(I537,L537,O537,R537,V537,Y537,AB537,AE537,AI537,AL537,AO537,AR537,AV537)</f>
        <v>0</v>
      </c>
      <c r="AZ537" s="159"/>
      <c r="BA537" s="159"/>
      <c r="BB537" s="275">
        <f>SUM(AZ537:BA537)</f>
        <v>0</v>
      </c>
      <c r="BC537" s="275"/>
      <c r="BD537" s="275"/>
      <c r="BE537" s="275">
        <f>SUM(BC537:BD537)</f>
        <v>0</v>
      </c>
      <c r="BF537" s="521"/>
      <c r="BG537" s="605">
        <f>SUM(F537,S537,AF537,AS537)</f>
        <v>15</v>
      </c>
      <c r="BH537" s="533">
        <f>SUM(G537,T537,AG537)</f>
        <v>0</v>
      </c>
      <c r="BI537" s="533">
        <f t="shared" ref="BI537:BI540" si="2948">SUM(H537,U537,AH537)</f>
        <v>0</v>
      </c>
      <c r="BJ537" s="533">
        <f t="shared" ref="BJ537:BJ540" si="2949">SUM(I537,V537,AI537)</f>
        <v>0</v>
      </c>
      <c r="BK537" s="533">
        <f t="shared" ref="BK537:BK540" si="2950">SUM(J537,W537,AJ537)</f>
        <v>0</v>
      </c>
      <c r="BL537" s="533">
        <f t="shared" ref="BL537:BL540" si="2951">SUM(K537,X537,AK537)</f>
        <v>0</v>
      </c>
      <c r="BM537" s="533">
        <f t="shared" ref="BM537:BM540" si="2952">SUM(L537,Y537,AL537)</f>
        <v>0</v>
      </c>
      <c r="BN537" s="533">
        <f>SUM(M537,Z537,AM537)</f>
        <v>0</v>
      </c>
      <c r="BO537" s="533">
        <f t="shared" ref="BO537:BO540" si="2953">SUM(N537,AA537,AN537)</f>
        <v>0</v>
      </c>
      <c r="BP537" s="533">
        <f t="shared" ref="BP537:BP540" si="2954">SUM(O537,AB537,AO537)</f>
        <v>0</v>
      </c>
      <c r="BQ537" s="533">
        <f t="shared" ref="BQ537:BQ540" si="2955">SUM(P537,AC537,AP537)</f>
        <v>0</v>
      </c>
      <c r="BR537" s="533">
        <f t="shared" ref="BR537:BR540" si="2956">SUM(Q537,AD537,AQ537)</f>
        <v>0</v>
      </c>
      <c r="BS537" s="533">
        <f t="shared" ref="BS537:BS540" si="2957">SUM(R537,AE537,AR537)</f>
        <v>0</v>
      </c>
      <c r="BT537" s="533">
        <f>AT537</f>
        <v>0</v>
      </c>
      <c r="BU537" s="533">
        <f t="shared" ref="BU537:BU540" si="2958">AU537</f>
        <v>0</v>
      </c>
      <c r="BV537" s="533">
        <f t="shared" ref="BV537:BV540" si="2959">AV537</f>
        <v>0</v>
      </c>
      <c r="BW537" s="536">
        <f>SUM(BH537,BK537,BN537,BQ537,BT537)</f>
        <v>0</v>
      </c>
      <c r="BX537" s="536">
        <f t="shared" ref="BX537:BX540" si="2960">SUM(BI537,BL537,BO537,BR537,BU537)</f>
        <v>0</v>
      </c>
      <c r="BY537" s="536">
        <f t="shared" ref="BY537:BY540" si="2961">SUM(BJ537,BM537,BP537,BS537,BV537)</f>
        <v>0</v>
      </c>
      <c r="BZ537" t="s">
        <v>74</v>
      </c>
      <c r="CA537" s="544">
        <f>AZ537</f>
        <v>0</v>
      </c>
      <c r="CB537" s="544">
        <f t="shared" ref="CB537:CB540" si="2962">BA537</f>
        <v>0</v>
      </c>
      <c r="CC537" s="544">
        <f t="shared" ref="CC537:CC540" si="2963">BB537</f>
        <v>0</v>
      </c>
      <c r="CD537" s="544">
        <f>BC537</f>
        <v>0</v>
      </c>
      <c r="CE537" s="544">
        <f t="shared" ref="CE537:CE540" si="2964">BD537</f>
        <v>0</v>
      </c>
      <c r="CF537" s="544">
        <f t="shared" ref="CF537:CF540" si="2965">BE537</f>
        <v>0</v>
      </c>
    </row>
    <row r="538" spans="1:84">
      <c r="A538" s="149"/>
      <c r="B538" s="149"/>
      <c r="C538" s="151"/>
      <c r="D538" s="151"/>
      <c r="E538" s="288" t="s">
        <v>78</v>
      </c>
      <c r="F538" s="592">
        <v>15</v>
      </c>
      <c r="G538" s="159"/>
      <c r="H538" s="159"/>
      <c r="I538" s="275">
        <f>SUM(G538:H538)</f>
        <v>0</v>
      </c>
      <c r="J538" s="159"/>
      <c r="K538" s="159"/>
      <c r="L538" s="275">
        <f>SUM(J538:K538)</f>
        <v>0</v>
      </c>
      <c r="M538" s="159"/>
      <c r="N538" s="159"/>
      <c r="O538" s="275">
        <f>SUM(M538:N538)</f>
        <v>0</v>
      </c>
      <c r="P538" s="159"/>
      <c r="Q538" s="159"/>
      <c r="R538" s="275">
        <f>SUM(P538:Q538)</f>
        <v>0</v>
      </c>
      <c r="S538" s="500"/>
      <c r="T538" s="275"/>
      <c r="U538" s="275"/>
      <c r="V538" s="275">
        <f>SUM(T538:U538)</f>
        <v>0</v>
      </c>
      <c r="W538" s="275"/>
      <c r="X538" s="275"/>
      <c r="Y538" s="275">
        <f>SUM(W538:X538)</f>
        <v>0</v>
      </c>
      <c r="Z538" s="275"/>
      <c r="AA538" s="275"/>
      <c r="AB538" s="275">
        <f>SUM(Z538:AA538)</f>
        <v>0</v>
      </c>
      <c r="AC538" s="275"/>
      <c r="AD538" s="275"/>
      <c r="AE538" s="275">
        <f>SUM(AC538:AD538)</f>
        <v>0</v>
      </c>
      <c r="AF538" s="500"/>
      <c r="AG538" s="275"/>
      <c r="AH538" s="275"/>
      <c r="AI538" s="275">
        <f>SUM(AG538:AH538)</f>
        <v>0</v>
      </c>
      <c r="AJ538" s="275"/>
      <c r="AK538" s="275"/>
      <c r="AL538" s="275">
        <f>SUM(AJ538:AK538)</f>
        <v>0</v>
      </c>
      <c r="AM538" s="275"/>
      <c r="AN538" s="275"/>
      <c r="AO538" s="275">
        <f>SUM(AM538:AN538)</f>
        <v>0</v>
      </c>
      <c r="AP538" s="275"/>
      <c r="AQ538" s="275"/>
      <c r="AR538" s="275">
        <f>SUM(AP538:AQ538)</f>
        <v>0</v>
      </c>
      <c r="AS538" s="500"/>
      <c r="AT538" s="275"/>
      <c r="AU538" s="275"/>
      <c r="AV538" s="277">
        <f>SUM(AT538:AU538)</f>
        <v>0</v>
      </c>
      <c r="AW538" s="567">
        <f t="shared" si="2945"/>
        <v>0</v>
      </c>
      <c r="AX538" s="567">
        <f t="shared" si="2946"/>
        <v>0</v>
      </c>
      <c r="AY538" s="567">
        <f t="shared" si="2947"/>
        <v>0</v>
      </c>
      <c r="AZ538" s="159"/>
      <c r="BA538" s="159"/>
      <c r="BB538" s="275">
        <f>SUM(AZ538:BA538)</f>
        <v>0</v>
      </c>
      <c r="BC538" s="275"/>
      <c r="BD538" s="275"/>
      <c r="BE538" s="275">
        <f>SUM(BC538:BD538)</f>
        <v>0</v>
      </c>
      <c r="BF538" s="521"/>
      <c r="BG538" s="605">
        <f>SUM(F538,S538,AF538,AS538)</f>
        <v>15</v>
      </c>
      <c r="BH538" s="533">
        <f>SUM(G538,T538,AG538)</f>
        <v>0</v>
      </c>
      <c r="BI538" s="533">
        <f t="shared" si="2948"/>
        <v>0</v>
      </c>
      <c r="BJ538" s="533">
        <f t="shared" si="2949"/>
        <v>0</v>
      </c>
      <c r="BK538" s="533">
        <f t="shared" si="2950"/>
        <v>0</v>
      </c>
      <c r="BL538" s="533">
        <f t="shared" si="2951"/>
        <v>0</v>
      </c>
      <c r="BM538" s="533">
        <f t="shared" si="2952"/>
        <v>0</v>
      </c>
      <c r="BN538" s="533">
        <f>SUM(M538,Z538,AM538)</f>
        <v>0</v>
      </c>
      <c r="BO538" s="533">
        <f t="shared" si="2953"/>
        <v>0</v>
      </c>
      <c r="BP538" s="533">
        <f t="shared" si="2954"/>
        <v>0</v>
      </c>
      <c r="BQ538" s="533">
        <f t="shared" si="2955"/>
        <v>0</v>
      </c>
      <c r="BR538" s="533">
        <f t="shared" si="2956"/>
        <v>0</v>
      </c>
      <c r="BS538" s="533">
        <f t="shared" si="2957"/>
        <v>0</v>
      </c>
      <c r="BT538" s="533">
        <f>AT538</f>
        <v>0</v>
      </c>
      <c r="BU538" s="533">
        <f t="shared" si="2958"/>
        <v>0</v>
      </c>
      <c r="BV538" s="533">
        <f t="shared" si="2959"/>
        <v>0</v>
      </c>
      <c r="BW538" s="536">
        <f>SUM(BH538,BK538,BN538,BQ538,BT538)</f>
        <v>0</v>
      </c>
      <c r="BX538" s="536">
        <f t="shared" si="2960"/>
        <v>0</v>
      </c>
      <c r="BY538" s="536">
        <f t="shared" si="2961"/>
        <v>0</v>
      </c>
      <c r="BZ538" t="s">
        <v>74</v>
      </c>
      <c r="CA538" s="544">
        <f>AZ538</f>
        <v>0</v>
      </c>
      <c r="CB538" s="544">
        <f t="shared" si="2962"/>
        <v>0</v>
      </c>
      <c r="CC538" s="544">
        <f t="shared" si="2963"/>
        <v>0</v>
      </c>
      <c r="CD538" s="544">
        <f>BC538</f>
        <v>0</v>
      </c>
      <c r="CE538" s="544">
        <f t="shared" si="2964"/>
        <v>0</v>
      </c>
      <c r="CF538" s="544">
        <f t="shared" si="2965"/>
        <v>0</v>
      </c>
    </row>
    <row r="539" spans="1:84">
      <c r="A539" s="149"/>
      <c r="B539" s="149"/>
      <c r="C539" s="151"/>
      <c r="D539" s="151"/>
      <c r="E539" s="288" t="s">
        <v>79</v>
      </c>
      <c r="F539" s="592">
        <v>10</v>
      </c>
      <c r="G539" s="159"/>
      <c r="H539" s="159"/>
      <c r="I539" s="275">
        <f>SUM(G539:H539)</f>
        <v>0</v>
      </c>
      <c r="J539" s="159"/>
      <c r="K539" s="159"/>
      <c r="L539" s="275">
        <f>SUM(J539:K539)</f>
        <v>0</v>
      </c>
      <c r="M539" s="159"/>
      <c r="N539" s="159"/>
      <c r="O539" s="275">
        <f>SUM(M539:N539)</f>
        <v>0</v>
      </c>
      <c r="P539" s="159"/>
      <c r="Q539" s="159"/>
      <c r="R539" s="275">
        <f>SUM(P539:Q539)</f>
        <v>0</v>
      </c>
      <c r="S539" s="500"/>
      <c r="T539" s="275"/>
      <c r="U539" s="275"/>
      <c r="V539" s="275">
        <f>SUM(T539:U539)</f>
        <v>0</v>
      </c>
      <c r="W539" s="275"/>
      <c r="X539" s="275"/>
      <c r="Y539" s="275">
        <f>SUM(W539:X539)</f>
        <v>0</v>
      </c>
      <c r="Z539" s="275"/>
      <c r="AA539" s="275"/>
      <c r="AB539" s="275">
        <f>SUM(Z539:AA539)</f>
        <v>0</v>
      </c>
      <c r="AC539" s="275"/>
      <c r="AD539" s="275"/>
      <c r="AE539" s="275">
        <f>SUM(AC539:AD539)</f>
        <v>0</v>
      </c>
      <c r="AF539" s="500"/>
      <c r="AG539" s="275"/>
      <c r="AH539" s="275"/>
      <c r="AI539" s="275">
        <f>SUM(AG539:AH539)</f>
        <v>0</v>
      </c>
      <c r="AJ539" s="275"/>
      <c r="AK539" s="275"/>
      <c r="AL539" s="275">
        <f>SUM(AJ539:AK539)</f>
        <v>0</v>
      </c>
      <c r="AM539" s="275"/>
      <c r="AN539" s="275"/>
      <c r="AO539" s="275">
        <f>SUM(AM539:AN539)</f>
        <v>0</v>
      </c>
      <c r="AP539" s="275"/>
      <c r="AQ539" s="275"/>
      <c r="AR539" s="275">
        <f>SUM(AP539:AQ539)</f>
        <v>0</v>
      </c>
      <c r="AS539" s="500"/>
      <c r="AT539" s="275"/>
      <c r="AU539" s="275"/>
      <c r="AV539" s="277">
        <f>SUM(AT539:AU539)</f>
        <v>0</v>
      </c>
      <c r="AW539" s="567">
        <f t="shared" si="2945"/>
        <v>0</v>
      </c>
      <c r="AX539" s="567">
        <f t="shared" si="2946"/>
        <v>0</v>
      </c>
      <c r="AY539" s="567">
        <f t="shared" si="2947"/>
        <v>0</v>
      </c>
      <c r="AZ539" s="159"/>
      <c r="BA539" s="159"/>
      <c r="BB539" s="275">
        <f>SUM(AZ539:BA539)</f>
        <v>0</v>
      </c>
      <c r="BC539" s="275"/>
      <c r="BD539" s="275"/>
      <c r="BE539" s="275">
        <f>SUM(BC539:BD539)</f>
        <v>0</v>
      </c>
      <c r="BF539" s="521"/>
      <c r="BG539" s="605">
        <f>SUM(F539,S539,AF539,AS539)</f>
        <v>10</v>
      </c>
      <c r="BH539" s="533">
        <f>SUM(G539,T539,AG539)</f>
        <v>0</v>
      </c>
      <c r="BI539" s="533">
        <f t="shared" si="2948"/>
        <v>0</v>
      </c>
      <c r="BJ539" s="533">
        <f t="shared" si="2949"/>
        <v>0</v>
      </c>
      <c r="BK539" s="533">
        <f t="shared" si="2950"/>
        <v>0</v>
      </c>
      <c r="BL539" s="533">
        <f t="shared" si="2951"/>
        <v>0</v>
      </c>
      <c r="BM539" s="533">
        <f t="shared" si="2952"/>
        <v>0</v>
      </c>
      <c r="BN539" s="533">
        <f>SUM(M539,Z539,AM539)</f>
        <v>0</v>
      </c>
      <c r="BO539" s="533">
        <f t="shared" si="2953"/>
        <v>0</v>
      </c>
      <c r="BP539" s="533">
        <f t="shared" si="2954"/>
        <v>0</v>
      </c>
      <c r="BQ539" s="533">
        <f t="shared" si="2955"/>
        <v>0</v>
      </c>
      <c r="BR539" s="533">
        <f t="shared" si="2956"/>
        <v>0</v>
      </c>
      <c r="BS539" s="533">
        <f t="shared" si="2957"/>
        <v>0</v>
      </c>
      <c r="BT539" s="533">
        <f>AT539</f>
        <v>0</v>
      </c>
      <c r="BU539" s="533">
        <f t="shared" si="2958"/>
        <v>0</v>
      </c>
      <c r="BV539" s="533">
        <f t="shared" si="2959"/>
        <v>0</v>
      </c>
      <c r="BW539" s="536">
        <f>SUM(BH539,BK539,BN539,BQ539,BT539)</f>
        <v>0</v>
      </c>
      <c r="BX539" s="536">
        <f t="shared" si="2960"/>
        <v>0</v>
      </c>
      <c r="BY539" s="536">
        <f t="shared" si="2961"/>
        <v>0</v>
      </c>
      <c r="BZ539" t="s">
        <v>74</v>
      </c>
      <c r="CA539" s="544">
        <f>AZ539</f>
        <v>0</v>
      </c>
      <c r="CB539" s="544">
        <f t="shared" si="2962"/>
        <v>0</v>
      </c>
      <c r="CC539" s="544">
        <f t="shared" si="2963"/>
        <v>0</v>
      </c>
      <c r="CD539" s="544">
        <f>BC539</f>
        <v>0</v>
      </c>
      <c r="CE539" s="544">
        <f t="shared" si="2964"/>
        <v>0</v>
      </c>
      <c r="CF539" s="544">
        <f t="shared" si="2965"/>
        <v>0</v>
      </c>
    </row>
    <row r="540" spans="1:84">
      <c r="A540" s="149"/>
      <c r="B540" s="149"/>
      <c r="C540" s="151"/>
      <c r="D540" s="151"/>
      <c r="E540" s="375" t="s">
        <v>85</v>
      </c>
      <c r="F540" s="589">
        <f t="shared" ref="F540:BE540" si="2966">SUM(F537:F539)</f>
        <v>40</v>
      </c>
      <c r="G540" s="276">
        <f t="shared" si="2966"/>
        <v>0</v>
      </c>
      <c r="H540" s="276">
        <f t="shared" si="2966"/>
        <v>0</v>
      </c>
      <c r="I540" s="276">
        <f t="shared" si="2966"/>
        <v>0</v>
      </c>
      <c r="J540" s="276">
        <f t="shared" si="2966"/>
        <v>0</v>
      </c>
      <c r="K540" s="276">
        <f t="shared" si="2966"/>
        <v>0</v>
      </c>
      <c r="L540" s="276">
        <f t="shared" si="2966"/>
        <v>0</v>
      </c>
      <c r="M540" s="276">
        <f t="shared" si="2966"/>
        <v>0</v>
      </c>
      <c r="N540" s="276">
        <f t="shared" si="2966"/>
        <v>0</v>
      </c>
      <c r="O540" s="276">
        <f t="shared" si="2966"/>
        <v>0</v>
      </c>
      <c r="P540" s="276">
        <f t="shared" si="2966"/>
        <v>0</v>
      </c>
      <c r="Q540" s="276">
        <f t="shared" si="2966"/>
        <v>0</v>
      </c>
      <c r="R540" s="276">
        <f t="shared" si="2966"/>
        <v>0</v>
      </c>
      <c r="S540" s="501">
        <f t="shared" si="2966"/>
        <v>0</v>
      </c>
      <c r="T540" s="276">
        <f t="shared" si="2966"/>
        <v>0</v>
      </c>
      <c r="U540" s="276">
        <f t="shared" si="2966"/>
        <v>0</v>
      </c>
      <c r="V540" s="276">
        <f t="shared" si="2966"/>
        <v>0</v>
      </c>
      <c r="W540" s="276">
        <f t="shared" si="2966"/>
        <v>0</v>
      </c>
      <c r="X540" s="276">
        <f t="shared" si="2966"/>
        <v>0</v>
      </c>
      <c r="Y540" s="276">
        <f t="shared" si="2966"/>
        <v>0</v>
      </c>
      <c r="Z540" s="276">
        <f t="shared" si="2966"/>
        <v>0</v>
      </c>
      <c r="AA540" s="276">
        <f t="shared" si="2966"/>
        <v>0</v>
      </c>
      <c r="AB540" s="276">
        <f t="shared" si="2966"/>
        <v>0</v>
      </c>
      <c r="AC540" s="276">
        <f t="shared" si="2966"/>
        <v>0</v>
      </c>
      <c r="AD540" s="276">
        <f t="shared" si="2966"/>
        <v>0</v>
      </c>
      <c r="AE540" s="276">
        <f t="shared" si="2966"/>
        <v>0</v>
      </c>
      <c r="AF540" s="501">
        <f t="shared" si="2966"/>
        <v>0</v>
      </c>
      <c r="AG540" s="276">
        <f t="shared" si="2966"/>
        <v>0</v>
      </c>
      <c r="AH540" s="276">
        <f t="shared" si="2966"/>
        <v>0</v>
      </c>
      <c r="AI540" s="276">
        <f t="shared" si="2966"/>
        <v>0</v>
      </c>
      <c r="AJ540" s="276">
        <f t="shared" si="2966"/>
        <v>0</v>
      </c>
      <c r="AK540" s="276">
        <f t="shared" si="2966"/>
        <v>0</v>
      </c>
      <c r="AL540" s="276">
        <f t="shared" si="2966"/>
        <v>0</v>
      </c>
      <c r="AM540" s="276">
        <f t="shared" si="2966"/>
        <v>0</v>
      </c>
      <c r="AN540" s="276">
        <f t="shared" si="2966"/>
        <v>0</v>
      </c>
      <c r="AO540" s="276">
        <f t="shared" si="2966"/>
        <v>0</v>
      </c>
      <c r="AP540" s="276">
        <f t="shared" si="2966"/>
        <v>0</v>
      </c>
      <c r="AQ540" s="276">
        <f t="shared" si="2966"/>
        <v>0</v>
      </c>
      <c r="AR540" s="276">
        <f t="shared" si="2966"/>
        <v>0</v>
      </c>
      <c r="AS540" s="501">
        <f t="shared" si="2966"/>
        <v>0</v>
      </c>
      <c r="AT540" s="276">
        <f t="shared" si="2966"/>
        <v>0</v>
      </c>
      <c r="AU540" s="276">
        <f t="shared" si="2966"/>
        <v>0</v>
      </c>
      <c r="AV540" s="276">
        <f t="shared" si="2966"/>
        <v>0</v>
      </c>
      <c r="AW540" s="568">
        <f t="shared" si="2966"/>
        <v>0</v>
      </c>
      <c r="AX540" s="568">
        <f t="shared" si="2966"/>
        <v>0</v>
      </c>
      <c r="AY540" s="568">
        <f t="shared" si="2966"/>
        <v>0</v>
      </c>
      <c r="AZ540" s="276">
        <f t="shared" si="2966"/>
        <v>0</v>
      </c>
      <c r="BA540" s="276">
        <f t="shared" si="2966"/>
        <v>0</v>
      </c>
      <c r="BB540" s="276">
        <f t="shared" si="2966"/>
        <v>0</v>
      </c>
      <c r="BC540" s="276">
        <f t="shared" si="2966"/>
        <v>0</v>
      </c>
      <c r="BD540" s="276">
        <f t="shared" si="2966"/>
        <v>0</v>
      </c>
      <c r="BE540" s="276">
        <f t="shared" si="2966"/>
        <v>0</v>
      </c>
      <c r="BF540" s="522"/>
      <c r="BG540" s="605">
        <f>SUM(F540,S540,AF540,AS540)</f>
        <v>40</v>
      </c>
      <c r="BH540" s="533">
        <f>SUM(G540,T540,AG540)</f>
        <v>0</v>
      </c>
      <c r="BI540" s="533">
        <f t="shared" si="2948"/>
        <v>0</v>
      </c>
      <c r="BJ540" s="533">
        <f t="shared" si="2949"/>
        <v>0</v>
      </c>
      <c r="BK540" s="533">
        <f t="shared" si="2950"/>
        <v>0</v>
      </c>
      <c r="BL540" s="533">
        <f t="shared" si="2951"/>
        <v>0</v>
      </c>
      <c r="BM540" s="533">
        <f t="shared" si="2952"/>
        <v>0</v>
      </c>
      <c r="BN540" s="533">
        <f>SUM(M540,Z540,AM540)</f>
        <v>0</v>
      </c>
      <c r="BO540" s="533">
        <f t="shared" si="2953"/>
        <v>0</v>
      </c>
      <c r="BP540" s="533">
        <f t="shared" si="2954"/>
        <v>0</v>
      </c>
      <c r="BQ540" s="533">
        <f t="shared" si="2955"/>
        <v>0</v>
      </c>
      <c r="BR540" s="533">
        <f t="shared" si="2956"/>
        <v>0</v>
      </c>
      <c r="BS540" s="533">
        <f t="shared" si="2957"/>
        <v>0</v>
      </c>
      <c r="BT540" s="533">
        <f>AT540</f>
        <v>0</v>
      </c>
      <c r="BU540" s="533">
        <f t="shared" si="2958"/>
        <v>0</v>
      </c>
      <c r="BV540" s="533">
        <f t="shared" si="2959"/>
        <v>0</v>
      </c>
      <c r="BW540" s="536">
        <f>SUM(BH540,BK540,BN540,BQ540,BT540)</f>
        <v>0</v>
      </c>
      <c r="BX540" s="536">
        <f t="shared" si="2960"/>
        <v>0</v>
      </c>
      <c r="BY540" s="536">
        <f t="shared" si="2961"/>
        <v>0</v>
      </c>
      <c r="BZ540" t="s">
        <v>74</v>
      </c>
      <c r="CA540" s="544">
        <f>AZ540</f>
        <v>0</v>
      </c>
      <c r="CB540" s="544">
        <f t="shared" si="2962"/>
        <v>0</v>
      </c>
      <c r="CC540" s="544">
        <f t="shared" si="2963"/>
        <v>0</v>
      </c>
      <c r="CD540" s="544">
        <f>BC540</f>
        <v>0</v>
      </c>
      <c r="CE540" s="544">
        <f t="shared" si="2964"/>
        <v>0</v>
      </c>
      <c r="CF540" s="544">
        <f t="shared" si="2965"/>
        <v>0</v>
      </c>
    </row>
    <row r="541" spans="1:84" ht="8.25" customHeight="1">
      <c r="A541" s="149"/>
      <c r="B541" s="149"/>
      <c r="C541" s="151"/>
      <c r="D541" s="151"/>
      <c r="E541" s="375"/>
      <c r="F541" s="592"/>
      <c r="G541" s="159"/>
      <c r="H541" s="159"/>
      <c r="I541" s="275"/>
      <c r="J541" s="159"/>
      <c r="K541" s="159"/>
      <c r="L541" s="275"/>
      <c r="M541" s="159"/>
      <c r="N541" s="159"/>
      <c r="O541" s="275"/>
      <c r="P541" s="159"/>
      <c r="Q541" s="159"/>
      <c r="R541" s="275"/>
      <c r="S541" s="500"/>
      <c r="T541" s="275"/>
      <c r="U541" s="275"/>
      <c r="V541" s="275"/>
      <c r="W541" s="275"/>
      <c r="X541" s="275"/>
      <c r="Y541" s="275"/>
      <c r="Z541" s="275"/>
      <c r="AA541" s="275"/>
      <c r="AB541" s="275"/>
      <c r="AC541" s="275"/>
      <c r="AD541" s="275"/>
      <c r="AE541" s="275"/>
      <c r="AF541" s="500"/>
      <c r="AG541" s="275"/>
      <c r="AH541" s="275"/>
      <c r="AI541" s="275"/>
      <c r="AJ541" s="275"/>
      <c r="AK541" s="275"/>
      <c r="AL541" s="275"/>
      <c r="AM541" s="275"/>
      <c r="AN541" s="275"/>
      <c r="AO541" s="275"/>
      <c r="AP541" s="275"/>
      <c r="AQ541" s="275"/>
      <c r="AR541" s="275"/>
      <c r="AS541" s="500"/>
      <c r="AT541" s="275"/>
      <c r="AU541" s="275"/>
      <c r="AV541" s="275"/>
      <c r="AW541" s="567"/>
      <c r="AX541" s="567"/>
      <c r="AY541" s="567"/>
      <c r="AZ541" s="159"/>
      <c r="BA541" s="159"/>
      <c r="BB541" s="159"/>
      <c r="BC541" s="275"/>
      <c r="BD541" s="275"/>
      <c r="BE541" s="275"/>
      <c r="BF541" s="521"/>
    </row>
    <row r="542" spans="1:84">
      <c r="A542" s="149"/>
      <c r="B542" s="149" t="s">
        <v>130</v>
      </c>
      <c r="C542" s="151"/>
      <c r="D542" s="151"/>
      <c r="E542" s="375" t="s">
        <v>116</v>
      </c>
      <c r="F542" s="592"/>
      <c r="G542" s="159"/>
      <c r="H542" s="159"/>
      <c r="I542" s="275"/>
      <c r="J542" s="159"/>
      <c r="K542" s="159"/>
      <c r="L542" s="275"/>
      <c r="M542" s="159"/>
      <c r="N542" s="159"/>
      <c r="O542" s="275"/>
      <c r="P542" s="159"/>
      <c r="Q542" s="159"/>
      <c r="R542" s="275"/>
      <c r="S542" s="500"/>
      <c r="T542" s="275"/>
      <c r="U542" s="275"/>
      <c r="V542" s="275"/>
      <c r="W542" s="275"/>
      <c r="X542" s="275"/>
      <c r="Y542" s="275"/>
      <c r="Z542" s="275"/>
      <c r="AA542" s="275"/>
      <c r="AB542" s="275"/>
      <c r="AC542" s="275"/>
      <c r="AD542" s="275"/>
      <c r="AE542" s="275"/>
      <c r="AF542" s="500"/>
      <c r="AG542" s="275"/>
      <c r="AH542" s="275"/>
      <c r="AI542" s="275"/>
      <c r="AJ542" s="275"/>
      <c r="AK542" s="275"/>
      <c r="AL542" s="275"/>
      <c r="AM542" s="275"/>
      <c r="AN542" s="275"/>
      <c r="AO542" s="275"/>
      <c r="AP542" s="275"/>
      <c r="AQ542" s="275"/>
      <c r="AR542" s="275"/>
      <c r="AS542" s="500"/>
      <c r="AT542" s="275"/>
      <c r="AU542" s="275"/>
      <c r="AV542" s="275"/>
      <c r="AW542" s="567"/>
      <c r="AX542" s="567"/>
      <c r="AY542" s="567"/>
      <c r="AZ542" s="159"/>
      <c r="BA542" s="159"/>
      <c r="BB542" s="159"/>
      <c r="BC542" s="275"/>
      <c r="BD542" s="275"/>
      <c r="BE542" s="275"/>
      <c r="BF542" s="521"/>
    </row>
    <row r="543" spans="1:84">
      <c r="A543" s="149"/>
      <c r="B543" s="149"/>
      <c r="C543" s="151"/>
      <c r="D543" s="151"/>
      <c r="E543" s="288" t="s">
        <v>77</v>
      </c>
      <c r="F543" s="592">
        <v>4</v>
      </c>
      <c r="G543" s="159"/>
      <c r="H543" s="159"/>
      <c r="I543" s="275">
        <f>SUM(G543:H543)</f>
        <v>0</v>
      </c>
      <c r="J543" s="159"/>
      <c r="K543" s="159"/>
      <c r="L543" s="275">
        <f>SUM(J543:K543)</f>
        <v>0</v>
      </c>
      <c r="M543" s="159"/>
      <c r="N543" s="159"/>
      <c r="O543" s="275">
        <f>SUM(M543:N543)</f>
        <v>0</v>
      </c>
      <c r="P543" s="159"/>
      <c r="Q543" s="159"/>
      <c r="R543" s="275">
        <f>SUM(P543:Q543)</f>
        <v>0</v>
      </c>
      <c r="S543" s="500"/>
      <c r="T543" s="275"/>
      <c r="U543" s="275"/>
      <c r="V543" s="275">
        <f>SUM(T543:U543)</f>
        <v>0</v>
      </c>
      <c r="W543" s="275"/>
      <c r="X543" s="275"/>
      <c r="Y543" s="275">
        <f>SUM(W543:X543)</f>
        <v>0</v>
      </c>
      <c r="Z543" s="275"/>
      <c r="AA543" s="275"/>
      <c r="AB543" s="275">
        <f>SUM(Z543:AA543)</f>
        <v>0</v>
      </c>
      <c r="AC543" s="275"/>
      <c r="AD543" s="275"/>
      <c r="AE543" s="275">
        <f>SUM(AC543:AD543)</f>
        <v>0</v>
      </c>
      <c r="AF543" s="500"/>
      <c r="AG543" s="275"/>
      <c r="AH543" s="275"/>
      <c r="AI543" s="275">
        <f>SUM(AG543:AH543)</f>
        <v>0</v>
      </c>
      <c r="AJ543" s="275"/>
      <c r="AK543" s="275"/>
      <c r="AL543" s="275">
        <f>SUM(AJ543:AK543)</f>
        <v>0</v>
      </c>
      <c r="AM543" s="275"/>
      <c r="AN543" s="275"/>
      <c r="AO543" s="275">
        <f>SUM(AM543:AN543)</f>
        <v>0</v>
      </c>
      <c r="AP543" s="275"/>
      <c r="AQ543" s="275"/>
      <c r="AR543" s="275">
        <f>SUM(AP543:AQ543)</f>
        <v>0</v>
      </c>
      <c r="AS543" s="500"/>
      <c r="AT543" s="275"/>
      <c r="AU543" s="275"/>
      <c r="AV543" s="277">
        <f>SUM(AT543:AU543)</f>
        <v>0</v>
      </c>
      <c r="AW543" s="567">
        <f t="shared" ref="AW543:AW545" si="2967">SUM(G543,J543,M543,P543,T543,W543,Z543,AC543,AG543,AJ543,AM543,AP543,AT543)</f>
        <v>0</v>
      </c>
      <c r="AX543" s="567">
        <f t="shared" ref="AX543:AX545" si="2968">SUM(H543,K543,N543,Q543,U543,X543,AA543,AD543,AH543,AK543,AN543,AQ543,AU543)</f>
        <v>0</v>
      </c>
      <c r="AY543" s="567">
        <f t="shared" ref="AY543:AY545" si="2969">SUM(I543,L543,O543,R543,V543,Y543,AB543,AE543,AI543,AL543,AO543,AR543,AV543)</f>
        <v>0</v>
      </c>
      <c r="AZ543" s="159"/>
      <c r="BA543" s="159"/>
      <c r="BB543" s="275">
        <f>SUM(AZ543:BA543)</f>
        <v>0</v>
      </c>
      <c r="BC543" s="275"/>
      <c r="BD543" s="275"/>
      <c r="BE543" s="275">
        <f>SUM(BC543:BD543)</f>
        <v>0</v>
      </c>
      <c r="BF543" s="521"/>
      <c r="BG543" s="605">
        <f>SUM(F543,S543,AF543,AS543)</f>
        <v>4</v>
      </c>
      <c r="BH543" s="533">
        <f>SUM(G543,T543,AG543)</f>
        <v>0</v>
      </c>
      <c r="BI543" s="533">
        <f t="shared" ref="BI543:BI545" si="2970">SUM(H543,U543,AH543)</f>
        <v>0</v>
      </c>
      <c r="BJ543" s="533">
        <f t="shared" ref="BJ543:BJ545" si="2971">SUM(I543,V543,AI543)</f>
        <v>0</v>
      </c>
      <c r="BK543" s="533">
        <f t="shared" ref="BK543:BK545" si="2972">SUM(J543,W543,AJ543)</f>
        <v>0</v>
      </c>
      <c r="BL543" s="533">
        <f t="shared" ref="BL543:BL545" si="2973">SUM(K543,X543,AK543)</f>
        <v>0</v>
      </c>
      <c r="BM543" s="533">
        <f t="shared" ref="BM543:BM545" si="2974">SUM(L543,Y543,AL543)</f>
        <v>0</v>
      </c>
      <c r="BN543" s="533">
        <f>SUM(M543,Z543,AM543)</f>
        <v>0</v>
      </c>
      <c r="BO543" s="533">
        <f t="shared" ref="BO543:BO545" si="2975">SUM(N543,AA543,AN543)</f>
        <v>0</v>
      </c>
      <c r="BP543" s="533">
        <f t="shared" ref="BP543:BP545" si="2976">SUM(O543,AB543,AO543)</f>
        <v>0</v>
      </c>
      <c r="BQ543" s="533">
        <f t="shared" ref="BQ543:BQ545" si="2977">SUM(P543,AC543,AP543)</f>
        <v>0</v>
      </c>
      <c r="BR543" s="533">
        <f t="shared" ref="BR543:BR545" si="2978">SUM(Q543,AD543,AQ543)</f>
        <v>0</v>
      </c>
      <c r="BS543" s="533">
        <f t="shared" ref="BS543:BS545" si="2979">SUM(R543,AE543,AR543)</f>
        <v>0</v>
      </c>
      <c r="BT543" s="533">
        <f>AT543</f>
        <v>0</v>
      </c>
      <c r="BU543" s="533">
        <f t="shared" ref="BU543:BU545" si="2980">AU543</f>
        <v>0</v>
      </c>
      <c r="BV543" s="533">
        <f t="shared" ref="BV543:BV545" si="2981">AV543</f>
        <v>0</v>
      </c>
      <c r="BW543" s="536">
        <f>SUM(BH543,BK543,BN543,BQ543,BT543)</f>
        <v>0</v>
      </c>
      <c r="BX543" s="536">
        <f t="shared" ref="BX543:BX545" si="2982">SUM(BI543,BL543,BO543,BR543,BU543)</f>
        <v>0</v>
      </c>
      <c r="BY543" s="536">
        <f t="shared" ref="BY543:BY545" si="2983">SUM(BJ543,BM543,BP543,BS543,BV543)</f>
        <v>0</v>
      </c>
      <c r="BZ543" t="s">
        <v>74</v>
      </c>
      <c r="CA543" s="544">
        <f>AZ543</f>
        <v>0</v>
      </c>
      <c r="CB543" s="544">
        <f t="shared" ref="CB543:CB545" si="2984">BA543</f>
        <v>0</v>
      </c>
      <c r="CC543" s="544">
        <f t="shared" ref="CC543:CC545" si="2985">BB543</f>
        <v>0</v>
      </c>
      <c r="CD543" s="544">
        <f>BC543</f>
        <v>0</v>
      </c>
      <c r="CE543" s="544">
        <f t="shared" ref="CE543:CE545" si="2986">BD543</f>
        <v>0</v>
      </c>
      <c r="CF543" s="544">
        <f t="shared" ref="CF543:CF545" si="2987">BE543</f>
        <v>0</v>
      </c>
    </row>
    <row r="544" spans="1:84">
      <c r="A544" s="149"/>
      <c r="B544" s="149"/>
      <c r="C544" s="151"/>
      <c r="D544" s="151"/>
      <c r="E544" s="288" t="s">
        <v>78</v>
      </c>
      <c r="F544" s="592">
        <v>4</v>
      </c>
      <c r="G544" s="159"/>
      <c r="H544" s="159"/>
      <c r="I544" s="275">
        <f>SUM(G544:H544)</f>
        <v>0</v>
      </c>
      <c r="J544" s="159"/>
      <c r="K544" s="159"/>
      <c r="L544" s="275">
        <f>SUM(J544:K544)</f>
        <v>0</v>
      </c>
      <c r="M544" s="159"/>
      <c r="N544" s="159"/>
      <c r="O544" s="275">
        <f>SUM(M544:N544)</f>
        <v>0</v>
      </c>
      <c r="P544" s="159"/>
      <c r="Q544" s="159"/>
      <c r="R544" s="275">
        <f>SUM(P544:Q544)</f>
        <v>0</v>
      </c>
      <c r="S544" s="500"/>
      <c r="T544" s="275"/>
      <c r="U544" s="275"/>
      <c r="V544" s="275">
        <f>SUM(T544:U544)</f>
        <v>0</v>
      </c>
      <c r="W544" s="275"/>
      <c r="X544" s="275"/>
      <c r="Y544" s="275">
        <f>SUM(W544:X544)</f>
        <v>0</v>
      </c>
      <c r="Z544" s="275"/>
      <c r="AA544" s="275"/>
      <c r="AB544" s="275">
        <f>SUM(Z544:AA544)</f>
        <v>0</v>
      </c>
      <c r="AC544" s="275"/>
      <c r="AD544" s="275"/>
      <c r="AE544" s="275">
        <f>SUM(AC544:AD544)</f>
        <v>0</v>
      </c>
      <c r="AF544" s="500"/>
      <c r="AG544" s="275"/>
      <c r="AH544" s="275"/>
      <c r="AI544" s="275">
        <f>SUM(AG544:AH544)</f>
        <v>0</v>
      </c>
      <c r="AJ544" s="275"/>
      <c r="AK544" s="275"/>
      <c r="AL544" s="275">
        <f>SUM(AJ544:AK544)</f>
        <v>0</v>
      </c>
      <c r="AM544" s="275"/>
      <c r="AN544" s="275"/>
      <c r="AO544" s="275">
        <f>SUM(AM544:AN544)</f>
        <v>0</v>
      </c>
      <c r="AP544" s="275"/>
      <c r="AQ544" s="275"/>
      <c r="AR544" s="275">
        <f>SUM(AP544:AQ544)</f>
        <v>0</v>
      </c>
      <c r="AS544" s="500"/>
      <c r="AT544" s="275"/>
      <c r="AU544" s="275"/>
      <c r="AV544" s="277">
        <f>SUM(AT544:AU544)</f>
        <v>0</v>
      </c>
      <c r="AW544" s="567">
        <f t="shared" si="2967"/>
        <v>0</v>
      </c>
      <c r="AX544" s="567">
        <f t="shared" si="2968"/>
        <v>0</v>
      </c>
      <c r="AY544" s="567">
        <f t="shared" si="2969"/>
        <v>0</v>
      </c>
      <c r="AZ544" s="159"/>
      <c r="BA544" s="159"/>
      <c r="BB544" s="275">
        <f>SUM(AZ544:BA544)</f>
        <v>0</v>
      </c>
      <c r="BC544" s="275"/>
      <c r="BD544" s="275"/>
      <c r="BE544" s="275">
        <f>SUM(BC544:BD544)</f>
        <v>0</v>
      </c>
      <c r="BF544" s="521"/>
      <c r="BG544" s="605">
        <f>SUM(F544,S544,AF544,AS544)</f>
        <v>4</v>
      </c>
      <c r="BH544" s="533">
        <f>SUM(G544,T544,AG544)</f>
        <v>0</v>
      </c>
      <c r="BI544" s="533">
        <f t="shared" si="2970"/>
        <v>0</v>
      </c>
      <c r="BJ544" s="533">
        <f t="shared" si="2971"/>
        <v>0</v>
      </c>
      <c r="BK544" s="533">
        <f t="shared" si="2972"/>
        <v>0</v>
      </c>
      <c r="BL544" s="533">
        <f t="shared" si="2973"/>
        <v>0</v>
      </c>
      <c r="BM544" s="533">
        <f t="shared" si="2974"/>
        <v>0</v>
      </c>
      <c r="BN544" s="533">
        <f>SUM(M544,Z544,AM544)</f>
        <v>0</v>
      </c>
      <c r="BO544" s="533">
        <f t="shared" si="2975"/>
        <v>0</v>
      </c>
      <c r="BP544" s="533">
        <f t="shared" si="2976"/>
        <v>0</v>
      </c>
      <c r="BQ544" s="533">
        <f t="shared" si="2977"/>
        <v>0</v>
      </c>
      <c r="BR544" s="533">
        <f t="shared" si="2978"/>
        <v>0</v>
      </c>
      <c r="BS544" s="533">
        <f t="shared" si="2979"/>
        <v>0</v>
      </c>
      <c r="BT544" s="533">
        <f>AT544</f>
        <v>0</v>
      </c>
      <c r="BU544" s="533">
        <f t="shared" si="2980"/>
        <v>0</v>
      </c>
      <c r="BV544" s="533">
        <f t="shared" si="2981"/>
        <v>0</v>
      </c>
      <c r="BW544" s="536">
        <f>SUM(BH544,BK544,BN544,BQ544,BT544)</f>
        <v>0</v>
      </c>
      <c r="BX544" s="536">
        <f t="shared" si="2982"/>
        <v>0</v>
      </c>
      <c r="BY544" s="536">
        <f t="shared" si="2983"/>
        <v>0</v>
      </c>
      <c r="BZ544" t="s">
        <v>74</v>
      </c>
      <c r="CA544" s="544">
        <f>AZ544</f>
        <v>0</v>
      </c>
      <c r="CB544" s="544">
        <f t="shared" si="2984"/>
        <v>0</v>
      </c>
      <c r="CC544" s="544">
        <f t="shared" si="2985"/>
        <v>0</v>
      </c>
      <c r="CD544" s="544">
        <f>BC544</f>
        <v>0</v>
      </c>
      <c r="CE544" s="544">
        <f t="shared" si="2986"/>
        <v>0</v>
      </c>
      <c r="CF544" s="544">
        <f t="shared" si="2987"/>
        <v>0</v>
      </c>
    </row>
    <row r="545" spans="1:84">
      <c r="A545" s="149"/>
      <c r="B545" s="149"/>
      <c r="C545" s="151"/>
      <c r="D545" s="151"/>
      <c r="E545" s="288" t="s">
        <v>79</v>
      </c>
      <c r="F545" s="592">
        <v>4</v>
      </c>
      <c r="G545" s="159"/>
      <c r="H545" s="159"/>
      <c r="I545" s="275">
        <f>SUM(G545:H545)</f>
        <v>0</v>
      </c>
      <c r="J545" s="159"/>
      <c r="K545" s="159"/>
      <c r="L545" s="275">
        <f>SUM(J545:K545)</f>
        <v>0</v>
      </c>
      <c r="M545" s="159"/>
      <c r="N545" s="159"/>
      <c r="O545" s="275">
        <f>SUM(M545:N545)</f>
        <v>0</v>
      </c>
      <c r="P545" s="159"/>
      <c r="Q545" s="159"/>
      <c r="R545" s="275">
        <f>SUM(P545:Q545)</f>
        <v>0</v>
      </c>
      <c r="S545" s="500"/>
      <c r="T545" s="275"/>
      <c r="U545" s="275"/>
      <c r="V545" s="275">
        <f>SUM(T545:U545)</f>
        <v>0</v>
      </c>
      <c r="W545" s="275"/>
      <c r="X545" s="275"/>
      <c r="Y545" s="275">
        <f>SUM(W545:X545)</f>
        <v>0</v>
      </c>
      <c r="Z545" s="275"/>
      <c r="AA545" s="275"/>
      <c r="AB545" s="275">
        <f>SUM(Z545:AA545)</f>
        <v>0</v>
      </c>
      <c r="AC545" s="275"/>
      <c r="AD545" s="275"/>
      <c r="AE545" s="275">
        <f>SUM(AC545:AD545)</f>
        <v>0</v>
      </c>
      <c r="AF545" s="500"/>
      <c r="AG545" s="275"/>
      <c r="AH545" s="275"/>
      <c r="AI545" s="275">
        <f>SUM(AG545:AH545)</f>
        <v>0</v>
      </c>
      <c r="AJ545" s="275"/>
      <c r="AK545" s="275"/>
      <c r="AL545" s="275">
        <f>SUM(AJ545:AK545)</f>
        <v>0</v>
      </c>
      <c r="AM545" s="275"/>
      <c r="AN545" s="275"/>
      <c r="AO545" s="275">
        <f>SUM(AM545:AN545)</f>
        <v>0</v>
      </c>
      <c r="AP545" s="275"/>
      <c r="AQ545" s="275"/>
      <c r="AR545" s="275">
        <f>SUM(AP545:AQ545)</f>
        <v>0</v>
      </c>
      <c r="AS545" s="500"/>
      <c r="AT545" s="275"/>
      <c r="AU545" s="275"/>
      <c r="AV545" s="277">
        <f>SUM(AT545:AU545)</f>
        <v>0</v>
      </c>
      <c r="AW545" s="567">
        <f t="shared" si="2967"/>
        <v>0</v>
      </c>
      <c r="AX545" s="567">
        <f t="shared" si="2968"/>
        <v>0</v>
      </c>
      <c r="AY545" s="567">
        <f t="shared" si="2969"/>
        <v>0</v>
      </c>
      <c r="AZ545" s="159"/>
      <c r="BA545" s="159"/>
      <c r="BB545" s="275">
        <f>SUM(AZ545:BA545)</f>
        <v>0</v>
      </c>
      <c r="BC545" s="275"/>
      <c r="BD545" s="275"/>
      <c r="BE545" s="275">
        <f>SUM(BC545:BD545)</f>
        <v>0</v>
      </c>
      <c r="BF545" s="521"/>
      <c r="BG545" s="605">
        <f>SUM(F545,S545,AF545,AS545)</f>
        <v>4</v>
      </c>
      <c r="BH545" s="533">
        <f>SUM(G545,T545,AG545)</f>
        <v>0</v>
      </c>
      <c r="BI545" s="533">
        <f t="shared" si="2970"/>
        <v>0</v>
      </c>
      <c r="BJ545" s="533">
        <f t="shared" si="2971"/>
        <v>0</v>
      </c>
      <c r="BK545" s="533">
        <f t="shared" si="2972"/>
        <v>0</v>
      </c>
      <c r="BL545" s="533">
        <f t="shared" si="2973"/>
        <v>0</v>
      </c>
      <c r="BM545" s="533">
        <f t="shared" si="2974"/>
        <v>0</v>
      </c>
      <c r="BN545" s="533">
        <f>SUM(M545,Z545,AM545)</f>
        <v>0</v>
      </c>
      <c r="BO545" s="533">
        <f t="shared" si="2975"/>
        <v>0</v>
      </c>
      <c r="BP545" s="533">
        <f t="shared" si="2976"/>
        <v>0</v>
      </c>
      <c r="BQ545" s="533">
        <f t="shared" si="2977"/>
        <v>0</v>
      </c>
      <c r="BR545" s="533">
        <f t="shared" si="2978"/>
        <v>0</v>
      </c>
      <c r="BS545" s="533">
        <f t="shared" si="2979"/>
        <v>0</v>
      </c>
      <c r="BT545" s="533">
        <f>AT545</f>
        <v>0</v>
      </c>
      <c r="BU545" s="533">
        <f t="shared" si="2980"/>
        <v>0</v>
      </c>
      <c r="BV545" s="533">
        <f t="shared" si="2981"/>
        <v>0</v>
      </c>
      <c r="BW545" s="536">
        <f>SUM(BH545,BK545,BN545,BQ545,BT545)</f>
        <v>0</v>
      </c>
      <c r="BX545" s="536">
        <f t="shared" si="2982"/>
        <v>0</v>
      </c>
      <c r="BY545" s="536">
        <f t="shared" si="2983"/>
        <v>0</v>
      </c>
      <c r="BZ545" t="s">
        <v>74</v>
      </c>
      <c r="CA545" s="544">
        <f>AZ545</f>
        <v>0</v>
      </c>
      <c r="CB545" s="544">
        <f t="shared" si="2984"/>
        <v>0</v>
      </c>
      <c r="CC545" s="544">
        <f t="shared" si="2985"/>
        <v>0</v>
      </c>
      <c r="CD545" s="544">
        <f>BC545</f>
        <v>0</v>
      </c>
      <c r="CE545" s="544">
        <f t="shared" si="2986"/>
        <v>0</v>
      </c>
      <c r="CF545" s="544">
        <f t="shared" si="2987"/>
        <v>0</v>
      </c>
    </row>
    <row r="546" spans="1:84">
      <c r="A546" s="149"/>
      <c r="B546" s="149"/>
      <c r="C546" s="151"/>
      <c r="D546" s="151"/>
      <c r="E546" s="375"/>
      <c r="F546" s="592"/>
      <c r="G546" s="159"/>
      <c r="H546" s="159"/>
      <c r="I546" s="275"/>
      <c r="J546" s="159"/>
      <c r="K546" s="159"/>
      <c r="L546" s="275"/>
      <c r="M546" s="159"/>
      <c r="N546" s="159"/>
      <c r="O546" s="275"/>
      <c r="P546" s="159"/>
      <c r="Q546" s="159"/>
      <c r="R546" s="275"/>
      <c r="S546" s="500"/>
      <c r="T546" s="275"/>
      <c r="U546" s="275"/>
      <c r="V546" s="275"/>
      <c r="W546" s="275"/>
      <c r="X546" s="275"/>
      <c r="Y546" s="275"/>
      <c r="Z546" s="275"/>
      <c r="AA546" s="275"/>
      <c r="AB546" s="275"/>
      <c r="AC546" s="275"/>
      <c r="AD546" s="275"/>
      <c r="AE546" s="275"/>
      <c r="AF546" s="500"/>
      <c r="AG546" s="275"/>
      <c r="AH546" s="275"/>
      <c r="AI546" s="275"/>
      <c r="AJ546" s="275"/>
      <c r="AK546" s="275"/>
      <c r="AL546" s="275"/>
      <c r="AM546" s="275"/>
      <c r="AN546" s="275"/>
      <c r="AO546" s="275"/>
      <c r="AP546" s="275"/>
      <c r="AQ546" s="275"/>
      <c r="AR546" s="275"/>
      <c r="AS546" s="500"/>
      <c r="AT546" s="275"/>
      <c r="AU546" s="275"/>
      <c r="AV546" s="275"/>
      <c r="AW546" s="567"/>
      <c r="AX546" s="567"/>
      <c r="AY546" s="567"/>
      <c r="AZ546" s="159"/>
      <c r="BA546" s="159"/>
      <c r="BB546" s="159"/>
      <c r="BC546" s="275"/>
      <c r="BD546" s="275"/>
      <c r="BE546" s="275"/>
      <c r="BF546" s="521"/>
    </row>
    <row r="547" spans="1:84">
      <c r="A547" s="149" t="s">
        <v>75</v>
      </c>
      <c r="B547" s="149" t="s">
        <v>551</v>
      </c>
      <c r="C547" s="151"/>
      <c r="D547" s="151"/>
      <c r="E547" s="375" t="s">
        <v>128</v>
      </c>
      <c r="F547" s="592"/>
      <c r="G547" s="159"/>
      <c r="H547" s="159"/>
      <c r="I547" s="275"/>
      <c r="J547" s="159"/>
      <c r="K547" s="159"/>
      <c r="L547" s="275"/>
      <c r="M547" s="159"/>
      <c r="N547" s="159"/>
      <c r="O547" s="275"/>
      <c r="P547" s="159"/>
      <c r="Q547" s="159"/>
      <c r="R547" s="275"/>
      <c r="S547" s="500"/>
      <c r="T547" s="275"/>
      <c r="U547" s="275"/>
      <c r="V547" s="275"/>
      <c r="W547" s="275"/>
      <c r="X547" s="275"/>
      <c r="Y547" s="275"/>
      <c r="Z547" s="275"/>
      <c r="AA547" s="275"/>
      <c r="AB547" s="275"/>
      <c r="AC547" s="275"/>
      <c r="AD547" s="275"/>
      <c r="AE547" s="275"/>
      <c r="AF547" s="500"/>
      <c r="AG547" s="275"/>
      <c r="AH547" s="275"/>
      <c r="AI547" s="275"/>
      <c r="AJ547" s="275"/>
      <c r="AK547" s="275"/>
      <c r="AL547" s="275"/>
      <c r="AM547" s="275"/>
      <c r="AN547" s="275"/>
      <c r="AO547" s="275"/>
      <c r="AP547" s="275"/>
      <c r="AQ547" s="275"/>
      <c r="AR547" s="275"/>
      <c r="AS547" s="500"/>
      <c r="AT547" s="275"/>
      <c r="AU547" s="275"/>
      <c r="AV547" s="275"/>
      <c r="AW547" s="567"/>
      <c r="AX547" s="567"/>
      <c r="AY547" s="567"/>
      <c r="AZ547" s="159"/>
      <c r="BA547" s="159"/>
      <c r="BB547" s="159"/>
      <c r="BC547" s="275"/>
      <c r="BD547" s="275"/>
      <c r="BE547" s="275"/>
      <c r="BF547" s="521"/>
    </row>
    <row r="548" spans="1:84">
      <c r="A548" s="149"/>
      <c r="B548" s="149" t="s">
        <v>684</v>
      </c>
      <c r="C548" s="151"/>
      <c r="D548" s="151"/>
      <c r="E548" s="288" t="s">
        <v>77</v>
      </c>
      <c r="F548" s="592">
        <v>4</v>
      </c>
      <c r="G548" s="159"/>
      <c r="H548" s="159"/>
      <c r="I548" s="275">
        <f>SUM(G548:H548)</f>
        <v>0</v>
      </c>
      <c r="J548" s="159"/>
      <c r="K548" s="159"/>
      <c r="L548" s="275">
        <f>SUM(J548:K548)</f>
        <v>0</v>
      </c>
      <c r="M548" s="159"/>
      <c r="N548" s="159"/>
      <c r="O548" s="275">
        <f>SUM(M548:N548)</f>
        <v>0</v>
      </c>
      <c r="P548" s="159"/>
      <c r="Q548" s="159"/>
      <c r="R548" s="275">
        <f>SUM(P548:Q548)</f>
        <v>0</v>
      </c>
      <c r="S548" s="500"/>
      <c r="T548" s="275"/>
      <c r="U548" s="275"/>
      <c r="V548" s="275">
        <f>SUM(T548:U548)</f>
        <v>0</v>
      </c>
      <c r="W548" s="275"/>
      <c r="X548" s="275"/>
      <c r="Y548" s="275">
        <f>SUM(W548:X548)</f>
        <v>0</v>
      </c>
      <c r="Z548" s="275"/>
      <c r="AA548" s="275"/>
      <c r="AB548" s="275">
        <f>SUM(Z548:AA548)</f>
        <v>0</v>
      </c>
      <c r="AC548" s="275"/>
      <c r="AD548" s="275"/>
      <c r="AE548" s="275">
        <f>SUM(AC548:AD548)</f>
        <v>0</v>
      </c>
      <c r="AF548" s="500"/>
      <c r="AG548" s="275"/>
      <c r="AH548" s="275"/>
      <c r="AI548" s="275">
        <f>SUM(AG548:AH548)</f>
        <v>0</v>
      </c>
      <c r="AJ548" s="275"/>
      <c r="AK548" s="275"/>
      <c r="AL548" s="275">
        <f>SUM(AJ548:AK548)</f>
        <v>0</v>
      </c>
      <c r="AM548" s="275"/>
      <c r="AN548" s="275"/>
      <c r="AO548" s="275">
        <f>SUM(AM548:AN548)</f>
        <v>0</v>
      </c>
      <c r="AP548" s="275"/>
      <c r="AQ548" s="275"/>
      <c r="AR548" s="275">
        <f>SUM(AP548:AQ548)</f>
        <v>0</v>
      </c>
      <c r="AS548" s="500"/>
      <c r="AT548" s="275"/>
      <c r="AU548" s="275"/>
      <c r="AV548" s="277">
        <f>SUM(AT548:AU548)</f>
        <v>0</v>
      </c>
      <c r="AW548" s="567">
        <f t="shared" ref="AW548:AW550" si="2988">SUM(G548,J548,M548,P548,T548,W548,Z548,AC548,AG548,AJ548,AM548,AP548,AT548)</f>
        <v>0</v>
      </c>
      <c r="AX548" s="567">
        <f t="shared" ref="AX548:AX550" si="2989">SUM(H548,K548,N548,Q548,U548,X548,AA548,AD548,AH548,AK548,AN548,AQ548,AU548)</f>
        <v>0</v>
      </c>
      <c r="AY548" s="567">
        <f t="shared" ref="AY548:AY550" si="2990">SUM(I548,L548,O548,R548,V548,Y548,AB548,AE548,AI548,AL548,AO548,AR548,AV548)</f>
        <v>0</v>
      </c>
      <c r="AZ548" s="159"/>
      <c r="BA548" s="159"/>
      <c r="BB548" s="275">
        <f>SUM(AZ548:BA548)</f>
        <v>0</v>
      </c>
      <c r="BC548" s="275"/>
      <c r="BD548" s="275"/>
      <c r="BE548" s="275">
        <f>SUM(BC548:BD548)</f>
        <v>0</v>
      </c>
      <c r="BF548" s="521"/>
      <c r="BG548" s="605">
        <f>SUM(F548,S548,AF548,AS548)</f>
        <v>4</v>
      </c>
      <c r="BH548" s="533">
        <f>SUM(G548,T548,AG548)</f>
        <v>0</v>
      </c>
      <c r="BI548" s="533">
        <f t="shared" ref="BI548:BI551" si="2991">SUM(H548,U548,AH548)</f>
        <v>0</v>
      </c>
      <c r="BJ548" s="533">
        <f t="shared" ref="BJ548:BJ551" si="2992">SUM(I548,V548,AI548)</f>
        <v>0</v>
      </c>
      <c r="BK548" s="533">
        <f t="shared" ref="BK548:BK551" si="2993">SUM(J548,W548,AJ548)</f>
        <v>0</v>
      </c>
      <c r="BL548" s="533">
        <f t="shared" ref="BL548:BL551" si="2994">SUM(K548,X548,AK548)</f>
        <v>0</v>
      </c>
      <c r="BM548" s="533">
        <f t="shared" ref="BM548:BM551" si="2995">SUM(L548,Y548,AL548)</f>
        <v>0</v>
      </c>
      <c r="BN548" s="533">
        <f>SUM(M548,Z548,AM548)</f>
        <v>0</v>
      </c>
      <c r="BO548" s="533">
        <f t="shared" ref="BO548:BO551" si="2996">SUM(N548,AA548,AN548)</f>
        <v>0</v>
      </c>
      <c r="BP548" s="533">
        <f t="shared" ref="BP548:BP551" si="2997">SUM(O548,AB548,AO548)</f>
        <v>0</v>
      </c>
      <c r="BQ548" s="533">
        <f t="shared" ref="BQ548:BQ551" si="2998">SUM(P548,AC548,AP548)</f>
        <v>0</v>
      </c>
      <c r="BR548" s="533">
        <f t="shared" ref="BR548:BR551" si="2999">SUM(Q548,AD548,AQ548)</f>
        <v>0</v>
      </c>
      <c r="BS548" s="533">
        <f t="shared" ref="BS548:BS551" si="3000">SUM(R548,AE548,AR548)</f>
        <v>0</v>
      </c>
      <c r="BT548" s="533">
        <f>AT548</f>
        <v>0</v>
      </c>
      <c r="BU548" s="533">
        <f t="shared" ref="BU548:BU551" si="3001">AU548</f>
        <v>0</v>
      </c>
      <c r="BV548" s="533">
        <f t="shared" ref="BV548:BV551" si="3002">AV548</f>
        <v>0</v>
      </c>
      <c r="BW548" s="536">
        <f>SUM(BH548,BK548,BN548,BQ548,BT548)</f>
        <v>0</v>
      </c>
      <c r="BX548" s="536">
        <f t="shared" ref="BX548:BX551" si="3003">SUM(BI548,BL548,BO548,BR548,BU548)</f>
        <v>0</v>
      </c>
      <c r="BY548" s="536">
        <f t="shared" ref="BY548:BY551" si="3004">SUM(BJ548,BM548,BP548,BS548,BV548)</f>
        <v>0</v>
      </c>
      <c r="BZ548" t="s">
        <v>74</v>
      </c>
      <c r="CA548" s="544">
        <f>AZ548</f>
        <v>0</v>
      </c>
      <c r="CB548" s="544">
        <f t="shared" ref="CB548:CB551" si="3005">BA548</f>
        <v>0</v>
      </c>
      <c r="CC548" s="544">
        <f t="shared" ref="CC548:CC551" si="3006">BB548</f>
        <v>0</v>
      </c>
      <c r="CD548" s="544">
        <f>BC548</f>
        <v>0</v>
      </c>
      <c r="CE548" s="544">
        <f t="shared" ref="CE548:CE551" si="3007">BD548</f>
        <v>0</v>
      </c>
      <c r="CF548" s="544">
        <f t="shared" ref="CF548:CF551" si="3008">BE548</f>
        <v>0</v>
      </c>
    </row>
    <row r="549" spans="1:84">
      <c r="A549" s="149"/>
      <c r="B549" s="149"/>
      <c r="C549" s="151"/>
      <c r="D549" s="151"/>
      <c r="E549" s="288" t="s">
        <v>78</v>
      </c>
      <c r="F549" s="592">
        <v>4</v>
      </c>
      <c r="G549" s="159"/>
      <c r="H549" s="159"/>
      <c r="I549" s="275">
        <f>SUM(G549:H549)</f>
        <v>0</v>
      </c>
      <c r="J549" s="159"/>
      <c r="K549" s="159"/>
      <c r="L549" s="275">
        <f>SUM(J549:K549)</f>
        <v>0</v>
      </c>
      <c r="M549" s="159"/>
      <c r="N549" s="159"/>
      <c r="O549" s="275">
        <f>SUM(M549:N549)</f>
        <v>0</v>
      </c>
      <c r="P549" s="159"/>
      <c r="Q549" s="159"/>
      <c r="R549" s="275">
        <f>SUM(P549:Q549)</f>
        <v>0</v>
      </c>
      <c r="S549" s="500"/>
      <c r="T549" s="275"/>
      <c r="U549" s="275"/>
      <c r="V549" s="275">
        <f>SUM(T549:U549)</f>
        <v>0</v>
      </c>
      <c r="W549" s="275"/>
      <c r="X549" s="275"/>
      <c r="Y549" s="275">
        <f>SUM(W549:X549)</f>
        <v>0</v>
      </c>
      <c r="Z549" s="275"/>
      <c r="AA549" s="275"/>
      <c r="AB549" s="275">
        <f>SUM(Z549:AA549)</f>
        <v>0</v>
      </c>
      <c r="AC549" s="275"/>
      <c r="AD549" s="275"/>
      <c r="AE549" s="275">
        <f>SUM(AC549:AD549)</f>
        <v>0</v>
      </c>
      <c r="AF549" s="500"/>
      <c r="AG549" s="275"/>
      <c r="AH549" s="275"/>
      <c r="AI549" s="275">
        <f>SUM(AG549:AH549)</f>
        <v>0</v>
      </c>
      <c r="AJ549" s="275"/>
      <c r="AK549" s="275"/>
      <c r="AL549" s="275">
        <f>SUM(AJ549:AK549)</f>
        <v>0</v>
      </c>
      <c r="AM549" s="275"/>
      <c r="AN549" s="275"/>
      <c r="AO549" s="275">
        <f>SUM(AM549:AN549)</f>
        <v>0</v>
      </c>
      <c r="AP549" s="275"/>
      <c r="AQ549" s="275"/>
      <c r="AR549" s="275">
        <f>SUM(AP549:AQ549)</f>
        <v>0</v>
      </c>
      <c r="AS549" s="500"/>
      <c r="AT549" s="275"/>
      <c r="AU549" s="275"/>
      <c r="AV549" s="277">
        <f>SUM(AT549:AU549)</f>
        <v>0</v>
      </c>
      <c r="AW549" s="567">
        <f t="shared" si="2988"/>
        <v>0</v>
      </c>
      <c r="AX549" s="567">
        <f t="shared" si="2989"/>
        <v>0</v>
      </c>
      <c r="AY549" s="567">
        <f t="shared" si="2990"/>
        <v>0</v>
      </c>
      <c r="AZ549" s="159"/>
      <c r="BA549" s="159"/>
      <c r="BB549" s="275">
        <f>SUM(AZ549:BA549)</f>
        <v>0</v>
      </c>
      <c r="BC549" s="275"/>
      <c r="BD549" s="275"/>
      <c r="BE549" s="275">
        <f>SUM(BC549:BD549)</f>
        <v>0</v>
      </c>
      <c r="BF549" s="521"/>
      <c r="BG549" s="605">
        <f>SUM(F549,S549,AF549,AS549)</f>
        <v>4</v>
      </c>
      <c r="BH549" s="533">
        <f>SUM(G549,T549,AG549)</f>
        <v>0</v>
      </c>
      <c r="BI549" s="533">
        <f t="shared" si="2991"/>
        <v>0</v>
      </c>
      <c r="BJ549" s="533">
        <f t="shared" si="2992"/>
        <v>0</v>
      </c>
      <c r="BK549" s="533">
        <f t="shared" si="2993"/>
        <v>0</v>
      </c>
      <c r="BL549" s="533">
        <f t="shared" si="2994"/>
        <v>0</v>
      </c>
      <c r="BM549" s="533">
        <f t="shared" si="2995"/>
        <v>0</v>
      </c>
      <c r="BN549" s="533">
        <f>SUM(M549,Z549,AM549)</f>
        <v>0</v>
      </c>
      <c r="BO549" s="533">
        <f t="shared" si="2996"/>
        <v>0</v>
      </c>
      <c r="BP549" s="533">
        <f t="shared" si="2997"/>
        <v>0</v>
      </c>
      <c r="BQ549" s="533">
        <f t="shared" si="2998"/>
        <v>0</v>
      </c>
      <c r="BR549" s="533">
        <f t="shared" si="2999"/>
        <v>0</v>
      </c>
      <c r="BS549" s="533">
        <f t="shared" si="3000"/>
        <v>0</v>
      </c>
      <c r="BT549" s="533">
        <f>AT549</f>
        <v>0</v>
      </c>
      <c r="BU549" s="533">
        <f t="shared" si="3001"/>
        <v>0</v>
      </c>
      <c r="BV549" s="533">
        <f t="shared" si="3002"/>
        <v>0</v>
      </c>
      <c r="BW549" s="536">
        <f>SUM(BH549,BK549,BN549,BQ549,BT549)</f>
        <v>0</v>
      </c>
      <c r="BX549" s="536">
        <f t="shared" si="3003"/>
        <v>0</v>
      </c>
      <c r="BY549" s="536">
        <f t="shared" si="3004"/>
        <v>0</v>
      </c>
      <c r="BZ549" t="s">
        <v>74</v>
      </c>
      <c r="CA549" s="544">
        <f>AZ549</f>
        <v>0</v>
      </c>
      <c r="CB549" s="544">
        <f t="shared" si="3005"/>
        <v>0</v>
      </c>
      <c r="CC549" s="544">
        <f t="shared" si="3006"/>
        <v>0</v>
      </c>
      <c r="CD549" s="544">
        <f>BC549</f>
        <v>0</v>
      </c>
      <c r="CE549" s="544">
        <f t="shared" si="3007"/>
        <v>0</v>
      </c>
      <c r="CF549" s="544">
        <f t="shared" si="3008"/>
        <v>0</v>
      </c>
    </row>
    <row r="550" spans="1:84">
      <c r="A550" s="149"/>
      <c r="B550" s="149"/>
      <c r="C550" s="151"/>
      <c r="D550" s="151"/>
      <c r="E550" s="288" t="s">
        <v>79</v>
      </c>
      <c r="F550" s="592">
        <v>4</v>
      </c>
      <c r="G550" s="159"/>
      <c r="H550" s="159"/>
      <c r="I550" s="275">
        <f>SUM(G550:H550)</f>
        <v>0</v>
      </c>
      <c r="J550" s="159"/>
      <c r="K550" s="159"/>
      <c r="L550" s="275">
        <f>SUM(J550:K550)</f>
        <v>0</v>
      </c>
      <c r="M550" s="159"/>
      <c r="N550" s="159"/>
      <c r="O550" s="275">
        <f>SUM(M550:N550)</f>
        <v>0</v>
      </c>
      <c r="P550" s="159"/>
      <c r="Q550" s="159"/>
      <c r="R550" s="275">
        <f>SUM(P550:Q550)</f>
        <v>0</v>
      </c>
      <c r="S550" s="500"/>
      <c r="T550" s="275"/>
      <c r="U550" s="275"/>
      <c r="V550" s="275">
        <f>SUM(T550:U550)</f>
        <v>0</v>
      </c>
      <c r="W550" s="275"/>
      <c r="X550" s="275"/>
      <c r="Y550" s="275">
        <f>SUM(W550:X550)</f>
        <v>0</v>
      </c>
      <c r="Z550" s="275"/>
      <c r="AA550" s="275"/>
      <c r="AB550" s="275">
        <f>SUM(Z550:AA550)</f>
        <v>0</v>
      </c>
      <c r="AC550" s="275"/>
      <c r="AD550" s="275"/>
      <c r="AE550" s="275">
        <f>SUM(AC550:AD550)</f>
        <v>0</v>
      </c>
      <c r="AF550" s="500"/>
      <c r="AG550" s="275"/>
      <c r="AH550" s="275"/>
      <c r="AI550" s="275">
        <f>SUM(AG550:AH550)</f>
        <v>0</v>
      </c>
      <c r="AJ550" s="275"/>
      <c r="AK550" s="275"/>
      <c r="AL550" s="275">
        <f>SUM(AJ550:AK550)</f>
        <v>0</v>
      </c>
      <c r="AM550" s="275"/>
      <c r="AN550" s="275"/>
      <c r="AO550" s="275">
        <f>SUM(AM550:AN550)</f>
        <v>0</v>
      </c>
      <c r="AP550" s="275"/>
      <c r="AQ550" s="275"/>
      <c r="AR550" s="275">
        <f>SUM(AP550:AQ550)</f>
        <v>0</v>
      </c>
      <c r="AS550" s="500"/>
      <c r="AT550" s="275"/>
      <c r="AU550" s="275"/>
      <c r="AV550" s="277">
        <f>SUM(AT550:AU550)</f>
        <v>0</v>
      </c>
      <c r="AW550" s="567">
        <f t="shared" si="2988"/>
        <v>0</v>
      </c>
      <c r="AX550" s="567">
        <f t="shared" si="2989"/>
        <v>0</v>
      </c>
      <c r="AY550" s="567">
        <f t="shared" si="2990"/>
        <v>0</v>
      </c>
      <c r="AZ550" s="159"/>
      <c r="BA550" s="159"/>
      <c r="BB550" s="275">
        <f>SUM(AZ550:BA550)</f>
        <v>0</v>
      </c>
      <c r="BC550" s="275"/>
      <c r="BD550" s="275"/>
      <c r="BE550" s="275">
        <f>SUM(BC550:BD550)</f>
        <v>0</v>
      </c>
      <c r="BF550" s="521"/>
      <c r="BG550" s="605">
        <f>SUM(F550,S550,AF550,AS550)</f>
        <v>4</v>
      </c>
      <c r="BH550" s="533">
        <f>SUM(G550,T550,AG550)</f>
        <v>0</v>
      </c>
      <c r="BI550" s="533">
        <f t="shared" si="2991"/>
        <v>0</v>
      </c>
      <c r="BJ550" s="533">
        <f t="shared" si="2992"/>
        <v>0</v>
      </c>
      <c r="BK550" s="533">
        <f t="shared" si="2993"/>
        <v>0</v>
      </c>
      <c r="BL550" s="533">
        <f t="shared" si="2994"/>
        <v>0</v>
      </c>
      <c r="BM550" s="533">
        <f t="shared" si="2995"/>
        <v>0</v>
      </c>
      <c r="BN550" s="533">
        <f>SUM(M550,Z550,AM550)</f>
        <v>0</v>
      </c>
      <c r="BO550" s="533">
        <f t="shared" si="2996"/>
        <v>0</v>
      </c>
      <c r="BP550" s="533">
        <f t="shared" si="2997"/>
        <v>0</v>
      </c>
      <c r="BQ550" s="533">
        <f t="shared" si="2998"/>
        <v>0</v>
      </c>
      <c r="BR550" s="533">
        <f t="shared" si="2999"/>
        <v>0</v>
      </c>
      <c r="BS550" s="533">
        <f t="shared" si="3000"/>
        <v>0</v>
      </c>
      <c r="BT550" s="533">
        <f>AT550</f>
        <v>0</v>
      </c>
      <c r="BU550" s="533">
        <f t="shared" si="3001"/>
        <v>0</v>
      </c>
      <c r="BV550" s="533">
        <f t="shared" si="3002"/>
        <v>0</v>
      </c>
      <c r="BW550" s="536">
        <f>SUM(BH550,BK550,BN550,BQ550,BT550)</f>
        <v>0</v>
      </c>
      <c r="BX550" s="536">
        <f t="shared" si="3003"/>
        <v>0</v>
      </c>
      <c r="BY550" s="536">
        <f t="shared" si="3004"/>
        <v>0</v>
      </c>
      <c r="BZ550" t="s">
        <v>74</v>
      </c>
      <c r="CA550" s="544">
        <f>AZ550</f>
        <v>0</v>
      </c>
      <c r="CB550" s="544">
        <f t="shared" si="3005"/>
        <v>0</v>
      </c>
      <c r="CC550" s="544">
        <f t="shared" si="3006"/>
        <v>0</v>
      </c>
      <c r="CD550" s="544">
        <f>BC550</f>
        <v>0</v>
      </c>
      <c r="CE550" s="544">
        <f t="shared" si="3007"/>
        <v>0</v>
      </c>
      <c r="CF550" s="544">
        <f t="shared" si="3008"/>
        <v>0</v>
      </c>
    </row>
    <row r="551" spans="1:84">
      <c r="A551" s="149"/>
      <c r="B551" s="149"/>
      <c r="C551" s="151"/>
      <c r="D551" s="151"/>
      <c r="E551" s="375" t="s">
        <v>85</v>
      </c>
      <c r="F551" s="589">
        <f t="shared" ref="F551:BE551" si="3009">SUM(F548:F550)</f>
        <v>12</v>
      </c>
      <c r="G551" s="276">
        <f>SUM(G548:G550)</f>
        <v>0</v>
      </c>
      <c r="H551" s="276">
        <f>SUM(H548:H550)</f>
        <v>0</v>
      </c>
      <c r="I551" s="276">
        <f t="shared" si="3009"/>
        <v>0</v>
      </c>
      <c r="J551" s="276">
        <f t="shared" si="3009"/>
        <v>0</v>
      </c>
      <c r="K551" s="276">
        <f t="shared" si="3009"/>
        <v>0</v>
      </c>
      <c r="L551" s="276">
        <f t="shared" si="3009"/>
        <v>0</v>
      </c>
      <c r="M551" s="276">
        <f t="shared" si="3009"/>
        <v>0</v>
      </c>
      <c r="N551" s="276">
        <f t="shared" si="3009"/>
        <v>0</v>
      </c>
      <c r="O551" s="276">
        <f t="shared" si="3009"/>
        <v>0</v>
      </c>
      <c r="P551" s="276">
        <f t="shared" si="3009"/>
        <v>0</v>
      </c>
      <c r="Q551" s="276">
        <f t="shared" si="3009"/>
        <v>0</v>
      </c>
      <c r="R551" s="276">
        <f t="shared" si="3009"/>
        <v>0</v>
      </c>
      <c r="S551" s="501"/>
      <c r="T551" s="276"/>
      <c r="U551" s="276"/>
      <c r="V551" s="276"/>
      <c r="W551" s="276"/>
      <c r="X551" s="276"/>
      <c r="Y551" s="276"/>
      <c r="Z551" s="276"/>
      <c r="AA551" s="276"/>
      <c r="AB551" s="276"/>
      <c r="AC551" s="276"/>
      <c r="AD551" s="276"/>
      <c r="AE551" s="276"/>
      <c r="AF551" s="501"/>
      <c r="AG551" s="276"/>
      <c r="AH551" s="276"/>
      <c r="AI551" s="276"/>
      <c r="AJ551" s="276"/>
      <c r="AK551" s="276"/>
      <c r="AL551" s="276"/>
      <c r="AM551" s="276"/>
      <c r="AN551" s="276"/>
      <c r="AO551" s="276"/>
      <c r="AP551" s="276"/>
      <c r="AQ551" s="276"/>
      <c r="AR551" s="276"/>
      <c r="AS551" s="501"/>
      <c r="AT551" s="276"/>
      <c r="AU551" s="276"/>
      <c r="AV551" s="276"/>
      <c r="AW551" s="568"/>
      <c r="AX551" s="568"/>
      <c r="AY551" s="568"/>
      <c r="AZ551" s="276">
        <f t="shared" si="3009"/>
        <v>0</v>
      </c>
      <c r="BA551" s="276">
        <f t="shared" si="3009"/>
        <v>0</v>
      </c>
      <c r="BB551" s="276">
        <f t="shared" si="3009"/>
        <v>0</v>
      </c>
      <c r="BC551" s="276">
        <f t="shared" si="3009"/>
        <v>0</v>
      </c>
      <c r="BD551" s="276">
        <f t="shared" si="3009"/>
        <v>0</v>
      </c>
      <c r="BE551" s="276">
        <f t="shared" si="3009"/>
        <v>0</v>
      </c>
      <c r="BF551" s="522"/>
      <c r="BG551" s="605">
        <f>SUM(F551,S551,AF551,AS551)</f>
        <v>12</v>
      </c>
      <c r="BH551" s="533">
        <f>SUM(G551,T551,AG551)</f>
        <v>0</v>
      </c>
      <c r="BI551" s="533">
        <f t="shared" si="2991"/>
        <v>0</v>
      </c>
      <c r="BJ551" s="533">
        <f t="shared" si="2992"/>
        <v>0</v>
      </c>
      <c r="BK551" s="533">
        <f t="shared" si="2993"/>
        <v>0</v>
      </c>
      <c r="BL551" s="533">
        <f t="shared" si="2994"/>
        <v>0</v>
      </c>
      <c r="BM551" s="533">
        <f t="shared" si="2995"/>
        <v>0</v>
      </c>
      <c r="BN551" s="533">
        <f>SUM(M551,Z551,AM551)</f>
        <v>0</v>
      </c>
      <c r="BO551" s="533">
        <f t="shared" si="2996"/>
        <v>0</v>
      </c>
      <c r="BP551" s="533">
        <f t="shared" si="2997"/>
        <v>0</v>
      </c>
      <c r="BQ551" s="533">
        <f t="shared" si="2998"/>
        <v>0</v>
      </c>
      <c r="BR551" s="533">
        <f t="shared" si="2999"/>
        <v>0</v>
      </c>
      <c r="BS551" s="533">
        <f t="shared" si="3000"/>
        <v>0</v>
      </c>
      <c r="BT551" s="533">
        <f>AT551</f>
        <v>0</v>
      </c>
      <c r="BU551" s="533">
        <f t="shared" si="3001"/>
        <v>0</v>
      </c>
      <c r="BV551" s="533">
        <f t="shared" si="3002"/>
        <v>0</v>
      </c>
      <c r="BW551" s="536">
        <f>SUM(BH551,BK551,BN551,BQ551,BT551)</f>
        <v>0</v>
      </c>
      <c r="BX551" s="536">
        <f t="shared" si="3003"/>
        <v>0</v>
      </c>
      <c r="BY551" s="536">
        <f t="shared" si="3004"/>
        <v>0</v>
      </c>
      <c r="BZ551" t="s">
        <v>74</v>
      </c>
      <c r="CA551" s="544">
        <f>AZ551</f>
        <v>0</v>
      </c>
      <c r="CB551" s="544">
        <f t="shared" si="3005"/>
        <v>0</v>
      </c>
      <c r="CC551" s="544">
        <f t="shared" si="3006"/>
        <v>0</v>
      </c>
      <c r="CD551" s="544">
        <f>BC551</f>
        <v>0</v>
      </c>
      <c r="CE551" s="544">
        <f t="shared" si="3007"/>
        <v>0</v>
      </c>
      <c r="CF551" s="544">
        <f t="shared" si="3008"/>
        <v>0</v>
      </c>
    </row>
    <row r="552" spans="1:84">
      <c r="A552" s="149"/>
      <c r="B552" s="149"/>
      <c r="C552" s="151"/>
      <c r="D552" s="151"/>
      <c r="E552" s="375"/>
      <c r="F552" s="592"/>
      <c r="G552" s="159"/>
      <c r="H552" s="159"/>
      <c r="I552" s="275"/>
      <c r="J552" s="159"/>
      <c r="K552" s="159"/>
      <c r="L552" s="275"/>
      <c r="M552" s="159"/>
      <c r="N552" s="159"/>
      <c r="O552" s="275"/>
      <c r="P552" s="159"/>
      <c r="Q552" s="159"/>
      <c r="R552" s="275"/>
      <c r="S552" s="500"/>
      <c r="T552" s="275"/>
      <c r="U552" s="275"/>
      <c r="V552" s="275"/>
      <c r="W552" s="275"/>
      <c r="X552" s="275"/>
      <c r="Y552" s="275"/>
      <c r="Z552" s="275"/>
      <c r="AA552" s="275"/>
      <c r="AB552" s="275"/>
      <c r="AC552" s="275"/>
      <c r="AD552" s="275"/>
      <c r="AE552" s="275"/>
      <c r="AF552" s="500"/>
      <c r="AG552" s="275"/>
      <c r="AH552" s="275"/>
      <c r="AI552" s="275"/>
      <c r="AJ552" s="275"/>
      <c r="AK552" s="275"/>
      <c r="AL552" s="275"/>
      <c r="AM552" s="275"/>
      <c r="AN552" s="275"/>
      <c r="AO552" s="275"/>
      <c r="AP552" s="275"/>
      <c r="AQ552" s="275"/>
      <c r="AR552" s="275"/>
      <c r="AS552" s="500"/>
      <c r="AT552" s="275"/>
      <c r="AU552" s="275"/>
      <c r="AV552" s="275"/>
      <c r="AW552" s="567"/>
      <c r="AX552" s="567"/>
      <c r="AY552" s="567"/>
      <c r="AZ552" s="159"/>
      <c r="BA552" s="159"/>
      <c r="BB552" s="159"/>
      <c r="BC552" s="275"/>
      <c r="BD552" s="275"/>
      <c r="BE552" s="275"/>
      <c r="BF552" s="521"/>
    </row>
    <row r="553" spans="1:84">
      <c r="A553" s="149" t="s">
        <v>75</v>
      </c>
      <c r="B553" s="149" t="s">
        <v>329</v>
      </c>
      <c r="C553" s="151"/>
      <c r="D553" s="151"/>
      <c r="E553" s="375" t="s">
        <v>128</v>
      </c>
      <c r="F553" s="592"/>
      <c r="G553" s="159"/>
      <c r="H553" s="159"/>
      <c r="I553" s="275"/>
      <c r="J553" s="159"/>
      <c r="K553" s="159"/>
      <c r="L553" s="275"/>
      <c r="M553" s="159"/>
      <c r="N553" s="159"/>
      <c r="O553" s="275"/>
      <c r="P553" s="159"/>
      <c r="Q553" s="159"/>
      <c r="R553" s="275"/>
      <c r="S553" s="500"/>
      <c r="T553" s="275"/>
      <c r="U553" s="275"/>
      <c r="V553" s="275"/>
      <c r="W553" s="275"/>
      <c r="X553" s="275"/>
      <c r="Y553" s="275"/>
      <c r="Z553" s="275"/>
      <c r="AA553" s="275"/>
      <c r="AB553" s="275"/>
      <c r="AC553" s="275"/>
      <c r="AD553" s="275"/>
      <c r="AE553" s="275"/>
      <c r="AF553" s="500"/>
      <c r="AG553" s="275"/>
      <c r="AH553" s="275"/>
      <c r="AI553" s="275"/>
      <c r="AJ553" s="275"/>
      <c r="AK553" s="275"/>
      <c r="AL553" s="275"/>
      <c r="AM553" s="275"/>
      <c r="AN553" s="275"/>
      <c r="AO553" s="275"/>
      <c r="AP553" s="275"/>
      <c r="AQ553" s="275"/>
      <c r="AR553" s="275"/>
      <c r="AS553" s="500"/>
      <c r="AT553" s="275"/>
      <c r="AU553" s="275"/>
      <c r="AV553" s="275"/>
      <c r="AW553" s="567"/>
      <c r="AX553" s="567"/>
      <c r="AY553" s="567"/>
      <c r="AZ553" s="159"/>
      <c r="BA553" s="159"/>
      <c r="BB553" s="159"/>
      <c r="BC553" s="275"/>
      <c r="BD553" s="275"/>
      <c r="BE553" s="275"/>
      <c r="BF553" s="521"/>
    </row>
    <row r="554" spans="1:84">
      <c r="A554" s="149"/>
      <c r="B554" s="149"/>
      <c r="C554" s="151"/>
      <c r="D554" s="151"/>
      <c r="E554" s="288" t="s">
        <v>77</v>
      </c>
      <c r="F554" s="592">
        <v>4</v>
      </c>
      <c r="G554" s="159"/>
      <c r="H554" s="159"/>
      <c r="I554" s="275">
        <f>SUM(G554:H554)</f>
        <v>0</v>
      </c>
      <c r="J554" s="159"/>
      <c r="K554" s="159"/>
      <c r="L554" s="275">
        <f>SUM(J554:K554)</f>
        <v>0</v>
      </c>
      <c r="M554" s="159"/>
      <c r="N554" s="159"/>
      <c r="O554" s="275">
        <f>SUM(M554:N554)</f>
        <v>0</v>
      </c>
      <c r="P554" s="159"/>
      <c r="Q554" s="159"/>
      <c r="R554" s="275">
        <f>SUM(P554:Q554)</f>
        <v>0</v>
      </c>
      <c r="S554" s="500"/>
      <c r="T554" s="275"/>
      <c r="U554" s="275"/>
      <c r="V554" s="275">
        <f>SUM(T554:U554)</f>
        <v>0</v>
      </c>
      <c r="W554" s="275"/>
      <c r="X554" s="275"/>
      <c r="Y554" s="275">
        <f>SUM(W554:X554)</f>
        <v>0</v>
      </c>
      <c r="Z554" s="275"/>
      <c r="AA554" s="275"/>
      <c r="AB554" s="275">
        <f>SUM(Z554:AA554)</f>
        <v>0</v>
      </c>
      <c r="AC554" s="275"/>
      <c r="AD554" s="275"/>
      <c r="AE554" s="275">
        <f>SUM(AC554:AD554)</f>
        <v>0</v>
      </c>
      <c r="AF554" s="500"/>
      <c r="AG554" s="275"/>
      <c r="AH554" s="275"/>
      <c r="AI554" s="275">
        <f>SUM(AG554:AH554)</f>
        <v>0</v>
      </c>
      <c r="AJ554" s="275"/>
      <c r="AK554" s="275"/>
      <c r="AL554" s="275">
        <f>SUM(AJ554:AK554)</f>
        <v>0</v>
      </c>
      <c r="AM554" s="275"/>
      <c r="AN554" s="275"/>
      <c r="AO554" s="275">
        <f>SUM(AM554:AN554)</f>
        <v>0</v>
      </c>
      <c r="AP554" s="275"/>
      <c r="AQ554" s="275"/>
      <c r="AR554" s="275">
        <f>SUM(AP554:AQ554)</f>
        <v>0</v>
      </c>
      <c r="AS554" s="500"/>
      <c r="AT554" s="275"/>
      <c r="AU554" s="275"/>
      <c r="AV554" s="277">
        <f>SUM(AT554:AU554)</f>
        <v>0</v>
      </c>
      <c r="AW554" s="567">
        <f t="shared" ref="AW554:AW556" si="3010">SUM(G554,J554,M554,P554,T554,W554,Z554,AC554,AG554,AJ554,AM554,AP554,AT554)</f>
        <v>0</v>
      </c>
      <c r="AX554" s="567">
        <f t="shared" ref="AX554:AX556" si="3011">SUM(H554,K554,N554,Q554,U554,X554,AA554,AD554,AH554,AK554,AN554,AQ554,AU554)</f>
        <v>0</v>
      </c>
      <c r="AY554" s="567">
        <f t="shared" ref="AY554:AY556" si="3012">SUM(I554,L554,O554,R554,V554,Y554,AB554,AE554,AI554,AL554,AO554,AR554,AV554)</f>
        <v>0</v>
      </c>
      <c r="AZ554" s="159"/>
      <c r="BA554" s="159"/>
      <c r="BB554" s="275">
        <f>SUM(AZ554:BA554)</f>
        <v>0</v>
      </c>
      <c r="BC554" s="275"/>
      <c r="BD554" s="275"/>
      <c r="BE554" s="275">
        <f>SUM(BC554:BD554)</f>
        <v>0</v>
      </c>
      <c r="BF554" s="521"/>
      <c r="BG554" s="605">
        <f>SUM(F554,S554,AF554,AS554)</f>
        <v>4</v>
      </c>
      <c r="BH554" s="533">
        <f>SUM(G554,T554,AG554)</f>
        <v>0</v>
      </c>
      <c r="BI554" s="533">
        <f t="shared" ref="BI554:BI557" si="3013">SUM(H554,U554,AH554)</f>
        <v>0</v>
      </c>
      <c r="BJ554" s="533">
        <f t="shared" ref="BJ554:BJ557" si="3014">SUM(I554,V554,AI554)</f>
        <v>0</v>
      </c>
      <c r="BK554" s="533">
        <f t="shared" ref="BK554:BK557" si="3015">SUM(J554,W554,AJ554)</f>
        <v>0</v>
      </c>
      <c r="BL554" s="533">
        <f t="shared" ref="BL554:BL557" si="3016">SUM(K554,X554,AK554)</f>
        <v>0</v>
      </c>
      <c r="BM554" s="533">
        <f t="shared" ref="BM554:BM557" si="3017">SUM(L554,Y554,AL554)</f>
        <v>0</v>
      </c>
      <c r="BN554" s="533">
        <f>SUM(M554,Z554,AM554)</f>
        <v>0</v>
      </c>
      <c r="BO554" s="533">
        <f t="shared" ref="BO554:BO557" si="3018">SUM(N554,AA554,AN554)</f>
        <v>0</v>
      </c>
      <c r="BP554" s="533">
        <f t="shared" ref="BP554:BP557" si="3019">SUM(O554,AB554,AO554)</f>
        <v>0</v>
      </c>
      <c r="BQ554" s="533">
        <f t="shared" ref="BQ554:BQ557" si="3020">SUM(P554,AC554,AP554)</f>
        <v>0</v>
      </c>
      <c r="BR554" s="533">
        <f t="shared" ref="BR554:BR557" si="3021">SUM(Q554,AD554,AQ554)</f>
        <v>0</v>
      </c>
      <c r="BS554" s="533">
        <f t="shared" ref="BS554:BS557" si="3022">SUM(R554,AE554,AR554)</f>
        <v>0</v>
      </c>
      <c r="BT554" s="533">
        <f>AT554</f>
        <v>0</v>
      </c>
      <c r="BU554" s="533">
        <f t="shared" ref="BU554:BU557" si="3023">AU554</f>
        <v>0</v>
      </c>
      <c r="BV554" s="533">
        <f t="shared" ref="BV554:BV557" si="3024">AV554</f>
        <v>0</v>
      </c>
      <c r="BW554" s="536">
        <f>SUM(BH554,BK554,BN554,BQ554,BT554)</f>
        <v>0</v>
      </c>
      <c r="BX554" s="536">
        <f t="shared" ref="BX554:BX557" si="3025">SUM(BI554,BL554,BO554,BR554,BU554)</f>
        <v>0</v>
      </c>
      <c r="BY554" s="536">
        <f t="shared" ref="BY554:BY557" si="3026">SUM(BJ554,BM554,BP554,BS554,BV554)</f>
        <v>0</v>
      </c>
      <c r="BZ554" t="s">
        <v>74</v>
      </c>
      <c r="CA554" s="544">
        <f>AZ554</f>
        <v>0</v>
      </c>
      <c r="CB554" s="544">
        <f t="shared" ref="CB554:CB557" si="3027">BA554</f>
        <v>0</v>
      </c>
      <c r="CC554" s="544">
        <f t="shared" ref="CC554:CC557" si="3028">BB554</f>
        <v>0</v>
      </c>
      <c r="CD554" s="544">
        <f>BC554</f>
        <v>0</v>
      </c>
      <c r="CE554" s="544">
        <f t="shared" ref="CE554:CE557" si="3029">BD554</f>
        <v>0</v>
      </c>
      <c r="CF554" s="544">
        <f t="shared" ref="CF554:CF557" si="3030">BE554</f>
        <v>0</v>
      </c>
    </row>
    <row r="555" spans="1:84">
      <c r="A555" s="149"/>
      <c r="B555" s="149"/>
      <c r="C555" s="151"/>
      <c r="D555" s="151"/>
      <c r="E555" s="288" t="s">
        <v>78</v>
      </c>
      <c r="F555" s="592">
        <v>4</v>
      </c>
      <c r="G555" s="159"/>
      <c r="H555" s="159"/>
      <c r="I555" s="275">
        <f>SUM(G555:H555)</f>
        <v>0</v>
      </c>
      <c r="J555" s="159"/>
      <c r="K555" s="159"/>
      <c r="L555" s="275">
        <f>SUM(J555:K555)</f>
        <v>0</v>
      </c>
      <c r="M555" s="159"/>
      <c r="N555" s="159"/>
      <c r="O555" s="275">
        <f>SUM(M555:N555)</f>
        <v>0</v>
      </c>
      <c r="P555" s="159"/>
      <c r="Q555" s="159"/>
      <c r="R555" s="275">
        <f>SUM(P555:Q555)</f>
        <v>0</v>
      </c>
      <c r="S555" s="500"/>
      <c r="T555" s="275"/>
      <c r="U555" s="275"/>
      <c r="V555" s="275">
        <f>SUM(T555:U555)</f>
        <v>0</v>
      </c>
      <c r="W555" s="275"/>
      <c r="X555" s="275"/>
      <c r="Y555" s="275">
        <f>SUM(W555:X555)</f>
        <v>0</v>
      </c>
      <c r="Z555" s="275"/>
      <c r="AA555" s="275"/>
      <c r="AB555" s="275">
        <f>SUM(Z555:AA555)</f>
        <v>0</v>
      </c>
      <c r="AC555" s="275"/>
      <c r="AD555" s="275"/>
      <c r="AE555" s="275">
        <f>SUM(AC555:AD555)</f>
        <v>0</v>
      </c>
      <c r="AF555" s="500"/>
      <c r="AG555" s="275"/>
      <c r="AH555" s="275"/>
      <c r="AI555" s="275">
        <f>SUM(AG555:AH555)</f>
        <v>0</v>
      </c>
      <c r="AJ555" s="275"/>
      <c r="AK555" s="275"/>
      <c r="AL555" s="275">
        <f>SUM(AJ555:AK555)</f>
        <v>0</v>
      </c>
      <c r="AM555" s="275"/>
      <c r="AN555" s="275"/>
      <c r="AO555" s="275">
        <f>SUM(AM555:AN555)</f>
        <v>0</v>
      </c>
      <c r="AP555" s="275"/>
      <c r="AQ555" s="275"/>
      <c r="AR555" s="275">
        <f>SUM(AP555:AQ555)</f>
        <v>0</v>
      </c>
      <c r="AS555" s="500"/>
      <c r="AT555" s="275"/>
      <c r="AU555" s="275"/>
      <c r="AV555" s="277">
        <f>SUM(AT555:AU555)</f>
        <v>0</v>
      </c>
      <c r="AW555" s="567">
        <f t="shared" si="3010"/>
        <v>0</v>
      </c>
      <c r="AX555" s="567">
        <f t="shared" si="3011"/>
        <v>0</v>
      </c>
      <c r="AY555" s="567">
        <f t="shared" si="3012"/>
        <v>0</v>
      </c>
      <c r="AZ555" s="159"/>
      <c r="BA555" s="159"/>
      <c r="BB555" s="275">
        <f>SUM(AZ555:BA555)</f>
        <v>0</v>
      </c>
      <c r="BC555" s="275"/>
      <c r="BD555" s="275"/>
      <c r="BE555" s="275">
        <f>SUM(BC555:BD555)</f>
        <v>0</v>
      </c>
      <c r="BF555" s="521"/>
      <c r="BG555" s="605">
        <f>SUM(F555,S555,AF555,AS555)</f>
        <v>4</v>
      </c>
      <c r="BH555" s="533">
        <f>SUM(G555,T555,AG555)</f>
        <v>0</v>
      </c>
      <c r="BI555" s="533">
        <f t="shared" si="3013"/>
        <v>0</v>
      </c>
      <c r="BJ555" s="533">
        <f t="shared" si="3014"/>
        <v>0</v>
      </c>
      <c r="BK555" s="533">
        <f t="shared" si="3015"/>
        <v>0</v>
      </c>
      <c r="BL555" s="533">
        <f t="shared" si="3016"/>
        <v>0</v>
      </c>
      <c r="BM555" s="533">
        <f t="shared" si="3017"/>
        <v>0</v>
      </c>
      <c r="BN555" s="533">
        <f>SUM(M555,Z555,AM555)</f>
        <v>0</v>
      </c>
      <c r="BO555" s="533">
        <f t="shared" si="3018"/>
        <v>0</v>
      </c>
      <c r="BP555" s="533">
        <f t="shared" si="3019"/>
        <v>0</v>
      </c>
      <c r="BQ555" s="533">
        <f t="shared" si="3020"/>
        <v>0</v>
      </c>
      <c r="BR555" s="533">
        <f t="shared" si="3021"/>
        <v>0</v>
      </c>
      <c r="BS555" s="533">
        <f t="shared" si="3022"/>
        <v>0</v>
      </c>
      <c r="BT555" s="533">
        <f>AT555</f>
        <v>0</v>
      </c>
      <c r="BU555" s="533">
        <f t="shared" si="3023"/>
        <v>0</v>
      </c>
      <c r="BV555" s="533">
        <f t="shared" si="3024"/>
        <v>0</v>
      </c>
      <c r="BW555" s="536">
        <f>SUM(BH555,BK555,BN555,BQ555,BT555)</f>
        <v>0</v>
      </c>
      <c r="BX555" s="536">
        <f t="shared" si="3025"/>
        <v>0</v>
      </c>
      <c r="BY555" s="536">
        <f t="shared" si="3026"/>
        <v>0</v>
      </c>
      <c r="BZ555" t="s">
        <v>74</v>
      </c>
      <c r="CA555" s="544">
        <f>AZ555</f>
        <v>0</v>
      </c>
      <c r="CB555" s="544">
        <f t="shared" si="3027"/>
        <v>0</v>
      </c>
      <c r="CC555" s="544">
        <f t="shared" si="3028"/>
        <v>0</v>
      </c>
      <c r="CD555" s="544">
        <f>BC555</f>
        <v>0</v>
      </c>
      <c r="CE555" s="544">
        <f t="shared" si="3029"/>
        <v>0</v>
      </c>
      <c r="CF555" s="544">
        <f t="shared" si="3030"/>
        <v>0</v>
      </c>
    </row>
    <row r="556" spans="1:84">
      <c r="A556" s="149"/>
      <c r="B556" s="149"/>
      <c r="C556" s="151"/>
      <c r="D556" s="151"/>
      <c r="E556" s="288" t="s">
        <v>79</v>
      </c>
      <c r="F556" s="592">
        <v>4</v>
      </c>
      <c r="G556" s="159"/>
      <c r="H556" s="159"/>
      <c r="I556" s="275">
        <f>SUM(G556:H556)</f>
        <v>0</v>
      </c>
      <c r="J556" s="159"/>
      <c r="K556" s="159"/>
      <c r="L556" s="275">
        <f>SUM(J556:K556)</f>
        <v>0</v>
      </c>
      <c r="M556" s="159"/>
      <c r="N556" s="159"/>
      <c r="O556" s="275">
        <f>SUM(M556:N556)</f>
        <v>0</v>
      </c>
      <c r="P556" s="159"/>
      <c r="Q556" s="159"/>
      <c r="R556" s="275">
        <f>SUM(P556:Q556)</f>
        <v>0</v>
      </c>
      <c r="S556" s="500"/>
      <c r="T556" s="275"/>
      <c r="U556" s="275"/>
      <c r="V556" s="275">
        <f>SUM(T556:U556)</f>
        <v>0</v>
      </c>
      <c r="W556" s="275"/>
      <c r="X556" s="275"/>
      <c r="Y556" s="275">
        <f>SUM(W556:X556)</f>
        <v>0</v>
      </c>
      <c r="Z556" s="275"/>
      <c r="AA556" s="275"/>
      <c r="AB556" s="275">
        <f>SUM(Z556:AA556)</f>
        <v>0</v>
      </c>
      <c r="AC556" s="275"/>
      <c r="AD556" s="275"/>
      <c r="AE556" s="275">
        <f>SUM(AC556:AD556)</f>
        <v>0</v>
      </c>
      <c r="AF556" s="500"/>
      <c r="AG556" s="275"/>
      <c r="AH556" s="275"/>
      <c r="AI556" s="275">
        <f>SUM(AG556:AH556)</f>
        <v>0</v>
      </c>
      <c r="AJ556" s="275"/>
      <c r="AK556" s="275"/>
      <c r="AL556" s="275">
        <f>SUM(AJ556:AK556)</f>
        <v>0</v>
      </c>
      <c r="AM556" s="275"/>
      <c r="AN556" s="275"/>
      <c r="AO556" s="275">
        <f>SUM(AM556:AN556)</f>
        <v>0</v>
      </c>
      <c r="AP556" s="275"/>
      <c r="AQ556" s="275"/>
      <c r="AR556" s="275">
        <f>SUM(AP556:AQ556)</f>
        <v>0</v>
      </c>
      <c r="AS556" s="500"/>
      <c r="AT556" s="275"/>
      <c r="AU556" s="275"/>
      <c r="AV556" s="277">
        <f>SUM(AT556:AU556)</f>
        <v>0</v>
      </c>
      <c r="AW556" s="567">
        <f t="shared" si="3010"/>
        <v>0</v>
      </c>
      <c r="AX556" s="567">
        <f t="shared" si="3011"/>
        <v>0</v>
      </c>
      <c r="AY556" s="567">
        <f t="shared" si="3012"/>
        <v>0</v>
      </c>
      <c r="AZ556" s="159"/>
      <c r="BA556" s="159"/>
      <c r="BB556" s="275">
        <f>SUM(AZ556:BA556)</f>
        <v>0</v>
      </c>
      <c r="BC556" s="275"/>
      <c r="BD556" s="275"/>
      <c r="BE556" s="275">
        <f>SUM(BC556:BD556)</f>
        <v>0</v>
      </c>
      <c r="BF556" s="521"/>
      <c r="BG556" s="605">
        <f>SUM(F556,S556,AF556,AS556)</f>
        <v>4</v>
      </c>
      <c r="BH556" s="533">
        <f>SUM(G556,T556,AG556)</f>
        <v>0</v>
      </c>
      <c r="BI556" s="533">
        <f t="shared" si="3013"/>
        <v>0</v>
      </c>
      <c r="BJ556" s="533">
        <f t="shared" si="3014"/>
        <v>0</v>
      </c>
      <c r="BK556" s="533">
        <f t="shared" si="3015"/>
        <v>0</v>
      </c>
      <c r="BL556" s="533">
        <f t="shared" si="3016"/>
        <v>0</v>
      </c>
      <c r="BM556" s="533">
        <f t="shared" si="3017"/>
        <v>0</v>
      </c>
      <c r="BN556" s="533">
        <f>SUM(M556,Z556,AM556)</f>
        <v>0</v>
      </c>
      <c r="BO556" s="533">
        <f t="shared" si="3018"/>
        <v>0</v>
      </c>
      <c r="BP556" s="533">
        <f t="shared" si="3019"/>
        <v>0</v>
      </c>
      <c r="BQ556" s="533">
        <f t="shared" si="3020"/>
        <v>0</v>
      </c>
      <c r="BR556" s="533">
        <f t="shared" si="3021"/>
        <v>0</v>
      </c>
      <c r="BS556" s="533">
        <f t="shared" si="3022"/>
        <v>0</v>
      </c>
      <c r="BT556" s="533">
        <f>AT556</f>
        <v>0</v>
      </c>
      <c r="BU556" s="533">
        <f t="shared" si="3023"/>
        <v>0</v>
      </c>
      <c r="BV556" s="533">
        <f t="shared" si="3024"/>
        <v>0</v>
      </c>
      <c r="BW556" s="536">
        <f>SUM(BH556,BK556,BN556,BQ556,BT556)</f>
        <v>0</v>
      </c>
      <c r="BX556" s="536">
        <f t="shared" si="3025"/>
        <v>0</v>
      </c>
      <c r="BY556" s="536">
        <f t="shared" si="3026"/>
        <v>0</v>
      </c>
      <c r="BZ556" t="s">
        <v>74</v>
      </c>
      <c r="CA556" s="544">
        <f>AZ556</f>
        <v>0</v>
      </c>
      <c r="CB556" s="544">
        <f t="shared" si="3027"/>
        <v>0</v>
      </c>
      <c r="CC556" s="544">
        <f t="shared" si="3028"/>
        <v>0</v>
      </c>
      <c r="CD556" s="544">
        <f>BC556</f>
        <v>0</v>
      </c>
      <c r="CE556" s="544">
        <f t="shared" si="3029"/>
        <v>0</v>
      </c>
      <c r="CF556" s="544">
        <f t="shared" si="3030"/>
        <v>0</v>
      </c>
    </row>
    <row r="557" spans="1:84">
      <c r="A557" s="149"/>
      <c r="B557" s="149"/>
      <c r="C557" s="151"/>
      <c r="D557" s="151"/>
      <c r="E557" s="375" t="s">
        <v>85</v>
      </c>
      <c r="F557" s="589">
        <f t="shared" ref="F557:BE557" si="3031">SUM(F554:F556)</f>
        <v>12</v>
      </c>
      <c r="G557" s="276">
        <f t="shared" si="3031"/>
        <v>0</v>
      </c>
      <c r="H557" s="276">
        <f t="shared" si="3031"/>
        <v>0</v>
      </c>
      <c r="I557" s="276">
        <f t="shared" si="3031"/>
        <v>0</v>
      </c>
      <c r="J557" s="276">
        <f t="shared" si="3031"/>
        <v>0</v>
      </c>
      <c r="K557" s="276">
        <f t="shared" si="3031"/>
        <v>0</v>
      </c>
      <c r="L557" s="276">
        <f t="shared" si="3031"/>
        <v>0</v>
      </c>
      <c r="M557" s="276">
        <f t="shared" si="3031"/>
        <v>0</v>
      </c>
      <c r="N557" s="276">
        <f t="shared" si="3031"/>
        <v>0</v>
      </c>
      <c r="O557" s="276">
        <f t="shared" si="3031"/>
        <v>0</v>
      </c>
      <c r="P557" s="276">
        <f t="shared" si="3031"/>
        <v>0</v>
      </c>
      <c r="Q557" s="276">
        <f t="shared" si="3031"/>
        <v>0</v>
      </c>
      <c r="R557" s="276">
        <f t="shared" si="3031"/>
        <v>0</v>
      </c>
      <c r="S557" s="501">
        <f t="shared" si="3031"/>
        <v>0</v>
      </c>
      <c r="T557" s="276">
        <f t="shared" si="3031"/>
        <v>0</v>
      </c>
      <c r="U557" s="276">
        <f t="shared" si="3031"/>
        <v>0</v>
      </c>
      <c r="V557" s="276">
        <f t="shared" si="3031"/>
        <v>0</v>
      </c>
      <c r="W557" s="276">
        <f t="shared" si="3031"/>
        <v>0</v>
      </c>
      <c r="X557" s="276">
        <f t="shared" si="3031"/>
        <v>0</v>
      </c>
      <c r="Y557" s="276">
        <f t="shared" si="3031"/>
        <v>0</v>
      </c>
      <c r="Z557" s="276">
        <f t="shared" si="3031"/>
        <v>0</v>
      </c>
      <c r="AA557" s="276">
        <f t="shared" si="3031"/>
        <v>0</v>
      </c>
      <c r="AB557" s="276">
        <f t="shared" si="3031"/>
        <v>0</v>
      </c>
      <c r="AC557" s="276">
        <f t="shared" si="3031"/>
        <v>0</v>
      </c>
      <c r="AD557" s="276">
        <f t="shared" si="3031"/>
        <v>0</v>
      </c>
      <c r="AE557" s="276">
        <f t="shared" si="3031"/>
        <v>0</v>
      </c>
      <c r="AF557" s="501">
        <f t="shared" si="3031"/>
        <v>0</v>
      </c>
      <c r="AG557" s="276">
        <f t="shared" si="3031"/>
        <v>0</v>
      </c>
      <c r="AH557" s="276">
        <f t="shared" si="3031"/>
        <v>0</v>
      </c>
      <c r="AI557" s="276">
        <f t="shared" si="3031"/>
        <v>0</v>
      </c>
      <c r="AJ557" s="276">
        <f t="shared" si="3031"/>
        <v>0</v>
      </c>
      <c r="AK557" s="276">
        <f t="shared" si="3031"/>
        <v>0</v>
      </c>
      <c r="AL557" s="276">
        <f t="shared" si="3031"/>
        <v>0</v>
      </c>
      <c r="AM557" s="276">
        <f t="shared" si="3031"/>
        <v>0</v>
      </c>
      <c r="AN557" s="276">
        <f t="shared" si="3031"/>
        <v>0</v>
      </c>
      <c r="AO557" s="276">
        <f t="shared" si="3031"/>
        <v>0</v>
      </c>
      <c r="AP557" s="276">
        <f t="shared" si="3031"/>
        <v>0</v>
      </c>
      <c r="AQ557" s="276">
        <f t="shared" si="3031"/>
        <v>0</v>
      </c>
      <c r="AR557" s="276">
        <f t="shared" si="3031"/>
        <v>0</v>
      </c>
      <c r="AS557" s="501">
        <f t="shared" si="3031"/>
        <v>0</v>
      </c>
      <c r="AT557" s="276">
        <f t="shared" si="3031"/>
        <v>0</v>
      </c>
      <c r="AU557" s="276">
        <f t="shared" si="3031"/>
        <v>0</v>
      </c>
      <c r="AV557" s="276">
        <f t="shared" si="3031"/>
        <v>0</v>
      </c>
      <c r="AW557" s="568">
        <f t="shared" si="3031"/>
        <v>0</v>
      </c>
      <c r="AX557" s="568">
        <f t="shared" si="3031"/>
        <v>0</v>
      </c>
      <c r="AY557" s="568">
        <f t="shared" si="3031"/>
        <v>0</v>
      </c>
      <c r="AZ557" s="276">
        <f t="shared" si="3031"/>
        <v>0</v>
      </c>
      <c r="BA557" s="276">
        <f t="shared" si="3031"/>
        <v>0</v>
      </c>
      <c r="BB557" s="276">
        <f t="shared" si="3031"/>
        <v>0</v>
      </c>
      <c r="BC557" s="276">
        <f t="shared" si="3031"/>
        <v>0</v>
      </c>
      <c r="BD557" s="276">
        <f t="shared" si="3031"/>
        <v>0</v>
      </c>
      <c r="BE557" s="276">
        <f t="shared" si="3031"/>
        <v>0</v>
      </c>
      <c r="BF557" s="522"/>
      <c r="BG557" s="605">
        <f>SUM(F557,S557,AF557,AS557)</f>
        <v>12</v>
      </c>
      <c r="BH557" s="533">
        <f>SUM(G557,T557,AG557)</f>
        <v>0</v>
      </c>
      <c r="BI557" s="533">
        <f t="shared" si="3013"/>
        <v>0</v>
      </c>
      <c r="BJ557" s="533">
        <f t="shared" si="3014"/>
        <v>0</v>
      </c>
      <c r="BK557" s="533">
        <f t="shared" si="3015"/>
        <v>0</v>
      </c>
      <c r="BL557" s="533">
        <f t="shared" si="3016"/>
        <v>0</v>
      </c>
      <c r="BM557" s="533">
        <f t="shared" si="3017"/>
        <v>0</v>
      </c>
      <c r="BN557" s="533">
        <f>SUM(M557,Z557,AM557)</f>
        <v>0</v>
      </c>
      <c r="BO557" s="533">
        <f t="shared" si="3018"/>
        <v>0</v>
      </c>
      <c r="BP557" s="533">
        <f t="shared" si="3019"/>
        <v>0</v>
      </c>
      <c r="BQ557" s="533">
        <f t="shared" si="3020"/>
        <v>0</v>
      </c>
      <c r="BR557" s="533">
        <f t="shared" si="3021"/>
        <v>0</v>
      </c>
      <c r="BS557" s="533">
        <f t="shared" si="3022"/>
        <v>0</v>
      </c>
      <c r="BT557" s="533">
        <f>AT557</f>
        <v>0</v>
      </c>
      <c r="BU557" s="533">
        <f t="shared" si="3023"/>
        <v>0</v>
      </c>
      <c r="BV557" s="533">
        <f t="shared" si="3024"/>
        <v>0</v>
      </c>
      <c r="BW557" s="536">
        <f>SUM(BH557,BK557,BN557,BQ557,BT557)</f>
        <v>0</v>
      </c>
      <c r="BX557" s="536">
        <f t="shared" si="3025"/>
        <v>0</v>
      </c>
      <c r="BY557" s="536">
        <f t="shared" si="3026"/>
        <v>0</v>
      </c>
      <c r="BZ557" t="s">
        <v>74</v>
      </c>
      <c r="CA557" s="544">
        <f>AZ557</f>
        <v>0</v>
      </c>
      <c r="CB557" s="544">
        <f t="shared" si="3027"/>
        <v>0</v>
      </c>
      <c r="CC557" s="544">
        <f t="shared" si="3028"/>
        <v>0</v>
      </c>
      <c r="CD557" s="544">
        <f>BC557</f>
        <v>0</v>
      </c>
      <c r="CE557" s="544">
        <f t="shared" si="3029"/>
        <v>0</v>
      </c>
      <c r="CF557" s="544">
        <f t="shared" si="3030"/>
        <v>0</v>
      </c>
    </row>
    <row r="558" spans="1:84">
      <c r="A558" s="149"/>
      <c r="B558" s="149"/>
      <c r="C558" s="151"/>
      <c r="D558" s="151"/>
      <c r="E558" s="375"/>
      <c r="F558" s="592"/>
      <c r="G558" s="159"/>
      <c r="H558" s="159"/>
      <c r="I558" s="275"/>
      <c r="J558" s="159"/>
      <c r="K558" s="159"/>
      <c r="L558" s="275"/>
      <c r="M558" s="159"/>
      <c r="N558" s="159"/>
      <c r="O558" s="275"/>
      <c r="P558" s="159"/>
      <c r="Q558" s="159"/>
      <c r="R558" s="275"/>
      <c r="S558" s="500"/>
      <c r="T558" s="275"/>
      <c r="U558" s="275"/>
      <c r="V558" s="275"/>
      <c r="W558" s="275"/>
      <c r="X558" s="275"/>
      <c r="Y558" s="275"/>
      <c r="Z558" s="275"/>
      <c r="AA558" s="275"/>
      <c r="AB558" s="275"/>
      <c r="AC558" s="275"/>
      <c r="AD558" s="275"/>
      <c r="AE558" s="275"/>
      <c r="AF558" s="500"/>
      <c r="AG558" s="275"/>
      <c r="AH558" s="275"/>
      <c r="AI558" s="275"/>
      <c r="AJ558" s="275"/>
      <c r="AK558" s="275"/>
      <c r="AL558" s="275"/>
      <c r="AM558" s="275"/>
      <c r="AN558" s="275"/>
      <c r="AO558" s="275"/>
      <c r="AP558" s="275"/>
      <c r="AQ558" s="275"/>
      <c r="AR558" s="275"/>
      <c r="AS558" s="500"/>
      <c r="AT558" s="275"/>
      <c r="AU558" s="275"/>
      <c r="AV558" s="275"/>
      <c r="AW558" s="567"/>
      <c r="AX558" s="567"/>
      <c r="AY558" s="567"/>
      <c r="AZ558" s="159"/>
      <c r="BA558" s="159"/>
      <c r="BB558" s="159"/>
      <c r="BC558" s="275"/>
      <c r="BD558" s="275"/>
      <c r="BE558" s="275"/>
      <c r="BF558" s="521"/>
    </row>
    <row r="559" spans="1:84">
      <c r="A559" s="149" t="s">
        <v>75</v>
      </c>
      <c r="B559" s="149" t="s">
        <v>708</v>
      </c>
      <c r="C559" s="151"/>
      <c r="D559" s="151"/>
      <c r="E559" s="375" t="s">
        <v>128</v>
      </c>
      <c r="F559" s="592"/>
      <c r="G559" s="159"/>
      <c r="H559" s="159"/>
      <c r="I559" s="275"/>
      <c r="J559" s="159"/>
      <c r="K559" s="159"/>
      <c r="L559" s="275"/>
      <c r="M559" s="159"/>
      <c r="N559" s="159"/>
      <c r="O559" s="275"/>
      <c r="P559" s="159"/>
      <c r="Q559" s="159"/>
      <c r="R559" s="275"/>
      <c r="S559" s="500"/>
      <c r="T559" s="275"/>
      <c r="U559" s="275"/>
      <c r="V559" s="275"/>
      <c r="W559" s="275"/>
      <c r="X559" s="275"/>
      <c r="Y559" s="275"/>
      <c r="Z559" s="275"/>
      <c r="AA559" s="275"/>
      <c r="AB559" s="275"/>
      <c r="AC559" s="275"/>
      <c r="AD559" s="275"/>
      <c r="AE559" s="275"/>
      <c r="AF559" s="500"/>
      <c r="AG559" s="275"/>
      <c r="AH559" s="275"/>
      <c r="AI559" s="275"/>
      <c r="AJ559" s="275"/>
      <c r="AK559" s="275"/>
      <c r="AL559" s="275"/>
      <c r="AM559" s="275"/>
      <c r="AN559" s="275"/>
      <c r="AO559" s="275"/>
      <c r="AP559" s="275"/>
      <c r="AQ559" s="275"/>
      <c r="AR559" s="275"/>
      <c r="AS559" s="500"/>
      <c r="AT559" s="275"/>
      <c r="AU559" s="275"/>
      <c r="AV559" s="275"/>
      <c r="AW559" s="567"/>
      <c r="AX559" s="567"/>
      <c r="AY559" s="567"/>
      <c r="AZ559" s="159"/>
      <c r="BA559" s="159"/>
      <c r="BB559" s="159"/>
      <c r="BC559" s="275"/>
      <c r="BD559" s="275"/>
      <c r="BE559" s="275"/>
      <c r="BF559" s="521"/>
    </row>
    <row r="560" spans="1:84">
      <c r="A560" s="149"/>
      <c r="B560" s="149" t="s">
        <v>684</v>
      </c>
      <c r="C560" s="151"/>
      <c r="D560" s="151"/>
      <c r="E560" s="288" t="s">
        <v>77</v>
      </c>
      <c r="F560" s="592">
        <v>4</v>
      </c>
      <c r="G560" s="159"/>
      <c r="H560" s="159"/>
      <c r="I560" s="275">
        <f>SUM(G560:H560)</f>
        <v>0</v>
      </c>
      <c r="J560" s="159"/>
      <c r="K560" s="159"/>
      <c r="L560" s="275">
        <f>SUM(J560:K560)</f>
        <v>0</v>
      </c>
      <c r="M560" s="159"/>
      <c r="N560" s="159"/>
      <c r="O560" s="275">
        <f>SUM(M560:N560)</f>
        <v>0</v>
      </c>
      <c r="P560" s="159"/>
      <c r="Q560" s="159"/>
      <c r="R560" s="275">
        <f>SUM(P560:Q560)</f>
        <v>0</v>
      </c>
      <c r="S560" s="500"/>
      <c r="T560" s="275"/>
      <c r="U560" s="275"/>
      <c r="V560" s="275">
        <f>SUM(T560:U560)</f>
        <v>0</v>
      </c>
      <c r="W560" s="275"/>
      <c r="X560" s="275"/>
      <c r="Y560" s="275">
        <f>SUM(W560:X560)</f>
        <v>0</v>
      </c>
      <c r="Z560" s="275"/>
      <c r="AA560" s="275"/>
      <c r="AB560" s="275">
        <f>SUM(Z560:AA560)</f>
        <v>0</v>
      </c>
      <c r="AC560" s="275"/>
      <c r="AD560" s="275"/>
      <c r="AE560" s="275">
        <f>SUM(AC560:AD560)</f>
        <v>0</v>
      </c>
      <c r="AF560" s="500"/>
      <c r="AG560" s="275"/>
      <c r="AH560" s="275"/>
      <c r="AI560" s="275">
        <f>SUM(AG560:AH560)</f>
        <v>0</v>
      </c>
      <c r="AJ560" s="275"/>
      <c r="AK560" s="275"/>
      <c r="AL560" s="275">
        <f>SUM(AJ560:AK560)</f>
        <v>0</v>
      </c>
      <c r="AM560" s="275"/>
      <c r="AN560" s="275"/>
      <c r="AO560" s="275">
        <f>SUM(AM560:AN560)</f>
        <v>0</v>
      </c>
      <c r="AP560" s="275"/>
      <c r="AQ560" s="275"/>
      <c r="AR560" s="275">
        <f>SUM(AP560:AQ560)</f>
        <v>0</v>
      </c>
      <c r="AS560" s="500"/>
      <c r="AT560" s="275"/>
      <c r="AU560" s="275"/>
      <c r="AV560" s="277">
        <f>SUM(AT560:AU560)</f>
        <v>0</v>
      </c>
      <c r="AW560" s="567">
        <f t="shared" ref="AW560:AW562" si="3032">SUM(G560,J560,M560,P560,T560,W560,Z560,AC560,AG560,AJ560,AM560,AP560,AT560)</f>
        <v>0</v>
      </c>
      <c r="AX560" s="567">
        <f t="shared" ref="AX560:AX562" si="3033">SUM(H560,K560,N560,Q560,U560,X560,AA560,AD560,AH560,AK560,AN560,AQ560,AU560)</f>
        <v>0</v>
      </c>
      <c r="AY560" s="567">
        <f t="shared" ref="AY560:AY562" si="3034">SUM(I560,L560,O560,R560,V560,Y560,AB560,AE560,AI560,AL560,AO560,AR560,AV560)</f>
        <v>0</v>
      </c>
      <c r="AZ560" s="159"/>
      <c r="BA560" s="159"/>
      <c r="BB560" s="275">
        <f>SUM(AZ560:BA560)</f>
        <v>0</v>
      </c>
      <c r="BC560" s="275"/>
      <c r="BD560" s="275"/>
      <c r="BE560" s="275">
        <f>SUM(BC560:BD560)</f>
        <v>0</v>
      </c>
      <c r="BF560" s="521"/>
      <c r="BG560" s="605">
        <f>SUM(F560,S560,AF560,AS560)</f>
        <v>4</v>
      </c>
      <c r="BH560" s="533">
        <f>SUM(G560,T560,AG560)</f>
        <v>0</v>
      </c>
      <c r="BI560" s="533">
        <f t="shared" ref="BI560:BI563" si="3035">SUM(H560,U560,AH560)</f>
        <v>0</v>
      </c>
      <c r="BJ560" s="533">
        <f t="shared" ref="BJ560:BJ563" si="3036">SUM(I560,V560,AI560)</f>
        <v>0</v>
      </c>
      <c r="BK560" s="533">
        <f t="shared" ref="BK560:BK563" si="3037">SUM(J560,W560,AJ560)</f>
        <v>0</v>
      </c>
      <c r="BL560" s="533">
        <f t="shared" ref="BL560:BL563" si="3038">SUM(K560,X560,AK560)</f>
        <v>0</v>
      </c>
      <c r="BM560" s="533">
        <f t="shared" ref="BM560:BM563" si="3039">SUM(L560,Y560,AL560)</f>
        <v>0</v>
      </c>
      <c r="BN560" s="533">
        <f>SUM(M560,Z560,AM560)</f>
        <v>0</v>
      </c>
      <c r="BO560" s="533">
        <f t="shared" ref="BO560:BO563" si="3040">SUM(N560,AA560,AN560)</f>
        <v>0</v>
      </c>
      <c r="BP560" s="533">
        <f t="shared" ref="BP560:BP563" si="3041">SUM(O560,AB560,AO560)</f>
        <v>0</v>
      </c>
      <c r="BQ560" s="533">
        <f t="shared" ref="BQ560:BQ563" si="3042">SUM(P560,AC560,AP560)</f>
        <v>0</v>
      </c>
      <c r="BR560" s="533">
        <f t="shared" ref="BR560:BR563" si="3043">SUM(Q560,AD560,AQ560)</f>
        <v>0</v>
      </c>
      <c r="BS560" s="533">
        <f t="shared" ref="BS560:BS563" si="3044">SUM(R560,AE560,AR560)</f>
        <v>0</v>
      </c>
      <c r="BT560" s="533">
        <f>AT560</f>
        <v>0</v>
      </c>
      <c r="BU560" s="533">
        <f t="shared" ref="BU560:BU563" si="3045">AU560</f>
        <v>0</v>
      </c>
      <c r="BV560" s="533">
        <f t="shared" ref="BV560:BV563" si="3046">AV560</f>
        <v>0</v>
      </c>
      <c r="BW560" s="536">
        <f>SUM(BH560,BK560,BN560,BQ560,BT560)</f>
        <v>0</v>
      </c>
      <c r="BX560" s="536">
        <f t="shared" ref="BX560:BX563" si="3047">SUM(BI560,BL560,BO560,BR560,BU560)</f>
        <v>0</v>
      </c>
      <c r="BY560" s="536">
        <f t="shared" ref="BY560:BY563" si="3048">SUM(BJ560,BM560,BP560,BS560,BV560)</f>
        <v>0</v>
      </c>
      <c r="BZ560" t="s">
        <v>74</v>
      </c>
      <c r="CA560" s="544">
        <f>AZ560</f>
        <v>0</v>
      </c>
      <c r="CB560" s="544">
        <f t="shared" ref="CB560:CB563" si="3049">BA560</f>
        <v>0</v>
      </c>
      <c r="CC560" s="544">
        <f t="shared" ref="CC560:CC563" si="3050">BB560</f>
        <v>0</v>
      </c>
      <c r="CD560" s="544">
        <f>BC560</f>
        <v>0</v>
      </c>
      <c r="CE560" s="544">
        <f t="shared" ref="CE560:CE563" si="3051">BD560</f>
        <v>0</v>
      </c>
      <c r="CF560" s="544">
        <f t="shared" ref="CF560:CF563" si="3052">BE560</f>
        <v>0</v>
      </c>
    </row>
    <row r="561" spans="1:84">
      <c r="A561" s="149"/>
      <c r="B561" s="149"/>
      <c r="C561" s="151"/>
      <c r="D561" s="151"/>
      <c r="E561" s="288" t="s">
        <v>78</v>
      </c>
      <c r="F561" s="592">
        <v>4</v>
      </c>
      <c r="G561" s="159"/>
      <c r="H561" s="159"/>
      <c r="I561" s="275">
        <f>SUM(G561:H561)</f>
        <v>0</v>
      </c>
      <c r="J561" s="159"/>
      <c r="K561" s="159"/>
      <c r="L561" s="275">
        <f>SUM(J561:K561)</f>
        <v>0</v>
      </c>
      <c r="M561" s="159"/>
      <c r="N561" s="159"/>
      <c r="O561" s="275">
        <f>SUM(M561:N561)</f>
        <v>0</v>
      </c>
      <c r="P561" s="159"/>
      <c r="Q561" s="159"/>
      <c r="R561" s="275">
        <f>SUM(P561:Q561)</f>
        <v>0</v>
      </c>
      <c r="S561" s="500"/>
      <c r="T561" s="275"/>
      <c r="U561" s="275"/>
      <c r="V561" s="275">
        <f>SUM(T561:U561)</f>
        <v>0</v>
      </c>
      <c r="W561" s="275"/>
      <c r="X561" s="275"/>
      <c r="Y561" s="275">
        <f>SUM(W561:X561)</f>
        <v>0</v>
      </c>
      <c r="Z561" s="275"/>
      <c r="AA561" s="275"/>
      <c r="AB561" s="275">
        <f>SUM(Z561:AA561)</f>
        <v>0</v>
      </c>
      <c r="AC561" s="275"/>
      <c r="AD561" s="275"/>
      <c r="AE561" s="275">
        <f>SUM(AC561:AD561)</f>
        <v>0</v>
      </c>
      <c r="AF561" s="500"/>
      <c r="AG561" s="275"/>
      <c r="AH561" s="275"/>
      <c r="AI561" s="275">
        <f>SUM(AG561:AH561)</f>
        <v>0</v>
      </c>
      <c r="AJ561" s="275"/>
      <c r="AK561" s="275"/>
      <c r="AL561" s="275">
        <f>SUM(AJ561:AK561)</f>
        <v>0</v>
      </c>
      <c r="AM561" s="275"/>
      <c r="AN561" s="275"/>
      <c r="AO561" s="275">
        <f>SUM(AM561:AN561)</f>
        <v>0</v>
      </c>
      <c r="AP561" s="275"/>
      <c r="AQ561" s="275"/>
      <c r="AR561" s="275">
        <f>SUM(AP561:AQ561)</f>
        <v>0</v>
      </c>
      <c r="AS561" s="500"/>
      <c r="AT561" s="275"/>
      <c r="AU561" s="275"/>
      <c r="AV561" s="277">
        <f>SUM(AT561:AU561)</f>
        <v>0</v>
      </c>
      <c r="AW561" s="567">
        <f t="shared" si="3032"/>
        <v>0</v>
      </c>
      <c r="AX561" s="567">
        <f t="shared" si="3033"/>
        <v>0</v>
      </c>
      <c r="AY561" s="567">
        <f t="shared" si="3034"/>
        <v>0</v>
      </c>
      <c r="AZ561" s="159"/>
      <c r="BA561" s="159"/>
      <c r="BB561" s="275">
        <f>SUM(AZ561:BA561)</f>
        <v>0</v>
      </c>
      <c r="BC561" s="275"/>
      <c r="BD561" s="275"/>
      <c r="BE561" s="275">
        <f>SUM(BC561:BD561)</f>
        <v>0</v>
      </c>
      <c r="BF561" s="521"/>
      <c r="BG561" s="605">
        <f>SUM(F561,S561,AF561,AS561)</f>
        <v>4</v>
      </c>
      <c r="BH561" s="533">
        <f>SUM(G561,T561,AG561)</f>
        <v>0</v>
      </c>
      <c r="BI561" s="533">
        <f t="shared" si="3035"/>
        <v>0</v>
      </c>
      <c r="BJ561" s="533">
        <f t="shared" si="3036"/>
        <v>0</v>
      </c>
      <c r="BK561" s="533">
        <f t="shared" si="3037"/>
        <v>0</v>
      </c>
      <c r="BL561" s="533">
        <f t="shared" si="3038"/>
        <v>0</v>
      </c>
      <c r="BM561" s="533">
        <f t="shared" si="3039"/>
        <v>0</v>
      </c>
      <c r="BN561" s="533">
        <f>SUM(M561,Z561,AM561)</f>
        <v>0</v>
      </c>
      <c r="BO561" s="533">
        <f t="shared" si="3040"/>
        <v>0</v>
      </c>
      <c r="BP561" s="533">
        <f t="shared" si="3041"/>
        <v>0</v>
      </c>
      <c r="BQ561" s="533">
        <f t="shared" si="3042"/>
        <v>0</v>
      </c>
      <c r="BR561" s="533">
        <f t="shared" si="3043"/>
        <v>0</v>
      </c>
      <c r="BS561" s="533">
        <f t="shared" si="3044"/>
        <v>0</v>
      </c>
      <c r="BT561" s="533">
        <f>AT561</f>
        <v>0</v>
      </c>
      <c r="BU561" s="533">
        <f t="shared" si="3045"/>
        <v>0</v>
      </c>
      <c r="BV561" s="533">
        <f t="shared" si="3046"/>
        <v>0</v>
      </c>
      <c r="BW561" s="536">
        <f>SUM(BH561,BK561,BN561,BQ561,BT561)</f>
        <v>0</v>
      </c>
      <c r="BX561" s="536">
        <f t="shared" si="3047"/>
        <v>0</v>
      </c>
      <c r="BY561" s="536">
        <f t="shared" si="3048"/>
        <v>0</v>
      </c>
      <c r="BZ561" t="s">
        <v>74</v>
      </c>
      <c r="CA561" s="544">
        <f>AZ561</f>
        <v>0</v>
      </c>
      <c r="CB561" s="544">
        <f t="shared" si="3049"/>
        <v>0</v>
      </c>
      <c r="CC561" s="544">
        <f t="shared" si="3050"/>
        <v>0</v>
      </c>
      <c r="CD561" s="544">
        <f>BC561</f>
        <v>0</v>
      </c>
      <c r="CE561" s="544">
        <f t="shared" si="3051"/>
        <v>0</v>
      </c>
      <c r="CF561" s="544">
        <f t="shared" si="3052"/>
        <v>0</v>
      </c>
    </row>
    <row r="562" spans="1:84">
      <c r="A562" s="149"/>
      <c r="B562" s="149"/>
      <c r="C562" s="151"/>
      <c r="D562" s="151"/>
      <c r="E562" s="288" t="s">
        <v>79</v>
      </c>
      <c r="F562" s="592">
        <v>4</v>
      </c>
      <c r="G562" s="159"/>
      <c r="H562" s="159"/>
      <c r="I562" s="275">
        <f>SUM(G562:H562)</f>
        <v>0</v>
      </c>
      <c r="J562" s="159"/>
      <c r="K562" s="159"/>
      <c r="L562" s="275">
        <f>SUM(J562:K562)</f>
        <v>0</v>
      </c>
      <c r="M562" s="159"/>
      <c r="N562" s="159"/>
      <c r="O562" s="275">
        <f>SUM(M562:N562)</f>
        <v>0</v>
      </c>
      <c r="P562" s="159"/>
      <c r="Q562" s="159"/>
      <c r="R562" s="275">
        <f>SUM(P562:Q562)</f>
        <v>0</v>
      </c>
      <c r="S562" s="500"/>
      <c r="T562" s="275"/>
      <c r="U562" s="275"/>
      <c r="V562" s="275">
        <f>SUM(T562:U562)</f>
        <v>0</v>
      </c>
      <c r="W562" s="275"/>
      <c r="X562" s="275"/>
      <c r="Y562" s="275">
        <f>SUM(W562:X562)</f>
        <v>0</v>
      </c>
      <c r="Z562" s="275"/>
      <c r="AA562" s="275"/>
      <c r="AB562" s="275">
        <f>SUM(Z562:AA562)</f>
        <v>0</v>
      </c>
      <c r="AC562" s="275"/>
      <c r="AD562" s="275"/>
      <c r="AE562" s="275">
        <f>SUM(AC562:AD562)</f>
        <v>0</v>
      </c>
      <c r="AF562" s="500"/>
      <c r="AG562" s="275"/>
      <c r="AH562" s="275"/>
      <c r="AI562" s="275">
        <f>SUM(AG562:AH562)</f>
        <v>0</v>
      </c>
      <c r="AJ562" s="275"/>
      <c r="AK562" s="275"/>
      <c r="AL562" s="275">
        <f>SUM(AJ562:AK562)</f>
        <v>0</v>
      </c>
      <c r="AM562" s="275"/>
      <c r="AN562" s="275"/>
      <c r="AO562" s="275">
        <f>SUM(AM562:AN562)</f>
        <v>0</v>
      </c>
      <c r="AP562" s="275"/>
      <c r="AQ562" s="275"/>
      <c r="AR562" s="275">
        <f>SUM(AP562:AQ562)</f>
        <v>0</v>
      </c>
      <c r="AS562" s="500"/>
      <c r="AT562" s="275"/>
      <c r="AU562" s="275"/>
      <c r="AV562" s="277">
        <f>SUM(AT562:AU562)</f>
        <v>0</v>
      </c>
      <c r="AW562" s="567">
        <f t="shared" si="3032"/>
        <v>0</v>
      </c>
      <c r="AX562" s="567">
        <f t="shared" si="3033"/>
        <v>0</v>
      </c>
      <c r="AY562" s="567">
        <f t="shared" si="3034"/>
        <v>0</v>
      </c>
      <c r="AZ562" s="159"/>
      <c r="BA562" s="159"/>
      <c r="BB562" s="275">
        <f>SUM(AZ562:BA562)</f>
        <v>0</v>
      </c>
      <c r="BC562" s="275"/>
      <c r="BD562" s="275"/>
      <c r="BE562" s="275">
        <f>SUM(BC562:BD562)</f>
        <v>0</v>
      </c>
      <c r="BF562" s="521"/>
      <c r="BG562" s="605">
        <f>SUM(F562,S562,AF562,AS562)</f>
        <v>4</v>
      </c>
      <c r="BH562" s="533">
        <f>SUM(G562,T562,AG562)</f>
        <v>0</v>
      </c>
      <c r="BI562" s="533">
        <f t="shared" si="3035"/>
        <v>0</v>
      </c>
      <c r="BJ562" s="533">
        <f t="shared" si="3036"/>
        <v>0</v>
      </c>
      <c r="BK562" s="533">
        <f t="shared" si="3037"/>
        <v>0</v>
      </c>
      <c r="BL562" s="533">
        <f t="shared" si="3038"/>
        <v>0</v>
      </c>
      <c r="BM562" s="533">
        <f t="shared" si="3039"/>
        <v>0</v>
      </c>
      <c r="BN562" s="533">
        <f>SUM(M562,Z562,AM562)</f>
        <v>0</v>
      </c>
      <c r="BO562" s="533">
        <f t="shared" si="3040"/>
        <v>0</v>
      </c>
      <c r="BP562" s="533">
        <f t="shared" si="3041"/>
        <v>0</v>
      </c>
      <c r="BQ562" s="533">
        <f t="shared" si="3042"/>
        <v>0</v>
      </c>
      <c r="BR562" s="533">
        <f t="shared" si="3043"/>
        <v>0</v>
      </c>
      <c r="BS562" s="533">
        <f t="shared" si="3044"/>
        <v>0</v>
      </c>
      <c r="BT562" s="533">
        <f>AT562</f>
        <v>0</v>
      </c>
      <c r="BU562" s="533">
        <f t="shared" si="3045"/>
        <v>0</v>
      </c>
      <c r="BV562" s="533">
        <f t="shared" si="3046"/>
        <v>0</v>
      </c>
      <c r="BW562" s="536">
        <f>SUM(BH562,BK562,BN562,BQ562,BT562)</f>
        <v>0</v>
      </c>
      <c r="BX562" s="536">
        <f t="shared" si="3047"/>
        <v>0</v>
      </c>
      <c r="BY562" s="536">
        <f t="shared" si="3048"/>
        <v>0</v>
      </c>
      <c r="BZ562" t="s">
        <v>74</v>
      </c>
      <c r="CA562" s="544">
        <f>AZ562</f>
        <v>0</v>
      </c>
      <c r="CB562" s="544">
        <f t="shared" si="3049"/>
        <v>0</v>
      </c>
      <c r="CC562" s="544">
        <f t="shared" si="3050"/>
        <v>0</v>
      </c>
      <c r="CD562" s="544">
        <f>BC562</f>
        <v>0</v>
      </c>
      <c r="CE562" s="544">
        <f t="shared" si="3051"/>
        <v>0</v>
      </c>
      <c r="CF562" s="544">
        <f t="shared" si="3052"/>
        <v>0</v>
      </c>
    </row>
    <row r="563" spans="1:84">
      <c r="A563" s="149"/>
      <c r="B563" s="149"/>
      <c r="C563" s="151"/>
      <c r="D563" s="151"/>
      <c r="E563" s="375" t="s">
        <v>85</v>
      </c>
      <c r="F563" s="589">
        <f t="shared" ref="F563:BE563" si="3053">SUM(F560:F562)</f>
        <v>12</v>
      </c>
      <c r="G563" s="276">
        <f t="shared" si="3053"/>
        <v>0</v>
      </c>
      <c r="H563" s="276">
        <f t="shared" si="3053"/>
        <v>0</v>
      </c>
      <c r="I563" s="276">
        <f t="shared" si="3053"/>
        <v>0</v>
      </c>
      <c r="J563" s="276">
        <f t="shared" si="3053"/>
        <v>0</v>
      </c>
      <c r="K563" s="276">
        <f t="shared" si="3053"/>
        <v>0</v>
      </c>
      <c r="L563" s="276">
        <f t="shared" si="3053"/>
        <v>0</v>
      </c>
      <c r="M563" s="276">
        <f t="shared" si="3053"/>
        <v>0</v>
      </c>
      <c r="N563" s="276">
        <f t="shared" si="3053"/>
        <v>0</v>
      </c>
      <c r="O563" s="276">
        <f t="shared" si="3053"/>
        <v>0</v>
      </c>
      <c r="P563" s="276">
        <f t="shared" si="3053"/>
        <v>0</v>
      </c>
      <c r="Q563" s="276">
        <f t="shared" si="3053"/>
        <v>0</v>
      </c>
      <c r="R563" s="276">
        <f t="shared" si="3053"/>
        <v>0</v>
      </c>
      <c r="S563" s="501">
        <f t="shared" si="3053"/>
        <v>0</v>
      </c>
      <c r="T563" s="276">
        <f t="shared" si="3053"/>
        <v>0</v>
      </c>
      <c r="U563" s="276">
        <f t="shared" si="3053"/>
        <v>0</v>
      </c>
      <c r="V563" s="276">
        <f t="shared" si="3053"/>
        <v>0</v>
      </c>
      <c r="W563" s="276">
        <f t="shared" si="3053"/>
        <v>0</v>
      </c>
      <c r="X563" s="276">
        <f t="shared" si="3053"/>
        <v>0</v>
      </c>
      <c r="Y563" s="276">
        <f t="shared" si="3053"/>
        <v>0</v>
      </c>
      <c r="Z563" s="276">
        <f t="shared" si="3053"/>
        <v>0</v>
      </c>
      <c r="AA563" s="276">
        <f t="shared" si="3053"/>
        <v>0</v>
      </c>
      <c r="AB563" s="276">
        <f t="shared" si="3053"/>
        <v>0</v>
      </c>
      <c r="AC563" s="276">
        <f t="shared" si="3053"/>
        <v>0</v>
      </c>
      <c r="AD563" s="276">
        <f t="shared" si="3053"/>
        <v>0</v>
      </c>
      <c r="AE563" s="276">
        <f t="shared" si="3053"/>
        <v>0</v>
      </c>
      <c r="AF563" s="501">
        <f t="shared" si="3053"/>
        <v>0</v>
      </c>
      <c r="AG563" s="276">
        <f t="shared" si="3053"/>
        <v>0</v>
      </c>
      <c r="AH563" s="276">
        <f t="shared" si="3053"/>
        <v>0</v>
      </c>
      <c r="AI563" s="276">
        <f t="shared" si="3053"/>
        <v>0</v>
      </c>
      <c r="AJ563" s="276">
        <f t="shared" si="3053"/>
        <v>0</v>
      </c>
      <c r="AK563" s="276">
        <f t="shared" si="3053"/>
        <v>0</v>
      </c>
      <c r="AL563" s="276">
        <f t="shared" si="3053"/>
        <v>0</v>
      </c>
      <c r="AM563" s="276">
        <f t="shared" si="3053"/>
        <v>0</v>
      </c>
      <c r="AN563" s="276">
        <f t="shared" si="3053"/>
        <v>0</v>
      </c>
      <c r="AO563" s="276">
        <f t="shared" si="3053"/>
        <v>0</v>
      </c>
      <c r="AP563" s="276">
        <f t="shared" si="3053"/>
        <v>0</v>
      </c>
      <c r="AQ563" s="276">
        <f t="shared" si="3053"/>
        <v>0</v>
      </c>
      <c r="AR563" s="276">
        <f t="shared" si="3053"/>
        <v>0</v>
      </c>
      <c r="AS563" s="501">
        <f t="shared" si="3053"/>
        <v>0</v>
      </c>
      <c r="AT563" s="276">
        <f t="shared" si="3053"/>
        <v>0</v>
      </c>
      <c r="AU563" s="276">
        <f t="shared" si="3053"/>
        <v>0</v>
      </c>
      <c r="AV563" s="276">
        <f t="shared" si="3053"/>
        <v>0</v>
      </c>
      <c r="AW563" s="568">
        <f t="shared" si="3053"/>
        <v>0</v>
      </c>
      <c r="AX563" s="568">
        <f t="shared" si="3053"/>
        <v>0</v>
      </c>
      <c r="AY563" s="568">
        <f t="shared" si="3053"/>
        <v>0</v>
      </c>
      <c r="AZ563" s="276">
        <f t="shared" si="3053"/>
        <v>0</v>
      </c>
      <c r="BA563" s="276">
        <f t="shared" si="3053"/>
        <v>0</v>
      </c>
      <c r="BB563" s="276">
        <f t="shared" si="3053"/>
        <v>0</v>
      </c>
      <c r="BC563" s="276">
        <f t="shared" si="3053"/>
        <v>0</v>
      </c>
      <c r="BD563" s="276">
        <f t="shared" si="3053"/>
        <v>0</v>
      </c>
      <c r="BE563" s="276">
        <f t="shared" si="3053"/>
        <v>0</v>
      </c>
      <c r="BF563" s="522"/>
      <c r="BG563" s="605">
        <f>SUM(F563,S563,AF563,AS563)</f>
        <v>12</v>
      </c>
      <c r="BH563" s="533">
        <f>SUM(G563,T563,AG563)</f>
        <v>0</v>
      </c>
      <c r="BI563" s="533">
        <f t="shared" si="3035"/>
        <v>0</v>
      </c>
      <c r="BJ563" s="533">
        <f t="shared" si="3036"/>
        <v>0</v>
      </c>
      <c r="BK563" s="533">
        <f t="shared" si="3037"/>
        <v>0</v>
      </c>
      <c r="BL563" s="533">
        <f t="shared" si="3038"/>
        <v>0</v>
      </c>
      <c r="BM563" s="533">
        <f t="shared" si="3039"/>
        <v>0</v>
      </c>
      <c r="BN563" s="533">
        <f>SUM(M563,Z563,AM563)</f>
        <v>0</v>
      </c>
      <c r="BO563" s="533">
        <f t="shared" si="3040"/>
        <v>0</v>
      </c>
      <c r="BP563" s="533">
        <f t="shared" si="3041"/>
        <v>0</v>
      </c>
      <c r="BQ563" s="533">
        <f t="shared" si="3042"/>
        <v>0</v>
      </c>
      <c r="BR563" s="533">
        <f t="shared" si="3043"/>
        <v>0</v>
      </c>
      <c r="BS563" s="533">
        <f t="shared" si="3044"/>
        <v>0</v>
      </c>
      <c r="BT563" s="533">
        <f>AT563</f>
        <v>0</v>
      </c>
      <c r="BU563" s="533">
        <f t="shared" si="3045"/>
        <v>0</v>
      </c>
      <c r="BV563" s="533">
        <f t="shared" si="3046"/>
        <v>0</v>
      </c>
      <c r="BW563" s="536">
        <f>SUM(BH563,BK563,BN563,BQ563,BT563)</f>
        <v>0</v>
      </c>
      <c r="BX563" s="536">
        <f t="shared" si="3047"/>
        <v>0</v>
      </c>
      <c r="BY563" s="536">
        <f t="shared" si="3048"/>
        <v>0</v>
      </c>
      <c r="BZ563" t="s">
        <v>74</v>
      </c>
      <c r="CA563" s="544">
        <f>AZ563</f>
        <v>0</v>
      </c>
      <c r="CB563" s="544">
        <f t="shared" si="3049"/>
        <v>0</v>
      </c>
      <c r="CC563" s="544">
        <f t="shared" si="3050"/>
        <v>0</v>
      </c>
      <c r="CD563" s="544">
        <f>BC563</f>
        <v>0</v>
      </c>
      <c r="CE563" s="544">
        <f t="shared" si="3051"/>
        <v>0</v>
      </c>
      <c r="CF563" s="544">
        <f t="shared" si="3052"/>
        <v>0</v>
      </c>
    </row>
    <row r="564" spans="1:84">
      <c r="A564" s="149"/>
      <c r="B564" s="149"/>
      <c r="C564" s="151"/>
      <c r="D564" s="151"/>
      <c r="E564" s="375"/>
      <c r="F564" s="592"/>
      <c r="G564" s="159"/>
      <c r="H564" s="159"/>
      <c r="I564" s="275"/>
      <c r="J564" s="159"/>
      <c r="K564" s="159"/>
      <c r="L564" s="275"/>
      <c r="M564" s="159"/>
      <c r="N564" s="159"/>
      <c r="O564" s="275"/>
      <c r="P564" s="159"/>
      <c r="Q564" s="159"/>
      <c r="R564" s="275"/>
      <c r="S564" s="500"/>
      <c r="T564" s="275"/>
      <c r="U564" s="275"/>
      <c r="V564" s="275"/>
      <c r="W564" s="275"/>
      <c r="X564" s="275"/>
      <c r="Y564" s="275"/>
      <c r="Z564" s="275"/>
      <c r="AA564" s="275"/>
      <c r="AB564" s="275"/>
      <c r="AC564" s="275"/>
      <c r="AD564" s="275"/>
      <c r="AE564" s="275"/>
      <c r="AF564" s="500"/>
      <c r="AG564" s="275"/>
      <c r="AH564" s="275"/>
      <c r="AI564" s="275"/>
      <c r="AJ564" s="275"/>
      <c r="AK564" s="275"/>
      <c r="AL564" s="275"/>
      <c r="AM564" s="275"/>
      <c r="AN564" s="275"/>
      <c r="AO564" s="275"/>
      <c r="AP564" s="275"/>
      <c r="AQ564" s="275"/>
      <c r="AR564" s="275"/>
      <c r="AS564" s="500"/>
      <c r="AT564" s="275"/>
      <c r="AU564" s="275"/>
      <c r="AV564" s="275"/>
      <c r="AW564" s="567"/>
      <c r="AX564" s="567"/>
      <c r="AY564" s="567"/>
      <c r="AZ564" s="159"/>
      <c r="BA564" s="159"/>
      <c r="BB564" s="159"/>
      <c r="BC564" s="275"/>
      <c r="BD564" s="275"/>
      <c r="BE564" s="275"/>
      <c r="BF564" s="521"/>
    </row>
    <row r="565" spans="1:84">
      <c r="A565" s="149" t="s">
        <v>75</v>
      </c>
      <c r="B565" s="149" t="s">
        <v>331</v>
      </c>
      <c r="C565" s="151"/>
      <c r="D565" s="151"/>
      <c r="E565" s="375" t="s">
        <v>128</v>
      </c>
      <c r="F565" s="592"/>
      <c r="G565" s="159"/>
      <c r="H565" s="159"/>
      <c r="I565" s="275"/>
      <c r="J565" s="159"/>
      <c r="K565" s="159"/>
      <c r="L565" s="275"/>
      <c r="M565" s="159"/>
      <c r="N565" s="159"/>
      <c r="O565" s="275"/>
      <c r="P565" s="159"/>
      <c r="Q565" s="159"/>
      <c r="R565" s="275"/>
      <c r="S565" s="500"/>
      <c r="T565" s="275"/>
      <c r="U565" s="275"/>
      <c r="V565" s="275"/>
      <c r="W565" s="275"/>
      <c r="X565" s="275"/>
      <c r="Y565" s="275"/>
      <c r="Z565" s="275"/>
      <c r="AA565" s="275"/>
      <c r="AB565" s="275"/>
      <c r="AC565" s="275"/>
      <c r="AD565" s="275"/>
      <c r="AE565" s="275"/>
      <c r="AF565" s="500"/>
      <c r="AG565" s="275"/>
      <c r="AH565" s="275"/>
      <c r="AI565" s="275"/>
      <c r="AJ565" s="275"/>
      <c r="AK565" s="275"/>
      <c r="AL565" s="275"/>
      <c r="AM565" s="275"/>
      <c r="AN565" s="275"/>
      <c r="AO565" s="275"/>
      <c r="AP565" s="275"/>
      <c r="AQ565" s="275"/>
      <c r="AR565" s="275"/>
      <c r="AS565" s="500"/>
      <c r="AT565" s="275"/>
      <c r="AU565" s="275"/>
      <c r="AV565" s="275"/>
      <c r="AW565" s="567"/>
      <c r="AX565" s="567"/>
      <c r="AY565" s="567"/>
      <c r="AZ565" s="159"/>
      <c r="BA565" s="159"/>
      <c r="BB565" s="159"/>
      <c r="BC565" s="275"/>
      <c r="BD565" s="275"/>
      <c r="BE565" s="275"/>
      <c r="BF565" s="521"/>
    </row>
    <row r="566" spans="1:84">
      <c r="A566" s="149"/>
      <c r="B566" s="149"/>
      <c r="C566" s="151"/>
      <c r="D566" s="151"/>
      <c r="E566" s="288" t="s">
        <v>77</v>
      </c>
      <c r="F566" s="592">
        <v>8</v>
      </c>
      <c r="G566" s="159"/>
      <c r="H566" s="159"/>
      <c r="I566" s="275">
        <f>SUM(G566:H566)</f>
        <v>0</v>
      </c>
      <c r="J566" s="159"/>
      <c r="K566" s="159"/>
      <c r="L566" s="275">
        <f>SUM(J566:K566)</f>
        <v>0</v>
      </c>
      <c r="M566" s="159"/>
      <c r="N566" s="159"/>
      <c r="O566" s="275">
        <f>SUM(M566:N566)</f>
        <v>0</v>
      </c>
      <c r="P566" s="159"/>
      <c r="Q566" s="159"/>
      <c r="R566" s="275">
        <f>SUM(P566:Q566)</f>
        <v>0</v>
      </c>
      <c r="S566" s="500"/>
      <c r="T566" s="275"/>
      <c r="U566" s="275"/>
      <c r="V566" s="275">
        <f>SUM(T566:U566)</f>
        <v>0</v>
      </c>
      <c r="W566" s="275"/>
      <c r="X566" s="275"/>
      <c r="Y566" s="275">
        <f>SUM(W566:X566)</f>
        <v>0</v>
      </c>
      <c r="Z566" s="275"/>
      <c r="AA566" s="275"/>
      <c r="AB566" s="275">
        <f>SUM(Z566:AA566)</f>
        <v>0</v>
      </c>
      <c r="AC566" s="275"/>
      <c r="AD566" s="275"/>
      <c r="AE566" s="275">
        <f>SUM(AC566:AD566)</f>
        <v>0</v>
      </c>
      <c r="AF566" s="500"/>
      <c r="AG566" s="275"/>
      <c r="AH566" s="275"/>
      <c r="AI566" s="275">
        <f>SUM(AG566:AH566)</f>
        <v>0</v>
      </c>
      <c r="AJ566" s="275"/>
      <c r="AK566" s="275"/>
      <c r="AL566" s="275">
        <f>SUM(AJ566:AK566)</f>
        <v>0</v>
      </c>
      <c r="AM566" s="275"/>
      <c r="AN566" s="275"/>
      <c r="AO566" s="275">
        <f>SUM(AM566:AN566)</f>
        <v>0</v>
      </c>
      <c r="AP566" s="275"/>
      <c r="AQ566" s="275"/>
      <c r="AR566" s="275">
        <f>SUM(AP566:AQ566)</f>
        <v>0</v>
      </c>
      <c r="AS566" s="500"/>
      <c r="AT566" s="275"/>
      <c r="AU566" s="275"/>
      <c r="AV566" s="277">
        <f>SUM(AT566:AU566)</f>
        <v>0</v>
      </c>
      <c r="AW566" s="567">
        <f t="shared" ref="AW566:AW568" si="3054">SUM(G566,J566,M566,P566,T566,W566,Z566,AC566,AG566,AJ566,AM566,AP566,AT566)</f>
        <v>0</v>
      </c>
      <c r="AX566" s="567">
        <f t="shared" ref="AX566:AX568" si="3055">SUM(H566,K566,N566,Q566,U566,X566,AA566,AD566,AH566,AK566,AN566,AQ566,AU566)</f>
        <v>0</v>
      </c>
      <c r="AY566" s="567">
        <f t="shared" ref="AY566:AY568" si="3056">SUM(I566,L566,O566,R566,V566,Y566,AB566,AE566,AI566,AL566,AO566,AR566,AV566)</f>
        <v>0</v>
      </c>
      <c r="AZ566" s="159"/>
      <c r="BA566" s="159"/>
      <c r="BB566" s="275">
        <f>SUM(AZ566:BA566)</f>
        <v>0</v>
      </c>
      <c r="BC566" s="275"/>
      <c r="BD566" s="275"/>
      <c r="BE566" s="275">
        <f>SUM(BC566:BD566)</f>
        <v>0</v>
      </c>
      <c r="BF566" s="521"/>
      <c r="BG566" s="605">
        <f>SUM(F566,S566,AF566,AS566)</f>
        <v>8</v>
      </c>
      <c r="BH566" s="533">
        <f>SUM(G566,T566,AG566)</f>
        <v>0</v>
      </c>
      <c r="BI566" s="533">
        <f t="shared" ref="BI566:BI569" si="3057">SUM(H566,U566,AH566)</f>
        <v>0</v>
      </c>
      <c r="BJ566" s="533">
        <f t="shared" ref="BJ566:BJ569" si="3058">SUM(I566,V566,AI566)</f>
        <v>0</v>
      </c>
      <c r="BK566" s="533">
        <f t="shared" ref="BK566:BK569" si="3059">SUM(J566,W566,AJ566)</f>
        <v>0</v>
      </c>
      <c r="BL566" s="533">
        <f t="shared" ref="BL566:BL569" si="3060">SUM(K566,X566,AK566)</f>
        <v>0</v>
      </c>
      <c r="BM566" s="533">
        <f t="shared" ref="BM566:BM569" si="3061">SUM(L566,Y566,AL566)</f>
        <v>0</v>
      </c>
      <c r="BN566" s="533">
        <f>SUM(M566,Z566,AM566)</f>
        <v>0</v>
      </c>
      <c r="BO566" s="533">
        <f t="shared" ref="BO566:BO569" si="3062">SUM(N566,AA566,AN566)</f>
        <v>0</v>
      </c>
      <c r="BP566" s="533">
        <f t="shared" ref="BP566:BP569" si="3063">SUM(O566,AB566,AO566)</f>
        <v>0</v>
      </c>
      <c r="BQ566" s="533">
        <f t="shared" ref="BQ566:BQ569" si="3064">SUM(P566,AC566,AP566)</f>
        <v>0</v>
      </c>
      <c r="BR566" s="533">
        <f t="shared" ref="BR566:BR569" si="3065">SUM(Q566,AD566,AQ566)</f>
        <v>0</v>
      </c>
      <c r="BS566" s="533">
        <f t="shared" ref="BS566:BS569" si="3066">SUM(R566,AE566,AR566)</f>
        <v>0</v>
      </c>
      <c r="BT566" s="533">
        <f>AT566</f>
        <v>0</v>
      </c>
      <c r="BU566" s="533">
        <f t="shared" ref="BU566:BU569" si="3067">AU566</f>
        <v>0</v>
      </c>
      <c r="BV566" s="533">
        <f t="shared" ref="BV566:BV569" si="3068">AV566</f>
        <v>0</v>
      </c>
      <c r="BW566" s="536">
        <f>SUM(BH566,BK566,BN566,BQ566,BT566)</f>
        <v>0</v>
      </c>
      <c r="BX566" s="536">
        <f t="shared" ref="BX566:BX569" si="3069">SUM(BI566,BL566,BO566,BR566,BU566)</f>
        <v>0</v>
      </c>
      <c r="BY566" s="536">
        <f t="shared" ref="BY566:BY569" si="3070">SUM(BJ566,BM566,BP566,BS566,BV566)</f>
        <v>0</v>
      </c>
      <c r="BZ566" t="s">
        <v>74</v>
      </c>
      <c r="CA566" s="544">
        <f>AZ566</f>
        <v>0</v>
      </c>
      <c r="CB566" s="544">
        <f t="shared" ref="CB566:CB569" si="3071">BA566</f>
        <v>0</v>
      </c>
      <c r="CC566" s="544">
        <f t="shared" ref="CC566:CC569" si="3072">BB566</f>
        <v>0</v>
      </c>
      <c r="CD566" s="544">
        <f>BC566</f>
        <v>0</v>
      </c>
      <c r="CE566" s="544">
        <f t="shared" ref="CE566:CE569" si="3073">BD566</f>
        <v>0</v>
      </c>
      <c r="CF566" s="544">
        <f t="shared" ref="CF566:CF569" si="3074">BE566</f>
        <v>0</v>
      </c>
    </row>
    <row r="567" spans="1:84">
      <c r="A567" s="149"/>
      <c r="B567" s="149"/>
      <c r="C567" s="151"/>
      <c r="D567" s="151"/>
      <c r="E567" s="288" t="s">
        <v>78</v>
      </c>
      <c r="F567" s="592">
        <v>8</v>
      </c>
      <c r="G567" s="159"/>
      <c r="H567" s="159"/>
      <c r="I567" s="275">
        <f>SUM(G567:H567)</f>
        <v>0</v>
      </c>
      <c r="J567" s="159"/>
      <c r="K567" s="159"/>
      <c r="L567" s="275">
        <f>SUM(J567:K567)</f>
        <v>0</v>
      </c>
      <c r="M567" s="159"/>
      <c r="N567" s="159"/>
      <c r="O567" s="275">
        <f>SUM(M567:N567)</f>
        <v>0</v>
      </c>
      <c r="P567" s="159"/>
      <c r="Q567" s="159"/>
      <c r="R567" s="275">
        <f>SUM(P567:Q567)</f>
        <v>0</v>
      </c>
      <c r="S567" s="500"/>
      <c r="T567" s="275"/>
      <c r="U567" s="275"/>
      <c r="V567" s="275">
        <f>SUM(T567:U567)</f>
        <v>0</v>
      </c>
      <c r="W567" s="275"/>
      <c r="X567" s="275"/>
      <c r="Y567" s="275">
        <f>SUM(W567:X567)</f>
        <v>0</v>
      </c>
      <c r="Z567" s="275"/>
      <c r="AA567" s="275"/>
      <c r="AB567" s="275">
        <f>SUM(Z567:AA567)</f>
        <v>0</v>
      </c>
      <c r="AC567" s="275"/>
      <c r="AD567" s="275"/>
      <c r="AE567" s="275">
        <f>SUM(AC567:AD567)</f>
        <v>0</v>
      </c>
      <c r="AF567" s="500"/>
      <c r="AG567" s="275"/>
      <c r="AH567" s="275"/>
      <c r="AI567" s="275">
        <f>SUM(AG567:AH567)</f>
        <v>0</v>
      </c>
      <c r="AJ567" s="275"/>
      <c r="AK567" s="275"/>
      <c r="AL567" s="275">
        <f>SUM(AJ567:AK567)</f>
        <v>0</v>
      </c>
      <c r="AM567" s="275"/>
      <c r="AN567" s="275"/>
      <c r="AO567" s="275">
        <f>SUM(AM567:AN567)</f>
        <v>0</v>
      </c>
      <c r="AP567" s="275"/>
      <c r="AQ567" s="275"/>
      <c r="AR567" s="275">
        <f>SUM(AP567:AQ567)</f>
        <v>0</v>
      </c>
      <c r="AS567" s="500"/>
      <c r="AT567" s="275"/>
      <c r="AU567" s="275"/>
      <c r="AV567" s="277">
        <f>SUM(AT567:AU567)</f>
        <v>0</v>
      </c>
      <c r="AW567" s="567">
        <f t="shared" si="3054"/>
        <v>0</v>
      </c>
      <c r="AX567" s="567">
        <f t="shared" si="3055"/>
        <v>0</v>
      </c>
      <c r="AY567" s="567">
        <f t="shared" si="3056"/>
        <v>0</v>
      </c>
      <c r="AZ567" s="159"/>
      <c r="BA567" s="159"/>
      <c r="BB567" s="275">
        <f>SUM(AZ567:BA567)</f>
        <v>0</v>
      </c>
      <c r="BC567" s="275"/>
      <c r="BD567" s="275"/>
      <c r="BE567" s="275">
        <f>SUM(BC567:BD567)</f>
        <v>0</v>
      </c>
      <c r="BF567" s="521"/>
      <c r="BG567" s="605">
        <f>SUM(F567,S567,AF567,AS567)</f>
        <v>8</v>
      </c>
      <c r="BH567" s="533">
        <f>SUM(G567,T567,AG567)</f>
        <v>0</v>
      </c>
      <c r="BI567" s="533">
        <f t="shared" si="3057"/>
        <v>0</v>
      </c>
      <c r="BJ567" s="533">
        <f t="shared" si="3058"/>
        <v>0</v>
      </c>
      <c r="BK567" s="533">
        <f t="shared" si="3059"/>
        <v>0</v>
      </c>
      <c r="BL567" s="533">
        <f t="shared" si="3060"/>
        <v>0</v>
      </c>
      <c r="BM567" s="533">
        <f t="shared" si="3061"/>
        <v>0</v>
      </c>
      <c r="BN567" s="533">
        <f>SUM(M567,Z567,AM567)</f>
        <v>0</v>
      </c>
      <c r="BO567" s="533">
        <f t="shared" si="3062"/>
        <v>0</v>
      </c>
      <c r="BP567" s="533">
        <f t="shared" si="3063"/>
        <v>0</v>
      </c>
      <c r="BQ567" s="533">
        <f t="shared" si="3064"/>
        <v>0</v>
      </c>
      <c r="BR567" s="533">
        <f t="shared" si="3065"/>
        <v>0</v>
      </c>
      <c r="BS567" s="533">
        <f t="shared" si="3066"/>
        <v>0</v>
      </c>
      <c r="BT567" s="533">
        <f>AT567</f>
        <v>0</v>
      </c>
      <c r="BU567" s="533">
        <f t="shared" si="3067"/>
        <v>0</v>
      </c>
      <c r="BV567" s="533">
        <f t="shared" si="3068"/>
        <v>0</v>
      </c>
      <c r="BW567" s="536">
        <f>SUM(BH567,BK567,BN567,BQ567,BT567)</f>
        <v>0</v>
      </c>
      <c r="BX567" s="536">
        <f t="shared" si="3069"/>
        <v>0</v>
      </c>
      <c r="BY567" s="536">
        <f t="shared" si="3070"/>
        <v>0</v>
      </c>
      <c r="BZ567" t="s">
        <v>74</v>
      </c>
      <c r="CA567" s="544">
        <f>AZ567</f>
        <v>0</v>
      </c>
      <c r="CB567" s="544">
        <f t="shared" si="3071"/>
        <v>0</v>
      </c>
      <c r="CC567" s="544">
        <f t="shared" si="3072"/>
        <v>0</v>
      </c>
      <c r="CD567" s="544">
        <f>BC567</f>
        <v>0</v>
      </c>
      <c r="CE567" s="544">
        <f t="shared" si="3073"/>
        <v>0</v>
      </c>
      <c r="CF567" s="544">
        <f t="shared" si="3074"/>
        <v>0</v>
      </c>
    </row>
    <row r="568" spans="1:84">
      <c r="A568" s="149"/>
      <c r="B568" s="149"/>
      <c r="C568" s="151"/>
      <c r="D568" s="151"/>
      <c r="E568" s="288" t="s">
        <v>79</v>
      </c>
      <c r="F568" s="592">
        <v>8</v>
      </c>
      <c r="G568" s="159"/>
      <c r="H568" s="159"/>
      <c r="I568" s="275">
        <f>SUM(G568:H568)</f>
        <v>0</v>
      </c>
      <c r="J568" s="159"/>
      <c r="K568" s="159"/>
      <c r="L568" s="275">
        <f>SUM(J568:K568)</f>
        <v>0</v>
      </c>
      <c r="M568" s="159"/>
      <c r="N568" s="159"/>
      <c r="O568" s="275">
        <f>SUM(M568:N568)</f>
        <v>0</v>
      </c>
      <c r="P568" s="159"/>
      <c r="Q568" s="159"/>
      <c r="R568" s="275">
        <f>SUM(P568:Q568)</f>
        <v>0</v>
      </c>
      <c r="S568" s="500"/>
      <c r="T568" s="275"/>
      <c r="U568" s="275"/>
      <c r="V568" s="275">
        <f>SUM(T568:U568)</f>
        <v>0</v>
      </c>
      <c r="W568" s="275"/>
      <c r="X568" s="275"/>
      <c r="Y568" s="275">
        <f>SUM(W568:X568)</f>
        <v>0</v>
      </c>
      <c r="Z568" s="275"/>
      <c r="AA568" s="275"/>
      <c r="AB568" s="275">
        <f>SUM(Z568:AA568)</f>
        <v>0</v>
      </c>
      <c r="AC568" s="275"/>
      <c r="AD568" s="275"/>
      <c r="AE568" s="275">
        <f>SUM(AC568:AD568)</f>
        <v>0</v>
      </c>
      <c r="AF568" s="500"/>
      <c r="AG568" s="275"/>
      <c r="AH568" s="275"/>
      <c r="AI568" s="275">
        <f>SUM(AG568:AH568)</f>
        <v>0</v>
      </c>
      <c r="AJ568" s="275"/>
      <c r="AK568" s="275"/>
      <c r="AL568" s="275">
        <f>SUM(AJ568:AK568)</f>
        <v>0</v>
      </c>
      <c r="AM568" s="275"/>
      <c r="AN568" s="275"/>
      <c r="AO568" s="275">
        <f>SUM(AM568:AN568)</f>
        <v>0</v>
      </c>
      <c r="AP568" s="275"/>
      <c r="AQ568" s="275"/>
      <c r="AR568" s="275">
        <f>SUM(AP568:AQ568)</f>
        <v>0</v>
      </c>
      <c r="AS568" s="500"/>
      <c r="AT568" s="275"/>
      <c r="AU568" s="275"/>
      <c r="AV568" s="277">
        <f>SUM(AT568:AU568)</f>
        <v>0</v>
      </c>
      <c r="AW568" s="567">
        <f t="shared" si="3054"/>
        <v>0</v>
      </c>
      <c r="AX568" s="567">
        <f t="shared" si="3055"/>
        <v>0</v>
      </c>
      <c r="AY568" s="567">
        <f t="shared" si="3056"/>
        <v>0</v>
      </c>
      <c r="AZ568" s="159"/>
      <c r="BA568" s="159"/>
      <c r="BB568" s="275">
        <f>SUM(AZ568:BA568)</f>
        <v>0</v>
      </c>
      <c r="BC568" s="275"/>
      <c r="BD568" s="275"/>
      <c r="BE568" s="275">
        <f>SUM(BC568:BD568)</f>
        <v>0</v>
      </c>
      <c r="BF568" s="521"/>
      <c r="BG568" s="605">
        <f>SUM(F568,S568,AF568,AS568)</f>
        <v>8</v>
      </c>
      <c r="BH568" s="533">
        <f>SUM(G568,T568,AG568)</f>
        <v>0</v>
      </c>
      <c r="BI568" s="533">
        <f t="shared" si="3057"/>
        <v>0</v>
      </c>
      <c r="BJ568" s="533">
        <f t="shared" si="3058"/>
        <v>0</v>
      </c>
      <c r="BK568" s="533">
        <f t="shared" si="3059"/>
        <v>0</v>
      </c>
      <c r="BL568" s="533">
        <f t="shared" si="3060"/>
        <v>0</v>
      </c>
      <c r="BM568" s="533">
        <f t="shared" si="3061"/>
        <v>0</v>
      </c>
      <c r="BN568" s="533">
        <f>SUM(M568,Z568,AM568)</f>
        <v>0</v>
      </c>
      <c r="BO568" s="533">
        <f t="shared" si="3062"/>
        <v>0</v>
      </c>
      <c r="BP568" s="533">
        <f t="shared" si="3063"/>
        <v>0</v>
      </c>
      <c r="BQ568" s="533">
        <f t="shared" si="3064"/>
        <v>0</v>
      </c>
      <c r="BR568" s="533">
        <f t="shared" si="3065"/>
        <v>0</v>
      </c>
      <c r="BS568" s="533">
        <f t="shared" si="3066"/>
        <v>0</v>
      </c>
      <c r="BT568" s="533">
        <f>AT568</f>
        <v>0</v>
      </c>
      <c r="BU568" s="533">
        <f t="shared" si="3067"/>
        <v>0</v>
      </c>
      <c r="BV568" s="533">
        <f t="shared" si="3068"/>
        <v>0</v>
      </c>
      <c r="BW568" s="536">
        <f>SUM(BH568,BK568,BN568,BQ568,BT568)</f>
        <v>0</v>
      </c>
      <c r="BX568" s="536">
        <f t="shared" si="3069"/>
        <v>0</v>
      </c>
      <c r="BY568" s="536">
        <f t="shared" si="3070"/>
        <v>0</v>
      </c>
      <c r="BZ568" t="s">
        <v>74</v>
      </c>
      <c r="CA568" s="544">
        <f>AZ568</f>
        <v>0</v>
      </c>
      <c r="CB568" s="544">
        <f t="shared" si="3071"/>
        <v>0</v>
      </c>
      <c r="CC568" s="544">
        <f t="shared" si="3072"/>
        <v>0</v>
      </c>
      <c r="CD568" s="544">
        <f>BC568</f>
        <v>0</v>
      </c>
      <c r="CE568" s="544">
        <f t="shared" si="3073"/>
        <v>0</v>
      </c>
      <c r="CF568" s="544">
        <f t="shared" si="3074"/>
        <v>0</v>
      </c>
    </row>
    <row r="569" spans="1:84">
      <c r="A569" s="149"/>
      <c r="B569" s="149"/>
      <c r="C569" s="151"/>
      <c r="D569" s="151"/>
      <c r="E569" s="375" t="s">
        <v>85</v>
      </c>
      <c r="F569" s="589">
        <f t="shared" ref="F569:BE569" si="3075">SUM(F566:F568)</f>
        <v>24</v>
      </c>
      <c r="G569" s="276">
        <f t="shared" si="3075"/>
        <v>0</v>
      </c>
      <c r="H569" s="276">
        <f t="shared" si="3075"/>
        <v>0</v>
      </c>
      <c r="I569" s="276">
        <f t="shared" si="3075"/>
        <v>0</v>
      </c>
      <c r="J569" s="276">
        <f t="shared" si="3075"/>
        <v>0</v>
      </c>
      <c r="K569" s="276">
        <f t="shared" si="3075"/>
        <v>0</v>
      </c>
      <c r="L569" s="276">
        <f t="shared" si="3075"/>
        <v>0</v>
      </c>
      <c r="M569" s="276">
        <f t="shared" si="3075"/>
        <v>0</v>
      </c>
      <c r="N569" s="276">
        <f t="shared" si="3075"/>
        <v>0</v>
      </c>
      <c r="O569" s="276">
        <f t="shared" si="3075"/>
        <v>0</v>
      </c>
      <c r="P569" s="276">
        <f t="shared" si="3075"/>
        <v>0</v>
      </c>
      <c r="Q569" s="276">
        <f t="shared" si="3075"/>
        <v>0</v>
      </c>
      <c r="R569" s="276">
        <f t="shared" si="3075"/>
        <v>0</v>
      </c>
      <c r="S569" s="501">
        <f t="shared" si="3075"/>
        <v>0</v>
      </c>
      <c r="T569" s="276">
        <f t="shared" si="3075"/>
        <v>0</v>
      </c>
      <c r="U569" s="276">
        <f t="shared" si="3075"/>
        <v>0</v>
      </c>
      <c r="V569" s="276">
        <f t="shared" si="3075"/>
        <v>0</v>
      </c>
      <c r="W569" s="276">
        <f t="shared" si="3075"/>
        <v>0</v>
      </c>
      <c r="X569" s="276">
        <f t="shared" si="3075"/>
        <v>0</v>
      </c>
      <c r="Y569" s="276">
        <f t="shared" si="3075"/>
        <v>0</v>
      </c>
      <c r="Z569" s="276">
        <f t="shared" si="3075"/>
        <v>0</v>
      </c>
      <c r="AA569" s="276">
        <f t="shared" si="3075"/>
        <v>0</v>
      </c>
      <c r="AB569" s="276">
        <f t="shared" si="3075"/>
        <v>0</v>
      </c>
      <c r="AC569" s="276">
        <f t="shared" si="3075"/>
        <v>0</v>
      </c>
      <c r="AD569" s="276">
        <f t="shared" si="3075"/>
        <v>0</v>
      </c>
      <c r="AE569" s="276">
        <f t="shared" si="3075"/>
        <v>0</v>
      </c>
      <c r="AF569" s="501">
        <f t="shared" si="3075"/>
        <v>0</v>
      </c>
      <c r="AG569" s="276">
        <f t="shared" si="3075"/>
        <v>0</v>
      </c>
      <c r="AH569" s="276">
        <f t="shared" si="3075"/>
        <v>0</v>
      </c>
      <c r="AI569" s="276">
        <f t="shared" si="3075"/>
        <v>0</v>
      </c>
      <c r="AJ569" s="276">
        <f t="shared" si="3075"/>
        <v>0</v>
      </c>
      <c r="AK569" s="276">
        <f t="shared" si="3075"/>
        <v>0</v>
      </c>
      <c r="AL569" s="276">
        <f t="shared" si="3075"/>
        <v>0</v>
      </c>
      <c r="AM569" s="276">
        <f t="shared" si="3075"/>
        <v>0</v>
      </c>
      <c r="AN569" s="276">
        <f t="shared" si="3075"/>
        <v>0</v>
      </c>
      <c r="AO569" s="276">
        <f t="shared" si="3075"/>
        <v>0</v>
      </c>
      <c r="AP569" s="276">
        <f t="shared" si="3075"/>
        <v>0</v>
      </c>
      <c r="AQ569" s="276">
        <f t="shared" si="3075"/>
        <v>0</v>
      </c>
      <c r="AR569" s="276">
        <f t="shared" si="3075"/>
        <v>0</v>
      </c>
      <c r="AS569" s="501">
        <f t="shared" si="3075"/>
        <v>0</v>
      </c>
      <c r="AT569" s="276">
        <f t="shared" si="3075"/>
        <v>0</v>
      </c>
      <c r="AU569" s="276">
        <f t="shared" si="3075"/>
        <v>0</v>
      </c>
      <c r="AV569" s="276">
        <f t="shared" si="3075"/>
        <v>0</v>
      </c>
      <c r="AW569" s="568">
        <f t="shared" si="3075"/>
        <v>0</v>
      </c>
      <c r="AX569" s="568">
        <f t="shared" si="3075"/>
        <v>0</v>
      </c>
      <c r="AY569" s="568">
        <f t="shared" si="3075"/>
        <v>0</v>
      </c>
      <c r="AZ569" s="276">
        <f t="shared" si="3075"/>
        <v>0</v>
      </c>
      <c r="BA569" s="276">
        <f t="shared" si="3075"/>
        <v>0</v>
      </c>
      <c r="BB569" s="276">
        <f t="shared" si="3075"/>
        <v>0</v>
      </c>
      <c r="BC569" s="276">
        <f t="shared" si="3075"/>
        <v>0</v>
      </c>
      <c r="BD569" s="276">
        <f t="shared" si="3075"/>
        <v>0</v>
      </c>
      <c r="BE569" s="276">
        <f t="shared" si="3075"/>
        <v>0</v>
      </c>
      <c r="BF569" s="522"/>
      <c r="BG569" s="605">
        <f>SUM(F569,S569,AF569,AS569)</f>
        <v>24</v>
      </c>
      <c r="BH569" s="533">
        <f>SUM(G569,T569,AG569)</f>
        <v>0</v>
      </c>
      <c r="BI569" s="533">
        <f t="shared" si="3057"/>
        <v>0</v>
      </c>
      <c r="BJ569" s="533">
        <f t="shared" si="3058"/>
        <v>0</v>
      </c>
      <c r="BK569" s="533">
        <f t="shared" si="3059"/>
        <v>0</v>
      </c>
      <c r="BL569" s="533">
        <f t="shared" si="3060"/>
        <v>0</v>
      </c>
      <c r="BM569" s="533">
        <f t="shared" si="3061"/>
        <v>0</v>
      </c>
      <c r="BN569" s="533">
        <f>SUM(M569,Z569,AM569)</f>
        <v>0</v>
      </c>
      <c r="BO569" s="533">
        <f t="shared" si="3062"/>
        <v>0</v>
      </c>
      <c r="BP569" s="533">
        <f t="shared" si="3063"/>
        <v>0</v>
      </c>
      <c r="BQ569" s="533">
        <f t="shared" si="3064"/>
        <v>0</v>
      </c>
      <c r="BR569" s="533">
        <f t="shared" si="3065"/>
        <v>0</v>
      </c>
      <c r="BS569" s="533">
        <f t="shared" si="3066"/>
        <v>0</v>
      </c>
      <c r="BT569" s="533">
        <f>AT569</f>
        <v>0</v>
      </c>
      <c r="BU569" s="533">
        <f t="shared" si="3067"/>
        <v>0</v>
      </c>
      <c r="BV569" s="533">
        <f t="shared" si="3068"/>
        <v>0</v>
      </c>
      <c r="BW569" s="536">
        <f>SUM(BH569,BK569,BN569,BQ569,BT569)</f>
        <v>0</v>
      </c>
      <c r="BX569" s="536">
        <f t="shared" si="3069"/>
        <v>0</v>
      </c>
      <c r="BY569" s="536">
        <f t="shared" si="3070"/>
        <v>0</v>
      </c>
      <c r="BZ569" t="s">
        <v>74</v>
      </c>
      <c r="CA569" s="544">
        <f>AZ569</f>
        <v>0</v>
      </c>
      <c r="CB569" s="544">
        <f t="shared" si="3071"/>
        <v>0</v>
      </c>
      <c r="CC569" s="544">
        <f t="shared" si="3072"/>
        <v>0</v>
      </c>
      <c r="CD569" s="544">
        <f>BC569</f>
        <v>0</v>
      </c>
      <c r="CE569" s="544">
        <f t="shared" si="3073"/>
        <v>0</v>
      </c>
      <c r="CF569" s="544">
        <f t="shared" si="3074"/>
        <v>0</v>
      </c>
    </row>
    <row r="570" spans="1:84">
      <c r="A570" s="149"/>
      <c r="B570" s="149"/>
      <c r="C570" s="151"/>
      <c r="D570" s="151"/>
      <c r="E570" s="375"/>
      <c r="F570" s="592"/>
      <c r="G570" s="159"/>
      <c r="H570" s="159"/>
      <c r="I570" s="275"/>
      <c r="J570" s="159"/>
      <c r="K570" s="159"/>
      <c r="L570" s="275"/>
      <c r="M570" s="159"/>
      <c r="N570" s="159"/>
      <c r="O570" s="275"/>
      <c r="P570" s="159"/>
      <c r="Q570" s="159"/>
      <c r="R570" s="275"/>
      <c r="S570" s="500"/>
      <c r="T570" s="275"/>
      <c r="U570" s="275"/>
      <c r="V570" s="275"/>
      <c r="W570" s="275"/>
      <c r="X570" s="275"/>
      <c r="Y570" s="275"/>
      <c r="Z570" s="275"/>
      <c r="AA570" s="275"/>
      <c r="AB570" s="275"/>
      <c r="AC570" s="275"/>
      <c r="AD570" s="275"/>
      <c r="AE570" s="275"/>
      <c r="AF570" s="500"/>
      <c r="AG570" s="275"/>
      <c r="AH570" s="275"/>
      <c r="AI570" s="275"/>
      <c r="AJ570" s="275"/>
      <c r="AK570" s="275"/>
      <c r="AL570" s="275"/>
      <c r="AM570" s="275"/>
      <c r="AN570" s="275"/>
      <c r="AO570" s="275"/>
      <c r="AP570" s="275"/>
      <c r="AQ570" s="275"/>
      <c r="AR570" s="275"/>
      <c r="AS570" s="500"/>
      <c r="AT570" s="275"/>
      <c r="AU570" s="275"/>
      <c r="AV570" s="275"/>
      <c r="AW570" s="567"/>
      <c r="AX570" s="567"/>
      <c r="AY570" s="567"/>
      <c r="AZ570" s="159"/>
      <c r="BA570" s="159"/>
      <c r="BB570" s="159"/>
      <c r="BC570" s="275"/>
      <c r="BD570" s="275"/>
      <c r="BE570" s="275"/>
      <c r="BF570" s="521"/>
    </row>
    <row r="571" spans="1:84">
      <c r="A571" s="149" t="s">
        <v>75</v>
      </c>
      <c r="B571" s="149" t="s">
        <v>633</v>
      </c>
      <c r="C571" s="151"/>
      <c r="D571" s="151"/>
      <c r="E571" s="375" t="s">
        <v>128</v>
      </c>
      <c r="F571" s="592"/>
      <c r="G571" s="159"/>
      <c r="H571" s="159"/>
      <c r="I571" s="275"/>
      <c r="J571" s="159"/>
      <c r="K571" s="159"/>
      <c r="L571" s="275"/>
      <c r="M571" s="159"/>
      <c r="N571" s="159"/>
      <c r="O571" s="275"/>
      <c r="P571" s="159"/>
      <c r="Q571" s="159"/>
      <c r="R571" s="275"/>
      <c r="S571" s="500"/>
      <c r="T571" s="275"/>
      <c r="U571" s="275"/>
      <c r="V571" s="275"/>
      <c r="W571" s="275"/>
      <c r="X571" s="275"/>
      <c r="Y571" s="275"/>
      <c r="Z571" s="275"/>
      <c r="AA571" s="275"/>
      <c r="AB571" s="275"/>
      <c r="AC571" s="275"/>
      <c r="AD571" s="275"/>
      <c r="AE571" s="275"/>
      <c r="AF571" s="500"/>
      <c r="AG571" s="275"/>
      <c r="AH571" s="275"/>
      <c r="AI571" s="275"/>
      <c r="AJ571" s="275"/>
      <c r="AK571" s="275"/>
      <c r="AL571" s="275"/>
      <c r="AM571" s="275"/>
      <c r="AN571" s="275"/>
      <c r="AO571" s="275"/>
      <c r="AP571" s="275"/>
      <c r="AQ571" s="275"/>
      <c r="AR571" s="275"/>
      <c r="AS571" s="500"/>
      <c r="AT571" s="275"/>
      <c r="AU571" s="275"/>
      <c r="AV571" s="275"/>
      <c r="AW571" s="567"/>
      <c r="AX571" s="567"/>
      <c r="AY571" s="567"/>
      <c r="AZ571" s="159"/>
      <c r="BA571" s="159"/>
      <c r="BB571" s="159"/>
      <c r="BC571" s="275"/>
      <c r="BD571" s="275"/>
      <c r="BE571" s="275"/>
      <c r="BF571" s="521"/>
    </row>
    <row r="572" spans="1:84">
      <c r="A572" s="149"/>
      <c r="B572" s="149"/>
      <c r="C572" s="151"/>
      <c r="D572" s="151"/>
      <c r="E572" s="288" t="s">
        <v>77</v>
      </c>
      <c r="F572" s="592">
        <v>3</v>
      </c>
      <c r="G572" s="159"/>
      <c r="H572" s="159"/>
      <c r="I572" s="275">
        <f>SUM(G572:H572)</f>
        <v>0</v>
      </c>
      <c r="J572" s="159"/>
      <c r="K572" s="159"/>
      <c r="L572" s="275">
        <f>SUM(J572:K572)</f>
        <v>0</v>
      </c>
      <c r="M572" s="159"/>
      <c r="N572" s="159"/>
      <c r="O572" s="275">
        <f>SUM(M572:N572)</f>
        <v>0</v>
      </c>
      <c r="P572" s="159"/>
      <c r="Q572" s="159"/>
      <c r="R572" s="275">
        <f>SUM(P572:Q572)</f>
        <v>0</v>
      </c>
      <c r="S572" s="500"/>
      <c r="T572" s="275"/>
      <c r="U572" s="275"/>
      <c r="V572" s="275">
        <f>SUM(T572:U572)</f>
        <v>0</v>
      </c>
      <c r="W572" s="275"/>
      <c r="X572" s="275"/>
      <c r="Y572" s="275">
        <f>SUM(W572:X572)</f>
        <v>0</v>
      </c>
      <c r="Z572" s="275"/>
      <c r="AA572" s="275"/>
      <c r="AB572" s="275">
        <f>SUM(Z572:AA572)</f>
        <v>0</v>
      </c>
      <c r="AC572" s="275"/>
      <c r="AD572" s="275"/>
      <c r="AE572" s="275">
        <f>SUM(AC572:AD572)</f>
        <v>0</v>
      </c>
      <c r="AF572" s="500"/>
      <c r="AG572" s="275"/>
      <c r="AH572" s="275"/>
      <c r="AI572" s="275">
        <f>SUM(AG572:AH572)</f>
        <v>0</v>
      </c>
      <c r="AJ572" s="275"/>
      <c r="AK572" s="275"/>
      <c r="AL572" s="275">
        <f>SUM(AJ572:AK572)</f>
        <v>0</v>
      </c>
      <c r="AM572" s="275"/>
      <c r="AN572" s="275"/>
      <c r="AO572" s="275">
        <f>SUM(AM572:AN572)</f>
        <v>0</v>
      </c>
      <c r="AP572" s="275"/>
      <c r="AQ572" s="275"/>
      <c r="AR572" s="275">
        <f>SUM(AP572:AQ572)</f>
        <v>0</v>
      </c>
      <c r="AS572" s="500"/>
      <c r="AT572" s="275"/>
      <c r="AU572" s="275"/>
      <c r="AV572" s="277">
        <f>SUM(AT572:AU572)</f>
        <v>0</v>
      </c>
      <c r="AW572" s="567">
        <f t="shared" ref="AW572:AW574" si="3076">SUM(G572,J572,M572,P572,T572,W572,Z572,AC572,AG572,AJ572,AM572,AP572,AT572)</f>
        <v>0</v>
      </c>
      <c r="AX572" s="567">
        <f t="shared" ref="AX572:AX574" si="3077">SUM(H572,K572,N572,Q572,U572,X572,AA572,AD572,AH572,AK572,AN572,AQ572,AU572)</f>
        <v>0</v>
      </c>
      <c r="AY572" s="567">
        <f t="shared" ref="AY572:AY574" si="3078">SUM(I572,L572,O572,R572,V572,Y572,AB572,AE572,AI572,AL572,AO572,AR572,AV572)</f>
        <v>0</v>
      </c>
      <c r="AZ572" s="159"/>
      <c r="BA572" s="159"/>
      <c r="BB572" s="275">
        <f>SUM(AZ572:BA572)</f>
        <v>0</v>
      </c>
      <c r="BC572" s="275"/>
      <c r="BD572" s="275"/>
      <c r="BE572" s="275">
        <f>SUM(BC572:BD572)</f>
        <v>0</v>
      </c>
      <c r="BF572" s="521"/>
      <c r="BG572" s="605">
        <f>SUM(F572,S572,AF572,AS572)</f>
        <v>3</v>
      </c>
      <c r="BH572" s="533">
        <f>SUM(G572,T572,AG572)</f>
        <v>0</v>
      </c>
      <c r="BI572" s="533">
        <f t="shared" ref="BI572:BI575" si="3079">SUM(H572,U572,AH572)</f>
        <v>0</v>
      </c>
      <c r="BJ572" s="533">
        <f t="shared" ref="BJ572:BJ575" si="3080">SUM(I572,V572,AI572)</f>
        <v>0</v>
      </c>
      <c r="BK572" s="533">
        <f t="shared" ref="BK572:BK575" si="3081">SUM(J572,W572,AJ572)</f>
        <v>0</v>
      </c>
      <c r="BL572" s="533">
        <f t="shared" ref="BL572:BL575" si="3082">SUM(K572,X572,AK572)</f>
        <v>0</v>
      </c>
      <c r="BM572" s="533">
        <f t="shared" ref="BM572:BM575" si="3083">SUM(L572,Y572,AL572)</f>
        <v>0</v>
      </c>
      <c r="BN572" s="533">
        <f>SUM(M572,Z572,AM572)</f>
        <v>0</v>
      </c>
      <c r="BO572" s="533">
        <f t="shared" ref="BO572:BO575" si="3084">SUM(N572,AA572,AN572)</f>
        <v>0</v>
      </c>
      <c r="BP572" s="533">
        <f t="shared" ref="BP572:BP575" si="3085">SUM(O572,AB572,AO572)</f>
        <v>0</v>
      </c>
      <c r="BQ572" s="533">
        <f t="shared" ref="BQ572:BQ575" si="3086">SUM(P572,AC572,AP572)</f>
        <v>0</v>
      </c>
      <c r="BR572" s="533">
        <f t="shared" ref="BR572:BR575" si="3087">SUM(Q572,AD572,AQ572)</f>
        <v>0</v>
      </c>
      <c r="BS572" s="533">
        <f t="shared" ref="BS572:BS575" si="3088">SUM(R572,AE572,AR572)</f>
        <v>0</v>
      </c>
      <c r="BT572" s="533">
        <f>AT572</f>
        <v>0</v>
      </c>
      <c r="BU572" s="533">
        <f t="shared" ref="BU572:BU575" si="3089">AU572</f>
        <v>0</v>
      </c>
      <c r="BV572" s="533">
        <f t="shared" ref="BV572:BV575" si="3090">AV572</f>
        <v>0</v>
      </c>
      <c r="BW572" s="536">
        <f>SUM(BH572,BK572,BN572,BQ572,BT572)</f>
        <v>0</v>
      </c>
      <c r="BX572" s="536">
        <f t="shared" ref="BX572:BX575" si="3091">SUM(BI572,BL572,BO572,BR572,BU572)</f>
        <v>0</v>
      </c>
      <c r="BY572" s="536">
        <f t="shared" ref="BY572:BY575" si="3092">SUM(BJ572,BM572,BP572,BS572,BV572)</f>
        <v>0</v>
      </c>
      <c r="BZ572" t="s">
        <v>74</v>
      </c>
      <c r="CA572" s="544">
        <f>AZ572</f>
        <v>0</v>
      </c>
      <c r="CB572" s="544">
        <f t="shared" ref="CB572:CB575" si="3093">BA572</f>
        <v>0</v>
      </c>
      <c r="CC572" s="544">
        <f t="shared" ref="CC572:CC575" si="3094">BB572</f>
        <v>0</v>
      </c>
      <c r="CD572" s="544">
        <f>BC572</f>
        <v>0</v>
      </c>
      <c r="CE572" s="544">
        <f t="shared" ref="CE572:CE575" si="3095">BD572</f>
        <v>0</v>
      </c>
      <c r="CF572" s="544">
        <f t="shared" ref="CF572:CF575" si="3096">BE572</f>
        <v>0</v>
      </c>
    </row>
    <row r="573" spans="1:84">
      <c r="A573" s="149"/>
      <c r="B573" s="149"/>
      <c r="C573" s="151"/>
      <c r="D573" s="151"/>
      <c r="E573" s="288" t="s">
        <v>78</v>
      </c>
      <c r="F573" s="592">
        <v>3</v>
      </c>
      <c r="G573" s="159"/>
      <c r="H573" s="159"/>
      <c r="I573" s="275">
        <f>SUM(G573:H573)</f>
        <v>0</v>
      </c>
      <c r="J573" s="159"/>
      <c r="K573" s="159"/>
      <c r="L573" s="275">
        <f>SUM(J573:K573)</f>
        <v>0</v>
      </c>
      <c r="M573" s="159"/>
      <c r="N573" s="159"/>
      <c r="O573" s="275">
        <f>SUM(M573:N573)</f>
        <v>0</v>
      </c>
      <c r="P573" s="159"/>
      <c r="Q573" s="159"/>
      <c r="R573" s="275">
        <f>SUM(P573:Q573)</f>
        <v>0</v>
      </c>
      <c r="S573" s="500"/>
      <c r="T573" s="275"/>
      <c r="U573" s="275"/>
      <c r="V573" s="275">
        <f>SUM(T573:U573)</f>
        <v>0</v>
      </c>
      <c r="W573" s="275"/>
      <c r="X573" s="275"/>
      <c r="Y573" s="275">
        <f>SUM(W573:X573)</f>
        <v>0</v>
      </c>
      <c r="Z573" s="275"/>
      <c r="AA573" s="275"/>
      <c r="AB573" s="275">
        <f>SUM(Z573:AA573)</f>
        <v>0</v>
      </c>
      <c r="AC573" s="275"/>
      <c r="AD573" s="275"/>
      <c r="AE573" s="275">
        <f>SUM(AC573:AD573)</f>
        <v>0</v>
      </c>
      <c r="AF573" s="500"/>
      <c r="AG573" s="275"/>
      <c r="AH573" s="275"/>
      <c r="AI573" s="275">
        <f>SUM(AG573:AH573)</f>
        <v>0</v>
      </c>
      <c r="AJ573" s="275"/>
      <c r="AK573" s="275"/>
      <c r="AL573" s="275">
        <f>SUM(AJ573:AK573)</f>
        <v>0</v>
      </c>
      <c r="AM573" s="275"/>
      <c r="AN573" s="275"/>
      <c r="AO573" s="275">
        <f>SUM(AM573:AN573)</f>
        <v>0</v>
      </c>
      <c r="AP573" s="275"/>
      <c r="AQ573" s="275"/>
      <c r="AR573" s="275">
        <f>SUM(AP573:AQ573)</f>
        <v>0</v>
      </c>
      <c r="AS573" s="500"/>
      <c r="AT573" s="275"/>
      <c r="AU573" s="275"/>
      <c r="AV573" s="277">
        <f>SUM(AT573:AU573)</f>
        <v>0</v>
      </c>
      <c r="AW573" s="567">
        <f t="shared" si="3076"/>
        <v>0</v>
      </c>
      <c r="AX573" s="567">
        <f t="shared" si="3077"/>
        <v>0</v>
      </c>
      <c r="AY573" s="567">
        <f t="shared" si="3078"/>
        <v>0</v>
      </c>
      <c r="AZ573" s="159"/>
      <c r="BA573" s="159"/>
      <c r="BB573" s="275">
        <f>SUM(AZ573:BA573)</f>
        <v>0</v>
      </c>
      <c r="BC573" s="275"/>
      <c r="BD573" s="275"/>
      <c r="BE573" s="275">
        <f>SUM(BC573:BD573)</f>
        <v>0</v>
      </c>
      <c r="BF573" s="521"/>
      <c r="BG573" s="605">
        <f>SUM(F573,S573,AF573,AS573)</f>
        <v>3</v>
      </c>
      <c r="BH573" s="533">
        <f>SUM(G573,T573,AG573)</f>
        <v>0</v>
      </c>
      <c r="BI573" s="533">
        <f t="shared" si="3079"/>
        <v>0</v>
      </c>
      <c r="BJ573" s="533">
        <f t="shared" si="3080"/>
        <v>0</v>
      </c>
      <c r="BK573" s="533">
        <f t="shared" si="3081"/>
        <v>0</v>
      </c>
      <c r="BL573" s="533">
        <f t="shared" si="3082"/>
        <v>0</v>
      </c>
      <c r="BM573" s="533">
        <f t="shared" si="3083"/>
        <v>0</v>
      </c>
      <c r="BN573" s="533">
        <f>SUM(M573,Z573,AM573)</f>
        <v>0</v>
      </c>
      <c r="BO573" s="533">
        <f t="shared" si="3084"/>
        <v>0</v>
      </c>
      <c r="BP573" s="533">
        <f t="shared" si="3085"/>
        <v>0</v>
      </c>
      <c r="BQ573" s="533">
        <f t="shared" si="3086"/>
        <v>0</v>
      </c>
      <c r="BR573" s="533">
        <f t="shared" si="3087"/>
        <v>0</v>
      </c>
      <c r="BS573" s="533">
        <f t="shared" si="3088"/>
        <v>0</v>
      </c>
      <c r="BT573" s="533">
        <f>AT573</f>
        <v>0</v>
      </c>
      <c r="BU573" s="533">
        <f t="shared" si="3089"/>
        <v>0</v>
      </c>
      <c r="BV573" s="533">
        <f t="shared" si="3090"/>
        <v>0</v>
      </c>
      <c r="BW573" s="536">
        <f>SUM(BH573,BK573,BN573,BQ573,BT573)</f>
        <v>0</v>
      </c>
      <c r="BX573" s="536">
        <f t="shared" si="3091"/>
        <v>0</v>
      </c>
      <c r="BY573" s="536">
        <f t="shared" si="3092"/>
        <v>0</v>
      </c>
      <c r="BZ573" t="s">
        <v>74</v>
      </c>
      <c r="CA573" s="544">
        <f>AZ573</f>
        <v>0</v>
      </c>
      <c r="CB573" s="544">
        <f t="shared" si="3093"/>
        <v>0</v>
      </c>
      <c r="CC573" s="544">
        <f t="shared" si="3094"/>
        <v>0</v>
      </c>
      <c r="CD573" s="544">
        <f>BC573</f>
        <v>0</v>
      </c>
      <c r="CE573" s="544">
        <f t="shared" si="3095"/>
        <v>0</v>
      </c>
      <c r="CF573" s="544">
        <f t="shared" si="3096"/>
        <v>0</v>
      </c>
    </row>
    <row r="574" spans="1:84">
      <c r="A574" s="149"/>
      <c r="B574" s="149"/>
      <c r="C574" s="151"/>
      <c r="D574" s="151"/>
      <c r="E574" s="288" t="s">
        <v>79</v>
      </c>
      <c r="F574" s="592">
        <v>3</v>
      </c>
      <c r="G574" s="159"/>
      <c r="H574" s="159"/>
      <c r="I574" s="275">
        <f>SUM(G574:H574)</f>
        <v>0</v>
      </c>
      <c r="J574" s="159"/>
      <c r="K574" s="159"/>
      <c r="L574" s="275">
        <f>SUM(J574:K574)</f>
        <v>0</v>
      </c>
      <c r="M574" s="159"/>
      <c r="N574" s="159"/>
      <c r="O574" s="275">
        <f>SUM(M574:N574)</f>
        <v>0</v>
      </c>
      <c r="P574" s="159"/>
      <c r="Q574" s="159"/>
      <c r="R574" s="275">
        <f>SUM(P574:Q574)</f>
        <v>0</v>
      </c>
      <c r="S574" s="500"/>
      <c r="T574" s="275"/>
      <c r="U574" s="275"/>
      <c r="V574" s="275">
        <f>SUM(T574:U574)</f>
        <v>0</v>
      </c>
      <c r="W574" s="275"/>
      <c r="X574" s="275"/>
      <c r="Y574" s="275">
        <f>SUM(W574:X574)</f>
        <v>0</v>
      </c>
      <c r="Z574" s="275"/>
      <c r="AA574" s="275"/>
      <c r="AB574" s="275">
        <f>SUM(Z574:AA574)</f>
        <v>0</v>
      </c>
      <c r="AC574" s="275"/>
      <c r="AD574" s="275"/>
      <c r="AE574" s="275">
        <f>SUM(AC574:AD574)</f>
        <v>0</v>
      </c>
      <c r="AF574" s="500"/>
      <c r="AG574" s="275"/>
      <c r="AH574" s="275"/>
      <c r="AI574" s="275">
        <f>SUM(AG574:AH574)</f>
        <v>0</v>
      </c>
      <c r="AJ574" s="275"/>
      <c r="AK574" s="275"/>
      <c r="AL574" s="275">
        <f>SUM(AJ574:AK574)</f>
        <v>0</v>
      </c>
      <c r="AM574" s="275"/>
      <c r="AN574" s="275"/>
      <c r="AO574" s="275">
        <f>SUM(AM574:AN574)</f>
        <v>0</v>
      </c>
      <c r="AP574" s="275"/>
      <c r="AQ574" s="275"/>
      <c r="AR574" s="275">
        <f>SUM(AP574:AQ574)</f>
        <v>0</v>
      </c>
      <c r="AS574" s="500"/>
      <c r="AT574" s="275"/>
      <c r="AU574" s="275"/>
      <c r="AV574" s="277">
        <f>SUM(AT574:AU574)</f>
        <v>0</v>
      </c>
      <c r="AW574" s="567">
        <f t="shared" si="3076"/>
        <v>0</v>
      </c>
      <c r="AX574" s="567">
        <f t="shared" si="3077"/>
        <v>0</v>
      </c>
      <c r="AY574" s="567">
        <f t="shared" si="3078"/>
        <v>0</v>
      </c>
      <c r="AZ574" s="159"/>
      <c r="BA574" s="159"/>
      <c r="BB574" s="275">
        <f>SUM(AZ574:BA574)</f>
        <v>0</v>
      </c>
      <c r="BC574" s="275"/>
      <c r="BD574" s="275"/>
      <c r="BE574" s="275">
        <f>SUM(BC574:BD574)</f>
        <v>0</v>
      </c>
      <c r="BF574" s="521"/>
      <c r="BG574" s="605">
        <f>SUM(F574,S574,AF574,AS574)</f>
        <v>3</v>
      </c>
      <c r="BH574" s="533">
        <f>SUM(G574,T574,AG574)</f>
        <v>0</v>
      </c>
      <c r="BI574" s="533">
        <f t="shared" si="3079"/>
        <v>0</v>
      </c>
      <c r="BJ574" s="533">
        <f t="shared" si="3080"/>
        <v>0</v>
      </c>
      <c r="BK574" s="533">
        <f t="shared" si="3081"/>
        <v>0</v>
      </c>
      <c r="BL574" s="533">
        <f t="shared" si="3082"/>
        <v>0</v>
      </c>
      <c r="BM574" s="533">
        <f t="shared" si="3083"/>
        <v>0</v>
      </c>
      <c r="BN574" s="533">
        <f>SUM(M574,Z574,AM574)</f>
        <v>0</v>
      </c>
      <c r="BO574" s="533">
        <f t="shared" si="3084"/>
        <v>0</v>
      </c>
      <c r="BP574" s="533">
        <f t="shared" si="3085"/>
        <v>0</v>
      </c>
      <c r="BQ574" s="533">
        <f t="shared" si="3086"/>
        <v>0</v>
      </c>
      <c r="BR574" s="533">
        <f t="shared" si="3087"/>
        <v>0</v>
      </c>
      <c r="BS574" s="533">
        <f t="shared" si="3088"/>
        <v>0</v>
      </c>
      <c r="BT574" s="533">
        <f>AT574</f>
        <v>0</v>
      </c>
      <c r="BU574" s="533">
        <f t="shared" si="3089"/>
        <v>0</v>
      </c>
      <c r="BV574" s="533">
        <f t="shared" si="3090"/>
        <v>0</v>
      </c>
      <c r="BW574" s="536">
        <f>SUM(BH574,BK574,BN574,BQ574,BT574)</f>
        <v>0</v>
      </c>
      <c r="BX574" s="536">
        <f t="shared" si="3091"/>
        <v>0</v>
      </c>
      <c r="BY574" s="536">
        <f t="shared" si="3092"/>
        <v>0</v>
      </c>
      <c r="BZ574" t="s">
        <v>74</v>
      </c>
      <c r="CA574" s="544">
        <f>AZ574</f>
        <v>0</v>
      </c>
      <c r="CB574" s="544">
        <f t="shared" si="3093"/>
        <v>0</v>
      </c>
      <c r="CC574" s="544">
        <f t="shared" si="3094"/>
        <v>0</v>
      </c>
      <c r="CD574" s="544">
        <f>BC574</f>
        <v>0</v>
      </c>
      <c r="CE574" s="544">
        <f t="shared" si="3095"/>
        <v>0</v>
      </c>
      <c r="CF574" s="544">
        <f t="shared" si="3096"/>
        <v>0</v>
      </c>
    </row>
    <row r="575" spans="1:84">
      <c r="A575" s="149"/>
      <c r="B575" s="149"/>
      <c r="C575" s="151"/>
      <c r="D575" s="151"/>
      <c r="E575" s="375" t="s">
        <v>85</v>
      </c>
      <c r="F575" s="589">
        <f t="shared" ref="F575:BE575" si="3097">SUM(F572:F574)</f>
        <v>9</v>
      </c>
      <c r="G575" s="276">
        <f t="shared" si="3097"/>
        <v>0</v>
      </c>
      <c r="H575" s="276">
        <f t="shared" si="3097"/>
        <v>0</v>
      </c>
      <c r="I575" s="276">
        <f t="shared" si="3097"/>
        <v>0</v>
      </c>
      <c r="J575" s="276">
        <f t="shared" si="3097"/>
        <v>0</v>
      </c>
      <c r="K575" s="276">
        <f t="shared" si="3097"/>
        <v>0</v>
      </c>
      <c r="L575" s="276">
        <f t="shared" si="3097"/>
        <v>0</v>
      </c>
      <c r="M575" s="276">
        <f t="shared" si="3097"/>
        <v>0</v>
      </c>
      <c r="N575" s="276">
        <f t="shared" si="3097"/>
        <v>0</v>
      </c>
      <c r="O575" s="276">
        <f t="shared" si="3097"/>
        <v>0</v>
      </c>
      <c r="P575" s="276">
        <f t="shared" si="3097"/>
        <v>0</v>
      </c>
      <c r="Q575" s="276">
        <f t="shared" si="3097"/>
        <v>0</v>
      </c>
      <c r="R575" s="276">
        <f t="shared" si="3097"/>
        <v>0</v>
      </c>
      <c r="S575" s="501">
        <f t="shared" si="3097"/>
        <v>0</v>
      </c>
      <c r="T575" s="276">
        <f t="shared" si="3097"/>
        <v>0</v>
      </c>
      <c r="U575" s="276">
        <f t="shared" si="3097"/>
        <v>0</v>
      </c>
      <c r="V575" s="276">
        <f t="shared" si="3097"/>
        <v>0</v>
      </c>
      <c r="W575" s="276">
        <f t="shared" si="3097"/>
        <v>0</v>
      </c>
      <c r="X575" s="276">
        <f t="shared" si="3097"/>
        <v>0</v>
      </c>
      <c r="Y575" s="276">
        <f t="shared" si="3097"/>
        <v>0</v>
      </c>
      <c r="Z575" s="276">
        <f t="shared" si="3097"/>
        <v>0</v>
      </c>
      <c r="AA575" s="276">
        <f t="shared" si="3097"/>
        <v>0</v>
      </c>
      <c r="AB575" s="276">
        <f t="shared" si="3097"/>
        <v>0</v>
      </c>
      <c r="AC575" s="276">
        <f t="shared" si="3097"/>
        <v>0</v>
      </c>
      <c r="AD575" s="276">
        <f t="shared" si="3097"/>
        <v>0</v>
      </c>
      <c r="AE575" s="276">
        <f t="shared" si="3097"/>
        <v>0</v>
      </c>
      <c r="AF575" s="501">
        <f t="shared" si="3097"/>
        <v>0</v>
      </c>
      <c r="AG575" s="276">
        <f t="shared" si="3097"/>
        <v>0</v>
      </c>
      <c r="AH575" s="276">
        <f t="shared" si="3097"/>
        <v>0</v>
      </c>
      <c r="AI575" s="276">
        <f t="shared" si="3097"/>
        <v>0</v>
      </c>
      <c r="AJ575" s="276">
        <f t="shared" si="3097"/>
        <v>0</v>
      </c>
      <c r="AK575" s="276">
        <f t="shared" si="3097"/>
        <v>0</v>
      </c>
      <c r="AL575" s="276">
        <f t="shared" si="3097"/>
        <v>0</v>
      </c>
      <c r="AM575" s="276">
        <f t="shared" si="3097"/>
        <v>0</v>
      </c>
      <c r="AN575" s="276">
        <f t="shared" si="3097"/>
        <v>0</v>
      </c>
      <c r="AO575" s="276">
        <f t="shared" si="3097"/>
        <v>0</v>
      </c>
      <c r="AP575" s="276">
        <f t="shared" si="3097"/>
        <v>0</v>
      </c>
      <c r="AQ575" s="276">
        <f t="shared" si="3097"/>
        <v>0</v>
      </c>
      <c r="AR575" s="276">
        <f t="shared" si="3097"/>
        <v>0</v>
      </c>
      <c r="AS575" s="501">
        <f t="shared" si="3097"/>
        <v>0</v>
      </c>
      <c r="AT575" s="276">
        <f t="shared" si="3097"/>
        <v>0</v>
      </c>
      <c r="AU575" s="276">
        <f t="shared" si="3097"/>
        <v>0</v>
      </c>
      <c r="AV575" s="276">
        <f t="shared" si="3097"/>
        <v>0</v>
      </c>
      <c r="AW575" s="568">
        <f t="shared" si="3097"/>
        <v>0</v>
      </c>
      <c r="AX575" s="568">
        <f t="shared" si="3097"/>
        <v>0</v>
      </c>
      <c r="AY575" s="568">
        <f t="shared" si="3097"/>
        <v>0</v>
      </c>
      <c r="AZ575" s="276">
        <f t="shared" si="3097"/>
        <v>0</v>
      </c>
      <c r="BA575" s="276">
        <f t="shared" si="3097"/>
        <v>0</v>
      </c>
      <c r="BB575" s="276">
        <f t="shared" si="3097"/>
        <v>0</v>
      </c>
      <c r="BC575" s="276">
        <f t="shared" si="3097"/>
        <v>0</v>
      </c>
      <c r="BD575" s="276">
        <f t="shared" si="3097"/>
        <v>0</v>
      </c>
      <c r="BE575" s="276">
        <f t="shared" si="3097"/>
        <v>0</v>
      </c>
      <c r="BF575" s="522"/>
      <c r="BG575" s="605">
        <f>SUM(F575,S575,AF575,AS575)</f>
        <v>9</v>
      </c>
      <c r="BH575" s="533">
        <f>SUM(G575,T575,AG575)</f>
        <v>0</v>
      </c>
      <c r="BI575" s="533">
        <f t="shared" si="3079"/>
        <v>0</v>
      </c>
      <c r="BJ575" s="533">
        <f t="shared" si="3080"/>
        <v>0</v>
      </c>
      <c r="BK575" s="533">
        <f t="shared" si="3081"/>
        <v>0</v>
      </c>
      <c r="BL575" s="533">
        <f t="shared" si="3082"/>
        <v>0</v>
      </c>
      <c r="BM575" s="533">
        <f t="shared" si="3083"/>
        <v>0</v>
      </c>
      <c r="BN575" s="533">
        <f>SUM(M575,Z575,AM575)</f>
        <v>0</v>
      </c>
      <c r="BO575" s="533">
        <f t="shared" si="3084"/>
        <v>0</v>
      </c>
      <c r="BP575" s="533">
        <f t="shared" si="3085"/>
        <v>0</v>
      </c>
      <c r="BQ575" s="533">
        <f t="shared" si="3086"/>
        <v>0</v>
      </c>
      <c r="BR575" s="533">
        <f t="shared" si="3087"/>
        <v>0</v>
      </c>
      <c r="BS575" s="533">
        <f t="shared" si="3088"/>
        <v>0</v>
      </c>
      <c r="BT575" s="533">
        <f>AT575</f>
        <v>0</v>
      </c>
      <c r="BU575" s="533">
        <f t="shared" si="3089"/>
        <v>0</v>
      </c>
      <c r="BV575" s="533">
        <f t="shared" si="3090"/>
        <v>0</v>
      </c>
      <c r="BW575" s="536">
        <f>SUM(BH575,BK575,BN575,BQ575,BT575)</f>
        <v>0</v>
      </c>
      <c r="BX575" s="536">
        <f t="shared" si="3091"/>
        <v>0</v>
      </c>
      <c r="BY575" s="536">
        <f t="shared" si="3092"/>
        <v>0</v>
      </c>
      <c r="BZ575" t="s">
        <v>74</v>
      </c>
      <c r="CA575" s="544">
        <f>AZ575</f>
        <v>0</v>
      </c>
      <c r="CB575" s="544">
        <f t="shared" si="3093"/>
        <v>0</v>
      </c>
      <c r="CC575" s="544">
        <f t="shared" si="3094"/>
        <v>0</v>
      </c>
      <c r="CD575" s="544">
        <f>BC575</f>
        <v>0</v>
      </c>
      <c r="CE575" s="544">
        <f t="shared" si="3095"/>
        <v>0</v>
      </c>
      <c r="CF575" s="544">
        <f t="shared" si="3096"/>
        <v>0</v>
      </c>
    </row>
    <row r="576" spans="1:84">
      <c r="A576" s="149"/>
      <c r="B576" s="149"/>
      <c r="C576" s="151"/>
      <c r="D576" s="151"/>
      <c r="E576" s="375"/>
      <c r="F576" s="592"/>
      <c r="G576" s="159"/>
      <c r="H576" s="159"/>
      <c r="I576" s="275"/>
      <c r="J576" s="159"/>
      <c r="K576" s="159"/>
      <c r="L576" s="275"/>
      <c r="M576" s="159"/>
      <c r="N576" s="159"/>
      <c r="O576" s="275"/>
      <c r="P576" s="159"/>
      <c r="Q576" s="159"/>
      <c r="R576" s="275"/>
      <c r="S576" s="500"/>
      <c r="T576" s="275"/>
      <c r="U576" s="275"/>
      <c r="V576" s="275"/>
      <c r="W576" s="275"/>
      <c r="X576" s="275"/>
      <c r="Y576" s="275"/>
      <c r="Z576" s="275"/>
      <c r="AA576" s="275"/>
      <c r="AB576" s="275"/>
      <c r="AC576" s="275"/>
      <c r="AD576" s="275"/>
      <c r="AE576" s="275"/>
      <c r="AF576" s="500"/>
      <c r="AG576" s="275"/>
      <c r="AH576" s="275"/>
      <c r="AI576" s="275"/>
      <c r="AJ576" s="275"/>
      <c r="AK576" s="275"/>
      <c r="AL576" s="275"/>
      <c r="AM576" s="275"/>
      <c r="AN576" s="275"/>
      <c r="AO576" s="275"/>
      <c r="AP576" s="275"/>
      <c r="AQ576" s="275"/>
      <c r="AR576" s="275"/>
      <c r="AS576" s="500"/>
      <c r="AT576" s="275"/>
      <c r="AU576" s="275"/>
      <c r="AV576" s="275"/>
      <c r="AW576" s="567"/>
      <c r="AX576" s="567"/>
      <c r="AY576" s="567"/>
      <c r="AZ576" s="159"/>
      <c r="BA576" s="159"/>
      <c r="BB576" s="159"/>
      <c r="BC576" s="275"/>
      <c r="BD576" s="275"/>
      <c r="BE576" s="275"/>
      <c r="BF576" s="521"/>
    </row>
    <row r="577" spans="1:84">
      <c r="A577" s="149" t="s">
        <v>75</v>
      </c>
      <c r="B577" s="149" t="s">
        <v>328</v>
      </c>
      <c r="C577" s="151"/>
      <c r="D577" s="151"/>
      <c r="E577" s="375" t="s">
        <v>128</v>
      </c>
      <c r="F577" s="592"/>
      <c r="G577" s="159"/>
      <c r="H577" s="159"/>
      <c r="I577" s="275"/>
      <c r="J577" s="159"/>
      <c r="K577" s="159"/>
      <c r="L577" s="275"/>
      <c r="M577" s="159"/>
      <c r="N577" s="159"/>
      <c r="O577" s="275"/>
      <c r="P577" s="159"/>
      <c r="Q577" s="159"/>
      <c r="R577" s="275"/>
      <c r="S577" s="500"/>
      <c r="T577" s="275"/>
      <c r="U577" s="275"/>
      <c r="V577" s="275"/>
      <c r="W577" s="275"/>
      <c r="X577" s="275"/>
      <c r="Y577" s="275"/>
      <c r="Z577" s="275"/>
      <c r="AA577" s="275"/>
      <c r="AB577" s="275"/>
      <c r="AC577" s="275"/>
      <c r="AD577" s="275"/>
      <c r="AE577" s="275"/>
      <c r="AF577" s="500"/>
      <c r="AG577" s="275"/>
      <c r="AH577" s="275"/>
      <c r="AI577" s="275"/>
      <c r="AJ577" s="275"/>
      <c r="AK577" s="275"/>
      <c r="AL577" s="275"/>
      <c r="AM577" s="275"/>
      <c r="AN577" s="275"/>
      <c r="AO577" s="275"/>
      <c r="AP577" s="275"/>
      <c r="AQ577" s="275"/>
      <c r="AR577" s="275"/>
      <c r="AS577" s="500"/>
      <c r="AT577" s="275"/>
      <c r="AU577" s="275"/>
      <c r="AV577" s="275"/>
      <c r="AW577" s="567"/>
      <c r="AX577" s="567"/>
      <c r="AY577" s="567"/>
      <c r="AZ577" s="159"/>
      <c r="BA577" s="159"/>
      <c r="BB577" s="159"/>
      <c r="BC577" s="275"/>
      <c r="BD577" s="275"/>
      <c r="BE577" s="275"/>
      <c r="BF577" s="521"/>
    </row>
    <row r="578" spans="1:84">
      <c r="A578" s="149"/>
      <c r="B578" s="149"/>
      <c r="C578" s="151"/>
      <c r="D578" s="151"/>
      <c r="E578" s="288" t="s">
        <v>77</v>
      </c>
      <c r="F578" s="592">
        <v>16</v>
      </c>
      <c r="G578" s="159"/>
      <c r="H578" s="159"/>
      <c r="I578" s="275">
        <f>SUM(G578:H578)</f>
        <v>0</v>
      </c>
      <c r="J578" s="159"/>
      <c r="K578" s="159"/>
      <c r="L578" s="275">
        <f>SUM(J578:K578)</f>
        <v>0</v>
      </c>
      <c r="M578" s="159"/>
      <c r="N578" s="159"/>
      <c r="O578" s="275">
        <f>SUM(M578:N578)</f>
        <v>0</v>
      </c>
      <c r="P578" s="159"/>
      <c r="Q578" s="159"/>
      <c r="R578" s="275">
        <f>SUM(P578:Q578)</f>
        <v>0</v>
      </c>
      <c r="S578" s="500"/>
      <c r="T578" s="275"/>
      <c r="U578" s="275"/>
      <c r="V578" s="275">
        <f>SUM(T578:U578)</f>
        <v>0</v>
      </c>
      <c r="W578" s="275"/>
      <c r="X578" s="275"/>
      <c r="Y578" s="275">
        <f>SUM(W578:X578)</f>
        <v>0</v>
      </c>
      <c r="Z578" s="275"/>
      <c r="AA578" s="275"/>
      <c r="AB578" s="275">
        <f>SUM(Z578:AA578)</f>
        <v>0</v>
      </c>
      <c r="AC578" s="275"/>
      <c r="AD578" s="275"/>
      <c r="AE578" s="275">
        <f>SUM(AC578:AD578)</f>
        <v>0</v>
      </c>
      <c r="AF578" s="500"/>
      <c r="AG578" s="275"/>
      <c r="AH578" s="275"/>
      <c r="AI578" s="275">
        <f>SUM(AG578:AH578)</f>
        <v>0</v>
      </c>
      <c r="AJ578" s="275"/>
      <c r="AK578" s="275"/>
      <c r="AL578" s="275">
        <f>SUM(AJ578:AK578)</f>
        <v>0</v>
      </c>
      <c r="AM578" s="275"/>
      <c r="AN578" s="275"/>
      <c r="AO578" s="275">
        <f>SUM(AM578:AN578)</f>
        <v>0</v>
      </c>
      <c r="AP578" s="275"/>
      <c r="AQ578" s="275"/>
      <c r="AR578" s="275">
        <f>SUM(AP578:AQ578)</f>
        <v>0</v>
      </c>
      <c r="AS578" s="500"/>
      <c r="AT578" s="275"/>
      <c r="AU578" s="275"/>
      <c r="AV578" s="277">
        <f>SUM(AT578:AU578)</f>
        <v>0</v>
      </c>
      <c r="AW578" s="567">
        <f t="shared" ref="AW578:AW580" si="3098">SUM(G578,J578,M578,P578,T578,W578,Z578,AC578,AG578,AJ578,AM578,AP578,AT578)</f>
        <v>0</v>
      </c>
      <c r="AX578" s="567">
        <f t="shared" ref="AX578:AX580" si="3099">SUM(H578,K578,N578,Q578,U578,X578,AA578,AD578,AH578,AK578,AN578,AQ578,AU578)</f>
        <v>0</v>
      </c>
      <c r="AY578" s="567">
        <f t="shared" ref="AY578:AY580" si="3100">SUM(I578,L578,O578,R578,V578,Y578,AB578,AE578,AI578,AL578,AO578,AR578,AV578)</f>
        <v>0</v>
      </c>
      <c r="AZ578" s="159"/>
      <c r="BA578" s="159"/>
      <c r="BB578" s="275">
        <f>SUM(AZ578:BA578)</f>
        <v>0</v>
      </c>
      <c r="BC578" s="275"/>
      <c r="BD578" s="275"/>
      <c r="BE578" s="275">
        <f>SUM(BC578:BD578)</f>
        <v>0</v>
      </c>
      <c r="BF578" s="521"/>
      <c r="BG578" s="605">
        <f>SUM(F578,S578,AF578,AS578)</f>
        <v>16</v>
      </c>
      <c r="BH578" s="533">
        <f>SUM(G578,T578,AG578)</f>
        <v>0</v>
      </c>
      <c r="BI578" s="533">
        <f t="shared" ref="BI578:BI581" si="3101">SUM(H578,U578,AH578)</f>
        <v>0</v>
      </c>
      <c r="BJ578" s="533">
        <f t="shared" ref="BJ578:BJ581" si="3102">SUM(I578,V578,AI578)</f>
        <v>0</v>
      </c>
      <c r="BK578" s="533">
        <f t="shared" ref="BK578:BK581" si="3103">SUM(J578,W578,AJ578)</f>
        <v>0</v>
      </c>
      <c r="BL578" s="533">
        <f t="shared" ref="BL578:BL581" si="3104">SUM(K578,X578,AK578)</f>
        <v>0</v>
      </c>
      <c r="BM578" s="533">
        <f t="shared" ref="BM578:BM581" si="3105">SUM(L578,Y578,AL578)</f>
        <v>0</v>
      </c>
      <c r="BN578" s="533">
        <f>SUM(M578,Z578,AM578)</f>
        <v>0</v>
      </c>
      <c r="BO578" s="533">
        <f t="shared" ref="BO578:BO581" si="3106">SUM(N578,AA578,AN578)</f>
        <v>0</v>
      </c>
      <c r="BP578" s="533">
        <f t="shared" ref="BP578:BP581" si="3107">SUM(O578,AB578,AO578)</f>
        <v>0</v>
      </c>
      <c r="BQ578" s="533">
        <f t="shared" ref="BQ578:BQ581" si="3108">SUM(P578,AC578,AP578)</f>
        <v>0</v>
      </c>
      <c r="BR578" s="533">
        <f t="shared" ref="BR578:BR581" si="3109">SUM(Q578,AD578,AQ578)</f>
        <v>0</v>
      </c>
      <c r="BS578" s="533">
        <f t="shared" ref="BS578:BS581" si="3110">SUM(R578,AE578,AR578)</f>
        <v>0</v>
      </c>
      <c r="BT578" s="533">
        <f>AT578</f>
        <v>0</v>
      </c>
      <c r="BU578" s="533">
        <f t="shared" ref="BU578:BU581" si="3111">AU578</f>
        <v>0</v>
      </c>
      <c r="BV578" s="533">
        <f t="shared" ref="BV578:BV581" si="3112">AV578</f>
        <v>0</v>
      </c>
      <c r="BW578" s="536">
        <f>SUM(BH578,BK578,BN578,BQ578,BT578)</f>
        <v>0</v>
      </c>
      <c r="BX578" s="536">
        <f t="shared" ref="BX578:BX581" si="3113">SUM(BI578,BL578,BO578,BR578,BU578)</f>
        <v>0</v>
      </c>
      <c r="BY578" s="536">
        <f t="shared" ref="BY578:BY581" si="3114">SUM(BJ578,BM578,BP578,BS578,BV578)</f>
        <v>0</v>
      </c>
      <c r="BZ578" t="s">
        <v>74</v>
      </c>
      <c r="CA578" s="544">
        <f>AZ578</f>
        <v>0</v>
      </c>
      <c r="CB578" s="544">
        <f t="shared" ref="CB578:CB581" si="3115">BA578</f>
        <v>0</v>
      </c>
      <c r="CC578" s="544">
        <f t="shared" ref="CC578:CC581" si="3116">BB578</f>
        <v>0</v>
      </c>
      <c r="CD578" s="544">
        <f>BC578</f>
        <v>0</v>
      </c>
      <c r="CE578" s="544">
        <f t="shared" ref="CE578:CE581" si="3117">BD578</f>
        <v>0</v>
      </c>
      <c r="CF578" s="544">
        <f t="shared" ref="CF578:CF581" si="3118">BE578</f>
        <v>0</v>
      </c>
    </row>
    <row r="579" spans="1:84">
      <c r="A579" s="149"/>
      <c r="B579" s="149"/>
      <c r="C579" s="151"/>
      <c r="D579" s="151"/>
      <c r="E579" s="288" t="s">
        <v>78</v>
      </c>
      <c r="F579" s="592">
        <v>16</v>
      </c>
      <c r="G579" s="159"/>
      <c r="H579" s="159"/>
      <c r="I579" s="275">
        <f>SUM(G579:H579)</f>
        <v>0</v>
      </c>
      <c r="J579" s="159"/>
      <c r="K579" s="159"/>
      <c r="L579" s="275">
        <f>SUM(J579:K579)</f>
        <v>0</v>
      </c>
      <c r="M579" s="159"/>
      <c r="N579" s="159"/>
      <c r="O579" s="275">
        <f>SUM(M579:N579)</f>
        <v>0</v>
      </c>
      <c r="P579" s="159"/>
      <c r="Q579" s="159"/>
      <c r="R579" s="275">
        <f>SUM(P579:Q579)</f>
        <v>0</v>
      </c>
      <c r="S579" s="500"/>
      <c r="T579" s="275"/>
      <c r="U579" s="275"/>
      <c r="V579" s="275">
        <f>SUM(T579:U579)</f>
        <v>0</v>
      </c>
      <c r="W579" s="275"/>
      <c r="X579" s="275"/>
      <c r="Y579" s="275">
        <f>SUM(W579:X579)</f>
        <v>0</v>
      </c>
      <c r="Z579" s="275"/>
      <c r="AA579" s="275"/>
      <c r="AB579" s="275">
        <f>SUM(Z579:AA579)</f>
        <v>0</v>
      </c>
      <c r="AC579" s="275"/>
      <c r="AD579" s="275"/>
      <c r="AE579" s="275">
        <f>SUM(AC579:AD579)</f>
        <v>0</v>
      </c>
      <c r="AF579" s="500"/>
      <c r="AG579" s="275"/>
      <c r="AH579" s="275"/>
      <c r="AI579" s="275">
        <f>SUM(AG579:AH579)</f>
        <v>0</v>
      </c>
      <c r="AJ579" s="275"/>
      <c r="AK579" s="275"/>
      <c r="AL579" s="275">
        <f>SUM(AJ579:AK579)</f>
        <v>0</v>
      </c>
      <c r="AM579" s="275"/>
      <c r="AN579" s="275"/>
      <c r="AO579" s="275">
        <f>SUM(AM579:AN579)</f>
        <v>0</v>
      </c>
      <c r="AP579" s="275"/>
      <c r="AQ579" s="275"/>
      <c r="AR579" s="275">
        <f>SUM(AP579:AQ579)</f>
        <v>0</v>
      </c>
      <c r="AS579" s="500"/>
      <c r="AT579" s="275"/>
      <c r="AU579" s="275"/>
      <c r="AV579" s="277">
        <f>SUM(AT579:AU579)</f>
        <v>0</v>
      </c>
      <c r="AW579" s="567">
        <f t="shared" si="3098"/>
        <v>0</v>
      </c>
      <c r="AX579" s="567">
        <f t="shared" si="3099"/>
        <v>0</v>
      </c>
      <c r="AY579" s="567">
        <f t="shared" si="3100"/>
        <v>0</v>
      </c>
      <c r="AZ579" s="159"/>
      <c r="BA579" s="159"/>
      <c r="BB579" s="275">
        <f>SUM(AZ579:BA579)</f>
        <v>0</v>
      </c>
      <c r="BC579" s="275"/>
      <c r="BD579" s="275"/>
      <c r="BE579" s="275">
        <f>SUM(BC579:BD579)</f>
        <v>0</v>
      </c>
      <c r="BF579" s="521"/>
      <c r="BG579" s="605">
        <f>SUM(F579,S579,AF579,AS579)</f>
        <v>16</v>
      </c>
      <c r="BH579" s="533">
        <f>SUM(G579,T579,AG579)</f>
        <v>0</v>
      </c>
      <c r="BI579" s="533">
        <f t="shared" si="3101"/>
        <v>0</v>
      </c>
      <c r="BJ579" s="533">
        <f t="shared" si="3102"/>
        <v>0</v>
      </c>
      <c r="BK579" s="533">
        <f t="shared" si="3103"/>
        <v>0</v>
      </c>
      <c r="BL579" s="533">
        <f t="shared" si="3104"/>
        <v>0</v>
      </c>
      <c r="BM579" s="533">
        <f t="shared" si="3105"/>
        <v>0</v>
      </c>
      <c r="BN579" s="533">
        <f>SUM(M579,Z579,AM579)</f>
        <v>0</v>
      </c>
      <c r="BO579" s="533">
        <f t="shared" si="3106"/>
        <v>0</v>
      </c>
      <c r="BP579" s="533">
        <f t="shared" si="3107"/>
        <v>0</v>
      </c>
      <c r="BQ579" s="533">
        <f t="shared" si="3108"/>
        <v>0</v>
      </c>
      <c r="BR579" s="533">
        <f t="shared" si="3109"/>
        <v>0</v>
      </c>
      <c r="BS579" s="533">
        <f t="shared" si="3110"/>
        <v>0</v>
      </c>
      <c r="BT579" s="533">
        <f>AT579</f>
        <v>0</v>
      </c>
      <c r="BU579" s="533">
        <f t="shared" si="3111"/>
        <v>0</v>
      </c>
      <c r="BV579" s="533">
        <f t="shared" si="3112"/>
        <v>0</v>
      </c>
      <c r="BW579" s="536">
        <f>SUM(BH579,BK579,BN579,BQ579,BT579)</f>
        <v>0</v>
      </c>
      <c r="BX579" s="536">
        <f t="shared" si="3113"/>
        <v>0</v>
      </c>
      <c r="BY579" s="536">
        <f t="shared" si="3114"/>
        <v>0</v>
      </c>
      <c r="BZ579" t="s">
        <v>74</v>
      </c>
      <c r="CA579" s="544">
        <f>AZ579</f>
        <v>0</v>
      </c>
      <c r="CB579" s="544">
        <f t="shared" si="3115"/>
        <v>0</v>
      </c>
      <c r="CC579" s="544">
        <f t="shared" si="3116"/>
        <v>0</v>
      </c>
      <c r="CD579" s="544">
        <f>BC579</f>
        <v>0</v>
      </c>
      <c r="CE579" s="544">
        <f t="shared" si="3117"/>
        <v>0</v>
      </c>
      <c r="CF579" s="544">
        <f t="shared" si="3118"/>
        <v>0</v>
      </c>
    </row>
    <row r="580" spans="1:84">
      <c r="A580" s="149"/>
      <c r="B580" s="149"/>
      <c r="C580" s="151"/>
      <c r="D580" s="151"/>
      <c r="E580" s="288" t="s">
        <v>79</v>
      </c>
      <c r="F580" s="592">
        <v>16</v>
      </c>
      <c r="G580" s="159"/>
      <c r="H580" s="159"/>
      <c r="I580" s="275">
        <f>SUM(G580:H580)</f>
        <v>0</v>
      </c>
      <c r="J580" s="159"/>
      <c r="K580" s="159"/>
      <c r="L580" s="275">
        <f>SUM(J580:K580)</f>
        <v>0</v>
      </c>
      <c r="M580" s="159"/>
      <c r="N580" s="159"/>
      <c r="O580" s="275">
        <f>SUM(M580:N580)</f>
        <v>0</v>
      </c>
      <c r="P580" s="159"/>
      <c r="Q580" s="159"/>
      <c r="R580" s="275">
        <f>SUM(P580:Q580)</f>
        <v>0</v>
      </c>
      <c r="S580" s="500"/>
      <c r="T580" s="275"/>
      <c r="U580" s="275"/>
      <c r="V580" s="275">
        <f>SUM(T580:U580)</f>
        <v>0</v>
      </c>
      <c r="W580" s="275"/>
      <c r="X580" s="275"/>
      <c r="Y580" s="275">
        <f>SUM(W580:X580)</f>
        <v>0</v>
      </c>
      <c r="Z580" s="275"/>
      <c r="AA580" s="275"/>
      <c r="AB580" s="275">
        <f>SUM(Z580:AA580)</f>
        <v>0</v>
      </c>
      <c r="AC580" s="275"/>
      <c r="AD580" s="275"/>
      <c r="AE580" s="275">
        <f>SUM(AC580:AD580)</f>
        <v>0</v>
      </c>
      <c r="AF580" s="500"/>
      <c r="AG580" s="275"/>
      <c r="AH580" s="275"/>
      <c r="AI580" s="275">
        <f>SUM(AG580:AH580)</f>
        <v>0</v>
      </c>
      <c r="AJ580" s="275"/>
      <c r="AK580" s="275"/>
      <c r="AL580" s="275">
        <f>SUM(AJ580:AK580)</f>
        <v>0</v>
      </c>
      <c r="AM580" s="275"/>
      <c r="AN580" s="275"/>
      <c r="AO580" s="275">
        <f>SUM(AM580:AN580)</f>
        <v>0</v>
      </c>
      <c r="AP580" s="275"/>
      <c r="AQ580" s="275"/>
      <c r="AR580" s="275">
        <f>SUM(AP580:AQ580)</f>
        <v>0</v>
      </c>
      <c r="AS580" s="500"/>
      <c r="AT580" s="275"/>
      <c r="AU580" s="275"/>
      <c r="AV580" s="277">
        <f>SUM(AT580:AU580)</f>
        <v>0</v>
      </c>
      <c r="AW580" s="567">
        <f t="shared" si="3098"/>
        <v>0</v>
      </c>
      <c r="AX580" s="567">
        <f t="shared" si="3099"/>
        <v>0</v>
      </c>
      <c r="AY580" s="567">
        <f t="shared" si="3100"/>
        <v>0</v>
      </c>
      <c r="AZ580" s="159"/>
      <c r="BA580" s="159"/>
      <c r="BB580" s="275">
        <f>SUM(AZ580:BA580)</f>
        <v>0</v>
      </c>
      <c r="BC580" s="275"/>
      <c r="BD580" s="275"/>
      <c r="BE580" s="275">
        <f>SUM(BC580:BD580)</f>
        <v>0</v>
      </c>
      <c r="BF580" s="521"/>
      <c r="BG580" s="605">
        <f>SUM(F580,S580,AF580,AS580)</f>
        <v>16</v>
      </c>
      <c r="BH580" s="533">
        <f>SUM(G580,T580,AG580)</f>
        <v>0</v>
      </c>
      <c r="BI580" s="533">
        <f t="shared" si="3101"/>
        <v>0</v>
      </c>
      <c r="BJ580" s="533">
        <f t="shared" si="3102"/>
        <v>0</v>
      </c>
      <c r="BK580" s="533">
        <f t="shared" si="3103"/>
        <v>0</v>
      </c>
      <c r="BL580" s="533">
        <f t="shared" si="3104"/>
        <v>0</v>
      </c>
      <c r="BM580" s="533">
        <f t="shared" si="3105"/>
        <v>0</v>
      </c>
      <c r="BN580" s="533">
        <f>SUM(M580,Z580,AM580)</f>
        <v>0</v>
      </c>
      <c r="BO580" s="533">
        <f t="shared" si="3106"/>
        <v>0</v>
      </c>
      <c r="BP580" s="533">
        <f t="shared" si="3107"/>
        <v>0</v>
      </c>
      <c r="BQ580" s="533">
        <f t="shared" si="3108"/>
        <v>0</v>
      </c>
      <c r="BR580" s="533">
        <f t="shared" si="3109"/>
        <v>0</v>
      </c>
      <c r="BS580" s="533">
        <f t="shared" si="3110"/>
        <v>0</v>
      </c>
      <c r="BT580" s="533">
        <f>AT580</f>
        <v>0</v>
      </c>
      <c r="BU580" s="533">
        <f t="shared" si="3111"/>
        <v>0</v>
      </c>
      <c r="BV580" s="533">
        <f t="shared" si="3112"/>
        <v>0</v>
      </c>
      <c r="BW580" s="536">
        <f>SUM(BH580,BK580,BN580,BQ580,BT580)</f>
        <v>0</v>
      </c>
      <c r="BX580" s="536">
        <f t="shared" si="3113"/>
        <v>0</v>
      </c>
      <c r="BY580" s="536">
        <f t="shared" si="3114"/>
        <v>0</v>
      </c>
      <c r="BZ580" t="s">
        <v>74</v>
      </c>
      <c r="CA580" s="544">
        <f>AZ580</f>
        <v>0</v>
      </c>
      <c r="CB580" s="544">
        <f t="shared" si="3115"/>
        <v>0</v>
      </c>
      <c r="CC580" s="544">
        <f t="shared" si="3116"/>
        <v>0</v>
      </c>
      <c r="CD580" s="544">
        <f>BC580</f>
        <v>0</v>
      </c>
      <c r="CE580" s="544">
        <f t="shared" si="3117"/>
        <v>0</v>
      </c>
      <c r="CF580" s="544">
        <f t="shared" si="3118"/>
        <v>0</v>
      </c>
    </row>
    <row r="581" spans="1:84">
      <c r="A581" s="149"/>
      <c r="B581" s="149"/>
      <c r="C581" s="151"/>
      <c r="D581" s="151"/>
      <c r="E581" s="375" t="s">
        <v>85</v>
      </c>
      <c r="F581" s="589">
        <f t="shared" ref="F581:BE581" si="3119">SUM(F578:F580)</f>
        <v>48</v>
      </c>
      <c r="G581" s="276">
        <f t="shared" si="3119"/>
        <v>0</v>
      </c>
      <c r="H581" s="276">
        <f t="shared" si="3119"/>
        <v>0</v>
      </c>
      <c r="I581" s="276">
        <f t="shared" si="3119"/>
        <v>0</v>
      </c>
      <c r="J581" s="276">
        <f t="shared" si="3119"/>
        <v>0</v>
      </c>
      <c r="K581" s="276">
        <f t="shared" si="3119"/>
        <v>0</v>
      </c>
      <c r="L581" s="276">
        <f t="shared" si="3119"/>
        <v>0</v>
      </c>
      <c r="M581" s="276">
        <f t="shared" si="3119"/>
        <v>0</v>
      </c>
      <c r="N581" s="276">
        <f t="shared" si="3119"/>
        <v>0</v>
      </c>
      <c r="O581" s="276">
        <f t="shared" si="3119"/>
        <v>0</v>
      </c>
      <c r="P581" s="276">
        <f t="shared" si="3119"/>
        <v>0</v>
      </c>
      <c r="Q581" s="276">
        <f t="shared" si="3119"/>
        <v>0</v>
      </c>
      <c r="R581" s="276">
        <f t="shared" si="3119"/>
        <v>0</v>
      </c>
      <c r="S581" s="501">
        <f t="shared" si="3119"/>
        <v>0</v>
      </c>
      <c r="T581" s="276">
        <f t="shared" si="3119"/>
        <v>0</v>
      </c>
      <c r="U581" s="276">
        <f t="shared" si="3119"/>
        <v>0</v>
      </c>
      <c r="V581" s="276">
        <f t="shared" si="3119"/>
        <v>0</v>
      </c>
      <c r="W581" s="276">
        <f t="shared" si="3119"/>
        <v>0</v>
      </c>
      <c r="X581" s="276">
        <f t="shared" si="3119"/>
        <v>0</v>
      </c>
      <c r="Y581" s="276">
        <f t="shared" si="3119"/>
        <v>0</v>
      </c>
      <c r="Z581" s="276">
        <f t="shared" si="3119"/>
        <v>0</v>
      </c>
      <c r="AA581" s="276">
        <f t="shared" si="3119"/>
        <v>0</v>
      </c>
      <c r="AB581" s="276">
        <f t="shared" si="3119"/>
        <v>0</v>
      </c>
      <c r="AC581" s="276">
        <f t="shared" si="3119"/>
        <v>0</v>
      </c>
      <c r="AD581" s="276">
        <f t="shared" si="3119"/>
        <v>0</v>
      </c>
      <c r="AE581" s="276">
        <f t="shared" si="3119"/>
        <v>0</v>
      </c>
      <c r="AF581" s="501">
        <f t="shared" si="3119"/>
        <v>0</v>
      </c>
      <c r="AG581" s="276">
        <f t="shared" si="3119"/>
        <v>0</v>
      </c>
      <c r="AH581" s="276">
        <f t="shared" si="3119"/>
        <v>0</v>
      </c>
      <c r="AI581" s="276">
        <f t="shared" si="3119"/>
        <v>0</v>
      </c>
      <c r="AJ581" s="276">
        <f t="shared" si="3119"/>
        <v>0</v>
      </c>
      <c r="AK581" s="276">
        <f t="shared" si="3119"/>
        <v>0</v>
      </c>
      <c r="AL581" s="276">
        <f t="shared" si="3119"/>
        <v>0</v>
      </c>
      <c r="AM581" s="276">
        <f t="shared" si="3119"/>
        <v>0</v>
      </c>
      <c r="AN581" s="276">
        <f t="shared" si="3119"/>
        <v>0</v>
      </c>
      <c r="AO581" s="276">
        <f t="shared" si="3119"/>
        <v>0</v>
      </c>
      <c r="AP581" s="276">
        <f t="shared" si="3119"/>
        <v>0</v>
      </c>
      <c r="AQ581" s="276">
        <f t="shared" si="3119"/>
        <v>0</v>
      </c>
      <c r="AR581" s="276">
        <f t="shared" si="3119"/>
        <v>0</v>
      </c>
      <c r="AS581" s="501">
        <f t="shared" si="3119"/>
        <v>0</v>
      </c>
      <c r="AT581" s="276">
        <f t="shared" si="3119"/>
        <v>0</v>
      </c>
      <c r="AU581" s="276">
        <f t="shared" si="3119"/>
        <v>0</v>
      </c>
      <c r="AV581" s="276">
        <f t="shared" si="3119"/>
        <v>0</v>
      </c>
      <c r="AW581" s="568">
        <f t="shared" si="3119"/>
        <v>0</v>
      </c>
      <c r="AX581" s="568">
        <f t="shared" si="3119"/>
        <v>0</v>
      </c>
      <c r="AY581" s="568">
        <f t="shared" si="3119"/>
        <v>0</v>
      </c>
      <c r="AZ581" s="276">
        <f t="shared" si="3119"/>
        <v>0</v>
      </c>
      <c r="BA581" s="276">
        <f t="shared" si="3119"/>
        <v>0</v>
      </c>
      <c r="BB581" s="276">
        <f t="shared" si="3119"/>
        <v>0</v>
      </c>
      <c r="BC581" s="276">
        <f t="shared" si="3119"/>
        <v>0</v>
      </c>
      <c r="BD581" s="276">
        <f t="shared" si="3119"/>
        <v>0</v>
      </c>
      <c r="BE581" s="276">
        <f t="shared" si="3119"/>
        <v>0</v>
      </c>
      <c r="BF581" s="522"/>
      <c r="BG581" s="605">
        <f>SUM(F581,S581,AF581,AS581)</f>
        <v>48</v>
      </c>
      <c r="BH581" s="533">
        <f>SUM(G581,T581,AG581)</f>
        <v>0</v>
      </c>
      <c r="BI581" s="533">
        <f t="shared" si="3101"/>
        <v>0</v>
      </c>
      <c r="BJ581" s="533">
        <f t="shared" si="3102"/>
        <v>0</v>
      </c>
      <c r="BK581" s="533">
        <f t="shared" si="3103"/>
        <v>0</v>
      </c>
      <c r="BL581" s="533">
        <f t="shared" si="3104"/>
        <v>0</v>
      </c>
      <c r="BM581" s="533">
        <f t="shared" si="3105"/>
        <v>0</v>
      </c>
      <c r="BN581" s="533">
        <f>SUM(M581,Z581,AM581)</f>
        <v>0</v>
      </c>
      <c r="BO581" s="533">
        <f t="shared" si="3106"/>
        <v>0</v>
      </c>
      <c r="BP581" s="533">
        <f t="shared" si="3107"/>
        <v>0</v>
      </c>
      <c r="BQ581" s="533">
        <f t="shared" si="3108"/>
        <v>0</v>
      </c>
      <c r="BR581" s="533">
        <f t="shared" si="3109"/>
        <v>0</v>
      </c>
      <c r="BS581" s="533">
        <f t="shared" si="3110"/>
        <v>0</v>
      </c>
      <c r="BT581" s="533">
        <f>AT581</f>
        <v>0</v>
      </c>
      <c r="BU581" s="533">
        <f t="shared" si="3111"/>
        <v>0</v>
      </c>
      <c r="BV581" s="533">
        <f t="shared" si="3112"/>
        <v>0</v>
      </c>
      <c r="BW581" s="536">
        <f>SUM(BH581,BK581,BN581,BQ581,BT581)</f>
        <v>0</v>
      </c>
      <c r="BX581" s="536">
        <f t="shared" si="3113"/>
        <v>0</v>
      </c>
      <c r="BY581" s="536">
        <f t="shared" si="3114"/>
        <v>0</v>
      </c>
      <c r="BZ581" t="s">
        <v>74</v>
      </c>
      <c r="CA581" s="544">
        <f>AZ581</f>
        <v>0</v>
      </c>
      <c r="CB581" s="544">
        <f t="shared" si="3115"/>
        <v>0</v>
      </c>
      <c r="CC581" s="544">
        <f t="shared" si="3116"/>
        <v>0</v>
      </c>
      <c r="CD581" s="544">
        <f>BC581</f>
        <v>0</v>
      </c>
      <c r="CE581" s="544">
        <f t="shared" si="3117"/>
        <v>0</v>
      </c>
      <c r="CF581" s="544">
        <f t="shared" si="3118"/>
        <v>0</v>
      </c>
    </row>
    <row r="582" spans="1:84">
      <c r="A582" s="149"/>
      <c r="B582" s="149"/>
      <c r="C582" s="151"/>
      <c r="D582" s="151"/>
      <c r="E582" s="375"/>
      <c r="F582" s="590"/>
      <c r="G582" s="159"/>
      <c r="H582" s="159"/>
      <c r="I582" s="275"/>
      <c r="J582" s="159"/>
      <c r="K582" s="159"/>
      <c r="L582" s="275"/>
      <c r="M582" s="159"/>
      <c r="N582" s="159"/>
      <c r="O582" s="275"/>
      <c r="P582" s="159"/>
      <c r="Q582" s="159"/>
      <c r="R582" s="275"/>
      <c r="S582" s="500"/>
      <c r="T582" s="275"/>
      <c r="U582" s="275"/>
      <c r="V582" s="275"/>
      <c r="W582" s="275"/>
      <c r="X582" s="275"/>
      <c r="Y582" s="275"/>
      <c r="Z582" s="275"/>
      <c r="AA582" s="275"/>
      <c r="AB582" s="275"/>
      <c r="AC582" s="275"/>
      <c r="AD582" s="275"/>
      <c r="AE582" s="275"/>
      <c r="AF582" s="500"/>
      <c r="AG582" s="275"/>
      <c r="AH582" s="275"/>
      <c r="AI582" s="275"/>
      <c r="AJ582" s="275"/>
      <c r="AK582" s="275"/>
      <c r="AL582" s="275"/>
      <c r="AM582" s="275"/>
      <c r="AN582" s="275"/>
      <c r="AO582" s="275"/>
      <c r="AP582" s="275"/>
      <c r="AQ582" s="275"/>
      <c r="AR582" s="275"/>
      <c r="AS582" s="500"/>
      <c r="AT582" s="275"/>
      <c r="AU582" s="275"/>
      <c r="AV582" s="275"/>
      <c r="AW582" s="567"/>
      <c r="AX582" s="567"/>
      <c r="AY582" s="567"/>
      <c r="AZ582" s="159"/>
      <c r="BA582" s="159"/>
      <c r="BB582" s="159"/>
      <c r="BC582" s="275"/>
      <c r="BD582" s="275"/>
      <c r="BE582" s="275"/>
      <c r="BF582" s="521"/>
    </row>
    <row r="583" spans="1:84">
      <c r="A583" s="149" t="s">
        <v>75</v>
      </c>
      <c r="B583" s="149" t="s">
        <v>330</v>
      </c>
      <c r="C583" s="151"/>
      <c r="D583" s="151"/>
      <c r="E583" s="375" t="s">
        <v>128</v>
      </c>
      <c r="F583" s="592"/>
      <c r="G583" s="159" t="s">
        <v>74</v>
      </c>
      <c r="H583" s="159"/>
      <c r="I583" s="275"/>
      <c r="J583" s="159"/>
      <c r="K583" s="159"/>
      <c r="L583" s="275"/>
      <c r="M583" s="159"/>
      <c r="N583" s="159"/>
      <c r="O583" s="275"/>
      <c r="P583" s="159"/>
      <c r="Q583" s="159"/>
      <c r="R583" s="275"/>
      <c r="S583" s="500"/>
      <c r="T583" s="275"/>
      <c r="U583" s="275"/>
      <c r="V583" s="275"/>
      <c r="W583" s="275"/>
      <c r="X583" s="275"/>
      <c r="Y583" s="275"/>
      <c r="Z583" s="275"/>
      <c r="AA583" s="275"/>
      <c r="AB583" s="275"/>
      <c r="AC583" s="275"/>
      <c r="AD583" s="275"/>
      <c r="AE583" s="275"/>
      <c r="AF583" s="500"/>
      <c r="AG583" s="275"/>
      <c r="AH583" s="275"/>
      <c r="AI583" s="275"/>
      <c r="AJ583" s="275"/>
      <c r="AK583" s="275"/>
      <c r="AL583" s="275"/>
      <c r="AM583" s="275"/>
      <c r="AN583" s="275"/>
      <c r="AO583" s="275"/>
      <c r="AP583" s="275"/>
      <c r="AQ583" s="275"/>
      <c r="AR583" s="275"/>
      <c r="AS583" s="500"/>
      <c r="AT583" s="275"/>
      <c r="AU583" s="275"/>
      <c r="AV583" s="275"/>
      <c r="AW583" s="567"/>
      <c r="AX583" s="567"/>
      <c r="AY583" s="567"/>
      <c r="AZ583" s="159"/>
      <c r="BA583" s="159"/>
      <c r="BB583" s="159"/>
      <c r="BC583" s="275"/>
      <c r="BD583" s="275"/>
      <c r="BE583" s="275"/>
      <c r="BF583" s="521"/>
    </row>
    <row r="584" spans="1:84">
      <c r="A584" s="149"/>
      <c r="B584" s="149"/>
      <c r="C584" s="151"/>
      <c r="D584" s="151"/>
      <c r="E584" s="288" t="s">
        <v>77</v>
      </c>
      <c r="F584" s="592">
        <v>7</v>
      </c>
      <c r="G584" s="159"/>
      <c r="H584" s="159"/>
      <c r="I584" s="275">
        <f>SUM(G584:H584)</f>
        <v>0</v>
      </c>
      <c r="J584" s="159"/>
      <c r="K584" s="159"/>
      <c r="L584" s="275">
        <f>SUM(J584:K584)</f>
        <v>0</v>
      </c>
      <c r="M584" s="159"/>
      <c r="N584" s="159"/>
      <c r="O584" s="275">
        <f>SUM(M584:N584)</f>
        <v>0</v>
      </c>
      <c r="P584" s="159"/>
      <c r="Q584" s="159"/>
      <c r="R584" s="275">
        <f>SUM(P584:Q584)</f>
        <v>0</v>
      </c>
      <c r="S584" s="500"/>
      <c r="T584" s="275"/>
      <c r="U584" s="275"/>
      <c r="V584" s="275">
        <f>SUM(T584:U584)</f>
        <v>0</v>
      </c>
      <c r="W584" s="275"/>
      <c r="X584" s="275"/>
      <c r="Y584" s="275">
        <f>SUM(W584:X584)</f>
        <v>0</v>
      </c>
      <c r="Z584" s="275"/>
      <c r="AA584" s="275"/>
      <c r="AB584" s="275">
        <f>SUM(Z584:AA584)</f>
        <v>0</v>
      </c>
      <c r="AC584" s="275"/>
      <c r="AD584" s="275"/>
      <c r="AE584" s="275">
        <f>SUM(AC584:AD584)</f>
        <v>0</v>
      </c>
      <c r="AF584" s="500"/>
      <c r="AG584" s="275"/>
      <c r="AH584" s="275"/>
      <c r="AI584" s="275">
        <f>SUM(AG584:AH584)</f>
        <v>0</v>
      </c>
      <c r="AJ584" s="275"/>
      <c r="AK584" s="275"/>
      <c r="AL584" s="275">
        <f>SUM(AJ584:AK584)</f>
        <v>0</v>
      </c>
      <c r="AM584" s="275"/>
      <c r="AN584" s="275"/>
      <c r="AO584" s="275">
        <f>SUM(AM584:AN584)</f>
        <v>0</v>
      </c>
      <c r="AP584" s="275"/>
      <c r="AQ584" s="275"/>
      <c r="AR584" s="275">
        <f>SUM(AP584:AQ584)</f>
        <v>0</v>
      </c>
      <c r="AS584" s="500"/>
      <c r="AT584" s="275"/>
      <c r="AU584" s="275"/>
      <c r="AV584" s="277">
        <f>SUM(AT584:AU584)</f>
        <v>0</v>
      </c>
      <c r="AW584" s="567">
        <f t="shared" ref="AW584:AW586" si="3120">SUM(G584,J584,M584,P584,T584,W584,Z584,AC584,AG584,AJ584,AM584,AP584,AT584)</f>
        <v>0</v>
      </c>
      <c r="AX584" s="567">
        <f t="shared" ref="AX584:AX586" si="3121">SUM(H584,K584,N584,Q584,U584,X584,AA584,AD584,AH584,AK584,AN584,AQ584,AU584)</f>
        <v>0</v>
      </c>
      <c r="AY584" s="567">
        <f t="shared" ref="AY584:AY586" si="3122">SUM(I584,L584,O584,R584,V584,Y584,AB584,AE584,AI584,AL584,AO584,AR584,AV584)</f>
        <v>0</v>
      </c>
      <c r="AZ584" s="159"/>
      <c r="BA584" s="159"/>
      <c r="BB584" s="275">
        <f>SUM(AZ584:BA584)</f>
        <v>0</v>
      </c>
      <c r="BC584" s="275"/>
      <c r="BD584" s="275"/>
      <c r="BE584" s="275">
        <f>SUM(BC584:BD584)</f>
        <v>0</v>
      </c>
      <c r="BF584" s="521"/>
      <c r="BG584" s="605">
        <f>SUM(F584,S584,AF584,AS584)</f>
        <v>7</v>
      </c>
      <c r="BH584" s="533">
        <f>SUM(G584,T584,AG584)</f>
        <v>0</v>
      </c>
      <c r="BI584" s="533">
        <f t="shared" ref="BI584:BI587" si="3123">SUM(H584,U584,AH584)</f>
        <v>0</v>
      </c>
      <c r="BJ584" s="533">
        <f t="shared" ref="BJ584:BJ587" si="3124">SUM(I584,V584,AI584)</f>
        <v>0</v>
      </c>
      <c r="BK584" s="533">
        <f t="shared" ref="BK584:BK587" si="3125">SUM(J584,W584,AJ584)</f>
        <v>0</v>
      </c>
      <c r="BL584" s="533">
        <f t="shared" ref="BL584:BL587" si="3126">SUM(K584,X584,AK584)</f>
        <v>0</v>
      </c>
      <c r="BM584" s="533">
        <f t="shared" ref="BM584:BM587" si="3127">SUM(L584,Y584,AL584)</f>
        <v>0</v>
      </c>
      <c r="BN584" s="533">
        <f>SUM(M584,Z584,AM584)</f>
        <v>0</v>
      </c>
      <c r="BO584" s="533">
        <f t="shared" ref="BO584:BO587" si="3128">SUM(N584,AA584,AN584)</f>
        <v>0</v>
      </c>
      <c r="BP584" s="533">
        <f t="shared" ref="BP584:BP587" si="3129">SUM(O584,AB584,AO584)</f>
        <v>0</v>
      </c>
      <c r="BQ584" s="533">
        <f t="shared" ref="BQ584:BQ587" si="3130">SUM(P584,AC584,AP584)</f>
        <v>0</v>
      </c>
      <c r="BR584" s="533">
        <f t="shared" ref="BR584:BR587" si="3131">SUM(Q584,AD584,AQ584)</f>
        <v>0</v>
      </c>
      <c r="BS584" s="533">
        <f t="shared" ref="BS584:BS587" si="3132">SUM(R584,AE584,AR584)</f>
        <v>0</v>
      </c>
      <c r="BT584" s="533">
        <f>AT584</f>
        <v>0</v>
      </c>
      <c r="BU584" s="533">
        <f t="shared" ref="BU584:BU587" si="3133">AU584</f>
        <v>0</v>
      </c>
      <c r="BV584" s="533">
        <f t="shared" ref="BV584:BV587" si="3134">AV584</f>
        <v>0</v>
      </c>
      <c r="BW584" s="536">
        <f>SUM(BH584,BK584,BN584,BQ584,BT584)</f>
        <v>0</v>
      </c>
      <c r="BX584" s="536">
        <f t="shared" ref="BX584:BX587" si="3135">SUM(BI584,BL584,BO584,BR584,BU584)</f>
        <v>0</v>
      </c>
      <c r="BY584" s="536">
        <f t="shared" ref="BY584:BY587" si="3136">SUM(BJ584,BM584,BP584,BS584,BV584)</f>
        <v>0</v>
      </c>
      <c r="BZ584" t="s">
        <v>74</v>
      </c>
      <c r="CA584" s="544">
        <f>AZ584</f>
        <v>0</v>
      </c>
      <c r="CB584" s="544">
        <f t="shared" ref="CB584:CB587" si="3137">BA584</f>
        <v>0</v>
      </c>
      <c r="CC584" s="544">
        <f t="shared" ref="CC584:CC587" si="3138">BB584</f>
        <v>0</v>
      </c>
      <c r="CD584" s="544">
        <f>BC584</f>
        <v>0</v>
      </c>
      <c r="CE584" s="544">
        <f t="shared" ref="CE584:CE587" si="3139">BD584</f>
        <v>0</v>
      </c>
      <c r="CF584" s="544">
        <f t="shared" ref="CF584:CF587" si="3140">BE584</f>
        <v>0</v>
      </c>
    </row>
    <row r="585" spans="1:84">
      <c r="A585" s="149"/>
      <c r="B585" s="149"/>
      <c r="C585" s="151"/>
      <c r="D585" s="151"/>
      <c r="E585" s="288" t="s">
        <v>78</v>
      </c>
      <c r="F585" s="592">
        <v>7</v>
      </c>
      <c r="G585" s="159"/>
      <c r="H585" s="159"/>
      <c r="I585" s="275">
        <f>SUM(G585:H585)</f>
        <v>0</v>
      </c>
      <c r="J585" s="159"/>
      <c r="K585" s="159"/>
      <c r="L585" s="275">
        <f>SUM(J585:K585)</f>
        <v>0</v>
      </c>
      <c r="M585" s="159"/>
      <c r="N585" s="159"/>
      <c r="O585" s="275">
        <f>SUM(M585:N585)</f>
        <v>0</v>
      </c>
      <c r="P585" s="159"/>
      <c r="Q585" s="159"/>
      <c r="R585" s="275">
        <f>SUM(P585:Q585)</f>
        <v>0</v>
      </c>
      <c r="S585" s="500"/>
      <c r="T585" s="275"/>
      <c r="U585" s="275"/>
      <c r="V585" s="275">
        <f>SUM(T585:U585)</f>
        <v>0</v>
      </c>
      <c r="W585" s="275"/>
      <c r="X585" s="275"/>
      <c r="Y585" s="275">
        <f>SUM(W585:X585)</f>
        <v>0</v>
      </c>
      <c r="Z585" s="275"/>
      <c r="AA585" s="275"/>
      <c r="AB585" s="275">
        <f>SUM(Z585:AA585)</f>
        <v>0</v>
      </c>
      <c r="AC585" s="275"/>
      <c r="AD585" s="275"/>
      <c r="AE585" s="275">
        <f>SUM(AC585:AD585)</f>
        <v>0</v>
      </c>
      <c r="AF585" s="500"/>
      <c r="AG585" s="275"/>
      <c r="AH585" s="275"/>
      <c r="AI585" s="275">
        <f>SUM(AG585:AH585)</f>
        <v>0</v>
      </c>
      <c r="AJ585" s="275"/>
      <c r="AK585" s="275"/>
      <c r="AL585" s="275">
        <f>SUM(AJ585:AK585)</f>
        <v>0</v>
      </c>
      <c r="AM585" s="275"/>
      <c r="AN585" s="275"/>
      <c r="AO585" s="275">
        <f>SUM(AM585:AN585)</f>
        <v>0</v>
      </c>
      <c r="AP585" s="275"/>
      <c r="AQ585" s="275"/>
      <c r="AR585" s="275">
        <f>SUM(AP585:AQ585)</f>
        <v>0</v>
      </c>
      <c r="AS585" s="500"/>
      <c r="AT585" s="275"/>
      <c r="AU585" s="275"/>
      <c r="AV585" s="277">
        <f>SUM(AT585:AU585)</f>
        <v>0</v>
      </c>
      <c r="AW585" s="567">
        <f t="shared" si="3120"/>
        <v>0</v>
      </c>
      <c r="AX585" s="567">
        <f t="shared" si="3121"/>
        <v>0</v>
      </c>
      <c r="AY585" s="567">
        <f t="shared" si="3122"/>
        <v>0</v>
      </c>
      <c r="AZ585" s="159"/>
      <c r="BA585" s="159"/>
      <c r="BB585" s="275">
        <f>SUM(AZ585:BA585)</f>
        <v>0</v>
      </c>
      <c r="BC585" s="275"/>
      <c r="BD585" s="275"/>
      <c r="BE585" s="275">
        <f>SUM(BC585:BD585)</f>
        <v>0</v>
      </c>
      <c r="BF585" s="521"/>
      <c r="BG585" s="605">
        <f>SUM(F585,S585,AF585,AS585)</f>
        <v>7</v>
      </c>
      <c r="BH585" s="533">
        <f>SUM(G585,T585,AG585)</f>
        <v>0</v>
      </c>
      <c r="BI585" s="533">
        <f t="shared" si="3123"/>
        <v>0</v>
      </c>
      <c r="BJ585" s="533">
        <f t="shared" si="3124"/>
        <v>0</v>
      </c>
      <c r="BK585" s="533">
        <f t="shared" si="3125"/>
        <v>0</v>
      </c>
      <c r="BL585" s="533">
        <f t="shared" si="3126"/>
        <v>0</v>
      </c>
      <c r="BM585" s="533">
        <f t="shared" si="3127"/>
        <v>0</v>
      </c>
      <c r="BN585" s="533">
        <f>SUM(M585,Z585,AM585)</f>
        <v>0</v>
      </c>
      <c r="BO585" s="533">
        <f t="shared" si="3128"/>
        <v>0</v>
      </c>
      <c r="BP585" s="533">
        <f t="shared" si="3129"/>
        <v>0</v>
      </c>
      <c r="BQ585" s="533">
        <f t="shared" si="3130"/>
        <v>0</v>
      </c>
      <c r="BR585" s="533">
        <f t="shared" si="3131"/>
        <v>0</v>
      </c>
      <c r="BS585" s="533">
        <f t="shared" si="3132"/>
        <v>0</v>
      </c>
      <c r="BT585" s="533">
        <f>AT585</f>
        <v>0</v>
      </c>
      <c r="BU585" s="533">
        <f t="shared" si="3133"/>
        <v>0</v>
      </c>
      <c r="BV585" s="533">
        <f t="shared" si="3134"/>
        <v>0</v>
      </c>
      <c r="BW585" s="536">
        <f>SUM(BH585,BK585,BN585,BQ585,BT585)</f>
        <v>0</v>
      </c>
      <c r="BX585" s="536">
        <f t="shared" si="3135"/>
        <v>0</v>
      </c>
      <c r="BY585" s="536">
        <f t="shared" si="3136"/>
        <v>0</v>
      </c>
      <c r="BZ585" t="s">
        <v>74</v>
      </c>
      <c r="CA585" s="544">
        <f>AZ585</f>
        <v>0</v>
      </c>
      <c r="CB585" s="544">
        <f t="shared" si="3137"/>
        <v>0</v>
      </c>
      <c r="CC585" s="544">
        <f t="shared" si="3138"/>
        <v>0</v>
      </c>
      <c r="CD585" s="544">
        <f>BC585</f>
        <v>0</v>
      </c>
      <c r="CE585" s="544">
        <f t="shared" si="3139"/>
        <v>0</v>
      </c>
      <c r="CF585" s="544">
        <f t="shared" si="3140"/>
        <v>0</v>
      </c>
    </row>
    <row r="586" spans="1:84">
      <c r="A586" s="149"/>
      <c r="B586" s="149"/>
      <c r="C586" s="151"/>
      <c r="D586" s="151"/>
      <c r="E586" s="288" t="s">
        <v>79</v>
      </c>
      <c r="F586" s="592">
        <v>7</v>
      </c>
      <c r="G586" s="159"/>
      <c r="H586" s="159"/>
      <c r="I586" s="275">
        <f>SUM(G586:H586)</f>
        <v>0</v>
      </c>
      <c r="J586" s="159"/>
      <c r="K586" s="159"/>
      <c r="L586" s="275">
        <f>SUM(J586:K586)</f>
        <v>0</v>
      </c>
      <c r="M586" s="159"/>
      <c r="N586" s="159"/>
      <c r="O586" s="275">
        <f>SUM(M586:N586)</f>
        <v>0</v>
      </c>
      <c r="P586" s="159"/>
      <c r="Q586" s="159"/>
      <c r="R586" s="275">
        <f>SUM(P586:Q586)</f>
        <v>0</v>
      </c>
      <c r="S586" s="500"/>
      <c r="T586" s="275"/>
      <c r="U586" s="275"/>
      <c r="V586" s="275">
        <f>SUM(T586:U586)</f>
        <v>0</v>
      </c>
      <c r="W586" s="275"/>
      <c r="X586" s="275"/>
      <c r="Y586" s="275">
        <f>SUM(W586:X586)</f>
        <v>0</v>
      </c>
      <c r="Z586" s="275"/>
      <c r="AA586" s="275"/>
      <c r="AB586" s="275">
        <f>SUM(Z586:AA586)</f>
        <v>0</v>
      </c>
      <c r="AC586" s="275"/>
      <c r="AD586" s="275"/>
      <c r="AE586" s="275">
        <f>SUM(AC586:AD586)</f>
        <v>0</v>
      </c>
      <c r="AF586" s="500"/>
      <c r="AG586" s="275"/>
      <c r="AH586" s="275"/>
      <c r="AI586" s="275">
        <f>SUM(AG586:AH586)</f>
        <v>0</v>
      </c>
      <c r="AJ586" s="275"/>
      <c r="AK586" s="275"/>
      <c r="AL586" s="275">
        <f>SUM(AJ586:AK586)</f>
        <v>0</v>
      </c>
      <c r="AM586" s="275"/>
      <c r="AN586" s="275"/>
      <c r="AO586" s="275">
        <f>SUM(AM586:AN586)</f>
        <v>0</v>
      </c>
      <c r="AP586" s="275"/>
      <c r="AQ586" s="275"/>
      <c r="AR586" s="275">
        <f>SUM(AP586:AQ586)</f>
        <v>0</v>
      </c>
      <c r="AS586" s="500"/>
      <c r="AT586" s="275"/>
      <c r="AU586" s="275"/>
      <c r="AV586" s="277">
        <f>SUM(AT586:AU586)</f>
        <v>0</v>
      </c>
      <c r="AW586" s="567">
        <f t="shared" si="3120"/>
        <v>0</v>
      </c>
      <c r="AX586" s="567">
        <f t="shared" si="3121"/>
        <v>0</v>
      </c>
      <c r="AY586" s="567">
        <f t="shared" si="3122"/>
        <v>0</v>
      </c>
      <c r="AZ586" s="159"/>
      <c r="BA586" s="159"/>
      <c r="BB586" s="275">
        <f>SUM(AZ586:BA586)</f>
        <v>0</v>
      </c>
      <c r="BC586" s="275"/>
      <c r="BD586" s="275"/>
      <c r="BE586" s="275">
        <f>SUM(BC586:BD586)</f>
        <v>0</v>
      </c>
      <c r="BF586" s="521"/>
      <c r="BG586" s="605">
        <f>SUM(F586,S586,AF586,AS586)</f>
        <v>7</v>
      </c>
      <c r="BH586" s="533">
        <f>SUM(G586,T586,AG586)</f>
        <v>0</v>
      </c>
      <c r="BI586" s="533">
        <f t="shared" si="3123"/>
        <v>0</v>
      </c>
      <c r="BJ586" s="533">
        <f t="shared" si="3124"/>
        <v>0</v>
      </c>
      <c r="BK586" s="533">
        <f t="shared" si="3125"/>
        <v>0</v>
      </c>
      <c r="BL586" s="533">
        <f t="shared" si="3126"/>
        <v>0</v>
      </c>
      <c r="BM586" s="533">
        <f t="shared" si="3127"/>
        <v>0</v>
      </c>
      <c r="BN586" s="533">
        <f>SUM(M586,Z586,AM586)</f>
        <v>0</v>
      </c>
      <c r="BO586" s="533">
        <f t="shared" si="3128"/>
        <v>0</v>
      </c>
      <c r="BP586" s="533">
        <f t="shared" si="3129"/>
        <v>0</v>
      </c>
      <c r="BQ586" s="533">
        <f t="shared" si="3130"/>
        <v>0</v>
      </c>
      <c r="BR586" s="533">
        <f t="shared" si="3131"/>
        <v>0</v>
      </c>
      <c r="BS586" s="533">
        <f t="shared" si="3132"/>
        <v>0</v>
      </c>
      <c r="BT586" s="533">
        <f>AT586</f>
        <v>0</v>
      </c>
      <c r="BU586" s="533">
        <f t="shared" si="3133"/>
        <v>0</v>
      </c>
      <c r="BV586" s="533">
        <f t="shared" si="3134"/>
        <v>0</v>
      </c>
      <c r="BW586" s="536">
        <f>SUM(BH586,BK586,BN586,BQ586,BT586)</f>
        <v>0</v>
      </c>
      <c r="BX586" s="536">
        <f t="shared" si="3135"/>
        <v>0</v>
      </c>
      <c r="BY586" s="536">
        <f t="shared" si="3136"/>
        <v>0</v>
      </c>
      <c r="BZ586" t="s">
        <v>74</v>
      </c>
      <c r="CA586" s="544">
        <f>AZ586</f>
        <v>0</v>
      </c>
      <c r="CB586" s="544">
        <f t="shared" si="3137"/>
        <v>0</v>
      </c>
      <c r="CC586" s="544">
        <f t="shared" si="3138"/>
        <v>0</v>
      </c>
      <c r="CD586" s="544">
        <f>BC586</f>
        <v>0</v>
      </c>
      <c r="CE586" s="544">
        <f t="shared" si="3139"/>
        <v>0</v>
      </c>
      <c r="CF586" s="544">
        <f t="shared" si="3140"/>
        <v>0</v>
      </c>
    </row>
    <row r="587" spans="1:84">
      <c r="A587" s="149"/>
      <c r="B587" s="149"/>
      <c r="C587" s="151"/>
      <c r="D587" s="151"/>
      <c r="E587" s="375" t="s">
        <v>85</v>
      </c>
      <c r="F587" s="589">
        <f t="shared" ref="F587:BE587" si="3141">SUM(F584:F586)</f>
        <v>21</v>
      </c>
      <c r="G587" s="276">
        <f t="shared" si="3141"/>
        <v>0</v>
      </c>
      <c r="H587" s="276">
        <f t="shared" si="3141"/>
        <v>0</v>
      </c>
      <c r="I587" s="276">
        <f t="shared" si="3141"/>
        <v>0</v>
      </c>
      <c r="J587" s="276">
        <f t="shared" si="3141"/>
        <v>0</v>
      </c>
      <c r="K587" s="276">
        <f t="shared" si="3141"/>
        <v>0</v>
      </c>
      <c r="L587" s="276">
        <f t="shared" si="3141"/>
        <v>0</v>
      </c>
      <c r="M587" s="276">
        <f t="shared" si="3141"/>
        <v>0</v>
      </c>
      <c r="N587" s="276">
        <f t="shared" si="3141"/>
        <v>0</v>
      </c>
      <c r="O587" s="276">
        <f t="shared" si="3141"/>
        <v>0</v>
      </c>
      <c r="P587" s="276">
        <f t="shared" si="3141"/>
        <v>0</v>
      </c>
      <c r="Q587" s="276">
        <f t="shared" si="3141"/>
        <v>0</v>
      </c>
      <c r="R587" s="276">
        <f t="shared" si="3141"/>
        <v>0</v>
      </c>
      <c r="S587" s="501">
        <f t="shared" si="3141"/>
        <v>0</v>
      </c>
      <c r="T587" s="276">
        <f t="shared" si="3141"/>
        <v>0</v>
      </c>
      <c r="U587" s="276">
        <f t="shared" si="3141"/>
        <v>0</v>
      </c>
      <c r="V587" s="276">
        <f t="shared" si="3141"/>
        <v>0</v>
      </c>
      <c r="W587" s="276">
        <f t="shared" si="3141"/>
        <v>0</v>
      </c>
      <c r="X587" s="276">
        <f t="shared" si="3141"/>
        <v>0</v>
      </c>
      <c r="Y587" s="276">
        <f t="shared" si="3141"/>
        <v>0</v>
      </c>
      <c r="Z587" s="276">
        <f t="shared" si="3141"/>
        <v>0</v>
      </c>
      <c r="AA587" s="276">
        <f t="shared" si="3141"/>
        <v>0</v>
      </c>
      <c r="AB587" s="276">
        <f t="shared" si="3141"/>
        <v>0</v>
      </c>
      <c r="AC587" s="276">
        <f t="shared" si="3141"/>
        <v>0</v>
      </c>
      <c r="AD587" s="276">
        <f t="shared" si="3141"/>
        <v>0</v>
      </c>
      <c r="AE587" s="276">
        <f t="shared" si="3141"/>
        <v>0</v>
      </c>
      <c r="AF587" s="501">
        <f t="shared" si="3141"/>
        <v>0</v>
      </c>
      <c r="AG587" s="276">
        <f t="shared" si="3141"/>
        <v>0</v>
      </c>
      <c r="AH587" s="276">
        <f t="shared" si="3141"/>
        <v>0</v>
      </c>
      <c r="AI587" s="276">
        <f t="shared" si="3141"/>
        <v>0</v>
      </c>
      <c r="AJ587" s="276">
        <f t="shared" si="3141"/>
        <v>0</v>
      </c>
      <c r="AK587" s="276">
        <f t="shared" si="3141"/>
        <v>0</v>
      </c>
      <c r="AL587" s="276">
        <f t="shared" si="3141"/>
        <v>0</v>
      </c>
      <c r="AM587" s="276">
        <f t="shared" si="3141"/>
        <v>0</v>
      </c>
      <c r="AN587" s="276">
        <f t="shared" si="3141"/>
        <v>0</v>
      </c>
      <c r="AO587" s="276">
        <f t="shared" si="3141"/>
        <v>0</v>
      </c>
      <c r="AP587" s="276">
        <f t="shared" si="3141"/>
        <v>0</v>
      </c>
      <c r="AQ587" s="276">
        <f t="shared" si="3141"/>
        <v>0</v>
      </c>
      <c r="AR587" s="276">
        <f t="shared" si="3141"/>
        <v>0</v>
      </c>
      <c r="AS587" s="501">
        <f t="shared" si="3141"/>
        <v>0</v>
      </c>
      <c r="AT587" s="276">
        <f t="shared" si="3141"/>
        <v>0</v>
      </c>
      <c r="AU587" s="276">
        <f t="shared" si="3141"/>
        <v>0</v>
      </c>
      <c r="AV587" s="276">
        <f t="shared" si="3141"/>
        <v>0</v>
      </c>
      <c r="AW587" s="568">
        <f t="shared" si="3141"/>
        <v>0</v>
      </c>
      <c r="AX587" s="568">
        <f t="shared" si="3141"/>
        <v>0</v>
      </c>
      <c r="AY587" s="568">
        <f t="shared" si="3141"/>
        <v>0</v>
      </c>
      <c r="AZ587" s="276">
        <f t="shared" si="3141"/>
        <v>0</v>
      </c>
      <c r="BA587" s="276">
        <f t="shared" si="3141"/>
        <v>0</v>
      </c>
      <c r="BB587" s="276">
        <f t="shared" si="3141"/>
        <v>0</v>
      </c>
      <c r="BC587" s="276">
        <f t="shared" si="3141"/>
        <v>0</v>
      </c>
      <c r="BD587" s="276">
        <f t="shared" si="3141"/>
        <v>0</v>
      </c>
      <c r="BE587" s="276">
        <f t="shared" si="3141"/>
        <v>0</v>
      </c>
      <c r="BF587" s="522"/>
      <c r="BG587" s="605">
        <f>SUM(F587,S587,AF587,AS587)</f>
        <v>21</v>
      </c>
      <c r="BH587" s="533">
        <f>SUM(G587,T587,AG587)</f>
        <v>0</v>
      </c>
      <c r="BI587" s="533">
        <f t="shared" si="3123"/>
        <v>0</v>
      </c>
      <c r="BJ587" s="533">
        <f t="shared" si="3124"/>
        <v>0</v>
      </c>
      <c r="BK587" s="533">
        <f t="shared" si="3125"/>
        <v>0</v>
      </c>
      <c r="BL587" s="533">
        <f t="shared" si="3126"/>
        <v>0</v>
      </c>
      <c r="BM587" s="533">
        <f t="shared" si="3127"/>
        <v>0</v>
      </c>
      <c r="BN587" s="533">
        <f>SUM(M587,Z587,AM587)</f>
        <v>0</v>
      </c>
      <c r="BO587" s="533">
        <f t="shared" si="3128"/>
        <v>0</v>
      </c>
      <c r="BP587" s="533">
        <f t="shared" si="3129"/>
        <v>0</v>
      </c>
      <c r="BQ587" s="533">
        <f t="shared" si="3130"/>
        <v>0</v>
      </c>
      <c r="BR587" s="533">
        <f t="shared" si="3131"/>
        <v>0</v>
      </c>
      <c r="BS587" s="533">
        <f t="shared" si="3132"/>
        <v>0</v>
      </c>
      <c r="BT587" s="533">
        <f>AT587</f>
        <v>0</v>
      </c>
      <c r="BU587" s="533">
        <f t="shared" si="3133"/>
        <v>0</v>
      </c>
      <c r="BV587" s="533">
        <f t="shared" si="3134"/>
        <v>0</v>
      </c>
      <c r="BW587" s="536">
        <f>SUM(BH587,BK587,BN587,BQ587,BT587)</f>
        <v>0</v>
      </c>
      <c r="BX587" s="536">
        <f t="shared" si="3135"/>
        <v>0</v>
      </c>
      <c r="BY587" s="536">
        <f t="shared" si="3136"/>
        <v>0</v>
      </c>
      <c r="BZ587" t="s">
        <v>74</v>
      </c>
      <c r="CA587" s="544">
        <f>AZ587</f>
        <v>0</v>
      </c>
      <c r="CB587" s="544">
        <f t="shared" si="3137"/>
        <v>0</v>
      </c>
      <c r="CC587" s="544">
        <f t="shared" si="3138"/>
        <v>0</v>
      </c>
      <c r="CD587" s="544">
        <f>BC587</f>
        <v>0</v>
      </c>
      <c r="CE587" s="544">
        <f t="shared" si="3139"/>
        <v>0</v>
      </c>
      <c r="CF587" s="544">
        <f t="shared" si="3140"/>
        <v>0</v>
      </c>
    </row>
    <row r="588" spans="1:84">
      <c r="A588" s="149" t="s">
        <v>74</v>
      </c>
      <c r="B588" s="149"/>
      <c r="C588" s="151"/>
      <c r="D588" s="151"/>
      <c r="E588" s="375"/>
      <c r="F588" s="590"/>
      <c r="G588" s="159"/>
      <c r="H588" s="159"/>
      <c r="I588" s="275"/>
      <c r="J588" s="159"/>
      <c r="K588" s="159"/>
      <c r="L588" s="275"/>
      <c r="M588" s="159"/>
      <c r="N588" s="159"/>
      <c r="O588" s="275"/>
      <c r="P588" s="159"/>
      <c r="Q588" s="159"/>
      <c r="R588" s="275"/>
      <c r="S588" s="500"/>
      <c r="T588" s="275"/>
      <c r="U588" s="275"/>
      <c r="V588" s="275"/>
      <c r="W588" s="275"/>
      <c r="X588" s="275"/>
      <c r="Y588" s="275"/>
      <c r="Z588" s="275"/>
      <c r="AA588" s="275"/>
      <c r="AB588" s="275"/>
      <c r="AC588" s="275"/>
      <c r="AD588" s="275"/>
      <c r="AE588" s="275"/>
      <c r="AF588" s="500"/>
      <c r="AG588" s="275"/>
      <c r="AH588" s="275"/>
      <c r="AI588" s="275"/>
      <c r="AJ588" s="275"/>
      <c r="AK588" s="275"/>
      <c r="AL588" s="275"/>
      <c r="AM588" s="275"/>
      <c r="AN588" s="275"/>
      <c r="AO588" s="275"/>
      <c r="AP588" s="275"/>
      <c r="AQ588" s="275"/>
      <c r="AR588" s="275"/>
      <c r="AS588" s="500"/>
      <c r="AT588" s="275"/>
      <c r="AU588" s="275"/>
      <c r="AV588" s="275"/>
      <c r="AW588" s="567"/>
      <c r="AX588" s="567"/>
      <c r="AY588" s="567"/>
      <c r="AZ588" s="159"/>
      <c r="BA588" s="159"/>
      <c r="BB588" s="159"/>
      <c r="BC588" s="275"/>
      <c r="BD588" s="275"/>
      <c r="BE588" s="275"/>
      <c r="BF588" s="521"/>
    </row>
    <row r="589" spans="1:84">
      <c r="A589" s="149"/>
      <c r="B589" s="149"/>
      <c r="C589" s="151"/>
      <c r="D589" s="151"/>
      <c r="E589" s="375"/>
      <c r="F589" s="590"/>
      <c r="G589" s="159"/>
      <c r="H589" s="159"/>
      <c r="I589" s="275"/>
      <c r="J589" s="159"/>
      <c r="K589" s="159"/>
      <c r="L589" s="275"/>
      <c r="M589" s="159"/>
      <c r="N589" s="159"/>
      <c r="O589" s="275"/>
      <c r="P589" s="159"/>
      <c r="Q589" s="159"/>
      <c r="R589" s="275"/>
      <c r="S589" s="500"/>
      <c r="T589" s="275"/>
      <c r="U589" s="275"/>
      <c r="V589" s="275"/>
      <c r="W589" s="275"/>
      <c r="X589" s="275"/>
      <c r="Y589" s="275"/>
      <c r="Z589" s="275"/>
      <c r="AA589" s="275"/>
      <c r="AB589" s="275"/>
      <c r="AC589" s="275"/>
      <c r="AD589" s="275"/>
      <c r="AE589" s="275"/>
      <c r="AF589" s="500"/>
      <c r="AG589" s="275"/>
      <c r="AH589" s="275"/>
      <c r="AI589" s="275"/>
      <c r="AJ589" s="275"/>
      <c r="AK589" s="275"/>
      <c r="AL589" s="275"/>
      <c r="AM589" s="275"/>
      <c r="AN589" s="275"/>
      <c r="AO589" s="275"/>
      <c r="AP589" s="275"/>
      <c r="AQ589" s="275"/>
      <c r="AR589" s="275"/>
      <c r="AS589" s="500"/>
      <c r="AT589" s="275"/>
      <c r="AU589" s="275"/>
      <c r="AV589" s="275"/>
      <c r="AW589" s="567"/>
      <c r="AX589" s="567"/>
      <c r="AY589" s="567"/>
      <c r="AZ589" s="159"/>
      <c r="BA589" s="159"/>
      <c r="BB589" s="159"/>
      <c r="BC589" s="275"/>
      <c r="BD589" s="275"/>
      <c r="BE589" s="275"/>
      <c r="BF589" s="521"/>
    </row>
    <row r="590" spans="1:84">
      <c r="A590" s="149" t="s">
        <v>75</v>
      </c>
      <c r="B590" s="149" t="s">
        <v>129</v>
      </c>
      <c r="C590" s="151"/>
      <c r="D590" s="151"/>
      <c r="E590" s="375" t="s">
        <v>128</v>
      </c>
      <c r="F590" s="595" t="s">
        <v>943</v>
      </c>
      <c r="G590" s="159" t="s">
        <v>74</v>
      </c>
      <c r="H590" s="159"/>
      <c r="I590" s="275"/>
      <c r="J590" s="159"/>
      <c r="K590" s="159"/>
      <c r="L590" s="275"/>
      <c r="M590" s="159"/>
      <c r="N590" s="159"/>
      <c r="O590" s="275"/>
      <c r="P590" s="159"/>
      <c r="Q590" s="159"/>
      <c r="R590" s="275"/>
      <c r="S590" s="500"/>
      <c r="T590" s="275"/>
      <c r="U590" s="275"/>
      <c r="V590" s="275"/>
      <c r="W590" s="275"/>
      <c r="X590" s="275"/>
      <c r="Y590" s="275"/>
      <c r="Z590" s="275"/>
      <c r="AA590" s="275"/>
      <c r="AB590" s="275"/>
      <c r="AC590" s="275"/>
      <c r="AD590" s="275"/>
      <c r="AE590" s="275"/>
      <c r="AF590" s="500"/>
      <c r="AG590" s="275"/>
      <c r="AH590" s="275"/>
      <c r="AI590" s="275"/>
      <c r="AJ590" s="275"/>
      <c r="AK590" s="275"/>
      <c r="AL590" s="275"/>
      <c r="AM590" s="275"/>
      <c r="AN590" s="275"/>
      <c r="AO590" s="275"/>
      <c r="AP590" s="275"/>
      <c r="AQ590" s="275"/>
      <c r="AR590" s="275"/>
      <c r="AS590" s="500"/>
      <c r="AT590" s="275"/>
      <c r="AU590" s="275"/>
      <c r="AV590" s="275"/>
      <c r="AW590" s="567"/>
      <c r="AX590" s="567"/>
      <c r="AY590" s="567"/>
      <c r="AZ590" s="159"/>
      <c r="BA590" s="159"/>
      <c r="BB590" s="159"/>
      <c r="BC590" s="275"/>
      <c r="BD590" s="275"/>
      <c r="BE590" s="275"/>
      <c r="BF590" s="521"/>
    </row>
    <row r="591" spans="1:84">
      <c r="A591" s="149"/>
      <c r="B591" s="149"/>
      <c r="C591" s="151"/>
      <c r="D591" s="151"/>
      <c r="E591" s="288" t="s">
        <v>77</v>
      </c>
      <c r="F591" s="592"/>
      <c r="G591" s="159"/>
      <c r="H591" s="159"/>
      <c r="I591" s="275">
        <f>SUM(G591:H591)</f>
        <v>0</v>
      </c>
      <c r="J591" s="159"/>
      <c r="K591" s="159"/>
      <c r="L591" s="275">
        <f>SUM(J591:K591)</f>
        <v>0</v>
      </c>
      <c r="M591" s="159"/>
      <c r="N591" s="159"/>
      <c r="O591" s="275">
        <f>SUM(M591:N591)</f>
        <v>0</v>
      </c>
      <c r="P591" s="159"/>
      <c r="Q591" s="159"/>
      <c r="R591" s="275">
        <f>SUM(P591:Q591)</f>
        <v>0</v>
      </c>
      <c r="S591" s="500"/>
      <c r="T591" s="275"/>
      <c r="U591" s="275"/>
      <c r="V591" s="275">
        <f>SUM(T591:U591)</f>
        <v>0</v>
      </c>
      <c r="W591" s="275"/>
      <c r="X591" s="275"/>
      <c r="Y591" s="275">
        <f>SUM(W591:X591)</f>
        <v>0</v>
      </c>
      <c r="Z591" s="275"/>
      <c r="AA591" s="275"/>
      <c r="AB591" s="275">
        <f>SUM(Z591:AA591)</f>
        <v>0</v>
      </c>
      <c r="AC591" s="275"/>
      <c r="AD591" s="275"/>
      <c r="AE591" s="275">
        <f>SUM(AC591:AD591)</f>
        <v>0</v>
      </c>
      <c r="AF591" s="500"/>
      <c r="AG591" s="275"/>
      <c r="AH591" s="275"/>
      <c r="AI591" s="275">
        <f>SUM(AG591:AH591)</f>
        <v>0</v>
      </c>
      <c r="AJ591" s="275"/>
      <c r="AK591" s="275"/>
      <c r="AL591" s="275">
        <f>SUM(AJ591:AK591)</f>
        <v>0</v>
      </c>
      <c r="AM591" s="275"/>
      <c r="AN591" s="275"/>
      <c r="AO591" s="275">
        <f>SUM(AM591:AN591)</f>
        <v>0</v>
      </c>
      <c r="AP591" s="275"/>
      <c r="AQ591" s="275"/>
      <c r="AR591" s="275">
        <f>SUM(AP591:AQ591)</f>
        <v>0</v>
      </c>
      <c r="AS591" s="500"/>
      <c r="AT591" s="275"/>
      <c r="AU591" s="275"/>
      <c r="AV591" s="277">
        <f>SUM(AT591:AU591)</f>
        <v>0</v>
      </c>
      <c r="AW591" s="567">
        <f t="shared" ref="AW591:AW593" si="3142">SUM(G591,J591,M591,P591,T591,W591,Z591,AC591,AG591,AJ591,AM591,AP591,AT591)</f>
        <v>0</v>
      </c>
      <c r="AX591" s="567">
        <f t="shared" ref="AX591:AX593" si="3143">SUM(H591,K591,N591,Q591,U591,X591,AA591,AD591,AH591,AK591,AN591,AQ591,AU591)</f>
        <v>0</v>
      </c>
      <c r="AY591" s="567">
        <f t="shared" ref="AY591:AY593" si="3144">SUM(I591,L591,O591,R591,V591,Y591,AB591,AE591,AI591,AL591,AO591,AR591,AV591)</f>
        <v>0</v>
      </c>
      <c r="AZ591" s="159"/>
      <c r="BA591" s="159"/>
      <c r="BB591" s="275">
        <f>SUM(AZ591:BA591)</f>
        <v>0</v>
      </c>
      <c r="BC591" s="275"/>
      <c r="BD591" s="275"/>
      <c r="BE591" s="275">
        <f>SUM(BC591:BD591)</f>
        <v>0</v>
      </c>
      <c r="BF591" s="521"/>
      <c r="BG591" s="605">
        <f>SUM(F591,S591,AF591,AS591)</f>
        <v>0</v>
      </c>
      <c r="BH591" s="533">
        <f>SUM(G591,T591,AG591)</f>
        <v>0</v>
      </c>
      <c r="BI591" s="533">
        <f t="shared" ref="BI591:BI594" si="3145">SUM(H591,U591,AH591)</f>
        <v>0</v>
      </c>
      <c r="BJ591" s="533">
        <f t="shared" ref="BJ591:BJ594" si="3146">SUM(I591,V591,AI591)</f>
        <v>0</v>
      </c>
      <c r="BK591" s="533">
        <f t="shared" ref="BK591:BK594" si="3147">SUM(J591,W591,AJ591)</f>
        <v>0</v>
      </c>
      <c r="BL591" s="533">
        <f t="shared" ref="BL591:BL594" si="3148">SUM(K591,X591,AK591)</f>
        <v>0</v>
      </c>
      <c r="BM591" s="533">
        <f t="shared" ref="BM591:BM594" si="3149">SUM(L591,Y591,AL591)</f>
        <v>0</v>
      </c>
      <c r="BN591" s="533">
        <f>SUM(M591,Z591,AM591)</f>
        <v>0</v>
      </c>
      <c r="BO591" s="533">
        <f t="shared" ref="BO591:BO594" si="3150">SUM(N591,AA591,AN591)</f>
        <v>0</v>
      </c>
      <c r="BP591" s="533">
        <f t="shared" ref="BP591:BP594" si="3151">SUM(O591,AB591,AO591)</f>
        <v>0</v>
      </c>
      <c r="BQ591" s="533">
        <f t="shared" ref="BQ591:BQ594" si="3152">SUM(P591,AC591,AP591)</f>
        <v>0</v>
      </c>
      <c r="BR591" s="533">
        <f t="shared" ref="BR591:BR594" si="3153">SUM(Q591,AD591,AQ591)</f>
        <v>0</v>
      </c>
      <c r="BS591" s="533">
        <f t="shared" ref="BS591:BS594" si="3154">SUM(R591,AE591,AR591)</f>
        <v>0</v>
      </c>
      <c r="BT591" s="533">
        <f>AT591</f>
        <v>0</v>
      </c>
      <c r="BU591" s="533">
        <f t="shared" ref="BU591:BU594" si="3155">AU591</f>
        <v>0</v>
      </c>
      <c r="BV591" s="533">
        <f t="shared" ref="BV591:BV594" si="3156">AV591</f>
        <v>0</v>
      </c>
      <c r="BW591" s="536">
        <f>SUM(BH591,BK591,BN591,BQ591,BT591)</f>
        <v>0</v>
      </c>
      <c r="BX591" s="536">
        <f t="shared" ref="BX591:BX594" si="3157">SUM(BI591,BL591,BO591,BR591,BU591)</f>
        <v>0</v>
      </c>
      <c r="BY591" s="536">
        <f t="shared" ref="BY591:BY594" si="3158">SUM(BJ591,BM591,BP591,BS591,BV591)</f>
        <v>0</v>
      </c>
      <c r="BZ591" t="s">
        <v>74</v>
      </c>
      <c r="CA591" s="544">
        <f>AZ591</f>
        <v>0</v>
      </c>
      <c r="CB591" s="544">
        <f t="shared" ref="CB591:CB594" si="3159">BA591</f>
        <v>0</v>
      </c>
      <c r="CC591" s="544">
        <f t="shared" ref="CC591:CC594" si="3160">BB591</f>
        <v>0</v>
      </c>
      <c r="CD591" s="544">
        <f>BC591</f>
        <v>0</v>
      </c>
      <c r="CE591" s="544">
        <f t="shared" ref="CE591:CE594" si="3161">BD591</f>
        <v>0</v>
      </c>
      <c r="CF591" s="544">
        <f t="shared" ref="CF591:CF594" si="3162">BE591</f>
        <v>0</v>
      </c>
    </row>
    <row r="592" spans="1:84">
      <c r="A592" s="149"/>
      <c r="B592" s="149"/>
      <c r="C592" s="151"/>
      <c r="D592" s="151"/>
      <c r="E592" s="288" t="s">
        <v>78</v>
      </c>
      <c r="F592" s="592"/>
      <c r="G592" s="159"/>
      <c r="H592" s="159"/>
      <c r="I592" s="275">
        <f>SUM(G592:H592)</f>
        <v>0</v>
      </c>
      <c r="J592" s="159"/>
      <c r="K592" s="159"/>
      <c r="L592" s="275">
        <f>SUM(J592:K592)</f>
        <v>0</v>
      </c>
      <c r="M592" s="159"/>
      <c r="N592" s="159"/>
      <c r="O592" s="275">
        <f>SUM(M592:N592)</f>
        <v>0</v>
      </c>
      <c r="P592" s="159"/>
      <c r="Q592" s="159"/>
      <c r="R592" s="275">
        <f>SUM(P592:Q592)</f>
        <v>0</v>
      </c>
      <c r="S592" s="500"/>
      <c r="T592" s="275"/>
      <c r="U592" s="275"/>
      <c r="V592" s="275">
        <f>SUM(T592:U592)</f>
        <v>0</v>
      </c>
      <c r="W592" s="275"/>
      <c r="X592" s="275"/>
      <c r="Y592" s="275">
        <f>SUM(W592:X592)</f>
        <v>0</v>
      </c>
      <c r="Z592" s="275"/>
      <c r="AA592" s="275"/>
      <c r="AB592" s="275">
        <f>SUM(Z592:AA592)</f>
        <v>0</v>
      </c>
      <c r="AC592" s="275"/>
      <c r="AD592" s="275"/>
      <c r="AE592" s="275">
        <f>SUM(AC592:AD592)</f>
        <v>0</v>
      </c>
      <c r="AF592" s="500"/>
      <c r="AG592" s="275"/>
      <c r="AH592" s="275"/>
      <c r="AI592" s="275">
        <f>SUM(AG592:AH592)</f>
        <v>0</v>
      </c>
      <c r="AJ592" s="275"/>
      <c r="AK592" s="275"/>
      <c r="AL592" s="275">
        <f>SUM(AJ592:AK592)</f>
        <v>0</v>
      </c>
      <c r="AM592" s="275"/>
      <c r="AN592" s="275"/>
      <c r="AO592" s="275">
        <f>SUM(AM592:AN592)</f>
        <v>0</v>
      </c>
      <c r="AP592" s="275"/>
      <c r="AQ592" s="275"/>
      <c r="AR592" s="275">
        <f>SUM(AP592:AQ592)</f>
        <v>0</v>
      </c>
      <c r="AS592" s="500"/>
      <c r="AT592" s="275"/>
      <c r="AU592" s="275"/>
      <c r="AV592" s="277">
        <f>SUM(AT592:AU592)</f>
        <v>0</v>
      </c>
      <c r="AW592" s="567">
        <f t="shared" si="3142"/>
        <v>0</v>
      </c>
      <c r="AX592" s="567">
        <f t="shared" si="3143"/>
        <v>0</v>
      </c>
      <c r="AY592" s="567">
        <f t="shared" si="3144"/>
        <v>0</v>
      </c>
      <c r="AZ592" s="159"/>
      <c r="BA592" s="159"/>
      <c r="BB592" s="275">
        <f>SUM(AZ592:BA592)</f>
        <v>0</v>
      </c>
      <c r="BC592" s="275"/>
      <c r="BD592" s="275"/>
      <c r="BE592" s="275">
        <f>SUM(BC592:BD592)</f>
        <v>0</v>
      </c>
      <c r="BF592" s="521"/>
      <c r="BG592" s="605">
        <f>SUM(F592,S592,AF592,AS592)</f>
        <v>0</v>
      </c>
      <c r="BH592" s="533">
        <f>SUM(G592,T592,AG592)</f>
        <v>0</v>
      </c>
      <c r="BI592" s="533">
        <f t="shared" si="3145"/>
        <v>0</v>
      </c>
      <c r="BJ592" s="533">
        <f t="shared" si="3146"/>
        <v>0</v>
      </c>
      <c r="BK592" s="533">
        <f t="shared" si="3147"/>
        <v>0</v>
      </c>
      <c r="BL592" s="533">
        <f t="shared" si="3148"/>
        <v>0</v>
      </c>
      <c r="BM592" s="533">
        <f t="shared" si="3149"/>
        <v>0</v>
      </c>
      <c r="BN592" s="533">
        <f>SUM(M592,Z592,AM592)</f>
        <v>0</v>
      </c>
      <c r="BO592" s="533">
        <f t="shared" si="3150"/>
        <v>0</v>
      </c>
      <c r="BP592" s="533">
        <f t="shared" si="3151"/>
        <v>0</v>
      </c>
      <c r="BQ592" s="533">
        <f t="shared" si="3152"/>
        <v>0</v>
      </c>
      <c r="BR592" s="533">
        <f t="shared" si="3153"/>
        <v>0</v>
      </c>
      <c r="BS592" s="533">
        <f t="shared" si="3154"/>
        <v>0</v>
      </c>
      <c r="BT592" s="533">
        <f>AT592</f>
        <v>0</v>
      </c>
      <c r="BU592" s="533">
        <f t="shared" si="3155"/>
        <v>0</v>
      </c>
      <c r="BV592" s="533">
        <f t="shared" si="3156"/>
        <v>0</v>
      </c>
      <c r="BW592" s="536">
        <f>SUM(BH592,BK592,BN592,BQ592,BT592)</f>
        <v>0</v>
      </c>
      <c r="BX592" s="536">
        <f t="shared" si="3157"/>
        <v>0</v>
      </c>
      <c r="BY592" s="536">
        <f t="shared" si="3158"/>
        <v>0</v>
      </c>
      <c r="BZ592" t="s">
        <v>74</v>
      </c>
      <c r="CA592" s="544">
        <f>AZ592</f>
        <v>0</v>
      </c>
      <c r="CB592" s="544">
        <f t="shared" si="3159"/>
        <v>0</v>
      </c>
      <c r="CC592" s="544">
        <f t="shared" si="3160"/>
        <v>0</v>
      </c>
      <c r="CD592" s="544">
        <f>BC592</f>
        <v>0</v>
      </c>
      <c r="CE592" s="544">
        <f t="shared" si="3161"/>
        <v>0</v>
      </c>
      <c r="CF592" s="544">
        <f t="shared" si="3162"/>
        <v>0</v>
      </c>
    </row>
    <row r="593" spans="1:84">
      <c r="A593" s="149"/>
      <c r="B593" s="149"/>
      <c r="C593" s="151"/>
      <c r="D593" s="151"/>
      <c r="E593" s="288" t="s">
        <v>79</v>
      </c>
      <c r="F593" s="592"/>
      <c r="G593" s="159"/>
      <c r="H593" s="159"/>
      <c r="I593" s="275">
        <f>SUM(G593:H593)</f>
        <v>0</v>
      </c>
      <c r="J593" s="159"/>
      <c r="K593" s="159"/>
      <c r="L593" s="275">
        <f>SUM(J593:K593)</f>
        <v>0</v>
      </c>
      <c r="M593" s="159"/>
      <c r="N593" s="159"/>
      <c r="O593" s="275">
        <f>SUM(M593:N593)</f>
        <v>0</v>
      </c>
      <c r="P593" s="159"/>
      <c r="Q593" s="159"/>
      <c r="R593" s="275">
        <f>SUM(P593:Q593)</f>
        <v>0</v>
      </c>
      <c r="S593" s="500"/>
      <c r="T593" s="275"/>
      <c r="U593" s="275"/>
      <c r="V593" s="275">
        <f>SUM(T593:U593)</f>
        <v>0</v>
      </c>
      <c r="W593" s="275"/>
      <c r="X593" s="275"/>
      <c r="Y593" s="275">
        <f>SUM(W593:X593)</f>
        <v>0</v>
      </c>
      <c r="Z593" s="275"/>
      <c r="AA593" s="275"/>
      <c r="AB593" s="275">
        <f>SUM(Z593:AA593)</f>
        <v>0</v>
      </c>
      <c r="AC593" s="275"/>
      <c r="AD593" s="275"/>
      <c r="AE593" s="275">
        <f>SUM(AC593:AD593)</f>
        <v>0</v>
      </c>
      <c r="AF593" s="500"/>
      <c r="AG593" s="275"/>
      <c r="AH593" s="275"/>
      <c r="AI593" s="275">
        <f>SUM(AG593:AH593)</f>
        <v>0</v>
      </c>
      <c r="AJ593" s="275"/>
      <c r="AK593" s="275"/>
      <c r="AL593" s="275">
        <f>SUM(AJ593:AK593)</f>
        <v>0</v>
      </c>
      <c r="AM593" s="275"/>
      <c r="AN593" s="275"/>
      <c r="AO593" s="275">
        <f>SUM(AM593:AN593)</f>
        <v>0</v>
      </c>
      <c r="AP593" s="275"/>
      <c r="AQ593" s="275"/>
      <c r="AR593" s="275">
        <f>SUM(AP593:AQ593)</f>
        <v>0</v>
      </c>
      <c r="AS593" s="500"/>
      <c r="AT593" s="275"/>
      <c r="AU593" s="275"/>
      <c r="AV593" s="277">
        <f>SUM(AT593:AU593)</f>
        <v>0</v>
      </c>
      <c r="AW593" s="567">
        <f t="shared" si="3142"/>
        <v>0</v>
      </c>
      <c r="AX593" s="567">
        <f t="shared" si="3143"/>
        <v>0</v>
      </c>
      <c r="AY593" s="567">
        <f t="shared" si="3144"/>
        <v>0</v>
      </c>
      <c r="AZ593" s="159"/>
      <c r="BA593" s="159"/>
      <c r="BB593" s="275">
        <f>SUM(AZ593:BA593)</f>
        <v>0</v>
      </c>
      <c r="BC593" s="275"/>
      <c r="BD593" s="275"/>
      <c r="BE593" s="275">
        <f>SUM(BC593:BD593)</f>
        <v>0</v>
      </c>
      <c r="BF593" s="521"/>
      <c r="BG593" s="605">
        <f>SUM(F593,S593,AF593,AS593)</f>
        <v>0</v>
      </c>
      <c r="BH593" s="533">
        <f>SUM(G593,T593,AG593)</f>
        <v>0</v>
      </c>
      <c r="BI593" s="533">
        <f t="shared" si="3145"/>
        <v>0</v>
      </c>
      <c r="BJ593" s="533">
        <f t="shared" si="3146"/>
        <v>0</v>
      </c>
      <c r="BK593" s="533">
        <f t="shared" si="3147"/>
        <v>0</v>
      </c>
      <c r="BL593" s="533">
        <f t="shared" si="3148"/>
        <v>0</v>
      </c>
      <c r="BM593" s="533">
        <f t="shared" si="3149"/>
        <v>0</v>
      </c>
      <c r="BN593" s="533">
        <f>SUM(M593,Z593,AM593)</f>
        <v>0</v>
      </c>
      <c r="BO593" s="533">
        <f t="shared" si="3150"/>
        <v>0</v>
      </c>
      <c r="BP593" s="533">
        <f t="shared" si="3151"/>
        <v>0</v>
      </c>
      <c r="BQ593" s="533">
        <f t="shared" si="3152"/>
        <v>0</v>
      </c>
      <c r="BR593" s="533">
        <f t="shared" si="3153"/>
        <v>0</v>
      </c>
      <c r="BS593" s="533">
        <f t="shared" si="3154"/>
        <v>0</v>
      </c>
      <c r="BT593" s="533">
        <f>AT593</f>
        <v>0</v>
      </c>
      <c r="BU593" s="533">
        <f t="shared" si="3155"/>
        <v>0</v>
      </c>
      <c r="BV593" s="533">
        <f t="shared" si="3156"/>
        <v>0</v>
      </c>
      <c r="BW593" s="536">
        <f>SUM(BH593,BK593,BN593,BQ593,BT593)</f>
        <v>0</v>
      </c>
      <c r="BX593" s="536">
        <f t="shared" si="3157"/>
        <v>0</v>
      </c>
      <c r="BY593" s="536">
        <f t="shared" si="3158"/>
        <v>0</v>
      </c>
      <c r="BZ593" t="s">
        <v>74</v>
      </c>
      <c r="CA593" s="544">
        <f>AZ593</f>
        <v>0</v>
      </c>
      <c r="CB593" s="544">
        <f t="shared" si="3159"/>
        <v>0</v>
      </c>
      <c r="CC593" s="544">
        <f t="shared" si="3160"/>
        <v>0</v>
      </c>
      <c r="CD593" s="544">
        <f>BC593</f>
        <v>0</v>
      </c>
      <c r="CE593" s="544">
        <f t="shared" si="3161"/>
        <v>0</v>
      </c>
      <c r="CF593" s="544">
        <f t="shared" si="3162"/>
        <v>0</v>
      </c>
    </row>
    <row r="594" spans="1:84">
      <c r="A594" s="149"/>
      <c r="B594" s="149"/>
      <c r="C594" s="151"/>
      <c r="D594" s="151"/>
      <c r="E594" s="375" t="s">
        <v>85</v>
      </c>
      <c r="F594" s="589">
        <f t="shared" ref="F594:BE594" si="3163">SUM(F591:F593)</f>
        <v>0</v>
      </c>
      <c r="G594" s="276">
        <f t="shared" si="3163"/>
        <v>0</v>
      </c>
      <c r="H594" s="276">
        <f t="shared" si="3163"/>
        <v>0</v>
      </c>
      <c r="I594" s="276">
        <f t="shared" si="3163"/>
        <v>0</v>
      </c>
      <c r="J594" s="276">
        <f t="shared" si="3163"/>
        <v>0</v>
      </c>
      <c r="K594" s="276">
        <f t="shared" si="3163"/>
        <v>0</v>
      </c>
      <c r="L594" s="276">
        <f t="shared" si="3163"/>
        <v>0</v>
      </c>
      <c r="M594" s="276">
        <f t="shared" si="3163"/>
        <v>0</v>
      </c>
      <c r="N594" s="276">
        <f t="shared" si="3163"/>
        <v>0</v>
      </c>
      <c r="O594" s="276">
        <f t="shared" si="3163"/>
        <v>0</v>
      </c>
      <c r="P594" s="276">
        <f t="shared" si="3163"/>
        <v>0</v>
      </c>
      <c r="Q594" s="276">
        <f t="shared" si="3163"/>
        <v>0</v>
      </c>
      <c r="R594" s="276">
        <f t="shared" si="3163"/>
        <v>0</v>
      </c>
      <c r="S594" s="501">
        <f t="shared" si="3163"/>
        <v>0</v>
      </c>
      <c r="T594" s="276">
        <f t="shared" si="3163"/>
        <v>0</v>
      </c>
      <c r="U594" s="276">
        <f t="shared" si="3163"/>
        <v>0</v>
      </c>
      <c r="V594" s="276">
        <f t="shared" si="3163"/>
        <v>0</v>
      </c>
      <c r="W594" s="276">
        <f t="shared" si="3163"/>
        <v>0</v>
      </c>
      <c r="X594" s="276">
        <f t="shared" si="3163"/>
        <v>0</v>
      </c>
      <c r="Y594" s="276">
        <f t="shared" si="3163"/>
        <v>0</v>
      </c>
      <c r="Z594" s="276">
        <f t="shared" si="3163"/>
        <v>0</v>
      </c>
      <c r="AA594" s="276">
        <f t="shared" si="3163"/>
        <v>0</v>
      </c>
      <c r="AB594" s="276">
        <f t="shared" si="3163"/>
        <v>0</v>
      </c>
      <c r="AC594" s="276">
        <f t="shared" si="3163"/>
        <v>0</v>
      </c>
      <c r="AD594" s="276">
        <f t="shared" si="3163"/>
        <v>0</v>
      </c>
      <c r="AE594" s="276">
        <f t="shared" si="3163"/>
        <v>0</v>
      </c>
      <c r="AF594" s="501">
        <f t="shared" si="3163"/>
        <v>0</v>
      </c>
      <c r="AG594" s="276">
        <f t="shared" si="3163"/>
        <v>0</v>
      </c>
      <c r="AH594" s="276">
        <f t="shared" si="3163"/>
        <v>0</v>
      </c>
      <c r="AI594" s="276">
        <f t="shared" si="3163"/>
        <v>0</v>
      </c>
      <c r="AJ594" s="276">
        <f t="shared" si="3163"/>
        <v>0</v>
      </c>
      <c r="AK594" s="276">
        <f t="shared" si="3163"/>
        <v>0</v>
      </c>
      <c r="AL594" s="276">
        <f t="shared" si="3163"/>
        <v>0</v>
      </c>
      <c r="AM594" s="276">
        <f t="shared" si="3163"/>
        <v>0</v>
      </c>
      <c r="AN594" s="276">
        <f t="shared" si="3163"/>
        <v>0</v>
      </c>
      <c r="AO594" s="276">
        <f t="shared" si="3163"/>
        <v>0</v>
      </c>
      <c r="AP594" s="276">
        <f t="shared" si="3163"/>
        <v>0</v>
      </c>
      <c r="AQ594" s="276">
        <f t="shared" si="3163"/>
        <v>0</v>
      </c>
      <c r="AR594" s="276">
        <f t="shared" si="3163"/>
        <v>0</v>
      </c>
      <c r="AS594" s="501">
        <f t="shared" si="3163"/>
        <v>0</v>
      </c>
      <c r="AT594" s="276">
        <f t="shared" si="3163"/>
        <v>0</v>
      </c>
      <c r="AU594" s="276">
        <f t="shared" si="3163"/>
        <v>0</v>
      </c>
      <c r="AV594" s="276">
        <f t="shared" si="3163"/>
        <v>0</v>
      </c>
      <c r="AW594" s="568">
        <f t="shared" si="3163"/>
        <v>0</v>
      </c>
      <c r="AX594" s="568">
        <f t="shared" si="3163"/>
        <v>0</v>
      </c>
      <c r="AY594" s="568">
        <f t="shared" si="3163"/>
        <v>0</v>
      </c>
      <c r="AZ594" s="276">
        <f t="shared" si="3163"/>
        <v>0</v>
      </c>
      <c r="BA594" s="276">
        <f t="shared" si="3163"/>
        <v>0</v>
      </c>
      <c r="BB594" s="276">
        <f t="shared" si="3163"/>
        <v>0</v>
      </c>
      <c r="BC594" s="276">
        <f t="shared" si="3163"/>
        <v>0</v>
      </c>
      <c r="BD594" s="276">
        <f t="shared" si="3163"/>
        <v>0</v>
      </c>
      <c r="BE594" s="276">
        <f t="shared" si="3163"/>
        <v>0</v>
      </c>
      <c r="BF594" s="522"/>
      <c r="BG594" s="605">
        <f>SUM(F594,S594,AF594,AS594)</f>
        <v>0</v>
      </c>
      <c r="BH594" s="533">
        <f>SUM(G594,T594,AG594)</f>
        <v>0</v>
      </c>
      <c r="BI594" s="533">
        <f t="shared" si="3145"/>
        <v>0</v>
      </c>
      <c r="BJ594" s="533">
        <f t="shared" si="3146"/>
        <v>0</v>
      </c>
      <c r="BK594" s="533">
        <f t="shared" si="3147"/>
        <v>0</v>
      </c>
      <c r="BL594" s="533">
        <f t="shared" si="3148"/>
        <v>0</v>
      </c>
      <c r="BM594" s="533">
        <f t="shared" si="3149"/>
        <v>0</v>
      </c>
      <c r="BN594" s="533">
        <f>SUM(M594,Z594,AM594)</f>
        <v>0</v>
      </c>
      <c r="BO594" s="533">
        <f t="shared" si="3150"/>
        <v>0</v>
      </c>
      <c r="BP594" s="533">
        <f t="shared" si="3151"/>
        <v>0</v>
      </c>
      <c r="BQ594" s="533">
        <f t="shared" si="3152"/>
        <v>0</v>
      </c>
      <c r="BR594" s="533">
        <f t="shared" si="3153"/>
        <v>0</v>
      </c>
      <c r="BS594" s="533">
        <f t="shared" si="3154"/>
        <v>0</v>
      </c>
      <c r="BT594" s="533">
        <f>AT594</f>
        <v>0</v>
      </c>
      <c r="BU594" s="533">
        <f t="shared" si="3155"/>
        <v>0</v>
      </c>
      <c r="BV594" s="533">
        <f t="shared" si="3156"/>
        <v>0</v>
      </c>
      <c r="BW594" s="536">
        <f>SUM(BH594,BK594,BN594,BQ594,BT594)</f>
        <v>0</v>
      </c>
      <c r="BX594" s="536">
        <f t="shared" si="3157"/>
        <v>0</v>
      </c>
      <c r="BY594" s="536">
        <f t="shared" si="3158"/>
        <v>0</v>
      </c>
      <c r="BZ594" t="s">
        <v>74</v>
      </c>
      <c r="CA594" s="544">
        <f>AZ594</f>
        <v>0</v>
      </c>
      <c r="CB594" s="544">
        <f t="shared" si="3159"/>
        <v>0</v>
      </c>
      <c r="CC594" s="544">
        <f t="shared" si="3160"/>
        <v>0</v>
      </c>
      <c r="CD594" s="544">
        <f>BC594</f>
        <v>0</v>
      </c>
      <c r="CE594" s="544">
        <f t="shared" si="3161"/>
        <v>0</v>
      </c>
      <c r="CF594" s="544">
        <f t="shared" si="3162"/>
        <v>0</v>
      </c>
    </row>
    <row r="595" spans="1:84">
      <c r="A595" s="149" t="s">
        <v>74</v>
      </c>
      <c r="B595" s="149"/>
      <c r="C595" s="151"/>
      <c r="D595" s="151"/>
      <c r="E595" s="375"/>
      <c r="F595" s="590"/>
      <c r="G595" s="159"/>
      <c r="H595" s="159"/>
      <c r="I595" s="275"/>
      <c r="J595" s="159"/>
      <c r="K595" s="159"/>
      <c r="L595" s="275"/>
      <c r="M595" s="159"/>
      <c r="N595" s="159"/>
      <c r="O595" s="275"/>
      <c r="P595" s="159"/>
      <c r="Q595" s="159"/>
      <c r="R595" s="275"/>
      <c r="S595" s="500"/>
      <c r="T595" s="275"/>
      <c r="U595" s="275"/>
      <c r="V595" s="275"/>
      <c r="W595" s="275"/>
      <c r="X595" s="275"/>
      <c r="Y595" s="275"/>
      <c r="Z595" s="275"/>
      <c r="AA595" s="275"/>
      <c r="AB595" s="275"/>
      <c r="AC595" s="275"/>
      <c r="AD595" s="275"/>
      <c r="AE595" s="275"/>
      <c r="AF595" s="500"/>
      <c r="AG595" s="275"/>
      <c r="AH595" s="275"/>
      <c r="AI595" s="275"/>
      <c r="AJ595" s="275"/>
      <c r="AK595" s="275"/>
      <c r="AL595" s="275"/>
      <c r="AM595" s="275"/>
      <c r="AN595" s="275"/>
      <c r="AO595" s="275"/>
      <c r="AP595" s="275"/>
      <c r="AQ595" s="275"/>
      <c r="AR595" s="275"/>
      <c r="AS595" s="500"/>
      <c r="AT595" s="275"/>
      <c r="AU595" s="275"/>
      <c r="AV595" s="275"/>
      <c r="AW595" s="567"/>
      <c r="AX595" s="567"/>
      <c r="AY595" s="567"/>
      <c r="AZ595" s="159"/>
      <c r="BA595" s="159"/>
      <c r="BB595" s="159"/>
      <c r="BC595" s="275"/>
      <c r="BD595" s="275"/>
      <c r="BE595" s="275"/>
      <c r="BF595" s="521"/>
    </row>
    <row r="596" spans="1:84">
      <c r="A596" s="149" t="s">
        <v>75</v>
      </c>
      <c r="B596" s="149" t="s">
        <v>710</v>
      </c>
      <c r="C596" s="151"/>
      <c r="D596" s="151"/>
      <c r="E596" s="375" t="s">
        <v>527</v>
      </c>
      <c r="F596" s="592"/>
      <c r="G596" s="159"/>
      <c r="H596" s="159"/>
      <c r="I596" s="275"/>
      <c r="J596" s="159"/>
      <c r="K596" s="159"/>
      <c r="L596" s="275"/>
      <c r="M596" s="159"/>
      <c r="N596" s="159"/>
      <c r="O596" s="275"/>
      <c r="P596" s="159"/>
      <c r="Q596" s="159"/>
      <c r="R596" s="275"/>
      <c r="S596" s="500"/>
      <c r="T596" s="275"/>
      <c r="U596" s="275"/>
      <c r="V596" s="275"/>
      <c r="W596" s="275"/>
      <c r="X596" s="275"/>
      <c r="Y596" s="275"/>
      <c r="Z596" s="275"/>
      <c r="AA596" s="275"/>
      <c r="AB596" s="275"/>
      <c r="AC596" s="275"/>
      <c r="AD596" s="275"/>
      <c r="AE596" s="275"/>
      <c r="AF596" s="500"/>
      <c r="AG596" s="275"/>
      <c r="AH596" s="275"/>
      <c r="AI596" s="275"/>
      <c r="AJ596" s="275"/>
      <c r="AK596" s="275"/>
      <c r="AL596" s="275"/>
      <c r="AM596" s="275"/>
      <c r="AN596" s="275"/>
      <c r="AO596" s="275"/>
      <c r="AP596" s="275"/>
      <c r="AQ596" s="275"/>
      <c r="AR596" s="275"/>
      <c r="AS596" s="500"/>
      <c r="AT596" s="275"/>
      <c r="AU596" s="275"/>
      <c r="AV596" s="275"/>
      <c r="AW596" s="567"/>
      <c r="AX596" s="567"/>
      <c r="AY596" s="567"/>
      <c r="AZ596" s="159"/>
      <c r="BA596" s="159"/>
      <c r="BB596" s="159"/>
      <c r="BC596" s="275"/>
      <c r="BD596" s="275"/>
      <c r="BE596" s="275"/>
      <c r="BF596" s="521"/>
    </row>
    <row r="597" spans="1:84">
      <c r="A597" s="149"/>
      <c r="B597" s="149" t="s">
        <v>684</v>
      </c>
      <c r="C597" s="151"/>
      <c r="D597" s="151"/>
      <c r="E597" s="288" t="s">
        <v>77</v>
      </c>
      <c r="F597" s="592">
        <v>5</v>
      </c>
      <c r="G597" s="159"/>
      <c r="H597" s="159"/>
      <c r="I597" s="275">
        <f>SUM(G597:H597)</f>
        <v>0</v>
      </c>
      <c r="J597" s="159"/>
      <c r="K597" s="159"/>
      <c r="L597" s="275">
        <f>SUM(J597:K597)</f>
        <v>0</v>
      </c>
      <c r="M597" s="159"/>
      <c r="N597" s="159"/>
      <c r="O597" s="275">
        <f>SUM(M597:N597)</f>
        <v>0</v>
      </c>
      <c r="P597" s="159"/>
      <c r="Q597" s="159"/>
      <c r="R597" s="275">
        <f>SUM(P597:Q597)</f>
        <v>0</v>
      </c>
      <c r="S597" s="500"/>
      <c r="T597" s="275"/>
      <c r="U597" s="275"/>
      <c r="V597" s="275">
        <f>SUM(T597:U597)</f>
        <v>0</v>
      </c>
      <c r="W597" s="275"/>
      <c r="X597" s="275"/>
      <c r="Y597" s="275">
        <f>SUM(W597:X597)</f>
        <v>0</v>
      </c>
      <c r="Z597" s="275"/>
      <c r="AA597" s="275"/>
      <c r="AB597" s="275">
        <f>SUM(Z597:AA597)</f>
        <v>0</v>
      </c>
      <c r="AC597" s="275"/>
      <c r="AD597" s="275"/>
      <c r="AE597" s="275">
        <f>SUM(AC597:AD597)</f>
        <v>0</v>
      </c>
      <c r="AF597" s="500"/>
      <c r="AG597" s="275"/>
      <c r="AH597" s="275"/>
      <c r="AI597" s="275">
        <f>SUM(AG597:AH597)</f>
        <v>0</v>
      </c>
      <c r="AJ597" s="275"/>
      <c r="AK597" s="275"/>
      <c r="AL597" s="275">
        <f>SUM(AJ597:AK597)</f>
        <v>0</v>
      </c>
      <c r="AM597" s="275"/>
      <c r="AN597" s="275"/>
      <c r="AO597" s="275">
        <f>SUM(AM597:AN597)</f>
        <v>0</v>
      </c>
      <c r="AP597" s="275"/>
      <c r="AQ597" s="275"/>
      <c r="AR597" s="275">
        <f>SUM(AP597:AQ597)</f>
        <v>0</v>
      </c>
      <c r="AS597" s="500"/>
      <c r="AT597" s="275"/>
      <c r="AU597" s="275"/>
      <c r="AV597" s="277">
        <f>SUM(AT597:AU597)</f>
        <v>0</v>
      </c>
      <c r="AW597" s="567">
        <f t="shared" ref="AW597:AW599" si="3164">SUM(G597,J597,M597,P597,T597,W597,Z597,AC597,AG597,AJ597,AM597,AP597,AT597)</f>
        <v>0</v>
      </c>
      <c r="AX597" s="567">
        <f t="shared" ref="AX597:AX599" si="3165">SUM(H597,K597,N597,Q597,U597,X597,AA597,AD597,AH597,AK597,AN597,AQ597,AU597)</f>
        <v>0</v>
      </c>
      <c r="AY597" s="567">
        <f t="shared" ref="AY597:AY599" si="3166">SUM(I597,L597,O597,R597,V597,Y597,AB597,AE597,AI597,AL597,AO597,AR597,AV597)</f>
        <v>0</v>
      </c>
      <c r="AZ597" s="159"/>
      <c r="BA597" s="159"/>
      <c r="BB597" s="275">
        <f>SUM(AZ597:BA597)</f>
        <v>0</v>
      </c>
      <c r="BC597" s="275"/>
      <c r="BD597" s="275"/>
      <c r="BE597" s="275">
        <f>SUM(BC597:BD597)</f>
        <v>0</v>
      </c>
      <c r="BF597" s="521"/>
      <c r="BG597" s="605">
        <f>SUM(F597,S597,AF597,AS597)</f>
        <v>5</v>
      </c>
      <c r="BH597" s="533">
        <f>SUM(G597,T597,AG597)</f>
        <v>0</v>
      </c>
      <c r="BI597" s="533">
        <f t="shared" ref="BI597:BI600" si="3167">SUM(H597,U597,AH597)</f>
        <v>0</v>
      </c>
      <c r="BJ597" s="533">
        <f t="shared" ref="BJ597:BJ600" si="3168">SUM(I597,V597,AI597)</f>
        <v>0</v>
      </c>
      <c r="BK597" s="533">
        <f t="shared" ref="BK597:BK600" si="3169">SUM(J597,W597,AJ597)</f>
        <v>0</v>
      </c>
      <c r="BL597" s="533">
        <f t="shared" ref="BL597:BL600" si="3170">SUM(K597,X597,AK597)</f>
        <v>0</v>
      </c>
      <c r="BM597" s="533">
        <f t="shared" ref="BM597:BM600" si="3171">SUM(L597,Y597,AL597)</f>
        <v>0</v>
      </c>
      <c r="BN597" s="533">
        <f>SUM(M597,Z597,AM597)</f>
        <v>0</v>
      </c>
      <c r="BO597" s="533">
        <f t="shared" ref="BO597:BO600" si="3172">SUM(N597,AA597,AN597)</f>
        <v>0</v>
      </c>
      <c r="BP597" s="533">
        <f t="shared" ref="BP597:BP600" si="3173">SUM(O597,AB597,AO597)</f>
        <v>0</v>
      </c>
      <c r="BQ597" s="533">
        <f t="shared" ref="BQ597:BQ600" si="3174">SUM(P597,AC597,AP597)</f>
        <v>0</v>
      </c>
      <c r="BR597" s="533">
        <f t="shared" ref="BR597:BR600" si="3175">SUM(Q597,AD597,AQ597)</f>
        <v>0</v>
      </c>
      <c r="BS597" s="533">
        <f t="shared" ref="BS597:BS600" si="3176">SUM(R597,AE597,AR597)</f>
        <v>0</v>
      </c>
      <c r="BT597" s="533">
        <f>AT597</f>
        <v>0</v>
      </c>
      <c r="BU597" s="533">
        <f t="shared" ref="BU597:BU600" si="3177">AU597</f>
        <v>0</v>
      </c>
      <c r="BV597" s="533">
        <f t="shared" ref="BV597:BV600" si="3178">AV597</f>
        <v>0</v>
      </c>
      <c r="BW597" s="536">
        <f>SUM(BH597,BK597,BN597,BQ597,BT597)</f>
        <v>0</v>
      </c>
      <c r="BX597" s="536">
        <f t="shared" ref="BX597:BX600" si="3179">SUM(BI597,BL597,BO597,BR597,BU597)</f>
        <v>0</v>
      </c>
      <c r="BY597" s="536">
        <f t="shared" ref="BY597:BY600" si="3180">SUM(BJ597,BM597,BP597,BS597,BV597)</f>
        <v>0</v>
      </c>
      <c r="BZ597" t="s">
        <v>74</v>
      </c>
      <c r="CA597" s="544">
        <f>AZ597</f>
        <v>0</v>
      </c>
      <c r="CB597" s="544">
        <f t="shared" ref="CB597:CB600" si="3181">BA597</f>
        <v>0</v>
      </c>
      <c r="CC597" s="544">
        <f t="shared" ref="CC597:CC600" si="3182">BB597</f>
        <v>0</v>
      </c>
      <c r="CD597" s="544">
        <f>BC597</f>
        <v>0</v>
      </c>
      <c r="CE597" s="544">
        <f t="shared" ref="CE597:CE600" si="3183">BD597</f>
        <v>0</v>
      </c>
      <c r="CF597" s="544">
        <f t="shared" ref="CF597:CF600" si="3184">BE597</f>
        <v>0</v>
      </c>
    </row>
    <row r="598" spans="1:84">
      <c r="A598" s="149"/>
      <c r="B598" s="151"/>
      <c r="C598" s="151"/>
      <c r="D598" s="151"/>
      <c r="E598" s="288" t="s">
        <v>78</v>
      </c>
      <c r="F598" s="592">
        <v>5</v>
      </c>
      <c r="G598" s="159"/>
      <c r="H598" s="159"/>
      <c r="I598" s="275">
        <f>SUM(G598:H598)</f>
        <v>0</v>
      </c>
      <c r="J598" s="159"/>
      <c r="K598" s="159"/>
      <c r="L598" s="275">
        <f>SUM(J598:K598)</f>
        <v>0</v>
      </c>
      <c r="M598" s="159"/>
      <c r="N598" s="159"/>
      <c r="O598" s="275">
        <f>SUM(M598:N598)</f>
        <v>0</v>
      </c>
      <c r="P598" s="159"/>
      <c r="Q598" s="159"/>
      <c r="R598" s="275">
        <f>SUM(P598:Q598)</f>
        <v>0</v>
      </c>
      <c r="S598" s="500"/>
      <c r="T598" s="275"/>
      <c r="U598" s="275"/>
      <c r="V598" s="275">
        <f>SUM(T598:U598)</f>
        <v>0</v>
      </c>
      <c r="W598" s="275"/>
      <c r="X598" s="275"/>
      <c r="Y598" s="275">
        <f>SUM(W598:X598)</f>
        <v>0</v>
      </c>
      <c r="Z598" s="275"/>
      <c r="AA598" s="275"/>
      <c r="AB598" s="275">
        <f>SUM(Z598:AA598)</f>
        <v>0</v>
      </c>
      <c r="AC598" s="275"/>
      <c r="AD598" s="275"/>
      <c r="AE598" s="275">
        <f>SUM(AC598:AD598)</f>
        <v>0</v>
      </c>
      <c r="AF598" s="500"/>
      <c r="AG598" s="275"/>
      <c r="AH598" s="275"/>
      <c r="AI598" s="275">
        <f>SUM(AG598:AH598)</f>
        <v>0</v>
      </c>
      <c r="AJ598" s="275"/>
      <c r="AK598" s="275"/>
      <c r="AL598" s="275">
        <f>SUM(AJ598:AK598)</f>
        <v>0</v>
      </c>
      <c r="AM598" s="275"/>
      <c r="AN598" s="275"/>
      <c r="AO598" s="275">
        <f>SUM(AM598:AN598)</f>
        <v>0</v>
      </c>
      <c r="AP598" s="275"/>
      <c r="AQ598" s="275"/>
      <c r="AR598" s="275">
        <f>SUM(AP598:AQ598)</f>
        <v>0</v>
      </c>
      <c r="AS598" s="500"/>
      <c r="AT598" s="275"/>
      <c r="AU598" s="275"/>
      <c r="AV598" s="277">
        <f>SUM(AT598:AU598)</f>
        <v>0</v>
      </c>
      <c r="AW598" s="567">
        <f t="shared" si="3164"/>
        <v>0</v>
      </c>
      <c r="AX598" s="567">
        <f t="shared" si="3165"/>
        <v>0</v>
      </c>
      <c r="AY598" s="567">
        <f t="shared" si="3166"/>
        <v>0</v>
      </c>
      <c r="AZ598" s="159"/>
      <c r="BA598" s="159">
        <v>0</v>
      </c>
      <c r="BB598" s="275">
        <f>SUM(AZ598:BA598)</f>
        <v>0</v>
      </c>
      <c r="BC598" s="275"/>
      <c r="BD598" s="275"/>
      <c r="BE598" s="275">
        <f>SUM(BC598:BD598)</f>
        <v>0</v>
      </c>
      <c r="BF598" s="521"/>
      <c r="BG598" s="605">
        <f>SUM(F598,S598,AF598,AS598)</f>
        <v>5</v>
      </c>
      <c r="BH598" s="533">
        <f>SUM(G598,T598,AG598)</f>
        <v>0</v>
      </c>
      <c r="BI598" s="533">
        <f t="shared" si="3167"/>
        <v>0</v>
      </c>
      <c r="BJ598" s="533">
        <f t="shared" si="3168"/>
        <v>0</v>
      </c>
      <c r="BK598" s="533">
        <f t="shared" si="3169"/>
        <v>0</v>
      </c>
      <c r="BL598" s="533">
        <f t="shared" si="3170"/>
        <v>0</v>
      </c>
      <c r="BM598" s="533">
        <f t="shared" si="3171"/>
        <v>0</v>
      </c>
      <c r="BN598" s="533">
        <f>SUM(M598,Z598,AM598)</f>
        <v>0</v>
      </c>
      <c r="BO598" s="533">
        <f t="shared" si="3172"/>
        <v>0</v>
      </c>
      <c r="BP598" s="533">
        <f t="shared" si="3173"/>
        <v>0</v>
      </c>
      <c r="BQ598" s="533">
        <f t="shared" si="3174"/>
        <v>0</v>
      </c>
      <c r="BR598" s="533">
        <f t="shared" si="3175"/>
        <v>0</v>
      </c>
      <c r="BS598" s="533">
        <f t="shared" si="3176"/>
        <v>0</v>
      </c>
      <c r="BT598" s="533">
        <f>AT598</f>
        <v>0</v>
      </c>
      <c r="BU598" s="533">
        <f t="shared" si="3177"/>
        <v>0</v>
      </c>
      <c r="BV598" s="533">
        <f t="shared" si="3178"/>
        <v>0</v>
      </c>
      <c r="BW598" s="536">
        <f>SUM(BH598,BK598,BN598,BQ598,BT598)</f>
        <v>0</v>
      </c>
      <c r="BX598" s="536">
        <f t="shared" si="3179"/>
        <v>0</v>
      </c>
      <c r="BY598" s="536">
        <f t="shared" si="3180"/>
        <v>0</v>
      </c>
      <c r="BZ598" t="s">
        <v>74</v>
      </c>
      <c r="CA598" s="544">
        <f>AZ598</f>
        <v>0</v>
      </c>
      <c r="CB598" s="544">
        <f t="shared" si="3181"/>
        <v>0</v>
      </c>
      <c r="CC598" s="544">
        <f t="shared" si="3182"/>
        <v>0</v>
      </c>
      <c r="CD598" s="544">
        <f>BC598</f>
        <v>0</v>
      </c>
      <c r="CE598" s="544">
        <f t="shared" si="3183"/>
        <v>0</v>
      </c>
      <c r="CF598" s="544">
        <f t="shared" si="3184"/>
        <v>0</v>
      </c>
    </row>
    <row r="599" spans="1:84">
      <c r="A599" s="149"/>
      <c r="B599" s="151"/>
      <c r="C599" s="151"/>
      <c r="D599" s="151"/>
      <c r="E599" s="288" t="s">
        <v>79</v>
      </c>
      <c r="F599" s="592">
        <v>5</v>
      </c>
      <c r="G599" s="159"/>
      <c r="H599" s="159"/>
      <c r="I599" s="275">
        <f>SUM(G599:H599)</f>
        <v>0</v>
      </c>
      <c r="J599" s="159"/>
      <c r="K599" s="159"/>
      <c r="L599" s="275">
        <f>SUM(J599:K599)</f>
        <v>0</v>
      </c>
      <c r="M599" s="159"/>
      <c r="N599" s="159"/>
      <c r="O599" s="275">
        <f>SUM(M599:N599)</f>
        <v>0</v>
      </c>
      <c r="P599" s="159"/>
      <c r="Q599" s="159"/>
      <c r="R599" s="275">
        <f>SUM(P599:Q599)</f>
        <v>0</v>
      </c>
      <c r="S599" s="500"/>
      <c r="T599" s="275"/>
      <c r="U599" s="275"/>
      <c r="V599" s="275">
        <f>SUM(T599:U599)</f>
        <v>0</v>
      </c>
      <c r="W599" s="275"/>
      <c r="X599" s="275"/>
      <c r="Y599" s="275">
        <f>SUM(W599:X599)</f>
        <v>0</v>
      </c>
      <c r="Z599" s="275"/>
      <c r="AA599" s="275"/>
      <c r="AB599" s="275">
        <f>SUM(Z599:AA599)</f>
        <v>0</v>
      </c>
      <c r="AC599" s="275"/>
      <c r="AD599" s="275"/>
      <c r="AE599" s="275">
        <f>SUM(AC599:AD599)</f>
        <v>0</v>
      </c>
      <c r="AF599" s="500"/>
      <c r="AG599" s="275"/>
      <c r="AH599" s="275"/>
      <c r="AI599" s="275">
        <f>SUM(AG599:AH599)</f>
        <v>0</v>
      </c>
      <c r="AJ599" s="275"/>
      <c r="AK599" s="275"/>
      <c r="AL599" s="275">
        <f>SUM(AJ599:AK599)</f>
        <v>0</v>
      </c>
      <c r="AM599" s="275"/>
      <c r="AN599" s="275"/>
      <c r="AO599" s="275">
        <f>SUM(AM599:AN599)</f>
        <v>0</v>
      </c>
      <c r="AP599" s="275"/>
      <c r="AQ599" s="275"/>
      <c r="AR599" s="275">
        <f>SUM(AP599:AQ599)</f>
        <v>0</v>
      </c>
      <c r="AS599" s="500"/>
      <c r="AT599" s="275"/>
      <c r="AU599" s="275"/>
      <c r="AV599" s="277">
        <f>SUM(AT599:AU599)</f>
        <v>0</v>
      </c>
      <c r="AW599" s="567">
        <f t="shared" si="3164"/>
        <v>0</v>
      </c>
      <c r="AX599" s="567">
        <f t="shared" si="3165"/>
        <v>0</v>
      </c>
      <c r="AY599" s="567">
        <f t="shared" si="3166"/>
        <v>0</v>
      </c>
      <c r="AZ599" s="159"/>
      <c r="BA599" s="159"/>
      <c r="BB599" s="275">
        <f>SUM(AZ599:BA599)</f>
        <v>0</v>
      </c>
      <c r="BC599" s="275"/>
      <c r="BD599" s="275"/>
      <c r="BE599" s="275">
        <f>SUM(BC599:BD599)</f>
        <v>0</v>
      </c>
      <c r="BF599" s="521"/>
      <c r="BG599" s="605">
        <f>SUM(F599,S599,AF599,AS599)</f>
        <v>5</v>
      </c>
      <c r="BH599" s="533">
        <f>SUM(G599,T599,AG599)</f>
        <v>0</v>
      </c>
      <c r="BI599" s="533">
        <f t="shared" si="3167"/>
        <v>0</v>
      </c>
      <c r="BJ599" s="533">
        <f t="shared" si="3168"/>
        <v>0</v>
      </c>
      <c r="BK599" s="533">
        <f t="shared" si="3169"/>
        <v>0</v>
      </c>
      <c r="BL599" s="533">
        <f t="shared" si="3170"/>
        <v>0</v>
      </c>
      <c r="BM599" s="533">
        <f t="shared" si="3171"/>
        <v>0</v>
      </c>
      <c r="BN599" s="533">
        <f>SUM(M599,Z599,AM599)</f>
        <v>0</v>
      </c>
      <c r="BO599" s="533">
        <f t="shared" si="3172"/>
        <v>0</v>
      </c>
      <c r="BP599" s="533">
        <f t="shared" si="3173"/>
        <v>0</v>
      </c>
      <c r="BQ599" s="533">
        <f t="shared" si="3174"/>
        <v>0</v>
      </c>
      <c r="BR599" s="533">
        <f t="shared" si="3175"/>
        <v>0</v>
      </c>
      <c r="BS599" s="533">
        <f t="shared" si="3176"/>
        <v>0</v>
      </c>
      <c r="BT599" s="533">
        <f>AT599</f>
        <v>0</v>
      </c>
      <c r="BU599" s="533">
        <f t="shared" si="3177"/>
        <v>0</v>
      </c>
      <c r="BV599" s="533">
        <f t="shared" si="3178"/>
        <v>0</v>
      </c>
      <c r="BW599" s="536">
        <f>SUM(BH599,BK599,BN599,BQ599,BT599)</f>
        <v>0</v>
      </c>
      <c r="BX599" s="536">
        <f t="shared" si="3179"/>
        <v>0</v>
      </c>
      <c r="BY599" s="536">
        <f t="shared" si="3180"/>
        <v>0</v>
      </c>
      <c r="BZ599" t="s">
        <v>74</v>
      </c>
      <c r="CA599" s="544">
        <f>AZ599</f>
        <v>0</v>
      </c>
      <c r="CB599" s="544">
        <f t="shared" si="3181"/>
        <v>0</v>
      </c>
      <c r="CC599" s="544">
        <f t="shared" si="3182"/>
        <v>0</v>
      </c>
      <c r="CD599" s="544">
        <f>BC599</f>
        <v>0</v>
      </c>
      <c r="CE599" s="544">
        <f t="shared" si="3183"/>
        <v>0</v>
      </c>
      <c r="CF599" s="544">
        <f t="shared" si="3184"/>
        <v>0</v>
      </c>
    </row>
    <row r="600" spans="1:84">
      <c r="A600" s="149"/>
      <c r="B600" s="151"/>
      <c r="C600" s="151"/>
      <c r="D600" s="151"/>
      <c r="E600" s="375" t="s">
        <v>85</v>
      </c>
      <c r="F600" s="589">
        <f t="shared" ref="F600:BE600" si="3185">SUM(F597:F599)</f>
        <v>15</v>
      </c>
      <c r="G600" s="276">
        <f t="shared" si="3185"/>
        <v>0</v>
      </c>
      <c r="H600" s="276">
        <f t="shared" si="3185"/>
        <v>0</v>
      </c>
      <c r="I600" s="276">
        <f t="shared" si="3185"/>
        <v>0</v>
      </c>
      <c r="J600" s="276">
        <f t="shared" si="3185"/>
        <v>0</v>
      </c>
      <c r="K600" s="276">
        <f t="shared" si="3185"/>
        <v>0</v>
      </c>
      <c r="L600" s="276">
        <f t="shared" si="3185"/>
        <v>0</v>
      </c>
      <c r="M600" s="276">
        <f t="shared" si="3185"/>
        <v>0</v>
      </c>
      <c r="N600" s="276">
        <f t="shared" si="3185"/>
        <v>0</v>
      </c>
      <c r="O600" s="276">
        <f t="shared" si="3185"/>
        <v>0</v>
      </c>
      <c r="P600" s="276">
        <f t="shared" si="3185"/>
        <v>0</v>
      </c>
      <c r="Q600" s="276">
        <f t="shared" si="3185"/>
        <v>0</v>
      </c>
      <c r="R600" s="276">
        <f t="shared" si="3185"/>
        <v>0</v>
      </c>
      <c r="S600" s="501">
        <f t="shared" si="3185"/>
        <v>0</v>
      </c>
      <c r="T600" s="276">
        <f t="shared" si="3185"/>
        <v>0</v>
      </c>
      <c r="U600" s="276">
        <f t="shared" si="3185"/>
        <v>0</v>
      </c>
      <c r="V600" s="276">
        <f t="shared" si="3185"/>
        <v>0</v>
      </c>
      <c r="W600" s="276">
        <f t="shared" si="3185"/>
        <v>0</v>
      </c>
      <c r="X600" s="276">
        <f t="shared" si="3185"/>
        <v>0</v>
      </c>
      <c r="Y600" s="276">
        <f t="shared" si="3185"/>
        <v>0</v>
      </c>
      <c r="Z600" s="276">
        <f t="shared" si="3185"/>
        <v>0</v>
      </c>
      <c r="AA600" s="276">
        <f t="shared" si="3185"/>
        <v>0</v>
      </c>
      <c r="AB600" s="276">
        <f t="shared" si="3185"/>
        <v>0</v>
      </c>
      <c r="AC600" s="276">
        <f t="shared" si="3185"/>
        <v>0</v>
      </c>
      <c r="AD600" s="276">
        <f t="shared" si="3185"/>
        <v>0</v>
      </c>
      <c r="AE600" s="276">
        <f t="shared" si="3185"/>
        <v>0</v>
      </c>
      <c r="AF600" s="501">
        <f t="shared" si="3185"/>
        <v>0</v>
      </c>
      <c r="AG600" s="276">
        <f t="shared" si="3185"/>
        <v>0</v>
      </c>
      <c r="AH600" s="276">
        <f t="shared" si="3185"/>
        <v>0</v>
      </c>
      <c r="AI600" s="276">
        <f t="shared" si="3185"/>
        <v>0</v>
      </c>
      <c r="AJ600" s="276">
        <f t="shared" si="3185"/>
        <v>0</v>
      </c>
      <c r="AK600" s="276">
        <f t="shared" si="3185"/>
        <v>0</v>
      </c>
      <c r="AL600" s="276">
        <f t="shared" si="3185"/>
        <v>0</v>
      </c>
      <c r="AM600" s="276">
        <f t="shared" si="3185"/>
        <v>0</v>
      </c>
      <c r="AN600" s="276">
        <f t="shared" si="3185"/>
        <v>0</v>
      </c>
      <c r="AO600" s="276">
        <f t="shared" si="3185"/>
        <v>0</v>
      </c>
      <c r="AP600" s="276">
        <f t="shared" si="3185"/>
        <v>0</v>
      </c>
      <c r="AQ600" s="276">
        <f t="shared" si="3185"/>
        <v>0</v>
      </c>
      <c r="AR600" s="276">
        <f t="shared" si="3185"/>
        <v>0</v>
      </c>
      <c r="AS600" s="501">
        <f t="shared" si="3185"/>
        <v>0</v>
      </c>
      <c r="AT600" s="276">
        <f t="shared" si="3185"/>
        <v>0</v>
      </c>
      <c r="AU600" s="276">
        <f t="shared" si="3185"/>
        <v>0</v>
      </c>
      <c r="AV600" s="276">
        <f t="shared" si="3185"/>
        <v>0</v>
      </c>
      <c r="AW600" s="568">
        <f t="shared" si="3185"/>
        <v>0</v>
      </c>
      <c r="AX600" s="568">
        <f t="shared" si="3185"/>
        <v>0</v>
      </c>
      <c r="AY600" s="568">
        <f t="shared" si="3185"/>
        <v>0</v>
      </c>
      <c r="AZ600" s="276">
        <f t="shared" si="3185"/>
        <v>0</v>
      </c>
      <c r="BA600" s="276">
        <f t="shared" si="3185"/>
        <v>0</v>
      </c>
      <c r="BB600" s="276">
        <f t="shared" si="3185"/>
        <v>0</v>
      </c>
      <c r="BC600" s="276">
        <f t="shared" si="3185"/>
        <v>0</v>
      </c>
      <c r="BD600" s="276">
        <f t="shared" si="3185"/>
        <v>0</v>
      </c>
      <c r="BE600" s="276">
        <f t="shared" si="3185"/>
        <v>0</v>
      </c>
      <c r="BF600" s="522"/>
      <c r="BG600" s="605">
        <f>SUM(F600,S600,AF600,AS600)</f>
        <v>15</v>
      </c>
      <c r="BH600" s="533">
        <f>SUM(G600,T600,AG600)</f>
        <v>0</v>
      </c>
      <c r="BI600" s="533">
        <f t="shared" si="3167"/>
        <v>0</v>
      </c>
      <c r="BJ600" s="533">
        <f t="shared" si="3168"/>
        <v>0</v>
      </c>
      <c r="BK600" s="533">
        <f t="shared" si="3169"/>
        <v>0</v>
      </c>
      <c r="BL600" s="533">
        <f t="shared" si="3170"/>
        <v>0</v>
      </c>
      <c r="BM600" s="533">
        <f t="shared" si="3171"/>
        <v>0</v>
      </c>
      <c r="BN600" s="533">
        <f>SUM(M600,Z600,AM600)</f>
        <v>0</v>
      </c>
      <c r="BO600" s="533">
        <f t="shared" si="3172"/>
        <v>0</v>
      </c>
      <c r="BP600" s="533">
        <f t="shared" si="3173"/>
        <v>0</v>
      </c>
      <c r="BQ600" s="533">
        <f t="shared" si="3174"/>
        <v>0</v>
      </c>
      <c r="BR600" s="533">
        <f t="shared" si="3175"/>
        <v>0</v>
      </c>
      <c r="BS600" s="533">
        <f t="shared" si="3176"/>
        <v>0</v>
      </c>
      <c r="BT600" s="533">
        <f>AT600</f>
        <v>0</v>
      </c>
      <c r="BU600" s="533">
        <f t="shared" si="3177"/>
        <v>0</v>
      </c>
      <c r="BV600" s="533">
        <f t="shared" si="3178"/>
        <v>0</v>
      </c>
      <c r="BW600" s="536">
        <f>SUM(BH600,BK600,BN600,BQ600,BT600)</f>
        <v>0</v>
      </c>
      <c r="BX600" s="536">
        <f t="shared" si="3179"/>
        <v>0</v>
      </c>
      <c r="BY600" s="536">
        <f t="shared" si="3180"/>
        <v>0</v>
      </c>
      <c r="BZ600" t="s">
        <v>74</v>
      </c>
      <c r="CA600" s="544">
        <f>AZ600</f>
        <v>0</v>
      </c>
      <c r="CB600" s="544">
        <f t="shared" si="3181"/>
        <v>0</v>
      </c>
      <c r="CC600" s="544">
        <f t="shared" si="3182"/>
        <v>0</v>
      </c>
      <c r="CD600" s="544">
        <f>BC600</f>
        <v>0</v>
      </c>
      <c r="CE600" s="544">
        <f t="shared" si="3183"/>
        <v>0</v>
      </c>
      <c r="CF600" s="544">
        <f t="shared" si="3184"/>
        <v>0</v>
      </c>
    </row>
    <row r="601" spans="1:84">
      <c r="A601" s="149"/>
      <c r="B601" s="151"/>
      <c r="C601" s="151"/>
      <c r="D601" s="151"/>
      <c r="E601" s="375"/>
      <c r="F601" s="590"/>
      <c r="G601" s="159"/>
      <c r="H601" s="159"/>
      <c r="I601" s="275"/>
      <c r="J601" s="159"/>
      <c r="K601" s="159"/>
      <c r="L601" s="275"/>
      <c r="M601" s="159"/>
      <c r="N601" s="159"/>
      <c r="O601" s="275"/>
      <c r="P601" s="159"/>
      <c r="Q601" s="159"/>
      <c r="R601" s="275"/>
      <c r="S601" s="500"/>
      <c r="T601" s="275"/>
      <c r="U601" s="275"/>
      <c r="V601" s="275"/>
      <c r="W601" s="275"/>
      <c r="X601" s="275"/>
      <c r="Y601" s="275"/>
      <c r="Z601" s="275"/>
      <c r="AA601" s="275"/>
      <c r="AB601" s="275"/>
      <c r="AC601" s="275"/>
      <c r="AD601" s="275"/>
      <c r="AE601" s="275"/>
      <c r="AF601" s="500"/>
      <c r="AG601" s="275"/>
      <c r="AH601" s="275"/>
      <c r="AI601" s="275"/>
      <c r="AJ601" s="275"/>
      <c r="AK601" s="275"/>
      <c r="AL601" s="275"/>
      <c r="AM601" s="275"/>
      <c r="AN601" s="275"/>
      <c r="AO601" s="275"/>
      <c r="AP601" s="275"/>
      <c r="AQ601" s="275"/>
      <c r="AR601" s="275"/>
      <c r="AS601" s="500"/>
      <c r="AT601" s="275"/>
      <c r="AU601" s="275"/>
      <c r="AV601" s="275"/>
      <c r="AW601" s="567"/>
      <c r="AX601" s="567"/>
      <c r="AY601" s="567"/>
      <c r="AZ601" s="159"/>
      <c r="BA601" s="159"/>
      <c r="BB601" s="159"/>
      <c r="BC601" s="275"/>
      <c r="BD601" s="275"/>
      <c r="BE601" s="275"/>
      <c r="BF601" s="521"/>
    </row>
    <row r="602" spans="1:84">
      <c r="A602" s="149"/>
      <c r="B602" s="151"/>
      <c r="C602" s="151"/>
      <c r="D602" s="151"/>
      <c r="E602" s="375"/>
      <c r="F602" s="590"/>
      <c r="G602" s="159"/>
      <c r="H602" s="159"/>
      <c r="I602" s="275"/>
      <c r="J602" s="159"/>
      <c r="K602" s="159"/>
      <c r="L602" s="275"/>
      <c r="M602" s="159"/>
      <c r="N602" s="159"/>
      <c r="O602" s="275"/>
      <c r="P602" s="159"/>
      <c r="Q602" s="159"/>
      <c r="R602" s="275"/>
      <c r="S602" s="500"/>
      <c r="T602" s="275"/>
      <c r="U602" s="275"/>
      <c r="V602" s="275"/>
      <c r="W602" s="275"/>
      <c r="X602" s="275"/>
      <c r="Y602" s="275"/>
      <c r="Z602" s="275"/>
      <c r="AA602" s="275"/>
      <c r="AB602" s="275"/>
      <c r="AC602" s="275"/>
      <c r="AD602" s="275"/>
      <c r="AE602" s="275"/>
      <c r="AF602" s="500"/>
      <c r="AG602" s="275"/>
      <c r="AH602" s="275"/>
      <c r="AI602" s="275"/>
      <c r="AJ602" s="275"/>
      <c r="AK602" s="275"/>
      <c r="AL602" s="275"/>
      <c r="AM602" s="275"/>
      <c r="AN602" s="275"/>
      <c r="AO602" s="275"/>
      <c r="AP602" s="275"/>
      <c r="AQ602" s="275"/>
      <c r="AR602" s="275"/>
      <c r="AS602" s="500"/>
      <c r="AT602" s="275"/>
      <c r="AU602" s="275"/>
      <c r="AV602" s="275"/>
      <c r="AW602" s="567"/>
      <c r="AX602" s="567"/>
      <c r="AY602" s="567"/>
      <c r="AZ602" s="159"/>
      <c r="BA602" s="159"/>
      <c r="BB602" s="159"/>
      <c r="BC602" s="275"/>
      <c r="BD602" s="275"/>
      <c r="BE602" s="275"/>
      <c r="BF602" s="521"/>
    </row>
    <row r="603" spans="1:84">
      <c r="A603" s="149"/>
      <c r="B603" s="151" t="s">
        <v>143</v>
      </c>
      <c r="C603" s="151"/>
      <c r="D603" s="151"/>
      <c r="E603" s="375" t="s">
        <v>128</v>
      </c>
      <c r="F603" s="592"/>
      <c r="G603" s="159" t="s">
        <v>74</v>
      </c>
      <c r="H603" s="159"/>
      <c r="I603" s="275"/>
      <c r="J603" s="159"/>
      <c r="K603" s="159"/>
      <c r="L603" s="275"/>
      <c r="M603" s="159"/>
      <c r="N603" s="159"/>
      <c r="O603" s="275"/>
      <c r="P603" s="159"/>
      <c r="Q603" s="159"/>
      <c r="R603" s="275"/>
      <c r="S603" s="500"/>
      <c r="T603" s="275"/>
      <c r="U603" s="275"/>
      <c r="V603" s="275"/>
      <c r="W603" s="275"/>
      <c r="X603" s="275"/>
      <c r="Y603" s="275"/>
      <c r="Z603" s="275"/>
      <c r="AA603" s="275"/>
      <c r="AB603" s="275"/>
      <c r="AC603" s="275"/>
      <c r="AD603" s="275"/>
      <c r="AE603" s="275"/>
      <c r="AF603" s="500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500"/>
      <c r="AT603" s="275"/>
      <c r="AU603" s="275"/>
      <c r="AV603" s="275"/>
      <c r="AW603" s="567"/>
      <c r="AX603" s="567"/>
      <c r="AY603" s="567"/>
      <c r="AZ603" s="159"/>
      <c r="BA603" s="159"/>
      <c r="BB603" s="159"/>
      <c r="BC603" s="275"/>
      <c r="BD603" s="275"/>
      <c r="BE603" s="275"/>
      <c r="BF603" s="521"/>
    </row>
    <row r="604" spans="1:84">
      <c r="A604" s="149"/>
      <c r="B604" s="151"/>
      <c r="C604" s="151"/>
      <c r="D604" s="151"/>
      <c r="E604" s="288" t="s">
        <v>77</v>
      </c>
      <c r="F604" s="592">
        <f t="shared" ref="F604:G604" si="3186">SUM(F504,F510,F517,F522,F527,F532,F537,F543,F548,F554,F560,F566,F572,F578,F584,F591,F597)</f>
        <v>90</v>
      </c>
      <c r="G604" s="168">
        <f t="shared" si="3186"/>
        <v>0</v>
      </c>
      <c r="H604" s="168">
        <f t="shared" ref="H604:BE604" si="3187">SUM(H504,H510,H517,H522,H527,H532,H537,H543,H548,H554,H560,H566,H572,H578,H584,H591,H597)</f>
        <v>0</v>
      </c>
      <c r="I604" s="168">
        <f t="shared" si="3187"/>
        <v>0</v>
      </c>
      <c r="J604" s="168">
        <f t="shared" si="3187"/>
        <v>0</v>
      </c>
      <c r="K604" s="168">
        <f t="shared" si="3187"/>
        <v>0</v>
      </c>
      <c r="L604" s="168">
        <f t="shared" si="3187"/>
        <v>0</v>
      </c>
      <c r="M604" s="168">
        <f t="shared" si="3187"/>
        <v>0</v>
      </c>
      <c r="N604" s="168">
        <f t="shared" si="3187"/>
        <v>0</v>
      </c>
      <c r="O604" s="168">
        <f t="shared" si="3187"/>
        <v>0</v>
      </c>
      <c r="P604" s="168">
        <f t="shared" si="3187"/>
        <v>0</v>
      </c>
      <c r="Q604" s="168">
        <f t="shared" si="3187"/>
        <v>0</v>
      </c>
      <c r="R604" s="168">
        <f t="shared" si="3187"/>
        <v>0</v>
      </c>
      <c r="S604" s="502">
        <f t="shared" si="3187"/>
        <v>0</v>
      </c>
      <c r="T604" s="168">
        <f t="shared" si="3187"/>
        <v>0</v>
      </c>
      <c r="U604" s="168">
        <f t="shared" si="3187"/>
        <v>0</v>
      </c>
      <c r="V604" s="168">
        <f t="shared" si="3187"/>
        <v>0</v>
      </c>
      <c r="W604" s="168">
        <f t="shared" si="3187"/>
        <v>0</v>
      </c>
      <c r="X604" s="168">
        <f t="shared" si="3187"/>
        <v>0</v>
      </c>
      <c r="Y604" s="168">
        <f t="shared" si="3187"/>
        <v>0</v>
      </c>
      <c r="Z604" s="168">
        <f t="shared" si="3187"/>
        <v>0</v>
      </c>
      <c r="AA604" s="168">
        <f t="shared" si="3187"/>
        <v>0</v>
      </c>
      <c r="AB604" s="168">
        <f t="shared" si="3187"/>
        <v>0</v>
      </c>
      <c r="AC604" s="168">
        <f t="shared" si="3187"/>
        <v>0</v>
      </c>
      <c r="AD604" s="168">
        <f t="shared" si="3187"/>
        <v>0</v>
      </c>
      <c r="AE604" s="168">
        <f t="shared" si="3187"/>
        <v>0</v>
      </c>
      <c r="AF604" s="502">
        <f t="shared" si="3187"/>
        <v>0</v>
      </c>
      <c r="AG604" s="168">
        <f t="shared" si="3187"/>
        <v>0</v>
      </c>
      <c r="AH604" s="168">
        <f t="shared" si="3187"/>
        <v>0</v>
      </c>
      <c r="AI604" s="168">
        <f t="shared" si="3187"/>
        <v>0</v>
      </c>
      <c r="AJ604" s="168">
        <f t="shared" si="3187"/>
        <v>0</v>
      </c>
      <c r="AK604" s="168">
        <f t="shared" si="3187"/>
        <v>0</v>
      </c>
      <c r="AL604" s="168">
        <f t="shared" si="3187"/>
        <v>0</v>
      </c>
      <c r="AM604" s="168">
        <f t="shared" si="3187"/>
        <v>0</v>
      </c>
      <c r="AN604" s="168">
        <f t="shared" si="3187"/>
        <v>0</v>
      </c>
      <c r="AO604" s="168">
        <f t="shared" si="3187"/>
        <v>0</v>
      </c>
      <c r="AP604" s="168">
        <f t="shared" si="3187"/>
        <v>0</v>
      </c>
      <c r="AQ604" s="168">
        <f t="shared" si="3187"/>
        <v>0</v>
      </c>
      <c r="AR604" s="168">
        <f t="shared" si="3187"/>
        <v>0</v>
      </c>
      <c r="AS604" s="502">
        <f t="shared" si="3187"/>
        <v>0</v>
      </c>
      <c r="AT604" s="168">
        <f t="shared" si="3187"/>
        <v>0</v>
      </c>
      <c r="AU604" s="168">
        <f t="shared" si="3187"/>
        <v>0</v>
      </c>
      <c r="AV604" s="168">
        <f t="shared" si="3187"/>
        <v>0</v>
      </c>
      <c r="AW604" s="569">
        <f t="shared" si="3187"/>
        <v>0</v>
      </c>
      <c r="AX604" s="569">
        <f t="shared" si="3187"/>
        <v>0</v>
      </c>
      <c r="AY604" s="569">
        <f t="shared" si="3187"/>
        <v>0</v>
      </c>
      <c r="AZ604" s="168">
        <f t="shared" si="3187"/>
        <v>0</v>
      </c>
      <c r="BA604" s="168">
        <f t="shared" si="3187"/>
        <v>0</v>
      </c>
      <c r="BB604" s="168">
        <f t="shared" si="3187"/>
        <v>0</v>
      </c>
      <c r="BC604" s="168">
        <f t="shared" si="3187"/>
        <v>0</v>
      </c>
      <c r="BD604" s="168">
        <f t="shared" si="3187"/>
        <v>0</v>
      </c>
      <c r="BE604" s="168">
        <f t="shared" si="3187"/>
        <v>0</v>
      </c>
      <c r="BF604" s="523"/>
      <c r="BG604" s="605">
        <f>SUM(F604,S604,AF604,AS604)</f>
        <v>90</v>
      </c>
      <c r="BH604" s="533">
        <f>SUM(G604,T604,AG604)</f>
        <v>0</v>
      </c>
      <c r="BI604" s="533">
        <f t="shared" ref="BI604:BI607" si="3188">SUM(H604,U604,AH604)</f>
        <v>0</v>
      </c>
      <c r="BJ604" s="533">
        <f t="shared" ref="BJ604:BJ607" si="3189">SUM(I604,V604,AI604)</f>
        <v>0</v>
      </c>
      <c r="BK604" s="533">
        <f t="shared" ref="BK604:BK607" si="3190">SUM(J604,W604,AJ604)</f>
        <v>0</v>
      </c>
      <c r="BL604" s="533">
        <f t="shared" ref="BL604:BL607" si="3191">SUM(K604,X604,AK604)</f>
        <v>0</v>
      </c>
      <c r="BM604" s="533">
        <f t="shared" ref="BM604:BM607" si="3192">SUM(L604,Y604,AL604)</f>
        <v>0</v>
      </c>
      <c r="BN604" s="533">
        <f>SUM(M604,Z604,AM604)</f>
        <v>0</v>
      </c>
      <c r="BO604" s="533">
        <f t="shared" ref="BO604:BO607" si="3193">SUM(N604,AA604,AN604)</f>
        <v>0</v>
      </c>
      <c r="BP604" s="533">
        <f t="shared" ref="BP604:BP607" si="3194">SUM(O604,AB604,AO604)</f>
        <v>0</v>
      </c>
      <c r="BQ604" s="533">
        <f t="shared" ref="BQ604:BQ607" si="3195">SUM(P604,AC604,AP604)</f>
        <v>0</v>
      </c>
      <c r="BR604" s="533">
        <f t="shared" ref="BR604:BR607" si="3196">SUM(Q604,AD604,AQ604)</f>
        <v>0</v>
      </c>
      <c r="BS604" s="533">
        <f t="shared" ref="BS604:BS607" si="3197">SUM(R604,AE604,AR604)</f>
        <v>0</v>
      </c>
      <c r="BT604" s="533">
        <f>AT604</f>
        <v>0</v>
      </c>
      <c r="BU604" s="533">
        <f t="shared" ref="BU604:BU607" si="3198">AU604</f>
        <v>0</v>
      </c>
      <c r="BV604" s="533">
        <f t="shared" ref="BV604:BV607" si="3199">AV604</f>
        <v>0</v>
      </c>
      <c r="BW604" s="536">
        <f>SUM(BH604,BK604,BN604,BQ604,BT604)</f>
        <v>0</v>
      </c>
      <c r="BX604" s="536">
        <f t="shared" ref="BX604:BX607" si="3200">SUM(BI604,BL604,BO604,BR604,BU604)</f>
        <v>0</v>
      </c>
      <c r="BY604" s="536">
        <f t="shared" ref="BY604:BY607" si="3201">SUM(BJ604,BM604,BP604,BS604,BV604)</f>
        <v>0</v>
      </c>
      <c r="BZ604" t="s">
        <v>74</v>
      </c>
      <c r="CA604" s="544">
        <f>AZ604</f>
        <v>0</v>
      </c>
      <c r="CB604" s="544">
        <f t="shared" ref="CB604:CB607" si="3202">BA604</f>
        <v>0</v>
      </c>
      <c r="CC604" s="544">
        <f t="shared" ref="CC604:CC607" si="3203">BB604</f>
        <v>0</v>
      </c>
      <c r="CD604" s="544">
        <f>BC604</f>
        <v>0</v>
      </c>
      <c r="CE604" s="544">
        <f t="shared" ref="CE604:CE607" si="3204">BD604</f>
        <v>0</v>
      </c>
      <c r="CF604" s="544">
        <f t="shared" ref="CF604:CF607" si="3205">BE604</f>
        <v>0</v>
      </c>
    </row>
    <row r="605" spans="1:84">
      <c r="A605" s="149"/>
      <c r="B605" s="151"/>
      <c r="C605" s="151"/>
      <c r="D605" s="151"/>
      <c r="E605" s="288" t="s">
        <v>78</v>
      </c>
      <c r="F605" s="592">
        <f t="shared" ref="F605:G605" si="3206">SUM(F505,F511,F518,F523,F528,F533,F538,F544,F549,F555,F561,F567,F573,F579,F585,F592,F598)</f>
        <v>90</v>
      </c>
      <c r="G605" s="168">
        <f t="shared" si="3206"/>
        <v>0</v>
      </c>
      <c r="H605" s="168">
        <f t="shared" ref="H605:BE605" si="3207">SUM(H505,H511,H518,H523,H528,H533,H538,H544,H549,H555,H561,H567,H573,H579,H585,H592,H598)</f>
        <v>0</v>
      </c>
      <c r="I605" s="168">
        <f t="shared" si="3207"/>
        <v>0</v>
      </c>
      <c r="J605" s="168">
        <f t="shared" si="3207"/>
        <v>0</v>
      </c>
      <c r="K605" s="168">
        <f t="shared" si="3207"/>
        <v>0</v>
      </c>
      <c r="L605" s="168">
        <f t="shared" si="3207"/>
        <v>0</v>
      </c>
      <c r="M605" s="168">
        <f t="shared" si="3207"/>
        <v>0</v>
      </c>
      <c r="N605" s="168">
        <f t="shared" si="3207"/>
        <v>0</v>
      </c>
      <c r="O605" s="168">
        <f t="shared" si="3207"/>
        <v>0</v>
      </c>
      <c r="P605" s="168">
        <f t="shared" si="3207"/>
        <v>0</v>
      </c>
      <c r="Q605" s="168">
        <f t="shared" si="3207"/>
        <v>0</v>
      </c>
      <c r="R605" s="168">
        <f t="shared" si="3207"/>
        <v>0</v>
      </c>
      <c r="S605" s="502">
        <f t="shared" si="3207"/>
        <v>0</v>
      </c>
      <c r="T605" s="168">
        <f t="shared" si="3207"/>
        <v>0</v>
      </c>
      <c r="U605" s="168">
        <f t="shared" si="3207"/>
        <v>0</v>
      </c>
      <c r="V605" s="168">
        <f t="shared" si="3207"/>
        <v>0</v>
      </c>
      <c r="W605" s="168">
        <f t="shared" si="3207"/>
        <v>0</v>
      </c>
      <c r="X605" s="168">
        <f t="shared" si="3207"/>
        <v>0</v>
      </c>
      <c r="Y605" s="168">
        <f t="shared" si="3207"/>
        <v>0</v>
      </c>
      <c r="Z605" s="168">
        <f t="shared" si="3207"/>
        <v>0</v>
      </c>
      <c r="AA605" s="168">
        <f t="shared" si="3207"/>
        <v>0</v>
      </c>
      <c r="AB605" s="168">
        <f t="shared" si="3207"/>
        <v>0</v>
      </c>
      <c r="AC605" s="168">
        <f t="shared" si="3207"/>
        <v>0</v>
      </c>
      <c r="AD605" s="168">
        <f t="shared" si="3207"/>
        <v>0</v>
      </c>
      <c r="AE605" s="168">
        <f t="shared" si="3207"/>
        <v>0</v>
      </c>
      <c r="AF605" s="502">
        <f t="shared" si="3207"/>
        <v>0</v>
      </c>
      <c r="AG605" s="168">
        <f t="shared" si="3207"/>
        <v>0</v>
      </c>
      <c r="AH605" s="168">
        <f t="shared" si="3207"/>
        <v>0</v>
      </c>
      <c r="AI605" s="168">
        <f t="shared" si="3207"/>
        <v>0</v>
      </c>
      <c r="AJ605" s="168">
        <f t="shared" si="3207"/>
        <v>0</v>
      </c>
      <c r="AK605" s="168">
        <f t="shared" si="3207"/>
        <v>0</v>
      </c>
      <c r="AL605" s="168">
        <f t="shared" si="3207"/>
        <v>0</v>
      </c>
      <c r="AM605" s="168">
        <f t="shared" si="3207"/>
        <v>0</v>
      </c>
      <c r="AN605" s="168">
        <f t="shared" si="3207"/>
        <v>0</v>
      </c>
      <c r="AO605" s="168">
        <f t="shared" si="3207"/>
        <v>0</v>
      </c>
      <c r="AP605" s="168">
        <f t="shared" si="3207"/>
        <v>0</v>
      </c>
      <c r="AQ605" s="168">
        <f t="shared" si="3207"/>
        <v>0</v>
      </c>
      <c r="AR605" s="168">
        <f t="shared" si="3207"/>
        <v>0</v>
      </c>
      <c r="AS605" s="502">
        <f t="shared" si="3207"/>
        <v>0</v>
      </c>
      <c r="AT605" s="168">
        <f t="shared" si="3207"/>
        <v>0</v>
      </c>
      <c r="AU605" s="168">
        <f t="shared" si="3207"/>
        <v>0</v>
      </c>
      <c r="AV605" s="168">
        <f t="shared" si="3207"/>
        <v>0</v>
      </c>
      <c r="AW605" s="569">
        <f t="shared" si="3207"/>
        <v>0</v>
      </c>
      <c r="AX605" s="569">
        <f t="shared" si="3207"/>
        <v>0</v>
      </c>
      <c r="AY605" s="569">
        <f t="shared" si="3207"/>
        <v>0</v>
      </c>
      <c r="AZ605" s="168">
        <f t="shared" si="3207"/>
        <v>0</v>
      </c>
      <c r="BA605" s="168">
        <f t="shared" si="3207"/>
        <v>0</v>
      </c>
      <c r="BB605" s="168">
        <f t="shared" si="3207"/>
        <v>0</v>
      </c>
      <c r="BC605" s="168">
        <f t="shared" si="3207"/>
        <v>0</v>
      </c>
      <c r="BD605" s="168">
        <f t="shared" si="3207"/>
        <v>0</v>
      </c>
      <c r="BE605" s="168">
        <f t="shared" si="3207"/>
        <v>0</v>
      </c>
      <c r="BF605" s="523"/>
      <c r="BG605" s="605">
        <f>SUM(F605,S605,AF605,AS605)</f>
        <v>90</v>
      </c>
      <c r="BH605" s="533">
        <f>SUM(G605,T605,AG605)</f>
        <v>0</v>
      </c>
      <c r="BI605" s="533">
        <f t="shared" si="3188"/>
        <v>0</v>
      </c>
      <c r="BJ605" s="533">
        <f t="shared" si="3189"/>
        <v>0</v>
      </c>
      <c r="BK605" s="533">
        <f t="shared" si="3190"/>
        <v>0</v>
      </c>
      <c r="BL605" s="533">
        <f t="shared" si="3191"/>
        <v>0</v>
      </c>
      <c r="BM605" s="533">
        <f t="shared" si="3192"/>
        <v>0</v>
      </c>
      <c r="BN605" s="533">
        <f>SUM(M605,Z605,AM605)</f>
        <v>0</v>
      </c>
      <c r="BO605" s="533">
        <f t="shared" si="3193"/>
        <v>0</v>
      </c>
      <c r="BP605" s="533">
        <f t="shared" si="3194"/>
        <v>0</v>
      </c>
      <c r="BQ605" s="533">
        <f t="shared" si="3195"/>
        <v>0</v>
      </c>
      <c r="BR605" s="533">
        <f t="shared" si="3196"/>
        <v>0</v>
      </c>
      <c r="BS605" s="533">
        <f t="shared" si="3197"/>
        <v>0</v>
      </c>
      <c r="BT605" s="533">
        <f>AT605</f>
        <v>0</v>
      </c>
      <c r="BU605" s="533">
        <f t="shared" si="3198"/>
        <v>0</v>
      </c>
      <c r="BV605" s="533">
        <f t="shared" si="3199"/>
        <v>0</v>
      </c>
      <c r="BW605" s="536">
        <f>SUM(BH605,BK605,BN605,BQ605,BT605)</f>
        <v>0</v>
      </c>
      <c r="BX605" s="536">
        <f t="shared" si="3200"/>
        <v>0</v>
      </c>
      <c r="BY605" s="536">
        <f t="shared" si="3201"/>
        <v>0</v>
      </c>
      <c r="BZ605" t="s">
        <v>74</v>
      </c>
      <c r="CA605" s="544">
        <f>AZ605</f>
        <v>0</v>
      </c>
      <c r="CB605" s="544">
        <f t="shared" si="3202"/>
        <v>0</v>
      </c>
      <c r="CC605" s="544">
        <f t="shared" si="3203"/>
        <v>0</v>
      </c>
      <c r="CD605" s="544">
        <f>BC605</f>
        <v>0</v>
      </c>
      <c r="CE605" s="544">
        <f t="shared" si="3204"/>
        <v>0</v>
      </c>
      <c r="CF605" s="544">
        <f t="shared" si="3205"/>
        <v>0</v>
      </c>
    </row>
    <row r="606" spans="1:84">
      <c r="A606" s="149"/>
      <c r="B606" s="151"/>
      <c r="C606" s="151"/>
      <c r="D606" s="151"/>
      <c r="E606" s="288" t="s">
        <v>79</v>
      </c>
      <c r="F606" s="592">
        <f t="shared" ref="F606:G606" si="3208">SUM(F506,F512,F519,F524,F529,F534,F539,F545,F550,F556,F562,F568,F574,F580,F586,F593,F599)</f>
        <v>82</v>
      </c>
      <c r="G606" s="168">
        <f t="shared" si="3208"/>
        <v>0</v>
      </c>
      <c r="H606" s="168">
        <f t="shared" ref="H606:BE606" si="3209">SUM(H506,H512,H519,H524,H529,H534,H539,H545,H550,H556,H562,H568,H574,H580,H586,H593,H599)</f>
        <v>0</v>
      </c>
      <c r="I606" s="168">
        <f t="shared" si="3209"/>
        <v>0</v>
      </c>
      <c r="J606" s="168">
        <f t="shared" si="3209"/>
        <v>0</v>
      </c>
      <c r="K606" s="168">
        <f t="shared" si="3209"/>
        <v>0</v>
      </c>
      <c r="L606" s="168">
        <f t="shared" si="3209"/>
        <v>0</v>
      </c>
      <c r="M606" s="168">
        <f t="shared" si="3209"/>
        <v>0</v>
      </c>
      <c r="N606" s="168">
        <f t="shared" si="3209"/>
        <v>0</v>
      </c>
      <c r="O606" s="168">
        <f t="shared" si="3209"/>
        <v>0</v>
      </c>
      <c r="P606" s="168">
        <f t="shared" si="3209"/>
        <v>0</v>
      </c>
      <c r="Q606" s="168">
        <f t="shared" si="3209"/>
        <v>0</v>
      </c>
      <c r="R606" s="168">
        <f t="shared" si="3209"/>
        <v>0</v>
      </c>
      <c r="S606" s="502">
        <f t="shared" si="3209"/>
        <v>0</v>
      </c>
      <c r="T606" s="168">
        <f t="shared" si="3209"/>
        <v>0</v>
      </c>
      <c r="U606" s="168">
        <f t="shared" si="3209"/>
        <v>0</v>
      </c>
      <c r="V606" s="168">
        <f t="shared" si="3209"/>
        <v>0</v>
      </c>
      <c r="W606" s="168">
        <f t="shared" si="3209"/>
        <v>0</v>
      </c>
      <c r="X606" s="168">
        <f t="shared" si="3209"/>
        <v>0</v>
      </c>
      <c r="Y606" s="168">
        <f t="shared" si="3209"/>
        <v>0</v>
      </c>
      <c r="Z606" s="168">
        <f t="shared" si="3209"/>
        <v>0</v>
      </c>
      <c r="AA606" s="168">
        <f t="shared" si="3209"/>
        <v>0</v>
      </c>
      <c r="AB606" s="168">
        <f t="shared" si="3209"/>
        <v>0</v>
      </c>
      <c r="AC606" s="168">
        <f t="shared" si="3209"/>
        <v>0</v>
      </c>
      <c r="AD606" s="168">
        <f t="shared" si="3209"/>
        <v>0</v>
      </c>
      <c r="AE606" s="168">
        <f t="shared" si="3209"/>
        <v>0</v>
      </c>
      <c r="AF606" s="502">
        <f t="shared" si="3209"/>
        <v>0</v>
      </c>
      <c r="AG606" s="168">
        <f t="shared" si="3209"/>
        <v>0</v>
      </c>
      <c r="AH606" s="168">
        <f t="shared" si="3209"/>
        <v>0</v>
      </c>
      <c r="AI606" s="168">
        <f t="shared" si="3209"/>
        <v>0</v>
      </c>
      <c r="AJ606" s="168">
        <f t="shared" si="3209"/>
        <v>0</v>
      </c>
      <c r="AK606" s="168">
        <f t="shared" si="3209"/>
        <v>0</v>
      </c>
      <c r="AL606" s="168">
        <f t="shared" si="3209"/>
        <v>0</v>
      </c>
      <c r="AM606" s="168">
        <f t="shared" si="3209"/>
        <v>0</v>
      </c>
      <c r="AN606" s="168">
        <f t="shared" si="3209"/>
        <v>0</v>
      </c>
      <c r="AO606" s="168">
        <f t="shared" si="3209"/>
        <v>0</v>
      </c>
      <c r="AP606" s="168">
        <f t="shared" si="3209"/>
        <v>0</v>
      </c>
      <c r="AQ606" s="168">
        <f t="shared" si="3209"/>
        <v>0</v>
      </c>
      <c r="AR606" s="168">
        <f t="shared" si="3209"/>
        <v>0</v>
      </c>
      <c r="AS606" s="502">
        <f t="shared" si="3209"/>
        <v>0</v>
      </c>
      <c r="AT606" s="168">
        <f t="shared" si="3209"/>
        <v>0</v>
      </c>
      <c r="AU606" s="168">
        <f t="shared" si="3209"/>
        <v>0</v>
      </c>
      <c r="AV606" s="168">
        <f t="shared" si="3209"/>
        <v>0</v>
      </c>
      <c r="AW606" s="569">
        <f t="shared" si="3209"/>
        <v>0</v>
      </c>
      <c r="AX606" s="569">
        <f t="shared" si="3209"/>
        <v>0</v>
      </c>
      <c r="AY606" s="569">
        <f t="shared" si="3209"/>
        <v>0</v>
      </c>
      <c r="AZ606" s="168">
        <f t="shared" si="3209"/>
        <v>0</v>
      </c>
      <c r="BA606" s="168">
        <f t="shared" si="3209"/>
        <v>0</v>
      </c>
      <c r="BB606" s="168">
        <f t="shared" si="3209"/>
        <v>0</v>
      </c>
      <c r="BC606" s="168">
        <f t="shared" si="3209"/>
        <v>0</v>
      </c>
      <c r="BD606" s="168">
        <f t="shared" si="3209"/>
        <v>0</v>
      </c>
      <c r="BE606" s="168">
        <f t="shared" si="3209"/>
        <v>0</v>
      </c>
      <c r="BF606" s="523"/>
      <c r="BG606" s="605">
        <f>SUM(F606,S606,AF606,AS606)</f>
        <v>82</v>
      </c>
      <c r="BH606" s="533">
        <f>SUM(G606,T606,AG606)</f>
        <v>0</v>
      </c>
      <c r="BI606" s="533">
        <f t="shared" si="3188"/>
        <v>0</v>
      </c>
      <c r="BJ606" s="533">
        <f t="shared" si="3189"/>
        <v>0</v>
      </c>
      <c r="BK606" s="533">
        <f t="shared" si="3190"/>
        <v>0</v>
      </c>
      <c r="BL606" s="533">
        <f t="shared" si="3191"/>
        <v>0</v>
      </c>
      <c r="BM606" s="533">
        <f t="shared" si="3192"/>
        <v>0</v>
      </c>
      <c r="BN606" s="533">
        <f>SUM(M606,Z606,AM606)</f>
        <v>0</v>
      </c>
      <c r="BO606" s="533">
        <f t="shared" si="3193"/>
        <v>0</v>
      </c>
      <c r="BP606" s="533">
        <f t="shared" si="3194"/>
        <v>0</v>
      </c>
      <c r="BQ606" s="533">
        <f t="shared" si="3195"/>
        <v>0</v>
      </c>
      <c r="BR606" s="533">
        <f t="shared" si="3196"/>
        <v>0</v>
      </c>
      <c r="BS606" s="533">
        <f t="shared" si="3197"/>
        <v>0</v>
      </c>
      <c r="BT606" s="533">
        <f>AT606</f>
        <v>0</v>
      </c>
      <c r="BU606" s="533">
        <f t="shared" si="3198"/>
        <v>0</v>
      </c>
      <c r="BV606" s="533">
        <f t="shared" si="3199"/>
        <v>0</v>
      </c>
      <c r="BW606" s="536">
        <f>SUM(BH606,BK606,BN606,BQ606,BT606)</f>
        <v>0</v>
      </c>
      <c r="BX606" s="536">
        <f t="shared" si="3200"/>
        <v>0</v>
      </c>
      <c r="BY606" s="536">
        <f t="shared" si="3201"/>
        <v>0</v>
      </c>
      <c r="BZ606" t="s">
        <v>74</v>
      </c>
      <c r="CA606" s="544">
        <f>AZ606</f>
        <v>0</v>
      </c>
      <c r="CB606" s="544">
        <f t="shared" si="3202"/>
        <v>0</v>
      </c>
      <c r="CC606" s="544">
        <f t="shared" si="3203"/>
        <v>0</v>
      </c>
      <c r="CD606" s="544">
        <f>BC606</f>
        <v>0</v>
      </c>
      <c r="CE606" s="544">
        <f t="shared" si="3204"/>
        <v>0</v>
      </c>
      <c r="CF606" s="544">
        <f t="shared" si="3205"/>
        <v>0</v>
      </c>
    </row>
    <row r="607" spans="1:84">
      <c r="A607" s="149"/>
      <c r="B607" s="151"/>
      <c r="C607" s="151"/>
      <c r="D607" s="151"/>
      <c r="E607" s="375" t="s">
        <v>85</v>
      </c>
      <c r="F607" s="589">
        <f>SUM(F604:F606)</f>
        <v>262</v>
      </c>
      <c r="G607" s="276">
        <f t="shared" ref="G607" si="3210">SUM(G604:G606)</f>
        <v>0</v>
      </c>
      <c r="H607" s="276">
        <f t="shared" ref="H607:BE607" si="3211">SUM(H604:H606)</f>
        <v>0</v>
      </c>
      <c r="I607" s="276">
        <f t="shared" si="3211"/>
        <v>0</v>
      </c>
      <c r="J607" s="276">
        <f t="shared" si="3211"/>
        <v>0</v>
      </c>
      <c r="K607" s="276">
        <f t="shared" si="3211"/>
        <v>0</v>
      </c>
      <c r="L607" s="276">
        <f t="shared" si="3211"/>
        <v>0</v>
      </c>
      <c r="M607" s="276">
        <f t="shared" si="3211"/>
        <v>0</v>
      </c>
      <c r="N607" s="276">
        <f t="shared" si="3211"/>
        <v>0</v>
      </c>
      <c r="O607" s="276">
        <f t="shared" si="3211"/>
        <v>0</v>
      </c>
      <c r="P607" s="276">
        <f t="shared" si="3211"/>
        <v>0</v>
      </c>
      <c r="Q607" s="276">
        <f t="shared" si="3211"/>
        <v>0</v>
      </c>
      <c r="R607" s="276">
        <f t="shared" si="3211"/>
        <v>0</v>
      </c>
      <c r="S607" s="501">
        <f t="shared" si="3211"/>
        <v>0</v>
      </c>
      <c r="T607" s="276">
        <f t="shared" si="3211"/>
        <v>0</v>
      </c>
      <c r="U607" s="276">
        <f t="shared" si="3211"/>
        <v>0</v>
      </c>
      <c r="V607" s="276">
        <f t="shared" si="3211"/>
        <v>0</v>
      </c>
      <c r="W607" s="276">
        <f t="shared" si="3211"/>
        <v>0</v>
      </c>
      <c r="X607" s="276">
        <f t="shared" si="3211"/>
        <v>0</v>
      </c>
      <c r="Y607" s="276">
        <f t="shared" si="3211"/>
        <v>0</v>
      </c>
      <c r="Z607" s="276">
        <f t="shared" si="3211"/>
        <v>0</v>
      </c>
      <c r="AA607" s="276">
        <f t="shared" si="3211"/>
        <v>0</v>
      </c>
      <c r="AB607" s="276">
        <f t="shared" si="3211"/>
        <v>0</v>
      </c>
      <c r="AC607" s="276">
        <f t="shared" si="3211"/>
        <v>0</v>
      </c>
      <c r="AD607" s="276">
        <f t="shared" si="3211"/>
        <v>0</v>
      </c>
      <c r="AE607" s="276">
        <f t="shared" si="3211"/>
        <v>0</v>
      </c>
      <c r="AF607" s="501">
        <f t="shared" si="3211"/>
        <v>0</v>
      </c>
      <c r="AG607" s="276">
        <f t="shared" si="3211"/>
        <v>0</v>
      </c>
      <c r="AH607" s="276">
        <f t="shared" si="3211"/>
        <v>0</v>
      </c>
      <c r="AI607" s="276">
        <f t="shared" si="3211"/>
        <v>0</v>
      </c>
      <c r="AJ607" s="276">
        <f t="shared" si="3211"/>
        <v>0</v>
      </c>
      <c r="AK607" s="276">
        <f t="shared" si="3211"/>
        <v>0</v>
      </c>
      <c r="AL607" s="276">
        <f t="shared" si="3211"/>
        <v>0</v>
      </c>
      <c r="AM607" s="276">
        <f t="shared" si="3211"/>
        <v>0</v>
      </c>
      <c r="AN607" s="276">
        <f t="shared" si="3211"/>
        <v>0</v>
      </c>
      <c r="AO607" s="276">
        <f t="shared" si="3211"/>
        <v>0</v>
      </c>
      <c r="AP607" s="276">
        <f t="shared" si="3211"/>
        <v>0</v>
      </c>
      <c r="AQ607" s="276">
        <f t="shared" si="3211"/>
        <v>0</v>
      </c>
      <c r="AR607" s="276">
        <f t="shared" si="3211"/>
        <v>0</v>
      </c>
      <c r="AS607" s="501">
        <f t="shared" si="3211"/>
        <v>0</v>
      </c>
      <c r="AT607" s="276">
        <f t="shared" si="3211"/>
        <v>0</v>
      </c>
      <c r="AU607" s="276">
        <f t="shared" si="3211"/>
        <v>0</v>
      </c>
      <c r="AV607" s="276">
        <f t="shared" si="3211"/>
        <v>0</v>
      </c>
      <c r="AW607" s="568">
        <f t="shared" si="3211"/>
        <v>0</v>
      </c>
      <c r="AX607" s="568">
        <f t="shared" si="3211"/>
        <v>0</v>
      </c>
      <c r="AY607" s="568">
        <f t="shared" si="3211"/>
        <v>0</v>
      </c>
      <c r="AZ607" s="276">
        <f t="shared" si="3211"/>
        <v>0</v>
      </c>
      <c r="BA607" s="276">
        <f t="shared" si="3211"/>
        <v>0</v>
      </c>
      <c r="BB607" s="276">
        <f t="shared" si="3211"/>
        <v>0</v>
      </c>
      <c r="BC607" s="276">
        <f t="shared" si="3211"/>
        <v>0</v>
      </c>
      <c r="BD607" s="276">
        <f t="shared" si="3211"/>
        <v>0</v>
      </c>
      <c r="BE607" s="276">
        <f t="shared" si="3211"/>
        <v>0</v>
      </c>
      <c r="BF607" s="522"/>
      <c r="BG607" s="605">
        <f>SUM(F607,S607,AF607,AS607)</f>
        <v>262</v>
      </c>
      <c r="BH607" s="533">
        <f>SUM(G607,T607,AG607)</f>
        <v>0</v>
      </c>
      <c r="BI607" s="533">
        <f t="shared" si="3188"/>
        <v>0</v>
      </c>
      <c r="BJ607" s="533">
        <f t="shared" si="3189"/>
        <v>0</v>
      </c>
      <c r="BK607" s="533">
        <f t="shared" si="3190"/>
        <v>0</v>
      </c>
      <c r="BL607" s="533">
        <f t="shared" si="3191"/>
        <v>0</v>
      </c>
      <c r="BM607" s="533">
        <f t="shared" si="3192"/>
        <v>0</v>
      </c>
      <c r="BN607" s="533">
        <f>SUM(M607,Z607,AM607)</f>
        <v>0</v>
      </c>
      <c r="BO607" s="533">
        <f t="shared" si="3193"/>
        <v>0</v>
      </c>
      <c r="BP607" s="533">
        <f t="shared" si="3194"/>
        <v>0</v>
      </c>
      <c r="BQ607" s="533">
        <f t="shared" si="3195"/>
        <v>0</v>
      </c>
      <c r="BR607" s="533">
        <f t="shared" si="3196"/>
        <v>0</v>
      </c>
      <c r="BS607" s="533">
        <f t="shared" si="3197"/>
        <v>0</v>
      </c>
      <c r="BT607" s="533">
        <f>AT607</f>
        <v>0</v>
      </c>
      <c r="BU607" s="533">
        <f t="shared" si="3198"/>
        <v>0</v>
      </c>
      <c r="BV607" s="533">
        <f t="shared" si="3199"/>
        <v>0</v>
      </c>
      <c r="BW607" s="536">
        <f>SUM(BH607,BK607,BN607,BQ607,BT607)</f>
        <v>0</v>
      </c>
      <c r="BX607" s="536">
        <f t="shared" si="3200"/>
        <v>0</v>
      </c>
      <c r="BY607" s="536">
        <f t="shared" si="3201"/>
        <v>0</v>
      </c>
      <c r="BZ607" t="s">
        <v>74</v>
      </c>
      <c r="CA607" s="544">
        <f>AZ607</f>
        <v>0</v>
      </c>
      <c r="CB607" s="544">
        <f t="shared" si="3202"/>
        <v>0</v>
      </c>
      <c r="CC607" s="544">
        <f t="shared" si="3203"/>
        <v>0</v>
      </c>
      <c r="CD607" s="544">
        <f>BC607</f>
        <v>0</v>
      </c>
      <c r="CE607" s="544">
        <f t="shared" si="3204"/>
        <v>0</v>
      </c>
      <c r="CF607" s="544">
        <f t="shared" si="3205"/>
        <v>0</v>
      </c>
    </row>
    <row r="608" spans="1:84">
      <c r="A608" s="149"/>
      <c r="B608" s="151"/>
      <c r="C608" s="151"/>
      <c r="D608" s="151"/>
      <c r="E608" s="375"/>
      <c r="F608" s="592"/>
      <c r="G608" s="159"/>
      <c r="H608" s="159"/>
      <c r="I608" s="275"/>
      <c r="J608" s="159"/>
      <c r="K608" s="159"/>
      <c r="L608" s="275"/>
      <c r="M608" s="159"/>
      <c r="N608" s="159"/>
      <c r="O608" s="275"/>
      <c r="P608" s="159"/>
      <c r="Q608" s="159"/>
      <c r="R608" s="275"/>
      <c r="S608" s="500"/>
      <c r="T608" s="275"/>
      <c r="U608" s="275"/>
      <c r="V608" s="275"/>
      <c r="W608" s="275"/>
      <c r="X608" s="275"/>
      <c r="Y608" s="275"/>
      <c r="Z608" s="275"/>
      <c r="AA608" s="275"/>
      <c r="AB608" s="275"/>
      <c r="AC608" s="275"/>
      <c r="AD608" s="275"/>
      <c r="AE608" s="275"/>
      <c r="AF608" s="500"/>
      <c r="AG608" s="275"/>
      <c r="AH608" s="275"/>
      <c r="AI608" s="275"/>
      <c r="AJ608" s="275"/>
      <c r="AK608" s="275"/>
      <c r="AL608" s="275"/>
      <c r="AM608" s="275"/>
      <c r="AN608" s="275"/>
      <c r="AO608" s="275"/>
      <c r="AP608" s="275"/>
      <c r="AQ608" s="275"/>
      <c r="AR608" s="275"/>
      <c r="AS608" s="500"/>
      <c r="AT608" s="275"/>
      <c r="AU608" s="275"/>
      <c r="AV608" s="275"/>
      <c r="AW608" s="567"/>
      <c r="AX608" s="567"/>
      <c r="AY608" s="567"/>
      <c r="AZ608" s="159"/>
      <c r="BA608" s="159"/>
      <c r="BB608" s="159"/>
      <c r="BC608" s="275"/>
      <c r="BD608" s="275"/>
      <c r="BE608" s="275"/>
      <c r="BF608" s="521"/>
    </row>
    <row r="609" spans="1:84">
      <c r="A609" s="149"/>
      <c r="B609" s="151"/>
      <c r="C609" s="151"/>
      <c r="D609" s="151"/>
      <c r="E609" s="375"/>
      <c r="F609" s="592"/>
      <c r="G609" s="159"/>
      <c r="H609" s="159"/>
      <c r="I609" s="275"/>
      <c r="J609" s="159"/>
      <c r="K609" s="159"/>
      <c r="L609" s="275"/>
      <c r="M609" s="159"/>
      <c r="N609" s="159"/>
      <c r="O609" s="275"/>
      <c r="P609" s="159"/>
      <c r="Q609" s="159"/>
      <c r="R609" s="275"/>
      <c r="S609" s="500"/>
      <c r="T609" s="275"/>
      <c r="U609" s="275"/>
      <c r="V609" s="275"/>
      <c r="W609" s="275"/>
      <c r="X609" s="275"/>
      <c r="Y609" s="275"/>
      <c r="Z609" s="275"/>
      <c r="AA609" s="275"/>
      <c r="AB609" s="275"/>
      <c r="AC609" s="275"/>
      <c r="AD609" s="275"/>
      <c r="AE609" s="275"/>
      <c r="AF609" s="500"/>
      <c r="AG609" s="275"/>
      <c r="AH609" s="275"/>
      <c r="AI609" s="275"/>
      <c r="AJ609" s="275"/>
      <c r="AK609" s="275"/>
      <c r="AL609" s="275"/>
      <c r="AM609" s="275"/>
      <c r="AN609" s="275"/>
      <c r="AO609" s="275"/>
      <c r="AP609" s="275"/>
      <c r="AQ609" s="275"/>
      <c r="AR609" s="275"/>
      <c r="AS609" s="500"/>
      <c r="AT609" s="275"/>
      <c r="AU609" s="275"/>
      <c r="AV609" s="275"/>
      <c r="AW609" s="567"/>
      <c r="AX609" s="567"/>
      <c r="AY609" s="567"/>
      <c r="AZ609" s="159"/>
      <c r="BA609" s="159"/>
      <c r="BB609" s="159"/>
      <c r="BC609" s="275"/>
      <c r="BD609" s="275"/>
      <c r="BE609" s="275"/>
      <c r="BF609" s="521"/>
    </row>
    <row r="610" spans="1:84">
      <c r="A610" s="149"/>
      <c r="B610" s="149" t="s">
        <v>132</v>
      </c>
      <c r="C610" s="151"/>
      <c r="D610" s="151"/>
      <c r="E610" s="375" t="s">
        <v>116</v>
      </c>
      <c r="F610" s="592"/>
      <c r="G610" s="159"/>
      <c r="H610" s="159"/>
      <c r="I610" s="275"/>
      <c r="J610" s="159"/>
      <c r="K610" s="159"/>
      <c r="L610" s="275"/>
      <c r="M610" s="159"/>
      <c r="N610" s="159"/>
      <c r="O610" s="275"/>
      <c r="P610" s="159"/>
      <c r="Q610" s="159"/>
      <c r="R610" s="275"/>
      <c r="S610" s="500"/>
      <c r="T610" s="275"/>
      <c r="U610" s="275"/>
      <c r="V610" s="275"/>
      <c r="W610" s="275"/>
      <c r="X610" s="275"/>
      <c r="Y610" s="275"/>
      <c r="Z610" s="275"/>
      <c r="AA610" s="275"/>
      <c r="AB610" s="275"/>
      <c r="AC610" s="275"/>
      <c r="AD610" s="275"/>
      <c r="AE610" s="275"/>
      <c r="AF610" s="500"/>
      <c r="AG610" s="275"/>
      <c r="AH610" s="275"/>
      <c r="AI610" s="275"/>
      <c r="AJ610" s="275"/>
      <c r="AK610" s="275"/>
      <c r="AL610" s="275"/>
      <c r="AM610" s="275"/>
      <c r="AN610" s="275"/>
      <c r="AO610" s="275"/>
      <c r="AP610" s="275"/>
      <c r="AQ610" s="275"/>
      <c r="AR610" s="275"/>
      <c r="AS610" s="500"/>
      <c r="AT610" s="275"/>
      <c r="AU610" s="275"/>
      <c r="AV610" s="275"/>
      <c r="AW610" s="567"/>
      <c r="AX610" s="567"/>
      <c r="AY610" s="567"/>
      <c r="AZ610" s="159"/>
      <c r="BA610" s="159"/>
      <c r="BB610" s="159"/>
      <c r="BC610" s="275"/>
      <c r="BD610" s="275"/>
      <c r="BE610" s="275"/>
      <c r="BF610" s="521"/>
    </row>
    <row r="611" spans="1:84">
      <c r="A611" s="149"/>
      <c r="B611" s="149" t="s">
        <v>782</v>
      </c>
      <c r="C611" s="151"/>
      <c r="D611" s="151"/>
      <c r="E611" s="288" t="s">
        <v>77</v>
      </c>
      <c r="F611" s="592">
        <v>16</v>
      </c>
      <c r="G611" s="159"/>
      <c r="H611" s="159"/>
      <c r="I611" s="275">
        <f>SUM(G611:H611)</f>
        <v>0</v>
      </c>
      <c r="J611" s="159"/>
      <c r="K611" s="159"/>
      <c r="L611" s="275">
        <f>SUM(J611:K611)</f>
        <v>0</v>
      </c>
      <c r="M611" s="159"/>
      <c r="N611" s="159"/>
      <c r="O611" s="275">
        <f>SUM(M611:N611)</f>
        <v>0</v>
      </c>
      <c r="P611" s="159"/>
      <c r="Q611" s="159"/>
      <c r="R611" s="275">
        <f>SUM(P611:Q611)</f>
        <v>0</v>
      </c>
      <c r="S611" s="500"/>
      <c r="T611" s="275"/>
      <c r="U611" s="275"/>
      <c r="V611" s="275">
        <f>SUM(T611:U611)</f>
        <v>0</v>
      </c>
      <c r="W611" s="275"/>
      <c r="X611" s="275"/>
      <c r="Y611" s="275">
        <f>SUM(W611:X611)</f>
        <v>0</v>
      </c>
      <c r="Z611" s="275"/>
      <c r="AA611" s="275"/>
      <c r="AB611" s="275">
        <f>SUM(Z611:AA611)</f>
        <v>0</v>
      </c>
      <c r="AC611" s="275"/>
      <c r="AD611" s="275"/>
      <c r="AE611" s="275">
        <f>SUM(AC611:AD611)</f>
        <v>0</v>
      </c>
      <c r="AF611" s="500"/>
      <c r="AG611" s="275"/>
      <c r="AH611" s="275"/>
      <c r="AI611" s="275">
        <f>SUM(AG611:AH611)</f>
        <v>0</v>
      </c>
      <c r="AJ611" s="275"/>
      <c r="AK611" s="275"/>
      <c r="AL611" s="275">
        <f>SUM(AJ611:AK611)</f>
        <v>0</v>
      </c>
      <c r="AM611" s="275"/>
      <c r="AN611" s="275"/>
      <c r="AO611" s="275">
        <f>SUM(AM611:AN611)</f>
        <v>0</v>
      </c>
      <c r="AP611" s="275"/>
      <c r="AQ611" s="275"/>
      <c r="AR611" s="275">
        <f>SUM(AP611:AQ611)</f>
        <v>0</v>
      </c>
      <c r="AS611" s="500"/>
      <c r="AT611" s="275"/>
      <c r="AU611" s="275"/>
      <c r="AV611" s="277">
        <f>SUM(AT611:AU611)</f>
        <v>0</v>
      </c>
      <c r="AW611" s="567">
        <f t="shared" ref="AW611:AW613" si="3212">SUM(G611,J611,M611,P611,T611,W611,Z611,AC611,AG611,AJ611,AM611,AP611,AT611)</f>
        <v>0</v>
      </c>
      <c r="AX611" s="567">
        <f t="shared" ref="AX611:AX613" si="3213">SUM(H611,K611,N611,Q611,U611,X611,AA611,AD611,AH611,AK611,AN611,AQ611,AU611)</f>
        <v>0</v>
      </c>
      <c r="AY611" s="567">
        <f t="shared" ref="AY611:AY613" si="3214">SUM(I611,L611,O611,R611,V611,Y611,AB611,AE611,AI611,AL611,AO611,AR611,AV611)</f>
        <v>0</v>
      </c>
      <c r="AZ611" s="159"/>
      <c r="BA611" s="159"/>
      <c r="BB611" s="275">
        <f>SUM(AZ611:BA611)</f>
        <v>0</v>
      </c>
      <c r="BC611" s="275"/>
      <c r="BD611" s="275"/>
      <c r="BE611" s="275">
        <f>SUM(BC611:BD611)</f>
        <v>0</v>
      </c>
      <c r="BF611" s="521"/>
      <c r="BG611" s="605">
        <f>SUM(F611,S611,AF611,AS611)</f>
        <v>16</v>
      </c>
      <c r="BH611" s="533">
        <f>SUM(G611,T611,AG611)</f>
        <v>0</v>
      </c>
      <c r="BI611" s="533">
        <f t="shared" ref="BI611:BI614" si="3215">SUM(H611,U611,AH611)</f>
        <v>0</v>
      </c>
      <c r="BJ611" s="533">
        <f t="shared" ref="BJ611:BJ614" si="3216">SUM(I611,V611,AI611)</f>
        <v>0</v>
      </c>
      <c r="BK611" s="533">
        <f t="shared" ref="BK611:BK614" si="3217">SUM(J611,W611,AJ611)</f>
        <v>0</v>
      </c>
      <c r="BL611" s="533">
        <f t="shared" ref="BL611:BL614" si="3218">SUM(K611,X611,AK611)</f>
        <v>0</v>
      </c>
      <c r="BM611" s="533">
        <f t="shared" ref="BM611:BM614" si="3219">SUM(L611,Y611,AL611)</f>
        <v>0</v>
      </c>
      <c r="BN611" s="533">
        <f>SUM(M611,Z611,AM611)</f>
        <v>0</v>
      </c>
      <c r="BO611" s="533">
        <f t="shared" ref="BO611:BO614" si="3220">SUM(N611,AA611,AN611)</f>
        <v>0</v>
      </c>
      <c r="BP611" s="533">
        <f t="shared" ref="BP611:BP614" si="3221">SUM(O611,AB611,AO611)</f>
        <v>0</v>
      </c>
      <c r="BQ611" s="533">
        <f t="shared" ref="BQ611:BQ614" si="3222">SUM(P611,AC611,AP611)</f>
        <v>0</v>
      </c>
      <c r="BR611" s="533">
        <f t="shared" ref="BR611:BR614" si="3223">SUM(Q611,AD611,AQ611)</f>
        <v>0</v>
      </c>
      <c r="BS611" s="533">
        <f t="shared" ref="BS611:BS614" si="3224">SUM(R611,AE611,AR611)</f>
        <v>0</v>
      </c>
      <c r="BT611" s="533">
        <f>AT611</f>
        <v>0</v>
      </c>
      <c r="BU611" s="533">
        <f t="shared" ref="BU611:BU614" si="3225">AU611</f>
        <v>0</v>
      </c>
      <c r="BV611" s="533">
        <f t="shared" ref="BV611:BV614" si="3226">AV611</f>
        <v>0</v>
      </c>
      <c r="BW611" s="536">
        <f>SUM(BH611,BK611,BN611,BQ611,BT611)</f>
        <v>0</v>
      </c>
      <c r="BX611" s="536">
        <f t="shared" ref="BX611:BX614" si="3227">SUM(BI611,BL611,BO611,BR611,BU611)</f>
        <v>0</v>
      </c>
      <c r="BY611" s="536">
        <f t="shared" ref="BY611:BY614" si="3228">SUM(BJ611,BM611,BP611,BS611,BV611)</f>
        <v>0</v>
      </c>
      <c r="BZ611" t="s">
        <v>74</v>
      </c>
      <c r="CA611" s="544">
        <f>AZ611</f>
        <v>0</v>
      </c>
      <c r="CB611" s="544">
        <f t="shared" ref="CB611:CB614" si="3229">BA611</f>
        <v>0</v>
      </c>
      <c r="CC611" s="544">
        <f t="shared" ref="CC611:CC614" si="3230">BB611</f>
        <v>0</v>
      </c>
      <c r="CD611" s="544">
        <f>BC611</f>
        <v>0</v>
      </c>
      <c r="CE611" s="544">
        <f t="shared" ref="CE611:CE614" si="3231">BD611</f>
        <v>0</v>
      </c>
      <c r="CF611" s="544">
        <f t="shared" ref="CF611:CF614" si="3232">BE611</f>
        <v>0</v>
      </c>
    </row>
    <row r="612" spans="1:84">
      <c r="A612" s="149"/>
      <c r="B612" s="151"/>
      <c r="C612" s="151"/>
      <c r="D612" s="151"/>
      <c r="E612" s="288" t="s">
        <v>78</v>
      </c>
      <c r="F612" s="592">
        <v>16</v>
      </c>
      <c r="G612" s="159"/>
      <c r="H612" s="159"/>
      <c r="I612" s="275">
        <f>SUM(G612:H612)</f>
        <v>0</v>
      </c>
      <c r="J612" s="159"/>
      <c r="K612" s="159"/>
      <c r="L612" s="275">
        <f>SUM(J612:K612)</f>
        <v>0</v>
      </c>
      <c r="M612" s="159"/>
      <c r="N612" s="159"/>
      <c r="O612" s="275">
        <f>SUM(M612:N612)</f>
        <v>0</v>
      </c>
      <c r="P612" s="159"/>
      <c r="Q612" s="159"/>
      <c r="R612" s="275">
        <f>SUM(P612:Q612)</f>
        <v>0</v>
      </c>
      <c r="S612" s="500"/>
      <c r="T612" s="275"/>
      <c r="U612" s="275"/>
      <c r="V612" s="275">
        <f>SUM(T612:U612)</f>
        <v>0</v>
      </c>
      <c r="W612" s="275"/>
      <c r="X612" s="275"/>
      <c r="Y612" s="275">
        <f>SUM(W612:X612)</f>
        <v>0</v>
      </c>
      <c r="Z612" s="275"/>
      <c r="AA612" s="275"/>
      <c r="AB612" s="275">
        <f>SUM(Z612:AA612)</f>
        <v>0</v>
      </c>
      <c r="AC612" s="275"/>
      <c r="AD612" s="275"/>
      <c r="AE612" s="275">
        <f>SUM(AC612:AD612)</f>
        <v>0</v>
      </c>
      <c r="AF612" s="500"/>
      <c r="AG612" s="275"/>
      <c r="AH612" s="275"/>
      <c r="AI612" s="275">
        <f>SUM(AG612:AH612)</f>
        <v>0</v>
      </c>
      <c r="AJ612" s="275"/>
      <c r="AK612" s="275"/>
      <c r="AL612" s="275">
        <f>SUM(AJ612:AK612)</f>
        <v>0</v>
      </c>
      <c r="AM612" s="275"/>
      <c r="AN612" s="275"/>
      <c r="AO612" s="275">
        <f>SUM(AM612:AN612)</f>
        <v>0</v>
      </c>
      <c r="AP612" s="275"/>
      <c r="AQ612" s="275"/>
      <c r="AR612" s="275">
        <f>SUM(AP612:AQ612)</f>
        <v>0</v>
      </c>
      <c r="AS612" s="500"/>
      <c r="AT612" s="275"/>
      <c r="AU612" s="275"/>
      <c r="AV612" s="277">
        <f>SUM(AT612:AU612)</f>
        <v>0</v>
      </c>
      <c r="AW612" s="567">
        <f t="shared" si="3212"/>
        <v>0</v>
      </c>
      <c r="AX612" s="567">
        <f t="shared" si="3213"/>
        <v>0</v>
      </c>
      <c r="AY612" s="567">
        <f t="shared" si="3214"/>
        <v>0</v>
      </c>
      <c r="AZ612" s="159"/>
      <c r="BA612" s="159"/>
      <c r="BB612" s="275">
        <f>SUM(AZ612:BA612)</f>
        <v>0</v>
      </c>
      <c r="BC612" s="275"/>
      <c r="BD612" s="275"/>
      <c r="BE612" s="275">
        <f>SUM(BC612:BD612)</f>
        <v>0</v>
      </c>
      <c r="BF612" s="521"/>
      <c r="BG612" s="605">
        <f>SUM(F612,S612,AF612,AS612)</f>
        <v>16</v>
      </c>
      <c r="BH612" s="533">
        <f>SUM(G612,T612,AG612)</f>
        <v>0</v>
      </c>
      <c r="BI612" s="533">
        <f t="shared" si="3215"/>
        <v>0</v>
      </c>
      <c r="BJ612" s="533">
        <f t="shared" si="3216"/>
        <v>0</v>
      </c>
      <c r="BK612" s="533">
        <f t="shared" si="3217"/>
        <v>0</v>
      </c>
      <c r="BL612" s="533">
        <f t="shared" si="3218"/>
        <v>0</v>
      </c>
      <c r="BM612" s="533">
        <f t="shared" si="3219"/>
        <v>0</v>
      </c>
      <c r="BN612" s="533">
        <f>SUM(M612,Z612,AM612)</f>
        <v>0</v>
      </c>
      <c r="BO612" s="533">
        <f t="shared" si="3220"/>
        <v>0</v>
      </c>
      <c r="BP612" s="533">
        <f t="shared" si="3221"/>
        <v>0</v>
      </c>
      <c r="BQ612" s="533">
        <f t="shared" si="3222"/>
        <v>0</v>
      </c>
      <c r="BR612" s="533">
        <f t="shared" si="3223"/>
        <v>0</v>
      </c>
      <c r="BS612" s="533">
        <f t="shared" si="3224"/>
        <v>0</v>
      </c>
      <c r="BT612" s="533">
        <f>AT612</f>
        <v>0</v>
      </c>
      <c r="BU612" s="533">
        <f t="shared" si="3225"/>
        <v>0</v>
      </c>
      <c r="BV612" s="533">
        <f t="shared" si="3226"/>
        <v>0</v>
      </c>
      <c r="BW612" s="536">
        <f>SUM(BH612,BK612,BN612,BQ612,BT612)</f>
        <v>0</v>
      </c>
      <c r="BX612" s="536">
        <f t="shared" si="3227"/>
        <v>0</v>
      </c>
      <c r="BY612" s="536">
        <f t="shared" si="3228"/>
        <v>0</v>
      </c>
      <c r="BZ612" t="s">
        <v>74</v>
      </c>
      <c r="CA612" s="544">
        <f>AZ612</f>
        <v>0</v>
      </c>
      <c r="CB612" s="544">
        <f t="shared" si="3229"/>
        <v>0</v>
      </c>
      <c r="CC612" s="544">
        <f t="shared" si="3230"/>
        <v>0</v>
      </c>
      <c r="CD612" s="544">
        <f>BC612</f>
        <v>0</v>
      </c>
      <c r="CE612" s="544">
        <f t="shared" si="3231"/>
        <v>0</v>
      </c>
      <c r="CF612" s="544">
        <f t="shared" si="3232"/>
        <v>0</v>
      </c>
    </row>
    <row r="613" spans="1:84">
      <c r="A613" s="149"/>
      <c r="B613" s="151"/>
      <c r="C613" s="151"/>
      <c r="D613" s="151"/>
      <c r="E613" s="288" t="s">
        <v>79</v>
      </c>
      <c r="F613" s="592">
        <v>16</v>
      </c>
      <c r="G613" s="159"/>
      <c r="H613" s="159"/>
      <c r="I613" s="275">
        <f>SUM(G613:H613)</f>
        <v>0</v>
      </c>
      <c r="J613" s="159"/>
      <c r="K613" s="159"/>
      <c r="L613" s="275">
        <f>SUM(J613:K613)</f>
        <v>0</v>
      </c>
      <c r="M613" s="159"/>
      <c r="N613" s="159"/>
      <c r="O613" s="275">
        <f>SUM(M613:N613)</f>
        <v>0</v>
      </c>
      <c r="P613" s="159"/>
      <c r="Q613" s="159"/>
      <c r="R613" s="275">
        <f>SUM(P613:Q613)</f>
        <v>0</v>
      </c>
      <c r="S613" s="500"/>
      <c r="T613" s="275"/>
      <c r="U613" s="275"/>
      <c r="V613" s="275">
        <f>SUM(T613:U613)</f>
        <v>0</v>
      </c>
      <c r="W613" s="275"/>
      <c r="X613" s="275"/>
      <c r="Y613" s="275">
        <f>SUM(W613:X613)</f>
        <v>0</v>
      </c>
      <c r="Z613" s="275"/>
      <c r="AA613" s="275"/>
      <c r="AB613" s="275">
        <f>SUM(Z613:AA613)</f>
        <v>0</v>
      </c>
      <c r="AC613" s="275"/>
      <c r="AD613" s="275"/>
      <c r="AE613" s="275">
        <f>SUM(AC613:AD613)</f>
        <v>0</v>
      </c>
      <c r="AF613" s="500"/>
      <c r="AG613" s="275"/>
      <c r="AH613" s="275"/>
      <c r="AI613" s="275">
        <f>SUM(AG613:AH613)</f>
        <v>0</v>
      </c>
      <c r="AJ613" s="275"/>
      <c r="AK613" s="275"/>
      <c r="AL613" s="275">
        <f>SUM(AJ613:AK613)</f>
        <v>0</v>
      </c>
      <c r="AM613" s="275"/>
      <c r="AN613" s="275"/>
      <c r="AO613" s="275">
        <f>SUM(AM613:AN613)</f>
        <v>0</v>
      </c>
      <c r="AP613" s="275"/>
      <c r="AQ613" s="275"/>
      <c r="AR613" s="275">
        <f>SUM(AP613:AQ613)</f>
        <v>0</v>
      </c>
      <c r="AS613" s="500"/>
      <c r="AT613" s="275"/>
      <c r="AU613" s="275"/>
      <c r="AV613" s="277">
        <f>SUM(AT613:AU613)</f>
        <v>0</v>
      </c>
      <c r="AW613" s="567">
        <f t="shared" si="3212"/>
        <v>0</v>
      </c>
      <c r="AX613" s="567">
        <f t="shared" si="3213"/>
        <v>0</v>
      </c>
      <c r="AY613" s="567">
        <f t="shared" si="3214"/>
        <v>0</v>
      </c>
      <c r="AZ613" s="159"/>
      <c r="BA613" s="159"/>
      <c r="BB613" s="275">
        <f>SUM(AZ613:BA613)</f>
        <v>0</v>
      </c>
      <c r="BC613" s="275"/>
      <c r="BD613" s="275"/>
      <c r="BE613" s="275">
        <f>SUM(BC613:BD613)</f>
        <v>0</v>
      </c>
      <c r="BF613" s="521"/>
      <c r="BG613" s="605">
        <f>SUM(F613,S613,AF613,AS613)</f>
        <v>16</v>
      </c>
      <c r="BH613" s="533">
        <f>SUM(G613,T613,AG613)</f>
        <v>0</v>
      </c>
      <c r="BI613" s="533">
        <f t="shared" si="3215"/>
        <v>0</v>
      </c>
      <c r="BJ613" s="533">
        <f t="shared" si="3216"/>
        <v>0</v>
      </c>
      <c r="BK613" s="533">
        <f t="shared" si="3217"/>
        <v>0</v>
      </c>
      <c r="BL613" s="533">
        <f t="shared" si="3218"/>
        <v>0</v>
      </c>
      <c r="BM613" s="533">
        <f t="shared" si="3219"/>
        <v>0</v>
      </c>
      <c r="BN613" s="533">
        <f>SUM(M613,Z613,AM613)</f>
        <v>0</v>
      </c>
      <c r="BO613" s="533">
        <f t="shared" si="3220"/>
        <v>0</v>
      </c>
      <c r="BP613" s="533">
        <f t="shared" si="3221"/>
        <v>0</v>
      </c>
      <c r="BQ613" s="533">
        <f t="shared" si="3222"/>
        <v>0</v>
      </c>
      <c r="BR613" s="533">
        <f t="shared" si="3223"/>
        <v>0</v>
      </c>
      <c r="BS613" s="533">
        <f t="shared" si="3224"/>
        <v>0</v>
      </c>
      <c r="BT613" s="533">
        <f>AT613</f>
        <v>0</v>
      </c>
      <c r="BU613" s="533">
        <f t="shared" si="3225"/>
        <v>0</v>
      </c>
      <c r="BV613" s="533">
        <f t="shared" si="3226"/>
        <v>0</v>
      </c>
      <c r="BW613" s="536">
        <f>SUM(BH613,BK613,BN613,BQ613,BT613)</f>
        <v>0</v>
      </c>
      <c r="BX613" s="536">
        <f t="shared" si="3227"/>
        <v>0</v>
      </c>
      <c r="BY613" s="536">
        <f t="shared" si="3228"/>
        <v>0</v>
      </c>
      <c r="BZ613" t="s">
        <v>74</v>
      </c>
      <c r="CA613" s="544">
        <f>AZ613</f>
        <v>0</v>
      </c>
      <c r="CB613" s="544">
        <f t="shared" si="3229"/>
        <v>0</v>
      </c>
      <c r="CC613" s="544">
        <f t="shared" si="3230"/>
        <v>0</v>
      </c>
      <c r="CD613" s="544">
        <f>BC613</f>
        <v>0</v>
      </c>
      <c r="CE613" s="544">
        <f t="shared" si="3231"/>
        <v>0</v>
      </c>
      <c r="CF613" s="544">
        <f t="shared" si="3232"/>
        <v>0</v>
      </c>
    </row>
    <row r="614" spans="1:84">
      <c r="A614" s="149"/>
      <c r="B614" s="151"/>
      <c r="C614" s="151"/>
      <c r="D614" s="151"/>
      <c r="E614" s="288"/>
      <c r="F614" s="592">
        <f>SUM(F611:F613)</f>
        <v>48</v>
      </c>
      <c r="G614" s="276">
        <f t="shared" ref="G614:BE614" si="3233">SUM(G611:G613)</f>
        <v>0</v>
      </c>
      <c r="H614" s="276">
        <f t="shared" si="3233"/>
        <v>0</v>
      </c>
      <c r="I614" s="276">
        <f t="shared" si="3233"/>
        <v>0</v>
      </c>
      <c r="J614" s="276">
        <f t="shared" si="3233"/>
        <v>0</v>
      </c>
      <c r="K614" s="276">
        <f t="shared" si="3233"/>
        <v>0</v>
      </c>
      <c r="L614" s="276">
        <f t="shared" si="3233"/>
        <v>0</v>
      </c>
      <c r="M614" s="276">
        <f t="shared" si="3233"/>
        <v>0</v>
      </c>
      <c r="N614" s="276">
        <f t="shared" si="3233"/>
        <v>0</v>
      </c>
      <c r="O614" s="276">
        <f t="shared" si="3233"/>
        <v>0</v>
      </c>
      <c r="P614" s="276">
        <f t="shared" si="3233"/>
        <v>0</v>
      </c>
      <c r="Q614" s="276">
        <f t="shared" si="3233"/>
        <v>0</v>
      </c>
      <c r="R614" s="276">
        <f t="shared" si="3233"/>
        <v>0</v>
      </c>
      <c r="S614" s="501">
        <f t="shared" si="3233"/>
        <v>0</v>
      </c>
      <c r="T614" s="276">
        <f t="shared" si="3233"/>
        <v>0</v>
      </c>
      <c r="U614" s="276">
        <f t="shared" si="3233"/>
        <v>0</v>
      </c>
      <c r="V614" s="276">
        <f t="shared" si="3233"/>
        <v>0</v>
      </c>
      <c r="W614" s="276">
        <f t="shared" si="3233"/>
        <v>0</v>
      </c>
      <c r="X614" s="276">
        <f t="shared" si="3233"/>
        <v>0</v>
      </c>
      <c r="Y614" s="276">
        <f t="shared" si="3233"/>
        <v>0</v>
      </c>
      <c r="Z614" s="276">
        <f t="shared" si="3233"/>
        <v>0</v>
      </c>
      <c r="AA614" s="276">
        <f t="shared" si="3233"/>
        <v>0</v>
      </c>
      <c r="AB614" s="276">
        <f t="shared" si="3233"/>
        <v>0</v>
      </c>
      <c r="AC614" s="276">
        <f t="shared" si="3233"/>
        <v>0</v>
      </c>
      <c r="AD614" s="276">
        <f t="shared" si="3233"/>
        <v>0</v>
      </c>
      <c r="AE614" s="276">
        <f t="shared" si="3233"/>
        <v>0</v>
      </c>
      <c r="AF614" s="501">
        <f t="shared" si="3233"/>
        <v>0</v>
      </c>
      <c r="AG614" s="276">
        <f t="shared" si="3233"/>
        <v>0</v>
      </c>
      <c r="AH614" s="276">
        <f t="shared" si="3233"/>
        <v>0</v>
      </c>
      <c r="AI614" s="276">
        <f t="shared" si="3233"/>
        <v>0</v>
      </c>
      <c r="AJ614" s="276">
        <f t="shared" si="3233"/>
        <v>0</v>
      </c>
      <c r="AK614" s="276">
        <f t="shared" si="3233"/>
        <v>0</v>
      </c>
      <c r="AL614" s="276">
        <f t="shared" si="3233"/>
        <v>0</v>
      </c>
      <c r="AM614" s="276">
        <f t="shared" si="3233"/>
        <v>0</v>
      </c>
      <c r="AN614" s="276">
        <f t="shared" si="3233"/>
        <v>0</v>
      </c>
      <c r="AO614" s="276">
        <f t="shared" si="3233"/>
        <v>0</v>
      </c>
      <c r="AP614" s="276">
        <f t="shared" si="3233"/>
        <v>0</v>
      </c>
      <c r="AQ614" s="276">
        <f t="shared" si="3233"/>
        <v>0</v>
      </c>
      <c r="AR614" s="276">
        <f t="shared" si="3233"/>
        <v>0</v>
      </c>
      <c r="AS614" s="501">
        <f t="shared" si="3233"/>
        <v>0</v>
      </c>
      <c r="AT614" s="276">
        <f t="shared" si="3233"/>
        <v>0</v>
      </c>
      <c r="AU614" s="276">
        <f t="shared" si="3233"/>
        <v>0</v>
      </c>
      <c r="AV614" s="276">
        <f t="shared" si="3233"/>
        <v>0</v>
      </c>
      <c r="AW614" s="568">
        <f t="shared" si="3233"/>
        <v>0</v>
      </c>
      <c r="AX614" s="568">
        <f t="shared" si="3233"/>
        <v>0</v>
      </c>
      <c r="AY614" s="568">
        <f t="shared" si="3233"/>
        <v>0</v>
      </c>
      <c r="AZ614" s="276">
        <f t="shared" si="3233"/>
        <v>0</v>
      </c>
      <c r="BA614" s="276">
        <f t="shared" si="3233"/>
        <v>0</v>
      </c>
      <c r="BB614" s="276">
        <f t="shared" si="3233"/>
        <v>0</v>
      </c>
      <c r="BC614" s="276">
        <f t="shared" si="3233"/>
        <v>0</v>
      </c>
      <c r="BD614" s="276">
        <f t="shared" si="3233"/>
        <v>0</v>
      </c>
      <c r="BE614" s="276">
        <f t="shared" si="3233"/>
        <v>0</v>
      </c>
      <c r="BF614" s="523"/>
      <c r="BG614" s="605">
        <f>SUM(F614,S614,AF614,AS614)</f>
        <v>48</v>
      </c>
      <c r="BH614" s="533">
        <f>SUM(G614,T614,AG614)</f>
        <v>0</v>
      </c>
      <c r="BI614" s="533">
        <f t="shared" si="3215"/>
        <v>0</v>
      </c>
      <c r="BJ614" s="533">
        <f t="shared" si="3216"/>
        <v>0</v>
      </c>
      <c r="BK614" s="533">
        <f t="shared" si="3217"/>
        <v>0</v>
      </c>
      <c r="BL614" s="533">
        <f t="shared" si="3218"/>
        <v>0</v>
      </c>
      <c r="BM614" s="533">
        <f t="shared" si="3219"/>
        <v>0</v>
      </c>
      <c r="BN614" s="533">
        <f>SUM(M614,Z614,AM614)</f>
        <v>0</v>
      </c>
      <c r="BO614" s="533">
        <f t="shared" si="3220"/>
        <v>0</v>
      </c>
      <c r="BP614" s="533">
        <f t="shared" si="3221"/>
        <v>0</v>
      </c>
      <c r="BQ614" s="533">
        <f t="shared" si="3222"/>
        <v>0</v>
      </c>
      <c r="BR614" s="533">
        <f t="shared" si="3223"/>
        <v>0</v>
      </c>
      <c r="BS614" s="533">
        <f t="shared" si="3224"/>
        <v>0</v>
      </c>
      <c r="BT614" s="533">
        <f>AT614</f>
        <v>0</v>
      </c>
      <c r="BU614" s="533">
        <f t="shared" si="3225"/>
        <v>0</v>
      </c>
      <c r="BV614" s="533">
        <f t="shared" si="3226"/>
        <v>0</v>
      </c>
      <c r="BW614" s="536">
        <f>SUM(BH614,BK614,BN614,BQ614,BT614)</f>
        <v>0</v>
      </c>
      <c r="BX614" s="536">
        <f t="shared" si="3227"/>
        <v>0</v>
      </c>
      <c r="BY614" s="536">
        <f t="shared" si="3228"/>
        <v>0</v>
      </c>
      <c r="BZ614" t="s">
        <v>74</v>
      </c>
      <c r="CA614" s="544">
        <f>AZ614</f>
        <v>0</v>
      </c>
      <c r="CB614" s="544">
        <f t="shared" si="3229"/>
        <v>0</v>
      </c>
      <c r="CC614" s="544">
        <f t="shared" si="3230"/>
        <v>0</v>
      </c>
      <c r="CD614" s="544">
        <f>BC614</f>
        <v>0</v>
      </c>
      <c r="CE614" s="544">
        <f t="shared" si="3231"/>
        <v>0</v>
      </c>
      <c r="CF614" s="544">
        <f t="shared" si="3232"/>
        <v>0</v>
      </c>
    </row>
    <row r="615" spans="1:84">
      <c r="A615" s="149" t="s">
        <v>75</v>
      </c>
      <c r="B615" s="149" t="s">
        <v>783</v>
      </c>
      <c r="C615" s="151"/>
      <c r="D615" s="151"/>
      <c r="E615" s="375" t="s">
        <v>128</v>
      </c>
      <c r="F615" s="592"/>
      <c r="G615" s="159"/>
      <c r="H615" s="159"/>
      <c r="I615" s="275"/>
      <c r="J615" s="159"/>
      <c r="K615" s="159"/>
      <c r="L615" s="275"/>
      <c r="M615" s="159"/>
      <c r="N615" s="159"/>
      <c r="O615" s="275"/>
      <c r="P615" s="159"/>
      <c r="Q615" s="159"/>
      <c r="R615" s="275"/>
      <c r="S615" s="500"/>
      <c r="T615" s="275"/>
      <c r="U615" s="275"/>
      <c r="V615" s="275"/>
      <c r="W615" s="275"/>
      <c r="X615" s="275"/>
      <c r="Y615" s="275"/>
      <c r="Z615" s="275"/>
      <c r="AA615" s="275"/>
      <c r="AB615" s="275"/>
      <c r="AC615" s="275"/>
      <c r="AD615" s="275"/>
      <c r="AE615" s="275"/>
      <c r="AF615" s="500"/>
      <c r="AG615" s="275"/>
      <c r="AH615" s="275"/>
      <c r="AI615" s="275"/>
      <c r="AJ615" s="275"/>
      <c r="AK615" s="275"/>
      <c r="AL615" s="275"/>
      <c r="AM615" s="275"/>
      <c r="AN615" s="275"/>
      <c r="AO615" s="275"/>
      <c r="AP615" s="275"/>
      <c r="AQ615" s="275"/>
      <c r="AR615" s="275"/>
      <c r="AS615" s="500"/>
      <c r="AT615" s="275"/>
      <c r="AU615" s="275"/>
      <c r="AV615" s="275"/>
      <c r="AW615" s="567"/>
      <c r="AX615" s="567"/>
      <c r="AY615" s="567"/>
      <c r="AZ615" s="159"/>
      <c r="BA615" s="159"/>
      <c r="BB615" s="159"/>
      <c r="BC615" s="275"/>
      <c r="BD615" s="275"/>
      <c r="BE615" s="275"/>
      <c r="BF615" s="521"/>
    </row>
    <row r="616" spans="1:84">
      <c r="A616" s="149"/>
      <c r="B616" s="149" t="s">
        <v>782</v>
      </c>
      <c r="C616" s="151"/>
      <c r="D616" s="151"/>
      <c r="E616" s="288" t="s">
        <v>77</v>
      </c>
      <c r="F616" s="592">
        <v>9</v>
      </c>
      <c r="G616" s="159"/>
      <c r="H616" s="159"/>
      <c r="I616" s="275">
        <f>SUM(G616:H616)</f>
        <v>0</v>
      </c>
      <c r="J616" s="159"/>
      <c r="K616" s="159"/>
      <c r="L616" s="275">
        <f>SUM(J616:K616)</f>
        <v>0</v>
      </c>
      <c r="M616" s="159"/>
      <c r="N616" s="159"/>
      <c r="O616" s="275">
        <f>SUM(M616:N616)</f>
        <v>0</v>
      </c>
      <c r="P616" s="159"/>
      <c r="Q616" s="159"/>
      <c r="R616" s="275">
        <f>SUM(P616:Q616)</f>
        <v>0</v>
      </c>
      <c r="S616" s="500"/>
      <c r="T616" s="275"/>
      <c r="U616" s="275"/>
      <c r="V616" s="275">
        <f>SUM(T616:U616)</f>
        <v>0</v>
      </c>
      <c r="W616" s="275"/>
      <c r="X616" s="275"/>
      <c r="Y616" s="275">
        <f>SUM(W616:X616)</f>
        <v>0</v>
      </c>
      <c r="Z616" s="275"/>
      <c r="AA616" s="275"/>
      <c r="AB616" s="275">
        <f>SUM(Z616:AA616)</f>
        <v>0</v>
      </c>
      <c r="AC616" s="275"/>
      <c r="AD616" s="275"/>
      <c r="AE616" s="275">
        <f>SUM(AC616:AD616)</f>
        <v>0</v>
      </c>
      <c r="AF616" s="500"/>
      <c r="AG616" s="275"/>
      <c r="AH616" s="275"/>
      <c r="AI616" s="275">
        <f>SUM(AG616:AH616)</f>
        <v>0</v>
      </c>
      <c r="AJ616" s="275"/>
      <c r="AK616" s="275"/>
      <c r="AL616" s="275">
        <f>SUM(AJ616:AK616)</f>
        <v>0</v>
      </c>
      <c r="AM616" s="275"/>
      <c r="AN616" s="275"/>
      <c r="AO616" s="275">
        <f>SUM(AM616:AN616)</f>
        <v>0</v>
      </c>
      <c r="AP616" s="275"/>
      <c r="AQ616" s="275"/>
      <c r="AR616" s="275">
        <f>SUM(AP616:AQ616)</f>
        <v>0</v>
      </c>
      <c r="AS616" s="500"/>
      <c r="AT616" s="275"/>
      <c r="AU616" s="275"/>
      <c r="AV616" s="277">
        <f>SUM(AT616:AU616)</f>
        <v>0</v>
      </c>
      <c r="AW616" s="567">
        <f t="shared" ref="AW616:AW618" si="3234">SUM(G616,J616,M616,P616,T616,W616,Z616,AC616,AG616,AJ616,AM616,AP616,AT616)</f>
        <v>0</v>
      </c>
      <c r="AX616" s="567">
        <f t="shared" ref="AX616:AX618" si="3235">SUM(H616,K616,N616,Q616,U616,X616,AA616,AD616,AH616,AK616,AN616,AQ616,AU616)</f>
        <v>0</v>
      </c>
      <c r="AY616" s="567">
        <f t="shared" ref="AY616:AY618" si="3236">SUM(I616,L616,O616,R616,V616,Y616,AB616,AE616,AI616,AL616,AO616,AR616,AV616)</f>
        <v>0</v>
      </c>
      <c r="AZ616" s="159"/>
      <c r="BA616" s="159"/>
      <c r="BB616" s="275">
        <f>SUM(AZ616:BA616)</f>
        <v>0</v>
      </c>
      <c r="BC616" s="275"/>
      <c r="BD616" s="275"/>
      <c r="BE616" s="275">
        <f>SUM(BC616:BD616)</f>
        <v>0</v>
      </c>
      <c r="BF616" s="521"/>
      <c r="BG616" s="605">
        <f>SUM(F616,S616,AF616,AS616)</f>
        <v>9</v>
      </c>
      <c r="BH616" s="533">
        <f>SUM(G616,T616,AG616)</f>
        <v>0</v>
      </c>
      <c r="BI616" s="533">
        <f t="shared" ref="BI616:BI619" si="3237">SUM(H616,U616,AH616)</f>
        <v>0</v>
      </c>
      <c r="BJ616" s="533">
        <f t="shared" ref="BJ616:BJ619" si="3238">SUM(I616,V616,AI616)</f>
        <v>0</v>
      </c>
      <c r="BK616" s="533">
        <f t="shared" ref="BK616:BK619" si="3239">SUM(J616,W616,AJ616)</f>
        <v>0</v>
      </c>
      <c r="BL616" s="533">
        <f t="shared" ref="BL616:BL619" si="3240">SUM(K616,X616,AK616)</f>
        <v>0</v>
      </c>
      <c r="BM616" s="533">
        <f t="shared" ref="BM616:BM619" si="3241">SUM(L616,Y616,AL616)</f>
        <v>0</v>
      </c>
      <c r="BN616" s="533">
        <f>SUM(M616,Z616,AM616)</f>
        <v>0</v>
      </c>
      <c r="BO616" s="533">
        <f t="shared" ref="BO616:BO619" si="3242">SUM(N616,AA616,AN616)</f>
        <v>0</v>
      </c>
      <c r="BP616" s="533">
        <f t="shared" ref="BP616:BP619" si="3243">SUM(O616,AB616,AO616)</f>
        <v>0</v>
      </c>
      <c r="BQ616" s="533">
        <f t="shared" ref="BQ616:BQ619" si="3244">SUM(P616,AC616,AP616)</f>
        <v>0</v>
      </c>
      <c r="BR616" s="533">
        <f t="shared" ref="BR616:BR619" si="3245">SUM(Q616,AD616,AQ616)</f>
        <v>0</v>
      </c>
      <c r="BS616" s="533">
        <f t="shared" ref="BS616:BS619" si="3246">SUM(R616,AE616,AR616)</f>
        <v>0</v>
      </c>
      <c r="BT616" s="533">
        <f>AT616</f>
        <v>0</v>
      </c>
      <c r="BU616" s="533">
        <f t="shared" ref="BU616:BU619" si="3247">AU616</f>
        <v>0</v>
      </c>
      <c r="BV616" s="533">
        <f t="shared" ref="BV616:BV619" si="3248">AV616</f>
        <v>0</v>
      </c>
      <c r="BW616" s="536">
        <f>SUM(BH616,BK616,BN616,BQ616,BT616)</f>
        <v>0</v>
      </c>
      <c r="BX616" s="536">
        <f t="shared" ref="BX616:BX619" si="3249">SUM(BI616,BL616,BO616,BR616,BU616)</f>
        <v>0</v>
      </c>
      <c r="BY616" s="536">
        <f t="shared" ref="BY616:BY619" si="3250">SUM(BJ616,BM616,BP616,BS616,BV616)</f>
        <v>0</v>
      </c>
      <c r="BZ616" t="s">
        <v>74</v>
      </c>
      <c r="CA616" s="544">
        <f>AZ616</f>
        <v>0</v>
      </c>
      <c r="CB616" s="544">
        <f t="shared" ref="CB616:CB619" si="3251">BA616</f>
        <v>0</v>
      </c>
      <c r="CC616" s="544">
        <f t="shared" ref="CC616:CC619" si="3252">BB616</f>
        <v>0</v>
      </c>
      <c r="CD616" s="544">
        <f>BC616</f>
        <v>0</v>
      </c>
      <c r="CE616" s="544">
        <f t="shared" ref="CE616:CE619" si="3253">BD616</f>
        <v>0</v>
      </c>
      <c r="CF616" s="544">
        <f t="shared" ref="CF616:CF619" si="3254">BE616</f>
        <v>0</v>
      </c>
    </row>
    <row r="617" spans="1:84">
      <c r="A617" s="149"/>
      <c r="B617" s="151"/>
      <c r="C617" s="151"/>
      <c r="D617" s="151"/>
      <c r="E617" s="288" t="s">
        <v>78</v>
      </c>
      <c r="F617" s="592">
        <v>9</v>
      </c>
      <c r="G617" s="159"/>
      <c r="H617" s="159"/>
      <c r="I617" s="275">
        <f>SUM(G617:H617)</f>
        <v>0</v>
      </c>
      <c r="J617" s="159"/>
      <c r="K617" s="159"/>
      <c r="L617" s="275">
        <f>SUM(J617:K617)</f>
        <v>0</v>
      </c>
      <c r="M617" s="159"/>
      <c r="N617" s="159"/>
      <c r="O617" s="275">
        <f>SUM(M617:N617)</f>
        <v>0</v>
      </c>
      <c r="P617" s="159"/>
      <c r="Q617" s="159"/>
      <c r="R617" s="275">
        <f>SUM(P617:Q617)</f>
        <v>0</v>
      </c>
      <c r="S617" s="500"/>
      <c r="T617" s="275"/>
      <c r="U617" s="275"/>
      <c r="V617" s="275">
        <f>SUM(T617:U617)</f>
        <v>0</v>
      </c>
      <c r="W617" s="275"/>
      <c r="X617" s="275"/>
      <c r="Y617" s="275">
        <f>SUM(W617:X617)</f>
        <v>0</v>
      </c>
      <c r="Z617" s="275"/>
      <c r="AA617" s="275"/>
      <c r="AB617" s="275">
        <f>SUM(Z617:AA617)</f>
        <v>0</v>
      </c>
      <c r="AC617" s="275"/>
      <c r="AD617" s="275"/>
      <c r="AE617" s="275">
        <f>SUM(AC617:AD617)</f>
        <v>0</v>
      </c>
      <c r="AF617" s="500"/>
      <c r="AG617" s="275"/>
      <c r="AH617" s="275"/>
      <c r="AI617" s="275">
        <f>SUM(AG617:AH617)</f>
        <v>0</v>
      </c>
      <c r="AJ617" s="275"/>
      <c r="AK617" s="275"/>
      <c r="AL617" s="275">
        <f>SUM(AJ617:AK617)</f>
        <v>0</v>
      </c>
      <c r="AM617" s="275"/>
      <c r="AN617" s="275"/>
      <c r="AO617" s="275">
        <f>SUM(AM617:AN617)</f>
        <v>0</v>
      </c>
      <c r="AP617" s="275"/>
      <c r="AQ617" s="275"/>
      <c r="AR617" s="275">
        <f>SUM(AP617:AQ617)</f>
        <v>0</v>
      </c>
      <c r="AS617" s="500"/>
      <c r="AT617" s="275"/>
      <c r="AU617" s="275"/>
      <c r="AV617" s="277">
        <f>SUM(AT617:AU617)</f>
        <v>0</v>
      </c>
      <c r="AW617" s="567">
        <f t="shared" si="3234"/>
        <v>0</v>
      </c>
      <c r="AX617" s="567">
        <f t="shared" si="3235"/>
        <v>0</v>
      </c>
      <c r="AY617" s="567">
        <f t="shared" si="3236"/>
        <v>0</v>
      </c>
      <c r="AZ617" s="159"/>
      <c r="BA617" s="159"/>
      <c r="BB617" s="275">
        <f>SUM(AZ617:BA617)</f>
        <v>0</v>
      </c>
      <c r="BC617" s="275"/>
      <c r="BD617" s="275"/>
      <c r="BE617" s="275">
        <f>SUM(BC617:BD617)</f>
        <v>0</v>
      </c>
      <c r="BF617" s="521"/>
      <c r="BG617" s="605">
        <f>SUM(F617,S617,AF617,AS617)</f>
        <v>9</v>
      </c>
      <c r="BH617" s="533">
        <f>SUM(G617,T617,AG617)</f>
        <v>0</v>
      </c>
      <c r="BI617" s="533">
        <f t="shared" si="3237"/>
        <v>0</v>
      </c>
      <c r="BJ617" s="533">
        <f t="shared" si="3238"/>
        <v>0</v>
      </c>
      <c r="BK617" s="533">
        <f t="shared" si="3239"/>
        <v>0</v>
      </c>
      <c r="BL617" s="533">
        <f t="shared" si="3240"/>
        <v>0</v>
      </c>
      <c r="BM617" s="533">
        <f t="shared" si="3241"/>
        <v>0</v>
      </c>
      <c r="BN617" s="533">
        <f>SUM(M617,Z617,AM617)</f>
        <v>0</v>
      </c>
      <c r="BO617" s="533">
        <f t="shared" si="3242"/>
        <v>0</v>
      </c>
      <c r="BP617" s="533">
        <f t="shared" si="3243"/>
        <v>0</v>
      </c>
      <c r="BQ617" s="533">
        <f t="shared" si="3244"/>
        <v>0</v>
      </c>
      <c r="BR617" s="533">
        <f t="shared" si="3245"/>
        <v>0</v>
      </c>
      <c r="BS617" s="533">
        <f t="shared" si="3246"/>
        <v>0</v>
      </c>
      <c r="BT617" s="533">
        <f>AT617</f>
        <v>0</v>
      </c>
      <c r="BU617" s="533">
        <f t="shared" si="3247"/>
        <v>0</v>
      </c>
      <c r="BV617" s="533">
        <f t="shared" si="3248"/>
        <v>0</v>
      </c>
      <c r="BW617" s="536">
        <f>SUM(BH617,BK617,BN617,BQ617,BT617)</f>
        <v>0</v>
      </c>
      <c r="BX617" s="536">
        <f t="shared" si="3249"/>
        <v>0</v>
      </c>
      <c r="BY617" s="536">
        <f t="shared" si="3250"/>
        <v>0</v>
      </c>
      <c r="BZ617" t="s">
        <v>74</v>
      </c>
      <c r="CA617" s="544">
        <f>AZ617</f>
        <v>0</v>
      </c>
      <c r="CB617" s="544">
        <f t="shared" si="3251"/>
        <v>0</v>
      </c>
      <c r="CC617" s="544">
        <f t="shared" si="3252"/>
        <v>0</v>
      </c>
      <c r="CD617" s="544">
        <f>BC617</f>
        <v>0</v>
      </c>
      <c r="CE617" s="544">
        <f t="shared" si="3253"/>
        <v>0</v>
      </c>
      <c r="CF617" s="544">
        <f t="shared" si="3254"/>
        <v>0</v>
      </c>
    </row>
    <row r="618" spans="1:84">
      <c r="A618" s="149"/>
      <c r="B618" s="151"/>
      <c r="C618" s="151"/>
      <c r="D618" s="151"/>
      <c r="E618" s="288" t="s">
        <v>79</v>
      </c>
      <c r="F618" s="592">
        <v>9</v>
      </c>
      <c r="G618" s="159"/>
      <c r="H618" s="159"/>
      <c r="I618" s="275">
        <f>SUM(G618:H618)</f>
        <v>0</v>
      </c>
      <c r="J618" s="159"/>
      <c r="K618" s="159"/>
      <c r="L618" s="275">
        <f>SUM(J618:K618)</f>
        <v>0</v>
      </c>
      <c r="M618" s="159"/>
      <c r="N618" s="159"/>
      <c r="O618" s="275">
        <f>SUM(M618:N618)</f>
        <v>0</v>
      </c>
      <c r="P618" s="159"/>
      <c r="Q618" s="159"/>
      <c r="R618" s="275">
        <f>SUM(P618:Q618)</f>
        <v>0</v>
      </c>
      <c r="S618" s="500"/>
      <c r="T618" s="275"/>
      <c r="U618" s="275"/>
      <c r="V618" s="275">
        <f>SUM(T618:U618)</f>
        <v>0</v>
      </c>
      <c r="W618" s="275"/>
      <c r="X618" s="275"/>
      <c r="Y618" s="275">
        <f>SUM(W618:X618)</f>
        <v>0</v>
      </c>
      <c r="Z618" s="275"/>
      <c r="AA618" s="275"/>
      <c r="AB618" s="275">
        <f>SUM(Z618:AA618)</f>
        <v>0</v>
      </c>
      <c r="AC618" s="275"/>
      <c r="AD618" s="275"/>
      <c r="AE618" s="275">
        <f>SUM(AC618:AD618)</f>
        <v>0</v>
      </c>
      <c r="AF618" s="500"/>
      <c r="AG618" s="275"/>
      <c r="AH618" s="275"/>
      <c r="AI618" s="275">
        <f>SUM(AG618:AH618)</f>
        <v>0</v>
      </c>
      <c r="AJ618" s="275"/>
      <c r="AK618" s="275"/>
      <c r="AL618" s="275">
        <f>SUM(AJ618:AK618)</f>
        <v>0</v>
      </c>
      <c r="AM618" s="275"/>
      <c r="AN618" s="275"/>
      <c r="AO618" s="275">
        <f>SUM(AM618:AN618)</f>
        <v>0</v>
      </c>
      <c r="AP618" s="275"/>
      <c r="AQ618" s="275"/>
      <c r="AR618" s="275">
        <f>SUM(AP618:AQ618)</f>
        <v>0</v>
      </c>
      <c r="AS618" s="500"/>
      <c r="AT618" s="275"/>
      <c r="AU618" s="275"/>
      <c r="AV618" s="277">
        <f>SUM(AT618:AU618)</f>
        <v>0</v>
      </c>
      <c r="AW618" s="567">
        <f t="shared" si="3234"/>
        <v>0</v>
      </c>
      <c r="AX618" s="567">
        <f t="shared" si="3235"/>
        <v>0</v>
      </c>
      <c r="AY618" s="567">
        <f t="shared" si="3236"/>
        <v>0</v>
      </c>
      <c r="AZ618" s="159"/>
      <c r="BA618" s="159"/>
      <c r="BB618" s="275">
        <f>SUM(AZ618:BA618)</f>
        <v>0</v>
      </c>
      <c r="BC618" s="275"/>
      <c r="BD618" s="275"/>
      <c r="BE618" s="275">
        <f>SUM(BC618:BD618)</f>
        <v>0</v>
      </c>
      <c r="BF618" s="521"/>
      <c r="BG618" s="605">
        <f>SUM(F618,S618,AF618,AS618)</f>
        <v>9</v>
      </c>
      <c r="BH618" s="533">
        <f>SUM(G618,T618,AG618)</f>
        <v>0</v>
      </c>
      <c r="BI618" s="533">
        <f t="shared" si="3237"/>
        <v>0</v>
      </c>
      <c r="BJ618" s="533">
        <f t="shared" si="3238"/>
        <v>0</v>
      </c>
      <c r="BK618" s="533">
        <f t="shared" si="3239"/>
        <v>0</v>
      </c>
      <c r="BL618" s="533">
        <f t="shared" si="3240"/>
        <v>0</v>
      </c>
      <c r="BM618" s="533">
        <f t="shared" si="3241"/>
        <v>0</v>
      </c>
      <c r="BN618" s="533">
        <f>SUM(M618,Z618,AM618)</f>
        <v>0</v>
      </c>
      <c r="BO618" s="533">
        <f t="shared" si="3242"/>
        <v>0</v>
      </c>
      <c r="BP618" s="533">
        <f t="shared" si="3243"/>
        <v>0</v>
      </c>
      <c r="BQ618" s="533">
        <f t="shared" si="3244"/>
        <v>0</v>
      </c>
      <c r="BR618" s="533">
        <f t="shared" si="3245"/>
        <v>0</v>
      </c>
      <c r="BS618" s="533">
        <f t="shared" si="3246"/>
        <v>0</v>
      </c>
      <c r="BT618" s="533">
        <f>AT618</f>
        <v>0</v>
      </c>
      <c r="BU618" s="533">
        <f t="shared" si="3247"/>
        <v>0</v>
      </c>
      <c r="BV618" s="533">
        <f t="shared" si="3248"/>
        <v>0</v>
      </c>
      <c r="BW618" s="536">
        <f>SUM(BH618,BK618,BN618,BQ618,BT618)</f>
        <v>0</v>
      </c>
      <c r="BX618" s="536">
        <f t="shared" si="3249"/>
        <v>0</v>
      </c>
      <c r="BY618" s="536">
        <f t="shared" si="3250"/>
        <v>0</v>
      </c>
      <c r="BZ618" t="s">
        <v>74</v>
      </c>
      <c r="CA618" s="544">
        <f>AZ618</f>
        <v>0</v>
      </c>
      <c r="CB618" s="544">
        <f t="shared" si="3251"/>
        <v>0</v>
      </c>
      <c r="CC618" s="544">
        <f t="shared" si="3252"/>
        <v>0</v>
      </c>
      <c r="CD618" s="544">
        <f>BC618</f>
        <v>0</v>
      </c>
      <c r="CE618" s="544">
        <f t="shared" si="3253"/>
        <v>0</v>
      </c>
      <c r="CF618" s="544">
        <f t="shared" si="3254"/>
        <v>0</v>
      </c>
    </row>
    <row r="619" spans="1:84">
      <c r="A619" s="149"/>
      <c r="B619" s="151"/>
      <c r="C619" s="151"/>
      <c r="D619" s="151"/>
      <c r="E619" s="375" t="s">
        <v>85</v>
      </c>
      <c r="F619" s="589">
        <f t="shared" ref="F619" si="3255">SUM(F616:F618)</f>
        <v>27</v>
      </c>
      <c r="G619" s="276">
        <f t="shared" ref="G619:BE619" si="3256">SUM(G616:G618)</f>
        <v>0</v>
      </c>
      <c r="H619" s="276">
        <f t="shared" si="3256"/>
        <v>0</v>
      </c>
      <c r="I619" s="276">
        <f t="shared" si="3256"/>
        <v>0</v>
      </c>
      <c r="J619" s="276">
        <f t="shared" si="3256"/>
        <v>0</v>
      </c>
      <c r="K619" s="276">
        <f t="shared" si="3256"/>
        <v>0</v>
      </c>
      <c r="L619" s="276">
        <f t="shared" si="3256"/>
        <v>0</v>
      </c>
      <c r="M619" s="276">
        <f t="shared" si="3256"/>
        <v>0</v>
      </c>
      <c r="N619" s="276">
        <f t="shared" si="3256"/>
        <v>0</v>
      </c>
      <c r="O619" s="276">
        <f t="shared" si="3256"/>
        <v>0</v>
      </c>
      <c r="P619" s="276">
        <f t="shared" si="3256"/>
        <v>0</v>
      </c>
      <c r="Q619" s="276">
        <f t="shared" si="3256"/>
        <v>0</v>
      </c>
      <c r="R619" s="276">
        <f t="shared" si="3256"/>
        <v>0</v>
      </c>
      <c r="S619" s="501">
        <f t="shared" si="3256"/>
        <v>0</v>
      </c>
      <c r="T619" s="276">
        <f t="shared" si="3256"/>
        <v>0</v>
      </c>
      <c r="U619" s="276">
        <f t="shared" si="3256"/>
        <v>0</v>
      </c>
      <c r="V619" s="276">
        <f t="shared" si="3256"/>
        <v>0</v>
      </c>
      <c r="W619" s="276">
        <f t="shared" si="3256"/>
        <v>0</v>
      </c>
      <c r="X619" s="276">
        <f t="shared" si="3256"/>
        <v>0</v>
      </c>
      <c r="Y619" s="276">
        <f t="shared" si="3256"/>
        <v>0</v>
      </c>
      <c r="Z619" s="276">
        <f t="shared" si="3256"/>
        <v>0</v>
      </c>
      <c r="AA619" s="276">
        <f t="shared" si="3256"/>
        <v>0</v>
      </c>
      <c r="AB619" s="276">
        <f t="shared" si="3256"/>
        <v>0</v>
      </c>
      <c r="AC619" s="276">
        <f t="shared" si="3256"/>
        <v>0</v>
      </c>
      <c r="AD619" s="276">
        <f t="shared" si="3256"/>
        <v>0</v>
      </c>
      <c r="AE619" s="276">
        <f t="shared" si="3256"/>
        <v>0</v>
      </c>
      <c r="AF619" s="501">
        <f t="shared" si="3256"/>
        <v>0</v>
      </c>
      <c r="AG619" s="276">
        <f t="shared" si="3256"/>
        <v>0</v>
      </c>
      <c r="AH619" s="276">
        <f t="shared" si="3256"/>
        <v>0</v>
      </c>
      <c r="AI619" s="276">
        <f t="shared" si="3256"/>
        <v>0</v>
      </c>
      <c r="AJ619" s="276">
        <f t="shared" si="3256"/>
        <v>0</v>
      </c>
      <c r="AK619" s="276">
        <f t="shared" si="3256"/>
        <v>0</v>
      </c>
      <c r="AL619" s="276">
        <f t="shared" si="3256"/>
        <v>0</v>
      </c>
      <c r="AM619" s="276">
        <f t="shared" si="3256"/>
        <v>0</v>
      </c>
      <c r="AN619" s="276">
        <f t="shared" si="3256"/>
        <v>0</v>
      </c>
      <c r="AO619" s="276">
        <f t="shared" si="3256"/>
        <v>0</v>
      </c>
      <c r="AP619" s="276">
        <f t="shared" si="3256"/>
        <v>0</v>
      </c>
      <c r="AQ619" s="276">
        <f t="shared" si="3256"/>
        <v>0</v>
      </c>
      <c r="AR619" s="276">
        <f t="shared" si="3256"/>
        <v>0</v>
      </c>
      <c r="AS619" s="501">
        <f t="shared" si="3256"/>
        <v>0</v>
      </c>
      <c r="AT619" s="276">
        <f t="shared" si="3256"/>
        <v>0</v>
      </c>
      <c r="AU619" s="276">
        <f t="shared" si="3256"/>
        <v>0</v>
      </c>
      <c r="AV619" s="276">
        <f t="shared" si="3256"/>
        <v>0</v>
      </c>
      <c r="AW619" s="568">
        <f t="shared" si="3256"/>
        <v>0</v>
      </c>
      <c r="AX619" s="568">
        <f t="shared" si="3256"/>
        <v>0</v>
      </c>
      <c r="AY619" s="568">
        <f t="shared" si="3256"/>
        <v>0</v>
      </c>
      <c r="AZ619" s="276">
        <f t="shared" si="3256"/>
        <v>0</v>
      </c>
      <c r="BA619" s="276">
        <f t="shared" si="3256"/>
        <v>0</v>
      </c>
      <c r="BB619" s="276">
        <f t="shared" si="3256"/>
        <v>0</v>
      </c>
      <c r="BC619" s="276">
        <f t="shared" si="3256"/>
        <v>0</v>
      </c>
      <c r="BD619" s="276">
        <f t="shared" si="3256"/>
        <v>0</v>
      </c>
      <c r="BE619" s="276">
        <f t="shared" si="3256"/>
        <v>0</v>
      </c>
      <c r="BF619" s="522"/>
      <c r="BG619" s="605">
        <f>SUM(F619,S619,AF619,AS619)</f>
        <v>27</v>
      </c>
      <c r="BH619" s="533">
        <f>SUM(G619,T619,AG619)</f>
        <v>0</v>
      </c>
      <c r="BI619" s="533">
        <f t="shared" si="3237"/>
        <v>0</v>
      </c>
      <c r="BJ619" s="533">
        <f t="shared" si="3238"/>
        <v>0</v>
      </c>
      <c r="BK619" s="533">
        <f t="shared" si="3239"/>
        <v>0</v>
      </c>
      <c r="BL619" s="533">
        <f t="shared" si="3240"/>
        <v>0</v>
      </c>
      <c r="BM619" s="533">
        <f t="shared" si="3241"/>
        <v>0</v>
      </c>
      <c r="BN619" s="533">
        <f>SUM(M619,Z619,AM619)</f>
        <v>0</v>
      </c>
      <c r="BO619" s="533">
        <f t="shared" si="3242"/>
        <v>0</v>
      </c>
      <c r="BP619" s="533">
        <f t="shared" si="3243"/>
        <v>0</v>
      </c>
      <c r="BQ619" s="533">
        <f t="shared" si="3244"/>
        <v>0</v>
      </c>
      <c r="BR619" s="533">
        <f t="shared" si="3245"/>
        <v>0</v>
      </c>
      <c r="BS619" s="533">
        <f t="shared" si="3246"/>
        <v>0</v>
      </c>
      <c r="BT619" s="533">
        <f>AT619</f>
        <v>0</v>
      </c>
      <c r="BU619" s="533">
        <f t="shared" si="3247"/>
        <v>0</v>
      </c>
      <c r="BV619" s="533">
        <f t="shared" si="3248"/>
        <v>0</v>
      </c>
      <c r="BW619" s="536">
        <f>SUM(BH619,BK619,BN619,BQ619,BT619)</f>
        <v>0</v>
      </c>
      <c r="BX619" s="536">
        <f t="shared" si="3249"/>
        <v>0</v>
      </c>
      <c r="BY619" s="536">
        <f t="shared" si="3250"/>
        <v>0</v>
      </c>
      <c r="BZ619" t="s">
        <v>74</v>
      </c>
      <c r="CA619" s="544">
        <f>AZ619</f>
        <v>0</v>
      </c>
      <c r="CB619" s="544">
        <f t="shared" si="3251"/>
        <v>0</v>
      </c>
      <c r="CC619" s="544">
        <f t="shared" si="3252"/>
        <v>0</v>
      </c>
      <c r="CD619" s="544">
        <f>BC619</f>
        <v>0</v>
      </c>
      <c r="CE619" s="544">
        <f t="shared" si="3253"/>
        <v>0</v>
      </c>
      <c r="CF619" s="544">
        <f t="shared" si="3254"/>
        <v>0</v>
      </c>
    </row>
    <row r="620" spans="1:84">
      <c r="A620" s="149"/>
      <c r="B620" s="151"/>
      <c r="C620" s="151"/>
      <c r="D620" s="151"/>
      <c r="E620" s="375"/>
      <c r="F620" s="592"/>
      <c r="G620" s="159"/>
      <c r="H620" s="159"/>
      <c r="I620" s="275"/>
      <c r="J620" s="159"/>
      <c r="K620" s="159"/>
      <c r="L620" s="275"/>
      <c r="M620" s="159"/>
      <c r="N620" s="159"/>
      <c r="O620" s="275"/>
      <c r="P620" s="159"/>
      <c r="Q620" s="159"/>
      <c r="R620" s="275"/>
      <c r="S620" s="500"/>
      <c r="T620" s="275"/>
      <c r="U620" s="275"/>
      <c r="V620" s="275"/>
      <c r="W620" s="275"/>
      <c r="X620" s="275"/>
      <c r="Y620" s="275"/>
      <c r="Z620" s="275"/>
      <c r="AA620" s="275"/>
      <c r="AB620" s="275"/>
      <c r="AC620" s="275"/>
      <c r="AD620" s="275"/>
      <c r="AE620" s="275"/>
      <c r="AF620" s="500"/>
      <c r="AG620" s="275"/>
      <c r="AH620" s="275"/>
      <c r="AI620" s="275"/>
      <c r="AJ620" s="275"/>
      <c r="AK620" s="275"/>
      <c r="AL620" s="275"/>
      <c r="AM620" s="275"/>
      <c r="AN620" s="275"/>
      <c r="AO620" s="275"/>
      <c r="AP620" s="275"/>
      <c r="AQ620" s="275"/>
      <c r="AR620" s="275"/>
      <c r="AS620" s="500"/>
      <c r="AT620" s="275"/>
      <c r="AU620" s="275"/>
      <c r="AV620" s="275"/>
      <c r="AW620" s="567"/>
      <c r="AX620" s="567"/>
      <c r="AY620" s="567"/>
      <c r="AZ620" s="159"/>
      <c r="BA620" s="159"/>
      <c r="BB620" s="159"/>
      <c r="BC620" s="275"/>
      <c r="BD620" s="275"/>
      <c r="BE620" s="275"/>
      <c r="BF620" s="521"/>
    </row>
    <row r="621" spans="1:84">
      <c r="A621" s="149" t="s">
        <v>75</v>
      </c>
      <c r="B621" s="149"/>
      <c r="C621" s="151"/>
      <c r="D621" s="151"/>
      <c r="E621" s="375" t="s">
        <v>128</v>
      </c>
      <c r="F621" s="592"/>
      <c r="G621" s="159"/>
      <c r="H621" s="159"/>
      <c r="I621" s="275"/>
      <c r="J621" s="159"/>
      <c r="K621" s="159"/>
      <c r="L621" s="275"/>
      <c r="M621" s="159"/>
      <c r="N621" s="159"/>
      <c r="O621" s="275"/>
      <c r="P621" s="159"/>
      <c r="Q621" s="159"/>
      <c r="R621" s="275"/>
      <c r="S621" s="500"/>
      <c r="T621" s="275"/>
      <c r="U621" s="275"/>
      <c r="V621" s="275"/>
      <c r="W621" s="275"/>
      <c r="X621" s="275"/>
      <c r="Y621" s="275"/>
      <c r="Z621" s="275"/>
      <c r="AA621" s="275"/>
      <c r="AB621" s="275"/>
      <c r="AC621" s="275"/>
      <c r="AD621" s="275"/>
      <c r="AE621" s="275"/>
      <c r="AF621" s="500"/>
      <c r="AG621" s="275"/>
      <c r="AH621" s="275"/>
      <c r="AI621" s="275"/>
      <c r="AJ621" s="275"/>
      <c r="AK621" s="275"/>
      <c r="AL621" s="275"/>
      <c r="AM621" s="275"/>
      <c r="AN621" s="275"/>
      <c r="AO621" s="275"/>
      <c r="AP621" s="275"/>
      <c r="AQ621" s="275"/>
      <c r="AR621" s="275"/>
      <c r="AS621" s="500"/>
      <c r="AT621" s="275"/>
      <c r="AU621" s="275"/>
      <c r="AV621" s="275"/>
      <c r="AW621" s="567"/>
      <c r="AX621" s="567"/>
      <c r="AY621" s="567"/>
      <c r="AZ621" s="159"/>
      <c r="BA621" s="159"/>
      <c r="BB621" s="159"/>
      <c r="BC621" s="275"/>
      <c r="BD621" s="275"/>
      <c r="BE621" s="275"/>
      <c r="BF621" s="521"/>
    </row>
    <row r="622" spans="1:84">
      <c r="A622" s="149"/>
      <c r="B622" s="149" t="s">
        <v>944</v>
      </c>
      <c r="C622" s="151"/>
      <c r="D622" s="151"/>
      <c r="E622" s="288" t="s">
        <v>77</v>
      </c>
      <c r="F622" s="592">
        <v>3</v>
      </c>
      <c r="G622" s="159"/>
      <c r="H622" s="159"/>
      <c r="I622" s="275">
        <f>SUM(G622:H622)</f>
        <v>0</v>
      </c>
      <c r="J622" s="159"/>
      <c r="K622" s="159"/>
      <c r="L622" s="275">
        <f>SUM(J622:K622)</f>
        <v>0</v>
      </c>
      <c r="M622" s="159"/>
      <c r="N622" s="159"/>
      <c r="O622" s="275">
        <f>SUM(M622:N622)</f>
        <v>0</v>
      </c>
      <c r="P622" s="159"/>
      <c r="Q622" s="159"/>
      <c r="R622" s="275">
        <f>SUM(P622:Q622)</f>
        <v>0</v>
      </c>
      <c r="S622" s="500"/>
      <c r="T622" s="275"/>
      <c r="U622" s="275"/>
      <c r="V622" s="275">
        <f>SUM(T622:U622)</f>
        <v>0</v>
      </c>
      <c r="W622" s="275"/>
      <c r="X622" s="275"/>
      <c r="Y622" s="275">
        <f>SUM(W622:X622)</f>
        <v>0</v>
      </c>
      <c r="Z622" s="275"/>
      <c r="AA622" s="275"/>
      <c r="AB622" s="275">
        <f>SUM(Z622:AA622)</f>
        <v>0</v>
      </c>
      <c r="AC622" s="275"/>
      <c r="AD622" s="275"/>
      <c r="AE622" s="275">
        <f>SUM(AC622:AD622)</f>
        <v>0</v>
      </c>
      <c r="AF622" s="500"/>
      <c r="AG622" s="275"/>
      <c r="AH622" s="275"/>
      <c r="AI622" s="275">
        <f>SUM(AG622:AH622)</f>
        <v>0</v>
      </c>
      <c r="AJ622" s="275"/>
      <c r="AK622" s="275"/>
      <c r="AL622" s="275">
        <f>SUM(AJ622:AK622)</f>
        <v>0</v>
      </c>
      <c r="AM622" s="275"/>
      <c r="AN622" s="275"/>
      <c r="AO622" s="275">
        <f>SUM(AM622:AN622)</f>
        <v>0</v>
      </c>
      <c r="AP622" s="275"/>
      <c r="AQ622" s="275"/>
      <c r="AR622" s="275">
        <f>SUM(AP622:AQ622)</f>
        <v>0</v>
      </c>
      <c r="AS622" s="500"/>
      <c r="AT622" s="275"/>
      <c r="AU622" s="275"/>
      <c r="AV622" s="277">
        <f>SUM(AT622:AU622)</f>
        <v>0</v>
      </c>
      <c r="AW622" s="567">
        <f t="shared" ref="AW622:AW624" si="3257">SUM(G622,J622,M622,P622,T622,W622,Z622,AC622,AG622,AJ622,AM622,AP622,AT622)</f>
        <v>0</v>
      </c>
      <c r="AX622" s="567">
        <f t="shared" ref="AX622:AX624" si="3258">SUM(H622,K622,N622,Q622,U622,X622,AA622,AD622,AH622,AK622,AN622,AQ622,AU622)</f>
        <v>0</v>
      </c>
      <c r="AY622" s="567">
        <f t="shared" ref="AY622:AY624" si="3259">SUM(I622,L622,O622,R622,V622,Y622,AB622,AE622,AI622,AL622,AO622,AR622,AV622)</f>
        <v>0</v>
      </c>
      <c r="AZ622" s="159"/>
      <c r="BA622" s="159"/>
      <c r="BB622" s="275">
        <f>SUM(AZ622:BA622)</f>
        <v>0</v>
      </c>
      <c r="BC622" s="275"/>
      <c r="BD622" s="275"/>
      <c r="BE622" s="275">
        <f>SUM(BC622:BD622)</f>
        <v>0</v>
      </c>
      <c r="BF622" s="521"/>
      <c r="BG622" s="605">
        <f>SUM(F622,S622,AF622,AS622)</f>
        <v>3</v>
      </c>
      <c r="BH622" s="533">
        <f>SUM(G622,T622,AG622)</f>
        <v>0</v>
      </c>
      <c r="BI622" s="533">
        <f t="shared" ref="BI622:BI625" si="3260">SUM(H622,U622,AH622)</f>
        <v>0</v>
      </c>
      <c r="BJ622" s="533">
        <f t="shared" ref="BJ622:BJ625" si="3261">SUM(I622,V622,AI622)</f>
        <v>0</v>
      </c>
      <c r="BK622" s="533">
        <f t="shared" ref="BK622:BK625" si="3262">SUM(J622,W622,AJ622)</f>
        <v>0</v>
      </c>
      <c r="BL622" s="533">
        <f t="shared" ref="BL622:BL625" si="3263">SUM(K622,X622,AK622)</f>
        <v>0</v>
      </c>
      <c r="BM622" s="533">
        <f t="shared" ref="BM622:BM625" si="3264">SUM(L622,Y622,AL622)</f>
        <v>0</v>
      </c>
      <c r="BN622" s="533">
        <f>SUM(M622,Z622,AM622)</f>
        <v>0</v>
      </c>
      <c r="BO622" s="533">
        <f t="shared" ref="BO622:BO625" si="3265">SUM(N622,AA622,AN622)</f>
        <v>0</v>
      </c>
      <c r="BP622" s="533">
        <f t="shared" ref="BP622:BP625" si="3266">SUM(O622,AB622,AO622)</f>
        <v>0</v>
      </c>
      <c r="BQ622" s="533">
        <f t="shared" ref="BQ622:BQ625" si="3267">SUM(P622,AC622,AP622)</f>
        <v>0</v>
      </c>
      <c r="BR622" s="533">
        <f t="shared" ref="BR622:BR625" si="3268">SUM(Q622,AD622,AQ622)</f>
        <v>0</v>
      </c>
      <c r="BS622" s="533">
        <f t="shared" ref="BS622:BS625" si="3269">SUM(R622,AE622,AR622)</f>
        <v>0</v>
      </c>
      <c r="BT622" s="533">
        <f>AT622</f>
        <v>0</v>
      </c>
      <c r="BU622" s="533">
        <f t="shared" ref="BU622:BU625" si="3270">AU622</f>
        <v>0</v>
      </c>
      <c r="BV622" s="533">
        <f t="shared" ref="BV622:BV625" si="3271">AV622</f>
        <v>0</v>
      </c>
      <c r="BW622" s="536">
        <f>SUM(BH622,BK622,BN622,BQ622,BT622)</f>
        <v>0</v>
      </c>
      <c r="BX622" s="536">
        <f t="shared" ref="BX622:BX625" si="3272">SUM(BI622,BL622,BO622,BR622,BU622)</f>
        <v>0</v>
      </c>
      <c r="BY622" s="536">
        <f t="shared" ref="BY622:BY625" si="3273">SUM(BJ622,BM622,BP622,BS622,BV622)</f>
        <v>0</v>
      </c>
      <c r="BZ622" t="s">
        <v>74</v>
      </c>
      <c r="CA622" s="544">
        <f>AZ622</f>
        <v>0</v>
      </c>
      <c r="CB622" s="544">
        <f t="shared" ref="CB622:CB625" si="3274">BA622</f>
        <v>0</v>
      </c>
      <c r="CC622" s="544">
        <f t="shared" ref="CC622:CC625" si="3275">BB622</f>
        <v>0</v>
      </c>
      <c r="CD622" s="544">
        <f>BC622</f>
        <v>0</v>
      </c>
      <c r="CE622" s="544">
        <f t="shared" ref="CE622:CE625" si="3276">BD622</f>
        <v>0</v>
      </c>
      <c r="CF622" s="544">
        <f t="shared" ref="CF622:CF625" si="3277">BE622</f>
        <v>0</v>
      </c>
    </row>
    <row r="623" spans="1:84">
      <c r="A623" s="149"/>
      <c r="B623" s="149" t="s">
        <v>782</v>
      </c>
      <c r="C623" s="151"/>
      <c r="D623" s="151"/>
      <c r="E623" s="288" t="s">
        <v>78</v>
      </c>
      <c r="F623" s="592">
        <v>3</v>
      </c>
      <c r="G623" s="159"/>
      <c r="H623" s="159"/>
      <c r="I623" s="275">
        <f>SUM(G623:H623)</f>
        <v>0</v>
      </c>
      <c r="J623" s="159"/>
      <c r="K623" s="159"/>
      <c r="L623" s="275">
        <f>SUM(J623:K623)</f>
        <v>0</v>
      </c>
      <c r="M623" s="159"/>
      <c r="N623" s="159"/>
      <c r="O623" s="275">
        <f>SUM(M623:N623)</f>
        <v>0</v>
      </c>
      <c r="P623" s="159"/>
      <c r="Q623" s="159"/>
      <c r="R623" s="275">
        <f>SUM(P623:Q623)</f>
        <v>0</v>
      </c>
      <c r="S623" s="500"/>
      <c r="T623" s="275"/>
      <c r="U623" s="275"/>
      <c r="V623" s="275">
        <f>SUM(T623:U623)</f>
        <v>0</v>
      </c>
      <c r="W623" s="275"/>
      <c r="X623" s="275"/>
      <c r="Y623" s="275">
        <f>SUM(W623:X623)</f>
        <v>0</v>
      </c>
      <c r="Z623" s="275"/>
      <c r="AA623" s="275"/>
      <c r="AB623" s="275">
        <f>SUM(Z623:AA623)</f>
        <v>0</v>
      </c>
      <c r="AC623" s="275"/>
      <c r="AD623" s="275"/>
      <c r="AE623" s="275">
        <f>SUM(AC623:AD623)</f>
        <v>0</v>
      </c>
      <c r="AF623" s="500"/>
      <c r="AG623" s="275"/>
      <c r="AH623" s="275"/>
      <c r="AI623" s="275">
        <f>SUM(AG623:AH623)</f>
        <v>0</v>
      </c>
      <c r="AJ623" s="275"/>
      <c r="AK623" s="275"/>
      <c r="AL623" s="275">
        <f>SUM(AJ623:AK623)</f>
        <v>0</v>
      </c>
      <c r="AM623" s="275"/>
      <c r="AN623" s="275"/>
      <c r="AO623" s="275">
        <f>SUM(AM623:AN623)</f>
        <v>0</v>
      </c>
      <c r="AP623" s="275"/>
      <c r="AQ623" s="275"/>
      <c r="AR623" s="275">
        <f>SUM(AP623:AQ623)</f>
        <v>0</v>
      </c>
      <c r="AS623" s="500"/>
      <c r="AT623" s="275"/>
      <c r="AU623" s="275"/>
      <c r="AV623" s="277">
        <f>SUM(AT623:AU623)</f>
        <v>0</v>
      </c>
      <c r="AW623" s="567">
        <f t="shared" si="3257"/>
        <v>0</v>
      </c>
      <c r="AX623" s="567">
        <f t="shared" si="3258"/>
        <v>0</v>
      </c>
      <c r="AY623" s="567">
        <f t="shared" si="3259"/>
        <v>0</v>
      </c>
      <c r="AZ623" s="159"/>
      <c r="BA623" s="159"/>
      <c r="BB623" s="275">
        <f>SUM(AZ623:BA623)</f>
        <v>0</v>
      </c>
      <c r="BC623" s="275"/>
      <c r="BD623" s="275"/>
      <c r="BE623" s="275">
        <f>SUM(BC623:BD623)</f>
        <v>0</v>
      </c>
      <c r="BF623" s="521"/>
      <c r="BG623" s="605">
        <f>SUM(F623,S623,AF623,AS623)</f>
        <v>3</v>
      </c>
      <c r="BH623" s="533">
        <f>SUM(G623,T623,AG623)</f>
        <v>0</v>
      </c>
      <c r="BI623" s="533">
        <f t="shared" si="3260"/>
        <v>0</v>
      </c>
      <c r="BJ623" s="533">
        <f t="shared" si="3261"/>
        <v>0</v>
      </c>
      <c r="BK623" s="533">
        <f t="shared" si="3262"/>
        <v>0</v>
      </c>
      <c r="BL623" s="533">
        <f t="shared" si="3263"/>
        <v>0</v>
      </c>
      <c r="BM623" s="533">
        <f t="shared" si="3264"/>
        <v>0</v>
      </c>
      <c r="BN623" s="533">
        <f>SUM(M623,Z623,AM623)</f>
        <v>0</v>
      </c>
      <c r="BO623" s="533">
        <f t="shared" si="3265"/>
        <v>0</v>
      </c>
      <c r="BP623" s="533">
        <f t="shared" si="3266"/>
        <v>0</v>
      </c>
      <c r="BQ623" s="533">
        <f t="shared" si="3267"/>
        <v>0</v>
      </c>
      <c r="BR623" s="533">
        <f t="shared" si="3268"/>
        <v>0</v>
      </c>
      <c r="BS623" s="533">
        <f t="shared" si="3269"/>
        <v>0</v>
      </c>
      <c r="BT623" s="533">
        <f>AT623</f>
        <v>0</v>
      </c>
      <c r="BU623" s="533">
        <f t="shared" si="3270"/>
        <v>0</v>
      </c>
      <c r="BV623" s="533">
        <f t="shared" si="3271"/>
        <v>0</v>
      </c>
      <c r="BW623" s="536">
        <f>SUM(BH623,BK623,BN623,BQ623,BT623)</f>
        <v>0</v>
      </c>
      <c r="BX623" s="536">
        <f t="shared" si="3272"/>
        <v>0</v>
      </c>
      <c r="BY623" s="536">
        <f t="shared" si="3273"/>
        <v>0</v>
      </c>
      <c r="BZ623" t="s">
        <v>74</v>
      </c>
      <c r="CA623" s="544">
        <f>AZ623</f>
        <v>0</v>
      </c>
      <c r="CB623" s="544">
        <f t="shared" si="3274"/>
        <v>0</v>
      </c>
      <c r="CC623" s="544">
        <f t="shared" si="3275"/>
        <v>0</v>
      </c>
      <c r="CD623" s="544">
        <f>BC623</f>
        <v>0</v>
      </c>
      <c r="CE623" s="544">
        <f t="shared" si="3276"/>
        <v>0</v>
      </c>
      <c r="CF623" s="544">
        <f t="shared" si="3277"/>
        <v>0</v>
      </c>
    </row>
    <row r="624" spans="1:84">
      <c r="A624" s="149"/>
      <c r="B624" s="151"/>
      <c r="C624" s="151"/>
      <c r="D624" s="151"/>
      <c r="E624" s="288" t="s">
        <v>79</v>
      </c>
      <c r="F624" s="592">
        <v>2</v>
      </c>
      <c r="G624" s="159"/>
      <c r="H624" s="159"/>
      <c r="I624" s="275">
        <f>SUM(G624:H624)</f>
        <v>0</v>
      </c>
      <c r="J624" s="159"/>
      <c r="K624" s="159"/>
      <c r="L624" s="275">
        <f>SUM(J624:K624)</f>
        <v>0</v>
      </c>
      <c r="M624" s="159"/>
      <c r="N624" s="159"/>
      <c r="O624" s="275">
        <f>SUM(M624:N624)</f>
        <v>0</v>
      </c>
      <c r="P624" s="159"/>
      <c r="Q624" s="159"/>
      <c r="R624" s="275">
        <f>SUM(P624:Q624)</f>
        <v>0</v>
      </c>
      <c r="S624" s="500"/>
      <c r="T624" s="275"/>
      <c r="U624" s="275"/>
      <c r="V624" s="275">
        <f>SUM(T624:U624)</f>
        <v>0</v>
      </c>
      <c r="W624" s="275"/>
      <c r="X624" s="275"/>
      <c r="Y624" s="275">
        <f>SUM(W624:X624)</f>
        <v>0</v>
      </c>
      <c r="Z624" s="275"/>
      <c r="AA624" s="275"/>
      <c r="AB624" s="275">
        <f>SUM(Z624:AA624)</f>
        <v>0</v>
      </c>
      <c r="AC624" s="275"/>
      <c r="AD624" s="275"/>
      <c r="AE624" s="275">
        <f>SUM(AC624:AD624)</f>
        <v>0</v>
      </c>
      <c r="AF624" s="500"/>
      <c r="AG624" s="275"/>
      <c r="AH624" s="275"/>
      <c r="AI624" s="275">
        <f>SUM(AG624:AH624)</f>
        <v>0</v>
      </c>
      <c r="AJ624" s="275"/>
      <c r="AK624" s="275"/>
      <c r="AL624" s="275">
        <f>SUM(AJ624:AK624)</f>
        <v>0</v>
      </c>
      <c r="AM624" s="275"/>
      <c r="AN624" s="275"/>
      <c r="AO624" s="275">
        <f>SUM(AM624:AN624)</f>
        <v>0</v>
      </c>
      <c r="AP624" s="275"/>
      <c r="AQ624" s="275"/>
      <c r="AR624" s="275">
        <f>SUM(AP624:AQ624)</f>
        <v>0</v>
      </c>
      <c r="AS624" s="500"/>
      <c r="AT624" s="275"/>
      <c r="AU624" s="275"/>
      <c r="AV624" s="277">
        <f>SUM(AT624:AU624)</f>
        <v>0</v>
      </c>
      <c r="AW624" s="567">
        <f t="shared" si="3257"/>
        <v>0</v>
      </c>
      <c r="AX624" s="567">
        <f t="shared" si="3258"/>
        <v>0</v>
      </c>
      <c r="AY624" s="567">
        <f t="shared" si="3259"/>
        <v>0</v>
      </c>
      <c r="AZ624" s="159"/>
      <c r="BA624" s="159"/>
      <c r="BB624" s="275">
        <f>SUM(AZ624:BA624)</f>
        <v>0</v>
      </c>
      <c r="BC624" s="275"/>
      <c r="BD624" s="275"/>
      <c r="BE624" s="275">
        <f>SUM(BC624:BD624)</f>
        <v>0</v>
      </c>
      <c r="BF624" s="521"/>
      <c r="BG624" s="605">
        <f>SUM(F624,S624,AF624,AS624)</f>
        <v>2</v>
      </c>
      <c r="BH624" s="533">
        <f>SUM(G624,T624,AG624)</f>
        <v>0</v>
      </c>
      <c r="BI624" s="533">
        <f t="shared" si="3260"/>
        <v>0</v>
      </c>
      <c r="BJ624" s="533">
        <f t="shared" si="3261"/>
        <v>0</v>
      </c>
      <c r="BK624" s="533">
        <f t="shared" si="3262"/>
        <v>0</v>
      </c>
      <c r="BL624" s="533">
        <f t="shared" si="3263"/>
        <v>0</v>
      </c>
      <c r="BM624" s="533">
        <f t="shared" si="3264"/>
        <v>0</v>
      </c>
      <c r="BN624" s="533">
        <f>SUM(M624,Z624,AM624)</f>
        <v>0</v>
      </c>
      <c r="BO624" s="533">
        <f t="shared" si="3265"/>
        <v>0</v>
      </c>
      <c r="BP624" s="533">
        <f t="shared" si="3266"/>
        <v>0</v>
      </c>
      <c r="BQ624" s="533">
        <f t="shared" si="3267"/>
        <v>0</v>
      </c>
      <c r="BR624" s="533">
        <f t="shared" si="3268"/>
        <v>0</v>
      </c>
      <c r="BS624" s="533">
        <f t="shared" si="3269"/>
        <v>0</v>
      </c>
      <c r="BT624" s="533">
        <f>AT624</f>
        <v>0</v>
      </c>
      <c r="BU624" s="533">
        <f t="shared" si="3270"/>
        <v>0</v>
      </c>
      <c r="BV624" s="533">
        <f t="shared" si="3271"/>
        <v>0</v>
      </c>
      <c r="BW624" s="536">
        <f>SUM(BH624,BK624,BN624,BQ624,BT624)</f>
        <v>0</v>
      </c>
      <c r="BX624" s="536">
        <f t="shared" si="3272"/>
        <v>0</v>
      </c>
      <c r="BY624" s="536">
        <f t="shared" si="3273"/>
        <v>0</v>
      </c>
      <c r="BZ624" t="s">
        <v>74</v>
      </c>
      <c r="CA624" s="544">
        <f>AZ624</f>
        <v>0</v>
      </c>
      <c r="CB624" s="544">
        <f t="shared" si="3274"/>
        <v>0</v>
      </c>
      <c r="CC624" s="544">
        <f t="shared" si="3275"/>
        <v>0</v>
      </c>
      <c r="CD624" s="544">
        <f>BC624</f>
        <v>0</v>
      </c>
      <c r="CE624" s="544">
        <f t="shared" si="3276"/>
        <v>0</v>
      </c>
      <c r="CF624" s="544">
        <f t="shared" si="3277"/>
        <v>0</v>
      </c>
    </row>
    <row r="625" spans="1:84">
      <c r="A625" s="149"/>
      <c r="B625" s="151"/>
      <c r="C625" s="151"/>
      <c r="D625" s="151"/>
      <c r="E625" s="375" t="s">
        <v>85</v>
      </c>
      <c r="F625" s="589">
        <f t="shared" ref="F625" si="3278">SUM(F622:F624)</f>
        <v>8</v>
      </c>
      <c r="G625" s="276">
        <f t="shared" ref="G625:BE625" si="3279">SUM(G622:G624)</f>
        <v>0</v>
      </c>
      <c r="H625" s="276">
        <f t="shared" si="3279"/>
        <v>0</v>
      </c>
      <c r="I625" s="276">
        <f t="shared" si="3279"/>
        <v>0</v>
      </c>
      <c r="J625" s="276">
        <f t="shared" si="3279"/>
        <v>0</v>
      </c>
      <c r="K625" s="276">
        <f t="shared" si="3279"/>
        <v>0</v>
      </c>
      <c r="L625" s="276">
        <f t="shared" si="3279"/>
        <v>0</v>
      </c>
      <c r="M625" s="276">
        <f t="shared" si="3279"/>
        <v>0</v>
      </c>
      <c r="N625" s="276">
        <f t="shared" si="3279"/>
        <v>0</v>
      </c>
      <c r="O625" s="276">
        <f t="shared" si="3279"/>
        <v>0</v>
      </c>
      <c r="P625" s="276">
        <f t="shared" si="3279"/>
        <v>0</v>
      </c>
      <c r="Q625" s="276">
        <f t="shared" si="3279"/>
        <v>0</v>
      </c>
      <c r="R625" s="276">
        <f t="shared" si="3279"/>
        <v>0</v>
      </c>
      <c r="S625" s="501">
        <f t="shared" si="3279"/>
        <v>0</v>
      </c>
      <c r="T625" s="276">
        <f t="shared" si="3279"/>
        <v>0</v>
      </c>
      <c r="U625" s="276">
        <f t="shared" si="3279"/>
        <v>0</v>
      </c>
      <c r="V625" s="276">
        <f t="shared" si="3279"/>
        <v>0</v>
      </c>
      <c r="W625" s="276">
        <f t="shared" si="3279"/>
        <v>0</v>
      </c>
      <c r="X625" s="276">
        <f t="shared" si="3279"/>
        <v>0</v>
      </c>
      <c r="Y625" s="276">
        <f t="shared" si="3279"/>
        <v>0</v>
      </c>
      <c r="Z625" s="276">
        <f t="shared" si="3279"/>
        <v>0</v>
      </c>
      <c r="AA625" s="276">
        <f t="shared" si="3279"/>
        <v>0</v>
      </c>
      <c r="AB625" s="276">
        <f t="shared" si="3279"/>
        <v>0</v>
      </c>
      <c r="AC625" s="276">
        <f t="shared" si="3279"/>
        <v>0</v>
      </c>
      <c r="AD625" s="276">
        <f t="shared" si="3279"/>
        <v>0</v>
      </c>
      <c r="AE625" s="276">
        <f t="shared" si="3279"/>
        <v>0</v>
      </c>
      <c r="AF625" s="501">
        <f t="shared" si="3279"/>
        <v>0</v>
      </c>
      <c r="AG625" s="276">
        <f t="shared" si="3279"/>
        <v>0</v>
      </c>
      <c r="AH625" s="276">
        <f t="shared" si="3279"/>
        <v>0</v>
      </c>
      <c r="AI625" s="276">
        <f t="shared" si="3279"/>
        <v>0</v>
      </c>
      <c r="AJ625" s="276">
        <f t="shared" si="3279"/>
        <v>0</v>
      </c>
      <c r="AK625" s="276">
        <f t="shared" si="3279"/>
        <v>0</v>
      </c>
      <c r="AL625" s="276">
        <f t="shared" si="3279"/>
        <v>0</v>
      </c>
      <c r="AM625" s="276">
        <f t="shared" si="3279"/>
        <v>0</v>
      </c>
      <c r="AN625" s="276">
        <f t="shared" si="3279"/>
        <v>0</v>
      </c>
      <c r="AO625" s="276">
        <f t="shared" si="3279"/>
        <v>0</v>
      </c>
      <c r="AP625" s="276">
        <f t="shared" si="3279"/>
        <v>0</v>
      </c>
      <c r="AQ625" s="276">
        <f t="shared" si="3279"/>
        <v>0</v>
      </c>
      <c r="AR625" s="276">
        <f t="shared" si="3279"/>
        <v>0</v>
      </c>
      <c r="AS625" s="501">
        <f t="shared" si="3279"/>
        <v>0</v>
      </c>
      <c r="AT625" s="276">
        <f t="shared" si="3279"/>
        <v>0</v>
      </c>
      <c r="AU625" s="276">
        <f t="shared" si="3279"/>
        <v>0</v>
      </c>
      <c r="AV625" s="276">
        <f t="shared" si="3279"/>
        <v>0</v>
      </c>
      <c r="AW625" s="568">
        <f t="shared" si="3279"/>
        <v>0</v>
      </c>
      <c r="AX625" s="568">
        <f t="shared" si="3279"/>
        <v>0</v>
      </c>
      <c r="AY625" s="568">
        <f t="shared" si="3279"/>
        <v>0</v>
      </c>
      <c r="AZ625" s="276">
        <f t="shared" si="3279"/>
        <v>0</v>
      </c>
      <c r="BA625" s="276">
        <f t="shared" si="3279"/>
        <v>0</v>
      </c>
      <c r="BB625" s="276">
        <f t="shared" si="3279"/>
        <v>0</v>
      </c>
      <c r="BC625" s="276">
        <f t="shared" si="3279"/>
        <v>0</v>
      </c>
      <c r="BD625" s="276">
        <f t="shared" si="3279"/>
        <v>0</v>
      </c>
      <c r="BE625" s="276">
        <f t="shared" si="3279"/>
        <v>0</v>
      </c>
      <c r="BF625" s="522"/>
      <c r="BG625" s="605">
        <f>SUM(F625,S625,AF625,AS625)</f>
        <v>8</v>
      </c>
      <c r="BH625" s="533">
        <f>SUM(G625,T625,AG625)</f>
        <v>0</v>
      </c>
      <c r="BI625" s="533">
        <f t="shared" si="3260"/>
        <v>0</v>
      </c>
      <c r="BJ625" s="533">
        <f t="shared" si="3261"/>
        <v>0</v>
      </c>
      <c r="BK625" s="533">
        <f t="shared" si="3262"/>
        <v>0</v>
      </c>
      <c r="BL625" s="533">
        <f t="shared" si="3263"/>
        <v>0</v>
      </c>
      <c r="BM625" s="533">
        <f t="shared" si="3264"/>
        <v>0</v>
      </c>
      <c r="BN625" s="533">
        <f>SUM(M625,Z625,AM625)</f>
        <v>0</v>
      </c>
      <c r="BO625" s="533">
        <f t="shared" si="3265"/>
        <v>0</v>
      </c>
      <c r="BP625" s="533">
        <f t="shared" si="3266"/>
        <v>0</v>
      </c>
      <c r="BQ625" s="533">
        <f t="shared" si="3267"/>
        <v>0</v>
      </c>
      <c r="BR625" s="533">
        <f t="shared" si="3268"/>
        <v>0</v>
      </c>
      <c r="BS625" s="533">
        <f t="shared" si="3269"/>
        <v>0</v>
      </c>
      <c r="BT625" s="533">
        <f>AT625</f>
        <v>0</v>
      </c>
      <c r="BU625" s="533">
        <f t="shared" si="3270"/>
        <v>0</v>
      </c>
      <c r="BV625" s="533">
        <f t="shared" si="3271"/>
        <v>0</v>
      </c>
      <c r="BW625" s="536">
        <f>SUM(BH625,BK625,BN625,BQ625,BT625)</f>
        <v>0</v>
      </c>
      <c r="BX625" s="536">
        <f t="shared" si="3272"/>
        <v>0</v>
      </c>
      <c r="BY625" s="536">
        <f t="shared" si="3273"/>
        <v>0</v>
      </c>
      <c r="BZ625" t="s">
        <v>74</v>
      </c>
      <c r="CA625" s="544">
        <f>AZ625</f>
        <v>0</v>
      </c>
      <c r="CB625" s="544">
        <f t="shared" si="3274"/>
        <v>0</v>
      </c>
      <c r="CC625" s="544">
        <f t="shared" si="3275"/>
        <v>0</v>
      </c>
      <c r="CD625" s="544">
        <f>BC625</f>
        <v>0</v>
      </c>
      <c r="CE625" s="544">
        <f t="shared" si="3276"/>
        <v>0</v>
      </c>
      <c r="CF625" s="544">
        <f t="shared" si="3277"/>
        <v>0</v>
      </c>
    </row>
    <row r="626" spans="1:84">
      <c r="A626" s="149"/>
      <c r="B626" s="151"/>
      <c r="C626" s="151"/>
      <c r="D626" s="151"/>
      <c r="E626" s="375"/>
      <c r="F626" s="592"/>
      <c r="G626" s="159"/>
      <c r="H626" s="159"/>
      <c r="I626" s="275"/>
      <c r="J626" s="159"/>
      <c r="K626" s="159"/>
      <c r="L626" s="275"/>
      <c r="M626" s="159"/>
      <c r="N626" s="159"/>
      <c r="O626" s="275"/>
      <c r="P626" s="159"/>
      <c r="Q626" s="159"/>
      <c r="R626" s="275"/>
      <c r="S626" s="500"/>
      <c r="T626" s="275"/>
      <c r="U626" s="275"/>
      <c r="V626" s="275"/>
      <c r="W626" s="275"/>
      <c r="X626" s="275"/>
      <c r="Y626" s="275"/>
      <c r="Z626" s="275"/>
      <c r="AA626" s="275"/>
      <c r="AB626" s="275"/>
      <c r="AC626" s="275"/>
      <c r="AD626" s="275"/>
      <c r="AE626" s="275"/>
      <c r="AF626" s="500"/>
      <c r="AG626" s="275"/>
      <c r="AH626" s="275"/>
      <c r="AI626" s="275"/>
      <c r="AJ626" s="275"/>
      <c r="AK626" s="275"/>
      <c r="AL626" s="275"/>
      <c r="AM626" s="275"/>
      <c r="AN626" s="275"/>
      <c r="AO626" s="275"/>
      <c r="AP626" s="275"/>
      <c r="AQ626" s="275"/>
      <c r="AR626" s="275"/>
      <c r="AS626" s="500"/>
      <c r="AT626" s="275"/>
      <c r="AU626" s="275"/>
      <c r="AV626" s="275"/>
      <c r="AW626" s="567"/>
      <c r="AX626" s="567"/>
      <c r="AY626" s="567"/>
      <c r="AZ626" s="159"/>
      <c r="BA626" s="159"/>
      <c r="BB626" s="159"/>
      <c r="BC626" s="275"/>
      <c r="BD626" s="275"/>
      <c r="BE626" s="275"/>
      <c r="BF626" s="521"/>
    </row>
    <row r="627" spans="1:84">
      <c r="A627" s="149"/>
      <c r="B627" s="149" t="s">
        <v>549</v>
      </c>
      <c r="C627" s="151"/>
      <c r="D627" s="151"/>
      <c r="E627" s="375" t="s">
        <v>116</v>
      </c>
      <c r="F627" s="592"/>
      <c r="G627" s="159"/>
      <c r="H627" s="159"/>
      <c r="I627" s="275"/>
      <c r="J627" s="159"/>
      <c r="K627" s="159"/>
      <c r="L627" s="275"/>
      <c r="M627" s="159"/>
      <c r="N627" s="159"/>
      <c r="O627" s="275"/>
      <c r="P627" s="159"/>
      <c r="Q627" s="159"/>
      <c r="R627" s="275"/>
      <c r="S627" s="500"/>
      <c r="T627" s="275"/>
      <c r="U627" s="275"/>
      <c r="V627" s="275"/>
      <c r="W627" s="275"/>
      <c r="X627" s="275"/>
      <c r="Y627" s="275"/>
      <c r="Z627" s="275"/>
      <c r="AA627" s="275"/>
      <c r="AB627" s="275"/>
      <c r="AC627" s="275"/>
      <c r="AD627" s="275"/>
      <c r="AE627" s="275"/>
      <c r="AF627" s="500"/>
      <c r="AG627" s="275"/>
      <c r="AH627" s="275"/>
      <c r="AI627" s="275"/>
      <c r="AJ627" s="275"/>
      <c r="AK627" s="275"/>
      <c r="AL627" s="275"/>
      <c r="AM627" s="275"/>
      <c r="AN627" s="275"/>
      <c r="AO627" s="275"/>
      <c r="AP627" s="275"/>
      <c r="AQ627" s="275"/>
      <c r="AR627" s="275"/>
      <c r="AS627" s="500"/>
      <c r="AT627" s="275"/>
      <c r="AU627" s="275"/>
      <c r="AV627" s="275"/>
      <c r="AW627" s="567"/>
      <c r="AX627" s="567"/>
      <c r="AY627" s="567"/>
      <c r="AZ627" s="159"/>
      <c r="BA627" s="159"/>
      <c r="BB627" s="159"/>
      <c r="BC627" s="275"/>
      <c r="BD627" s="275"/>
      <c r="BE627" s="275"/>
      <c r="BF627" s="521"/>
    </row>
    <row r="628" spans="1:84">
      <c r="A628" s="149"/>
      <c r="B628" s="149" t="s">
        <v>782</v>
      </c>
      <c r="C628" s="151"/>
      <c r="D628" s="151"/>
      <c r="E628" s="288" t="s">
        <v>77</v>
      </c>
      <c r="F628" s="592">
        <v>6</v>
      </c>
      <c r="G628" s="159"/>
      <c r="H628" s="159"/>
      <c r="I628" s="275">
        <f>SUM(G628:H628)</f>
        <v>0</v>
      </c>
      <c r="J628" s="159"/>
      <c r="K628" s="159"/>
      <c r="L628" s="275">
        <f>SUM(J628:K628)</f>
        <v>0</v>
      </c>
      <c r="M628" s="159"/>
      <c r="N628" s="159"/>
      <c r="O628" s="275">
        <f>SUM(M628:N628)</f>
        <v>0</v>
      </c>
      <c r="P628" s="159"/>
      <c r="Q628" s="159"/>
      <c r="R628" s="275">
        <f>SUM(P628:Q628)</f>
        <v>0</v>
      </c>
      <c r="S628" s="500"/>
      <c r="T628" s="275"/>
      <c r="U628" s="275"/>
      <c r="V628" s="275">
        <f>SUM(T628:U628)</f>
        <v>0</v>
      </c>
      <c r="W628" s="275"/>
      <c r="X628" s="275"/>
      <c r="Y628" s="275">
        <f>SUM(W628:X628)</f>
        <v>0</v>
      </c>
      <c r="Z628" s="275"/>
      <c r="AA628" s="275"/>
      <c r="AB628" s="275">
        <f>SUM(Z628:AA628)</f>
        <v>0</v>
      </c>
      <c r="AC628" s="275"/>
      <c r="AD628" s="275"/>
      <c r="AE628" s="275">
        <f>SUM(AC628:AD628)</f>
        <v>0</v>
      </c>
      <c r="AF628" s="500"/>
      <c r="AG628" s="275"/>
      <c r="AH628" s="275"/>
      <c r="AI628" s="275">
        <f>SUM(AG628:AH628)</f>
        <v>0</v>
      </c>
      <c r="AJ628" s="275"/>
      <c r="AK628" s="275"/>
      <c r="AL628" s="275">
        <f>SUM(AJ628:AK628)</f>
        <v>0</v>
      </c>
      <c r="AM628" s="275"/>
      <c r="AN628" s="275"/>
      <c r="AO628" s="275">
        <f>SUM(AM628:AN628)</f>
        <v>0</v>
      </c>
      <c r="AP628" s="275"/>
      <c r="AQ628" s="275"/>
      <c r="AR628" s="275">
        <f>SUM(AP628:AQ628)</f>
        <v>0</v>
      </c>
      <c r="AS628" s="500"/>
      <c r="AT628" s="275"/>
      <c r="AU628" s="275"/>
      <c r="AV628" s="277">
        <f>SUM(AT628:AU628)</f>
        <v>0</v>
      </c>
      <c r="AW628" s="567">
        <f t="shared" ref="AW628:AW630" si="3280">SUM(G628,J628,M628,P628,T628,W628,Z628,AC628,AG628,AJ628,AM628,AP628,AT628)</f>
        <v>0</v>
      </c>
      <c r="AX628" s="567">
        <f t="shared" ref="AX628:AX630" si="3281">SUM(H628,K628,N628,Q628,U628,X628,AA628,AD628,AH628,AK628,AN628,AQ628,AU628)</f>
        <v>0</v>
      </c>
      <c r="AY628" s="567">
        <f t="shared" ref="AY628:AY630" si="3282">SUM(I628,L628,O628,R628,V628,Y628,AB628,AE628,AI628,AL628,AO628,AR628,AV628)</f>
        <v>0</v>
      </c>
      <c r="AZ628" s="159"/>
      <c r="BA628" s="159"/>
      <c r="BB628" s="275">
        <f>SUM(AZ628:BA628)</f>
        <v>0</v>
      </c>
      <c r="BC628" s="275"/>
      <c r="BD628" s="275"/>
      <c r="BE628" s="275">
        <f>SUM(BC628:BD628)</f>
        <v>0</v>
      </c>
      <c r="BF628" s="521"/>
      <c r="BG628" s="605">
        <f>SUM(F628,S628,AF628,AS628)</f>
        <v>6</v>
      </c>
      <c r="BH628" s="533">
        <f>SUM(G628,T628,AG628)</f>
        <v>0</v>
      </c>
      <c r="BI628" s="533">
        <f t="shared" ref="BI628:BI630" si="3283">SUM(H628,U628,AH628)</f>
        <v>0</v>
      </c>
      <c r="BJ628" s="533">
        <f t="shared" ref="BJ628:BJ630" si="3284">SUM(I628,V628,AI628)</f>
        <v>0</v>
      </c>
      <c r="BK628" s="533">
        <f t="shared" ref="BK628:BK630" si="3285">SUM(J628,W628,AJ628)</f>
        <v>0</v>
      </c>
      <c r="BL628" s="533">
        <f t="shared" ref="BL628:BL630" si="3286">SUM(K628,X628,AK628)</f>
        <v>0</v>
      </c>
      <c r="BM628" s="533">
        <f t="shared" ref="BM628:BM630" si="3287">SUM(L628,Y628,AL628)</f>
        <v>0</v>
      </c>
      <c r="BN628" s="533">
        <f>SUM(M628,Z628,AM628)</f>
        <v>0</v>
      </c>
      <c r="BO628" s="533">
        <f t="shared" ref="BO628:BO630" si="3288">SUM(N628,AA628,AN628)</f>
        <v>0</v>
      </c>
      <c r="BP628" s="533">
        <f t="shared" ref="BP628:BP630" si="3289">SUM(O628,AB628,AO628)</f>
        <v>0</v>
      </c>
      <c r="BQ628" s="533">
        <f t="shared" ref="BQ628:BQ630" si="3290">SUM(P628,AC628,AP628)</f>
        <v>0</v>
      </c>
      <c r="BR628" s="533">
        <f t="shared" ref="BR628:BR630" si="3291">SUM(Q628,AD628,AQ628)</f>
        <v>0</v>
      </c>
      <c r="BS628" s="533">
        <f t="shared" ref="BS628:BS630" si="3292">SUM(R628,AE628,AR628)</f>
        <v>0</v>
      </c>
      <c r="BT628" s="533">
        <f>AT628</f>
        <v>0</v>
      </c>
      <c r="BU628" s="533">
        <f t="shared" ref="BU628:BU630" si="3293">AU628</f>
        <v>0</v>
      </c>
      <c r="BV628" s="533">
        <f t="shared" ref="BV628:BV630" si="3294">AV628</f>
        <v>0</v>
      </c>
      <c r="BW628" s="536">
        <f>SUM(BH628,BK628,BN628,BQ628,BT628)</f>
        <v>0</v>
      </c>
      <c r="BX628" s="536">
        <f t="shared" ref="BX628:BX630" si="3295">SUM(BI628,BL628,BO628,BR628,BU628)</f>
        <v>0</v>
      </c>
      <c r="BY628" s="536">
        <f t="shared" ref="BY628:BY630" si="3296">SUM(BJ628,BM628,BP628,BS628,BV628)</f>
        <v>0</v>
      </c>
      <c r="BZ628" t="s">
        <v>74</v>
      </c>
      <c r="CA628" s="544">
        <f>AZ628</f>
        <v>0</v>
      </c>
      <c r="CB628" s="544">
        <f t="shared" ref="CB628:CB630" si="3297">BA628</f>
        <v>0</v>
      </c>
      <c r="CC628" s="544">
        <f t="shared" ref="CC628:CC630" si="3298">BB628</f>
        <v>0</v>
      </c>
      <c r="CD628" s="544">
        <f>BC628</f>
        <v>0</v>
      </c>
      <c r="CE628" s="544">
        <f t="shared" ref="CE628:CE630" si="3299">BD628</f>
        <v>0</v>
      </c>
      <c r="CF628" s="544">
        <f t="shared" ref="CF628:CF630" si="3300">BE628</f>
        <v>0</v>
      </c>
    </row>
    <row r="629" spans="1:84">
      <c r="A629" s="149"/>
      <c r="B629" s="151"/>
      <c r="C629" s="151"/>
      <c r="D629" s="151"/>
      <c r="E629" s="288" t="s">
        <v>78</v>
      </c>
      <c r="F629" s="592">
        <v>6</v>
      </c>
      <c r="G629" s="159"/>
      <c r="H629" s="159"/>
      <c r="I629" s="275">
        <f>SUM(G629:H629)</f>
        <v>0</v>
      </c>
      <c r="J629" s="159"/>
      <c r="K629" s="159"/>
      <c r="L629" s="275">
        <f>SUM(J629:K629)</f>
        <v>0</v>
      </c>
      <c r="M629" s="159"/>
      <c r="N629" s="159"/>
      <c r="O629" s="275">
        <f>SUM(M629:N629)</f>
        <v>0</v>
      </c>
      <c r="P629" s="159"/>
      <c r="Q629" s="159"/>
      <c r="R629" s="275">
        <f>SUM(P629:Q629)</f>
        <v>0</v>
      </c>
      <c r="S629" s="500"/>
      <c r="T629" s="275"/>
      <c r="U629" s="275"/>
      <c r="V629" s="275">
        <f>SUM(T629:U629)</f>
        <v>0</v>
      </c>
      <c r="W629" s="275"/>
      <c r="X629" s="275"/>
      <c r="Y629" s="275">
        <f>SUM(W629:X629)</f>
        <v>0</v>
      </c>
      <c r="Z629" s="275"/>
      <c r="AA629" s="275"/>
      <c r="AB629" s="275">
        <f>SUM(Z629:AA629)</f>
        <v>0</v>
      </c>
      <c r="AC629" s="275"/>
      <c r="AD629" s="275"/>
      <c r="AE629" s="275">
        <f>SUM(AC629:AD629)</f>
        <v>0</v>
      </c>
      <c r="AF629" s="500"/>
      <c r="AG629" s="275"/>
      <c r="AH629" s="275"/>
      <c r="AI629" s="275">
        <f>SUM(AG629:AH629)</f>
        <v>0</v>
      </c>
      <c r="AJ629" s="275"/>
      <c r="AK629" s="275"/>
      <c r="AL629" s="275">
        <f>SUM(AJ629:AK629)</f>
        <v>0</v>
      </c>
      <c r="AM629" s="275"/>
      <c r="AN629" s="275"/>
      <c r="AO629" s="275">
        <f>SUM(AM629:AN629)</f>
        <v>0</v>
      </c>
      <c r="AP629" s="275"/>
      <c r="AQ629" s="275"/>
      <c r="AR629" s="275">
        <f>SUM(AP629:AQ629)</f>
        <v>0</v>
      </c>
      <c r="AS629" s="500"/>
      <c r="AT629" s="275"/>
      <c r="AU629" s="275"/>
      <c r="AV629" s="277">
        <f>SUM(AT629:AU629)</f>
        <v>0</v>
      </c>
      <c r="AW629" s="567">
        <f t="shared" si="3280"/>
        <v>0</v>
      </c>
      <c r="AX629" s="567">
        <f t="shared" si="3281"/>
        <v>0</v>
      </c>
      <c r="AY629" s="567">
        <f t="shared" si="3282"/>
        <v>0</v>
      </c>
      <c r="AZ629" s="159"/>
      <c r="BA629" s="159"/>
      <c r="BB629" s="275">
        <f>SUM(AZ629:BA629)</f>
        <v>0</v>
      </c>
      <c r="BC629" s="275"/>
      <c r="BD629" s="275"/>
      <c r="BE629" s="275">
        <f>SUM(BC629:BD629)</f>
        <v>0</v>
      </c>
      <c r="BF629" s="521"/>
      <c r="BG629" s="605">
        <f>SUM(F629,S629,AF629,AS629)</f>
        <v>6</v>
      </c>
      <c r="BH629" s="533">
        <f>SUM(G629,T629,AG629)</f>
        <v>0</v>
      </c>
      <c r="BI629" s="533">
        <f t="shared" si="3283"/>
        <v>0</v>
      </c>
      <c r="BJ629" s="533">
        <f t="shared" si="3284"/>
        <v>0</v>
      </c>
      <c r="BK629" s="533">
        <f t="shared" si="3285"/>
        <v>0</v>
      </c>
      <c r="BL629" s="533">
        <f t="shared" si="3286"/>
        <v>0</v>
      </c>
      <c r="BM629" s="533">
        <f t="shared" si="3287"/>
        <v>0</v>
      </c>
      <c r="BN629" s="533">
        <f>SUM(M629,Z629,AM629)</f>
        <v>0</v>
      </c>
      <c r="BO629" s="533">
        <f t="shared" si="3288"/>
        <v>0</v>
      </c>
      <c r="BP629" s="533">
        <f t="shared" si="3289"/>
        <v>0</v>
      </c>
      <c r="BQ629" s="533">
        <f t="shared" si="3290"/>
        <v>0</v>
      </c>
      <c r="BR629" s="533">
        <f t="shared" si="3291"/>
        <v>0</v>
      </c>
      <c r="BS629" s="533">
        <f t="shared" si="3292"/>
        <v>0</v>
      </c>
      <c r="BT629" s="533">
        <f>AT629</f>
        <v>0</v>
      </c>
      <c r="BU629" s="533">
        <f t="shared" si="3293"/>
        <v>0</v>
      </c>
      <c r="BV629" s="533">
        <f t="shared" si="3294"/>
        <v>0</v>
      </c>
      <c r="BW629" s="536">
        <f>SUM(BH629,BK629,BN629,BQ629,BT629)</f>
        <v>0</v>
      </c>
      <c r="BX629" s="536">
        <f t="shared" si="3295"/>
        <v>0</v>
      </c>
      <c r="BY629" s="536">
        <f t="shared" si="3296"/>
        <v>0</v>
      </c>
      <c r="BZ629" t="s">
        <v>74</v>
      </c>
      <c r="CA629" s="544">
        <f>AZ629</f>
        <v>0</v>
      </c>
      <c r="CB629" s="544">
        <f t="shared" si="3297"/>
        <v>0</v>
      </c>
      <c r="CC629" s="544">
        <f t="shared" si="3298"/>
        <v>0</v>
      </c>
      <c r="CD629" s="544">
        <f>BC629</f>
        <v>0</v>
      </c>
      <c r="CE629" s="544">
        <f t="shared" si="3299"/>
        <v>0</v>
      </c>
      <c r="CF629" s="544">
        <f t="shared" si="3300"/>
        <v>0</v>
      </c>
    </row>
    <row r="630" spans="1:84">
      <c r="A630" s="149"/>
      <c r="B630" s="151"/>
      <c r="C630" s="151"/>
      <c r="D630" s="151"/>
      <c r="E630" s="288" t="s">
        <v>79</v>
      </c>
      <c r="F630" s="592">
        <v>6</v>
      </c>
      <c r="G630" s="159"/>
      <c r="H630" s="159"/>
      <c r="I630" s="275">
        <f>SUM(G630:H630)</f>
        <v>0</v>
      </c>
      <c r="J630" s="159"/>
      <c r="K630" s="159"/>
      <c r="L630" s="275">
        <f>SUM(J630:K630)</f>
        <v>0</v>
      </c>
      <c r="M630" s="159"/>
      <c r="N630" s="159"/>
      <c r="O630" s="275">
        <f>SUM(M630:N630)</f>
        <v>0</v>
      </c>
      <c r="P630" s="159"/>
      <c r="Q630" s="159"/>
      <c r="R630" s="275">
        <f>SUM(P630:Q630)</f>
        <v>0</v>
      </c>
      <c r="S630" s="500"/>
      <c r="T630" s="275"/>
      <c r="U630" s="275"/>
      <c r="V630" s="275">
        <f>SUM(T630:U630)</f>
        <v>0</v>
      </c>
      <c r="W630" s="275"/>
      <c r="X630" s="275"/>
      <c r="Y630" s="275">
        <f>SUM(W630:X630)</f>
        <v>0</v>
      </c>
      <c r="Z630" s="275"/>
      <c r="AA630" s="275"/>
      <c r="AB630" s="275">
        <f>SUM(Z630:AA630)</f>
        <v>0</v>
      </c>
      <c r="AC630" s="275"/>
      <c r="AD630" s="275"/>
      <c r="AE630" s="275">
        <f>SUM(AC630:AD630)</f>
        <v>0</v>
      </c>
      <c r="AF630" s="500"/>
      <c r="AG630" s="275"/>
      <c r="AH630" s="275"/>
      <c r="AI630" s="275">
        <f>SUM(AG630:AH630)</f>
        <v>0</v>
      </c>
      <c r="AJ630" s="275"/>
      <c r="AK630" s="275"/>
      <c r="AL630" s="275">
        <f>SUM(AJ630:AK630)</f>
        <v>0</v>
      </c>
      <c r="AM630" s="275"/>
      <c r="AN630" s="275"/>
      <c r="AO630" s="275">
        <f>SUM(AM630:AN630)</f>
        <v>0</v>
      </c>
      <c r="AP630" s="275"/>
      <c r="AQ630" s="275"/>
      <c r="AR630" s="275">
        <f>SUM(AP630:AQ630)</f>
        <v>0</v>
      </c>
      <c r="AS630" s="500"/>
      <c r="AT630" s="275"/>
      <c r="AU630" s="275"/>
      <c r="AV630" s="277">
        <f>SUM(AT630:AU630)</f>
        <v>0</v>
      </c>
      <c r="AW630" s="567">
        <f t="shared" si="3280"/>
        <v>0</v>
      </c>
      <c r="AX630" s="567">
        <f t="shared" si="3281"/>
        <v>0</v>
      </c>
      <c r="AY630" s="567">
        <f t="shared" si="3282"/>
        <v>0</v>
      </c>
      <c r="AZ630" s="159"/>
      <c r="BA630" s="159"/>
      <c r="BB630" s="275">
        <f>SUM(AZ630:BA630)</f>
        <v>0</v>
      </c>
      <c r="BC630" s="275"/>
      <c r="BD630" s="275"/>
      <c r="BE630" s="275">
        <f>SUM(BC630:BD630)</f>
        <v>0</v>
      </c>
      <c r="BF630" s="521"/>
      <c r="BG630" s="605">
        <f>SUM(F630,S630,AF630,AS630)</f>
        <v>6</v>
      </c>
      <c r="BH630" s="533">
        <f>SUM(G630,T630,AG630)</f>
        <v>0</v>
      </c>
      <c r="BI630" s="533">
        <f t="shared" si="3283"/>
        <v>0</v>
      </c>
      <c r="BJ630" s="533">
        <f t="shared" si="3284"/>
        <v>0</v>
      </c>
      <c r="BK630" s="533">
        <f t="shared" si="3285"/>
        <v>0</v>
      </c>
      <c r="BL630" s="533">
        <f t="shared" si="3286"/>
        <v>0</v>
      </c>
      <c r="BM630" s="533">
        <f t="shared" si="3287"/>
        <v>0</v>
      </c>
      <c r="BN630" s="533">
        <f>SUM(M630,Z630,AM630)</f>
        <v>0</v>
      </c>
      <c r="BO630" s="533">
        <f t="shared" si="3288"/>
        <v>0</v>
      </c>
      <c r="BP630" s="533">
        <f t="shared" si="3289"/>
        <v>0</v>
      </c>
      <c r="BQ630" s="533">
        <f t="shared" si="3290"/>
        <v>0</v>
      </c>
      <c r="BR630" s="533">
        <f t="shared" si="3291"/>
        <v>0</v>
      </c>
      <c r="BS630" s="533">
        <f t="shared" si="3292"/>
        <v>0</v>
      </c>
      <c r="BT630" s="533">
        <f>AT630</f>
        <v>0</v>
      </c>
      <c r="BU630" s="533">
        <f t="shared" si="3293"/>
        <v>0</v>
      </c>
      <c r="BV630" s="533">
        <f t="shared" si="3294"/>
        <v>0</v>
      </c>
      <c r="BW630" s="536">
        <f>SUM(BH630,BK630,BN630,BQ630,BT630)</f>
        <v>0</v>
      </c>
      <c r="BX630" s="536">
        <f t="shared" si="3295"/>
        <v>0</v>
      </c>
      <c r="BY630" s="536">
        <f t="shared" si="3296"/>
        <v>0</v>
      </c>
      <c r="BZ630" t="s">
        <v>74</v>
      </c>
      <c r="CA630" s="544">
        <f>AZ630</f>
        <v>0</v>
      </c>
      <c r="CB630" s="544">
        <f t="shared" si="3297"/>
        <v>0</v>
      </c>
      <c r="CC630" s="544">
        <f t="shared" si="3298"/>
        <v>0</v>
      </c>
      <c r="CD630" s="544">
        <f>BC630</f>
        <v>0</v>
      </c>
      <c r="CE630" s="544">
        <f t="shared" si="3299"/>
        <v>0</v>
      </c>
      <c r="CF630" s="544">
        <f t="shared" si="3300"/>
        <v>0</v>
      </c>
    </row>
    <row r="631" spans="1:84">
      <c r="A631" s="149"/>
      <c r="B631" s="151"/>
      <c r="C631" s="151"/>
      <c r="D631" s="151"/>
      <c r="E631" s="288" t="s">
        <v>74</v>
      </c>
      <c r="F631" s="592"/>
      <c r="G631" s="159"/>
      <c r="H631" s="159"/>
      <c r="I631" s="275"/>
      <c r="J631" s="159"/>
      <c r="K631" s="159"/>
      <c r="L631" s="275"/>
      <c r="M631" s="159"/>
      <c r="N631" s="159"/>
      <c r="O631" s="275"/>
      <c r="P631" s="159"/>
      <c r="Q631" s="159"/>
      <c r="R631" s="275"/>
      <c r="S631" s="500"/>
      <c r="T631" s="275"/>
      <c r="U631" s="275"/>
      <c r="V631" s="275"/>
      <c r="W631" s="275"/>
      <c r="X631" s="275"/>
      <c r="Y631" s="275"/>
      <c r="Z631" s="275"/>
      <c r="AA631" s="275"/>
      <c r="AB631" s="275"/>
      <c r="AC631" s="275"/>
      <c r="AD631" s="275"/>
      <c r="AE631" s="275"/>
      <c r="AF631" s="500"/>
      <c r="AG631" s="275"/>
      <c r="AH631" s="275"/>
      <c r="AI631" s="275"/>
      <c r="AJ631" s="275"/>
      <c r="AK631" s="275"/>
      <c r="AL631" s="275"/>
      <c r="AM631" s="275"/>
      <c r="AN631" s="275"/>
      <c r="AO631" s="275"/>
      <c r="AP631" s="275"/>
      <c r="AQ631" s="275"/>
      <c r="AR631" s="275"/>
      <c r="AS631" s="500"/>
      <c r="AT631" s="275"/>
      <c r="AU631" s="275"/>
      <c r="AV631" s="275"/>
      <c r="AW631" s="567"/>
      <c r="AX631" s="567"/>
      <c r="AY631" s="567"/>
      <c r="AZ631" s="159"/>
      <c r="BA631" s="159"/>
      <c r="BB631" s="275"/>
      <c r="BC631" s="275"/>
      <c r="BD631" s="275"/>
      <c r="BE631" s="275"/>
      <c r="BF631" s="521"/>
    </row>
    <row r="632" spans="1:84">
      <c r="A632" s="149"/>
      <c r="B632" s="149" t="s">
        <v>543</v>
      </c>
      <c r="C632" s="151"/>
      <c r="D632" s="151"/>
      <c r="E632" s="375" t="s">
        <v>116</v>
      </c>
      <c r="F632" s="592"/>
      <c r="G632" s="159"/>
      <c r="H632" s="159"/>
      <c r="I632" s="275"/>
      <c r="J632" s="159"/>
      <c r="K632" s="159"/>
      <c r="L632" s="275"/>
      <c r="M632" s="159"/>
      <c r="N632" s="159"/>
      <c r="O632" s="275"/>
      <c r="P632" s="159"/>
      <c r="Q632" s="159"/>
      <c r="R632" s="275"/>
      <c r="S632" s="500"/>
      <c r="T632" s="275"/>
      <c r="U632" s="275"/>
      <c r="V632" s="275"/>
      <c r="W632" s="275"/>
      <c r="X632" s="275"/>
      <c r="Y632" s="275"/>
      <c r="Z632" s="275"/>
      <c r="AA632" s="275"/>
      <c r="AB632" s="275"/>
      <c r="AC632" s="275"/>
      <c r="AD632" s="275"/>
      <c r="AE632" s="275"/>
      <c r="AF632" s="500"/>
      <c r="AG632" s="275"/>
      <c r="AH632" s="275"/>
      <c r="AI632" s="275"/>
      <c r="AJ632" s="275"/>
      <c r="AK632" s="275"/>
      <c r="AL632" s="275"/>
      <c r="AM632" s="275"/>
      <c r="AN632" s="275"/>
      <c r="AO632" s="275"/>
      <c r="AP632" s="275"/>
      <c r="AQ632" s="275"/>
      <c r="AR632" s="275"/>
      <c r="AS632" s="500"/>
      <c r="AT632" s="275"/>
      <c r="AU632" s="275"/>
      <c r="AV632" s="275"/>
      <c r="AW632" s="567"/>
      <c r="AX632" s="567"/>
      <c r="AY632" s="567"/>
      <c r="AZ632" s="159"/>
      <c r="BA632" s="159"/>
      <c r="BB632" s="159"/>
      <c r="BC632" s="275"/>
      <c r="BD632" s="275"/>
      <c r="BE632" s="275"/>
      <c r="BF632" s="521"/>
    </row>
    <row r="633" spans="1:84">
      <c r="A633" s="149"/>
      <c r="B633" s="149" t="s">
        <v>685</v>
      </c>
      <c r="C633" s="151"/>
      <c r="D633" s="151"/>
      <c r="E633" s="288" t="s">
        <v>77</v>
      </c>
      <c r="F633" s="592">
        <v>5</v>
      </c>
      <c r="G633" s="159"/>
      <c r="H633" s="159"/>
      <c r="I633" s="275">
        <f>SUM(G633:H633)</f>
        <v>0</v>
      </c>
      <c r="J633" s="159"/>
      <c r="K633" s="159"/>
      <c r="L633" s="275">
        <f>SUM(J633:K633)</f>
        <v>0</v>
      </c>
      <c r="M633" s="159"/>
      <c r="N633" s="159"/>
      <c r="O633" s="275">
        <f>SUM(M633:N633)</f>
        <v>0</v>
      </c>
      <c r="P633" s="159"/>
      <c r="Q633" s="159"/>
      <c r="R633" s="275">
        <f>SUM(P633:Q633)</f>
        <v>0</v>
      </c>
      <c r="S633" s="500"/>
      <c r="T633" s="275"/>
      <c r="U633" s="275"/>
      <c r="V633" s="275">
        <f>SUM(T633:U633)</f>
        <v>0</v>
      </c>
      <c r="W633" s="275"/>
      <c r="X633" s="275"/>
      <c r="Y633" s="275">
        <f>SUM(W633:X633)</f>
        <v>0</v>
      </c>
      <c r="Z633" s="275"/>
      <c r="AA633" s="275"/>
      <c r="AB633" s="275">
        <f>SUM(Z633:AA633)</f>
        <v>0</v>
      </c>
      <c r="AC633" s="275"/>
      <c r="AD633" s="275"/>
      <c r="AE633" s="275">
        <f>SUM(AC633:AD633)</f>
        <v>0</v>
      </c>
      <c r="AF633" s="500"/>
      <c r="AG633" s="275"/>
      <c r="AH633" s="275"/>
      <c r="AI633" s="275">
        <f>SUM(AG633:AH633)</f>
        <v>0</v>
      </c>
      <c r="AJ633" s="275"/>
      <c r="AK633" s="275"/>
      <c r="AL633" s="275">
        <f>SUM(AJ633:AK633)</f>
        <v>0</v>
      </c>
      <c r="AM633" s="275"/>
      <c r="AN633" s="275"/>
      <c r="AO633" s="275">
        <f>SUM(AM633:AN633)</f>
        <v>0</v>
      </c>
      <c r="AP633" s="275"/>
      <c r="AQ633" s="275"/>
      <c r="AR633" s="275">
        <f>SUM(AP633:AQ633)</f>
        <v>0</v>
      </c>
      <c r="AS633" s="500"/>
      <c r="AT633" s="275"/>
      <c r="AU633" s="275"/>
      <c r="AV633" s="277">
        <f>SUM(AT633:AU633)</f>
        <v>0</v>
      </c>
      <c r="AW633" s="567">
        <f t="shared" ref="AW633:AW635" si="3301">SUM(G633,J633,M633,P633,T633,W633,Z633,AC633,AG633,AJ633,AM633,AP633,AT633)</f>
        <v>0</v>
      </c>
      <c r="AX633" s="567">
        <f t="shared" ref="AX633:AX635" si="3302">SUM(H633,K633,N633,Q633,U633,X633,AA633,AD633,AH633,AK633,AN633,AQ633,AU633)</f>
        <v>0</v>
      </c>
      <c r="AY633" s="567">
        <f t="shared" ref="AY633:AY635" si="3303">SUM(I633,L633,O633,R633,V633,Y633,AB633,AE633,AI633,AL633,AO633,AR633,AV633)</f>
        <v>0</v>
      </c>
      <c r="AZ633" s="159"/>
      <c r="BA633" s="159"/>
      <c r="BB633" s="275">
        <f>SUM(AZ633:BA633)</f>
        <v>0</v>
      </c>
      <c r="BC633" s="275"/>
      <c r="BD633" s="275"/>
      <c r="BE633" s="275">
        <f>SUM(BC633:BD633)</f>
        <v>0</v>
      </c>
      <c r="BF633" s="521"/>
      <c r="BG633" s="605">
        <f>SUM(F633,S633,AF633,AS633)</f>
        <v>5</v>
      </c>
      <c r="BH633" s="533">
        <f>SUM(G633,T633,AG633)</f>
        <v>0</v>
      </c>
      <c r="BI633" s="533">
        <f t="shared" ref="BI633:BI635" si="3304">SUM(H633,U633,AH633)</f>
        <v>0</v>
      </c>
      <c r="BJ633" s="533">
        <f t="shared" ref="BJ633:BJ635" si="3305">SUM(I633,V633,AI633)</f>
        <v>0</v>
      </c>
      <c r="BK633" s="533">
        <f t="shared" ref="BK633:BK635" si="3306">SUM(J633,W633,AJ633)</f>
        <v>0</v>
      </c>
      <c r="BL633" s="533">
        <f t="shared" ref="BL633:BL635" si="3307">SUM(K633,X633,AK633)</f>
        <v>0</v>
      </c>
      <c r="BM633" s="533">
        <f t="shared" ref="BM633:BM635" si="3308">SUM(L633,Y633,AL633)</f>
        <v>0</v>
      </c>
      <c r="BN633" s="533">
        <f>SUM(M633,Z633,AM633)</f>
        <v>0</v>
      </c>
      <c r="BO633" s="533">
        <f t="shared" ref="BO633:BO635" si="3309">SUM(N633,AA633,AN633)</f>
        <v>0</v>
      </c>
      <c r="BP633" s="533">
        <f t="shared" ref="BP633:BP635" si="3310">SUM(O633,AB633,AO633)</f>
        <v>0</v>
      </c>
      <c r="BQ633" s="533">
        <f t="shared" ref="BQ633:BQ635" si="3311">SUM(P633,AC633,AP633)</f>
        <v>0</v>
      </c>
      <c r="BR633" s="533">
        <f t="shared" ref="BR633:BR635" si="3312">SUM(Q633,AD633,AQ633)</f>
        <v>0</v>
      </c>
      <c r="BS633" s="533">
        <f t="shared" ref="BS633:BS635" si="3313">SUM(R633,AE633,AR633)</f>
        <v>0</v>
      </c>
      <c r="BT633" s="533">
        <f>AT633</f>
        <v>0</v>
      </c>
      <c r="BU633" s="533">
        <f t="shared" ref="BU633:BU635" si="3314">AU633</f>
        <v>0</v>
      </c>
      <c r="BV633" s="533">
        <f t="shared" ref="BV633:BV635" si="3315">AV633</f>
        <v>0</v>
      </c>
      <c r="BW633" s="536">
        <f>SUM(BH633,BK633,BN633,BQ633,BT633)</f>
        <v>0</v>
      </c>
      <c r="BX633" s="536">
        <f t="shared" ref="BX633:BX635" si="3316">SUM(BI633,BL633,BO633,BR633,BU633)</f>
        <v>0</v>
      </c>
      <c r="BY633" s="536">
        <f t="shared" ref="BY633:BY635" si="3317">SUM(BJ633,BM633,BP633,BS633,BV633)</f>
        <v>0</v>
      </c>
      <c r="BZ633" t="s">
        <v>74</v>
      </c>
      <c r="CA633" s="544">
        <f>AZ633</f>
        <v>0</v>
      </c>
      <c r="CB633" s="544">
        <f t="shared" ref="CB633:CB635" si="3318">BA633</f>
        <v>0</v>
      </c>
      <c r="CC633" s="544">
        <f t="shared" ref="CC633:CC635" si="3319">BB633</f>
        <v>0</v>
      </c>
      <c r="CD633" s="544">
        <f>BC633</f>
        <v>0</v>
      </c>
      <c r="CE633" s="544">
        <f t="shared" ref="CE633:CE635" si="3320">BD633</f>
        <v>0</v>
      </c>
      <c r="CF633" s="544">
        <f t="shared" ref="CF633:CF635" si="3321">BE633</f>
        <v>0</v>
      </c>
    </row>
    <row r="634" spans="1:84">
      <c r="A634" s="149"/>
      <c r="B634" s="151"/>
      <c r="C634" s="151"/>
      <c r="D634" s="151"/>
      <c r="E634" s="288" t="s">
        <v>78</v>
      </c>
      <c r="F634" s="592">
        <v>5</v>
      </c>
      <c r="G634" s="159"/>
      <c r="H634" s="159"/>
      <c r="I634" s="275">
        <f>SUM(G634:H634)</f>
        <v>0</v>
      </c>
      <c r="J634" s="159"/>
      <c r="K634" s="159"/>
      <c r="L634" s="275">
        <f>SUM(J634:K634)</f>
        <v>0</v>
      </c>
      <c r="M634" s="159"/>
      <c r="N634" s="159"/>
      <c r="O634" s="275">
        <f>SUM(M634:N634)</f>
        <v>0</v>
      </c>
      <c r="P634" s="159"/>
      <c r="Q634" s="159"/>
      <c r="R634" s="275">
        <f>SUM(P634:Q634)</f>
        <v>0</v>
      </c>
      <c r="S634" s="500"/>
      <c r="T634" s="275"/>
      <c r="U634" s="275"/>
      <c r="V634" s="275">
        <f>SUM(T634:U634)</f>
        <v>0</v>
      </c>
      <c r="W634" s="275"/>
      <c r="X634" s="275"/>
      <c r="Y634" s="275">
        <f>SUM(W634:X634)</f>
        <v>0</v>
      </c>
      <c r="Z634" s="275"/>
      <c r="AA634" s="275"/>
      <c r="AB634" s="275">
        <f>SUM(Z634:AA634)</f>
        <v>0</v>
      </c>
      <c r="AC634" s="275"/>
      <c r="AD634" s="275"/>
      <c r="AE634" s="275">
        <f>SUM(AC634:AD634)</f>
        <v>0</v>
      </c>
      <c r="AF634" s="500"/>
      <c r="AG634" s="275"/>
      <c r="AH634" s="275"/>
      <c r="AI634" s="275">
        <f>SUM(AG634:AH634)</f>
        <v>0</v>
      </c>
      <c r="AJ634" s="275"/>
      <c r="AK634" s="275"/>
      <c r="AL634" s="275">
        <f>SUM(AJ634:AK634)</f>
        <v>0</v>
      </c>
      <c r="AM634" s="275"/>
      <c r="AN634" s="275"/>
      <c r="AO634" s="275">
        <f>SUM(AM634:AN634)</f>
        <v>0</v>
      </c>
      <c r="AP634" s="275"/>
      <c r="AQ634" s="275"/>
      <c r="AR634" s="275">
        <f>SUM(AP634:AQ634)</f>
        <v>0</v>
      </c>
      <c r="AS634" s="500"/>
      <c r="AT634" s="275"/>
      <c r="AU634" s="275"/>
      <c r="AV634" s="277">
        <f>SUM(AT634:AU634)</f>
        <v>0</v>
      </c>
      <c r="AW634" s="567">
        <f t="shared" si="3301"/>
        <v>0</v>
      </c>
      <c r="AX634" s="567">
        <f t="shared" si="3302"/>
        <v>0</v>
      </c>
      <c r="AY634" s="567">
        <f t="shared" si="3303"/>
        <v>0</v>
      </c>
      <c r="AZ634" s="159"/>
      <c r="BA634" s="159"/>
      <c r="BB634" s="275">
        <f>SUM(AZ634:BA634)</f>
        <v>0</v>
      </c>
      <c r="BC634" s="275"/>
      <c r="BD634" s="275"/>
      <c r="BE634" s="275">
        <f>SUM(BC634:BD634)</f>
        <v>0</v>
      </c>
      <c r="BF634" s="521"/>
      <c r="BG634" s="605">
        <f>SUM(F634,S634,AF634,AS634)</f>
        <v>5</v>
      </c>
      <c r="BH634" s="533">
        <f>SUM(G634,T634,AG634)</f>
        <v>0</v>
      </c>
      <c r="BI634" s="533">
        <f t="shared" si="3304"/>
        <v>0</v>
      </c>
      <c r="BJ634" s="533">
        <f t="shared" si="3305"/>
        <v>0</v>
      </c>
      <c r="BK634" s="533">
        <f t="shared" si="3306"/>
        <v>0</v>
      </c>
      <c r="BL634" s="533">
        <f t="shared" si="3307"/>
        <v>0</v>
      </c>
      <c r="BM634" s="533">
        <f t="shared" si="3308"/>
        <v>0</v>
      </c>
      <c r="BN634" s="533">
        <f>SUM(M634,Z634,AM634)</f>
        <v>0</v>
      </c>
      <c r="BO634" s="533">
        <f t="shared" si="3309"/>
        <v>0</v>
      </c>
      <c r="BP634" s="533">
        <f t="shared" si="3310"/>
        <v>0</v>
      </c>
      <c r="BQ634" s="533">
        <f t="shared" si="3311"/>
        <v>0</v>
      </c>
      <c r="BR634" s="533">
        <f t="shared" si="3312"/>
        <v>0</v>
      </c>
      <c r="BS634" s="533">
        <f t="shared" si="3313"/>
        <v>0</v>
      </c>
      <c r="BT634" s="533">
        <f>AT634</f>
        <v>0</v>
      </c>
      <c r="BU634" s="533">
        <f t="shared" si="3314"/>
        <v>0</v>
      </c>
      <c r="BV634" s="533">
        <f t="shared" si="3315"/>
        <v>0</v>
      </c>
      <c r="BW634" s="536">
        <f>SUM(BH634,BK634,BN634,BQ634,BT634)</f>
        <v>0</v>
      </c>
      <c r="BX634" s="536">
        <f t="shared" si="3316"/>
        <v>0</v>
      </c>
      <c r="BY634" s="536">
        <f t="shared" si="3317"/>
        <v>0</v>
      </c>
      <c r="BZ634" t="s">
        <v>74</v>
      </c>
      <c r="CA634" s="544">
        <f>AZ634</f>
        <v>0</v>
      </c>
      <c r="CB634" s="544">
        <f t="shared" si="3318"/>
        <v>0</v>
      </c>
      <c r="CC634" s="544">
        <f t="shared" si="3319"/>
        <v>0</v>
      </c>
      <c r="CD634" s="544">
        <f>BC634</f>
        <v>0</v>
      </c>
      <c r="CE634" s="544">
        <f t="shared" si="3320"/>
        <v>0</v>
      </c>
      <c r="CF634" s="544">
        <f t="shared" si="3321"/>
        <v>0</v>
      </c>
    </row>
    <row r="635" spans="1:84">
      <c r="A635" s="149"/>
      <c r="B635" s="151"/>
      <c r="C635" s="151"/>
      <c r="D635" s="151"/>
      <c r="E635" s="288" t="s">
        <v>79</v>
      </c>
      <c r="F635" s="592">
        <v>5</v>
      </c>
      <c r="G635" s="159"/>
      <c r="H635" s="159"/>
      <c r="I635" s="275">
        <f>SUM(G635:H635)</f>
        <v>0</v>
      </c>
      <c r="J635" s="159"/>
      <c r="K635" s="159"/>
      <c r="L635" s="275">
        <f>SUM(J635:K635)</f>
        <v>0</v>
      </c>
      <c r="M635" s="159"/>
      <c r="N635" s="159"/>
      <c r="O635" s="275">
        <f>SUM(M635:N635)</f>
        <v>0</v>
      </c>
      <c r="P635" s="159"/>
      <c r="Q635" s="159"/>
      <c r="R635" s="275">
        <f>SUM(P635:Q635)</f>
        <v>0</v>
      </c>
      <c r="S635" s="500"/>
      <c r="T635" s="275"/>
      <c r="U635" s="275"/>
      <c r="V635" s="275">
        <f>SUM(T635:U635)</f>
        <v>0</v>
      </c>
      <c r="W635" s="275"/>
      <c r="X635" s="275"/>
      <c r="Y635" s="275">
        <f>SUM(W635:X635)</f>
        <v>0</v>
      </c>
      <c r="Z635" s="275"/>
      <c r="AA635" s="275"/>
      <c r="AB635" s="275">
        <f>SUM(Z635:AA635)</f>
        <v>0</v>
      </c>
      <c r="AC635" s="275"/>
      <c r="AD635" s="275"/>
      <c r="AE635" s="275">
        <f>SUM(AC635:AD635)</f>
        <v>0</v>
      </c>
      <c r="AF635" s="500"/>
      <c r="AG635" s="275"/>
      <c r="AH635" s="275"/>
      <c r="AI635" s="275">
        <f>SUM(AG635:AH635)</f>
        <v>0</v>
      </c>
      <c r="AJ635" s="275"/>
      <c r="AK635" s="275"/>
      <c r="AL635" s="275">
        <f>SUM(AJ635:AK635)</f>
        <v>0</v>
      </c>
      <c r="AM635" s="275"/>
      <c r="AN635" s="275"/>
      <c r="AO635" s="275">
        <f>SUM(AM635:AN635)</f>
        <v>0</v>
      </c>
      <c r="AP635" s="275"/>
      <c r="AQ635" s="275"/>
      <c r="AR635" s="275">
        <f>SUM(AP635:AQ635)</f>
        <v>0</v>
      </c>
      <c r="AS635" s="500"/>
      <c r="AT635" s="275"/>
      <c r="AU635" s="275"/>
      <c r="AV635" s="277">
        <f>SUM(AT635:AU635)</f>
        <v>0</v>
      </c>
      <c r="AW635" s="567">
        <f t="shared" si="3301"/>
        <v>0</v>
      </c>
      <c r="AX635" s="567">
        <f t="shared" si="3302"/>
        <v>0</v>
      </c>
      <c r="AY635" s="567">
        <f t="shared" si="3303"/>
        <v>0</v>
      </c>
      <c r="AZ635" s="159"/>
      <c r="BA635" s="159"/>
      <c r="BB635" s="275">
        <f>SUM(AZ635:BA635)</f>
        <v>0</v>
      </c>
      <c r="BC635" s="275"/>
      <c r="BD635" s="275"/>
      <c r="BE635" s="275">
        <f>SUM(BC635:BD635)</f>
        <v>0</v>
      </c>
      <c r="BF635" s="521"/>
      <c r="BG635" s="605">
        <f>SUM(F635,S635,AF635,AS635)</f>
        <v>5</v>
      </c>
      <c r="BH635" s="533">
        <f>SUM(G635,T635,AG635)</f>
        <v>0</v>
      </c>
      <c r="BI635" s="533">
        <f t="shared" si="3304"/>
        <v>0</v>
      </c>
      <c r="BJ635" s="533">
        <f t="shared" si="3305"/>
        <v>0</v>
      </c>
      <c r="BK635" s="533">
        <f t="shared" si="3306"/>
        <v>0</v>
      </c>
      <c r="BL635" s="533">
        <f t="shared" si="3307"/>
        <v>0</v>
      </c>
      <c r="BM635" s="533">
        <f t="shared" si="3308"/>
        <v>0</v>
      </c>
      <c r="BN635" s="533">
        <f>SUM(M635,Z635,AM635)</f>
        <v>0</v>
      </c>
      <c r="BO635" s="533">
        <f t="shared" si="3309"/>
        <v>0</v>
      </c>
      <c r="BP635" s="533">
        <f t="shared" si="3310"/>
        <v>0</v>
      </c>
      <c r="BQ635" s="533">
        <f t="shared" si="3311"/>
        <v>0</v>
      </c>
      <c r="BR635" s="533">
        <f t="shared" si="3312"/>
        <v>0</v>
      </c>
      <c r="BS635" s="533">
        <f t="shared" si="3313"/>
        <v>0</v>
      </c>
      <c r="BT635" s="533">
        <f>AT635</f>
        <v>0</v>
      </c>
      <c r="BU635" s="533">
        <f t="shared" si="3314"/>
        <v>0</v>
      </c>
      <c r="BV635" s="533">
        <f t="shared" si="3315"/>
        <v>0</v>
      </c>
      <c r="BW635" s="536">
        <f>SUM(BH635,BK635,BN635,BQ635,BT635)</f>
        <v>0</v>
      </c>
      <c r="BX635" s="536">
        <f t="shared" si="3316"/>
        <v>0</v>
      </c>
      <c r="BY635" s="536">
        <f t="shared" si="3317"/>
        <v>0</v>
      </c>
      <c r="BZ635" t="s">
        <v>74</v>
      </c>
      <c r="CA635" s="544">
        <f>AZ635</f>
        <v>0</v>
      </c>
      <c r="CB635" s="544">
        <f t="shared" si="3318"/>
        <v>0</v>
      </c>
      <c r="CC635" s="544">
        <f t="shared" si="3319"/>
        <v>0</v>
      </c>
      <c r="CD635" s="544">
        <f>BC635</f>
        <v>0</v>
      </c>
      <c r="CE635" s="544">
        <f t="shared" si="3320"/>
        <v>0</v>
      </c>
      <c r="CF635" s="544">
        <f t="shared" si="3321"/>
        <v>0</v>
      </c>
    </row>
    <row r="636" spans="1:84">
      <c r="A636" s="149"/>
      <c r="B636" s="151"/>
      <c r="C636" s="151"/>
      <c r="D636" s="151"/>
      <c r="E636" s="375"/>
      <c r="F636" s="592"/>
      <c r="G636" s="159"/>
      <c r="H636" s="159"/>
      <c r="I636" s="275"/>
      <c r="J636" s="159"/>
      <c r="K636" s="159"/>
      <c r="L636" s="275"/>
      <c r="M636" s="159"/>
      <c r="N636" s="159"/>
      <c r="O636" s="275"/>
      <c r="P636" s="159"/>
      <c r="Q636" s="159"/>
      <c r="R636" s="275"/>
      <c r="S636" s="500"/>
      <c r="T636" s="275"/>
      <c r="U636" s="275"/>
      <c r="V636" s="275"/>
      <c r="W636" s="275"/>
      <c r="X636" s="275"/>
      <c r="Y636" s="275"/>
      <c r="Z636" s="275"/>
      <c r="AA636" s="275"/>
      <c r="AB636" s="275"/>
      <c r="AC636" s="275"/>
      <c r="AD636" s="275"/>
      <c r="AE636" s="275"/>
      <c r="AF636" s="500"/>
      <c r="AG636" s="275"/>
      <c r="AH636" s="275"/>
      <c r="AI636" s="275"/>
      <c r="AJ636" s="275"/>
      <c r="AK636" s="275"/>
      <c r="AL636" s="275"/>
      <c r="AM636" s="275"/>
      <c r="AN636" s="275"/>
      <c r="AO636" s="275"/>
      <c r="AP636" s="275"/>
      <c r="AQ636" s="275"/>
      <c r="AR636" s="275"/>
      <c r="AS636" s="500"/>
      <c r="AT636" s="275"/>
      <c r="AU636" s="275"/>
      <c r="AV636" s="275"/>
      <c r="AW636" s="567"/>
      <c r="AX636" s="567"/>
      <c r="AY636" s="567"/>
      <c r="AZ636" s="159"/>
      <c r="BA636" s="159"/>
      <c r="BB636" s="159"/>
      <c r="BC636" s="275"/>
      <c r="BD636" s="275"/>
      <c r="BE636" s="275"/>
      <c r="BF636" s="521"/>
    </row>
    <row r="637" spans="1:84">
      <c r="A637" s="149"/>
      <c r="B637" s="151" t="s">
        <v>142</v>
      </c>
      <c r="C637" s="151"/>
      <c r="D637" s="151"/>
      <c r="E637" s="375" t="s">
        <v>128</v>
      </c>
      <c r="F637" s="592"/>
      <c r="G637" s="159" t="s">
        <v>74</v>
      </c>
      <c r="H637" s="159"/>
      <c r="I637" s="275"/>
      <c r="J637" s="159"/>
      <c r="K637" s="159"/>
      <c r="L637" s="275"/>
      <c r="M637" s="159"/>
      <c r="N637" s="159"/>
      <c r="O637" s="275"/>
      <c r="P637" s="159"/>
      <c r="Q637" s="159"/>
      <c r="R637" s="275"/>
      <c r="S637" s="500"/>
      <c r="T637" s="275"/>
      <c r="U637" s="275"/>
      <c r="V637" s="275"/>
      <c r="W637" s="275"/>
      <c r="X637" s="275"/>
      <c r="Y637" s="275"/>
      <c r="Z637" s="275"/>
      <c r="AA637" s="275"/>
      <c r="AB637" s="275"/>
      <c r="AC637" s="275"/>
      <c r="AD637" s="275"/>
      <c r="AE637" s="275"/>
      <c r="AF637" s="500"/>
      <c r="AG637" s="275"/>
      <c r="AH637" s="275"/>
      <c r="AI637" s="275"/>
      <c r="AJ637" s="275"/>
      <c r="AK637" s="275"/>
      <c r="AL637" s="275"/>
      <c r="AM637" s="275"/>
      <c r="AN637" s="275"/>
      <c r="AO637" s="275"/>
      <c r="AP637" s="275"/>
      <c r="AQ637" s="275"/>
      <c r="AR637" s="275"/>
      <c r="AS637" s="500"/>
      <c r="AT637" s="275"/>
      <c r="AU637" s="275"/>
      <c r="AV637" s="275"/>
      <c r="AW637" s="567"/>
      <c r="AX637" s="567"/>
      <c r="AY637" s="567"/>
      <c r="AZ637" s="159"/>
      <c r="BA637" s="159"/>
      <c r="BB637" s="159"/>
      <c r="BC637" s="275"/>
      <c r="BD637" s="275"/>
      <c r="BE637" s="275"/>
      <c r="BF637" s="521"/>
    </row>
    <row r="638" spans="1:84">
      <c r="A638" s="149"/>
      <c r="B638" s="151"/>
      <c r="C638" s="151"/>
      <c r="D638" s="151"/>
      <c r="E638" s="288" t="s">
        <v>77</v>
      </c>
      <c r="F638" s="592">
        <f>SUM(F611,F616,F622,F628,F633)</f>
        <v>39</v>
      </c>
      <c r="G638" s="168">
        <f t="shared" ref="G638:G640" si="3322">SUM(G611,G616,G622,G628,G633)</f>
        <v>0</v>
      </c>
      <c r="H638" s="168">
        <f t="shared" ref="H638:BE638" si="3323">SUM(H611,H616,H622,H628,H633)</f>
        <v>0</v>
      </c>
      <c r="I638" s="168">
        <f t="shared" si="3323"/>
        <v>0</v>
      </c>
      <c r="J638" s="168">
        <f t="shared" si="3323"/>
        <v>0</v>
      </c>
      <c r="K638" s="168">
        <f t="shared" si="3323"/>
        <v>0</v>
      </c>
      <c r="L638" s="168">
        <f t="shared" si="3323"/>
        <v>0</v>
      </c>
      <c r="M638" s="168">
        <f t="shared" si="3323"/>
        <v>0</v>
      </c>
      <c r="N638" s="168">
        <f t="shared" si="3323"/>
        <v>0</v>
      </c>
      <c r="O638" s="168">
        <f t="shared" si="3323"/>
        <v>0</v>
      </c>
      <c r="P638" s="168">
        <f t="shared" si="3323"/>
        <v>0</v>
      </c>
      <c r="Q638" s="168">
        <f t="shared" si="3323"/>
        <v>0</v>
      </c>
      <c r="R638" s="168">
        <f t="shared" si="3323"/>
        <v>0</v>
      </c>
      <c r="S638" s="502">
        <f t="shared" si="3323"/>
        <v>0</v>
      </c>
      <c r="T638" s="168">
        <f t="shared" si="3323"/>
        <v>0</v>
      </c>
      <c r="U638" s="168">
        <f t="shared" si="3323"/>
        <v>0</v>
      </c>
      <c r="V638" s="168">
        <f t="shared" si="3323"/>
        <v>0</v>
      </c>
      <c r="W638" s="168">
        <f t="shared" si="3323"/>
        <v>0</v>
      </c>
      <c r="X638" s="168">
        <f t="shared" si="3323"/>
        <v>0</v>
      </c>
      <c r="Y638" s="168">
        <f t="shared" si="3323"/>
        <v>0</v>
      </c>
      <c r="Z638" s="168">
        <f t="shared" si="3323"/>
        <v>0</v>
      </c>
      <c r="AA638" s="168">
        <f t="shared" si="3323"/>
        <v>0</v>
      </c>
      <c r="AB638" s="168">
        <f t="shared" si="3323"/>
        <v>0</v>
      </c>
      <c r="AC638" s="168">
        <f t="shared" si="3323"/>
        <v>0</v>
      </c>
      <c r="AD638" s="168">
        <f t="shared" si="3323"/>
        <v>0</v>
      </c>
      <c r="AE638" s="168">
        <f t="shared" si="3323"/>
        <v>0</v>
      </c>
      <c r="AF638" s="502">
        <f t="shared" si="3323"/>
        <v>0</v>
      </c>
      <c r="AG638" s="168">
        <f t="shared" si="3323"/>
        <v>0</v>
      </c>
      <c r="AH638" s="168">
        <f t="shared" si="3323"/>
        <v>0</v>
      </c>
      <c r="AI638" s="168">
        <f t="shared" si="3323"/>
        <v>0</v>
      </c>
      <c r="AJ638" s="168">
        <f t="shared" si="3323"/>
        <v>0</v>
      </c>
      <c r="AK638" s="168">
        <f t="shared" si="3323"/>
        <v>0</v>
      </c>
      <c r="AL638" s="168">
        <f t="shared" si="3323"/>
        <v>0</v>
      </c>
      <c r="AM638" s="168">
        <f t="shared" si="3323"/>
        <v>0</v>
      </c>
      <c r="AN638" s="168">
        <f t="shared" si="3323"/>
        <v>0</v>
      </c>
      <c r="AO638" s="168">
        <f t="shared" si="3323"/>
        <v>0</v>
      </c>
      <c r="AP638" s="168">
        <f t="shared" si="3323"/>
        <v>0</v>
      </c>
      <c r="AQ638" s="168">
        <f t="shared" si="3323"/>
        <v>0</v>
      </c>
      <c r="AR638" s="168">
        <f t="shared" si="3323"/>
        <v>0</v>
      </c>
      <c r="AS638" s="502">
        <f t="shared" si="3323"/>
        <v>0</v>
      </c>
      <c r="AT638" s="168">
        <f t="shared" si="3323"/>
        <v>0</v>
      </c>
      <c r="AU638" s="168">
        <f t="shared" si="3323"/>
        <v>0</v>
      </c>
      <c r="AV638" s="168">
        <f t="shared" si="3323"/>
        <v>0</v>
      </c>
      <c r="AW638" s="569">
        <f t="shared" si="3323"/>
        <v>0</v>
      </c>
      <c r="AX638" s="569">
        <f t="shared" si="3323"/>
        <v>0</v>
      </c>
      <c r="AY638" s="569">
        <f t="shared" si="3323"/>
        <v>0</v>
      </c>
      <c r="AZ638" s="168">
        <f t="shared" si="3323"/>
        <v>0</v>
      </c>
      <c r="BA638" s="168">
        <f t="shared" si="3323"/>
        <v>0</v>
      </c>
      <c r="BB638" s="168">
        <f t="shared" si="3323"/>
        <v>0</v>
      </c>
      <c r="BC638" s="168">
        <f t="shared" si="3323"/>
        <v>0</v>
      </c>
      <c r="BD638" s="168">
        <f t="shared" si="3323"/>
        <v>0</v>
      </c>
      <c r="BE638" s="168">
        <f t="shared" si="3323"/>
        <v>0</v>
      </c>
      <c r="BF638" s="523"/>
      <c r="BG638" s="605">
        <f>SUM(F638,S638,AF638,AS638)</f>
        <v>39</v>
      </c>
      <c r="BH638" s="533">
        <f>SUM(G638,T638,AG638)</f>
        <v>0</v>
      </c>
      <c r="BI638" s="533">
        <f t="shared" ref="BI638:BI641" si="3324">SUM(H638,U638,AH638)</f>
        <v>0</v>
      </c>
      <c r="BJ638" s="533">
        <f t="shared" ref="BJ638:BJ641" si="3325">SUM(I638,V638,AI638)</f>
        <v>0</v>
      </c>
      <c r="BK638" s="533">
        <f t="shared" ref="BK638:BK641" si="3326">SUM(J638,W638,AJ638)</f>
        <v>0</v>
      </c>
      <c r="BL638" s="533">
        <f t="shared" ref="BL638:BL641" si="3327">SUM(K638,X638,AK638)</f>
        <v>0</v>
      </c>
      <c r="BM638" s="533">
        <f t="shared" ref="BM638:BM641" si="3328">SUM(L638,Y638,AL638)</f>
        <v>0</v>
      </c>
      <c r="BN638" s="533">
        <f>SUM(M638,Z638,AM638)</f>
        <v>0</v>
      </c>
      <c r="BO638" s="533">
        <f t="shared" ref="BO638:BO641" si="3329">SUM(N638,AA638,AN638)</f>
        <v>0</v>
      </c>
      <c r="BP638" s="533">
        <f t="shared" ref="BP638:BP641" si="3330">SUM(O638,AB638,AO638)</f>
        <v>0</v>
      </c>
      <c r="BQ638" s="533">
        <f t="shared" ref="BQ638:BQ641" si="3331">SUM(P638,AC638,AP638)</f>
        <v>0</v>
      </c>
      <c r="BR638" s="533">
        <f t="shared" ref="BR638:BR641" si="3332">SUM(Q638,AD638,AQ638)</f>
        <v>0</v>
      </c>
      <c r="BS638" s="533">
        <f t="shared" ref="BS638:BS641" si="3333">SUM(R638,AE638,AR638)</f>
        <v>0</v>
      </c>
      <c r="BT638" s="533">
        <f>AT638</f>
        <v>0</v>
      </c>
      <c r="BU638" s="533">
        <f t="shared" ref="BU638:BU641" si="3334">AU638</f>
        <v>0</v>
      </c>
      <c r="BV638" s="533">
        <f t="shared" ref="BV638:BV641" si="3335">AV638</f>
        <v>0</v>
      </c>
      <c r="BW638" s="536">
        <f>SUM(BH638,BK638,BN638,BQ638,BT638)</f>
        <v>0</v>
      </c>
      <c r="BX638" s="536">
        <f t="shared" ref="BX638:BX641" si="3336">SUM(BI638,BL638,BO638,BR638,BU638)</f>
        <v>0</v>
      </c>
      <c r="BY638" s="536">
        <f t="shared" ref="BY638:BY641" si="3337">SUM(BJ638,BM638,BP638,BS638,BV638)</f>
        <v>0</v>
      </c>
      <c r="BZ638" t="s">
        <v>74</v>
      </c>
      <c r="CA638" s="544">
        <f>AZ638</f>
        <v>0</v>
      </c>
      <c r="CB638" s="544">
        <f t="shared" ref="CB638:CB641" si="3338">BA638</f>
        <v>0</v>
      </c>
      <c r="CC638" s="544">
        <f t="shared" ref="CC638:CC641" si="3339">BB638</f>
        <v>0</v>
      </c>
      <c r="CD638" s="544">
        <f>BC638</f>
        <v>0</v>
      </c>
      <c r="CE638" s="544">
        <f t="shared" ref="CE638:CE641" si="3340">BD638</f>
        <v>0</v>
      </c>
      <c r="CF638" s="544">
        <f t="shared" ref="CF638:CF641" si="3341">BE638</f>
        <v>0</v>
      </c>
    </row>
    <row r="639" spans="1:84">
      <c r="A639" s="149"/>
      <c r="B639" s="151"/>
      <c r="C639" s="151"/>
      <c r="D639" s="151"/>
      <c r="E639" s="288" t="s">
        <v>78</v>
      </c>
      <c r="F639" s="592">
        <f t="shared" ref="F639:G640" si="3342">SUM(F612,F617,F623,F629,F634)</f>
        <v>39</v>
      </c>
      <c r="G639" s="168">
        <f t="shared" si="3342"/>
        <v>0</v>
      </c>
      <c r="H639" s="168">
        <f t="shared" ref="H639:BE639" si="3343">SUM(H612,H617,H623,H629,H634)</f>
        <v>0</v>
      </c>
      <c r="I639" s="168">
        <f t="shared" si="3343"/>
        <v>0</v>
      </c>
      <c r="J639" s="168">
        <f t="shared" si="3343"/>
        <v>0</v>
      </c>
      <c r="K639" s="168">
        <f t="shared" si="3343"/>
        <v>0</v>
      </c>
      <c r="L639" s="168">
        <f t="shared" si="3343"/>
        <v>0</v>
      </c>
      <c r="M639" s="168">
        <f t="shared" si="3343"/>
        <v>0</v>
      </c>
      <c r="N639" s="168">
        <f t="shared" si="3343"/>
        <v>0</v>
      </c>
      <c r="O639" s="168">
        <f t="shared" si="3343"/>
        <v>0</v>
      </c>
      <c r="P639" s="168">
        <f t="shared" si="3343"/>
        <v>0</v>
      </c>
      <c r="Q639" s="168">
        <f t="shared" si="3343"/>
        <v>0</v>
      </c>
      <c r="R639" s="168">
        <f t="shared" si="3343"/>
        <v>0</v>
      </c>
      <c r="S639" s="502">
        <f t="shared" si="3343"/>
        <v>0</v>
      </c>
      <c r="T639" s="168">
        <f t="shared" si="3343"/>
        <v>0</v>
      </c>
      <c r="U639" s="168">
        <f t="shared" si="3343"/>
        <v>0</v>
      </c>
      <c r="V639" s="168">
        <f t="shared" si="3343"/>
        <v>0</v>
      </c>
      <c r="W639" s="168">
        <f t="shared" si="3343"/>
        <v>0</v>
      </c>
      <c r="X639" s="168">
        <f t="shared" si="3343"/>
        <v>0</v>
      </c>
      <c r="Y639" s="168">
        <f t="shared" si="3343"/>
        <v>0</v>
      </c>
      <c r="Z639" s="168">
        <f t="shared" si="3343"/>
        <v>0</v>
      </c>
      <c r="AA639" s="168">
        <f t="shared" si="3343"/>
        <v>0</v>
      </c>
      <c r="AB639" s="168">
        <f t="shared" si="3343"/>
        <v>0</v>
      </c>
      <c r="AC639" s="168">
        <f t="shared" si="3343"/>
        <v>0</v>
      </c>
      <c r="AD639" s="168">
        <f t="shared" si="3343"/>
        <v>0</v>
      </c>
      <c r="AE639" s="168">
        <f t="shared" si="3343"/>
        <v>0</v>
      </c>
      <c r="AF639" s="502">
        <f t="shared" si="3343"/>
        <v>0</v>
      </c>
      <c r="AG639" s="168">
        <f t="shared" si="3343"/>
        <v>0</v>
      </c>
      <c r="AH639" s="168">
        <f t="shared" si="3343"/>
        <v>0</v>
      </c>
      <c r="AI639" s="168">
        <f t="shared" si="3343"/>
        <v>0</v>
      </c>
      <c r="AJ639" s="168">
        <f t="shared" si="3343"/>
        <v>0</v>
      </c>
      <c r="AK639" s="168">
        <f t="shared" si="3343"/>
        <v>0</v>
      </c>
      <c r="AL639" s="168">
        <f t="shared" si="3343"/>
        <v>0</v>
      </c>
      <c r="AM639" s="168">
        <f t="shared" si="3343"/>
        <v>0</v>
      </c>
      <c r="AN639" s="168">
        <f t="shared" si="3343"/>
        <v>0</v>
      </c>
      <c r="AO639" s="168">
        <f t="shared" si="3343"/>
        <v>0</v>
      </c>
      <c r="AP639" s="168">
        <f t="shared" si="3343"/>
        <v>0</v>
      </c>
      <c r="AQ639" s="168">
        <f t="shared" si="3343"/>
        <v>0</v>
      </c>
      <c r="AR639" s="168">
        <f t="shared" si="3343"/>
        <v>0</v>
      </c>
      <c r="AS639" s="502">
        <f t="shared" si="3343"/>
        <v>0</v>
      </c>
      <c r="AT639" s="168">
        <f t="shared" si="3343"/>
        <v>0</v>
      </c>
      <c r="AU639" s="168">
        <f t="shared" si="3343"/>
        <v>0</v>
      </c>
      <c r="AV639" s="168">
        <f t="shared" si="3343"/>
        <v>0</v>
      </c>
      <c r="AW639" s="569">
        <f t="shared" si="3343"/>
        <v>0</v>
      </c>
      <c r="AX639" s="569">
        <f t="shared" si="3343"/>
        <v>0</v>
      </c>
      <c r="AY639" s="569">
        <f t="shared" si="3343"/>
        <v>0</v>
      </c>
      <c r="AZ639" s="168">
        <f t="shared" si="3343"/>
        <v>0</v>
      </c>
      <c r="BA639" s="168">
        <f t="shared" si="3343"/>
        <v>0</v>
      </c>
      <c r="BB639" s="168">
        <f t="shared" si="3343"/>
        <v>0</v>
      </c>
      <c r="BC639" s="168">
        <f t="shared" si="3343"/>
        <v>0</v>
      </c>
      <c r="BD639" s="168">
        <f t="shared" si="3343"/>
        <v>0</v>
      </c>
      <c r="BE639" s="168">
        <f t="shared" si="3343"/>
        <v>0</v>
      </c>
      <c r="BF639" s="523"/>
      <c r="BG639" s="605">
        <f>SUM(F639,S639,AF639,AS639)</f>
        <v>39</v>
      </c>
      <c r="BH639" s="533">
        <f>SUM(G639,T639,AG639)</f>
        <v>0</v>
      </c>
      <c r="BI639" s="533">
        <f t="shared" si="3324"/>
        <v>0</v>
      </c>
      <c r="BJ639" s="533">
        <f t="shared" si="3325"/>
        <v>0</v>
      </c>
      <c r="BK639" s="533">
        <f t="shared" si="3326"/>
        <v>0</v>
      </c>
      <c r="BL639" s="533">
        <f t="shared" si="3327"/>
        <v>0</v>
      </c>
      <c r="BM639" s="533">
        <f t="shared" si="3328"/>
        <v>0</v>
      </c>
      <c r="BN639" s="533">
        <f>SUM(M639,Z639,AM639)</f>
        <v>0</v>
      </c>
      <c r="BO639" s="533">
        <f t="shared" si="3329"/>
        <v>0</v>
      </c>
      <c r="BP639" s="533">
        <f t="shared" si="3330"/>
        <v>0</v>
      </c>
      <c r="BQ639" s="533">
        <f t="shared" si="3331"/>
        <v>0</v>
      </c>
      <c r="BR639" s="533">
        <f t="shared" si="3332"/>
        <v>0</v>
      </c>
      <c r="BS639" s="533">
        <f t="shared" si="3333"/>
        <v>0</v>
      </c>
      <c r="BT639" s="533">
        <f>AT639</f>
        <v>0</v>
      </c>
      <c r="BU639" s="533">
        <f t="shared" si="3334"/>
        <v>0</v>
      </c>
      <c r="BV639" s="533">
        <f t="shared" si="3335"/>
        <v>0</v>
      </c>
      <c r="BW639" s="536">
        <f>SUM(BH639,BK639,BN639,BQ639,BT639)</f>
        <v>0</v>
      </c>
      <c r="BX639" s="536">
        <f t="shared" si="3336"/>
        <v>0</v>
      </c>
      <c r="BY639" s="536">
        <f t="shared" si="3337"/>
        <v>0</v>
      </c>
      <c r="BZ639" t="s">
        <v>74</v>
      </c>
      <c r="CA639" s="544">
        <f>AZ639</f>
        <v>0</v>
      </c>
      <c r="CB639" s="544">
        <f t="shared" si="3338"/>
        <v>0</v>
      </c>
      <c r="CC639" s="544">
        <f t="shared" si="3339"/>
        <v>0</v>
      </c>
      <c r="CD639" s="544">
        <f>BC639</f>
        <v>0</v>
      </c>
      <c r="CE639" s="544">
        <f t="shared" si="3340"/>
        <v>0</v>
      </c>
      <c r="CF639" s="544">
        <f t="shared" si="3341"/>
        <v>0</v>
      </c>
    </row>
    <row r="640" spans="1:84">
      <c r="A640" s="149"/>
      <c r="B640" s="151"/>
      <c r="C640" s="151"/>
      <c r="D640" s="151"/>
      <c r="E640" s="288" t="s">
        <v>79</v>
      </c>
      <c r="F640" s="592">
        <f t="shared" si="3342"/>
        <v>38</v>
      </c>
      <c r="G640" s="168">
        <f t="shared" si="3322"/>
        <v>0</v>
      </c>
      <c r="H640" s="168">
        <f t="shared" ref="H640:BE640" si="3344">SUM(H613,H618,H624,H630,H635)</f>
        <v>0</v>
      </c>
      <c r="I640" s="168">
        <f t="shared" si="3344"/>
        <v>0</v>
      </c>
      <c r="J640" s="168">
        <f t="shared" si="3344"/>
        <v>0</v>
      </c>
      <c r="K640" s="168">
        <f t="shared" si="3344"/>
        <v>0</v>
      </c>
      <c r="L640" s="168">
        <f t="shared" si="3344"/>
        <v>0</v>
      </c>
      <c r="M640" s="168">
        <f t="shared" si="3344"/>
        <v>0</v>
      </c>
      <c r="N640" s="168">
        <f t="shared" si="3344"/>
        <v>0</v>
      </c>
      <c r="O640" s="168">
        <f t="shared" si="3344"/>
        <v>0</v>
      </c>
      <c r="P640" s="168">
        <f t="shared" si="3344"/>
        <v>0</v>
      </c>
      <c r="Q640" s="168">
        <f t="shared" si="3344"/>
        <v>0</v>
      </c>
      <c r="R640" s="168">
        <f t="shared" si="3344"/>
        <v>0</v>
      </c>
      <c r="S640" s="502">
        <f t="shared" si="3344"/>
        <v>0</v>
      </c>
      <c r="T640" s="168">
        <f t="shared" si="3344"/>
        <v>0</v>
      </c>
      <c r="U640" s="168">
        <f t="shared" si="3344"/>
        <v>0</v>
      </c>
      <c r="V640" s="168">
        <f t="shared" si="3344"/>
        <v>0</v>
      </c>
      <c r="W640" s="168">
        <f t="shared" si="3344"/>
        <v>0</v>
      </c>
      <c r="X640" s="168">
        <f t="shared" si="3344"/>
        <v>0</v>
      </c>
      <c r="Y640" s="168">
        <f t="shared" si="3344"/>
        <v>0</v>
      </c>
      <c r="Z640" s="168">
        <f t="shared" si="3344"/>
        <v>0</v>
      </c>
      <c r="AA640" s="168">
        <f t="shared" si="3344"/>
        <v>0</v>
      </c>
      <c r="AB640" s="168">
        <f t="shared" si="3344"/>
        <v>0</v>
      </c>
      <c r="AC640" s="168">
        <f t="shared" si="3344"/>
        <v>0</v>
      </c>
      <c r="AD640" s="168">
        <f t="shared" si="3344"/>
        <v>0</v>
      </c>
      <c r="AE640" s="168">
        <f t="shared" si="3344"/>
        <v>0</v>
      </c>
      <c r="AF640" s="502">
        <f t="shared" si="3344"/>
        <v>0</v>
      </c>
      <c r="AG640" s="168">
        <f t="shared" si="3344"/>
        <v>0</v>
      </c>
      <c r="AH640" s="168">
        <f t="shared" si="3344"/>
        <v>0</v>
      </c>
      <c r="AI640" s="168">
        <f t="shared" si="3344"/>
        <v>0</v>
      </c>
      <c r="AJ640" s="168">
        <f t="shared" si="3344"/>
        <v>0</v>
      </c>
      <c r="AK640" s="168">
        <f t="shared" si="3344"/>
        <v>0</v>
      </c>
      <c r="AL640" s="168">
        <f t="shared" si="3344"/>
        <v>0</v>
      </c>
      <c r="AM640" s="168">
        <f t="shared" si="3344"/>
        <v>0</v>
      </c>
      <c r="AN640" s="168">
        <f t="shared" si="3344"/>
        <v>0</v>
      </c>
      <c r="AO640" s="168">
        <f t="shared" si="3344"/>
        <v>0</v>
      </c>
      <c r="AP640" s="168">
        <f t="shared" si="3344"/>
        <v>0</v>
      </c>
      <c r="AQ640" s="168">
        <f t="shared" si="3344"/>
        <v>0</v>
      </c>
      <c r="AR640" s="168">
        <f t="shared" si="3344"/>
        <v>0</v>
      </c>
      <c r="AS640" s="502">
        <f t="shared" si="3344"/>
        <v>0</v>
      </c>
      <c r="AT640" s="168">
        <f t="shared" si="3344"/>
        <v>0</v>
      </c>
      <c r="AU640" s="168">
        <f t="shared" si="3344"/>
        <v>0</v>
      </c>
      <c r="AV640" s="168">
        <f t="shared" si="3344"/>
        <v>0</v>
      </c>
      <c r="AW640" s="569">
        <f t="shared" si="3344"/>
        <v>0</v>
      </c>
      <c r="AX640" s="569">
        <f t="shared" si="3344"/>
        <v>0</v>
      </c>
      <c r="AY640" s="569">
        <f t="shared" si="3344"/>
        <v>0</v>
      </c>
      <c r="AZ640" s="168">
        <f t="shared" si="3344"/>
        <v>0</v>
      </c>
      <c r="BA640" s="168">
        <f t="shared" si="3344"/>
        <v>0</v>
      </c>
      <c r="BB640" s="168">
        <f t="shared" si="3344"/>
        <v>0</v>
      </c>
      <c r="BC640" s="168">
        <f t="shared" si="3344"/>
        <v>0</v>
      </c>
      <c r="BD640" s="168">
        <f t="shared" si="3344"/>
        <v>0</v>
      </c>
      <c r="BE640" s="168">
        <f t="shared" si="3344"/>
        <v>0</v>
      </c>
      <c r="BF640" s="523"/>
      <c r="BG640" s="605">
        <f>SUM(F640,S640,AF640,AS640)</f>
        <v>38</v>
      </c>
      <c r="BH640" s="533">
        <f>SUM(G640,T640,AG640)</f>
        <v>0</v>
      </c>
      <c r="BI640" s="533">
        <f t="shared" si="3324"/>
        <v>0</v>
      </c>
      <c r="BJ640" s="533">
        <f t="shared" si="3325"/>
        <v>0</v>
      </c>
      <c r="BK640" s="533">
        <f t="shared" si="3326"/>
        <v>0</v>
      </c>
      <c r="BL640" s="533">
        <f t="shared" si="3327"/>
        <v>0</v>
      </c>
      <c r="BM640" s="533">
        <f t="shared" si="3328"/>
        <v>0</v>
      </c>
      <c r="BN640" s="533">
        <f>SUM(M640,Z640,AM640)</f>
        <v>0</v>
      </c>
      <c r="BO640" s="533">
        <f t="shared" si="3329"/>
        <v>0</v>
      </c>
      <c r="BP640" s="533">
        <f t="shared" si="3330"/>
        <v>0</v>
      </c>
      <c r="BQ640" s="533">
        <f t="shared" si="3331"/>
        <v>0</v>
      </c>
      <c r="BR640" s="533">
        <f t="shared" si="3332"/>
        <v>0</v>
      </c>
      <c r="BS640" s="533">
        <f t="shared" si="3333"/>
        <v>0</v>
      </c>
      <c r="BT640" s="533">
        <f>AT640</f>
        <v>0</v>
      </c>
      <c r="BU640" s="533">
        <f t="shared" si="3334"/>
        <v>0</v>
      </c>
      <c r="BV640" s="533">
        <f t="shared" si="3335"/>
        <v>0</v>
      </c>
      <c r="BW640" s="536">
        <f>SUM(BH640,BK640,BN640,BQ640,BT640)</f>
        <v>0</v>
      </c>
      <c r="BX640" s="536">
        <f t="shared" si="3336"/>
        <v>0</v>
      </c>
      <c r="BY640" s="536">
        <f t="shared" si="3337"/>
        <v>0</v>
      </c>
      <c r="BZ640" t="s">
        <v>74</v>
      </c>
      <c r="CA640" s="544">
        <f>AZ640</f>
        <v>0</v>
      </c>
      <c r="CB640" s="544">
        <f t="shared" si="3338"/>
        <v>0</v>
      </c>
      <c r="CC640" s="544">
        <f t="shared" si="3339"/>
        <v>0</v>
      </c>
      <c r="CD640" s="544">
        <f>BC640</f>
        <v>0</v>
      </c>
      <c r="CE640" s="544">
        <f t="shared" si="3340"/>
        <v>0</v>
      </c>
      <c r="CF640" s="544">
        <f t="shared" si="3341"/>
        <v>0</v>
      </c>
    </row>
    <row r="641" spans="1:84">
      <c r="A641" s="149"/>
      <c r="B641" s="151"/>
      <c r="C641" s="151"/>
      <c r="D641" s="151"/>
      <c r="E641" s="375" t="s">
        <v>85</v>
      </c>
      <c r="F641" s="589">
        <f>SUM(F638:F640)</f>
        <v>116</v>
      </c>
      <c r="G641" s="276">
        <f t="shared" ref="G641" si="3345">SUM(G638:G640)</f>
        <v>0</v>
      </c>
      <c r="H641" s="276">
        <f t="shared" ref="H641:BE641" si="3346">SUM(H638:H640)</f>
        <v>0</v>
      </c>
      <c r="I641" s="276">
        <f t="shared" si="3346"/>
        <v>0</v>
      </c>
      <c r="J641" s="276">
        <f t="shared" si="3346"/>
        <v>0</v>
      </c>
      <c r="K641" s="276">
        <f t="shared" si="3346"/>
        <v>0</v>
      </c>
      <c r="L641" s="276">
        <f t="shared" si="3346"/>
        <v>0</v>
      </c>
      <c r="M641" s="276">
        <f t="shared" si="3346"/>
        <v>0</v>
      </c>
      <c r="N641" s="276">
        <f t="shared" si="3346"/>
        <v>0</v>
      </c>
      <c r="O641" s="276">
        <f t="shared" si="3346"/>
        <v>0</v>
      </c>
      <c r="P641" s="276">
        <f t="shared" si="3346"/>
        <v>0</v>
      </c>
      <c r="Q641" s="276">
        <f t="shared" si="3346"/>
        <v>0</v>
      </c>
      <c r="R641" s="276">
        <f t="shared" si="3346"/>
        <v>0</v>
      </c>
      <c r="S641" s="501">
        <f t="shared" si="3346"/>
        <v>0</v>
      </c>
      <c r="T641" s="276">
        <f t="shared" si="3346"/>
        <v>0</v>
      </c>
      <c r="U641" s="276">
        <f t="shared" si="3346"/>
        <v>0</v>
      </c>
      <c r="V641" s="276">
        <f t="shared" si="3346"/>
        <v>0</v>
      </c>
      <c r="W641" s="276">
        <f t="shared" si="3346"/>
        <v>0</v>
      </c>
      <c r="X641" s="276">
        <f t="shared" si="3346"/>
        <v>0</v>
      </c>
      <c r="Y641" s="276">
        <f t="shared" si="3346"/>
        <v>0</v>
      </c>
      <c r="Z641" s="276">
        <f t="shared" si="3346"/>
        <v>0</v>
      </c>
      <c r="AA641" s="276">
        <f t="shared" si="3346"/>
        <v>0</v>
      </c>
      <c r="AB641" s="276">
        <f t="shared" si="3346"/>
        <v>0</v>
      </c>
      <c r="AC641" s="276">
        <f t="shared" si="3346"/>
        <v>0</v>
      </c>
      <c r="AD641" s="276">
        <f t="shared" si="3346"/>
        <v>0</v>
      </c>
      <c r="AE641" s="276">
        <f t="shared" si="3346"/>
        <v>0</v>
      </c>
      <c r="AF641" s="501">
        <f t="shared" si="3346"/>
        <v>0</v>
      </c>
      <c r="AG641" s="276">
        <f t="shared" si="3346"/>
        <v>0</v>
      </c>
      <c r="AH641" s="276">
        <f t="shared" si="3346"/>
        <v>0</v>
      </c>
      <c r="AI641" s="276">
        <f t="shared" si="3346"/>
        <v>0</v>
      </c>
      <c r="AJ641" s="276">
        <f t="shared" si="3346"/>
        <v>0</v>
      </c>
      <c r="AK641" s="276">
        <f t="shared" si="3346"/>
        <v>0</v>
      </c>
      <c r="AL641" s="276">
        <f t="shared" si="3346"/>
        <v>0</v>
      </c>
      <c r="AM641" s="276">
        <f t="shared" si="3346"/>
        <v>0</v>
      </c>
      <c r="AN641" s="276">
        <f t="shared" si="3346"/>
        <v>0</v>
      </c>
      <c r="AO641" s="276">
        <f t="shared" si="3346"/>
        <v>0</v>
      </c>
      <c r="AP641" s="276">
        <f t="shared" si="3346"/>
        <v>0</v>
      </c>
      <c r="AQ641" s="276">
        <f t="shared" si="3346"/>
        <v>0</v>
      </c>
      <c r="AR641" s="276">
        <f t="shared" si="3346"/>
        <v>0</v>
      </c>
      <c r="AS641" s="501">
        <f t="shared" si="3346"/>
        <v>0</v>
      </c>
      <c r="AT641" s="276">
        <f t="shared" si="3346"/>
        <v>0</v>
      </c>
      <c r="AU641" s="276">
        <f t="shared" si="3346"/>
        <v>0</v>
      </c>
      <c r="AV641" s="276">
        <f t="shared" si="3346"/>
        <v>0</v>
      </c>
      <c r="AW641" s="568">
        <f t="shared" si="3346"/>
        <v>0</v>
      </c>
      <c r="AX641" s="568">
        <f t="shared" si="3346"/>
        <v>0</v>
      </c>
      <c r="AY641" s="568">
        <f t="shared" si="3346"/>
        <v>0</v>
      </c>
      <c r="AZ641" s="276">
        <f t="shared" si="3346"/>
        <v>0</v>
      </c>
      <c r="BA641" s="276">
        <f t="shared" si="3346"/>
        <v>0</v>
      </c>
      <c r="BB641" s="276">
        <f t="shared" si="3346"/>
        <v>0</v>
      </c>
      <c r="BC641" s="276">
        <f t="shared" si="3346"/>
        <v>0</v>
      </c>
      <c r="BD641" s="276">
        <f t="shared" si="3346"/>
        <v>0</v>
      </c>
      <c r="BE641" s="276">
        <f t="shared" si="3346"/>
        <v>0</v>
      </c>
      <c r="BF641" s="522"/>
      <c r="BG641" s="605">
        <f>SUM(F641,S641,AF641,AS641)</f>
        <v>116</v>
      </c>
      <c r="BH641" s="533">
        <f>SUM(G641,T641,AG641)</f>
        <v>0</v>
      </c>
      <c r="BI641" s="533">
        <f t="shared" si="3324"/>
        <v>0</v>
      </c>
      <c r="BJ641" s="533">
        <f t="shared" si="3325"/>
        <v>0</v>
      </c>
      <c r="BK641" s="533">
        <f t="shared" si="3326"/>
        <v>0</v>
      </c>
      <c r="BL641" s="533">
        <f t="shared" si="3327"/>
        <v>0</v>
      </c>
      <c r="BM641" s="533">
        <f t="shared" si="3328"/>
        <v>0</v>
      </c>
      <c r="BN641" s="533">
        <f>SUM(M641,Z641,AM641)</f>
        <v>0</v>
      </c>
      <c r="BO641" s="533">
        <f t="shared" si="3329"/>
        <v>0</v>
      </c>
      <c r="BP641" s="533">
        <f t="shared" si="3330"/>
        <v>0</v>
      </c>
      <c r="BQ641" s="533">
        <f t="shared" si="3331"/>
        <v>0</v>
      </c>
      <c r="BR641" s="533">
        <f t="shared" si="3332"/>
        <v>0</v>
      </c>
      <c r="BS641" s="533">
        <f t="shared" si="3333"/>
        <v>0</v>
      </c>
      <c r="BT641" s="533">
        <f>AT641</f>
        <v>0</v>
      </c>
      <c r="BU641" s="533">
        <f t="shared" si="3334"/>
        <v>0</v>
      </c>
      <c r="BV641" s="533">
        <f t="shared" si="3335"/>
        <v>0</v>
      </c>
      <c r="BW641" s="536">
        <f>SUM(BH641,BK641,BN641,BQ641,BT641)</f>
        <v>0</v>
      </c>
      <c r="BX641" s="536">
        <f t="shared" si="3336"/>
        <v>0</v>
      </c>
      <c r="BY641" s="536">
        <f t="shared" si="3337"/>
        <v>0</v>
      </c>
      <c r="BZ641" t="s">
        <v>74</v>
      </c>
      <c r="CA641" s="544">
        <f>AZ641</f>
        <v>0</v>
      </c>
      <c r="CB641" s="544">
        <f t="shared" si="3338"/>
        <v>0</v>
      </c>
      <c r="CC641" s="544">
        <f t="shared" si="3339"/>
        <v>0</v>
      </c>
      <c r="CD641" s="544">
        <f>BC641</f>
        <v>0</v>
      </c>
      <c r="CE641" s="544">
        <f t="shared" si="3340"/>
        <v>0</v>
      </c>
      <c r="CF641" s="544">
        <f t="shared" si="3341"/>
        <v>0</v>
      </c>
    </row>
    <row r="642" spans="1:84">
      <c r="A642" s="149"/>
      <c r="B642" s="151"/>
      <c r="C642" s="151"/>
      <c r="D642" s="151"/>
      <c r="E642" s="375"/>
      <c r="F642" s="592"/>
      <c r="G642" s="159"/>
      <c r="H642" s="159"/>
      <c r="I642" s="275"/>
      <c r="J642" s="159"/>
      <c r="K642" s="159"/>
      <c r="L642" s="275"/>
      <c r="M642" s="159"/>
      <c r="N642" s="159"/>
      <c r="O642" s="275"/>
      <c r="P642" s="159"/>
      <c r="Q642" s="159"/>
      <c r="R642" s="275"/>
      <c r="S642" s="500"/>
      <c r="T642" s="275"/>
      <c r="U642" s="275"/>
      <c r="V642" s="275"/>
      <c r="W642" s="275"/>
      <c r="X642" s="275"/>
      <c r="Y642" s="275"/>
      <c r="Z642" s="275"/>
      <c r="AA642" s="275"/>
      <c r="AB642" s="275"/>
      <c r="AC642" s="275"/>
      <c r="AD642" s="275"/>
      <c r="AE642" s="275"/>
      <c r="AF642" s="500"/>
      <c r="AG642" s="275"/>
      <c r="AH642" s="275"/>
      <c r="AI642" s="275"/>
      <c r="AJ642" s="275"/>
      <c r="AK642" s="275"/>
      <c r="AL642" s="275"/>
      <c r="AM642" s="275"/>
      <c r="AN642" s="275"/>
      <c r="AO642" s="275"/>
      <c r="AP642" s="275"/>
      <c r="AQ642" s="275"/>
      <c r="AR642" s="275"/>
      <c r="AS642" s="500"/>
      <c r="AT642" s="275"/>
      <c r="AU642" s="275"/>
      <c r="AV642" s="275"/>
      <c r="AW642" s="567"/>
      <c r="AX642" s="567"/>
      <c r="AY642" s="567"/>
      <c r="AZ642" s="159"/>
      <c r="BA642" s="159"/>
      <c r="BB642" s="159"/>
      <c r="BC642" s="275"/>
      <c r="BD642" s="275"/>
      <c r="BE642" s="275"/>
      <c r="BF642" s="521"/>
    </row>
    <row r="643" spans="1:84">
      <c r="A643" s="149"/>
      <c r="B643" s="151"/>
      <c r="C643" s="151"/>
      <c r="D643" s="151"/>
      <c r="E643" s="375"/>
      <c r="F643" s="592"/>
      <c r="G643" s="159"/>
      <c r="H643" s="159"/>
      <c r="I643" s="275"/>
      <c r="J643" s="159"/>
      <c r="K643" s="159"/>
      <c r="L643" s="275"/>
      <c r="M643" s="159"/>
      <c r="N643" s="159"/>
      <c r="O643" s="275"/>
      <c r="P643" s="159"/>
      <c r="Q643" s="159"/>
      <c r="R643" s="275"/>
      <c r="S643" s="500"/>
      <c r="T643" s="275"/>
      <c r="U643" s="275"/>
      <c r="V643" s="275"/>
      <c r="W643" s="275"/>
      <c r="X643" s="275"/>
      <c r="Y643" s="275"/>
      <c r="Z643" s="275"/>
      <c r="AA643" s="275"/>
      <c r="AB643" s="275"/>
      <c r="AC643" s="275"/>
      <c r="AD643" s="275"/>
      <c r="AE643" s="275"/>
      <c r="AF643" s="500"/>
      <c r="AG643" s="275"/>
      <c r="AH643" s="275"/>
      <c r="AI643" s="275"/>
      <c r="AJ643" s="275"/>
      <c r="AK643" s="275"/>
      <c r="AL643" s="275"/>
      <c r="AM643" s="275"/>
      <c r="AN643" s="275"/>
      <c r="AO643" s="275"/>
      <c r="AP643" s="275"/>
      <c r="AQ643" s="275"/>
      <c r="AR643" s="275"/>
      <c r="AS643" s="500"/>
      <c r="AT643" s="275"/>
      <c r="AU643" s="275"/>
      <c r="AV643" s="275"/>
      <c r="AW643" s="567"/>
      <c r="AX643" s="567"/>
      <c r="AY643" s="567"/>
      <c r="AZ643" s="159"/>
      <c r="BA643" s="159"/>
      <c r="BB643" s="159"/>
      <c r="BC643" s="275"/>
      <c r="BD643" s="275"/>
      <c r="BE643" s="275"/>
      <c r="BF643" s="521"/>
    </row>
    <row r="644" spans="1:84">
      <c r="A644" s="149"/>
      <c r="B644" s="151"/>
      <c r="C644" s="151"/>
      <c r="D644" s="151"/>
      <c r="E644" s="375"/>
      <c r="F644" s="592"/>
      <c r="G644" s="159"/>
      <c r="H644" s="159"/>
      <c r="I644" s="275"/>
      <c r="J644" s="159"/>
      <c r="K644" s="159"/>
      <c r="L644" s="275"/>
      <c r="M644" s="159"/>
      <c r="N644" s="159"/>
      <c r="O644" s="275"/>
      <c r="P644" s="159"/>
      <c r="Q644" s="159"/>
      <c r="R644" s="275"/>
      <c r="S644" s="500"/>
      <c r="T644" s="275"/>
      <c r="U644" s="275"/>
      <c r="V644" s="275"/>
      <c r="W644" s="275"/>
      <c r="X644" s="275"/>
      <c r="Y644" s="275"/>
      <c r="Z644" s="275"/>
      <c r="AA644" s="275"/>
      <c r="AB644" s="275"/>
      <c r="AC644" s="275"/>
      <c r="AD644" s="275"/>
      <c r="AE644" s="275"/>
      <c r="AF644" s="500"/>
      <c r="AG644" s="275"/>
      <c r="AH644" s="275"/>
      <c r="AI644" s="275"/>
      <c r="AJ644" s="275"/>
      <c r="AK644" s="275"/>
      <c r="AL644" s="275"/>
      <c r="AM644" s="275"/>
      <c r="AN644" s="275"/>
      <c r="AO644" s="275"/>
      <c r="AP644" s="275"/>
      <c r="AQ644" s="275"/>
      <c r="AR644" s="275"/>
      <c r="AS644" s="500"/>
      <c r="AT644" s="275"/>
      <c r="AU644" s="275"/>
      <c r="AV644" s="275"/>
      <c r="AW644" s="567"/>
      <c r="AX644" s="567"/>
      <c r="AY644" s="567"/>
      <c r="AZ644" s="159"/>
      <c r="BA644" s="159"/>
      <c r="BB644" s="159"/>
      <c r="BC644" s="275"/>
      <c r="BD644" s="275"/>
      <c r="BE644" s="275"/>
      <c r="BF644" s="521"/>
    </row>
    <row r="645" spans="1:84">
      <c r="A645" s="149" t="s">
        <v>75</v>
      </c>
      <c r="B645" s="149" t="s">
        <v>134</v>
      </c>
      <c r="C645" s="151"/>
      <c r="D645" s="151"/>
      <c r="E645" s="375" t="s">
        <v>128</v>
      </c>
      <c r="F645" s="592"/>
      <c r="G645" s="159"/>
      <c r="H645" s="159"/>
      <c r="I645" s="275"/>
      <c r="J645" s="159"/>
      <c r="K645" s="159"/>
      <c r="L645" s="275"/>
      <c r="M645" s="159"/>
      <c r="N645" s="159"/>
      <c r="O645" s="275"/>
      <c r="P645" s="159"/>
      <c r="Q645" s="159"/>
      <c r="R645" s="275"/>
      <c r="S645" s="500"/>
      <c r="T645" s="275"/>
      <c r="U645" s="275"/>
      <c r="V645" s="275"/>
      <c r="W645" s="275"/>
      <c r="X645" s="275"/>
      <c r="Y645" s="275"/>
      <c r="Z645" s="275"/>
      <c r="AA645" s="275"/>
      <c r="AB645" s="275"/>
      <c r="AC645" s="275"/>
      <c r="AD645" s="275"/>
      <c r="AE645" s="275"/>
      <c r="AF645" s="500"/>
      <c r="AG645" s="275"/>
      <c r="AH645" s="275"/>
      <c r="AI645" s="275"/>
      <c r="AJ645" s="275"/>
      <c r="AK645" s="275"/>
      <c r="AL645" s="275"/>
      <c r="AM645" s="275"/>
      <c r="AN645" s="275"/>
      <c r="AO645" s="275"/>
      <c r="AP645" s="275"/>
      <c r="AQ645" s="275"/>
      <c r="AR645" s="275"/>
      <c r="AS645" s="500"/>
      <c r="AT645" s="275"/>
      <c r="AU645" s="275"/>
      <c r="AV645" s="275"/>
      <c r="AW645" s="567"/>
      <c r="AX645" s="567"/>
      <c r="AY645" s="567"/>
      <c r="AZ645" s="159"/>
      <c r="BA645" s="159"/>
      <c r="BB645" s="159"/>
      <c r="BC645" s="275"/>
      <c r="BD645" s="275"/>
      <c r="BE645" s="275"/>
      <c r="BF645" s="521"/>
    </row>
    <row r="646" spans="1:84">
      <c r="A646" s="149"/>
      <c r="B646" s="151"/>
      <c r="C646" s="151"/>
      <c r="D646" s="151"/>
      <c r="E646" s="288" t="s">
        <v>77</v>
      </c>
      <c r="F646" s="592">
        <v>2</v>
      </c>
      <c r="G646" s="159"/>
      <c r="H646" s="159"/>
      <c r="I646" s="275">
        <f>SUM(G646:H646)</f>
        <v>0</v>
      </c>
      <c r="J646" s="159"/>
      <c r="K646" s="159"/>
      <c r="L646" s="275">
        <f>SUM(J646:K646)</f>
        <v>0</v>
      </c>
      <c r="M646" s="159"/>
      <c r="N646" s="159"/>
      <c r="O646" s="275">
        <f>SUM(M646:N646)</f>
        <v>0</v>
      </c>
      <c r="P646" s="159"/>
      <c r="Q646" s="159"/>
      <c r="R646" s="275">
        <f>SUM(P646:Q646)</f>
        <v>0</v>
      </c>
      <c r="S646" s="500"/>
      <c r="T646" s="275"/>
      <c r="U646" s="275"/>
      <c r="V646" s="275">
        <f>SUM(T646:U646)</f>
        <v>0</v>
      </c>
      <c r="W646" s="275"/>
      <c r="X646" s="275"/>
      <c r="Y646" s="275">
        <f>SUM(W646:X646)</f>
        <v>0</v>
      </c>
      <c r="Z646" s="275"/>
      <c r="AA646" s="275"/>
      <c r="AB646" s="275">
        <f>SUM(Z646:AA646)</f>
        <v>0</v>
      </c>
      <c r="AC646" s="275"/>
      <c r="AD646" s="275"/>
      <c r="AE646" s="275">
        <f>SUM(AC646:AD646)</f>
        <v>0</v>
      </c>
      <c r="AF646" s="500"/>
      <c r="AG646" s="275"/>
      <c r="AH646" s="275"/>
      <c r="AI646" s="275">
        <f>SUM(AG646:AH646)</f>
        <v>0</v>
      </c>
      <c r="AJ646" s="275"/>
      <c r="AK646" s="275"/>
      <c r="AL646" s="275">
        <f>SUM(AJ646:AK646)</f>
        <v>0</v>
      </c>
      <c r="AM646" s="275"/>
      <c r="AN646" s="275"/>
      <c r="AO646" s="275">
        <f>SUM(AM646:AN646)</f>
        <v>0</v>
      </c>
      <c r="AP646" s="275"/>
      <c r="AQ646" s="275"/>
      <c r="AR646" s="275">
        <f>SUM(AP646:AQ646)</f>
        <v>0</v>
      </c>
      <c r="AS646" s="500"/>
      <c r="AT646" s="275"/>
      <c r="AU646" s="275"/>
      <c r="AV646" s="277">
        <f>SUM(AT646:AU646)</f>
        <v>0</v>
      </c>
      <c r="AW646" s="567">
        <f t="shared" ref="AW646:AW648" si="3347">SUM(G646,J646,M646,P646,T646,W646,Z646,AC646,AG646,AJ646,AM646,AP646,AT646)</f>
        <v>0</v>
      </c>
      <c r="AX646" s="567">
        <f t="shared" ref="AX646:AX648" si="3348">SUM(H646,K646,N646,Q646,U646,X646,AA646,AD646,AH646,AK646,AN646,AQ646,AU646)</f>
        <v>0</v>
      </c>
      <c r="AY646" s="567">
        <f t="shared" ref="AY646:AY648" si="3349">SUM(I646,L646,O646,R646,V646,Y646,AB646,AE646,AI646,AL646,AO646,AR646,AV646)</f>
        <v>0</v>
      </c>
      <c r="AZ646" s="159"/>
      <c r="BA646" s="159"/>
      <c r="BB646" s="275">
        <f>SUM(AZ646:BA646)</f>
        <v>0</v>
      </c>
      <c r="BC646" s="275"/>
      <c r="BD646" s="275"/>
      <c r="BE646" s="275">
        <f>SUM(BC646:BD646)</f>
        <v>0</v>
      </c>
      <c r="BF646" s="521"/>
      <c r="BG646" s="605">
        <f>SUM(F646,S646,AF646,AS646)</f>
        <v>2</v>
      </c>
      <c r="BH646" s="533">
        <f>SUM(G646,T646,AG646)</f>
        <v>0</v>
      </c>
      <c r="BI646" s="533">
        <f t="shared" ref="BI646:BI649" si="3350">SUM(H646,U646,AH646)</f>
        <v>0</v>
      </c>
      <c r="BJ646" s="533">
        <f t="shared" ref="BJ646:BJ649" si="3351">SUM(I646,V646,AI646)</f>
        <v>0</v>
      </c>
      <c r="BK646" s="533">
        <f t="shared" ref="BK646:BK649" si="3352">SUM(J646,W646,AJ646)</f>
        <v>0</v>
      </c>
      <c r="BL646" s="533">
        <f t="shared" ref="BL646:BL649" si="3353">SUM(K646,X646,AK646)</f>
        <v>0</v>
      </c>
      <c r="BM646" s="533">
        <f t="shared" ref="BM646:BM649" si="3354">SUM(L646,Y646,AL646)</f>
        <v>0</v>
      </c>
      <c r="BN646" s="533">
        <f>SUM(M646,Z646,AM646)</f>
        <v>0</v>
      </c>
      <c r="BO646" s="533">
        <f t="shared" ref="BO646:BO649" si="3355">SUM(N646,AA646,AN646)</f>
        <v>0</v>
      </c>
      <c r="BP646" s="533">
        <f t="shared" ref="BP646:BP649" si="3356">SUM(O646,AB646,AO646)</f>
        <v>0</v>
      </c>
      <c r="BQ646" s="533">
        <f t="shared" ref="BQ646:BQ649" si="3357">SUM(P646,AC646,AP646)</f>
        <v>0</v>
      </c>
      <c r="BR646" s="533">
        <f t="shared" ref="BR646:BR649" si="3358">SUM(Q646,AD646,AQ646)</f>
        <v>0</v>
      </c>
      <c r="BS646" s="533">
        <f t="shared" ref="BS646:BS649" si="3359">SUM(R646,AE646,AR646)</f>
        <v>0</v>
      </c>
      <c r="BT646" s="533">
        <f>AT646</f>
        <v>0</v>
      </c>
      <c r="BU646" s="533">
        <f t="shared" ref="BU646:BU649" si="3360">AU646</f>
        <v>0</v>
      </c>
      <c r="BV646" s="533">
        <f t="shared" ref="BV646:BV649" si="3361">AV646</f>
        <v>0</v>
      </c>
      <c r="BW646" s="536">
        <f>SUM(BH646,BK646,BN646,BQ646,BT646)</f>
        <v>0</v>
      </c>
      <c r="BX646" s="536">
        <f t="shared" ref="BX646:BX649" si="3362">SUM(BI646,BL646,BO646,BR646,BU646)</f>
        <v>0</v>
      </c>
      <c r="BY646" s="536">
        <f t="shared" ref="BY646:BY649" si="3363">SUM(BJ646,BM646,BP646,BS646,BV646)</f>
        <v>0</v>
      </c>
      <c r="BZ646" t="s">
        <v>74</v>
      </c>
      <c r="CA646" s="544">
        <f>AZ646</f>
        <v>0</v>
      </c>
      <c r="CB646" s="544">
        <f t="shared" ref="CB646:CB649" si="3364">BA646</f>
        <v>0</v>
      </c>
      <c r="CC646" s="544">
        <f t="shared" ref="CC646:CC649" si="3365">BB646</f>
        <v>0</v>
      </c>
      <c r="CD646" s="544">
        <f>BC646</f>
        <v>0</v>
      </c>
      <c r="CE646" s="544">
        <f t="shared" ref="CE646:CE649" si="3366">BD646</f>
        <v>0</v>
      </c>
      <c r="CF646" s="544">
        <f t="shared" ref="CF646:CF649" si="3367">BE646</f>
        <v>0</v>
      </c>
    </row>
    <row r="647" spans="1:84">
      <c r="A647" s="149"/>
      <c r="B647" s="151"/>
      <c r="C647" s="151"/>
      <c r="D647" s="151"/>
      <c r="E647" s="288" t="s">
        <v>78</v>
      </c>
      <c r="F647" s="592">
        <v>2</v>
      </c>
      <c r="G647" s="159"/>
      <c r="H647" s="159"/>
      <c r="I647" s="275">
        <f>SUM(G647:H647)</f>
        <v>0</v>
      </c>
      <c r="J647" s="159"/>
      <c r="K647" s="159"/>
      <c r="L647" s="275">
        <f>SUM(J647:K647)</f>
        <v>0</v>
      </c>
      <c r="M647" s="159"/>
      <c r="N647" s="159"/>
      <c r="O647" s="275">
        <f>SUM(M647:N647)</f>
        <v>0</v>
      </c>
      <c r="P647" s="159"/>
      <c r="Q647" s="159"/>
      <c r="R647" s="275">
        <f>SUM(P647:Q647)</f>
        <v>0</v>
      </c>
      <c r="S647" s="500"/>
      <c r="T647" s="275"/>
      <c r="U647" s="275"/>
      <c r="V647" s="275">
        <f>SUM(T647:U647)</f>
        <v>0</v>
      </c>
      <c r="W647" s="275"/>
      <c r="X647" s="275"/>
      <c r="Y647" s="275">
        <f>SUM(W647:X647)</f>
        <v>0</v>
      </c>
      <c r="Z647" s="275"/>
      <c r="AA647" s="275"/>
      <c r="AB647" s="275">
        <f>SUM(Z647:AA647)</f>
        <v>0</v>
      </c>
      <c r="AC647" s="275"/>
      <c r="AD647" s="275"/>
      <c r="AE647" s="275">
        <f>SUM(AC647:AD647)</f>
        <v>0</v>
      </c>
      <c r="AF647" s="500"/>
      <c r="AG647" s="275"/>
      <c r="AH647" s="275"/>
      <c r="AI647" s="275">
        <f>SUM(AG647:AH647)</f>
        <v>0</v>
      </c>
      <c r="AJ647" s="275"/>
      <c r="AK647" s="275"/>
      <c r="AL647" s="275">
        <f>SUM(AJ647:AK647)</f>
        <v>0</v>
      </c>
      <c r="AM647" s="275"/>
      <c r="AN647" s="275"/>
      <c r="AO647" s="275">
        <f>SUM(AM647:AN647)</f>
        <v>0</v>
      </c>
      <c r="AP647" s="275"/>
      <c r="AQ647" s="275"/>
      <c r="AR647" s="275">
        <f>SUM(AP647:AQ647)</f>
        <v>0</v>
      </c>
      <c r="AS647" s="500"/>
      <c r="AT647" s="275"/>
      <c r="AU647" s="275"/>
      <c r="AV647" s="277">
        <f>SUM(AT647:AU647)</f>
        <v>0</v>
      </c>
      <c r="AW647" s="567">
        <f t="shared" si="3347"/>
        <v>0</v>
      </c>
      <c r="AX647" s="567">
        <f t="shared" si="3348"/>
        <v>0</v>
      </c>
      <c r="AY647" s="567">
        <f t="shared" si="3349"/>
        <v>0</v>
      </c>
      <c r="AZ647" s="159"/>
      <c r="BA647" s="159"/>
      <c r="BB647" s="275">
        <f>SUM(AZ647:BA647)</f>
        <v>0</v>
      </c>
      <c r="BC647" s="275"/>
      <c r="BD647" s="275"/>
      <c r="BE647" s="275">
        <f>SUM(BC647:BD647)</f>
        <v>0</v>
      </c>
      <c r="BF647" s="521"/>
      <c r="BG647" s="605">
        <f>SUM(F647,S647,AF647,AS647)</f>
        <v>2</v>
      </c>
      <c r="BH647" s="533">
        <f>SUM(G647,T647,AG647)</f>
        <v>0</v>
      </c>
      <c r="BI647" s="533">
        <f t="shared" si="3350"/>
        <v>0</v>
      </c>
      <c r="BJ647" s="533">
        <f t="shared" si="3351"/>
        <v>0</v>
      </c>
      <c r="BK647" s="533">
        <f t="shared" si="3352"/>
        <v>0</v>
      </c>
      <c r="BL647" s="533">
        <f t="shared" si="3353"/>
        <v>0</v>
      </c>
      <c r="BM647" s="533">
        <f t="shared" si="3354"/>
        <v>0</v>
      </c>
      <c r="BN647" s="533">
        <f>SUM(M647,Z647,AM647)</f>
        <v>0</v>
      </c>
      <c r="BO647" s="533">
        <f t="shared" si="3355"/>
        <v>0</v>
      </c>
      <c r="BP647" s="533">
        <f t="shared" si="3356"/>
        <v>0</v>
      </c>
      <c r="BQ647" s="533">
        <f t="shared" si="3357"/>
        <v>0</v>
      </c>
      <c r="BR647" s="533">
        <f t="shared" si="3358"/>
        <v>0</v>
      </c>
      <c r="BS647" s="533">
        <f t="shared" si="3359"/>
        <v>0</v>
      </c>
      <c r="BT647" s="533">
        <f>AT647</f>
        <v>0</v>
      </c>
      <c r="BU647" s="533">
        <f t="shared" si="3360"/>
        <v>0</v>
      </c>
      <c r="BV647" s="533">
        <f t="shared" si="3361"/>
        <v>0</v>
      </c>
      <c r="BW647" s="536">
        <f>SUM(BH647,BK647,BN647,BQ647,BT647)</f>
        <v>0</v>
      </c>
      <c r="BX647" s="536">
        <f t="shared" si="3362"/>
        <v>0</v>
      </c>
      <c r="BY647" s="536">
        <f t="shared" si="3363"/>
        <v>0</v>
      </c>
      <c r="BZ647" t="s">
        <v>74</v>
      </c>
      <c r="CA647" s="544">
        <f>AZ647</f>
        <v>0</v>
      </c>
      <c r="CB647" s="544">
        <f t="shared" si="3364"/>
        <v>0</v>
      </c>
      <c r="CC647" s="544">
        <f t="shared" si="3365"/>
        <v>0</v>
      </c>
      <c r="CD647" s="544">
        <f>BC647</f>
        <v>0</v>
      </c>
      <c r="CE647" s="544">
        <f t="shared" si="3366"/>
        <v>0</v>
      </c>
      <c r="CF647" s="544">
        <f t="shared" si="3367"/>
        <v>0</v>
      </c>
    </row>
    <row r="648" spans="1:84">
      <c r="A648" s="149"/>
      <c r="B648" s="151"/>
      <c r="C648" s="151"/>
      <c r="D648" s="151"/>
      <c r="E648" s="288" t="s">
        <v>79</v>
      </c>
      <c r="F648" s="592">
        <v>2</v>
      </c>
      <c r="G648" s="159"/>
      <c r="H648" s="159"/>
      <c r="I648" s="275">
        <f>SUM(G648:H648)</f>
        <v>0</v>
      </c>
      <c r="J648" s="159"/>
      <c r="K648" s="159"/>
      <c r="L648" s="275">
        <f>SUM(J648:K648)</f>
        <v>0</v>
      </c>
      <c r="M648" s="159"/>
      <c r="N648" s="159"/>
      <c r="O648" s="275">
        <f>SUM(M648:N648)</f>
        <v>0</v>
      </c>
      <c r="P648" s="159"/>
      <c r="Q648" s="159"/>
      <c r="R648" s="275">
        <f>SUM(P648:Q648)</f>
        <v>0</v>
      </c>
      <c r="S648" s="500"/>
      <c r="T648" s="275"/>
      <c r="U648" s="275"/>
      <c r="V648" s="275">
        <f>SUM(T648:U648)</f>
        <v>0</v>
      </c>
      <c r="W648" s="275"/>
      <c r="X648" s="275"/>
      <c r="Y648" s="275">
        <f>SUM(W648:X648)</f>
        <v>0</v>
      </c>
      <c r="Z648" s="275"/>
      <c r="AA648" s="275"/>
      <c r="AB648" s="275">
        <f>SUM(Z648:AA648)</f>
        <v>0</v>
      </c>
      <c r="AC648" s="275"/>
      <c r="AD648" s="275"/>
      <c r="AE648" s="275">
        <f>SUM(AC648:AD648)</f>
        <v>0</v>
      </c>
      <c r="AF648" s="500"/>
      <c r="AG648" s="275"/>
      <c r="AH648" s="275"/>
      <c r="AI648" s="275">
        <f>SUM(AG648:AH648)</f>
        <v>0</v>
      </c>
      <c r="AJ648" s="275"/>
      <c r="AK648" s="275"/>
      <c r="AL648" s="275">
        <f>SUM(AJ648:AK648)</f>
        <v>0</v>
      </c>
      <c r="AM648" s="275"/>
      <c r="AN648" s="275"/>
      <c r="AO648" s="275">
        <f>SUM(AM648:AN648)</f>
        <v>0</v>
      </c>
      <c r="AP648" s="275"/>
      <c r="AQ648" s="275"/>
      <c r="AR648" s="275">
        <f>SUM(AP648:AQ648)</f>
        <v>0</v>
      </c>
      <c r="AS648" s="500"/>
      <c r="AT648" s="275"/>
      <c r="AU648" s="275"/>
      <c r="AV648" s="277">
        <f>SUM(AT648:AU648)</f>
        <v>0</v>
      </c>
      <c r="AW648" s="567">
        <f t="shared" si="3347"/>
        <v>0</v>
      </c>
      <c r="AX648" s="567">
        <f t="shared" si="3348"/>
        <v>0</v>
      </c>
      <c r="AY648" s="567">
        <f t="shared" si="3349"/>
        <v>0</v>
      </c>
      <c r="AZ648" s="159"/>
      <c r="BA648" s="159"/>
      <c r="BB648" s="275">
        <f>SUM(AZ648:BA648)</f>
        <v>0</v>
      </c>
      <c r="BC648" s="275"/>
      <c r="BD648" s="275"/>
      <c r="BE648" s="275">
        <f>SUM(BC648:BD648)</f>
        <v>0</v>
      </c>
      <c r="BF648" s="521"/>
      <c r="BG648" s="605">
        <f>SUM(F648,S648,AF648,AS648)</f>
        <v>2</v>
      </c>
      <c r="BH648" s="533">
        <f>SUM(G648,T648,AG648)</f>
        <v>0</v>
      </c>
      <c r="BI648" s="533">
        <f t="shared" si="3350"/>
        <v>0</v>
      </c>
      <c r="BJ648" s="533">
        <f t="shared" si="3351"/>
        <v>0</v>
      </c>
      <c r="BK648" s="533">
        <f t="shared" si="3352"/>
        <v>0</v>
      </c>
      <c r="BL648" s="533">
        <f t="shared" si="3353"/>
        <v>0</v>
      </c>
      <c r="BM648" s="533">
        <f t="shared" si="3354"/>
        <v>0</v>
      </c>
      <c r="BN648" s="533">
        <f>SUM(M648,Z648,AM648)</f>
        <v>0</v>
      </c>
      <c r="BO648" s="533">
        <f t="shared" si="3355"/>
        <v>0</v>
      </c>
      <c r="BP648" s="533">
        <f t="shared" si="3356"/>
        <v>0</v>
      </c>
      <c r="BQ648" s="533">
        <f t="shared" si="3357"/>
        <v>0</v>
      </c>
      <c r="BR648" s="533">
        <f t="shared" si="3358"/>
        <v>0</v>
      </c>
      <c r="BS648" s="533">
        <f t="shared" si="3359"/>
        <v>0</v>
      </c>
      <c r="BT648" s="533">
        <f>AT648</f>
        <v>0</v>
      </c>
      <c r="BU648" s="533">
        <f t="shared" si="3360"/>
        <v>0</v>
      </c>
      <c r="BV648" s="533">
        <f t="shared" si="3361"/>
        <v>0</v>
      </c>
      <c r="BW648" s="536">
        <f>SUM(BH648,BK648,BN648,BQ648,BT648)</f>
        <v>0</v>
      </c>
      <c r="BX648" s="536">
        <f t="shared" si="3362"/>
        <v>0</v>
      </c>
      <c r="BY648" s="536">
        <f t="shared" si="3363"/>
        <v>0</v>
      </c>
      <c r="BZ648" t="s">
        <v>74</v>
      </c>
      <c r="CA648" s="544">
        <f>AZ648</f>
        <v>0</v>
      </c>
      <c r="CB648" s="544">
        <f t="shared" si="3364"/>
        <v>0</v>
      </c>
      <c r="CC648" s="544">
        <f t="shared" si="3365"/>
        <v>0</v>
      </c>
      <c r="CD648" s="544">
        <f>BC648</f>
        <v>0</v>
      </c>
      <c r="CE648" s="544">
        <f t="shared" si="3366"/>
        <v>0</v>
      </c>
      <c r="CF648" s="544">
        <f t="shared" si="3367"/>
        <v>0</v>
      </c>
    </row>
    <row r="649" spans="1:84">
      <c r="A649" s="149"/>
      <c r="B649" s="151"/>
      <c r="C649" s="151"/>
      <c r="D649" s="151"/>
      <c r="E649" s="375" t="s">
        <v>85</v>
      </c>
      <c r="F649" s="589">
        <f t="shared" ref="F649:BE649" si="3368">SUM(F646:F648)</f>
        <v>6</v>
      </c>
      <c r="G649" s="276">
        <f t="shared" si="3368"/>
        <v>0</v>
      </c>
      <c r="H649" s="276">
        <f t="shared" si="3368"/>
        <v>0</v>
      </c>
      <c r="I649" s="276">
        <f t="shared" si="3368"/>
        <v>0</v>
      </c>
      <c r="J649" s="276">
        <f t="shared" si="3368"/>
        <v>0</v>
      </c>
      <c r="K649" s="276">
        <f t="shared" si="3368"/>
        <v>0</v>
      </c>
      <c r="L649" s="276">
        <f t="shared" si="3368"/>
        <v>0</v>
      </c>
      <c r="M649" s="276">
        <f t="shared" si="3368"/>
        <v>0</v>
      </c>
      <c r="N649" s="276">
        <f t="shared" si="3368"/>
        <v>0</v>
      </c>
      <c r="O649" s="276">
        <f t="shared" si="3368"/>
        <v>0</v>
      </c>
      <c r="P649" s="276">
        <f t="shared" si="3368"/>
        <v>0</v>
      </c>
      <c r="Q649" s="276">
        <f t="shared" si="3368"/>
        <v>0</v>
      </c>
      <c r="R649" s="276">
        <f t="shared" si="3368"/>
        <v>0</v>
      </c>
      <c r="S649" s="501">
        <f t="shared" si="3368"/>
        <v>0</v>
      </c>
      <c r="T649" s="276">
        <f t="shared" si="3368"/>
        <v>0</v>
      </c>
      <c r="U649" s="276">
        <f t="shared" si="3368"/>
        <v>0</v>
      </c>
      <c r="V649" s="276">
        <f t="shared" si="3368"/>
        <v>0</v>
      </c>
      <c r="W649" s="276">
        <f t="shared" si="3368"/>
        <v>0</v>
      </c>
      <c r="X649" s="276">
        <f t="shared" si="3368"/>
        <v>0</v>
      </c>
      <c r="Y649" s="276">
        <f t="shared" si="3368"/>
        <v>0</v>
      </c>
      <c r="Z649" s="276">
        <f t="shared" si="3368"/>
        <v>0</v>
      </c>
      <c r="AA649" s="276">
        <f t="shared" si="3368"/>
        <v>0</v>
      </c>
      <c r="AB649" s="276">
        <f t="shared" si="3368"/>
        <v>0</v>
      </c>
      <c r="AC649" s="276">
        <f t="shared" si="3368"/>
        <v>0</v>
      </c>
      <c r="AD649" s="276">
        <f t="shared" si="3368"/>
        <v>0</v>
      </c>
      <c r="AE649" s="276">
        <f t="shared" si="3368"/>
        <v>0</v>
      </c>
      <c r="AF649" s="501">
        <f t="shared" si="3368"/>
        <v>0</v>
      </c>
      <c r="AG649" s="276">
        <f t="shared" si="3368"/>
        <v>0</v>
      </c>
      <c r="AH649" s="276">
        <f t="shared" si="3368"/>
        <v>0</v>
      </c>
      <c r="AI649" s="276">
        <f t="shared" si="3368"/>
        <v>0</v>
      </c>
      <c r="AJ649" s="276">
        <f t="shared" si="3368"/>
        <v>0</v>
      </c>
      <c r="AK649" s="276">
        <f t="shared" si="3368"/>
        <v>0</v>
      </c>
      <c r="AL649" s="276">
        <f t="shared" si="3368"/>
        <v>0</v>
      </c>
      <c r="AM649" s="276">
        <f t="shared" si="3368"/>
        <v>0</v>
      </c>
      <c r="AN649" s="276">
        <f t="shared" si="3368"/>
        <v>0</v>
      </c>
      <c r="AO649" s="276">
        <f t="shared" si="3368"/>
        <v>0</v>
      </c>
      <c r="AP649" s="276">
        <f t="shared" si="3368"/>
        <v>0</v>
      </c>
      <c r="AQ649" s="276">
        <f t="shared" si="3368"/>
        <v>0</v>
      </c>
      <c r="AR649" s="276">
        <f t="shared" si="3368"/>
        <v>0</v>
      </c>
      <c r="AS649" s="501">
        <f t="shared" si="3368"/>
        <v>0</v>
      </c>
      <c r="AT649" s="276">
        <f t="shared" si="3368"/>
        <v>0</v>
      </c>
      <c r="AU649" s="276">
        <f t="shared" si="3368"/>
        <v>0</v>
      </c>
      <c r="AV649" s="276">
        <f t="shared" si="3368"/>
        <v>0</v>
      </c>
      <c r="AW649" s="568">
        <f t="shared" si="3368"/>
        <v>0</v>
      </c>
      <c r="AX649" s="568">
        <f t="shared" si="3368"/>
        <v>0</v>
      </c>
      <c r="AY649" s="568">
        <f t="shared" si="3368"/>
        <v>0</v>
      </c>
      <c r="AZ649" s="276">
        <f t="shared" si="3368"/>
        <v>0</v>
      </c>
      <c r="BA649" s="276">
        <f t="shared" si="3368"/>
        <v>0</v>
      </c>
      <c r="BB649" s="276">
        <f t="shared" si="3368"/>
        <v>0</v>
      </c>
      <c r="BC649" s="276">
        <f t="shared" si="3368"/>
        <v>0</v>
      </c>
      <c r="BD649" s="276">
        <f t="shared" si="3368"/>
        <v>0</v>
      </c>
      <c r="BE649" s="276">
        <f t="shared" si="3368"/>
        <v>0</v>
      </c>
      <c r="BF649" s="522"/>
      <c r="BG649" s="605">
        <f>SUM(F649,S649,AF649,AS649)</f>
        <v>6</v>
      </c>
      <c r="BH649" s="533">
        <f>SUM(G649,T649,AG649)</f>
        <v>0</v>
      </c>
      <c r="BI649" s="533">
        <f t="shared" si="3350"/>
        <v>0</v>
      </c>
      <c r="BJ649" s="533">
        <f t="shared" si="3351"/>
        <v>0</v>
      </c>
      <c r="BK649" s="533">
        <f t="shared" si="3352"/>
        <v>0</v>
      </c>
      <c r="BL649" s="533">
        <f t="shared" si="3353"/>
        <v>0</v>
      </c>
      <c r="BM649" s="533">
        <f t="shared" si="3354"/>
        <v>0</v>
      </c>
      <c r="BN649" s="533">
        <f>SUM(M649,Z649,AM649)</f>
        <v>0</v>
      </c>
      <c r="BO649" s="533">
        <f t="shared" si="3355"/>
        <v>0</v>
      </c>
      <c r="BP649" s="533">
        <f t="shared" si="3356"/>
        <v>0</v>
      </c>
      <c r="BQ649" s="533">
        <f t="shared" si="3357"/>
        <v>0</v>
      </c>
      <c r="BR649" s="533">
        <f t="shared" si="3358"/>
        <v>0</v>
      </c>
      <c r="BS649" s="533">
        <f t="shared" si="3359"/>
        <v>0</v>
      </c>
      <c r="BT649" s="533">
        <f>AT649</f>
        <v>0</v>
      </c>
      <c r="BU649" s="533">
        <f t="shared" si="3360"/>
        <v>0</v>
      </c>
      <c r="BV649" s="533">
        <f t="shared" si="3361"/>
        <v>0</v>
      </c>
      <c r="BW649" s="536">
        <f>SUM(BH649,BK649,BN649,BQ649,BT649)</f>
        <v>0</v>
      </c>
      <c r="BX649" s="536">
        <f t="shared" si="3362"/>
        <v>0</v>
      </c>
      <c r="BY649" s="536">
        <f t="shared" si="3363"/>
        <v>0</v>
      </c>
      <c r="BZ649" t="s">
        <v>74</v>
      </c>
      <c r="CA649" s="544">
        <f>AZ649</f>
        <v>0</v>
      </c>
      <c r="CB649" s="544">
        <f t="shared" si="3364"/>
        <v>0</v>
      </c>
      <c r="CC649" s="544">
        <f t="shared" si="3365"/>
        <v>0</v>
      </c>
      <c r="CD649" s="544">
        <f>BC649</f>
        <v>0</v>
      </c>
      <c r="CE649" s="544">
        <f t="shared" si="3366"/>
        <v>0</v>
      </c>
      <c r="CF649" s="544">
        <f t="shared" si="3367"/>
        <v>0</v>
      </c>
    </row>
    <row r="650" spans="1:84">
      <c r="A650" s="149"/>
      <c r="B650" s="151"/>
      <c r="C650" s="151"/>
      <c r="D650" s="151"/>
      <c r="E650" s="375"/>
      <c r="F650" s="592"/>
      <c r="G650" s="159"/>
      <c r="H650" s="159"/>
      <c r="I650" s="275"/>
      <c r="J650" s="159"/>
      <c r="K650" s="159"/>
      <c r="L650" s="275"/>
      <c r="M650" s="159"/>
      <c r="N650" s="159"/>
      <c r="O650" s="275"/>
      <c r="P650" s="159"/>
      <c r="Q650" s="159"/>
      <c r="R650" s="275"/>
      <c r="S650" s="500"/>
      <c r="T650" s="275"/>
      <c r="U650" s="275"/>
      <c r="V650" s="275"/>
      <c r="W650" s="275"/>
      <c r="X650" s="275"/>
      <c r="Y650" s="275"/>
      <c r="Z650" s="275"/>
      <c r="AA650" s="275"/>
      <c r="AB650" s="275"/>
      <c r="AC650" s="275"/>
      <c r="AD650" s="275"/>
      <c r="AE650" s="275"/>
      <c r="AF650" s="500"/>
      <c r="AG650" s="275"/>
      <c r="AH650" s="275"/>
      <c r="AI650" s="275"/>
      <c r="AJ650" s="275"/>
      <c r="AK650" s="275"/>
      <c r="AL650" s="275"/>
      <c r="AM650" s="275"/>
      <c r="AN650" s="275"/>
      <c r="AO650" s="275"/>
      <c r="AP650" s="275"/>
      <c r="AQ650" s="275"/>
      <c r="AR650" s="275"/>
      <c r="AS650" s="500"/>
      <c r="AT650" s="275"/>
      <c r="AU650" s="275"/>
      <c r="AV650" s="275"/>
      <c r="AW650" s="567"/>
      <c r="AX650" s="567"/>
      <c r="AY650" s="567"/>
      <c r="AZ650" s="159"/>
      <c r="BA650" s="159"/>
      <c r="BB650" s="159"/>
      <c r="BC650" s="275"/>
      <c r="BD650" s="275"/>
      <c r="BE650" s="275"/>
      <c r="BF650" s="521"/>
    </row>
    <row r="651" spans="1:84" ht="25.5">
      <c r="A651" s="149" t="s">
        <v>75</v>
      </c>
      <c r="B651" s="239" t="s">
        <v>686</v>
      </c>
      <c r="C651" s="151"/>
      <c r="D651" s="151"/>
      <c r="E651" s="375" t="s">
        <v>128</v>
      </c>
      <c r="F651" s="592"/>
      <c r="G651" s="159"/>
      <c r="H651" s="159"/>
      <c r="I651" s="275"/>
      <c r="J651" s="159"/>
      <c r="K651" s="159"/>
      <c r="L651" s="275"/>
      <c r="M651" s="159"/>
      <c r="N651" s="159"/>
      <c r="O651" s="275"/>
      <c r="P651" s="159"/>
      <c r="Q651" s="159"/>
      <c r="R651" s="275"/>
      <c r="S651" s="500"/>
      <c r="T651" s="275"/>
      <c r="U651" s="275"/>
      <c r="V651" s="275"/>
      <c r="W651" s="275"/>
      <c r="X651" s="275"/>
      <c r="Y651" s="275"/>
      <c r="Z651" s="275"/>
      <c r="AA651" s="275"/>
      <c r="AB651" s="275"/>
      <c r="AC651" s="275"/>
      <c r="AD651" s="275"/>
      <c r="AE651" s="275"/>
      <c r="AF651" s="500"/>
      <c r="AG651" s="275"/>
      <c r="AH651" s="275"/>
      <c r="AI651" s="275"/>
      <c r="AJ651" s="275"/>
      <c r="AK651" s="275"/>
      <c r="AL651" s="275"/>
      <c r="AM651" s="275"/>
      <c r="AN651" s="275"/>
      <c r="AO651" s="275"/>
      <c r="AP651" s="275"/>
      <c r="AQ651" s="275"/>
      <c r="AR651" s="275"/>
      <c r="AS651" s="500"/>
      <c r="AT651" s="275"/>
      <c r="AU651" s="275"/>
      <c r="AV651" s="275"/>
      <c r="AW651" s="567"/>
      <c r="AX651" s="567"/>
      <c r="AY651" s="567"/>
      <c r="AZ651" s="159"/>
      <c r="BA651" s="159"/>
      <c r="BB651" s="159"/>
      <c r="BC651" s="275"/>
      <c r="BD651" s="275"/>
      <c r="BE651" s="275"/>
      <c r="BF651" s="521"/>
    </row>
    <row r="652" spans="1:84">
      <c r="A652" s="149"/>
      <c r="B652" s="149" t="s">
        <v>687</v>
      </c>
      <c r="C652" s="151"/>
      <c r="D652" s="151"/>
      <c r="E652" s="288" t="s">
        <v>77</v>
      </c>
      <c r="F652" s="592">
        <v>2</v>
      </c>
      <c r="G652" s="159"/>
      <c r="H652" s="159"/>
      <c r="I652" s="275">
        <f>SUM(G652:H652)</f>
        <v>0</v>
      </c>
      <c r="J652" s="159"/>
      <c r="K652" s="159"/>
      <c r="L652" s="275">
        <f>SUM(J652:K652)</f>
        <v>0</v>
      </c>
      <c r="M652" s="159"/>
      <c r="N652" s="159"/>
      <c r="O652" s="275">
        <f>SUM(M652:N652)</f>
        <v>0</v>
      </c>
      <c r="P652" s="159"/>
      <c r="Q652" s="159"/>
      <c r="R652" s="275">
        <f>SUM(P652:Q652)</f>
        <v>0</v>
      </c>
      <c r="S652" s="500"/>
      <c r="T652" s="275"/>
      <c r="U652" s="275"/>
      <c r="V652" s="275">
        <f>SUM(T652:U652)</f>
        <v>0</v>
      </c>
      <c r="W652" s="275"/>
      <c r="X652" s="275"/>
      <c r="Y652" s="275">
        <f>SUM(W652:X652)</f>
        <v>0</v>
      </c>
      <c r="Z652" s="275"/>
      <c r="AA652" s="275"/>
      <c r="AB652" s="275">
        <f>SUM(Z652:AA652)</f>
        <v>0</v>
      </c>
      <c r="AC652" s="275"/>
      <c r="AD652" s="275"/>
      <c r="AE652" s="275">
        <f>SUM(AC652:AD652)</f>
        <v>0</v>
      </c>
      <c r="AF652" s="500"/>
      <c r="AG652" s="275"/>
      <c r="AH652" s="275"/>
      <c r="AI652" s="275">
        <f>SUM(AG652:AH652)</f>
        <v>0</v>
      </c>
      <c r="AJ652" s="275"/>
      <c r="AK652" s="275"/>
      <c r="AL652" s="275">
        <f>SUM(AJ652:AK652)</f>
        <v>0</v>
      </c>
      <c r="AM652" s="275"/>
      <c r="AN652" s="275"/>
      <c r="AO652" s="275">
        <f>SUM(AM652:AN652)</f>
        <v>0</v>
      </c>
      <c r="AP652" s="275"/>
      <c r="AQ652" s="275"/>
      <c r="AR652" s="275">
        <f>SUM(AP652:AQ652)</f>
        <v>0</v>
      </c>
      <c r="AS652" s="500"/>
      <c r="AT652" s="275"/>
      <c r="AU652" s="275"/>
      <c r="AV652" s="277">
        <f>SUM(AT652:AU652)</f>
        <v>0</v>
      </c>
      <c r="AW652" s="567">
        <f t="shared" ref="AW652:AW654" si="3369">SUM(G652,J652,M652,P652,T652,W652,Z652,AC652,AG652,AJ652,AM652,AP652,AT652)</f>
        <v>0</v>
      </c>
      <c r="AX652" s="567">
        <f t="shared" ref="AX652:AX654" si="3370">SUM(H652,K652,N652,Q652,U652,X652,AA652,AD652,AH652,AK652,AN652,AQ652,AU652)</f>
        <v>0</v>
      </c>
      <c r="AY652" s="567">
        <f t="shared" ref="AY652:AY654" si="3371">SUM(I652,L652,O652,R652,V652,Y652,AB652,AE652,AI652,AL652,AO652,AR652,AV652)</f>
        <v>0</v>
      </c>
      <c r="AZ652" s="159"/>
      <c r="BA652" s="159"/>
      <c r="BB652" s="275">
        <f>SUM(AZ652:BA652)</f>
        <v>0</v>
      </c>
      <c r="BC652" s="275"/>
      <c r="BD652" s="275"/>
      <c r="BE652" s="275">
        <f>SUM(BC652:BD652)</f>
        <v>0</v>
      </c>
      <c r="BF652" s="521"/>
      <c r="BG652" s="605">
        <f>SUM(F652,S652,AF652,AS652)</f>
        <v>2</v>
      </c>
      <c r="BH652" s="533">
        <f>SUM(G652,T652,AG652)</f>
        <v>0</v>
      </c>
      <c r="BI652" s="533">
        <f t="shared" ref="BI652:BI655" si="3372">SUM(H652,U652,AH652)</f>
        <v>0</v>
      </c>
      <c r="BJ652" s="533">
        <f t="shared" ref="BJ652:BJ655" si="3373">SUM(I652,V652,AI652)</f>
        <v>0</v>
      </c>
      <c r="BK652" s="533">
        <f t="shared" ref="BK652:BK655" si="3374">SUM(J652,W652,AJ652)</f>
        <v>0</v>
      </c>
      <c r="BL652" s="533">
        <f t="shared" ref="BL652:BL655" si="3375">SUM(K652,X652,AK652)</f>
        <v>0</v>
      </c>
      <c r="BM652" s="533">
        <f t="shared" ref="BM652:BM655" si="3376">SUM(L652,Y652,AL652)</f>
        <v>0</v>
      </c>
      <c r="BN652" s="533">
        <f>SUM(M652,Z652,AM652)</f>
        <v>0</v>
      </c>
      <c r="BO652" s="533">
        <f t="shared" ref="BO652:BO655" si="3377">SUM(N652,AA652,AN652)</f>
        <v>0</v>
      </c>
      <c r="BP652" s="533">
        <f t="shared" ref="BP652:BP655" si="3378">SUM(O652,AB652,AO652)</f>
        <v>0</v>
      </c>
      <c r="BQ652" s="533">
        <f t="shared" ref="BQ652:BQ655" si="3379">SUM(P652,AC652,AP652)</f>
        <v>0</v>
      </c>
      <c r="BR652" s="533">
        <f t="shared" ref="BR652:BR655" si="3380">SUM(Q652,AD652,AQ652)</f>
        <v>0</v>
      </c>
      <c r="BS652" s="533">
        <f t="shared" ref="BS652:BS655" si="3381">SUM(R652,AE652,AR652)</f>
        <v>0</v>
      </c>
      <c r="BT652" s="533">
        <f>AT652</f>
        <v>0</v>
      </c>
      <c r="BU652" s="533">
        <f t="shared" ref="BU652:BU655" si="3382">AU652</f>
        <v>0</v>
      </c>
      <c r="BV652" s="533">
        <f t="shared" ref="BV652:BV655" si="3383">AV652</f>
        <v>0</v>
      </c>
      <c r="BW652" s="536">
        <f>SUM(BH652,BK652,BN652,BQ652,BT652)</f>
        <v>0</v>
      </c>
      <c r="BX652" s="536">
        <f t="shared" ref="BX652:BX655" si="3384">SUM(BI652,BL652,BO652,BR652,BU652)</f>
        <v>0</v>
      </c>
      <c r="BY652" s="536">
        <f t="shared" ref="BY652:BY655" si="3385">SUM(BJ652,BM652,BP652,BS652,BV652)</f>
        <v>0</v>
      </c>
      <c r="BZ652" t="s">
        <v>74</v>
      </c>
      <c r="CA652" s="544">
        <f>AZ652</f>
        <v>0</v>
      </c>
      <c r="CB652" s="544">
        <f t="shared" ref="CB652:CB655" si="3386">BA652</f>
        <v>0</v>
      </c>
      <c r="CC652" s="544">
        <f t="shared" ref="CC652:CC655" si="3387">BB652</f>
        <v>0</v>
      </c>
      <c r="CD652" s="544">
        <f>BC652</f>
        <v>0</v>
      </c>
      <c r="CE652" s="544">
        <f t="shared" ref="CE652:CE655" si="3388">BD652</f>
        <v>0</v>
      </c>
      <c r="CF652" s="544">
        <f t="shared" ref="CF652:CF655" si="3389">BE652</f>
        <v>0</v>
      </c>
    </row>
    <row r="653" spans="1:84">
      <c r="A653" s="149"/>
      <c r="B653" s="151"/>
      <c r="C653" s="151"/>
      <c r="D653" s="151"/>
      <c r="E653" s="288" t="s">
        <v>78</v>
      </c>
      <c r="F653" s="592">
        <v>2</v>
      </c>
      <c r="G653" s="159"/>
      <c r="H653" s="159"/>
      <c r="I653" s="275">
        <f>SUM(G653:H653)</f>
        <v>0</v>
      </c>
      <c r="J653" s="159"/>
      <c r="K653" s="159"/>
      <c r="L653" s="275">
        <f>SUM(J653:K653)</f>
        <v>0</v>
      </c>
      <c r="M653" s="159"/>
      <c r="N653" s="159"/>
      <c r="O653" s="275">
        <f>SUM(M653:N653)</f>
        <v>0</v>
      </c>
      <c r="P653" s="159"/>
      <c r="Q653" s="159"/>
      <c r="R653" s="275">
        <f>SUM(P653:Q653)</f>
        <v>0</v>
      </c>
      <c r="S653" s="500"/>
      <c r="T653" s="275"/>
      <c r="U653" s="275"/>
      <c r="V653" s="275">
        <f>SUM(T653:U653)</f>
        <v>0</v>
      </c>
      <c r="W653" s="275"/>
      <c r="X653" s="275"/>
      <c r="Y653" s="275">
        <f>SUM(W653:X653)</f>
        <v>0</v>
      </c>
      <c r="Z653" s="275"/>
      <c r="AA653" s="275"/>
      <c r="AB653" s="275">
        <f>SUM(Z653:AA653)</f>
        <v>0</v>
      </c>
      <c r="AC653" s="275"/>
      <c r="AD653" s="275"/>
      <c r="AE653" s="275">
        <f>SUM(AC653:AD653)</f>
        <v>0</v>
      </c>
      <c r="AF653" s="500"/>
      <c r="AG653" s="275"/>
      <c r="AH653" s="275"/>
      <c r="AI653" s="275">
        <f>SUM(AG653:AH653)</f>
        <v>0</v>
      </c>
      <c r="AJ653" s="275"/>
      <c r="AK653" s="275"/>
      <c r="AL653" s="275">
        <f>SUM(AJ653:AK653)</f>
        <v>0</v>
      </c>
      <c r="AM653" s="275"/>
      <c r="AN653" s="275"/>
      <c r="AO653" s="275">
        <f>SUM(AM653:AN653)</f>
        <v>0</v>
      </c>
      <c r="AP653" s="275"/>
      <c r="AQ653" s="275"/>
      <c r="AR653" s="275">
        <f>SUM(AP653:AQ653)</f>
        <v>0</v>
      </c>
      <c r="AS653" s="500"/>
      <c r="AT653" s="275"/>
      <c r="AU653" s="275"/>
      <c r="AV653" s="277">
        <f>SUM(AT653:AU653)</f>
        <v>0</v>
      </c>
      <c r="AW653" s="567">
        <f t="shared" si="3369"/>
        <v>0</v>
      </c>
      <c r="AX653" s="567">
        <f t="shared" si="3370"/>
        <v>0</v>
      </c>
      <c r="AY653" s="567">
        <f t="shared" si="3371"/>
        <v>0</v>
      </c>
      <c r="AZ653" s="159"/>
      <c r="BA653" s="159"/>
      <c r="BB653" s="275">
        <f>SUM(AZ653:BA653)</f>
        <v>0</v>
      </c>
      <c r="BC653" s="275"/>
      <c r="BD653" s="275"/>
      <c r="BE653" s="275">
        <f>SUM(BC653:BD653)</f>
        <v>0</v>
      </c>
      <c r="BF653" s="521"/>
      <c r="BG653" s="605">
        <f>SUM(F653,S653,AF653,AS653)</f>
        <v>2</v>
      </c>
      <c r="BH653" s="533">
        <f>SUM(G653,T653,AG653)</f>
        <v>0</v>
      </c>
      <c r="BI653" s="533">
        <f t="shared" si="3372"/>
        <v>0</v>
      </c>
      <c r="BJ653" s="533">
        <f t="shared" si="3373"/>
        <v>0</v>
      </c>
      <c r="BK653" s="533">
        <f t="shared" si="3374"/>
        <v>0</v>
      </c>
      <c r="BL653" s="533">
        <f t="shared" si="3375"/>
        <v>0</v>
      </c>
      <c r="BM653" s="533">
        <f t="shared" si="3376"/>
        <v>0</v>
      </c>
      <c r="BN653" s="533">
        <f>SUM(M653,Z653,AM653)</f>
        <v>0</v>
      </c>
      <c r="BO653" s="533">
        <f t="shared" si="3377"/>
        <v>0</v>
      </c>
      <c r="BP653" s="533">
        <f t="shared" si="3378"/>
        <v>0</v>
      </c>
      <c r="BQ653" s="533">
        <f t="shared" si="3379"/>
        <v>0</v>
      </c>
      <c r="BR653" s="533">
        <f t="shared" si="3380"/>
        <v>0</v>
      </c>
      <c r="BS653" s="533">
        <f t="shared" si="3381"/>
        <v>0</v>
      </c>
      <c r="BT653" s="533">
        <f>AT653</f>
        <v>0</v>
      </c>
      <c r="BU653" s="533">
        <f t="shared" si="3382"/>
        <v>0</v>
      </c>
      <c r="BV653" s="533">
        <f t="shared" si="3383"/>
        <v>0</v>
      </c>
      <c r="BW653" s="536">
        <f>SUM(BH653,BK653,BN653,BQ653,BT653)</f>
        <v>0</v>
      </c>
      <c r="BX653" s="536">
        <f t="shared" si="3384"/>
        <v>0</v>
      </c>
      <c r="BY653" s="536">
        <f t="shared" si="3385"/>
        <v>0</v>
      </c>
      <c r="BZ653" t="s">
        <v>74</v>
      </c>
      <c r="CA653" s="544">
        <f>AZ653</f>
        <v>0</v>
      </c>
      <c r="CB653" s="544">
        <f t="shared" si="3386"/>
        <v>0</v>
      </c>
      <c r="CC653" s="544">
        <f t="shared" si="3387"/>
        <v>0</v>
      </c>
      <c r="CD653" s="544">
        <f>BC653</f>
        <v>0</v>
      </c>
      <c r="CE653" s="544">
        <f t="shared" si="3388"/>
        <v>0</v>
      </c>
      <c r="CF653" s="544">
        <f t="shared" si="3389"/>
        <v>0</v>
      </c>
    </row>
    <row r="654" spans="1:84">
      <c r="A654" s="149"/>
      <c r="B654" s="151"/>
      <c r="C654" s="151"/>
      <c r="D654" s="151"/>
      <c r="E654" s="288" t="s">
        <v>79</v>
      </c>
      <c r="F654" s="592">
        <v>2</v>
      </c>
      <c r="G654" s="159"/>
      <c r="H654" s="159"/>
      <c r="I654" s="275">
        <f>SUM(G654:H654)</f>
        <v>0</v>
      </c>
      <c r="J654" s="159"/>
      <c r="K654" s="159"/>
      <c r="L654" s="275">
        <f>SUM(J654:K654)</f>
        <v>0</v>
      </c>
      <c r="M654" s="159"/>
      <c r="N654" s="159"/>
      <c r="O654" s="275">
        <f>SUM(M654:N654)</f>
        <v>0</v>
      </c>
      <c r="P654" s="159"/>
      <c r="Q654" s="159"/>
      <c r="R654" s="275">
        <f>SUM(P654:Q654)</f>
        <v>0</v>
      </c>
      <c r="S654" s="500"/>
      <c r="T654" s="275"/>
      <c r="U654" s="275"/>
      <c r="V654" s="275">
        <f>SUM(T654:U654)</f>
        <v>0</v>
      </c>
      <c r="W654" s="275"/>
      <c r="X654" s="275"/>
      <c r="Y654" s="275">
        <f>SUM(W654:X654)</f>
        <v>0</v>
      </c>
      <c r="Z654" s="275"/>
      <c r="AA654" s="275"/>
      <c r="AB654" s="275">
        <f>SUM(Z654:AA654)</f>
        <v>0</v>
      </c>
      <c r="AC654" s="275"/>
      <c r="AD654" s="275"/>
      <c r="AE654" s="275">
        <f>SUM(AC654:AD654)</f>
        <v>0</v>
      </c>
      <c r="AF654" s="500"/>
      <c r="AG654" s="275"/>
      <c r="AH654" s="275"/>
      <c r="AI654" s="275">
        <f>SUM(AG654:AH654)</f>
        <v>0</v>
      </c>
      <c r="AJ654" s="275"/>
      <c r="AK654" s="275"/>
      <c r="AL654" s="275">
        <f>SUM(AJ654:AK654)</f>
        <v>0</v>
      </c>
      <c r="AM654" s="275"/>
      <c r="AN654" s="275"/>
      <c r="AO654" s="275">
        <f>SUM(AM654:AN654)</f>
        <v>0</v>
      </c>
      <c r="AP654" s="275"/>
      <c r="AQ654" s="275"/>
      <c r="AR654" s="275">
        <f>SUM(AP654:AQ654)</f>
        <v>0</v>
      </c>
      <c r="AS654" s="500"/>
      <c r="AT654" s="275"/>
      <c r="AU654" s="275"/>
      <c r="AV654" s="277">
        <f>SUM(AT654:AU654)</f>
        <v>0</v>
      </c>
      <c r="AW654" s="567">
        <f t="shared" si="3369"/>
        <v>0</v>
      </c>
      <c r="AX654" s="567">
        <f t="shared" si="3370"/>
        <v>0</v>
      </c>
      <c r="AY654" s="567">
        <f t="shared" si="3371"/>
        <v>0</v>
      </c>
      <c r="AZ654" s="159"/>
      <c r="BA654" s="159"/>
      <c r="BB654" s="275">
        <f>SUM(AZ654:BA654)</f>
        <v>0</v>
      </c>
      <c r="BC654" s="275"/>
      <c r="BD654" s="275"/>
      <c r="BE654" s="275">
        <f>SUM(BC654:BD654)</f>
        <v>0</v>
      </c>
      <c r="BF654" s="521"/>
      <c r="BG654" s="605">
        <f>SUM(F654,S654,AF654,AS654)</f>
        <v>2</v>
      </c>
      <c r="BH654" s="533">
        <f>SUM(G654,T654,AG654)</f>
        <v>0</v>
      </c>
      <c r="BI654" s="533">
        <f t="shared" si="3372"/>
        <v>0</v>
      </c>
      <c r="BJ654" s="533">
        <f t="shared" si="3373"/>
        <v>0</v>
      </c>
      <c r="BK654" s="533">
        <f t="shared" si="3374"/>
        <v>0</v>
      </c>
      <c r="BL654" s="533">
        <f t="shared" si="3375"/>
        <v>0</v>
      </c>
      <c r="BM654" s="533">
        <f t="shared" si="3376"/>
        <v>0</v>
      </c>
      <c r="BN654" s="533">
        <f>SUM(M654,Z654,AM654)</f>
        <v>0</v>
      </c>
      <c r="BO654" s="533">
        <f t="shared" si="3377"/>
        <v>0</v>
      </c>
      <c r="BP654" s="533">
        <f t="shared" si="3378"/>
        <v>0</v>
      </c>
      <c r="BQ654" s="533">
        <f t="shared" si="3379"/>
        <v>0</v>
      </c>
      <c r="BR654" s="533">
        <f t="shared" si="3380"/>
        <v>0</v>
      </c>
      <c r="BS654" s="533">
        <f t="shared" si="3381"/>
        <v>0</v>
      </c>
      <c r="BT654" s="533">
        <f>AT654</f>
        <v>0</v>
      </c>
      <c r="BU654" s="533">
        <f t="shared" si="3382"/>
        <v>0</v>
      </c>
      <c r="BV654" s="533">
        <f t="shared" si="3383"/>
        <v>0</v>
      </c>
      <c r="BW654" s="536">
        <f>SUM(BH654,BK654,BN654,BQ654,BT654)</f>
        <v>0</v>
      </c>
      <c r="BX654" s="536">
        <f t="shared" si="3384"/>
        <v>0</v>
      </c>
      <c r="BY654" s="536">
        <f t="shared" si="3385"/>
        <v>0</v>
      </c>
      <c r="BZ654" t="s">
        <v>74</v>
      </c>
      <c r="CA654" s="544">
        <f>AZ654</f>
        <v>0</v>
      </c>
      <c r="CB654" s="544">
        <f t="shared" si="3386"/>
        <v>0</v>
      </c>
      <c r="CC654" s="544">
        <f t="shared" si="3387"/>
        <v>0</v>
      </c>
      <c r="CD654" s="544">
        <f>BC654</f>
        <v>0</v>
      </c>
      <c r="CE654" s="544">
        <f t="shared" si="3388"/>
        <v>0</v>
      </c>
      <c r="CF654" s="544">
        <f t="shared" si="3389"/>
        <v>0</v>
      </c>
    </row>
    <row r="655" spans="1:84">
      <c r="A655" s="149"/>
      <c r="B655" s="151"/>
      <c r="C655" s="151"/>
      <c r="D655" s="151"/>
      <c r="E655" s="375" t="s">
        <v>85</v>
      </c>
      <c r="F655" s="589">
        <f t="shared" ref="F655:BE655" si="3390">SUM(F652:F654)</f>
        <v>6</v>
      </c>
      <c r="G655" s="276">
        <f t="shared" si="3390"/>
        <v>0</v>
      </c>
      <c r="H655" s="276">
        <f t="shared" si="3390"/>
        <v>0</v>
      </c>
      <c r="I655" s="276">
        <f t="shared" si="3390"/>
        <v>0</v>
      </c>
      <c r="J655" s="276">
        <f t="shared" si="3390"/>
        <v>0</v>
      </c>
      <c r="K655" s="276">
        <f t="shared" si="3390"/>
        <v>0</v>
      </c>
      <c r="L655" s="276">
        <f t="shared" si="3390"/>
        <v>0</v>
      </c>
      <c r="M655" s="276">
        <f t="shared" si="3390"/>
        <v>0</v>
      </c>
      <c r="N655" s="276">
        <f t="shared" si="3390"/>
        <v>0</v>
      </c>
      <c r="O655" s="276">
        <f t="shared" si="3390"/>
        <v>0</v>
      </c>
      <c r="P655" s="276">
        <f t="shared" si="3390"/>
        <v>0</v>
      </c>
      <c r="Q655" s="276">
        <f t="shared" si="3390"/>
        <v>0</v>
      </c>
      <c r="R655" s="276">
        <f t="shared" si="3390"/>
        <v>0</v>
      </c>
      <c r="S655" s="501">
        <f t="shared" si="3390"/>
        <v>0</v>
      </c>
      <c r="T655" s="276">
        <f t="shared" si="3390"/>
        <v>0</v>
      </c>
      <c r="U655" s="276">
        <f t="shared" si="3390"/>
        <v>0</v>
      </c>
      <c r="V655" s="276">
        <f t="shared" si="3390"/>
        <v>0</v>
      </c>
      <c r="W655" s="276">
        <f t="shared" si="3390"/>
        <v>0</v>
      </c>
      <c r="X655" s="276">
        <f t="shared" si="3390"/>
        <v>0</v>
      </c>
      <c r="Y655" s="276">
        <f t="shared" si="3390"/>
        <v>0</v>
      </c>
      <c r="Z655" s="276">
        <f t="shared" si="3390"/>
        <v>0</v>
      </c>
      <c r="AA655" s="276">
        <f t="shared" si="3390"/>
        <v>0</v>
      </c>
      <c r="AB655" s="276">
        <f t="shared" si="3390"/>
        <v>0</v>
      </c>
      <c r="AC655" s="276">
        <f t="shared" si="3390"/>
        <v>0</v>
      </c>
      <c r="AD655" s="276">
        <f t="shared" si="3390"/>
        <v>0</v>
      </c>
      <c r="AE655" s="276">
        <f t="shared" si="3390"/>
        <v>0</v>
      </c>
      <c r="AF655" s="501">
        <f t="shared" si="3390"/>
        <v>0</v>
      </c>
      <c r="AG655" s="276">
        <f t="shared" si="3390"/>
        <v>0</v>
      </c>
      <c r="AH655" s="276">
        <f t="shared" si="3390"/>
        <v>0</v>
      </c>
      <c r="AI655" s="276">
        <f t="shared" si="3390"/>
        <v>0</v>
      </c>
      <c r="AJ655" s="276">
        <f t="shared" si="3390"/>
        <v>0</v>
      </c>
      <c r="AK655" s="276">
        <f t="shared" si="3390"/>
        <v>0</v>
      </c>
      <c r="AL655" s="276">
        <f t="shared" si="3390"/>
        <v>0</v>
      </c>
      <c r="AM655" s="276">
        <f t="shared" si="3390"/>
        <v>0</v>
      </c>
      <c r="AN655" s="276">
        <f t="shared" si="3390"/>
        <v>0</v>
      </c>
      <c r="AO655" s="276">
        <f t="shared" si="3390"/>
        <v>0</v>
      </c>
      <c r="AP655" s="276">
        <f t="shared" si="3390"/>
        <v>0</v>
      </c>
      <c r="AQ655" s="276">
        <f t="shared" si="3390"/>
        <v>0</v>
      </c>
      <c r="AR655" s="276">
        <f t="shared" si="3390"/>
        <v>0</v>
      </c>
      <c r="AS655" s="501">
        <f t="shared" si="3390"/>
        <v>0</v>
      </c>
      <c r="AT655" s="276">
        <f t="shared" si="3390"/>
        <v>0</v>
      </c>
      <c r="AU655" s="276">
        <f t="shared" si="3390"/>
        <v>0</v>
      </c>
      <c r="AV655" s="276">
        <f t="shared" si="3390"/>
        <v>0</v>
      </c>
      <c r="AW655" s="568">
        <f t="shared" si="3390"/>
        <v>0</v>
      </c>
      <c r="AX655" s="568">
        <f t="shared" si="3390"/>
        <v>0</v>
      </c>
      <c r="AY655" s="568">
        <f t="shared" si="3390"/>
        <v>0</v>
      </c>
      <c r="AZ655" s="276">
        <f t="shared" si="3390"/>
        <v>0</v>
      </c>
      <c r="BA655" s="276">
        <f t="shared" si="3390"/>
        <v>0</v>
      </c>
      <c r="BB655" s="276">
        <f t="shared" si="3390"/>
        <v>0</v>
      </c>
      <c r="BC655" s="276">
        <f t="shared" si="3390"/>
        <v>0</v>
      </c>
      <c r="BD655" s="276">
        <f t="shared" si="3390"/>
        <v>0</v>
      </c>
      <c r="BE655" s="276">
        <f t="shared" si="3390"/>
        <v>0</v>
      </c>
      <c r="BF655" s="522"/>
      <c r="BG655" s="605">
        <f>SUM(F655,S655,AF655,AS655)</f>
        <v>6</v>
      </c>
      <c r="BH655" s="533">
        <f>SUM(G655,T655,AG655)</f>
        <v>0</v>
      </c>
      <c r="BI655" s="533">
        <f t="shared" si="3372"/>
        <v>0</v>
      </c>
      <c r="BJ655" s="533">
        <f t="shared" si="3373"/>
        <v>0</v>
      </c>
      <c r="BK655" s="533">
        <f t="shared" si="3374"/>
        <v>0</v>
      </c>
      <c r="BL655" s="533">
        <f t="shared" si="3375"/>
        <v>0</v>
      </c>
      <c r="BM655" s="533">
        <f t="shared" si="3376"/>
        <v>0</v>
      </c>
      <c r="BN655" s="533">
        <f>SUM(M655,Z655,AM655)</f>
        <v>0</v>
      </c>
      <c r="BO655" s="533">
        <f t="shared" si="3377"/>
        <v>0</v>
      </c>
      <c r="BP655" s="533">
        <f t="shared" si="3378"/>
        <v>0</v>
      </c>
      <c r="BQ655" s="533">
        <f t="shared" si="3379"/>
        <v>0</v>
      </c>
      <c r="BR655" s="533">
        <f t="shared" si="3380"/>
        <v>0</v>
      </c>
      <c r="BS655" s="533">
        <f t="shared" si="3381"/>
        <v>0</v>
      </c>
      <c r="BT655" s="533">
        <f>AT655</f>
        <v>0</v>
      </c>
      <c r="BU655" s="533">
        <f t="shared" si="3382"/>
        <v>0</v>
      </c>
      <c r="BV655" s="533">
        <f t="shared" si="3383"/>
        <v>0</v>
      </c>
      <c r="BW655" s="536">
        <f>SUM(BH655,BK655,BN655,BQ655,BT655)</f>
        <v>0</v>
      </c>
      <c r="BX655" s="536">
        <f t="shared" si="3384"/>
        <v>0</v>
      </c>
      <c r="BY655" s="536">
        <f t="shared" si="3385"/>
        <v>0</v>
      </c>
      <c r="BZ655" t="s">
        <v>74</v>
      </c>
      <c r="CA655" s="544">
        <f>AZ655</f>
        <v>0</v>
      </c>
      <c r="CB655" s="544">
        <f t="shared" si="3386"/>
        <v>0</v>
      </c>
      <c r="CC655" s="544">
        <f t="shared" si="3387"/>
        <v>0</v>
      </c>
      <c r="CD655" s="544">
        <f>BC655</f>
        <v>0</v>
      </c>
      <c r="CE655" s="544">
        <f t="shared" si="3388"/>
        <v>0</v>
      </c>
      <c r="CF655" s="544">
        <f t="shared" si="3389"/>
        <v>0</v>
      </c>
    </row>
    <row r="656" spans="1:84">
      <c r="A656" s="149"/>
      <c r="B656" s="151"/>
      <c r="C656" s="151"/>
      <c r="D656" s="151"/>
      <c r="E656" s="375"/>
      <c r="F656" s="592"/>
      <c r="G656" s="159"/>
      <c r="H656" s="159"/>
      <c r="I656" s="275"/>
      <c r="J656" s="159"/>
      <c r="K656" s="159"/>
      <c r="L656" s="275"/>
      <c r="M656" s="159"/>
      <c r="N656" s="159"/>
      <c r="O656" s="275"/>
      <c r="P656" s="159"/>
      <c r="Q656" s="159"/>
      <c r="R656" s="275"/>
      <c r="S656" s="500"/>
      <c r="T656" s="275"/>
      <c r="U656" s="275"/>
      <c r="V656" s="275"/>
      <c r="W656" s="275"/>
      <c r="X656" s="275"/>
      <c r="Y656" s="275"/>
      <c r="Z656" s="275"/>
      <c r="AA656" s="275"/>
      <c r="AB656" s="275"/>
      <c r="AC656" s="275"/>
      <c r="AD656" s="275"/>
      <c r="AE656" s="275"/>
      <c r="AF656" s="500"/>
      <c r="AG656" s="275"/>
      <c r="AH656" s="275"/>
      <c r="AI656" s="275"/>
      <c r="AJ656" s="275"/>
      <c r="AK656" s="275"/>
      <c r="AL656" s="275"/>
      <c r="AM656" s="275"/>
      <c r="AN656" s="275"/>
      <c r="AO656" s="275"/>
      <c r="AP656" s="275"/>
      <c r="AQ656" s="275"/>
      <c r="AR656" s="275"/>
      <c r="AS656" s="500"/>
      <c r="AT656" s="275"/>
      <c r="AU656" s="275"/>
      <c r="AV656" s="275"/>
      <c r="AW656" s="567"/>
      <c r="AX656" s="567"/>
      <c r="AY656" s="567"/>
      <c r="AZ656" s="159"/>
      <c r="BA656" s="159"/>
      <c r="BB656" s="159"/>
      <c r="BC656" s="275"/>
      <c r="BD656" s="275"/>
      <c r="BE656" s="275"/>
      <c r="BF656" s="521"/>
    </row>
    <row r="657" spans="1:84">
      <c r="A657" s="149"/>
      <c r="B657" s="151"/>
      <c r="C657" s="151"/>
      <c r="D657" s="151"/>
      <c r="E657" s="375"/>
      <c r="F657" s="596"/>
      <c r="G657" s="149"/>
      <c r="H657" s="149"/>
      <c r="I657" s="278"/>
      <c r="J657" s="149"/>
      <c r="K657" s="149"/>
      <c r="L657" s="278"/>
      <c r="M657" s="149"/>
      <c r="N657" s="149"/>
      <c r="O657" s="278"/>
      <c r="P657" s="149"/>
      <c r="Q657" s="149"/>
      <c r="R657" s="278"/>
      <c r="S657" s="504"/>
      <c r="T657" s="278"/>
      <c r="U657" s="278"/>
      <c r="V657" s="278"/>
      <c r="W657" s="278"/>
      <c r="X657" s="278"/>
      <c r="Y657" s="278"/>
      <c r="Z657" s="278"/>
      <c r="AA657" s="278"/>
      <c r="AB657" s="278"/>
      <c r="AC657" s="278"/>
      <c r="AD657" s="278"/>
      <c r="AE657" s="278"/>
      <c r="AF657" s="504"/>
      <c r="AG657" s="278"/>
      <c r="AH657" s="278"/>
      <c r="AI657" s="278"/>
      <c r="AJ657" s="278"/>
      <c r="AK657" s="278"/>
      <c r="AL657" s="278"/>
      <c r="AM657" s="278"/>
      <c r="AN657" s="278"/>
      <c r="AO657" s="278"/>
      <c r="AP657" s="278"/>
      <c r="AQ657" s="278"/>
      <c r="AR657" s="278"/>
      <c r="AS657" s="504"/>
      <c r="AT657" s="278"/>
      <c r="AU657" s="278"/>
      <c r="AV657" s="278"/>
      <c r="AW657" s="571"/>
      <c r="AX657" s="571"/>
      <c r="AY657" s="571"/>
      <c r="AZ657" s="149"/>
      <c r="BA657" s="149"/>
      <c r="BB657" s="149"/>
      <c r="BC657" s="278"/>
      <c r="BD657" s="278"/>
      <c r="BE657" s="278"/>
      <c r="BF657" s="282"/>
    </row>
    <row r="658" spans="1:84">
      <c r="A658" s="149"/>
      <c r="B658" s="149" t="s">
        <v>349</v>
      </c>
      <c r="C658" s="151"/>
      <c r="D658" s="151"/>
      <c r="E658" s="375" t="s">
        <v>116</v>
      </c>
      <c r="F658" s="596"/>
      <c r="G658" s="149"/>
      <c r="H658" s="149"/>
      <c r="I658" s="278"/>
      <c r="J658" s="149"/>
      <c r="K658" s="149"/>
      <c r="L658" s="278"/>
      <c r="M658" s="149"/>
      <c r="N658" s="149"/>
      <c r="O658" s="278"/>
      <c r="P658" s="149"/>
      <c r="Q658" s="149"/>
      <c r="R658" s="278"/>
      <c r="S658" s="504"/>
      <c r="T658" s="278"/>
      <c r="U658" s="278"/>
      <c r="V658" s="278"/>
      <c r="W658" s="278"/>
      <c r="X658" s="278"/>
      <c r="Y658" s="278"/>
      <c r="Z658" s="278"/>
      <c r="AA658" s="278"/>
      <c r="AB658" s="278"/>
      <c r="AC658" s="278"/>
      <c r="AD658" s="278"/>
      <c r="AE658" s="278"/>
      <c r="AF658" s="504"/>
      <c r="AG658" s="278"/>
      <c r="AH658" s="278"/>
      <c r="AI658" s="278"/>
      <c r="AJ658" s="278"/>
      <c r="AK658" s="278"/>
      <c r="AL658" s="278"/>
      <c r="AM658" s="278"/>
      <c r="AN658" s="278"/>
      <c r="AO658" s="278"/>
      <c r="AP658" s="278"/>
      <c r="AQ658" s="278"/>
      <c r="AR658" s="278"/>
      <c r="AS658" s="504"/>
      <c r="AT658" s="278"/>
      <c r="AU658" s="278"/>
      <c r="AV658" s="278"/>
      <c r="AW658" s="571"/>
      <c r="AX658" s="571"/>
      <c r="AY658" s="571"/>
      <c r="AZ658" s="149"/>
      <c r="BA658" s="149"/>
      <c r="BB658" s="149"/>
      <c r="BC658" s="278"/>
      <c r="BD658" s="278"/>
      <c r="BE658" s="278"/>
      <c r="BF658" s="282"/>
    </row>
    <row r="659" spans="1:84">
      <c r="A659" s="149"/>
      <c r="B659" s="151"/>
      <c r="C659" s="151"/>
      <c r="D659" s="151"/>
      <c r="E659" s="288" t="s">
        <v>77</v>
      </c>
      <c r="F659" s="592">
        <v>2</v>
      </c>
      <c r="G659" s="159"/>
      <c r="H659" s="159"/>
      <c r="I659" s="275">
        <f>SUM(G659:H659)</f>
        <v>0</v>
      </c>
      <c r="J659" s="159"/>
      <c r="K659" s="159"/>
      <c r="L659" s="275">
        <f>SUM(J659:K659)</f>
        <v>0</v>
      </c>
      <c r="M659" s="159"/>
      <c r="N659" s="159"/>
      <c r="O659" s="275">
        <f>SUM(M659:N659)</f>
        <v>0</v>
      </c>
      <c r="P659" s="159"/>
      <c r="Q659" s="159"/>
      <c r="R659" s="275">
        <f>SUM(P659:Q659)</f>
        <v>0</v>
      </c>
      <c r="S659" s="500"/>
      <c r="T659" s="275"/>
      <c r="U659" s="275"/>
      <c r="V659" s="275">
        <f>SUM(T659:U659)</f>
        <v>0</v>
      </c>
      <c r="W659" s="275"/>
      <c r="X659" s="275"/>
      <c r="Y659" s="275">
        <f>SUM(W659:X659)</f>
        <v>0</v>
      </c>
      <c r="Z659" s="275"/>
      <c r="AA659" s="275"/>
      <c r="AB659" s="275">
        <f>SUM(Z659:AA659)</f>
        <v>0</v>
      </c>
      <c r="AC659" s="275"/>
      <c r="AD659" s="275"/>
      <c r="AE659" s="275">
        <f>SUM(AC659:AD659)</f>
        <v>0</v>
      </c>
      <c r="AF659" s="500"/>
      <c r="AG659" s="275"/>
      <c r="AH659" s="275"/>
      <c r="AI659" s="275">
        <f>SUM(AG659:AH659)</f>
        <v>0</v>
      </c>
      <c r="AJ659" s="275"/>
      <c r="AK659" s="275"/>
      <c r="AL659" s="275">
        <f>SUM(AJ659:AK659)</f>
        <v>0</v>
      </c>
      <c r="AM659" s="275"/>
      <c r="AN659" s="275"/>
      <c r="AO659" s="275">
        <f>SUM(AM659:AN659)</f>
        <v>0</v>
      </c>
      <c r="AP659" s="275"/>
      <c r="AQ659" s="275"/>
      <c r="AR659" s="275">
        <f>SUM(AP659:AQ659)</f>
        <v>0</v>
      </c>
      <c r="AS659" s="500"/>
      <c r="AT659" s="275"/>
      <c r="AU659" s="275"/>
      <c r="AV659" s="277">
        <f>SUM(AT659:AU659)</f>
        <v>0</v>
      </c>
      <c r="AW659" s="567">
        <f t="shared" ref="AW659:AW661" si="3391">SUM(G659,J659,M659,P659,T659,W659,Z659,AC659,AG659,AJ659,AM659,AP659,AT659)</f>
        <v>0</v>
      </c>
      <c r="AX659" s="567">
        <f t="shared" ref="AX659:AX661" si="3392">SUM(H659,K659,N659,Q659,U659,X659,AA659,AD659,AH659,AK659,AN659,AQ659,AU659)</f>
        <v>0</v>
      </c>
      <c r="AY659" s="567">
        <f t="shared" ref="AY659:AY661" si="3393">SUM(I659,L659,O659,R659,V659,Y659,AB659,AE659,AI659,AL659,AO659,AR659,AV659)</f>
        <v>0</v>
      </c>
      <c r="AZ659" s="159"/>
      <c r="BA659" s="159"/>
      <c r="BB659" s="275">
        <f>SUM(AZ659:BA659)</f>
        <v>0</v>
      </c>
      <c r="BC659" s="275"/>
      <c r="BD659" s="275"/>
      <c r="BE659" s="275">
        <f>SUM(BC659:BD659)</f>
        <v>0</v>
      </c>
      <c r="BF659" s="521"/>
      <c r="BG659" s="605">
        <f>SUM(F659,S659,AF659,AS659)</f>
        <v>2</v>
      </c>
      <c r="BH659" s="533">
        <f>SUM(G659,T659,AG659)</f>
        <v>0</v>
      </c>
      <c r="BI659" s="533">
        <f t="shared" ref="BI659:BI661" si="3394">SUM(H659,U659,AH659)</f>
        <v>0</v>
      </c>
      <c r="BJ659" s="533">
        <f t="shared" ref="BJ659:BJ661" si="3395">SUM(I659,V659,AI659)</f>
        <v>0</v>
      </c>
      <c r="BK659" s="533">
        <f t="shared" ref="BK659:BK661" si="3396">SUM(J659,W659,AJ659)</f>
        <v>0</v>
      </c>
      <c r="BL659" s="533">
        <f t="shared" ref="BL659:BL661" si="3397">SUM(K659,X659,AK659)</f>
        <v>0</v>
      </c>
      <c r="BM659" s="533">
        <f t="shared" ref="BM659:BM661" si="3398">SUM(L659,Y659,AL659)</f>
        <v>0</v>
      </c>
      <c r="BN659" s="533">
        <f>SUM(M659,Z659,AM659)</f>
        <v>0</v>
      </c>
      <c r="BO659" s="533">
        <f t="shared" ref="BO659:BO661" si="3399">SUM(N659,AA659,AN659)</f>
        <v>0</v>
      </c>
      <c r="BP659" s="533">
        <f t="shared" ref="BP659:BP661" si="3400">SUM(O659,AB659,AO659)</f>
        <v>0</v>
      </c>
      <c r="BQ659" s="533">
        <f t="shared" ref="BQ659:BQ661" si="3401">SUM(P659,AC659,AP659)</f>
        <v>0</v>
      </c>
      <c r="BR659" s="533">
        <f t="shared" ref="BR659:BR661" si="3402">SUM(Q659,AD659,AQ659)</f>
        <v>0</v>
      </c>
      <c r="BS659" s="533">
        <f t="shared" ref="BS659:BS661" si="3403">SUM(R659,AE659,AR659)</f>
        <v>0</v>
      </c>
      <c r="BT659" s="533">
        <f>AT659</f>
        <v>0</v>
      </c>
      <c r="BU659" s="533">
        <f t="shared" ref="BU659:BU661" si="3404">AU659</f>
        <v>0</v>
      </c>
      <c r="BV659" s="533">
        <f t="shared" ref="BV659:BV661" si="3405">AV659</f>
        <v>0</v>
      </c>
      <c r="BW659" s="536">
        <f>SUM(BH659,BK659,BN659,BQ659,BT659)</f>
        <v>0</v>
      </c>
      <c r="BX659" s="536">
        <f t="shared" ref="BX659:BX661" si="3406">SUM(BI659,BL659,BO659,BR659,BU659)</f>
        <v>0</v>
      </c>
      <c r="BY659" s="536">
        <f t="shared" ref="BY659:BY661" si="3407">SUM(BJ659,BM659,BP659,BS659,BV659)</f>
        <v>0</v>
      </c>
      <c r="BZ659" t="s">
        <v>74</v>
      </c>
      <c r="CA659" s="544">
        <f>AZ659</f>
        <v>0</v>
      </c>
      <c r="CB659" s="544">
        <f t="shared" ref="CB659:CB661" si="3408">BA659</f>
        <v>0</v>
      </c>
      <c r="CC659" s="544">
        <f t="shared" ref="CC659:CC661" si="3409">BB659</f>
        <v>0</v>
      </c>
      <c r="CD659" s="544">
        <f>BC659</f>
        <v>0</v>
      </c>
      <c r="CE659" s="544">
        <f t="shared" ref="CE659:CE661" si="3410">BD659</f>
        <v>0</v>
      </c>
      <c r="CF659" s="544">
        <f t="shared" ref="CF659:CF661" si="3411">BE659</f>
        <v>0</v>
      </c>
    </row>
    <row r="660" spans="1:84">
      <c r="A660" s="149"/>
      <c r="B660" s="151"/>
      <c r="C660" s="151"/>
      <c r="D660" s="151"/>
      <c r="E660" s="288" t="s">
        <v>78</v>
      </c>
      <c r="F660" s="592">
        <v>2</v>
      </c>
      <c r="G660" s="159"/>
      <c r="H660" s="159"/>
      <c r="I660" s="275">
        <f>SUM(G660:H660)</f>
        <v>0</v>
      </c>
      <c r="J660" s="159"/>
      <c r="K660" s="159"/>
      <c r="L660" s="275">
        <f>SUM(J660:K660)</f>
        <v>0</v>
      </c>
      <c r="M660" s="159"/>
      <c r="N660" s="159"/>
      <c r="O660" s="275">
        <f>SUM(M660:N660)</f>
        <v>0</v>
      </c>
      <c r="P660" s="159"/>
      <c r="Q660" s="159"/>
      <c r="R660" s="275">
        <f>SUM(P660:Q660)</f>
        <v>0</v>
      </c>
      <c r="S660" s="500"/>
      <c r="T660" s="275"/>
      <c r="U660" s="275"/>
      <c r="V660" s="275">
        <f>SUM(T660:U660)</f>
        <v>0</v>
      </c>
      <c r="W660" s="275"/>
      <c r="X660" s="275"/>
      <c r="Y660" s="275">
        <f>SUM(W660:X660)</f>
        <v>0</v>
      </c>
      <c r="Z660" s="275"/>
      <c r="AA660" s="275"/>
      <c r="AB660" s="275">
        <f>SUM(Z660:AA660)</f>
        <v>0</v>
      </c>
      <c r="AC660" s="275"/>
      <c r="AD660" s="275"/>
      <c r="AE660" s="275">
        <f>SUM(AC660:AD660)</f>
        <v>0</v>
      </c>
      <c r="AF660" s="500"/>
      <c r="AG660" s="275"/>
      <c r="AH660" s="275"/>
      <c r="AI660" s="275">
        <f>SUM(AG660:AH660)</f>
        <v>0</v>
      </c>
      <c r="AJ660" s="275"/>
      <c r="AK660" s="275"/>
      <c r="AL660" s="275">
        <f>SUM(AJ660:AK660)</f>
        <v>0</v>
      </c>
      <c r="AM660" s="275"/>
      <c r="AN660" s="275"/>
      <c r="AO660" s="275">
        <f>SUM(AM660:AN660)</f>
        <v>0</v>
      </c>
      <c r="AP660" s="275"/>
      <c r="AQ660" s="275"/>
      <c r="AR660" s="275">
        <f>SUM(AP660:AQ660)</f>
        <v>0</v>
      </c>
      <c r="AS660" s="500"/>
      <c r="AT660" s="275"/>
      <c r="AU660" s="275"/>
      <c r="AV660" s="277">
        <f>SUM(AT660:AU660)</f>
        <v>0</v>
      </c>
      <c r="AW660" s="567">
        <f t="shared" si="3391"/>
        <v>0</v>
      </c>
      <c r="AX660" s="567">
        <f t="shared" si="3392"/>
        <v>0</v>
      </c>
      <c r="AY660" s="567">
        <f t="shared" si="3393"/>
        <v>0</v>
      </c>
      <c r="AZ660" s="159"/>
      <c r="BA660" s="159"/>
      <c r="BB660" s="275">
        <f>SUM(AZ660:BA660)</f>
        <v>0</v>
      </c>
      <c r="BC660" s="275"/>
      <c r="BD660" s="275"/>
      <c r="BE660" s="275">
        <f>SUM(BC660:BD660)</f>
        <v>0</v>
      </c>
      <c r="BF660" s="521"/>
      <c r="BG660" s="605">
        <f>SUM(F660,S660,AF660,AS660)</f>
        <v>2</v>
      </c>
      <c r="BH660" s="533">
        <f>SUM(G660,T660,AG660)</f>
        <v>0</v>
      </c>
      <c r="BI660" s="533">
        <f t="shared" si="3394"/>
        <v>0</v>
      </c>
      <c r="BJ660" s="533">
        <f t="shared" si="3395"/>
        <v>0</v>
      </c>
      <c r="BK660" s="533">
        <f t="shared" si="3396"/>
        <v>0</v>
      </c>
      <c r="BL660" s="533">
        <f t="shared" si="3397"/>
        <v>0</v>
      </c>
      <c r="BM660" s="533">
        <f t="shared" si="3398"/>
        <v>0</v>
      </c>
      <c r="BN660" s="533">
        <f>SUM(M660,Z660,AM660)</f>
        <v>0</v>
      </c>
      <c r="BO660" s="533">
        <f t="shared" si="3399"/>
        <v>0</v>
      </c>
      <c r="BP660" s="533">
        <f t="shared" si="3400"/>
        <v>0</v>
      </c>
      <c r="BQ660" s="533">
        <f t="shared" si="3401"/>
        <v>0</v>
      </c>
      <c r="BR660" s="533">
        <f t="shared" si="3402"/>
        <v>0</v>
      </c>
      <c r="BS660" s="533">
        <f t="shared" si="3403"/>
        <v>0</v>
      </c>
      <c r="BT660" s="533">
        <f>AT660</f>
        <v>0</v>
      </c>
      <c r="BU660" s="533">
        <f t="shared" si="3404"/>
        <v>0</v>
      </c>
      <c r="BV660" s="533">
        <f t="shared" si="3405"/>
        <v>0</v>
      </c>
      <c r="BW660" s="536">
        <f>SUM(BH660,BK660,BN660,BQ660,BT660)</f>
        <v>0</v>
      </c>
      <c r="BX660" s="536">
        <f t="shared" si="3406"/>
        <v>0</v>
      </c>
      <c r="BY660" s="536">
        <f t="shared" si="3407"/>
        <v>0</v>
      </c>
      <c r="BZ660" t="s">
        <v>74</v>
      </c>
      <c r="CA660" s="544">
        <f>AZ660</f>
        <v>0</v>
      </c>
      <c r="CB660" s="544">
        <f t="shared" si="3408"/>
        <v>0</v>
      </c>
      <c r="CC660" s="544">
        <f t="shared" si="3409"/>
        <v>0</v>
      </c>
      <c r="CD660" s="544">
        <f>BC660</f>
        <v>0</v>
      </c>
      <c r="CE660" s="544">
        <f t="shared" si="3410"/>
        <v>0</v>
      </c>
      <c r="CF660" s="544">
        <f t="shared" si="3411"/>
        <v>0</v>
      </c>
    </row>
    <row r="661" spans="1:84">
      <c r="A661" s="149"/>
      <c r="B661" s="151"/>
      <c r="C661" s="151"/>
      <c r="D661" s="151"/>
      <c r="E661" s="288" t="s">
        <v>79</v>
      </c>
      <c r="F661" s="592">
        <v>2</v>
      </c>
      <c r="G661" s="159"/>
      <c r="H661" s="159"/>
      <c r="I661" s="275">
        <f>SUM(G661:H661)</f>
        <v>0</v>
      </c>
      <c r="J661" s="159"/>
      <c r="K661" s="159"/>
      <c r="L661" s="275">
        <f>SUM(J661:K661)</f>
        <v>0</v>
      </c>
      <c r="M661" s="159"/>
      <c r="N661" s="159"/>
      <c r="O661" s="275">
        <f>SUM(M661:N661)</f>
        <v>0</v>
      </c>
      <c r="P661" s="159"/>
      <c r="Q661" s="159"/>
      <c r="R661" s="275">
        <f>SUM(P661:Q661)</f>
        <v>0</v>
      </c>
      <c r="S661" s="500"/>
      <c r="T661" s="275"/>
      <c r="U661" s="275"/>
      <c r="V661" s="275">
        <f>SUM(T661:U661)</f>
        <v>0</v>
      </c>
      <c r="W661" s="275"/>
      <c r="X661" s="275"/>
      <c r="Y661" s="275">
        <f>SUM(W661:X661)</f>
        <v>0</v>
      </c>
      <c r="Z661" s="275"/>
      <c r="AA661" s="275"/>
      <c r="AB661" s="275">
        <f>SUM(Z661:AA661)</f>
        <v>0</v>
      </c>
      <c r="AC661" s="275"/>
      <c r="AD661" s="275"/>
      <c r="AE661" s="275">
        <f>SUM(AC661:AD661)</f>
        <v>0</v>
      </c>
      <c r="AF661" s="500"/>
      <c r="AG661" s="275"/>
      <c r="AH661" s="275"/>
      <c r="AI661" s="275">
        <f>SUM(AG661:AH661)</f>
        <v>0</v>
      </c>
      <c r="AJ661" s="275"/>
      <c r="AK661" s="275"/>
      <c r="AL661" s="275">
        <f>SUM(AJ661:AK661)</f>
        <v>0</v>
      </c>
      <c r="AM661" s="275"/>
      <c r="AN661" s="275"/>
      <c r="AO661" s="275">
        <f>SUM(AM661:AN661)</f>
        <v>0</v>
      </c>
      <c r="AP661" s="275"/>
      <c r="AQ661" s="275"/>
      <c r="AR661" s="275">
        <f>SUM(AP661:AQ661)</f>
        <v>0</v>
      </c>
      <c r="AS661" s="500"/>
      <c r="AT661" s="275"/>
      <c r="AU661" s="275"/>
      <c r="AV661" s="277">
        <f>SUM(AT661:AU661)</f>
        <v>0</v>
      </c>
      <c r="AW661" s="567">
        <f t="shared" si="3391"/>
        <v>0</v>
      </c>
      <c r="AX661" s="567">
        <f t="shared" si="3392"/>
        <v>0</v>
      </c>
      <c r="AY661" s="567">
        <f t="shared" si="3393"/>
        <v>0</v>
      </c>
      <c r="AZ661" s="159"/>
      <c r="BA661" s="159"/>
      <c r="BB661" s="275">
        <f>SUM(AZ661:BA661)</f>
        <v>0</v>
      </c>
      <c r="BC661" s="275"/>
      <c r="BD661" s="275"/>
      <c r="BE661" s="275">
        <f>SUM(BC661:BD661)</f>
        <v>0</v>
      </c>
      <c r="BF661" s="521"/>
      <c r="BG661" s="605">
        <f>SUM(F661,S661,AF661,AS661)</f>
        <v>2</v>
      </c>
      <c r="BH661" s="533">
        <f>SUM(G661,T661,AG661)</f>
        <v>0</v>
      </c>
      <c r="BI661" s="533">
        <f t="shared" si="3394"/>
        <v>0</v>
      </c>
      <c r="BJ661" s="533">
        <f t="shared" si="3395"/>
        <v>0</v>
      </c>
      <c r="BK661" s="533">
        <f t="shared" si="3396"/>
        <v>0</v>
      </c>
      <c r="BL661" s="533">
        <f t="shared" si="3397"/>
        <v>0</v>
      </c>
      <c r="BM661" s="533">
        <f t="shared" si="3398"/>
        <v>0</v>
      </c>
      <c r="BN661" s="533">
        <f>SUM(M661,Z661,AM661)</f>
        <v>0</v>
      </c>
      <c r="BO661" s="533">
        <f t="shared" si="3399"/>
        <v>0</v>
      </c>
      <c r="BP661" s="533">
        <f t="shared" si="3400"/>
        <v>0</v>
      </c>
      <c r="BQ661" s="533">
        <f t="shared" si="3401"/>
        <v>0</v>
      </c>
      <c r="BR661" s="533">
        <f t="shared" si="3402"/>
        <v>0</v>
      </c>
      <c r="BS661" s="533">
        <f t="shared" si="3403"/>
        <v>0</v>
      </c>
      <c r="BT661" s="533">
        <f>AT661</f>
        <v>0</v>
      </c>
      <c r="BU661" s="533">
        <f t="shared" si="3404"/>
        <v>0</v>
      </c>
      <c r="BV661" s="533">
        <f t="shared" si="3405"/>
        <v>0</v>
      </c>
      <c r="BW661" s="536">
        <f>SUM(BH661,BK661,BN661,BQ661,BT661)</f>
        <v>0</v>
      </c>
      <c r="BX661" s="536">
        <f t="shared" si="3406"/>
        <v>0</v>
      </c>
      <c r="BY661" s="536">
        <f t="shared" si="3407"/>
        <v>0</v>
      </c>
      <c r="BZ661" t="s">
        <v>74</v>
      </c>
      <c r="CA661" s="544">
        <f>AZ661</f>
        <v>0</v>
      </c>
      <c r="CB661" s="544">
        <f t="shared" si="3408"/>
        <v>0</v>
      </c>
      <c r="CC661" s="544">
        <f t="shared" si="3409"/>
        <v>0</v>
      </c>
      <c r="CD661" s="544">
        <f>BC661</f>
        <v>0</v>
      </c>
      <c r="CE661" s="544">
        <f t="shared" si="3410"/>
        <v>0</v>
      </c>
      <c r="CF661" s="544">
        <f t="shared" si="3411"/>
        <v>0</v>
      </c>
    </row>
    <row r="662" spans="1:84">
      <c r="A662" s="149"/>
      <c r="B662" s="151"/>
      <c r="C662" s="151"/>
      <c r="D662" s="151"/>
      <c r="E662" s="288"/>
      <c r="F662" s="592"/>
      <c r="G662" s="159"/>
      <c r="H662" s="159"/>
      <c r="I662" s="275"/>
      <c r="J662" s="159"/>
      <c r="K662" s="159"/>
      <c r="L662" s="275"/>
      <c r="M662" s="159"/>
      <c r="N662" s="159"/>
      <c r="O662" s="275"/>
      <c r="P662" s="159"/>
      <c r="Q662" s="159"/>
      <c r="R662" s="275"/>
      <c r="S662" s="500"/>
      <c r="T662" s="275"/>
      <c r="U662" s="275"/>
      <c r="V662" s="275"/>
      <c r="W662" s="275"/>
      <c r="X662" s="275"/>
      <c r="Y662" s="275"/>
      <c r="Z662" s="275"/>
      <c r="AA662" s="275"/>
      <c r="AB662" s="275"/>
      <c r="AC662" s="275"/>
      <c r="AD662" s="275"/>
      <c r="AE662" s="275"/>
      <c r="AF662" s="500"/>
      <c r="AG662" s="275"/>
      <c r="AH662" s="275"/>
      <c r="AI662" s="275"/>
      <c r="AJ662" s="275"/>
      <c r="AK662" s="275"/>
      <c r="AL662" s="275"/>
      <c r="AM662" s="275"/>
      <c r="AN662" s="275"/>
      <c r="AO662" s="275"/>
      <c r="AP662" s="275"/>
      <c r="AQ662" s="275"/>
      <c r="AR662" s="275"/>
      <c r="AS662" s="500"/>
      <c r="AT662" s="275"/>
      <c r="AU662" s="275"/>
      <c r="AV662" s="275"/>
      <c r="AW662" s="567"/>
      <c r="AX662" s="567"/>
      <c r="AY662" s="567"/>
      <c r="AZ662" s="159"/>
      <c r="BA662" s="159"/>
      <c r="BB662" s="275"/>
      <c r="BC662" s="275"/>
      <c r="BD662" s="275"/>
      <c r="BE662" s="275"/>
      <c r="BF662" s="521"/>
    </row>
    <row r="663" spans="1:84">
      <c r="A663" s="149"/>
      <c r="B663" s="149" t="s">
        <v>133</v>
      </c>
      <c r="C663" s="151"/>
      <c r="D663" s="151"/>
      <c r="E663" s="375" t="s">
        <v>116</v>
      </c>
      <c r="F663" s="592"/>
      <c r="G663" s="159"/>
      <c r="H663" s="159"/>
      <c r="I663" s="275"/>
      <c r="J663" s="159"/>
      <c r="K663" s="159"/>
      <c r="L663" s="275"/>
      <c r="M663" s="159"/>
      <c r="N663" s="159"/>
      <c r="O663" s="275"/>
      <c r="P663" s="159"/>
      <c r="Q663" s="159"/>
      <c r="R663" s="275"/>
      <c r="S663" s="500"/>
      <c r="T663" s="275"/>
      <c r="U663" s="275"/>
      <c r="V663" s="275"/>
      <c r="W663" s="275"/>
      <c r="X663" s="275"/>
      <c r="Y663" s="275"/>
      <c r="Z663" s="275"/>
      <c r="AA663" s="275"/>
      <c r="AB663" s="275"/>
      <c r="AC663" s="275"/>
      <c r="AD663" s="275"/>
      <c r="AE663" s="275"/>
      <c r="AF663" s="500"/>
      <c r="AG663" s="275"/>
      <c r="AH663" s="275"/>
      <c r="AI663" s="275"/>
      <c r="AJ663" s="275"/>
      <c r="AK663" s="275"/>
      <c r="AL663" s="275"/>
      <c r="AM663" s="275"/>
      <c r="AN663" s="275"/>
      <c r="AO663" s="275"/>
      <c r="AP663" s="275"/>
      <c r="AQ663" s="275"/>
      <c r="AR663" s="275"/>
      <c r="AS663" s="500"/>
      <c r="AT663" s="275"/>
      <c r="AU663" s="275"/>
      <c r="AV663" s="275"/>
      <c r="AW663" s="567"/>
      <c r="AX663" s="567"/>
      <c r="AY663" s="567"/>
      <c r="AZ663" s="159"/>
      <c r="BA663" s="159"/>
      <c r="BB663" s="159"/>
      <c r="BC663" s="275"/>
      <c r="BD663" s="275"/>
      <c r="BE663" s="275"/>
      <c r="BF663" s="521"/>
    </row>
    <row r="664" spans="1:84">
      <c r="A664" s="149"/>
      <c r="B664" s="151"/>
      <c r="C664" s="151"/>
      <c r="D664" s="151"/>
      <c r="E664" s="288" t="s">
        <v>77</v>
      </c>
      <c r="F664" s="592">
        <v>1</v>
      </c>
      <c r="G664" s="159"/>
      <c r="H664" s="159"/>
      <c r="I664" s="275">
        <f>SUM(G664:H664)</f>
        <v>0</v>
      </c>
      <c r="J664" s="159"/>
      <c r="K664" s="159"/>
      <c r="L664" s="275">
        <f>SUM(J664:K664)</f>
        <v>0</v>
      </c>
      <c r="M664" s="159"/>
      <c r="N664" s="159"/>
      <c r="O664" s="275">
        <f>SUM(M664:N664)</f>
        <v>0</v>
      </c>
      <c r="P664" s="159"/>
      <c r="Q664" s="159"/>
      <c r="R664" s="275">
        <f>SUM(P664:Q664)</f>
        <v>0</v>
      </c>
      <c r="S664" s="500"/>
      <c r="T664" s="275"/>
      <c r="U664" s="275"/>
      <c r="V664" s="275">
        <f>SUM(T664:U664)</f>
        <v>0</v>
      </c>
      <c r="W664" s="275"/>
      <c r="X664" s="275"/>
      <c r="Y664" s="275">
        <f>SUM(W664:X664)</f>
        <v>0</v>
      </c>
      <c r="Z664" s="275"/>
      <c r="AA664" s="275"/>
      <c r="AB664" s="275">
        <f>SUM(Z664:AA664)</f>
        <v>0</v>
      </c>
      <c r="AC664" s="275"/>
      <c r="AD664" s="275"/>
      <c r="AE664" s="275">
        <f>SUM(AC664:AD664)</f>
        <v>0</v>
      </c>
      <c r="AF664" s="500"/>
      <c r="AG664" s="275"/>
      <c r="AH664" s="275"/>
      <c r="AI664" s="275">
        <f>SUM(AG664:AH664)</f>
        <v>0</v>
      </c>
      <c r="AJ664" s="275"/>
      <c r="AK664" s="275"/>
      <c r="AL664" s="275">
        <f>SUM(AJ664:AK664)</f>
        <v>0</v>
      </c>
      <c r="AM664" s="275"/>
      <c r="AN664" s="275"/>
      <c r="AO664" s="275">
        <f>SUM(AM664:AN664)</f>
        <v>0</v>
      </c>
      <c r="AP664" s="275"/>
      <c r="AQ664" s="275"/>
      <c r="AR664" s="275">
        <f>SUM(AP664:AQ664)</f>
        <v>0</v>
      </c>
      <c r="AS664" s="500"/>
      <c r="AT664" s="275"/>
      <c r="AU664" s="275"/>
      <c r="AV664" s="277">
        <f>SUM(AT664:AU664)</f>
        <v>0</v>
      </c>
      <c r="AW664" s="567">
        <f t="shared" ref="AW664:AW666" si="3412">SUM(G664,J664,M664,P664,T664,W664,Z664,AC664,AG664,AJ664,AM664,AP664,AT664)</f>
        <v>0</v>
      </c>
      <c r="AX664" s="567">
        <f t="shared" ref="AX664:AX666" si="3413">SUM(H664,K664,N664,Q664,U664,X664,AA664,AD664,AH664,AK664,AN664,AQ664,AU664)</f>
        <v>0</v>
      </c>
      <c r="AY664" s="567">
        <f t="shared" ref="AY664:AY666" si="3414">SUM(I664,L664,O664,R664,V664,Y664,AB664,AE664,AI664,AL664,AO664,AR664,AV664)</f>
        <v>0</v>
      </c>
      <c r="AZ664" s="159"/>
      <c r="BA664" s="159"/>
      <c r="BB664" s="275">
        <f>SUM(AZ664:BA664)</f>
        <v>0</v>
      </c>
      <c r="BC664" s="275"/>
      <c r="BD664" s="275"/>
      <c r="BE664" s="275">
        <f>SUM(BC664:BD664)</f>
        <v>0</v>
      </c>
      <c r="BF664" s="521"/>
      <c r="BG664" s="605">
        <f>SUM(F664,S664,AF664,AS664)</f>
        <v>1</v>
      </c>
      <c r="BH664" s="533">
        <f>SUM(G664,T664,AG664)</f>
        <v>0</v>
      </c>
      <c r="BI664" s="533">
        <f t="shared" ref="BI664:BI666" si="3415">SUM(H664,U664,AH664)</f>
        <v>0</v>
      </c>
      <c r="BJ664" s="533">
        <f t="shared" ref="BJ664:BJ666" si="3416">SUM(I664,V664,AI664)</f>
        <v>0</v>
      </c>
      <c r="BK664" s="533">
        <f t="shared" ref="BK664:BK666" si="3417">SUM(J664,W664,AJ664)</f>
        <v>0</v>
      </c>
      <c r="BL664" s="533">
        <f t="shared" ref="BL664:BL666" si="3418">SUM(K664,X664,AK664)</f>
        <v>0</v>
      </c>
      <c r="BM664" s="533">
        <f t="shared" ref="BM664:BM666" si="3419">SUM(L664,Y664,AL664)</f>
        <v>0</v>
      </c>
      <c r="BN664" s="533">
        <f>SUM(M664,Z664,AM664)</f>
        <v>0</v>
      </c>
      <c r="BO664" s="533">
        <f t="shared" ref="BO664:BO666" si="3420">SUM(N664,AA664,AN664)</f>
        <v>0</v>
      </c>
      <c r="BP664" s="533">
        <f t="shared" ref="BP664:BP666" si="3421">SUM(O664,AB664,AO664)</f>
        <v>0</v>
      </c>
      <c r="BQ664" s="533">
        <f t="shared" ref="BQ664:BQ666" si="3422">SUM(P664,AC664,AP664)</f>
        <v>0</v>
      </c>
      <c r="BR664" s="533">
        <f t="shared" ref="BR664:BR666" si="3423">SUM(Q664,AD664,AQ664)</f>
        <v>0</v>
      </c>
      <c r="BS664" s="533">
        <f t="shared" ref="BS664:BS666" si="3424">SUM(R664,AE664,AR664)</f>
        <v>0</v>
      </c>
      <c r="BT664" s="533">
        <f>AT664</f>
        <v>0</v>
      </c>
      <c r="BU664" s="533">
        <f t="shared" ref="BU664:BU666" si="3425">AU664</f>
        <v>0</v>
      </c>
      <c r="BV664" s="533">
        <f t="shared" ref="BV664:BV666" si="3426">AV664</f>
        <v>0</v>
      </c>
      <c r="BW664" s="536">
        <f>SUM(BH664,BK664,BN664,BQ664,BT664)</f>
        <v>0</v>
      </c>
      <c r="BX664" s="536">
        <f t="shared" ref="BX664:BX666" si="3427">SUM(BI664,BL664,BO664,BR664,BU664)</f>
        <v>0</v>
      </c>
      <c r="BY664" s="536">
        <f t="shared" ref="BY664:BY666" si="3428">SUM(BJ664,BM664,BP664,BS664,BV664)</f>
        <v>0</v>
      </c>
      <c r="BZ664" t="s">
        <v>74</v>
      </c>
      <c r="CA664" s="544">
        <f>AZ664</f>
        <v>0</v>
      </c>
      <c r="CB664" s="544">
        <f t="shared" ref="CB664:CB666" si="3429">BA664</f>
        <v>0</v>
      </c>
      <c r="CC664" s="544">
        <f t="shared" ref="CC664:CC666" si="3430">BB664</f>
        <v>0</v>
      </c>
      <c r="CD664" s="544">
        <f>BC664</f>
        <v>0</v>
      </c>
      <c r="CE664" s="544">
        <f t="shared" ref="CE664:CE666" si="3431">BD664</f>
        <v>0</v>
      </c>
      <c r="CF664" s="544">
        <f t="shared" ref="CF664:CF666" si="3432">BE664</f>
        <v>0</v>
      </c>
    </row>
    <row r="665" spans="1:84">
      <c r="A665" s="149"/>
      <c r="B665" s="151"/>
      <c r="C665" s="151"/>
      <c r="D665" s="151"/>
      <c r="E665" s="288" t="s">
        <v>78</v>
      </c>
      <c r="F665" s="592">
        <v>1</v>
      </c>
      <c r="G665" s="159"/>
      <c r="H665" s="159"/>
      <c r="I665" s="275">
        <f>SUM(G665:H665)</f>
        <v>0</v>
      </c>
      <c r="J665" s="159"/>
      <c r="K665" s="159"/>
      <c r="L665" s="275">
        <f>SUM(J665:K665)</f>
        <v>0</v>
      </c>
      <c r="M665" s="159"/>
      <c r="N665" s="159"/>
      <c r="O665" s="275">
        <f>SUM(M665:N665)</f>
        <v>0</v>
      </c>
      <c r="P665" s="159"/>
      <c r="Q665" s="159"/>
      <c r="R665" s="275">
        <f>SUM(P665:Q665)</f>
        <v>0</v>
      </c>
      <c r="S665" s="500"/>
      <c r="T665" s="275"/>
      <c r="U665" s="275"/>
      <c r="V665" s="275">
        <f>SUM(T665:U665)</f>
        <v>0</v>
      </c>
      <c r="W665" s="275"/>
      <c r="X665" s="275"/>
      <c r="Y665" s="275">
        <f>SUM(W665:X665)</f>
        <v>0</v>
      </c>
      <c r="Z665" s="275"/>
      <c r="AA665" s="275"/>
      <c r="AB665" s="275">
        <f>SUM(Z665:AA665)</f>
        <v>0</v>
      </c>
      <c r="AC665" s="275"/>
      <c r="AD665" s="275"/>
      <c r="AE665" s="275">
        <f>SUM(AC665:AD665)</f>
        <v>0</v>
      </c>
      <c r="AF665" s="500"/>
      <c r="AG665" s="275"/>
      <c r="AH665" s="275"/>
      <c r="AI665" s="275">
        <f>SUM(AG665:AH665)</f>
        <v>0</v>
      </c>
      <c r="AJ665" s="275"/>
      <c r="AK665" s="275"/>
      <c r="AL665" s="275">
        <f>SUM(AJ665:AK665)</f>
        <v>0</v>
      </c>
      <c r="AM665" s="275"/>
      <c r="AN665" s="275"/>
      <c r="AO665" s="275">
        <f>SUM(AM665:AN665)</f>
        <v>0</v>
      </c>
      <c r="AP665" s="275"/>
      <c r="AQ665" s="275"/>
      <c r="AR665" s="275">
        <f>SUM(AP665:AQ665)</f>
        <v>0</v>
      </c>
      <c r="AS665" s="500"/>
      <c r="AT665" s="275"/>
      <c r="AU665" s="275"/>
      <c r="AV665" s="277">
        <f>SUM(AT665:AU665)</f>
        <v>0</v>
      </c>
      <c r="AW665" s="567">
        <f t="shared" si="3412"/>
        <v>0</v>
      </c>
      <c r="AX665" s="567">
        <f t="shared" si="3413"/>
        <v>0</v>
      </c>
      <c r="AY665" s="567">
        <f t="shared" si="3414"/>
        <v>0</v>
      </c>
      <c r="AZ665" s="159"/>
      <c r="BA665" s="159"/>
      <c r="BB665" s="275">
        <f>SUM(AZ665:BA665)</f>
        <v>0</v>
      </c>
      <c r="BC665" s="275"/>
      <c r="BD665" s="275"/>
      <c r="BE665" s="275">
        <f>SUM(BC665:BD665)</f>
        <v>0</v>
      </c>
      <c r="BF665" s="521"/>
      <c r="BG665" s="605">
        <f>SUM(F665,S665,AF665,AS665)</f>
        <v>1</v>
      </c>
      <c r="BH665" s="533">
        <f>SUM(G665,T665,AG665)</f>
        <v>0</v>
      </c>
      <c r="BI665" s="533">
        <f t="shared" si="3415"/>
        <v>0</v>
      </c>
      <c r="BJ665" s="533">
        <f t="shared" si="3416"/>
        <v>0</v>
      </c>
      <c r="BK665" s="533">
        <f t="shared" si="3417"/>
        <v>0</v>
      </c>
      <c r="BL665" s="533">
        <f t="shared" si="3418"/>
        <v>0</v>
      </c>
      <c r="BM665" s="533">
        <f t="shared" si="3419"/>
        <v>0</v>
      </c>
      <c r="BN665" s="533">
        <f>SUM(M665,Z665,AM665)</f>
        <v>0</v>
      </c>
      <c r="BO665" s="533">
        <f t="shared" si="3420"/>
        <v>0</v>
      </c>
      <c r="BP665" s="533">
        <f t="shared" si="3421"/>
        <v>0</v>
      </c>
      <c r="BQ665" s="533">
        <f t="shared" si="3422"/>
        <v>0</v>
      </c>
      <c r="BR665" s="533">
        <f t="shared" si="3423"/>
        <v>0</v>
      </c>
      <c r="BS665" s="533">
        <f t="shared" si="3424"/>
        <v>0</v>
      </c>
      <c r="BT665" s="533">
        <f>AT665</f>
        <v>0</v>
      </c>
      <c r="BU665" s="533">
        <f t="shared" si="3425"/>
        <v>0</v>
      </c>
      <c r="BV665" s="533">
        <f t="shared" si="3426"/>
        <v>0</v>
      </c>
      <c r="BW665" s="536">
        <f>SUM(BH665,BK665,BN665,BQ665,BT665)</f>
        <v>0</v>
      </c>
      <c r="BX665" s="536">
        <f t="shared" si="3427"/>
        <v>0</v>
      </c>
      <c r="BY665" s="536">
        <f t="shared" si="3428"/>
        <v>0</v>
      </c>
      <c r="BZ665" t="s">
        <v>74</v>
      </c>
      <c r="CA665" s="544">
        <f>AZ665</f>
        <v>0</v>
      </c>
      <c r="CB665" s="544">
        <f t="shared" si="3429"/>
        <v>0</v>
      </c>
      <c r="CC665" s="544">
        <f t="shared" si="3430"/>
        <v>0</v>
      </c>
      <c r="CD665" s="544">
        <f>BC665</f>
        <v>0</v>
      </c>
      <c r="CE665" s="544">
        <f t="shared" si="3431"/>
        <v>0</v>
      </c>
      <c r="CF665" s="544">
        <f t="shared" si="3432"/>
        <v>0</v>
      </c>
    </row>
    <row r="666" spans="1:84">
      <c r="A666" s="149"/>
      <c r="B666" s="151"/>
      <c r="C666" s="151"/>
      <c r="D666" s="151"/>
      <c r="E666" s="288" t="s">
        <v>79</v>
      </c>
      <c r="F666" s="592">
        <v>1</v>
      </c>
      <c r="G666" s="159"/>
      <c r="H666" s="159"/>
      <c r="I666" s="275">
        <f>SUM(G666:H666)</f>
        <v>0</v>
      </c>
      <c r="J666" s="159"/>
      <c r="K666" s="159"/>
      <c r="L666" s="275">
        <f>SUM(J666:K666)</f>
        <v>0</v>
      </c>
      <c r="M666" s="159"/>
      <c r="N666" s="159"/>
      <c r="O666" s="275">
        <f>SUM(M666:N666)</f>
        <v>0</v>
      </c>
      <c r="P666" s="159"/>
      <c r="Q666" s="159"/>
      <c r="R666" s="275">
        <f>SUM(P666:Q666)</f>
        <v>0</v>
      </c>
      <c r="S666" s="500"/>
      <c r="T666" s="275"/>
      <c r="U666" s="275"/>
      <c r="V666" s="275">
        <f>SUM(T666:U666)</f>
        <v>0</v>
      </c>
      <c r="W666" s="275"/>
      <c r="X666" s="275"/>
      <c r="Y666" s="275">
        <f>SUM(W666:X666)</f>
        <v>0</v>
      </c>
      <c r="Z666" s="275"/>
      <c r="AA666" s="275"/>
      <c r="AB666" s="275">
        <f>SUM(Z666:AA666)</f>
        <v>0</v>
      </c>
      <c r="AC666" s="275"/>
      <c r="AD666" s="275"/>
      <c r="AE666" s="275">
        <f>SUM(AC666:AD666)</f>
        <v>0</v>
      </c>
      <c r="AF666" s="500"/>
      <c r="AG666" s="275"/>
      <c r="AH666" s="275"/>
      <c r="AI666" s="275">
        <f>SUM(AG666:AH666)</f>
        <v>0</v>
      </c>
      <c r="AJ666" s="275"/>
      <c r="AK666" s="275"/>
      <c r="AL666" s="275">
        <f>SUM(AJ666:AK666)</f>
        <v>0</v>
      </c>
      <c r="AM666" s="275"/>
      <c r="AN666" s="275"/>
      <c r="AO666" s="275">
        <f>SUM(AM666:AN666)</f>
        <v>0</v>
      </c>
      <c r="AP666" s="275"/>
      <c r="AQ666" s="275"/>
      <c r="AR666" s="275">
        <f>SUM(AP666:AQ666)</f>
        <v>0</v>
      </c>
      <c r="AS666" s="500"/>
      <c r="AT666" s="275"/>
      <c r="AU666" s="275"/>
      <c r="AV666" s="277">
        <f>SUM(AT666:AU666)</f>
        <v>0</v>
      </c>
      <c r="AW666" s="567">
        <f t="shared" si="3412"/>
        <v>0</v>
      </c>
      <c r="AX666" s="567">
        <f t="shared" si="3413"/>
        <v>0</v>
      </c>
      <c r="AY666" s="567">
        <f t="shared" si="3414"/>
        <v>0</v>
      </c>
      <c r="AZ666" s="159"/>
      <c r="BA666" s="159"/>
      <c r="BB666" s="275">
        <f>SUM(AZ666:BA666)</f>
        <v>0</v>
      </c>
      <c r="BC666" s="275"/>
      <c r="BD666" s="275"/>
      <c r="BE666" s="275">
        <f>SUM(BC666:BD666)</f>
        <v>0</v>
      </c>
      <c r="BF666" s="521"/>
      <c r="BG666" s="605">
        <f>SUM(F666,S666,AF666,AS666)</f>
        <v>1</v>
      </c>
      <c r="BH666" s="533">
        <f>SUM(G666,T666,AG666)</f>
        <v>0</v>
      </c>
      <c r="BI666" s="533">
        <f t="shared" si="3415"/>
        <v>0</v>
      </c>
      <c r="BJ666" s="533">
        <f t="shared" si="3416"/>
        <v>0</v>
      </c>
      <c r="BK666" s="533">
        <f t="shared" si="3417"/>
        <v>0</v>
      </c>
      <c r="BL666" s="533">
        <f t="shared" si="3418"/>
        <v>0</v>
      </c>
      <c r="BM666" s="533">
        <f t="shared" si="3419"/>
        <v>0</v>
      </c>
      <c r="BN666" s="533">
        <f>SUM(M666,Z666,AM666)</f>
        <v>0</v>
      </c>
      <c r="BO666" s="533">
        <f t="shared" si="3420"/>
        <v>0</v>
      </c>
      <c r="BP666" s="533">
        <f t="shared" si="3421"/>
        <v>0</v>
      </c>
      <c r="BQ666" s="533">
        <f t="shared" si="3422"/>
        <v>0</v>
      </c>
      <c r="BR666" s="533">
        <f t="shared" si="3423"/>
        <v>0</v>
      </c>
      <c r="BS666" s="533">
        <f t="shared" si="3424"/>
        <v>0</v>
      </c>
      <c r="BT666" s="533">
        <f>AT666</f>
        <v>0</v>
      </c>
      <c r="BU666" s="533">
        <f t="shared" si="3425"/>
        <v>0</v>
      </c>
      <c r="BV666" s="533">
        <f t="shared" si="3426"/>
        <v>0</v>
      </c>
      <c r="BW666" s="536">
        <f>SUM(BH666,BK666,BN666,BQ666,BT666)</f>
        <v>0</v>
      </c>
      <c r="BX666" s="536">
        <f t="shared" si="3427"/>
        <v>0</v>
      </c>
      <c r="BY666" s="536">
        <f t="shared" si="3428"/>
        <v>0</v>
      </c>
      <c r="BZ666" t="s">
        <v>74</v>
      </c>
      <c r="CA666" s="544">
        <f>AZ666</f>
        <v>0</v>
      </c>
      <c r="CB666" s="544">
        <f t="shared" si="3429"/>
        <v>0</v>
      </c>
      <c r="CC666" s="544">
        <f t="shared" si="3430"/>
        <v>0</v>
      </c>
      <c r="CD666" s="544">
        <f>BC666</f>
        <v>0</v>
      </c>
      <c r="CE666" s="544">
        <f t="shared" si="3431"/>
        <v>0</v>
      </c>
      <c r="CF666" s="544">
        <f t="shared" si="3432"/>
        <v>0</v>
      </c>
    </row>
    <row r="667" spans="1:84">
      <c r="A667" s="149"/>
      <c r="B667" s="151"/>
      <c r="C667" s="151"/>
      <c r="D667" s="151"/>
      <c r="E667" s="375"/>
      <c r="F667" s="592"/>
      <c r="G667" s="159"/>
      <c r="H667" s="159"/>
      <c r="I667" s="275"/>
      <c r="J667" s="159"/>
      <c r="K667" s="159"/>
      <c r="L667" s="275"/>
      <c r="M667" s="159"/>
      <c r="N667" s="159"/>
      <c r="O667" s="275"/>
      <c r="P667" s="159"/>
      <c r="Q667" s="159"/>
      <c r="R667" s="275"/>
      <c r="S667" s="500"/>
      <c r="T667" s="275"/>
      <c r="U667" s="275"/>
      <c r="V667" s="275"/>
      <c r="W667" s="275"/>
      <c r="X667" s="275"/>
      <c r="Y667" s="275"/>
      <c r="Z667" s="275"/>
      <c r="AA667" s="275"/>
      <c r="AB667" s="275"/>
      <c r="AC667" s="275"/>
      <c r="AD667" s="275"/>
      <c r="AE667" s="275"/>
      <c r="AF667" s="500"/>
      <c r="AG667" s="275"/>
      <c r="AH667" s="275"/>
      <c r="AI667" s="275"/>
      <c r="AJ667" s="275"/>
      <c r="AK667" s="275"/>
      <c r="AL667" s="275"/>
      <c r="AM667" s="275"/>
      <c r="AN667" s="275"/>
      <c r="AO667" s="275"/>
      <c r="AP667" s="275"/>
      <c r="AQ667" s="275"/>
      <c r="AR667" s="275"/>
      <c r="AS667" s="500"/>
      <c r="AT667" s="275"/>
      <c r="AU667" s="275"/>
      <c r="AV667" s="275"/>
      <c r="AW667" s="567"/>
      <c r="AX667" s="567"/>
      <c r="AY667" s="567"/>
      <c r="AZ667" s="159"/>
      <c r="BA667" s="159"/>
      <c r="BB667" s="159"/>
      <c r="BC667" s="275"/>
      <c r="BD667" s="275"/>
      <c r="BE667" s="275"/>
      <c r="BF667" s="521"/>
    </row>
    <row r="668" spans="1:84">
      <c r="A668" s="149"/>
      <c r="B668" s="149" t="s">
        <v>135</v>
      </c>
      <c r="C668" s="151"/>
      <c r="D668" s="151"/>
      <c r="E668" s="375" t="s">
        <v>116</v>
      </c>
      <c r="F668" s="592"/>
      <c r="G668" s="262"/>
      <c r="H668" s="262"/>
      <c r="I668" s="275"/>
      <c r="J668" s="159"/>
      <c r="K668" s="159"/>
      <c r="L668" s="275"/>
      <c r="M668" s="159"/>
      <c r="N668" s="159"/>
      <c r="O668" s="275"/>
      <c r="P668" s="159"/>
      <c r="Q668" s="159"/>
      <c r="R668" s="275"/>
      <c r="S668" s="500"/>
      <c r="T668" s="275"/>
      <c r="U668" s="275"/>
      <c r="V668" s="275"/>
      <c r="W668" s="275"/>
      <c r="X668" s="275"/>
      <c r="Y668" s="275"/>
      <c r="Z668" s="275"/>
      <c r="AA668" s="275"/>
      <c r="AB668" s="275"/>
      <c r="AC668" s="275"/>
      <c r="AD668" s="275"/>
      <c r="AE668" s="275"/>
      <c r="AF668" s="500"/>
      <c r="AG668" s="275"/>
      <c r="AH668" s="275"/>
      <c r="AI668" s="275"/>
      <c r="AJ668" s="275"/>
      <c r="AK668" s="275"/>
      <c r="AL668" s="275"/>
      <c r="AM668" s="275"/>
      <c r="AN668" s="275"/>
      <c r="AO668" s="275"/>
      <c r="AP668" s="275"/>
      <c r="AQ668" s="275"/>
      <c r="AR668" s="275"/>
      <c r="AS668" s="500"/>
      <c r="AT668" s="275"/>
      <c r="AU668" s="275"/>
      <c r="AV668" s="275"/>
      <c r="AW668" s="567"/>
      <c r="AX668" s="567"/>
      <c r="AY668" s="567"/>
      <c r="AZ668" s="159"/>
      <c r="BA668" s="159"/>
      <c r="BB668" s="159"/>
      <c r="BC668" s="275"/>
      <c r="BD668" s="275"/>
      <c r="BE668" s="275"/>
      <c r="BF668" s="521"/>
    </row>
    <row r="669" spans="1:84">
      <c r="A669" s="149"/>
      <c r="B669" s="151"/>
      <c r="C669" s="151"/>
      <c r="D669" s="151"/>
      <c r="E669" s="288" t="s">
        <v>77</v>
      </c>
      <c r="F669" s="592">
        <v>2</v>
      </c>
      <c r="G669" s="159"/>
      <c r="H669" s="159"/>
      <c r="I669" s="275">
        <f>SUM(G669:H669)</f>
        <v>0</v>
      </c>
      <c r="J669" s="159"/>
      <c r="K669" s="159"/>
      <c r="L669" s="275">
        <f>SUM(J669:K669)</f>
        <v>0</v>
      </c>
      <c r="M669" s="159"/>
      <c r="N669" s="159"/>
      <c r="O669" s="275">
        <f>SUM(M669:N669)</f>
        <v>0</v>
      </c>
      <c r="P669" s="159"/>
      <c r="Q669" s="159"/>
      <c r="R669" s="275">
        <f>SUM(P669:Q669)</f>
        <v>0</v>
      </c>
      <c r="S669" s="500"/>
      <c r="T669" s="275"/>
      <c r="U669" s="275"/>
      <c r="V669" s="275">
        <f>SUM(T669:U669)</f>
        <v>0</v>
      </c>
      <c r="W669" s="275"/>
      <c r="X669" s="275"/>
      <c r="Y669" s="275">
        <f>SUM(W669:X669)</f>
        <v>0</v>
      </c>
      <c r="Z669" s="275"/>
      <c r="AA669" s="275"/>
      <c r="AB669" s="275">
        <f>SUM(Z669:AA669)</f>
        <v>0</v>
      </c>
      <c r="AC669" s="275"/>
      <c r="AD669" s="275"/>
      <c r="AE669" s="275">
        <f>SUM(AC669:AD669)</f>
        <v>0</v>
      </c>
      <c r="AF669" s="500"/>
      <c r="AG669" s="275"/>
      <c r="AH669" s="275"/>
      <c r="AI669" s="275">
        <f>SUM(AG669:AH669)</f>
        <v>0</v>
      </c>
      <c r="AJ669" s="275"/>
      <c r="AK669" s="275"/>
      <c r="AL669" s="275">
        <f>SUM(AJ669:AK669)</f>
        <v>0</v>
      </c>
      <c r="AM669" s="275"/>
      <c r="AN669" s="275"/>
      <c r="AO669" s="275">
        <f>SUM(AM669:AN669)</f>
        <v>0</v>
      </c>
      <c r="AP669" s="275"/>
      <c r="AQ669" s="275"/>
      <c r="AR669" s="275">
        <f>SUM(AP669:AQ669)</f>
        <v>0</v>
      </c>
      <c r="AS669" s="500"/>
      <c r="AT669" s="275"/>
      <c r="AU669" s="275"/>
      <c r="AV669" s="277">
        <f>SUM(AT669:AU669)</f>
        <v>0</v>
      </c>
      <c r="AW669" s="567">
        <f t="shared" ref="AW669:AW671" si="3433">SUM(G669,J669,M669,P669,T669,W669,Z669,AC669,AG669,AJ669,AM669,AP669,AT669)</f>
        <v>0</v>
      </c>
      <c r="AX669" s="567">
        <f t="shared" ref="AX669:AX671" si="3434">SUM(H669,K669,N669,Q669,U669,X669,AA669,AD669,AH669,AK669,AN669,AQ669,AU669)</f>
        <v>0</v>
      </c>
      <c r="AY669" s="567">
        <f t="shared" ref="AY669:AY671" si="3435">SUM(I669,L669,O669,R669,V669,Y669,AB669,AE669,AI669,AL669,AO669,AR669,AV669)</f>
        <v>0</v>
      </c>
      <c r="AZ669" s="159"/>
      <c r="BA669" s="159"/>
      <c r="BB669" s="275">
        <f>SUM(AZ669:BA669)</f>
        <v>0</v>
      </c>
      <c r="BC669" s="275"/>
      <c r="BD669" s="275"/>
      <c r="BE669" s="275">
        <f>SUM(BC669:BD669)</f>
        <v>0</v>
      </c>
      <c r="BF669" s="521"/>
      <c r="BG669" s="605">
        <f>SUM(F669,S669,AF669,AS669)</f>
        <v>2</v>
      </c>
      <c r="BH669" s="533">
        <f>SUM(G669,T669,AG669)</f>
        <v>0</v>
      </c>
      <c r="BI669" s="533">
        <f t="shared" ref="BI669:BI671" si="3436">SUM(H669,U669,AH669)</f>
        <v>0</v>
      </c>
      <c r="BJ669" s="533">
        <f t="shared" ref="BJ669:BJ671" si="3437">SUM(I669,V669,AI669)</f>
        <v>0</v>
      </c>
      <c r="BK669" s="533">
        <f t="shared" ref="BK669:BK671" si="3438">SUM(J669,W669,AJ669)</f>
        <v>0</v>
      </c>
      <c r="BL669" s="533">
        <f t="shared" ref="BL669:BL671" si="3439">SUM(K669,X669,AK669)</f>
        <v>0</v>
      </c>
      <c r="BM669" s="533">
        <f t="shared" ref="BM669:BM671" si="3440">SUM(L669,Y669,AL669)</f>
        <v>0</v>
      </c>
      <c r="BN669" s="533">
        <f>SUM(M669,Z669,AM669)</f>
        <v>0</v>
      </c>
      <c r="BO669" s="533">
        <f t="shared" ref="BO669:BO671" si="3441">SUM(N669,AA669,AN669)</f>
        <v>0</v>
      </c>
      <c r="BP669" s="533">
        <f t="shared" ref="BP669:BP671" si="3442">SUM(O669,AB669,AO669)</f>
        <v>0</v>
      </c>
      <c r="BQ669" s="533">
        <f t="shared" ref="BQ669:BQ671" si="3443">SUM(P669,AC669,AP669)</f>
        <v>0</v>
      </c>
      <c r="BR669" s="533">
        <f t="shared" ref="BR669:BR671" si="3444">SUM(Q669,AD669,AQ669)</f>
        <v>0</v>
      </c>
      <c r="BS669" s="533">
        <f t="shared" ref="BS669:BS671" si="3445">SUM(R669,AE669,AR669)</f>
        <v>0</v>
      </c>
      <c r="BT669" s="533">
        <f>AT669</f>
        <v>0</v>
      </c>
      <c r="BU669" s="533">
        <f t="shared" ref="BU669:BU671" si="3446">AU669</f>
        <v>0</v>
      </c>
      <c r="BV669" s="533">
        <f t="shared" ref="BV669:BV671" si="3447">AV669</f>
        <v>0</v>
      </c>
      <c r="BW669" s="536">
        <f>SUM(BH669,BK669,BN669,BQ669,BT669)</f>
        <v>0</v>
      </c>
      <c r="BX669" s="536">
        <f t="shared" ref="BX669:BX671" si="3448">SUM(BI669,BL669,BO669,BR669,BU669)</f>
        <v>0</v>
      </c>
      <c r="BY669" s="536">
        <f t="shared" ref="BY669:BY671" si="3449">SUM(BJ669,BM669,BP669,BS669,BV669)</f>
        <v>0</v>
      </c>
      <c r="BZ669" t="s">
        <v>74</v>
      </c>
      <c r="CA669" s="544">
        <f>AZ669</f>
        <v>0</v>
      </c>
      <c r="CB669" s="544">
        <f t="shared" ref="CB669:CB671" si="3450">BA669</f>
        <v>0</v>
      </c>
      <c r="CC669" s="544">
        <f t="shared" ref="CC669:CC671" si="3451">BB669</f>
        <v>0</v>
      </c>
      <c r="CD669" s="544">
        <f>BC669</f>
        <v>0</v>
      </c>
      <c r="CE669" s="544">
        <f t="shared" ref="CE669:CE671" si="3452">BD669</f>
        <v>0</v>
      </c>
      <c r="CF669" s="544">
        <f t="shared" ref="CF669:CF671" si="3453">BE669</f>
        <v>0</v>
      </c>
    </row>
    <row r="670" spans="1:84">
      <c r="A670" s="149"/>
      <c r="B670" s="151"/>
      <c r="C670" s="151"/>
      <c r="D670" s="151"/>
      <c r="E670" s="288" t="s">
        <v>78</v>
      </c>
      <c r="F670" s="592">
        <v>2</v>
      </c>
      <c r="G670" s="159"/>
      <c r="H670" s="159"/>
      <c r="I670" s="275">
        <f>SUM(G670:H670)</f>
        <v>0</v>
      </c>
      <c r="J670" s="159"/>
      <c r="K670" s="159"/>
      <c r="L670" s="275">
        <f>SUM(J670:K670)</f>
        <v>0</v>
      </c>
      <c r="M670" s="159"/>
      <c r="N670" s="159"/>
      <c r="O670" s="275">
        <f>SUM(M670:N670)</f>
        <v>0</v>
      </c>
      <c r="P670" s="159"/>
      <c r="Q670" s="159"/>
      <c r="R670" s="275">
        <f>SUM(P670:Q670)</f>
        <v>0</v>
      </c>
      <c r="S670" s="500"/>
      <c r="T670" s="275"/>
      <c r="U670" s="275"/>
      <c r="V670" s="275">
        <f>SUM(T670:U670)</f>
        <v>0</v>
      </c>
      <c r="W670" s="275"/>
      <c r="X670" s="275"/>
      <c r="Y670" s="275">
        <f>SUM(W670:X670)</f>
        <v>0</v>
      </c>
      <c r="Z670" s="275"/>
      <c r="AA670" s="275"/>
      <c r="AB670" s="275">
        <f>SUM(Z670:AA670)</f>
        <v>0</v>
      </c>
      <c r="AC670" s="275"/>
      <c r="AD670" s="275"/>
      <c r="AE670" s="275">
        <f>SUM(AC670:AD670)</f>
        <v>0</v>
      </c>
      <c r="AF670" s="500"/>
      <c r="AG670" s="275"/>
      <c r="AH670" s="275"/>
      <c r="AI670" s="275">
        <f>SUM(AG670:AH670)</f>
        <v>0</v>
      </c>
      <c r="AJ670" s="275"/>
      <c r="AK670" s="275"/>
      <c r="AL670" s="275">
        <f>SUM(AJ670:AK670)</f>
        <v>0</v>
      </c>
      <c r="AM670" s="275"/>
      <c r="AN670" s="275"/>
      <c r="AO670" s="275">
        <f>SUM(AM670:AN670)</f>
        <v>0</v>
      </c>
      <c r="AP670" s="275"/>
      <c r="AQ670" s="275"/>
      <c r="AR670" s="275">
        <f>SUM(AP670:AQ670)</f>
        <v>0</v>
      </c>
      <c r="AS670" s="500"/>
      <c r="AT670" s="275"/>
      <c r="AU670" s="275"/>
      <c r="AV670" s="277">
        <f>SUM(AT670:AU670)</f>
        <v>0</v>
      </c>
      <c r="AW670" s="567">
        <f t="shared" si="3433"/>
        <v>0</v>
      </c>
      <c r="AX670" s="567">
        <f t="shared" si="3434"/>
        <v>0</v>
      </c>
      <c r="AY670" s="567">
        <f t="shared" si="3435"/>
        <v>0</v>
      </c>
      <c r="AZ670" s="159"/>
      <c r="BA670" s="159"/>
      <c r="BB670" s="275">
        <f>SUM(AZ670:BA670)</f>
        <v>0</v>
      </c>
      <c r="BC670" s="275"/>
      <c r="BD670" s="275"/>
      <c r="BE670" s="275">
        <f>SUM(BC670:BD670)</f>
        <v>0</v>
      </c>
      <c r="BF670" s="521"/>
      <c r="BG670" s="605">
        <f>SUM(F670,S670,AF670,AS670)</f>
        <v>2</v>
      </c>
      <c r="BH670" s="533">
        <f>SUM(G670,T670,AG670)</f>
        <v>0</v>
      </c>
      <c r="BI670" s="533">
        <f t="shared" si="3436"/>
        <v>0</v>
      </c>
      <c r="BJ670" s="533">
        <f t="shared" si="3437"/>
        <v>0</v>
      </c>
      <c r="BK670" s="533">
        <f t="shared" si="3438"/>
        <v>0</v>
      </c>
      <c r="BL670" s="533">
        <f t="shared" si="3439"/>
        <v>0</v>
      </c>
      <c r="BM670" s="533">
        <f t="shared" si="3440"/>
        <v>0</v>
      </c>
      <c r="BN670" s="533">
        <f>SUM(M670,Z670,AM670)</f>
        <v>0</v>
      </c>
      <c r="BO670" s="533">
        <f t="shared" si="3441"/>
        <v>0</v>
      </c>
      <c r="BP670" s="533">
        <f t="shared" si="3442"/>
        <v>0</v>
      </c>
      <c r="BQ670" s="533">
        <f t="shared" si="3443"/>
        <v>0</v>
      </c>
      <c r="BR670" s="533">
        <f t="shared" si="3444"/>
        <v>0</v>
      </c>
      <c r="BS670" s="533">
        <f t="shared" si="3445"/>
        <v>0</v>
      </c>
      <c r="BT670" s="533">
        <f>AT670</f>
        <v>0</v>
      </c>
      <c r="BU670" s="533">
        <f t="shared" si="3446"/>
        <v>0</v>
      </c>
      <c r="BV670" s="533">
        <f t="shared" si="3447"/>
        <v>0</v>
      </c>
      <c r="BW670" s="536">
        <f>SUM(BH670,BK670,BN670,BQ670,BT670)</f>
        <v>0</v>
      </c>
      <c r="BX670" s="536">
        <f t="shared" si="3448"/>
        <v>0</v>
      </c>
      <c r="BY670" s="536">
        <f t="shared" si="3449"/>
        <v>0</v>
      </c>
      <c r="BZ670" t="s">
        <v>74</v>
      </c>
      <c r="CA670" s="544">
        <f>AZ670</f>
        <v>0</v>
      </c>
      <c r="CB670" s="544">
        <f t="shared" si="3450"/>
        <v>0</v>
      </c>
      <c r="CC670" s="544">
        <f t="shared" si="3451"/>
        <v>0</v>
      </c>
      <c r="CD670" s="544">
        <f>BC670</f>
        <v>0</v>
      </c>
      <c r="CE670" s="544">
        <f t="shared" si="3452"/>
        <v>0</v>
      </c>
      <c r="CF670" s="544">
        <f t="shared" si="3453"/>
        <v>0</v>
      </c>
    </row>
    <row r="671" spans="1:84">
      <c r="A671" s="149"/>
      <c r="B671" s="151"/>
      <c r="C671" s="151"/>
      <c r="D671" s="151"/>
      <c r="E671" s="288" t="s">
        <v>79</v>
      </c>
      <c r="F671" s="592">
        <v>2</v>
      </c>
      <c r="G671" s="159"/>
      <c r="H671" s="159"/>
      <c r="I671" s="275">
        <f>SUM(G671:H671)</f>
        <v>0</v>
      </c>
      <c r="J671" s="159"/>
      <c r="K671" s="159"/>
      <c r="L671" s="275">
        <f>SUM(J671:K671)</f>
        <v>0</v>
      </c>
      <c r="M671" s="159"/>
      <c r="N671" s="159"/>
      <c r="O671" s="275">
        <f>SUM(M671:N671)</f>
        <v>0</v>
      </c>
      <c r="P671" s="159"/>
      <c r="Q671" s="159"/>
      <c r="R671" s="275">
        <f>SUM(P671:Q671)</f>
        <v>0</v>
      </c>
      <c r="S671" s="500"/>
      <c r="T671" s="275"/>
      <c r="U671" s="275"/>
      <c r="V671" s="275">
        <f>SUM(T671:U671)</f>
        <v>0</v>
      </c>
      <c r="W671" s="275"/>
      <c r="X671" s="275"/>
      <c r="Y671" s="275">
        <f>SUM(W671:X671)</f>
        <v>0</v>
      </c>
      <c r="Z671" s="275"/>
      <c r="AA671" s="275"/>
      <c r="AB671" s="275">
        <f>SUM(Z671:AA671)</f>
        <v>0</v>
      </c>
      <c r="AC671" s="275"/>
      <c r="AD671" s="275"/>
      <c r="AE671" s="275">
        <f>SUM(AC671:AD671)</f>
        <v>0</v>
      </c>
      <c r="AF671" s="500"/>
      <c r="AG671" s="275"/>
      <c r="AH671" s="275"/>
      <c r="AI671" s="275">
        <f>SUM(AG671:AH671)</f>
        <v>0</v>
      </c>
      <c r="AJ671" s="275"/>
      <c r="AK671" s="275"/>
      <c r="AL671" s="275">
        <f>SUM(AJ671:AK671)</f>
        <v>0</v>
      </c>
      <c r="AM671" s="275"/>
      <c r="AN671" s="275"/>
      <c r="AO671" s="275">
        <f>SUM(AM671:AN671)</f>
        <v>0</v>
      </c>
      <c r="AP671" s="275"/>
      <c r="AQ671" s="275"/>
      <c r="AR671" s="275">
        <f>SUM(AP671:AQ671)</f>
        <v>0</v>
      </c>
      <c r="AS671" s="500"/>
      <c r="AT671" s="275"/>
      <c r="AU671" s="275"/>
      <c r="AV671" s="277">
        <f>SUM(AT671:AU671)</f>
        <v>0</v>
      </c>
      <c r="AW671" s="567">
        <f t="shared" si="3433"/>
        <v>0</v>
      </c>
      <c r="AX671" s="567">
        <f t="shared" si="3434"/>
        <v>0</v>
      </c>
      <c r="AY671" s="567">
        <f t="shared" si="3435"/>
        <v>0</v>
      </c>
      <c r="AZ671" s="159"/>
      <c r="BA671" s="159"/>
      <c r="BB671" s="275">
        <f>SUM(AZ671:BA671)</f>
        <v>0</v>
      </c>
      <c r="BC671" s="275"/>
      <c r="BD671" s="275"/>
      <c r="BE671" s="275">
        <f>SUM(BC671:BD671)</f>
        <v>0</v>
      </c>
      <c r="BF671" s="521"/>
      <c r="BG671" s="605">
        <f>SUM(F671,S671,AF671,AS671)</f>
        <v>2</v>
      </c>
      <c r="BH671" s="533">
        <f>SUM(G671,T671,AG671)</f>
        <v>0</v>
      </c>
      <c r="BI671" s="533">
        <f t="shared" si="3436"/>
        <v>0</v>
      </c>
      <c r="BJ671" s="533">
        <f t="shared" si="3437"/>
        <v>0</v>
      </c>
      <c r="BK671" s="533">
        <f t="shared" si="3438"/>
        <v>0</v>
      </c>
      <c r="BL671" s="533">
        <f t="shared" si="3439"/>
        <v>0</v>
      </c>
      <c r="BM671" s="533">
        <f t="shared" si="3440"/>
        <v>0</v>
      </c>
      <c r="BN671" s="533">
        <f>SUM(M671,Z671,AM671)</f>
        <v>0</v>
      </c>
      <c r="BO671" s="533">
        <f t="shared" si="3441"/>
        <v>0</v>
      </c>
      <c r="BP671" s="533">
        <f t="shared" si="3442"/>
        <v>0</v>
      </c>
      <c r="BQ671" s="533">
        <f t="shared" si="3443"/>
        <v>0</v>
      </c>
      <c r="BR671" s="533">
        <f t="shared" si="3444"/>
        <v>0</v>
      </c>
      <c r="BS671" s="533">
        <f t="shared" si="3445"/>
        <v>0</v>
      </c>
      <c r="BT671" s="533">
        <f>AT671</f>
        <v>0</v>
      </c>
      <c r="BU671" s="533">
        <f t="shared" si="3446"/>
        <v>0</v>
      </c>
      <c r="BV671" s="533">
        <f t="shared" si="3447"/>
        <v>0</v>
      </c>
      <c r="BW671" s="536">
        <f>SUM(BH671,BK671,BN671,BQ671,BT671)</f>
        <v>0</v>
      </c>
      <c r="BX671" s="536">
        <f t="shared" si="3448"/>
        <v>0</v>
      </c>
      <c r="BY671" s="536">
        <f t="shared" si="3449"/>
        <v>0</v>
      </c>
      <c r="BZ671" t="s">
        <v>74</v>
      </c>
      <c r="CA671" s="544">
        <f>AZ671</f>
        <v>0</v>
      </c>
      <c r="CB671" s="544">
        <f t="shared" si="3450"/>
        <v>0</v>
      </c>
      <c r="CC671" s="544">
        <f t="shared" si="3451"/>
        <v>0</v>
      </c>
      <c r="CD671" s="544">
        <f>BC671</f>
        <v>0</v>
      </c>
      <c r="CE671" s="544">
        <f t="shared" si="3452"/>
        <v>0</v>
      </c>
      <c r="CF671" s="544">
        <f t="shared" si="3453"/>
        <v>0</v>
      </c>
    </row>
    <row r="672" spans="1:84">
      <c r="A672" s="149"/>
      <c r="B672" s="151"/>
      <c r="C672" s="151"/>
      <c r="D672" s="151"/>
      <c r="E672" s="375"/>
      <c r="F672" s="592"/>
      <c r="G672" s="159"/>
      <c r="H672" s="159"/>
      <c r="I672" s="275"/>
      <c r="J672" s="159"/>
      <c r="K672" s="159"/>
      <c r="L672" s="275"/>
      <c r="M672" s="159"/>
      <c r="N672" s="159"/>
      <c r="O672" s="275"/>
      <c r="P672" s="159"/>
      <c r="Q672" s="159"/>
      <c r="R672" s="275"/>
      <c r="S672" s="500"/>
      <c r="T672" s="275"/>
      <c r="U672" s="275"/>
      <c r="V672" s="275"/>
      <c r="W672" s="275"/>
      <c r="X672" s="275"/>
      <c r="Y672" s="275"/>
      <c r="Z672" s="275"/>
      <c r="AA672" s="275"/>
      <c r="AB672" s="275"/>
      <c r="AC672" s="275"/>
      <c r="AD672" s="275"/>
      <c r="AE672" s="275"/>
      <c r="AF672" s="500"/>
      <c r="AG672" s="275"/>
      <c r="AH672" s="275"/>
      <c r="AI672" s="275"/>
      <c r="AJ672" s="275"/>
      <c r="AK672" s="275"/>
      <c r="AL672" s="275"/>
      <c r="AM672" s="275"/>
      <c r="AN672" s="275"/>
      <c r="AO672" s="275"/>
      <c r="AP672" s="275"/>
      <c r="AQ672" s="275"/>
      <c r="AR672" s="275"/>
      <c r="AS672" s="500"/>
      <c r="AT672" s="275"/>
      <c r="AU672" s="275"/>
      <c r="AV672" s="275"/>
      <c r="AW672" s="567"/>
      <c r="AX672" s="567"/>
      <c r="AY672" s="567"/>
      <c r="AZ672" s="159"/>
      <c r="BA672" s="159"/>
      <c r="BB672" s="159"/>
      <c r="BC672" s="275"/>
      <c r="BD672" s="275"/>
      <c r="BE672" s="275"/>
      <c r="BF672" s="521"/>
    </row>
    <row r="673" spans="1:84">
      <c r="A673" s="149"/>
      <c r="B673" s="151" t="s">
        <v>141</v>
      </c>
      <c r="C673" s="151"/>
      <c r="D673" s="151"/>
      <c r="E673" s="375" t="s">
        <v>128</v>
      </c>
      <c r="F673" s="592"/>
      <c r="G673" s="159" t="s">
        <v>74</v>
      </c>
      <c r="H673" s="159"/>
      <c r="I673" s="275"/>
      <c r="J673" s="159"/>
      <c r="K673" s="159"/>
      <c r="L673" s="275"/>
      <c r="M673" s="159"/>
      <c r="N673" s="159"/>
      <c r="O673" s="275"/>
      <c r="P673" s="159"/>
      <c r="Q673" s="159"/>
      <c r="R673" s="275"/>
      <c r="S673" s="500"/>
      <c r="T673" s="275"/>
      <c r="U673" s="275"/>
      <c r="V673" s="275"/>
      <c r="W673" s="275"/>
      <c r="X673" s="275"/>
      <c r="Y673" s="275"/>
      <c r="Z673" s="275"/>
      <c r="AA673" s="275"/>
      <c r="AB673" s="275"/>
      <c r="AC673" s="275"/>
      <c r="AD673" s="275"/>
      <c r="AE673" s="275"/>
      <c r="AF673" s="500"/>
      <c r="AG673" s="275"/>
      <c r="AH673" s="275"/>
      <c r="AI673" s="275"/>
      <c r="AJ673" s="275"/>
      <c r="AK673" s="275"/>
      <c r="AL673" s="275"/>
      <c r="AM673" s="275"/>
      <c r="AN673" s="275"/>
      <c r="AO673" s="275"/>
      <c r="AP673" s="275"/>
      <c r="AQ673" s="275"/>
      <c r="AR673" s="275"/>
      <c r="AS673" s="500"/>
      <c r="AT673" s="275"/>
      <c r="AU673" s="275"/>
      <c r="AV673" s="275"/>
      <c r="AW673" s="567"/>
      <c r="AX673" s="567"/>
      <c r="AY673" s="567"/>
      <c r="AZ673" s="159"/>
      <c r="BA673" s="159"/>
      <c r="BB673" s="159"/>
      <c r="BC673" s="275"/>
      <c r="BD673" s="275"/>
      <c r="BE673" s="275"/>
      <c r="BF673" s="521"/>
    </row>
    <row r="674" spans="1:84">
      <c r="A674" s="149"/>
      <c r="B674" s="151"/>
      <c r="C674" s="151"/>
      <c r="D674" s="151"/>
      <c r="E674" s="288" t="s">
        <v>77</v>
      </c>
      <c r="F674" s="592">
        <f>SUM(F646,F652,F659,F664,F669)</f>
        <v>9</v>
      </c>
      <c r="G674" s="168">
        <f t="shared" ref="G674:G676" si="3454">SUM(G646,G652,G659,G664,G669)</f>
        <v>0</v>
      </c>
      <c r="H674" s="168">
        <f t="shared" ref="H674:BE674" si="3455">SUM(H646,H652,H659,H664,H669)</f>
        <v>0</v>
      </c>
      <c r="I674" s="168">
        <f t="shared" si="3455"/>
        <v>0</v>
      </c>
      <c r="J674" s="168">
        <f t="shared" si="3455"/>
        <v>0</v>
      </c>
      <c r="K674" s="168">
        <f t="shared" si="3455"/>
        <v>0</v>
      </c>
      <c r="L674" s="168">
        <f t="shared" si="3455"/>
        <v>0</v>
      </c>
      <c r="M674" s="168">
        <f t="shared" si="3455"/>
        <v>0</v>
      </c>
      <c r="N674" s="168">
        <f t="shared" si="3455"/>
        <v>0</v>
      </c>
      <c r="O674" s="168">
        <f t="shared" si="3455"/>
        <v>0</v>
      </c>
      <c r="P674" s="168">
        <f t="shared" si="3455"/>
        <v>0</v>
      </c>
      <c r="Q674" s="168">
        <f t="shared" si="3455"/>
        <v>0</v>
      </c>
      <c r="R674" s="168">
        <f t="shared" si="3455"/>
        <v>0</v>
      </c>
      <c r="S674" s="502">
        <f t="shared" si="3455"/>
        <v>0</v>
      </c>
      <c r="T674" s="168">
        <f t="shared" si="3455"/>
        <v>0</v>
      </c>
      <c r="U674" s="168">
        <f t="shared" si="3455"/>
        <v>0</v>
      </c>
      <c r="V674" s="168">
        <f t="shared" si="3455"/>
        <v>0</v>
      </c>
      <c r="W674" s="168">
        <f t="shared" si="3455"/>
        <v>0</v>
      </c>
      <c r="X674" s="168">
        <f t="shared" si="3455"/>
        <v>0</v>
      </c>
      <c r="Y674" s="168">
        <f t="shared" si="3455"/>
        <v>0</v>
      </c>
      <c r="Z674" s="168">
        <f t="shared" si="3455"/>
        <v>0</v>
      </c>
      <c r="AA674" s="168">
        <f t="shared" si="3455"/>
        <v>0</v>
      </c>
      <c r="AB674" s="168">
        <f t="shared" si="3455"/>
        <v>0</v>
      </c>
      <c r="AC674" s="168">
        <f t="shared" si="3455"/>
        <v>0</v>
      </c>
      <c r="AD674" s="168">
        <f t="shared" si="3455"/>
        <v>0</v>
      </c>
      <c r="AE674" s="168">
        <f t="shared" si="3455"/>
        <v>0</v>
      </c>
      <c r="AF674" s="502">
        <f t="shared" si="3455"/>
        <v>0</v>
      </c>
      <c r="AG674" s="168">
        <f t="shared" si="3455"/>
        <v>0</v>
      </c>
      <c r="AH674" s="168">
        <f t="shared" si="3455"/>
        <v>0</v>
      </c>
      <c r="AI674" s="168">
        <f t="shared" si="3455"/>
        <v>0</v>
      </c>
      <c r="AJ674" s="168">
        <f t="shared" si="3455"/>
        <v>0</v>
      </c>
      <c r="AK674" s="168">
        <f t="shared" si="3455"/>
        <v>0</v>
      </c>
      <c r="AL674" s="168">
        <f t="shared" si="3455"/>
        <v>0</v>
      </c>
      <c r="AM674" s="168">
        <f t="shared" si="3455"/>
        <v>0</v>
      </c>
      <c r="AN674" s="168">
        <f t="shared" si="3455"/>
        <v>0</v>
      </c>
      <c r="AO674" s="168">
        <f t="shared" si="3455"/>
        <v>0</v>
      </c>
      <c r="AP674" s="168">
        <f t="shared" si="3455"/>
        <v>0</v>
      </c>
      <c r="AQ674" s="168">
        <f t="shared" si="3455"/>
        <v>0</v>
      </c>
      <c r="AR674" s="168">
        <f t="shared" si="3455"/>
        <v>0</v>
      </c>
      <c r="AS674" s="502">
        <f t="shared" si="3455"/>
        <v>0</v>
      </c>
      <c r="AT674" s="168">
        <f t="shared" si="3455"/>
        <v>0</v>
      </c>
      <c r="AU674" s="168">
        <f t="shared" si="3455"/>
        <v>0</v>
      </c>
      <c r="AV674" s="168">
        <f t="shared" si="3455"/>
        <v>0</v>
      </c>
      <c r="AW674" s="569">
        <f t="shared" si="3455"/>
        <v>0</v>
      </c>
      <c r="AX674" s="569">
        <f t="shared" si="3455"/>
        <v>0</v>
      </c>
      <c r="AY674" s="569">
        <f t="shared" si="3455"/>
        <v>0</v>
      </c>
      <c r="AZ674" s="168">
        <f t="shared" si="3455"/>
        <v>0</v>
      </c>
      <c r="BA674" s="168">
        <f t="shared" si="3455"/>
        <v>0</v>
      </c>
      <c r="BB674" s="168">
        <f t="shared" si="3455"/>
        <v>0</v>
      </c>
      <c r="BC674" s="168">
        <f t="shared" si="3455"/>
        <v>0</v>
      </c>
      <c r="BD674" s="168">
        <f t="shared" si="3455"/>
        <v>0</v>
      </c>
      <c r="BE674" s="168">
        <f t="shared" si="3455"/>
        <v>0</v>
      </c>
      <c r="BF674" s="523"/>
      <c r="BG674" s="605">
        <f>SUM(F674,S674,AF674,AS674)</f>
        <v>9</v>
      </c>
      <c r="BH674" s="533">
        <f>SUM(G674,T674,AG674)</f>
        <v>0</v>
      </c>
      <c r="BI674" s="533">
        <f t="shared" ref="BI674:BI677" si="3456">SUM(H674,U674,AH674)</f>
        <v>0</v>
      </c>
      <c r="BJ674" s="533">
        <f t="shared" ref="BJ674:BJ677" si="3457">SUM(I674,V674,AI674)</f>
        <v>0</v>
      </c>
      <c r="BK674" s="533">
        <f t="shared" ref="BK674:BK677" si="3458">SUM(J674,W674,AJ674)</f>
        <v>0</v>
      </c>
      <c r="BL674" s="533">
        <f t="shared" ref="BL674:BL677" si="3459">SUM(K674,X674,AK674)</f>
        <v>0</v>
      </c>
      <c r="BM674" s="533">
        <f t="shared" ref="BM674:BM677" si="3460">SUM(L674,Y674,AL674)</f>
        <v>0</v>
      </c>
      <c r="BN674" s="533">
        <f>SUM(M674,Z674,AM674)</f>
        <v>0</v>
      </c>
      <c r="BO674" s="533">
        <f t="shared" ref="BO674:BO677" si="3461">SUM(N674,AA674,AN674)</f>
        <v>0</v>
      </c>
      <c r="BP674" s="533">
        <f t="shared" ref="BP674:BP677" si="3462">SUM(O674,AB674,AO674)</f>
        <v>0</v>
      </c>
      <c r="BQ674" s="533">
        <f t="shared" ref="BQ674:BQ677" si="3463">SUM(P674,AC674,AP674)</f>
        <v>0</v>
      </c>
      <c r="BR674" s="533">
        <f t="shared" ref="BR674:BR677" si="3464">SUM(Q674,AD674,AQ674)</f>
        <v>0</v>
      </c>
      <c r="BS674" s="533">
        <f t="shared" ref="BS674:BS677" si="3465">SUM(R674,AE674,AR674)</f>
        <v>0</v>
      </c>
      <c r="BT674" s="533">
        <f>AT674</f>
        <v>0</v>
      </c>
      <c r="BU674" s="533">
        <f t="shared" ref="BU674:BU677" si="3466">AU674</f>
        <v>0</v>
      </c>
      <c r="BV674" s="533">
        <f t="shared" ref="BV674:BV677" si="3467">AV674</f>
        <v>0</v>
      </c>
      <c r="BW674" s="536">
        <f>SUM(BH674,BK674,BN674,BQ674,BT674)</f>
        <v>0</v>
      </c>
      <c r="BX674" s="536">
        <f t="shared" ref="BX674:BX677" si="3468">SUM(BI674,BL674,BO674,BR674,BU674)</f>
        <v>0</v>
      </c>
      <c r="BY674" s="536">
        <f t="shared" ref="BY674:BY677" si="3469">SUM(BJ674,BM674,BP674,BS674,BV674)</f>
        <v>0</v>
      </c>
      <c r="BZ674" t="s">
        <v>74</v>
      </c>
      <c r="CA674" s="544">
        <f>AZ674</f>
        <v>0</v>
      </c>
      <c r="CB674" s="544">
        <f t="shared" ref="CB674:CB677" si="3470">BA674</f>
        <v>0</v>
      </c>
      <c r="CC674" s="544">
        <f t="shared" ref="CC674:CC677" si="3471">BB674</f>
        <v>0</v>
      </c>
      <c r="CD674" s="544">
        <f>BC674</f>
        <v>0</v>
      </c>
      <c r="CE674" s="544">
        <f t="shared" ref="CE674:CE677" si="3472">BD674</f>
        <v>0</v>
      </c>
      <c r="CF674" s="544">
        <f t="shared" ref="CF674:CF677" si="3473">BE674</f>
        <v>0</v>
      </c>
    </row>
    <row r="675" spans="1:84">
      <c r="A675" s="149"/>
      <c r="B675" s="151"/>
      <c r="C675" s="151"/>
      <c r="D675" s="151"/>
      <c r="E675" s="288" t="s">
        <v>78</v>
      </c>
      <c r="F675" s="592">
        <f t="shared" ref="F675:G676" si="3474">SUM(F647,F653,F660,F665,F670)</f>
        <v>9</v>
      </c>
      <c r="G675" s="168">
        <f t="shared" si="3474"/>
        <v>0</v>
      </c>
      <c r="H675" s="168">
        <f t="shared" ref="H675:BE675" si="3475">SUM(H647,H653,H660,H665,H670)</f>
        <v>0</v>
      </c>
      <c r="I675" s="168">
        <f t="shared" si="3475"/>
        <v>0</v>
      </c>
      <c r="J675" s="168">
        <f t="shared" si="3475"/>
        <v>0</v>
      </c>
      <c r="K675" s="168">
        <f t="shared" si="3475"/>
        <v>0</v>
      </c>
      <c r="L675" s="168">
        <f t="shared" si="3475"/>
        <v>0</v>
      </c>
      <c r="M675" s="168">
        <f t="shared" si="3475"/>
        <v>0</v>
      </c>
      <c r="N675" s="168">
        <f t="shared" si="3475"/>
        <v>0</v>
      </c>
      <c r="O675" s="168">
        <f t="shared" si="3475"/>
        <v>0</v>
      </c>
      <c r="P675" s="168">
        <f t="shared" si="3475"/>
        <v>0</v>
      </c>
      <c r="Q675" s="168">
        <f t="shared" si="3475"/>
        <v>0</v>
      </c>
      <c r="R675" s="168">
        <f t="shared" si="3475"/>
        <v>0</v>
      </c>
      <c r="S675" s="502">
        <f t="shared" si="3475"/>
        <v>0</v>
      </c>
      <c r="T675" s="168">
        <f t="shared" si="3475"/>
        <v>0</v>
      </c>
      <c r="U675" s="168">
        <f t="shared" si="3475"/>
        <v>0</v>
      </c>
      <c r="V675" s="168">
        <f t="shared" si="3475"/>
        <v>0</v>
      </c>
      <c r="W675" s="168">
        <f t="shared" si="3475"/>
        <v>0</v>
      </c>
      <c r="X675" s="168">
        <f t="shared" si="3475"/>
        <v>0</v>
      </c>
      <c r="Y675" s="168">
        <f t="shared" si="3475"/>
        <v>0</v>
      </c>
      <c r="Z675" s="168">
        <f t="shared" si="3475"/>
        <v>0</v>
      </c>
      <c r="AA675" s="168">
        <f t="shared" si="3475"/>
        <v>0</v>
      </c>
      <c r="AB675" s="168">
        <f t="shared" si="3475"/>
        <v>0</v>
      </c>
      <c r="AC675" s="168">
        <f t="shared" si="3475"/>
        <v>0</v>
      </c>
      <c r="AD675" s="168">
        <f t="shared" si="3475"/>
        <v>0</v>
      </c>
      <c r="AE675" s="168">
        <f t="shared" si="3475"/>
        <v>0</v>
      </c>
      <c r="AF675" s="502">
        <f t="shared" si="3475"/>
        <v>0</v>
      </c>
      <c r="AG675" s="168">
        <f t="shared" si="3475"/>
        <v>0</v>
      </c>
      <c r="AH675" s="168">
        <f t="shared" si="3475"/>
        <v>0</v>
      </c>
      <c r="AI675" s="168">
        <f t="shared" si="3475"/>
        <v>0</v>
      </c>
      <c r="AJ675" s="168">
        <f t="shared" si="3475"/>
        <v>0</v>
      </c>
      <c r="AK675" s="168">
        <f t="shared" si="3475"/>
        <v>0</v>
      </c>
      <c r="AL675" s="168">
        <f t="shared" si="3475"/>
        <v>0</v>
      </c>
      <c r="AM675" s="168">
        <f t="shared" si="3475"/>
        <v>0</v>
      </c>
      <c r="AN675" s="168">
        <f t="shared" si="3475"/>
        <v>0</v>
      </c>
      <c r="AO675" s="168">
        <f t="shared" si="3475"/>
        <v>0</v>
      </c>
      <c r="AP675" s="168">
        <f t="shared" si="3475"/>
        <v>0</v>
      </c>
      <c r="AQ675" s="168">
        <f t="shared" si="3475"/>
        <v>0</v>
      </c>
      <c r="AR675" s="168">
        <f t="shared" si="3475"/>
        <v>0</v>
      </c>
      <c r="AS675" s="502">
        <f t="shared" si="3475"/>
        <v>0</v>
      </c>
      <c r="AT675" s="168">
        <f t="shared" si="3475"/>
        <v>0</v>
      </c>
      <c r="AU675" s="168">
        <f t="shared" si="3475"/>
        <v>0</v>
      </c>
      <c r="AV675" s="168">
        <f t="shared" si="3475"/>
        <v>0</v>
      </c>
      <c r="AW675" s="569">
        <f t="shared" si="3475"/>
        <v>0</v>
      </c>
      <c r="AX675" s="569">
        <f t="shared" si="3475"/>
        <v>0</v>
      </c>
      <c r="AY675" s="569">
        <f t="shared" si="3475"/>
        <v>0</v>
      </c>
      <c r="AZ675" s="168">
        <f t="shared" si="3475"/>
        <v>0</v>
      </c>
      <c r="BA675" s="168">
        <f t="shared" si="3475"/>
        <v>0</v>
      </c>
      <c r="BB675" s="168">
        <f t="shared" si="3475"/>
        <v>0</v>
      </c>
      <c r="BC675" s="168">
        <f t="shared" si="3475"/>
        <v>0</v>
      </c>
      <c r="BD675" s="168">
        <f t="shared" si="3475"/>
        <v>0</v>
      </c>
      <c r="BE675" s="168">
        <f t="shared" si="3475"/>
        <v>0</v>
      </c>
      <c r="BF675" s="523"/>
      <c r="BG675" s="605">
        <f>SUM(F675,S675,AF675,AS675)</f>
        <v>9</v>
      </c>
      <c r="BH675" s="533">
        <f>SUM(G675,T675,AG675)</f>
        <v>0</v>
      </c>
      <c r="BI675" s="533">
        <f t="shared" si="3456"/>
        <v>0</v>
      </c>
      <c r="BJ675" s="533">
        <f t="shared" si="3457"/>
        <v>0</v>
      </c>
      <c r="BK675" s="533">
        <f t="shared" si="3458"/>
        <v>0</v>
      </c>
      <c r="BL675" s="533">
        <f t="shared" si="3459"/>
        <v>0</v>
      </c>
      <c r="BM675" s="533">
        <f t="shared" si="3460"/>
        <v>0</v>
      </c>
      <c r="BN675" s="533">
        <f>SUM(M675,Z675,AM675)</f>
        <v>0</v>
      </c>
      <c r="BO675" s="533">
        <f t="shared" si="3461"/>
        <v>0</v>
      </c>
      <c r="BP675" s="533">
        <f t="shared" si="3462"/>
        <v>0</v>
      </c>
      <c r="BQ675" s="533">
        <f t="shared" si="3463"/>
        <v>0</v>
      </c>
      <c r="BR675" s="533">
        <f t="shared" si="3464"/>
        <v>0</v>
      </c>
      <c r="BS675" s="533">
        <f t="shared" si="3465"/>
        <v>0</v>
      </c>
      <c r="BT675" s="533">
        <f>AT675</f>
        <v>0</v>
      </c>
      <c r="BU675" s="533">
        <f t="shared" si="3466"/>
        <v>0</v>
      </c>
      <c r="BV675" s="533">
        <f t="shared" si="3467"/>
        <v>0</v>
      </c>
      <c r="BW675" s="536">
        <f>SUM(BH675,BK675,BN675,BQ675,BT675)</f>
        <v>0</v>
      </c>
      <c r="BX675" s="536">
        <f t="shared" si="3468"/>
        <v>0</v>
      </c>
      <c r="BY675" s="536">
        <f t="shared" si="3469"/>
        <v>0</v>
      </c>
      <c r="BZ675" t="s">
        <v>74</v>
      </c>
      <c r="CA675" s="544">
        <f>AZ675</f>
        <v>0</v>
      </c>
      <c r="CB675" s="544">
        <f t="shared" si="3470"/>
        <v>0</v>
      </c>
      <c r="CC675" s="544">
        <f t="shared" si="3471"/>
        <v>0</v>
      </c>
      <c r="CD675" s="544">
        <f>BC675</f>
        <v>0</v>
      </c>
      <c r="CE675" s="544">
        <f t="shared" si="3472"/>
        <v>0</v>
      </c>
      <c r="CF675" s="544">
        <f t="shared" si="3473"/>
        <v>0</v>
      </c>
    </row>
    <row r="676" spans="1:84">
      <c r="A676" s="149"/>
      <c r="B676" s="151"/>
      <c r="C676" s="151"/>
      <c r="D676" s="151"/>
      <c r="E676" s="288" t="s">
        <v>79</v>
      </c>
      <c r="F676" s="592">
        <f t="shared" si="3474"/>
        <v>9</v>
      </c>
      <c r="G676" s="168">
        <f t="shared" si="3454"/>
        <v>0</v>
      </c>
      <c r="H676" s="168">
        <f t="shared" ref="H676:BE676" si="3476">SUM(H648,H654,H661,H666,H671)</f>
        <v>0</v>
      </c>
      <c r="I676" s="168">
        <f t="shared" si="3476"/>
        <v>0</v>
      </c>
      <c r="J676" s="168">
        <f t="shared" si="3476"/>
        <v>0</v>
      </c>
      <c r="K676" s="168">
        <f t="shared" si="3476"/>
        <v>0</v>
      </c>
      <c r="L676" s="168">
        <f t="shared" si="3476"/>
        <v>0</v>
      </c>
      <c r="M676" s="168">
        <f t="shared" si="3476"/>
        <v>0</v>
      </c>
      <c r="N676" s="168">
        <f t="shared" si="3476"/>
        <v>0</v>
      </c>
      <c r="O676" s="168">
        <f t="shared" si="3476"/>
        <v>0</v>
      </c>
      <c r="P676" s="168">
        <f t="shared" si="3476"/>
        <v>0</v>
      </c>
      <c r="Q676" s="168">
        <f t="shared" si="3476"/>
        <v>0</v>
      </c>
      <c r="R676" s="168">
        <f t="shared" si="3476"/>
        <v>0</v>
      </c>
      <c r="S676" s="502">
        <f t="shared" si="3476"/>
        <v>0</v>
      </c>
      <c r="T676" s="168">
        <f t="shared" si="3476"/>
        <v>0</v>
      </c>
      <c r="U676" s="168">
        <f t="shared" si="3476"/>
        <v>0</v>
      </c>
      <c r="V676" s="168">
        <f t="shared" si="3476"/>
        <v>0</v>
      </c>
      <c r="W676" s="168">
        <f t="shared" si="3476"/>
        <v>0</v>
      </c>
      <c r="X676" s="168">
        <f t="shared" si="3476"/>
        <v>0</v>
      </c>
      <c r="Y676" s="168">
        <f t="shared" si="3476"/>
        <v>0</v>
      </c>
      <c r="Z676" s="168">
        <f t="shared" si="3476"/>
        <v>0</v>
      </c>
      <c r="AA676" s="168">
        <f t="shared" si="3476"/>
        <v>0</v>
      </c>
      <c r="AB676" s="168">
        <f t="shared" si="3476"/>
        <v>0</v>
      </c>
      <c r="AC676" s="168">
        <f t="shared" si="3476"/>
        <v>0</v>
      </c>
      <c r="AD676" s="168">
        <f t="shared" si="3476"/>
        <v>0</v>
      </c>
      <c r="AE676" s="168">
        <f t="shared" si="3476"/>
        <v>0</v>
      </c>
      <c r="AF676" s="502">
        <f t="shared" si="3476"/>
        <v>0</v>
      </c>
      <c r="AG676" s="168">
        <f t="shared" si="3476"/>
        <v>0</v>
      </c>
      <c r="AH676" s="168">
        <f t="shared" si="3476"/>
        <v>0</v>
      </c>
      <c r="AI676" s="168">
        <f t="shared" si="3476"/>
        <v>0</v>
      </c>
      <c r="AJ676" s="168">
        <f t="shared" si="3476"/>
        <v>0</v>
      </c>
      <c r="AK676" s="168">
        <f t="shared" si="3476"/>
        <v>0</v>
      </c>
      <c r="AL676" s="168">
        <f t="shared" si="3476"/>
        <v>0</v>
      </c>
      <c r="AM676" s="168">
        <f t="shared" si="3476"/>
        <v>0</v>
      </c>
      <c r="AN676" s="168">
        <f t="shared" si="3476"/>
        <v>0</v>
      </c>
      <c r="AO676" s="168">
        <f t="shared" si="3476"/>
        <v>0</v>
      </c>
      <c r="AP676" s="168">
        <f t="shared" si="3476"/>
        <v>0</v>
      </c>
      <c r="AQ676" s="168">
        <f t="shared" si="3476"/>
        <v>0</v>
      </c>
      <c r="AR676" s="168">
        <f t="shared" si="3476"/>
        <v>0</v>
      </c>
      <c r="AS676" s="502">
        <f t="shared" si="3476"/>
        <v>0</v>
      </c>
      <c r="AT676" s="168">
        <f t="shared" si="3476"/>
        <v>0</v>
      </c>
      <c r="AU676" s="168">
        <f t="shared" si="3476"/>
        <v>0</v>
      </c>
      <c r="AV676" s="168">
        <f t="shared" si="3476"/>
        <v>0</v>
      </c>
      <c r="AW676" s="569">
        <f t="shared" si="3476"/>
        <v>0</v>
      </c>
      <c r="AX676" s="569">
        <f t="shared" si="3476"/>
        <v>0</v>
      </c>
      <c r="AY676" s="569">
        <f t="shared" si="3476"/>
        <v>0</v>
      </c>
      <c r="AZ676" s="168">
        <f t="shared" si="3476"/>
        <v>0</v>
      </c>
      <c r="BA676" s="168">
        <f t="shared" si="3476"/>
        <v>0</v>
      </c>
      <c r="BB676" s="168">
        <f t="shared" si="3476"/>
        <v>0</v>
      </c>
      <c r="BC676" s="168">
        <f t="shared" si="3476"/>
        <v>0</v>
      </c>
      <c r="BD676" s="168">
        <f t="shared" si="3476"/>
        <v>0</v>
      </c>
      <c r="BE676" s="168">
        <f t="shared" si="3476"/>
        <v>0</v>
      </c>
      <c r="BF676" s="523"/>
      <c r="BG676" s="605">
        <f>SUM(F676,S676,AF676,AS676)</f>
        <v>9</v>
      </c>
      <c r="BH676" s="533">
        <f>SUM(G676,T676,AG676)</f>
        <v>0</v>
      </c>
      <c r="BI676" s="533">
        <f t="shared" si="3456"/>
        <v>0</v>
      </c>
      <c r="BJ676" s="533">
        <f t="shared" si="3457"/>
        <v>0</v>
      </c>
      <c r="BK676" s="533">
        <f t="shared" si="3458"/>
        <v>0</v>
      </c>
      <c r="BL676" s="533">
        <f t="shared" si="3459"/>
        <v>0</v>
      </c>
      <c r="BM676" s="533">
        <f t="shared" si="3460"/>
        <v>0</v>
      </c>
      <c r="BN676" s="533">
        <f>SUM(M676,Z676,AM676)</f>
        <v>0</v>
      </c>
      <c r="BO676" s="533">
        <f t="shared" si="3461"/>
        <v>0</v>
      </c>
      <c r="BP676" s="533">
        <f t="shared" si="3462"/>
        <v>0</v>
      </c>
      <c r="BQ676" s="533">
        <f t="shared" si="3463"/>
        <v>0</v>
      </c>
      <c r="BR676" s="533">
        <f t="shared" si="3464"/>
        <v>0</v>
      </c>
      <c r="BS676" s="533">
        <f t="shared" si="3465"/>
        <v>0</v>
      </c>
      <c r="BT676" s="533">
        <f>AT676</f>
        <v>0</v>
      </c>
      <c r="BU676" s="533">
        <f t="shared" si="3466"/>
        <v>0</v>
      </c>
      <c r="BV676" s="533">
        <f t="shared" si="3467"/>
        <v>0</v>
      </c>
      <c r="BW676" s="536">
        <f>SUM(BH676,BK676,BN676,BQ676,BT676)</f>
        <v>0</v>
      </c>
      <c r="BX676" s="536">
        <f t="shared" si="3468"/>
        <v>0</v>
      </c>
      <c r="BY676" s="536">
        <f t="shared" si="3469"/>
        <v>0</v>
      </c>
      <c r="BZ676" t="s">
        <v>74</v>
      </c>
      <c r="CA676" s="544">
        <f>AZ676</f>
        <v>0</v>
      </c>
      <c r="CB676" s="544">
        <f t="shared" si="3470"/>
        <v>0</v>
      </c>
      <c r="CC676" s="544">
        <f t="shared" si="3471"/>
        <v>0</v>
      </c>
      <c r="CD676" s="544">
        <f>BC676</f>
        <v>0</v>
      </c>
      <c r="CE676" s="544">
        <f t="shared" si="3472"/>
        <v>0</v>
      </c>
      <c r="CF676" s="544">
        <f t="shared" si="3473"/>
        <v>0</v>
      </c>
    </row>
    <row r="677" spans="1:84">
      <c r="A677" s="149"/>
      <c r="B677" s="151"/>
      <c r="C677" s="151"/>
      <c r="D677" s="151"/>
      <c r="E677" s="375" t="s">
        <v>85</v>
      </c>
      <c r="F677" s="589">
        <f>SUM(F674:F676)</f>
        <v>27</v>
      </c>
      <c r="G677" s="276">
        <f t="shared" ref="G677" si="3477">SUM(G674:G676)</f>
        <v>0</v>
      </c>
      <c r="H677" s="276">
        <f t="shared" ref="H677:BE677" si="3478">SUM(H674:H676)</f>
        <v>0</v>
      </c>
      <c r="I677" s="276">
        <f t="shared" si="3478"/>
        <v>0</v>
      </c>
      <c r="J677" s="276">
        <f t="shared" si="3478"/>
        <v>0</v>
      </c>
      <c r="K677" s="276">
        <f t="shared" si="3478"/>
        <v>0</v>
      </c>
      <c r="L677" s="276">
        <f t="shared" si="3478"/>
        <v>0</v>
      </c>
      <c r="M677" s="276">
        <f t="shared" si="3478"/>
        <v>0</v>
      </c>
      <c r="N677" s="276">
        <f t="shared" si="3478"/>
        <v>0</v>
      </c>
      <c r="O677" s="276">
        <f t="shared" si="3478"/>
        <v>0</v>
      </c>
      <c r="P677" s="276">
        <f t="shared" si="3478"/>
        <v>0</v>
      </c>
      <c r="Q677" s="276">
        <f t="shared" si="3478"/>
        <v>0</v>
      </c>
      <c r="R677" s="276">
        <f t="shared" si="3478"/>
        <v>0</v>
      </c>
      <c r="S677" s="501">
        <f t="shared" si="3478"/>
        <v>0</v>
      </c>
      <c r="T677" s="276">
        <f t="shared" si="3478"/>
        <v>0</v>
      </c>
      <c r="U677" s="276">
        <f t="shared" si="3478"/>
        <v>0</v>
      </c>
      <c r="V677" s="276">
        <f t="shared" si="3478"/>
        <v>0</v>
      </c>
      <c r="W677" s="276">
        <f t="shared" si="3478"/>
        <v>0</v>
      </c>
      <c r="X677" s="276">
        <f t="shared" si="3478"/>
        <v>0</v>
      </c>
      <c r="Y677" s="276">
        <f t="shared" si="3478"/>
        <v>0</v>
      </c>
      <c r="Z677" s="276">
        <f t="shared" si="3478"/>
        <v>0</v>
      </c>
      <c r="AA677" s="276">
        <f t="shared" si="3478"/>
        <v>0</v>
      </c>
      <c r="AB677" s="276">
        <f t="shared" si="3478"/>
        <v>0</v>
      </c>
      <c r="AC677" s="276">
        <f t="shared" si="3478"/>
        <v>0</v>
      </c>
      <c r="AD677" s="276">
        <f t="shared" si="3478"/>
        <v>0</v>
      </c>
      <c r="AE677" s="276">
        <f t="shared" si="3478"/>
        <v>0</v>
      </c>
      <c r="AF677" s="501">
        <f t="shared" si="3478"/>
        <v>0</v>
      </c>
      <c r="AG677" s="276">
        <f t="shared" si="3478"/>
        <v>0</v>
      </c>
      <c r="AH677" s="276">
        <f t="shared" si="3478"/>
        <v>0</v>
      </c>
      <c r="AI677" s="276">
        <f t="shared" si="3478"/>
        <v>0</v>
      </c>
      <c r="AJ677" s="276">
        <f t="shared" si="3478"/>
        <v>0</v>
      </c>
      <c r="AK677" s="276">
        <f t="shared" si="3478"/>
        <v>0</v>
      </c>
      <c r="AL677" s="276">
        <f t="shared" si="3478"/>
        <v>0</v>
      </c>
      <c r="AM677" s="276">
        <f t="shared" si="3478"/>
        <v>0</v>
      </c>
      <c r="AN677" s="276">
        <f t="shared" si="3478"/>
        <v>0</v>
      </c>
      <c r="AO677" s="276">
        <f t="shared" si="3478"/>
        <v>0</v>
      </c>
      <c r="AP677" s="276">
        <f t="shared" si="3478"/>
        <v>0</v>
      </c>
      <c r="AQ677" s="276">
        <f t="shared" si="3478"/>
        <v>0</v>
      </c>
      <c r="AR677" s="276">
        <f t="shared" si="3478"/>
        <v>0</v>
      </c>
      <c r="AS677" s="501">
        <f t="shared" si="3478"/>
        <v>0</v>
      </c>
      <c r="AT677" s="276">
        <f t="shared" si="3478"/>
        <v>0</v>
      </c>
      <c r="AU677" s="276">
        <f t="shared" si="3478"/>
        <v>0</v>
      </c>
      <c r="AV677" s="276">
        <f t="shared" si="3478"/>
        <v>0</v>
      </c>
      <c r="AW677" s="568">
        <f t="shared" si="3478"/>
        <v>0</v>
      </c>
      <c r="AX677" s="568">
        <f t="shared" si="3478"/>
        <v>0</v>
      </c>
      <c r="AY677" s="568">
        <f t="shared" si="3478"/>
        <v>0</v>
      </c>
      <c r="AZ677" s="276">
        <f t="shared" si="3478"/>
        <v>0</v>
      </c>
      <c r="BA677" s="276">
        <f t="shared" si="3478"/>
        <v>0</v>
      </c>
      <c r="BB677" s="276">
        <f t="shared" si="3478"/>
        <v>0</v>
      </c>
      <c r="BC677" s="276">
        <f t="shared" si="3478"/>
        <v>0</v>
      </c>
      <c r="BD677" s="276">
        <f t="shared" si="3478"/>
        <v>0</v>
      </c>
      <c r="BE677" s="276">
        <f t="shared" si="3478"/>
        <v>0</v>
      </c>
      <c r="BF677" s="522"/>
      <c r="BG677" s="605">
        <f>SUM(F677,S677,AF677,AS677)</f>
        <v>27</v>
      </c>
      <c r="BH677" s="533">
        <f>SUM(G677,T677,AG677)</f>
        <v>0</v>
      </c>
      <c r="BI677" s="533">
        <f t="shared" si="3456"/>
        <v>0</v>
      </c>
      <c r="BJ677" s="533">
        <f t="shared" si="3457"/>
        <v>0</v>
      </c>
      <c r="BK677" s="533">
        <f t="shared" si="3458"/>
        <v>0</v>
      </c>
      <c r="BL677" s="533">
        <f t="shared" si="3459"/>
        <v>0</v>
      </c>
      <c r="BM677" s="533">
        <f t="shared" si="3460"/>
        <v>0</v>
      </c>
      <c r="BN677" s="533">
        <f>SUM(M677,Z677,AM677)</f>
        <v>0</v>
      </c>
      <c r="BO677" s="533">
        <f t="shared" si="3461"/>
        <v>0</v>
      </c>
      <c r="BP677" s="533">
        <f t="shared" si="3462"/>
        <v>0</v>
      </c>
      <c r="BQ677" s="533">
        <f t="shared" si="3463"/>
        <v>0</v>
      </c>
      <c r="BR677" s="533">
        <f t="shared" si="3464"/>
        <v>0</v>
      </c>
      <c r="BS677" s="533">
        <f t="shared" si="3465"/>
        <v>0</v>
      </c>
      <c r="BT677" s="533">
        <f>AT677</f>
        <v>0</v>
      </c>
      <c r="BU677" s="533">
        <f t="shared" si="3466"/>
        <v>0</v>
      </c>
      <c r="BV677" s="533">
        <f t="shared" si="3467"/>
        <v>0</v>
      </c>
      <c r="BW677" s="536">
        <f>SUM(BH677,BK677,BN677,BQ677,BT677)</f>
        <v>0</v>
      </c>
      <c r="BX677" s="536">
        <f t="shared" si="3468"/>
        <v>0</v>
      </c>
      <c r="BY677" s="536">
        <f t="shared" si="3469"/>
        <v>0</v>
      </c>
      <c r="BZ677" t="s">
        <v>74</v>
      </c>
      <c r="CA677" s="544">
        <f>AZ677</f>
        <v>0</v>
      </c>
      <c r="CB677" s="544">
        <f t="shared" si="3470"/>
        <v>0</v>
      </c>
      <c r="CC677" s="544">
        <f t="shared" si="3471"/>
        <v>0</v>
      </c>
      <c r="CD677" s="544">
        <f>BC677</f>
        <v>0</v>
      </c>
      <c r="CE677" s="544">
        <f t="shared" si="3472"/>
        <v>0</v>
      </c>
      <c r="CF677" s="544">
        <f t="shared" si="3473"/>
        <v>0</v>
      </c>
    </row>
    <row r="678" spans="1:84">
      <c r="A678" s="149"/>
      <c r="B678" s="151"/>
      <c r="C678" s="151"/>
      <c r="D678" s="151"/>
      <c r="E678" s="375"/>
      <c r="F678" s="596"/>
      <c r="G678" s="149"/>
      <c r="H678" s="149"/>
      <c r="I678" s="278"/>
      <c r="J678" s="149"/>
      <c r="K678" s="149"/>
      <c r="L678" s="278"/>
      <c r="M678" s="149"/>
      <c r="N678" s="149"/>
      <c r="O678" s="278"/>
      <c r="P678" s="149"/>
      <c r="Q678" s="149"/>
      <c r="R678" s="278"/>
      <c r="S678" s="504"/>
      <c r="T678" s="278"/>
      <c r="U678" s="278"/>
      <c r="V678" s="278"/>
      <c r="W678" s="278"/>
      <c r="X678" s="278"/>
      <c r="Y678" s="278"/>
      <c r="Z678" s="278"/>
      <c r="AA678" s="278"/>
      <c r="AB678" s="278"/>
      <c r="AC678" s="278"/>
      <c r="AD678" s="278"/>
      <c r="AE678" s="278"/>
      <c r="AF678" s="504"/>
      <c r="AG678" s="278"/>
      <c r="AH678" s="278"/>
      <c r="AI678" s="278"/>
      <c r="AJ678" s="278"/>
      <c r="AK678" s="278"/>
      <c r="AL678" s="278"/>
      <c r="AM678" s="278"/>
      <c r="AN678" s="278"/>
      <c r="AO678" s="278"/>
      <c r="AP678" s="278"/>
      <c r="AQ678" s="278"/>
      <c r="AR678" s="278"/>
      <c r="AS678" s="504"/>
      <c r="AT678" s="278"/>
      <c r="AU678" s="278"/>
      <c r="AV678" s="278"/>
      <c r="AW678" s="571"/>
      <c r="AX678" s="571"/>
      <c r="AY678" s="571"/>
      <c r="AZ678" s="149"/>
      <c r="BA678" s="149"/>
      <c r="BB678" s="149"/>
      <c r="BC678" s="278"/>
      <c r="BD678" s="278"/>
      <c r="BE678" s="278"/>
      <c r="BF678" s="282"/>
    </row>
    <row r="679" spans="1:84">
      <c r="A679" s="149"/>
      <c r="B679" s="151" t="s">
        <v>136</v>
      </c>
      <c r="C679" s="151"/>
      <c r="D679" s="151"/>
      <c r="E679" s="375"/>
      <c r="F679" s="596"/>
      <c r="G679" s="149"/>
      <c r="H679" s="149"/>
      <c r="I679" s="278"/>
      <c r="J679" s="149"/>
      <c r="K679" s="149"/>
      <c r="L679" s="278"/>
      <c r="M679" s="149"/>
      <c r="N679" s="149"/>
      <c r="O679" s="278"/>
      <c r="P679" s="149"/>
      <c r="Q679" s="149"/>
      <c r="R679" s="278"/>
      <c r="S679" s="504"/>
      <c r="T679" s="278"/>
      <c r="U679" s="278"/>
      <c r="V679" s="278"/>
      <c r="W679" s="278"/>
      <c r="X679" s="278"/>
      <c r="Y679" s="278"/>
      <c r="Z679" s="278"/>
      <c r="AA679" s="278"/>
      <c r="AB679" s="278"/>
      <c r="AC679" s="278"/>
      <c r="AD679" s="278"/>
      <c r="AE679" s="278"/>
      <c r="AF679" s="504"/>
      <c r="AG679" s="278"/>
      <c r="AH679" s="278"/>
      <c r="AI679" s="278"/>
      <c r="AJ679" s="278"/>
      <c r="AK679" s="278"/>
      <c r="AL679" s="278"/>
      <c r="AM679" s="278"/>
      <c r="AN679" s="278"/>
      <c r="AO679" s="278"/>
      <c r="AP679" s="278"/>
      <c r="AQ679" s="278"/>
      <c r="AR679" s="278"/>
      <c r="AS679" s="504"/>
      <c r="AT679" s="278"/>
      <c r="AU679" s="278"/>
      <c r="AV679" s="278"/>
      <c r="AW679" s="571"/>
      <c r="AX679" s="571"/>
      <c r="AY679" s="571"/>
      <c r="AZ679" s="149"/>
      <c r="BA679" s="149"/>
      <c r="BB679" s="149"/>
      <c r="BC679" s="278"/>
      <c r="BD679" s="278"/>
      <c r="BE679" s="278"/>
      <c r="BF679" s="282"/>
    </row>
    <row r="680" spans="1:84">
      <c r="A680" s="149"/>
      <c r="B680" s="151"/>
      <c r="C680" s="151"/>
      <c r="D680" s="151"/>
      <c r="E680" s="375"/>
      <c r="F680" s="596"/>
      <c r="G680" s="149"/>
      <c r="H680" s="149"/>
      <c r="I680" s="278"/>
      <c r="J680" s="149"/>
      <c r="K680" s="149"/>
      <c r="L680" s="278"/>
      <c r="M680" s="149"/>
      <c r="N680" s="149"/>
      <c r="O680" s="278"/>
      <c r="P680" s="149"/>
      <c r="Q680" s="149"/>
      <c r="R680" s="278"/>
      <c r="S680" s="504"/>
      <c r="T680" s="278"/>
      <c r="U680" s="278"/>
      <c r="V680" s="278"/>
      <c r="W680" s="278"/>
      <c r="X680" s="278"/>
      <c r="Y680" s="278"/>
      <c r="Z680" s="278"/>
      <c r="AA680" s="278"/>
      <c r="AB680" s="278"/>
      <c r="AC680" s="278"/>
      <c r="AD680" s="278"/>
      <c r="AE680" s="278"/>
      <c r="AF680" s="504"/>
      <c r="AG680" s="278"/>
      <c r="AH680" s="278"/>
      <c r="AI680" s="278"/>
      <c r="AJ680" s="278"/>
      <c r="AK680" s="278"/>
      <c r="AL680" s="278"/>
      <c r="AM680" s="278"/>
      <c r="AN680" s="278"/>
      <c r="AO680" s="278"/>
      <c r="AP680" s="278"/>
      <c r="AQ680" s="278"/>
      <c r="AR680" s="278"/>
      <c r="AS680" s="504"/>
      <c r="AT680" s="278"/>
      <c r="AU680" s="278"/>
      <c r="AV680" s="278"/>
      <c r="AW680" s="571"/>
      <c r="AX680" s="571"/>
      <c r="AY680" s="571"/>
      <c r="AZ680" s="149"/>
      <c r="BA680" s="149"/>
      <c r="BB680" s="149"/>
      <c r="BC680" s="278"/>
      <c r="BD680" s="278"/>
      <c r="BE680" s="278"/>
      <c r="BF680" s="282"/>
    </row>
    <row r="681" spans="1:84">
      <c r="A681" s="149" t="s">
        <v>75</v>
      </c>
      <c r="B681" s="149" t="s">
        <v>137</v>
      </c>
      <c r="C681" s="151"/>
      <c r="D681" s="151"/>
      <c r="E681" s="375" t="s">
        <v>128</v>
      </c>
      <c r="F681" s="596"/>
      <c r="G681" s="149"/>
      <c r="H681" s="149"/>
      <c r="I681" s="278"/>
      <c r="J681" s="149"/>
      <c r="K681" s="149"/>
      <c r="L681" s="278"/>
      <c r="M681" s="149"/>
      <c r="N681" s="149"/>
      <c r="O681" s="278"/>
      <c r="P681" s="149"/>
      <c r="Q681" s="149"/>
      <c r="R681" s="278"/>
      <c r="S681" s="504"/>
      <c r="T681" s="278"/>
      <c r="U681" s="278"/>
      <c r="V681" s="278"/>
      <c r="W681" s="278"/>
      <c r="X681" s="278"/>
      <c r="Y681" s="278"/>
      <c r="Z681" s="278"/>
      <c r="AA681" s="278"/>
      <c r="AB681" s="278"/>
      <c r="AC681" s="278"/>
      <c r="AD681" s="278"/>
      <c r="AE681" s="278"/>
      <c r="AF681" s="504"/>
      <c r="AG681" s="278"/>
      <c r="AH681" s="278"/>
      <c r="AI681" s="278"/>
      <c r="AJ681" s="278"/>
      <c r="AK681" s="278"/>
      <c r="AL681" s="278"/>
      <c r="AM681" s="278"/>
      <c r="AN681" s="278"/>
      <c r="AO681" s="278"/>
      <c r="AP681" s="278"/>
      <c r="AQ681" s="278"/>
      <c r="AR681" s="278"/>
      <c r="AS681" s="504"/>
      <c r="AT681" s="278"/>
      <c r="AU681" s="278"/>
      <c r="AV681" s="278"/>
      <c r="AW681" s="571"/>
      <c r="AX681" s="571"/>
      <c r="AY681" s="571"/>
      <c r="AZ681" s="149"/>
      <c r="BA681" s="149"/>
      <c r="BB681" s="149"/>
      <c r="BC681" s="278"/>
      <c r="BD681" s="278"/>
      <c r="BE681" s="278"/>
      <c r="BF681" s="282"/>
    </row>
    <row r="682" spans="1:84">
      <c r="A682" s="149"/>
      <c r="B682" s="151"/>
      <c r="C682" s="151"/>
      <c r="D682" s="151"/>
      <c r="E682" s="288" t="s">
        <v>77</v>
      </c>
      <c r="F682" s="597">
        <v>2</v>
      </c>
      <c r="G682" s="159"/>
      <c r="H682" s="159"/>
      <c r="I682" s="275">
        <f>SUM(G682:H682)</f>
        <v>0</v>
      </c>
      <c r="J682" s="159"/>
      <c r="K682" s="159"/>
      <c r="L682" s="275">
        <f>SUM(J682:K682)</f>
        <v>0</v>
      </c>
      <c r="M682" s="159"/>
      <c r="N682" s="159"/>
      <c r="O682" s="275">
        <f>SUM(M682:N682)</f>
        <v>0</v>
      </c>
      <c r="P682" s="159"/>
      <c r="Q682" s="159"/>
      <c r="R682" s="275">
        <f>SUM(P682:Q682)</f>
        <v>0</v>
      </c>
      <c r="S682" s="500"/>
      <c r="T682" s="275"/>
      <c r="U682" s="275"/>
      <c r="V682" s="275">
        <f>SUM(T682:U682)</f>
        <v>0</v>
      </c>
      <c r="W682" s="275"/>
      <c r="X682" s="275"/>
      <c r="Y682" s="275">
        <f>SUM(W682:X682)</f>
        <v>0</v>
      </c>
      <c r="Z682" s="275"/>
      <c r="AA682" s="275"/>
      <c r="AB682" s="275">
        <f>SUM(Z682:AA682)</f>
        <v>0</v>
      </c>
      <c r="AC682" s="275"/>
      <c r="AD682" s="275"/>
      <c r="AE682" s="275">
        <f>SUM(AC682:AD682)</f>
        <v>0</v>
      </c>
      <c r="AF682" s="500"/>
      <c r="AG682" s="275"/>
      <c r="AH682" s="275"/>
      <c r="AI682" s="275">
        <f>SUM(AG682:AH682)</f>
        <v>0</v>
      </c>
      <c r="AJ682" s="275"/>
      <c r="AK682" s="275"/>
      <c r="AL682" s="275">
        <f>SUM(AJ682:AK682)</f>
        <v>0</v>
      </c>
      <c r="AM682" s="275"/>
      <c r="AN682" s="275"/>
      <c r="AO682" s="275">
        <f>SUM(AM682:AN682)</f>
        <v>0</v>
      </c>
      <c r="AP682" s="275"/>
      <c r="AQ682" s="275"/>
      <c r="AR682" s="275">
        <f>SUM(AP682:AQ682)</f>
        <v>0</v>
      </c>
      <c r="AS682" s="500"/>
      <c r="AT682" s="275"/>
      <c r="AU682" s="275"/>
      <c r="AV682" s="277">
        <f>SUM(AT682:AU682)</f>
        <v>0</v>
      </c>
      <c r="AW682" s="567">
        <f t="shared" ref="AW682:AW684" si="3479">SUM(G682,J682,M682,P682,T682,W682,Z682,AC682,AG682,AJ682,AM682,AP682,AT682)</f>
        <v>0</v>
      </c>
      <c r="AX682" s="567">
        <f t="shared" ref="AX682:AX684" si="3480">SUM(H682,K682,N682,Q682,U682,X682,AA682,AD682,AH682,AK682,AN682,AQ682,AU682)</f>
        <v>0</v>
      </c>
      <c r="AY682" s="567">
        <f t="shared" ref="AY682:AY684" si="3481">SUM(I682,L682,O682,R682,V682,Y682,AB682,AE682,AI682,AL682,AO682,AR682,AV682)</f>
        <v>0</v>
      </c>
      <c r="AZ682" s="159"/>
      <c r="BA682" s="159"/>
      <c r="BB682" s="275">
        <f>SUM(AZ682:BA682)</f>
        <v>0</v>
      </c>
      <c r="BC682" s="275"/>
      <c r="BD682" s="275"/>
      <c r="BE682" s="275">
        <f>SUM(BC682:BD682)</f>
        <v>0</v>
      </c>
      <c r="BF682" s="240"/>
      <c r="BG682" s="605">
        <f>SUM(F682,S682,AF682,AS682)</f>
        <v>2</v>
      </c>
      <c r="BH682" s="533">
        <f>SUM(G682,T682,AG682)</f>
        <v>0</v>
      </c>
      <c r="BI682" s="533">
        <f t="shared" ref="BI682:BI685" si="3482">SUM(H682,U682,AH682)</f>
        <v>0</v>
      </c>
      <c r="BJ682" s="533">
        <f t="shared" ref="BJ682:BJ685" si="3483">SUM(I682,V682,AI682)</f>
        <v>0</v>
      </c>
      <c r="BK682" s="533">
        <f t="shared" ref="BK682:BK685" si="3484">SUM(J682,W682,AJ682)</f>
        <v>0</v>
      </c>
      <c r="BL682" s="533">
        <f t="shared" ref="BL682:BL685" si="3485">SUM(K682,X682,AK682)</f>
        <v>0</v>
      </c>
      <c r="BM682" s="533">
        <f t="shared" ref="BM682:BM685" si="3486">SUM(L682,Y682,AL682)</f>
        <v>0</v>
      </c>
      <c r="BN682" s="533">
        <f>SUM(M682,Z682,AM682)</f>
        <v>0</v>
      </c>
      <c r="BO682" s="533">
        <f t="shared" ref="BO682:BO685" si="3487">SUM(N682,AA682,AN682)</f>
        <v>0</v>
      </c>
      <c r="BP682" s="533">
        <f t="shared" ref="BP682:BP685" si="3488">SUM(O682,AB682,AO682)</f>
        <v>0</v>
      </c>
      <c r="BQ682" s="533">
        <f t="shared" ref="BQ682:BQ685" si="3489">SUM(P682,AC682,AP682)</f>
        <v>0</v>
      </c>
      <c r="BR682" s="533">
        <f t="shared" ref="BR682:BR685" si="3490">SUM(Q682,AD682,AQ682)</f>
        <v>0</v>
      </c>
      <c r="BS682" s="533">
        <f t="shared" ref="BS682:BS685" si="3491">SUM(R682,AE682,AR682)</f>
        <v>0</v>
      </c>
      <c r="BT682" s="533">
        <f>AT682</f>
        <v>0</v>
      </c>
      <c r="BU682" s="533">
        <f t="shared" ref="BU682:BU685" si="3492">AU682</f>
        <v>0</v>
      </c>
      <c r="BV682" s="533">
        <f t="shared" ref="BV682:BV685" si="3493">AV682</f>
        <v>0</v>
      </c>
      <c r="BW682" s="536">
        <f>SUM(BH682,BK682,BN682,BQ682,BT682)</f>
        <v>0</v>
      </c>
      <c r="BX682" s="536">
        <f t="shared" ref="BX682:BX685" si="3494">SUM(BI682,BL682,BO682,BR682,BU682)</f>
        <v>0</v>
      </c>
      <c r="BY682" s="536">
        <f t="shared" ref="BY682:BY685" si="3495">SUM(BJ682,BM682,BP682,BS682,BV682)</f>
        <v>0</v>
      </c>
      <c r="BZ682" t="s">
        <v>74</v>
      </c>
      <c r="CA682" s="544">
        <f>AZ682</f>
        <v>0</v>
      </c>
      <c r="CB682" s="544">
        <f t="shared" ref="CB682:CB685" si="3496">BA682</f>
        <v>0</v>
      </c>
      <c r="CC682" s="544">
        <f t="shared" ref="CC682:CC685" si="3497">BB682</f>
        <v>0</v>
      </c>
      <c r="CD682" s="544">
        <f>BC682</f>
        <v>0</v>
      </c>
      <c r="CE682" s="544">
        <f t="shared" ref="CE682:CE685" si="3498">BD682</f>
        <v>0</v>
      </c>
      <c r="CF682" s="544">
        <f t="shared" ref="CF682:CF685" si="3499">BE682</f>
        <v>0</v>
      </c>
    </row>
    <row r="683" spans="1:84">
      <c r="A683" s="149"/>
      <c r="B683" s="151"/>
      <c r="C683" s="151"/>
      <c r="D683" s="151"/>
      <c r="E683" s="288" t="s">
        <v>78</v>
      </c>
      <c r="F683" s="597">
        <v>2</v>
      </c>
      <c r="G683" s="159"/>
      <c r="H683" s="159"/>
      <c r="I683" s="275">
        <f>SUM(G683:H683)</f>
        <v>0</v>
      </c>
      <c r="J683" s="159"/>
      <c r="K683" s="159"/>
      <c r="L683" s="275">
        <f>SUM(J683:K683)</f>
        <v>0</v>
      </c>
      <c r="M683" s="159"/>
      <c r="N683" s="159"/>
      <c r="O683" s="275">
        <f>SUM(M683:N683)</f>
        <v>0</v>
      </c>
      <c r="P683" s="159"/>
      <c r="Q683" s="159"/>
      <c r="R683" s="275">
        <f>SUM(P683:Q683)</f>
        <v>0</v>
      </c>
      <c r="S683" s="500"/>
      <c r="T683" s="275"/>
      <c r="U683" s="275"/>
      <c r="V683" s="275">
        <f>SUM(T683:U683)</f>
        <v>0</v>
      </c>
      <c r="W683" s="275"/>
      <c r="X683" s="275"/>
      <c r="Y683" s="275">
        <f>SUM(W683:X683)</f>
        <v>0</v>
      </c>
      <c r="Z683" s="275"/>
      <c r="AA683" s="275"/>
      <c r="AB683" s="275">
        <f>SUM(Z683:AA683)</f>
        <v>0</v>
      </c>
      <c r="AC683" s="275"/>
      <c r="AD683" s="275"/>
      <c r="AE683" s="275">
        <f>SUM(AC683:AD683)</f>
        <v>0</v>
      </c>
      <c r="AF683" s="500"/>
      <c r="AG683" s="275"/>
      <c r="AH683" s="275"/>
      <c r="AI683" s="275">
        <f>SUM(AG683:AH683)</f>
        <v>0</v>
      </c>
      <c r="AJ683" s="275"/>
      <c r="AK683" s="275"/>
      <c r="AL683" s="275">
        <f>SUM(AJ683:AK683)</f>
        <v>0</v>
      </c>
      <c r="AM683" s="275"/>
      <c r="AN683" s="275"/>
      <c r="AO683" s="275">
        <f>SUM(AM683:AN683)</f>
        <v>0</v>
      </c>
      <c r="AP683" s="275"/>
      <c r="AQ683" s="275"/>
      <c r="AR683" s="275">
        <f>SUM(AP683:AQ683)</f>
        <v>0</v>
      </c>
      <c r="AS683" s="500"/>
      <c r="AT683" s="275"/>
      <c r="AU683" s="275"/>
      <c r="AV683" s="277">
        <f>SUM(AT683:AU683)</f>
        <v>0</v>
      </c>
      <c r="AW683" s="567">
        <f t="shared" si="3479"/>
        <v>0</v>
      </c>
      <c r="AX683" s="567">
        <f t="shared" si="3480"/>
        <v>0</v>
      </c>
      <c r="AY683" s="567">
        <f t="shared" si="3481"/>
        <v>0</v>
      </c>
      <c r="AZ683" s="159"/>
      <c r="BA683" s="159"/>
      <c r="BB683" s="275">
        <f>SUM(AZ683:BA683)</f>
        <v>0</v>
      </c>
      <c r="BC683" s="275"/>
      <c r="BD683" s="275"/>
      <c r="BE683" s="275">
        <f>SUM(BC683:BD683)</f>
        <v>0</v>
      </c>
      <c r="BF683" s="240"/>
      <c r="BG683" s="605">
        <f>SUM(F683,S683,AF683,AS683)</f>
        <v>2</v>
      </c>
      <c r="BH683" s="533">
        <f>SUM(G683,T683,AG683)</f>
        <v>0</v>
      </c>
      <c r="BI683" s="533">
        <f t="shared" si="3482"/>
        <v>0</v>
      </c>
      <c r="BJ683" s="533">
        <f t="shared" si="3483"/>
        <v>0</v>
      </c>
      <c r="BK683" s="533">
        <f t="shared" si="3484"/>
        <v>0</v>
      </c>
      <c r="BL683" s="533">
        <f t="shared" si="3485"/>
        <v>0</v>
      </c>
      <c r="BM683" s="533">
        <f t="shared" si="3486"/>
        <v>0</v>
      </c>
      <c r="BN683" s="533">
        <f>SUM(M683,Z683,AM683)</f>
        <v>0</v>
      </c>
      <c r="BO683" s="533">
        <f t="shared" si="3487"/>
        <v>0</v>
      </c>
      <c r="BP683" s="533">
        <f t="shared" si="3488"/>
        <v>0</v>
      </c>
      <c r="BQ683" s="533">
        <f t="shared" si="3489"/>
        <v>0</v>
      </c>
      <c r="BR683" s="533">
        <f t="shared" si="3490"/>
        <v>0</v>
      </c>
      <c r="BS683" s="533">
        <f t="shared" si="3491"/>
        <v>0</v>
      </c>
      <c r="BT683" s="533">
        <f>AT683</f>
        <v>0</v>
      </c>
      <c r="BU683" s="533">
        <f t="shared" si="3492"/>
        <v>0</v>
      </c>
      <c r="BV683" s="533">
        <f t="shared" si="3493"/>
        <v>0</v>
      </c>
      <c r="BW683" s="536">
        <f>SUM(BH683,BK683,BN683,BQ683,BT683)</f>
        <v>0</v>
      </c>
      <c r="BX683" s="536">
        <f t="shared" si="3494"/>
        <v>0</v>
      </c>
      <c r="BY683" s="536">
        <f t="shared" si="3495"/>
        <v>0</v>
      </c>
      <c r="BZ683" t="s">
        <v>74</v>
      </c>
      <c r="CA683" s="544">
        <f>AZ683</f>
        <v>0</v>
      </c>
      <c r="CB683" s="544">
        <f t="shared" si="3496"/>
        <v>0</v>
      </c>
      <c r="CC683" s="544">
        <f t="shared" si="3497"/>
        <v>0</v>
      </c>
      <c r="CD683" s="544">
        <f>BC683</f>
        <v>0</v>
      </c>
      <c r="CE683" s="544">
        <f t="shared" si="3498"/>
        <v>0</v>
      </c>
      <c r="CF683" s="544">
        <f t="shared" si="3499"/>
        <v>0</v>
      </c>
    </row>
    <row r="684" spans="1:84">
      <c r="A684" s="149"/>
      <c r="B684" s="151"/>
      <c r="C684" s="151"/>
      <c r="D684" s="151"/>
      <c r="E684" s="288" t="s">
        <v>79</v>
      </c>
      <c r="F684" s="597">
        <v>2</v>
      </c>
      <c r="G684" s="159"/>
      <c r="H684" s="159"/>
      <c r="I684" s="275">
        <f>SUM(G684:H684)</f>
        <v>0</v>
      </c>
      <c r="J684" s="159"/>
      <c r="K684" s="159"/>
      <c r="L684" s="275">
        <f>SUM(J684:K684)</f>
        <v>0</v>
      </c>
      <c r="M684" s="159"/>
      <c r="N684" s="159"/>
      <c r="O684" s="275">
        <f>SUM(M684:N684)</f>
        <v>0</v>
      </c>
      <c r="P684" s="159"/>
      <c r="Q684" s="159"/>
      <c r="R684" s="275">
        <f>SUM(P684:Q684)</f>
        <v>0</v>
      </c>
      <c r="S684" s="500"/>
      <c r="T684" s="275"/>
      <c r="U684" s="275"/>
      <c r="V684" s="275">
        <f>SUM(T684:U684)</f>
        <v>0</v>
      </c>
      <c r="W684" s="275"/>
      <c r="X684" s="275"/>
      <c r="Y684" s="275">
        <f>SUM(W684:X684)</f>
        <v>0</v>
      </c>
      <c r="Z684" s="275"/>
      <c r="AA684" s="275"/>
      <c r="AB684" s="275">
        <f>SUM(Z684:AA684)</f>
        <v>0</v>
      </c>
      <c r="AC684" s="275"/>
      <c r="AD684" s="275"/>
      <c r="AE684" s="275">
        <f>SUM(AC684:AD684)</f>
        <v>0</v>
      </c>
      <c r="AF684" s="500"/>
      <c r="AG684" s="275"/>
      <c r="AH684" s="275"/>
      <c r="AI684" s="275">
        <f>SUM(AG684:AH684)</f>
        <v>0</v>
      </c>
      <c r="AJ684" s="275"/>
      <c r="AK684" s="275"/>
      <c r="AL684" s="275">
        <f>SUM(AJ684:AK684)</f>
        <v>0</v>
      </c>
      <c r="AM684" s="275"/>
      <c r="AN684" s="275"/>
      <c r="AO684" s="275">
        <f>SUM(AM684:AN684)</f>
        <v>0</v>
      </c>
      <c r="AP684" s="275"/>
      <c r="AQ684" s="275"/>
      <c r="AR684" s="275">
        <f>SUM(AP684:AQ684)</f>
        <v>0</v>
      </c>
      <c r="AS684" s="500"/>
      <c r="AT684" s="275"/>
      <c r="AU684" s="275"/>
      <c r="AV684" s="277">
        <f>SUM(AT684:AU684)</f>
        <v>0</v>
      </c>
      <c r="AW684" s="567">
        <f t="shared" si="3479"/>
        <v>0</v>
      </c>
      <c r="AX684" s="567">
        <f t="shared" si="3480"/>
        <v>0</v>
      </c>
      <c r="AY684" s="567">
        <f t="shared" si="3481"/>
        <v>0</v>
      </c>
      <c r="AZ684" s="159"/>
      <c r="BA684" s="159"/>
      <c r="BB684" s="275">
        <f>SUM(AZ684:BA684)</f>
        <v>0</v>
      </c>
      <c r="BC684" s="275"/>
      <c r="BD684" s="275"/>
      <c r="BE684" s="275">
        <f>SUM(BC684:BD684)</f>
        <v>0</v>
      </c>
      <c r="BF684" s="240"/>
      <c r="BG684" s="605">
        <f>SUM(F684,S684,AF684,AS684)</f>
        <v>2</v>
      </c>
      <c r="BH684" s="533">
        <f>SUM(G684,T684,AG684)</f>
        <v>0</v>
      </c>
      <c r="BI684" s="533">
        <f t="shared" si="3482"/>
        <v>0</v>
      </c>
      <c r="BJ684" s="533">
        <f t="shared" si="3483"/>
        <v>0</v>
      </c>
      <c r="BK684" s="533">
        <f t="shared" si="3484"/>
        <v>0</v>
      </c>
      <c r="BL684" s="533">
        <f t="shared" si="3485"/>
        <v>0</v>
      </c>
      <c r="BM684" s="533">
        <f t="shared" si="3486"/>
        <v>0</v>
      </c>
      <c r="BN684" s="533">
        <f>SUM(M684,Z684,AM684)</f>
        <v>0</v>
      </c>
      <c r="BO684" s="533">
        <f t="shared" si="3487"/>
        <v>0</v>
      </c>
      <c r="BP684" s="533">
        <f t="shared" si="3488"/>
        <v>0</v>
      </c>
      <c r="BQ684" s="533">
        <f t="shared" si="3489"/>
        <v>0</v>
      </c>
      <c r="BR684" s="533">
        <f t="shared" si="3490"/>
        <v>0</v>
      </c>
      <c r="BS684" s="533">
        <f t="shared" si="3491"/>
        <v>0</v>
      </c>
      <c r="BT684" s="533">
        <f>AT684</f>
        <v>0</v>
      </c>
      <c r="BU684" s="533">
        <f t="shared" si="3492"/>
        <v>0</v>
      </c>
      <c r="BV684" s="533">
        <f t="shared" si="3493"/>
        <v>0</v>
      </c>
      <c r="BW684" s="536">
        <f>SUM(BH684,BK684,BN684,BQ684,BT684)</f>
        <v>0</v>
      </c>
      <c r="BX684" s="536">
        <f t="shared" si="3494"/>
        <v>0</v>
      </c>
      <c r="BY684" s="536">
        <f t="shared" si="3495"/>
        <v>0</v>
      </c>
      <c r="BZ684" t="s">
        <v>74</v>
      </c>
      <c r="CA684" s="544">
        <f>AZ684</f>
        <v>0</v>
      </c>
      <c r="CB684" s="544">
        <f t="shared" si="3496"/>
        <v>0</v>
      </c>
      <c r="CC684" s="544">
        <f t="shared" si="3497"/>
        <v>0</v>
      </c>
      <c r="CD684" s="544">
        <f>BC684</f>
        <v>0</v>
      </c>
      <c r="CE684" s="544">
        <f t="shared" si="3498"/>
        <v>0</v>
      </c>
      <c r="CF684" s="544">
        <f t="shared" si="3499"/>
        <v>0</v>
      </c>
    </row>
    <row r="685" spans="1:84">
      <c r="A685" s="149"/>
      <c r="B685" s="151"/>
      <c r="C685" s="151"/>
      <c r="D685" s="151"/>
      <c r="E685" s="375" t="s">
        <v>85</v>
      </c>
      <c r="F685" s="598">
        <f t="shared" ref="F685:BE685" si="3500">SUM(F682:F684)</f>
        <v>6</v>
      </c>
      <c r="G685" s="276">
        <f t="shared" si="3500"/>
        <v>0</v>
      </c>
      <c r="H685" s="276">
        <f t="shared" si="3500"/>
        <v>0</v>
      </c>
      <c r="I685" s="276">
        <f t="shared" si="3500"/>
        <v>0</v>
      </c>
      <c r="J685" s="276">
        <f t="shared" si="3500"/>
        <v>0</v>
      </c>
      <c r="K685" s="276">
        <f t="shared" si="3500"/>
        <v>0</v>
      </c>
      <c r="L685" s="276">
        <f t="shared" si="3500"/>
        <v>0</v>
      </c>
      <c r="M685" s="276">
        <f t="shared" si="3500"/>
        <v>0</v>
      </c>
      <c r="N685" s="276">
        <f t="shared" si="3500"/>
        <v>0</v>
      </c>
      <c r="O685" s="276">
        <f t="shared" si="3500"/>
        <v>0</v>
      </c>
      <c r="P685" s="276">
        <f t="shared" si="3500"/>
        <v>0</v>
      </c>
      <c r="Q685" s="276">
        <f t="shared" si="3500"/>
        <v>0</v>
      </c>
      <c r="R685" s="276">
        <f t="shared" si="3500"/>
        <v>0</v>
      </c>
      <c r="S685" s="501">
        <f t="shared" si="3500"/>
        <v>0</v>
      </c>
      <c r="T685" s="276">
        <f t="shared" si="3500"/>
        <v>0</v>
      </c>
      <c r="U685" s="276">
        <f t="shared" si="3500"/>
        <v>0</v>
      </c>
      <c r="V685" s="276">
        <f t="shared" si="3500"/>
        <v>0</v>
      </c>
      <c r="W685" s="276">
        <f t="shared" si="3500"/>
        <v>0</v>
      </c>
      <c r="X685" s="276">
        <f t="shared" si="3500"/>
        <v>0</v>
      </c>
      <c r="Y685" s="276">
        <f t="shared" si="3500"/>
        <v>0</v>
      </c>
      <c r="Z685" s="276">
        <f t="shared" si="3500"/>
        <v>0</v>
      </c>
      <c r="AA685" s="276">
        <f t="shared" si="3500"/>
        <v>0</v>
      </c>
      <c r="AB685" s="276">
        <f t="shared" si="3500"/>
        <v>0</v>
      </c>
      <c r="AC685" s="276">
        <f t="shared" si="3500"/>
        <v>0</v>
      </c>
      <c r="AD685" s="276">
        <f t="shared" si="3500"/>
        <v>0</v>
      </c>
      <c r="AE685" s="276">
        <f t="shared" si="3500"/>
        <v>0</v>
      </c>
      <c r="AF685" s="501">
        <f t="shared" si="3500"/>
        <v>0</v>
      </c>
      <c r="AG685" s="276">
        <f t="shared" si="3500"/>
        <v>0</v>
      </c>
      <c r="AH685" s="276">
        <f t="shared" si="3500"/>
        <v>0</v>
      </c>
      <c r="AI685" s="276">
        <f t="shared" si="3500"/>
        <v>0</v>
      </c>
      <c r="AJ685" s="276">
        <f t="shared" si="3500"/>
        <v>0</v>
      </c>
      <c r="AK685" s="276">
        <f t="shared" si="3500"/>
        <v>0</v>
      </c>
      <c r="AL685" s="276">
        <f t="shared" si="3500"/>
        <v>0</v>
      </c>
      <c r="AM685" s="276">
        <f t="shared" si="3500"/>
        <v>0</v>
      </c>
      <c r="AN685" s="276">
        <f t="shared" si="3500"/>
        <v>0</v>
      </c>
      <c r="AO685" s="276">
        <f t="shared" si="3500"/>
        <v>0</v>
      </c>
      <c r="AP685" s="276">
        <f t="shared" si="3500"/>
        <v>0</v>
      </c>
      <c r="AQ685" s="276">
        <f t="shared" si="3500"/>
        <v>0</v>
      </c>
      <c r="AR685" s="276">
        <f t="shared" si="3500"/>
        <v>0</v>
      </c>
      <c r="AS685" s="501">
        <f t="shared" si="3500"/>
        <v>0</v>
      </c>
      <c r="AT685" s="276">
        <f t="shared" si="3500"/>
        <v>0</v>
      </c>
      <c r="AU685" s="276">
        <f t="shared" si="3500"/>
        <v>0</v>
      </c>
      <c r="AV685" s="276">
        <f t="shared" si="3500"/>
        <v>0</v>
      </c>
      <c r="AW685" s="568">
        <f t="shared" si="3500"/>
        <v>0</v>
      </c>
      <c r="AX685" s="568">
        <f t="shared" si="3500"/>
        <v>0</v>
      </c>
      <c r="AY685" s="568">
        <f t="shared" si="3500"/>
        <v>0</v>
      </c>
      <c r="AZ685" s="276">
        <f t="shared" si="3500"/>
        <v>0</v>
      </c>
      <c r="BA685" s="276">
        <f t="shared" si="3500"/>
        <v>0</v>
      </c>
      <c r="BB685" s="276">
        <f t="shared" si="3500"/>
        <v>0</v>
      </c>
      <c r="BC685" s="276">
        <f t="shared" si="3500"/>
        <v>0</v>
      </c>
      <c r="BD685" s="276">
        <f t="shared" si="3500"/>
        <v>0</v>
      </c>
      <c r="BE685" s="276">
        <f t="shared" si="3500"/>
        <v>0</v>
      </c>
      <c r="BF685" s="242"/>
      <c r="BG685" s="605">
        <f>SUM(F685,S685,AF685,AS685)</f>
        <v>6</v>
      </c>
      <c r="BH685" s="533">
        <f>SUM(G685,T685,AG685)</f>
        <v>0</v>
      </c>
      <c r="BI685" s="533">
        <f t="shared" si="3482"/>
        <v>0</v>
      </c>
      <c r="BJ685" s="533">
        <f t="shared" si="3483"/>
        <v>0</v>
      </c>
      <c r="BK685" s="533">
        <f t="shared" si="3484"/>
        <v>0</v>
      </c>
      <c r="BL685" s="533">
        <f t="shared" si="3485"/>
        <v>0</v>
      </c>
      <c r="BM685" s="533">
        <f t="shared" si="3486"/>
        <v>0</v>
      </c>
      <c r="BN685" s="533">
        <f>SUM(M685,Z685,AM685)</f>
        <v>0</v>
      </c>
      <c r="BO685" s="533">
        <f t="shared" si="3487"/>
        <v>0</v>
      </c>
      <c r="BP685" s="533">
        <f t="shared" si="3488"/>
        <v>0</v>
      </c>
      <c r="BQ685" s="533">
        <f t="shared" si="3489"/>
        <v>0</v>
      </c>
      <c r="BR685" s="533">
        <f t="shared" si="3490"/>
        <v>0</v>
      </c>
      <c r="BS685" s="533">
        <f t="shared" si="3491"/>
        <v>0</v>
      </c>
      <c r="BT685" s="533">
        <f>AT685</f>
        <v>0</v>
      </c>
      <c r="BU685" s="533">
        <f t="shared" si="3492"/>
        <v>0</v>
      </c>
      <c r="BV685" s="533">
        <f t="shared" si="3493"/>
        <v>0</v>
      </c>
      <c r="BW685" s="536">
        <f>SUM(BH685,BK685,BN685,BQ685,BT685)</f>
        <v>0</v>
      </c>
      <c r="BX685" s="536">
        <f t="shared" si="3494"/>
        <v>0</v>
      </c>
      <c r="BY685" s="536">
        <f t="shared" si="3495"/>
        <v>0</v>
      </c>
      <c r="BZ685" t="s">
        <v>74</v>
      </c>
      <c r="CA685" s="544">
        <f>AZ685</f>
        <v>0</v>
      </c>
      <c r="CB685" s="544">
        <f t="shared" si="3496"/>
        <v>0</v>
      </c>
      <c r="CC685" s="544">
        <f t="shared" si="3497"/>
        <v>0</v>
      </c>
      <c r="CD685" s="544">
        <f>BC685</f>
        <v>0</v>
      </c>
      <c r="CE685" s="544">
        <f t="shared" si="3498"/>
        <v>0</v>
      </c>
      <c r="CF685" s="544">
        <f t="shared" si="3499"/>
        <v>0</v>
      </c>
    </row>
    <row r="686" spans="1:84">
      <c r="A686" s="149"/>
      <c r="B686" s="151"/>
      <c r="C686" s="151"/>
      <c r="D686" s="151"/>
      <c r="E686" s="375"/>
      <c r="F686" s="597"/>
      <c r="G686" s="197"/>
      <c r="H686" s="197"/>
      <c r="I686" s="239"/>
      <c r="J686" s="197"/>
      <c r="K686" s="197"/>
      <c r="L686" s="239"/>
      <c r="M686" s="197"/>
      <c r="N686" s="197"/>
      <c r="O686" s="239"/>
      <c r="P686" s="197"/>
      <c r="Q686" s="197"/>
      <c r="R686" s="239"/>
      <c r="S686" s="505"/>
      <c r="T686" s="239"/>
      <c r="U686" s="239"/>
      <c r="V686" s="239"/>
      <c r="W686" s="239"/>
      <c r="X686" s="239"/>
      <c r="Y686" s="239"/>
      <c r="Z686" s="239"/>
      <c r="AA686" s="239"/>
      <c r="AB686" s="239"/>
      <c r="AC686" s="239"/>
      <c r="AD686" s="239"/>
      <c r="AE686" s="239"/>
      <c r="AF686" s="505"/>
      <c r="AG686" s="239"/>
      <c r="AH686" s="239"/>
      <c r="AI686" s="239"/>
      <c r="AJ686" s="239"/>
      <c r="AK686" s="239"/>
      <c r="AL686" s="239"/>
      <c r="AM686" s="239"/>
      <c r="AN686" s="239"/>
      <c r="AO686" s="239"/>
      <c r="AP686" s="239"/>
      <c r="AQ686" s="239"/>
      <c r="AR686" s="239"/>
      <c r="AS686" s="505"/>
      <c r="AT686" s="239"/>
      <c r="AU686" s="239"/>
      <c r="AV686" s="239"/>
      <c r="AW686" s="572"/>
      <c r="AX686" s="572"/>
      <c r="AY686" s="572"/>
      <c r="AZ686" s="197"/>
      <c r="BA686" s="197"/>
      <c r="BB686" s="197"/>
      <c r="BC686" s="239"/>
      <c r="BD686" s="239"/>
      <c r="BE686" s="239"/>
      <c r="BF686" s="240"/>
    </row>
    <row r="687" spans="1:84">
      <c r="A687" s="149" t="s">
        <v>75</v>
      </c>
      <c r="B687" s="149" t="s">
        <v>138</v>
      </c>
      <c r="C687" s="151"/>
      <c r="D687" s="151"/>
      <c r="E687" s="375" t="s">
        <v>128</v>
      </c>
      <c r="F687" s="597"/>
      <c r="G687" s="197"/>
      <c r="H687" s="197"/>
      <c r="I687" s="239"/>
      <c r="J687" s="197"/>
      <c r="K687" s="197"/>
      <c r="L687" s="239"/>
      <c r="M687" s="197"/>
      <c r="N687" s="197"/>
      <c r="O687" s="239"/>
      <c r="P687" s="197"/>
      <c r="Q687" s="197"/>
      <c r="R687" s="239"/>
      <c r="S687" s="505"/>
      <c r="T687" s="239"/>
      <c r="U687" s="239"/>
      <c r="V687" s="239"/>
      <c r="W687" s="239"/>
      <c r="X687" s="239"/>
      <c r="Y687" s="239"/>
      <c r="Z687" s="239"/>
      <c r="AA687" s="239"/>
      <c r="AB687" s="239"/>
      <c r="AC687" s="239"/>
      <c r="AD687" s="239"/>
      <c r="AE687" s="239"/>
      <c r="AF687" s="505"/>
      <c r="AG687" s="239"/>
      <c r="AH687" s="239"/>
      <c r="AI687" s="239"/>
      <c r="AJ687" s="239"/>
      <c r="AK687" s="239"/>
      <c r="AL687" s="239"/>
      <c r="AM687" s="239"/>
      <c r="AN687" s="239"/>
      <c r="AO687" s="239"/>
      <c r="AP687" s="239"/>
      <c r="AQ687" s="239"/>
      <c r="AR687" s="239"/>
      <c r="AS687" s="505"/>
      <c r="AT687" s="239"/>
      <c r="AU687" s="239"/>
      <c r="AV687" s="239"/>
      <c r="AW687" s="572"/>
      <c r="AX687" s="572"/>
      <c r="AY687" s="572"/>
      <c r="AZ687" s="197"/>
      <c r="BA687" s="197"/>
      <c r="BB687" s="197"/>
      <c r="BC687" s="239"/>
      <c r="BD687" s="239"/>
      <c r="BE687" s="239"/>
      <c r="BF687" s="240"/>
    </row>
    <row r="688" spans="1:84">
      <c r="A688" s="149"/>
      <c r="B688" s="151"/>
      <c r="C688" s="151"/>
      <c r="D688" s="151"/>
      <c r="E688" s="288" t="s">
        <v>77</v>
      </c>
      <c r="F688" s="597">
        <v>2</v>
      </c>
      <c r="G688" s="159"/>
      <c r="H688" s="159"/>
      <c r="I688" s="275">
        <f>SUM(G688:H688)</f>
        <v>0</v>
      </c>
      <c r="J688" s="159"/>
      <c r="K688" s="159"/>
      <c r="L688" s="275">
        <f>SUM(J688:K688)</f>
        <v>0</v>
      </c>
      <c r="M688" s="159"/>
      <c r="N688" s="159"/>
      <c r="O688" s="275">
        <f>SUM(M688:N688)</f>
        <v>0</v>
      </c>
      <c r="P688" s="159"/>
      <c r="Q688" s="159"/>
      <c r="R688" s="275">
        <f>SUM(P688:Q688)</f>
        <v>0</v>
      </c>
      <c r="S688" s="500"/>
      <c r="T688" s="275"/>
      <c r="U688" s="275"/>
      <c r="V688" s="275">
        <f>SUM(T688:U688)</f>
        <v>0</v>
      </c>
      <c r="W688" s="275"/>
      <c r="X688" s="275"/>
      <c r="Y688" s="275">
        <f>SUM(W688:X688)</f>
        <v>0</v>
      </c>
      <c r="Z688" s="275"/>
      <c r="AA688" s="275"/>
      <c r="AB688" s="275">
        <f>SUM(Z688:AA688)</f>
        <v>0</v>
      </c>
      <c r="AC688" s="275"/>
      <c r="AD688" s="275"/>
      <c r="AE688" s="275">
        <f>SUM(AC688:AD688)</f>
        <v>0</v>
      </c>
      <c r="AF688" s="500"/>
      <c r="AG688" s="275"/>
      <c r="AH688" s="275"/>
      <c r="AI688" s="275">
        <f>SUM(AG688:AH688)</f>
        <v>0</v>
      </c>
      <c r="AJ688" s="275"/>
      <c r="AK688" s="275"/>
      <c r="AL688" s="275">
        <f>SUM(AJ688:AK688)</f>
        <v>0</v>
      </c>
      <c r="AM688" s="275"/>
      <c r="AN688" s="275"/>
      <c r="AO688" s="275">
        <f>SUM(AM688:AN688)</f>
        <v>0</v>
      </c>
      <c r="AP688" s="275"/>
      <c r="AQ688" s="275"/>
      <c r="AR688" s="275">
        <f>SUM(AP688:AQ688)</f>
        <v>0</v>
      </c>
      <c r="AS688" s="500"/>
      <c r="AT688" s="275"/>
      <c r="AU688" s="275"/>
      <c r="AV688" s="277">
        <f>SUM(AT688:AU688)</f>
        <v>0</v>
      </c>
      <c r="AW688" s="567">
        <f t="shared" ref="AW688:AW690" si="3501">SUM(G688,J688,M688,P688,T688,W688,Z688,AC688,AG688,AJ688,AM688,AP688,AT688)</f>
        <v>0</v>
      </c>
      <c r="AX688" s="567">
        <f t="shared" ref="AX688:AX690" si="3502">SUM(H688,K688,N688,Q688,U688,X688,AA688,AD688,AH688,AK688,AN688,AQ688,AU688)</f>
        <v>0</v>
      </c>
      <c r="AY688" s="567">
        <f t="shared" ref="AY688:AY690" si="3503">SUM(I688,L688,O688,R688,V688,Y688,AB688,AE688,AI688,AL688,AO688,AR688,AV688)</f>
        <v>0</v>
      </c>
      <c r="AZ688" s="159"/>
      <c r="BA688" s="159"/>
      <c r="BB688" s="275">
        <f>SUM(AZ688:BA688)</f>
        <v>0</v>
      </c>
      <c r="BC688" s="275"/>
      <c r="BD688" s="275"/>
      <c r="BE688" s="275">
        <f>SUM(BC688:BD688)</f>
        <v>0</v>
      </c>
      <c r="BF688" s="240"/>
      <c r="BG688" s="605">
        <f>SUM(F688,S688,AF688,AS688)</f>
        <v>2</v>
      </c>
      <c r="BH688" s="533">
        <f>SUM(G688,T688,AG688)</f>
        <v>0</v>
      </c>
      <c r="BI688" s="533">
        <f t="shared" ref="BI688:BI691" si="3504">SUM(H688,U688,AH688)</f>
        <v>0</v>
      </c>
      <c r="BJ688" s="533">
        <f t="shared" ref="BJ688:BJ691" si="3505">SUM(I688,V688,AI688)</f>
        <v>0</v>
      </c>
      <c r="BK688" s="533">
        <f t="shared" ref="BK688:BK691" si="3506">SUM(J688,W688,AJ688)</f>
        <v>0</v>
      </c>
      <c r="BL688" s="533">
        <f t="shared" ref="BL688:BL691" si="3507">SUM(K688,X688,AK688)</f>
        <v>0</v>
      </c>
      <c r="BM688" s="533">
        <f t="shared" ref="BM688:BM691" si="3508">SUM(L688,Y688,AL688)</f>
        <v>0</v>
      </c>
      <c r="BN688" s="533">
        <f>SUM(M688,Z688,AM688)</f>
        <v>0</v>
      </c>
      <c r="BO688" s="533">
        <f t="shared" ref="BO688:BO691" si="3509">SUM(N688,AA688,AN688)</f>
        <v>0</v>
      </c>
      <c r="BP688" s="533">
        <f t="shared" ref="BP688:BP691" si="3510">SUM(O688,AB688,AO688)</f>
        <v>0</v>
      </c>
      <c r="BQ688" s="533">
        <f t="shared" ref="BQ688:BQ691" si="3511">SUM(P688,AC688,AP688)</f>
        <v>0</v>
      </c>
      <c r="BR688" s="533">
        <f t="shared" ref="BR688:BR691" si="3512">SUM(Q688,AD688,AQ688)</f>
        <v>0</v>
      </c>
      <c r="BS688" s="533">
        <f t="shared" ref="BS688:BS691" si="3513">SUM(R688,AE688,AR688)</f>
        <v>0</v>
      </c>
      <c r="BT688" s="533">
        <f>AT688</f>
        <v>0</v>
      </c>
      <c r="BU688" s="533">
        <f t="shared" ref="BU688:BU691" si="3514">AU688</f>
        <v>0</v>
      </c>
      <c r="BV688" s="533">
        <f t="shared" ref="BV688:BV691" si="3515">AV688</f>
        <v>0</v>
      </c>
      <c r="BW688" s="536">
        <f>SUM(BH688,BK688,BN688,BQ688,BT688)</f>
        <v>0</v>
      </c>
      <c r="BX688" s="536">
        <f t="shared" ref="BX688:BX691" si="3516">SUM(BI688,BL688,BO688,BR688,BU688)</f>
        <v>0</v>
      </c>
      <c r="BY688" s="536">
        <f t="shared" ref="BY688:BY691" si="3517">SUM(BJ688,BM688,BP688,BS688,BV688)</f>
        <v>0</v>
      </c>
      <c r="BZ688" t="s">
        <v>74</v>
      </c>
      <c r="CA688" s="544">
        <f>AZ688</f>
        <v>0</v>
      </c>
      <c r="CB688" s="544">
        <f t="shared" ref="CB688:CB691" si="3518">BA688</f>
        <v>0</v>
      </c>
      <c r="CC688" s="544">
        <f t="shared" ref="CC688:CC691" si="3519">BB688</f>
        <v>0</v>
      </c>
      <c r="CD688" s="544">
        <f>BC688</f>
        <v>0</v>
      </c>
      <c r="CE688" s="544">
        <f t="shared" ref="CE688:CE691" si="3520">BD688</f>
        <v>0</v>
      </c>
      <c r="CF688" s="544">
        <f t="shared" ref="CF688:CF691" si="3521">BE688</f>
        <v>0</v>
      </c>
    </row>
    <row r="689" spans="1:84">
      <c r="A689" s="149"/>
      <c r="B689" s="151"/>
      <c r="C689" s="151"/>
      <c r="D689" s="151"/>
      <c r="E689" s="288" t="s">
        <v>78</v>
      </c>
      <c r="F689" s="597">
        <v>2</v>
      </c>
      <c r="G689" s="159"/>
      <c r="H689" s="159"/>
      <c r="I689" s="275">
        <f>SUM(G689:H689)</f>
        <v>0</v>
      </c>
      <c r="J689" s="159"/>
      <c r="K689" s="159"/>
      <c r="L689" s="275">
        <f>SUM(J689:K689)</f>
        <v>0</v>
      </c>
      <c r="M689" s="159"/>
      <c r="N689" s="159"/>
      <c r="O689" s="275">
        <f>SUM(M689:N689)</f>
        <v>0</v>
      </c>
      <c r="P689" s="159"/>
      <c r="Q689" s="159"/>
      <c r="R689" s="275">
        <f>SUM(P689:Q689)</f>
        <v>0</v>
      </c>
      <c r="S689" s="500"/>
      <c r="T689" s="275"/>
      <c r="U689" s="275"/>
      <c r="V689" s="275">
        <f>SUM(T689:U689)</f>
        <v>0</v>
      </c>
      <c r="W689" s="275"/>
      <c r="X689" s="275"/>
      <c r="Y689" s="275">
        <f>SUM(W689:X689)</f>
        <v>0</v>
      </c>
      <c r="Z689" s="275"/>
      <c r="AA689" s="275"/>
      <c r="AB689" s="275">
        <f>SUM(Z689:AA689)</f>
        <v>0</v>
      </c>
      <c r="AC689" s="275"/>
      <c r="AD689" s="275"/>
      <c r="AE689" s="275">
        <f>SUM(AC689:AD689)</f>
        <v>0</v>
      </c>
      <c r="AF689" s="500"/>
      <c r="AG689" s="275"/>
      <c r="AH689" s="275"/>
      <c r="AI689" s="275">
        <f>SUM(AG689:AH689)</f>
        <v>0</v>
      </c>
      <c r="AJ689" s="275"/>
      <c r="AK689" s="275"/>
      <c r="AL689" s="275">
        <f>SUM(AJ689:AK689)</f>
        <v>0</v>
      </c>
      <c r="AM689" s="275"/>
      <c r="AN689" s="275"/>
      <c r="AO689" s="275">
        <f>SUM(AM689:AN689)</f>
        <v>0</v>
      </c>
      <c r="AP689" s="275"/>
      <c r="AQ689" s="275"/>
      <c r="AR689" s="275">
        <f>SUM(AP689:AQ689)</f>
        <v>0</v>
      </c>
      <c r="AS689" s="500"/>
      <c r="AT689" s="275"/>
      <c r="AU689" s="275"/>
      <c r="AV689" s="277">
        <f>SUM(AT689:AU689)</f>
        <v>0</v>
      </c>
      <c r="AW689" s="567">
        <f t="shared" si="3501"/>
        <v>0</v>
      </c>
      <c r="AX689" s="567">
        <f t="shared" si="3502"/>
        <v>0</v>
      </c>
      <c r="AY689" s="567">
        <f t="shared" si="3503"/>
        <v>0</v>
      </c>
      <c r="AZ689" s="159"/>
      <c r="BA689" s="159"/>
      <c r="BB689" s="275">
        <f>SUM(AZ689:BA689)</f>
        <v>0</v>
      </c>
      <c r="BC689" s="275"/>
      <c r="BD689" s="275"/>
      <c r="BE689" s="275">
        <f>SUM(BC689:BD689)</f>
        <v>0</v>
      </c>
      <c r="BF689" s="240"/>
      <c r="BG689" s="605">
        <f>SUM(F689,S689,AF689,AS689)</f>
        <v>2</v>
      </c>
      <c r="BH689" s="533">
        <f>SUM(G689,T689,AG689)</f>
        <v>0</v>
      </c>
      <c r="BI689" s="533">
        <f t="shared" si="3504"/>
        <v>0</v>
      </c>
      <c r="BJ689" s="533">
        <f t="shared" si="3505"/>
        <v>0</v>
      </c>
      <c r="BK689" s="533">
        <f t="shared" si="3506"/>
        <v>0</v>
      </c>
      <c r="BL689" s="533">
        <f t="shared" si="3507"/>
        <v>0</v>
      </c>
      <c r="BM689" s="533">
        <f t="shared" si="3508"/>
        <v>0</v>
      </c>
      <c r="BN689" s="533">
        <f>SUM(M689,Z689,AM689)</f>
        <v>0</v>
      </c>
      <c r="BO689" s="533">
        <f t="shared" si="3509"/>
        <v>0</v>
      </c>
      <c r="BP689" s="533">
        <f t="shared" si="3510"/>
        <v>0</v>
      </c>
      <c r="BQ689" s="533">
        <f t="shared" si="3511"/>
        <v>0</v>
      </c>
      <c r="BR689" s="533">
        <f t="shared" si="3512"/>
        <v>0</v>
      </c>
      <c r="BS689" s="533">
        <f t="shared" si="3513"/>
        <v>0</v>
      </c>
      <c r="BT689" s="533">
        <f>AT689</f>
        <v>0</v>
      </c>
      <c r="BU689" s="533">
        <f t="shared" si="3514"/>
        <v>0</v>
      </c>
      <c r="BV689" s="533">
        <f t="shared" si="3515"/>
        <v>0</v>
      </c>
      <c r="BW689" s="536">
        <f>SUM(BH689,BK689,BN689,BQ689,BT689)</f>
        <v>0</v>
      </c>
      <c r="BX689" s="536">
        <f t="shared" si="3516"/>
        <v>0</v>
      </c>
      <c r="BY689" s="536">
        <f t="shared" si="3517"/>
        <v>0</v>
      </c>
      <c r="BZ689" t="s">
        <v>74</v>
      </c>
      <c r="CA689" s="544">
        <f>AZ689</f>
        <v>0</v>
      </c>
      <c r="CB689" s="544">
        <f t="shared" si="3518"/>
        <v>0</v>
      </c>
      <c r="CC689" s="544">
        <f t="shared" si="3519"/>
        <v>0</v>
      </c>
      <c r="CD689" s="544">
        <f>BC689</f>
        <v>0</v>
      </c>
      <c r="CE689" s="544">
        <f t="shared" si="3520"/>
        <v>0</v>
      </c>
      <c r="CF689" s="544">
        <f t="shared" si="3521"/>
        <v>0</v>
      </c>
    </row>
    <row r="690" spans="1:84">
      <c r="A690" s="149"/>
      <c r="B690" s="151"/>
      <c r="C690" s="151"/>
      <c r="D690" s="151"/>
      <c r="E690" s="288" t="s">
        <v>79</v>
      </c>
      <c r="F690" s="597">
        <v>2</v>
      </c>
      <c r="G690" s="159"/>
      <c r="H690" s="159"/>
      <c r="I690" s="275">
        <f>SUM(G690:H690)</f>
        <v>0</v>
      </c>
      <c r="J690" s="159"/>
      <c r="K690" s="159"/>
      <c r="L690" s="275">
        <f>SUM(J690:K690)</f>
        <v>0</v>
      </c>
      <c r="M690" s="159"/>
      <c r="N690" s="159"/>
      <c r="O690" s="275">
        <f>SUM(M690:N690)</f>
        <v>0</v>
      </c>
      <c r="P690" s="159"/>
      <c r="Q690" s="159"/>
      <c r="R690" s="275">
        <f>SUM(P690:Q690)</f>
        <v>0</v>
      </c>
      <c r="S690" s="500"/>
      <c r="T690" s="275"/>
      <c r="U690" s="275"/>
      <c r="V690" s="275">
        <f>SUM(T690:U690)</f>
        <v>0</v>
      </c>
      <c r="W690" s="275"/>
      <c r="X690" s="275"/>
      <c r="Y690" s="275">
        <f>SUM(W690:X690)</f>
        <v>0</v>
      </c>
      <c r="Z690" s="275"/>
      <c r="AA690" s="275"/>
      <c r="AB690" s="275">
        <f>SUM(Z690:AA690)</f>
        <v>0</v>
      </c>
      <c r="AC690" s="275"/>
      <c r="AD690" s="275"/>
      <c r="AE690" s="275">
        <f>SUM(AC690:AD690)</f>
        <v>0</v>
      </c>
      <c r="AF690" s="500"/>
      <c r="AG690" s="275"/>
      <c r="AH690" s="275"/>
      <c r="AI690" s="275">
        <f>SUM(AG690:AH690)</f>
        <v>0</v>
      </c>
      <c r="AJ690" s="275"/>
      <c r="AK690" s="275"/>
      <c r="AL690" s="275">
        <f>SUM(AJ690:AK690)</f>
        <v>0</v>
      </c>
      <c r="AM690" s="275"/>
      <c r="AN690" s="275"/>
      <c r="AO690" s="275">
        <f>SUM(AM690:AN690)</f>
        <v>0</v>
      </c>
      <c r="AP690" s="275"/>
      <c r="AQ690" s="275"/>
      <c r="AR690" s="275">
        <f>SUM(AP690:AQ690)</f>
        <v>0</v>
      </c>
      <c r="AS690" s="500"/>
      <c r="AT690" s="275"/>
      <c r="AU690" s="275"/>
      <c r="AV690" s="277">
        <f>SUM(AT690:AU690)</f>
        <v>0</v>
      </c>
      <c r="AW690" s="567">
        <f t="shared" si="3501"/>
        <v>0</v>
      </c>
      <c r="AX690" s="567">
        <f t="shared" si="3502"/>
        <v>0</v>
      </c>
      <c r="AY690" s="567">
        <f t="shared" si="3503"/>
        <v>0</v>
      </c>
      <c r="AZ690" s="159"/>
      <c r="BA690" s="159"/>
      <c r="BB690" s="275">
        <f>SUM(AZ690:BA690)</f>
        <v>0</v>
      </c>
      <c r="BC690" s="275"/>
      <c r="BD690" s="275"/>
      <c r="BE690" s="275">
        <f>SUM(BC690:BD690)</f>
        <v>0</v>
      </c>
      <c r="BF690" s="240"/>
      <c r="BG690" s="605">
        <f>SUM(F690,S690,AF690,AS690)</f>
        <v>2</v>
      </c>
      <c r="BH690" s="533">
        <f>SUM(G690,T690,AG690)</f>
        <v>0</v>
      </c>
      <c r="BI690" s="533">
        <f t="shared" si="3504"/>
        <v>0</v>
      </c>
      <c r="BJ690" s="533">
        <f t="shared" si="3505"/>
        <v>0</v>
      </c>
      <c r="BK690" s="533">
        <f t="shared" si="3506"/>
        <v>0</v>
      </c>
      <c r="BL690" s="533">
        <f t="shared" si="3507"/>
        <v>0</v>
      </c>
      <c r="BM690" s="533">
        <f t="shared" si="3508"/>
        <v>0</v>
      </c>
      <c r="BN690" s="533">
        <f>SUM(M690,Z690,AM690)</f>
        <v>0</v>
      </c>
      <c r="BO690" s="533">
        <f t="shared" si="3509"/>
        <v>0</v>
      </c>
      <c r="BP690" s="533">
        <f t="shared" si="3510"/>
        <v>0</v>
      </c>
      <c r="BQ690" s="533">
        <f t="shared" si="3511"/>
        <v>0</v>
      </c>
      <c r="BR690" s="533">
        <f t="shared" si="3512"/>
        <v>0</v>
      </c>
      <c r="BS690" s="533">
        <f t="shared" si="3513"/>
        <v>0</v>
      </c>
      <c r="BT690" s="533">
        <f>AT690</f>
        <v>0</v>
      </c>
      <c r="BU690" s="533">
        <f t="shared" si="3514"/>
        <v>0</v>
      </c>
      <c r="BV690" s="533">
        <f t="shared" si="3515"/>
        <v>0</v>
      </c>
      <c r="BW690" s="536">
        <f>SUM(BH690,BK690,BN690,BQ690,BT690)</f>
        <v>0</v>
      </c>
      <c r="BX690" s="536">
        <f t="shared" si="3516"/>
        <v>0</v>
      </c>
      <c r="BY690" s="536">
        <f t="shared" si="3517"/>
        <v>0</v>
      </c>
      <c r="BZ690" t="s">
        <v>74</v>
      </c>
      <c r="CA690" s="544">
        <f>AZ690</f>
        <v>0</v>
      </c>
      <c r="CB690" s="544">
        <f t="shared" si="3518"/>
        <v>0</v>
      </c>
      <c r="CC690" s="544">
        <f t="shared" si="3519"/>
        <v>0</v>
      </c>
      <c r="CD690" s="544">
        <f>BC690</f>
        <v>0</v>
      </c>
      <c r="CE690" s="544">
        <f t="shared" si="3520"/>
        <v>0</v>
      </c>
      <c r="CF690" s="544">
        <f t="shared" si="3521"/>
        <v>0</v>
      </c>
    </row>
    <row r="691" spans="1:84">
      <c r="A691" s="149"/>
      <c r="B691" s="151"/>
      <c r="C691" s="151"/>
      <c r="D691" s="151"/>
      <c r="E691" s="375" t="s">
        <v>85</v>
      </c>
      <c r="F691" s="598">
        <f t="shared" ref="F691:BE691" si="3522">SUM(F688:F690)</f>
        <v>6</v>
      </c>
      <c r="G691" s="276">
        <f t="shared" si="3522"/>
        <v>0</v>
      </c>
      <c r="H691" s="276">
        <f t="shared" si="3522"/>
        <v>0</v>
      </c>
      <c r="I691" s="276">
        <f t="shared" si="3522"/>
        <v>0</v>
      </c>
      <c r="J691" s="276">
        <f t="shared" si="3522"/>
        <v>0</v>
      </c>
      <c r="K691" s="276">
        <f t="shared" si="3522"/>
        <v>0</v>
      </c>
      <c r="L691" s="276">
        <f t="shared" si="3522"/>
        <v>0</v>
      </c>
      <c r="M691" s="276">
        <f t="shared" si="3522"/>
        <v>0</v>
      </c>
      <c r="N691" s="276">
        <f t="shared" si="3522"/>
        <v>0</v>
      </c>
      <c r="O691" s="276">
        <f t="shared" si="3522"/>
        <v>0</v>
      </c>
      <c r="P691" s="276">
        <f t="shared" si="3522"/>
        <v>0</v>
      </c>
      <c r="Q691" s="276">
        <f t="shared" si="3522"/>
        <v>0</v>
      </c>
      <c r="R691" s="276">
        <f t="shared" si="3522"/>
        <v>0</v>
      </c>
      <c r="S691" s="501">
        <f t="shared" si="3522"/>
        <v>0</v>
      </c>
      <c r="T691" s="276">
        <f t="shared" si="3522"/>
        <v>0</v>
      </c>
      <c r="U691" s="276">
        <f t="shared" si="3522"/>
        <v>0</v>
      </c>
      <c r="V691" s="276">
        <f t="shared" si="3522"/>
        <v>0</v>
      </c>
      <c r="W691" s="276">
        <f t="shared" si="3522"/>
        <v>0</v>
      </c>
      <c r="X691" s="276">
        <f t="shared" si="3522"/>
        <v>0</v>
      </c>
      <c r="Y691" s="276">
        <f t="shared" si="3522"/>
        <v>0</v>
      </c>
      <c r="Z691" s="276">
        <f t="shared" si="3522"/>
        <v>0</v>
      </c>
      <c r="AA691" s="276">
        <f t="shared" si="3522"/>
        <v>0</v>
      </c>
      <c r="AB691" s="276">
        <f t="shared" si="3522"/>
        <v>0</v>
      </c>
      <c r="AC691" s="276">
        <f t="shared" si="3522"/>
        <v>0</v>
      </c>
      <c r="AD691" s="276">
        <f t="shared" si="3522"/>
        <v>0</v>
      </c>
      <c r="AE691" s="276">
        <f t="shared" si="3522"/>
        <v>0</v>
      </c>
      <c r="AF691" s="501">
        <f t="shared" si="3522"/>
        <v>0</v>
      </c>
      <c r="AG691" s="276">
        <f t="shared" si="3522"/>
        <v>0</v>
      </c>
      <c r="AH691" s="276">
        <f t="shared" si="3522"/>
        <v>0</v>
      </c>
      <c r="AI691" s="276">
        <f t="shared" si="3522"/>
        <v>0</v>
      </c>
      <c r="AJ691" s="276">
        <f t="shared" si="3522"/>
        <v>0</v>
      </c>
      <c r="AK691" s="276">
        <f t="shared" si="3522"/>
        <v>0</v>
      </c>
      <c r="AL691" s="276">
        <f t="shared" si="3522"/>
        <v>0</v>
      </c>
      <c r="AM691" s="276">
        <f t="shared" si="3522"/>
        <v>0</v>
      </c>
      <c r="AN691" s="276">
        <f t="shared" si="3522"/>
        <v>0</v>
      </c>
      <c r="AO691" s="276">
        <f t="shared" si="3522"/>
        <v>0</v>
      </c>
      <c r="AP691" s="276">
        <f t="shared" si="3522"/>
        <v>0</v>
      </c>
      <c r="AQ691" s="276">
        <f t="shared" si="3522"/>
        <v>0</v>
      </c>
      <c r="AR691" s="276">
        <f t="shared" si="3522"/>
        <v>0</v>
      </c>
      <c r="AS691" s="501">
        <f t="shared" si="3522"/>
        <v>0</v>
      </c>
      <c r="AT691" s="276">
        <f t="shared" si="3522"/>
        <v>0</v>
      </c>
      <c r="AU691" s="276">
        <f t="shared" si="3522"/>
        <v>0</v>
      </c>
      <c r="AV691" s="276">
        <f t="shared" si="3522"/>
        <v>0</v>
      </c>
      <c r="AW691" s="568">
        <f t="shared" si="3522"/>
        <v>0</v>
      </c>
      <c r="AX691" s="568">
        <f t="shared" si="3522"/>
        <v>0</v>
      </c>
      <c r="AY691" s="568">
        <f t="shared" si="3522"/>
        <v>0</v>
      </c>
      <c r="AZ691" s="276">
        <f t="shared" si="3522"/>
        <v>0</v>
      </c>
      <c r="BA691" s="276">
        <f t="shared" si="3522"/>
        <v>0</v>
      </c>
      <c r="BB691" s="276">
        <f t="shared" si="3522"/>
        <v>0</v>
      </c>
      <c r="BC691" s="276">
        <f t="shared" si="3522"/>
        <v>0</v>
      </c>
      <c r="BD691" s="276">
        <f t="shared" si="3522"/>
        <v>0</v>
      </c>
      <c r="BE691" s="276">
        <f t="shared" si="3522"/>
        <v>0</v>
      </c>
      <c r="BF691" s="242"/>
      <c r="BG691" s="605">
        <f>SUM(F691,S691,AF691,AS691)</f>
        <v>6</v>
      </c>
      <c r="BH691" s="533">
        <f>SUM(G691,T691,AG691)</f>
        <v>0</v>
      </c>
      <c r="BI691" s="533">
        <f t="shared" si="3504"/>
        <v>0</v>
      </c>
      <c r="BJ691" s="533">
        <f t="shared" si="3505"/>
        <v>0</v>
      </c>
      <c r="BK691" s="533">
        <f t="shared" si="3506"/>
        <v>0</v>
      </c>
      <c r="BL691" s="533">
        <f t="shared" si="3507"/>
        <v>0</v>
      </c>
      <c r="BM691" s="533">
        <f t="shared" si="3508"/>
        <v>0</v>
      </c>
      <c r="BN691" s="533">
        <f>SUM(M691,Z691,AM691)</f>
        <v>0</v>
      </c>
      <c r="BO691" s="533">
        <f t="shared" si="3509"/>
        <v>0</v>
      </c>
      <c r="BP691" s="533">
        <f t="shared" si="3510"/>
        <v>0</v>
      </c>
      <c r="BQ691" s="533">
        <f t="shared" si="3511"/>
        <v>0</v>
      </c>
      <c r="BR691" s="533">
        <f t="shared" si="3512"/>
        <v>0</v>
      </c>
      <c r="BS691" s="533">
        <f t="shared" si="3513"/>
        <v>0</v>
      </c>
      <c r="BT691" s="533">
        <f>AT691</f>
        <v>0</v>
      </c>
      <c r="BU691" s="533">
        <f t="shared" si="3514"/>
        <v>0</v>
      </c>
      <c r="BV691" s="533">
        <f t="shared" si="3515"/>
        <v>0</v>
      </c>
      <c r="BW691" s="536">
        <f>SUM(BH691,BK691,BN691,BQ691,BT691)</f>
        <v>0</v>
      </c>
      <c r="BX691" s="536">
        <f t="shared" si="3516"/>
        <v>0</v>
      </c>
      <c r="BY691" s="536">
        <f t="shared" si="3517"/>
        <v>0</v>
      </c>
      <c r="BZ691" t="s">
        <v>74</v>
      </c>
      <c r="CA691" s="544">
        <f>AZ691</f>
        <v>0</v>
      </c>
      <c r="CB691" s="544">
        <f t="shared" si="3518"/>
        <v>0</v>
      </c>
      <c r="CC691" s="544">
        <f t="shared" si="3519"/>
        <v>0</v>
      </c>
      <c r="CD691" s="544">
        <f>BC691</f>
        <v>0</v>
      </c>
      <c r="CE691" s="544">
        <f t="shared" si="3520"/>
        <v>0</v>
      </c>
      <c r="CF691" s="544">
        <f t="shared" si="3521"/>
        <v>0</v>
      </c>
    </row>
    <row r="692" spans="1:84">
      <c r="A692" s="149"/>
      <c r="B692" s="151"/>
      <c r="C692" s="151"/>
      <c r="D692" s="151"/>
      <c r="E692" s="375"/>
      <c r="F692" s="597"/>
      <c r="G692" s="197"/>
      <c r="H692" s="197"/>
      <c r="I692" s="239"/>
      <c r="J692" s="197"/>
      <c r="K692" s="197"/>
      <c r="L692" s="239"/>
      <c r="M692" s="197"/>
      <c r="N692" s="197"/>
      <c r="O692" s="239"/>
      <c r="P692" s="197"/>
      <c r="Q692" s="197"/>
      <c r="R692" s="239"/>
      <c r="S692" s="505"/>
      <c r="T692" s="239"/>
      <c r="U692" s="239"/>
      <c r="V692" s="239"/>
      <c r="W692" s="239"/>
      <c r="X692" s="239"/>
      <c r="Y692" s="239"/>
      <c r="Z692" s="239"/>
      <c r="AA692" s="239"/>
      <c r="AB692" s="239"/>
      <c r="AC692" s="239"/>
      <c r="AD692" s="239"/>
      <c r="AE692" s="239"/>
      <c r="AF692" s="505"/>
      <c r="AG692" s="239"/>
      <c r="AH692" s="239"/>
      <c r="AI692" s="239"/>
      <c r="AJ692" s="239"/>
      <c r="AK692" s="239"/>
      <c r="AL692" s="239"/>
      <c r="AM692" s="239"/>
      <c r="AN692" s="239"/>
      <c r="AO692" s="239"/>
      <c r="AP692" s="239"/>
      <c r="AQ692" s="239"/>
      <c r="AR692" s="239"/>
      <c r="AS692" s="505"/>
      <c r="AT692" s="239"/>
      <c r="AU692" s="239"/>
      <c r="AV692" s="239"/>
      <c r="AW692" s="572"/>
      <c r="AX692" s="572"/>
      <c r="AY692" s="572"/>
      <c r="AZ692" s="197"/>
      <c r="BA692" s="197"/>
      <c r="BB692" s="197"/>
      <c r="BC692" s="239"/>
      <c r="BD692" s="239"/>
      <c r="BE692" s="239"/>
      <c r="BF692" s="240"/>
    </row>
    <row r="693" spans="1:84">
      <c r="A693" s="149" t="s">
        <v>75</v>
      </c>
      <c r="B693" s="149" t="s">
        <v>139</v>
      </c>
      <c r="C693" s="151"/>
      <c r="D693" s="151"/>
      <c r="E693" s="375" t="s">
        <v>128</v>
      </c>
      <c r="F693" s="597"/>
      <c r="G693" s="197"/>
      <c r="H693" s="197"/>
      <c r="I693" s="239"/>
      <c r="J693" s="197"/>
      <c r="K693" s="197"/>
      <c r="L693" s="239"/>
      <c r="M693" s="197"/>
      <c r="N693" s="197"/>
      <c r="O693" s="239"/>
      <c r="P693" s="197"/>
      <c r="Q693" s="197"/>
      <c r="R693" s="239"/>
      <c r="S693" s="505"/>
      <c r="T693" s="239"/>
      <c r="U693" s="239"/>
      <c r="V693" s="239"/>
      <c r="W693" s="239"/>
      <c r="X693" s="239"/>
      <c r="Y693" s="239"/>
      <c r="Z693" s="239"/>
      <c r="AA693" s="239"/>
      <c r="AB693" s="239"/>
      <c r="AC693" s="239"/>
      <c r="AD693" s="239"/>
      <c r="AE693" s="239"/>
      <c r="AF693" s="505"/>
      <c r="AG693" s="239"/>
      <c r="AH693" s="239"/>
      <c r="AI693" s="239"/>
      <c r="AJ693" s="239"/>
      <c r="AK693" s="239"/>
      <c r="AL693" s="239"/>
      <c r="AM693" s="239"/>
      <c r="AN693" s="239"/>
      <c r="AO693" s="239"/>
      <c r="AP693" s="239"/>
      <c r="AQ693" s="239"/>
      <c r="AR693" s="239"/>
      <c r="AS693" s="505"/>
      <c r="AT693" s="239"/>
      <c r="AU693" s="239"/>
      <c r="AV693" s="239"/>
      <c r="AW693" s="572"/>
      <c r="AX693" s="572"/>
      <c r="AY693" s="572"/>
      <c r="AZ693" s="197"/>
      <c r="BA693" s="197"/>
      <c r="BB693" s="197"/>
      <c r="BC693" s="239"/>
      <c r="BD693" s="239"/>
      <c r="BE693" s="239"/>
      <c r="BF693" s="240"/>
    </row>
    <row r="694" spans="1:84">
      <c r="A694" s="149"/>
      <c r="B694" s="151"/>
      <c r="C694" s="151"/>
      <c r="D694" s="151"/>
      <c r="E694" s="288" t="s">
        <v>77</v>
      </c>
      <c r="F694" s="597">
        <v>2</v>
      </c>
      <c r="G694" s="159"/>
      <c r="H694" s="159"/>
      <c r="I694" s="275">
        <f>SUM(G694:H694)</f>
        <v>0</v>
      </c>
      <c r="J694" s="159"/>
      <c r="K694" s="159"/>
      <c r="L694" s="275">
        <f>SUM(J694:K694)</f>
        <v>0</v>
      </c>
      <c r="M694" s="159"/>
      <c r="N694" s="159"/>
      <c r="O694" s="275">
        <f>SUM(M694:N694)</f>
        <v>0</v>
      </c>
      <c r="P694" s="159"/>
      <c r="Q694" s="159"/>
      <c r="R694" s="275">
        <f>SUM(P694:Q694)</f>
        <v>0</v>
      </c>
      <c r="S694" s="500"/>
      <c r="T694" s="275"/>
      <c r="U694" s="275"/>
      <c r="V694" s="275">
        <f>SUM(T694:U694)</f>
        <v>0</v>
      </c>
      <c r="W694" s="275"/>
      <c r="X694" s="275"/>
      <c r="Y694" s="275">
        <f>SUM(W694:X694)</f>
        <v>0</v>
      </c>
      <c r="Z694" s="275"/>
      <c r="AA694" s="275"/>
      <c r="AB694" s="275">
        <f>SUM(Z694:AA694)</f>
        <v>0</v>
      </c>
      <c r="AC694" s="275"/>
      <c r="AD694" s="275"/>
      <c r="AE694" s="275">
        <f>SUM(AC694:AD694)</f>
        <v>0</v>
      </c>
      <c r="AF694" s="500"/>
      <c r="AG694" s="275"/>
      <c r="AH694" s="275"/>
      <c r="AI694" s="275">
        <f>SUM(AG694:AH694)</f>
        <v>0</v>
      </c>
      <c r="AJ694" s="275"/>
      <c r="AK694" s="275"/>
      <c r="AL694" s="275">
        <f>SUM(AJ694:AK694)</f>
        <v>0</v>
      </c>
      <c r="AM694" s="275"/>
      <c r="AN694" s="275"/>
      <c r="AO694" s="275">
        <f>SUM(AM694:AN694)</f>
        <v>0</v>
      </c>
      <c r="AP694" s="275"/>
      <c r="AQ694" s="275"/>
      <c r="AR694" s="275">
        <f>SUM(AP694:AQ694)</f>
        <v>0</v>
      </c>
      <c r="AS694" s="500"/>
      <c r="AT694" s="275"/>
      <c r="AU694" s="275"/>
      <c r="AV694" s="277">
        <f>SUM(AT694:AU694)</f>
        <v>0</v>
      </c>
      <c r="AW694" s="567">
        <f t="shared" ref="AW694:AW696" si="3523">SUM(G694,J694,M694,P694,T694,W694,Z694,AC694,AG694,AJ694,AM694,AP694,AT694)</f>
        <v>0</v>
      </c>
      <c r="AX694" s="567">
        <f t="shared" ref="AX694:AX696" si="3524">SUM(H694,K694,N694,Q694,U694,X694,AA694,AD694,AH694,AK694,AN694,AQ694,AU694)</f>
        <v>0</v>
      </c>
      <c r="AY694" s="567">
        <f t="shared" ref="AY694:AY696" si="3525">SUM(I694,L694,O694,R694,V694,Y694,AB694,AE694,AI694,AL694,AO694,AR694,AV694)</f>
        <v>0</v>
      </c>
      <c r="AZ694" s="159"/>
      <c r="BA694" s="159"/>
      <c r="BB694" s="275">
        <f>SUM(AZ694:BA694)</f>
        <v>0</v>
      </c>
      <c r="BC694" s="275"/>
      <c r="BD694" s="275"/>
      <c r="BE694" s="275">
        <f>SUM(BC694:BD694)</f>
        <v>0</v>
      </c>
      <c r="BF694" s="240"/>
      <c r="BG694" s="605">
        <f>SUM(F694,S694,AF694,AS694)</f>
        <v>2</v>
      </c>
      <c r="BH694" s="533">
        <f>SUM(G694,T694,AG694)</f>
        <v>0</v>
      </c>
      <c r="BI694" s="533">
        <f t="shared" ref="BI694:BI697" si="3526">SUM(H694,U694,AH694)</f>
        <v>0</v>
      </c>
      <c r="BJ694" s="533">
        <f t="shared" ref="BJ694:BJ697" si="3527">SUM(I694,V694,AI694)</f>
        <v>0</v>
      </c>
      <c r="BK694" s="533">
        <f t="shared" ref="BK694:BK697" si="3528">SUM(J694,W694,AJ694)</f>
        <v>0</v>
      </c>
      <c r="BL694" s="533">
        <f t="shared" ref="BL694:BL697" si="3529">SUM(K694,X694,AK694)</f>
        <v>0</v>
      </c>
      <c r="BM694" s="533">
        <f t="shared" ref="BM694:BM697" si="3530">SUM(L694,Y694,AL694)</f>
        <v>0</v>
      </c>
      <c r="BN694" s="533">
        <f>SUM(M694,Z694,AM694)</f>
        <v>0</v>
      </c>
      <c r="BO694" s="533">
        <f t="shared" ref="BO694:BO697" si="3531">SUM(N694,AA694,AN694)</f>
        <v>0</v>
      </c>
      <c r="BP694" s="533">
        <f t="shared" ref="BP694:BP697" si="3532">SUM(O694,AB694,AO694)</f>
        <v>0</v>
      </c>
      <c r="BQ694" s="533">
        <f t="shared" ref="BQ694:BQ697" si="3533">SUM(P694,AC694,AP694)</f>
        <v>0</v>
      </c>
      <c r="BR694" s="533">
        <f t="shared" ref="BR694:BR697" si="3534">SUM(Q694,AD694,AQ694)</f>
        <v>0</v>
      </c>
      <c r="BS694" s="533">
        <f t="shared" ref="BS694:BS697" si="3535">SUM(R694,AE694,AR694)</f>
        <v>0</v>
      </c>
      <c r="BT694" s="533">
        <f>AT694</f>
        <v>0</v>
      </c>
      <c r="BU694" s="533">
        <f t="shared" ref="BU694:BU697" si="3536">AU694</f>
        <v>0</v>
      </c>
      <c r="BV694" s="533">
        <f t="shared" ref="BV694:BV697" si="3537">AV694</f>
        <v>0</v>
      </c>
      <c r="BW694" s="536">
        <f>SUM(BH694,BK694,BN694,BQ694,BT694)</f>
        <v>0</v>
      </c>
      <c r="BX694" s="536">
        <f t="shared" ref="BX694:BX697" si="3538">SUM(BI694,BL694,BO694,BR694,BU694)</f>
        <v>0</v>
      </c>
      <c r="BY694" s="536">
        <f t="shared" ref="BY694:BY697" si="3539">SUM(BJ694,BM694,BP694,BS694,BV694)</f>
        <v>0</v>
      </c>
      <c r="BZ694" t="s">
        <v>74</v>
      </c>
      <c r="CA694" s="544">
        <f>AZ694</f>
        <v>0</v>
      </c>
      <c r="CB694" s="544">
        <f t="shared" ref="CB694:CB697" si="3540">BA694</f>
        <v>0</v>
      </c>
      <c r="CC694" s="544">
        <f t="shared" ref="CC694:CC697" si="3541">BB694</f>
        <v>0</v>
      </c>
      <c r="CD694" s="544">
        <f>BC694</f>
        <v>0</v>
      </c>
      <c r="CE694" s="544">
        <f t="shared" ref="CE694:CE697" si="3542">BD694</f>
        <v>0</v>
      </c>
      <c r="CF694" s="544">
        <f t="shared" ref="CF694:CF697" si="3543">BE694</f>
        <v>0</v>
      </c>
    </row>
    <row r="695" spans="1:84">
      <c r="A695" s="149"/>
      <c r="B695" s="151"/>
      <c r="C695" s="151"/>
      <c r="D695" s="151"/>
      <c r="E695" s="288" t="s">
        <v>78</v>
      </c>
      <c r="F695" s="597">
        <v>2</v>
      </c>
      <c r="G695" s="159"/>
      <c r="H695" s="159"/>
      <c r="I695" s="275">
        <f>SUM(G695:H695)</f>
        <v>0</v>
      </c>
      <c r="J695" s="159"/>
      <c r="K695" s="159"/>
      <c r="L695" s="275">
        <f>SUM(J695:K695)</f>
        <v>0</v>
      </c>
      <c r="M695" s="159"/>
      <c r="N695" s="159"/>
      <c r="O695" s="275">
        <f>SUM(M695:N695)</f>
        <v>0</v>
      </c>
      <c r="P695" s="159"/>
      <c r="Q695" s="159"/>
      <c r="R695" s="275">
        <f>SUM(P695:Q695)</f>
        <v>0</v>
      </c>
      <c r="S695" s="500"/>
      <c r="T695" s="275"/>
      <c r="U695" s="275"/>
      <c r="V695" s="275">
        <f>SUM(T695:U695)</f>
        <v>0</v>
      </c>
      <c r="W695" s="275"/>
      <c r="X695" s="275"/>
      <c r="Y695" s="275">
        <f>SUM(W695:X695)</f>
        <v>0</v>
      </c>
      <c r="Z695" s="275"/>
      <c r="AA695" s="275"/>
      <c r="AB695" s="275">
        <f>SUM(Z695:AA695)</f>
        <v>0</v>
      </c>
      <c r="AC695" s="275"/>
      <c r="AD695" s="275"/>
      <c r="AE695" s="275">
        <f>SUM(AC695:AD695)</f>
        <v>0</v>
      </c>
      <c r="AF695" s="500"/>
      <c r="AG695" s="275"/>
      <c r="AH695" s="275"/>
      <c r="AI695" s="275">
        <f>SUM(AG695:AH695)</f>
        <v>0</v>
      </c>
      <c r="AJ695" s="275"/>
      <c r="AK695" s="275"/>
      <c r="AL695" s="275">
        <f>SUM(AJ695:AK695)</f>
        <v>0</v>
      </c>
      <c r="AM695" s="275"/>
      <c r="AN695" s="275"/>
      <c r="AO695" s="275">
        <f>SUM(AM695:AN695)</f>
        <v>0</v>
      </c>
      <c r="AP695" s="275"/>
      <c r="AQ695" s="275"/>
      <c r="AR695" s="275">
        <f>SUM(AP695:AQ695)</f>
        <v>0</v>
      </c>
      <c r="AS695" s="500"/>
      <c r="AT695" s="275"/>
      <c r="AU695" s="275"/>
      <c r="AV695" s="277">
        <f>SUM(AT695:AU695)</f>
        <v>0</v>
      </c>
      <c r="AW695" s="567">
        <f t="shared" si="3523"/>
        <v>0</v>
      </c>
      <c r="AX695" s="567">
        <f t="shared" si="3524"/>
        <v>0</v>
      </c>
      <c r="AY695" s="567">
        <f t="shared" si="3525"/>
        <v>0</v>
      </c>
      <c r="AZ695" s="159"/>
      <c r="BA695" s="159"/>
      <c r="BB695" s="275">
        <f>SUM(AZ695:BA695)</f>
        <v>0</v>
      </c>
      <c r="BC695" s="275"/>
      <c r="BD695" s="275"/>
      <c r="BE695" s="275">
        <f>SUM(BC695:BD695)</f>
        <v>0</v>
      </c>
      <c r="BF695" s="240"/>
      <c r="BG695" s="605">
        <f>SUM(F695,S695,AF695,AS695)</f>
        <v>2</v>
      </c>
      <c r="BH695" s="533">
        <f>SUM(G695,T695,AG695)</f>
        <v>0</v>
      </c>
      <c r="BI695" s="533">
        <f t="shared" si="3526"/>
        <v>0</v>
      </c>
      <c r="BJ695" s="533">
        <f t="shared" si="3527"/>
        <v>0</v>
      </c>
      <c r="BK695" s="533">
        <f t="shared" si="3528"/>
        <v>0</v>
      </c>
      <c r="BL695" s="533">
        <f t="shared" si="3529"/>
        <v>0</v>
      </c>
      <c r="BM695" s="533">
        <f t="shared" si="3530"/>
        <v>0</v>
      </c>
      <c r="BN695" s="533">
        <f>SUM(M695,Z695,AM695)</f>
        <v>0</v>
      </c>
      <c r="BO695" s="533">
        <f t="shared" si="3531"/>
        <v>0</v>
      </c>
      <c r="BP695" s="533">
        <f t="shared" si="3532"/>
        <v>0</v>
      </c>
      <c r="BQ695" s="533">
        <f t="shared" si="3533"/>
        <v>0</v>
      </c>
      <c r="BR695" s="533">
        <f t="shared" si="3534"/>
        <v>0</v>
      </c>
      <c r="BS695" s="533">
        <f t="shared" si="3535"/>
        <v>0</v>
      </c>
      <c r="BT695" s="533">
        <f>AT695</f>
        <v>0</v>
      </c>
      <c r="BU695" s="533">
        <f t="shared" si="3536"/>
        <v>0</v>
      </c>
      <c r="BV695" s="533">
        <f t="shared" si="3537"/>
        <v>0</v>
      </c>
      <c r="BW695" s="536">
        <f>SUM(BH695,BK695,BN695,BQ695,BT695)</f>
        <v>0</v>
      </c>
      <c r="BX695" s="536">
        <f t="shared" si="3538"/>
        <v>0</v>
      </c>
      <c r="BY695" s="536">
        <f t="shared" si="3539"/>
        <v>0</v>
      </c>
      <c r="BZ695" t="s">
        <v>74</v>
      </c>
      <c r="CA695" s="544">
        <f>AZ695</f>
        <v>0</v>
      </c>
      <c r="CB695" s="544">
        <f t="shared" si="3540"/>
        <v>0</v>
      </c>
      <c r="CC695" s="544">
        <f t="shared" si="3541"/>
        <v>0</v>
      </c>
      <c r="CD695" s="544">
        <f>BC695</f>
        <v>0</v>
      </c>
      <c r="CE695" s="544">
        <f t="shared" si="3542"/>
        <v>0</v>
      </c>
      <c r="CF695" s="544">
        <f t="shared" si="3543"/>
        <v>0</v>
      </c>
    </row>
    <row r="696" spans="1:84">
      <c r="A696" s="149"/>
      <c r="B696" s="151"/>
      <c r="C696" s="151"/>
      <c r="D696" s="151"/>
      <c r="E696" s="288" t="s">
        <v>79</v>
      </c>
      <c r="F696" s="597">
        <v>2</v>
      </c>
      <c r="G696" s="159"/>
      <c r="H696" s="159"/>
      <c r="I696" s="275">
        <f>SUM(G696:H696)</f>
        <v>0</v>
      </c>
      <c r="J696" s="159"/>
      <c r="K696" s="159"/>
      <c r="L696" s="275">
        <f>SUM(J696:K696)</f>
        <v>0</v>
      </c>
      <c r="M696" s="159"/>
      <c r="N696" s="159"/>
      <c r="O696" s="275">
        <f>SUM(M696:N696)</f>
        <v>0</v>
      </c>
      <c r="P696" s="159"/>
      <c r="Q696" s="159"/>
      <c r="R696" s="275">
        <f>SUM(P696:Q696)</f>
        <v>0</v>
      </c>
      <c r="S696" s="500"/>
      <c r="T696" s="275"/>
      <c r="U696" s="275"/>
      <c r="V696" s="275">
        <f>SUM(T696:U696)</f>
        <v>0</v>
      </c>
      <c r="W696" s="275"/>
      <c r="X696" s="275"/>
      <c r="Y696" s="275">
        <f>SUM(W696:X696)</f>
        <v>0</v>
      </c>
      <c r="Z696" s="275"/>
      <c r="AA696" s="275"/>
      <c r="AB696" s="275">
        <f>SUM(Z696:AA696)</f>
        <v>0</v>
      </c>
      <c r="AC696" s="275"/>
      <c r="AD696" s="275"/>
      <c r="AE696" s="275">
        <f>SUM(AC696:AD696)</f>
        <v>0</v>
      </c>
      <c r="AF696" s="500"/>
      <c r="AG696" s="275"/>
      <c r="AH696" s="275"/>
      <c r="AI696" s="275">
        <f>SUM(AG696:AH696)</f>
        <v>0</v>
      </c>
      <c r="AJ696" s="275"/>
      <c r="AK696" s="275"/>
      <c r="AL696" s="275">
        <f>SUM(AJ696:AK696)</f>
        <v>0</v>
      </c>
      <c r="AM696" s="275"/>
      <c r="AN696" s="275"/>
      <c r="AO696" s="275">
        <f>SUM(AM696:AN696)</f>
        <v>0</v>
      </c>
      <c r="AP696" s="275"/>
      <c r="AQ696" s="275"/>
      <c r="AR696" s="275">
        <f>SUM(AP696:AQ696)</f>
        <v>0</v>
      </c>
      <c r="AS696" s="500"/>
      <c r="AT696" s="275"/>
      <c r="AU696" s="275"/>
      <c r="AV696" s="277">
        <f>SUM(AT696:AU696)</f>
        <v>0</v>
      </c>
      <c r="AW696" s="567">
        <f t="shared" si="3523"/>
        <v>0</v>
      </c>
      <c r="AX696" s="567">
        <f t="shared" si="3524"/>
        <v>0</v>
      </c>
      <c r="AY696" s="567">
        <f t="shared" si="3525"/>
        <v>0</v>
      </c>
      <c r="AZ696" s="159"/>
      <c r="BA696" s="159"/>
      <c r="BB696" s="275">
        <f>SUM(AZ696:BA696)</f>
        <v>0</v>
      </c>
      <c r="BC696" s="275"/>
      <c r="BD696" s="275"/>
      <c r="BE696" s="275">
        <f>SUM(BC696:BD696)</f>
        <v>0</v>
      </c>
      <c r="BF696" s="240"/>
      <c r="BG696" s="605">
        <f>SUM(F696,S696,AF696,AS696)</f>
        <v>2</v>
      </c>
      <c r="BH696" s="533">
        <f>SUM(G696,T696,AG696)</f>
        <v>0</v>
      </c>
      <c r="BI696" s="533">
        <f t="shared" si="3526"/>
        <v>0</v>
      </c>
      <c r="BJ696" s="533">
        <f t="shared" si="3527"/>
        <v>0</v>
      </c>
      <c r="BK696" s="533">
        <f t="shared" si="3528"/>
        <v>0</v>
      </c>
      <c r="BL696" s="533">
        <f t="shared" si="3529"/>
        <v>0</v>
      </c>
      <c r="BM696" s="533">
        <f t="shared" si="3530"/>
        <v>0</v>
      </c>
      <c r="BN696" s="533">
        <f>SUM(M696,Z696,AM696)</f>
        <v>0</v>
      </c>
      <c r="BO696" s="533">
        <f t="shared" si="3531"/>
        <v>0</v>
      </c>
      <c r="BP696" s="533">
        <f t="shared" si="3532"/>
        <v>0</v>
      </c>
      <c r="BQ696" s="533">
        <f t="shared" si="3533"/>
        <v>0</v>
      </c>
      <c r="BR696" s="533">
        <f t="shared" si="3534"/>
        <v>0</v>
      </c>
      <c r="BS696" s="533">
        <f t="shared" si="3535"/>
        <v>0</v>
      </c>
      <c r="BT696" s="533">
        <f>AT696</f>
        <v>0</v>
      </c>
      <c r="BU696" s="533">
        <f t="shared" si="3536"/>
        <v>0</v>
      </c>
      <c r="BV696" s="533">
        <f t="shared" si="3537"/>
        <v>0</v>
      </c>
      <c r="BW696" s="536">
        <f>SUM(BH696,BK696,BN696,BQ696,BT696)</f>
        <v>0</v>
      </c>
      <c r="BX696" s="536">
        <f t="shared" si="3538"/>
        <v>0</v>
      </c>
      <c r="BY696" s="536">
        <f t="shared" si="3539"/>
        <v>0</v>
      </c>
      <c r="BZ696" t="s">
        <v>74</v>
      </c>
      <c r="CA696" s="544">
        <f>AZ696</f>
        <v>0</v>
      </c>
      <c r="CB696" s="544">
        <f t="shared" si="3540"/>
        <v>0</v>
      </c>
      <c r="CC696" s="544">
        <f t="shared" si="3541"/>
        <v>0</v>
      </c>
      <c r="CD696" s="544">
        <f>BC696</f>
        <v>0</v>
      </c>
      <c r="CE696" s="544">
        <f t="shared" si="3542"/>
        <v>0</v>
      </c>
      <c r="CF696" s="544">
        <f t="shared" si="3543"/>
        <v>0</v>
      </c>
    </row>
    <row r="697" spans="1:84">
      <c r="A697" s="149"/>
      <c r="B697" s="151"/>
      <c r="C697" s="151"/>
      <c r="D697" s="151"/>
      <c r="E697" s="375" t="s">
        <v>85</v>
      </c>
      <c r="F697" s="598">
        <f t="shared" ref="F697:BE697" si="3544">SUM(F694:F696)</f>
        <v>6</v>
      </c>
      <c r="G697" s="276">
        <f t="shared" si="3544"/>
        <v>0</v>
      </c>
      <c r="H697" s="276">
        <f t="shared" si="3544"/>
        <v>0</v>
      </c>
      <c r="I697" s="276">
        <f t="shared" si="3544"/>
        <v>0</v>
      </c>
      <c r="J697" s="276">
        <f t="shared" si="3544"/>
        <v>0</v>
      </c>
      <c r="K697" s="276">
        <f t="shared" si="3544"/>
        <v>0</v>
      </c>
      <c r="L697" s="276">
        <f t="shared" si="3544"/>
        <v>0</v>
      </c>
      <c r="M697" s="276">
        <f t="shared" si="3544"/>
        <v>0</v>
      </c>
      <c r="N697" s="276">
        <f t="shared" si="3544"/>
        <v>0</v>
      </c>
      <c r="O697" s="276">
        <f t="shared" si="3544"/>
        <v>0</v>
      </c>
      <c r="P697" s="276">
        <f t="shared" si="3544"/>
        <v>0</v>
      </c>
      <c r="Q697" s="276">
        <f t="shared" si="3544"/>
        <v>0</v>
      </c>
      <c r="R697" s="276">
        <f t="shared" si="3544"/>
        <v>0</v>
      </c>
      <c r="S697" s="501">
        <f t="shared" si="3544"/>
        <v>0</v>
      </c>
      <c r="T697" s="276">
        <f t="shared" si="3544"/>
        <v>0</v>
      </c>
      <c r="U697" s="276">
        <f t="shared" si="3544"/>
        <v>0</v>
      </c>
      <c r="V697" s="276">
        <f t="shared" si="3544"/>
        <v>0</v>
      </c>
      <c r="W697" s="276">
        <f t="shared" si="3544"/>
        <v>0</v>
      </c>
      <c r="X697" s="276">
        <f t="shared" si="3544"/>
        <v>0</v>
      </c>
      <c r="Y697" s="276">
        <f t="shared" si="3544"/>
        <v>0</v>
      </c>
      <c r="Z697" s="276">
        <f t="shared" si="3544"/>
        <v>0</v>
      </c>
      <c r="AA697" s="276">
        <f t="shared" si="3544"/>
        <v>0</v>
      </c>
      <c r="AB697" s="276">
        <f t="shared" si="3544"/>
        <v>0</v>
      </c>
      <c r="AC697" s="276">
        <f t="shared" si="3544"/>
        <v>0</v>
      </c>
      <c r="AD697" s="276">
        <f t="shared" si="3544"/>
        <v>0</v>
      </c>
      <c r="AE697" s="276">
        <f t="shared" si="3544"/>
        <v>0</v>
      </c>
      <c r="AF697" s="501">
        <f t="shared" si="3544"/>
        <v>0</v>
      </c>
      <c r="AG697" s="276">
        <f t="shared" si="3544"/>
        <v>0</v>
      </c>
      <c r="AH697" s="276">
        <f t="shared" si="3544"/>
        <v>0</v>
      </c>
      <c r="AI697" s="276">
        <f t="shared" si="3544"/>
        <v>0</v>
      </c>
      <c r="AJ697" s="276">
        <f t="shared" si="3544"/>
        <v>0</v>
      </c>
      <c r="AK697" s="276">
        <f t="shared" si="3544"/>
        <v>0</v>
      </c>
      <c r="AL697" s="276">
        <f t="shared" si="3544"/>
        <v>0</v>
      </c>
      <c r="AM697" s="276">
        <f t="shared" si="3544"/>
        <v>0</v>
      </c>
      <c r="AN697" s="276">
        <f t="shared" si="3544"/>
        <v>0</v>
      </c>
      <c r="AO697" s="276">
        <f t="shared" si="3544"/>
        <v>0</v>
      </c>
      <c r="AP697" s="276">
        <f t="shared" si="3544"/>
        <v>0</v>
      </c>
      <c r="AQ697" s="276">
        <f t="shared" si="3544"/>
        <v>0</v>
      </c>
      <c r="AR697" s="276">
        <f t="shared" si="3544"/>
        <v>0</v>
      </c>
      <c r="AS697" s="501">
        <f t="shared" si="3544"/>
        <v>0</v>
      </c>
      <c r="AT697" s="276">
        <f t="shared" si="3544"/>
        <v>0</v>
      </c>
      <c r="AU697" s="276">
        <f t="shared" si="3544"/>
        <v>0</v>
      </c>
      <c r="AV697" s="276">
        <f t="shared" si="3544"/>
        <v>0</v>
      </c>
      <c r="AW697" s="568">
        <f t="shared" si="3544"/>
        <v>0</v>
      </c>
      <c r="AX697" s="568">
        <f t="shared" si="3544"/>
        <v>0</v>
      </c>
      <c r="AY697" s="568">
        <f t="shared" si="3544"/>
        <v>0</v>
      </c>
      <c r="AZ697" s="276">
        <f t="shared" si="3544"/>
        <v>0</v>
      </c>
      <c r="BA697" s="276">
        <f t="shared" si="3544"/>
        <v>0</v>
      </c>
      <c r="BB697" s="276">
        <f t="shared" si="3544"/>
        <v>0</v>
      </c>
      <c r="BC697" s="276">
        <f t="shared" si="3544"/>
        <v>0</v>
      </c>
      <c r="BD697" s="276">
        <f t="shared" si="3544"/>
        <v>0</v>
      </c>
      <c r="BE697" s="276">
        <f t="shared" si="3544"/>
        <v>0</v>
      </c>
      <c r="BF697" s="242"/>
      <c r="BG697" s="605">
        <f>SUM(F697,S697,AF697,AS697)</f>
        <v>6</v>
      </c>
      <c r="BH697" s="533">
        <f>SUM(G697,T697,AG697)</f>
        <v>0</v>
      </c>
      <c r="BI697" s="533">
        <f t="shared" si="3526"/>
        <v>0</v>
      </c>
      <c r="BJ697" s="533">
        <f t="shared" si="3527"/>
        <v>0</v>
      </c>
      <c r="BK697" s="533">
        <f t="shared" si="3528"/>
        <v>0</v>
      </c>
      <c r="BL697" s="533">
        <f t="shared" si="3529"/>
        <v>0</v>
      </c>
      <c r="BM697" s="533">
        <f t="shared" si="3530"/>
        <v>0</v>
      </c>
      <c r="BN697" s="533">
        <f>SUM(M697,Z697,AM697)</f>
        <v>0</v>
      </c>
      <c r="BO697" s="533">
        <f t="shared" si="3531"/>
        <v>0</v>
      </c>
      <c r="BP697" s="533">
        <f t="shared" si="3532"/>
        <v>0</v>
      </c>
      <c r="BQ697" s="533">
        <f t="shared" si="3533"/>
        <v>0</v>
      </c>
      <c r="BR697" s="533">
        <f t="shared" si="3534"/>
        <v>0</v>
      </c>
      <c r="BS697" s="533">
        <f t="shared" si="3535"/>
        <v>0</v>
      </c>
      <c r="BT697" s="533">
        <f>AT697</f>
        <v>0</v>
      </c>
      <c r="BU697" s="533">
        <f t="shared" si="3536"/>
        <v>0</v>
      </c>
      <c r="BV697" s="533">
        <f t="shared" si="3537"/>
        <v>0</v>
      </c>
      <c r="BW697" s="536">
        <f>SUM(BH697,BK697,BN697,BQ697,BT697)</f>
        <v>0</v>
      </c>
      <c r="BX697" s="536">
        <f t="shared" si="3538"/>
        <v>0</v>
      </c>
      <c r="BY697" s="536">
        <f t="shared" si="3539"/>
        <v>0</v>
      </c>
      <c r="BZ697" t="s">
        <v>74</v>
      </c>
      <c r="CA697" s="544">
        <f>AZ697</f>
        <v>0</v>
      </c>
      <c r="CB697" s="544">
        <f t="shared" si="3540"/>
        <v>0</v>
      </c>
      <c r="CC697" s="544">
        <f t="shared" si="3541"/>
        <v>0</v>
      </c>
      <c r="CD697" s="544">
        <f>BC697</f>
        <v>0</v>
      </c>
      <c r="CE697" s="544">
        <f t="shared" si="3542"/>
        <v>0</v>
      </c>
      <c r="CF697" s="544">
        <f t="shared" si="3543"/>
        <v>0</v>
      </c>
    </row>
    <row r="698" spans="1:84">
      <c r="A698" s="149"/>
      <c r="B698" s="151"/>
      <c r="C698" s="151"/>
      <c r="D698" s="151"/>
      <c r="E698" s="375"/>
      <c r="F698" s="597"/>
      <c r="G698" s="197"/>
      <c r="H698" s="197"/>
      <c r="I698" s="239"/>
      <c r="J698" s="197"/>
      <c r="K698" s="197"/>
      <c r="L698" s="239"/>
      <c r="M698" s="197"/>
      <c r="N698" s="197"/>
      <c r="O698" s="239"/>
      <c r="P698" s="197"/>
      <c r="Q698" s="197"/>
      <c r="R698" s="239"/>
      <c r="S698" s="505"/>
      <c r="T698" s="239"/>
      <c r="U698" s="239"/>
      <c r="V698" s="239"/>
      <c r="W698" s="239"/>
      <c r="X698" s="239"/>
      <c r="Y698" s="239"/>
      <c r="Z698" s="239"/>
      <c r="AA698" s="239"/>
      <c r="AB698" s="239"/>
      <c r="AC698" s="239"/>
      <c r="AD698" s="239"/>
      <c r="AE698" s="239"/>
      <c r="AF698" s="505"/>
      <c r="AG698" s="239"/>
      <c r="AH698" s="239"/>
      <c r="AI698" s="239"/>
      <c r="AJ698" s="239"/>
      <c r="AK698" s="239"/>
      <c r="AL698" s="239"/>
      <c r="AM698" s="239"/>
      <c r="AN698" s="239"/>
      <c r="AO698" s="239"/>
      <c r="AP698" s="239"/>
      <c r="AQ698" s="239"/>
      <c r="AR698" s="239"/>
      <c r="AS698" s="505"/>
      <c r="AT698" s="239"/>
      <c r="AU698" s="239"/>
      <c r="AV698" s="239"/>
      <c r="AW698" s="572"/>
      <c r="AX698" s="572"/>
      <c r="AY698" s="572"/>
      <c r="AZ698" s="197"/>
      <c r="BA698" s="197"/>
      <c r="BB698" s="197"/>
      <c r="BC698" s="239"/>
      <c r="BD698" s="239"/>
      <c r="BE698" s="239"/>
      <c r="BF698" s="240"/>
    </row>
    <row r="699" spans="1:84">
      <c r="A699" s="149" t="s">
        <v>75</v>
      </c>
      <c r="B699" s="149" t="s">
        <v>688</v>
      </c>
      <c r="C699" s="151"/>
      <c r="D699" s="151"/>
      <c r="E699" s="375" t="s">
        <v>128</v>
      </c>
      <c r="F699" s="597"/>
      <c r="G699" s="197"/>
      <c r="H699" s="197"/>
      <c r="I699" s="239"/>
      <c r="J699" s="197"/>
      <c r="K699" s="197"/>
      <c r="L699" s="239"/>
      <c r="M699" s="197"/>
      <c r="N699" s="197"/>
      <c r="O699" s="239"/>
      <c r="P699" s="197"/>
      <c r="Q699" s="197"/>
      <c r="R699" s="239"/>
      <c r="S699" s="505"/>
      <c r="T699" s="239"/>
      <c r="U699" s="239"/>
      <c r="V699" s="239"/>
      <c r="W699" s="239"/>
      <c r="X699" s="239"/>
      <c r="Y699" s="239"/>
      <c r="Z699" s="239"/>
      <c r="AA699" s="239"/>
      <c r="AB699" s="239"/>
      <c r="AC699" s="239"/>
      <c r="AD699" s="239"/>
      <c r="AE699" s="239"/>
      <c r="AF699" s="505"/>
      <c r="AG699" s="239"/>
      <c r="AH699" s="239"/>
      <c r="AI699" s="239"/>
      <c r="AJ699" s="239"/>
      <c r="AK699" s="239"/>
      <c r="AL699" s="239"/>
      <c r="AM699" s="239"/>
      <c r="AN699" s="239"/>
      <c r="AO699" s="239"/>
      <c r="AP699" s="239"/>
      <c r="AQ699" s="239"/>
      <c r="AR699" s="239"/>
      <c r="AS699" s="505"/>
      <c r="AT699" s="239"/>
      <c r="AU699" s="239"/>
      <c r="AV699" s="239"/>
      <c r="AW699" s="572"/>
      <c r="AX699" s="572"/>
      <c r="AY699" s="572"/>
      <c r="AZ699" s="197"/>
      <c r="BA699" s="197"/>
      <c r="BB699" s="197"/>
      <c r="BC699" s="239"/>
      <c r="BD699" s="239"/>
      <c r="BE699" s="239"/>
      <c r="BF699" s="240"/>
    </row>
    <row r="700" spans="1:84">
      <c r="A700" s="149"/>
      <c r="B700" s="149" t="s">
        <v>689</v>
      </c>
      <c r="C700" s="151"/>
      <c r="D700" s="151"/>
      <c r="E700" s="288" t="s">
        <v>77</v>
      </c>
      <c r="F700" s="597">
        <v>2</v>
      </c>
      <c r="G700" s="159"/>
      <c r="H700" s="159"/>
      <c r="I700" s="275">
        <f>SUM(G700:H700)</f>
        <v>0</v>
      </c>
      <c r="J700" s="159"/>
      <c r="K700" s="159"/>
      <c r="L700" s="275">
        <f>SUM(J700:K700)</f>
        <v>0</v>
      </c>
      <c r="M700" s="159"/>
      <c r="N700" s="159"/>
      <c r="O700" s="275">
        <f>SUM(M700:N700)</f>
        <v>0</v>
      </c>
      <c r="P700" s="159"/>
      <c r="Q700" s="159"/>
      <c r="R700" s="275">
        <f>SUM(P700:Q700)</f>
        <v>0</v>
      </c>
      <c r="S700" s="500"/>
      <c r="T700" s="275"/>
      <c r="U700" s="275"/>
      <c r="V700" s="275">
        <f>SUM(T700:U700)</f>
        <v>0</v>
      </c>
      <c r="W700" s="275"/>
      <c r="X700" s="275"/>
      <c r="Y700" s="275">
        <f>SUM(W700:X700)</f>
        <v>0</v>
      </c>
      <c r="Z700" s="275"/>
      <c r="AA700" s="275"/>
      <c r="AB700" s="275">
        <f>SUM(Z700:AA700)</f>
        <v>0</v>
      </c>
      <c r="AC700" s="275"/>
      <c r="AD700" s="275"/>
      <c r="AE700" s="275">
        <f>SUM(AC700:AD700)</f>
        <v>0</v>
      </c>
      <c r="AF700" s="500"/>
      <c r="AG700" s="275"/>
      <c r="AH700" s="275"/>
      <c r="AI700" s="275">
        <f>SUM(AG700:AH700)</f>
        <v>0</v>
      </c>
      <c r="AJ700" s="275"/>
      <c r="AK700" s="275"/>
      <c r="AL700" s="275">
        <f>SUM(AJ700:AK700)</f>
        <v>0</v>
      </c>
      <c r="AM700" s="275"/>
      <c r="AN700" s="275"/>
      <c r="AO700" s="275">
        <f>SUM(AM700:AN700)</f>
        <v>0</v>
      </c>
      <c r="AP700" s="275"/>
      <c r="AQ700" s="275"/>
      <c r="AR700" s="275">
        <f>SUM(AP700:AQ700)</f>
        <v>0</v>
      </c>
      <c r="AS700" s="500"/>
      <c r="AT700" s="275"/>
      <c r="AU700" s="275"/>
      <c r="AV700" s="277">
        <f>SUM(AT700:AU700)</f>
        <v>0</v>
      </c>
      <c r="AW700" s="567">
        <f t="shared" ref="AW700:AW702" si="3545">SUM(G700,J700,M700,P700,T700,W700,Z700,AC700,AG700,AJ700,AM700,AP700,AT700)</f>
        <v>0</v>
      </c>
      <c r="AX700" s="567">
        <f t="shared" ref="AX700:AX702" si="3546">SUM(H700,K700,N700,Q700,U700,X700,AA700,AD700,AH700,AK700,AN700,AQ700,AU700)</f>
        <v>0</v>
      </c>
      <c r="AY700" s="567">
        <f t="shared" ref="AY700:AY702" si="3547">SUM(I700,L700,O700,R700,V700,Y700,AB700,AE700,AI700,AL700,AO700,AR700,AV700)</f>
        <v>0</v>
      </c>
      <c r="AZ700" s="159"/>
      <c r="BA700" s="159"/>
      <c r="BB700" s="275">
        <f>SUM(AZ700:BA700)</f>
        <v>0</v>
      </c>
      <c r="BC700" s="275"/>
      <c r="BD700" s="275"/>
      <c r="BE700" s="275">
        <f>SUM(BC700:BD700)</f>
        <v>0</v>
      </c>
      <c r="BF700" s="240"/>
      <c r="BG700" s="605">
        <f>SUM(F700,S700,AF700,AS700)</f>
        <v>2</v>
      </c>
      <c r="BH700" s="533">
        <f>SUM(G700,T700,AG700)</f>
        <v>0</v>
      </c>
      <c r="BI700" s="533">
        <f t="shared" ref="BI700:BI703" si="3548">SUM(H700,U700,AH700)</f>
        <v>0</v>
      </c>
      <c r="BJ700" s="533">
        <f t="shared" ref="BJ700:BJ703" si="3549">SUM(I700,V700,AI700)</f>
        <v>0</v>
      </c>
      <c r="BK700" s="533">
        <f t="shared" ref="BK700:BK703" si="3550">SUM(J700,W700,AJ700)</f>
        <v>0</v>
      </c>
      <c r="BL700" s="533">
        <f t="shared" ref="BL700:BL703" si="3551">SUM(K700,X700,AK700)</f>
        <v>0</v>
      </c>
      <c r="BM700" s="533">
        <f t="shared" ref="BM700:BM703" si="3552">SUM(L700,Y700,AL700)</f>
        <v>0</v>
      </c>
      <c r="BN700" s="533">
        <f>SUM(M700,Z700,AM700)</f>
        <v>0</v>
      </c>
      <c r="BO700" s="533">
        <f t="shared" ref="BO700:BO703" si="3553">SUM(N700,AA700,AN700)</f>
        <v>0</v>
      </c>
      <c r="BP700" s="533">
        <f t="shared" ref="BP700:BP703" si="3554">SUM(O700,AB700,AO700)</f>
        <v>0</v>
      </c>
      <c r="BQ700" s="533">
        <f t="shared" ref="BQ700:BQ703" si="3555">SUM(P700,AC700,AP700)</f>
        <v>0</v>
      </c>
      <c r="BR700" s="533">
        <f t="shared" ref="BR700:BR703" si="3556">SUM(Q700,AD700,AQ700)</f>
        <v>0</v>
      </c>
      <c r="BS700" s="533">
        <f t="shared" ref="BS700:BS703" si="3557">SUM(R700,AE700,AR700)</f>
        <v>0</v>
      </c>
      <c r="BT700" s="533">
        <f>AT700</f>
        <v>0</v>
      </c>
      <c r="BU700" s="533">
        <f t="shared" ref="BU700:BU703" si="3558">AU700</f>
        <v>0</v>
      </c>
      <c r="BV700" s="533">
        <f t="shared" ref="BV700:BV703" si="3559">AV700</f>
        <v>0</v>
      </c>
      <c r="BW700" s="536">
        <f>SUM(BH700,BK700,BN700,BQ700,BT700)</f>
        <v>0</v>
      </c>
      <c r="BX700" s="536">
        <f t="shared" ref="BX700:BX703" si="3560">SUM(BI700,BL700,BO700,BR700,BU700)</f>
        <v>0</v>
      </c>
      <c r="BY700" s="536">
        <f t="shared" ref="BY700:BY703" si="3561">SUM(BJ700,BM700,BP700,BS700,BV700)</f>
        <v>0</v>
      </c>
      <c r="BZ700" t="s">
        <v>74</v>
      </c>
      <c r="CA700" s="544">
        <f>AZ700</f>
        <v>0</v>
      </c>
      <c r="CB700" s="544">
        <f t="shared" ref="CB700:CB703" si="3562">BA700</f>
        <v>0</v>
      </c>
      <c r="CC700" s="544">
        <f t="shared" ref="CC700:CC703" si="3563">BB700</f>
        <v>0</v>
      </c>
      <c r="CD700" s="544">
        <f>BC700</f>
        <v>0</v>
      </c>
      <c r="CE700" s="544">
        <f t="shared" ref="CE700:CE703" si="3564">BD700</f>
        <v>0</v>
      </c>
      <c r="CF700" s="544">
        <f t="shared" ref="CF700:CF703" si="3565">BE700</f>
        <v>0</v>
      </c>
    </row>
    <row r="701" spans="1:84">
      <c r="A701" s="149"/>
      <c r="B701" s="151"/>
      <c r="C701" s="151"/>
      <c r="D701" s="151"/>
      <c r="E701" s="288" t="s">
        <v>78</v>
      </c>
      <c r="F701" s="597">
        <v>2</v>
      </c>
      <c r="G701" s="159"/>
      <c r="H701" s="159"/>
      <c r="I701" s="275">
        <f>SUM(G701:H701)</f>
        <v>0</v>
      </c>
      <c r="J701" s="159"/>
      <c r="K701" s="159"/>
      <c r="L701" s="275">
        <f>SUM(J701:K701)</f>
        <v>0</v>
      </c>
      <c r="M701" s="159"/>
      <c r="N701" s="159"/>
      <c r="O701" s="275">
        <f>SUM(M701:N701)</f>
        <v>0</v>
      </c>
      <c r="P701" s="159"/>
      <c r="Q701" s="159"/>
      <c r="R701" s="275">
        <f>SUM(P701:Q701)</f>
        <v>0</v>
      </c>
      <c r="S701" s="500"/>
      <c r="T701" s="275"/>
      <c r="U701" s="275"/>
      <c r="V701" s="275">
        <f>SUM(T701:U701)</f>
        <v>0</v>
      </c>
      <c r="W701" s="275"/>
      <c r="X701" s="275"/>
      <c r="Y701" s="275">
        <f>SUM(W701:X701)</f>
        <v>0</v>
      </c>
      <c r="Z701" s="275"/>
      <c r="AA701" s="275"/>
      <c r="AB701" s="275">
        <f>SUM(Z701:AA701)</f>
        <v>0</v>
      </c>
      <c r="AC701" s="275"/>
      <c r="AD701" s="275"/>
      <c r="AE701" s="275">
        <f>SUM(AC701:AD701)</f>
        <v>0</v>
      </c>
      <c r="AF701" s="500"/>
      <c r="AG701" s="275"/>
      <c r="AH701" s="275"/>
      <c r="AI701" s="275">
        <f>SUM(AG701:AH701)</f>
        <v>0</v>
      </c>
      <c r="AJ701" s="275"/>
      <c r="AK701" s="275"/>
      <c r="AL701" s="275">
        <f>SUM(AJ701:AK701)</f>
        <v>0</v>
      </c>
      <c r="AM701" s="275"/>
      <c r="AN701" s="275"/>
      <c r="AO701" s="275">
        <f>SUM(AM701:AN701)</f>
        <v>0</v>
      </c>
      <c r="AP701" s="275"/>
      <c r="AQ701" s="275"/>
      <c r="AR701" s="275">
        <f>SUM(AP701:AQ701)</f>
        <v>0</v>
      </c>
      <c r="AS701" s="500"/>
      <c r="AT701" s="275"/>
      <c r="AU701" s="275"/>
      <c r="AV701" s="277">
        <f>SUM(AT701:AU701)</f>
        <v>0</v>
      </c>
      <c r="AW701" s="567">
        <f t="shared" si="3545"/>
        <v>0</v>
      </c>
      <c r="AX701" s="567">
        <f t="shared" si="3546"/>
        <v>0</v>
      </c>
      <c r="AY701" s="567">
        <f t="shared" si="3547"/>
        <v>0</v>
      </c>
      <c r="AZ701" s="159"/>
      <c r="BA701" s="159"/>
      <c r="BB701" s="275">
        <f>SUM(AZ701:BA701)</f>
        <v>0</v>
      </c>
      <c r="BC701" s="275"/>
      <c r="BD701" s="275"/>
      <c r="BE701" s="275">
        <f>SUM(BC701:BD701)</f>
        <v>0</v>
      </c>
      <c r="BF701" s="240"/>
      <c r="BG701" s="605">
        <f>SUM(F701,S701,AF701,AS701)</f>
        <v>2</v>
      </c>
      <c r="BH701" s="533">
        <f>SUM(G701,T701,AG701)</f>
        <v>0</v>
      </c>
      <c r="BI701" s="533">
        <f t="shared" si="3548"/>
        <v>0</v>
      </c>
      <c r="BJ701" s="533">
        <f t="shared" si="3549"/>
        <v>0</v>
      </c>
      <c r="BK701" s="533">
        <f t="shared" si="3550"/>
        <v>0</v>
      </c>
      <c r="BL701" s="533">
        <f t="shared" si="3551"/>
        <v>0</v>
      </c>
      <c r="BM701" s="533">
        <f t="shared" si="3552"/>
        <v>0</v>
      </c>
      <c r="BN701" s="533">
        <f>SUM(M701,Z701,AM701)</f>
        <v>0</v>
      </c>
      <c r="BO701" s="533">
        <f t="shared" si="3553"/>
        <v>0</v>
      </c>
      <c r="BP701" s="533">
        <f t="shared" si="3554"/>
        <v>0</v>
      </c>
      <c r="BQ701" s="533">
        <f t="shared" si="3555"/>
        <v>0</v>
      </c>
      <c r="BR701" s="533">
        <f t="shared" si="3556"/>
        <v>0</v>
      </c>
      <c r="BS701" s="533">
        <f t="shared" si="3557"/>
        <v>0</v>
      </c>
      <c r="BT701" s="533">
        <f>AT701</f>
        <v>0</v>
      </c>
      <c r="BU701" s="533">
        <f t="shared" si="3558"/>
        <v>0</v>
      </c>
      <c r="BV701" s="533">
        <f t="shared" si="3559"/>
        <v>0</v>
      </c>
      <c r="BW701" s="536">
        <f>SUM(BH701,BK701,BN701,BQ701,BT701)</f>
        <v>0</v>
      </c>
      <c r="BX701" s="536">
        <f t="shared" si="3560"/>
        <v>0</v>
      </c>
      <c r="BY701" s="536">
        <f t="shared" si="3561"/>
        <v>0</v>
      </c>
      <c r="BZ701" t="s">
        <v>74</v>
      </c>
      <c r="CA701" s="544">
        <f>AZ701</f>
        <v>0</v>
      </c>
      <c r="CB701" s="544">
        <f t="shared" si="3562"/>
        <v>0</v>
      </c>
      <c r="CC701" s="544">
        <f t="shared" si="3563"/>
        <v>0</v>
      </c>
      <c r="CD701" s="544">
        <f>BC701</f>
        <v>0</v>
      </c>
      <c r="CE701" s="544">
        <f t="shared" si="3564"/>
        <v>0</v>
      </c>
      <c r="CF701" s="544">
        <f t="shared" si="3565"/>
        <v>0</v>
      </c>
    </row>
    <row r="702" spans="1:84">
      <c r="A702" s="149"/>
      <c r="B702" s="151"/>
      <c r="C702" s="151"/>
      <c r="D702" s="151"/>
      <c r="E702" s="288" t="s">
        <v>79</v>
      </c>
      <c r="F702" s="597">
        <v>2</v>
      </c>
      <c r="G702" s="159"/>
      <c r="H702" s="159"/>
      <c r="I702" s="275">
        <f>SUM(G702:H702)</f>
        <v>0</v>
      </c>
      <c r="J702" s="159"/>
      <c r="K702" s="159"/>
      <c r="L702" s="275">
        <f>SUM(J702:K702)</f>
        <v>0</v>
      </c>
      <c r="M702" s="159"/>
      <c r="N702" s="159"/>
      <c r="O702" s="275">
        <f>SUM(M702:N702)</f>
        <v>0</v>
      </c>
      <c r="P702" s="159"/>
      <c r="Q702" s="159"/>
      <c r="R702" s="275">
        <f>SUM(P702:Q702)</f>
        <v>0</v>
      </c>
      <c r="S702" s="500"/>
      <c r="T702" s="275"/>
      <c r="U702" s="275"/>
      <c r="V702" s="275">
        <f>SUM(T702:U702)</f>
        <v>0</v>
      </c>
      <c r="W702" s="275"/>
      <c r="X702" s="275"/>
      <c r="Y702" s="275">
        <f>SUM(W702:X702)</f>
        <v>0</v>
      </c>
      <c r="Z702" s="275"/>
      <c r="AA702" s="275"/>
      <c r="AB702" s="275">
        <f>SUM(Z702:AA702)</f>
        <v>0</v>
      </c>
      <c r="AC702" s="275"/>
      <c r="AD702" s="275"/>
      <c r="AE702" s="275">
        <f>SUM(AC702:AD702)</f>
        <v>0</v>
      </c>
      <c r="AF702" s="500"/>
      <c r="AG702" s="275"/>
      <c r="AH702" s="275"/>
      <c r="AI702" s="275">
        <f>SUM(AG702:AH702)</f>
        <v>0</v>
      </c>
      <c r="AJ702" s="275"/>
      <c r="AK702" s="275"/>
      <c r="AL702" s="275">
        <f>SUM(AJ702:AK702)</f>
        <v>0</v>
      </c>
      <c r="AM702" s="275"/>
      <c r="AN702" s="275"/>
      <c r="AO702" s="275">
        <f>SUM(AM702:AN702)</f>
        <v>0</v>
      </c>
      <c r="AP702" s="275"/>
      <c r="AQ702" s="275"/>
      <c r="AR702" s="275">
        <f>SUM(AP702:AQ702)</f>
        <v>0</v>
      </c>
      <c r="AS702" s="500"/>
      <c r="AT702" s="275"/>
      <c r="AU702" s="275"/>
      <c r="AV702" s="277">
        <f>SUM(AT702:AU702)</f>
        <v>0</v>
      </c>
      <c r="AW702" s="567">
        <f t="shared" si="3545"/>
        <v>0</v>
      </c>
      <c r="AX702" s="567">
        <f t="shared" si="3546"/>
        <v>0</v>
      </c>
      <c r="AY702" s="567">
        <f t="shared" si="3547"/>
        <v>0</v>
      </c>
      <c r="AZ702" s="159"/>
      <c r="BA702" s="159"/>
      <c r="BB702" s="275">
        <f>SUM(AZ702:BA702)</f>
        <v>0</v>
      </c>
      <c r="BC702" s="275"/>
      <c r="BD702" s="275"/>
      <c r="BE702" s="275">
        <f>SUM(BC702:BD702)</f>
        <v>0</v>
      </c>
      <c r="BF702" s="240"/>
      <c r="BG702" s="605">
        <f>SUM(F702,S702,AF702,AS702)</f>
        <v>2</v>
      </c>
      <c r="BH702" s="533">
        <f>SUM(G702,T702,AG702)</f>
        <v>0</v>
      </c>
      <c r="BI702" s="533">
        <f t="shared" si="3548"/>
        <v>0</v>
      </c>
      <c r="BJ702" s="533">
        <f t="shared" si="3549"/>
        <v>0</v>
      </c>
      <c r="BK702" s="533">
        <f t="shared" si="3550"/>
        <v>0</v>
      </c>
      <c r="BL702" s="533">
        <f t="shared" si="3551"/>
        <v>0</v>
      </c>
      <c r="BM702" s="533">
        <f t="shared" si="3552"/>
        <v>0</v>
      </c>
      <c r="BN702" s="533">
        <f>SUM(M702,Z702,AM702)</f>
        <v>0</v>
      </c>
      <c r="BO702" s="533">
        <f t="shared" si="3553"/>
        <v>0</v>
      </c>
      <c r="BP702" s="533">
        <f t="shared" si="3554"/>
        <v>0</v>
      </c>
      <c r="BQ702" s="533">
        <f t="shared" si="3555"/>
        <v>0</v>
      </c>
      <c r="BR702" s="533">
        <f t="shared" si="3556"/>
        <v>0</v>
      </c>
      <c r="BS702" s="533">
        <f t="shared" si="3557"/>
        <v>0</v>
      </c>
      <c r="BT702" s="533">
        <f>AT702</f>
        <v>0</v>
      </c>
      <c r="BU702" s="533">
        <f t="shared" si="3558"/>
        <v>0</v>
      </c>
      <c r="BV702" s="533">
        <f t="shared" si="3559"/>
        <v>0</v>
      </c>
      <c r="BW702" s="536">
        <f>SUM(BH702,BK702,BN702,BQ702,BT702)</f>
        <v>0</v>
      </c>
      <c r="BX702" s="536">
        <f t="shared" si="3560"/>
        <v>0</v>
      </c>
      <c r="BY702" s="536">
        <f t="shared" si="3561"/>
        <v>0</v>
      </c>
      <c r="BZ702" t="s">
        <v>74</v>
      </c>
      <c r="CA702" s="544">
        <f>AZ702</f>
        <v>0</v>
      </c>
      <c r="CB702" s="544">
        <f t="shared" si="3562"/>
        <v>0</v>
      </c>
      <c r="CC702" s="544">
        <f t="shared" si="3563"/>
        <v>0</v>
      </c>
      <c r="CD702" s="544">
        <f>BC702</f>
        <v>0</v>
      </c>
      <c r="CE702" s="544">
        <f t="shared" si="3564"/>
        <v>0</v>
      </c>
      <c r="CF702" s="544">
        <f t="shared" si="3565"/>
        <v>0</v>
      </c>
    </row>
    <row r="703" spans="1:84">
      <c r="A703" s="149"/>
      <c r="B703" s="151"/>
      <c r="C703" s="151"/>
      <c r="D703" s="151"/>
      <c r="E703" s="375" t="s">
        <v>85</v>
      </c>
      <c r="F703" s="598">
        <f t="shared" ref="F703:BE703" si="3566">SUM(F700:F702)</f>
        <v>6</v>
      </c>
      <c r="G703" s="276">
        <f t="shared" si="3566"/>
        <v>0</v>
      </c>
      <c r="H703" s="276">
        <f t="shared" si="3566"/>
        <v>0</v>
      </c>
      <c r="I703" s="276">
        <f t="shared" si="3566"/>
        <v>0</v>
      </c>
      <c r="J703" s="276">
        <f t="shared" si="3566"/>
        <v>0</v>
      </c>
      <c r="K703" s="276">
        <f t="shared" si="3566"/>
        <v>0</v>
      </c>
      <c r="L703" s="276">
        <f t="shared" si="3566"/>
        <v>0</v>
      </c>
      <c r="M703" s="276">
        <f t="shared" si="3566"/>
        <v>0</v>
      </c>
      <c r="N703" s="276">
        <f t="shared" si="3566"/>
        <v>0</v>
      </c>
      <c r="O703" s="276">
        <f t="shared" si="3566"/>
        <v>0</v>
      </c>
      <c r="P703" s="276">
        <f t="shared" si="3566"/>
        <v>0</v>
      </c>
      <c r="Q703" s="276">
        <f t="shared" si="3566"/>
        <v>0</v>
      </c>
      <c r="R703" s="276">
        <f t="shared" si="3566"/>
        <v>0</v>
      </c>
      <c r="S703" s="501">
        <f t="shared" si="3566"/>
        <v>0</v>
      </c>
      <c r="T703" s="276">
        <f t="shared" si="3566"/>
        <v>0</v>
      </c>
      <c r="U703" s="276">
        <f t="shared" si="3566"/>
        <v>0</v>
      </c>
      <c r="V703" s="276">
        <f t="shared" si="3566"/>
        <v>0</v>
      </c>
      <c r="W703" s="276">
        <f t="shared" si="3566"/>
        <v>0</v>
      </c>
      <c r="X703" s="276">
        <f t="shared" si="3566"/>
        <v>0</v>
      </c>
      <c r="Y703" s="276">
        <f t="shared" si="3566"/>
        <v>0</v>
      </c>
      <c r="Z703" s="276">
        <f t="shared" si="3566"/>
        <v>0</v>
      </c>
      <c r="AA703" s="276">
        <f t="shared" si="3566"/>
        <v>0</v>
      </c>
      <c r="AB703" s="276">
        <f t="shared" si="3566"/>
        <v>0</v>
      </c>
      <c r="AC703" s="276">
        <f t="shared" si="3566"/>
        <v>0</v>
      </c>
      <c r="AD703" s="276">
        <f t="shared" si="3566"/>
        <v>0</v>
      </c>
      <c r="AE703" s="276">
        <f t="shared" si="3566"/>
        <v>0</v>
      </c>
      <c r="AF703" s="501">
        <f t="shared" si="3566"/>
        <v>0</v>
      </c>
      <c r="AG703" s="276">
        <f t="shared" si="3566"/>
        <v>0</v>
      </c>
      <c r="AH703" s="276">
        <f t="shared" si="3566"/>
        <v>0</v>
      </c>
      <c r="AI703" s="276">
        <f t="shared" si="3566"/>
        <v>0</v>
      </c>
      <c r="AJ703" s="276">
        <f t="shared" si="3566"/>
        <v>0</v>
      </c>
      <c r="AK703" s="276">
        <f t="shared" si="3566"/>
        <v>0</v>
      </c>
      <c r="AL703" s="276">
        <f t="shared" si="3566"/>
        <v>0</v>
      </c>
      <c r="AM703" s="276">
        <f t="shared" si="3566"/>
        <v>0</v>
      </c>
      <c r="AN703" s="276">
        <f t="shared" si="3566"/>
        <v>0</v>
      </c>
      <c r="AO703" s="276">
        <f t="shared" si="3566"/>
        <v>0</v>
      </c>
      <c r="AP703" s="276">
        <f t="shared" si="3566"/>
        <v>0</v>
      </c>
      <c r="AQ703" s="276">
        <f t="shared" si="3566"/>
        <v>0</v>
      </c>
      <c r="AR703" s="276">
        <f t="shared" si="3566"/>
        <v>0</v>
      </c>
      <c r="AS703" s="501">
        <f t="shared" si="3566"/>
        <v>0</v>
      </c>
      <c r="AT703" s="276">
        <f t="shared" si="3566"/>
        <v>0</v>
      </c>
      <c r="AU703" s="276">
        <f t="shared" si="3566"/>
        <v>0</v>
      </c>
      <c r="AV703" s="276">
        <f t="shared" si="3566"/>
        <v>0</v>
      </c>
      <c r="AW703" s="568">
        <f t="shared" si="3566"/>
        <v>0</v>
      </c>
      <c r="AX703" s="568">
        <f t="shared" si="3566"/>
        <v>0</v>
      </c>
      <c r="AY703" s="568">
        <f t="shared" si="3566"/>
        <v>0</v>
      </c>
      <c r="AZ703" s="276">
        <f t="shared" si="3566"/>
        <v>0</v>
      </c>
      <c r="BA703" s="276">
        <f t="shared" si="3566"/>
        <v>0</v>
      </c>
      <c r="BB703" s="276">
        <f t="shared" si="3566"/>
        <v>0</v>
      </c>
      <c r="BC703" s="276">
        <f t="shared" si="3566"/>
        <v>0</v>
      </c>
      <c r="BD703" s="276">
        <f t="shared" si="3566"/>
        <v>0</v>
      </c>
      <c r="BE703" s="276">
        <f t="shared" si="3566"/>
        <v>0</v>
      </c>
      <c r="BF703" s="242"/>
      <c r="BG703" s="605">
        <f>SUM(F703,S703,AF703,AS703)</f>
        <v>6</v>
      </c>
      <c r="BH703" s="533">
        <f>SUM(G703,T703,AG703)</f>
        <v>0</v>
      </c>
      <c r="BI703" s="533">
        <f t="shared" si="3548"/>
        <v>0</v>
      </c>
      <c r="BJ703" s="533">
        <f t="shared" si="3549"/>
        <v>0</v>
      </c>
      <c r="BK703" s="533">
        <f t="shared" si="3550"/>
        <v>0</v>
      </c>
      <c r="BL703" s="533">
        <f t="shared" si="3551"/>
        <v>0</v>
      </c>
      <c r="BM703" s="533">
        <f t="shared" si="3552"/>
        <v>0</v>
      </c>
      <c r="BN703" s="533">
        <f>SUM(M703,Z703,AM703)</f>
        <v>0</v>
      </c>
      <c r="BO703" s="533">
        <f t="shared" si="3553"/>
        <v>0</v>
      </c>
      <c r="BP703" s="533">
        <f t="shared" si="3554"/>
        <v>0</v>
      </c>
      <c r="BQ703" s="533">
        <f t="shared" si="3555"/>
        <v>0</v>
      </c>
      <c r="BR703" s="533">
        <f t="shared" si="3556"/>
        <v>0</v>
      </c>
      <c r="BS703" s="533">
        <f t="shared" si="3557"/>
        <v>0</v>
      </c>
      <c r="BT703" s="533">
        <f>AT703</f>
        <v>0</v>
      </c>
      <c r="BU703" s="533">
        <f t="shared" si="3558"/>
        <v>0</v>
      </c>
      <c r="BV703" s="533">
        <f t="shared" si="3559"/>
        <v>0</v>
      </c>
      <c r="BW703" s="536">
        <f>SUM(BH703,BK703,BN703,BQ703,BT703)</f>
        <v>0</v>
      </c>
      <c r="BX703" s="536">
        <f t="shared" si="3560"/>
        <v>0</v>
      </c>
      <c r="BY703" s="536">
        <f t="shared" si="3561"/>
        <v>0</v>
      </c>
      <c r="BZ703" t="s">
        <v>74</v>
      </c>
      <c r="CA703" s="544">
        <f>AZ703</f>
        <v>0</v>
      </c>
      <c r="CB703" s="544">
        <f t="shared" si="3562"/>
        <v>0</v>
      </c>
      <c r="CC703" s="544">
        <f t="shared" si="3563"/>
        <v>0</v>
      </c>
      <c r="CD703" s="544">
        <f>BC703</f>
        <v>0</v>
      </c>
      <c r="CE703" s="544">
        <f t="shared" si="3564"/>
        <v>0</v>
      </c>
      <c r="CF703" s="544">
        <f t="shared" si="3565"/>
        <v>0</v>
      </c>
    </row>
    <row r="704" spans="1:84">
      <c r="A704" s="149"/>
      <c r="B704" s="149"/>
      <c r="C704" s="151"/>
      <c r="D704" s="151"/>
      <c r="E704" s="288"/>
      <c r="F704" s="599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507"/>
      <c r="T704" s="307"/>
      <c r="U704" s="307"/>
      <c r="V704" s="307"/>
      <c r="W704" s="307"/>
      <c r="X704" s="307"/>
      <c r="Y704" s="307"/>
      <c r="Z704" s="307"/>
      <c r="AA704" s="307"/>
      <c r="AB704" s="307"/>
      <c r="AC704" s="307"/>
      <c r="AD704" s="307"/>
      <c r="AE704" s="307"/>
      <c r="AF704" s="507"/>
      <c r="AG704" s="307"/>
      <c r="AH704" s="307"/>
      <c r="AI704" s="307"/>
      <c r="AJ704" s="307"/>
      <c r="AK704" s="307"/>
      <c r="AL704" s="307"/>
      <c r="AM704" s="307"/>
      <c r="AN704" s="307"/>
      <c r="AO704" s="307"/>
      <c r="AP704" s="307"/>
      <c r="AQ704" s="307"/>
      <c r="AR704" s="307"/>
      <c r="AS704" s="507"/>
      <c r="AT704" s="307"/>
      <c r="AU704" s="307"/>
      <c r="AV704" s="307"/>
      <c r="AW704" s="573"/>
      <c r="AX704" s="573"/>
      <c r="AY704" s="573"/>
      <c r="AZ704" s="197"/>
      <c r="BA704" s="197"/>
      <c r="BB704" s="197"/>
      <c r="BC704" s="197"/>
      <c r="BD704" s="197"/>
      <c r="BE704" s="197"/>
      <c r="BF704" s="284"/>
    </row>
    <row r="705" spans="1:84" ht="26.25" customHeight="1">
      <c r="A705" s="149" t="s">
        <v>75</v>
      </c>
      <c r="B705" s="781" t="s">
        <v>875</v>
      </c>
      <c r="C705" s="782"/>
      <c r="D705" s="309"/>
      <c r="E705" s="375" t="s">
        <v>128</v>
      </c>
      <c r="F705" s="597" t="s">
        <v>323</v>
      </c>
      <c r="G705" s="197"/>
      <c r="H705" s="197"/>
      <c r="I705" s="239"/>
      <c r="J705" s="197"/>
      <c r="K705" s="197"/>
      <c r="L705" s="239"/>
      <c r="M705" s="197"/>
      <c r="N705" s="197"/>
      <c r="O705" s="239"/>
      <c r="P705" s="197"/>
      <c r="Q705" s="197"/>
      <c r="R705" s="239"/>
      <c r="S705" s="505"/>
      <c r="T705" s="239"/>
      <c r="U705" s="239"/>
      <c r="V705" s="239"/>
      <c r="W705" s="239"/>
      <c r="X705" s="239"/>
      <c r="Y705" s="239"/>
      <c r="Z705" s="239"/>
      <c r="AA705" s="239"/>
      <c r="AB705" s="239"/>
      <c r="AC705" s="239"/>
      <c r="AD705" s="239"/>
      <c r="AE705" s="239"/>
      <c r="AF705" s="505"/>
      <c r="AG705" s="239"/>
      <c r="AH705" s="239"/>
      <c r="AI705" s="239"/>
      <c r="AJ705" s="239"/>
      <c r="AK705" s="239"/>
      <c r="AL705" s="239"/>
      <c r="AM705" s="239"/>
      <c r="AN705" s="239"/>
      <c r="AO705" s="239"/>
      <c r="AP705" s="239"/>
      <c r="AQ705" s="239"/>
      <c r="AR705" s="239"/>
      <c r="AS705" s="505"/>
      <c r="AT705" s="239"/>
      <c r="AU705" s="239"/>
      <c r="AV705" s="239"/>
      <c r="AW705" s="572"/>
      <c r="AX705" s="572"/>
      <c r="AY705" s="572"/>
      <c r="AZ705" s="197"/>
      <c r="BA705" s="197"/>
      <c r="BB705" s="197"/>
      <c r="BC705" s="239"/>
      <c r="BD705" s="239"/>
      <c r="BE705" s="239"/>
      <c r="BF705" s="240"/>
    </row>
    <row r="706" spans="1:84">
      <c r="A706" s="149"/>
      <c r="B706" s="149" t="s">
        <v>690</v>
      </c>
      <c r="C706" s="151"/>
      <c r="D706" s="151"/>
      <c r="E706" s="288" t="s">
        <v>77</v>
      </c>
      <c r="F706" s="597"/>
      <c r="G706" s="159"/>
      <c r="H706" s="159"/>
      <c r="I706" s="275">
        <f>SUM(G706:H706)</f>
        <v>0</v>
      </c>
      <c r="J706" s="159"/>
      <c r="K706" s="159"/>
      <c r="L706" s="275">
        <f>SUM(J706:K706)</f>
        <v>0</v>
      </c>
      <c r="M706" s="159"/>
      <c r="N706" s="159"/>
      <c r="O706" s="275">
        <f>SUM(M706:N706)</f>
        <v>0</v>
      </c>
      <c r="P706" s="159"/>
      <c r="Q706" s="159"/>
      <c r="R706" s="275">
        <f>SUM(P706:Q706)</f>
        <v>0</v>
      </c>
      <c r="S706" s="500"/>
      <c r="T706" s="275"/>
      <c r="U706" s="275"/>
      <c r="V706" s="275">
        <f>SUM(T706:U706)</f>
        <v>0</v>
      </c>
      <c r="W706" s="275"/>
      <c r="X706" s="275"/>
      <c r="Y706" s="275">
        <f>SUM(W706:X706)</f>
        <v>0</v>
      </c>
      <c r="Z706" s="275"/>
      <c r="AA706" s="275"/>
      <c r="AB706" s="275">
        <f>SUM(Z706:AA706)</f>
        <v>0</v>
      </c>
      <c r="AC706" s="275"/>
      <c r="AD706" s="275"/>
      <c r="AE706" s="275">
        <f>SUM(AC706:AD706)</f>
        <v>0</v>
      </c>
      <c r="AF706" s="500"/>
      <c r="AG706" s="275"/>
      <c r="AH706" s="275"/>
      <c r="AI706" s="275">
        <f>SUM(AG706:AH706)</f>
        <v>0</v>
      </c>
      <c r="AJ706" s="275"/>
      <c r="AK706" s="275"/>
      <c r="AL706" s="275">
        <f>SUM(AJ706:AK706)</f>
        <v>0</v>
      </c>
      <c r="AM706" s="275"/>
      <c r="AN706" s="275"/>
      <c r="AO706" s="275">
        <f>SUM(AM706:AN706)</f>
        <v>0</v>
      </c>
      <c r="AP706" s="275"/>
      <c r="AQ706" s="275"/>
      <c r="AR706" s="275">
        <f>SUM(AP706:AQ706)</f>
        <v>0</v>
      </c>
      <c r="AS706" s="500"/>
      <c r="AT706" s="275"/>
      <c r="AU706" s="275"/>
      <c r="AV706" s="277">
        <f>SUM(AT706:AU706)</f>
        <v>0</v>
      </c>
      <c r="AW706" s="567">
        <f t="shared" ref="AW706:AW708" si="3567">SUM(G706,J706,M706,P706,T706,W706,Z706,AC706,AG706,AJ706,AM706,AP706,AT706)</f>
        <v>0</v>
      </c>
      <c r="AX706" s="567">
        <f t="shared" ref="AX706:AX708" si="3568">SUM(H706,K706,N706,Q706,U706,X706,AA706,AD706,AH706,AK706,AN706,AQ706,AU706)</f>
        <v>0</v>
      </c>
      <c r="AY706" s="567">
        <f t="shared" ref="AY706:AY708" si="3569">SUM(I706,L706,O706,R706,V706,Y706,AB706,AE706,AI706,AL706,AO706,AR706,AV706)</f>
        <v>0</v>
      </c>
      <c r="AZ706" s="159"/>
      <c r="BA706" s="159"/>
      <c r="BB706" s="275">
        <f>SUM(AZ706:BA706)</f>
        <v>0</v>
      </c>
      <c r="BC706" s="275"/>
      <c r="BD706" s="275"/>
      <c r="BE706" s="275">
        <f>SUM(BC706:BD706)</f>
        <v>0</v>
      </c>
      <c r="BF706" s="240"/>
      <c r="BG706" s="605">
        <f>SUM(F706,S706,AF706,AS706)</f>
        <v>0</v>
      </c>
      <c r="BH706" s="533">
        <f>SUM(G706,T706,AG706)</f>
        <v>0</v>
      </c>
      <c r="BI706" s="533">
        <f t="shared" ref="BI706:BI709" si="3570">SUM(H706,U706,AH706)</f>
        <v>0</v>
      </c>
      <c r="BJ706" s="533">
        <f t="shared" ref="BJ706:BJ709" si="3571">SUM(I706,V706,AI706)</f>
        <v>0</v>
      </c>
      <c r="BK706" s="533">
        <f t="shared" ref="BK706:BK709" si="3572">SUM(J706,W706,AJ706)</f>
        <v>0</v>
      </c>
      <c r="BL706" s="533">
        <f t="shared" ref="BL706:BL709" si="3573">SUM(K706,X706,AK706)</f>
        <v>0</v>
      </c>
      <c r="BM706" s="533">
        <f t="shared" ref="BM706:BM709" si="3574">SUM(L706,Y706,AL706)</f>
        <v>0</v>
      </c>
      <c r="BN706" s="533">
        <f>SUM(M706,Z706,AM706)</f>
        <v>0</v>
      </c>
      <c r="BO706" s="533">
        <f t="shared" ref="BO706:BO709" si="3575">SUM(N706,AA706,AN706)</f>
        <v>0</v>
      </c>
      <c r="BP706" s="533">
        <f t="shared" ref="BP706:BP709" si="3576">SUM(O706,AB706,AO706)</f>
        <v>0</v>
      </c>
      <c r="BQ706" s="533">
        <f t="shared" ref="BQ706:BQ709" si="3577">SUM(P706,AC706,AP706)</f>
        <v>0</v>
      </c>
      <c r="BR706" s="533">
        <f t="shared" ref="BR706:BR709" si="3578">SUM(Q706,AD706,AQ706)</f>
        <v>0</v>
      </c>
      <c r="BS706" s="533">
        <f t="shared" ref="BS706:BS709" si="3579">SUM(R706,AE706,AR706)</f>
        <v>0</v>
      </c>
      <c r="BT706" s="533">
        <f>AT706</f>
        <v>0</v>
      </c>
      <c r="BU706" s="533">
        <f t="shared" ref="BU706:BU709" si="3580">AU706</f>
        <v>0</v>
      </c>
      <c r="BV706" s="533">
        <f t="shared" ref="BV706:BV709" si="3581">AV706</f>
        <v>0</v>
      </c>
      <c r="BW706" s="536">
        <f>SUM(BH706,BK706,BN706,BQ706,BT706)</f>
        <v>0</v>
      </c>
      <c r="BX706" s="536">
        <f t="shared" ref="BX706:BX709" si="3582">SUM(BI706,BL706,BO706,BR706,BU706)</f>
        <v>0</v>
      </c>
      <c r="BY706" s="536">
        <f t="shared" ref="BY706:BY709" si="3583">SUM(BJ706,BM706,BP706,BS706,BV706)</f>
        <v>0</v>
      </c>
      <c r="BZ706" t="s">
        <v>74</v>
      </c>
      <c r="CA706" s="544">
        <f>AZ706</f>
        <v>0</v>
      </c>
      <c r="CB706" s="544">
        <f t="shared" ref="CB706:CB709" si="3584">BA706</f>
        <v>0</v>
      </c>
      <c r="CC706" s="544">
        <f t="shared" ref="CC706:CC709" si="3585">BB706</f>
        <v>0</v>
      </c>
      <c r="CD706" s="544">
        <f>BC706</f>
        <v>0</v>
      </c>
      <c r="CE706" s="544">
        <f t="shared" ref="CE706:CE709" si="3586">BD706</f>
        <v>0</v>
      </c>
      <c r="CF706" s="544">
        <f t="shared" ref="CF706:CF709" si="3587">BE706</f>
        <v>0</v>
      </c>
    </row>
    <row r="707" spans="1:84">
      <c r="A707" s="149"/>
      <c r="B707" s="151"/>
      <c r="C707" s="151"/>
      <c r="D707" s="151"/>
      <c r="E707" s="288" t="s">
        <v>78</v>
      </c>
      <c r="F707" s="597"/>
      <c r="G707" s="159"/>
      <c r="H707" s="159"/>
      <c r="I707" s="275">
        <f>SUM(G707:H707)</f>
        <v>0</v>
      </c>
      <c r="J707" s="159"/>
      <c r="K707" s="159"/>
      <c r="L707" s="275">
        <f>SUM(J707:K707)</f>
        <v>0</v>
      </c>
      <c r="M707" s="159"/>
      <c r="N707" s="159"/>
      <c r="O707" s="275">
        <f>SUM(M707:N707)</f>
        <v>0</v>
      </c>
      <c r="P707" s="159"/>
      <c r="Q707" s="159"/>
      <c r="R707" s="275">
        <f>SUM(P707:Q707)</f>
        <v>0</v>
      </c>
      <c r="S707" s="500"/>
      <c r="T707" s="275"/>
      <c r="U707" s="275"/>
      <c r="V707" s="275">
        <f>SUM(T707:U707)</f>
        <v>0</v>
      </c>
      <c r="W707" s="275"/>
      <c r="X707" s="275"/>
      <c r="Y707" s="275">
        <f>SUM(W707:X707)</f>
        <v>0</v>
      </c>
      <c r="Z707" s="275"/>
      <c r="AA707" s="275"/>
      <c r="AB707" s="275">
        <f>SUM(Z707:AA707)</f>
        <v>0</v>
      </c>
      <c r="AC707" s="275"/>
      <c r="AD707" s="275"/>
      <c r="AE707" s="275">
        <f>SUM(AC707:AD707)</f>
        <v>0</v>
      </c>
      <c r="AF707" s="500"/>
      <c r="AG707" s="275"/>
      <c r="AH707" s="275"/>
      <c r="AI707" s="275">
        <f>SUM(AG707:AH707)</f>
        <v>0</v>
      </c>
      <c r="AJ707" s="275"/>
      <c r="AK707" s="275"/>
      <c r="AL707" s="275">
        <f>SUM(AJ707:AK707)</f>
        <v>0</v>
      </c>
      <c r="AM707" s="275"/>
      <c r="AN707" s="275"/>
      <c r="AO707" s="275">
        <f>SUM(AM707:AN707)</f>
        <v>0</v>
      </c>
      <c r="AP707" s="275"/>
      <c r="AQ707" s="275"/>
      <c r="AR707" s="275">
        <f>SUM(AP707:AQ707)</f>
        <v>0</v>
      </c>
      <c r="AS707" s="500"/>
      <c r="AT707" s="275"/>
      <c r="AU707" s="275"/>
      <c r="AV707" s="277">
        <f>SUM(AT707:AU707)</f>
        <v>0</v>
      </c>
      <c r="AW707" s="567">
        <f t="shared" si="3567"/>
        <v>0</v>
      </c>
      <c r="AX707" s="567">
        <f t="shared" si="3568"/>
        <v>0</v>
      </c>
      <c r="AY707" s="567">
        <f t="shared" si="3569"/>
        <v>0</v>
      </c>
      <c r="AZ707" s="159"/>
      <c r="BA707" s="159"/>
      <c r="BB707" s="275">
        <f>SUM(AZ707:BA707)</f>
        <v>0</v>
      </c>
      <c r="BC707" s="275"/>
      <c r="BD707" s="275"/>
      <c r="BE707" s="275">
        <f>SUM(BC707:BD707)</f>
        <v>0</v>
      </c>
      <c r="BF707" s="240"/>
      <c r="BG707" s="605">
        <f>SUM(F707,S707,AF707,AS707)</f>
        <v>0</v>
      </c>
      <c r="BH707" s="533">
        <f>SUM(G707,T707,AG707)</f>
        <v>0</v>
      </c>
      <c r="BI707" s="533">
        <f t="shared" si="3570"/>
        <v>0</v>
      </c>
      <c r="BJ707" s="533">
        <f t="shared" si="3571"/>
        <v>0</v>
      </c>
      <c r="BK707" s="533">
        <f t="shared" si="3572"/>
        <v>0</v>
      </c>
      <c r="BL707" s="533">
        <f t="shared" si="3573"/>
        <v>0</v>
      </c>
      <c r="BM707" s="533">
        <f t="shared" si="3574"/>
        <v>0</v>
      </c>
      <c r="BN707" s="533">
        <f>SUM(M707,Z707,AM707)</f>
        <v>0</v>
      </c>
      <c r="BO707" s="533">
        <f t="shared" si="3575"/>
        <v>0</v>
      </c>
      <c r="BP707" s="533">
        <f t="shared" si="3576"/>
        <v>0</v>
      </c>
      <c r="BQ707" s="533">
        <f t="shared" si="3577"/>
        <v>0</v>
      </c>
      <c r="BR707" s="533">
        <f t="shared" si="3578"/>
        <v>0</v>
      </c>
      <c r="BS707" s="533">
        <f t="shared" si="3579"/>
        <v>0</v>
      </c>
      <c r="BT707" s="533">
        <f>AT707</f>
        <v>0</v>
      </c>
      <c r="BU707" s="533">
        <f t="shared" si="3580"/>
        <v>0</v>
      </c>
      <c r="BV707" s="533">
        <f t="shared" si="3581"/>
        <v>0</v>
      </c>
      <c r="BW707" s="536">
        <f>SUM(BH707,BK707,BN707,BQ707,BT707)</f>
        <v>0</v>
      </c>
      <c r="BX707" s="536">
        <f t="shared" si="3582"/>
        <v>0</v>
      </c>
      <c r="BY707" s="536">
        <f t="shared" si="3583"/>
        <v>0</v>
      </c>
      <c r="BZ707" t="s">
        <v>74</v>
      </c>
      <c r="CA707" s="544">
        <f>AZ707</f>
        <v>0</v>
      </c>
      <c r="CB707" s="544">
        <f t="shared" si="3584"/>
        <v>0</v>
      </c>
      <c r="CC707" s="544">
        <f t="shared" si="3585"/>
        <v>0</v>
      </c>
      <c r="CD707" s="544">
        <f>BC707</f>
        <v>0</v>
      </c>
      <c r="CE707" s="544">
        <f t="shared" si="3586"/>
        <v>0</v>
      </c>
      <c r="CF707" s="544">
        <f t="shared" si="3587"/>
        <v>0</v>
      </c>
    </row>
    <row r="708" spans="1:84">
      <c r="A708" s="149"/>
      <c r="B708" s="151"/>
      <c r="C708" s="151"/>
      <c r="D708" s="151"/>
      <c r="E708" s="288" t="s">
        <v>79</v>
      </c>
      <c r="F708" s="597"/>
      <c r="G708" s="159"/>
      <c r="H708" s="159"/>
      <c r="I708" s="275">
        <f>SUM(G708:H708)</f>
        <v>0</v>
      </c>
      <c r="J708" s="159"/>
      <c r="K708" s="159"/>
      <c r="L708" s="275">
        <f>SUM(J708:K708)</f>
        <v>0</v>
      </c>
      <c r="M708" s="159"/>
      <c r="N708" s="159"/>
      <c r="O708" s="275">
        <f>SUM(M708:N708)</f>
        <v>0</v>
      </c>
      <c r="P708" s="159"/>
      <c r="Q708" s="159"/>
      <c r="R708" s="275">
        <f>SUM(P708:Q708)</f>
        <v>0</v>
      </c>
      <c r="S708" s="500"/>
      <c r="T708" s="275"/>
      <c r="U708" s="275"/>
      <c r="V708" s="275">
        <f>SUM(T708:U708)</f>
        <v>0</v>
      </c>
      <c r="W708" s="275"/>
      <c r="X708" s="275"/>
      <c r="Y708" s="275">
        <f>SUM(W708:X708)</f>
        <v>0</v>
      </c>
      <c r="Z708" s="275"/>
      <c r="AA708" s="275"/>
      <c r="AB708" s="275">
        <f>SUM(Z708:AA708)</f>
        <v>0</v>
      </c>
      <c r="AC708" s="275"/>
      <c r="AD708" s="275"/>
      <c r="AE708" s="275">
        <f>SUM(AC708:AD708)</f>
        <v>0</v>
      </c>
      <c r="AF708" s="500"/>
      <c r="AG708" s="275"/>
      <c r="AH708" s="275"/>
      <c r="AI708" s="275">
        <f>SUM(AG708:AH708)</f>
        <v>0</v>
      </c>
      <c r="AJ708" s="275"/>
      <c r="AK708" s="275"/>
      <c r="AL708" s="275">
        <f>SUM(AJ708:AK708)</f>
        <v>0</v>
      </c>
      <c r="AM708" s="275"/>
      <c r="AN708" s="275"/>
      <c r="AO708" s="275">
        <f>SUM(AM708:AN708)</f>
        <v>0</v>
      </c>
      <c r="AP708" s="275"/>
      <c r="AQ708" s="275"/>
      <c r="AR708" s="275">
        <f>SUM(AP708:AQ708)</f>
        <v>0</v>
      </c>
      <c r="AS708" s="500"/>
      <c r="AT708" s="275"/>
      <c r="AU708" s="275"/>
      <c r="AV708" s="277">
        <f>SUM(AT708:AU708)</f>
        <v>0</v>
      </c>
      <c r="AW708" s="567">
        <f t="shared" si="3567"/>
        <v>0</v>
      </c>
      <c r="AX708" s="567">
        <f t="shared" si="3568"/>
        <v>0</v>
      </c>
      <c r="AY708" s="567">
        <f t="shared" si="3569"/>
        <v>0</v>
      </c>
      <c r="AZ708" s="159"/>
      <c r="BA708" s="159"/>
      <c r="BB708" s="275">
        <f>SUM(AZ708:BA708)</f>
        <v>0</v>
      </c>
      <c r="BC708" s="275"/>
      <c r="BD708" s="275"/>
      <c r="BE708" s="275">
        <f>SUM(BC708:BD708)</f>
        <v>0</v>
      </c>
      <c r="BF708" s="240"/>
      <c r="BG708" s="605">
        <f>SUM(F708,S708,AF708,AS708)</f>
        <v>0</v>
      </c>
      <c r="BH708" s="533">
        <f>SUM(G708,T708,AG708)</f>
        <v>0</v>
      </c>
      <c r="BI708" s="533">
        <f t="shared" si="3570"/>
        <v>0</v>
      </c>
      <c r="BJ708" s="533">
        <f t="shared" si="3571"/>
        <v>0</v>
      </c>
      <c r="BK708" s="533">
        <f t="shared" si="3572"/>
        <v>0</v>
      </c>
      <c r="BL708" s="533">
        <f t="shared" si="3573"/>
        <v>0</v>
      </c>
      <c r="BM708" s="533">
        <f t="shared" si="3574"/>
        <v>0</v>
      </c>
      <c r="BN708" s="533">
        <f>SUM(M708,Z708,AM708)</f>
        <v>0</v>
      </c>
      <c r="BO708" s="533">
        <f t="shared" si="3575"/>
        <v>0</v>
      </c>
      <c r="BP708" s="533">
        <f t="shared" si="3576"/>
        <v>0</v>
      </c>
      <c r="BQ708" s="533">
        <f t="shared" si="3577"/>
        <v>0</v>
      </c>
      <c r="BR708" s="533">
        <f t="shared" si="3578"/>
        <v>0</v>
      </c>
      <c r="BS708" s="533">
        <f t="shared" si="3579"/>
        <v>0</v>
      </c>
      <c r="BT708" s="533">
        <f>AT708</f>
        <v>0</v>
      </c>
      <c r="BU708" s="533">
        <f t="shared" si="3580"/>
        <v>0</v>
      </c>
      <c r="BV708" s="533">
        <f t="shared" si="3581"/>
        <v>0</v>
      </c>
      <c r="BW708" s="536">
        <f>SUM(BH708,BK708,BN708,BQ708,BT708)</f>
        <v>0</v>
      </c>
      <c r="BX708" s="536">
        <f t="shared" si="3582"/>
        <v>0</v>
      </c>
      <c r="BY708" s="536">
        <f t="shared" si="3583"/>
        <v>0</v>
      </c>
      <c r="BZ708" t="s">
        <v>74</v>
      </c>
      <c r="CA708" s="544">
        <f>AZ708</f>
        <v>0</v>
      </c>
      <c r="CB708" s="544">
        <f t="shared" si="3584"/>
        <v>0</v>
      </c>
      <c r="CC708" s="544">
        <f t="shared" si="3585"/>
        <v>0</v>
      </c>
      <c r="CD708" s="544">
        <f>BC708</f>
        <v>0</v>
      </c>
      <c r="CE708" s="544">
        <f t="shared" si="3586"/>
        <v>0</v>
      </c>
      <c r="CF708" s="544">
        <f t="shared" si="3587"/>
        <v>0</v>
      </c>
    </row>
    <row r="709" spans="1:84">
      <c r="A709" s="149"/>
      <c r="B709" s="151"/>
      <c r="C709" s="151"/>
      <c r="D709" s="151"/>
      <c r="E709" s="375" t="s">
        <v>85</v>
      </c>
      <c r="F709" s="598">
        <f t="shared" ref="F709:BE709" si="3588">SUM(F706:F708)</f>
        <v>0</v>
      </c>
      <c r="G709" s="276">
        <f t="shared" si="3588"/>
        <v>0</v>
      </c>
      <c r="H709" s="276">
        <f t="shared" si="3588"/>
        <v>0</v>
      </c>
      <c r="I709" s="276">
        <f t="shared" si="3588"/>
        <v>0</v>
      </c>
      <c r="J709" s="276">
        <f t="shared" si="3588"/>
        <v>0</v>
      </c>
      <c r="K709" s="276">
        <f t="shared" si="3588"/>
        <v>0</v>
      </c>
      <c r="L709" s="276">
        <f t="shared" si="3588"/>
        <v>0</v>
      </c>
      <c r="M709" s="276">
        <f t="shared" si="3588"/>
        <v>0</v>
      </c>
      <c r="N709" s="276">
        <f t="shared" si="3588"/>
        <v>0</v>
      </c>
      <c r="O709" s="276">
        <f t="shared" si="3588"/>
        <v>0</v>
      </c>
      <c r="P709" s="276">
        <f t="shared" si="3588"/>
        <v>0</v>
      </c>
      <c r="Q709" s="276">
        <f t="shared" si="3588"/>
        <v>0</v>
      </c>
      <c r="R709" s="276">
        <f t="shared" si="3588"/>
        <v>0</v>
      </c>
      <c r="S709" s="501">
        <f t="shared" si="3588"/>
        <v>0</v>
      </c>
      <c r="T709" s="276">
        <f t="shared" si="3588"/>
        <v>0</v>
      </c>
      <c r="U709" s="276">
        <f t="shared" si="3588"/>
        <v>0</v>
      </c>
      <c r="V709" s="276">
        <f t="shared" si="3588"/>
        <v>0</v>
      </c>
      <c r="W709" s="276">
        <f t="shared" si="3588"/>
        <v>0</v>
      </c>
      <c r="X709" s="276">
        <f t="shared" si="3588"/>
        <v>0</v>
      </c>
      <c r="Y709" s="276">
        <f t="shared" si="3588"/>
        <v>0</v>
      </c>
      <c r="Z709" s="276">
        <f t="shared" si="3588"/>
        <v>0</v>
      </c>
      <c r="AA709" s="276">
        <f t="shared" si="3588"/>
        <v>0</v>
      </c>
      <c r="AB709" s="276">
        <f t="shared" si="3588"/>
        <v>0</v>
      </c>
      <c r="AC709" s="276">
        <f t="shared" si="3588"/>
        <v>0</v>
      </c>
      <c r="AD709" s="276">
        <f t="shared" si="3588"/>
        <v>0</v>
      </c>
      <c r="AE709" s="276">
        <f t="shared" si="3588"/>
        <v>0</v>
      </c>
      <c r="AF709" s="501">
        <f t="shared" si="3588"/>
        <v>0</v>
      </c>
      <c r="AG709" s="276">
        <f t="shared" si="3588"/>
        <v>0</v>
      </c>
      <c r="AH709" s="276">
        <f t="shared" si="3588"/>
        <v>0</v>
      </c>
      <c r="AI709" s="276">
        <f t="shared" si="3588"/>
        <v>0</v>
      </c>
      <c r="AJ709" s="276">
        <f t="shared" si="3588"/>
        <v>0</v>
      </c>
      <c r="AK709" s="276">
        <f t="shared" si="3588"/>
        <v>0</v>
      </c>
      <c r="AL709" s="276">
        <f t="shared" si="3588"/>
        <v>0</v>
      </c>
      <c r="AM709" s="276">
        <f t="shared" si="3588"/>
        <v>0</v>
      </c>
      <c r="AN709" s="276">
        <f t="shared" si="3588"/>
        <v>0</v>
      </c>
      <c r="AO709" s="276">
        <f t="shared" si="3588"/>
        <v>0</v>
      </c>
      <c r="AP709" s="276">
        <f t="shared" si="3588"/>
        <v>0</v>
      </c>
      <c r="AQ709" s="276">
        <f t="shared" si="3588"/>
        <v>0</v>
      </c>
      <c r="AR709" s="276">
        <f t="shared" si="3588"/>
        <v>0</v>
      </c>
      <c r="AS709" s="501">
        <f t="shared" si="3588"/>
        <v>0</v>
      </c>
      <c r="AT709" s="276">
        <f t="shared" si="3588"/>
        <v>0</v>
      </c>
      <c r="AU709" s="276">
        <f t="shared" si="3588"/>
        <v>0</v>
      </c>
      <c r="AV709" s="276">
        <f t="shared" si="3588"/>
        <v>0</v>
      </c>
      <c r="AW709" s="568">
        <f t="shared" si="3588"/>
        <v>0</v>
      </c>
      <c r="AX709" s="568">
        <f t="shared" si="3588"/>
        <v>0</v>
      </c>
      <c r="AY709" s="568">
        <f t="shared" si="3588"/>
        <v>0</v>
      </c>
      <c r="AZ709" s="276">
        <f t="shared" si="3588"/>
        <v>0</v>
      </c>
      <c r="BA709" s="276">
        <f t="shared" si="3588"/>
        <v>0</v>
      </c>
      <c r="BB709" s="276">
        <f t="shared" si="3588"/>
        <v>0</v>
      </c>
      <c r="BC709" s="276">
        <f t="shared" si="3588"/>
        <v>0</v>
      </c>
      <c r="BD709" s="276">
        <f t="shared" si="3588"/>
        <v>0</v>
      </c>
      <c r="BE709" s="276">
        <f t="shared" si="3588"/>
        <v>0</v>
      </c>
      <c r="BF709" s="242"/>
      <c r="BG709" s="605">
        <f>SUM(F709,S709,AF709,AS709)</f>
        <v>0</v>
      </c>
      <c r="BH709" s="533">
        <f>SUM(G709,T709,AG709)</f>
        <v>0</v>
      </c>
      <c r="BI709" s="533">
        <f t="shared" si="3570"/>
        <v>0</v>
      </c>
      <c r="BJ709" s="533">
        <f t="shared" si="3571"/>
        <v>0</v>
      </c>
      <c r="BK709" s="533">
        <f t="shared" si="3572"/>
        <v>0</v>
      </c>
      <c r="BL709" s="533">
        <f t="shared" si="3573"/>
        <v>0</v>
      </c>
      <c r="BM709" s="533">
        <f t="shared" si="3574"/>
        <v>0</v>
      </c>
      <c r="BN709" s="533">
        <f>SUM(M709,Z709,AM709)</f>
        <v>0</v>
      </c>
      <c r="BO709" s="533">
        <f t="shared" si="3575"/>
        <v>0</v>
      </c>
      <c r="BP709" s="533">
        <f t="shared" si="3576"/>
        <v>0</v>
      </c>
      <c r="BQ709" s="533">
        <f t="shared" si="3577"/>
        <v>0</v>
      </c>
      <c r="BR709" s="533">
        <f t="shared" si="3578"/>
        <v>0</v>
      </c>
      <c r="BS709" s="533">
        <f t="shared" si="3579"/>
        <v>0</v>
      </c>
      <c r="BT709" s="533">
        <f>AT709</f>
        <v>0</v>
      </c>
      <c r="BU709" s="533">
        <f t="shared" si="3580"/>
        <v>0</v>
      </c>
      <c r="BV709" s="533">
        <f t="shared" si="3581"/>
        <v>0</v>
      </c>
      <c r="BW709" s="536">
        <f>SUM(BH709,BK709,BN709,BQ709,BT709)</f>
        <v>0</v>
      </c>
      <c r="BX709" s="536">
        <f t="shared" si="3582"/>
        <v>0</v>
      </c>
      <c r="BY709" s="536">
        <f t="shared" si="3583"/>
        <v>0</v>
      </c>
      <c r="BZ709" t="s">
        <v>74</v>
      </c>
      <c r="CA709" s="544">
        <f>AZ709</f>
        <v>0</v>
      </c>
      <c r="CB709" s="544">
        <f t="shared" si="3584"/>
        <v>0</v>
      </c>
      <c r="CC709" s="544">
        <f t="shared" si="3585"/>
        <v>0</v>
      </c>
      <c r="CD709" s="544">
        <f>BC709</f>
        <v>0</v>
      </c>
      <c r="CE709" s="544">
        <f t="shared" si="3586"/>
        <v>0</v>
      </c>
      <c r="CF709" s="544">
        <f t="shared" si="3587"/>
        <v>0</v>
      </c>
    </row>
    <row r="710" spans="1:84">
      <c r="A710" s="149"/>
      <c r="B710" s="149"/>
      <c r="C710" s="151"/>
      <c r="D710" s="151"/>
      <c r="E710" s="288"/>
      <c r="F710" s="599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507"/>
      <c r="T710" s="307"/>
      <c r="U710" s="307"/>
      <c r="V710" s="307"/>
      <c r="W710" s="307"/>
      <c r="X710" s="307"/>
      <c r="Y710" s="307"/>
      <c r="Z710" s="307"/>
      <c r="AA710" s="307"/>
      <c r="AB710" s="307"/>
      <c r="AC710" s="307"/>
      <c r="AD710" s="307"/>
      <c r="AE710" s="307"/>
      <c r="AF710" s="507"/>
      <c r="AG710" s="307"/>
      <c r="AH710" s="307"/>
      <c r="AI710" s="307"/>
      <c r="AJ710" s="307"/>
      <c r="AK710" s="307"/>
      <c r="AL710" s="307"/>
      <c r="AM710" s="307"/>
      <c r="AN710" s="307"/>
      <c r="AO710" s="307"/>
      <c r="AP710" s="307"/>
      <c r="AQ710" s="307"/>
      <c r="AR710" s="307"/>
      <c r="AS710" s="507"/>
      <c r="AT710" s="307"/>
      <c r="AU710" s="307"/>
      <c r="AV710" s="307"/>
      <c r="AW710" s="573"/>
      <c r="AX710" s="573"/>
      <c r="AY710" s="573"/>
      <c r="AZ710" s="197"/>
      <c r="BA710" s="197"/>
      <c r="BB710" s="197"/>
      <c r="BC710" s="197"/>
      <c r="BD710" s="197"/>
      <c r="BE710" s="197"/>
      <c r="BF710" s="284"/>
    </row>
    <row r="711" spans="1:84">
      <c r="A711" s="149" t="s">
        <v>75</v>
      </c>
      <c r="B711" s="149" t="s">
        <v>542</v>
      </c>
      <c r="C711" s="151"/>
      <c r="D711" s="151"/>
      <c r="E711" s="375" t="s">
        <v>128</v>
      </c>
      <c r="F711" s="597"/>
      <c r="G711" s="197"/>
      <c r="H711" s="197"/>
      <c r="I711" s="239"/>
      <c r="J711" s="197"/>
      <c r="K711" s="197"/>
      <c r="L711" s="239"/>
      <c r="M711" s="197"/>
      <c r="N711" s="197"/>
      <c r="O711" s="239"/>
      <c r="P711" s="197"/>
      <c r="Q711" s="197"/>
      <c r="R711" s="239"/>
      <c r="S711" s="505"/>
      <c r="T711" s="239"/>
      <c r="U711" s="239"/>
      <c r="V711" s="239"/>
      <c r="W711" s="239"/>
      <c r="X711" s="239"/>
      <c r="Y711" s="239"/>
      <c r="Z711" s="239"/>
      <c r="AA711" s="239"/>
      <c r="AB711" s="239"/>
      <c r="AC711" s="239"/>
      <c r="AD711" s="239"/>
      <c r="AE711" s="239"/>
      <c r="AF711" s="505"/>
      <c r="AG711" s="239"/>
      <c r="AH711" s="239"/>
      <c r="AI711" s="239"/>
      <c r="AJ711" s="239"/>
      <c r="AK711" s="239"/>
      <c r="AL711" s="239"/>
      <c r="AM711" s="239"/>
      <c r="AN711" s="239"/>
      <c r="AO711" s="239"/>
      <c r="AP711" s="239"/>
      <c r="AQ711" s="239"/>
      <c r="AR711" s="239"/>
      <c r="AS711" s="505"/>
      <c r="AT711" s="239"/>
      <c r="AU711" s="239"/>
      <c r="AV711" s="239"/>
      <c r="AW711" s="572"/>
      <c r="AX711" s="572"/>
      <c r="AY711" s="572"/>
      <c r="AZ711" s="197"/>
      <c r="BA711" s="197"/>
      <c r="BB711" s="197"/>
      <c r="BC711" s="239"/>
      <c r="BD711" s="239"/>
      <c r="BE711" s="239"/>
      <c r="BF711" s="240"/>
    </row>
    <row r="712" spans="1:84">
      <c r="A712" s="149"/>
      <c r="B712" s="149" t="s">
        <v>690</v>
      </c>
      <c r="C712" s="151"/>
      <c r="D712" s="151"/>
      <c r="E712" s="288" t="s">
        <v>77</v>
      </c>
      <c r="F712" s="597">
        <v>1</v>
      </c>
      <c r="G712" s="159"/>
      <c r="H712" s="159"/>
      <c r="I712" s="275">
        <f>SUM(G712:H712)</f>
        <v>0</v>
      </c>
      <c r="J712" s="159"/>
      <c r="K712" s="159"/>
      <c r="L712" s="275">
        <f>SUM(J712:K712)</f>
        <v>0</v>
      </c>
      <c r="M712" s="159"/>
      <c r="N712" s="159"/>
      <c r="O712" s="275">
        <f>SUM(M712:N712)</f>
        <v>0</v>
      </c>
      <c r="P712" s="159"/>
      <c r="Q712" s="159"/>
      <c r="R712" s="275">
        <f>SUM(P712:Q712)</f>
        <v>0</v>
      </c>
      <c r="S712" s="500"/>
      <c r="T712" s="275"/>
      <c r="U712" s="275"/>
      <c r="V712" s="275">
        <f>SUM(T712:U712)</f>
        <v>0</v>
      </c>
      <c r="W712" s="275"/>
      <c r="X712" s="275"/>
      <c r="Y712" s="275">
        <f>SUM(W712:X712)</f>
        <v>0</v>
      </c>
      <c r="Z712" s="275"/>
      <c r="AA712" s="275"/>
      <c r="AB712" s="275">
        <f>SUM(Z712:AA712)</f>
        <v>0</v>
      </c>
      <c r="AC712" s="275"/>
      <c r="AD712" s="275"/>
      <c r="AE712" s="275">
        <f>SUM(AC712:AD712)</f>
        <v>0</v>
      </c>
      <c r="AF712" s="500"/>
      <c r="AG712" s="275"/>
      <c r="AH712" s="275"/>
      <c r="AI712" s="275">
        <f>SUM(AG712:AH712)</f>
        <v>0</v>
      </c>
      <c r="AJ712" s="275"/>
      <c r="AK712" s="275"/>
      <c r="AL712" s="275">
        <f>SUM(AJ712:AK712)</f>
        <v>0</v>
      </c>
      <c r="AM712" s="275"/>
      <c r="AN712" s="275"/>
      <c r="AO712" s="275">
        <f>SUM(AM712:AN712)</f>
        <v>0</v>
      </c>
      <c r="AP712" s="275"/>
      <c r="AQ712" s="275"/>
      <c r="AR712" s="275">
        <f>SUM(AP712:AQ712)</f>
        <v>0</v>
      </c>
      <c r="AS712" s="500"/>
      <c r="AT712" s="275"/>
      <c r="AU712" s="275"/>
      <c r="AV712" s="277">
        <f>SUM(AT712:AU712)</f>
        <v>0</v>
      </c>
      <c r="AW712" s="567">
        <f t="shared" ref="AW712:AW714" si="3589">SUM(G712,J712,M712,P712,T712,W712,Z712,AC712,AG712,AJ712,AM712,AP712,AT712)</f>
        <v>0</v>
      </c>
      <c r="AX712" s="567">
        <f t="shared" ref="AX712:AX714" si="3590">SUM(H712,K712,N712,Q712,U712,X712,AA712,AD712,AH712,AK712,AN712,AQ712,AU712)</f>
        <v>0</v>
      </c>
      <c r="AY712" s="567">
        <f t="shared" ref="AY712:AY714" si="3591">SUM(I712,L712,O712,R712,V712,Y712,AB712,AE712,AI712,AL712,AO712,AR712,AV712)</f>
        <v>0</v>
      </c>
      <c r="AZ712" s="159"/>
      <c r="BA712" s="159"/>
      <c r="BB712" s="275">
        <f>SUM(AZ712:BA712)</f>
        <v>0</v>
      </c>
      <c r="BC712" s="275"/>
      <c r="BD712" s="275"/>
      <c r="BE712" s="275">
        <f>SUM(BC712:BD712)</f>
        <v>0</v>
      </c>
      <c r="BF712" s="240"/>
      <c r="BG712" s="605">
        <f>SUM(F712,S712,AF712,AS712)</f>
        <v>1</v>
      </c>
      <c r="BH712" s="533">
        <f>SUM(G712,T712,AG712)</f>
        <v>0</v>
      </c>
      <c r="BI712" s="533">
        <f t="shared" ref="BI712:BI715" si="3592">SUM(H712,U712,AH712)</f>
        <v>0</v>
      </c>
      <c r="BJ712" s="533">
        <f t="shared" ref="BJ712:BJ715" si="3593">SUM(I712,V712,AI712)</f>
        <v>0</v>
      </c>
      <c r="BK712" s="533">
        <f t="shared" ref="BK712:BK715" si="3594">SUM(J712,W712,AJ712)</f>
        <v>0</v>
      </c>
      <c r="BL712" s="533">
        <f t="shared" ref="BL712:BL715" si="3595">SUM(K712,X712,AK712)</f>
        <v>0</v>
      </c>
      <c r="BM712" s="533">
        <f t="shared" ref="BM712:BM715" si="3596">SUM(L712,Y712,AL712)</f>
        <v>0</v>
      </c>
      <c r="BN712" s="533">
        <f>SUM(M712,Z712,AM712)</f>
        <v>0</v>
      </c>
      <c r="BO712" s="533">
        <f t="shared" ref="BO712:BO715" si="3597">SUM(N712,AA712,AN712)</f>
        <v>0</v>
      </c>
      <c r="BP712" s="533">
        <f t="shared" ref="BP712:BP715" si="3598">SUM(O712,AB712,AO712)</f>
        <v>0</v>
      </c>
      <c r="BQ712" s="533">
        <f t="shared" ref="BQ712:BQ715" si="3599">SUM(P712,AC712,AP712)</f>
        <v>0</v>
      </c>
      <c r="BR712" s="533">
        <f t="shared" ref="BR712:BR715" si="3600">SUM(Q712,AD712,AQ712)</f>
        <v>0</v>
      </c>
      <c r="BS712" s="533">
        <f t="shared" ref="BS712:BS715" si="3601">SUM(R712,AE712,AR712)</f>
        <v>0</v>
      </c>
      <c r="BT712" s="533">
        <f>AT712</f>
        <v>0</v>
      </c>
      <c r="BU712" s="533">
        <f t="shared" ref="BU712:BU715" si="3602">AU712</f>
        <v>0</v>
      </c>
      <c r="BV712" s="533">
        <f t="shared" ref="BV712:BV715" si="3603">AV712</f>
        <v>0</v>
      </c>
      <c r="BW712" s="536">
        <f>SUM(BH712,BK712,BN712,BQ712,BT712)</f>
        <v>0</v>
      </c>
      <c r="BX712" s="536">
        <f t="shared" ref="BX712:BX715" si="3604">SUM(BI712,BL712,BO712,BR712,BU712)</f>
        <v>0</v>
      </c>
      <c r="BY712" s="536">
        <f t="shared" ref="BY712:BY715" si="3605">SUM(BJ712,BM712,BP712,BS712,BV712)</f>
        <v>0</v>
      </c>
      <c r="BZ712" t="s">
        <v>74</v>
      </c>
      <c r="CA712" s="544">
        <f>AZ712</f>
        <v>0</v>
      </c>
      <c r="CB712" s="544">
        <f t="shared" ref="CB712:CB715" si="3606">BA712</f>
        <v>0</v>
      </c>
      <c r="CC712" s="544">
        <f t="shared" ref="CC712:CC715" si="3607">BB712</f>
        <v>0</v>
      </c>
      <c r="CD712" s="544">
        <f>BC712</f>
        <v>0</v>
      </c>
      <c r="CE712" s="544">
        <f t="shared" ref="CE712:CE715" si="3608">BD712</f>
        <v>0</v>
      </c>
      <c r="CF712" s="544">
        <f t="shared" ref="CF712:CF715" si="3609">BE712</f>
        <v>0</v>
      </c>
    </row>
    <row r="713" spans="1:84">
      <c r="A713" s="149"/>
      <c r="B713" s="151"/>
      <c r="C713" s="151"/>
      <c r="D713" s="151"/>
      <c r="E713" s="288" t="s">
        <v>78</v>
      </c>
      <c r="F713" s="597">
        <v>1</v>
      </c>
      <c r="G713" s="159"/>
      <c r="H713" s="159"/>
      <c r="I713" s="275">
        <f>SUM(G713:H713)</f>
        <v>0</v>
      </c>
      <c r="J713" s="159"/>
      <c r="K713" s="159"/>
      <c r="L713" s="275">
        <f>SUM(J713:K713)</f>
        <v>0</v>
      </c>
      <c r="M713" s="159"/>
      <c r="N713" s="159"/>
      <c r="O713" s="275">
        <f>SUM(M713:N713)</f>
        <v>0</v>
      </c>
      <c r="P713" s="159"/>
      <c r="Q713" s="159"/>
      <c r="R713" s="275">
        <f>SUM(P713:Q713)</f>
        <v>0</v>
      </c>
      <c r="S713" s="500"/>
      <c r="T713" s="275"/>
      <c r="U713" s="275"/>
      <c r="V713" s="275">
        <f>SUM(T713:U713)</f>
        <v>0</v>
      </c>
      <c r="W713" s="275"/>
      <c r="X713" s="275"/>
      <c r="Y713" s="275">
        <f>SUM(W713:X713)</f>
        <v>0</v>
      </c>
      <c r="Z713" s="275"/>
      <c r="AA713" s="275"/>
      <c r="AB713" s="275">
        <f>SUM(Z713:AA713)</f>
        <v>0</v>
      </c>
      <c r="AC713" s="275"/>
      <c r="AD713" s="275"/>
      <c r="AE713" s="275">
        <f>SUM(AC713:AD713)</f>
        <v>0</v>
      </c>
      <c r="AF713" s="500"/>
      <c r="AG713" s="275"/>
      <c r="AH713" s="275"/>
      <c r="AI713" s="275">
        <f>SUM(AG713:AH713)</f>
        <v>0</v>
      </c>
      <c r="AJ713" s="275"/>
      <c r="AK713" s="275"/>
      <c r="AL713" s="275">
        <f>SUM(AJ713:AK713)</f>
        <v>0</v>
      </c>
      <c r="AM713" s="275"/>
      <c r="AN713" s="275"/>
      <c r="AO713" s="275">
        <f>SUM(AM713:AN713)</f>
        <v>0</v>
      </c>
      <c r="AP713" s="275"/>
      <c r="AQ713" s="275"/>
      <c r="AR713" s="275">
        <f>SUM(AP713:AQ713)</f>
        <v>0</v>
      </c>
      <c r="AS713" s="500"/>
      <c r="AT713" s="275"/>
      <c r="AU713" s="275"/>
      <c r="AV713" s="277">
        <f>SUM(AT713:AU713)</f>
        <v>0</v>
      </c>
      <c r="AW713" s="567">
        <f t="shared" si="3589"/>
        <v>0</v>
      </c>
      <c r="AX713" s="567">
        <f t="shared" si="3590"/>
        <v>0</v>
      </c>
      <c r="AY713" s="567">
        <f t="shared" si="3591"/>
        <v>0</v>
      </c>
      <c r="AZ713" s="159"/>
      <c r="BA713" s="159"/>
      <c r="BB713" s="275">
        <f>SUM(AZ713:BA713)</f>
        <v>0</v>
      </c>
      <c r="BC713" s="275"/>
      <c r="BD713" s="275"/>
      <c r="BE713" s="275">
        <f>SUM(BC713:BD713)</f>
        <v>0</v>
      </c>
      <c r="BF713" s="240"/>
      <c r="BG713" s="605">
        <f>SUM(F713,S713,AF713,AS713)</f>
        <v>1</v>
      </c>
      <c r="BH713" s="533">
        <f>SUM(G713,T713,AG713)</f>
        <v>0</v>
      </c>
      <c r="BI713" s="533">
        <f t="shared" si="3592"/>
        <v>0</v>
      </c>
      <c r="BJ713" s="533">
        <f t="shared" si="3593"/>
        <v>0</v>
      </c>
      <c r="BK713" s="533">
        <f t="shared" si="3594"/>
        <v>0</v>
      </c>
      <c r="BL713" s="533">
        <f t="shared" si="3595"/>
        <v>0</v>
      </c>
      <c r="BM713" s="533">
        <f t="shared" si="3596"/>
        <v>0</v>
      </c>
      <c r="BN713" s="533">
        <f>SUM(M713,Z713,AM713)</f>
        <v>0</v>
      </c>
      <c r="BO713" s="533">
        <f t="shared" si="3597"/>
        <v>0</v>
      </c>
      <c r="BP713" s="533">
        <f t="shared" si="3598"/>
        <v>0</v>
      </c>
      <c r="BQ713" s="533">
        <f t="shared" si="3599"/>
        <v>0</v>
      </c>
      <c r="BR713" s="533">
        <f t="shared" si="3600"/>
        <v>0</v>
      </c>
      <c r="BS713" s="533">
        <f t="shared" si="3601"/>
        <v>0</v>
      </c>
      <c r="BT713" s="533">
        <f>AT713</f>
        <v>0</v>
      </c>
      <c r="BU713" s="533">
        <f t="shared" si="3602"/>
        <v>0</v>
      </c>
      <c r="BV713" s="533">
        <f t="shared" si="3603"/>
        <v>0</v>
      </c>
      <c r="BW713" s="536">
        <f>SUM(BH713,BK713,BN713,BQ713,BT713)</f>
        <v>0</v>
      </c>
      <c r="BX713" s="536">
        <f t="shared" si="3604"/>
        <v>0</v>
      </c>
      <c r="BY713" s="536">
        <f t="shared" si="3605"/>
        <v>0</v>
      </c>
      <c r="BZ713" t="s">
        <v>74</v>
      </c>
      <c r="CA713" s="544">
        <f>AZ713</f>
        <v>0</v>
      </c>
      <c r="CB713" s="544">
        <f t="shared" si="3606"/>
        <v>0</v>
      </c>
      <c r="CC713" s="544">
        <f t="shared" si="3607"/>
        <v>0</v>
      </c>
      <c r="CD713" s="544">
        <f>BC713</f>
        <v>0</v>
      </c>
      <c r="CE713" s="544">
        <f t="shared" si="3608"/>
        <v>0</v>
      </c>
      <c r="CF713" s="544">
        <f t="shared" si="3609"/>
        <v>0</v>
      </c>
    </row>
    <row r="714" spans="1:84">
      <c r="A714" s="149"/>
      <c r="B714" s="151"/>
      <c r="C714" s="151"/>
      <c r="D714" s="151"/>
      <c r="E714" s="288" t="s">
        <v>79</v>
      </c>
      <c r="F714" s="597">
        <v>1</v>
      </c>
      <c r="G714" s="159"/>
      <c r="H714" s="159"/>
      <c r="I714" s="275">
        <f>SUM(G714:H714)</f>
        <v>0</v>
      </c>
      <c r="J714" s="159"/>
      <c r="K714" s="159"/>
      <c r="L714" s="275">
        <f>SUM(J714:K714)</f>
        <v>0</v>
      </c>
      <c r="M714" s="159"/>
      <c r="N714" s="159"/>
      <c r="O714" s="275">
        <f>SUM(M714:N714)</f>
        <v>0</v>
      </c>
      <c r="P714" s="159"/>
      <c r="Q714" s="159"/>
      <c r="R714" s="275">
        <f>SUM(P714:Q714)</f>
        <v>0</v>
      </c>
      <c r="S714" s="500"/>
      <c r="T714" s="275"/>
      <c r="U714" s="275"/>
      <c r="V714" s="275">
        <f>SUM(T714:U714)</f>
        <v>0</v>
      </c>
      <c r="W714" s="275"/>
      <c r="X714" s="275"/>
      <c r="Y714" s="275">
        <f>SUM(W714:X714)</f>
        <v>0</v>
      </c>
      <c r="Z714" s="275"/>
      <c r="AA714" s="275"/>
      <c r="AB714" s="275">
        <f>SUM(Z714:AA714)</f>
        <v>0</v>
      </c>
      <c r="AC714" s="275"/>
      <c r="AD714" s="275"/>
      <c r="AE714" s="275">
        <f>SUM(AC714:AD714)</f>
        <v>0</v>
      </c>
      <c r="AF714" s="500"/>
      <c r="AG714" s="275"/>
      <c r="AH714" s="275"/>
      <c r="AI714" s="275">
        <f>SUM(AG714:AH714)</f>
        <v>0</v>
      </c>
      <c r="AJ714" s="275"/>
      <c r="AK714" s="275"/>
      <c r="AL714" s="275">
        <f>SUM(AJ714:AK714)</f>
        <v>0</v>
      </c>
      <c r="AM714" s="275"/>
      <c r="AN714" s="275"/>
      <c r="AO714" s="275">
        <f>SUM(AM714:AN714)</f>
        <v>0</v>
      </c>
      <c r="AP714" s="275"/>
      <c r="AQ714" s="275"/>
      <c r="AR714" s="275">
        <f>SUM(AP714:AQ714)</f>
        <v>0</v>
      </c>
      <c r="AS714" s="500"/>
      <c r="AT714" s="275"/>
      <c r="AU714" s="275"/>
      <c r="AV714" s="277">
        <f>SUM(AT714:AU714)</f>
        <v>0</v>
      </c>
      <c r="AW714" s="567">
        <f t="shared" si="3589"/>
        <v>0</v>
      </c>
      <c r="AX714" s="567">
        <f t="shared" si="3590"/>
        <v>0</v>
      </c>
      <c r="AY714" s="567">
        <f t="shared" si="3591"/>
        <v>0</v>
      </c>
      <c r="AZ714" s="159"/>
      <c r="BA714" s="159"/>
      <c r="BB714" s="275">
        <f>SUM(AZ714:BA714)</f>
        <v>0</v>
      </c>
      <c r="BC714" s="275"/>
      <c r="BD714" s="275"/>
      <c r="BE714" s="275">
        <f>SUM(BC714:BD714)</f>
        <v>0</v>
      </c>
      <c r="BF714" s="240"/>
      <c r="BG714" s="605">
        <f>SUM(F714,S714,AF714,AS714)</f>
        <v>1</v>
      </c>
      <c r="BH714" s="533">
        <f>SUM(G714,T714,AG714)</f>
        <v>0</v>
      </c>
      <c r="BI714" s="533">
        <f t="shared" si="3592"/>
        <v>0</v>
      </c>
      <c r="BJ714" s="533">
        <f t="shared" si="3593"/>
        <v>0</v>
      </c>
      <c r="BK714" s="533">
        <f t="shared" si="3594"/>
        <v>0</v>
      </c>
      <c r="BL714" s="533">
        <f t="shared" si="3595"/>
        <v>0</v>
      </c>
      <c r="BM714" s="533">
        <f t="shared" si="3596"/>
        <v>0</v>
      </c>
      <c r="BN714" s="533">
        <f>SUM(M714,Z714,AM714)</f>
        <v>0</v>
      </c>
      <c r="BO714" s="533">
        <f t="shared" si="3597"/>
        <v>0</v>
      </c>
      <c r="BP714" s="533">
        <f t="shared" si="3598"/>
        <v>0</v>
      </c>
      <c r="BQ714" s="533">
        <f t="shared" si="3599"/>
        <v>0</v>
      </c>
      <c r="BR714" s="533">
        <f t="shared" si="3600"/>
        <v>0</v>
      </c>
      <c r="BS714" s="533">
        <f t="shared" si="3601"/>
        <v>0</v>
      </c>
      <c r="BT714" s="533">
        <f>AT714</f>
        <v>0</v>
      </c>
      <c r="BU714" s="533">
        <f t="shared" si="3602"/>
        <v>0</v>
      </c>
      <c r="BV714" s="533">
        <f t="shared" si="3603"/>
        <v>0</v>
      </c>
      <c r="BW714" s="536">
        <f>SUM(BH714,BK714,BN714,BQ714,BT714)</f>
        <v>0</v>
      </c>
      <c r="BX714" s="536">
        <f t="shared" si="3604"/>
        <v>0</v>
      </c>
      <c r="BY714" s="536">
        <f t="shared" si="3605"/>
        <v>0</v>
      </c>
      <c r="BZ714" t="s">
        <v>74</v>
      </c>
      <c r="CA714" s="544">
        <f>AZ714</f>
        <v>0</v>
      </c>
      <c r="CB714" s="544">
        <f t="shared" si="3606"/>
        <v>0</v>
      </c>
      <c r="CC714" s="544">
        <f t="shared" si="3607"/>
        <v>0</v>
      </c>
      <c r="CD714" s="544">
        <f>BC714</f>
        <v>0</v>
      </c>
      <c r="CE714" s="544">
        <f t="shared" si="3608"/>
        <v>0</v>
      </c>
      <c r="CF714" s="544">
        <f t="shared" si="3609"/>
        <v>0</v>
      </c>
    </row>
    <row r="715" spans="1:84">
      <c r="A715" s="149"/>
      <c r="B715" s="151"/>
      <c r="C715" s="151"/>
      <c r="D715" s="151"/>
      <c r="E715" s="375" t="s">
        <v>85</v>
      </c>
      <c r="F715" s="598">
        <f t="shared" ref="F715:BE715" si="3610">SUM(F712:F714)</f>
        <v>3</v>
      </c>
      <c r="G715" s="276">
        <f t="shared" si="3610"/>
        <v>0</v>
      </c>
      <c r="H715" s="276">
        <f t="shared" si="3610"/>
        <v>0</v>
      </c>
      <c r="I715" s="276">
        <f t="shared" si="3610"/>
        <v>0</v>
      </c>
      <c r="J715" s="276">
        <f t="shared" si="3610"/>
        <v>0</v>
      </c>
      <c r="K715" s="276">
        <f t="shared" si="3610"/>
        <v>0</v>
      </c>
      <c r="L715" s="276">
        <f t="shared" si="3610"/>
        <v>0</v>
      </c>
      <c r="M715" s="276">
        <f t="shared" si="3610"/>
        <v>0</v>
      </c>
      <c r="N715" s="276">
        <f t="shared" si="3610"/>
        <v>0</v>
      </c>
      <c r="O715" s="276">
        <f t="shared" si="3610"/>
        <v>0</v>
      </c>
      <c r="P715" s="276">
        <f t="shared" si="3610"/>
        <v>0</v>
      </c>
      <c r="Q715" s="276">
        <f t="shared" si="3610"/>
        <v>0</v>
      </c>
      <c r="R715" s="276">
        <f t="shared" si="3610"/>
        <v>0</v>
      </c>
      <c r="S715" s="501">
        <f t="shared" si="3610"/>
        <v>0</v>
      </c>
      <c r="T715" s="276">
        <f t="shared" si="3610"/>
        <v>0</v>
      </c>
      <c r="U715" s="276">
        <f t="shared" si="3610"/>
        <v>0</v>
      </c>
      <c r="V715" s="276">
        <f t="shared" si="3610"/>
        <v>0</v>
      </c>
      <c r="W715" s="276">
        <f t="shared" si="3610"/>
        <v>0</v>
      </c>
      <c r="X715" s="276">
        <f t="shared" si="3610"/>
        <v>0</v>
      </c>
      <c r="Y715" s="276">
        <f t="shared" si="3610"/>
        <v>0</v>
      </c>
      <c r="Z715" s="276">
        <f t="shared" si="3610"/>
        <v>0</v>
      </c>
      <c r="AA715" s="276">
        <f t="shared" si="3610"/>
        <v>0</v>
      </c>
      <c r="AB715" s="276">
        <f t="shared" si="3610"/>
        <v>0</v>
      </c>
      <c r="AC715" s="276">
        <f t="shared" si="3610"/>
        <v>0</v>
      </c>
      <c r="AD715" s="276">
        <f t="shared" si="3610"/>
        <v>0</v>
      </c>
      <c r="AE715" s="276">
        <f t="shared" si="3610"/>
        <v>0</v>
      </c>
      <c r="AF715" s="501">
        <f t="shared" si="3610"/>
        <v>0</v>
      </c>
      <c r="AG715" s="276">
        <f t="shared" si="3610"/>
        <v>0</v>
      </c>
      <c r="AH715" s="276">
        <f t="shared" si="3610"/>
        <v>0</v>
      </c>
      <c r="AI715" s="276">
        <f t="shared" si="3610"/>
        <v>0</v>
      </c>
      <c r="AJ715" s="276">
        <f t="shared" si="3610"/>
        <v>0</v>
      </c>
      <c r="AK715" s="276">
        <f t="shared" si="3610"/>
        <v>0</v>
      </c>
      <c r="AL715" s="276">
        <f t="shared" si="3610"/>
        <v>0</v>
      </c>
      <c r="AM715" s="276">
        <f t="shared" si="3610"/>
        <v>0</v>
      </c>
      <c r="AN715" s="276">
        <f t="shared" si="3610"/>
        <v>0</v>
      </c>
      <c r="AO715" s="276">
        <f t="shared" si="3610"/>
        <v>0</v>
      </c>
      <c r="AP715" s="276">
        <f t="shared" si="3610"/>
        <v>0</v>
      </c>
      <c r="AQ715" s="276">
        <f t="shared" si="3610"/>
        <v>0</v>
      </c>
      <c r="AR715" s="276">
        <f t="shared" si="3610"/>
        <v>0</v>
      </c>
      <c r="AS715" s="501">
        <f t="shared" si="3610"/>
        <v>0</v>
      </c>
      <c r="AT715" s="276">
        <f t="shared" si="3610"/>
        <v>0</v>
      </c>
      <c r="AU715" s="276">
        <f t="shared" si="3610"/>
        <v>0</v>
      </c>
      <c r="AV715" s="276">
        <f t="shared" si="3610"/>
        <v>0</v>
      </c>
      <c r="AW715" s="568">
        <f t="shared" si="3610"/>
        <v>0</v>
      </c>
      <c r="AX715" s="568">
        <f t="shared" si="3610"/>
        <v>0</v>
      </c>
      <c r="AY715" s="568">
        <f t="shared" si="3610"/>
        <v>0</v>
      </c>
      <c r="AZ715" s="276">
        <f t="shared" si="3610"/>
        <v>0</v>
      </c>
      <c r="BA715" s="276">
        <f t="shared" si="3610"/>
        <v>0</v>
      </c>
      <c r="BB715" s="276">
        <f t="shared" si="3610"/>
        <v>0</v>
      </c>
      <c r="BC715" s="276">
        <f t="shared" si="3610"/>
        <v>0</v>
      </c>
      <c r="BD715" s="276">
        <f t="shared" si="3610"/>
        <v>0</v>
      </c>
      <c r="BE715" s="276">
        <f t="shared" si="3610"/>
        <v>0</v>
      </c>
      <c r="BF715" s="242"/>
      <c r="BG715" s="605">
        <f>SUM(F715,S715,AF715,AS715)</f>
        <v>3</v>
      </c>
      <c r="BH715" s="533">
        <f>SUM(G715,T715,AG715)</f>
        <v>0</v>
      </c>
      <c r="BI715" s="533">
        <f t="shared" si="3592"/>
        <v>0</v>
      </c>
      <c r="BJ715" s="533">
        <f t="shared" si="3593"/>
        <v>0</v>
      </c>
      <c r="BK715" s="533">
        <f t="shared" si="3594"/>
        <v>0</v>
      </c>
      <c r="BL715" s="533">
        <f t="shared" si="3595"/>
        <v>0</v>
      </c>
      <c r="BM715" s="533">
        <f t="shared" si="3596"/>
        <v>0</v>
      </c>
      <c r="BN715" s="533">
        <f>SUM(M715,Z715,AM715)</f>
        <v>0</v>
      </c>
      <c r="BO715" s="533">
        <f t="shared" si="3597"/>
        <v>0</v>
      </c>
      <c r="BP715" s="533">
        <f t="shared" si="3598"/>
        <v>0</v>
      </c>
      <c r="BQ715" s="533">
        <f t="shared" si="3599"/>
        <v>0</v>
      </c>
      <c r="BR715" s="533">
        <f t="shared" si="3600"/>
        <v>0</v>
      </c>
      <c r="BS715" s="533">
        <f t="shared" si="3601"/>
        <v>0</v>
      </c>
      <c r="BT715" s="533">
        <f>AT715</f>
        <v>0</v>
      </c>
      <c r="BU715" s="533">
        <f t="shared" si="3602"/>
        <v>0</v>
      </c>
      <c r="BV715" s="533">
        <f t="shared" si="3603"/>
        <v>0</v>
      </c>
      <c r="BW715" s="536">
        <f>SUM(BH715,BK715,BN715,BQ715,BT715)</f>
        <v>0</v>
      </c>
      <c r="BX715" s="536">
        <f t="shared" si="3604"/>
        <v>0</v>
      </c>
      <c r="BY715" s="536">
        <f t="shared" si="3605"/>
        <v>0</v>
      </c>
      <c r="BZ715" t="s">
        <v>74</v>
      </c>
      <c r="CA715" s="544">
        <f>AZ715</f>
        <v>0</v>
      </c>
      <c r="CB715" s="544">
        <f t="shared" si="3606"/>
        <v>0</v>
      </c>
      <c r="CC715" s="544">
        <f t="shared" si="3607"/>
        <v>0</v>
      </c>
      <c r="CD715" s="544">
        <f>BC715</f>
        <v>0</v>
      </c>
      <c r="CE715" s="544">
        <f t="shared" si="3608"/>
        <v>0</v>
      </c>
      <c r="CF715" s="544">
        <f t="shared" si="3609"/>
        <v>0</v>
      </c>
    </row>
    <row r="716" spans="1:84">
      <c r="A716" s="149"/>
      <c r="B716" s="149"/>
      <c r="C716" s="151"/>
      <c r="D716" s="151"/>
      <c r="E716" s="288"/>
      <c r="F716" s="594"/>
      <c r="G716" s="149"/>
      <c r="H716" s="149"/>
      <c r="I716" s="149"/>
      <c r="J716" s="149"/>
      <c r="K716" s="149"/>
      <c r="L716" s="149"/>
      <c r="M716" s="149"/>
      <c r="N716" s="149"/>
      <c r="O716" s="149"/>
      <c r="P716" s="149"/>
      <c r="Q716" s="149"/>
      <c r="R716" s="149"/>
      <c r="S716" s="508"/>
      <c r="T716" s="149"/>
      <c r="U716" s="149"/>
      <c r="V716" s="149"/>
      <c r="W716" s="149"/>
      <c r="X716" s="149"/>
      <c r="Y716" s="149"/>
      <c r="Z716" s="149"/>
      <c r="AA716" s="149"/>
      <c r="AB716" s="149"/>
      <c r="AC716" s="149"/>
      <c r="AD716" s="149"/>
      <c r="AE716" s="149"/>
      <c r="AF716" s="508"/>
      <c r="AG716" s="149"/>
      <c r="AH716" s="149"/>
      <c r="AI716" s="149"/>
      <c r="AJ716" s="149"/>
      <c r="AK716" s="149"/>
      <c r="AL716" s="149"/>
      <c r="AM716" s="149"/>
      <c r="AN716" s="149"/>
      <c r="AO716" s="149"/>
      <c r="AP716" s="149"/>
      <c r="AQ716" s="149"/>
      <c r="AR716" s="149"/>
      <c r="AS716" s="508"/>
      <c r="AT716" s="149"/>
      <c r="AU716" s="149"/>
      <c r="AV716" s="149"/>
      <c r="AW716" s="574"/>
      <c r="AX716" s="574"/>
      <c r="AY716" s="574"/>
      <c r="AZ716" s="149"/>
      <c r="BA716" s="149"/>
      <c r="BB716" s="149"/>
      <c r="BC716" s="149"/>
      <c r="BD716" s="149"/>
      <c r="BE716" s="149"/>
      <c r="BF716" s="291"/>
    </row>
    <row r="717" spans="1:84">
      <c r="A717" s="149"/>
      <c r="B717" s="151" t="s">
        <v>140</v>
      </c>
      <c r="C717" s="151"/>
      <c r="D717" s="151"/>
      <c r="E717" s="375" t="s">
        <v>128</v>
      </c>
      <c r="F717" s="596"/>
      <c r="G717" s="149" t="s">
        <v>74</v>
      </c>
      <c r="H717" s="149"/>
      <c r="I717" s="278"/>
      <c r="J717" s="149"/>
      <c r="K717" s="149"/>
      <c r="L717" s="278"/>
      <c r="M717" s="149"/>
      <c r="N717" s="149"/>
      <c r="O717" s="278"/>
      <c r="P717" s="149"/>
      <c r="Q717" s="149"/>
      <c r="R717" s="278"/>
      <c r="S717" s="504"/>
      <c r="T717" s="278"/>
      <c r="U717" s="278"/>
      <c r="V717" s="278"/>
      <c r="W717" s="278"/>
      <c r="X717" s="278"/>
      <c r="Y717" s="278"/>
      <c r="Z717" s="278"/>
      <c r="AA717" s="278"/>
      <c r="AB717" s="278"/>
      <c r="AC717" s="278"/>
      <c r="AD717" s="278"/>
      <c r="AE717" s="278"/>
      <c r="AF717" s="504"/>
      <c r="AG717" s="278"/>
      <c r="AH717" s="278"/>
      <c r="AI717" s="278"/>
      <c r="AJ717" s="278"/>
      <c r="AK717" s="278"/>
      <c r="AL717" s="278"/>
      <c r="AM717" s="278"/>
      <c r="AN717" s="278"/>
      <c r="AO717" s="278"/>
      <c r="AP717" s="278"/>
      <c r="AQ717" s="278"/>
      <c r="AR717" s="278"/>
      <c r="AS717" s="504"/>
      <c r="AT717" s="278"/>
      <c r="AU717" s="278"/>
      <c r="AV717" s="278"/>
      <c r="AW717" s="571"/>
      <c r="AX717" s="571"/>
      <c r="AY717" s="571"/>
      <c r="AZ717" s="149"/>
      <c r="BA717" s="149"/>
      <c r="BB717" s="149"/>
      <c r="BC717" s="278"/>
      <c r="BD717" s="278"/>
      <c r="BE717" s="278"/>
      <c r="BF717" s="282"/>
    </row>
    <row r="718" spans="1:84">
      <c r="A718" s="149"/>
      <c r="B718" s="151"/>
      <c r="C718" s="151"/>
      <c r="D718" s="151"/>
      <c r="E718" s="288" t="s">
        <v>77</v>
      </c>
      <c r="F718" s="597">
        <f t="shared" ref="F718:G718" si="3611">SUM(F682,F688,F694,F700,F706,F712)</f>
        <v>9</v>
      </c>
      <c r="G718" s="286">
        <f t="shared" si="3611"/>
        <v>0</v>
      </c>
      <c r="H718" s="306">
        <f t="shared" ref="H718:BE718" si="3612">SUM(H682,H688,H694,H700,H706,H712)</f>
        <v>0</v>
      </c>
      <c r="I718" s="306">
        <f t="shared" si="3612"/>
        <v>0</v>
      </c>
      <c r="J718" s="306">
        <f t="shared" si="3612"/>
        <v>0</v>
      </c>
      <c r="K718" s="306">
        <f t="shared" si="3612"/>
        <v>0</v>
      </c>
      <c r="L718" s="306">
        <f t="shared" si="3612"/>
        <v>0</v>
      </c>
      <c r="M718" s="306">
        <f t="shared" si="3612"/>
        <v>0</v>
      </c>
      <c r="N718" s="306">
        <f t="shared" si="3612"/>
        <v>0</v>
      </c>
      <c r="O718" s="306">
        <f t="shared" si="3612"/>
        <v>0</v>
      </c>
      <c r="P718" s="306">
        <f t="shared" si="3612"/>
        <v>0</v>
      </c>
      <c r="Q718" s="306">
        <f t="shared" si="3612"/>
        <v>0</v>
      </c>
      <c r="R718" s="306">
        <f t="shared" si="3612"/>
        <v>0</v>
      </c>
      <c r="S718" s="509">
        <f t="shared" si="3612"/>
        <v>0</v>
      </c>
      <c r="T718" s="306">
        <f t="shared" si="3612"/>
        <v>0</v>
      </c>
      <c r="U718" s="306">
        <f t="shared" si="3612"/>
        <v>0</v>
      </c>
      <c r="V718" s="306">
        <f t="shared" si="3612"/>
        <v>0</v>
      </c>
      <c r="W718" s="306">
        <f t="shared" si="3612"/>
        <v>0</v>
      </c>
      <c r="X718" s="306">
        <f t="shared" si="3612"/>
        <v>0</v>
      </c>
      <c r="Y718" s="306">
        <f t="shared" si="3612"/>
        <v>0</v>
      </c>
      <c r="Z718" s="306">
        <f t="shared" si="3612"/>
        <v>0</v>
      </c>
      <c r="AA718" s="306">
        <f t="shared" si="3612"/>
        <v>0</v>
      </c>
      <c r="AB718" s="306">
        <f t="shared" si="3612"/>
        <v>0</v>
      </c>
      <c r="AC718" s="306">
        <f t="shared" si="3612"/>
        <v>0</v>
      </c>
      <c r="AD718" s="306">
        <f t="shared" si="3612"/>
        <v>0</v>
      </c>
      <c r="AE718" s="306">
        <f t="shared" si="3612"/>
        <v>0</v>
      </c>
      <c r="AF718" s="509">
        <f t="shared" si="3612"/>
        <v>0</v>
      </c>
      <c r="AG718" s="306">
        <f t="shared" si="3612"/>
        <v>0</v>
      </c>
      <c r="AH718" s="306">
        <f t="shared" si="3612"/>
        <v>0</v>
      </c>
      <c r="AI718" s="306">
        <f t="shared" si="3612"/>
        <v>0</v>
      </c>
      <c r="AJ718" s="306">
        <f t="shared" si="3612"/>
        <v>0</v>
      </c>
      <c r="AK718" s="306">
        <f t="shared" si="3612"/>
        <v>0</v>
      </c>
      <c r="AL718" s="306">
        <f t="shared" si="3612"/>
        <v>0</v>
      </c>
      <c r="AM718" s="306">
        <f t="shared" si="3612"/>
        <v>0</v>
      </c>
      <c r="AN718" s="306">
        <f t="shared" si="3612"/>
        <v>0</v>
      </c>
      <c r="AO718" s="306">
        <f t="shared" si="3612"/>
        <v>0</v>
      </c>
      <c r="AP718" s="306">
        <f t="shared" si="3612"/>
        <v>0</v>
      </c>
      <c r="AQ718" s="306">
        <f t="shared" si="3612"/>
        <v>0</v>
      </c>
      <c r="AR718" s="306">
        <f t="shared" si="3612"/>
        <v>0</v>
      </c>
      <c r="AS718" s="509">
        <f t="shared" si="3612"/>
        <v>0</v>
      </c>
      <c r="AT718" s="306">
        <f t="shared" si="3612"/>
        <v>0</v>
      </c>
      <c r="AU718" s="306">
        <f t="shared" si="3612"/>
        <v>0</v>
      </c>
      <c r="AV718" s="306">
        <f t="shared" si="3612"/>
        <v>0</v>
      </c>
      <c r="AW718" s="575">
        <f t="shared" si="3612"/>
        <v>0</v>
      </c>
      <c r="AX718" s="575">
        <f t="shared" si="3612"/>
        <v>0</v>
      </c>
      <c r="AY718" s="575">
        <f t="shared" si="3612"/>
        <v>0</v>
      </c>
      <c r="AZ718" s="306">
        <f t="shared" si="3612"/>
        <v>0</v>
      </c>
      <c r="BA718" s="306">
        <f t="shared" si="3612"/>
        <v>0</v>
      </c>
      <c r="BB718" s="306">
        <f t="shared" si="3612"/>
        <v>0</v>
      </c>
      <c r="BC718" s="306">
        <f t="shared" si="3612"/>
        <v>0</v>
      </c>
      <c r="BD718" s="306">
        <f t="shared" si="3612"/>
        <v>0</v>
      </c>
      <c r="BE718" s="306">
        <f t="shared" si="3612"/>
        <v>0</v>
      </c>
      <c r="BF718" s="526"/>
      <c r="BG718" s="605">
        <f>SUM(F718,S718,AF718,AS718)</f>
        <v>9</v>
      </c>
      <c r="BH718" s="533">
        <f>SUM(G718,T718,AG718)</f>
        <v>0</v>
      </c>
      <c r="BI718" s="533">
        <f t="shared" ref="BI718:BI721" si="3613">SUM(H718,U718,AH718)</f>
        <v>0</v>
      </c>
      <c r="BJ718" s="533">
        <f t="shared" ref="BJ718:BJ721" si="3614">SUM(I718,V718,AI718)</f>
        <v>0</v>
      </c>
      <c r="BK718" s="533">
        <f t="shared" ref="BK718:BK721" si="3615">SUM(J718,W718,AJ718)</f>
        <v>0</v>
      </c>
      <c r="BL718" s="533">
        <f t="shared" ref="BL718:BL721" si="3616">SUM(K718,X718,AK718)</f>
        <v>0</v>
      </c>
      <c r="BM718" s="533">
        <f t="shared" ref="BM718:BM721" si="3617">SUM(L718,Y718,AL718)</f>
        <v>0</v>
      </c>
      <c r="BN718" s="533">
        <f>SUM(M718,Z718,AM718)</f>
        <v>0</v>
      </c>
      <c r="BO718" s="533">
        <f t="shared" ref="BO718:BO721" si="3618">SUM(N718,AA718,AN718)</f>
        <v>0</v>
      </c>
      <c r="BP718" s="533">
        <f t="shared" ref="BP718:BP721" si="3619">SUM(O718,AB718,AO718)</f>
        <v>0</v>
      </c>
      <c r="BQ718" s="533">
        <f t="shared" ref="BQ718:BQ721" si="3620">SUM(P718,AC718,AP718)</f>
        <v>0</v>
      </c>
      <c r="BR718" s="533">
        <f t="shared" ref="BR718:BR721" si="3621">SUM(Q718,AD718,AQ718)</f>
        <v>0</v>
      </c>
      <c r="BS718" s="533">
        <f t="shared" ref="BS718:BS721" si="3622">SUM(R718,AE718,AR718)</f>
        <v>0</v>
      </c>
      <c r="BT718" s="533">
        <f>AT718</f>
        <v>0</v>
      </c>
      <c r="BU718" s="533">
        <f t="shared" ref="BU718:BU721" si="3623">AU718</f>
        <v>0</v>
      </c>
      <c r="BV718" s="533">
        <f t="shared" ref="BV718:BV721" si="3624">AV718</f>
        <v>0</v>
      </c>
      <c r="BW718" s="536">
        <f>SUM(BH718,BK718,BN718,BQ718,BT718)</f>
        <v>0</v>
      </c>
      <c r="BX718" s="536">
        <f t="shared" ref="BX718:BX721" si="3625">SUM(BI718,BL718,BO718,BR718,BU718)</f>
        <v>0</v>
      </c>
      <c r="BY718" s="536">
        <f t="shared" ref="BY718:BY721" si="3626">SUM(BJ718,BM718,BP718,BS718,BV718)</f>
        <v>0</v>
      </c>
      <c r="BZ718" t="s">
        <v>74</v>
      </c>
      <c r="CA718" s="544">
        <f>AZ718</f>
        <v>0</v>
      </c>
      <c r="CB718" s="544">
        <f t="shared" ref="CB718:CB721" si="3627">BA718</f>
        <v>0</v>
      </c>
      <c r="CC718" s="544">
        <f t="shared" ref="CC718:CC721" si="3628">BB718</f>
        <v>0</v>
      </c>
      <c r="CD718" s="544">
        <f>BC718</f>
        <v>0</v>
      </c>
      <c r="CE718" s="544">
        <f t="shared" ref="CE718:CE721" si="3629">BD718</f>
        <v>0</v>
      </c>
      <c r="CF718" s="544">
        <f t="shared" ref="CF718:CF721" si="3630">BE718</f>
        <v>0</v>
      </c>
    </row>
    <row r="719" spans="1:84">
      <c r="A719" s="149"/>
      <c r="B719" s="151"/>
      <c r="C719" s="151"/>
      <c r="D719" s="151"/>
      <c r="E719" s="288" t="s">
        <v>78</v>
      </c>
      <c r="F719" s="597">
        <f t="shared" ref="F719:G719" si="3631">SUM(F683,F689,F695,F701,F707,F713)</f>
        <v>9</v>
      </c>
      <c r="G719" s="286">
        <f t="shared" si="3631"/>
        <v>0</v>
      </c>
      <c r="H719" s="306">
        <f t="shared" ref="H719:BE719" si="3632">SUM(H683,H689,H695,H701,H707,H713)</f>
        <v>0</v>
      </c>
      <c r="I719" s="306">
        <f t="shared" si="3632"/>
        <v>0</v>
      </c>
      <c r="J719" s="306">
        <f t="shared" si="3632"/>
        <v>0</v>
      </c>
      <c r="K719" s="306">
        <f t="shared" si="3632"/>
        <v>0</v>
      </c>
      <c r="L719" s="306">
        <f t="shared" si="3632"/>
        <v>0</v>
      </c>
      <c r="M719" s="306">
        <f t="shared" si="3632"/>
        <v>0</v>
      </c>
      <c r="N719" s="306">
        <f t="shared" si="3632"/>
        <v>0</v>
      </c>
      <c r="O719" s="306">
        <f t="shared" si="3632"/>
        <v>0</v>
      </c>
      <c r="P719" s="306">
        <f t="shared" si="3632"/>
        <v>0</v>
      </c>
      <c r="Q719" s="306">
        <f t="shared" si="3632"/>
        <v>0</v>
      </c>
      <c r="R719" s="306">
        <f t="shared" si="3632"/>
        <v>0</v>
      </c>
      <c r="S719" s="509">
        <f t="shared" si="3632"/>
        <v>0</v>
      </c>
      <c r="T719" s="306">
        <f t="shared" si="3632"/>
        <v>0</v>
      </c>
      <c r="U719" s="306">
        <f t="shared" si="3632"/>
        <v>0</v>
      </c>
      <c r="V719" s="306">
        <f t="shared" si="3632"/>
        <v>0</v>
      </c>
      <c r="W719" s="306">
        <f t="shared" si="3632"/>
        <v>0</v>
      </c>
      <c r="X719" s="306">
        <f t="shared" si="3632"/>
        <v>0</v>
      </c>
      <c r="Y719" s="306">
        <f t="shared" si="3632"/>
        <v>0</v>
      </c>
      <c r="Z719" s="306">
        <f t="shared" si="3632"/>
        <v>0</v>
      </c>
      <c r="AA719" s="306">
        <f t="shared" si="3632"/>
        <v>0</v>
      </c>
      <c r="AB719" s="306">
        <f t="shared" si="3632"/>
        <v>0</v>
      </c>
      <c r="AC719" s="306">
        <f t="shared" si="3632"/>
        <v>0</v>
      </c>
      <c r="AD719" s="306">
        <f t="shared" si="3632"/>
        <v>0</v>
      </c>
      <c r="AE719" s="306">
        <f t="shared" si="3632"/>
        <v>0</v>
      </c>
      <c r="AF719" s="509">
        <f t="shared" si="3632"/>
        <v>0</v>
      </c>
      <c r="AG719" s="306">
        <f t="shared" si="3632"/>
        <v>0</v>
      </c>
      <c r="AH719" s="306">
        <f t="shared" si="3632"/>
        <v>0</v>
      </c>
      <c r="AI719" s="306">
        <f t="shared" si="3632"/>
        <v>0</v>
      </c>
      <c r="AJ719" s="306">
        <f t="shared" si="3632"/>
        <v>0</v>
      </c>
      <c r="AK719" s="306">
        <f t="shared" si="3632"/>
        <v>0</v>
      </c>
      <c r="AL719" s="306">
        <f t="shared" si="3632"/>
        <v>0</v>
      </c>
      <c r="AM719" s="306">
        <f t="shared" si="3632"/>
        <v>0</v>
      </c>
      <c r="AN719" s="306">
        <f t="shared" si="3632"/>
        <v>0</v>
      </c>
      <c r="AO719" s="306">
        <f t="shared" si="3632"/>
        <v>0</v>
      </c>
      <c r="AP719" s="306">
        <f t="shared" si="3632"/>
        <v>0</v>
      </c>
      <c r="AQ719" s="306">
        <f t="shared" si="3632"/>
        <v>0</v>
      </c>
      <c r="AR719" s="306">
        <f t="shared" si="3632"/>
        <v>0</v>
      </c>
      <c r="AS719" s="509">
        <f t="shared" si="3632"/>
        <v>0</v>
      </c>
      <c r="AT719" s="306">
        <f t="shared" si="3632"/>
        <v>0</v>
      </c>
      <c r="AU719" s="306">
        <f t="shared" si="3632"/>
        <v>0</v>
      </c>
      <c r="AV719" s="306">
        <f t="shared" si="3632"/>
        <v>0</v>
      </c>
      <c r="AW719" s="575">
        <f t="shared" si="3632"/>
        <v>0</v>
      </c>
      <c r="AX719" s="575">
        <f t="shared" si="3632"/>
        <v>0</v>
      </c>
      <c r="AY719" s="575">
        <f t="shared" si="3632"/>
        <v>0</v>
      </c>
      <c r="AZ719" s="306">
        <f t="shared" si="3632"/>
        <v>0</v>
      </c>
      <c r="BA719" s="306">
        <f t="shared" si="3632"/>
        <v>0</v>
      </c>
      <c r="BB719" s="306">
        <f t="shared" si="3632"/>
        <v>0</v>
      </c>
      <c r="BC719" s="306">
        <f t="shared" si="3632"/>
        <v>0</v>
      </c>
      <c r="BD719" s="306">
        <f t="shared" si="3632"/>
        <v>0</v>
      </c>
      <c r="BE719" s="306">
        <f t="shared" si="3632"/>
        <v>0</v>
      </c>
      <c r="BF719" s="526"/>
      <c r="BG719" s="605">
        <f>SUM(F719,S719,AF719,AS719)</f>
        <v>9</v>
      </c>
      <c r="BH719" s="533">
        <f>SUM(G719,T719,AG719)</f>
        <v>0</v>
      </c>
      <c r="BI719" s="533">
        <f t="shared" si="3613"/>
        <v>0</v>
      </c>
      <c r="BJ719" s="533">
        <f t="shared" si="3614"/>
        <v>0</v>
      </c>
      <c r="BK719" s="533">
        <f t="shared" si="3615"/>
        <v>0</v>
      </c>
      <c r="BL719" s="533">
        <f t="shared" si="3616"/>
        <v>0</v>
      </c>
      <c r="BM719" s="533">
        <f t="shared" si="3617"/>
        <v>0</v>
      </c>
      <c r="BN719" s="533">
        <f>SUM(M719,Z719,AM719)</f>
        <v>0</v>
      </c>
      <c r="BO719" s="533">
        <f t="shared" si="3618"/>
        <v>0</v>
      </c>
      <c r="BP719" s="533">
        <f t="shared" si="3619"/>
        <v>0</v>
      </c>
      <c r="BQ719" s="533">
        <f t="shared" si="3620"/>
        <v>0</v>
      </c>
      <c r="BR719" s="533">
        <f t="shared" si="3621"/>
        <v>0</v>
      </c>
      <c r="BS719" s="533">
        <f t="shared" si="3622"/>
        <v>0</v>
      </c>
      <c r="BT719" s="533">
        <f>AT719</f>
        <v>0</v>
      </c>
      <c r="BU719" s="533">
        <f t="shared" si="3623"/>
        <v>0</v>
      </c>
      <c r="BV719" s="533">
        <f t="shared" si="3624"/>
        <v>0</v>
      </c>
      <c r="BW719" s="536">
        <f>SUM(BH719,BK719,BN719,BQ719,BT719)</f>
        <v>0</v>
      </c>
      <c r="BX719" s="536">
        <f t="shared" si="3625"/>
        <v>0</v>
      </c>
      <c r="BY719" s="536">
        <f t="shared" si="3626"/>
        <v>0</v>
      </c>
      <c r="BZ719" t="s">
        <v>74</v>
      </c>
      <c r="CA719" s="544">
        <f>AZ719</f>
        <v>0</v>
      </c>
      <c r="CB719" s="544">
        <f t="shared" si="3627"/>
        <v>0</v>
      </c>
      <c r="CC719" s="544">
        <f t="shared" si="3628"/>
        <v>0</v>
      </c>
      <c r="CD719" s="544">
        <f>BC719</f>
        <v>0</v>
      </c>
      <c r="CE719" s="544">
        <f t="shared" si="3629"/>
        <v>0</v>
      </c>
      <c r="CF719" s="544">
        <f t="shared" si="3630"/>
        <v>0</v>
      </c>
    </row>
    <row r="720" spans="1:84">
      <c r="A720" s="149"/>
      <c r="B720" s="151"/>
      <c r="C720" s="151"/>
      <c r="D720" s="151"/>
      <c r="E720" s="288" t="s">
        <v>79</v>
      </c>
      <c r="F720" s="597">
        <f t="shared" ref="F720:G720" si="3633">SUM(F684,F690,F696,F702,F708,F714)</f>
        <v>9</v>
      </c>
      <c r="G720" s="286">
        <f t="shared" si="3633"/>
        <v>0</v>
      </c>
      <c r="H720" s="306">
        <f t="shared" ref="H720:BE720" si="3634">SUM(H684,H690,H696,H702,H708,H714)</f>
        <v>0</v>
      </c>
      <c r="I720" s="306">
        <f t="shared" si="3634"/>
        <v>0</v>
      </c>
      <c r="J720" s="306">
        <f t="shared" si="3634"/>
        <v>0</v>
      </c>
      <c r="K720" s="306">
        <f t="shared" si="3634"/>
        <v>0</v>
      </c>
      <c r="L720" s="306">
        <f t="shared" si="3634"/>
        <v>0</v>
      </c>
      <c r="M720" s="306">
        <f t="shared" si="3634"/>
        <v>0</v>
      </c>
      <c r="N720" s="306">
        <f t="shared" si="3634"/>
        <v>0</v>
      </c>
      <c r="O720" s="306">
        <f t="shared" si="3634"/>
        <v>0</v>
      </c>
      <c r="P720" s="306">
        <f t="shared" si="3634"/>
        <v>0</v>
      </c>
      <c r="Q720" s="306">
        <f t="shared" si="3634"/>
        <v>0</v>
      </c>
      <c r="R720" s="306">
        <f t="shared" si="3634"/>
        <v>0</v>
      </c>
      <c r="S720" s="509">
        <f t="shared" si="3634"/>
        <v>0</v>
      </c>
      <c r="T720" s="306">
        <f t="shared" si="3634"/>
        <v>0</v>
      </c>
      <c r="U720" s="306">
        <f t="shared" si="3634"/>
        <v>0</v>
      </c>
      <c r="V720" s="306">
        <f t="shared" si="3634"/>
        <v>0</v>
      </c>
      <c r="W720" s="306">
        <f t="shared" si="3634"/>
        <v>0</v>
      </c>
      <c r="X720" s="306">
        <f t="shared" si="3634"/>
        <v>0</v>
      </c>
      <c r="Y720" s="306">
        <f t="shared" si="3634"/>
        <v>0</v>
      </c>
      <c r="Z720" s="306">
        <f t="shared" si="3634"/>
        <v>0</v>
      </c>
      <c r="AA720" s="306">
        <f t="shared" si="3634"/>
        <v>0</v>
      </c>
      <c r="AB720" s="306">
        <f t="shared" si="3634"/>
        <v>0</v>
      </c>
      <c r="AC720" s="306">
        <f t="shared" si="3634"/>
        <v>0</v>
      </c>
      <c r="AD720" s="306">
        <f t="shared" si="3634"/>
        <v>0</v>
      </c>
      <c r="AE720" s="306">
        <f t="shared" si="3634"/>
        <v>0</v>
      </c>
      <c r="AF720" s="509">
        <f t="shared" si="3634"/>
        <v>0</v>
      </c>
      <c r="AG720" s="306">
        <f t="shared" si="3634"/>
        <v>0</v>
      </c>
      <c r="AH720" s="306">
        <f t="shared" si="3634"/>
        <v>0</v>
      </c>
      <c r="AI720" s="306">
        <f t="shared" si="3634"/>
        <v>0</v>
      </c>
      <c r="AJ720" s="306">
        <f t="shared" si="3634"/>
        <v>0</v>
      </c>
      <c r="AK720" s="306">
        <f t="shared" si="3634"/>
        <v>0</v>
      </c>
      <c r="AL720" s="306">
        <f t="shared" si="3634"/>
        <v>0</v>
      </c>
      <c r="AM720" s="306">
        <f t="shared" si="3634"/>
        <v>0</v>
      </c>
      <c r="AN720" s="306">
        <f t="shared" si="3634"/>
        <v>0</v>
      </c>
      <c r="AO720" s="306">
        <f t="shared" si="3634"/>
        <v>0</v>
      </c>
      <c r="AP720" s="306">
        <f t="shared" si="3634"/>
        <v>0</v>
      </c>
      <c r="AQ720" s="306">
        <f t="shared" si="3634"/>
        <v>0</v>
      </c>
      <c r="AR720" s="306">
        <f t="shared" si="3634"/>
        <v>0</v>
      </c>
      <c r="AS720" s="509">
        <f t="shared" si="3634"/>
        <v>0</v>
      </c>
      <c r="AT720" s="306">
        <f t="shared" si="3634"/>
        <v>0</v>
      </c>
      <c r="AU720" s="306">
        <f t="shared" si="3634"/>
        <v>0</v>
      </c>
      <c r="AV720" s="306">
        <f t="shared" si="3634"/>
        <v>0</v>
      </c>
      <c r="AW720" s="575">
        <f t="shared" si="3634"/>
        <v>0</v>
      </c>
      <c r="AX720" s="575">
        <f t="shared" si="3634"/>
        <v>0</v>
      </c>
      <c r="AY720" s="575">
        <f t="shared" si="3634"/>
        <v>0</v>
      </c>
      <c r="AZ720" s="306">
        <f t="shared" si="3634"/>
        <v>0</v>
      </c>
      <c r="BA720" s="306">
        <f t="shared" si="3634"/>
        <v>0</v>
      </c>
      <c r="BB720" s="306">
        <f t="shared" si="3634"/>
        <v>0</v>
      </c>
      <c r="BC720" s="306">
        <f t="shared" si="3634"/>
        <v>0</v>
      </c>
      <c r="BD720" s="306">
        <f t="shared" si="3634"/>
        <v>0</v>
      </c>
      <c r="BE720" s="306">
        <f t="shared" si="3634"/>
        <v>0</v>
      </c>
      <c r="BF720" s="526"/>
      <c r="BG720" s="605">
        <f>SUM(F720,S720,AF720,AS720)</f>
        <v>9</v>
      </c>
      <c r="BH720" s="533">
        <f>SUM(G720,T720,AG720)</f>
        <v>0</v>
      </c>
      <c r="BI720" s="533">
        <f t="shared" si="3613"/>
        <v>0</v>
      </c>
      <c r="BJ720" s="533">
        <f t="shared" si="3614"/>
        <v>0</v>
      </c>
      <c r="BK720" s="533">
        <f t="shared" si="3615"/>
        <v>0</v>
      </c>
      <c r="BL720" s="533">
        <f t="shared" si="3616"/>
        <v>0</v>
      </c>
      <c r="BM720" s="533">
        <f t="shared" si="3617"/>
        <v>0</v>
      </c>
      <c r="BN720" s="533">
        <f>SUM(M720,Z720,AM720)</f>
        <v>0</v>
      </c>
      <c r="BO720" s="533">
        <f t="shared" si="3618"/>
        <v>0</v>
      </c>
      <c r="BP720" s="533">
        <f t="shared" si="3619"/>
        <v>0</v>
      </c>
      <c r="BQ720" s="533">
        <f t="shared" si="3620"/>
        <v>0</v>
      </c>
      <c r="BR720" s="533">
        <f t="shared" si="3621"/>
        <v>0</v>
      </c>
      <c r="BS720" s="533">
        <f t="shared" si="3622"/>
        <v>0</v>
      </c>
      <c r="BT720" s="533">
        <f>AT720</f>
        <v>0</v>
      </c>
      <c r="BU720" s="533">
        <f t="shared" si="3623"/>
        <v>0</v>
      </c>
      <c r="BV720" s="533">
        <f t="shared" si="3624"/>
        <v>0</v>
      </c>
      <c r="BW720" s="536">
        <f>SUM(BH720,BK720,BN720,BQ720,BT720)</f>
        <v>0</v>
      </c>
      <c r="BX720" s="536">
        <f t="shared" si="3625"/>
        <v>0</v>
      </c>
      <c r="BY720" s="536">
        <f t="shared" si="3626"/>
        <v>0</v>
      </c>
      <c r="BZ720" t="s">
        <v>74</v>
      </c>
      <c r="CA720" s="544">
        <f>AZ720</f>
        <v>0</v>
      </c>
      <c r="CB720" s="544">
        <f t="shared" si="3627"/>
        <v>0</v>
      </c>
      <c r="CC720" s="544">
        <f t="shared" si="3628"/>
        <v>0</v>
      </c>
      <c r="CD720" s="544">
        <f>BC720</f>
        <v>0</v>
      </c>
      <c r="CE720" s="544">
        <f t="shared" si="3629"/>
        <v>0</v>
      </c>
      <c r="CF720" s="544">
        <f t="shared" si="3630"/>
        <v>0</v>
      </c>
    </row>
    <row r="721" spans="1:84">
      <c r="A721" s="149"/>
      <c r="B721" s="151"/>
      <c r="C721" s="151"/>
      <c r="D721" s="151"/>
      <c r="E721" s="375" t="s">
        <v>85</v>
      </c>
      <c r="F721" s="598">
        <f>SUM(F718:F720)</f>
        <v>27</v>
      </c>
      <c r="G721" s="241">
        <f t="shared" ref="G721" si="3635">SUM(G718:G720)</f>
        <v>0</v>
      </c>
      <c r="H721" s="241">
        <f t="shared" ref="H721:BE721" si="3636">SUM(H718:H720)</f>
        <v>0</v>
      </c>
      <c r="I721" s="241">
        <f t="shared" si="3636"/>
        <v>0</v>
      </c>
      <c r="J721" s="241">
        <f t="shared" si="3636"/>
        <v>0</v>
      </c>
      <c r="K721" s="241">
        <f t="shared" si="3636"/>
        <v>0</v>
      </c>
      <c r="L721" s="241">
        <f t="shared" si="3636"/>
        <v>0</v>
      </c>
      <c r="M721" s="241">
        <f t="shared" si="3636"/>
        <v>0</v>
      </c>
      <c r="N721" s="241">
        <f t="shared" si="3636"/>
        <v>0</v>
      </c>
      <c r="O721" s="241">
        <f t="shared" si="3636"/>
        <v>0</v>
      </c>
      <c r="P721" s="241">
        <f t="shared" si="3636"/>
        <v>0</v>
      </c>
      <c r="Q721" s="241">
        <f t="shared" si="3636"/>
        <v>0</v>
      </c>
      <c r="R721" s="241">
        <f t="shared" si="3636"/>
        <v>0</v>
      </c>
      <c r="S721" s="506">
        <f t="shared" si="3636"/>
        <v>0</v>
      </c>
      <c r="T721" s="241">
        <f t="shared" si="3636"/>
        <v>0</v>
      </c>
      <c r="U721" s="241">
        <f t="shared" si="3636"/>
        <v>0</v>
      </c>
      <c r="V721" s="241">
        <f t="shared" si="3636"/>
        <v>0</v>
      </c>
      <c r="W721" s="241">
        <f t="shared" si="3636"/>
        <v>0</v>
      </c>
      <c r="X721" s="241">
        <f t="shared" si="3636"/>
        <v>0</v>
      </c>
      <c r="Y721" s="241">
        <f t="shared" si="3636"/>
        <v>0</v>
      </c>
      <c r="Z721" s="241">
        <f t="shared" si="3636"/>
        <v>0</v>
      </c>
      <c r="AA721" s="241">
        <f t="shared" si="3636"/>
        <v>0</v>
      </c>
      <c r="AB721" s="241">
        <f t="shared" si="3636"/>
        <v>0</v>
      </c>
      <c r="AC721" s="241">
        <f t="shared" si="3636"/>
        <v>0</v>
      </c>
      <c r="AD721" s="241">
        <f t="shared" si="3636"/>
        <v>0</v>
      </c>
      <c r="AE721" s="241">
        <f t="shared" si="3636"/>
        <v>0</v>
      </c>
      <c r="AF721" s="506">
        <f t="shared" si="3636"/>
        <v>0</v>
      </c>
      <c r="AG721" s="241">
        <f t="shared" si="3636"/>
        <v>0</v>
      </c>
      <c r="AH721" s="241">
        <f t="shared" si="3636"/>
        <v>0</v>
      </c>
      <c r="AI721" s="241">
        <f t="shared" si="3636"/>
        <v>0</v>
      </c>
      <c r="AJ721" s="241">
        <f t="shared" si="3636"/>
        <v>0</v>
      </c>
      <c r="AK721" s="241">
        <f t="shared" si="3636"/>
        <v>0</v>
      </c>
      <c r="AL721" s="241">
        <f t="shared" si="3636"/>
        <v>0</v>
      </c>
      <c r="AM721" s="241">
        <f t="shared" si="3636"/>
        <v>0</v>
      </c>
      <c r="AN721" s="241">
        <f t="shared" si="3636"/>
        <v>0</v>
      </c>
      <c r="AO721" s="241">
        <f t="shared" si="3636"/>
        <v>0</v>
      </c>
      <c r="AP721" s="241">
        <f t="shared" si="3636"/>
        <v>0</v>
      </c>
      <c r="AQ721" s="241">
        <f t="shared" si="3636"/>
        <v>0</v>
      </c>
      <c r="AR721" s="241">
        <f t="shared" si="3636"/>
        <v>0</v>
      </c>
      <c r="AS721" s="506">
        <f t="shared" si="3636"/>
        <v>0</v>
      </c>
      <c r="AT721" s="241">
        <f t="shared" si="3636"/>
        <v>0</v>
      </c>
      <c r="AU721" s="241">
        <f t="shared" si="3636"/>
        <v>0</v>
      </c>
      <c r="AV721" s="241">
        <f t="shared" si="3636"/>
        <v>0</v>
      </c>
      <c r="AW721" s="576">
        <f t="shared" si="3636"/>
        <v>0</v>
      </c>
      <c r="AX721" s="576">
        <f t="shared" si="3636"/>
        <v>0</v>
      </c>
      <c r="AY721" s="576">
        <f t="shared" si="3636"/>
        <v>0</v>
      </c>
      <c r="AZ721" s="241">
        <f t="shared" si="3636"/>
        <v>0</v>
      </c>
      <c r="BA721" s="241">
        <f t="shared" si="3636"/>
        <v>0</v>
      </c>
      <c r="BB721" s="241">
        <f t="shared" si="3636"/>
        <v>0</v>
      </c>
      <c r="BC721" s="241">
        <f t="shared" si="3636"/>
        <v>0</v>
      </c>
      <c r="BD721" s="241">
        <f t="shared" si="3636"/>
        <v>0</v>
      </c>
      <c r="BE721" s="241">
        <f t="shared" si="3636"/>
        <v>0</v>
      </c>
      <c r="BF721" s="242"/>
      <c r="BG721" s="605">
        <f>SUM(F721,S721,AF721,AS721)</f>
        <v>27</v>
      </c>
      <c r="BH721" s="533">
        <f>SUM(G721,T721,AG721)</f>
        <v>0</v>
      </c>
      <c r="BI721" s="533">
        <f t="shared" si="3613"/>
        <v>0</v>
      </c>
      <c r="BJ721" s="533">
        <f t="shared" si="3614"/>
        <v>0</v>
      </c>
      <c r="BK721" s="533">
        <f t="shared" si="3615"/>
        <v>0</v>
      </c>
      <c r="BL721" s="533">
        <f t="shared" si="3616"/>
        <v>0</v>
      </c>
      <c r="BM721" s="533">
        <f t="shared" si="3617"/>
        <v>0</v>
      </c>
      <c r="BN721" s="533">
        <f>SUM(M721,Z721,AM721)</f>
        <v>0</v>
      </c>
      <c r="BO721" s="533">
        <f t="shared" si="3618"/>
        <v>0</v>
      </c>
      <c r="BP721" s="533">
        <f t="shared" si="3619"/>
        <v>0</v>
      </c>
      <c r="BQ721" s="533">
        <f t="shared" si="3620"/>
        <v>0</v>
      </c>
      <c r="BR721" s="533">
        <f t="shared" si="3621"/>
        <v>0</v>
      </c>
      <c r="BS721" s="533">
        <f t="shared" si="3622"/>
        <v>0</v>
      </c>
      <c r="BT721" s="533">
        <f>AT721</f>
        <v>0</v>
      </c>
      <c r="BU721" s="533">
        <f t="shared" si="3623"/>
        <v>0</v>
      </c>
      <c r="BV721" s="533">
        <f t="shared" si="3624"/>
        <v>0</v>
      </c>
      <c r="BW721" s="536">
        <f>SUM(BH721,BK721,BN721,BQ721,BT721)</f>
        <v>0</v>
      </c>
      <c r="BX721" s="536">
        <f t="shared" si="3625"/>
        <v>0</v>
      </c>
      <c r="BY721" s="536">
        <f t="shared" si="3626"/>
        <v>0</v>
      </c>
      <c r="BZ721" t="s">
        <v>74</v>
      </c>
      <c r="CA721" s="544">
        <f>AZ721</f>
        <v>0</v>
      </c>
      <c r="CB721" s="544">
        <f t="shared" si="3627"/>
        <v>0</v>
      </c>
      <c r="CC721" s="544">
        <f t="shared" si="3628"/>
        <v>0</v>
      </c>
      <c r="CD721" s="544">
        <f>BC721</f>
        <v>0</v>
      </c>
      <c r="CE721" s="544">
        <f t="shared" si="3629"/>
        <v>0</v>
      </c>
      <c r="CF721" s="544">
        <f t="shared" si="3630"/>
        <v>0</v>
      </c>
    </row>
    <row r="722" spans="1:84">
      <c r="A722" s="149"/>
      <c r="B722" s="149"/>
      <c r="C722" s="151"/>
      <c r="D722" s="151"/>
      <c r="E722" s="288"/>
      <c r="F722" s="594"/>
      <c r="G722" s="149"/>
      <c r="H722" s="149"/>
      <c r="I722" s="149"/>
      <c r="J722" s="149"/>
      <c r="K722" s="149"/>
      <c r="L722" s="149"/>
      <c r="M722" s="149"/>
      <c r="N722" s="149"/>
      <c r="O722" s="149"/>
      <c r="P722" s="149"/>
      <c r="Q722" s="149"/>
      <c r="R722" s="149"/>
      <c r="S722" s="508"/>
      <c r="T722" s="149"/>
      <c r="U722" s="149"/>
      <c r="V722" s="149"/>
      <c r="W722" s="149"/>
      <c r="X722" s="149"/>
      <c r="Y722" s="149"/>
      <c r="Z722" s="149"/>
      <c r="AA722" s="149"/>
      <c r="AB722" s="149"/>
      <c r="AC722" s="149"/>
      <c r="AD722" s="149"/>
      <c r="AE722" s="149"/>
      <c r="AF722" s="508"/>
      <c r="AG722" s="149"/>
      <c r="AH722" s="149"/>
      <c r="AI722" s="149"/>
      <c r="AJ722" s="149"/>
      <c r="AK722" s="149"/>
      <c r="AL722" s="149"/>
      <c r="AM722" s="149"/>
      <c r="AN722" s="149"/>
      <c r="AO722" s="149"/>
      <c r="AP722" s="149"/>
      <c r="AQ722" s="149"/>
      <c r="AR722" s="149"/>
      <c r="AS722" s="508"/>
      <c r="AT722" s="149"/>
      <c r="AU722" s="149"/>
      <c r="AV722" s="149"/>
      <c r="AW722" s="574"/>
      <c r="AX722" s="574"/>
      <c r="AY722" s="574"/>
      <c r="AZ722" s="149"/>
      <c r="BA722" s="149"/>
      <c r="BB722" s="149"/>
      <c r="BC722" s="149"/>
      <c r="BD722" s="149"/>
      <c r="BE722" s="149"/>
      <c r="BF722" s="291"/>
    </row>
    <row r="723" spans="1:84">
      <c r="A723" s="149" t="s">
        <v>75</v>
      </c>
      <c r="B723" s="149" t="s">
        <v>712</v>
      </c>
      <c r="C723" s="151"/>
      <c r="D723" s="151"/>
      <c r="E723" s="375" t="s">
        <v>128</v>
      </c>
      <c r="F723" s="596" t="s">
        <v>74</v>
      </c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508"/>
      <c r="T723" s="149"/>
      <c r="U723" s="149"/>
      <c r="V723" s="149"/>
      <c r="W723" s="149"/>
      <c r="X723" s="149"/>
      <c r="Y723" s="149"/>
      <c r="Z723" s="149"/>
      <c r="AA723" s="149"/>
      <c r="AB723" s="149"/>
      <c r="AC723" s="149"/>
      <c r="AD723" s="149"/>
      <c r="AE723" s="149"/>
      <c r="AF723" s="508"/>
      <c r="AG723" s="149"/>
      <c r="AH723" s="149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508"/>
      <c r="AT723" s="149"/>
      <c r="AU723" s="149"/>
      <c r="AV723" s="149"/>
      <c r="AW723" s="574"/>
      <c r="AX723" s="574"/>
      <c r="AY723" s="574"/>
      <c r="AZ723" s="149"/>
      <c r="BA723" s="149"/>
      <c r="BB723" s="149"/>
      <c r="BC723" s="149"/>
      <c r="BD723" s="149"/>
      <c r="BE723" s="149"/>
      <c r="BF723" s="282"/>
    </row>
    <row r="724" spans="1:84">
      <c r="A724" s="149"/>
      <c r="B724" s="149" t="s">
        <v>144</v>
      </c>
      <c r="C724" s="151"/>
      <c r="D724" s="151"/>
      <c r="E724" s="288" t="s">
        <v>77</v>
      </c>
      <c r="F724" s="592">
        <f>SUM(F604,F638)</f>
        <v>129</v>
      </c>
      <c r="G724" s="168">
        <f>SUM(G604,G638)</f>
        <v>0</v>
      </c>
      <c r="H724" s="168">
        <f t="shared" ref="H724:BE724" si="3637">SUM(H604,H638)</f>
        <v>0</v>
      </c>
      <c r="I724" s="168">
        <f t="shared" si="3637"/>
        <v>0</v>
      </c>
      <c r="J724" s="168">
        <f t="shared" si="3637"/>
        <v>0</v>
      </c>
      <c r="K724" s="168">
        <f t="shared" si="3637"/>
        <v>0</v>
      </c>
      <c r="L724" s="168">
        <f t="shared" si="3637"/>
        <v>0</v>
      </c>
      <c r="M724" s="168">
        <f t="shared" si="3637"/>
        <v>0</v>
      </c>
      <c r="N724" s="168">
        <f t="shared" si="3637"/>
        <v>0</v>
      </c>
      <c r="O724" s="168">
        <f t="shared" si="3637"/>
        <v>0</v>
      </c>
      <c r="P724" s="168">
        <f t="shared" si="3637"/>
        <v>0</v>
      </c>
      <c r="Q724" s="168">
        <f t="shared" si="3637"/>
        <v>0</v>
      </c>
      <c r="R724" s="168">
        <f t="shared" si="3637"/>
        <v>0</v>
      </c>
      <c r="S724" s="502">
        <f t="shared" si="3637"/>
        <v>0</v>
      </c>
      <c r="T724" s="168">
        <f t="shared" si="3637"/>
        <v>0</v>
      </c>
      <c r="U724" s="168">
        <f t="shared" si="3637"/>
        <v>0</v>
      </c>
      <c r="V724" s="168">
        <f t="shared" si="3637"/>
        <v>0</v>
      </c>
      <c r="W724" s="168">
        <f t="shared" si="3637"/>
        <v>0</v>
      </c>
      <c r="X724" s="168">
        <f t="shared" si="3637"/>
        <v>0</v>
      </c>
      <c r="Y724" s="168">
        <f t="shared" si="3637"/>
        <v>0</v>
      </c>
      <c r="Z724" s="168">
        <f t="shared" si="3637"/>
        <v>0</v>
      </c>
      <c r="AA724" s="168">
        <f t="shared" si="3637"/>
        <v>0</v>
      </c>
      <c r="AB724" s="168">
        <f t="shared" si="3637"/>
        <v>0</v>
      </c>
      <c r="AC724" s="168">
        <f t="shared" si="3637"/>
        <v>0</v>
      </c>
      <c r="AD724" s="168">
        <f t="shared" si="3637"/>
        <v>0</v>
      </c>
      <c r="AE724" s="168">
        <f t="shared" si="3637"/>
        <v>0</v>
      </c>
      <c r="AF724" s="502">
        <f t="shared" si="3637"/>
        <v>0</v>
      </c>
      <c r="AG724" s="168">
        <f t="shared" si="3637"/>
        <v>0</v>
      </c>
      <c r="AH724" s="168">
        <f t="shared" si="3637"/>
        <v>0</v>
      </c>
      <c r="AI724" s="168">
        <f t="shared" si="3637"/>
        <v>0</v>
      </c>
      <c r="AJ724" s="168">
        <f t="shared" si="3637"/>
        <v>0</v>
      </c>
      <c r="AK724" s="168">
        <f t="shared" si="3637"/>
        <v>0</v>
      </c>
      <c r="AL724" s="168">
        <f t="shared" si="3637"/>
        <v>0</v>
      </c>
      <c r="AM724" s="168">
        <f t="shared" si="3637"/>
        <v>0</v>
      </c>
      <c r="AN724" s="168">
        <f t="shared" si="3637"/>
        <v>0</v>
      </c>
      <c r="AO724" s="168">
        <f t="shared" si="3637"/>
        <v>0</v>
      </c>
      <c r="AP724" s="168">
        <f t="shared" si="3637"/>
        <v>0</v>
      </c>
      <c r="AQ724" s="168">
        <f t="shared" si="3637"/>
        <v>0</v>
      </c>
      <c r="AR724" s="168">
        <f t="shared" si="3637"/>
        <v>0</v>
      </c>
      <c r="AS724" s="502">
        <f t="shared" si="3637"/>
        <v>0</v>
      </c>
      <c r="AT724" s="168">
        <f t="shared" si="3637"/>
        <v>0</v>
      </c>
      <c r="AU724" s="168">
        <f t="shared" si="3637"/>
        <v>0</v>
      </c>
      <c r="AV724" s="168">
        <f t="shared" si="3637"/>
        <v>0</v>
      </c>
      <c r="AW724" s="569">
        <f t="shared" si="3637"/>
        <v>0</v>
      </c>
      <c r="AX724" s="569">
        <f t="shared" si="3637"/>
        <v>0</v>
      </c>
      <c r="AY724" s="569">
        <f t="shared" si="3637"/>
        <v>0</v>
      </c>
      <c r="AZ724" s="168">
        <f t="shared" si="3637"/>
        <v>0</v>
      </c>
      <c r="BA724" s="168">
        <f t="shared" si="3637"/>
        <v>0</v>
      </c>
      <c r="BB724" s="168">
        <f t="shared" si="3637"/>
        <v>0</v>
      </c>
      <c r="BC724" s="168">
        <f t="shared" si="3637"/>
        <v>0</v>
      </c>
      <c r="BD724" s="168">
        <f t="shared" si="3637"/>
        <v>0</v>
      </c>
      <c r="BE724" s="168">
        <f t="shared" si="3637"/>
        <v>0</v>
      </c>
      <c r="BF724" s="523"/>
      <c r="BG724" s="605">
        <f>SUM(F724,S724,AF724,AS724)</f>
        <v>129</v>
      </c>
      <c r="BH724" s="533">
        <f>SUM(G724,T724,AG724)</f>
        <v>0</v>
      </c>
      <c r="BI724" s="533">
        <f t="shared" ref="BI724:BI727" si="3638">SUM(H724,U724,AH724)</f>
        <v>0</v>
      </c>
      <c r="BJ724" s="533">
        <f t="shared" ref="BJ724:BJ727" si="3639">SUM(I724,V724,AI724)</f>
        <v>0</v>
      </c>
      <c r="BK724" s="533">
        <f t="shared" ref="BK724:BK727" si="3640">SUM(J724,W724,AJ724)</f>
        <v>0</v>
      </c>
      <c r="BL724" s="533">
        <f t="shared" ref="BL724:BL727" si="3641">SUM(K724,X724,AK724)</f>
        <v>0</v>
      </c>
      <c r="BM724" s="533">
        <f t="shared" ref="BM724:BM727" si="3642">SUM(L724,Y724,AL724)</f>
        <v>0</v>
      </c>
      <c r="BN724" s="533">
        <f>SUM(M724,Z724,AM724)</f>
        <v>0</v>
      </c>
      <c r="BO724" s="533">
        <f t="shared" ref="BO724:BO727" si="3643">SUM(N724,AA724,AN724)</f>
        <v>0</v>
      </c>
      <c r="BP724" s="533">
        <f t="shared" ref="BP724:BP727" si="3644">SUM(O724,AB724,AO724)</f>
        <v>0</v>
      </c>
      <c r="BQ724" s="533">
        <f t="shared" ref="BQ724:BQ727" si="3645">SUM(P724,AC724,AP724)</f>
        <v>0</v>
      </c>
      <c r="BR724" s="533">
        <f t="shared" ref="BR724:BR727" si="3646">SUM(Q724,AD724,AQ724)</f>
        <v>0</v>
      </c>
      <c r="BS724" s="533">
        <f t="shared" ref="BS724:BS727" si="3647">SUM(R724,AE724,AR724)</f>
        <v>0</v>
      </c>
      <c r="BT724" s="533">
        <f>AT724</f>
        <v>0</v>
      </c>
      <c r="BU724" s="533">
        <f t="shared" ref="BU724:BU727" si="3648">AU724</f>
        <v>0</v>
      </c>
      <c r="BV724" s="533">
        <f t="shared" ref="BV724:BV727" si="3649">AV724</f>
        <v>0</v>
      </c>
      <c r="BW724" s="536">
        <f>SUM(BH724,BK724,BN724,BQ724,BT724)</f>
        <v>0</v>
      </c>
      <c r="BX724" s="536">
        <f t="shared" ref="BX724:BX727" si="3650">SUM(BI724,BL724,BO724,BR724,BU724)</f>
        <v>0</v>
      </c>
      <c r="BY724" s="536">
        <f t="shared" ref="BY724:BY727" si="3651">SUM(BJ724,BM724,BP724,BS724,BV724)</f>
        <v>0</v>
      </c>
      <c r="BZ724" t="s">
        <v>74</v>
      </c>
      <c r="CA724" s="544">
        <f>AZ724</f>
        <v>0</v>
      </c>
      <c r="CB724" s="544">
        <f t="shared" ref="CB724:CB727" si="3652">BA724</f>
        <v>0</v>
      </c>
      <c r="CC724" s="544">
        <f t="shared" ref="CC724:CC727" si="3653">BB724</f>
        <v>0</v>
      </c>
      <c r="CD724" s="544">
        <f>BC724</f>
        <v>0</v>
      </c>
      <c r="CE724" s="544">
        <f t="shared" ref="CE724:CE727" si="3654">BD724</f>
        <v>0</v>
      </c>
      <c r="CF724" s="544">
        <f t="shared" ref="CF724:CF727" si="3655">BE724</f>
        <v>0</v>
      </c>
    </row>
    <row r="725" spans="1:84">
      <c r="A725" s="149"/>
      <c r="B725" s="151"/>
      <c r="C725" s="151"/>
      <c r="D725" s="151"/>
      <c r="E725" s="288" t="s">
        <v>78</v>
      </c>
      <c r="F725" s="592">
        <f t="shared" ref="F725:G726" si="3656">SUM(F605,F639)</f>
        <v>129</v>
      </c>
      <c r="G725" s="168">
        <f t="shared" si="3656"/>
        <v>0</v>
      </c>
      <c r="H725" s="168">
        <f t="shared" ref="H725:BE725" si="3657">SUM(H605,H639)</f>
        <v>0</v>
      </c>
      <c r="I725" s="168">
        <f t="shared" si="3657"/>
        <v>0</v>
      </c>
      <c r="J725" s="168">
        <f t="shared" si="3657"/>
        <v>0</v>
      </c>
      <c r="K725" s="168">
        <f t="shared" si="3657"/>
        <v>0</v>
      </c>
      <c r="L725" s="168">
        <f t="shared" si="3657"/>
        <v>0</v>
      </c>
      <c r="M725" s="168">
        <f t="shared" si="3657"/>
        <v>0</v>
      </c>
      <c r="N725" s="168">
        <f t="shared" si="3657"/>
        <v>0</v>
      </c>
      <c r="O725" s="168">
        <f t="shared" si="3657"/>
        <v>0</v>
      </c>
      <c r="P725" s="168">
        <f t="shared" si="3657"/>
        <v>0</v>
      </c>
      <c r="Q725" s="168">
        <f t="shared" si="3657"/>
        <v>0</v>
      </c>
      <c r="R725" s="168">
        <f t="shared" si="3657"/>
        <v>0</v>
      </c>
      <c r="S725" s="502">
        <f t="shared" si="3657"/>
        <v>0</v>
      </c>
      <c r="T725" s="168">
        <f t="shared" si="3657"/>
        <v>0</v>
      </c>
      <c r="U725" s="168">
        <f t="shared" si="3657"/>
        <v>0</v>
      </c>
      <c r="V725" s="168">
        <f t="shared" si="3657"/>
        <v>0</v>
      </c>
      <c r="W725" s="168">
        <f t="shared" si="3657"/>
        <v>0</v>
      </c>
      <c r="X725" s="168">
        <f t="shared" si="3657"/>
        <v>0</v>
      </c>
      <c r="Y725" s="168">
        <f t="shared" si="3657"/>
        <v>0</v>
      </c>
      <c r="Z725" s="168">
        <f t="shared" si="3657"/>
        <v>0</v>
      </c>
      <c r="AA725" s="168">
        <f t="shared" si="3657"/>
        <v>0</v>
      </c>
      <c r="AB725" s="168">
        <f t="shared" si="3657"/>
        <v>0</v>
      </c>
      <c r="AC725" s="168">
        <f t="shared" si="3657"/>
        <v>0</v>
      </c>
      <c r="AD725" s="168">
        <f t="shared" si="3657"/>
        <v>0</v>
      </c>
      <c r="AE725" s="168">
        <f t="shared" si="3657"/>
        <v>0</v>
      </c>
      <c r="AF725" s="502">
        <f t="shared" si="3657"/>
        <v>0</v>
      </c>
      <c r="AG725" s="168">
        <f t="shared" si="3657"/>
        <v>0</v>
      </c>
      <c r="AH725" s="168">
        <f t="shared" si="3657"/>
        <v>0</v>
      </c>
      <c r="AI725" s="168">
        <f t="shared" si="3657"/>
        <v>0</v>
      </c>
      <c r="AJ725" s="168">
        <f t="shared" si="3657"/>
        <v>0</v>
      </c>
      <c r="AK725" s="168">
        <f t="shared" si="3657"/>
        <v>0</v>
      </c>
      <c r="AL725" s="168">
        <f t="shared" si="3657"/>
        <v>0</v>
      </c>
      <c r="AM725" s="168">
        <f t="shared" si="3657"/>
        <v>0</v>
      </c>
      <c r="AN725" s="168">
        <f t="shared" si="3657"/>
        <v>0</v>
      </c>
      <c r="AO725" s="168">
        <f t="shared" si="3657"/>
        <v>0</v>
      </c>
      <c r="AP725" s="168">
        <f t="shared" si="3657"/>
        <v>0</v>
      </c>
      <c r="AQ725" s="168">
        <f t="shared" si="3657"/>
        <v>0</v>
      </c>
      <c r="AR725" s="168">
        <f t="shared" si="3657"/>
        <v>0</v>
      </c>
      <c r="AS725" s="502">
        <f t="shared" si="3657"/>
        <v>0</v>
      </c>
      <c r="AT725" s="168">
        <f t="shared" si="3657"/>
        <v>0</v>
      </c>
      <c r="AU725" s="168">
        <f t="shared" si="3657"/>
        <v>0</v>
      </c>
      <c r="AV725" s="168">
        <f t="shared" si="3657"/>
        <v>0</v>
      </c>
      <c r="AW725" s="569">
        <f t="shared" si="3657"/>
        <v>0</v>
      </c>
      <c r="AX725" s="569">
        <f t="shared" si="3657"/>
        <v>0</v>
      </c>
      <c r="AY725" s="569">
        <f t="shared" si="3657"/>
        <v>0</v>
      </c>
      <c r="AZ725" s="168">
        <f t="shared" si="3657"/>
        <v>0</v>
      </c>
      <c r="BA725" s="168">
        <f t="shared" si="3657"/>
        <v>0</v>
      </c>
      <c r="BB725" s="168">
        <f t="shared" si="3657"/>
        <v>0</v>
      </c>
      <c r="BC725" s="168">
        <f t="shared" si="3657"/>
        <v>0</v>
      </c>
      <c r="BD725" s="168">
        <f t="shared" si="3657"/>
        <v>0</v>
      </c>
      <c r="BE725" s="168">
        <f t="shared" si="3657"/>
        <v>0</v>
      </c>
      <c r="BF725" s="523"/>
      <c r="BG725" s="605">
        <f>SUM(F725,S725,AF725,AS725)</f>
        <v>129</v>
      </c>
      <c r="BH725" s="533">
        <f>SUM(G725,T725,AG725)</f>
        <v>0</v>
      </c>
      <c r="BI725" s="533">
        <f t="shared" si="3638"/>
        <v>0</v>
      </c>
      <c r="BJ725" s="533">
        <f t="shared" si="3639"/>
        <v>0</v>
      </c>
      <c r="BK725" s="533">
        <f t="shared" si="3640"/>
        <v>0</v>
      </c>
      <c r="BL725" s="533">
        <f t="shared" si="3641"/>
        <v>0</v>
      </c>
      <c r="BM725" s="533">
        <f t="shared" si="3642"/>
        <v>0</v>
      </c>
      <c r="BN725" s="533">
        <f>SUM(M725,Z725,AM725)</f>
        <v>0</v>
      </c>
      <c r="BO725" s="533">
        <f t="shared" si="3643"/>
        <v>0</v>
      </c>
      <c r="BP725" s="533">
        <f t="shared" si="3644"/>
        <v>0</v>
      </c>
      <c r="BQ725" s="533">
        <f t="shared" si="3645"/>
        <v>0</v>
      </c>
      <c r="BR725" s="533">
        <f t="shared" si="3646"/>
        <v>0</v>
      </c>
      <c r="BS725" s="533">
        <f t="shared" si="3647"/>
        <v>0</v>
      </c>
      <c r="BT725" s="533">
        <f>AT725</f>
        <v>0</v>
      </c>
      <c r="BU725" s="533">
        <f t="shared" si="3648"/>
        <v>0</v>
      </c>
      <c r="BV725" s="533">
        <f t="shared" si="3649"/>
        <v>0</v>
      </c>
      <c r="BW725" s="536">
        <f>SUM(BH725,BK725,BN725,BQ725,BT725)</f>
        <v>0</v>
      </c>
      <c r="BX725" s="536">
        <f t="shared" si="3650"/>
        <v>0</v>
      </c>
      <c r="BY725" s="536">
        <f t="shared" si="3651"/>
        <v>0</v>
      </c>
      <c r="BZ725" t="s">
        <v>74</v>
      </c>
      <c r="CA725" s="544">
        <f>AZ725</f>
        <v>0</v>
      </c>
      <c r="CB725" s="544">
        <f t="shared" si="3652"/>
        <v>0</v>
      </c>
      <c r="CC725" s="544">
        <f t="shared" si="3653"/>
        <v>0</v>
      </c>
      <c r="CD725" s="544">
        <f>BC725</f>
        <v>0</v>
      </c>
      <c r="CE725" s="544">
        <f t="shared" si="3654"/>
        <v>0</v>
      </c>
      <c r="CF725" s="544">
        <f t="shared" si="3655"/>
        <v>0</v>
      </c>
    </row>
    <row r="726" spans="1:84">
      <c r="A726" s="149"/>
      <c r="B726" s="151"/>
      <c r="C726" s="151"/>
      <c r="D726" s="151"/>
      <c r="E726" s="288" t="s">
        <v>79</v>
      </c>
      <c r="F726" s="592">
        <f t="shared" si="3656"/>
        <v>120</v>
      </c>
      <c r="G726" s="168">
        <f t="shared" ref="G726" si="3658">SUM(G606,G640)</f>
        <v>0</v>
      </c>
      <c r="H726" s="168">
        <f t="shared" ref="H726:BE726" si="3659">SUM(H606,H640)</f>
        <v>0</v>
      </c>
      <c r="I726" s="168">
        <f t="shared" si="3659"/>
        <v>0</v>
      </c>
      <c r="J726" s="168">
        <f t="shared" si="3659"/>
        <v>0</v>
      </c>
      <c r="K726" s="168">
        <f t="shared" si="3659"/>
        <v>0</v>
      </c>
      <c r="L726" s="168">
        <f t="shared" si="3659"/>
        <v>0</v>
      </c>
      <c r="M726" s="168">
        <f t="shared" si="3659"/>
        <v>0</v>
      </c>
      <c r="N726" s="168">
        <f t="shared" si="3659"/>
        <v>0</v>
      </c>
      <c r="O726" s="168">
        <f t="shared" si="3659"/>
        <v>0</v>
      </c>
      <c r="P726" s="168">
        <f t="shared" si="3659"/>
        <v>0</v>
      </c>
      <c r="Q726" s="168">
        <f t="shared" si="3659"/>
        <v>0</v>
      </c>
      <c r="R726" s="168">
        <f t="shared" si="3659"/>
        <v>0</v>
      </c>
      <c r="S726" s="502">
        <f t="shared" si="3659"/>
        <v>0</v>
      </c>
      <c r="T726" s="168">
        <f t="shared" si="3659"/>
        <v>0</v>
      </c>
      <c r="U726" s="168">
        <f t="shared" si="3659"/>
        <v>0</v>
      </c>
      <c r="V726" s="168">
        <f t="shared" si="3659"/>
        <v>0</v>
      </c>
      <c r="W726" s="168">
        <f t="shared" si="3659"/>
        <v>0</v>
      </c>
      <c r="X726" s="168">
        <f t="shared" si="3659"/>
        <v>0</v>
      </c>
      <c r="Y726" s="168">
        <f t="shared" si="3659"/>
        <v>0</v>
      </c>
      <c r="Z726" s="168">
        <f t="shared" si="3659"/>
        <v>0</v>
      </c>
      <c r="AA726" s="168">
        <f t="shared" si="3659"/>
        <v>0</v>
      </c>
      <c r="AB726" s="168">
        <f t="shared" si="3659"/>
        <v>0</v>
      </c>
      <c r="AC726" s="168">
        <f t="shared" si="3659"/>
        <v>0</v>
      </c>
      <c r="AD726" s="168">
        <f t="shared" si="3659"/>
        <v>0</v>
      </c>
      <c r="AE726" s="168">
        <f t="shared" si="3659"/>
        <v>0</v>
      </c>
      <c r="AF726" s="502">
        <f t="shared" si="3659"/>
        <v>0</v>
      </c>
      <c r="AG726" s="168">
        <f t="shared" si="3659"/>
        <v>0</v>
      </c>
      <c r="AH726" s="168">
        <f t="shared" si="3659"/>
        <v>0</v>
      </c>
      <c r="AI726" s="168">
        <f t="shared" si="3659"/>
        <v>0</v>
      </c>
      <c r="AJ726" s="168">
        <f t="shared" si="3659"/>
        <v>0</v>
      </c>
      <c r="AK726" s="168">
        <f t="shared" si="3659"/>
        <v>0</v>
      </c>
      <c r="AL726" s="168">
        <f t="shared" si="3659"/>
        <v>0</v>
      </c>
      <c r="AM726" s="168">
        <f t="shared" si="3659"/>
        <v>0</v>
      </c>
      <c r="AN726" s="168">
        <f t="shared" si="3659"/>
        <v>0</v>
      </c>
      <c r="AO726" s="168">
        <f t="shared" si="3659"/>
        <v>0</v>
      </c>
      <c r="AP726" s="168">
        <f t="shared" si="3659"/>
        <v>0</v>
      </c>
      <c r="AQ726" s="168">
        <f t="shared" si="3659"/>
        <v>0</v>
      </c>
      <c r="AR726" s="168">
        <f t="shared" si="3659"/>
        <v>0</v>
      </c>
      <c r="AS726" s="502">
        <f t="shared" si="3659"/>
        <v>0</v>
      </c>
      <c r="AT726" s="168">
        <f t="shared" si="3659"/>
        <v>0</v>
      </c>
      <c r="AU726" s="168">
        <f t="shared" si="3659"/>
        <v>0</v>
      </c>
      <c r="AV726" s="168">
        <f t="shared" si="3659"/>
        <v>0</v>
      </c>
      <c r="AW726" s="569">
        <f t="shared" si="3659"/>
        <v>0</v>
      </c>
      <c r="AX726" s="569">
        <f t="shared" si="3659"/>
        <v>0</v>
      </c>
      <c r="AY726" s="569">
        <f t="shared" si="3659"/>
        <v>0</v>
      </c>
      <c r="AZ726" s="168">
        <f t="shared" si="3659"/>
        <v>0</v>
      </c>
      <c r="BA726" s="168">
        <f t="shared" si="3659"/>
        <v>0</v>
      </c>
      <c r="BB726" s="168">
        <f t="shared" si="3659"/>
        <v>0</v>
      </c>
      <c r="BC726" s="168">
        <f t="shared" si="3659"/>
        <v>0</v>
      </c>
      <c r="BD726" s="168">
        <f t="shared" si="3659"/>
        <v>0</v>
      </c>
      <c r="BE726" s="168">
        <f t="shared" si="3659"/>
        <v>0</v>
      </c>
      <c r="BF726" s="523"/>
      <c r="BG726" s="605">
        <f>SUM(F726,S726,AF726,AS726)</f>
        <v>120</v>
      </c>
      <c r="BH726" s="533">
        <f>SUM(G726,T726,AG726)</f>
        <v>0</v>
      </c>
      <c r="BI726" s="533">
        <f t="shared" si="3638"/>
        <v>0</v>
      </c>
      <c r="BJ726" s="533">
        <f t="shared" si="3639"/>
        <v>0</v>
      </c>
      <c r="BK726" s="533">
        <f t="shared" si="3640"/>
        <v>0</v>
      </c>
      <c r="BL726" s="533">
        <f t="shared" si="3641"/>
        <v>0</v>
      </c>
      <c r="BM726" s="533">
        <f t="shared" si="3642"/>
        <v>0</v>
      </c>
      <c r="BN726" s="533">
        <f>SUM(M726,Z726,AM726)</f>
        <v>0</v>
      </c>
      <c r="BO726" s="533">
        <f t="shared" si="3643"/>
        <v>0</v>
      </c>
      <c r="BP726" s="533">
        <f t="shared" si="3644"/>
        <v>0</v>
      </c>
      <c r="BQ726" s="533">
        <f t="shared" si="3645"/>
        <v>0</v>
      </c>
      <c r="BR726" s="533">
        <f t="shared" si="3646"/>
        <v>0</v>
      </c>
      <c r="BS726" s="533">
        <f t="shared" si="3647"/>
        <v>0</v>
      </c>
      <c r="BT726" s="533">
        <f>AT726</f>
        <v>0</v>
      </c>
      <c r="BU726" s="533">
        <f t="shared" si="3648"/>
        <v>0</v>
      </c>
      <c r="BV726" s="533">
        <f t="shared" si="3649"/>
        <v>0</v>
      </c>
      <c r="BW726" s="536">
        <f>SUM(BH726,BK726,BN726,BQ726,BT726)</f>
        <v>0</v>
      </c>
      <c r="BX726" s="536">
        <f t="shared" si="3650"/>
        <v>0</v>
      </c>
      <c r="BY726" s="536">
        <f t="shared" si="3651"/>
        <v>0</v>
      </c>
      <c r="BZ726" t="s">
        <v>74</v>
      </c>
      <c r="CA726" s="544">
        <f>AZ726</f>
        <v>0</v>
      </c>
      <c r="CB726" s="544">
        <f t="shared" si="3652"/>
        <v>0</v>
      </c>
      <c r="CC726" s="544">
        <f t="shared" si="3653"/>
        <v>0</v>
      </c>
      <c r="CD726" s="544">
        <f>BC726</f>
        <v>0</v>
      </c>
      <c r="CE726" s="544">
        <f t="shared" si="3654"/>
        <v>0</v>
      </c>
      <c r="CF726" s="544">
        <f t="shared" si="3655"/>
        <v>0</v>
      </c>
    </row>
    <row r="727" spans="1:84">
      <c r="A727" s="149"/>
      <c r="B727" s="151"/>
      <c r="C727" s="151"/>
      <c r="D727" s="151"/>
      <c r="E727" s="375" t="s">
        <v>85</v>
      </c>
      <c r="F727" s="589">
        <f>SUM(F724:F726)</f>
        <v>378</v>
      </c>
      <c r="G727" s="276">
        <f t="shared" ref="G727" si="3660">SUM(G724:G726)</f>
        <v>0</v>
      </c>
      <c r="H727" s="276">
        <f t="shared" ref="H727:BE727" si="3661">SUM(H724:H726)</f>
        <v>0</v>
      </c>
      <c r="I727" s="276">
        <f t="shared" si="3661"/>
        <v>0</v>
      </c>
      <c r="J727" s="276">
        <f t="shared" si="3661"/>
        <v>0</v>
      </c>
      <c r="K727" s="276">
        <f t="shared" si="3661"/>
        <v>0</v>
      </c>
      <c r="L727" s="276">
        <f t="shared" si="3661"/>
        <v>0</v>
      </c>
      <c r="M727" s="276">
        <f t="shared" si="3661"/>
        <v>0</v>
      </c>
      <c r="N727" s="276">
        <f t="shared" si="3661"/>
        <v>0</v>
      </c>
      <c r="O727" s="276">
        <f t="shared" si="3661"/>
        <v>0</v>
      </c>
      <c r="P727" s="276">
        <f t="shared" si="3661"/>
        <v>0</v>
      </c>
      <c r="Q727" s="276">
        <f t="shared" si="3661"/>
        <v>0</v>
      </c>
      <c r="R727" s="276">
        <f t="shared" si="3661"/>
        <v>0</v>
      </c>
      <c r="S727" s="501">
        <f t="shared" si="3661"/>
        <v>0</v>
      </c>
      <c r="T727" s="276">
        <f t="shared" si="3661"/>
        <v>0</v>
      </c>
      <c r="U727" s="276">
        <f t="shared" si="3661"/>
        <v>0</v>
      </c>
      <c r="V727" s="276">
        <f t="shared" si="3661"/>
        <v>0</v>
      </c>
      <c r="W727" s="276">
        <f t="shared" si="3661"/>
        <v>0</v>
      </c>
      <c r="X727" s="276">
        <f t="shared" si="3661"/>
        <v>0</v>
      </c>
      <c r="Y727" s="276">
        <f t="shared" si="3661"/>
        <v>0</v>
      </c>
      <c r="Z727" s="276">
        <f t="shared" si="3661"/>
        <v>0</v>
      </c>
      <c r="AA727" s="276">
        <f t="shared" si="3661"/>
        <v>0</v>
      </c>
      <c r="AB727" s="276">
        <f t="shared" si="3661"/>
        <v>0</v>
      </c>
      <c r="AC727" s="276">
        <f t="shared" si="3661"/>
        <v>0</v>
      </c>
      <c r="AD727" s="276">
        <f t="shared" si="3661"/>
        <v>0</v>
      </c>
      <c r="AE727" s="276">
        <f t="shared" si="3661"/>
        <v>0</v>
      </c>
      <c r="AF727" s="501">
        <f t="shared" si="3661"/>
        <v>0</v>
      </c>
      <c r="AG727" s="276">
        <f t="shared" si="3661"/>
        <v>0</v>
      </c>
      <c r="AH727" s="276">
        <f t="shared" si="3661"/>
        <v>0</v>
      </c>
      <c r="AI727" s="276">
        <f t="shared" si="3661"/>
        <v>0</v>
      </c>
      <c r="AJ727" s="276">
        <f t="shared" si="3661"/>
        <v>0</v>
      </c>
      <c r="AK727" s="276">
        <f t="shared" si="3661"/>
        <v>0</v>
      </c>
      <c r="AL727" s="276">
        <f t="shared" si="3661"/>
        <v>0</v>
      </c>
      <c r="AM727" s="276">
        <f t="shared" si="3661"/>
        <v>0</v>
      </c>
      <c r="AN727" s="276">
        <f t="shared" si="3661"/>
        <v>0</v>
      </c>
      <c r="AO727" s="276">
        <f t="shared" si="3661"/>
        <v>0</v>
      </c>
      <c r="AP727" s="276">
        <f t="shared" si="3661"/>
        <v>0</v>
      </c>
      <c r="AQ727" s="276">
        <f t="shared" si="3661"/>
        <v>0</v>
      </c>
      <c r="AR727" s="276">
        <f t="shared" si="3661"/>
        <v>0</v>
      </c>
      <c r="AS727" s="501">
        <f t="shared" si="3661"/>
        <v>0</v>
      </c>
      <c r="AT727" s="276">
        <f t="shared" si="3661"/>
        <v>0</v>
      </c>
      <c r="AU727" s="276">
        <f t="shared" si="3661"/>
        <v>0</v>
      </c>
      <c r="AV727" s="276">
        <f t="shared" si="3661"/>
        <v>0</v>
      </c>
      <c r="AW727" s="568">
        <f t="shared" si="3661"/>
        <v>0</v>
      </c>
      <c r="AX727" s="568">
        <f t="shared" si="3661"/>
        <v>0</v>
      </c>
      <c r="AY727" s="568">
        <f t="shared" si="3661"/>
        <v>0</v>
      </c>
      <c r="AZ727" s="276">
        <f t="shared" si="3661"/>
        <v>0</v>
      </c>
      <c r="BA727" s="276">
        <f t="shared" si="3661"/>
        <v>0</v>
      </c>
      <c r="BB727" s="276">
        <f t="shared" si="3661"/>
        <v>0</v>
      </c>
      <c r="BC727" s="276">
        <f t="shared" si="3661"/>
        <v>0</v>
      </c>
      <c r="BD727" s="276">
        <f t="shared" si="3661"/>
        <v>0</v>
      </c>
      <c r="BE727" s="276">
        <f t="shared" si="3661"/>
        <v>0</v>
      </c>
      <c r="BF727" s="522"/>
      <c r="BG727" s="605">
        <f>SUM(F727,S727,AF727,AS727)</f>
        <v>378</v>
      </c>
      <c r="BH727" s="533">
        <f>SUM(G727,T727,AG727)</f>
        <v>0</v>
      </c>
      <c r="BI727" s="533">
        <f t="shared" si="3638"/>
        <v>0</v>
      </c>
      <c r="BJ727" s="533">
        <f t="shared" si="3639"/>
        <v>0</v>
      </c>
      <c r="BK727" s="533">
        <f t="shared" si="3640"/>
        <v>0</v>
      </c>
      <c r="BL727" s="533">
        <f t="shared" si="3641"/>
        <v>0</v>
      </c>
      <c r="BM727" s="533">
        <f t="shared" si="3642"/>
        <v>0</v>
      </c>
      <c r="BN727" s="533">
        <f>SUM(M727,Z727,AM727)</f>
        <v>0</v>
      </c>
      <c r="BO727" s="533">
        <f t="shared" si="3643"/>
        <v>0</v>
      </c>
      <c r="BP727" s="533">
        <f t="shared" si="3644"/>
        <v>0</v>
      </c>
      <c r="BQ727" s="533">
        <f t="shared" si="3645"/>
        <v>0</v>
      </c>
      <c r="BR727" s="533">
        <f t="shared" si="3646"/>
        <v>0</v>
      </c>
      <c r="BS727" s="533">
        <f t="shared" si="3647"/>
        <v>0</v>
      </c>
      <c r="BT727" s="533">
        <f>AT727</f>
        <v>0</v>
      </c>
      <c r="BU727" s="533">
        <f t="shared" si="3648"/>
        <v>0</v>
      </c>
      <c r="BV727" s="533">
        <f t="shared" si="3649"/>
        <v>0</v>
      </c>
      <c r="BW727" s="536">
        <f>SUM(BH727,BK727,BN727,BQ727,BT727)</f>
        <v>0</v>
      </c>
      <c r="BX727" s="536">
        <f t="shared" si="3650"/>
        <v>0</v>
      </c>
      <c r="BY727" s="536">
        <f t="shared" si="3651"/>
        <v>0</v>
      </c>
      <c r="BZ727" t="s">
        <v>74</v>
      </c>
      <c r="CA727" s="544">
        <f>AZ727</f>
        <v>0</v>
      </c>
      <c r="CB727" s="544">
        <f t="shared" si="3652"/>
        <v>0</v>
      </c>
      <c r="CC727" s="544">
        <f t="shared" si="3653"/>
        <v>0</v>
      </c>
      <c r="CD727" s="544">
        <f>BC727</f>
        <v>0</v>
      </c>
      <c r="CE727" s="544">
        <f t="shared" si="3654"/>
        <v>0</v>
      </c>
      <c r="CF727" s="544">
        <f t="shared" si="3655"/>
        <v>0</v>
      </c>
    </row>
    <row r="728" spans="1:84">
      <c r="A728" s="149"/>
      <c r="B728" s="151"/>
      <c r="C728" s="151"/>
      <c r="D728" s="151"/>
      <c r="E728" s="375"/>
      <c r="F728" s="589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501"/>
      <c r="T728" s="276"/>
      <c r="U728" s="276"/>
      <c r="V728" s="276"/>
      <c r="W728" s="276"/>
      <c r="X728" s="276"/>
      <c r="Y728" s="276"/>
      <c r="Z728" s="276"/>
      <c r="AA728" s="276"/>
      <c r="AB728" s="276"/>
      <c r="AC728" s="276"/>
      <c r="AD728" s="276"/>
      <c r="AE728" s="276"/>
      <c r="AF728" s="501"/>
      <c r="AG728" s="276"/>
      <c r="AH728" s="276"/>
      <c r="AI728" s="276"/>
      <c r="AJ728" s="276"/>
      <c r="AK728" s="276"/>
      <c r="AL728" s="276"/>
      <c r="AM728" s="276"/>
      <c r="AN728" s="276"/>
      <c r="AO728" s="276"/>
      <c r="AP728" s="276"/>
      <c r="AQ728" s="276"/>
      <c r="AR728" s="276"/>
      <c r="AS728" s="501"/>
      <c r="AT728" s="276"/>
      <c r="AU728" s="276"/>
      <c r="AV728" s="276"/>
      <c r="AW728" s="568"/>
      <c r="AX728" s="568"/>
      <c r="AY728" s="568"/>
      <c r="AZ728" s="276"/>
      <c r="BA728" s="276"/>
      <c r="BB728" s="276"/>
      <c r="BC728" s="276"/>
      <c r="BD728" s="276"/>
      <c r="BE728" s="276"/>
      <c r="BF728" s="522"/>
    </row>
    <row r="729" spans="1:84">
      <c r="A729" s="149"/>
      <c r="B729" s="151"/>
      <c r="C729" s="151"/>
      <c r="D729" s="151"/>
      <c r="E729" s="375"/>
      <c r="F729" s="589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501"/>
      <c r="T729" s="276"/>
      <c r="U729" s="276"/>
      <c r="V729" s="276"/>
      <c r="W729" s="276"/>
      <c r="X729" s="276"/>
      <c r="Y729" s="276"/>
      <c r="Z729" s="276"/>
      <c r="AA729" s="276"/>
      <c r="AB729" s="276"/>
      <c r="AC729" s="276"/>
      <c r="AD729" s="276"/>
      <c r="AE729" s="276"/>
      <c r="AF729" s="501"/>
      <c r="AG729" s="276"/>
      <c r="AH729" s="276"/>
      <c r="AI729" s="276"/>
      <c r="AJ729" s="276"/>
      <c r="AK729" s="276"/>
      <c r="AL729" s="276"/>
      <c r="AM729" s="276"/>
      <c r="AN729" s="276"/>
      <c r="AO729" s="276"/>
      <c r="AP729" s="276"/>
      <c r="AQ729" s="276"/>
      <c r="AR729" s="276"/>
      <c r="AS729" s="501"/>
      <c r="AT729" s="276"/>
      <c r="AU729" s="276"/>
      <c r="AV729" s="276"/>
      <c r="AW729" s="568"/>
      <c r="AX729" s="568"/>
      <c r="AY729" s="568"/>
      <c r="AZ729" s="276"/>
      <c r="BA729" s="276"/>
      <c r="BB729" s="276"/>
      <c r="BC729" s="276"/>
      <c r="BD729" s="276"/>
      <c r="BE729" s="276"/>
      <c r="BF729" s="522"/>
    </row>
    <row r="730" spans="1:84">
      <c r="A730" s="149" t="s">
        <v>75</v>
      </c>
      <c r="B730" s="151" t="s">
        <v>711</v>
      </c>
      <c r="C730" s="151"/>
      <c r="D730" s="151"/>
      <c r="E730" s="375" t="s">
        <v>128</v>
      </c>
      <c r="F730" s="596" t="s">
        <v>74</v>
      </c>
      <c r="G730" s="149"/>
      <c r="H730" s="149"/>
      <c r="I730" s="278"/>
      <c r="J730" s="149"/>
      <c r="K730" s="149"/>
      <c r="L730" s="278"/>
      <c r="M730" s="149"/>
      <c r="N730" s="149"/>
      <c r="O730" s="278"/>
      <c r="P730" s="149"/>
      <c r="Q730" s="149"/>
      <c r="R730" s="278"/>
      <c r="S730" s="504"/>
      <c r="T730" s="278"/>
      <c r="U730" s="278"/>
      <c r="V730" s="278"/>
      <c r="W730" s="278"/>
      <c r="X730" s="278"/>
      <c r="Y730" s="278"/>
      <c r="Z730" s="278"/>
      <c r="AA730" s="278"/>
      <c r="AB730" s="278"/>
      <c r="AC730" s="278"/>
      <c r="AD730" s="278"/>
      <c r="AE730" s="278"/>
      <c r="AF730" s="504"/>
      <c r="AG730" s="278"/>
      <c r="AH730" s="278"/>
      <c r="AI730" s="278"/>
      <c r="AJ730" s="278"/>
      <c r="AK730" s="278"/>
      <c r="AL730" s="278"/>
      <c r="AM730" s="278"/>
      <c r="AN730" s="278"/>
      <c r="AO730" s="278"/>
      <c r="AP730" s="278"/>
      <c r="AQ730" s="278"/>
      <c r="AR730" s="278"/>
      <c r="AS730" s="504"/>
      <c r="AT730" s="278"/>
      <c r="AU730" s="278"/>
      <c r="AV730" s="278"/>
      <c r="AW730" s="571"/>
      <c r="AX730" s="571"/>
      <c r="AY730" s="571"/>
      <c r="AZ730" s="149"/>
      <c r="BA730" s="149"/>
      <c r="BB730" s="149"/>
      <c r="BC730" s="278"/>
      <c r="BD730" s="278"/>
      <c r="BE730" s="278"/>
      <c r="BF730" s="282"/>
    </row>
    <row r="731" spans="1:84">
      <c r="A731" s="149"/>
      <c r="B731" s="151" t="s">
        <v>144</v>
      </c>
      <c r="C731" s="151"/>
      <c r="D731" s="151"/>
      <c r="E731" s="288" t="s">
        <v>77</v>
      </c>
      <c r="F731" s="597">
        <f>134+5</f>
        <v>139</v>
      </c>
      <c r="G731" s="159">
        <f>44+8-3</f>
        <v>49</v>
      </c>
      <c r="H731" s="159">
        <f>39+4+1</f>
        <v>44</v>
      </c>
      <c r="I731" s="275">
        <f>SUM(G731:H731)</f>
        <v>93</v>
      </c>
      <c r="J731" s="159">
        <v>11</v>
      </c>
      <c r="K731" s="159">
        <v>7</v>
      </c>
      <c r="L731" s="275">
        <f>SUM(J731:K731)</f>
        <v>18</v>
      </c>
      <c r="M731" s="159">
        <v>4</v>
      </c>
      <c r="N731" s="159">
        <v>2</v>
      </c>
      <c r="O731" s="275">
        <f>SUM(M731:N731)</f>
        <v>6</v>
      </c>
      <c r="P731" s="159">
        <v>29</v>
      </c>
      <c r="Q731" s="159">
        <v>8</v>
      </c>
      <c r="R731" s="275">
        <f>SUM(P731:Q731)</f>
        <v>37</v>
      </c>
      <c r="S731" s="500"/>
      <c r="T731" s="275"/>
      <c r="U731" s="275"/>
      <c r="V731" s="275">
        <f>SUM(T731:U731)</f>
        <v>0</v>
      </c>
      <c r="W731" s="275"/>
      <c r="X731" s="275"/>
      <c r="Y731" s="275">
        <f>SUM(W731:X731)</f>
        <v>0</v>
      </c>
      <c r="Z731" s="275"/>
      <c r="AA731" s="275"/>
      <c r="AB731" s="275">
        <f>SUM(Z731:AA731)</f>
        <v>0</v>
      </c>
      <c r="AC731" s="275"/>
      <c r="AD731" s="275"/>
      <c r="AE731" s="275">
        <f>SUM(AC731:AD731)</f>
        <v>0</v>
      </c>
      <c r="AF731" s="500"/>
      <c r="AG731" s="275"/>
      <c r="AH731" s="275"/>
      <c r="AI731" s="275">
        <f>SUM(AG731:AH731)</f>
        <v>0</v>
      </c>
      <c r="AJ731" s="275"/>
      <c r="AK731" s="275"/>
      <c r="AL731" s="275">
        <f>SUM(AJ731:AK731)</f>
        <v>0</v>
      </c>
      <c r="AM731" s="275"/>
      <c r="AN731" s="275"/>
      <c r="AO731" s="275">
        <f>SUM(AM731:AN731)</f>
        <v>0</v>
      </c>
      <c r="AP731" s="275"/>
      <c r="AQ731" s="275"/>
      <c r="AR731" s="275">
        <f>SUM(AP731:AQ731)</f>
        <v>0</v>
      </c>
      <c r="AS731" s="500"/>
      <c r="AT731" s="275">
        <v>1</v>
      </c>
      <c r="AU731" s="275">
        <v>1</v>
      </c>
      <c r="AV731" s="277">
        <f>SUM(AT731:AU731)</f>
        <v>2</v>
      </c>
      <c r="AW731" s="567">
        <f t="shared" ref="AW731:AW733" si="3662">SUM(G731,J731,M731,P731,T731,W731,Z731,AC731,AG731,AJ731,AM731,AP731,AT731)</f>
        <v>94</v>
      </c>
      <c r="AX731" s="567">
        <f t="shared" ref="AX731:AX733" si="3663">SUM(H731,K731,N731,Q731,U731,X731,AA731,AD731,AH731,AK731,AN731,AQ731,AU731)</f>
        <v>62</v>
      </c>
      <c r="AY731" s="567">
        <f t="shared" ref="AY731:AY733" si="3664">SUM(I731,L731,O731,R731,V731,Y731,AB731,AE731,AI731,AL731,AO731,AR731,AV731)</f>
        <v>156</v>
      </c>
      <c r="AZ731" s="159">
        <v>8</v>
      </c>
      <c r="BA731" s="159">
        <v>4</v>
      </c>
      <c r="BB731" s="275">
        <f>SUM(AZ731:BA731)</f>
        <v>12</v>
      </c>
      <c r="BC731" s="275"/>
      <c r="BD731" s="275"/>
      <c r="BE731" s="275">
        <f>SUM(BC731:BD731)</f>
        <v>0</v>
      </c>
      <c r="BF731" s="240"/>
      <c r="BG731" s="605">
        <f>SUM(F731,S731,AF731,AS731)</f>
        <v>139</v>
      </c>
      <c r="BH731" s="533">
        <f>SUM(G731,T731,AG731)</f>
        <v>49</v>
      </c>
      <c r="BI731" s="533">
        <f t="shared" ref="BI731:BI734" si="3665">SUM(H731,U731,AH731)</f>
        <v>44</v>
      </c>
      <c r="BJ731" s="533">
        <f t="shared" ref="BJ731:BJ734" si="3666">SUM(I731,V731,AI731)</f>
        <v>93</v>
      </c>
      <c r="BK731" s="533">
        <f t="shared" ref="BK731:BK734" si="3667">SUM(J731,W731,AJ731)</f>
        <v>11</v>
      </c>
      <c r="BL731" s="533">
        <f t="shared" ref="BL731:BL734" si="3668">SUM(K731,X731,AK731)</f>
        <v>7</v>
      </c>
      <c r="BM731" s="533">
        <f t="shared" ref="BM731:BM734" si="3669">SUM(L731,Y731,AL731)</f>
        <v>18</v>
      </c>
      <c r="BN731" s="533">
        <f>SUM(M731,Z731,AM731)</f>
        <v>4</v>
      </c>
      <c r="BO731" s="533">
        <f t="shared" ref="BO731:BO734" si="3670">SUM(N731,AA731,AN731)</f>
        <v>2</v>
      </c>
      <c r="BP731" s="533">
        <f t="shared" ref="BP731:BP734" si="3671">SUM(O731,AB731,AO731)</f>
        <v>6</v>
      </c>
      <c r="BQ731" s="533">
        <f t="shared" ref="BQ731:BQ734" si="3672">SUM(P731,AC731,AP731)</f>
        <v>29</v>
      </c>
      <c r="BR731" s="533">
        <f t="shared" ref="BR731:BR734" si="3673">SUM(Q731,AD731,AQ731)</f>
        <v>8</v>
      </c>
      <c r="BS731" s="533">
        <f t="shared" ref="BS731:BS734" si="3674">SUM(R731,AE731,AR731)</f>
        <v>37</v>
      </c>
      <c r="BT731" s="533">
        <f>AT731</f>
        <v>1</v>
      </c>
      <c r="BU731" s="533">
        <f t="shared" ref="BU731:BU734" si="3675">AU731</f>
        <v>1</v>
      </c>
      <c r="BV731" s="533">
        <f t="shared" ref="BV731:BV734" si="3676">AV731</f>
        <v>2</v>
      </c>
      <c r="BW731" s="536">
        <f>SUM(BH731,BK731,BN731,BQ731,BT731)</f>
        <v>94</v>
      </c>
      <c r="BX731" s="536">
        <f t="shared" ref="BX731:BX734" si="3677">SUM(BI731,BL731,BO731,BR731,BU731)</f>
        <v>62</v>
      </c>
      <c r="BY731" s="536">
        <f t="shared" ref="BY731:BY734" si="3678">SUM(BJ731,BM731,BP731,BS731,BV731)</f>
        <v>156</v>
      </c>
      <c r="BZ731" t="s">
        <v>74</v>
      </c>
      <c r="CA731" s="544">
        <f>AZ731</f>
        <v>8</v>
      </c>
      <c r="CB731" s="544">
        <f t="shared" ref="CB731:CB734" si="3679">BA731</f>
        <v>4</v>
      </c>
      <c r="CC731" s="544">
        <f t="shared" ref="CC731:CC734" si="3680">BB731</f>
        <v>12</v>
      </c>
      <c r="CD731" s="544">
        <f>BC731</f>
        <v>0</v>
      </c>
      <c r="CE731" s="544">
        <f t="shared" ref="CE731:CE734" si="3681">BD731</f>
        <v>0</v>
      </c>
      <c r="CF731" s="544">
        <f t="shared" ref="CF731:CF734" si="3682">BE731</f>
        <v>0</v>
      </c>
    </row>
    <row r="732" spans="1:84">
      <c r="A732" s="149"/>
      <c r="B732" s="151"/>
      <c r="C732" s="151"/>
      <c r="D732" s="151"/>
      <c r="E732" s="288" t="s">
        <v>78</v>
      </c>
      <c r="F732" s="597">
        <f>134+5</f>
        <v>139</v>
      </c>
      <c r="G732" s="159">
        <f>33+5+2</f>
        <v>40</v>
      </c>
      <c r="H732" s="159">
        <f>28+4</f>
        <v>32</v>
      </c>
      <c r="I732" s="275">
        <f>SUM(G732:H732)</f>
        <v>72</v>
      </c>
      <c r="J732" s="159">
        <v>13</v>
      </c>
      <c r="K732" s="159">
        <v>6</v>
      </c>
      <c r="L732" s="275">
        <f>SUM(J732:K732)</f>
        <v>19</v>
      </c>
      <c r="M732" s="159">
        <v>5</v>
      </c>
      <c r="N732" s="159">
        <v>1</v>
      </c>
      <c r="O732" s="275">
        <f>SUM(M732:N732)</f>
        <v>6</v>
      </c>
      <c r="P732" s="159">
        <v>27</v>
      </c>
      <c r="Q732" s="159">
        <v>6</v>
      </c>
      <c r="R732" s="275">
        <f>SUM(P732:Q732)</f>
        <v>33</v>
      </c>
      <c r="S732" s="500"/>
      <c r="T732" s="275"/>
      <c r="U732" s="275"/>
      <c r="V732" s="275">
        <f>SUM(T732:U732)</f>
        <v>0</v>
      </c>
      <c r="W732" s="275"/>
      <c r="X732" s="275"/>
      <c r="Y732" s="275">
        <f>SUM(W732:X732)</f>
        <v>0</v>
      </c>
      <c r="Z732" s="275"/>
      <c r="AA732" s="275"/>
      <c r="AB732" s="275">
        <f>SUM(Z732:AA732)</f>
        <v>0</v>
      </c>
      <c r="AC732" s="275"/>
      <c r="AD732" s="275"/>
      <c r="AE732" s="275">
        <f>SUM(AC732:AD732)</f>
        <v>0</v>
      </c>
      <c r="AF732" s="500"/>
      <c r="AG732" s="275"/>
      <c r="AH732" s="275"/>
      <c r="AI732" s="275">
        <f>SUM(AG732:AH732)</f>
        <v>0</v>
      </c>
      <c r="AJ732" s="275"/>
      <c r="AK732" s="275"/>
      <c r="AL732" s="275">
        <f>SUM(AJ732:AK732)</f>
        <v>0</v>
      </c>
      <c r="AM732" s="275"/>
      <c r="AN732" s="275"/>
      <c r="AO732" s="275">
        <f>SUM(AM732:AN732)</f>
        <v>0</v>
      </c>
      <c r="AP732" s="275"/>
      <c r="AQ732" s="275"/>
      <c r="AR732" s="275">
        <f>SUM(AP732:AQ732)</f>
        <v>0</v>
      </c>
      <c r="AS732" s="500"/>
      <c r="AT732" s="275">
        <v>2</v>
      </c>
      <c r="AU732" s="275">
        <v>1</v>
      </c>
      <c r="AV732" s="277">
        <f>SUM(AT732:AU732)</f>
        <v>3</v>
      </c>
      <c r="AW732" s="567">
        <f t="shared" si="3662"/>
        <v>87</v>
      </c>
      <c r="AX732" s="567">
        <f t="shared" si="3663"/>
        <v>46</v>
      </c>
      <c r="AY732" s="567">
        <f t="shared" si="3664"/>
        <v>133</v>
      </c>
      <c r="AZ732" s="159">
        <v>5</v>
      </c>
      <c r="BA732" s="159">
        <v>4</v>
      </c>
      <c r="BB732" s="275">
        <f>SUM(AZ732:BA732)</f>
        <v>9</v>
      </c>
      <c r="BC732" s="275">
        <v>2</v>
      </c>
      <c r="BD732" s="275"/>
      <c r="BE732" s="275">
        <f>SUM(BC732:BD732)</f>
        <v>2</v>
      </c>
      <c r="BF732" s="240"/>
      <c r="BG732" s="605">
        <f>SUM(F732,S732,AF732,AS732)</f>
        <v>139</v>
      </c>
      <c r="BH732" s="533">
        <f>SUM(G732,T732,AG732)</f>
        <v>40</v>
      </c>
      <c r="BI732" s="533">
        <f t="shared" si="3665"/>
        <v>32</v>
      </c>
      <c r="BJ732" s="533">
        <f t="shared" si="3666"/>
        <v>72</v>
      </c>
      <c r="BK732" s="533">
        <f t="shared" si="3667"/>
        <v>13</v>
      </c>
      <c r="BL732" s="533">
        <f t="shared" si="3668"/>
        <v>6</v>
      </c>
      <c r="BM732" s="533">
        <f t="shared" si="3669"/>
        <v>19</v>
      </c>
      <c r="BN732" s="533">
        <f>SUM(M732,Z732,AM732)</f>
        <v>5</v>
      </c>
      <c r="BO732" s="533">
        <f t="shared" si="3670"/>
        <v>1</v>
      </c>
      <c r="BP732" s="533">
        <f t="shared" si="3671"/>
        <v>6</v>
      </c>
      <c r="BQ732" s="533">
        <f t="shared" si="3672"/>
        <v>27</v>
      </c>
      <c r="BR732" s="533">
        <f t="shared" si="3673"/>
        <v>6</v>
      </c>
      <c r="BS732" s="533">
        <f t="shared" si="3674"/>
        <v>33</v>
      </c>
      <c r="BT732" s="533">
        <f>AT732</f>
        <v>2</v>
      </c>
      <c r="BU732" s="533">
        <f t="shared" si="3675"/>
        <v>1</v>
      </c>
      <c r="BV732" s="533">
        <f t="shared" si="3676"/>
        <v>3</v>
      </c>
      <c r="BW732" s="536">
        <f>SUM(BH732,BK732,BN732,BQ732,BT732)</f>
        <v>87</v>
      </c>
      <c r="BX732" s="536">
        <f t="shared" si="3677"/>
        <v>46</v>
      </c>
      <c r="BY732" s="536">
        <f t="shared" si="3678"/>
        <v>133</v>
      </c>
      <c r="BZ732" t="s">
        <v>74</v>
      </c>
      <c r="CA732" s="544">
        <f>AZ732</f>
        <v>5</v>
      </c>
      <c r="CB732" s="544">
        <f t="shared" si="3679"/>
        <v>4</v>
      </c>
      <c r="CC732" s="544">
        <f t="shared" si="3680"/>
        <v>9</v>
      </c>
      <c r="CD732" s="544">
        <f>BC732</f>
        <v>2</v>
      </c>
      <c r="CE732" s="544">
        <f t="shared" si="3681"/>
        <v>0</v>
      </c>
      <c r="CF732" s="544">
        <f t="shared" si="3682"/>
        <v>2</v>
      </c>
    </row>
    <row r="733" spans="1:84">
      <c r="A733" s="149"/>
      <c r="B733" s="151"/>
      <c r="C733" s="151"/>
      <c r="D733" s="151"/>
      <c r="E733" s="288" t="s">
        <v>79</v>
      </c>
      <c r="F733" s="597">
        <f>134+5</f>
        <v>139</v>
      </c>
      <c r="G733" s="159">
        <v>35</v>
      </c>
      <c r="H733" s="159">
        <v>27</v>
      </c>
      <c r="I733" s="275">
        <f>SUM(G733:H733)</f>
        <v>62</v>
      </c>
      <c r="J733" s="159">
        <v>14</v>
      </c>
      <c r="K733" s="159">
        <v>7</v>
      </c>
      <c r="L733" s="275">
        <f>SUM(J733:K733)</f>
        <v>21</v>
      </c>
      <c r="M733" s="159">
        <v>6</v>
      </c>
      <c r="N733" s="159">
        <v>3</v>
      </c>
      <c r="O733" s="275">
        <f>SUM(M733:N733)</f>
        <v>9</v>
      </c>
      <c r="P733" s="159">
        <v>32</v>
      </c>
      <c r="Q733" s="159">
        <v>5</v>
      </c>
      <c r="R733" s="275">
        <f>SUM(P733:Q733)</f>
        <v>37</v>
      </c>
      <c r="S733" s="500"/>
      <c r="T733" s="275"/>
      <c r="U733" s="275"/>
      <c r="V733" s="275">
        <f>SUM(T733:U733)</f>
        <v>0</v>
      </c>
      <c r="W733" s="275"/>
      <c r="X733" s="275"/>
      <c r="Y733" s="275">
        <f>SUM(W733:X733)</f>
        <v>0</v>
      </c>
      <c r="Z733" s="275"/>
      <c r="AA733" s="275"/>
      <c r="AB733" s="275">
        <f>SUM(Z733:AA733)</f>
        <v>0</v>
      </c>
      <c r="AC733" s="275"/>
      <c r="AD733" s="275"/>
      <c r="AE733" s="275">
        <f>SUM(AC733:AD733)</f>
        <v>0</v>
      </c>
      <c r="AF733" s="500"/>
      <c r="AG733" s="275"/>
      <c r="AH733" s="275"/>
      <c r="AI733" s="275">
        <f>SUM(AG733:AH733)</f>
        <v>0</v>
      </c>
      <c r="AJ733" s="275"/>
      <c r="AK733" s="275"/>
      <c r="AL733" s="275">
        <f>SUM(AJ733:AK733)</f>
        <v>0</v>
      </c>
      <c r="AM733" s="275"/>
      <c r="AN733" s="275"/>
      <c r="AO733" s="275">
        <f>SUM(AM733:AN733)</f>
        <v>0</v>
      </c>
      <c r="AP733" s="275"/>
      <c r="AQ733" s="275"/>
      <c r="AR733" s="275">
        <f>SUM(AP733:AQ733)</f>
        <v>0</v>
      </c>
      <c r="AS733" s="500"/>
      <c r="AT733" s="275">
        <v>2</v>
      </c>
      <c r="AU733" s="275">
        <v>3</v>
      </c>
      <c r="AV733" s="277">
        <f>SUM(AT733:AU733)</f>
        <v>5</v>
      </c>
      <c r="AW733" s="567">
        <f t="shared" si="3662"/>
        <v>89</v>
      </c>
      <c r="AX733" s="567">
        <f t="shared" si="3663"/>
        <v>45</v>
      </c>
      <c r="AY733" s="567">
        <f t="shared" si="3664"/>
        <v>134</v>
      </c>
      <c r="AZ733" s="159">
        <v>4</v>
      </c>
      <c r="BA733" s="159">
        <v>1</v>
      </c>
      <c r="BB733" s="275">
        <f>SUM(AZ733:BA733)</f>
        <v>5</v>
      </c>
      <c r="BC733" s="275">
        <v>1</v>
      </c>
      <c r="BD733" s="275"/>
      <c r="BE733" s="275">
        <f>SUM(BC733:BD733)</f>
        <v>1</v>
      </c>
      <c r="BF733" s="240"/>
      <c r="BG733" s="605">
        <f>SUM(F733,S733,AF733,AS733)</f>
        <v>139</v>
      </c>
      <c r="BH733" s="533">
        <f>SUM(G733,T733,AG733)</f>
        <v>35</v>
      </c>
      <c r="BI733" s="533">
        <f t="shared" si="3665"/>
        <v>27</v>
      </c>
      <c r="BJ733" s="533">
        <f t="shared" si="3666"/>
        <v>62</v>
      </c>
      <c r="BK733" s="533">
        <f t="shared" si="3667"/>
        <v>14</v>
      </c>
      <c r="BL733" s="533">
        <f t="shared" si="3668"/>
        <v>7</v>
      </c>
      <c r="BM733" s="533">
        <f t="shared" si="3669"/>
        <v>21</v>
      </c>
      <c r="BN733" s="533">
        <f>SUM(M733,Z733,AM733)</f>
        <v>6</v>
      </c>
      <c r="BO733" s="533">
        <f t="shared" si="3670"/>
        <v>3</v>
      </c>
      <c r="BP733" s="533">
        <f t="shared" si="3671"/>
        <v>9</v>
      </c>
      <c r="BQ733" s="533">
        <f t="shared" si="3672"/>
        <v>32</v>
      </c>
      <c r="BR733" s="533">
        <f t="shared" si="3673"/>
        <v>5</v>
      </c>
      <c r="BS733" s="533">
        <f t="shared" si="3674"/>
        <v>37</v>
      </c>
      <c r="BT733" s="533">
        <f>AT733</f>
        <v>2</v>
      </c>
      <c r="BU733" s="533">
        <f t="shared" si="3675"/>
        <v>3</v>
      </c>
      <c r="BV733" s="533">
        <f t="shared" si="3676"/>
        <v>5</v>
      </c>
      <c r="BW733" s="536">
        <f>SUM(BH733,BK733,BN733,BQ733,BT733)</f>
        <v>89</v>
      </c>
      <c r="BX733" s="536">
        <f t="shared" si="3677"/>
        <v>45</v>
      </c>
      <c r="BY733" s="536">
        <f t="shared" si="3678"/>
        <v>134</v>
      </c>
      <c r="BZ733" t="s">
        <v>74</v>
      </c>
      <c r="CA733" s="544">
        <f>AZ733</f>
        <v>4</v>
      </c>
      <c r="CB733" s="544">
        <f t="shared" si="3679"/>
        <v>1</v>
      </c>
      <c r="CC733" s="544">
        <f t="shared" si="3680"/>
        <v>5</v>
      </c>
      <c r="CD733" s="544">
        <f>BC733</f>
        <v>1</v>
      </c>
      <c r="CE733" s="544">
        <f t="shared" si="3681"/>
        <v>0</v>
      </c>
      <c r="CF733" s="544">
        <f t="shared" si="3682"/>
        <v>1</v>
      </c>
    </row>
    <row r="734" spans="1:84">
      <c r="A734" s="149"/>
      <c r="B734" s="151"/>
      <c r="C734" s="151"/>
      <c r="D734" s="151"/>
      <c r="E734" s="375" t="s">
        <v>85</v>
      </c>
      <c r="F734" s="598">
        <f t="shared" ref="F734:BE734" si="3683">SUM(F731:F733)</f>
        <v>417</v>
      </c>
      <c r="G734" s="241">
        <f t="shared" si="3683"/>
        <v>124</v>
      </c>
      <c r="H734" s="241">
        <f t="shared" si="3683"/>
        <v>103</v>
      </c>
      <c r="I734" s="241">
        <f t="shared" si="3683"/>
        <v>227</v>
      </c>
      <c r="J734" s="241">
        <f t="shared" si="3683"/>
        <v>38</v>
      </c>
      <c r="K734" s="241">
        <f t="shared" si="3683"/>
        <v>20</v>
      </c>
      <c r="L734" s="241">
        <f t="shared" si="3683"/>
        <v>58</v>
      </c>
      <c r="M734" s="241">
        <f t="shared" si="3683"/>
        <v>15</v>
      </c>
      <c r="N734" s="241">
        <f t="shared" si="3683"/>
        <v>6</v>
      </c>
      <c r="O734" s="241">
        <f t="shared" si="3683"/>
        <v>21</v>
      </c>
      <c r="P734" s="241">
        <f t="shared" si="3683"/>
        <v>88</v>
      </c>
      <c r="Q734" s="241">
        <f t="shared" si="3683"/>
        <v>19</v>
      </c>
      <c r="R734" s="241">
        <f t="shared" si="3683"/>
        <v>107</v>
      </c>
      <c r="S734" s="506">
        <f t="shared" si="3683"/>
        <v>0</v>
      </c>
      <c r="T734" s="241">
        <f t="shared" si="3683"/>
        <v>0</v>
      </c>
      <c r="U734" s="241">
        <f t="shared" si="3683"/>
        <v>0</v>
      </c>
      <c r="V734" s="241">
        <f t="shared" si="3683"/>
        <v>0</v>
      </c>
      <c r="W734" s="241">
        <f t="shared" si="3683"/>
        <v>0</v>
      </c>
      <c r="X734" s="241">
        <f t="shared" si="3683"/>
        <v>0</v>
      </c>
      <c r="Y734" s="241">
        <f t="shared" si="3683"/>
        <v>0</v>
      </c>
      <c r="Z734" s="241">
        <f t="shared" si="3683"/>
        <v>0</v>
      </c>
      <c r="AA734" s="241">
        <f t="shared" si="3683"/>
        <v>0</v>
      </c>
      <c r="AB734" s="241">
        <f t="shared" si="3683"/>
        <v>0</v>
      </c>
      <c r="AC734" s="241">
        <f t="shared" si="3683"/>
        <v>0</v>
      </c>
      <c r="AD734" s="241">
        <f t="shared" si="3683"/>
        <v>0</v>
      </c>
      <c r="AE734" s="241">
        <f t="shared" si="3683"/>
        <v>0</v>
      </c>
      <c r="AF734" s="506">
        <f t="shared" si="3683"/>
        <v>0</v>
      </c>
      <c r="AG734" s="241">
        <f t="shared" si="3683"/>
        <v>0</v>
      </c>
      <c r="AH734" s="241">
        <f t="shared" si="3683"/>
        <v>0</v>
      </c>
      <c r="AI734" s="241">
        <f t="shared" si="3683"/>
        <v>0</v>
      </c>
      <c r="AJ734" s="241">
        <f t="shared" si="3683"/>
        <v>0</v>
      </c>
      <c r="AK734" s="241">
        <f t="shared" si="3683"/>
        <v>0</v>
      </c>
      <c r="AL734" s="241">
        <f t="shared" si="3683"/>
        <v>0</v>
      </c>
      <c r="AM734" s="241">
        <f t="shared" si="3683"/>
        <v>0</v>
      </c>
      <c r="AN734" s="241">
        <f t="shared" si="3683"/>
        <v>0</v>
      </c>
      <c r="AO734" s="241">
        <f t="shared" si="3683"/>
        <v>0</v>
      </c>
      <c r="AP734" s="241">
        <f t="shared" si="3683"/>
        <v>0</v>
      </c>
      <c r="AQ734" s="241">
        <f t="shared" si="3683"/>
        <v>0</v>
      </c>
      <c r="AR734" s="241">
        <f t="shared" si="3683"/>
        <v>0</v>
      </c>
      <c r="AS734" s="506">
        <f t="shared" si="3683"/>
        <v>0</v>
      </c>
      <c r="AT734" s="241">
        <f t="shared" si="3683"/>
        <v>5</v>
      </c>
      <c r="AU734" s="241">
        <f t="shared" si="3683"/>
        <v>5</v>
      </c>
      <c r="AV734" s="241">
        <f t="shared" si="3683"/>
        <v>10</v>
      </c>
      <c r="AW734" s="576">
        <f t="shared" si="3683"/>
        <v>270</v>
      </c>
      <c r="AX734" s="576">
        <f t="shared" si="3683"/>
        <v>153</v>
      </c>
      <c r="AY734" s="576">
        <f t="shared" si="3683"/>
        <v>423</v>
      </c>
      <c r="AZ734" s="241">
        <f t="shared" si="3683"/>
        <v>17</v>
      </c>
      <c r="BA734" s="241">
        <f t="shared" si="3683"/>
        <v>9</v>
      </c>
      <c r="BB734" s="241">
        <f t="shared" si="3683"/>
        <v>26</v>
      </c>
      <c r="BC734" s="241">
        <f t="shared" si="3683"/>
        <v>3</v>
      </c>
      <c r="BD734" s="241">
        <f t="shared" si="3683"/>
        <v>0</v>
      </c>
      <c r="BE734" s="241">
        <f t="shared" si="3683"/>
        <v>3</v>
      </c>
      <c r="BF734" s="242"/>
      <c r="BG734" s="605">
        <f>SUM(F734,S734,AF734,AS734)</f>
        <v>417</v>
      </c>
      <c r="BH734" s="533">
        <f>SUM(G734,T734,AG734)</f>
        <v>124</v>
      </c>
      <c r="BI734" s="533">
        <f t="shared" si="3665"/>
        <v>103</v>
      </c>
      <c r="BJ734" s="533">
        <f t="shared" si="3666"/>
        <v>227</v>
      </c>
      <c r="BK734" s="533">
        <f t="shared" si="3667"/>
        <v>38</v>
      </c>
      <c r="BL734" s="533">
        <f t="shared" si="3668"/>
        <v>20</v>
      </c>
      <c r="BM734" s="533">
        <f t="shared" si="3669"/>
        <v>58</v>
      </c>
      <c r="BN734" s="533">
        <f>SUM(M734,Z734,AM734)</f>
        <v>15</v>
      </c>
      <c r="BO734" s="533">
        <f t="shared" si="3670"/>
        <v>6</v>
      </c>
      <c r="BP734" s="533">
        <f t="shared" si="3671"/>
        <v>21</v>
      </c>
      <c r="BQ734" s="533">
        <f t="shared" si="3672"/>
        <v>88</v>
      </c>
      <c r="BR734" s="533">
        <f t="shared" si="3673"/>
        <v>19</v>
      </c>
      <c r="BS734" s="533">
        <f t="shared" si="3674"/>
        <v>107</v>
      </c>
      <c r="BT734" s="533">
        <f>AT734</f>
        <v>5</v>
      </c>
      <c r="BU734" s="533">
        <f t="shared" si="3675"/>
        <v>5</v>
      </c>
      <c r="BV734" s="533">
        <f t="shared" si="3676"/>
        <v>10</v>
      </c>
      <c r="BW734" s="536">
        <f>SUM(BH734,BK734,BN734,BQ734,BT734)</f>
        <v>270</v>
      </c>
      <c r="BX734" s="536">
        <f t="shared" si="3677"/>
        <v>153</v>
      </c>
      <c r="BY734" s="536">
        <f t="shared" si="3678"/>
        <v>423</v>
      </c>
      <c r="BZ734" t="s">
        <v>74</v>
      </c>
      <c r="CA734" s="544">
        <f>AZ734</f>
        <v>17</v>
      </c>
      <c r="CB734" s="544">
        <f t="shared" si="3679"/>
        <v>9</v>
      </c>
      <c r="CC734" s="544">
        <f t="shared" si="3680"/>
        <v>26</v>
      </c>
      <c r="CD734" s="544">
        <f>BC734</f>
        <v>3</v>
      </c>
      <c r="CE734" s="544">
        <f t="shared" si="3681"/>
        <v>0</v>
      </c>
      <c r="CF734" s="544">
        <f t="shared" si="3682"/>
        <v>3</v>
      </c>
    </row>
    <row r="735" spans="1:84">
      <c r="A735" s="149"/>
      <c r="B735" s="149"/>
      <c r="C735" s="151"/>
      <c r="D735" s="151"/>
      <c r="E735" s="375"/>
      <c r="F735" s="596"/>
      <c r="G735" s="149"/>
      <c r="H735" s="149"/>
      <c r="I735" s="278"/>
      <c r="J735" s="149"/>
      <c r="K735" s="149"/>
      <c r="L735" s="278"/>
      <c r="M735" s="149"/>
      <c r="N735" s="149"/>
      <c r="O735" s="278"/>
      <c r="P735" s="149"/>
      <c r="Q735" s="149"/>
      <c r="R735" s="278"/>
      <c r="S735" s="504"/>
      <c r="T735" s="278"/>
      <c r="U735" s="278"/>
      <c r="V735" s="278"/>
      <c r="W735" s="278"/>
      <c r="X735" s="278"/>
      <c r="Y735" s="278"/>
      <c r="Z735" s="278"/>
      <c r="AA735" s="278"/>
      <c r="AB735" s="278"/>
      <c r="AC735" s="278"/>
      <c r="AD735" s="278"/>
      <c r="AE735" s="278"/>
      <c r="AF735" s="504"/>
      <c r="AG735" s="278"/>
      <c r="AH735" s="278"/>
      <c r="AI735" s="278"/>
      <c r="AJ735" s="278"/>
      <c r="AK735" s="278"/>
      <c r="AL735" s="278"/>
      <c r="AM735" s="278"/>
      <c r="AN735" s="278"/>
      <c r="AO735" s="278"/>
      <c r="AP735" s="278"/>
      <c r="AQ735" s="278"/>
      <c r="AR735" s="278"/>
      <c r="AS735" s="504"/>
      <c r="AT735" s="278"/>
      <c r="AU735" s="278"/>
      <c r="AV735" s="278"/>
      <c r="AW735" s="571"/>
      <c r="AX735" s="571"/>
      <c r="AY735" s="571"/>
      <c r="AZ735" s="149"/>
      <c r="BA735" s="149"/>
      <c r="BB735" s="149"/>
      <c r="BC735" s="278"/>
      <c r="BD735" s="278"/>
      <c r="BE735" s="278"/>
      <c r="BF735" s="282"/>
    </row>
    <row r="736" spans="1:84">
      <c r="A736" s="149" t="s">
        <v>75</v>
      </c>
      <c r="B736" s="149" t="s">
        <v>712</v>
      </c>
      <c r="C736" s="151"/>
      <c r="D736" s="151"/>
      <c r="E736" s="375" t="s">
        <v>128</v>
      </c>
      <c r="F736" s="596"/>
      <c r="G736" s="149" t="s">
        <v>74</v>
      </c>
      <c r="H736" s="149"/>
      <c r="I736" s="278"/>
      <c r="J736" s="149"/>
      <c r="K736" s="149"/>
      <c r="L736" s="278"/>
      <c r="M736" s="149"/>
      <c r="N736" s="149"/>
      <c r="O736" s="278"/>
      <c r="P736" s="149"/>
      <c r="Q736" s="149"/>
      <c r="R736" s="278"/>
      <c r="S736" s="504"/>
      <c r="T736" s="278"/>
      <c r="U736" s="278"/>
      <c r="V736" s="278"/>
      <c r="W736" s="278"/>
      <c r="X736" s="278"/>
      <c r="Y736" s="278"/>
      <c r="Z736" s="278"/>
      <c r="AA736" s="278"/>
      <c r="AB736" s="278"/>
      <c r="AC736" s="278"/>
      <c r="AD736" s="278"/>
      <c r="AE736" s="278"/>
      <c r="AF736" s="504"/>
      <c r="AG736" s="278"/>
      <c r="AH736" s="278"/>
      <c r="AI736" s="278"/>
      <c r="AJ736" s="278"/>
      <c r="AK736" s="278"/>
      <c r="AL736" s="278"/>
      <c r="AM736" s="278"/>
      <c r="AN736" s="278"/>
      <c r="AO736" s="278"/>
      <c r="AP736" s="278"/>
      <c r="AQ736" s="278"/>
      <c r="AR736" s="278"/>
      <c r="AS736" s="504"/>
      <c r="AT736" s="278"/>
      <c r="AU736" s="278"/>
      <c r="AV736" s="278"/>
      <c r="AW736" s="571"/>
      <c r="AX736" s="571"/>
      <c r="AY736" s="571"/>
      <c r="AZ736" s="149"/>
      <c r="BA736" s="149"/>
      <c r="BB736" s="149"/>
      <c r="BC736" s="278"/>
      <c r="BD736" s="278"/>
      <c r="BE736" s="278"/>
      <c r="BF736" s="282"/>
    </row>
    <row r="737" spans="1:84">
      <c r="A737" s="149"/>
      <c r="B737" s="149" t="s">
        <v>145</v>
      </c>
      <c r="C737" s="151"/>
      <c r="D737" s="151"/>
      <c r="E737" s="288" t="s">
        <v>77</v>
      </c>
      <c r="F737" s="592">
        <f>SUM(F674,F718)</f>
        <v>18</v>
      </c>
      <c r="G737" s="168">
        <f t="shared" ref="G737:R737" si="3684">SUM(G674,G718)</f>
        <v>0</v>
      </c>
      <c r="H737" s="168">
        <f t="shared" si="3684"/>
        <v>0</v>
      </c>
      <c r="I737" s="168">
        <f t="shared" si="3684"/>
        <v>0</v>
      </c>
      <c r="J737" s="168">
        <f t="shared" si="3684"/>
        <v>0</v>
      </c>
      <c r="K737" s="168">
        <f t="shared" si="3684"/>
        <v>0</v>
      </c>
      <c r="L737" s="168">
        <f t="shared" si="3684"/>
        <v>0</v>
      </c>
      <c r="M737" s="168">
        <f t="shared" si="3684"/>
        <v>0</v>
      </c>
      <c r="N737" s="168">
        <f t="shared" si="3684"/>
        <v>0</v>
      </c>
      <c r="O737" s="168">
        <f t="shared" si="3684"/>
        <v>0</v>
      </c>
      <c r="P737" s="168">
        <f t="shared" si="3684"/>
        <v>0</v>
      </c>
      <c r="Q737" s="168">
        <f t="shared" si="3684"/>
        <v>0</v>
      </c>
      <c r="R737" s="168">
        <f t="shared" si="3684"/>
        <v>0</v>
      </c>
      <c r="S737" s="502">
        <f t="shared" ref="S737:BE737" si="3685">SUM(S674,S718)</f>
        <v>0</v>
      </c>
      <c r="T737" s="168">
        <f t="shared" si="3685"/>
        <v>0</v>
      </c>
      <c r="U737" s="168">
        <f t="shared" si="3685"/>
        <v>0</v>
      </c>
      <c r="V737" s="168">
        <f t="shared" si="3685"/>
        <v>0</v>
      </c>
      <c r="W737" s="168">
        <f t="shared" si="3685"/>
        <v>0</v>
      </c>
      <c r="X737" s="168">
        <f t="shared" si="3685"/>
        <v>0</v>
      </c>
      <c r="Y737" s="168">
        <f t="shared" si="3685"/>
        <v>0</v>
      </c>
      <c r="Z737" s="168">
        <f t="shared" si="3685"/>
        <v>0</v>
      </c>
      <c r="AA737" s="168">
        <f t="shared" si="3685"/>
        <v>0</v>
      </c>
      <c r="AB737" s="168">
        <f t="shared" si="3685"/>
        <v>0</v>
      </c>
      <c r="AC737" s="168">
        <f t="shared" si="3685"/>
        <v>0</v>
      </c>
      <c r="AD737" s="168">
        <f t="shared" si="3685"/>
        <v>0</v>
      </c>
      <c r="AE737" s="168">
        <f t="shared" si="3685"/>
        <v>0</v>
      </c>
      <c r="AF737" s="502">
        <f t="shared" si="3685"/>
        <v>0</v>
      </c>
      <c r="AG737" s="168">
        <f t="shared" si="3685"/>
        <v>0</v>
      </c>
      <c r="AH737" s="168">
        <f t="shared" si="3685"/>
        <v>0</v>
      </c>
      <c r="AI737" s="168">
        <f t="shared" si="3685"/>
        <v>0</v>
      </c>
      <c r="AJ737" s="168">
        <f t="shared" si="3685"/>
        <v>0</v>
      </c>
      <c r="AK737" s="168">
        <f t="shared" si="3685"/>
        <v>0</v>
      </c>
      <c r="AL737" s="168">
        <f t="shared" si="3685"/>
        <v>0</v>
      </c>
      <c r="AM737" s="168">
        <f t="shared" si="3685"/>
        <v>0</v>
      </c>
      <c r="AN737" s="168">
        <f t="shared" si="3685"/>
        <v>0</v>
      </c>
      <c r="AO737" s="168">
        <f t="shared" si="3685"/>
        <v>0</v>
      </c>
      <c r="AP737" s="168">
        <f t="shared" si="3685"/>
        <v>0</v>
      </c>
      <c r="AQ737" s="168">
        <f t="shared" si="3685"/>
        <v>0</v>
      </c>
      <c r="AR737" s="168">
        <f t="shared" si="3685"/>
        <v>0</v>
      </c>
      <c r="AS737" s="502">
        <f t="shared" si="3685"/>
        <v>0</v>
      </c>
      <c r="AT737" s="168">
        <f t="shared" si="3685"/>
        <v>0</v>
      </c>
      <c r="AU737" s="168">
        <f t="shared" si="3685"/>
        <v>0</v>
      </c>
      <c r="AV737" s="168">
        <f t="shared" si="3685"/>
        <v>0</v>
      </c>
      <c r="AW737" s="569">
        <f t="shared" si="3685"/>
        <v>0</v>
      </c>
      <c r="AX737" s="569">
        <f t="shared" si="3685"/>
        <v>0</v>
      </c>
      <c r="AY737" s="569">
        <f t="shared" si="3685"/>
        <v>0</v>
      </c>
      <c r="AZ737" s="168">
        <f t="shared" si="3685"/>
        <v>0</v>
      </c>
      <c r="BA737" s="168">
        <f t="shared" si="3685"/>
        <v>0</v>
      </c>
      <c r="BB737" s="168">
        <f t="shared" si="3685"/>
        <v>0</v>
      </c>
      <c r="BC737" s="168">
        <f t="shared" si="3685"/>
        <v>0</v>
      </c>
      <c r="BD737" s="168">
        <f t="shared" si="3685"/>
        <v>0</v>
      </c>
      <c r="BE737" s="168">
        <f t="shared" si="3685"/>
        <v>0</v>
      </c>
      <c r="BF737" s="523"/>
      <c r="BG737" s="605">
        <f>SUM(F737,S737,AF737,AS737)</f>
        <v>18</v>
      </c>
      <c r="BH737" s="533">
        <f>SUM(G737,T737,AG737)</f>
        <v>0</v>
      </c>
      <c r="BI737" s="533">
        <f t="shared" ref="BI737:BI740" si="3686">SUM(H737,U737,AH737)</f>
        <v>0</v>
      </c>
      <c r="BJ737" s="533">
        <f t="shared" ref="BJ737:BJ740" si="3687">SUM(I737,V737,AI737)</f>
        <v>0</v>
      </c>
      <c r="BK737" s="533">
        <f t="shared" ref="BK737:BK740" si="3688">SUM(J737,W737,AJ737)</f>
        <v>0</v>
      </c>
      <c r="BL737" s="533">
        <f t="shared" ref="BL737:BL740" si="3689">SUM(K737,X737,AK737)</f>
        <v>0</v>
      </c>
      <c r="BM737" s="533">
        <f t="shared" ref="BM737:BM740" si="3690">SUM(L737,Y737,AL737)</f>
        <v>0</v>
      </c>
      <c r="BN737" s="533">
        <f>SUM(M737,Z737,AM737)</f>
        <v>0</v>
      </c>
      <c r="BO737" s="533">
        <f t="shared" ref="BO737:BO740" si="3691">SUM(N737,AA737,AN737)</f>
        <v>0</v>
      </c>
      <c r="BP737" s="533">
        <f t="shared" ref="BP737:BP740" si="3692">SUM(O737,AB737,AO737)</f>
        <v>0</v>
      </c>
      <c r="BQ737" s="533">
        <f t="shared" ref="BQ737:BQ740" si="3693">SUM(P737,AC737,AP737)</f>
        <v>0</v>
      </c>
      <c r="BR737" s="533">
        <f t="shared" ref="BR737:BR740" si="3694">SUM(Q737,AD737,AQ737)</f>
        <v>0</v>
      </c>
      <c r="BS737" s="533">
        <f t="shared" ref="BS737:BS740" si="3695">SUM(R737,AE737,AR737)</f>
        <v>0</v>
      </c>
      <c r="BT737" s="533">
        <f>AT737</f>
        <v>0</v>
      </c>
      <c r="BU737" s="533">
        <f t="shared" ref="BU737:BU740" si="3696">AU737</f>
        <v>0</v>
      </c>
      <c r="BV737" s="533">
        <f t="shared" ref="BV737:BV740" si="3697">AV737</f>
        <v>0</v>
      </c>
      <c r="BW737" s="536">
        <f>SUM(BH737,BK737,BN737,BQ737,BT737)</f>
        <v>0</v>
      </c>
      <c r="BX737" s="536">
        <f t="shared" ref="BX737:BX740" si="3698">SUM(BI737,BL737,BO737,BR737,BU737)</f>
        <v>0</v>
      </c>
      <c r="BY737" s="536">
        <f t="shared" ref="BY737:BY740" si="3699">SUM(BJ737,BM737,BP737,BS737,BV737)</f>
        <v>0</v>
      </c>
      <c r="BZ737" t="s">
        <v>74</v>
      </c>
      <c r="CA737" s="544">
        <f>AZ737</f>
        <v>0</v>
      </c>
      <c r="CB737" s="544">
        <f t="shared" ref="CB737:CB740" si="3700">BA737</f>
        <v>0</v>
      </c>
      <c r="CC737" s="544">
        <f t="shared" ref="CC737:CC740" si="3701">BB737</f>
        <v>0</v>
      </c>
      <c r="CD737" s="544">
        <f>BC737</f>
        <v>0</v>
      </c>
      <c r="CE737" s="544">
        <f t="shared" ref="CE737:CE740" si="3702">BD737</f>
        <v>0</v>
      </c>
      <c r="CF737" s="544">
        <f t="shared" ref="CF737:CF740" si="3703">BE737</f>
        <v>0</v>
      </c>
    </row>
    <row r="738" spans="1:84">
      <c r="A738" s="149"/>
      <c r="B738" s="151"/>
      <c r="C738" s="151"/>
      <c r="D738" s="151"/>
      <c r="E738" s="288" t="s">
        <v>78</v>
      </c>
      <c r="F738" s="592">
        <f t="shared" ref="F738:R738" si="3704">SUM(F675,F719)</f>
        <v>18</v>
      </c>
      <c r="G738" s="168">
        <f t="shared" si="3704"/>
        <v>0</v>
      </c>
      <c r="H738" s="168">
        <f t="shared" si="3704"/>
        <v>0</v>
      </c>
      <c r="I738" s="168">
        <f t="shared" si="3704"/>
        <v>0</v>
      </c>
      <c r="J738" s="168">
        <f t="shared" si="3704"/>
        <v>0</v>
      </c>
      <c r="K738" s="168">
        <f t="shared" si="3704"/>
        <v>0</v>
      </c>
      <c r="L738" s="168">
        <f t="shared" si="3704"/>
        <v>0</v>
      </c>
      <c r="M738" s="168">
        <f t="shared" si="3704"/>
        <v>0</v>
      </c>
      <c r="N738" s="168">
        <f t="shared" si="3704"/>
        <v>0</v>
      </c>
      <c r="O738" s="168">
        <f t="shared" si="3704"/>
        <v>0</v>
      </c>
      <c r="P738" s="168">
        <f t="shared" si="3704"/>
        <v>0</v>
      </c>
      <c r="Q738" s="168">
        <f t="shared" si="3704"/>
        <v>0</v>
      </c>
      <c r="R738" s="168">
        <f t="shared" si="3704"/>
        <v>0</v>
      </c>
      <c r="S738" s="502">
        <f t="shared" ref="S738:BE738" si="3705">SUM(S675,S719)</f>
        <v>0</v>
      </c>
      <c r="T738" s="168">
        <f t="shared" si="3705"/>
        <v>0</v>
      </c>
      <c r="U738" s="168">
        <f t="shared" si="3705"/>
        <v>0</v>
      </c>
      <c r="V738" s="168">
        <f t="shared" si="3705"/>
        <v>0</v>
      </c>
      <c r="W738" s="168">
        <f t="shared" si="3705"/>
        <v>0</v>
      </c>
      <c r="X738" s="168">
        <f t="shared" si="3705"/>
        <v>0</v>
      </c>
      <c r="Y738" s="168">
        <f t="shared" si="3705"/>
        <v>0</v>
      </c>
      <c r="Z738" s="168">
        <f t="shared" si="3705"/>
        <v>0</v>
      </c>
      <c r="AA738" s="168">
        <f t="shared" si="3705"/>
        <v>0</v>
      </c>
      <c r="AB738" s="168">
        <f t="shared" si="3705"/>
        <v>0</v>
      </c>
      <c r="AC738" s="168">
        <f t="shared" si="3705"/>
        <v>0</v>
      </c>
      <c r="AD738" s="168">
        <f t="shared" si="3705"/>
        <v>0</v>
      </c>
      <c r="AE738" s="168">
        <f t="shared" si="3705"/>
        <v>0</v>
      </c>
      <c r="AF738" s="502">
        <f t="shared" si="3705"/>
        <v>0</v>
      </c>
      <c r="AG738" s="168">
        <f t="shared" si="3705"/>
        <v>0</v>
      </c>
      <c r="AH738" s="168">
        <f t="shared" si="3705"/>
        <v>0</v>
      </c>
      <c r="AI738" s="168">
        <f t="shared" si="3705"/>
        <v>0</v>
      </c>
      <c r="AJ738" s="168">
        <f t="shared" si="3705"/>
        <v>0</v>
      </c>
      <c r="AK738" s="168">
        <f t="shared" si="3705"/>
        <v>0</v>
      </c>
      <c r="AL738" s="168">
        <f t="shared" si="3705"/>
        <v>0</v>
      </c>
      <c r="AM738" s="168">
        <f t="shared" si="3705"/>
        <v>0</v>
      </c>
      <c r="AN738" s="168">
        <f t="shared" si="3705"/>
        <v>0</v>
      </c>
      <c r="AO738" s="168">
        <f t="shared" si="3705"/>
        <v>0</v>
      </c>
      <c r="AP738" s="168">
        <f t="shared" si="3705"/>
        <v>0</v>
      </c>
      <c r="AQ738" s="168">
        <f t="shared" si="3705"/>
        <v>0</v>
      </c>
      <c r="AR738" s="168">
        <f t="shared" si="3705"/>
        <v>0</v>
      </c>
      <c r="AS738" s="502">
        <f t="shared" si="3705"/>
        <v>0</v>
      </c>
      <c r="AT738" s="168">
        <f t="shared" si="3705"/>
        <v>0</v>
      </c>
      <c r="AU738" s="168">
        <f t="shared" si="3705"/>
        <v>0</v>
      </c>
      <c r="AV738" s="168">
        <f t="shared" si="3705"/>
        <v>0</v>
      </c>
      <c r="AW738" s="569">
        <f t="shared" si="3705"/>
        <v>0</v>
      </c>
      <c r="AX738" s="569">
        <f t="shared" si="3705"/>
        <v>0</v>
      </c>
      <c r="AY738" s="569">
        <f t="shared" si="3705"/>
        <v>0</v>
      </c>
      <c r="AZ738" s="168">
        <f t="shared" si="3705"/>
        <v>0</v>
      </c>
      <c r="BA738" s="168">
        <f t="shared" si="3705"/>
        <v>0</v>
      </c>
      <c r="BB738" s="168">
        <f t="shared" si="3705"/>
        <v>0</v>
      </c>
      <c r="BC738" s="168">
        <f t="shared" si="3705"/>
        <v>0</v>
      </c>
      <c r="BD738" s="168">
        <f t="shared" si="3705"/>
        <v>0</v>
      </c>
      <c r="BE738" s="168">
        <f t="shared" si="3705"/>
        <v>0</v>
      </c>
      <c r="BF738" s="523"/>
      <c r="BG738" s="605">
        <f>SUM(F738,S738,AF738,AS738)</f>
        <v>18</v>
      </c>
      <c r="BH738" s="533">
        <f>SUM(G738,T738,AG738)</f>
        <v>0</v>
      </c>
      <c r="BI738" s="533">
        <f t="shared" si="3686"/>
        <v>0</v>
      </c>
      <c r="BJ738" s="533">
        <f t="shared" si="3687"/>
        <v>0</v>
      </c>
      <c r="BK738" s="533">
        <f t="shared" si="3688"/>
        <v>0</v>
      </c>
      <c r="BL738" s="533">
        <f t="shared" si="3689"/>
        <v>0</v>
      </c>
      <c r="BM738" s="533">
        <f t="shared" si="3690"/>
        <v>0</v>
      </c>
      <c r="BN738" s="533">
        <f>SUM(M738,Z738,AM738)</f>
        <v>0</v>
      </c>
      <c r="BO738" s="533">
        <f t="shared" si="3691"/>
        <v>0</v>
      </c>
      <c r="BP738" s="533">
        <f t="shared" si="3692"/>
        <v>0</v>
      </c>
      <c r="BQ738" s="533">
        <f t="shared" si="3693"/>
        <v>0</v>
      </c>
      <c r="BR738" s="533">
        <f t="shared" si="3694"/>
        <v>0</v>
      </c>
      <c r="BS738" s="533">
        <f t="shared" si="3695"/>
        <v>0</v>
      </c>
      <c r="BT738" s="533">
        <f>AT738</f>
        <v>0</v>
      </c>
      <c r="BU738" s="533">
        <f t="shared" si="3696"/>
        <v>0</v>
      </c>
      <c r="BV738" s="533">
        <f t="shared" si="3697"/>
        <v>0</v>
      </c>
      <c r="BW738" s="536">
        <f>SUM(BH738,BK738,BN738,BQ738,BT738)</f>
        <v>0</v>
      </c>
      <c r="BX738" s="536">
        <f t="shared" si="3698"/>
        <v>0</v>
      </c>
      <c r="BY738" s="536">
        <f t="shared" si="3699"/>
        <v>0</v>
      </c>
      <c r="BZ738" t="s">
        <v>74</v>
      </c>
      <c r="CA738" s="544">
        <f>AZ738</f>
        <v>0</v>
      </c>
      <c r="CB738" s="544">
        <f t="shared" si="3700"/>
        <v>0</v>
      </c>
      <c r="CC738" s="544">
        <f t="shared" si="3701"/>
        <v>0</v>
      </c>
      <c r="CD738" s="544">
        <f>BC738</f>
        <v>0</v>
      </c>
      <c r="CE738" s="544">
        <f t="shared" si="3702"/>
        <v>0</v>
      </c>
      <c r="CF738" s="544">
        <f t="shared" si="3703"/>
        <v>0</v>
      </c>
    </row>
    <row r="739" spans="1:84">
      <c r="A739" s="149"/>
      <c r="B739" s="151"/>
      <c r="C739" s="151"/>
      <c r="D739" s="151"/>
      <c r="E739" s="288" t="s">
        <v>79</v>
      </c>
      <c r="F739" s="592">
        <f t="shared" ref="F739:R739" si="3706">SUM(F676,F720)</f>
        <v>18</v>
      </c>
      <c r="G739" s="168">
        <f t="shared" si="3706"/>
        <v>0</v>
      </c>
      <c r="H739" s="168">
        <f t="shared" si="3706"/>
        <v>0</v>
      </c>
      <c r="I739" s="168">
        <f t="shared" si="3706"/>
        <v>0</v>
      </c>
      <c r="J739" s="168">
        <f t="shared" si="3706"/>
        <v>0</v>
      </c>
      <c r="K739" s="168">
        <f t="shared" si="3706"/>
        <v>0</v>
      </c>
      <c r="L739" s="168">
        <f t="shared" si="3706"/>
        <v>0</v>
      </c>
      <c r="M739" s="168">
        <f t="shared" si="3706"/>
        <v>0</v>
      </c>
      <c r="N739" s="168">
        <f t="shared" si="3706"/>
        <v>0</v>
      </c>
      <c r="O739" s="168">
        <f t="shared" si="3706"/>
        <v>0</v>
      </c>
      <c r="P739" s="168">
        <f t="shared" si="3706"/>
        <v>0</v>
      </c>
      <c r="Q739" s="168">
        <f t="shared" si="3706"/>
        <v>0</v>
      </c>
      <c r="R739" s="168">
        <f t="shared" si="3706"/>
        <v>0</v>
      </c>
      <c r="S739" s="502">
        <f t="shared" ref="S739:BE739" si="3707">SUM(S676,S720)</f>
        <v>0</v>
      </c>
      <c r="T739" s="168">
        <f t="shared" si="3707"/>
        <v>0</v>
      </c>
      <c r="U739" s="168">
        <f t="shared" si="3707"/>
        <v>0</v>
      </c>
      <c r="V739" s="168">
        <f t="shared" si="3707"/>
        <v>0</v>
      </c>
      <c r="W739" s="168">
        <f t="shared" si="3707"/>
        <v>0</v>
      </c>
      <c r="X739" s="168">
        <f t="shared" si="3707"/>
        <v>0</v>
      </c>
      <c r="Y739" s="168">
        <f t="shared" si="3707"/>
        <v>0</v>
      </c>
      <c r="Z739" s="168">
        <f t="shared" si="3707"/>
        <v>0</v>
      </c>
      <c r="AA739" s="168">
        <f t="shared" si="3707"/>
        <v>0</v>
      </c>
      <c r="AB739" s="168">
        <f t="shared" si="3707"/>
        <v>0</v>
      </c>
      <c r="AC739" s="168">
        <f t="shared" si="3707"/>
        <v>0</v>
      </c>
      <c r="AD739" s="168">
        <f t="shared" si="3707"/>
        <v>0</v>
      </c>
      <c r="AE739" s="168">
        <f t="shared" si="3707"/>
        <v>0</v>
      </c>
      <c r="AF739" s="502">
        <f t="shared" si="3707"/>
        <v>0</v>
      </c>
      <c r="AG739" s="168">
        <f t="shared" si="3707"/>
        <v>0</v>
      </c>
      <c r="AH739" s="168">
        <f t="shared" si="3707"/>
        <v>0</v>
      </c>
      <c r="AI739" s="168">
        <f t="shared" si="3707"/>
        <v>0</v>
      </c>
      <c r="AJ739" s="168">
        <f t="shared" si="3707"/>
        <v>0</v>
      </c>
      <c r="AK739" s="168">
        <f t="shared" si="3707"/>
        <v>0</v>
      </c>
      <c r="AL739" s="168">
        <f t="shared" si="3707"/>
        <v>0</v>
      </c>
      <c r="AM739" s="168">
        <f t="shared" si="3707"/>
        <v>0</v>
      </c>
      <c r="AN739" s="168">
        <f t="shared" si="3707"/>
        <v>0</v>
      </c>
      <c r="AO739" s="168">
        <f t="shared" si="3707"/>
        <v>0</v>
      </c>
      <c r="AP739" s="168">
        <f t="shared" si="3707"/>
        <v>0</v>
      </c>
      <c r="AQ739" s="168">
        <f t="shared" si="3707"/>
        <v>0</v>
      </c>
      <c r="AR739" s="168">
        <f t="shared" si="3707"/>
        <v>0</v>
      </c>
      <c r="AS739" s="502">
        <f t="shared" si="3707"/>
        <v>0</v>
      </c>
      <c r="AT739" s="168">
        <f t="shared" si="3707"/>
        <v>0</v>
      </c>
      <c r="AU739" s="168">
        <f t="shared" si="3707"/>
        <v>0</v>
      </c>
      <c r="AV739" s="168">
        <f t="shared" si="3707"/>
        <v>0</v>
      </c>
      <c r="AW739" s="569">
        <f t="shared" si="3707"/>
        <v>0</v>
      </c>
      <c r="AX739" s="569">
        <f t="shared" si="3707"/>
        <v>0</v>
      </c>
      <c r="AY739" s="569">
        <f t="shared" si="3707"/>
        <v>0</v>
      </c>
      <c r="AZ739" s="168">
        <f t="shared" si="3707"/>
        <v>0</v>
      </c>
      <c r="BA739" s="168">
        <f t="shared" si="3707"/>
        <v>0</v>
      </c>
      <c r="BB739" s="168">
        <f t="shared" si="3707"/>
        <v>0</v>
      </c>
      <c r="BC739" s="168">
        <f t="shared" si="3707"/>
        <v>0</v>
      </c>
      <c r="BD739" s="168">
        <f t="shared" si="3707"/>
        <v>0</v>
      </c>
      <c r="BE739" s="168">
        <f t="shared" si="3707"/>
        <v>0</v>
      </c>
      <c r="BF739" s="523"/>
      <c r="BG739" s="605">
        <f>SUM(F739,S739,AF739,AS739)</f>
        <v>18</v>
      </c>
      <c r="BH739" s="533">
        <f>SUM(G739,T739,AG739)</f>
        <v>0</v>
      </c>
      <c r="BI739" s="533">
        <f t="shared" si="3686"/>
        <v>0</v>
      </c>
      <c r="BJ739" s="533">
        <f t="shared" si="3687"/>
        <v>0</v>
      </c>
      <c r="BK739" s="533">
        <f t="shared" si="3688"/>
        <v>0</v>
      </c>
      <c r="BL739" s="533">
        <f t="shared" si="3689"/>
        <v>0</v>
      </c>
      <c r="BM739" s="533">
        <f t="shared" si="3690"/>
        <v>0</v>
      </c>
      <c r="BN739" s="533">
        <f>SUM(M739,Z739,AM739)</f>
        <v>0</v>
      </c>
      <c r="BO739" s="533">
        <f t="shared" si="3691"/>
        <v>0</v>
      </c>
      <c r="BP739" s="533">
        <f t="shared" si="3692"/>
        <v>0</v>
      </c>
      <c r="BQ739" s="533">
        <f t="shared" si="3693"/>
        <v>0</v>
      </c>
      <c r="BR739" s="533">
        <f t="shared" si="3694"/>
        <v>0</v>
      </c>
      <c r="BS739" s="533">
        <f t="shared" si="3695"/>
        <v>0</v>
      </c>
      <c r="BT739" s="533">
        <f>AT739</f>
        <v>0</v>
      </c>
      <c r="BU739" s="533">
        <f t="shared" si="3696"/>
        <v>0</v>
      </c>
      <c r="BV739" s="533">
        <f t="shared" si="3697"/>
        <v>0</v>
      </c>
      <c r="BW739" s="536">
        <f>SUM(BH739,BK739,BN739,BQ739,BT739)</f>
        <v>0</v>
      </c>
      <c r="BX739" s="536">
        <f t="shared" si="3698"/>
        <v>0</v>
      </c>
      <c r="BY739" s="536">
        <f t="shared" si="3699"/>
        <v>0</v>
      </c>
      <c r="BZ739" t="s">
        <v>74</v>
      </c>
      <c r="CA739" s="544">
        <f>AZ739</f>
        <v>0</v>
      </c>
      <c r="CB739" s="544">
        <f t="shared" si="3700"/>
        <v>0</v>
      </c>
      <c r="CC739" s="544">
        <f t="shared" si="3701"/>
        <v>0</v>
      </c>
      <c r="CD739" s="544">
        <f>BC739</f>
        <v>0</v>
      </c>
      <c r="CE739" s="544">
        <f t="shared" si="3702"/>
        <v>0</v>
      </c>
      <c r="CF739" s="544">
        <f t="shared" si="3703"/>
        <v>0</v>
      </c>
    </row>
    <row r="740" spans="1:84">
      <c r="A740" s="149"/>
      <c r="B740" s="151"/>
      <c r="C740" s="151"/>
      <c r="D740" s="151"/>
      <c r="E740" s="375" t="s">
        <v>85</v>
      </c>
      <c r="F740" s="592">
        <f>SUM(F737:F739)</f>
        <v>54</v>
      </c>
      <c r="G740" s="168">
        <f t="shared" ref="G740:R740" si="3708">SUM(G737:G739)</f>
        <v>0</v>
      </c>
      <c r="H740" s="168">
        <f t="shared" si="3708"/>
        <v>0</v>
      </c>
      <c r="I740" s="168">
        <f t="shared" si="3708"/>
        <v>0</v>
      </c>
      <c r="J740" s="168">
        <f t="shared" si="3708"/>
        <v>0</v>
      </c>
      <c r="K740" s="168">
        <f t="shared" si="3708"/>
        <v>0</v>
      </c>
      <c r="L740" s="168">
        <f t="shared" si="3708"/>
        <v>0</v>
      </c>
      <c r="M740" s="168">
        <f t="shared" si="3708"/>
        <v>0</v>
      </c>
      <c r="N740" s="168">
        <f t="shared" si="3708"/>
        <v>0</v>
      </c>
      <c r="O740" s="168">
        <f t="shared" si="3708"/>
        <v>0</v>
      </c>
      <c r="P740" s="168">
        <f t="shared" si="3708"/>
        <v>0</v>
      </c>
      <c r="Q740" s="168">
        <f t="shared" si="3708"/>
        <v>0</v>
      </c>
      <c r="R740" s="168">
        <f t="shared" si="3708"/>
        <v>0</v>
      </c>
      <c r="S740" s="502">
        <f t="shared" ref="S740:BE740" si="3709">SUM(S737:S739)</f>
        <v>0</v>
      </c>
      <c r="T740" s="168">
        <f t="shared" si="3709"/>
        <v>0</v>
      </c>
      <c r="U740" s="168">
        <f t="shared" si="3709"/>
        <v>0</v>
      </c>
      <c r="V740" s="168">
        <f t="shared" si="3709"/>
        <v>0</v>
      </c>
      <c r="W740" s="168">
        <f t="shared" si="3709"/>
        <v>0</v>
      </c>
      <c r="X740" s="168">
        <f t="shared" si="3709"/>
        <v>0</v>
      </c>
      <c r="Y740" s="168">
        <f t="shared" si="3709"/>
        <v>0</v>
      </c>
      <c r="Z740" s="168">
        <f t="shared" si="3709"/>
        <v>0</v>
      </c>
      <c r="AA740" s="168">
        <f t="shared" si="3709"/>
        <v>0</v>
      </c>
      <c r="AB740" s="168">
        <f t="shared" si="3709"/>
        <v>0</v>
      </c>
      <c r="AC740" s="168">
        <f t="shared" si="3709"/>
        <v>0</v>
      </c>
      <c r="AD740" s="168">
        <f t="shared" si="3709"/>
        <v>0</v>
      </c>
      <c r="AE740" s="168">
        <f t="shared" si="3709"/>
        <v>0</v>
      </c>
      <c r="AF740" s="502">
        <f t="shared" si="3709"/>
        <v>0</v>
      </c>
      <c r="AG740" s="168">
        <f t="shared" si="3709"/>
        <v>0</v>
      </c>
      <c r="AH740" s="168">
        <f t="shared" si="3709"/>
        <v>0</v>
      </c>
      <c r="AI740" s="168">
        <f t="shared" si="3709"/>
        <v>0</v>
      </c>
      <c r="AJ740" s="168">
        <f t="shared" si="3709"/>
        <v>0</v>
      </c>
      <c r="AK740" s="168">
        <f t="shared" si="3709"/>
        <v>0</v>
      </c>
      <c r="AL740" s="168">
        <f t="shared" si="3709"/>
        <v>0</v>
      </c>
      <c r="AM740" s="168">
        <f t="shared" si="3709"/>
        <v>0</v>
      </c>
      <c r="AN740" s="168">
        <f t="shared" si="3709"/>
        <v>0</v>
      </c>
      <c r="AO740" s="168">
        <f t="shared" si="3709"/>
        <v>0</v>
      </c>
      <c r="AP740" s="168">
        <f t="shared" si="3709"/>
        <v>0</v>
      </c>
      <c r="AQ740" s="168">
        <f t="shared" si="3709"/>
        <v>0</v>
      </c>
      <c r="AR740" s="168">
        <f t="shared" si="3709"/>
        <v>0</v>
      </c>
      <c r="AS740" s="502">
        <f t="shared" si="3709"/>
        <v>0</v>
      </c>
      <c r="AT740" s="168">
        <f t="shared" si="3709"/>
        <v>0</v>
      </c>
      <c r="AU740" s="168">
        <f t="shared" si="3709"/>
        <v>0</v>
      </c>
      <c r="AV740" s="168">
        <f t="shared" si="3709"/>
        <v>0</v>
      </c>
      <c r="AW740" s="569">
        <f t="shared" si="3709"/>
        <v>0</v>
      </c>
      <c r="AX740" s="569">
        <f t="shared" si="3709"/>
        <v>0</v>
      </c>
      <c r="AY740" s="569">
        <f t="shared" si="3709"/>
        <v>0</v>
      </c>
      <c r="AZ740" s="168">
        <f t="shared" si="3709"/>
        <v>0</v>
      </c>
      <c r="BA740" s="168">
        <f t="shared" si="3709"/>
        <v>0</v>
      </c>
      <c r="BB740" s="168">
        <f t="shared" si="3709"/>
        <v>0</v>
      </c>
      <c r="BC740" s="168">
        <f t="shared" si="3709"/>
        <v>0</v>
      </c>
      <c r="BD740" s="168">
        <f t="shared" si="3709"/>
        <v>0</v>
      </c>
      <c r="BE740" s="168">
        <f t="shared" si="3709"/>
        <v>0</v>
      </c>
      <c r="BF740" s="523"/>
      <c r="BG740" s="605">
        <f>SUM(F740,S740,AF740,AS740)</f>
        <v>54</v>
      </c>
      <c r="BH740" s="533">
        <f>SUM(G740,T740,AG740)</f>
        <v>0</v>
      </c>
      <c r="BI740" s="533">
        <f t="shared" si="3686"/>
        <v>0</v>
      </c>
      <c r="BJ740" s="533">
        <f t="shared" si="3687"/>
        <v>0</v>
      </c>
      <c r="BK740" s="533">
        <f t="shared" si="3688"/>
        <v>0</v>
      </c>
      <c r="BL740" s="533">
        <f t="shared" si="3689"/>
        <v>0</v>
      </c>
      <c r="BM740" s="533">
        <f t="shared" si="3690"/>
        <v>0</v>
      </c>
      <c r="BN740" s="533">
        <f>SUM(M740,Z740,AM740)</f>
        <v>0</v>
      </c>
      <c r="BO740" s="533">
        <f t="shared" si="3691"/>
        <v>0</v>
      </c>
      <c r="BP740" s="533">
        <f t="shared" si="3692"/>
        <v>0</v>
      </c>
      <c r="BQ740" s="533">
        <f t="shared" si="3693"/>
        <v>0</v>
      </c>
      <c r="BR740" s="533">
        <f t="shared" si="3694"/>
        <v>0</v>
      </c>
      <c r="BS740" s="533">
        <f t="shared" si="3695"/>
        <v>0</v>
      </c>
      <c r="BT740" s="533">
        <f>AT740</f>
        <v>0</v>
      </c>
      <c r="BU740" s="533">
        <f t="shared" si="3696"/>
        <v>0</v>
      </c>
      <c r="BV740" s="533">
        <f t="shared" si="3697"/>
        <v>0</v>
      </c>
      <c r="BW740" s="536">
        <f>SUM(BH740,BK740,BN740,BQ740,BT740)</f>
        <v>0</v>
      </c>
      <c r="BX740" s="536">
        <f t="shared" si="3698"/>
        <v>0</v>
      </c>
      <c r="BY740" s="536">
        <f t="shared" si="3699"/>
        <v>0</v>
      </c>
      <c r="BZ740" t="s">
        <v>74</v>
      </c>
      <c r="CA740" s="544">
        <f>AZ740</f>
        <v>0</v>
      </c>
      <c r="CB740" s="544">
        <f t="shared" si="3700"/>
        <v>0</v>
      </c>
      <c r="CC740" s="544">
        <f t="shared" si="3701"/>
        <v>0</v>
      </c>
      <c r="CD740" s="544">
        <f>BC740</f>
        <v>0</v>
      </c>
      <c r="CE740" s="544">
        <f t="shared" si="3702"/>
        <v>0</v>
      </c>
      <c r="CF740" s="544">
        <f t="shared" si="3703"/>
        <v>0</v>
      </c>
    </row>
    <row r="741" spans="1:84">
      <c r="A741" s="149"/>
      <c r="B741" s="151"/>
      <c r="C741" s="151"/>
      <c r="D741" s="151"/>
      <c r="E741" s="288"/>
      <c r="F741" s="596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510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510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510"/>
      <c r="AT741" s="151"/>
      <c r="AU741" s="151"/>
      <c r="AV741" s="151"/>
      <c r="AW741" s="577"/>
      <c r="AX741" s="577"/>
      <c r="AY741" s="577"/>
      <c r="AZ741" s="151"/>
      <c r="BA741" s="151"/>
      <c r="BB741" s="151"/>
      <c r="BC741" s="151"/>
      <c r="BD741" s="151"/>
      <c r="BE741" s="151"/>
      <c r="BF741" s="222"/>
    </row>
    <row r="742" spans="1:84">
      <c r="A742" s="149" t="s">
        <v>75</v>
      </c>
      <c r="B742" s="151" t="s">
        <v>711</v>
      </c>
      <c r="C742" s="151"/>
      <c r="D742" s="151"/>
      <c r="E742" s="375" t="s">
        <v>128</v>
      </c>
      <c r="F742" s="596" t="s">
        <v>74</v>
      </c>
      <c r="G742" s="149"/>
      <c r="H742" s="149"/>
      <c r="I742" s="278"/>
      <c r="J742" s="149"/>
      <c r="K742" s="149"/>
      <c r="L742" s="278"/>
      <c r="M742" s="149"/>
      <c r="N742" s="149"/>
      <c r="O742" s="278"/>
      <c r="P742" s="149"/>
      <c r="Q742" s="149"/>
      <c r="R742" s="278"/>
      <c r="S742" s="504"/>
      <c r="T742" s="278"/>
      <c r="U742" s="278"/>
      <c r="V742" s="278"/>
      <c r="W742" s="278"/>
      <c r="X742" s="278"/>
      <c r="Y742" s="278"/>
      <c r="Z742" s="278"/>
      <c r="AA742" s="278"/>
      <c r="AB742" s="278"/>
      <c r="AC742" s="278"/>
      <c r="AD742" s="278"/>
      <c r="AE742" s="278"/>
      <c r="AF742" s="504"/>
      <c r="AG742" s="278"/>
      <c r="AH742" s="278"/>
      <c r="AI742" s="278"/>
      <c r="AJ742" s="278"/>
      <c r="AK742" s="278"/>
      <c r="AL742" s="278"/>
      <c r="AM742" s="278"/>
      <c r="AN742" s="278"/>
      <c r="AO742" s="278"/>
      <c r="AP742" s="278"/>
      <c r="AQ742" s="278"/>
      <c r="AR742" s="278"/>
      <c r="AS742" s="504"/>
      <c r="AT742" s="278"/>
      <c r="AU742" s="278"/>
      <c r="AV742" s="278"/>
      <c r="AW742" s="571"/>
      <c r="AX742" s="571"/>
      <c r="AY742" s="571"/>
      <c r="AZ742" s="149"/>
      <c r="BA742" s="149"/>
      <c r="BB742" s="149"/>
      <c r="BC742" s="278"/>
      <c r="BD742" s="278"/>
      <c r="BE742" s="278"/>
      <c r="BF742" s="282"/>
    </row>
    <row r="743" spans="1:84">
      <c r="A743" s="149"/>
      <c r="B743" s="151" t="s">
        <v>145</v>
      </c>
      <c r="C743" s="151"/>
      <c r="D743" s="151"/>
      <c r="E743" s="288" t="s">
        <v>77</v>
      </c>
      <c r="F743" s="597">
        <v>22</v>
      </c>
      <c r="G743" s="159">
        <f>20+1</f>
        <v>21</v>
      </c>
      <c r="H743" s="159"/>
      <c r="I743" s="275">
        <f>SUM(G743:H743)</f>
        <v>21</v>
      </c>
      <c r="J743" s="159"/>
      <c r="K743" s="159"/>
      <c r="L743" s="275">
        <f>SUM(J743:K743)</f>
        <v>0</v>
      </c>
      <c r="M743" s="159"/>
      <c r="N743" s="159"/>
      <c r="O743" s="275">
        <f>SUM(M743:N743)</f>
        <v>0</v>
      </c>
      <c r="P743" s="159"/>
      <c r="Q743" s="159"/>
      <c r="R743" s="275">
        <f>SUM(P743:Q743)</f>
        <v>0</v>
      </c>
      <c r="S743" s="500"/>
      <c r="T743" s="275"/>
      <c r="U743" s="275"/>
      <c r="V743" s="275">
        <f>SUM(T743:U743)</f>
        <v>0</v>
      </c>
      <c r="W743" s="275"/>
      <c r="X743" s="275"/>
      <c r="Y743" s="275">
        <f>SUM(W743:X743)</f>
        <v>0</v>
      </c>
      <c r="Z743" s="275"/>
      <c r="AA743" s="275"/>
      <c r="AB743" s="275">
        <f>SUM(Z743:AA743)</f>
        <v>0</v>
      </c>
      <c r="AC743" s="275"/>
      <c r="AD743" s="275"/>
      <c r="AE743" s="275">
        <f>SUM(AC743:AD743)</f>
        <v>0</v>
      </c>
      <c r="AF743" s="500"/>
      <c r="AG743" s="275"/>
      <c r="AH743" s="275"/>
      <c r="AI743" s="275">
        <f>SUM(AG743:AH743)</f>
        <v>0</v>
      </c>
      <c r="AJ743" s="275"/>
      <c r="AK743" s="275"/>
      <c r="AL743" s="275">
        <f>SUM(AJ743:AK743)</f>
        <v>0</v>
      </c>
      <c r="AM743" s="275"/>
      <c r="AN743" s="275"/>
      <c r="AO743" s="275">
        <f>SUM(AM743:AN743)</f>
        <v>0</v>
      </c>
      <c r="AP743" s="275"/>
      <c r="AQ743" s="275"/>
      <c r="AR743" s="275">
        <f>SUM(AP743:AQ743)</f>
        <v>0</v>
      </c>
      <c r="AS743" s="500"/>
      <c r="AT743" s="275"/>
      <c r="AU743" s="275"/>
      <c r="AV743" s="277">
        <f>SUM(AT743:AU743)</f>
        <v>0</v>
      </c>
      <c r="AW743" s="567">
        <f t="shared" ref="AW743:AW745" si="3710">SUM(G743,J743,M743,P743,T743,W743,Z743,AC743,AG743,AJ743,AM743,AP743,AT743)</f>
        <v>21</v>
      </c>
      <c r="AX743" s="567">
        <f t="shared" ref="AX743:AX745" si="3711">SUM(H743,K743,N743,Q743,U743,X743,AA743,AD743,AH743,AK743,AN743,AQ743,AU743)</f>
        <v>0</v>
      </c>
      <c r="AY743" s="567">
        <f t="shared" ref="AY743:AY745" si="3712">SUM(I743,L743,O743,R743,V743,Y743,AB743,AE743,AI743,AL743,AO743,AR743,AV743)</f>
        <v>21</v>
      </c>
      <c r="AZ743" s="159">
        <v>1</v>
      </c>
      <c r="BA743" s="159"/>
      <c r="BB743" s="275">
        <f>SUM(AZ743:BA743)</f>
        <v>1</v>
      </c>
      <c r="BC743" s="275"/>
      <c r="BD743" s="275"/>
      <c r="BE743" s="275">
        <f>SUM(BC743:BD743)</f>
        <v>0</v>
      </c>
      <c r="BF743" s="240"/>
      <c r="BG743" s="605">
        <f>SUM(F743,S743,AF743,AS743)</f>
        <v>22</v>
      </c>
      <c r="BH743" s="533">
        <f>SUM(G743,T743,AG743)</f>
        <v>21</v>
      </c>
      <c r="BI743" s="533">
        <f t="shared" ref="BI743:BI746" si="3713">SUM(H743,U743,AH743)</f>
        <v>0</v>
      </c>
      <c r="BJ743" s="533">
        <f t="shared" ref="BJ743:BJ746" si="3714">SUM(I743,V743,AI743)</f>
        <v>21</v>
      </c>
      <c r="BK743" s="533">
        <f t="shared" ref="BK743:BK746" si="3715">SUM(J743,W743,AJ743)</f>
        <v>0</v>
      </c>
      <c r="BL743" s="533">
        <f t="shared" ref="BL743:BL746" si="3716">SUM(K743,X743,AK743)</f>
        <v>0</v>
      </c>
      <c r="BM743" s="533">
        <f t="shared" ref="BM743:BM746" si="3717">SUM(L743,Y743,AL743)</f>
        <v>0</v>
      </c>
      <c r="BN743" s="533">
        <f>SUM(M743,Z743,AM743)</f>
        <v>0</v>
      </c>
      <c r="BO743" s="533">
        <f t="shared" ref="BO743:BO746" si="3718">SUM(N743,AA743,AN743)</f>
        <v>0</v>
      </c>
      <c r="BP743" s="533">
        <f t="shared" ref="BP743:BP746" si="3719">SUM(O743,AB743,AO743)</f>
        <v>0</v>
      </c>
      <c r="BQ743" s="533">
        <f t="shared" ref="BQ743:BQ746" si="3720">SUM(P743,AC743,AP743)</f>
        <v>0</v>
      </c>
      <c r="BR743" s="533">
        <f t="shared" ref="BR743:BR746" si="3721">SUM(Q743,AD743,AQ743)</f>
        <v>0</v>
      </c>
      <c r="BS743" s="533">
        <f t="shared" ref="BS743:BS746" si="3722">SUM(R743,AE743,AR743)</f>
        <v>0</v>
      </c>
      <c r="BT743" s="533">
        <f>AT743</f>
        <v>0</v>
      </c>
      <c r="BU743" s="533">
        <f t="shared" ref="BU743:BU746" si="3723">AU743</f>
        <v>0</v>
      </c>
      <c r="BV743" s="533">
        <f t="shared" ref="BV743:BV746" si="3724">AV743</f>
        <v>0</v>
      </c>
      <c r="BW743" s="536">
        <f>SUM(BH743,BK743,BN743,BQ743,BT743)</f>
        <v>21</v>
      </c>
      <c r="BX743" s="536">
        <f t="shared" ref="BX743:BX746" si="3725">SUM(BI743,BL743,BO743,BR743,BU743)</f>
        <v>0</v>
      </c>
      <c r="BY743" s="536">
        <f t="shared" ref="BY743:BY746" si="3726">SUM(BJ743,BM743,BP743,BS743,BV743)</f>
        <v>21</v>
      </c>
      <c r="BZ743" t="s">
        <v>74</v>
      </c>
      <c r="CA743" s="544">
        <f>AZ743</f>
        <v>1</v>
      </c>
      <c r="CB743" s="544">
        <f t="shared" ref="CB743:CB746" si="3727">BA743</f>
        <v>0</v>
      </c>
      <c r="CC743" s="544">
        <f t="shared" ref="CC743:CC746" si="3728">BB743</f>
        <v>1</v>
      </c>
      <c r="CD743" s="544">
        <f>BC743</f>
        <v>0</v>
      </c>
      <c r="CE743" s="544">
        <f t="shared" ref="CE743:CE746" si="3729">BD743</f>
        <v>0</v>
      </c>
      <c r="CF743" s="544">
        <f t="shared" ref="CF743:CF746" si="3730">BE743</f>
        <v>0</v>
      </c>
    </row>
    <row r="744" spans="1:84">
      <c r="A744" s="149"/>
      <c r="B744" s="151"/>
      <c r="C744" s="151"/>
      <c r="D744" s="151"/>
      <c r="E744" s="288" t="s">
        <v>78</v>
      </c>
      <c r="F744" s="597">
        <v>22</v>
      </c>
      <c r="G744" s="159">
        <v>16</v>
      </c>
      <c r="H744" s="159">
        <v>1</v>
      </c>
      <c r="I744" s="275">
        <f>SUM(G744:H744)</f>
        <v>17</v>
      </c>
      <c r="J744" s="159"/>
      <c r="K744" s="159"/>
      <c r="L744" s="275">
        <f>SUM(J744:K744)</f>
        <v>0</v>
      </c>
      <c r="M744" s="159"/>
      <c r="N744" s="159"/>
      <c r="O744" s="275">
        <f>SUM(M744:N744)</f>
        <v>0</v>
      </c>
      <c r="P744" s="159"/>
      <c r="Q744" s="159"/>
      <c r="R744" s="275">
        <f>SUM(P744:Q744)</f>
        <v>0</v>
      </c>
      <c r="S744" s="500"/>
      <c r="T744" s="275"/>
      <c r="U744" s="275"/>
      <c r="V744" s="275">
        <f>SUM(T744:U744)</f>
        <v>0</v>
      </c>
      <c r="W744" s="275"/>
      <c r="X744" s="275"/>
      <c r="Y744" s="275">
        <f>SUM(W744:X744)</f>
        <v>0</v>
      </c>
      <c r="Z744" s="275"/>
      <c r="AA744" s="275"/>
      <c r="AB744" s="275">
        <f>SUM(Z744:AA744)</f>
        <v>0</v>
      </c>
      <c r="AC744" s="275"/>
      <c r="AD744" s="275"/>
      <c r="AE744" s="275">
        <f>SUM(AC744:AD744)</f>
        <v>0</v>
      </c>
      <c r="AF744" s="500"/>
      <c r="AG744" s="275"/>
      <c r="AH744" s="275"/>
      <c r="AI744" s="275">
        <f>SUM(AG744:AH744)</f>
        <v>0</v>
      </c>
      <c r="AJ744" s="275"/>
      <c r="AK744" s="275"/>
      <c r="AL744" s="275">
        <f>SUM(AJ744:AK744)</f>
        <v>0</v>
      </c>
      <c r="AM744" s="275"/>
      <c r="AN744" s="275"/>
      <c r="AO744" s="275">
        <f>SUM(AM744:AN744)</f>
        <v>0</v>
      </c>
      <c r="AP744" s="275"/>
      <c r="AQ744" s="275"/>
      <c r="AR744" s="275">
        <f>SUM(AP744:AQ744)</f>
        <v>0</v>
      </c>
      <c r="AS744" s="500"/>
      <c r="AT744" s="275"/>
      <c r="AU744" s="275"/>
      <c r="AV744" s="277">
        <f>SUM(AT744:AU744)</f>
        <v>0</v>
      </c>
      <c r="AW744" s="567">
        <f t="shared" si="3710"/>
        <v>16</v>
      </c>
      <c r="AX744" s="567">
        <f t="shared" si="3711"/>
        <v>1</v>
      </c>
      <c r="AY744" s="567">
        <f t="shared" si="3712"/>
        <v>17</v>
      </c>
      <c r="AZ744" s="159">
        <v>3</v>
      </c>
      <c r="BA744" s="159"/>
      <c r="BB744" s="275">
        <f>SUM(AZ744:BA744)</f>
        <v>3</v>
      </c>
      <c r="BC744" s="275"/>
      <c r="BD744" s="275"/>
      <c r="BE744" s="275">
        <f>SUM(BC744:BD744)</f>
        <v>0</v>
      </c>
      <c r="BF744" s="240"/>
      <c r="BG744" s="605">
        <f>SUM(F744,S744,AF744,AS744)</f>
        <v>22</v>
      </c>
      <c r="BH744" s="533">
        <f>SUM(G744,T744,AG744)</f>
        <v>16</v>
      </c>
      <c r="BI744" s="533">
        <f t="shared" si="3713"/>
        <v>1</v>
      </c>
      <c r="BJ744" s="533">
        <f t="shared" si="3714"/>
        <v>17</v>
      </c>
      <c r="BK744" s="533">
        <f t="shared" si="3715"/>
        <v>0</v>
      </c>
      <c r="BL744" s="533">
        <f t="shared" si="3716"/>
        <v>0</v>
      </c>
      <c r="BM744" s="533">
        <f t="shared" si="3717"/>
        <v>0</v>
      </c>
      <c r="BN744" s="533">
        <f>SUM(M744,Z744,AM744)</f>
        <v>0</v>
      </c>
      <c r="BO744" s="533">
        <f t="shared" si="3718"/>
        <v>0</v>
      </c>
      <c r="BP744" s="533">
        <f t="shared" si="3719"/>
        <v>0</v>
      </c>
      <c r="BQ744" s="533">
        <f t="shared" si="3720"/>
        <v>0</v>
      </c>
      <c r="BR744" s="533">
        <f t="shared" si="3721"/>
        <v>0</v>
      </c>
      <c r="BS744" s="533">
        <f t="shared" si="3722"/>
        <v>0</v>
      </c>
      <c r="BT744" s="533">
        <f>AT744</f>
        <v>0</v>
      </c>
      <c r="BU744" s="533">
        <f t="shared" si="3723"/>
        <v>0</v>
      </c>
      <c r="BV744" s="533">
        <f t="shared" si="3724"/>
        <v>0</v>
      </c>
      <c r="BW744" s="536">
        <f>SUM(BH744,BK744,BN744,BQ744,BT744)</f>
        <v>16</v>
      </c>
      <c r="BX744" s="536">
        <f t="shared" si="3725"/>
        <v>1</v>
      </c>
      <c r="BY744" s="536">
        <f t="shared" si="3726"/>
        <v>17</v>
      </c>
      <c r="BZ744" t="s">
        <v>74</v>
      </c>
      <c r="CA744" s="544">
        <f>AZ744</f>
        <v>3</v>
      </c>
      <c r="CB744" s="544">
        <f t="shared" si="3727"/>
        <v>0</v>
      </c>
      <c r="CC744" s="544">
        <f t="shared" si="3728"/>
        <v>3</v>
      </c>
      <c r="CD744" s="544">
        <f>BC744</f>
        <v>0</v>
      </c>
      <c r="CE744" s="544">
        <f t="shared" si="3729"/>
        <v>0</v>
      </c>
      <c r="CF744" s="544">
        <f t="shared" si="3730"/>
        <v>0</v>
      </c>
    </row>
    <row r="745" spans="1:84">
      <c r="A745" s="149"/>
      <c r="B745" s="151"/>
      <c r="C745" s="151"/>
      <c r="D745" s="151"/>
      <c r="E745" s="288" t="s">
        <v>79</v>
      </c>
      <c r="F745" s="597">
        <v>22</v>
      </c>
      <c r="G745" s="159">
        <v>17</v>
      </c>
      <c r="H745" s="159">
        <v>1</v>
      </c>
      <c r="I745" s="275">
        <f>SUM(G745:H745)</f>
        <v>18</v>
      </c>
      <c r="J745" s="159"/>
      <c r="K745" s="159"/>
      <c r="L745" s="275">
        <f>SUM(J745:K745)</f>
        <v>0</v>
      </c>
      <c r="M745" s="159"/>
      <c r="N745" s="159"/>
      <c r="O745" s="275">
        <f>SUM(M745:N745)</f>
        <v>0</v>
      </c>
      <c r="P745" s="159"/>
      <c r="Q745" s="159"/>
      <c r="R745" s="275">
        <f>SUM(P745:Q745)</f>
        <v>0</v>
      </c>
      <c r="S745" s="500"/>
      <c r="T745" s="275"/>
      <c r="U745" s="275"/>
      <c r="V745" s="275">
        <f>SUM(T745:U745)</f>
        <v>0</v>
      </c>
      <c r="W745" s="275"/>
      <c r="X745" s="275"/>
      <c r="Y745" s="275">
        <f>SUM(W745:X745)</f>
        <v>0</v>
      </c>
      <c r="Z745" s="275"/>
      <c r="AA745" s="275"/>
      <c r="AB745" s="275">
        <f>SUM(Z745:AA745)</f>
        <v>0</v>
      </c>
      <c r="AC745" s="275"/>
      <c r="AD745" s="275"/>
      <c r="AE745" s="275">
        <f>SUM(AC745:AD745)</f>
        <v>0</v>
      </c>
      <c r="AF745" s="500"/>
      <c r="AG745" s="275"/>
      <c r="AH745" s="275"/>
      <c r="AI745" s="275">
        <f>SUM(AG745:AH745)</f>
        <v>0</v>
      </c>
      <c r="AJ745" s="275"/>
      <c r="AK745" s="275"/>
      <c r="AL745" s="275">
        <f>SUM(AJ745:AK745)</f>
        <v>0</v>
      </c>
      <c r="AM745" s="275"/>
      <c r="AN745" s="275"/>
      <c r="AO745" s="275">
        <f>SUM(AM745:AN745)</f>
        <v>0</v>
      </c>
      <c r="AP745" s="275"/>
      <c r="AQ745" s="275"/>
      <c r="AR745" s="275">
        <f>SUM(AP745:AQ745)</f>
        <v>0</v>
      </c>
      <c r="AS745" s="500"/>
      <c r="AT745" s="275"/>
      <c r="AU745" s="275"/>
      <c r="AV745" s="277">
        <f>SUM(AT745:AU745)</f>
        <v>0</v>
      </c>
      <c r="AW745" s="567">
        <f t="shared" si="3710"/>
        <v>17</v>
      </c>
      <c r="AX745" s="567">
        <f t="shared" si="3711"/>
        <v>1</v>
      </c>
      <c r="AY745" s="567">
        <f t="shared" si="3712"/>
        <v>18</v>
      </c>
      <c r="AZ745" s="159"/>
      <c r="BA745" s="159"/>
      <c r="BB745" s="275">
        <f>SUM(AZ745:BA745)</f>
        <v>0</v>
      </c>
      <c r="BC745" s="275"/>
      <c r="BD745" s="275"/>
      <c r="BE745" s="275">
        <f>SUM(BC745:BD745)</f>
        <v>0</v>
      </c>
      <c r="BF745" s="240"/>
      <c r="BG745" s="605">
        <f>SUM(F745,S745,AF745,AS745)</f>
        <v>22</v>
      </c>
      <c r="BH745" s="533">
        <f>SUM(G745,T745,AG745)</f>
        <v>17</v>
      </c>
      <c r="BI745" s="533">
        <f t="shared" si="3713"/>
        <v>1</v>
      </c>
      <c r="BJ745" s="533">
        <f t="shared" si="3714"/>
        <v>18</v>
      </c>
      <c r="BK745" s="533">
        <f t="shared" si="3715"/>
        <v>0</v>
      </c>
      <c r="BL745" s="533">
        <f t="shared" si="3716"/>
        <v>0</v>
      </c>
      <c r="BM745" s="533">
        <f t="shared" si="3717"/>
        <v>0</v>
      </c>
      <c r="BN745" s="533">
        <f>SUM(M745,Z745,AM745)</f>
        <v>0</v>
      </c>
      <c r="BO745" s="533">
        <f t="shared" si="3718"/>
        <v>0</v>
      </c>
      <c r="BP745" s="533">
        <f t="shared" si="3719"/>
        <v>0</v>
      </c>
      <c r="BQ745" s="533">
        <f t="shared" si="3720"/>
        <v>0</v>
      </c>
      <c r="BR745" s="533">
        <f t="shared" si="3721"/>
        <v>0</v>
      </c>
      <c r="BS745" s="533">
        <f t="shared" si="3722"/>
        <v>0</v>
      </c>
      <c r="BT745" s="533">
        <f>AT745</f>
        <v>0</v>
      </c>
      <c r="BU745" s="533">
        <f t="shared" si="3723"/>
        <v>0</v>
      </c>
      <c r="BV745" s="533">
        <f t="shared" si="3724"/>
        <v>0</v>
      </c>
      <c r="BW745" s="536">
        <f>SUM(BH745,BK745,BN745,BQ745,BT745)</f>
        <v>17</v>
      </c>
      <c r="BX745" s="536">
        <f t="shared" si="3725"/>
        <v>1</v>
      </c>
      <c r="BY745" s="536">
        <f t="shared" si="3726"/>
        <v>18</v>
      </c>
      <c r="BZ745" t="s">
        <v>74</v>
      </c>
      <c r="CA745" s="544">
        <f>AZ745</f>
        <v>0</v>
      </c>
      <c r="CB745" s="544">
        <f t="shared" si="3727"/>
        <v>0</v>
      </c>
      <c r="CC745" s="544">
        <f t="shared" si="3728"/>
        <v>0</v>
      </c>
      <c r="CD745" s="544">
        <f>BC745</f>
        <v>0</v>
      </c>
      <c r="CE745" s="544">
        <f t="shared" si="3729"/>
        <v>0</v>
      </c>
      <c r="CF745" s="544">
        <f t="shared" si="3730"/>
        <v>0</v>
      </c>
    </row>
    <row r="746" spans="1:84">
      <c r="A746" s="149"/>
      <c r="B746" s="151"/>
      <c r="C746" s="151"/>
      <c r="D746" s="151"/>
      <c r="E746" s="375" t="s">
        <v>85</v>
      </c>
      <c r="F746" s="598">
        <f t="shared" ref="F746:BE746" si="3731">SUM(F743:F745)</f>
        <v>66</v>
      </c>
      <c r="G746" s="241">
        <f t="shared" si="3731"/>
        <v>54</v>
      </c>
      <c r="H746" s="241">
        <f t="shared" si="3731"/>
        <v>2</v>
      </c>
      <c r="I746" s="241">
        <f t="shared" si="3731"/>
        <v>56</v>
      </c>
      <c r="J746" s="241">
        <f t="shared" si="3731"/>
        <v>0</v>
      </c>
      <c r="K746" s="241">
        <f t="shared" si="3731"/>
        <v>0</v>
      </c>
      <c r="L746" s="241">
        <f t="shared" si="3731"/>
        <v>0</v>
      </c>
      <c r="M746" s="241">
        <f t="shared" si="3731"/>
        <v>0</v>
      </c>
      <c r="N746" s="241">
        <f t="shared" si="3731"/>
        <v>0</v>
      </c>
      <c r="O746" s="241">
        <f t="shared" si="3731"/>
        <v>0</v>
      </c>
      <c r="P746" s="241">
        <f t="shared" si="3731"/>
        <v>0</v>
      </c>
      <c r="Q746" s="241">
        <f t="shared" si="3731"/>
        <v>0</v>
      </c>
      <c r="R746" s="241">
        <f t="shared" si="3731"/>
        <v>0</v>
      </c>
      <c r="S746" s="506">
        <f t="shared" si="3731"/>
        <v>0</v>
      </c>
      <c r="T746" s="241">
        <f t="shared" si="3731"/>
        <v>0</v>
      </c>
      <c r="U746" s="241">
        <f t="shared" si="3731"/>
        <v>0</v>
      </c>
      <c r="V746" s="241">
        <f t="shared" si="3731"/>
        <v>0</v>
      </c>
      <c r="W746" s="241">
        <f t="shared" si="3731"/>
        <v>0</v>
      </c>
      <c r="X746" s="241">
        <f t="shared" si="3731"/>
        <v>0</v>
      </c>
      <c r="Y746" s="241">
        <f t="shared" si="3731"/>
        <v>0</v>
      </c>
      <c r="Z746" s="241">
        <f t="shared" si="3731"/>
        <v>0</v>
      </c>
      <c r="AA746" s="241">
        <f t="shared" si="3731"/>
        <v>0</v>
      </c>
      <c r="AB746" s="241">
        <f t="shared" si="3731"/>
        <v>0</v>
      </c>
      <c r="AC746" s="241">
        <f t="shared" si="3731"/>
        <v>0</v>
      </c>
      <c r="AD746" s="241">
        <f t="shared" si="3731"/>
        <v>0</v>
      </c>
      <c r="AE746" s="241">
        <f t="shared" si="3731"/>
        <v>0</v>
      </c>
      <c r="AF746" s="506">
        <f t="shared" si="3731"/>
        <v>0</v>
      </c>
      <c r="AG746" s="241">
        <f t="shared" si="3731"/>
        <v>0</v>
      </c>
      <c r="AH746" s="241">
        <f t="shared" si="3731"/>
        <v>0</v>
      </c>
      <c r="AI746" s="241">
        <f t="shared" si="3731"/>
        <v>0</v>
      </c>
      <c r="AJ746" s="241">
        <f t="shared" si="3731"/>
        <v>0</v>
      </c>
      <c r="AK746" s="241">
        <f t="shared" si="3731"/>
        <v>0</v>
      </c>
      <c r="AL746" s="241">
        <f t="shared" si="3731"/>
        <v>0</v>
      </c>
      <c r="AM746" s="241">
        <f t="shared" si="3731"/>
        <v>0</v>
      </c>
      <c r="AN746" s="241">
        <f t="shared" si="3731"/>
        <v>0</v>
      </c>
      <c r="AO746" s="241">
        <f t="shared" si="3731"/>
        <v>0</v>
      </c>
      <c r="AP746" s="241">
        <f t="shared" si="3731"/>
        <v>0</v>
      </c>
      <c r="AQ746" s="241">
        <f t="shared" si="3731"/>
        <v>0</v>
      </c>
      <c r="AR746" s="241">
        <f t="shared" si="3731"/>
        <v>0</v>
      </c>
      <c r="AS746" s="506">
        <f t="shared" si="3731"/>
        <v>0</v>
      </c>
      <c r="AT746" s="241">
        <f t="shared" si="3731"/>
        <v>0</v>
      </c>
      <c r="AU746" s="241">
        <f t="shared" si="3731"/>
        <v>0</v>
      </c>
      <c r="AV746" s="241">
        <f t="shared" si="3731"/>
        <v>0</v>
      </c>
      <c r="AW746" s="576">
        <f t="shared" si="3731"/>
        <v>54</v>
      </c>
      <c r="AX746" s="576">
        <f t="shared" si="3731"/>
        <v>2</v>
      </c>
      <c r="AY746" s="576">
        <f t="shared" si="3731"/>
        <v>56</v>
      </c>
      <c r="AZ746" s="241">
        <f t="shared" si="3731"/>
        <v>4</v>
      </c>
      <c r="BA746" s="241">
        <f t="shared" si="3731"/>
        <v>0</v>
      </c>
      <c r="BB746" s="241">
        <f t="shared" si="3731"/>
        <v>4</v>
      </c>
      <c r="BC746" s="241">
        <f t="shared" si="3731"/>
        <v>0</v>
      </c>
      <c r="BD746" s="241">
        <f t="shared" si="3731"/>
        <v>0</v>
      </c>
      <c r="BE746" s="241">
        <f t="shared" si="3731"/>
        <v>0</v>
      </c>
      <c r="BF746" s="242"/>
      <c r="BG746" s="605">
        <f>SUM(F746,S746,AF746,AS746)</f>
        <v>66</v>
      </c>
      <c r="BH746" s="533">
        <f>SUM(G746,T746,AG746)</f>
        <v>54</v>
      </c>
      <c r="BI746" s="533">
        <f t="shared" si="3713"/>
        <v>2</v>
      </c>
      <c r="BJ746" s="533">
        <f t="shared" si="3714"/>
        <v>56</v>
      </c>
      <c r="BK746" s="533">
        <f t="shared" si="3715"/>
        <v>0</v>
      </c>
      <c r="BL746" s="533">
        <f t="shared" si="3716"/>
        <v>0</v>
      </c>
      <c r="BM746" s="533">
        <f t="shared" si="3717"/>
        <v>0</v>
      </c>
      <c r="BN746" s="533">
        <f>SUM(M746,Z746,AM746)</f>
        <v>0</v>
      </c>
      <c r="BO746" s="533">
        <f t="shared" si="3718"/>
        <v>0</v>
      </c>
      <c r="BP746" s="533">
        <f t="shared" si="3719"/>
        <v>0</v>
      </c>
      <c r="BQ746" s="533">
        <f t="shared" si="3720"/>
        <v>0</v>
      </c>
      <c r="BR746" s="533">
        <f t="shared" si="3721"/>
        <v>0</v>
      </c>
      <c r="BS746" s="533">
        <f t="shared" si="3722"/>
        <v>0</v>
      </c>
      <c r="BT746" s="533">
        <f>AT746</f>
        <v>0</v>
      </c>
      <c r="BU746" s="533">
        <f t="shared" si="3723"/>
        <v>0</v>
      </c>
      <c r="BV746" s="533">
        <f t="shared" si="3724"/>
        <v>0</v>
      </c>
      <c r="BW746" s="536">
        <f>SUM(BH746,BK746,BN746,BQ746,BT746)</f>
        <v>54</v>
      </c>
      <c r="BX746" s="536">
        <f t="shared" si="3725"/>
        <v>2</v>
      </c>
      <c r="BY746" s="536">
        <f t="shared" si="3726"/>
        <v>56</v>
      </c>
      <c r="BZ746" t="s">
        <v>74</v>
      </c>
      <c r="CA746" s="544">
        <f>AZ746</f>
        <v>4</v>
      </c>
      <c r="CB746" s="544">
        <f t="shared" si="3727"/>
        <v>0</v>
      </c>
      <c r="CC746" s="544">
        <f t="shared" si="3728"/>
        <v>4</v>
      </c>
      <c r="CD746" s="544">
        <f>BC746</f>
        <v>0</v>
      </c>
      <c r="CE746" s="544">
        <f t="shared" si="3729"/>
        <v>0</v>
      </c>
      <c r="CF746" s="544">
        <f t="shared" si="3730"/>
        <v>0</v>
      </c>
    </row>
    <row r="747" spans="1:84">
      <c r="A747" s="149"/>
      <c r="B747" s="151"/>
      <c r="C747" s="151"/>
      <c r="D747" s="151"/>
      <c r="E747" s="375"/>
      <c r="F747" s="598"/>
      <c r="G747" s="241"/>
      <c r="H747" s="241"/>
      <c r="I747" s="241"/>
      <c r="J747" s="241" t="s">
        <v>74</v>
      </c>
      <c r="K747" s="241"/>
      <c r="L747" s="241"/>
      <c r="M747" s="241"/>
      <c r="N747" s="241"/>
      <c r="O747" s="241"/>
      <c r="P747" s="241"/>
      <c r="Q747" s="241"/>
      <c r="R747" s="241"/>
      <c r="S747" s="506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  <c r="AD747" s="241"/>
      <c r="AE747" s="241"/>
      <c r="AF747" s="506"/>
      <c r="AG747" s="241"/>
      <c r="AH747" s="241"/>
      <c r="AI747" s="241"/>
      <c r="AJ747" s="241"/>
      <c r="AK747" s="241"/>
      <c r="AL747" s="241"/>
      <c r="AM747" s="241"/>
      <c r="AN747" s="241"/>
      <c r="AO747" s="241"/>
      <c r="AP747" s="241"/>
      <c r="AQ747" s="241"/>
      <c r="AR747" s="241"/>
      <c r="AS747" s="506"/>
      <c r="AT747" s="241"/>
      <c r="AU747" s="241"/>
      <c r="AV747" s="241"/>
      <c r="AW747" s="576"/>
      <c r="AX747" s="576"/>
      <c r="AY747" s="576"/>
      <c r="AZ747" s="241"/>
      <c r="BA747" s="241"/>
      <c r="BB747" s="241"/>
      <c r="BC747" s="241"/>
      <c r="BD747" s="241"/>
      <c r="BE747" s="241"/>
      <c r="BF747" s="242"/>
    </row>
    <row r="748" spans="1:84" ht="12.75" customHeight="1">
      <c r="A748" s="149" t="s">
        <v>75</v>
      </c>
      <c r="B748" s="149" t="s">
        <v>149</v>
      </c>
      <c r="C748" s="151"/>
      <c r="D748" s="151"/>
      <c r="E748" s="382" t="s">
        <v>759</v>
      </c>
      <c r="F748" s="600"/>
      <c r="G748" s="313"/>
      <c r="H748" s="149"/>
      <c r="I748" s="278"/>
      <c r="J748" s="149"/>
      <c r="K748" s="149"/>
      <c r="L748" s="278"/>
      <c r="M748" s="149"/>
      <c r="N748" s="149"/>
      <c r="O748" s="278"/>
      <c r="P748" s="149"/>
      <c r="Q748" s="149"/>
      <c r="R748" s="278"/>
      <c r="S748" s="504"/>
      <c r="T748" s="278"/>
      <c r="U748" s="278"/>
      <c r="V748" s="278"/>
      <c r="W748" s="278"/>
      <c r="X748" s="278"/>
      <c r="Y748" s="278"/>
      <c r="Z748" s="278"/>
      <c r="AA748" s="278"/>
      <c r="AB748" s="278"/>
      <c r="AC748" s="278"/>
      <c r="AD748" s="278"/>
      <c r="AE748" s="278"/>
      <c r="AF748" s="504"/>
      <c r="AG748" s="278"/>
      <c r="AH748" s="278"/>
      <c r="AI748" s="278"/>
      <c r="AJ748" s="278"/>
      <c r="AK748" s="278"/>
      <c r="AL748" s="278"/>
      <c r="AM748" s="278"/>
      <c r="AN748" s="278"/>
      <c r="AO748" s="278"/>
      <c r="AP748" s="278"/>
      <c r="AQ748" s="278"/>
      <c r="AR748" s="278"/>
      <c r="AS748" s="504"/>
      <c r="AT748" s="278"/>
      <c r="AU748" s="278"/>
      <c r="AV748" s="278"/>
      <c r="AW748" s="571"/>
      <c r="AX748" s="571"/>
      <c r="AY748" s="571"/>
      <c r="AZ748" s="149"/>
      <c r="BA748" s="149"/>
      <c r="BB748" s="149"/>
      <c r="BC748" s="278"/>
      <c r="BD748" s="278"/>
      <c r="BE748" s="278"/>
      <c r="BF748" s="282"/>
    </row>
    <row r="749" spans="1:84">
      <c r="A749" s="149"/>
      <c r="B749" s="151" t="s">
        <v>694</v>
      </c>
      <c r="C749" s="151"/>
      <c r="D749" s="151"/>
      <c r="E749" s="288" t="s">
        <v>77</v>
      </c>
      <c r="F749" s="592">
        <v>15</v>
      </c>
      <c r="G749" s="159">
        <v>2</v>
      </c>
      <c r="H749" s="159">
        <f>7-3</f>
        <v>4</v>
      </c>
      <c r="I749" s="275">
        <f>SUM(G749:H749)</f>
        <v>6</v>
      </c>
      <c r="J749" s="159"/>
      <c r="K749" s="159"/>
      <c r="L749" s="275">
        <f>SUM(J749:K749)</f>
        <v>0</v>
      </c>
      <c r="M749" s="159"/>
      <c r="N749" s="159"/>
      <c r="O749" s="275">
        <f>SUM(M749:N749)</f>
        <v>0</v>
      </c>
      <c r="P749" s="159">
        <v>4</v>
      </c>
      <c r="Q749" s="159">
        <v>1</v>
      </c>
      <c r="R749" s="275">
        <f>SUM(P749:Q749)</f>
        <v>5</v>
      </c>
      <c r="S749" s="500">
        <v>3</v>
      </c>
      <c r="T749" s="275">
        <v>0</v>
      </c>
      <c r="U749" s="275">
        <v>3</v>
      </c>
      <c r="V749" s="275">
        <f>SUM(T749:U749)</f>
        <v>3</v>
      </c>
      <c r="W749" s="275"/>
      <c r="X749" s="275"/>
      <c r="Y749" s="275">
        <f>SUM(W749:X749)</f>
        <v>0</v>
      </c>
      <c r="Z749" s="275"/>
      <c r="AA749" s="275"/>
      <c r="AB749" s="275">
        <f>SUM(Z749:AA749)</f>
        <v>0</v>
      </c>
      <c r="AC749" s="275"/>
      <c r="AD749" s="275"/>
      <c r="AE749" s="275">
        <f>SUM(AC749:AD749)</f>
        <v>0</v>
      </c>
      <c r="AF749" s="500">
        <v>2</v>
      </c>
      <c r="AG749" s="275"/>
      <c r="AH749" s="275"/>
      <c r="AI749" s="275">
        <f>SUM(AG749:AH749)</f>
        <v>0</v>
      </c>
      <c r="AJ749" s="275"/>
      <c r="AK749" s="275"/>
      <c r="AL749" s="275">
        <f>SUM(AJ749:AK749)</f>
        <v>0</v>
      </c>
      <c r="AM749" s="275"/>
      <c r="AN749" s="275"/>
      <c r="AO749" s="275">
        <f>SUM(AM749:AN749)</f>
        <v>0</v>
      </c>
      <c r="AP749" s="275"/>
      <c r="AQ749" s="275"/>
      <c r="AR749" s="275">
        <f>SUM(AP749:AQ749)</f>
        <v>0</v>
      </c>
      <c r="AS749" s="500"/>
      <c r="AT749" s="275"/>
      <c r="AU749" s="275"/>
      <c r="AV749" s="277">
        <f>SUM(AT749:AU749)</f>
        <v>0</v>
      </c>
      <c r="AW749" s="567">
        <f t="shared" ref="AW749:AW750" si="3732">SUM(G749,J749,M749,P749,T749,W749,Z749,AC749,AG749,AJ749,AM749,AP749,AT749)</f>
        <v>6</v>
      </c>
      <c r="AX749" s="567">
        <f t="shared" ref="AX749:AX750" si="3733">SUM(H749,K749,N749,Q749,U749,X749,AA749,AD749,AH749,AK749,AN749,AQ749,AU749)</f>
        <v>8</v>
      </c>
      <c r="AY749" s="567">
        <f t="shared" ref="AY749:AY750" si="3734">SUM(I749,L749,O749,R749,V749,Y749,AB749,AE749,AI749,AL749,AO749,AR749,AV749)</f>
        <v>14</v>
      </c>
      <c r="AZ749" s="159"/>
      <c r="BA749" s="159">
        <v>1</v>
      </c>
      <c r="BB749" s="275">
        <f>SUM(AZ749:BA749)</f>
        <v>1</v>
      </c>
      <c r="BC749" s="275"/>
      <c r="BD749" s="275">
        <v>1</v>
      </c>
      <c r="BE749" s="275">
        <f>SUM(BC749:BD749)</f>
        <v>1</v>
      </c>
      <c r="BF749" s="521"/>
      <c r="BG749" s="605">
        <f>SUM(F749,S749,AF749,AS749)</f>
        <v>20</v>
      </c>
      <c r="BH749" s="533">
        <f>SUM(G749,T749,AG749)</f>
        <v>2</v>
      </c>
      <c r="BI749" s="533">
        <f t="shared" ref="BI749:BI751" si="3735">SUM(H749,U749,AH749)</f>
        <v>7</v>
      </c>
      <c r="BJ749" s="533">
        <f t="shared" ref="BJ749:BJ751" si="3736">SUM(I749,V749,AI749)</f>
        <v>9</v>
      </c>
      <c r="BK749" s="533">
        <f t="shared" ref="BK749:BK751" si="3737">SUM(J749,W749,AJ749)</f>
        <v>0</v>
      </c>
      <c r="BL749" s="533">
        <f t="shared" ref="BL749:BL751" si="3738">SUM(K749,X749,AK749)</f>
        <v>0</v>
      </c>
      <c r="BM749" s="533">
        <f t="shared" ref="BM749:BM751" si="3739">SUM(L749,Y749,AL749)</f>
        <v>0</v>
      </c>
      <c r="BN749" s="533">
        <f>SUM(M749,Z749,AM749)</f>
        <v>0</v>
      </c>
      <c r="BO749" s="533">
        <f t="shared" ref="BO749:BO751" si="3740">SUM(N749,AA749,AN749)</f>
        <v>0</v>
      </c>
      <c r="BP749" s="533">
        <f t="shared" ref="BP749:BP751" si="3741">SUM(O749,AB749,AO749)</f>
        <v>0</v>
      </c>
      <c r="BQ749" s="533">
        <f t="shared" ref="BQ749:BQ751" si="3742">SUM(P749,AC749,AP749)</f>
        <v>4</v>
      </c>
      <c r="BR749" s="533">
        <f t="shared" ref="BR749:BR751" si="3743">SUM(Q749,AD749,AQ749)</f>
        <v>1</v>
      </c>
      <c r="BS749" s="533">
        <f t="shared" ref="BS749:BS751" si="3744">SUM(R749,AE749,AR749)</f>
        <v>5</v>
      </c>
      <c r="BT749" s="533">
        <f>AT749</f>
        <v>0</v>
      </c>
      <c r="BU749" s="533">
        <f t="shared" ref="BU749:BU751" si="3745">AU749</f>
        <v>0</v>
      </c>
      <c r="BV749" s="533">
        <f t="shared" ref="BV749:BV751" si="3746">AV749</f>
        <v>0</v>
      </c>
      <c r="BW749" s="536">
        <f>SUM(BH749,BK749,BN749,BQ749,BT749)</f>
        <v>6</v>
      </c>
      <c r="BX749" s="536">
        <f t="shared" ref="BX749:BX751" si="3747">SUM(BI749,BL749,BO749,BR749,BU749)</f>
        <v>8</v>
      </c>
      <c r="BY749" s="536">
        <f t="shared" ref="BY749:BY751" si="3748">SUM(BJ749,BM749,BP749,BS749,BV749)</f>
        <v>14</v>
      </c>
      <c r="BZ749" t="s">
        <v>74</v>
      </c>
      <c r="CA749" s="544">
        <f>AZ749</f>
        <v>0</v>
      </c>
      <c r="CB749" s="544">
        <f t="shared" ref="CB749:CB751" si="3749">BA749</f>
        <v>1</v>
      </c>
      <c r="CC749" s="544">
        <f t="shared" ref="CC749:CC751" si="3750">BB749</f>
        <v>1</v>
      </c>
      <c r="CD749" s="544">
        <f>BC749</f>
        <v>0</v>
      </c>
      <c r="CE749" s="544">
        <f t="shared" ref="CE749:CE751" si="3751">BD749</f>
        <v>1</v>
      </c>
      <c r="CF749" s="544">
        <f t="shared" ref="CF749:CF751" si="3752">BE749</f>
        <v>1</v>
      </c>
    </row>
    <row r="750" spans="1:84">
      <c r="A750" s="149"/>
      <c r="B750" s="151"/>
      <c r="C750" s="151"/>
      <c r="D750" s="151"/>
      <c r="E750" s="288" t="s">
        <v>78</v>
      </c>
      <c r="F750" s="592">
        <v>15</v>
      </c>
      <c r="G750" s="159">
        <f>5-1</f>
        <v>4</v>
      </c>
      <c r="H750" s="159"/>
      <c r="I750" s="275">
        <f>SUM(G750:H750)</f>
        <v>4</v>
      </c>
      <c r="J750" s="159">
        <v>1</v>
      </c>
      <c r="K750" s="159"/>
      <c r="L750" s="275">
        <f>SUM(J750:K750)</f>
        <v>1</v>
      </c>
      <c r="M750" s="159"/>
      <c r="N750" s="159"/>
      <c r="O750" s="275">
        <f>SUM(M750:N750)</f>
        <v>0</v>
      </c>
      <c r="P750" s="159">
        <v>4</v>
      </c>
      <c r="Q750" s="159">
        <v>2</v>
      </c>
      <c r="R750" s="275">
        <f>SUM(P750:Q750)</f>
        <v>6</v>
      </c>
      <c r="S750" s="500">
        <v>3</v>
      </c>
      <c r="T750" s="275">
        <v>1</v>
      </c>
      <c r="U750" s="275">
        <v>0</v>
      </c>
      <c r="V750" s="275">
        <f>SUM(T750:U750)</f>
        <v>1</v>
      </c>
      <c r="W750" s="275"/>
      <c r="X750" s="275"/>
      <c r="Y750" s="275">
        <f>SUM(W750:X750)</f>
        <v>0</v>
      </c>
      <c r="Z750" s="275"/>
      <c r="AA750" s="275"/>
      <c r="AB750" s="275">
        <f>SUM(Z750:AA750)</f>
        <v>0</v>
      </c>
      <c r="AC750" s="275"/>
      <c r="AD750" s="275"/>
      <c r="AE750" s="275">
        <f>SUM(AC750:AD750)</f>
        <v>0</v>
      </c>
      <c r="AF750" s="500">
        <v>2</v>
      </c>
      <c r="AG750" s="275"/>
      <c r="AH750" s="275"/>
      <c r="AI750" s="275">
        <f>SUM(AG750:AH750)</f>
        <v>0</v>
      </c>
      <c r="AJ750" s="275"/>
      <c r="AK750" s="275"/>
      <c r="AL750" s="275">
        <f>SUM(AJ750:AK750)</f>
        <v>0</v>
      </c>
      <c r="AM750" s="275"/>
      <c r="AN750" s="275"/>
      <c r="AO750" s="275">
        <f>SUM(AM750:AN750)</f>
        <v>0</v>
      </c>
      <c r="AP750" s="275"/>
      <c r="AQ750" s="275"/>
      <c r="AR750" s="275">
        <f>SUM(AP750:AQ750)</f>
        <v>0</v>
      </c>
      <c r="AS750" s="500"/>
      <c r="AT750" s="275"/>
      <c r="AU750" s="275"/>
      <c r="AV750" s="277">
        <f>SUM(AT750:AU750)</f>
        <v>0</v>
      </c>
      <c r="AW750" s="567">
        <f t="shared" si="3732"/>
        <v>10</v>
      </c>
      <c r="AX750" s="567">
        <f t="shared" si="3733"/>
        <v>2</v>
      </c>
      <c r="AY750" s="567">
        <f t="shared" si="3734"/>
        <v>12</v>
      </c>
      <c r="AZ750" s="159">
        <v>1</v>
      </c>
      <c r="BA750" s="159"/>
      <c r="BB750" s="275">
        <f>SUM(AZ750:BA750)</f>
        <v>1</v>
      </c>
      <c r="BC750" s="275">
        <v>1</v>
      </c>
      <c r="BD750" s="275"/>
      <c r="BE750" s="275">
        <f>SUM(BC750:BD750)</f>
        <v>1</v>
      </c>
      <c r="BF750" s="521"/>
      <c r="BG750" s="605">
        <f>SUM(F750,S750,AF750,AS750)</f>
        <v>20</v>
      </c>
      <c r="BH750" s="533">
        <f>SUM(G750,T750,AG750)</f>
        <v>5</v>
      </c>
      <c r="BI750" s="533">
        <f t="shared" si="3735"/>
        <v>0</v>
      </c>
      <c r="BJ750" s="533">
        <f t="shared" si="3736"/>
        <v>5</v>
      </c>
      <c r="BK750" s="533">
        <f t="shared" si="3737"/>
        <v>1</v>
      </c>
      <c r="BL750" s="533">
        <f t="shared" si="3738"/>
        <v>0</v>
      </c>
      <c r="BM750" s="533">
        <f t="shared" si="3739"/>
        <v>1</v>
      </c>
      <c r="BN750" s="533">
        <f>SUM(M750,Z750,AM750)</f>
        <v>0</v>
      </c>
      <c r="BO750" s="533">
        <f t="shared" si="3740"/>
        <v>0</v>
      </c>
      <c r="BP750" s="533">
        <f t="shared" si="3741"/>
        <v>0</v>
      </c>
      <c r="BQ750" s="533">
        <f t="shared" si="3742"/>
        <v>4</v>
      </c>
      <c r="BR750" s="533">
        <f t="shared" si="3743"/>
        <v>2</v>
      </c>
      <c r="BS750" s="533">
        <f t="shared" si="3744"/>
        <v>6</v>
      </c>
      <c r="BT750" s="533">
        <f>AT750</f>
        <v>0</v>
      </c>
      <c r="BU750" s="533">
        <f t="shared" si="3745"/>
        <v>0</v>
      </c>
      <c r="BV750" s="533">
        <f t="shared" si="3746"/>
        <v>0</v>
      </c>
      <c r="BW750" s="536">
        <f>SUM(BH750,BK750,BN750,BQ750,BT750)</f>
        <v>10</v>
      </c>
      <c r="BX750" s="536">
        <f t="shared" si="3747"/>
        <v>2</v>
      </c>
      <c r="BY750" s="536">
        <f t="shared" si="3748"/>
        <v>12</v>
      </c>
      <c r="BZ750" t="s">
        <v>74</v>
      </c>
      <c r="CA750" s="544">
        <f>AZ750</f>
        <v>1</v>
      </c>
      <c r="CB750" s="544">
        <f t="shared" si="3749"/>
        <v>0</v>
      </c>
      <c r="CC750" s="544">
        <f t="shared" si="3750"/>
        <v>1</v>
      </c>
      <c r="CD750" s="544">
        <f>BC750</f>
        <v>1</v>
      </c>
      <c r="CE750" s="544">
        <f t="shared" si="3751"/>
        <v>0</v>
      </c>
      <c r="CF750" s="544">
        <f t="shared" si="3752"/>
        <v>1</v>
      </c>
    </row>
    <row r="751" spans="1:84">
      <c r="A751" s="149"/>
      <c r="B751" s="149"/>
      <c r="C751" s="151"/>
      <c r="D751" s="151"/>
      <c r="E751" s="375" t="s">
        <v>85</v>
      </c>
      <c r="F751" s="592">
        <f>SUM(F749:F750)</f>
        <v>30</v>
      </c>
      <c r="G751" s="168">
        <f t="shared" ref="G751:BE751" si="3753">SUM(G749:G750)</f>
        <v>6</v>
      </c>
      <c r="H751" s="168">
        <f t="shared" si="3753"/>
        <v>4</v>
      </c>
      <c r="I751" s="168">
        <f t="shared" si="3753"/>
        <v>10</v>
      </c>
      <c r="J751" s="168">
        <f t="shared" si="3753"/>
        <v>1</v>
      </c>
      <c r="K751" s="168">
        <f t="shared" si="3753"/>
        <v>0</v>
      </c>
      <c r="L751" s="168">
        <f t="shared" si="3753"/>
        <v>1</v>
      </c>
      <c r="M751" s="168">
        <f t="shared" si="3753"/>
        <v>0</v>
      </c>
      <c r="N751" s="168">
        <f t="shared" si="3753"/>
        <v>0</v>
      </c>
      <c r="O751" s="168">
        <f t="shared" si="3753"/>
        <v>0</v>
      </c>
      <c r="P751" s="168">
        <f t="shared" si="3753"/>
        <v>8</v>
      </c>
      <c r="Q751" s="168">
        <f t="shared" si="3753"/>
        <v>3</v>
      </c>
      <c r="R751" s="168">
        <f t="shared" si="3753"/>
        <v>11</v>
      </c>
      <c r="S751" s="502">
        <f t="shared" si="3753"/>
        <v>6</v>
      </c>
      <c r="T751" s="168">
        <f t="shared" si="3753"/>
        <v>1</v>
      </c>
      <c r="U751" s="168">
        <f t="shared" si="3753"/>
        <v>3</v>
      </c>
      <c r="V751" s="168">
        <f t="shared" si="3753"/>
        <v>4</v>
      </c>
      <c r="W751" s="168">
        <f t="shared" si="3753"/>
        <v>0</v>
      </c>
      <c r="X751" s="168">
        <f t="shared" si="3753"/>
        <v>0</v>
      </c>
      <c r="Y751" s="168">
        <f t="shared" si="3753"/>
        <v>0</v>
      </c>
      <c r="Z751" s="168">
        <f t="shared" si="3753"/>
        <v>0</v>
      </c>
      <c r="AA751" s="168">
        <f t="shared" si="3753"/>
        <v>0</v>
      </c>
      <c r="AB751" s="168">
        <f t="shared" si="3753"/>
        <v>0</v>
      </c>
      <c r="AC751" s="168">
        <f t="shared" si="3753"/>
        <v>0</v>
      </c>
      <c r="AD751" s="168">
        <f t="shared" si="3753"/>
        <v>0</v>
      </c>
      <c r="AE751" s="168">
        <f t="shared" si="3753"/>
        <v>0</v>
      </c>
      <c r="AF751" s="502">
        <f t="shared" si="3753"/>
        <v>4</v>
      </c>
      <c r="AG751" s="168">
        <f t="shared" si="3753"/>
        <v>0</v>
      </c>
      <c r="AH751" s="168">
        <f t="shared" si="3753"/>
        <v>0</v>
      </c>
      <c r="AI751" s="168">
        <f t="shared" si="3753"/>
        <v>0</v>
      </c>
      <c r="AJ751" s="168">
        <f t="shared" si="3753"/>
        <v>0</v>
      </c>
      <c r="AK751" s="168">
        <f t="shared" si="3753"/>
        <v>0</v>
      </c>
      <c r="AL751" s="168">
        <f t="shared" si="3753"/>
        <v>0</v>
      </c>
      <c r="AM751" s="168">
        <f t="shared" si="3753"/>
        <v>0</v>
      </c>
      <c r="AN751" s="168">
        <f t="shared" si="3753"/>
        <v>0</v>
      </c>
      <c r="AO751" s="168">
        <f t="shared" si="3753"/>
        <v>0</v>
      </c>
      <c r="AP751" s="168">
        <f t="shared" si="3753"/>
        <v>0</v>
      </c>
      <c r="AQ751" s="168">
        <f t="shared" si="3753"/>
        <v>0</v>
      </c>
      <c r="AR751" s="168">
        <f t="shared" si="3753"/>
        <v>0</v>
      </c>
      <c r="AS751" s="502">
        <f t="shared" si="3753"/>
        <v>0</v>
      </c>
      <c r="AT751" s="168">
        <f t="shared" si="3753"/>
        <v>0</v>
      </c>
      <c r="AU751" s="168">
        <f t="shared" si="3753"/>
        <v>0</v>
      </c>
      <c r="AV751" s="168">
        <f t="shared" si="3753"/>
        <v>0</v>
      </c>
      <c r="AW751" s="569">
        <f t="shared" si="3753"/>
        <v>16</v>
      </c>
      <c r="AX751" s="569">
        <f t="shared" si="3753"/>
        <v>10</v>
      </c>
      <c r="AY751" s="569">
        <f t="shared" si="3753"/>
        <v>26</v>
      </c>
      <c r="AZ751" s="168">
        <f t="shared" si="3753"/>
        <v>1</v>
      </c>
      <c r="BA751" s="168">
        <f t="shared" si="3753"/>
        <v>1</v>
      </c>
      <c r="BB751" s="168">
        <f t="shared" si="3753"/>
        <v>2</v>
      </c>
      <c r="BC751" s="168">
        <f t="shared" si="3753"/>
        <v>1</v>
      </c>
      <c r="BD751" s="168">
        <f t="shared" si="3753"/>
        <v>1</v>
      </c>
      <c r="BE751" s="168">
        <f t="shared" si="3753"/>
        <v>2</v>
      </c>
      <c r="BF751" s="523"/>
      <c r="BG751" s="605">
        <f>SUM(F751,S751,AF751,AS751)</f>
        <v>40</v>
      </c>
      <c r="BH751" s="533">
        <f>SUM(G751,T751,AG751)</f>
        <v>7</v>
      </c>
      <c r="BI751" s="533">
        <f t="shared" si="3735"/>
        <v>7</v>
      </c>
      <c r="BJ751" s="533">
        <f t="shared" si="3736"/>
        <v>14</v>
      </c>
      <c r="BK751" s="533">
        <f t="shared" si="3737"/>
        <v>1</v>
      </c>
      <c r="BL751" s="533">
        <f t="shared" si="3738"/>
        <v>0</v>
      </c>
      <c r="BM751" s="533">
        <f t="shared" si="3739"/>
        <v>1</v>
      </c>
      <c r="BN751" s="533">
        <f>SUM(M751,Z751,AM751)</f>
        <v>0</v>
      </c>
      <c r="BO751" s="533">
        <f t="shared" si="3740"/>
        <v>0</v>
      </c>
      <c r="BP751" s="533">
        <f t="shared" si="3741"/>
        <v>0</v>
      </c>
      <c r="BQ751" s="533">
        <f t="shared" si="3742"/>
        <v>8</v>
      </c>
      <c r="BR751" s="533">
        <f t="shared" si="3743"/>
        <v>3</v>
      </c>
      <c r="BS751" s="533">
        <f t="shared" si="3744"/>
        <v>11</v>
      </c>
      <c r="BT751" s="533">
        <f>AT751</f>
        <v>0</v>
      </c>
      <c r="BU751" s="533">
        <f t="shared" si="3745"/>
        <v>0</v>
      </c>
      <c r="BV751" s="533">
        <f t="shared" si="3746"/>
        <v>0</v>
      </c>
      <c r="BW751" s="536">
        <f>SUM(BH751,BK751,BN751,BQ751,BT751)</f>
        <v>16</v>
      </c>
      <c r="BX751" s="536">
        <f t="shared" si="3747"/>
        <v>10</v>
      </c>
      <c r="BY751" s="536">
        <f t="shared" si="3748"/>
        <v>26</v>
      </c>
      <c r="BZ751" t="s">
        <v>74</v>
      </c>
      <c r="CA751" s="544">
        <f>AZ751</f>
        <v>1</v>
      </c>
      <c r="CB751" s="544">
        <f t="shared" si="3749"/>
        <v>1</v>
      </c>
      <c r="CC751" s="544">
        <f t="shared" si="3750"/>
        <v>2</v>
      </c>
      <c r="CD751" s="544">
        <f>BC751</f>
        <v>1</v>
      </c>
      <c r="CE751" s="544">
        <f t="shared" si="3751"/>
        <v>1</v>
      </c>
      <c r="CF751" s="544">
        <f t="shared" si="3752"/>
        <v>2</v>
      </c>
    </row>
    <row r="752" spans="1:84">
      <c r="A752" s="149"/>
      <c r="B752" s="149"/>
      <c r="C752" s="151"/>
      <c r="D752" s="151"/>
      <c r="E752" s="375"/>
      <c r="F752" s="592"/>
      <c r="G752" s="159"/>
      <c r="H752" s="159"/>
      <c r="I752" s="275"/>
      <c r="J752" s="159"/>
      <c r="K752" s="159"/>
      <c r="L752" s="275"/>
      <c r="M752" s="159"/>
      <c r="N752" s="159"/>
      <c r="O752" s="275"/>
      <c r="P752" s="159"/>
      <c r="Q752" s="159"/>
      <c r="R752" s="275"/>
      <c r="S752" s="500"/>
      <c r="T752" s="275"/>
      <c r="U752" s="275"/>
      <c r="V752" s="275"/>
      <c r="W752" s="275"/>
      <c r="X752" s="275"/>
      <c r="Y752" s="275"/>
      <c r="Z752" s="275"/>
      <c r="AA752" s="275"/>
      <c r="AB752" s="275"/>
      <c r="AC752" s="275"/>
      <c r="AD752" s="275"/>
      <c r="AE752" s="275"/>
      <c r="AF752" s="500"/>
      <c r="AG752" s="275"/>
      <c r="AH752" s="275"/>
      <c r="AI752" s="275"/>
      <c r="AJ752" s="275"/>
      <c r="AK752" s="275"/>
      <c r="AL752" s="275"/>
      <c r="AM752" s="275"/>
      <c r="AN752" s="275"/>
      <c r="AO752" s="275"/>
      <c r="AP752" s="275"/>
      <c r="AQ752" s="275"/>
      <c r="AR752" s="275"/>
      <c r="AS752" s="500"/>
      <c r="AT752" s="275"/>
      <c r="AU752" s="275"/>
      <c r="AV752" s="275"/>
      <c r="AW752" s="567"/>
      <c r="AX752" s="567"/>
      <c r="AY752" s="567"/>
      <c r="AZ752" s="159"/>
      <c r="BA752" s="159"/>
      <c r="BB752" s="159"/>
      <c r="BC752" s="275"/>
      <c r="BD752" s="275"/>
      <c r="BE752" s="275"/>
      <c r="BF752" s="521"/>
      <c r="BG752" s="607"/>
    </row>
    <row r="753" spans="1:84">
      <c r="A753" s="149"/>
      <c r="B753" s="151" t="s">
        <v>669</v>
      </c>
      <c r="C753" s="151"/>
      <c r="D753" s="151"/>
      <c r="E753" s="288" t="s">
        <v>77</v>
      </c>
      <c r="F753" s="589">
        <f>SUM(F731,F743,F749)</f>
        <v>176</v>
      </c>
      <c r="G753" s="276">
        <f>SUM(G731,G743,G749)</f>
        <v>72</v>
      </c>
      <c r="H753" s="276">
        <f t="shared" ref="H753:BE753" si="3754">SUM(H731,H743,H749)</f>
        <v>48</v>
      </c>
      <c r="I753" s="276">
        <f t="shared" si="3754"/>
        <v>120</v>
      </c>
      <c r="J753" s="276">
        <f t="shared" si="3754"/>
        <v>11</v>
      </c>
      <c r="K753" s="276">
        <f t="shared" si="3754"/>
        <v>7</v>
      </c>
      <c r="L753" s="276">
        <f t="shared" si="3754"/>
        <v>18</v>
      </c>
      <c r="M753" s="276">
        <f t="shared" si="3754"/>
        <v>4</v>
      </c>
      <c r="N753" s="276">
        <f t="shared" si="3754"/>
        <v>2</v>
      </c>
      <c r="O753" s="276">
        <f t="shared" si="3754"/>
        <v>6</v>
      </c>
      <c r="P753" s="276">
        <f t="shared" si="3754"/>
        <v>33</v>
      </c>
      <c r="Q753" s="276">
        <f t="shared" si="3754"/>
        <v>9</v>
      </c>
      <c r="R753" s="276">
        <f t="shared" si="3754"/>
        <v>42</v>
      </c>
      <c r="S753" s="501">
        <f t="shared" si="3754"/>
        <v>3</v>
      </c>
      <c r="T753" s="276">
        <f t="shared" si="3754"/>
        <v>0</v>
      </c>
      <c r="U753" s="276">
        <f t="shared" si="3754"/>
        <v>3</v>
      </c>
      <c r="V753" s="276">
        <f t="shared" si="3754"/>
        <v>3</v>
      </c>
      <c r="W753" s="276">
        <f t="shared" si="3754"/>
        <v>0</v>
      </c>
      <c r="X753" s="276">
        <f t="shared" si="3754"/>
        <v>0</v>
      </c>
      <c r="Y753" s="276">
        <f t="shared" si="3754"/>
        <v>0</v>
      </c>
      <c r="Z753" s="276">
        <f t="shared" si="3754"/>
        <v>0</v>
      </c>
      <c r="AA753" s="276">
        <f t="shared" si="3754"/>
        <v>0</v>
      </c>
      <c r="AB753" s="276">
        <f t="shared" si="3754"/>
        <v>0</v>
      </c>
      <c r="AC753" s="276">
        <f t="shared" si="3754"/>
        <v>0</v>
      </c>
      <c r="AD753" s="276">
        <f t="shared" si="3754"/>
        <v>0</v>
      </c>
      <c r="AE753" s="276">
        <f t="shared" si="3754"/>
        <v>0</v>
      </c>
      <c r="AF753" s="501">
        <f t="shared" si="3754"/>
        <v>2</v>
      </c>
      <c r="AG753" s="276">
        <f t="shared" si="3754"/>
        <v>0</v>
      </c>
      <c r="AH753" s="276">
        <f t="shared" si="3754"/>
        <v>0</v>
      </c>
      <c r="AI753" s="276">
        <f t="shared" si="3754"/>
        <v>0</v>
      </c>
      <c r="AJ753" s="276">
        <f t="shared" si="3754"/>
        <v>0</v>
      </c>
      <c r="AK753" s="276">
        <f t="shared" si="3754"/>
        <v>0</v>
      </c>
      <c r="AL753" s="276">
        <f t="shared" si="3754"/>
        <v>0</v>
      </c>
      <c r="AM753" s="276">
        <f t="shared" si="3754"/>
        <v>0</v>
      </c>
      <c r="AN753" s="276">
        <f t="shared" si="3754"/>
        <v>0</v>
      </c>
      <c r="AO753" s="276">
        <f t="shared" si="3754"/>
        <v>0</v>
      </c>
      <c r="AP753" s="276">
        <f t="shared" si="3754"/>
        <v>0</v>
      </c>
      <c r="AQ753" s="276">
        <f t="shared" si="3754"/>
        <v>0</v>
      </c>
      <c r="AR753" s="276">
        <f t="shared" si="3754"/>
        <v>0</v>
      </c>
      <c r="AS753" s="501">
        <f t="shared" si="3754"/>
        <v>0</v>
      </c>
      <c r="AT753" s="276">
        <f t="shared" si="3754"/>
        <v>1</v>
      </c>
      <c r="AU753" s="276">
        <f t="shared" si="3754"/>
        <v>1</v>
      </c>
      <c r="AV753" s="276">
        <f t="shared" si="3754"/>
        <v>2</v>
      </c>
      <c r="AW753" s="568">
        <f t="shared" si="3754"/>
        <v>121</v>
      </c>
      <c r="AX753" s="568">
        <f t="shared" si="3754"/>
        <v>70</v>
      </c>
      <c r="AY753" s="568">
        <f t="shared" si="3754"/>
        <v>191</v>
      </c>
      <c r="AZ753" s="276">
        <f t="shared" si="3754"/>
        <v>9</v>
      </c>
      <c r="BA753" s="276">
        <f t="shared" si="3754"/>
        <v>5</v>
      </c>
      <c r="BB753" s="276">
        <f t="shared" si="3754"/>
        <v>14</v>
      </c>
      <c r="BC753" s="276">
        <f t="shared" si="3754"/>
        <v>0</v>
      </c>
      <c r="BD753" s="276">
        <f t="shared" si="3754"/>
        <v>1</v>
      </c>
      <c r="BE753" s="276">
        <f t="shared" si="3754"/>
        <v>1</v>
      </c>
      <c r="BF753" s="522"/>
      <c r="BG753" s="605">
        <f>SUM(F753,S753,AF753,AS753)</f>
        <v>181</v>
      </c>
      <c r="BH753" s="533">
        <f>SUM(G753,T753,AG753)</f>
        <v>72</v>
      </c>
      <c r="BI753" s="533">
        <f t="shared" ref="BI753:BI757" si="3755">SUM(H753,U753,AH753)</f>
        <v>51</v>
      </c>
      <c r="BJ753" s="533">
        <f t="shared" ref="BJ753:BJ757" si="3756">SUM(I753,V753,AI753)</f>
        <v>123</v>
      </c>
      <c r="BK753" s="533">
        <f t="shared" ref="BK753:BK757" si="3757">SUM(J753,W753,AJ753)</f>
        <v>11</v>
      </c>
      <c r="BL753" s="533">
        <f t="shared" ref="BL753:BL757" si="3758">SUM(K753,X753,AK753)</f>
        <v>7</v>
      </c>
      <c r="BM753" s="533">
        <f t="shared" ref="BM753:BM757" si="3759">SUM(L753,Y753,AL753)</f>
        <v>18</v>
      </c>
      <c r="BN753" s="533">
        <f>SUM(M753,Z753,AM753)</f>
        <v>4</v>
      </c>
      <c r="BO753" s="533">
        <f t="shared" ref="BO753:BO757" si="3760">SUM(N753,AA753,AN753)</f>
        <v>2</v>
      </c>
      <c r="BP753" s="533">
        <f t="shared" ref="BP753:BP757" si="3761">SUM(O753,AB753,AO753)</f>
        <v>6</v>
      </c>
      <c r="BQ753" s="533">
        <f t="shared" ref="BQ753:BQ757" si="3762">SUM(P753,AC753,AP753)</f>
        <v>33</v>
      </c>
      <c r="BR753" s="533">
        <f t="shared" ref="BR753:BR757" si="3763">SUM(Q753,AD753,AQ753)</f>
        <v>9</v>
      </c>
      <c r="BS753" s="533">
        <f t="shared" ref="BS753:BS757" si="3764">SUM(R753,AE753,AR753)</f>
        <v>42</v>
      </c>
      <c r="BT753" s="533">
        <f>AT753</f>
        <v>1</v>
      </c>
      <c r="BU753" s="533">
        <f t="shared" ref="BU753:BU757" si="3765">AU753</f>
        <v>1</v>
      </c>
      <c r="BV753" s="533">
        <f t="shared" ref="BV753:BV757" si="3766">AV753</f>
        <v>2</v>
      </c>
      <c r="BW753" s="536">
        <f>SUM(BH753,BK753,BN753,BQ753,BT753)</f>
        <v>121</v>
      </c>
      <c r="BX753" s="536">
        <f t="shared" ref="BX753:BX757" si="3767">SUM(BI753,BL753,BO753,BR753,BU753)</f>
        <v>70</v>
      </c>
      <c r="BY753" s="536">
        <f t="shared" ref="BY753:BY757" si="3768">SUM(BJ753,BM753,BP753,BS753,BV753)</f>
        <v>191</v>
      </c>
      <c r="BZ753" t="s">
        <v>74</v>
      </c>
      <c r="CA753" s="544">
        <f>AZ753</f>
        <v>9</v>
      </c>
      <c r="CB753" s="544">
        <f t="shared" ref="CB753:CB757" si="3769">BA753</f>
        <v>5</v>
      </c>
      <c r="CC753" s="544">
        <f t="shared" ref="CC753:CC757" si="3770">BB753</f>
        <v>14</v>
      </c>
      <c r="CD753" s="544">
        <f>BC753</f>
        <v>0</v>
      </c>
      <c r="CE753" s="544">
        <f t="shared" ref="CE753:CE757" si="3771">BD753</f>
        <v>1</v>
      </c>
      <c r="CF753" s="544">
        <f t="shared" ref="CF753:CF757" si="3772">BE753</f>
        <v>1</v>
      </c>
    </row>
    <row r="754" spans="1:84">
      <c r="A754" s="149"/>
      <c r="B754" s="151"/>
      <c r="C754" s="151"/>
      <c r="D754" s="151"/>
      <c r="E754" s="288" t="s">
        <v>78</v>
      </c>
      <c r="F754" s="589">
        <f t="shared" ref="F754:G754" si="3773">SUM(F732,F744,F750)</f>
        <v>176</v>
      </c>
      <c r="G754" s="276">
        <f t="shared" si="3773"/>
        <v>60</v>
      </c>
      <c r="H754" s="276">
        <f t="shared" ref="H754:BE754" si="3774">SUM(H732,H744,H750)</f>
        <v>33</v>
      </c>
      <c r="I754" s="276">
        <f t="shared" si="3774"/>
        <v>93</v>
      </c>
      <c r="J754" s="276">
        <f t="shared" si="3774"/>
        <v>14</v>
      </c>
      <c r="K754" s="276">
        <f t="shared" si="3774"/>
        <v>6</v>
      </c>
      <c r="L754" s="276">
        <f t="shared" si="3774"/>
        <v>20</v>
      </c>
      <c r="M754" s="276">
        <f t="shared" si="3774"/>
        <v>5</v>
      </c>
      <c r="N754" s="276">
        <f t="shared" si="3774"/>
        <v>1</v>
      </c>
      <c r="O754" s="276">
        <f t="shared" si="3774"/>
        <v>6</v>
      </c>
      <c r="P754" s="276">
        <f t="shared" si="3774"/>
        <v>31</v>
      </c>
      <c r="Q754" s="276">
        <f t="shared" si="3774"/>
        <v>8</v>
      </c>
      <c r="R754" s="276">
        <f t="shared" si="3774"/>
        <v>39</v>
      </c>
      <c r="S754" s="501">
        <f t="shared" si="3774"/>
        <v>3</v>
      </c>
      <c r="T754" s="276">
        <f t="shared" si="3774"/>
        <v>1</v>
      </c>
      <c r="U754" s="276">
        <f t="shared" si="3774"/>
        <v>0</v>
      </c>
      <c r="V754" s="276">
        <f t="shared" si="3774"/>
        <v>1</v>
      </c>
      <c r="W754" s="276">
        <f t="shared" si="3774"/>
        <v>0</v>
      </c>
      <c r="X754" s="276">
        <f t="shared" si="3774"/>
        <v>0</v>
      </c>
      <c r="Y754" s="276">
        <f t="shared" si="3774"/>
        <v>0</v>
      </c>
      <c r="Z754" s="276">
        <f t="shared" si="3774"/>
        <v>0</v>
      </c>
      <c r="AA754" s="276">
        <f t="shared" si="3774"/>
        <v>0</v>
      </c>
      <c r="AB754" s="276">
        <f t="shared" si="3774"/>
        <v>0</v>
      </c>
      <c r="AC754" s="276">
        <f t="shared" si="3774"/>
        <v>0</v>
      </c>
      <c r="AD754" s="276">
        <f t="shared" si="3774"/>
        <v>0</v>
      </c>
      <c r="AE754" s="276">
        <f t="shared" si="3774"/>
        <v>0</v>
      </c>
      <c r="AF754" s="501">
        <f t="shared" si="3774"/>
        <v>2</v>
      </c>
      <c r="AG754" s="276">
        <f t="shared" si="3774"/>
        <v>0</v>
      </c>
      <c r="AH754" s="276">
        <f t="shared" si="3774"/>
        <v>0</v>
      </c>
      <c r="AI754" s="276">
        <f t="shared" si="3774"/>
        <v>0</v>
      </c>
      <c r="AJ754" s="276">
        <f t="shared" si="3774"/>
        <v>0</v>
      </c>
      <c r="AK754" s="276">
        <f t="shared" si="3774"/>
        <v>0</v>
      </c>
      <c r="AL754" s="276">
        <f t="shared" si="3774"/>
        <v>0</v>
      </c>
      <c r="AM754" s="276">
        <f t="shared" si="3774"/>
        <v>0</v>
      </c>
      <c r="AN754" s="276">
        <f t="shared" si="3774"/>
        <v>0</v>
      </c>
      <c r="AO754" s="276">
        <f t="shared" si="3774"/>
        <v>0</v>
      </c>
      <c r="AP754" s="276">
        <f t="shared" si="3774"/>
        <v>0</v>
      </c>
      <c r="AQ754" s="276">
        <f t="shared" si="3774"/>
        <v>0</v>
      </c>
      <c r="AR754" s="276">
        <f t="shared" si="3774"/>
        <v>0</v>
      </c>
      <c r="AS754" s="501">
        <f t="shared" si="3774"/>
        <v>0</v>
      </c>
      <c r="AT754" s="276">
        <f t="shared" si="3774"/>
        <v>2</v>
      </c>
      <c r="AU754" s="276">
        <f t="shared" si="3774"/>
        <v>1</v>
      </c>
      <c r="AV754" s="276">
        <f t="shared" si="3774"/>
        <v>3</v>
      </c>
      <c r="AW754" s="568">
        <f t="shared" si="3774"/>
        <v>113</v>
      </c>
      <c r="AX754" s="568">
        <f t="shared" si="3774"/>
        <v>49</v>
      </c>
      <c r="AY754" s="568">
        <f t="shared" si="3774"/>
        <v>162</v>
      </c>
      <c r="AZ754" s="276">
        <f t="shared" si="3774"/>
        <v>9</v>
      </c>
      <c r="BA754" s="276">
        <f t="shared" si="3774"/>
        <v>4</v>
      </c>
      <c r="BB754" s="276">
        <f t="shared" si="3774"/>
        <v>13</v>
      </c>
      <c r="BC754" s="276">
        <f t="shared" si="3774"/>
        <v>3</v>
      </c>
      <c r="BD754" s="276">
        <f t="shared" si="3774"/>
        <v>0</v>
      </c>
      <c r="BE754" s="276">
        <f t="shared" si="3774"/>
        <v>3</v>
      </c>
      <c r="BF754" s="522"/>
      <c r="BG754" s="605">
        <f>SUM(F754,S754,AF754,AS754)</f>
        <v>181</v>
      </c>
      <c r="BH754" s="533">
        <f>SUM(G754,T754,AG754)</f>
        <v>61</v>
      </c>
      <c r="BI754" s="533">
        <f t="shared" si="3755"/>
        <v>33</v>
      </c>
      <c r="BJ754" s="533">
        <f t="shared" si="3756"/>
        <v>94</v>
      </c>
      <c r="BK754" s="533">
        <f t="shared" si="3757"/>
        <v>14</v>
      </c>
      <c r="BL754" s="533">
        <f t="shared" si="3758"/>
        <v>6</v>
      </c>
      <c r="BM754" s="533">
        <f t="shared" si="3759"/>
        <v>20</v>
      </c>
      <c r="BN754" s="533">
        <f>SUM(M754,Z754,AM754)</f>
        <v>5</v>
      </c>
      <c r="BO754" s="533">
        <f t="shared" si="3760"/>
        <v>1</v>
      </c>
      <c r="BP754" s="533">
        <f t="shared" si="3761"/>
        <v>6</v>
      </c>
      <c r="BQ754" s="533">
        <f t="shared" si="3762"/>
        <v>31</v>
      </c>
      <c r="BR754" s="533">
        <f t="shared" si="3763"/>
        <v>8</v>
      </c>
      <c r="BS754" s="533">
        <f t="shared" si="3764"/>
        <v>39</v>
      </c>
      <c r="BT754" s="533">
        <f>AT754</f>
        <v>2</v>
      </c>
      <c r="BU754" s="533">
        <f t="shared" si="3765"/>
        <v>1</v>
      </c>
      <c r="BV754" s="533">
        <f t="shared" si="3766"/>
        <v>3</v>
      </c>
      <c r="BW754" s="536">
        <f>SUM(BH754,BK754,BN754,BQ754,BT754)</f>
        <v>113</v>
      </c>
      <c r="BX754" s="536">
        <f t="shared" si="3767"/>
        <v>49</v>
      </c>
      <c r="BY754" s="536">
        <f t="shared" si="3768"/>
        <v>162</v>
      </c>
      <c r="BZ754" t="s">
        <v>74</v>
      </c>
      <c r="CA754" s="544">
        <f>AZ754</f>
        <v>9</v>
      </c>
      <c r="CB754" s="544">
        <f t="shared" si="3769"/>
        <v>4</v>
      </c>
      <c r="CC754" s="544">
        <f t="shared" si="3770"/>
        <v>13</v>
      </c>
      <c r="CD754" s="544">
        <f>BC754</f>
        <v>3</v>
      </c>
      <c r="CE754" s="544">
        <f t="shared" si="3771"/>
        <v>0</v>
      </c>
      <c r="CF754" s="544">
        <f t="shared" si="3772"/>
        <v>3</v>
      </c>
    </row>
    <row r="755" spans="1:84">
      <c r="A755" s="149"/>
      <c r="B755" s="151"/>
      <c r="C755" s="151"/>
      <c r="D755" s="151"/>
      <c r="E755" s="288" t="s">
        <v>79</v>
      </c>
      <c r="F755" s="589">
        <f>SUM(F733,F745)</f>
        <v>161</v>
      </c>
      <c r="G755" s="276">
        <f t="shared" ref="G755" si="3775">SUM(G733,G745)</f>
        <v>52</v>
      </c>
      <c r="H755" s="276">
        <f t="shared" ref="H755:BE755" si="3776">SUM(H733,H745)</f>
        <v>28</v>
      </c>
      <c r="I755" s="276">
        <f t="shared" si="3776"/>
        <v>80</v>
      </c>
      <c r="J755" s="276">
        <f t="shared" si="3776"/>
        <v>14</v>
      </c>
      <c r="K755" s="276">
        <f t="shared" si="3776"/>
        <v>7</v>
      </c>
      <c r="L755" s="276">
        <f t="shared" si="3776"/>
        <v>21</v>
      </c>
      <c r="M755" s="276">
        <f t="shared" si="3776"/>
        <v>6</v>
      </c>
      <c r="N755" s="276">
        <f t="shared" si="3776"/>
        <v>3</v>
      </c>
      <c r="O755" s="276">
        <f t="shared" si="3776"/>
        <v>9</v>
      </c>
      <c r="P755" s="276">
        <f t="shared" si="3776"/>
        <v>32</v>
      </c>
      <c r="Q755" s="276">
        <f t="shared" si="3776"/>
        <v>5</v>
      </c>
      <c r="R755" s="276">
        <f t="shared" si="3776"/>
        <v>37</v>
      </c>
      <c r="S755" s="501">
        <f t="shared" si="3776"/>
        <v>0</v>
      </c>
      <c r="T755" s="276">
        <f t="shared" si="3776"/>
        <v>0</v>
      </c>
      <c r="U755" s="276">
        <f t="shared" si="3776"/>
        <v>0</v>
      </c>
      <c r="V755" s="276">
        <f t="shared" si="3776"/>
        <v>0</v>
      </c>
      <c r="W755" s="276">
        <f t="shared" si="3776"/>
        <v>0</v>
      </c>
      <c r="X755" s="276">
        <f t="shared" si="3776"/>
        <v>0</v>
      </c>
      <c r="Y755" s="276">
        <f t="shared" si="3776"/>
        <v>0</v>
      </c>
      <c r="Z755" s="276">
        <f t="shared" si="3776"/>
        <v>0</v>
      </c>
      <c r="AA755" s="276">
        <f t="shared" si="3776"/>
        <v>0</v>
      </c>
      <c r="AB755" s="276">
        <f t="shared" si="3776"/>
        <v>0</v>
      </c>
      <c r="AC755" s="276">
        <f t="shared" si="3776"/>
        <v>0</v>
      </c>
      <c r="AD755" s="276">
        <f t="shared" si="3776"/>
        <v>0</v>
      </c>
      <c r="AE755" s="276">
        <f t="shared" si="3776"/>
        <v>0</v>
      </c>
      <c r="AF755" s="501">
        <f t="shared" si="3776"/>
        <v>0</v>
      </c>
      <c r="AG755" s="276">
        <f t="shared" si="3776"/>
        <v>0</v>
      </c>
      <c r="AH755" s="276">
        <f t="shared" si="3776"/>
        <v>0</v>
      </c>
      <c r="AI755" s="276">
        <f t="shared" si="3776"/>
        <v>0</v>
      </c>
      <c r="AJ755" s="276">
        <f t="shared" si="3776"/>
        <v>0</v>
      </c>
      <c r="AK755" s="276">
        <f t="shared" si="3776"/>
        <v>0</v>
      </c>
      <c r="AL755" s="276">
        <f t="shared" si="3776"/>
        <v>0</v>
      </c>
      <c r="AM755" s="276">
        <f t="shared" si="3776"/>
        <v>0</v>
      </c>
      <c r="AN755" s="276">
        <f t="shared" si="3776"/>
        <v>0</v>
      </c>
      <c r="AO755" s="276">
        <f t="shared" si="3776"/>
        <v>0</v>
      </c>
      <c r="AP755" s="276">
        <f t="shared" si="3776"/>
        <v>0</v>
      </c>
      <c r="AQ755" s="276">
        <f t="shared" si="3776"/>
        <v>0</v>
      </c>
      <c r="AR755" s="276">
        <f t="shared" si="3776"/>
        <v>0</v>
      </c>
      <c r="AS755" s="501">
        <f t="shared" si="3776"/>
        <v>0</v>
      </c>
      <c r="AT755" s="276">
        <f t="shared" si="3776"/>
        <v>2</v>
      </c>
      <c r="AU755" s="276">
        <f t="shared" si="3776"/>
        <v>3</v>
      </c>
      <c r="AV755" s="276">
        <f t="shared" si="3776"/>
        <v>5</v>
      </c>
      <c r="AW755" s="568">
        <f t="shared" si="3776"/>
        <v>106</v>
      </c>
      <c r="AX755" s="568">
        <f t="shared" si="3776"/>
        <v>46</v>
      </c>
      <c r="AY755" s="568">
        <f t="shared" si="3776"/>
        <v>152</v>
      </c>
      <c r="AZ755" s="276">
        <f t="shared" si="3776"/>
        <v>4</v>
      </c>
      <c r="BA755" s="276">
        <f t="shared" si="3776"/>
        <v>1</v>
      </c>
      <c r="BB755" s="276">
        <f t="shared" si="3776"/>
        <v>5</v>
      </c>
      <c r="BC755" s="276">
        <f t="shared" si="3776"/>
        <v>1</v>
      </c>
      <c r="BD755" s="276">
        <f t="shared" si="3776"/>
        <v>0</v>
      </c>
      <c r="BE755" s="276">
        <f t="shared" si="3776"/>
        <v>1</v>
      </c>
      <c r="BF755" s="522"/>
      <c r="BG755" s="605">
        <f>SUM(F755,S755,AF755,AS755)</f>
        <v>161</v>
      </c>
      <c r="BH755" s="533">
        <f>SUM(G755,T755,AG755)</f>
        <v>52</v>
      </c>
      <c r="BI755" s="533">
        <f t="shared" si="3755"/>
        <v>28</v>
      </c>
      <c r="BJ755" s="533">
        <f t="shared" si="3756"/>
        <v>80</v>
      </c>
      <c r="BK755" s="533">
        <f t="shared" si="3757"/>
        <v>14</v>
      </c>
      <c r="BL755" s="533">
        <f t="shared" si="3758"/>
        <v>7</v>
      </c>
      <c r="BM755" s="533">
        <f t="shared" si="3759"/>
        <v>21</v>
      </c>
      <c r="BN755" s="533">
        <f>SUM(M755,Z755,AM755)</f>
        <v>6</v>
      </c>
      <c r="BO755" s="533">
        <f t="shared" si="3760"/>
        <v>3</v>
      </c>
      <c r="BP755" s="533">
        <f t="shared" si="3761"/>
        <v>9</v>
      </c>
      <c r="BQ755" s="533">
        <f t="shared" si="3762"/>
        <v>32</v>
      </c>
      <c r="BR755" s="533">
        <f t="shared" si="3763"/>
        <v>5</v>
      </c>
      <c r="BS755" s="533">
        <f t="shared" si="3764"/>
        <v>37</v>
      </c>
      <c r="BT755" s="533">
        <f>AT755</f>
        <v>2</v>
      </c>
      <c r="BU755" s="533">
        <f t="shared" si="3765"/>
        <v>3</v>
      </c>
      <c r="BV755" s="533">
        <f t="shared" si="3766"/>
        <v>5</v>
      </c>
      <c r="BW755" s="536">
        <f>SUM(BH755,BK755,BN755,BQ755,BT755)</f>
        <v>106</v>
      </c>
      <c r="BX755" s="536">
        <f t="shared" si="3767"/>
        <v>46</v>
      </c>
      <c r="BY755" s="536">
        <f t="shared" si="3768"/>
        <v>152</v>
      </c>
      <c r="BZ755" t="s">
        <v>74</v>
      </c>
      <c r="CA755" s="544">
        <f>AZ755</f>
        <v>4</v>
      </c>
      <c r="CB755" s="544">
        <f t="shared" si="3769"/>
        <v>1</v>
      </c>
      <c r="CC755" s="544">
        <f t="shared" si="3770"/>
        <v>5</v>
      </c>
      <c r="CD755" s="544">
        <f>BC755</f>
        <v>1</v>
      </c>
      <c r="CE755" s="544">
        <f t="shared" si="3771"/>
        <v>0</v>
      </c>
      <c r="CF755" s="544">
        <f t="shared" si="3772"/>
        <v>1</v>
      </c>
    </row>
    <row r="756" spans="1:84">
      <c r="A756" s="149"/>
      <c r="B756" s="151"/>
      <c r="C756" s="151"/>
      <c r="D756" s="151"/>
      <c r="E756" s="375" t="s">
        <v>72</v>
      </c>
      <c r="F756" s="589">
        <f>SUM(F753:F755)</f>
        <v>513</v>
      </c>
      <c r="G756" s="276">
        <f t="shared" ref="G756" si="3777">SUM(G753:G755)</f>
        <v>184</v>
      </c>
      <c r="H756" s="276">
        <f t="shared" ref="H756:BE756" si="3778">SUM(H753:H755)</f>
        <v>109</v>
      </c>
      <c r="I756" s="276">
        <f t="shared" si="3778"/>
        <v>293</v>
      </c>
      <c r="J756" s="276">
        <f t="shared" si="3778"/>
        <v>39</v>
      </c>
      <c r="K756" s="276">
        <f t="shared" si="3778"/>
        <v>20</v>
      </c>
      <c r="L756" s="276">
        <f t="shared" si="3778"/>
        <v>59</v>
      </c>
      <c r="M756" s="276">
        <f t="shared" si="3778"/>
        <v>15</v>
      </c>
      <c r="N756" s="276">
        <f t="shared" si="3778"/>
        <v>6</v>
      </c>
      <c r="O756" s="276">
        <f t="shared" si="3778"/>
        <v>21</v>
      </c>
      <c r="P756" s="276">
        <f t="shared" si="3778"/>
        <v>96</v>
      </c>
      <c r="Q756" s="276">
        <f t="shared" si="3778"/>
        <v>22</v>
      </c>
      <c r="R756" s="276">
        <f t="shared" si="3778"/>
        <v>118</v>
      </c>
      <c r="S756" s="501">
        <f t="shared" si="3778"/>
        <v>6</v>
      </c>
      <c r="T756" s="276">
        <f t="shared" si="3778"/>
        <v>1</v>
      </c>
      <c r="U756" s="276">
        <f t="shared" si="3778"/>
        <v>3</v>
      </c>
      <c r="V756" s="276">
        <f t="shared" si="3778"/>
        <v>4</v>
      </c>
      <c r="W756" s="276">
        <f t="shared" si="3778"/>
        <v>0</v>
      </c>
      <c r="X756" s="276">
        <f t="shared" si="3778"/>
        <v>0</v>
      </c>
      <c r="Y756" s="276">
        <f t="shared" si="3778"/>
        <v>0</v>
      </c>
      <c r="Z756" s="276">
        <f t="shared" si="3778"/>
        <v>0</v>
      </c>
      <c r="AA756" s="276">
        <f t="shared" si="3778"/>
        <v>0</v>
      </c>
      <c r="AB756" s="276">
        <f t="shared" si="3778"/>
        <v>0</v>
      </c>
      <c r="AC756" s="276">
        <f t="shared" si="3778"/>
        <v>0</v>
      </c>
      <c r="AD756" s="276">
        <f t="shared" si="3778"/>
        <v>0</v>
      </c>
      <c r="AE756" s="276">
        <f t="shared" si="3778"/>
        <v>0</v>
      </c>
      <c r="AF756" s="501">
        <f t="shared" si="3778"/>
        <v>4</v>
      </c>
      <c r="AG756" s="276">
        <f t="shared" si="3778"/>
        <v>0</v>
      </c>
      <c r="AH756" s="276">
        <f t="shared" si="3778"/>
        <v>0</v>
      </c>
      <c r="AI756" s="276">
        <f t="shared" si="3778"/>
        <v>0</v>
      </c>
      <c r="AJ756" s="276">
        <f t="shared" si="3778"/>
        <v>0</v>
      </c>
      <c r="AK756" s="276">
        <f t="shared" si="3778"/>
        <v>0</v>
      </c>
      <c r="AL756" s="276">
        <f t="shared" si="3778"/>
        <v>0</v>
      </c>
      <c r="AM756" s="276">
        <f t="shared" si="3778"/>
        <v>0</v>
      </c>
      <c r="AN756" s="276">
        <f t="shared" si="3778"/>
        <v>0</v>
      </c>
      <c r="AO756" s="276">
        <f t="shared" si="3778"/>
        <v>0</v>
      </c>
      <c r="AP756" s="276">
        <f t="shared" si="3778"/>
        <v>0</v>
      </c>
      <c r="AQ756" s="276">
        <f t="shared" si="3778"/>
        <v>0</v>
      </c>
      <c r="AR756" s="276">
        <f t="shared" si="3778"/>
        <v>0</v>
      </c>
      <c r="AS756" s="501">
        <f t="shared" si="3778"/>
        <v>0</v>
      </c>
      <c r="AT756" s="276">
        <f t="shared" si="3778"/>
        <v>5</v>
      </c>
      <c r="AU756" s="276">
        <f t="shared" si="3778"/>
        <v>5</v>
      </c>
      <c r="AV756" s="276">
        <f t="shared" si="3778"/>
        <v>10</v>
      </c>
      <c r="AW756" s="568">
        <f t="shared" si="3778"/>
        <v>340</v>
      </c>
      <c r="AX756" s="568">
        <f t="shared" si="3778"/>
        <v>165</v>
      </c>
      <c r="AY756" s="568">
        <f t="shared" si="3778"/>
        <v>505</v>
      </c>
      <c r="AZ756" s="276">
        <f t="shared" si="3778"/>
        <v>22</v>
      </c>
      <c r="BA756" s="276">
        <f t="shared" si="3778"/>
        <v>10</v>
      </c>
      <c r="BB756" s="276">
        <f t="shared" si="3778"/>
        <v>32</v>
      </c>
      <c r="BC756" s="276">
        <f t="shared" si="3778"/>
        <v>4</v>
      </c>
      <c r="BD756" s="276">
        <f t="shared" si="3778"/>
        <v>1</v>
      </c>
      <c r="BE756" s="276">
        <f t="shared" si="3778"/>
        <v>5</v>
      </c>
      <c r="BF756" s="522"/>
      <c r="BG756" s="605">
        <f>SUM(F756,S756,AF756,AS756)</f>
        <v>523</v>
      </c>
      <c r="BH756" s="533">
        <f>SUM(G756,T756,AG756)</f>
        <v>185</v>
      </c>
      <c r="BI756" s="533">
        <f t="shared" si="3755"/>
        <v>112</v>
      </c>
      <c r="BJ756" s="533">
        <f t="shared" si="3756"/>
        <v>297</v>
      </c>
      <c r="BK756" s="533">
        <f t="shared" si="3757"/>
        <v>39</v>
      </c>
      <c r="BL756" s="533">
        <f t="shared" si="3758"/>
        <v>20</v>
      </c>
      <c r="BM756" s="533">
        <f t="shared" si="3759"/>
        <v>59</v>
      </c>
      <c r="BN756" s="533">
        <f>SUM(M756,Z756,AM756)</f>
        <v>15</v>
      </c>
      <c r="BO756" s="533">
        <f t="shared" si="3760"/>
        <v>6</v>
      </c>
      <c r="BP756" s="533">
        <f t="shared" si="3761"/>
        <v>21</v>
      </c>
      <c r="BQ756" s="533">
        <f t="shared" si="3762"/>
        <v>96</v>
      </c>
      <c r="BR756" s="533">
        <f t="shared" si="3763"/>
        <v>22</v>
      </c>
      <c r="BS756" s="533">
        <f t="shared" si="3764"/>
        <v>118</v>
      </c>
      <c r="BT756" s="533">
        <f>AT756</f>
        <v>5</v>
      </c>
      <c r="BU756" s="533">
        <f t="shared" si="3765"/>
        <v>5</v>
      </c>
      <c r="BV756" s="533">
        <f t="shared" si="3766"/>
        <v>10</v>
      </c>
      <c r="BW756" s="536">
        <f>SUM(BH756,BK756,BN756,BQ756,BT756)</f>
        <v>340</v>
      </c>
      <c r="BX756" s="536">
        <f t="shared" si="3767"/>
        <v>165</v>
      </c>
      <c r="BY756" s="536">
        <f t="shared" si="3768"/>
        <v>505</v>
      </c>
      <c r="BZ756" t="s">
        <v>74</v>
      </c>
      <c r="CA756" s="544">
        <f>AZ756</f>
        <v>22</v>
      </c>
      <c r="CB756" s="544">
        <f t="shared" si="3769"/>
        <v>10</v>
      </c>
      <c r="CC756" s="544">
        <f t="shared" si="3770"/>
        <v>32</v>
      </c>
      <c r="CD756" s="544">
        <f>BC756</f>
        <v>4</v>
      </c>
      <c r="CE756" s="544">
        <f t="shared" si="3771"/>
        <v>1</v>
      </c>
      <c r="CF756" s="544">
        <f t="shared" si="3772"/>
        <v>5</v>
      </c>
    </row>
    <row r="757" spans="1:84">
      <c r="A757" s="149"/>
      <c r="B757" s="149"/>
      <c r="C757" s="151" t="s">
        <v>74</v>
      </c>
      <c r="D757" s="151"/>
      <c r="E757" s="378" t="s">
        <v>150</v>
      </c>
      <c r="F757" s="601">
        <f>SUM(F753)</f>
        <v>176</v>
      </c>
      <c r="G757" s="287">
        <f t="shared" ref="G757" si="3779">SUM(G753)</f>
        <v>72</v>
      </c>
      <c r="H757" s="287">
        <f t="shared" ref="H757:BE757" si="3780">SUM(H753)</f>
        <v>48</v>
      </c>
      <c r="I757" s="287">
        <f t="shared" si="3780"/>
        <v>120</v>
      </c>
      <c r="J757" s="287">
        <f t="shared" si="3780"/>
        <v>11</v>
      </c>
      <c r="K757" s="287">
        <f t="shared" si="3780"/>
        <v>7</v>
      </c>
      <c r="L757" s="287">
        <f t="shared" si="3780"/>
        <v>18</v>
      </c>
      <c r="M757" s="287">
        <f t="shared" si="3780"/>
        <v>4</v>
      </c>
      <c r="N757" s="287">
        <f t="shared" si="3780"/>
        <v>2</v>
      </c>
      <c r="O757" s="287">
        <f t="shared" si="3780"/>
        <v>6</v>
      </c>
      <c r="P757" s="287">
        <f t="shared" si="3780"/>
        <v>33</v>
      </c>
      <c r="Q757" s="287">
        <f t="shared" si="3780"/>
        <v>9</v>
      </c>
      <c r="R757" s="287">
        <f t="shared" si="3780"/>
        <v>42</v>
      </c>
      <c r="S757" s="511">
        <f t="shared" si="3780"/>
        <v>3</v>
      </c>
      <c r="T757" s="287">
        <f t="shared" si="3780"/>
        <v>0</v>
      </c>
      <c r="U757" s="287">
        <f t="shared" si="3780"/>
        <v>3</v>
      </c>
      <c r="V757" s="287">
        <f t="shared" si="3780"/>
        <v>3</v>
      </c>
      <c r="W757" s="287">
        <f t="shared" si="3780"/>
        <v>0</v>
      </c>
      <c r="X757" s="287">
        <f t="shared" si="3780"/>
        <v>0</v>
      </c>
      <c r="Y757" s="287">
        <f t="shared" si="3780"/>
        <v>0</v>
      </c>
      <c r="Z757" s="287">
        <f t="shared" si="3780"/>
        <v>0</v>
      </c>
      <c r="AA757" s="287">
        <f t="shared" si="3780"/>
        <v>0</v>
      </c>
      <c r="AB757" s="287">
        <f t="shared" si="3780"/>
        <v>0</v>
      </c>
      <c r="AC757" s="287">
        <f t="shared" si="3780"/>
        <v>0</v>
      </c>
      <c r="AD757" s="287">
        <f t="shared" si="3780"/>
        <v>0</v>
      </c>
      <c r="AE757" s="287">
        <f t="shared" si="3780"/>
        <v>0</v>
      </c>
      <c r="AF757" s="511">
        <f t="shared" si="3780"/>
        <v>2</v>
      </c>
      <c r="AG757" s="287">
        <f t="shared" si="3780"/>
        <v>0</v>
      </c>
      <c r="AH757" s="287">
        <f t="shared" si="3780"/>
        <v>0</v>
      </c>
      <c r="AI757" s="287">
        <f t="shared" si="3780"/>
        <v>0</v>
      </c>
      <c r="AJ757" s="287">
        <f t="shared" si="3780"/>
        <v>0</v>
      </c>
      <c r="AK757" s="287">
        <f t="shared" si="3780"/>
        <v>0</v>
      </c>
      <c r="AL757" s="287">
        <f t="shared" si="3780"/>
        <v>0</v>
      </c>
      <c r="AM757" s="287">
        <f t="shared" si="3780"/>
        <v>0</v>
      </c>
      <c r="AN757" s="287">
        <f t="shared" si="3780"/>
        <v>0</v>
      </c>
      <c r="AO757" s="287">
        <f t="shared" si="3780"/>
        <v>0</v>
      </c>
      <c r="AP757" s="287">
        <f t="shared" si="3780"/>
        <v>0</v>
      </c>
      <c r="AQ757" s="287">
        <f t="shared" si="3780"/>
        <v>0</v>
      </c>
      <c r="AR757" s="287">
        <f t="shared" si="3780"/>
        <v>0</v>
      </c>
      <c r="AS757" s="511">
        <f t="shared" si="3780"/>
        <v>0</v>
      </c>
      <c r="AT757" s="287">
        <f t="shared" si="3780"/>
        <v>1</v>
      </c>
      <c r="AU757" s="287">
        <f t="shared" si="3780"/>
        <v>1</v>
      </c>
      <c r="AV757" s="287">
        <f t="shared" si="3780"/>
        <v>2</v>
      </c>
      <c r="AW757" s="578">
        <f t="shared" si="3780"/>
        <v>121</v>
      </c>
      <c r="AX757" s="578">
        <f t="shared" si="3780"/>
        <v>70</v>
      </c>
      <c r="AY757" s="578">
        <f t="shared" si="3780"/>
        <v>191</v>
      </c>
      <c r="AZ757" s="287">
        <f t="shared" si="3780"/>
        <v>9</v>
      </c>
      <c r="BA757" s="287">
        <f t="shared" si="3780"/>
        <v>5</v>
      </c>
      <c r="BB757" s="287">
        <f t="shared" si="3780"/>
        <v>14</v>
      </c>
      <c r="BC757" s="287">
        <f t="shared" si="3780"/>
        <v>0</v>
      </c>
      <c r="BD757" s="287">
        <f t="shared" si="3780"/>
        <v>1</v>
      </c>
      <c r="BE757" s="287">
        <f t="shared" si="3780"/>
        <v>1</v>
      </c>
      <c r="BF757" s="527"/>
      <c r="BG757" s="605">
        <f>SUM(F757,S757,AF757,AS757)</f>
        <v>181</v>
      </c>
      <c r="BH757" s="533">
        <f>SUM(G757,T757,AG757)</f>
        <v>72</v>
      </c>
      <c r="BI757" s="533">
        <f t="shared" si="3755"/>
        <v>51</v>
      </c>
      <c r="BJ757" s="533">
        <f t="shared" si="3756"/>
        <v>123</v>
      </c>
      <c r="BK757" s="533">
        <f t="shared" si="3757"/>
        <v>11</v>
      </c>
      <c r="BL757" s="533">
        <f t="shared" si="3758"/>
        <v>7</v>
      </c>
      <c r="BM757" s="533">
        <f t="shared" si="3759"/>
        <v>18</v>
      </c>
      <c r="BN757" s="533">
        <f>SUM(M757,Z757,AM757)</f>
        <v>4</v>
      </c>
      <c r="BO757" s="533">
        <f t="shared" si="3760"/>
        <v>2</v>
      </c>
      <c r="BP757" s="533">
        <f t="shared" si="3761"/>
        <v>6</v>
      </c>
      <c r="BQ757" s="533">
        <f t="shared" si="3762"/>
        <v>33</v>
      </c>
      <c r="BR757" s="533">
        <f t="shared" si="3763"/>
        <v>9</v>
      </c>
      <c r="BS757" s="533">
        <f t="shared" si="3764"/>
        <v>42</v>
      </c>
      <c r="BT757" s="533">
        <f>AT757</f>
        <v>1</v>
      </c>
      <c r="BU757" s="533">
        <f t="shared" si="3765"/>
        <v>1</v>
      </c>
      <c r="BV757" s="533">
        <f t="shared" si="3766"/>
        <v>2</v>
      </c>
      <c r="BW757" s="536">
        <f>SUM(BH757,BK757,BN757,BQ757,BT757)</f>
        <v>121</v>
      </c>
      <c r="BX757" s="536">
        <f t="shared" si="3767"/>
        <v>70</v>
      </c>
      <c r="BY757" s="536">
        <f t="shared" si="3768"/>
        <v>191</v>
      </c>
      <c r="BZ757" t="s">
        <v>74</v>
      </c>
      <c r="CA757" s="544">
        <f>AZ757</f>
        <v>9</v>
      </c>
      <c r="CB757" s="544">
        <f t="shared" si="3769"/>
        <v>5</v>
      </c>
      <c r="CC757" s="544">
        <f t="shared" si="3770"/>
        <v>14</v>
      </c>
      <c r="CD757" s="544">
        <f>BC757</f>
        <v>0</v>
      </c>
      <c r="CE757" s="544">
        <f t="shared" si="3771"/>
        <v>1</v>
      </c>
      <c r="CF757" s="544">
        <f t="shared" si="3772"/>
        <v>1</v>
      </c>
    </row>
    <row r="758" spans="1:84">
      <c r="A758" s="149"/>
      <c r="B758" s="149"/>
      <c r="C758" s="151"/>
      <c r="D758" s="151"/>
      <c r="E758" s="288"/>
      <c r="F758" s="591"/>
      <c r="G758" s="159"/>
      <c r="H758" s="159" t="s">
        <v>74</v>
      </c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503"/>
      <c r="T758" s="159"/>
      <c r="U758" s="159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503"/>
      <c r="AG758" s="159"/>
      <c r="AH758" s="159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503"/>
      <c r="AT758" s="159"/>
      <c r="AU758" s="159"/>
      <c r="AV758" s="159"/>
      <c r="AW758" s="570"/>
      <c r="AX758" s="570"/>
      <c r="AY758" s="570"/>
      <c r="AZ758" s="159"/>
      <c r="BA758" s="159"/>
      <c r="BB758" s="159"/>
      <c r="BC758" s="159"/>
      <c r="BD758" s="159"/>
      <c r="BE758" s="159"/>
      <c r="BF758" s="474"/>
    </row>
    <row r="759" spans="1:84" s="10" customFormat="1">
      <c r="A759" s="151"/>
      <c r="B759" s="151"/>
      <c r="C759" s="151"/>
      <c r="D759" s="151"/>
      <c r="E759" s="375"/>
      <c r="F759" s="592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/>
      <c r="S759" s="502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502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502"/>
      <c r="AT759" s="168"/>
      <c r="AU759" s="168"/>
      <c r="AV759" s="168"/>
      <c r="AW759" s="569"/>
      <c r="AX759" s="569"/>
      <c r="AY759" s="569"/>
      <c r="AZ759" s="168"/>
      <c r="BA759" s="168"/>
      <c r="BB759" s="168"/>
      <c r="BC759" s="168"/>
      <c r="BD759" s="168"/>
      <c r="BE759" s="168"/>
      <c r="BF759" s="531"/>
      <c r="BG759" s="608"/>
      <c r="BH759" s="537"/>
      <c r="BI759" s="537"/>
      <c r="BJ759" s="537"/>
      <c r="BK759" s="537"/>
      <c r="BL759" s="537"/>
      <c r="BM759" s="537"/>
      <c r="BN759" s="537"/>
      <c r="BO759" s="537"/>
      <c r="BP759" s="537"/>
      <c r="BQ759" s="537"/>
      <c r="BR759" s="537"/>
      <c r="BS759" s="537"/>
      <c r="BT759" s="537"/>
      <c r="BU759" s="537"/>
      <c r="BV759" s="537"/>
      <c r="BW759" s="537"/>
      <c r="BX759" s="537"/>
      <c r="BY759" s="537"/>
      <c r="CA759" s="171"/>
      <c r="CB759" s="171"/>
      <c r="CC759" s="171"/>
      <c r="CD759" s="171"/>
      <c r="CE759" s="171"/>
      <c r="CF759" s="171"/>
    </row>
    <row r="760" spans="1:84">
      <c r="A760" s="149"/>
      <c r="B760" s="151" t="s">
        <v>151</v>
      </c>
      <c r="C760" s="151"/>
      <c r="D760" s="151"/>
      <c r="E760" s="288"/>
      <c r="F760" s="591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503"/>
      <c r="T760" s="159"/>
      <c r="U760" s="159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503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503"/>
      <c r="AT760" s="159"/>
      <c r="AU760" s="159"/>
      <c r="AV760" s="159"/>
      <c r="AW760" s="570"/>
      <c r="AX760" s="570"/>
      <c r="AY760" s="570"/>
      <c r="AZ760" s="159"/>
      <c r="BA760" s="159"/>
      <c r="BB760" s="159"/>
      <c r="BC760" s="159"/>
      <c r="BD760" s="159"/>
      <c r="BE760" s="159"/>
      <c r="BF760" s="474"/>
    </row>
    <row r="761" spans="1:84">
      <c r="A761" s="149" t="s">
        <v>75</v>
      </c>
      <c r="B761" s="151" t="s">
        <v>152</v>
      </c>
      <c r="C761" s="151"/>
      <c r="D761" s="151"/>
      <c r="E761" s="375" t="s">
        <v>116</v>
      </c>
      <c r="F761" s="592"/>
      <c r="G761" s="159"/>
      <c r="H761" s="159"/>
      <c r="I761" s="275"/>
      <c r="J761" s="159"/>
      <c r="K761" s="159"/>
      <c r="L761" s="275"/>
      <c r="M761" s="159"/>
      <c r="N761" s="159"/>
      <c r="O761" s="275"/>
      <c r="P761" s="159"/>
      <c r="Q761" s="159"/>
      <c r="R761" s="275"/>
      <c r="S761" s="500"/>
      <c r="T761" s="275"/>
      <c r="U761" s="275"/>
      <c r="V761" s="275"/>
      <c r="W761" s="275"/>
      <c r="X761" s="275"/>
      <c r="Y761" s="275"/>
      <c r="Z761" s="275"/>
      <c r="AA761" s="275"/>
      <c r="AB761" s="275"/>
      <c r="AC761" s="275"/>
      <c r="AD761" s="275"/>
      <c r="AE761" s="275"/>
      <c r="AF761" s="500"/>
      <c r="AG761" s="275"/>
      <c r="AH761" s="275"/>
      <c r="AI761" s="275"/>
      <c r="AJ761" s="275"/>
      <c r="AK761" s="275"/>
      <c r="AL761" s="275"/>
      <c r="AM761" s="275"/>
      <c r="AN761" s="275"/>
      <c r="AO761" s="275"/>
      <c r="AP761" s="275"/>
      <c r="AQ761" s="275"/>
      <c r="AR761" s="275"/>
      <c r="AS761" s="500"/>
      <c r="AT761" s="275"/>
      <c r="AU761" s="275"/>
      <c r="AV761" s="275"/>
      <c r="AW761" s="567"/>
      <c r="AX761" s="567"/>
      <c r="AY761" s="567"/>
      <c r="AZ761" s="159"/>
      <c r="BA761" s="159"/>
      <c r="BB761" s="159"/>
      <c r="BC761" s="275"/>
      <c r="BD761" s="275"/>
      <c r="BE761" s="275"/>
      <c r="BF761" s="521"/>
    </row>
    <row r="762" spans="1:84">
      <c r="A762" s="149"/>
      <c r="B762" s="151"/>
      <c r="C762" s="151"/>
      <c r="D762" s="151"/>
      <c r="E762" s="288" t="s">
        <v>77</v>
      </c>
      <c r="F762" s="592">
        <v>12</v>
      </c>
      <c r="G762" s="159">
        <f>1+1</f>
        <v>2</v>
      </c>
      <c r="H762" s="159">
        <v>6</v>
      </c>
      <c r="I762" s="275">
        <f>SUM(G762:H762)</f>
        <v>8</v>
      </c>
      <c r="J762" s="159">
        <v>2</v>
      </c>
      <c r="K762" s="159"/>
      <c r="L762" s="275">
        <f>SUM(J762:K762)</f>
        <v>2</v>
      </c>
      <c r="M762" s="159"/>
      <c r="N762" s="159"/>
      <c r="O762" s="275">
        <f>SUM(M762:N762)</f>
        <v>0</v>
      </c>
      <c r="P762" s="159"/>
      <c r="Q762" s="159">
        <v>2</v>
      </c>
      <c r="R762" s="275">
        <f>SUM(P762:Q762)</f>
        <v>2</v>
      </c>
      <c r="S762" s="500"/>
      <c r="T762" s="275"/>
      <c r="U762" s="275"/>
      <c r="V762" s="275">
        <f>SUM(T762:U762)</f>
        <v>0</v>
      </c>
      <c r="W762" s="275"/>
      <c r="X762" s="275"/>
      <c r="Y762" s="275">
        <f>SUM(W762:X762)</f>
        <v>0</v>
      </c>
      <c r="Z762" s="275"/>
      <c r="AA762" s="275"/>
      <c r="AB762" s="275">
        <f>SUM(Z762:AA762)</f>
        <v>0</v>
      </c>
      <c r="AC762" s="275"/>
      <c r="AD762" s="275"/>
      <c r="AE762" s="275">
        <f>SUM(AC762:AD762)</f>
        <v>0</v>
      </c>
      <c r="AF762" s="500"/>
      <c r="AG762" s="275"/>
      <c r="AH762" s="275"/>
      <c r="AI762" s="275">
        <f>SUM(AG762:AH762)</f>
        <v>0</v>
      </c>
      <c r="AJ762" s="275"/>
      <c r="AK762" s="275"/>
      <c r="AL762" s="275">
        <f>SUM(AJ762:AK762)</f>
        <v>0</v>
      </c>
      <c r="AM762" s="275"/>
      <c r="AN762" s="275"/>
      <c r="AO762" s="275">
        <f>SUM(AM762:AN762)</f>
        <v>0</v>
      </c>
      <c r="AP762" s="275"/>
      <c r="AQ762" s="275"/>
      <c r="AR762" s="275">
        <f>SUM(AP762:AQ762)</f>
        <v>0</v>
      </c>
      <c r="AS762" s="500"/>
      <c r="AT762" s="275"/>
      <c r="AU762" s="275"/>
      <c r="AV762" s="277">
        <f>SUM(AT762:AU762)</f>
        <v>0</v>
      </c>
      <c r="AW762" s="567">
        <f t="shared" ref="AW762:AW764" si="3781">SUM(G762,J762,M762,P762,T762,W762,Z762,AC762,AG762,AJ762,AM762,AP762,AT762)</f>
        <v>4</v>
      </c>
      <c r="AX762" s="567">
        <f t="shared" ref="AX762:AX764" si="3782">SUM(H762,K762,N762,Q762,U762,X762,AA762,AD762,AH762,AK762,AN762,AQ762,AU762)</f>
        <v>8</v>
      </c>
      <c r="AY762" s="567">
        <f t="shared" ref="AY762:AY764" si="3783">SUM(I762,L762,O762,R762,V762,Y762,AB762,AE762,AI762,AL762,AO762,AR762,AV762)</f>
        <v>12</v>
      </c>
      <c r="AZ762" s="159">
        <v>1</v>
      </c>
      <c r="BA762" s="159">
        <v>0</v>
      </c>
      <c r="BB762" s="275">
        <f>SUM(AZ762:BA762)</f>
        <v>1</v>
      </c>
      <c r="BC762" s="275"/>
      <c r="BD762" s="275"/>
      <c r="BE762" s="275">
        <f>SUM(BC762:BD762)</f>
        <v>0</v>
      </c>
      <c r="BF762" s="521"/>
      <c r="BG762" s="605">
        <f>SUM(F762,S762,AF762,AS762)</f>
        <v>12</v>
      </c>
      <c r="BH762" s="533">
        <f>SUM(G762,T762,AG762)</f>
        <v>2</v>
      </c>
      <c r="BI762" s="533">
        <f t="shared" ref="BI762:BI765" si="3784">SUM(H762,U762,AH762)</f>
        <v>6</v>
      </c>
      <c r="BJ762" s="533">
        <f t="shared" ref="BJ762:BJ765" si="3785">SUM(I762,V762,AI762)</f>
        <v>8</v>
      </c>
      <c r="BK762" s="533">
        <f t="shared" ref="BK762:BK765" si="3786">SUM(J762,W762,AJ762)</f>
        <v>2</v>
      </c>
      <c r="BL762" s="533">
        <f t="shared" ref="BL762:BL765" si="3787">SUM(K762,X762,AK762)</f>
        <v>0</v>
      </c>
      <c r="BM762" s="533">
        <f t="shared" ref="BM762:BM765" si="3788">SUM(L762,Y762,AL762)</f>
        <v>2</v>
      </c>
      <c r="BN762" s="533">
        <f>SUM(M762,Z762,AM762)</f>
        <v>0</v>
      </c>
      <c r="BO762" s="533">
        <f t="shared" ref="BO762:BO765" si="3789">SUM(N762,AA762,AN762)</f>
        <v>0</v>
      </c>
      <c r="BP762" s="533">
        <f t="shared" ref="BP762:BP765" si="3790">SUM(O762,AB762,AO762)</f>
        <v>0</v>
      </c>
      <c r="BQ762" s="533">
        <f t="shared" ref="BQ762:BQ765" si="3791">SUM(P762,AC762,AP762)</f>
        <v>0</v>
      </c>
      <c r="BR762" s="533">
        <f t="shared" ref="BR762:BR765" si="3792">SUM(Q762,AD762,AQ762)</f>
        <v>2</v>
      </c>
      <c r="BS762" s="533">
        <f t="shared" ref="BS762:BS765" si="3793">SUM(R762,AE762,AR762)</f>
        <v>2</v>
      </c>
      <c r="BT762" s="533">
        <f>AT762</f>
        <v>0</v>
      </c>
      <c r="BU762" s="533">
        <f t="shared" ref="BU762:BU765" si="3794">AU762</f>
        <v>0</v>
      </c>
      <c r="BV762" s="533">
        <f t="shared" ref="BV762:BV765" si="3795">AV762</f>
        <v>0</v>
      </c>
      <c r="BW762" s="536">
        <f>SUM(BH762,BK762,BN762,BQ762,BT762)</f>
        <v>4</v>
      </c>
      <c r="BX762" s="536">
        <f t="shared" ref="BX762:BX765" si="3796">SUM(BI762,BL762,BO762,BR762,BU762)</f>
        <v>8</v>
      </c>
      <c r="BY762" s="536">
        <f t="shared" ref="BY762:BY765" si="3797">SUM(BJ762,BM762,BP762,BS762,BV762)</f>
        <v>12</v>
      </c>
      <c r="BZ762" t="s">
        <v>74</v>
      </c>
      <c r="CA762" s="544">
        <f>AZ762</f>
        <v>1</v>
      </c>
      <c r="CB762" s="544">
        <f t="shared" ref="CB762:CB765" si="3798">BA762</f>
        <v>0</v>
      </c>
      <c r="CC762" s="544">
        <f t="shared" ref="CC762:CC765" si="3799">BB762</f>
        <v>1</v>
      </c>
      <c r="CD762" s="544">
        <f>BC762</f>
        <v>0</v>
      </c>
      <c r="CE762" s="544">
        <f t="shared" ref="CE762:CE765" si="3800">BD762</f>
        <v>0</v>
      </c>
      <c r="CF762" s="544">
        <f t="shared" ref="CF762:CF765" si="3801">BE762</f>
        <v>0</v>
      </c>
    </row>
    <row r="763" spans="1:84">
      <c r="A763" s="149"/>
      <c r="B763" s="151"/>
      <c r="C763" s="151"/>
      <c r="D763" s="151"/>
      <c r="E763" s="288" t="s">
        <v>78</v>
      </c>
      <c r="F763" s="592">
        <v>11</v>
      </c>
      <c r="G763" s="159">
        <v>4</v>
      </c>
      <c r="H763" s="159">
        <v>1</v>
      </c>
      <c r="I763" s="275">
        <f>SUM(G763:H763)</f>
        <v>5</v>
      </c>
      <c r="J763" s="159">
        <v>1</v>
      </c>
      <c r="K763" s="159">
        <v>1</v>
      </c>
      <c r="L763" s="275">
        <f>SUM(J763:K763)</f>
        <v>2</v>
      </c>
      <c r="M763" s="159"/>
      <c r="N763" s="159"/>
      <c r="O763" s="275">
        <f>SUM(M763:N763)</f>
        <v>0</v>
      </c>
      <c r="P763" s="159">
        <v>1</v>
      </c>
      <c r="Q763" s="159">
        <v>3</v>
      </c>
      <c r="R763" s="275">
        <f>SUM(P763:Q763)</f>
        <v>4</v>
      </c>
      <c r="S763" s="500"/>
      <c r="T763" s="275"/>
      <c r="U763" s="275"/>
      <c r="V763" s="275">
        <f>SUM(T763:U763)</f>
        <v>0</v>
      </c>
      <c r="W763" s="275"/>
      <c r="X763" s="275"/>
      <c r="Y763" s="275">
        <f>SUM(W763:X763)</f>
        <v>0</v>
      </c>
      <c r="Z763" s="275"/>
      <c r="AA763" s="275"/>
      <c r="AB763" s="275">
        <f>SUM(Z763:AA763)</f>
        <v>0</v>
      </c>
      <c r="AC763" s="275"/>
      <c r="AD763" s="275"/>
      <c r="AE763" s="275">
        <f>SUM(AC763:AD763)</f>
        <v>0</v>
      </c>
      <c r="AF763" s="500"/>
      <c r="AG763" s="275"/>
      <c r="AH763" s="275"/>
      <c r="AI763" s="275">
        <f>SUM(AG763:AH763)</f>
        <v>0</v>
      </c>
      <c r="AJ763" s="275"/>
      <c r="AK763" s="275"/>
      <c r="AL763" s="275">
        <f>SUM(AJ763:AK763)</f>
        <v>0</v>
      </c>
      <c r="AM763" s="275"/>
      <c r="AN763" s="275"/>
      <c r="AO763" s="275">
        <f>SUM(AM763:AN763)</f>
        <v>0</v>
      </c>
      <c r="AP763" s="275"/>
      <c r="AQ763" s="275"/>
      <c r="AR763" s="275">
        <f>SUM(AP763:AQ763)</f>
        <v>0</v>
      </c>
      <c r="AS763" s="500"/>
      <c r="AT763" s="275"/>
      <c r="AU763" s="275"/>
      <c r="AV763" s="277">
        <f>SUM(AT763:AU763)</f>
        <v>0</v>
      </c>
      <c r="AW763" s="567">
        <f t="shared" si="3781"/>
        <v>6</v>
      </c>
      <c r="AX763" s="567">
        <f t="shared" si="3782"/>
        <v>5</v>
      </c>
      <c r="AY763" s="567">
        <f t="shared" si="3783"/>
        <v>11</v>
      </c>
      <c r="AZ763" s="159"/>
      <c r="BA763" s="159"/>
      <c r="BB763" s="275">
        <f>SUM(AZ763:BA763)</f>
        <v>0</v>
      </c>
      <c r="BC763" s="275"/>
      <c r="BD763" s="275"/>
      <c r="BE763" s="275">
        <f>SUM(BC763:BD763)</f>
        <v>0</v>
      </c>
      <c r="BF763" s="521"/>
      <c r="BG763" s="605">
        <f>SUM(F763,S763,AF763,AS763)</f>
        <v>11</v>
      </c>
      <c r="BH763" s="533">
        <f>SUM(G763,T763,AG763)</f>
        <v>4</v>
      </c>
      <c r="BI763" s="533">
        <f t="shared" si="3784"/>
        <v>1</v>
      </c>
      <c r="BJ763" s="533">
        <f t="shared" si="3785"/>
        <v>5</v>
      </c>
      <c r="BK763" s="533">
        <f t="shared" si="3786"/>
        <v>1</v>
      </c>
      <c r="BL763" s="533">
        <f t="shared" si="3787"/>
        <v>1</v>
      </c>
      <c r="BM763" s="533">
        <f t="shared" si="3788"/>
        <v>2</v>
      </c>
      <c r="BN763" s="533">
        <f>SUM(M763,Z763,AM763)</f>
        <v>0</v>
      </c>
      <c r="BO763" s="533">
        <f t="shared" si="3789"/>
        <v>0</v>
      </c>
      <c r="BP763" s="533">
        <f t="shared" si="3790"/>
        <v>0</v>
      </c>
      <c r="BQ763" s="533">
        <f t="shared" si="3791"/>
        <v>1</v>
      </c>
      <c r="BR763" s="533">
        <f t="shared" si="3792"/>
        <v>3</v>
      </c>
      <c r="BS763" s="533">
        <f t="shared" si="3793"/>
        <v>4</v>
      </c>
      <c r="BT763" s="533">
        <f>AT763</f>
        <v>0</v>
      </c>
      <c r="BU763" s="533">
        <f t="shared" si="3794"/>
        <v>0</v>
      </c>
      <c r="BV763" s="533">
        <f t="shared" si="3795"/>
        <v>0</v>
      </c>
      <c r="BW763" s="536">
        <f>SUM(BH763,BK763,BN763,BQ763,BT763)</f>
        <v>6</v>
      </c>
      <c r="BX763" s="536">
        <f t="shared" si="3796"/>
        <v>5</v>
      </c>
      <c r="BY763" s="536">
        <f t="shared" si="3797"/>
        <v>11</v>
      </c>
      <c r="BZ763" t="s">
        <v>74</v>
      </c>
      <c r="CA763" s="544">
        <f>AZ763</f>
        <v>0</v>
      </c>
      <c r="CB763" s="544">
        <f t="shared" si="3798"/>
        <v>0</v>
      </c>
      <c r="CC763" s="544">
        <f t="shared" si="3799"/>
        <v>0</v>
      </c>
      <c r="CD763" s="544">
        <f>BC763</f>
        <v>0</v>
      </c>
      <c r="CE763" s="544">
        <f t="shared" si="3800"/>
        <v>0</v>
      </c>
      <c r="CF763" s="544">
        <f t="shared" si="3801"/>
        <v>0</v>
      </c>
    </row>
    <row r="764" spans="1:84">
      <c r="A764" s="149"/>
      <c r="B764" s="151"/>
      <c r="C764" s="151"/>
      <c r="D764" s="151"/>
      <c r="E764" s="288" t="s">
        <v>79</v>
      </c>
      <c r="F764" s="592">
        <v>11</v>
      </c>
      <c r="G764" s="159">
        <v>2</v>
      </c>
      <c r="H764" s="159">
        <v>3</v>
      </c>
      <c r="I764" s="275">
        <f>SUM(G764:H764)</f>
        <v>5</v>
      </c>
      <c r="J764" s="159">
        <v>1</v>
      </c>
      <c r="K764" s="159">
        <v>1</v>
      </c>
      <c r="L764" s="275">
        <f>SUM(J764:K764)</f>
        <v>2</v>
      </c>
      <c r="M764" s="159"/>
      <c r="N764" s="159">
        <v>1</v>
      </c>
      <c r="O764" s="275">
        <f>SUM(M764:N764)</f>
        <v>1</v>
      </c>
      <c r="P764" s="159">
        <v>1</v>
      </c>
      <c r="Q764" s="159">
        <v>2</v>
      </c>
      <c r="R764" s="275">
        <f>SUM(P764:Q764)</f>
        <v>3</v>
      </c>
      <c r="S764" s="500"/>
      <c r="T764" s="275"/>
      <c r="U764" s="275"/>
      <c r="V764" s="275">
        <f>SUM(T764:U764)</f>
        <v>0</v>
      </c>
      <c r="W764" s="275"/>
      <c r="X764" s="275"/>
      <c r="Y764" s="275">
        <f>SUM(W764:X764)</f>
        <v>0</v>
      </c>
      <c r="Z764" s="275"/>
      <c r="AA764" s="275"/>
      <c r="AB764" s="275">
        <f>SUM(Z764:AA764)</f>
        <v>0</v>
      </c>
      <c r="AC764" s="275"/>
      <c r="AD764" s="275"/>
      <c r="AE764" s="275">
        <f>SUM(AC764:AD764)</f>
        <v>0</v>
      </c>
      <c r="AF764" s="500"/>
      <c r="AG764" s="275"/>
      <c r="AH764" s="275"/>
      <c r="AI764" s="275">
        <f>SUM(AG764:AH764)</f>
        <v>0</v>
      </c>
      <c r="AJ764" s="275"/>
      <c r="AK764" s="275"/>
      <c r="AL764" s="275">
        <f>SUM(AJ764:AK764)</f>
        <v>0</v>
      </c>
      <c r="AM764" s="275"/>
      <c r="AN764" s="275"/>
      <c r="AO764" s="275">
        <f>SUM(AM764:AN764)</f>
        <v>0</v>
      </c>
      <c r="AP764" s="275"/>
      <c r="AQ764" s="275"/>
      <c r="AR764" s="275">
        <f>SUM(AP764:AQ764)</f>
        <v>0</v>
      </c>
      <c r="AS764" s="500"/>
      <c r="AT764" s="275"/>
      <c r="AU764" s="275"/>
      <c r="AV764" s="277">
        <f>SUM(AT764:AU764)</f>
        <v>0</v>
      </c>
      <c r="AW764" s="567">
        <f t="shared" si="3781"/>
        <v>4</v>
      </c>
      <c r="AX764" s="567">
        <f t="shared" si="3782"/>
        <v>7</v>
      </c>
      <c r="AY764" s="567">
        <f t="shared" si="3783"/>
        <v>11</v>
      </c>
      <c r="AZ764" s="159">
        <v>0</v>
      </c>
      <c r="BA764" s="159">
        <v>2</v>
      </c>
      <c r="BB764" s="275">
        <f>SUM(AZ764:BA764)</f>
        <v>2</v>
      </c>
      <c r="BC764" s="275"/>
      <c r="BD764" s="275"/>
      <c r="BE764" s="275">
        <f>SUM(BC764:BD764)</f>
        <v>0</v>
      </c>
      <c r="BF764" s="521"/>
      <c r="BG764" s="605">
        <f>SUM(F764,S764,AF764,AS764)</f>
        <v>11</v>
      </c>
      <c r="BH764" s="533">
        <f>SUM(G764,T764,AG764)</f>
        <v>2</v>
      </c>
      <c r="BI764" s="533">
        <f t="shared" si="3784"/>
        <v>3</v>
      </c>
      <c r="BJ764" s="533">
        <f t="shared" si="3785"/>
        <v>5</v>
      </c>
      <c r="BK764" s="533">
        <f t="shared" si="3786"/>
        <v>1</v>
      </c>
      <c r="BL764" s="533">
        <f t="shared" si="3787"/>
        <v>1</v>
      </c>
      <c r="BM764" s="533">
        <f t="shared" si="3788"/>
        <v>2</v>
      </c>
      <c r="BN764" s="533">
        <f>SUM(M764,Z764,AM764)</f>
        <v>0</v>
      </c>
      <c r="BO764" s="533">
        <f t="shared" si="3789"/>
        <v>1</v>
      </c>
      <c r="BP764" s="533">
        <f t="shared" si="3790"/>
        <v>1</v>
      </c>
      <c r="BQ764" s="533">
        <f t="shared" si="3791"/>
        <v>1</v>
      </c>
      <c r="BR764" s="533">
        <f t="shared" si="3792"/>
        <v>2</v>
      </c>
      <c r="BS764" s="533">
        <f t="shared" si="3793"/>
        <v>3</v>
      </c>
      <c r="BT764" s="533">
        <f>AT764</f>
        <v>0</v>
      </c>
      <c r="BU764" s="533">
        <f t="shared" si="3794"/>
        <v>0</v>
      </c>
      <c r="BV764" s="533">
        <f t="shared" si="3795"/>
        <v>0</v>
      </c>
      <c r="BW764" s="536">
        <f>SUM(BH764,BK764,BN764,BQ764,BT764)</f>
        <v>4</v>
      </c>
      <c r="BX764" s="536">
        <f t="shared" si="3796"/>
        <v>7</v>
      </c>
      <c r="BY764" s="536">
        <f t="shared" si="3797"/>
        <v>11</v>
      </c>
      <c r="BZ764" t="s">
        <v>74</v>
      </c>
      <c r="CA764" s="544">
        <f>AZ764</f>
        <v>0</v>
      </c>
      <c r="CB764" s="544">
        <f t="shared" si="3798"/>
        <v>2</v>
      </c>
      <c r="CC764" s="544">
        <f t="shared" si="3799"/>
        <v>2</v>
      </c>
      <c r="CD764" s="544">
        <f>BC764</f>
        <v>0</v>
      </c>
      <c r="CE764" s="544">
        <f t="shared" si="3800"/>
        <v>0</v>
      </c>
      <c r="CF764" s="544">
        <f t="shared" si="3801"/>
        <v>0</v>
      </c>
    </row>
    <row r="765" spans="1:84">
      <c r="A765" s="149"/>
      <c r="B765" s="151" t="s">
        <v>153</v>
      </c>
      <c r="C765" s="151"/>
      <c r="D765" s="151"/>
      <c r="E765" s="288"/>
      <c r="F765" s="592">
        <f>SUM(F762:F764)</f>
        <v>34</v>
      </c>
      <c r="G765" s="241">
        <f t="shared" ref="G765:BE765" si="3802">SUM(G762:G764)</f>
        <v>8</v>
      </c>
      <c r="H765" s="241">
        <f t="shared" si="3802"/>
        <v>10</v>
      </c>
      <c r="I765" s="241">
        <f t="shared" si="3802"/>
        <v>18</v>
      </c>
      <c r="J765" s="241">
        <f t="shared" si="3802"/>
        <v>4</v>
      </c>
      <c r="K765" s="241">
        <f t="shared" si="3802"/>
        <v>2</v>
      </c>
      <c r="L765" s="241">
        <f t="shared" si="3802"/>
        <v>6</v>
      </c>
      <c r="M765" s="241">
        <f t="shared" si="3802"/>
        <v>0</v>
      </c>
      <c r="N765" s="241">
        <f t="shared" si="3802"/>
        <v>1</v>
      </c>
      <c r="O765" s="241">
        <f t="shared" si="3802"/>
        <v>1</v>
      </c>
      <c r="P765" s="241">
        <f t="shared" si="3802"/>
        <v>2</v>
      </c>
      <c r="Q765" s="241">
        <f t="shared" si="3802"/>
        <v>7</v>
      </c>
      <c r="R765" s="241">
        <f t="shared" si="3802"/>
        <v>9</v>
      </c>
      <c r="S765" s="506">
        <f t="shared" si="3802"/>
        <v>0</v>
      </c>
      <c r="T765" s="241">
        <f t="shared" si="3802"/>
        <v>0</v>
      </c>
      <c r="U765" s="241">
        <f t="shared" si="3802"/>
        <v>0</v>
      </c>
      <c r="V765" s="241">
        <f t="shared" si="3802"/>
        <v>0</v>
      </c>
      <c r="W765" s="241">
        <f t="shared" si="3802"/>
        <v>0</v>
      </c>
      <c r="X765" s="241">
        <f t="shared" si="3802"/>
        <v>0</v>
      </c>
      <c r="Y765" s="241">
        <f t="shared" si="3802"/>
        <v>0</v>
      </c>
      <c r="Z765" s="241">
        <f t="shared" si="3802"/>
        <v>0</v>
      </c>
      <c r="AA765" s="241">
        <f t="shared" si="3802"/>
        <v>0</v>
      </c>
      <c r="AB765" s="241">
        <f t="shared" si="3802"/>
        <v>0</v>
      </c>
      <c r="AC765" s="241">
        <f t="shared" si="3802"/>
        <v>0</v>
      </c>
      <c r="AD765" s="241">
        <f t="shared" si="3802"/>
        <v>0</v>
      </c>
      <c r="AE765" s="241">
        <f t="shared" si="3802"/>
        <v>0</v>
      </c>
      <c r="AF765" s="506">
        <f t="shared" si="3802"/>
        <v>0</v>
      </c>
      <c r="AG765" s="241">
        <f t="shared" si="3802"/>
        <v>0</v>
      </c>
      <c r="AH765" s="241">
        <f t="shared" si="3802"/>
        <v>0</v>
      </c>
      <c r="AI765" s="241">
        <f t="shared" si="3802"/>
        <v>0</v>
      </c>
      <c r="AJ765" s="241">
        <f t="shared" si="3802"/>
        <v>0</v>
      </c>
      <c r="AK765" s="241">
        <f t="shared" si="3802"/>
        <v>0</v>
      </c>
      <c r="AL765" s="241">
        <f t="shared" si="3802"/>
        <v>0</v>
      </c>
      <c r="AM765" s="241">
        <f t="shared" si="3802"/>
        <v>0</v>
      </c>
      <c r="AN765" s="241">
        <f t="shared" si="3802"/>
        <v>0</v>
      </c>
      <c r="AO765" s="241">
        <f t="shared" si="3802"/>
        <v>0</v>
      </c>
      <c r="AP765" s="241">
        <f t="shared" si="3802"/>
        <v>0</v>
      </c>
      <c r="AQ765" s="241">
        <f t="shared" si="3802"/>
        <v>0</v>
      </c>
      <c r="AR765" s="241">
        <f t="shared" si="3802"/>
        <v>0</v>
      </c>
      <c r="AS765" s="506">
        <f t="shared" si="3802"/>
        <v>0</v>
      </c>
      <c r="AT765" s="241">
        <f t="shared" si="3802"/>
        <v>0</v>
      </c>
      <c r="AU765" s="241">
        <f t="shared" si="3802"/>
        <v>0</v>
      </c>
      <c r="AV765" s="241">
        <f t="shared" si="3802"/>
        <v>0</v>
      </c>
      <c r="AW765" s="576">
        <f t="shared" si="3802"/>
        <v>14</v>
      </c>
      <c r="AX765" s="576">
        <f t="shared" si="3802"/>
        <v>20</v>
      </c>
      <c r="AY765" s="576">
        <f t="shared" si="3802"/>
        <v>34</v>
      </c>
      <c r="AZ765" s="241">
        <f t="shared" si="3802"/>
        <v>1</v>
      </c>
      <c r="BA765" s="241">
        <f t="shared" si="3802"/>
        <v>2</v>
      </c>
      <c r="BB765" s="241">
        <f t="shared" si="3802"/>
        <v>3</v>
      </c>
      <c r="BC765" s="241">
        <f t="shared" si="3802"/>
        <v>0</v>
      </c>
      <c r="BD765" s="241">
        <f t="shared" si="3802"/>
        <v>0</v>
      </c>
      <c r="BE765" s="241">
        <f t="shared" si="3802"/>
        <v>0</v>
      </c>
      <c r="BF765" s="523"/>
      <c r="BG765" s="605">
        <f>SUM(F765,S765,AF765,AS765)</f>
        <v>34</v>
      </c>
      <c r="BH765" s="533">
        <f>SUM(G765,T765,AG765)</f>
        <v>8</v>
      </c>
      <c r="BI765" s="533">
        <f t="shared" si="3784"/>
        <v>10</v>
      </c>
      <c r="BJ765" s="533">
        <f t="shared" si="3785"/>
        <v>18</v>
      </c>
      <c r="BK765" s="533">
        <f t="shared" si="3786"/>
        <v>4</v>
      </c>
      <c r="BL765" s="533">
        <f t="shared" si="3787"/>
        <v>2</v>
      </c>
      <c r="BM765" s="533">
        <f t="shared" si="3788"/>
        <v>6</v>
      </c>
      <c r="BN765" s="533">
        <f>SUM(M765,Z765,AM765)</f>
        <v>0</v>
      </c>
      <c r="BO765" s="533">
        <f t="shared" si="3789"/>
        <v>1</v>
      </c>
      <c r="BP765" s="533">
        <f t="shared" si="3790"/>
        <v>1</v>
      </c>
      <c r="BQ765" s="533">
        <f t="shared" si="3791"/>
        <v>2</v>
      </c>
      <c r="BR765" s="533">
        <f t="shared" si="3792"/>
        <v>7</v>
      </c>
      <c r="BS765" s="533">
        <f t="shared" si="3793"/>
        <v>9</v>
      </c>
      <c r="BT765" s="533">
        <f>AT765</f>
        <v>0</v>
      </c>
      <c r="BU765" s="533">
        <f t="shared" si="3794"/>
        <v>0</v>
      </c>
      <c r="BV765" s="533">
        <f t="shared" si="3795"/>
        <v>0</v>
      </c>
      <c r="BW765" s="536">
        <f>SUM(BH765,BK765,BN765,BQ765,BT765)</f>
        <v>14</v>
      </c>
      <c r="BX765" s="536">
        <f t="shared" si="3796"/>
        <v>20</v>
      </c>
      <c r="BY765" s="536">
        <f t="shared" si="3797"/>
        <v>34</v>
      </c>
      <c r="BZ765" t="s">
        <v>74</v>
      </c>
      <c r="CA765" s="544">
        <f>AZ765</f>
        <v>1</v>
      </c>
      <c r="CB765" s="544">
        <f t="shared" si="3798"/>
        <v>2</v>
      </c>
      <c r="CC765" s="544">
        <f t="shared" si="3799"/>
        <v>3</v>
      </c>
      <c r="CD765" s="544">
        <f>BC765</f>
        <v>0</v>
      </c>
      <c r="CE765" s="544">
        <f t="shared" si="3800"/>
        <v>0</v>
      </c>
      <c r="CF765" s="544">
        <f t="shared" si="3801"/>
        <v>0</v>
      </c>
    </row>
    <row r="766" spans="1:84">
      <c r="A766" s="149"/>
      <c r="B766" s="149"/>
      <c r="C766" s="151"/>
      <c r="D766" s="151"/>
      <c r="E766" s="288"/>
      <c r="F766" s="591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503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503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503"/>
      <c r="AT766" s="159"/>
      <c r="AU766" s="159"/>
      <c r="AV766" s="159"/>
      <c r="AW766" s="570"/>
      <c r="AX766" s="570"/>
      <c r="AY766" s="570"/>
      <c r="AZ766" s="159"/>
      <c r="BA766" s="159"/>
      <c r="BB766" s="159"/>
      <c r="BC766" s="159"/>
      <c r="BD766" s="159"/>
      <c r="BE766" s="159"/>
      <c r="BF766" s="474"/>
    </row>
    <row r="767" spans="1:84">
      <c r="A767" s="149"/>
      <c r="B767" s="149"/>
      <c r="C767" s="151"/>
      <c r="D767" s="151"/>
      <c r="E767" s="288"/>
      <c r="F767" s="591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503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503"/>
      <c r="AG767" s="159"/>
      <c r="AH767" s="15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503"/>
      <c r="AT767" s="159"/>
      <c r="AU767" s="159"/>
      <c r="AV767" s="159"/>
      <c r="AW767" s="570"/>
      <c r="AX767" s="570"/>
      <c r="AY767" s="570"/>
      <c r="AZ767" s="159"/>
      <c r="BA767" s="159"/>
      <c r="BB767" s="159"/>
      <c r="BC767" s="159"/>
      <c r="BD767" s="159"/>
      <c r="BE767" s="159"/>
      <c r="BF767" s="474"/>
    </row>
    <row r="768" spans="1:84">
      <c r="A768" s="149"/>
      <c r="B768" s="149"/>
      <c r="C768" s="151" t="s">
        <v>74</v>
      </c>
      <c r="D768" s="151"/>
      <c r="E768" s="288"/>
      <c r="F768" s="591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503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503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503"/>
      <c r="AT768" s="159"/>
      <c r="AU768" s="159"/>
      <c r="AV768" s="159"/>
      <c r="AW768" s="570"/>
      <c r="AX768" s="570"/>
      <c r="AY768" s="570"/>
      <c r="AZ768" s="159"/>
      <c r="BA768" s="159"/>
      <c r="BB768" s="159"/>
      <c r="BC768" s="159"/>
      <c r="BD768" s="159"/>
      <c r="BE768" s="159"/>
      <c r="BF768" s="474"/>
    </row>
    <row r="769" spans="1:84">
      <c r="A769" s="149"/>
      <c r="B769" s="151" t="s">
        <v>784</v>
      </c>
      <c r="C769" s="151"/>
      <c r="D769" s="151"/>
      <c r="E769" s="375"/>
      <c r="F769" s="592"/>
      <c r="G769" s="159"/>
      <c r="H769" s="159"/>
      <c r="I769" s="275"/>
      <c r="J769" s="159"/>
      <c r="K769" s="159"/>
      <c r="L769" s="275"/>
      <c r="M769" s="159"/>
      <c r="N769" s="159"/>
      <c r="O769" s="275"/>
      <c r="P769" s="159"/>
      <c r="Q769" s="159"/>
      <c r="R769" s="275"/>
      <c r="S769" s="500"/>
      <c r="T769" s="275"/>
      <c r="U769" s="275"/>
      <c r="V769" s="275"/>
      <c r="W769" s="275"/>
      <c r="X769" s="275"/>
      <c r="Y769" s="275"/>
      <c r="Z769" s="275"/>
      <c r="AA769" s="275"/>
      <c r="AB769" s="275"/>
      <c r="AC769" s="275"/>
      <c r="AD769" s="275"/>
      <c r="AE769" s="275"/>
      <c r="AF769" s="500"/>
      <c r="AG769" s="275"/>
      <c r="AH769" s="275"/>
      <c r="AI769" s="275"/>
      <c r="AJ769" s="275"/>
      <c r="AK769" s="275"/>
      <c r="AL769" s="275"/>
      <c r="AM769" s="275"/>
      <c r="AN769" s="275"/>
      <c r="AO769" s="275"/>
      <c r="AP769" s="275"/>
      <c r="AQ769" s="275"/>
      <c r="AR769" s="275"/>
      <c r="AS769" s="500"/>
      <c r="AT769" s="275"/>
      <c r="AU769" s="275"/>
      <c r="AV769" s="275"/>
      <c r="AW769" s="567"/>
      <c r="AX769" s="567"/>
      <c r="AY769" s="567"/>
      <c r="AZ769" s="159"/>
      <c r="BA769" s="159"/>
      <c r="BB769" s="159"/>
      <c r="BC769" s="275"/>
      <c r="BD769" s="275"/>
      <c r="BE769" s="275"/>
      <c r="BF769" s="521"/>
    </row>
    <row r="770" spans="1:84">
      <c r="A770" s="149"/>
      <c r="B770" s="149" t="s">
        <v>494</v>
      </c>
      <c r="C770" s="151"/>
      <c r="D770" s="151"/>
      <c r="E770" s="375" t="s">
        <v>116</v>
      </c>
      <c r="F770" s="592"/>
      <c r="G770" s="159"/>
      <c r="H770" s="159"/>
      <c r="I770" s="275"/>
      <c r="J770" s="159"/>
      <c r="K770" s="159"/>
      <c r="L770" s="275"/>
      <c r="M770" s="159"/>
      <c r="N770" s="159"/>
      <c r="O770" s="275"/>
      <c r="P770" s="159"/>
      <c r="Q770" s="159"/>
      <c r="R770" s="275"/>
      <c r="S770" s="500"/>
      <c r="T770" s="275"/>
      <c r="U770" s="275"/>
      <c r="V770" s="275"/>
      <c r="W770" s="275"/>
      <c r="X770" s="275"/>
      <c r="Y770" s="275"/>
      <c r="Z770" s="275"/>
      <c r="AA770" s="275"/>
      <c r="AB770" s="275"/>
      <c r="AC770" s="275"/>
      <c r="AD770" s="275"/>
      <c r="AE770" s="275"/>
      <c r="AF770" s="500"/>
      <c r="AG770" s="275"/>
      <c r="AH770" s="275"/>
      <c r="AI770" s="275"/>
      <c r="AJ770" s="275"/>
      <c r="AK770" s="275"/>
      <c r="AL770" s="275"/>
      <c r="AM770" s="275"/>
      <c r="AN770" s="275"/>
      <c r="AO770" s="275"/>
      <c r="AP770" s="275"/>
      <c r="AQ770" s="275"/>
      <c r="AR770" s="275"/>
      <c r="AS770" s="500"/>
      <c r="AT770" s="275"/>
      <c r="AU770" s="275"/>
      <c r="AV770" s="275"/>
      <c r="AW770" s="567"/>
      <c r="AX770" s="567"/>
      <c r="AY770" s="567"/>
      <c r="AZ770" s="159"/>
      <c r="BA770" s="159"/>
      <c r="BB770" s="159"/>
      <c r="BC770" s="275"/>
      <c r="BD770" s="275"/>
      <c r="BE770" s="275"/>
      <c r="BF770" s="521"/>
    </row>
    <row r="771" spans="1:84">
      <c r="A771" s="149"/>
      <c r="B771" s="149" t="s">
        <v>684</v>
      </c>
      <c r="C771" s="151"/>
      <c r="D771" s="151"/>
      <c r="E771" s="288" t="s">
        <v>77</v>
      </c>
      <c r="F771" s="592">
        <v>2</v>
      </c>
      <c r="G771" s="159"/>
      <c r="H771" s="159"/>
      <c r="I771" s="275">
        <f>SUM(G771:H771)</f>
        <v>0</v>
      </c>
      <c r="J771" s="159"/>
      <c r="K771" s="159"/>
      <c r="L771" s="275">
        <f>SUM(J771:K771)</f>
        <v>0</v>
      </c>
      <c r="M771" s="159"/>
      <c r="N771" s="159"/>
      <c r="O771" s="275">
        <f>SUM(M771:N771)</f>
        <v>0</v>
      </c>
      <c r="P771" s="159"/>
      <c r="Q771" s="159"/>
      <c r="R771" s="275">
        <f>SUM(P771:Q771)</f>
        <v>0</v>
      </c>
      <c r="S771" s="500"/>
      <c r="T771" s="275"/>
      <c r="U771" s="275"/>
      <c r="V771" s="275">
        <f>SUM(T771:U771)</f>
        <v>0</v>
      </c>
      <c r="W771" s="275"/>
      <c r="X771" s="275"/>
      <c r="Y771" s="275">
        <f>SUM(W771:X771)</f>
        <v>0</v>
      </c>
      <c r="Z771" s="275"/>
      <c r="AA771" s="275"/>
      <c r="AB771" s="275">
        <f>SUM(Z771:AA771)</f>
        <v>0</v>
      </c>
      <c r="AC771" s="275"/>
      <c r="AD771" s="275"/>
      <c r="AE771" s="275">
        <f>SUM(AC771:AD771)</f>
        <v>0</v>
      </c>
      <c r="AF771" s="500"/>
      <c r="AG771" s="275"/>
      <c r="AH771" s="275"/>
      <c r="AI771" s="275">
        <f>SUM(AG771:AH771)</f>
        <v>0</v>
      </c>
      <c r="AJ771" s="275"/>
      <c r="AK771" s="275"/>
      <c r="AL771" s="275">
        <f>SUM(AJ771:AK771)</f>
        <v>0</v>
      </c>
      <c r="AM771" s="275"/>
      <c r="AN771" s="275"/>
      <c r="AO771" s="275">
        <f>SUM(AM771:AN771)</f>
        <v>0</v>
      </c>
      <c r="AP771" s="275"/>
      <c r="AQ771" s="275"/>
      <c r="AR771" s="275">
        <f>SUM(AP771:AQ771)</f>
        <v>0</v>
      </c>
      <c r="AS771" s="500"/>
      <c r="AT771" s="275"/>
      <c r="AU771" s="275"/>
      <c r="AV771" s="277">
        <f>SUM(AT771:AU771)</f>
        <v>0</v>
      </c>
      <c r="AW771" s="567">
        <f t="shared" ref="AW771:AW773" si="3803">SUM(G771,J771,M771,P771,T771,W771,Z771,AC771,AG771,AJ771,AM771,AP771,AT771)</f>
        <v>0</v>
      </c>
      <c r="AX771" s="567">
        <f t="shared" ref="AX771:AX773" si="3804">SUM(H771,K771,N771,Q771,U771,X771,AA771,AD771,AH771,AK771,AN771,AQ771,AU771)</f>
        <v>0</v>
      </c>
      <c r="AY771" s="567">
        <f t="shared" ref="AY771:AY773" si="3805">SUM(I771,L771,O771,R771,V771,Y771,AB771,AE771,AI771,AL771,AO771,AR771,AV771)</f>
        <v>0</v>
      </c>
      <c r="AZ771" s="159"/>
      <c r="BA771" s="159"/>
      <c r="BB771" s="275">
        <f>SUM(AZ771:BA771)</f>
        <v>0</v>
      </c>
      <c r="BC771" s="275"/>
      <c r="BD771" s="275"/>
      <c r="BE771" s="275">
        <f>SUM(BC771:BD771)</f>
        <v>0</v>
      </c>
      <c r="BF771" s="521"/>
      <c r="BG771" s="605">
        <f>SUM(F771,S771,AF771,AS771)</f>
        <v>2</v>
      </c>
      <c r="BH771" s="533">
        <f>SUM(G771,T771,AG771)</f>
        <v>0</v>
      </c>
      <c r="BI771" s="533">
        <f t="shared" ref="BI771:BI773" si="3806">SUM(H771,U771,AH771)</f>
        <v>0</v>
      </c>
      <c r="BJ771" s="533">
        <f t="shared" ref="BJ771:BJ773" si="3807">SUM(I771,V771,AI771)</f>
        <v>0</v>
      </c>
      <c r="BK771" s="533">
        <f t="shared" ref="BK771:BK773" si="3808">SUM(J771,W771,AJ771)</f>
        <v>0</v>
      </c>
      <c r="BL771" s="533">
        <f t="shared" ref="BL771:BL773" si="3809">SUM(K771,X771,AK771)</f>
        <v>0</v>
      </c>
      <c r="BM771" s="533">
        <f t="shared" ref="BM771:BM773" si="3810">SUM(L771,Y771,AL771)</f>
        <v>0</v>
      </c>
      <c r="BN771" s="533">
        <f>SUM(M771,Z771,AM771)</f>
        <v>0</v>
      </c>
      <c r="BO771" s="533">
        <f t="shared" ref="BO771:BO773" si="3811">SUM(N771,AA771,AN771)</f>
        <v>0</v>
      </c>
      <c r="BP771" s="533">
        <f t="shared" ref="BP771:BP773" si="3812">SUM(O771,AB771,AO771)</f>
        <v>0</v>
      </c>
      <c r="BQ771" s="533">
        <f t="shared" ref="BQ771:BQ773" si="3813">SUM(P771,AC771,AP771)</f>
        <v>0</v>
      </c>
      <c r="BR771" s="533">
        <f t="shared" ref="BR771:BR773" si="3814">SUM(Q771,AD771,AQ771)</f>
        <v>0</v>
      </c>
      <c r="BS771" s="533">
        <f t="shared" ref="BS771:BS773" si="3815">SUM(R771,AE771,AR771)</f>
        <v>0</v>
      </c>
      <c r="BT771" s="533">
        <f>AT771</f>
        <v>0</v>
      </c>
      <c r="BU771" s="533">
        <f t="shared" ref="BU771:BU773" si="3816">AU771</f>
        <v>0</v>
      </c>
      <c r="BV771" s="533">
        <f t="shared" ref="BV771:BV773" si="3817">AV771</f>
        <v>0</v>
      </c>
      <c r="BW771" s="536">
        <f>SUM(BH771,BK771,BN771,BQ771,BT771)</f>
        <v>0</v>
      </c>
      <c r="BX771" s="536">
        <f t="shared" ref="BX771:BX773" si="3818">SUM(BI771,BL771,BO771,BR771,BU771)</f>
        <v>0</v>
      </c>
      <c r="BY771" s="536">
        <f t="shared" ref="BY771:BY773" si="3819">SUM(BJ771,BM771,BP771,BS771,BV771)</f>
        <v>0</v>
      </c>
      <c r="BZ771" t="s">
        <v>74</v>
      </c>
      <c r="CA771" s="544">
        <f>AZ771</f>
        <v>0</v>
      </c>
      <c r="CB771" s="544">
        <f t="shared" ref="CB771:CB773" si="3820">BA771</f>
        <v>0</v>
      </c>
      <c r="CC771" s="544">
        <f t="shared" ref="CC771:CC773" si="3821">BB771</f>
        <v>0</v>
      </c>
      <c r="CD771" s="544">
        <f>BC771</f>
        <v>0</v>
      </c>
      <c r="CE771" s="544">
        <f t="shared" ref="CE771:CE773" si="3822">BD771</f>
        <v>0</v>
      </c>
      <c r="CF771" s="544">
        <f t="shared" ref="CF771:CF773" si="3823">BE771</f>
        <v>0</v>
      </c>
    </row>
    <row r="772" spans="1:84">
      <c r="A772" s="149"/>
      <c r="B772" s="149"/>
      <c r="C772" s="151"/>
      <c r="D772" s="151"/>
      <c r="E772" s="288" t="s">
        <v>78</v>
      </c>
      <c r="F772" s="592">
        <v>2</v>
      </c>
      <c r="G772" s="159"/>
      <c r="H772" s="159"/>
      <c r="I772" s="275">
        <f>SUM(G772:H772)</f>
        <v>0</v>
      </c>
      <c r="J772" s="159"/>
      <c r="K772" s="159"/>
      <c r="L772" s="275">
        <f>SUM(J772:K772)</f>
        <v>0</v>
      </c>
      <c r="M772" s="159"/>
      <c r="N772" s="159"/>
      <c r="O772" s="275">
        <f>SUM(M772:N772)</f>
        <v>0</v>
      </c>
      <c r="P772" s="159"/>
      <c r="Q772" s="159"/>
      <c r="R772" s="275">
        <f>SUM(P772:Q772)</f>
        <v>0</v>
      </c>
      <c r="S772" s="500"/>
      <c r="T772" s="275"/>
      <c r="U772" s="275"/>
      <c r="V772" s="275">
        <f>SUM(T772:U772)</f>
        <v>0</v>
      </c>
      <c r="W772" s="275"/>
      <c r="X772" s="275"/>
      <c r="Y772" s="275">
        <f>SUM(W772:X772)</f>
        <v>0</v>
      </c>
      <c r="Z772" s="275"/>
      <c r="AA772" s="275"/>
      <c r="AB772" s="275">
        <f>SUM(Z772:AA772)</f>
        <v>0</v>
      </c>
      <c r="AC772" s="275"/>
      <c r="AD772" s="275"/>
      <c r="AE772" s="275">
        <f>SUM(AC772:AD772)</f>
        <v>0</v>
      </c>
      <c r="AF772" s="500"/>
      <c r="AG772" s="275"/>
      <c r="AH772" s="275"/>
      <c r="AI772" s="275">
        <f>SUM(AG772:AH772)</f>
        <v>0</v>
      </c>
      <c r="AJ772" s="275"/>
      <c r="AK772" s="275"/>
      <c r="AL772" s="275">
        <f>SUM(AJ772:AK772)</f>
        <v>0</v>
      </c>
      <c r="AM772" s="275"/>
      <c r="AN772" s="275"/>
      <c r="AO772" s="275">
        <f>SUM(AM772:AN772)</f>
        <v>0</v>
      </c>
      <c r="AP772" s="275"/>
      <c r="AQ772" s="275"/>
      <c r="AR772" s="275">
        <f>SUM(AP772:AQ772)</f>
        <v>0</v>
      </c>
      <c r="AS772" s="500"/>
      <c r="AT772" s="275"/>
      <c r="AU772" s="275"/>
      <c r="AV772" s="277">
        <f>SUM(AT772:AU772)</f>
        <v>0</v>
      </c>
      <c r="AW772" s="567">
        <f t="shared" si="3803"/>
        <v>0</v>
      </c>
      <c r="AX772" s="567">
        <f t="shared" si="3804"/>
        <v>0</v>
      </c>
      <c r="AY772" s="567">
        <f t="shared" si="3805"/>
        <v>0</v>
      </c>
      <c r="AZ772" s="159"/>
      <c r="BA772" s="159"/>
      <c r="BB772" s="275">
        <f>SUM(AZ772:BA772)</f>
        <v>0</v>
      </c>
      <c r="BC772" s="275"/>
      <c r="BD772" s="275"/>
      <c r="BE772" s="275">
        <f>SUM(BC772:BD772)</f>
        <v>0</v>
      </c>
      <c r="BF772" s="521"/>
      <c r="BG772" s="605">
        <f>SUM(F772,S772,AF772,AS772)</f>
        <v>2</v>
      </c>
      <c r="BH772" s="533">
        <f>SUM(G772,T772,AG772)</f>
        <v>0</v>
      </c>
      <c r="BI772" s="533">
        <f t="shared" si="3806"/>
        <v>0</v>
      </c>
      <c r="BJ772" s="533">
        <f t="shared" si="3807"/>
        <v>0</v>
      </c>
      <c r="BK772" s="533">
        <f t="shared" si="3808"/>
        <v>0</v>
      </c>
      <c r="BL772" s="533">
        <f t="shared" si="3809"/>
        <v>0</v>
      </c>
      <c r="BM772" s="533">
        <f t="shared" si="3810"/>
        <v>0</v>
      </c>
      <c r="BN772" s="533">
        <f>SUM(M772,Z772,AM772)</f>
        <v>0</v>
      </c>
      <c r="BO772" s="533">
        <f t="shared" si="3811"/>
        <v>0</v>
      </c>
      <c r="BP772" s="533">
        <f t="shared" si="3812"/>
        <v>0</v>
      </c>
      <c r="BQ772" s="533">
        <f t="shared" si="3813"/>
        <v>0</v>
      </c>
      <c r="BR772" s="533">
        <f t="shared" si="3814"/>
        <v>0</v>
      </c>
      <c r="BS772" s="533">
        <f t="shared" si="3815"/>
        <v>0</v>
      </c>
      <c r="BT772" s="533">
        <f>AT772</f>
        <v>0</v>
      </c>
      <c r="BU772" s="533">
        <f t="shared" si="3816"/>
        <v>0</v>
      </c>
      <c r="BV772" s="533">
        <f t="shared" si="3817"/>
        <v>0</v>
      </c>
      <c r="BW772" s="536">
        <f>SUM(BH772,BK772,BN772,BQ772,BT772)</f>
        <v>0</v>
      </c>
      <c r="BX772" s="536">
        <f t="shared" si="3818"/>
        <v>0</v>
      </c>
      <c r="BY772" s="536">
        <f t="shared" si="3819"/>
        <v>0</v>
      </c>
      <c r="BZ772" t="s">
        <v>74</v>
      </c>
      <c r="CA772" s="544">
        <f>AZ772</f>
        <v>0</v>
      </c>
      <c r="CB772" s="544">
        <f t="shared" si="3820"/>
        <v>0</v>
      </c>
      <c r="CC772" s="544">
        <f t="shared" si="3821"/>
        <v>0</v>
      </c>
      <c r="CD772" s="544">
        <f>BC772</f>
        <v>0</v>
      </c>
      <c r="CE772" s="544">
        <f t="shared" si="3822"/>
        <v>0</v>
      </c>
      <c r="CF772" s="544">
        <f t="shared" si="3823"/>
        <v>0</v>
      </c>
    </row>
    <row r="773" spans="1:84">
      <c r="A773" s="149"/>
      <c r="B773" s="149"/>
      <c r="C773" s="151"/>
      <c r="D773" s="151"/>
      <c r="E773" s="288" t="s">
        <v>79</v>
      </c>
      <c r="F773" s="592">
        <v>2</v>
      </c>
      <c r="G773" s="159"/>
      <c r="H773" s="159"/>
      <c r="I773" s="275">
        <f>SUM(G773:H773)</f>
        <v>0</v>
      </c>
      <c r="J773" s="159"/>
      <c r="K773" s="159"/>
      <c r="L773" s="275">
        <f>SUM(J773:K773)</f>
        <v>0</v>
      </c>
      <c r="M773" s="159"/>
      <c r="N773" s="159"/>
      <c r="O773" s="275">
        <f>SUM(M773:N773)</f>
        <v>0</v>
      </c>
      <c r="P773" s="159"/>
      <c r="Q773" s="159"/>
      <c r="R773" s="275">
        <f>SUM(P773:Q773)</f>
        <v>0</v>
      </c>
      <c r="S773" s="500"/>
      <c r="T773" s="275"/>
      <c r="U773" s="275"/>
      <c r="V773" s="275">
        <f>SUM(T773:U773)</f>
        <v>0</v>
      </c>
      <c r="W773" s="275"/>
      <c r="X773" s="275"/>
      <c r="Y773" s="275">
        <f>SUM(W773:X773)</f>
        <v>0</v>
      </c>
      <c r="Z773" s="275"/>
      <c r="AA773" s="275"/>
      <c r="AB773" s="275">
        <f>SUM(Z773:AA773)</f>
        <v>0</v>
      </c>
      <c r="AC773" s="275"/>
      <c r="AD773" s="275"/>
      <c r="AE773" s="275">
        <f>SUM(AC773:AD773)</f>
        <v>0</v>
      </c>
      <c r="AF773" s="500"/>
      <c r="AG773" s="275"/>
      <c r="AH773" s="275"/>
      <c r="AI773" s="275">
        <f>SUM(AG773:AH773)</f>
        <v>0</v>
      </c>
      <c r="AJ773" s="275"/>
      <c r="AK773" s="275"/>
      <c r="AL773" s="275">
        <f>SUM(AJ773:AK773)</f>
        <v>0</v>
      </c>
      <c r="AM773" s="275"/>
      <c r="AN773" s="275"/>
      <c r="AO773" s="275">
        <f>SUM(AM773:AN773)</f>
        <v>0</v>
      </c>
      <c r="AP773" s="275"/>
      <c r="AQ773" s="275"/>
      <c r="AR773" s="275">
        <f>SUM(AP773:AQ773)</f>
        <v>0</v>
      </c>
      <c r="AS773" s="500"/>
      <c r="AT773" s="275"/>
      <c r="AU773" s="275"/>
      <c r="AV773" s="277">
        <f>SUM(AT773:AU773)</f>
        <v>0</v>
      </c>
      <c r="AW773" s="567">
        <f t="shared" si="3803"/>
        <v>0</v>
      </c>
      <c r="AX773" s="567">
        <f t="shared" si="3804"/>
        <v>0</v>
      </c>
      <c r="AY773" s="567">
        <f t="shared" si="3805"/>
        <v>0</v>
      </c>
      <c r="AZ773" s="159"/>
      <c r="BA773" s="159"/>
      <c r="BB773" s="275">
        <f>SUM(AZ773:BA773)</f>
        <v>0</v>
      </c>
      <c r="BC773" s="275"/>
      <c r="BD773" s="275"/>
      <c r="BE773" s="275">
        <f>SUM(BC773:BD773)</f>
        <v>0</v>
      </c>
      <c r="BF773" s="521"/>
      <c r="BG773" s="605">
        <f>SUM(F773,S773,AF773,AS773)</f>
        <v>2</v>
      </c>
      <c r="BH773" s="533">
        <f>SUM(G773,T773,AG773)</f>
        <v>0</v>
      </c>
      <c r="BI773" s="533">
        <f t="shared" si="3806"/>
        <v>0</v>
      </c>
      <c r="BJ773" s="533">
        <f t="shared" si="3807"/>
        <v>0</v>
      </c>
      <c r="BK773" s="533">
        <f t="shared" si="3808"/>
        <v>0</v>
      </c>
      <c r="BL773" s="533">
        <f t="shared" si="3809"/>
        <v>0</v>
      </c>
      <c r="BM773" s="533">
        <f t="shared" si="3810"/>
        <v>0</v>
      </c>
      <c r="BN773" s="533">
        <f>SUM(M773,Z773,AM773)</f>
        <v>0</v>
      </c>
      <c r="BO773" s="533">
        <f t="shared" si="3811"/>
        <v>0</v>
      </c>
      <c r="BP773" s="533">
        <f t="shared" si="3812"/>
        <v>0</v>
      </c>
      <c r="BQ773" s="533">
        <f t="shared" si="3813"/>
        <v>0</v>
      </c>
      <c r="BR773" s="533">
        <f t="shared" si="3814"/>
        <v>0</v>
      </c>
      <c r="BS773" s="533">
        <f t="shared" si="3815"/>
        <v>0</v>
      </c>
      <c r="BT773" s="533">
        <f>AT773</f>
        <v>0</v>
      </c>
      <c r="BU773" s="533">
        <f t="shared" si="3816"/>
        <v>0</v>
      </c>
      <c r="BV773" s="533">
        <f t="shared" si="3817"/>
        <v>0</v>
      </c>
      <c r="BW773" s="536">
        <f>SUM(BH773,BK773,BN773,BQ773,BT773)</f>
        <v>0</v>
      </c>
      <c r="BX773" s="536">
        <f t="shared" si="3818"/>
        <v>0</v>
      </c>
      <c r="BY773" s="536">
        <f t="shared" si="3819"/>
        <v>0</v>
      </c>
      <c r="BZ773" t="s">
        <v>74</v>
      </c>
      <c r="CA773" s="544">
        <f>AZ773</f>
        <v>0</v>
      </c>
      <c r="CB773" s="544">
        <f t="shared" si="3820"/>
        <v>0</v>
      </c>
      <c r="CC773" s="544">
        <f t="shared" si="3821"/>
        <v>0</v>
      </c>
      <c r="CD773" s="544">
        <f>BC773</f>
        <v>0</v>
      </c>
      <c r="CE773" s="544">
        <f t="shared" si="3822"/>
        <v>0</v>
      </c>
      <c r="CF773" s="544">
        <f t="shared" si="3823"/>
        <v>0</v>
      </c>
    </row>
    <row r="774" spans="1:84">
      <c r="A774" s="149"/>
      <c r="B774" s="149"/>
      <c r="C774" s="151"/>
      <c r="D774" s="151"/>
      <c r="E774" s="288"/>
      <c r="F774" s="592"/>
      <c r="G774" s="159"/>
      <c r="H774" s="159"/>
      <c r="I774" s="275"/>
      <c r="J774" s="159"/>
      <c r="K774" s="159"/>
      <c r="L774" s="275"/>
      <c r="M774" s="159"/>
      <c r="N774" s="159"/>
      <c r="O774" s="275"/>
      <c r="P774" s="159"/>
      <c r="Q774" s="159"/>
      <c r="R774" s="275"/>
      <c r="S774" s="500"/>
      <c r="T774" s="275"/>
      <c r="U774" s="275"/>
      <c r="V774" s="275"/>
      <c r="W774" s="275"/>
      <c r="X774" s="275"/>
      <c r="Y774" s="275"/>
      <c r="Z774" s="275"/>
      <c r="AA774" s="275"/>
      <c r="AB774" s="275"/>
      <c r="AC774" s="275"/>
      <c r="AD774" s="275"/>
      <c r="AE774" s="275"/>
      <c r="AF774" s="500"/>
      <c r="AG774" s="275"/>
      <c r="AH774" s="275"/>
      <c r="AI774" s="275"/>
      <c r="AJ774" s="275"/>
      <c r="AK774" s="275"/>
      <c r="AL774" s="275"/>
      <c r="AM774" s="275"/>
      <c r="AN774" s="275"/>
      <c r="AO774" s="275"/>
      <c r="AP774" s="275"/>
      <c r="AQ774" s="275"/>
      <c r="AR774" s="275"/>
      <c r="AS774" s="500"/>
      <c r="AT774" s="275"/>
      <c r="AU774" s="275"/>
      <c r="AV774" s="275"/>
      <c r="AW774" s="567"/>
      <c r="AX774" s="567"/>
      <c r="AY774" s="567"/>
      <c r="AZ774" s="159"/>
      <c r="BA774" s="159"/>
      <c r="BB774" s="275"/>
      <c r="BC774" s="275"/>
      <c r="BD774" s="275"/>
      <c r="BE774" s="275"/>
      <c r="BF774" s="521"/>
    </row>
    <row r="775" spans="1:84">
      <c r="A775" s="149"/>
      <c r="B775" s="149" t="s">
        <v>539</v>
      </c>
      <c r="C775" s="151"/>
      <c r="D775" s="151"/>
      <c r="E775" s="375" t="s">
        <v>116</v>
      </c>
      <c r="F775" s="592"/>
      <c r="G775" s="159"/>
      <c r="H775" s="159"/>
      <c r="I775" s="275"/>
      <c r="J775" s="159"/>
      <c r="K775" s="159"/>
      <c r="L775" s="275"/>
      <c r="M775" s="159"/>
      <c r="N775" s="159"/>
      <c r="O775" s="275"/>
      <c r="P775" s="159"/>
      <c r="Q775" s="159"/>
      <c r="R775" s="275"/>
      <c r="S775" s="500"/>
      <c r="T775" s="275"/>
      <c r="U775" s="275"/>
      <c r="V775" s="275"/>
      <c r="W775" s="275"/>
      <c r="X775" s="275"/>
      <c r="Y775" s="275"/>
      <c r="Z775" s="275"/>
      <c r="AA775" s="275"/>
      <c r="AB775" s="275"/>
      <c r="AC775" s="275"/>
      <c r="AD775" s="275"/>
      <c r="AE775" s="275"/>
      <c r="AF775" s="500"/>
      <c r="AG775" s="275"/>
      <c r="AH775" s="275"/>
      <c r="AI775" s="275"/>
      <c r="AJ775" s="275"/>
      <c r="AK775" s="275"/>
      <c r="AL775" s="275"/>
      <c r="AM775" s="275"/>
      <c r="AN775" s="275"/>
      <c r="AO775" s="275"/>
      <c r="AP775" s="275"/>
      <c r="AQ775" s="275"/>
      <c r="AR775" s="275"/>
      <c r="AS775" s="500"/>
      <c r="AT775" s="275"/>
      <c r="AU775" s="275"/>
      <c r="AV775" s="275"/>
      <c r="AW775" s="567"/>
      <c r="AX775" s="567"/>
      <c r="AY775" s="567"/>
      <c r="AZ775" s="159"/>
      <c r="BA775" s="159"/>
      <c r="BB775" s="159"/>
      <c r="BC775" s="275"/>
      <c r="BD775" s="275"/>
      <c r="BE775" s="275"/>
      <c r="BF775" s="521"/>
    </row>
    <row r="776" spans="1:84">
      <c r="A776" s="149"/>
      <c r="B776" s="149" t="s">
        <v>684</v>
      </c>
      <c r="C776" s="151"/>
      <c r="D776" s="151"/>
      <c r="E776" s="288" t="s">
        <v>77</v>
      </c>
      <c r="F776" s="592">
        <v>2</v>
      </c>
      <c r="G776" s="159"/>
      <c r="H776" s="159"/>
      <c r="I776" s="275">
        <f>SUM(G776:H776)</f>
        <v>0</v>
      </c>
      <c r="J776" s="159"/>
      <c r="K776" s="159"/>
      <c r="L776" s="275">
        <f>SUM(J776:K776)</f>
        <v>0</v>
      </c>
      <c r="M776" s="159"/>
      <c r="N776" s="159"/>
      <c r="O776" s="275">
        <f>SUM(M776:N776)</f>
        <v>0</v>
      </c>
      <c r="P776" s="159"/>
      <c r="Q776" s="159"/>
      <c r="R776" s="275">
        <f>SUM(P776:Q776)</f>
        <v>0</v>
      </c>
      <c r="S776" s="500"/>
      <c r="T776" s="275"/>
      <c r="U776" s="275"/>
      <c r="V776" s="275">
        <f>SUM(T776:U776)</f>
        <v>0</v>
      </c>
      <c r="W776" s="275"/>
      <c r="X776" s="275"/>
      <c r="Y776" s="275">
        <f>SUM(W776:X776)</f>
        <v>0</v>
      </c>
      <c r="Z776" s="275"/>
      <c r="AA776" s="275"/>
      <c r="AB776" s="275">
        <f>SUM(Z776:AA776)</f>
        <v>0</v>
      </c>
      <c r="AC776" s="275"/>
      <c r="AD776" s="275"/>
      <c r="AE776" s="275">
        <f>SUM(AC776:AD776)</f>
        <v>0</v>
      </c>
      <c r="AF776" s="500"/>
      <c r="AG776" s="275"/>
      <c r="AH776" s="275"/>
      <c r="AI776" s="275">
        <f>SUM(AG776:AH776)</f>
        <v>0</v>
      </c>
      <c r="AJ776" s="275"/>
      <c r="AK776" s="275"/>
      <c r="AL776" s="275">
        <f>SUM(AJ776:AK776)</f>
        <v>0</v>
      </c>
      <c r="AM776" s="275"/>
      <c r="AN776" s="275"/>
      <c r="AO776" s="275">
        <f>SUM(AM776:AN776)</f>
        <v>0</v>
      </c>
      <c r="AP776" s="275"/>
      <c r="AQ776" s="275"/>
      <c r="AR776" s="275">
        <f>SUM(AP776:AQ776)</f>
        <v>0</v>
      </c>
      <c r="AS776" s="500"/>
      <c r="AT776" s="275"/>
      <c r="AU776" s="275"/>
      <c r="AV776" s="277">
        <f>SUM(AT776:AU776)</f>
        <v>0</v>
      </c>
      <c r="AW776" s="567">
        <f t="shared" ref="AW776:AW778" si="3824">SUM(G776,J776,M776,P776,T776,W776,Z776,AC776,AG776,AJ776,AM776,AP776,AT776)</f>
        <v>0</v>
      </c>
      <c r="AX776" s="567">
        <f t="shared" ref="AX776:AX778" si="3825">SUM(H776,K776,N776,Q776,U776,X776,AA776,AD776,AH776,AK776,AN776,AQ776,AU776)</f>
        <v>0</v>
      </c>
      <c r="AY776" s="567">
        <f t="shared" ref="AY776:AY778" si="3826">SUM(I776,L776,O776,R776,V776,Y776,AB776,AE776,AI776,AL776,AO776,AR776,AV776)</f>
        <v>0</v>
      </c>
      <c r="AZ776" s="159"/>
      <c r="BA776" s="159"/>
      <c r="BB776" s="275">
        <f>SUM(AZ776:BA776)</f>
        <v>0</v>
      </c>
      <c r="BC776" s="275"/>
      <c r="BD776" s="275"/>
      <c r="BE776" s="275">
        <f>SUM(BC776:BD776)</f>
        <v>0</v>
      </c>
      <c r="BF776" s="521"/>
      <c r="BG776" s="605">
        <f>SUM(F776,S776,AF776,AS776)</f>
        <v>2</v>
      </c>
      <c r="BH776" s="533">
        <f>SUM(G776,T776,AG776)</f>
        <v>0</v>
      </c>
      <c r="BI776" s="533">
        <f t="shared" ref="BI776:BI778" si="3827">SUM(H776,U776,AH776)</f>
        <v>0</v>
      </c>
      <c r="BJ776" s="533">
        <f t="shared" ref="BJ776:BJ778" si="3828">SUM(I776,V776,AI776)</f>
        <v>0</v>
      </c>
      <c r="BK776" s="533">
        <f t="shared" ref="BK776:BK778" si="3829">SUM(J776,W776,AJ776)</f>
        <v>0</v>
      </c>
      <c r="BL776" s="533">
        <f t="shared" ref="BL776:BL778" si="3830">SUM(K776,X776,AK776)</f>
        <v>0</v>
      </c>
      <c r="BM776" s="533">
        <f t="shared" ref="BM776:BM778" si="3831">SUM(L776,Y776,AL776)</f>
        <v>0</v>
      </c>
      <c r="BN776" s="533">
        <f>SUM(M776,Z776,AM776)</f>
        <v>0</v>
      </c>
      <c r="BO776" s="533">
        <f t="shared" ref="BO776:BO778" si="3832">SUM(N776,AA776,AN776)</f>
        <v>0</v>
      </c>
      <c r="BP776" s="533">
        <f t="shared" ref="BP776:BP778" si="3833">SUM(O776,AB776,AO776)</f>
        <v>0</v>
      </c>
      <c r="BQ776" s="533">
        <f t="shared" ref="BQ776:BQ778" si="3834">SUM(P776,AC776,AP776)</f>
        <v>0</v>
      </c>
      <c r="BR776" s="533">
        <f t="shared" ref="BR776:BR778" si="3835">SUM(Q776,AD776,AQ776)</f>
        <v>0</v>
      </c>
      <c r="BS776" s="533">
        <f t="shared" ref="BS776:BS778" si="3836">SUM(R776,AE776,AR776)</f>
        <v>0</v>
      </c>
      <c r="BT776" s="533">
        <f>AT776</f>
        <v>0</v>
      </c>
      <c r="BU776" s="533">
        <f t="shared" ref="BU776:BU778" si="3837">AU776</f>
        <v>0</v>
      </c>
      <c r="BV776" s="533">
        <f t="shared" ref="BV776:BV778" si="3838">AV776</f>
        <v>0</v>
      </c>
      <c r="BW776" s="536">
        <f>SUM(BH776,BK776,BN776,BQ776,BT776)</f>
        <v>0</v>
      </c>
      <c r="BX776" s="536">
        <f t="shared" ref="BX776:BX778" si="3839">SUM(BI776,BL776,BO776,BR776,BU776)</f>
        <v>0</v>
      </c>
      <c r="BY776" s="536">
        <f t="shared" ref="BY776:BY778" si="3840">SUM(BJ776,BM776,BP776,BS776,BV776)</f>
        <v>0</v>
      </c>
      <c r="BZ776" t="s">
        <v>74</v>
      </c>
      <c r="CA776" s="544">
        <f>AZ776</f>
        <v>0</v>
      </c>
      <c r="CB776" s="544">
        <f t="shared" ref="CB776:CB778" si="3841">BA776</f>
        <v>0</v>
      </c>
      <c r="CC776" s="544">
        <f t="shared" ref="CC776:CC778" si="3842">BB776</f>
        <v>0</v>
      </c>
      <c r="CD776" s="544">
        <f>BC776</f>
        <v>0</v>
      </c>
      <c r="CE776" s="544">
        <f t="shared" ref="CE776:CE778" si="3843">BD776</f>
        <v>0</v>
      </c>
      <c r="CF776" s="544">
        <f t="shared" ref="CF776:CF778" si="3844">BE776</f>
        <v>0</v>
      </c>
    </row>
    <row r="777" spans="1:84">
      <c r="A777" s="149"/>
      <c r="B777" s="149"/>
      <c r="C777" s="151"/>
      <c r="D777" s="151"/>
      <c r="E777" s="288" t="s">
        <v>78</v>
      </c>
      <c r="F777" s="592">
        <v>2</v>
      </c>
      <c r="G777" s="159"/>
      <c r="H777" s="159"/>
      <c r="I777" s="275">
        <f>SUM(G777:H777)</f>
        <v>0</v>
      </c>
      <c r="J777" s="159"/>
      <c r="K777" s="159"/>
      <c r="L777" s="275">
        <f>SUM(J777:K777)</f>
        <v>0</v>
      </c>
      <c r="M777" s="159"/>
      <c r="N777" s="159"/>
      <c r="O777" s="275">
        <f>SUM(M777:N777)</f>
        <v>0</v>
      </c>
      <c r="P777" s="159"/>
      <c r="Q777" s="159"/>
      <c r="R777" s="275">
        <f>SUM(P777:Q777)</f>
        <v>0</v>
      </c>
      <c r="S777" s="500"/>
      <c r="T777" s="275"/>
      <c r="U777" s="275"/>
      <c r="V777" s="275">
        <f>SUM(T777:U777)</f>
        <v>0</v>
      </c>
      <c r="W777" s="275"/>
      <c r="X777" s="275"/>
      <c r="Y777" s="275">
        <f>SUM(W777:X777)</f>
        <v>0</v>
      </c>
      <c r="Z777" s="275"/>
      <c r="AA777" s="275"/>
      <c r="AB777" s="275">
        <f>SUM(Z777:AA777)</f>
        <v>0</v>
      </c>
      <c r="AC777" s="275"/>
      <c r="AD777" s="275"/>
      <c r="AE777" s="275">
        <f>SUM(AC777:AD777)</f>
        <v>0</v>
      </c>
      <c r="AF777" s="500"/>
      <c r="AG777" s="275"/>
      <c r="AH777" s="275"/>
      <c r="AI777" s="275">
        <f>SUM(AG777:AH777)</f>
        <v>0</v>
      </c>
      <c r="AJ777" s="275"/>
      <c r="AK777" s="275"/>
      <c r="AL777" s="275">
        <f>SUM(AJ777:AK777)</f>
        <v>0</v>
      </c>
      <c r="AM777" s="275"/>
      <c r="AN777" s="275"/>
      <c r="AO777" s="275">
        <f>SUM(AM777:AN777)</f>
        <v>0</v>
      </c>
      <c r="AP777" s="275"/>
      <c r="AQ777" s="275"/>
      <c r="AR777" s="275">
        <f>SUM(AP777:AQ777)</f>
        <v>0</v>
      </c>
      <c r="AS777" s="500"/>
      <c r="AT777" s="275"/>
      <c r="AU777" s="275"/>
      <c r="AV777" s="277">
        <f>SUM(AT777:AU777)</f>
        <v>0</v>
      </c>
      <c r="AW777" s="567">
        <f t="shared" si="3824"/>
        <v>0</v>
      </c>
      <c r="AX777" s="567">
        <f t="shared" si="3825"/>
        <v>0</v>
      </c>
      <c r="AY777" s="567">
        <f t="shared" si="3826"/>
        <v>0</v>
      </c>
      <c r="AZ777" s="159"/>
      <c r="BA777" s="159"/>
      <c r="BB777" s="275">
        <f>SUM(AZ777:BA777)</f>
        <v>0</v>
      </c>
      <c r="BC777" s="275"/>
      <c r="BD777" s="275"/>
      <c r="BE777" s="275">
        <f>SUM(BC777:BD777)</f>
        <v>0</v>
      </c>
      <c r="BF777" s="521"/>
      <c r="BG777" s="605">
        <f>SUM(F777,S777,AF777,AS777)</f>
        <v>2</v>
      </c>
      <c r="BH777" s="533">
        <f>SUM(G777,T777,AG777)</f>
        <v>0</v>
      </c>
      <c r="BI777" s="533">
        <f t="shared" si="3827"/>
        <v>0</v>
      </c>
      <c r="BJ777" s="533">
        <f t="shared" si="3828"/>
        <v>0</v>
      </c>
      <c r="BK777" s="533">
        <f t="shared" si="3829"/>
        <v>0</v>
      </c>
      <c r="BL777" s="533">
        <f t="shared" si="3830"/>
        <v>0</v>
      </c>
      <c r="BM777" s="533">
        <f t="shared" si="3831"/>
        <v>0</v>
      </c>
      <c r="BN777" s="533">
        <f>SUM(M777,Z777,AM777)</f>
        <v>0</v>
      </c>
      <c r="BO777" s="533">
        <f t="shared" si="3832"/>
        <v>0</v>
      </c>
      <c r="BP777" s="533">
        <f t="shared" si="3833"/>
        <v>0</v>
      </c>
      <c r="BQ777" s="533">
        <f t="shared" si="3834"/>
        <v>0</v>
      </c>
      <c r="BR777" s="533">
        <f t="shared" si="3835"/>
        <v>0</v>
      </c>
      <c r="BS777" s="533">
        <f t="shared" si="3836"/>
        <v>0</v>
      </c>
      <c r="BT777" s="533">
        <f>AT777</f>
        <v>0</v>
      </c>
      <c r="BU777" s="533">
        <f t="shared" si="3837"/>
        <v>0</v>
      </c>
      <c r="BV777" s="533">
        <f t="shared" si="3838"/>
        <v>0</v>
      </c>
      <c r="BW777" s="536">
        <f>SUM(BH777,BK777,BN777,BQ777,BT777)</f>
        <v>0</v>
      </c>
      <c r="BX777" s="536">
        <f t="shared" si="3839"/>
        <v>0</v>
      </c>
      <c r="BY777" s="536">
        <f t="shared" si="3840"/>
        <v>0</v>
      </c>
      <c r="BZ777" t="s">
        <v>74</v>
      </c>
      <c r="CA777" s="544">
        <f>AZ777</f>
        <v>0</v>
      </c>
      <c r="CB777" s="544">
        <f t="shared" si="3841"/>
        <v>0</v>
      </c>
      <c r="CC777" s="544">
        <f t="shared" si="3842"/>
        <v>0</v>
      </c>
      <c r="CD777" s="544">
        <f>BC777</f>
        <v>0</v>
      </c>
      <c r="CE777" s="544">
        <f t="shared" si="3843"/>
        <v>0</v>
      </c>
      <c r="CF777" s="544">
        <f t="shared" si="3844"/>
        <v>0</v>
      </c>
    </row>
    <row r="778" spans="1:84">
      <c r="A778" s="149"/>
      <c r="B778" s="149"/>
      <c r="C778" s="151"/>
      <c r="D778" s="151"/>
      <c r="E778" s="288" t="s">
        <v>79</v>
      </c>
      <c r="F778" s="592">
        <v>2</v>
      </c>
      <c r="G778" s="159"/>
      <c r="H778" s="159"/>
      <c r="I778" s="275">
        <f>SUM(G778:H778)</f>
        <v>0</v>
      </c>
      <c r="J778" s="159"/>
      <c r="K778" s="159"/>
      <c r="L778" s="275">
        <f>SUM(J778:K778)</f>
        <v>0</v>
      </c>
      <c r="M778" s="159"/>
      <c r="N778" s="159"/>
      <c r="O778" s="275">
        <f>SUM(M778:N778)</f>
        <v>0</v>
      </c>
      <c r="P778" s="159"/>
      <c r="Q778" s="159"/>
      <c r="R778" s="275">
        <f>SUM(P778:Q778)</f>
        <v>0</v>
      </c>
      <c r="S778" s="500"/>
      <c r="T778" s="275"/>
      <c r="U778" s="275"/>
      <c r="V778" s="275">
        <f>SUM(T778:U778)</f>
        <v>0</v>
      </c>
      <c r="W778" s="275"/>
      <c r="X778" s="275"/>
      <c r="Y778" s="275">
        <f>SUM(W778:X778)</f>
        <v>0</v>
      </c>
      <c r="Z778" s="275"/>
      <c r="AA778" s="275"/>
      <c r="AB778" s="275">
        <f>SUM(Z778:AA778)</f>
        <v>0</v>
      </c>
      <c r="AC778" s="275"/>
      <c r="AD778" s="275"/>
      <c r="AE778" s="275">
        <f>SUM(AC778:AD778)</f>
        <v>0</v>
      </c>
      <c r="AF778" s="500"/>
      <c r="AG778" s="275"/>
      <c r="AH778" s="275"/>
      <c r="AI778" s="275">
        <f>SUM(AG778:AH778)</f>
        <v>0</v>
      </c>
      <c r="AJ778" s="275"/>
      <c r="AK778" s="275"/>
      <c r="AL778" s="275">
        <f>SUM(AJ778:AK778)</f>
        <v>0</v>
      </c>
      <c r="AM778" s="275"/>
      <c r="AN778" s="275"/>
      <c r="AO778" s="275">
        <f>SUM(AM778:AN778)</f>
        <v>0</v>
      </c>
      <c r="AP778" s="275"/>
      <c r="AQ778" s="275"/>
      <c r="AR778" s="275">
        <f>SUM(AP778:AQ778)</f>
        <v>0</v>
      </c>
      <c r="AS778" s="500"/>
      <c r="AT778" s="275"/>
      <c r="AU778" s="275"/>
      <c r="AV778" s="277">
        <f>SUM(AT778:AU778)</f>
        <v>0</v>
      </c>
      <c r="AW778" s="567">
        <f t="shared" si="3824"/>
        <v>0</v>
      </c>
      <c r="AX778" s="567">
        <f t="shared" si="3825"/>
        <v>0</v>
      </c>
      <c r="AY778" s="567">
        <f t="shared" si="3826"/>
        <v>0</v>
      </c>
      <c r="AZ778" s="159"/>
      <c r="BA778" s="159"/>
      <c r="BB778" s="275">
        <f>SUM(AZ778:BA778)</f>
        <v>0</v>
      </c>
      <c r="BC778" s="275"/>
      <c r="BD778" s="275"/>
      <c r="BE778" s="275">
        <f>SUM(BC778:BD778)</f>
        <v>0</v>
      </c>
      <c r="BF778" s="521"/>
      <c r="BG778" s="605">
        <f>SUM(F778,S778,AF778,AS778)</f>
        <v>2</v>
      </c>
      <c r="BH778" s="533">
        <f>SUM(G778,T778,AG778)</f>
        <v>0</v>
      </c>
      <c r="BI778" s="533">
        <f t="shared" si="3827"/>
        <v>0</v>
      </c>
      <c r="BJ778" s="533">
        <f t="shared" si="3828"/>
        <v>0</v>
      </c>
      <c r="BK778" s="533">
        <f t="shared" si="3829"/>
        <v>0</v>
      </c>
      <c r="BL778" s="533">
        <f t="shared" si="3830"/>
        <v>0</v>
      </c>
      <c r="BM778" s="533">
        <f t="shared" si="3831"/>
        <v>0</v>
      </c>
      <c r="BN778" s="533">
        <f>SUM(M778,Z778,AM778)</f>
        <v>0</v>
      </c>
      <c r="BO778" s="533">
        <f t="shared" si="3832"/>
        <v>0</v>
      </c>
      <c r="BP778" s="533">
        <f t="shared" si="3833"/>
        <v>0</v>
      </c>
      <c r="BQ778" s="533">
        <f t="shared" si="3834"/>
        <v>0</v>
      </c>
      <c r="BR778" s="533">
        <f t="shared" si="3835"/>
        <v>0</v>
      </c>
      <c r="BS778" s="533">
        <f t="shared" si="3836"/>
        <v>0</v>
      </c>
      <c r="BT778" s="533">
        <f>AT778</f>
        <v>0</v>
      </c>
      <c r="BU778" s="533">
        <f t="shared" si="3837"/>
        <v>0</v>
      </c>
      <c r="BV778" s="533">
        <f t="shared" si="3838"/>
        <v>0</v>
      </c>
      <c r="BW778" s="536">
        <f>SUM(BH778,BK778,BN778,BQ778,BT778)</f>
        <v>0</v>
      </c>
      <c r="BX778" s="536">
        <f t="shared" si="3839"/>
        <v>0</v>
      </c>
      <c r="BY778" s="536">
        <f t="shared" si="3840"/>
        <v>0</v>
      </c>
      <c r="BZ778" t="s">
        <v>74</v>
      </c>
      <c r="CA778" s="544">
        <f>AZ778</f>
        <v>0</v>
      </c>
      <c r="CB778" s="544">
        <f t="shared" si="3841"/>
        <v>0</v>
      </c>
      <c r="CC778" s="544">
        <f t="shared" si="3842"/>
        <v>0</v>
      </c>
      <c r="CD778" s="544">
        <f>BC778</f>
        <v>0</v>
      </c>
      <c r="CE778" s="544">
        <f t="shared" si="3843"/>
        <v>0</v>
      </c>
      <c r="CF778" s="544">
        <f t="shared" si="3844"/>
        <v>0</v>
      </c>
    </row>
    <row r="779" spans="1:84">
      <c r="A779" s="149"/>
      <c r="B779" s="149"/>
      <c r="C779" s="151"/>
      <c r="D779" s="151"/>
      <c r="E779" s="375"/>
      <c r="F779" s="592"/>
      <c r="G779" s="159"/>
      <c r="H779" s="159"/>
      <c r="I779" s="275"/>
      <c r="J779" s="159"/>
      <c r="K779" s="159"/>
      <c r="L779" s="275"/>
      <c r="M779" s="159"/>
      <c r="N779" s="159"/>
      <c r="O779" s="275"/>
      <c r="P779" s="159"/>
      <c r="Q779" s="159"/>
      <c r="R779" s="275"/>
      <c r="S779" s="500"/>
      <c r="T779" s="275"/>
      <c r="U779" s="275"/>
      <c r="V779" s="275"/>
      <c r="W779" s="275"/>
      <c r="X779" s="275"/>
      <c r="Y779" s="275"/>
      <c r="Z779" s="275"/>
      <c r="AA779" s="275"/>
      <c r="AB779" s="275"/>
      <c r="AC779" s="275"/>
      <c r="AD779" s="275"/>
      <c r="AE779" s="275"/>
      <c r="AF779" s="500"/>
      <c r="AG779" s="275"/>
      <c r="AH779" s="275"/>
      <c r="AI779" s="275"/>
      <c r="AJ779" s="275"/>
      <c r="AK779" s="275"/>
      <c r="AL779" s="275"/>
      <c r="AM779" s="275"/>
      <c r="AN779" s="275"/>
      <c r="AO779" s="275"/>
      <c r="AP779" s="275"/>
      <c r="AQ779" s="275"/>
      <c r="AR779" s="275"/>
      <c r="AS779" s="500"/>
      <c r="AT779" s="275"/>
      <c r="AU779" s="275"/>
      <c r="AV779" s="275"/>
      <c r="AW779" s="567"/>
      <c r="AX779" s="567"/>
      <c r="AY779" s="567"/>
      <c r="AZ779" s="159"/>
      <c r="BA779" s="159"/>
      <c r="BB779" s="159"/>
      <c r="BC779" s="275"/>
      <c r="BD779" s="275"/>
      <c r="BE779" s="275"/>
      <c r="BF779" s="521"/>
    </row>
    <row r="780" spans="1:84">
      <c r="A780" s="149"/>
      <c r="B780" s="149" t="s">
        <v>562</v>
      </c>
      <c r="C780" s="151"/>
      <c r="D780" s="151"/>
      <c r="E780" s="375" t="s">
        <v>116</v>
      </c>
      <c r="F780" s="592"/>
      <c r="G780" s="159"/>
      <c r="H780" s="159"/>
      <c r="I780" s="275"/>
      <c r="J780" s="159"/>
      <c r="K780" s="159"/>
      <c r="L780" s="275"/>
      <c r="M780" s="159"/>
      <c r="N780" s="159"/>
      <c r="O780" s="275"/>
      <c r="P780" s="159"/>
      <c r="Q780" s="159"/>
      <c r="R780" s="275"/>
      <c r="S780" s="500"/>
      <c r="T780" s="275"/>
      <c r="U780" s="275"/>
      <c r="V780" s="275"/>
      <c r="W780" s="275"/>
      <c r="X780" s="275"/>
      <c r="Y780" s="275"/>
      <c r="Z780" s="275"/>
      <c r="AA780" s="275"/>
      <c r="AB780" s="275"/>
      <c r="AC780" s="275"/>
      <c r="AD780" s="275"/>
      <c r="AE780" s="275"/>
      <c r="AF780" s="500"/>
      <c r="AG780" s="275"/>
      <c r="AH780" s="275"/>
      <c r="AI780" s="275"/>
      <c r="AJ780" s="275"/>
      <c r="AK780" s="275"/>
      <c r="AL780" s="275"/>
      <c r="AM780" s="275"/>
      <c r="AN780" s="275"/>
      <c r="AO780" s="275"/>
      <c r="AP780" s="275"/>
      <c r="AQ780" s="275"/>
      <c r="AR780" s="275"/>
      <c r="AS780" s="500"/>
      <c r="AT780" s="275"/>
      <c r="AU780" s="275"/>
      <c r="AV780" s="275"/>
      <c r="AW780" s="567"/>
      <c r="AX780" s="567"/>
      <c r="AY780" s="567"/>
      <c r="AZ780" s="159"/>
      <c r="BA780" s="159"/>
      <c r="BB780" s="159"/>
      <c r="BC780" s="275"/>
      <c r="BD780" s="275"/>
      <c r="BE780" s="275"/>
      <c r="BF780" s="521"/>
      <c r="BG780" s="605" t="s">
        <v>74</v>
      </c>
    </row>
    <row r="781" spans="1:84">
      <c r="A781" s="149"/>
      <c r="B781" s="149" t="s">
        <v>691</v>
      </c>
      <c r="C781" s="151"/>
      <c r="D781" s="151"/>
      <c r="E781" s="288" t="s">
        <v>77</v>
      </c>
      <c r="F781" s="592">
        <v>2</v>
      </c>
      <c r="G781" s="159"/>
      <c r="H781" s="159"/>
      <c r="I781" s="275">
        <f>SUM(G781:H781)</f>
        <v>0</v>
      </c>
      <c r="J781" s="159"/>
      <c r="K781" s="159"/>
      <c r="L781" s="275">
        <f>SUM(J781:K781)</f>
        <v>0</v>
      </c>
      <c r="M781" s="159"/>
      <c r="N781" s="159"/>
      <c r="O781" s="275">
        <f>SUM(M781:N781)</f>
        <v>0</v>
      </c>
      <c r="P781" s="159"/>
      <c r="Q781" s="159"/>
      <c r="R781" s="275">
        <f>SUM(P781:Q781)</f>
        <v>0</v>
      </c>
      <c r="S781" s="500"/>
      <c r="T781" s="275"/>
      <c r="U781" s="275"/>
      <c r="V781" s="275">
        <f>SUM(T781:U781)</f>
        <v>0</v>
      </c>
      <c r="W781" s="275"/>
      <c r="X781" s="275"/>
      <c r="Y781" s="275">
        <f>SUM(W781:X781)</f>
        <v>0</v>
      </c>
      <c r="Z781" s="275"/>
      <c r="AA781" s="275"/>
      <c r="AB781" s="275">
        <f>SUM(Z781:AA781)</f>
        <v>0</v>
      </c>
      <c r="AC781" s="275"/>
      <c r="AD781" s="275"/>
      <c r="AE781" s="275">
        <f>SUM(AC781:AD781)</f>
        <v>0</v>
      </c>
      <c r="AF781" s="500"/>
      <c r="AG781" s="275"/>
      <c r="AH781" s="275"/>
      <c r="AI781" s="275">
        <f>SUM(AG781:AH781)</f>
        <v>0</v>
      </c>
      <c r="AJ781" s="275"/>
      <c r="AK781" s="275"/>
      <c r="AL781" s="275">
        <f>SUM(AJ781:AK781)</f>
        <v>0</v>
      </c>
      <c r="AM781" s="275"/>
      <c r="AN781" s="275"/>
      <c r="AO781" s="275">
        <f>SUM(AM781:AN781)</f>
        <v>0</v>
      </c>
      <c r="AP781" s="275"/>
      <c r="AQ781" s="275"/>
      <c r="AR781" s="275">
        <f>SUM(AP781:AQ781)</f>
        <v>0</v>
      </c>
      <c r="AS781" s="500"/>
      <c r="AT781" s="275"/>
      <c r="AU781" s="275"/>
      <c r="AV781" s="277">
        <f>SUM(AT781:AU781)</f>
        <v>0</v>
      </c>
      <c r="AW781" s="567">
        <f t="shared" ref="AW781:AW783" si="3845">SUM(G781,J781,M781,P781,T781,W781,Z781,AC781,AG781,AJ781,AM781,AP781,AT781)</f>
        <v>0</v>
      </c>
      <c r="AX781" s="567">
        <f t="shared" ref="AX781:AX783" si="3846">SUM(H781,K781,N781,Q781,U781,X781,AA781,AD781,AH781,AK781,AN781,AQ781,AU781)</f>
        <v>0</v>
      </c>
      <c r="AY781" s="567">
        <f t="shared" ref="AY781:AY783" si="3847">SUM(I781,L781,O781,R781,V781,Y781,AB781,AE781,AI781,AL781,AO781,AR781,AV781)</f>
        <v>0</v>
      </c>
      <c r="AZ781" s="159"/>
      <c r="BA781" s="159"/>
      <c r="BB781" s="275">
        <f>SUM(AZ781:BA781)</f>
        <v>0</v>
      </c>
      <c r="BC781" s="275"/>
      <c r="BD781" s="275"/>
      <c r="BE781" s="275">
        <f>SUM(BC781:BD781)</f>
        <v>0</v>
      </c>
      <c r="BF781" s="521"/>
      <c r="BG781" s="605">
        <f>SUM(F781,S781,AF781,AS781)</f>
        <v>2</v>
      </c>
      <c r="BH781" s="533">
        <f>SUM(G781,T781,AG781)</f>
        <v>0</v>
      </c>
      <c r="BI781" s="533">
        <f t="shared" ref="BI781:BI783" si="3848">SUM(H781,U781,AH781)</f>
        <v>0</v>
      </c>
      <c r="BJ781" s="533">
        <f t="shared" ref="BJ781:BJ783" si="3849">SUM(I781,V781,AI781)</f>
        <v>0</v>
      </c>
      <c r="BK781" s="533">
        <f t="shared" ref="BK781:BK783" si="3850">SUM(J781,W781,AJ781)</f>
        <v>0</v>
      </c>
      <c r="BL781" s="533">
        <f t="shared" ref="BL781:BL783" si="3851">SUM(K781,X781,AK781)</f>
        <v>0</v>
      </c>
      <c r="BM781" s="533">
        <f t="shared" ref="BM781:BM783" si="3852">SUM(L781,Y781,AL781)</f>
        <v>0</v>
      </c>
      <c r="BN781" s="533">
        <f>SUM(M781,Z781,AM781)</f>
        <v>0</v>
      </c>
      <c r="BO781" s="533">
        <f t="shared" ref="BO781:BO783" si="3853">SUM(N781,AA781,AN781)</f>
        <v>0</v>
      </c>
      <c r="BP781" s="533">
        <f t="shared" ref="BP781:BP783" si="3854">SUM(O781,AB781,AO781)</f>
        <v>0</v>
      </c>
      <c r="BQ781" s="533">
        <f t="shared" ref="BQ781:BQ783" si="3855">SUM(P781,AC781,AP781)</f>
        <v>0</v>
      </c>
      <c r="BR781" s="533">
        <f t="shared" ref="BR781:BR783" si="3856">SUM(Q781,AD781,AQ781)</f>
        <v>0</v>
      </c>
      <c r="BS781" s="533">
        <f t="shared" ref="BS781:BS783" si="3857">SUM(R781,AE781,AR781)</f>
        <v>0</v>
      </c>
      <c r="BT781" s="533">
        <f>AT781</f>
        <v>0</v>
      </c>
      <c r="BU781" s="533">
        <f t="shared" ref="BU781:BU783" si="3858">AU781</f>
        <v>0</v>
      </c>
      <c r="BV781" s="533">
        <f t="shared" ref="BV781:BV783" si="3859">AV781</f>
        <v>0</v>
      </c>
      <c r="BW781" s="536">
        <f>SUM(BH781,BK781,BN781,BQ781,BT781)</f>
        <v>0</v>
      </c>
      <c r="BX781" s="536">
        <f t="shared" ref="BX781:BX783" si="3860">SUM(BI781,BL781,BO781,BR781,BU781)</f>
        <v>0</v>
      </c>
      <c r="BY781" s="536">
        <f t="shared" ref="BY781:BY783" si="3861">SUM(BJ781,BM781,BP781,BS781,BV781)</f>
        <v>0</v>
      </c>
      <c r="BZ781" t="s">
        <v>74</v>
      </c>
      <c r="CA781" s="544">
        <f>AZ781</f>
        <v>0</v>
      </c>
      <c r="CB781" s="544">
        <f t="shared" ref="CB781:CB783" si="3862">BA781</f>
        <v>0</v>
      </c>
      <c r="CC781" s="544">
        <f t="shared" ref="CC781:CC783" si="3863">BB781</f>
        <v>0</v>
      </c>
      <c r="CD781" s="544">
        <f>BC781</f>
        <v>0</v>
      </c>
      <c r="CE781" s="544">
        <f t="shared" ref="CE781:CE783" si="3864">BD781</f>
        <v>0</v>
      </c>
      <c r="CF781" s="544">
        <f t="shared" ref="CF781:CF783" si="3865">BE781</f>
        <v>0</v>
      </c>
    </row>
    <row r="782" spans="1:84">
      <c r="A782" s="149"/>
      <c r="B782" s="149"/>
      <c r="C782" s="151"/>
      <c r="D782" s="151"/>
      <c r="E782" s="288" t="s">
        <v>78</v>
      </c>
      <c r="F782" s="592">
        <v>2</v>
      </c>
      <c r="G782" s="159"/>
      <c r="H782" s="159"/>
      <c r="I782" s="275">
        <f>SUM(G782:H782)</f>
        <v>0</v>
      </c>
      <c r="J782" s="159"/>
      <c r="K782" s="159"/>
      <c r="L782" s="275">
        <f>SUM(J782:K782)</f>
        <v>0</v>
      </c>
      <c r="M782" s="159"/>
      <c r="N782" s="159"/>
      <c r="O782" s="275">
        <f>SUM(M782:N782)</f>
        <v>0</v>
      </c>
      <c r="P782" s="159"/>
      <c r="Q782" s="159"/>
      <c r="R782" s="275">
        <f>SUM(P782:Q782)</f>
        <v>0</v>
      </c>
      <c r="S782" s="500"/>
      <c r="T782" s="275"/>
      <c r="U782" s="275"/>
      <c r="V782" s="275">
        <f>SUM(T782:U782)</f>
        <v>0</v>
      </c>
      <c r="W782" s="275"/>
      <c r="X782" s="275"/>
      <c r="Y782" s="275">
        <f>SUM(W782:X782)</f>
        <v>0</v>
      </c>
      <c r="Z782" s="275"/>
      <c r="AA782" s="275"/>
      <c r="AB782" s="275">
        <f>SUM(Z782:AA782)</f>
        <v>0</v>
      </c>
      <c r="AC782" s="275"/>
      <c r="AD782" s="275"/>
      <c r="AE782" s="275">
        <f>SUM(AC782:AD782)</f>
        <v>0</v>
      </c>
      <c r="AF782" s="500"/>
      <c r="AG782" s="275"/>
      <c r="AH782" s="275"/>
      <c r="AI782" s="275">
        <f>SUM(AG782:AH782)</f>
        <v>0</v>
      </c>
      <c r="AJ782" s="275"/>
      <c r="AK782" s="275"/>
      <c r="AL782" s="275">
        <f>SUM(AJ782:AK782)</f>
        <v>0</v>
      </c>
      <c r="AM782" s="275"/>
      <c r="AN782" s="275"/>
      <c r="AO782" s="275">
        <f>SUM(AM782:AN782)</f>
        <v>0</v>
      </c>
      <c r="AP782" s="275"/>
      <c r="AQ782" s="275"/>
      <c r="AR782" s="275">
        <f>SUM(AP782:AQ782)</f>
        <v>0</v>
      </c>
      <c r="AS782" s="500"/>
      <c r="AT782" s="275"/>
      <c r="AU782" s="275"/>
      <c r="AV782" s="277">
        <f>SUM(AT782:AU782)</f>
        <v>0</v>
      </c>
      <c r="AW782" s="567">
        <f t="shared" si="3845"/>
        <v>0</v>
      </c>
      <c r="AX782" s="567">
        <f t="shared" si="3846"/>
        <v>0</v>
      </c>
      <c r="AY782" s="567">
        <f t="shared" si="3847"/>
        <v>0</v>
      </c>
      <c r="AZ782" s="159"/>
      <c r="BA782" s="159"/>
      <c r="BB782" s="275">
        <f>SUM(AZ782:BA782)</f>
        <v>0</v>
      </c>
      <c r="BC782" s="275"/>
      <c r="BD782" s="275"/>
      <c r="BE782" s="275">
        <f>SUM(BC782:BD782)</f>
        <v>0</v>
      </c>
      <c r="BF782" s="521"/>
      <c r="BG782" s="605">
        <f>SUM(F782,S782,AF782,AS782)</f>
        <v>2</v>
      </c>
      <c r="BH782" s="533">
        <f>SUM(G782,T782,AG782)</f>
        <v>0</v>
      </c>
      <c r="BI782" s="533">
        <f t="shared" si="3848"/>
        <v>0</v>
      </c>
      <c r="BJ782" s="533">
        <f t="shared" si="3849"/>
        <v>0</v>
      </c>
      <c r="BK782" s="533">
        <f t="shared" si="3850"/>
        <v>0</v>
      </c>
      <c r="BL782" s="533">
        <f t="shared" si="3851"/>
        <v>0</v>
      </c>
      <c r="BM782" s="533">
        <f t="shared" si="3852"/>
        <v>0</v>
      </c>
      <c r="BN782" s="533">
        <f>SUM(M782,Z782,AM782)</f>
        <v>0</v>
      </c>
      <c r="BO782" s="533">
        <f t="shared" si="3853"/>
        <v>0</v>
      </c>
      <c r="BP782" s="533">
        <f t="shared" si="3854"/>
        <v>0</v>
      </c>
      <c r="BQ782" s="533">
        <f t="shared" si="3855"/>
        <v>0</v>
      </c>
      <c r="BR782" s="533">
        <f t="shared" si="3856"/>
        <v>0</v>
      </c>
      <c r="BS782" s="533">
        <f t="shared" si="3857"/>
        <v>0</v>
      </c>
      <c r="BT782" s="533">
        <f>AT782</f>
        <v>0</v>
      </c>
      <c r="BU782" s="533">
        <f t="shared" si="3858"/>
        <v>0</v>
      </c>
      <c r="BV782" s="533">
        <f t="shared" si="3859"/>
        <v>0</v>
      </c>
      <c r="BW782" s="536">
        <f>SUM(BH782,BK782,BN782,BQ782,BT782)</f>
        <v>0</v>
      </c>
      <c r="BX782" s="536">
        <f t="shared" si="3860"/>
        <v>0</v>
      </c>
      <c r="BY782" s="536">
        <f t="shared" si="3861"/>
        <v>0</v>
      </c>
      <c r="BZ782" t="s">
        <v>74</v>
      </c>
      <c r="CA782" s="544">
        <f>AZ782</f>
        <v>0</v>
      </c>
      <c r="CB782" s="544">
        <f t="shared" si="3862"/>
        <v>0</v>
      </c>
      <c r="CC782" s="544">
        <f t="shared" si="3863"/>
        <v>0</v>
      </c>
      <c r="CD782" s="544">
        <f>BC782</f>
        <v>0</v>
      </c>
      <c r="CE782" s="544">
        <f t="shared" si="3864"/>
        <v>0</v>
      </c>
      <c r="CF782" s="544">
        <f t="shared" si="3865"/>
        <v>0</v>
      </c>
    </row>
    <row r="783" spans="1:84">
      <c r="A783" s="149"/>
      <c r="B783" s="149" t="s">
        <v>420</v>
      </c>
      <c r="C783" s="151"/>
      <c r="D783" s="151"/>
      <c r="E783" s="288" t="s">
        <v>79</v>
      </c>
      <c r="F783" s="592">
        <v>2</v>
      </c>
      <c r="G783" s="159"/>
      <c r="H783" s="159"/>
      <c r="I783" s="275">
        <f>SUM(G783:H783)</f>
        <v>0</v>
      </c>
      <c r="J783" s="159"/>
      <c r="K783" s="159"/>
      <c r="L783" s="275">
        <f>SUM(J783:K783)</f>
        <v>0</v>
      </c>
      <c r="M783" s="159"/>
      <c r="N783" s="159"/>
      <c r="O783" s="275">
        <f>SUM(M783:N783)</f>
        <v>0</v>
      </c>
      <c r="P783" s="159"/>
      <c r="Q783" s="159"/>
      <c r="R783" s="275">
        <f>SUM(P783:Q783)</f>
        <v>0</v>
      </c>
      <c r="S783" s="500"/>
      <c r="T783" s="275"/>
      <c r="U783" s="275"/>
      <c r="V783" s="275">
        <f>SUM(T783:U783)</f>
        <v>0</v>
      </c>
      <c r="W783" s="275"/>
      <c r="X783" s="275"/>
      <c r="Y783" s="275">
        <f>SUM(W783:X783)</f>
        <v>0</v>
      </c>
      <c r="Z783" s="275"/>
      <c r="AA783" s="275"/>
      <c r="AB783" s="275">
        <f>SUM(Z783:AA783)</f>
        <v>0</v>
      </c>
      <c r="AC783" s="275"/>
      <c r="AD783" s="275"/>
      <c r="AE783" s="275">
        <f>SUM(AC783:AD783)</f>
        <v>0</v>
      </c>
      <c r="AF783" s="500"/>
      <c r="AG783" s="275"/>
      <c r="AH783" s="275"/>
      <c r="AI783" s="275">
        <f>SUM(AG783:AH783)</f>
        <v>0</v>
      </c>
      <c r="AJ783" s="275"/>
      <c r="AK783" s="275"/>
      <c r="AL783" s="275">
        <f>SUM(AJ783:AK783)</f>
        <v>0</v>
      </c>
      <c r="AM783" s="275"/>
      <c r="AN783" s="275"/>
      <c r="AO783" s="275">
        <f>SUM(AM783:AN783)</f>
        <v>0</v>
      </c>
      <c r="AP783" s="275"/>
      <c r="AQ783" s="275"/>
      <c r="AR783" s="275">
        <f>SUM(AP783:AQ783)</f>
        <v>0</v>
      </c>
      <c r="AS783" s="500"/>
      <c r="AT783" s="275"/>
      <c r="AU783" s="275"/>
      <c r="AV783" s="277">
        <f>SUM(AT783:AU783)</f>
        <v>0</v>
      </c>
      <c r="AW783" s="567">
        <f t="shared" si="3845"/>
        <v>0</v>
      </c>
      <c r="AX783" s="567">
        <f t="shared" si="3846"/>
        <v>0</v>
      </c>
      <c r="AY783" s="567">
        <f t="shared" si="3847"/>
        <v>0</v>
      </c>
      <c r="AZ783" s="159"/>
      <c r="BA783" s="159"/>
      <c r="BB783" s="275">
        <f>SUM(AZ783:BA783)</f>
        <v>0</v>
      </c>
      <c r="BC783" s="275"/>
      <c r="BD783" s="275"/>
      <c r="BE783" s="275">
        <f>SUM(BC783:BD783)</f>
        <v>0</v>
      </c>
      <c r="BF783" s="521"/>
      <c r="BG783" s="605">
        <f>SUM(F783,S783,AF783,AS783)</f>
        <v>2</v>
      </c>
      <c r="BH783" s="533">
        <f>SUM(G783,T783,AG783)</f>
        <v>0</v>
      </c>
      <c r="BI783" s="533">
        <f t="shared" si="3848"/>
        <v>0</v>
      </c>
      <c r="BJ783" s="533">
        <f t="shared" si="3849"/>
        <v>0</v>
      </c>
      <c r="BK783" s="533">
        <f t="shared" si="3850"/>
        <v>0</v>
      </c>
      <c r="BL783" s="533">
        <f t="shared" si="3851"/>
        <v>0</v>
      </c>
      <c r="BM783" s="533">
        <f t="shared" si="3852"/>
        <v>0</v>
      </c>
      <c r="BN783" s="533">
        <f>SUM(M783,Z783,AM783)</f>
        <v>0</v>
      </c>
      <c r="BO783" s="533">
        <f t="shared" si="3853"/>
        <v>0</v>
      </c>
      <c r="BP783" s="533">
        <f t="shared" si="3854"/>
        <v>0</v>
      </c>
      <c r="BQ783" s="533">
        <f t="shared" si="3855"/>
        <v>0</v>
      </c>
      <c r="BR783" s="533">
        <f t="shared" si="3856"/>
        <v>0</v>
      </c>
      <c r="BS783" s="533">
        <f t="shared" si="3857"/>
        <v>0</v>
      </c>
      <c r="BT783" s="533">
        <f>AT783</f>
        <v>0</v>
      </c>
      <c r="BU783" s="533">
        <f t="shared" si="3858"/>
        <v>0</v>
      </c>
      <c r="BV783" s="533">
        <f t="shared" si="3859"/>
        <v>0</v>
      </c>
      <c r="BW783" s="536">
        <f>SUM(BH783,BK783,BN783,BQ783,BT783)</f>
        <v>0</v>
      </c>
      <c r="BX783" s="536">
        <f t="shared" si="3860"/>
        <v>0</v>
      </c>
      <c r="BY783" s="536">
        <f t="shared" si="3861"/>
        <v>0</v>
      </c>
      <c r="BZ783" t="s">
        <v>74</v>
      </c>
      <c r="CA783" s="544">
        <f>AZ783</f>
        <v>0</v>
      </c>
      <c r="CB783" s="544">
        <f t="shared" si="3862"/>
        <v>0</v>
      </c>
      <c r="CC783" s="544">
        <f t="shared" si="3863"/>
        <v>0</v>
      </c>
      <c r="CD783" s="544">
        <f>BC783</f>
        <v>0</v>
      </c>
      <c r="CE783" s="544">
        <f t="shared" si="3864"/>
        <v>0</v>
      </c>
      <c r="CF783" s="544">
        <f t="shared" si="3865"/>
        <v>0</v>
      </c>
    </row>
    <row r="784" spans="1:84">
      <c r="A784" s="149"/>
      <c r="B784" s="149"/>
      <c r="C784" s="151"/>
      <c r="D784" s="151"/>
      <c r="E784" s="375"/>
      <c r="F784" s="592"/>
      <c r="G784" s="159"/>
      <c r="H784" s="159"/>
      <c r="I784" s="275"/>
      <c r="J784" s="159"/>
      <c r="K784" s="159"/>
      <c r="L784" s="275"/>
      <c r="M784" s="159"/>
      <c r="N784" s="159"/>
      <c r="O784" s="275"/>
      <c r="P784" s="159"/>
      <c r="Q784" s="159"/>
      <c r="R784" s="275"/>
      <c r="S784" s="500"/>
      <c r="T784" s="275"/>
      <c r="U784" s="275"/>
      <c r="V784" s="275"/>
      <c r="W784" s="275"/>
      <c r="X784" s="275"/>
      <c r="Y784" s="275"/>
      <c r="Z784" s="275"/>
      <c r="AA784" s="275"/>
      <c r="AB784" s="275"/>
      <c r="AC784" s="275"/>
      <c r="AD784" s="275"/>
      <c r="AE784" s="275"/>
      <c r="AF784" s="500"/>
      <c r="AG784" s="275"/>
      <c r="AH784" s="275"/>
      <c r="AI784" s="275"/>
      <c r="AJ784" s="275"/>
      <c r="AK784" s="275"/>
      <c r="AL784" s="275"/>
      <c r="AM784" s="275"/>
      <c r="AN784" s="275"/>
      <c r="AO784" s="275"/>
      <c r="AP784" s="275"/>
      <c r="AQ784" s="275"/>
      <c r="AR784" s="275"/>
      <c r="AS784" s="500"/>
      <c r="AT784" s="275"/>
      <c r="AU784" s="275"/>
      <c r="AV784" s="275"/>
      <c r="AW784" s="567"/>
      <c r="AX784" s="567"/>
      <c r="AY784" s="567"/>
      <c r="AZ784" s="159"/>
      <c r="BA784" s="159"/>
      <c r="BB784" s="159"/>
      <c r="BC784" s="275"/>
      <c r="BD784" s="275"/>
      <c r="BE784" s="275"/>
      <c r="BF784" s="521"/>
    </row>
    <row r="785" spans="1:84">
      <c r="A785" s="149"/>
      <c r="B785" s="149" t="s">
        <v>578</v>
      </c>
      <c r="C785" s="151"/>
      <c r="D785" s="151"/>
      <c r="E785" s="375" t="s">
        <v>116</v>
      </c>
      <c r="F785" s="592"/>
      <c r="G785" s="159"/>
      <c r="H785" s="159"/>
      <c r="I785" s="275"/>
      <c r="J785" s="159"/>
      <c r="K785" s="159"/>
      <c r="L785" s="275"/>
      <c r="M785" s="159"/>
      <c r="N785" s="159"/>
      <c r="O785" s="275"/>
      <c r="P785" s="159"/>
      <c r="Q785" s="159"/>
      <c r="R785" s="275"/>
      <c r="S785" s="500"/>
      <c r="T785" s="275"/>
      <c r="U785" s="275"/>
      <c r="V785" s="275"/>
      <c r="W785" s="275"/>
      <c r="X785" s="275"/>
      <c r="Y785" s="275"/>
      <c r="Z785" s="275"/>
      <c r="AA785" s="275"/>
      <c r="AB785" s="275"/>
      <c r="AC785" s="275"/>
      <c r="AD785" s="275"/>
      <c r="AE785" s="275"/>
      <c r="AF785" s="500"/>
      <c r="AG785" s="275"/>
      <c r="AH785" s="275"/>
      <c r="AI785" s="275"/>
      <c r="AJ785" s="275"/>
      <c r="AK785" s="275"/>
      <c r="AL785" s="275"/>
      <c r="AM785" s="275"/>
      <c r="AN785" s="275"/>
      <c r="AO785" s="275"/>
      <c r="AP785" s="275"/>
      <c r="AQ785" s="275"/>
      <c r="AR785" s="275"/>
      <c r="AS785" s="500"/>
      <c r="AT785" s="275"/>
      <c r="AU785" s="275"/>
      <c r="AV785" s="275"/>
      <c r="AW785" s="567"/>
      <c r="AX785" s="567"/>
      <c r="AY785" s="567"/>
      <c r="AZ785" s="159"/>
      <c r="BA785" s="159"/>
      <c r="BB785" s="159"/>
      <c r="BC785" s="275"/>
      <c r="BD785" s="275"/>
      <c r="BE785" s="275"/>
      <c r="BF785" s="521"/>
    </row>
    <row r="786" spans="1:84">
      <c r="A786" s="149" t="s">
        <v>700</v>
      </c>
      <c r="B786" s="149" t="s">
        <v>691</v>
      </c>
      <c r="C786" s="151"/>
      <c r="D786" s="151"/>
      <c r="E786" s="288" t="s">
        <v>77</v>
      </c>
      <c r="F786" s="592">
        <v>9</v>
      </c>
      <c r="G786" s="159"/>
      <c r="H786" s="159"/>
      <c r="I786" s="275">
        <f>SUM(G786:H786)</f>
        <v>0</v>
      </c>
      <c r="J786" s="159"/>
      <c r="K786" s="159"/>
      <c r="L786" s="275">
        <f>SUM(J786:K786)</f>
        <v>0</v>
      </c>
      <c r="M786" s="159"/>
      <c r="N786" s="159"/>
      <c r="O786" s="275">
        <f>SUM(M786:N786)</f>
        <v>0</v>
      </c>
      <c r="P786" s="159"/>
      <c r="Q786" s="159"/>
      <c r="R786" s="275">
        <f>SUM(P786:Q786)</f>
        <v>0</v>
      </c>
      <c r="S786" s="500"/>
      <c r="T786" s="275"/>
      <c r="U786" s="275"/>
      <c r="V786" s="275">
        <f>SUM(T786:U786)</f>
        <v>0</v>
      </c>
      <c r="W786" s="275"/>
      <c r="X786" s="275"/>
      <c r="Y786" s="275">
        <f>SUM(W786:X786)</f>
        <v>0</v>
      </c>
      <c r="Z786" s="275"/>
      <c r="AA786" s="275"/>
      <c r="AB786" s="275">
        <f>SUM(Z786:AA786)</f>
        <v>0</v>
      </c>
      <c r="AC786" s="275"/>
      <c r="AD786" s="275"/>
      <c r="AE786" s="275">
        <f>SUM(AC786:AD786)</f>
        <v>0</v>
      </c>
      <c r="AF786" s="500"/>
      <c r="AG786" s="275"/>
      <c r="AH786" s="275"/>
      <c r="AI786" s="275">
        <f>SUM(AG786:AH786)</f>
        <v>0</v>
      </c>
      <c r="AJ786" s="275"/>
      <c r="AK786" s="275"/>
      <c r="AL786" s="275">
        <f>SUM(AJ786:AK786)</f>
        <v>0</v>
      </c>
      <c r="AM786" s="275"/>
      <c r="AN786" s="275"/>
      <c r="AO786" s="275">
        <f>SUM(AM786:AN786)</f>
        <v>0</v>
      </c>
      <c r="AP786" s="275"/>
      <c r="AQ786" s="275"/>
      <c r="AR786" s="275">
        <f>SUM(AP786:AQ786)</f>
        <v>0</v>
      </c>
      <c r="AS786" s="500"/>
      <c r="AT786" s="275"/>
      <c r="AU786" s="275"/>
      <c r="AV786" s="277">
        <f>SUM(AT786:AU786)</f>
        <v>0</v>
      </c>
      <c r="AW786" s="567">
        <f t="shared" ref="AW786:AW788" si="3866">SUM(G786,J786,M786,P786,T786,W786,Z786,AC786,AG786,AJ786,AM786,AP786,AT786)</f>
        <v>0</v>
      </c>
      <c r="AX786" s="567">
        <f t="shared" ref="AX786:AX788" si="3867">SUM(H786,K786,N786,Q786,U786,X786,AA786,AD786,AH786,AK786,AN786,AQ786,AU786)</f>
        <v>0</v>
      </c>
      <c r="AY786" s="567">
        <f t="shared" ref="AY786:AY788" si="3868">SUM(I786,L786,O786,R786,V786,Y786,AB786,AE786,AI786,AL786,AO786,AR786,AV786)</f>
        <v>0</v>
      </c>
      <c r="AZ786" s="159"/>
      <c r="BA786" s="159"/>
      <c r="BB786" s="275">
        <f>SUM(AZ786:BA786)</f>
        <v>0</v>
      </c>
      <c r="BC786" s="275"/>
      <c r="BD786" s="275"/>
      <c r="BE786" s="275">
        <f>SUM(BC786:BD786)</f>
        <v>0</v>
      </c>
      <c r="BF786" s="521"/>
      <c r="BG786" s="605">
        <f>SUM(F786,S786,AF786,AS786)</f>
        <v>9</v>
      </c>
      <c r="BH786" s="533">
        <f>SUM(G786,T786,AG786)</f>
        <v>0</v>
      </c>
      <c r="BI786" s="533">
        <f t="shared" ref="BI786:BI788" si="3869">SUM(H786,U786,AH786)</f>
        <v>0</v>
      </c>
      <c r="BJ786" s="533">
        <f t="shared" ref="BJ786:BJ788" si="3870">SUM(I786,V786,AI786)</f>
        <v>0</v>
      </c>
      <c r="BK786" s="533">
        <f t="shared" ref="BK786:BK788" si="3871">SUM(J786,W786,AJ786)</f>
        <v>0</v>
      </c>
      <c r="BL786" s="533">
        <f t="shared" ref="BL786:BL788" si="3872">SUM(K786,X786,AK786)</f>
        <v>0</v>
      </c>
      <c r="BM786" s="533">
        <f t="shared" ref="BM786:BM788" si="3873">SUM(L786,Y786,AL786)</f>
        <v>0</v>
      </c>
      <c r="BN786" s="533">
        <f>SUM(M786,Z786,AM786)</f>
        <v>0</v>
      </c>
      <c r="BO786" s="533">
        <f t="shared" ref="BO786:BO788" si="3874">SUM(N786,AA786,AN786)</f>
        <v>0</v>
      </c>
      <c r="BP786" s="533">
        <f t="shared" ref="BP786:BP788" si="3875">SUM(O786,AB786,AO786)</f>
        <v>0</v>
      </c>
      <c r="BQ786" s="533">
        <f t="shared" ref="BQ786:BQ788" si="3876">SUM(P786,AC786,AP786)</f>
        <v>0</v>
      </c>
      <c r="BR786" s="533">
        <f t="shared" ref="BR786:BR788" si="3877">SUM(Q786,AD786,AQ786)</f>
        <v>0</v>
      </c>
      <c r="BS786" s="533">
        <f t="shared" ref="BS786:BS788" si="3878">SUM(R786,AE786,AR786)</f>
        <v>0</v>
      </c>
      <c r="BT786" s="533">
        <f>AT786</f>
        <v>0</v>
      </c>
      <c r="BU786" s="533">
        <f t="shared" ref="BU786:BU788" si="3879">AU786</f>
        <v>0</v>
      </c>
      <c r="BV786" s="533">
        <f t="shared" ref="BV786:BV788" si="3880">AV786</f>
        <v>0</v>
      </c>
      <c r="BW786" s="536">
        <f>SUM(BH786,BK786,BN786,BQ786,BT786)</f>
        <v>0</v>
      </c>
      <c r="BX786" s="536">
        <f t="shared" ref="BX786:BX788" si="3881">SUM(BI786,BL786,BO786,BR786,BU786)</f>
        <v>0</v>
      </c>
      <c r="BY786" s="536">
        <f t="shared" ref="BY786:BY788" si="3882">SUM(BJ786,BM786,BP786,BS786,BV786)</f>
        <v>0</v>
      </c>
      <c r="BZ786" t="s">
        <v>74</v>
      </c>
      <c r="CA786" s="544">
        <f>AZ786</f>
        <v>0</v>
      </c>
      <c r="CB786" s="544">
        <f t="shared" ref="CB786:CB788" si="3883">BA786</f>
        <v>0</v>
      </c>
      <c r="CC786" s="544">
        <f t="shared" ref="CC786:CC788" si="3884">BB786</f>
        <v>0</v>
      </c>
      <c r="CD786" s="544">
        <f>BC786</f>
        <v>0</v>
      </c>
      <c r="CE786" s="544">
        <f t="shared" ref="CE786:CE788" si="3885">BD786</f>
        <v>0</v>
      </c>
      <c r="CF786" s="544">
        <f t="shared" ref="CF786:CF788" si="3886">BE786</f>
        <v>0</v>
      </c>
    </row>
    <row r="787" spans="1:84">
      <c r="A787" s="149"/>
      <c r="B787" s="149"/>
      <c r="C787" s="151"/>
      <c r="D787" s="151"/>
      <c r="E787" s="288" t="s">
        <v>78</v>
      </c>
      <c r="F787" s="592">
        <v>9</v>
      </c>
      <c r="G787" s="159"/>
      <c r="H787" s="159"/>
      <c r="I787" s="275">
        <f>SUM(G787:H787)</f>
        <v>0</v>
      </c>
      <c r="J787" s="159"/>
      <c r="K787" s="159"/>
      <c r="L787" s="275">
        <f>SUM(J787:K787)</f>
        <v>0</v>
      </c>
      <c r="M787" s="159"/>
      <c r="N787" s="159"/>
      <c r="O787" s="275">
        <f>SUM(M787:N787)</f>
        <v>0</v>
      </c>
      <c r="P787" s="159"/>
      <c r="Q787" s="159"/>
      <c r="R787" s="275">
        <f>SUM(P787:Q787)</f>
        <v>0</v>
      </c>
      <c r="S787" s="500"/>
      <c r="T787" s="275"/>
      <c r="U787" s="275"/>
      <c r="V787" s="275">
        <f>SUM(T787:U787)</f>
        <v>0</v>
      </c>
      <c r="W787" s="275"/>
      <c r="X787" s="275"/>
      <c r="Y787" s="275">
        <f>SUM(W787:X787)</f>
        <v>0</v>
      </c>
      <c r="Z787" s="275"/>
      <c r="AA787" s="275"/>
      <c r="AB787" s="275">
        <f>SUM(Z787:AA787)</f>
        <v>0</v>
      </c>
      <c r="AC787" s="275"/>
      <c r="AD787" s="275"/>
      <c r="AE787" s="275">
        <f>SUM(AC787:AD787)</f>
        <v>0</v>
      </c>
      <c r="AF787" s="500"/>
      <c r="AG787" s="275"/>
      <c r="AH787" s="275"/>
      <c r="AI787" s="275">
        <f>SUM(AG787:AH787)</f>
        <v>0</v>
      </c>
      <c r="AJ787" s="275"/>
      <c r="AK787" s="275"/>
      <c r="AL787" s="275">
        <f>SUM(AJ787:AK787)</f>
        <v>0</v>
      </c>
      <c r="AM787" s="275"/>
      <c r="AN787" s="275"/>
      <c r="AO787" s="275">
        <f>SUM(AM787:AN787)</f>
        <v>0</v>
      </c>
      <c r="AP787" s="275"/>
      <c r="AQ787" s="275"/>
      <c r="AR787" s="275">
        <f>SUM(AP787:AQ787)</f>
        <v>0</v>
      </c>
      <c r="AS787" s="500"/>
      <c r="AT787" s="275"/>
      <c r="AU787" s="275"/>
      <c r="AV787" s="277">
        <f>SUM(AT787:AU787)</f>
        <v>0</v>
      </c>
      <c r="AW787" s="567">
        <f t="shared" si="3866"/>
        <v>0</v>
      </c>
      <c r="AX787" s="567">
        <f t="shared" si="3867"/>
        <v>0</v>
      </c>
      <c r="AY787" s="567">
        <f t="shared" si="3868"/>
        <v>0</v>
      </c>
      <c r="AZ787" s="159"/>
      <c r="BA787" s="159"/>
      <c r="BB787" s="275">
        <f>SUM(AZ787:BA787)</f>
        <v>0</v>
      </c>
      <c r="BC787" s="275"/>
      <c r="BD787" s="275"/>
      <c r="BE787" s="275">
        <f>SUM(BC787:BD787)</f>
        <v>0</v>
      </c>
      <c r="BF787" s="521"/>
      <c r="BG787" s="605">
        <f>SUM(F787,S787,AF787,AS787)</f>
        <v>9</v>
      </c>
      <c r="BH787" s="533">
        <f>SUM(G787,T787,AG787)</f>
        <v>0</v>
      </c>
      <c r="BI787" s="533">
        <f t="shared" si="3869"/>
        <v>0</v>
      </c>
      <c r="BJ787" s="533">
        <f t="shared" si="3870"/>
        <v>0</v>
      </c>
      <c r="BK787" s="533">
        <f t="shared" si="3871"/>
        <v>0</v>
      </c>
      <c r="BL787" s="533">
        <f t="shared" si="3872"/>
        <v>0</v>
      </c>
      <c r="BM787" s="533">
        <f t="shared" si="3873"/>
        <v>0</v>
      </c>
      <c r="BN787" s="533">
        <f>SUM(M787,Z787,AM787)</f>
        <v>0</v>
      </c>
      <c r="BO787" s="533">
        <f t="shared" si="3874"/>
        <v>0</v>
      </c>
      <c r="BP787" s="533">
        <f t="shared" si="3875"/>
        <v>0</v>
      </c>
      <c r="BQ787" s="533">
        <f t="shared" si="3876"/>
        <v>0</v>
      </c>
      <c r="BR787" s="533">
        <f t="shared" si="3877"/>
        <v>0</v>
      </c>
      <c r="BS787" s="533">
        <f t="shared" si="3878"/>
        <v>0</v>
      </c>
      <c r="BT787" s="533">
        <f>AT787</f>
        <v>0</v>
      </c>
      <c r="BU787" s="533">
        <f t="shared" si="3879"/>
        <v>0</v>
      </c>
      <c r="BV787" s="533">
        <f t="shared" si="3880"/>
        <v>0</v>
      </c>
      <c r="BW787" s="536">
        <f>SUM(BH787,BK787,BN787,BQ787,BT787)</f>
        <v>0</v>
      </c>
      <c r="BX787" s="536">
        <f t="shared" si="3881"/>
        <v>0</v>
      </c>
      <c r="BY787" s="536">
        <f t="shared" si="3882"/>
        <v>0</v>
      </c>
      <c r="BZ787" t="s">
        <v>74</v>
      </c>
      <c r="CA787" s="544">
        <f>AZ787</f>
        <v>0</v>
      </c>
      <c r="CB787" s="544">
        <f t="shared" si="3883"/>
        <v>0</v>
      </c>
      <c r="CC787" s="544">
        <f t="shared" si="3884"/>
        <v>0</v>
      </c>
      <c r="CD787" s="544">
        <f>BC787</f>
        <v>0</v>
      </c>
      <c r="CE787" s="544">
        <f t="shared" si="3885"/>
        <v>0</v>
      </c>
      <c r="CF787" s="544">
        <f t="shared" si="3886"/>
        <v>0</v>
      </c>
    </row>
    <row r="788" spans="1:84">
      <c r="A788" s="149"/>
      <c r="B788" s="149"/>
      <c r="C788" s="151"/>
      <c r="D788" s="151"/>
      <c r="E788" s="288" t="s">
        <v>79</v>
      </c>
      <c r="F788" s="592">
        <v>9</v>
      </c>
      <c r="G788" s="159"/>
      <c r="H788" s="159"/>
      <c r="I788" s="275">
        <f>SUM(G788:H788)</f>
        <v>0</v>
      </c>
      <c r="J788" s="159"/>
      <c r="K788" s="159"/>
      <c r="L788" s="275">
        <f>SUM(J788:K788)</f>
        <v>0</v>
      </c>
      <c r="M788" s="159"/>
      <c r="N788" s="159"/>
      <c r="O788" s="275">
        <f>SUM(M788:N788)</f>
        <v>0</v>
      </c>
      <c r="P788" s="159"/>
      <c r="Q788" s="159"/>
      <c r="R788" s="275">
        <f>SUM(P788:Q788)</f>
        <v>0</v>
      </c>
      <c r="S788" s="500"/>
      <c r="T788" s="275"/>
      <c r="U788" s="275"/>
      <c r="V788" s="275">
        <f>SUM(T788:U788)</f>
        <v>0</v>
      </c>
      <c r="W788" s="275"/>
      <c r="X788" s="275"/>
      <c r="Y788" s="275">
        <f>SUM(W788:X788)</f>
        <v>0</v>
      </c>
      <c r="Z788" s="275"/>
      <c r="AA788" s="275"/>
      <c r="AB788" s="275">
        <f>SUM(Z788:AA788)</f>
        <v>0</v>
      </c>
      <c r="AC788" s="275"/>
      <c r="AD788" s="275"/>
      <c r="AE788" s="275">
        <f>SUM(AC788:AD788)</f>
        <v>0</v>
      </c>
      <c r="AF788" s="500"/>
      <c r="AG788" s="275"/>
      <c r="AH788" s="275"/>
      <c r="AI788" s="275">
        <f>SUM(AG788:AH788)</f>
        <v>0</v>
      </c>
      <c r="AJ788" s="275"/>
      <c r="AK788" s="275"/>
      <c r="AL788" s="275">
        <f>SUM(AJ788:AK788)</f>
        <v>0</v>
      </c>
      <c r="AM788" s="275"/>
      <c r="AN788" s="275"/>
      <c r="AO788" s="275">
        <f>SUM(AM788:AN788)</f>
        <v>0</v>
      </c>
      <c r="AP788" s="275"/>
      <c r="AQ788" s="275"/>
      <c r="AR788" s="275">
        <f>SUM(AP788:AQ788)</f>
        <v>0</v>
      </c>
      <c r="AS788" s="500"/>
      <c r="AT788" s="275"/>
      <c r="AU788" s="275"/>
      <c r="AV788" s="277">
        <f>SUM(AT788:AU788)</f>
        <v>0</v>
      </c>
      <c r="AW788" s="567">
        <f t="shared" si="3866"/>
        <v>0</v>
      </c>
      <c r="AX788" s="567">
        <f t="shared" si="3867"/>
        <v>0</v>
      </c>
      <c r="AY788" s="567">
        <f t="shared" si="3868"/>
        <v>0</v>
      </c>
      <c r="AZ788" s="159"/>
      <c r="BA788" s="159"/>
      <c r="BB788" s="275">
        <f>SUM(AZ788:BA788)</f>
        <v>0</v>
      </c>
      <c r="BC788" s="275"/>
      <c r="BD788" s="275"/>
      <c r="BE788" s="275">
        <f>SUM(BC788:BD788)</f>
        <v>0</v>
      </c>
      <c r="BF788" s="521"/>
      <c r="BG788" s="605">
        <f>SUM(F788,S788,AF788,AS788)</f>
        <v>9</v>
      </c>
      <c r="BH788" s="533">
        <f>SUM(G788,T788,AG788)</f>
        <v>0</v>
      </c>
      <c r="BI788" s="533">
        <f t="shared" si="3869"/>
        <v>0</v>
      </c>
      <c r="BJ788" s="533">
        <f t="shared" si="3870"/>
        <v>0</v>
      </c>
      <c r="BK788" s="533">
        <f t="shared" si="3871"/>
        <v>0</v>
      </c>
      <c r="BL788" s="533">
        <f t="shared" si="3872"/>
        <v>0</v>
      </c>
      <c r="BM788" s="533">
        <f t="shared" si="3873"/>
        <v>0</v>
      </c>
      <c r="BN788" s="533">
        <f>SUM(M788,Z788,AM788)</f>
        <v>0</v>
      </c>
      <c r="BO788" s="533">
        <f t="shared" si="3874"/>
        <v>0</v>
      </c>
      <c r="BP788" s="533">
        <f t="shared" si="3875"/>
        <v>0</v>
      </c>
      <c r="BQ788" s="533">
        <f t="shared" si="3876"/>
        <v>0</v>
      </c>
      <c r="BR788" s="533">
        <f t="shared" si="3877"/>
        <v>0</v>
      </c>
      <c r="BS788" s="533">
        <f t="shared" si="3878"/>
        <v>0</v>
      </c>
      <c r="BT788" s="533">
        <f>AT788</f>
        <v>0</v>
      </c>
      <c r="BU788" s="533">
        <f t="shared" si="3879"/>
        <v>0</v>
      </c>
      <c r="BV788" s="533">
        <f t="shared" si="3880"/>
        <v>0</v>
      </c>
      <c r="BW788" s="536">
        <f>SUM(BH788,BK788,BN788,BQ788,BT788)</f>
        <v>0</v>
      </c>
      <c r="BX788" s="536">
        <f t="shared" si="3881"/>
        <v>0</v>
      </c>
      <c r="BY788" s="536">
        <f t="shared" si="3882"/>
        <v>0</v>
      </c>
      <c r="BZ788" t="s">
        <v>74</v>
      </c>
      <c r="CA788" s="544">
        <f>AZ788</f>
        <v>0</v>
      </c>
      <c r="CB788" s="544">
        <f t="shared" si="3883"/>
        <v>0</v>
      </c>
      <c r="CC788" s="544">
        <f t="shared" si="3884"/>
        <v>0</v>
      </c>
      <c r="CD788" s="544">
        <f>BC788</f>
        <v>0</v>
      </c>
      <c r="CE788" s="544">
        <f t="shared" si="3885"/>
        <v>0</v>
      </c>
      <c r="CF788" s="544">
        <f t="shared" si="3886"/>
        <v>0</v>
      </c>
    </row>
    <row r="789" spans="1:84">
      <c r="A789" s="149"/>
      <c r="B789" s="149"/>
      <c r="C789" s="151"/>
      <c r="D789" s="151"/>
      <c r="E789" s="375"/>
      <c r="F789" s="592"/>
      <c r="G789" s="159"/>
      <c r="H789" s="159"/>
      <c r="I789" s="275"/>
      <c r="J789" s="159"/>
      <c r="K789" s="159"/>
      <c r="L789" s="275"/>
      <c r="M789" s="159"/>
      <c r="N789" s="159"/>
      <c r="O789" s="275"/>
      <c r="P789" s="159"/>
      <c r="Q789" s="159"/>
      <c r="R789" s="275"/>
      <c r="S789" s="500"/>
      <c r="T789" s="275"/>
      <c r="U789" s="275"/>
      <c r="V789" s="275"/>
      <c r="W789" s="275"/>
      <c r="X789" s="275"/>
      <c r="Y789" s="275"/>
      <c r="Z789" s="275"/>
      <c r="AA789" s="275"/>
      <c r="AB789" s="275"/>
      <c r="AC789" s="275"/>
      <c r="AD789" s="275"/>
      <c r="AE789" s="275"/>
      <c r="AF789" s="500"/>
      <c r="AG789" s="275"/>
      <c r="AH789" s="275"/>
      <c r="AI789" s="275"/>
      <c r="AJ789" s="275"/>
      <c r="AK789" s="275"/>
      <c r="AL789" s="275"/>
      <c r="AM789" s="275"/>
      <c r="AN789" s="275"/>
      <c r="AO789" s="275"/>
      <c r="AP789" s="275"/>
      <c r="AQ789" s="275"/>
      <c r="AR789" s="275"/>
      <c r="AS789" s="500"/>
      <c r="AT789" s="275"/>
      <c r="AU789" s="275"/>
      <c r="AV789" s="275"/>
      <c r="AW789" s="567"/>
      <c r="AX789" s="567"/>
      <c r="AY789" s="567"/>
      <c r="AZ789" s="159"/>
      <c r="BA789" s="159"/>
      <c r="BB789" s="159"/>
      <c r="BC789" s="275"/>
      <c r="BD789" s="275"/>
      <c r="BE789" s="275"/>
      <c r="BF789" s="521"/>
    </row>
    <row r="790" spans="1:84">
      <c r="A790" s="149"/>
      <c r="B790" s="149" t="s">
        <v>497</v>
      </c>
      <c r="C790" s="151"/>
      <c r="D790" s="151"/>
      <c r="E790" s="375" t="s">
        <v>116</v>
      </c>
      <c r="F790" s="592"/>
      <c r="G790" s="159"/>
      <c r="H790" s="159"/>
      <c r="I790" s="275"/>
      <c r="J790" s="159"/>
      <c r="K790" s="159"/>
      <c r="L790" s="275"/>
      <c r="M790" s="159"/>
      <c r="N790" s="159"/>
      <c r="O790" s="275"/>
      <c r="P790" s="159"/>
      <c r="Q790" s="159"/>
      <c r="R790" s="275"/>
      <c r="S790" s="500"/>
      <c r="T790" s="275"/>
      <c r="U790" s="275"/>
      <c r="V790" s="275"/>
      <c r="W790" s="275"/>
      <c r="X790" s="275"/>
      <c r="Y790" s="275"/>
      <c r="Z790" s="275"/>
      <c r="AA790" s="275"/>
      <c r="AB790" s="275"/>
      <c r="AC790" s="275"/>
      <c r="AD790" s="275"/>
      <c r="AE790" s="275"/>
      <c r="AF790" s="500"/>
      <c r="AG790" s="275"/>
      <c r="AH790" s="275"/>
      <c r="AI790" s="275"/>
      <c r="AJ790" s="275"/>
      <c r="AK790" s="275"/>
      <c r="AL790" s="275"/>
      <c r="AM790" s="275"/>
      <c r="AN790" s="275"/>
      <c r="AO790" s="275"/>
      <c r="AP790" s="275"/>
      <c r="AQ790" s="275"/>
      <c r="AR790" s="275"/>
      <c r="AS790" s="500"/>
      <c r="AT790" s="275"/>
      <c r="AU790" s="275"/>
      <c r="AV790" s="275"/>
      <c r="AW790" s="567"/>
      <c r="AX790" s="567"/>
      <c r="AY790" s="567"/>
      <c r="AZ790" s="159"/>
      <c r="BA790" s="159"/>
      <c r="BB790" s="159"/>
      <c r="BC790" s="275"/>
      <c r="BD790" s="275"/>
      <c r="BE790" s="275"/>
      <c r="BF790" s="521"/>
    </row>
    <row r="791" spans="1:84">
      <c r="A791" s="149"/>
      <c r="B791" s="149" t="s">
        <v>684</v>
      </c>
      <c r="C791" s="151"/>
      <c r="D791" s="151"/>
      <c r="E791" s="288" t="s">
        <v>77</v>
      </c>
      <c r="F791" s="592">
        <v>3</v>
      </c>
      <c r="G791" s="159"/>
      <c r="H791" s="159"/>
      <c r="I791" s="275">
        <f>SUM(G791:H791)</f>
        <v>0</v>
      </c>
      <c r="J791" s="159"/>
      <c r="K791" s="159"/>
      <c r="L791" s="275">
        <f>SUM(J791:K791)</f>
        <v>0</v>
      </c>
      <c r="M791" s="159"/>
      <c r="N791" s="159"/>
      <c r="O791" s="275">
        <f>SUM(M791:N791)</f>
        <v>0</v>
      </c>
      <c r="P791" s="159"/>
      <c r="Q791" s="159"/>
      <c r="R791" s="275">
        <f>SUM(P791:Q791)</f>
        <v>0</v>
      </c>
      <c r="S791" s="500"/>
      <c r="T791" s="275"/>
      <c r="U791" s="275"/>
      <c r="V791" s="275">
        <f>SUM(T791:U791)</f>
        <v>0</v>
      </c>
      <c r="W791" s="275"/>
      <c r="X791" s="275"/>
      <c r="Y791" s="275">
        <f>SUM(W791:X791)</f>
        <v>0</v>
      </c>
      <c r="Z791" s="275"/>
      <c r="AA791" s="275"/>
      <c r="AB791" s="275">
        <f>SUM(Z791:AA791)</f>
        <v>0</v>
      </c>
      <c r="AC791" s="275"/>
      <c r="AD791" s="275"/>
      <c r="AE791" s="275">
        <f>SUM(AC791:AD791)</f>
        <v>0</v>
      </c>
      <c r="AF791" s="500"/>
      <c r="AG791" s="275"/>
      <c r="AH791" s="275"/>
      <c r="AI791" s="275">
        <f>SUM(AG791:AH791)</f>
        <v>0</v>
      </c>
      <c r="AJ791" s="275"/>
      <c r="AK791" s="275"/>
      <c r="AL791" s="275">
        <f>SUM(AJ791:AK791)</f>
        <v>0</v>
      </c>
      <c r="AM791" s="275"/>
      <c r="AN791" s="275"/>
      <c r="AO791" s="275">
        <f>SUM(AM791:AN791)</f>
        <v>0</v>
      </c>
      <c r="AP791" s="275"/>
      <c r="AQ791" s="275"/>
      <c r="AR791" s="275">
        <f>SUM(AP791:AQ791)</f>
        <v>0</v>
      </c>
      <c r="AS791" s="500"/>
      <c r="AT791" s="275"/>
      <c r="AU791" s="275"/>
      <c r="AV791" s="277">
        <f>SUM(AT791:AU791)</f>
        <v>0</v>
      </c>
      <c r="AW791" s="567">
        <f t="shared" ref="AW791:AW793" si="3887">SUM(G791,J791,M791,P791,T791,W791,Z791,AC791,AG791,AJ791,AM791,AP791,AT791)</f>
        <v>0</v>
      </c>
      <c r="AX791" s="567">
        <f t="shared" ref="AX791:AX793" si="3888">SUM(H791,K791,N791,Q791,U791,X791,AA791,AD791,AH791,AK791,AN791,AQ791,AU791)</f>
        <v>0</v>
      </c>
      <c r="AY791" s="567">
        <f t="shared" ref="AY791:AY793" si="3889">SUM(I791,L791,O791,R791,V791,Y791,AB791,AE791,AI791,AL791,AO791,AR791,AV791)</f>
        <v>0</v>
      </c>
      <c r="AZ791" s="159"/>
      <c r="BA791" s="159"/>
      <c r="BB791" s="275">
        <f>SUM(AZ791:BA791)</f>
        <v>0</v>
      </c>
      <c r="BC791" s="275"/>
      <c r="BD791" s="275"/>
      <c r="BE791" s="275">
        <f>SUM(BC791:BD791)</f>
        <v>0</v>
      </c>
      <c r="BF791" s="521"/>
      <c r="BG791" s="605">
        <f>SUM(F791,S791,AF791,AS791)</f>
        <v>3</v>
      </c>
      <c r="BH791" s="533">
        <f>SUM(G791,T791,AG791)</f>
        <v>0</v>
      </c>
      <c r="BI791" s="533">
        <f t="shared" ref="BI791:BI793" si="3890">SUM(H791,U791,AH791)</f>
        <v>0</v>
      </c>
      <c r="BJ791" s="533">
        <f t="shared" ref="BJ791:BJ793" si="3891">SUM(I791,V791,AI791)</f>
        <v>0</v>
      </c>
      <c r="BK791" s="533">
        <f t="shared" ref="BK791:BK793" si="3892">SUM(J791,W791,AJ791)</f>
        <v>0</v>
      </c>
      <c r="BL791" s="533">
        <f t="shared" ref="BL791:BL793" si="3893">SUM(K791,X791,AK791)</f>
        <v>0</v>
      </c>
      <c r="BM791" s="533">
        <f t="shared" ref="BM791:BM793" si="3894">SUM(L791,Y791,AL791)</f>
        <v>0</v>
      </c>
      <c r="BN791" s="533">
        <f>SUM(M791,Z791,AM791)</f>
        <v>0</v>
      </c>
      <c r="BO791" s="533">
        <f t="shared" ref="BO791:BO793" si="3895">SUM(N791,AA791,AN791)</f>
        <v>0</v>
      </c>
      <c r="BP791" s="533">
        <f t="shared" ref="BP791:BP793" si="3896">SUM(O791,AB791,AO791)</f>
        <v>0</v>
      </c>
      <c r="BQ791" s="533">
        <f t="shared" ref="BQ791:BQ793" si="3897">SUM(P791,AC791,AP791)</f>
        <v>0</v>
      </c>
      <c r="BR791" s="533">
        <f t="shared" ref="BR791:BR793" si="3898">SUM(Q791,AD791,AQ791)</f>
        <v>0</v>
      </c>
      <c r="BS791" s="533">
        <f t="shared" ref="BS791:BS793" si="3899">SUM(R791,AE791,AR791)</f>
        <v>0</v>
      </c>
      <c r="BT791" s="533">
        <f>AT791</f>
        <v>0</v>
      </c>
      <c r="BU791" s="533">
        <f t="shared" ref="BU791:BU793" si="3900">AU791</f>
        <v>0</v>
      </c>
      <c r="BV791" s="533">
        <f t="shared" ref="BV791:BV793" si="3901">AV791</f>
        <v>0</v>
      </c>
      <c r="BW791" s="536">
        <f>SUM(BH791,BK791,BN791,BQ791,BT791)</f>
        <v>0</v>
      </c>
      <c r="BX791" s="536">
        <f t="shared" ref="BX791:BX793" si="3902">SUM(BI791,BL791,BO791,BR791,BU791)</f>
        <v>0</v>
      </c>
      <c r="BY791" s="536">
        <f t="shared" ref="BY791:BY793" si="3903">SUM(BJ791,BM791,BP791,BS791,BV791)</f>
        <v>0</v>
      </c>
      <c r="BZ791" t="s">
        <v>74</v>
      </c>
      <c r="CA791" s="544">
        <f>AZ791</f>
        <v>0</v>
      </c>
      <c r="CB791" s="544">
        <f t="shared" ref="CB791:CB793" si="3904">BA791</f>
        <v>0</v>
      </c>
      <c r="CC791" s="544">
        <f t="shared" ref="CC791:CC793" si="3905">BB791</f>
        <v>0</v>
      </c>
      <c r="CD791" s="544">
        <f>BC791</f>
        <v>0</v>
      </c>
      <c r="CE791" s="544">
        <f t="shared" ref="CE791:CE793" si="3906">BD791</f>
        <v>0</v>
      </c>
      <c r="CF791" s="544">
        <f t="shared" ref="CF791:CF793" si="3907">BE791</f>
        <v>0</v>
      </c>
    </row>
    <row r="792" spans="1:84">
      <c r="A792" s="149"/>
      <c r="B792" s="149"/>
      <c r="C792" s="151"/>
      <c r="D792" s="151"/>
      <c r="E792" s="288" t="s">
        <v>78</v>
      </c>
      <c r="F792" s="592">
        <v>3</v>
      </c>
      <c r="G792" s="159"/>
      <c r="H792" s="159"/>
      <c r="I792" s="275">
        <f>SUM(G792:H792)</f>
        <v>0</v>
      </c>
      <c r="J792" s="159"/>
      <c r="K792" s="159"/>
      <c r="L792" s="275">
        <f>SUM(J792:K792)</f>
        <v>0</v>
      </c>
      <c r="M792" s="159"/>
      <c r="N792" s="159"/>
      <c r="O792" s="275">
        <f>SUM(M792:N792)</f>
        <v>0</v>
      </c>
      <c r="P792" s="159"/>
      <c r="Q792" s="159"/>
      <c r="R792" s="275">
        <f>SUM(P792:Q792)</f>
        <v>0</v>
      </c>
      <c r="S792" s="500"/>
      <c r="T792" s="275"/>
      <c r="U792" s="275"/>
      <c r="V792" s="275">
        <f>SUM(T792:U792)</f>
        <v>0</v>
      </c>
      <c r="W792" s="275"/>
      <c r="X792" s="275"/>
      <c r="Y792" s="275">
        <f>SUM(W792:X792)</f>
        <v>0</v>
      </c>
      <c r="Z792" s="275"/>
      <c r="AA792" s="275"/>
      <c r="AB792" s="275">
        <f>SUM(Z792:AA792)</f>
        <v>0</v>
      </c>
      <c r="AC792" s="275"/>
      <c r="AD792" s="275"/>
      <c r="AE792" s="275">
        <f>SUM(AC792:AD792)</f>
        <v>0</v>
      </c>
      <c r="AF792" s="500"/>
      <c r="AG792" s="275"/>
      <c r="AH792" s="275"/>
      <c r="AI792" s="275">
        <f>SUM(AG792:AH792)</f>
        <v>0</v>
      </c>
      <c r="AJ792" s="275"/>
      <c r="AK792" s="275"/>
      <c r="AL792" s="275">
        <f>SUM(AJ792:AK792)</f>
        <v>0</v>
      </c>
      <c r="AM792" s="275"/>
      <c r="AN792" s="275"/>
      <c r="AO792" s="275">
        <f>SUM(AM792:AN792)</f>
        <v>0</v>
      </c>
      <c r="AP792" s="275"/>
      <c r="AQ792" s="275"/>
      <c r="AR792" s="275">
        <f>SUM(AP792:AQ792)</f>
        <v>0</v>
      </c>
      <c r="AS792" s="500"/>
      <c r="AT792" s="275"/>
      <c r="AU792" s="275"/>
      <c r="AV792" s="277">
        <f>SUM(AT792:AU792)</f>
        <v>0</v>
      </c>
      <c r="AW792" s="567">
        <f t="shared" si="3887"/>
        <v>0</v>
      </c>
      <c r="AX792" s="567">
        <f t="shared" si="3888"/>
        <v>0</v>
      </c>
      <c r="AY792" s="567">
        <f t="shared" si="3889"/>
        <v>0</v>
      </c>
      <c r="AZ792" s="159"/>
      <c r="BA792" s="159"/>
      <c r="BB792" s="275">
        <f>SUM(AZ792:BA792)</f>
        <v>0</v>
      </c>
      <c r="BC792" s="275"/>
      <c r="BD792" s="275"/>
      <c r="BE792" s="275">
        <f>SUM(BC792:BD792)</f>
        <v>0</v>
      </c>
      <c r="BF792" s="521"/>
      <c r="BG792" s="605">
        <f>SUM(F792,S792,AF792,AS792)</f>
        <v>3</v>
      </c>
      <c r="BH792" s="533">
        <f>SUM(G792,T792,AG792)</f>
        <v>0</v>
      </c>
      <c r="BI792" s="533">
        <f t="shared" si="3890"/>
        <v>0</v>
      </c>
      <c r="BJ792" s="533">
        <f t="shared" si="3891"/>
        <v>0</v>
      </c>
      <c r="BK792" s="533">
        <f t="shared" si="3892"/>
        <v>0</v>
      </c>
      <c r="BL792" s="533">
        <f t="shared" si="3893"/>
        <v>0</v>
      </c>
      <c r="BM792" s="533">
        <f t="shared" si="3894"/>
        <v>0</v>
      </c>
      <c r="BN792" s="533">
        <f>SUM(M792,Z792,AM792)</f>
        <v>0</v>
      </c>
      <c r="BO792" s="533">
        <f t="shared" si="3895"/>
        <v>0</v>
      </c>
      <c r="BP792" s="533">
        <f t="shared" si="3896"/>
        <v>0</v>
      </c>
      <c r="BQ792" s="533">
        <f t="shared" si="3897"/>
        <v>0</v>
      </c>
      <c r="BR792" s="533">
        <f t="shared" si="3898"/>
        <v>0</v>
      </c>
      <c r="BS792" s="533">
        <f t="shared" si="3899"/>
        <v>0</v>
      </c>
      <c r="BT792" s="533">
        <f>AT792</f>
        <v>0</v>
      </c>
      <c r="BU792" s="533">
        <f t="shared" si="3900"/>
        <v>0</v>
      </c>
      <c r="BV792" s="533">
        <f t="shared" si="3901"/>
        <v>0</v>
      </c>
      <c r="BW792" s="536">
        <f>SUM(BH792,BK792,BN792,BQ792,BT792)</f>
        <v>0</v>
      </c>
      <c r="BX792" s="536">
        <f t="shared" si="3902"/>
        <v>0</v>
      </c>
      <c r="BY792" s="536">
        <f t="shared" si="3903"/>
        <v>0</v>
      </c>
      <c r="BZ792" t="s">
        <v>74</v>
      </c>
      <c r="CA792" s="544">
        <f>AZ792</f>
        <v>0</v>
      </c>
      <c r="CB792" s="544">
        <f t="shared" si="3904"/>
        <v>0</v>
      </c>
      <c r="CC792" s="544">
        <f t="shared" si="3905"/>
        <v>0</v>
      </c>
      <c r="CD792" s="544">
        <f>BC792</f>
        <v>0</v>
      </c>
      <c r="CE792" s="544">
        <f t="shared" si="3906"/>
        <v>0</v>
      </c>
      <c r="CF792" s="544">
        <f t="shared" si="3907"/>
        <v>0</v>
      </c>
    </row>
    <row r="793" spans="1:84">
      <c r="A793" s="149"/>
      <c r="B793" s="149"/>
      <c r="C793" s="151"/>
      <c r="D793" s="151"/>
      <c r="E793" s="288" t="s">
        <v>79</v>
      </c>
      <c r="F793" s="592">
        <v>3</v>
      </c>
      <c r="G793" s="159"/>
      <c r="H793" s="159"/>
      <c r="I793" s="275">
        <f>SUM(G793:H793)</f>
        <v>0</v>
      </c>
      <c r="J793" s="159"/>
      <c r="K793" s="159"/>
      <c r="L793" s="275">
        <f>SUM(J793:K793)</f>
        <v>0</v>
      </c>
      <c r="M793" s="159"/>
      <c r="N793" s="159"/>
      <c r="O793" s="275">
        <f>SUM(M793:N793)</f>
        <v>0</v>
      </c>
      <c r="P793" s="159"/>
      <c r="Q793" s="159"/>
      <c r="R793" s="275">
        <f>SUM(P793:Q793)</f>
        <v>0</v>
      </c>
      <c r="S793" s="500"/>
      <c r="T793" s="275"/>
      <c r="U793" s="275"/>
      <c r="V793" s="275">
        <f>SUM(T793:U793)</f>
        <v>0</v>
      </c>
      <c r="W793" s="275"/>
      <c r="X793" s="275"/>
      <c r="Y793" s="275">
        <f>SUM(W793:X793)</f>
        <v>0</v>
      </c>
      <c r="Z793" s="275"/>
      <c r="AA793" s="275"/>
      <c r="AB793" s="275">
        <f>SUM(Z793:AA793)</f>
        <v>0</v>
      </c>
      <c r="AC793" s="275"/>
      <c r="AD793" s="275"/>
      <c r="AE793" s="275">
        <f>SUM(AC793:AD793)</f>
        <v>0</v>
      </c>
      <c r="AF793" s="500"/>
      <c r="AG793" s="275"/>
      <c r="AH793" s="275"/>
      <c r="AI793" s="275">
        <f>SUM(AG793:AH793)</f>
        <v>0</v>
      </c>
      <c r="AJ793" s="275"/>
      <c r="AK793" s="275"/>
      <c r="AL793" s="275">
        <f>SUM(AJ793:AK793)</f>
        <v>0</v>
      </c>
      <c r="AM793" s="275"/>
      <c r="AN793" s="275"/>
      <c r="AO793" s="275">
        <f>SUM(AM793:AN793)</f>
        <v>0</v>
      </c>
      <c r="AP793" s="275"/>
      <c r="AQ793" s="275"/>
      <c r="AR793" s="275">
        <f>SUM(AP793:AQ793)</f>
        <v>0</v>
      </c>
      <c r="AS793" s="500"/>
      <c r="AT793" s="275"/>
      <c r="AU793" s="275"/>
      <c r="AV793" s="277">
        <f>SUM(AT793:AU793)</f>
        <v>0</v>
      </c>
      <c r="AW793" s="567">
        <f t="shared" si="3887"/>
        <v>0</v>
      </c>
      <c r="AX793" s="567">
        <f t="shared" si="3888"/>
        <v>0</v>
      </c>
      <c r="AY793" s="567">
        <f t="shared" si="3889"/>
        <v>0</v>
      </c>
      <c r="AZ793" s="159"/>
      <c r="BA793" s="159"/>
      <c r="BB793" s="275">
        <f>SUM(AZ793:BA793)</f>
        <v>0</v>
      </c>
      <c r="BC793" s="275"/>
      <c r="BD793" s="275"/>
      <c r="BE793" s="275">
        <f>SUM(BC793:BD793)</f>
        <v>0</v>
      </c>
      <c r="BF793" s="521"/>
      <c r="BG793" s="605">
        <f>SUM(F793,S793,AF793,AS793)</f>
        <v>3</v>
      </c>
      <c r="BH793" s="533">
        <f>SUM(G793,T793,AG793)</f>
        <v>0</v>
      </c>
      <c r="BI793" s="533">
        <f t="shared" si="3890"/>
        <v>0</v>
      </c>
      <c r="BJ793" s="533">
        <f t="shared" si="3891"/>
        <v>0</v>
      </c>
      <c r="BK793" s="533">
        <f t="shared" si="3892"/>
        <v>0</v>
      </c>
      <c r="BL793" s="533">
        <f t="shared" si="3893"/>
        <v>0</v>
      </c>
      <c r="BM793" s="533">
        <f t="shared" si="3894"/>
        <v>0</v>
      </c>
      <c r="BN793" s="533">
        <f>SUM(M793,Z793,AM793)</f>
        <v>0</v>
      </c>
      <c r="BO793" s="533">
        <f t="shared" si="3895"/>
        <v>0</v>
      </c>
      <c r="BP793" s="533">
        <f t="shared" si="3896"/>
        <v>0</v>
      </c>
      <c r="BQ793" s="533">
        <f t="shared" si="3897"/>
        <v>0</v>
      </c>
      <c r="BR793" s="533">
        <f t="shared" si="3898"/>
        <v>0</v>
      </c>
      <c r="BS793" s="533">
        <f t="shared" si="3899"/>
        <v>0</v>
      </c>
      <c r="BT793" s="533">
        <f>AT793</f>
        <v>0</v>
      </c>
      <c r="BU793" s="533">
        <f t="shared" si="3900"/>
        <v>0</v>
      </c>
      <c r="BV793" s="533">
        <f t="shared" si="3901"/>
        <v>0</v>
      </c>
      <c r="BW793" s="536">
        <f>SUM(BH793,BK793,BN793,BQ793,BT793)</f>
        <v>0</v>
      </c>
      <c r="BX793" s="536">
        <f t="shared" si="3902"/>
        <v>0</v>
      </c>
      <c r="BY793" s="536">
        <f t="shared" si="3903"/>
        <v>0</v>
      </c>
      <c r="BZ793" t="s">
        <v>74</v>
      </c>
      <c r="CA793" s="544">
        <f>AZ793</f>
        <v>0</v>
      </c>
      <c r="CB793" s="544">
        <f t="shared" si="3904"/>
        <v>0</v>
      </c>
      <c r="CC793" s="544">
        <f t="shared" si="3905"/>
        <v>0</v>
      </c>
      <c r="CD793" s="544">
        <f>BC793</f>
        <v>0</v>
      </c>
      <c r="CE793" s="544">
        <f t="shared" si="3906"/>
        <v>0</v>
      </c>
      <c r="CF793" s="544">
        <f t="shared" si="3907"/>
        <v>0</v>
      </c>
    </row>
    <row r="794" spans="1:84">
      <c r="A794" s="149"/>
      <c r="B794" s="149"/>
      <c r="C794" s="151"/>
      <c r="D794" s="151"/>
      <c r="E794" s="375"/>
      <c r="F794" s="592"/>
      <c r="G794" s="159"/>
      <c r="H794" s="159"/>
      <c r="I794" s="275"/>
      <c r="J794" s="159"/>
      <c r="K794" s="159"/>
      <c r="L794" s="275"/>
      <c r="M794" s="159"/>
      <c r="N794" s="159"/>
      <c r="O794" s="275"/>
      <c r="P794" s="159"/>
      <c r="Q794" s="159"/>
      <c r="R794" s="275"/>
      <c r="S794" s="500"/>
      <c r="T794" s="275"/>
      <c r="U794" s="275"/>
      <c r="V794" s="275"/>
      <c r="W794" s="275"/>
      <c r="X794" s="275"/>
      <c r="Y794" s="275"/>
      <c r="Z794" s="275"/>
      <c r="AA794" s="275"/>
      <c r="AB794" s="275"/>
      <c r="AC794" s="275"/>
      <c r="AD794" s="275"/>
      <c r="AE794" s="275"/>
      <c r="AF794" s="500"/>
      <c r="AG794" s="275"/>
      <c r="AH794" s="275"/>
      <c r="AI794" s="275"/>
      <c r="AJ794" s="275"/>
      <c r="AK794" s="275"/>
      <c r="AL794" s="275"/>
      <c r="AM794" s="275"/>
      <c r="AN794" s="275"/>
      <c r="AO794" s="275"/>
      <c r="AP794" s="275"/>
      <c r="AQ794" s="275"/>
      <c r="AR794" s="275"/>
      <c r="AS794" s="500"/>
      <c r="AT794" s="275"/>
      <c r="AU794" s="275"/>
      <c r="AV794" s="275"/>
      <c r="AW794" s="567"/>
      <c r="AX794" s="567"/>
      <c r="AY794" s="567"/>
      <c r="AZ794" s="159"/>
      <c r="BA794" s="159"/>
      <c r="BB794" s="159"/>
      <c r="BC794" s="275"/>
      <c r="BD794" s="275"/>
      <c r="BE794" s="275"/>
      <c r="BF794" s="521"/>
    </row>
    <row r="795" spans="1:84">
      <c r="A795" s="149"/>
      <c r="B795" s="149"/>
      <c r="C795" s="151"/>
      <c r="D795" s="151"/>
      <c r="E795" s="288"/>
      <c r="F795" s="591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503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503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503"/>
      <c r="AT795" s="159"/>
      <c r="AU795" s="159"/>
      <c r="AV795" s="159"/>
      <c r="AW795" s="570"/>
      <c r="AX795" s="570"/>
      <c r="AY795" s="570"/>
      <c r="AZ795" s="159"/>
      <c r="BA795" s="159"/>
      <c r="BB795" s="159"/>
      <c r="BC795" s="159"/>
      <c r="BD795" s="159"/>
      <c r="BE795" s="159"/>
      <c r="BF795" s="474"/>
    </row>
    <row r="796" spans="1:84">
      <c r="A796" s="149"/>
      <c r="B796" s="149"/>
      <c r="C796" s="151"/>
      <c r="D796" s="151"/>
      <c r="E796" s="288"/>
      <c r="F796" s="592"/>
      <c r="G796" s="159"/>
      <c r="H796" s="159"/>
      <c r="I796" s="275"/>
      <c r="J796" s="159"/>
      <c r="K796" s="159"/>
      <c r="L796" s="275"/>
      <c r="M796" s="159"/>
      <c r="N796" s="159"/>
      <c r="O796" s="275"/>
      <c r="P796" s="159"/>
      <c r="Q796" s="159"/>
      <c r="R796" s="275"/>
      <c r="S796" s="500"/>
      <c r="T796" s="275"/>
      <c r="U796" s="275"/>
      <c r="V796" s="275"/>
      <c r="W796" s="275"/>
      <c r="X796" s="275"/>
      <c r="Y796" s="275"/>
      <c r="Z796" s="275"/>
      <c r="AA796" s="275"/>
      <c r="AB796" s="275"/>
      <c r="AC796" s="275"/>
      <c r="AD796" s="275"/>
      <c r="AE796" s="275"/>
      <c r="AF796" s="500"/>
      <c r="AG796" s="275"/>
      <c r="AH796" s="275"/>
      <c r="AI796" s="275"/>
      <c r="AJ796" s="275"/>
      <c r="AK796" s="275"/>
      <c r="AL796" s="275"/>
      <c r="AM796" s="275"/>
      <c r="AN796" s="275"/>
      <c r="AO796" s="275"/>
      <c r="AP796" s="275"/>
      <c r="AQ796" s="275"/>
      <c r="AR796" s="275"/>
      <c r="AS796" s="500"/>
      <c r="AT796" s="275"/>
      <c r="AU796" s="275"/>
      <c r="AV796" s="275"/>
      <c r="AW796" s="567"/>
      <c r="AX796" s="567"/>
      <c r="AY796" s="567"/>
      <c r="AZ796" s="159"/>
      <c r="BA796" s="159"/>
      <c r="BB796" s="275"/>
      <c r="BC796" s="275"/>
      <c r="BD796" s="275"/>
      <c r="BE796" s="275"/>
      <c r="BF796" s="521"/>
    </row>
    <row r="797" spans="1:84">
      <c r="A797" s="149"/>
      <c r="B797" s="149" t="s">
        <v>538</v>
      </c>
      <c r="C797" s="151"/>
      <c r="D797" s="151"/>
      <c r="E797" s="375" t="s">
        <v>116</v>
      </c>
      <c r="F797" s="592"/>
      <c r="G797" s="159"/>
      <c r="H797" s="159"/>
      <c r="I797" s="275"/>
      <c r="J797" s="159"/>
      <c r="K797" s="159"/>
      <c r="L797" s="275"/>
      <c r="M797" s="159"/>
      <c r="N797" s="159"/>
      <c r="O797" s="275"/>
      <c r="P797" s="159"/>
      <c r="Q797" s="159"/>
      <c r="R797" s="275"/>
      <c r="S797" s="500"/>
      <c r="T797" s="275"/>
      <c r="U797" s="275"/>
      <c r="V797" s="275"/>
      <c r="W797" s="275"/>
      <c r="X797" s="275"/>
      <c r="Y797" s="275"/>
      <c r="Z797" s="275"/>
      <c r="AA797" s="275"/>
      <c r="AB797" s="275"/>
      <c r="AC797" s="275"/>
      <c r="AD797" s="275"/>
      <c r="AE797" s="275"/>
      <c r="AF797" s="500"/>
      <c r="AG797" s="275"/>
      <c r="AH797" s="275"/>
      <c r="AI797" s="275"/>
      <c r="AJ797" s="275"/>
      <c r="AK797" s="275"/>
      <c r="AL797" s="275"/>
      <c r="AM797" s="275"/>
      <c r="AN797" s="275"/>
      <c r="AO797" s="275"/>
      <c r="AP797" s="275"/>
      <c r="AQ797" s="275"/>
      <c r="AR797" s="275"/>
      <c r="AS797" s="500"/>
      <c r="AT797" s="275"/>
      <c r="AU797" s="275"/>
      <c r="AV797" s="275"/>
      <c r="AW797" s="567"/>
      <c r="AX797" s="567"/>
      <c r="AY797" s="567"/>
      <c r="AZ797" s="159"/>
      <c r="BA797" s="159"/>
      <c r="BB797" s="159"/>
      <c r="BC797" s="275"/>
      <c r="BD797" s="275"/>
      <c r="BE797" s="275"/>
      <c r="BF797" s="521"/>
    </row>
    <row r="798" spans="1:84">
      <c r="A798" s="149"/>
      <c r="B798" s="149" t="s">
        <v>684</v>
      </c>
      <c r="C798" s="151"/>
      <c r="D798" s="151"/>
      <c r="E798" s="288" t="s">
        <v>77</v>
      </c>
      <c r="F798" s="592">
        <v>2</v>
      </c>
      <c r="G798" s="159"/>
      <c r="H798" s="159"/>
      <c r="I798" s="275">
        <f>SUM(G798:H798)</f>
        <v>0</v>
      </c>
      <c r="J798" s="159"/>
      <c r="K798" s="159"/>
      <c r="L798" s="275">
        <f>SUM(J798:K798)</f>
        <v>0</v>
      </c>
      <c r="M798" s="159"/>
      <c r="N798" s="159"/>
      <c r="O798" s="275">
        <f>SUM(M798:N798)</f>
        <v>0</v>
      </c>
      <c r="P798" s="159"/>
      <c r="Q798" s="159"/>
      <c r="R798" s="275">
        <f>SUM(P798:Q798)</f>
        <v>0</v>
      </c>
      <c r="S798" s="500"/>
      <c r="T798" s="275"/>
      <c r="U798" s="275"/>
      <c r="V798" s="275">
        <f>SUM(T798:U798)</f>
        <v>0</v>
      </c>
      <c r="W798" s="275"/>
      <c r="X798" s="275"/>
      <c r="Y798" s="275">
        <f>SUM(W798:X798)</f>
        <v>0</v>
      </c>
      <c r="Z798" s="275"/>
      <c r="AA798" s="275"/>
      <c r="AB798" s="275">
        <f>SUM(Z798:AA798)</f>
        <v>0</v>
      </c>
      <c r="AC798" s="275"/>
      <c r="AD798" s="275"/>
      <c r="AE798" s="275">
        <f>SUM(AC798:AD798)</f>
        <v>0</v>
      </c>
      <c r="AF798" s="500"/>
      <c r="AG798" s="275"/>
      <c r="AH798" s="275"/>
      <c r="AI798" s="275">
        <f>SUM(AG798:AH798)</f>
        <v>0</v>
      </c>
      <c r="AJ798" s="275"/>
      <c r="AK798" s="275"/>
      <c r="AL798" s="275">
        <f>SUM(AJ798:AK798)</f>
        <v>0</v>
      </c>
      <c r="AM798" s="275"/>
      <c r="AN798" s="275"/>
      <c r="AO798" s="275">
        <f>SUM(AM798:AN798)</f>
        <v>0</v>
      </c>
      <c r="AP798" s="275"/>
      <c r="AQ798" s="275"/>
      <c r="AR798" s="275">
        <f>SUM(AP798:AQ798)</f>
        <v>0</v>
      </c>
      <c r="AS798" s="500"/>
      <c r="AT798" s="275"/>
      <c r="AU798" s="275"/>
      <c r="AV798" s="277">
        <f>SUM(AT798:AU798)</f>
        <v>0</v>
      </c>
      <c r="AW798" s="567">
        <f t="shared" ref="AW798:AW800" si="3908">SUM(G798,J798,M798,P798,T798,W798,Z798,AC798,AG798,AJ798,AM798,AP798,AT798)</f>
        <v>0</v>
      </c>
      <c r="AX798" s="567">
        <f t="shared" ref="AX798:AX800" si="3909">SUM(H798,K798,N798,Q798,U798,X798,AA798,AD798,AH798,AK798,AN798,AQ798,AU798)</f>
        <v>0</v>
      </c>
      <c r="AY798" s="567">
        <f t="shared" ref="AY798:AY800" si="3910">SUM(I798,L798,O798,R798,V798,Y798,AB798,AE798,AI798,AL798,AO798,AR798,AV798)</f>
        <v>0</v>
      </c>
      <c r="AZ798" s="159"/>
      <c r="BA798" s="159"/>
      <c r="BB798" s="275">
        <f>SUM(AZ798:BA798)</f>
        <v>0</v>
      </c>
      <c r="BC798" s="275"/>
      <c r="BD798" s="275"/>
      <c r="BE798" s="275">
        <f>SUM(BC798:BD798)</f>
        <v>0</v>
      </c>
      <c r="BF798" s="521"/>
      <c r="BG798" s="605">
        <f>SUM(F798,S798,AF798,AS798)</f>
        <v>2</v>
      </c>
      <c r="BH798" s="533">
        <f>SUM(G798,T798,AG798)</f>
        <v>0</v>
      </c>
      <c r="BI798" s="533">
        <f t="shared" ref="BI798:BI800" si="3911">SUM(H798,U798,AH798)</f>
        <v>0</v>
      </c>
      <c r="BJ798" s="533">
        <f t="shared" ref="BJ798:BJ800" si="3912">SUM(I798,V798,AI798)</f>
        <v>0</v>
      </c>
      <c r="BK798" s="533">
        <f t="shared" ref="BK798:BK800" si="3913">SUM(J798,W798,AJ798)</f>
        <v>0</v>
      </c>
      <c r="BL798" s="533">
        <f t="shared" ref="BL798:BL800" si="3914">SUM(K798,X798,AK798)</f>
        <v>0</v>
      </c>
      <c r="BM798" s="533">
        <f t="shared" ref="BM798:BM800" si="3915">SUM(L798,Y798,AL798)</f>
        <v>0</v>
      </c>
      <c r="BN798" s="533">
        <f>SUM(M798,Z798,AM798)</f>
        <v>0</v>
      </c>
      <c r="BO798" s="533">
        <f t="shared" ref="BO798:BO800" si="3916">SUM(N798,AA798,AN798)</f>
        <v>0</v>
      </c>
      <c r="BP798" s="533">
        <f t="shared" ref="BP798:BP800" si="3917">SUM(O798,AB798,AO798)</f>
        <v>0</v>
      </c>
      <c r="BQ798" s="533">
        <f t="shared" ref="BQ798:BQ800" si="3918">SUM(P798,AC798,AP798)</f>
        <v>0</v>
      </c>
      <c r="BR798" s="533">
        <f t="shared" ref="BR798:BR800" si="3919">SUM(Q798,AD798,AQ798)</f>
        <v>0</v>
      </c>
      <c r="BS798" s="533">
        <f t="shared" ref="BS798:BS800" si="3920">SUM(R798,AE798,AR798)</f>
        <v>0</v>
      </c>
      <c r="BT798" s="533">
        <f>AT798</f>
        <v>0</v>
      </c>
      <c r="BU798" s="533">
        <f t="shared" ref="BU798:BU800" si="3921">AU798</f>
        <v>0</v>
      </c>
      <c r="BV798" s="533">
        <f t="shared" ref="BV798:BV800" si="3922">AV798</f>
        <v>0</v>
      </c>
      <c r="BW798" s="536">
        <f>SUM(BH798,BK798,BN798,BQ798,BT798)</f>
        <v>0</v>
      </c>
      <c r="BX798" s="536">
        <f t="shared" ref="BX798:BX800" si="3923">SUM(BI798,BL798,BO798,BR798,BU798)</f>
        <v>0</v>
      </c>
      <c r="BY798" s="536">
        <f t="shared" ref="BY798:BY800" si="3924">SUM(BJ798,BM798,BP798,BS798,BV798)</f>
        <v>0</v>
      </c>
      <c r="BZ798" t="s">
        <v>74</v>
      </c>
      <c r="CA798" s="544">
        <f>AZ798</f>
        <v>0</v>
      </c>
      <c r="CB798" s="544">
        <f t="shared" ref="CB798:CB800" si="3925">BA798</f>
        <v>0</v>
      </c>
      <c r="CC798" s="544">
        <f t="shared" ref="CC798:CC800" si="3926">BB798</f>
        <v>0</v>
      </c>
      <c r="CD798" s="544">
        <f>BC798</f>
        <v>0</v>
      </c>
      <c r="CE798" s="544">
        <f t="shared" ref="CE798:CE800" si="3927">BD798</f>
        <v>0</v>
      </c>
      <c r="CF798" s="544">
        <f t="shared" ref="CF798:CF800" si="3928">BE798</f>
        <v>0</v>
      </c>
    </row>
    <row r="799" spans="1:84">
      <c r="A799" s="149"/>
      <c r="B799" s="149"/>
      <c r="C799" s="151"/>
      <c r="D799" s="151"/>
      <c r="E799" s="288" t="s">
        <v>78</v>
      </c>
      <c r="F799" s="592">
        <v>2</v>
      </c>
      <c r="G799" s="159"/>
      <c r="H799" s="159"/>
      <c r="I799" s="275">
        <f>SUM(G799:H799)</f>
        <v>0</v>
      </c>
      <c r="J799" s="159"/>
      <c r="K799" s="159"/>
      <c r="L799" s="275">
        <f>SUM(J799:K799)</f>
        <v>0</v>
      </c>
      <c r="M799" s="159"/>
      <c r="N799" s="159"/>
      <c r="O799" s="275">
        <f>SUM(M799:N799)</f>
        <v>0</v>
      </c>
      <c r="P799" s="159"/>
      <c r="Q799" s="159"/>
      <c r="R799" s="275">
        <f>SUM(P799:Q799)</f>
        <v>0</v>
      </c>
      <c r="S799" s="500"/>
      <c r="T799" s="275"/>
      <c r="U799" s="275"/>
      <c r="V799" s="275">
        <f>SUM(T799:U799)</f>
        <v>0</v>
      </c>
      <c r="W799" s="275"/>
      <c r="X799" s="275"/>
      <c r="Y799" s="275">
        <f>SUM(W799:X799)</f>
        <v>0</v>
      </c>
      <c r="Z799" s="275"/>
      <c r="AA799" s="275"/>
      <c r="AB799" s="275">
        <f>SUM(Z799:AA799)</f>
        <v>0</v>
      </c>
      <c r="AC799" s="275"/>
      <c r="AD799" s="275"/>
      <c r="AE799" s="275">
        <f>SUM(AC799:AD799)</f>
        <v>0</v>
      </c>
      <c r="AF799" s="500"/>
      <c r="AG799" s="275"/>
      <c r="AH799" s="275"/>
      <c r="AI799" s="275">
        <f>SUM(AG799:AH799)</f>
        <v>0</v>
      </c>
      <c r="AJ799" s="275"/>
      <c r="AK799" s="275"/>
      <c r="AL799" s="275">
        <f>SUM(AJ799:AK799)</f>
        <v>0</v>
      </c>
      <c r="AM799" s="275"/>
      <c r="AN799" s="275"/>
      <c r="AO799" s="275">
        <f>SUM(AM799:AN799)</f>
        <v>0</v>
      </c>
      <c r="AP799" s="275"/>
      <c r="AQ799" s="275"/>
      <c r="AR799" s="275">
        <f>SUM(AP799:AQ799)</f>
        <v>0</v>
      </c>
      <c r="AS799" s="500"/>
      <c r="AT799" s="275"/>
      <c r="AU799" s="275"/>
      <c r="AV799" s="277">
        <f>SUM(AT799:AU799)</f>
        <v>0</v>
      </c>
      <c r="AW799" s="567">
        <f t="shared" si="3908"/>
        <v>0</v>
      </c>
      <c r="AX799" s="567">
        <f t="shared" si="3909"/>
        <v>0</v>
      </c>
      <c r="AY799" s="567">
        <f t="shared" si="3910"/>
        <v>0</v>
      </c>
      <c r="AZ799" s="159"/>
      <c r="BA799" s="159"/>
      <c r="BB799" s="275">
        <f>SUM(AZ799:BA799)</f>
        <v>0</v>
      </c>
      <c r="BC799" s="275"/>
      <c r="BD799" s="275"/>
      <c r="BE799" s="275">
        <f>SUM(BC799:BD799)</f>
        <v>0</v>
      </c>
      <c r="BF799" s="521"/>
      <c r="BG799" s="605">
        <f>SUM(F799,S799,AF799,AS799)</f>
        <v>2</v>
      </c>
      <c r="BH799" s="533">
        <f>SUM(G799,T799,AG799)</f>
        <v>0</v>
      </c>
      <c r="BI799" s="533">
        <f t="shared" si="3911"/>
        <v>0</v>
      </c>
      <c r="BJ799" s="533">
        <f t="shared" si="3912"/>
        <v>0</v>
      </c>
      <c r="BK799" s="533">
        <f t="shared" si="3913"/>
        <v>0</v>
      </c>
      <c r="BL799" s="533">
        <f t="shared" si="3914"/>
        <v>0</v>
      </c>
      <c r="BM799" s="533">
        <f t="shared" si="3915"/>
        <v>0</v>
      </c>
      <c r="BN799" s="533">
        <f>SUM(M799,Z799,AM799)</f>
        <v>0</v>
      </c>
      <c r="BO799" s="533">
        <f t="shared" si="3916"/>
        <v>0</v>
      </c>
      <c r="BP799" s="533">
        <f t="shared" si="3917"/>
        <v>0</v>
      </c>
      <c r="BQ799" s="533">
        <f t="shared" si="3918"/>
        <v>0</v>
      </c>
      <c r="BR799" s="533">
        <f t="shared" si="3919"/>
        <v>0</v>
      </c>
      <c r="BS799" s="533">
        <f t="shared" si="3920"/>
        <v>0</v>
      </c>
      <c r="BT799" s="533">
        <f>AT799</f>
        <v>0</v>
      </c>
      <c r="BU799" s="533">
        <f t="shared" si="3921"/>
        <v>0</v>
      </c>
      <c r="BV799" s="533">
        <f t="shared" si="3922"/>
        <v>0</v>
      </c>
      <c r="BW799" s="536">
        <f>SUM(BH799,BK799,BN799,BQ799,BT799)</f>
        <v>0</v>
      </c>
      <c r="BX799" s="536">
        <f t="shared" si="3923"/>
        <v>0</v>
      </c>
      <c r="BY799" s="536">
        <f t="shared" si="3924"/>
        <v>0</v>
      </c>
      <c r="BZ799" t="s">
        <v>74</v>
      </c>
      <c r="CA799" s="544">
        <f>AZ799</f>
        <v>0</v>
      </c>
      <c r="CB799" s="544">
        <f t="shared" si="3925"/>
        <v>0</v>
      </c>
      <c r="CC799" s="544">
        <f t="shared" si="3926"/>
        <v>0</v>
      </c>
      <c r="CD799" s="544">
        <f>BC799</f>
        <v>0</v>
      </c>
      <c r="CE799" s="544">
        <f t="shared" si="3927"/>
        <v>0</v>
      </c>
      <c r="CF799" s="544">
        <f t="shared" si="3928"/>
        <v>0</v>
      </c>
    </row>
    <row r="800" spans="1:84">
      <c r="A800" s="149"/>
      <c r="B800" s="149"/>
      <c r="C800" s="151"/>
      <c r="D800" s="151"/>
      <c r="E800" s="288" t="s">
        <v>79</v>
      </c>
      <c r="F800" s="592">
        <v>2</v>
      </c>
      <c r="G800" s="159"/>
      <c r="H800" s="159"/>
      <c r="I800" s="275">
        <f>SUM(G800:H800)</f>
        <v>0</v>
      </c>
      <c r="J800" s="159"/>
      <c r="K800" s="159"/>
      <c r="L800" s="275">
        <f>SUM(J800:K800)</f>
        <v>0</v>
      </c>
      <c r="M800" s="159"/>
      <c r="N800" s="159"/>
      <c r="O800" s="275">
        <f>SUM(M800:N800)</f>
        <v>0</v>
      </c>
      <c r="P800" s="159"/>
      <c r="Q800" s="159"/>
      <c r="R800" s="275">
        <f>SUM(P800:Q800)</f>
        <v>0</v>
      </c>
      <c r="S800" s="500"/>
      <c r="T800" s="275"/>
      <c r="U800" s="275"/>
      <c r="V800" s="275">
        <f>SUM(T800:U800)</f>
        <v>0</v>
      </c>
      <c r="W800" s="275"/>
      <c r="X800" s="275"/>
      <c r="Y800" s="275">
        <f>SUM(W800:X800)</f>
        <v>0</v>
      </c>
      <c r="Z800" s="275"/>
      <c r="AA800" s="275"/>
      <c r="AB800" s="275">
        <f>SUM(Z800:AA800)</f>
        <v>0</v>
      </c>
      <c r="AC800" s="275"/>
      <c r="AD800" s="275"/>
      <c r="AE800" s="275">
        <f>SUM(AC800:AD800)</f>
        <v>0</v>
      </c>
      <c r="AF800" s="500"/>
      <c r="AG800" s="275"/>
      <c r="AH800" s="275"/>
      <c r="AI800" s="275">
        <f>SUM(AG800:AH800)</f>
        <v>0</v>
      </c>
      <c r="AJ800" s="275"/>
      <c r="AK800" s="275"/>
      <c r="AL800" s="275">
        <f>SUM(AJ800:AK800)</f>
        <v>0</v>
      </c>
      <c r="AM800" s="275"/>
      <c r="AN800" s="275"/>
      <c r="AO800" s="275">
        <f>SUM(AM800:AN800)</f>
        <v>0</v>
      </c>
      <c r="AP800" s="275"/>
      <c r="AQ800" s="275"/>
      <c r="AR800" s="275">
        <f>SUM(AP800:AQ800)</f>
        <v>0</v>
      </c>
      <c r="AS800" s="500"/>
      <c r="AT800" s="275"/>
      <c r="AU800" s="275"/>
      <c r="AV800" s="277">
        <f>SUM(AT800:AU800)</f>
        <v>0</v>
      </c>
      <c r="AW800" s="567">
        <f t="shared" si="3908"/>
        <v>0</v>
      </c>
      <c r="AX800" s="567">
        <f t="shared" si="3909"/>
        <v>0</v>
      </c>
      <c r="AY800" s="567">
        <f t="shared" si="3910"/>
        <v>0</v>
      </c>
      <c r="AZ800" s="159"/>
      <c r="BA800" s="159"/>
      <c r="BB800" s="275">
        <f>SUM(AZ800:BA800)</f>
        <v>0</v>
      </c>
      <c r="BC800" s="275"/>
      <c r="BD800" s="275"/>
      <c r="BE800" s="275">
        <f>SUM(BC800:BD800)</f>
        <v>0</v>
      </c>
      <c r="BF800" s="521"/>
      <c r="BG800" s="605">
        <f>SUM(F800,S800,AF800,AS800)</f>
        <v>2</v>
      </c>
      <c r="BH800" s="533">
        <f>SUM(G800,T800,AG800)</f>
        <v>0</v>
      </c>
      <c r="BI800" s="533">
        <f t="shared" si="3911"/>
        <v>0</v>
      </c>
      <c r="BJ800" s="533">
        <f t="shared" si="3912"/>
        <v>0</v>
      </c>
      <c r="BK800" s="533">
        <f t="shared" si="3913"/>
        <v>0</v>
      </c>
      <c r="BL800" s="533">
        <f t="shared" si="3914"/>
        <v>0</v>
      </c>
      <c r="BM800" s="533">
        <f t="shared" si="3915"/>
        <v>0</v>
      </c>
      <c r="BN800" s="533">
        <f>SUM(M800,Z800,AM800)</f>
        <v>0</v>
      </c>
      <c r="BO800" s="533">
        <f t="shared" si="3916"/>
        <v>0</v>
      </c>
      <c r="BP800" s="533">
        <f t="shared" si="3917"/>
        <v>0</v>
      </c>
      <c r="BQ800" s="533">
        <f t="shared" si="3918"/>
        <v>0</v>
      </c>
      <c r="BR800" s="533">
        <f t="shared" si="3919"/>
        <v>0</v>
      </c>
      <c r="BS800" s="533">
        <f t="shared" si="3920"/>
        <v>0</v>
      </c>
      <c r="BT800" s="533">
        <f>AT800</f>
        <v>0</v>
      </c>
      <c r="BU800" s="533">
        <f t="shared" si="3921"/>
        <v>0</v>
      </c>
      <c r="BV800" s="533">
        <f t="shared" si="3922"/>
        <v>0</v>
      </c>
      <c r="BW800" s="536">
        <f>SUM(BH800,BK800,BN800,BQ800,BT800)</f>
        <v>0</v>
      </c>
      <c r="BX800" s="536">
        <f t="shared" si="3923"/>
        <v>0</v>
      </c>
      <c r="BY800" s="536">
        <f t="shared" si="3924"/>
        <v>0</v>
      </c>
      <c r="BZ800" t="s">
        <v>74</v>
      </c>
      <c r="CA800" s="544">
        <f>AZ800</f>
        <v>0</v>
      </c>
      <c r="CB800" s="544">
        <f t="shared" si="3925"/>
        <v>0</v>
      </c>
      <c r="CC800" s="544">
        <f t="shared" si="3926"/>
        <v>0</v>
      </c>
      <c r="CD800" s="544">
        <f>BC800</f>
        <v>0</v>
      </c>
      <c r="CE800" s="544">
        <f t="shared" si="3927"/>
        <v>0</v>
      </c>
      <c r="CF800" s="544">
        <f t="shared" si="3928"/>
        <v>0</v>
      </c>
    </row>
    <row r="801" spans="1:84">
      <c r="A801" s="149"/>
      <c r="B801" s="149"/>
      <c r="C801" s="151"/>
      <c r="D801" s="151"/>
      <c r="E801" s="288"/>
      <c r="F801" s="592"/>
      <c r="G801" s="159"/>
      <c r="H801" s="159"/>
      <c r="I801" s="275"/>
      <c r="J801" s="159"/>
      <c r="K801" s="159"/>
      <c r="L801" s="275"/>
      <c r="M801" s="159"/>
      <c r="N801" s="159"/>
      <c r="O801" s="275"/>
      <c r="P801" s="159"/>
      <c r="Q801" s="159"/>
      <c r="R801" s="275"/>
      <c r="S801" s="500"/>
      <c r="T801" s="275"/>
      <c r="U801" s="275"/>
      <c r="V801" s="275"/>
      <c r="W801" s="275"/>
      <c r="X801" s="275"/>
      <c r="Y801" s="275"/>
      <c r="Z801" s="275"/>
      <c r="AA801" s="275"/>
      <c r="AB801" s="275"/>
      <c r="AC801" s="275"/>
      <c r="AD801" s="275"/>
      <c r="AE801" s="275"/>
      <c r="AF801" s="500"/>
      <c r="AG801" s="275"/>
      <c r="AH801" s="275"/>
      <c r="AI801" s="275"/>
      <c r="AJ801" s="275"/>
      <c r="AK801" s="275"/>
      <c r="AL801" s="275"/>
      <c r="AM801" s="275"/>
      <c r="AN801" s="275"/>
      <c r="AO801" s="275"/>
      <c r="AP801" s="275"/>
      <c r="AQ801" s="275"/>
      <c r="AR801" s="275"/>
      <c r="AS801" s="500"/>
      <c r="AT801" s="275"/>
      <c r="AU801" s="275"/>
      <c r="AV801" s="275"/>
      <c r="AW801" s="567"/>
      <c r="AX801" s="567"/>
      <c r="AY801" s="567"/>
      <c r="AZ801" s="159"/>
      <c r="BA801" s="159"/>
      <c r="BB801" s="275"/>
      <c r="BC801" s="275"/>
      <c r="BD801" s="275"/>
      <c r="BE801" s="275"/>
      <c r="BF801" s="521"/>
    </row>
    <row r="802" spans="1:84">
      <c r="A802" s="149"/>
      <c r="B802" s="149"/>
      <c r="C802" s="151"/>
      <c r="D802" s="151"/>
      <c r="E802" s="288"/>
      <c r="F802" s="592"/>
      <c r="G802" s="159"/>
      <c r="H802" s="159"/>
      <c r="I802" s="275"/>
      <c r="J802" s="159"/>
      <c r="K802" s="159"/>
      <c r="L802" s="275"/>
      <c r="M802" s="159"/>
      <c r="N802" s="159"/>
      <c r="O802" s="275"/>
      <c r="P802" s="159"/>
      <c r="Q802" s="159"/>
      <c r="R802" s="275"/>
      <c r="S802" s="500"/>
      <c r="T802" s="275"/>
      <c r="U802" s="275"/>
      <c r="V802" s="275"/>
      <c r="W802" s="275"/>
      <c r="X802" s="275"/>
      <c r="Y802" s="275"/>
      <c r="Z802" s="275"/>
      <c r="AA802" s="275"/>
      <c r="AB802" s="275"/>
      <c r="AC802" s="275"/>
      <c r="AD802" s="275"/>
      <c r="AE802" s="275"/>
      <c r="AF802" s="500"/>
      <c r="AG802" s="275"/>
      <c r="AH802" s="275"/>
      <c r="AI802" s="275"/>
      <c r="AJ802" s="275"/>
      <c r="AK802" s="275"/>
      <c r="AL802" s="275"/>
      <c r="AM802" s="275"/>
      <c r="AN802" s="275"/>
      <c r="AO802" s="275"/>
      <c r="AP802" s="275"/>
      <c r="AQ802" s="275"/>
      <c r="AR802" s="275"/>
      <c r="AS802" s="500"/>
      <c r="AT802" s="275"/>
      <c r="AU802" s="275"/>
      <c r="AV802" s="275"/>
      <c r="AW802" s="567"/>
      <c r="AX802" s="567"/>
      <c r="AY802" s="567"/>
      <c r="AZ802" s="159"/>
      <c r="BA802" s="159"/>
      <c r="BB802" s="275"/>
      <c r="BC802" s="275"/>
      <c r="BD802" s="275"/>
      <c r="BE802" s="275"/>
      <c r="BF802" s="521"/>
    </row>
    <row r="803" spans="1:84">
      <c r="A803" s="149"/>
      <c r="B803" s="149"/>
      <c r="C803" s="151"/>
      <c r="D803" s="151"/>
      <c r="E803" s="288"/>
      <c r="F803" s="592"/>
      <c r="G803" s="159"/>
      <c r="H803" s="159"/>
      <c r="I803" s="275"/>
      <c r="J803" s="159"/>
      <c r="K803" s="159"/>
      <c r="L803" s="275"/>
      <c r="M803" s="159"/>
      <c r="N803" s="159"/>
      <c r="O803" s="275"/>
      <c r="P803" s="159"/>
      <c r="Q803" s="159"/>
      <c r="R803" s="275"/>
      <c r="S803" s="500"/>
      <c r="T803" s="275"/>
      <c r="U803" s="275"/>
      <c r="V803" s="275"/>
      <c r="W803" s="275"/>
      <c r="X803" s="275"/>
      <c r="Y803" s="275"/>
      <c r="Z803" s="275"/>
      <c r="AA803" s="275"/>
      <c r="AB803" s="275"/>
      <c r="AC803" s="275"/>
      <c r="AD803" s="275"/>
      <c r="AE803" s="275"/>
      <c r="AF803" s="500"/>
      <c r="AG803" s="275"/>
      <c r="AH803" s="275"/>
      <c r="AI803" s="275"/>
      <c r="AJ803" s="275"/>
      <c r="AK803" s="275"/>
      <c r="AL803" s="275"/>
      <c r="AM803" s="275"/>
      <c r="AN803" s="275"/>
      <c r="AO803" s="275"/>
      <c r="AP803" s="275"/>
      <c r="AQ803" s="275"/>
      <c r="AR803" s="275"/>
      <c r="AS803" s="500"/>
      <c r="AT803" s="275"/>
      <c r="AU803" s="275"/>
      <c r="AV803" s="275"/>
      <c r="AW803" s="567"/>
      <c r="AX803" s="567"/>
      <c r="AY803" s="567"/>
      <c r="AZ803" s="159"/>
      <c r="BA803" s="159"/>
      <c r="BB803" s="275"/>
      <c r="BC803" s="275"/>
      <c r="BD803" s="275"/>
      <c r="BE803" s="275"/>
      <c r="BF803" s="521"/>
    </row>
    <row r="804" spans="1:84">
      <c r="A804" s="149"/>
      <c r="B804" s="149" t="s">
        <v>692</v>
      </c>
      <c r="C804" s="151"/>
      <c r="D804" s="151"/>
      <c r="E804" s="375" t="s">
        <v>116</v>
      </c>
      <c r="F804" s="592"/>
      <c r="G804" s="159"/>
      <c r="H804" s="159"/>
      <c r="I804" s="275"/>
      <c r="J804" s="159"/>
      <c r="K804" s="159"/>
      <c r="L804" s="275"/>
      <c r="M804" s="159"/>
      <c r="N804" s="159"/>
      <c r="O804" s="275"/>
      <c r="P804" s="159"/>
      <c r="Q804" s="159"/>
      <c r="R804" s="275"/>
      <c r="S804" s="500"/>
      <c r="T804" s="275"/>
      <c r="U804" s="275"/>
      <c r="V804" s="275"/>
      <c r="W804" s="275"/>
      <c r="X804" s="275"/>
      <c r="Y804" s="275"/>
      <c r="Z804" s="275"/>
      <c r="AA804" s="275"/>
      <c r="AB804" s="275"/>
      <c r="AC804" s="275"/>
      <c r="AD804" s="275"/>
      <c r="AE804" s="275"/>
      <c r="AF804" s="500"/>
      <c r="AG804" s="275"/>
      <c r="AH804" s="275"/>
      <c r="AI804" s="275"/>
      <c r="AJ804" s="275"/>
      <c r="AK804" s="275"/>
      <c r="AL804" s="275"/>
      <c r="AM804" s="275"/>
      <c r="AN804" s="275"/>
      <c r="AO804" s="275"/>
      <c r="AP804" s="275"/>
      <c r="AQ804" s="275"/>
      <c r="AR804" s="275"/>
      <c r="AS804" s="500"/>
      <c r="AT804" s="275"/>
      <c r="AU804" s="275"/>
      <c r="AV804" s="275"/>
      <c r="AW804" s="567"/>
      <c r="AX804" s="567"/>
      <c r="AY804" s="567"/>
      <c r="AZ804" s="159"/>
      <c r="BA804" s="159"/>
      <c r="BB804" s="159"/>
      <c r="BC804" s="275"/>
      <c r="BD804" s="275"/>
      <c r="BE804" s="275"/>
      <c r="BF804" s="521"/>
    </row>
    <row r="805" spans="1:84">
      <c r="A805" s="149"/>
      <c r="B805" s="149" t="s">
        <v>684</v>
      </c>
      <c r="C805" s="151"/>
      <c r="D805" s="151"/>
      <c r="E805" s="288" t="s">
        <v>77</v>
      </c>
      <c r="F805" s="592">
        <v>2</v>
      </c>
      <c r="G805" s="159"/>
      <c r="H805" s="159"/>
      <c r="I805" s="275">
        <f>SUM(G805:H805)</f>
        <v>0</v>
      </c>
      <c r="J805" s="159"/>
      <c r="K805" s="159"/>
      <c r="L805" s="275">
        <f>SUM(J805:K805)</f>
        <v>0</v>
      </c>
      <c r="M805" s="159"/>
      <c r="N805" s="159"/>
      <c r="O805" s="275">
        <f>SUM(M805:N805)</f>
        <v>0</v>
      </c>
      <c r="P805" s="159"/>
      <c r="Q805" s="159"/>
      <c r="R805" s="275">
        <f>SUM(P805:Q805)</f>
        <v>0</v>
      </c>
      <c r="S805" s="500"/>
      <c r="T805" s="275"/>
      <c r="U805" s="275"/>
      <c r="V805" s="275">
        <f>SUM(T805:U805)</f>
        <v>0</v>
      </c>
      <c r="W805" s="275"/>
      <c r="X805" s="275"/>
      <c r="Y805" s="275">
        <f>SUM(W805:X805)</f>
        <v>0</v>
      </c>
      <c r="Z805" s="275"/>
      <c r="AA805" s="275"/>
      <c r="AB805" s="275">
        <f>SUM(Z805:AA805)</f>
        <v>0</v>
      </c>
      <c r="AC805" s="275"/>
      <c r="AD805" s="275"/>
      <c r="AE805" s="275">
        <f>SUM(AC805:AD805)</f>
        <v>0</v>
      </c>
      <c r="AF805" s="500"/>
      <c r="AG805" s="275"/>
      <c r="AH805" s="275"/>
      <c r="AI805" s="275">
        <f>SUM(AG805:AH805)</f>
        <v>0</v>
      </c>
      <c r="AJ805" s="275"/>
      <c r="AK805" s="275"/>
      <c r="AL805" s="275">
        <f>SUM(AJ805:AK805)</f>
        <v>0</v>
      </c>
      <c r="AM805" s="275"/>
      <c r="AN805" s="275"/>
      <c r="AO805" s="275">
        <f>SUM(AM805:AN805)</f>
        <v>0</v>
      </c>
      <c r="AP805" s="275"/>
      <c r="AQ805" s="275"/>
      <c r="AR805" s="275">
        <f>SUM(AP805:AQ805)</f>
        <v>0</v>
      </c>
      <c r="AS805" s="500"/>
      <c r="AT805" s="275"/>
      <c r="AU805" s="275"/>
      <c r="AV805" s="277">
        <f>SUM(AT805:AU805)</f>
        <v>0</v>
      </c>
      <c r="AW805" s="567">
        <f t="shared" ref="AW805:AW807" si="3929">SUM(G805,J805,M805,P805,T805,W805,Z805,AC805,AG805,AJ805,AM805,AP805,AT805)</f>
        <v>0</v>
      </c>
      <c r="AX805" s="567">
        <f t="shared" ref="AX805:AX807" si="3930">SUM(H805,K805,N805,Q805,U805,X805,AA805,AD805,AH805,AK805,AN805,AQ805,AU805)</f>
        <v>0</v>
      </c>
      <c r="AY805" s="567">
        <f t="shared" ref="AY805:AY807" si="3931">SUM(I805,L805,O805,R805,V805,Y805,AB805,AE805,AI805,AL805,AO805,AR805,AV805)</f>
        <v>0</v>
      </c>
      <c r="AZ805" s="159"/>
      <c r="BA805" s="159"/>
      <c r="BB805" s="275">
        <f>SUM(AZ805:BA805)</f>
        <v>0</v>
      </c>
      <c r="BC805" s="275"/>
      <c r="BD805" s="275"/>
      <c r="BE805" s="275">
        <f>SUM(BC805:BD805)</f>
        <v>0</v>
      </c>
      <c r="BF805" s="521"/>
      <c r="BG805" s="605">
        <f>SUM(F805,S805,AF805,AS805)</f>
        <v>2</v>
      </c>
      <c r="BH805" s="533">
        <f>SUM(G805,T805,AG805)</f>
        <v>0</v>
      </c>
      <c r="BI805" s="533">
        <f t="shared" ref="BI805:BI807" si="3932">SUM(H805,U805,AH805)</f>
        <v>0</v>
      </c>
      <c r="BJ805" s="533">
        <f t="shared" ref="BJ805:BJ807" si="3933">SUM(I805,V805,AI805)</f>
        <v>0</v>
      </c>
      <c r="BK805" s="533">
        <f t="shared" ref="BK805:BK807" si="3934">SUM(J805,W805,AJ805)</f>
        <v>0</v>
      </c>
      <c r="BL805" s="533">
        <f t="shared" ref="BL805:BL807" si="3935">SUM(K805,X805,AK805)</f>
        <v>0</v>
      </c>
      <c r="BM805" s="533">
        <f t="shared" ref="BM805:BM807" si="3936">SUM(L805,Y805,AL805)</f>
        <v>0</v>
      </c>
      <c r="BN805" s="533">
        <f>SUM(M805,Z805,AM805)</f>
        <v>0</v>
      </c>
      <c r="BO805" s="533">
        <f t="shared" ref="BO805:BO807" si="3937">SUM(N805,AA805,AN805)</f>
        <v>0</v>
      </c>
      <c r="BP805" s="533">
        <f t="shared" ref="BP805:BP807" si="3938">SUM(O805,AB805,AO805)</f>
        <v>0</v>
      </c>
      <c r="BQ805" s="533">
        <f t="shared" ref="BQ805:BQ807" si="3939">SUM(P805,AC805,AP805)</f>
        <v>0</v>
      </c>
      <c r="BR805" s="533">
        <f t="shared" ref="BR805:BR807" si="3940">SUM(Q805,AD805,AQ805)</f>
        <v>0</v>
      </c>
      <c r="BS805" s="533">
        <f t="shared" ref="BS805:BS807" si="3941">SUM(R805,AE805,AR805)</f>
        <v>0</v>
      </c>
      <c r="BT805" s="533">
        <f>AT805</f>
        <v>0</v>
      </c>
      <c r="BU805" s="533">
        <f t="shared" ref="BU805:BU807" si="3942">AU805</f>
        <v>0</v>
      </c>
      <c r="BV805" s="533">
        <f t="shared" ref="BV805:BV807" si="3943">AV805</f>
        <v>0</v>
      </c>
      <c r="BW805" s="536">
        <f>SUM(BH805,BK805,BN805,BQ805,BT805)</f>
        <v>0</v>
      </c>
      <c r="BX805" s="536">
        <f t="shared" ref="BX805:BX807" si="3944">SUM(BI805,BL805,BO805,BR805,BU805)</f>
        <v>0</v>
      </c>
      <c r="BY805" s="536">
        <f t="shared" ref="BY805:BY807" si="3945">SUM(BJ805,BM805,BP805,BS805,BV805)</f>
        <v>0</v>
      </c>
      <c r="BZ805" t="s">
        <v>74</v>
      </c>
      <c r="CA805" s="544">
        <f>AZ805</f>
        <v>0</v>
      </c>
      <c r="CB805" s="544">
        <f t="shared" ref="CB805:CB807" si="3946">BA805</f>
        <v>0</v>
      </c>
      <c r="CC805" s="544">
        <f t="shared" ref="CC805:CC807" si="3947">BB805</f>
        <v>0</v>
      </c>
      <c r="CD805" s="544">
        <f>BC805</f>
        <v>0</v>
      </c>
      <c r="CE805" s="544">
        <f t="shared" ref="CE805:CE807" si="3948">BD805</f>
        <v>0</v>
      </c>
      <c r="CF805" s="544">
        <f t="shared" ref="CF805:CF807" si="3949">BE805</f>
        <v>0</v>
      </c>
    </row>
    <row r="806" spans="1:84">
      <c r="A806" s="149"/>
      <c r="B806" s="149"/>
      <c r="C806" s="151"/>
      <c r="D806" s="151"/>
      <c r="E806" s="288" t="s">
        <v>78</v>
      </c>
      <c r="F806" s="592">
        <v>2</v>
      </c>
      <c r="G806" s="159"/>
      <c r="H806" s="159"/>
      <c r="I806" s="275">
        <f>SUM(G806:H806)</f>
        <v>0</v>
      </c>
      <c r="J806" s="159"/>
      <c r="K806" s="159"/>
      <c r="L806" s="275">
        <f>SUM(J806:K806)</f>
        <v>0</v>
      </c>
      <c r="M806" s="159"/>
      <c r="N806" s="159"/>
      <c r="O806" s="275">
        <f>SUM(M806:N806)</f>
        <v>0</v>
      </c>
      <c r="P806" s="159"/>
      <c r="Q806" s="159"/>
      <c r="R806" s="275">
        <f>SUM(P806:Q806)</f>
        <v>0</v>
      </c>
      <c r="S806" s="500"/>
      <c r="T806" s="275"/>
      <c r="U806" s="275"/>
      <c r="V806" s="275">
        <f>SUM(T806:U806)</f>
        <v>0</v>
      </c>
      <c r="W806" s="275"/>
      <c r="X806" s="275"/>
      <c r="Y806" s="275">
        <f>SUM(W806:X806)</f>
        <v>0</v>
      </c>
      <c r="Z806" s="275"/>
      <c r="AA806" s="275"/>
      <c r="AB806" s="275">
        <f>SUM(Z806:AA806)</f>
        <v>0</v>
      </c>
      <c r="AC806" s="275"/>
      <c r="AD806" s="275"/>
      <c r="AE806" s="275">
        <f>SUM(AC806:AD806)</f>
        <v>0</v>
      </c>
      <c r="AF806" s="500"/>
      <c r="AG806" s="275"/>
      <c r="AH806" s="275"/>
      <c r="AI806" s="275">
        <f>SUM(AG806:AH806)</f>
        <v>0</v>
      </c>
      <c r="AJ806" s="275"/>
      <c r="AK806" s="275"/>
      <c r="AL806" s="275">
        <f>SUM(AJ806:AK806)</f>
        <v>0</v>
      </c>
      <c r="AM806" s="275"/>
      <c r="AN806" s="275"/>
      <c r="AO806" s="275">
        <f>SUM(AM806:AN806)</f>
        <v>0</v>
      </c>
      <c r="AP806" s="275"/>
      <c r="AQ806" s="275"/>
      <c r="AR806" s="275">
        <f>SUM(AP806:AQ806)</f>
        <v>0</v>
      </c>
      <c r="AS806" s="500"/>
      <c r="AT806" s="275"/>
      <c r="AU806" s="275"/>
      <c r="AV806" s="277">
        <f>SUM(AT806:AU806)</f>
        <v>0</v>
      </c>
      <c r="AW806" s="567">
        <f t="shared" si="3929"/>
        <v>0</v>
      </c>
      <c r="AX806" s="567">
        <f t="shared" si="3930"/>
        <v>0</v>
      </c>
      <c r="AY806" s="567">
        <f t="shared" si="3931"/>
        <v>0</v>
      </c>
      <c r="AZ806" s="159"/>
      <c r="BA806" s="159"/>
      <c r="BB806" s="275">
        <f>SUM(AZ806:BA806)</f>
        <v>0</v>
      </c>
      <c r="BC806" s="275"/>
      <c r="BD806" s="275"/>
      <c r="BE806" s="275">
        <f>SUM(BC806:BD806)</f>
        <v>0</v>
      </c>
      <c r="BF806" s="521"/>
      <c r="BG806" s="605">
        <f>SUM(F806,S806,AF806,AS806)</f>
        <v>2</v>
      </c>
      <c r="BH806" s="533">
        <f>SUM(G806,T806,AG806)</f>
        <v>0</v>
      </c>
      <c r="BI806" s="533">
        <f t="shared" si="3932"/>
        <v>0</v>
      </c>
      <c r="BJ806" s="533">
        <f t="shared" si="3933"/>
        <v>0</v>
      </c>
      <c r="BK806" s="533">
        <f t="shared" si="3934"/>
        <v>0</v>
      </c>
      <c r="BL806" s="533">
        <f t="shared" si="3935"/>
        <v>0</v>
      </c>
      <c r="BM806" s="533">
        <f t="shared" si="3936"/>
        <v>0</v>
      </c>
      <c r="BN806" s="533">
        <f>SUM(M806,Z806,AM806)</f>
        <v>0</v>
      </c>
      <c r="BO806" s="533">
        <f t="shared" si="3937"/>
        <v>0</v>
      </c>
      <c r="BP806" s="533">
        <f t="shared" si="3938"/>
        <v>0</v>
      </c>
      <c r="BQ806" s="533">
        <f t="shared" si="3939"/>
        <v>0</v>
      </c>
      <c r="BR806" s="533">
        <f t="shared" si="3940"/>
        <v>0</v>
      </c>
      <c r="BS806" s="533">
        <f t="shared" si="3941"/>
        <v>0</v>
      </c>
      <c r="BT806" s="533">
        <f>AT806</f>
        <v>0</v>
      </c>
      <c r="BU806" s="533">
        <f t="shared" si="3942"/>
        <v>0</v>
      </c>
      <c r="BV806" s="533">
        <f t="shared" si="3943"/>
        <v>0</v>
      </c>
      <c r="BW806" s="536">
        <f>SUM(BH806,BK806,BN806,BQ806,BT806)</f>
        <v>0</v>
      </c>
      <c r="BX806" s="536">
        <f t="shared" si="3944"/>
        <v>0</v>
      </c>
      <c r="BY806" s="536">
        <f t="shared" si="3945"/>
        <v>0</v>
      </c>
      <c r="BZ806" t="s">
        <v>74</v>
      </c>
      <c r="CA806" s="544">
        <f>AZ806</f>
        <v>0</v>
      </c>
      <c r="CB806" s="544">
        <f t="shared" si="3946"/>
        <v>0</v>
      </c>
      <c r="CC806" s="544">
        <f t="shared" si="3947"/>
        <v>0</v>
      </c>
      <c r="CD806" s="544">
        <f>BC806</f>
        <v>0</v>
      </c>
      <c r="CE806" s="544">
        <f t="shared" si="3948"/>
        <v>0</v>
      </c>
      <c r="CF806" s="544">
        <f t="shared" si="3949"/>
        <v>0</v>
      </c>
    </row>
    <row r="807" spans="1:84">
      <c r="A807" s="149"/>
      <c r="B807" s="149"/>
      <c r="C807" s="151"/>
      <c r="D807" s="151"/>
      <c r="E807" s="288" t="s">
        <v>79</v>
      </c>
      <c r="F807" s="592">
        <v>2</v>
      </c>
      <c r="G807" s="159"/>
      <c r="H807" s="159"/>
      <c r="I807" s="275">
        <f>SUM(G807:H807)</f>
        <v>0</v>
      </c>
      <c r="J807" s="159"/>
      <c r="K807" s="159"/>
      <c r="L807" s="275">
        <f>SUM(J807:K807)</f>
        <v>0</v>
      </c>
      <c r="M807" s="159"/>
      <c r="N807" s="159"/>
      <c r="O807" s="275">
        <f>SUM(M807:N807)</f>
        <v>0</v>
      </c>
      <c r="P807" s="159"/>
      <c r="Q807" s="159"/>
      <c r="R807" s="275">
        <f>SUM(P807:Q807)</f>
        <v>0</v>
      </c>
      <c r="S807" s="500"/>
      <c r="T807" s="275"/>
      <c r="U807" s="275"/>
      <c r="V807" s="275">
        <f>SUM(T807:U807)</f>
        <v>0</v>
      </c>
      <c r="W807" s="275"/>
      <c r="X807" s="275"/>
      <c r="Y807" s="275">
        <f>SUM(W807:X807)</f>
        <v>0</v>
      </c>
      <c r="Z807" s="275"/>
      <c r="AA807" s="275"/>
      <c r="AB807" s="275">
        <f>SUM(Z807:AA807)</f>
        <v>0</v>
      </c>
      <c r="AC807" s="275"/>
      <c r="AD807" s="275"/>
      <c r="AE807" s="275">
        <f>SUM(AC807:AD807)</f>
        <v>0</v>
      </c>
      <c r="AF807" s="500"/>
      <c r="AG807" s="275"/>
      <c r="AH807" s="275"/>
      <c r="AI807" s="275">
        <f>SUM(AG807:AH807)</f>
        <v>0</v>
      </c>
      <c r="AJ807" s="275"/>
      <c r="AK807" s="275"/>
      <c r="AL807" s="275">
        <f>SUM(AJ807:AK807)</f>
        <v>0</v>
      </c>
      <c r="AM807" s="275"/>
      <c r="AN807" s="275"/>
      <c r="AO807" s="275">
        <f>SUM(AM807:AN807)</f>
        <v>0</v>
      </c>
      <c r="AP807" s="275"/>
      <c r="AQ807" s="275"/>
      <c r="AR807" s="275">
        <f>SUM(AP807:AQ807)</f>
        <v>0</v>
      </c>
      <c r="AS807" s="500"/>
      <c r="AT807" s="275"/>
      <c r="AU807" s="275"/>
      <c r="AV807" s="277">
        <f>SUM(AT807:AU807)</f>
        <v>0</v>
      </c>
      <c r="AW807" s="567">
        <f t="shared" si="3929"/>
        <v>0</v>
      </c>
      <c r="AX807" s="567">
        <f t="shared" si="3930"/>
        <v>0</v>
      </c>
      <c r="AY807" s="567">
        <f t="shared" si="3931"/>
        <v>0</v>
      </c>
      <c r="AZ807" s="159"/>
      <c r="BA807" s="159"/>
      <c r="BB807" s="275">
        <f>SUM(AZ807:BA807)</f>
        <v>0</v>
      </c>
      <c r="BC807" s="275"/>
      <c r="BD807" s="275"/>
      <c r="BE807" s="275">
        <f>SUM(BC807:BD807)</f>
        <v>0</v>
      </c>
      <c r="BF807" s="521"/>
      <c r="BG807" s="605">
        <f>SUM(F807,S807,AF807,AS807)</f>
        <v>2</v>
      </c>
      <c r="BH807" s="533">
        <f>SUM(G807,T807,AG807)</f>
        <v>0</v>
      </c>
      <c r="BI807" s="533">
        <f t="shared" si="3932"/>
        <v>0</v>
      </c>
      <c r="BJ807" s="533">
        <f t="shared" si="3933"/>
        <v>0</v>
      </c>
      <c r="BK807" s="533">
        <f t="shared" si="3934"/>
        <v>0</v>
      </c>
      <c r="BL807" s="533">
        <f t="shared" si="3935"/>
        <v>0</v>
      </c>
      <c r="BM807" s="533">
        <f t="shared" si="3936"/>
        <v>0</v>
      </c>
      <c r="BN807" s="533">
        <f>SUM(M807,Z807,AM807)</f>
        <v>0</v>
      </c>
      <c r="BO807" s="533">
        <f t="shared" si="3937"/>
        <v>0</v>
      </c>
      <c r="BP807" s="533">
        <f t="shared" si="3938"/>
        <v>0</v>
      </c>
      <c r="BQ807" s="533">
        <f t="shared" si="3939"/>
        <v>0</v>
      </c>
      <c r="BR807" s="533">
        <f t="shared" si="3940"/>
        <v>0</v>
      </c>
      <c r="BS807" s="533">
        <f t="shared" si="3941"/>
        <v>0</v>
      </c>
      <c r="BT807" s="533">
        <f>AT807</f>
        <v>0</v>
      </c>
      <c r="BU807" s="533">
        <f t="shared" si="3942"/>
        <v>0</v>
      </c>
      <c r="BV807" s="533">
        <f t="shared" si="3943"/>
        <v>0</v>
      </c>
      <c r="BW807" s="536">
        <f>SUM(BH807,BK807,BN807,BQ807,BT807)</f>
        <v>0</v>
      </c>
      <c r="BX807" s="536">
        <f t="shared" si="3944"/>
        <v>0</v>
      </c>
      <c r="BY807" s="536">
        <f t="shared" si="3945"/>
        <v>0</v>
      </c>
      <c r="BZ807" t="s">
        <v>74</v>
      </c>
      <c r="CA807" s="544">
        <f>AZ807</f>
        <v>0</v>
      </c>
      <c r="CB807" s="544">
        <f t="shared" si="3946"/>
        <v>0</v>
      </c>
      <c r="CC807" s="544">
        <f t="shared" si="3947"/>
        <v>0</v>
      </c>
      <c r="CD807" s="544">
        <f>BC807</f>
        <v>0</v>
      </c>
      <c r="CE807" s="544">
        <f t="shared" si="3948"/>
        <v>0</v>
      </c>
      <c r="CF807" s="544">
        <f t="shared" si="3949"/>
        <v>0</v>
      </c>
    </row>
    <row r="808" spans="1:84">
      <c r="A808" s="149"/>
      <c r="B808" s="149"/>
      <c r="C808" s="151"/>
      <c r="D808" s="151"/>
      <c r="E808" s="288"/>
      <c r="F808" s="592"/>
      <c r="G808" s="159"/>
      <c r="H808" s="159"/>
      <c r="I808" s="275"/>
      <c r="J808" s="159"/>
      <c r="K808" s="159"/>
      <c r="L808" s="275"/>
      <c r="M808" s="159"/>
      <c r="N808" s="159"/>
      <c r="O808" s="275"/>
      <c r="P808" s="159"/>
      <c r="Q808" s="159"/>
      <c r="R808" s="275"/>
      <c r="S808" s="500"/>
      <c r="T808" s="275"/>
      <c r="U808" s="275"/>
      <c r="V808" s="275"/>
      <c r="W808" s="275"/>
      <c r="X808" s="275"/>
      <c r="Y808" s="275"/>
      <c r="Z808" s="275"/>
      <c r="AA808" s="275"/>
      <c r="AB808" s="275"/>
      <c r="AC808" s="275"/>
      <c r="AD808" s="275"/>
      <c r="AE808" s="275"/>
      <c r="AF808" s="500"/>
      <c r="AG808" s="275"/>
      <c r="AH808" s="275"/>
      <c r="AI808" s="275"/>
      <c r="AJ808" s="275"/>
      <c r="AK808" s="275"/>
      <c r="AL808" s="275"/>
      <c r="AM808" s="275"/>
      <c r="AN808" s="275"/>
      <c r="AO808" s="275"/>
      <c r="AP808" s="275"/>
      <c r="AQ808" s="275"/>
      <c r="AR808" s="275"/>
      <c r="AS808" s="500"/>
      <c r="AT808" s="275"/>
      <c r="AU808" s="275"/>
      <c r="AV808" s="275"/>
      <c r="AW808" s="567"/>
      <c r="AX808" s="567"/>
      <c r="AY808" s="567"/>
      <c r="AZ808" s="159"/>
      <c r="BA808" s="159"/>
      <c r="BB808" s="275"/>
      <c r="BC808" s="275"/>
      <c r="BD808" s="275"/>
      <c r="BE808" s="275"/>
      <c r="BF808" s="521"/>
    </row>
    <row r="809" spans="1:84">
      <c r="A809" s="149"/>
      <c r="B809" s="149" t="s">
        <v>570</v>
      </c>
      <c r="C809" s="151"/>
      <c r="D809" s="151"/>
      <c r="E809" s="375" t="s">
        <v>116</v>
      </c>
      <c r="F809" s="592"/>
      <c r="G809" s="159"/>
      <c r="H809" s="159"/>
      <c r="I809" s="275"/>
      <c r="J809" s="159"/>
      <c r="K809" s="159"/>
      <c r="L809" s="275"/>
      <c r="M809" s="159"/>
      <c r="N809" s="159"/>
      <c r="O809" s="275"/>
      <c r="P809" s="159"/>
      <c r="Q809" s="159"/>
      <c r="R809" s="275"/>
      <c r="S809" s="500"/>
      <c r="T809" s="275"/>
      <c r="U809" s="275"/>
      <c r="V809" s="275"/>
      <c r="W809" s="275"/>
      <c r="X809" s="275"/>
      <c r="Y809" s="275"/>
      <c r="Z809" s="275"/>
      <c r="AA809" s="275"/>
      <c r="AB809" s="275"/>
      <c r="AC809" s="275"/>
      <c r="AD809" s="275"/>
      <c r="AE809" s="275"/>
      <c r="AF809" s="500"/>
      <c r="AG809" s="275"/>
      <c r="AH809" s="275"/>
      <c r="AI809" s="275"/>
      <c r="AJ809" s="275"/>
      <c r="AK809" s="275"/>
      <c r="AL809" s="275"/>
      <c r="AM809" s="275"/>
      <c r="AN809" s="275"/>
      <c r="AO809" s="275"/>
      <c r="AP809" s="275"/>
      <c r="AQ809" s="275"/>
      <c r="AR809" s="275"/>
      <c r="AS809" s="500"/>
      <c r="AT809" s="275"/>
      <c r="AU809" s="275"/>
      <c r="AV809" s="275"/>
      <c r="AW809" s="567"/>
      <c r="AX809" s="567"/>
      <c r="AY809" s="567"/>
      <c r="AZ809" s="159"/>
      <c r="BA809" s="159"/>
      <c r="BB809" s="159"/>
      <c r="BC809" s="275"/>
      <c r="BD809" s="275"/>
      <c r="BE809" s="275"/>
      <c r="BF809" s="521"/>
    </row>
    <row r="810" spans="1:84">
      <c r="A810" s="149"/>
      <c r="B810" s="149" t="s">
        <v>684</v>
      </c>
      <c r="C810" s="151"/>
      <c r="D810" s="151"/>
      <c r="E810" s="288" t="s">
        <v>77</v>
      </c>
      <c r="F810" s="592">
        <v>3</v>
      </c>
      <c r="G810" s="159"/>
      <c r="H810" s="159"/>
      <c r="I810" s="275">
        <f>SUM(G810:H810)</f>
        <v>0</v>
      </c>
      <c r="J810" s="159"/>
      <c r="K810" s="159"/>
      <c r="L810" s="275">
        <f>SUM(J810:K810)</f>
        <v>0</v>
      </c>
      <c r="M810" s="159"/>
      <c r="N810" s="159"/>
      <c r="O810" s="275">
        <f>SUM(M810:N810)</f>
        <v>0</v>
      </c>
      <c r="P810" s="159"/>
      <c r="Q810" s="159"/>
      <c r="R810" s="275">
        <f>SUM(P810:Q810)</f>
        <v>0</v>
      </c>
      <c r="S810" s="500"/>
      <c r="T810" s="275"/>
      <c r="U810" s="275"/>
      <c r="V810" s="275">
        <f>SUM(T810:U810)</f>
        <v>0</v>
      </c>
      <c r="W810" s="275"/>
      <c r="X810" s="275"/>
      <c r="Y810" s="275">
        <f>SUM(W810:X810)</f>
        <v>0</v>
      </c>
      <c r="Z810" s="275"/>
      <c r="AA810" s="275"/>
      <c r="AB810" s="275">
        <f>SUM(Z810:AA810)</f>
        <v>0</v>
      </c>
      <c r="AC810" s="275"/>
      <c r="AD810" s="275"/>
      <c r="AE810" s="275">
        <f>SUM(AC810:AD810)</f>
        <v>0</v>
      </c>
      <c r="AF810" s="500"/>
      <c r="AG810" s="275"/>
      <c r="AH810" s="275"/>
      <c r="AI810" s="275">
        <f>SUM(AG810:AH810)</f>
        <v>0</v>
      </c>
      <c r="AJ810" s="275"/>
      <c r="AK810" s="275"/>
      <c r="AL810" s="275">
        <f>SUM(AJ810:AK810)</f>
        <v>0</v>
      </c>
      <c r="AM810" s="275"/>
      <c r="AN810" s="275"/>
      <c r="AO810" s="275">
        <f>SUM(AM810:AN810)</f>
        <v>0</v>
      </c>
      <c r="AP810" s="275"/>
      <c r="AQ810" s="275"/>
      <c r="AR810" s="275">
        <f>SUM(AP810:AQ810)</f>
        <v>0</v>
      </c>
      <c r="AS810" s="500"/>
      <c r="AT810" s="275"/>
      <c r="AU810" s="275"/>
      <c r="AV810" s="277">
        <f>SUM(AT810:AU810)</f>
        <v>0</v>
      </c>
      <c r="AW810" s="567">
        <f t="shared" ref="AW810:AW812" si="3950">SUM(G810,J810,M810,P810,T810,W810,Z810,AC810,AG810,AJ810,AM810,AP810,AT810)</f>
        <v>0</v>
      </c>
      <c r="AX810" s="567">
        <f t="shared" ref="AX810:AX812" si="3951">SUM(H810,K810,N810,Q810,U810,X810,AA810,AD810,AH810,AK810,AN810,AQ810,AU810)</f>
        <v>0</v>
      </c>
      <c r="AY810" s="567">
        <f t="shared" ref="AY810:AY812" si="3952">SUM(I810,L810,O810,R810,V810,Y810,AB810,AE810,AI810,AL810,AO810,AR810,AV810)</f>
        <v>0</v>
      </c>
      <c r="AZ810" s="159"/>
      <c r="BA810" s="159"/>
      <c r="BB810" s="275">
        <f>SUM(AZ810:BA810)</f>
        <v>0</v>
      </c>
      <c r="BC810" s="275"/>
      <c r="BD810" s="275"/>
      <c r="BE810" s="275">
        <f>SUM(BC810:BD810)</f>
        <v>0</v>
      </c>
      <c r="BF810" s="521"/>
      <c r="BG810" s="605">
        <f>SUM(F810,S810,AF810,AS810)</f>
        <v>3</v>
      </c>
      <c r="BH810" s="533">
        <f>SUM(G810,T810,AG810)</f>
        <v>0</v>
      </c>
      <c r="BI810" s="533">
        <f t="shared" ref="BI810:BI812" si="3953">SUM(H810,U810,AH810)</f>
        <v>0</v>
      </c>
      <c r="BJ810" s="533">
        <f t="shared" ref="BJ810:BJ812" si="3954">SUM(I810,V810,AI810)</f>
        <v>0</v>
      </c>
      <c r="BK810" s="533">
        <f t="shared" ref="BK810:BK812" si="3955">SUM(J810,W810,AJ810)</f>
        <v>0</v>
      </c>
      <c r="BL810" s="533">
        <f t="shared" ref="BL810:BL812" si="3956">SUM(K810,X810,AK810)</f>
        <v>0</v>
      </c>
      <c r="BM810" s="533">
        <f t="shared" ref="BM810:BM812" si="3957">SUM(L810,Y810,AL810)</f>
        <v>0</v>
      </c>
      <c r="BN810" s="533">
        <f>SUM(M810,Z810,AM810)</f>
        <v>0</v>
      </c>
      <c r="BO810" s="533">
        <f t="shared" ref="BO810:BO812" si="3958">SUM(N810,AA810,AN810)</f>
        <v>0</v>
      </c>
      <c r="BP810" s="533">
        <f t="shared" ref="BP810:BP812" si="3959">SUM(O810,AB810,AO810)</f>
        <v>0</v>
      </c>
      <c r="BQ810" s="533">
        <f t="shared" ref="BQ810:BQ812" si="3960">SUM(P810,AC810,AP810)</f>
        <v>0</v>
      </c>
      <c r="BR810" s="533">
        <f t="shared" ref="BR810:BR812" si="3961">SUM(Q810,AD810,AQ810)</f>
        <v>0</v>
      </c>
      <c r="BS810" s="533">
        <f t="shared" ref="BS810:BS812" si="3962">SUM(R810,AE810,AR810)</f>
        <v>0</v>
      </c>
      <c r="BT810" s="533">
        <f>AT810</f>
        <v>0</v>
      </c>
      <c r="BU810" s="533">
        <f t="shared" ref="BU810:BU812" si="3963">AU810</f>
        <v>0</v>
      </c>
      <c r="BV810" s="533">
        <f t="shared" ref="BV810:BV812" si="3964">AV810</f>
        <v>0</v>
      </c>
      <c r="BW810" s="536">
        <f>SUM(BH810,BK810,BN810,BQ810,BT810)</f>
        <v>0</v>
      </c>
      <c r="BX810" s="536">
        <f t="shared" ref="BX810:BX812" si="3965">SUM(BI810,BL810,BO810,BR810,BU810)</f>
        <v>0</v>
      </c>
      <c r="BY810" s="536">
        <f t="shared" ref="BY810:BY812" si="3966">SUM(BJ810,BM810,BP810,BS810,BV810)</f>
        <v>0</v>
      </c>
      <c r="BZ810" t="s">
        <v>74</v>
      </c>
      <c r="CA810" s="544">
        <f>AZ810</f>
        <v>0</v>
      </c>
      <c r="CB810" s="544">
        <f t="shared" ref="CB810:CB812" si="3967">BA810</f>
        <v>0</v>
      </c>
      <c r="CC810" s="544">
        <f t="shared" ref="CC810:CC812" si="3968">BB810</f>
        <v>0</v>
      </c>
      <c r="CD810" s="544">
        <f>BC810</f>
        <v>0</v>
      </c>
      <c r="CE810" s="544">
        <f t="shared" ref="CE810:CE812" si="3969">BD810</f>
        <v>0</v>
      </c>
      <c r="CF810" s="544">
        <f t="shared" ref="CF810:CF812" si="3970">BE810</f>
        <v>0</v>
      </c>
    </row>
    <row r="811" spans="1:84">
      <c r="A811" s="149"/>
      <c r="B811" s="149"/>
      <c r="C811" s="151"/>
      <c r="D811" s="151"/>
      <c r="E811" s="288" t="s">
        <v>78</v>
      </c>
      <c r="F811" s="592">
        <v>3</v>
      </c>
      <c r="G811" s="159"/>
      <c r="H811" s="159"/>
      <c r="I811" s="275">
        <f>SUM(G811:H811)</f>
        <v>0</v>
      </c>
      <c r="J811" s="159"/>
      <c r="K811" s="159"/>
      <c r="L811" s="275">
        <f>SUM(J811:K811)</f>
        <v>0</v>
      </c>
      <c r="M811" s="159"/>
      <c r="N811" s="159"/>
      <c r="O811" s="275">
        <f>SUM(M811:N811)</f>
        <v>0</v>
      </c>
      <c r="P811" s="159"/>
      <c r="Q811" s="159"/>
      <c r="R811" s="275">
        <f>SUM(P811:Q811)</f>
        <v>0</v>
      </c>
      <c r="S811" s="500"/>
      <c r="T811" s="275"/>
      <c r="U811" s="275"/>
      <c r="V811" s="275">
        <f>SUM(T811:U811)</f>
        <v>0</v>
      </c>
      <c r="W811" s="275"/>
      <c r="X811" s="275"/>
      <c r="Y811" s="275">
        <f>SUM(W811:X811)</f>
        <v>0</v>
      </c>
      <c r="Z811" s="275"/>
      <c r="AA811" s="275"/>
      <c r="AB811" s="275">
        <f>SUM(Z811:AA811)</f>
        <v>0</v>
      </c>
      <c r="AC811" s="275"/>
      <c r="AD811" s="275"/>
      <c r="AE811" s="275">
        <f>SUM(AC811:AD811)</f>
        <v>0</v>
      </c>
      <c r="AF811" s="500"/>
      <c r="AG811" s="275"/>
      <c r="AH811" s="275"/>
      <c r="AI811" s="275">
        <f>SUM(AG811:AH811)</f>
        <v>0</v>
      </c>
      <c r="AJ811" s="275"/>
      <c r="AK811" s="275"/>
      <c r="AL811" s="275">
        <f>SUM(AJ811:AK811)</f>
        <v>0</v>
      </c>
      <c r="AM811" s="275"/>
      <c r="AN811" s="275"/>
      <c r="AO811" s="275">
        <f>SUM(AM811:AN811)</f>
        <v>0</v>
      </c>
      <c r="AP811" s="275"/>
      <c r="AQ811" s="275"/>
      <c r="AR811" s="275">
        <f>SUM(AP811:AQ811)</f>
        <v>0</v>
      </c>
      <c r="AS811" s="500"/>
      <c r="AT811" s="275"/>
      <c r="AU811" s="275"/>
      <c r="AV811" s="277">
        <f>SUM(AT811:AU811)</f>
        <v>0</v>
      </c>
      <c r="AW811" s="567">
        <f t="shared" si="3950"/>
        <v>0</v>
      </c>
      <c r="AX811" s="567">
        <f t="shared" si="3951"/>
        <v>0</v>
      </c>
      <c r="AY811" s="567">
        <f t="shared" si="3952"/>
        <v>0</v>
      </c>
      <c r="AZ811" s="159"/>
      <c r="BA811" s="159"/>
      <c r="BB811" s="275">
        <f>SUM(AZ811:BA811)</f>
        <v>0</v>
      </c>
      <c r="BC811" s="275"/>
      <c r="BD811" s="275"/>
      <c r="BE811" s="275">
        <f>SUM(BC811:BD811)</f>
        <v>0</v>
      </c>
      <c r="BF811" s="521"/>
      <c r="BG811" s="605">
        <f>SUM(F811,S811,AF811,AS811)</f>
        <v>3</v>
      </c>
      <c r="BH811" s="533">
        <f>SUM(G811,T811,AG811)</f>
        <v>0</v>
      </c>
      <c r="BI811" s="533">
        <f t="shared" si="3953"/>
        <v>0</v>
      </c>
      <c r="BJ811" s="533">
        <f t="shared" si="3954"/>
        <v>0</v>
      </c>
      <c r="BK811" s="533">
        <f t="shared" si="3955"/>
        <v>0</v>
      </c>
      <c r="BL811" s="533">
        <f t="shared" si="3956"/>
        <v>0</v>
      </c>
      <c r="BM811" s="533">
        <f t="shared" si="3957"/>
        <v>0</v>
      </c>
      <c r="BN811" s="533">
        <f>SUM(M811,Z811,AM811)</f>
        <v>0</v>
      </c>
      <c r="BO811" s="533">
        <f t="shared" si="3958"/>
        <v>0</v>
      </c>
      <c r="BP811" s="533">
        <f t="shared" si="3959"/>
        <v>0</v>
      </c>
      <c r="BQ811" s="533">
        <f t="shared" si="3960"/>
        <v>0</v>
      </c>
      <c r="BR811" s="533">
        <f t="shared" si="3961"/>
        <v>0</v>
      </c>
      <c r="BS811" s="533">
        <f t="shared" si="3962"/>
        <v>0</v>
      </c>
      <c r="BT811" s="533">
        <f>AT811</f>
        <v>0</v>
      </c>
      <c r="BU811" s="533">
        <f t="shared" si="3963"/>
        <v>0</v>
      </c>
      <c r="BV811" s="533">
        <f t="shared" si="3964"/>
        <v>0</v>
      </c>
      <c r="BW811" s="536">
        <f>SUM(BH811,BK811,BN811,BQ811,BT811)</f>
        <v>0</v>
      </c>
      <c r="BX811" s="536">
        <f t="shared" si="3965"/>
        <v>0</v>
      </c>
      <c r="BY811" s="536">
        <f t="shared" si="3966"/>
        <v>0</v>
      </c>
      <c r="BZ811" t="s">
        <v>74</v>
      </c>
      <c r="CA811" s="544">
        <f>AZ811</f>
        <v>0</v>
      </c>
      <c r="CB811" s="544">
        <f t="shared" si="3967"/>
        <v>0</v>
      </c>
      <c r="CC811" s="544">
        <f t="shared" si="3968"/>
        <v>0</v>
      </c>
      <c r="CD811" s="544">
        <f>BC811</f>
        <v>0</v>
      </c>
      <c r="CE811" s="544">
        <f t="shared" si="3969"/>
        <v>0</v>
      </c>
      <c r="CF811" s="544">
        <f t="shared" si="3970"/>
        <v>0</v>
      </c>
    </row>
    <row r="812" spans="1:84">
      <c r="A812" s="149"/>
      <c r="B812" s="149"/>
      <c r="C812" s="151"/>
      <c r="D812" s="151"/>
      <c r="E812" s="288" t="s">
        <v>79</v>
      </c>
      <c r="F812" s="592">
        <v>3</v>
      </c>
      <c r="G812" s="159"/>
      <c r="H812" s="159"/>
      <c r="I812" s="275">
        <f>SUM(G812:H812)</f>
        <v>0</v>
      </c>
      <c r="J812" s="159"/>
      <c r="K812" s="159"/>
      <c r="L812" s="275">
        <f>SUM(J812:K812)</f>
        <v>0</v>
      </c>
      <c r="M812" s="159"/>
      <c r="N812" s="159"/>
      <c r="O812" s="275">
        <f>SUM(M812:N812)</f>
        <v>0</v>
      </c>
      <c r="P812" s="159"/>
      <c r="Q812" s="159"/>
      <c r="R812" s="275">
        <f>SUM(P812:Q812)</f>
        <v>0</v>
      </c>
      <c r="S812" s="500"/>
      <c r="T812" s="275"/>
      <c r="U812" s="275"/>
      <c r="V812" s="275">
        <f>SUM(T812:U812)</f>
        <v>0</v>
      </c>
      <c r="W812" s="275"/>
      <c r="X812" s="275"/>
      <c r="Y812" s="275">
        <f>SUM(W812:X812)</f>
        <v>0</v>
      </c>
      <c r="Z812" s="275"/>
      <c r="AA812" s="275"/>
      <c r="AB812" s="275">
        <f>SUM(Z812:AA812)</f>
        <v>0</v>
      </c>
      <c r="AC812" s="275"/>
      <c r="AD812" s="275"/>
      <c r="AE812" s="275">
        <f>SUM(AC812:AD812)</f>
        <v>0</v>
      </c>
      <c r="AF812" s="500"/>
      <c r="AG812" s="275"/>
      <c r="AH812" s="275"/>
      <c r="AI812" s="275">
        <f>SUM(AG812:AH812)</f>
        <v>0</v>
      </c>
      <c r="AJ812" s="275"/>
      <c r="AK812" s="275"/>
      <c r="AL812" s="275">
        <f>SUM(AJ812:AK812)</f>
        <v>0</v>
      </c>
      <c r="AM812" s="275"/>
      <c r="AN812" s="275"/>
      <c r="AO812" s="275">
        <f>SUM(AM812:AN812)</f>
        <v>0</v>
      </c>
      <c r="AP812" s="275"/>
      <c r="AQ812" s="275"/>
      <c r="AR812" s="275">
        <f>SUM(AP812:AQ812)</f>
        <v>0</v>
      </c>
      <c r="AS812" s="500"/>
      <c r="AT812" s="275"/>
      <c r="AU812" s="275"/>
      <c r="AV812" s="277">
        <f>SUM(AT812:AU812)</f>
        <v>0</v>
      </c>
      <c r="AW812" s="567">
        <f t="shared" si="3950"/>
        <v>0</v>
      </c>
      <c r="AX812" s="567">
        <f t="shared" si="3951"/>
        <v>0</v>
      </c>
      <c r="AY812" s="567">
        <f t="shared" si="3952"/>
        <v>0</v>
      </c>
      <c r="AZ812" s="159"/>
      <c r="BA812" s="159"/>
      <c r="BB812" s="275">
        <f>SUM(AZ812:BA812)</f>
        <v>0</v>
      </c>
      <c r="BC812" s="275"/>
      <c r="BD812" s="275"/>
      <c r="BE812" s="275">
        <f>SUM(BC812:BD812)</f>
        <v>0</v>
      </c>
      <c r="BF812" s="521"/>
      <c r="BG812" s="605">
        <f>SUM(F812,S812,AF812,AS812)</f>
        <v>3</v>
      </c>
      <c r="BH812" s="533">
        <f>SUM(G812,T812,AG812)</f>
        <v>0</v>
      </c>
      <c r="BI812" s="533">
        <f t="shared" si="3953"/>
        <v>0</v>
      </c>
      <c r="BJ812" s="533">
        <f t="shared" si="3954"/>
        <v>0</v>
      </c>
      <c r="BK812" s="533">
        <f t="shared" si="3955"/>
        <v>0</v>
      </c>
      <c r="BL812" s="533">
        <f t="shared" si="3956"/>
        <v>0</v>
      </c>
      <c r="BM812" s="533">
        <f t="shared" si="3957"/>
        <v>0</v>
      </c>
      <c r="BN812" s="533">
        <f>SUM(M812,Z812,AM812)</f>
        <v>0</v>
      </c>
      <c r="BO812" s="533">
        <f t="shared" si="3958"/>
        <v>0</v>
      </c>
      <c r="BP812" s="533">
        <f t="shared" si="3959"/>
        <v>0</v>
      </c>
      <c r="BQ812" s="533">
        <f t="shared" si="3960"/>
        <v>0</v>
      </c>
      <c r="BR812" s="533">
        <f t="shared" si="3961"/>
        <v>0</v>
      </c>
      <c r="BS812" s="533">
        <f t="shared" si="3962"/>
        <v>0</v>
      </c>
      <c r="BT812" s="533">
        <f>AT812</f>
        <v>0</v>
      </c>
      <c r="BU812" s="533">
        <f t="shared" si="3963"/>
        <v>0</v>
      </c>
      <c r="BV812" s="533">
        <f t="shared" si="3964"/>
        <v>0</v>
      </c>
      <c r="BW812" s="536">
        <f>SUM(BH812,BK812,BN812,BQ812,BT812)</f>
        <v>0</v>
      </c>
      <c r="BX812" s="536">
        <f t="shared" si="3965"/>
        <v>0</v>
      </c>
      <c r="BY812" s="536">
        <f t="shared" si="3966"/>
        <v>0</v>
      </c>
      <c r="BZ812" t="s">
        <v>74</v>
      </c>
      <c r="CA812" s="544">
        <f>AZ812</f>
        <v>0</v>
      </c>
      <c r="CB812" s="544">
        <f t="shared" si="3967"/>
        <v>0</v>
      </c>
      <c r="CC812" s="544">
        <f t="shared" si="3968"/>
        <v>0</v>
      </c>
      <c r="CD812" s="544">
        <f>BC812</f>
        <v>0</v>
      </c>
      <c r="CE812" s="544">
        <f t="shared" si="3969"/>
        <v>0</v>
      </c>
      <c r="CF812" s="544">
        <f t="shared" si="3970"/>
        <v>0</v>
      </c>
    </row>
    <row r="813" spans="1:84">
      <c r="A813" s="149"/>
      <c r="B813" s="149"/>
      <c r="C813" s="151"/>
      <c r="D813" s="151"/>
      <c r="E813" s="288"/>
      <c r="F813" s="592"/>
      <c r="G813" s="159"/>
      <c r="H813" s="159"/>
      <c r="I813" s="275"/>
      <c r="J813" s="159"/>
      <c r="K813" s="159"/>
      <c r="L813" s="275"/>
      <c r="M813" s="159"/>
      <c r="N813" s="159"/>
      <c r="O813" s="275"/>
      <c r="P813" s="159"/>
      <c r="Q813" s="159"/>
      <c r="R813" s="275"/>
      <c r="S813" s="500"/>
      <c r="T813" s="275"/>
      <c r="U813" s="275"/>
      <c r="V813" s="275"/>
      <c r="W813" s="275"/>
      <c r="X813" s="275"/>
      <c r="Y813" s="275"/>
      <c r="Z813" s="275"/>
      <c r="AA813" s="275"/>
      <c r="AB813" s="275"/>
      <c r="AC813" s="275"/>
      <c r="AD813" s="275"/>
      <c r="AE813" s="275"/>
      <c r="AF813" s="500"/>
      <c r="AG813" s="275"/>
      <c r="AH813" s="275"/>
      <c r="AI813" s="275"/>
      <c r="AJ813" s="275"/>
      <c r="AK813" s="275"/>
      <c r="AL813" s="275"/>
      <c r="AM813" s="275"/>
      <c r="AN813" s="275"/>
      <c r="AO813" s="275"/>
      <c r="AP813" s="275"/>
      <c r="AQ813" s="275"/>
      <c r="AR813" s="275"/>
      <c r="AS813" s="500"/>
      <c r="AT813" s="275"/>
      <c r="AU813" s="275"/>
      <c r="AV813" s="275"/>
      <c r="AW813" s="567"/>
      <c r="AX813" s="567"/>
      <c r="AY813" s="567"/>
      <c r="AZ813" s="159"/>
      <c r="BA813" s="159"/>
      <c r="BB813" s="275"/>
      <c r="BC813" s="275"/>
      <c r="BD813" s="275"/>
      <c r="BE813" s="275"/>
      <c r="BF813" s="521"/>
    </row>
    <row r="814" spans="1:84">
      <c r="A814" s="149"/>
      <c r="B814" s="149" t="s">
        <v>540</v>
      </c>
      <c r="C814" s="151"/>
      <c r="D814" s="151"/>
      <c r="E814" s="375" t="s">
        <v>116</v>
      </c>
      <c r="F814" s="592"/>
      <c r="G814" s="159"/>
      <c r="H814" s="159"/>
      <c r="I814" s="275"/>
      <c r="J814" s="159"/>
      <c r="K814" s="159"/>
      <c r="L814" s="275"/>
      <c r="M814" s="159"/>
      <c r="N814" s="159"/>
      <c r="O814" s="275"/>
      <c r="P814" s="159"/>
      <c r="Q814" s="159"/>
      <c r="R814" s="275"/>
      <c r="S814" s="500"/>
      <c r="T814" s="275"/>
      <c r="U814" s="275"/>
      <c r="V814" s="275"/>
      <c r="W814" s="275"/>
      <c r="X814" s="275"/>
      <c r="Y814" s="275"/>
      <c r="Z814" s="275"/>
      <c r="AA814" s="275"/>
      <c r="AB814" s="275"/>
      <c r="AC814" s="275"/>
      <c r="AD814" s="275"/>
      <c r="AE814" s="275"/>
      <c r="AF814" s="500"/>
      <c r="AG814" s="275"/>
      <c r="AH814" s="275"/>
      <c r="AI814" s="275"/>
      <c r="AJ814" s="275"/>
      <c r="AK814" s="275"/>
      <c r="AL814" s="275"/>
      <c r="AM814" s="275"/>
      <c r="AN814" s="275"/>
      <c r="AO814" s="275"/>
      <c r="AP814" s="275"/>
      <c r="AQ814" s="275"/>
      <c r="AR814" s="275"/>
      <c r="AS814" s="500"/>
      <c r="AT814" s="275"/>
      <c r="AU814" s="275"/>
      <c r="AV814" s="275"/>
      <c r="AW814" s="567"/>
      <c r="AX814" s="567"/>
      <c r="AY814" s="567"/>
      <c r="AZ814" s="159"/>
      <c r="BA814" s="159"/>
      <c r="BB814" s="159"/>
      <c r="BC814" s="275"/>
      <c r="BD814" s="275"/>
      <c r="BE814" s="275"/>
      <c r="BF814" s="521"/>
    </row>
    <row r="815" spans="1:84">
      <c r="A815" s="149"/>
      <c r="B815" s="149" t="s">
        <v>684</v>
      </c>
      <c r="C815" s="151"/>
      <c r="D815" s="151"/>
      <c r="E815" s="288" t="s">
        <v>77</v>
      </c>
      <c r="F815" s="592">
        <v>2</v>
      </c>
      <c r="G815" s="159"/>
      <c r="H815" s="159"/>
      <c r="I815" s="275">
        <f>SUM(G815:H815)</f>
        <v>0</v>
      </c>
      <c r="J815" s="159"/>
      <c r="K815" s="159"/>
      <c r="L815" s="275">
        <f>SUM(J815:K815)</f>
        <v>0</v>
      </c>
      <c r="M815" s="159"/>
      <c r="N815" s="159"/>
      <c r="O815" s="275">
        <f>SUM(M815:N815)</f>
        <v>0</v>
      </c>
      <c r="P815" s="159"/>
      <c r="Q815" s="159"/>
      <c r="R815" s="275">
        <f>SUM(P815:Q815)</f>
        <v>0</v>
      </c>
      <c r="S815" s="500"/>
      <c r="T815" s="275"/>
      <c r="U815" s="275"/>
      <c r="V815" s="275">
        <f>SUM(T815:U815)</f>
        <v>0</v>
      </c>
      <c r="W815" s="275"/>
      <c r="X815" s="275"/>
      <c r="Y815" s="275">
        <f>SUM(W815:X815)</f>
        <v>0</v>
      </c>
      <c r="Z815" s="275"/>
      <c r="AA815" s="275"/>
      <c r="AB815" s="275">
        <f>SUM(Z815:AA815)</f>
        <v>0</v>
      </c>
      <c r="AC815" s="275"/>
      <c r="AD815" s="275"/>
      <c r="AE815" s="275">
        <f>SUM(AC815:AD815)</f>
        <v>0</v>
      </c>
      <c r="AF815" s="500"/>
      <c r="AG815" s="275"/>
      <c r="AH815" s="275"/>
      <c r="AI815" s="275">
        <f>SUM(AG815:AH815)</f>
        <v>0</v>
      </c>
      <c r="AJ815" s="275"/>
      <c r="AK815" s="275"/>
      <c r="AL815" s="275">
        <f>SUM(AJ815:AK815)</f>
        <v>0</v>
      </c>
      <c r="AM815" s="275"/>
      <c r="AN815" s="275"/>
      <c r="AO815" s="275">
        <f>SUM(AM815:AN815)</f>
        <v>0</v>
      </c>
      <c r="AP815" s="275"/>
      <c r="AQ815" s="275"/>
      <c r="AR815" s="275">
        <f>SUM(AP815:AQ815)</f>
        <v>0</v>
      </c>
      <c r="AS815" s="500"/>
      <c r="AT815" s="275"/>
      <c r="AU815" s="275"/>
      <c r="AV815" s="277">
        <f>SUM(AT815:AU815)</f>
        <v>0</v>
      </c>
      <c r="AW815" s="567">
        <f t="shared" ref="AW815:AW817" si="3971">SUM(G815,J815,M815,P815,T815,W815,Z815,AC815,AG815,AJ815,AM815,AP815,AT815)</f>
        <v>0</v>
      </c>
      <c r="AX815" s="567">
        <f t="shared" ref="AX815:AX817" si="3972">SUM(H815,K815,N815,Q815,U815,X815,AA815,AD815,AH815,AK815,AN815,AQ815,AU815)</f>
        <v>0</v>
      </c>
      <c r="AY815" s="567">
        <f t="shared" ref="AY815:AY817" si="3973">SUM(I815,L815,O815,R815,V815,Y815,AB815,AE815,AI815,AL815,AO815,AR815,AV815)</f>
        <v>0</v>
      </c>
      <c r="AZ815" s="159"/>
      <c r="BA815" s="159"/>
      <c r="BB815" s="275">
        <f>SUM(AZ815:BA815)</f>
        <v>0</v>
      </c>
      <c r="BC815" s="275"/>
      <c r="BD815" s="275"/>
      <c r="BE815" s="275">
        <f>SUM(BC815:BD815)</f>
        <v>0</v>
      </c>
      <c r="BF815" s="521"/>
      <c r="BG815" s="605">
        <f>SUM(F815,S815,AF815,AS815)</f>
        <v>2</v>
      </c>
      <c r="BH815" s="533">
        <f>SUM(G815,T815,AG815)</f>
        <v>0</v>
      </c>
      <c r="BI815" s="533">
        <f t="shared" ref="BI815:BI817" si="3974">SUM(H815,U815,AH815)</f>
        <v>0</v>
      </c>
      <c r="BJ815" s="533">
        <f t="shared" ref="BJ815:BJ817" si="3975">SUM(I815,V815,AI815)</f>
        <v>0</v>
      </c>
      <c r="BK815" s="533">
        <f t="shared" ref="BK815:BK817" si="3976">SUM(J815,W815,AJ815)</f>
        <v>0</v>
      </c>
      <c r="BL815" s="533">
        <f t="shared" ref="BL815:BL817" si="3977">SUM(K815,X815,AK815)</f>
        <v>0</v>
      </c>
      <c r="BM815" s="533">
        <f t="shared" ref="BM815:BM817" si="3978">SUM(L815,Y815,AL815)</f>
        <v>0</v>
      </c>
      <c r="BN815" s="533">
        <f>SUM(M815,Z815,AM815)</f>
        <v>0</v>
      </c>
      <c r="BO815" s="533">
        <f t="shared" ref="BO815:BO817" si="3979">SUM(N815,AA815,AN815)</f>
        <v>0</v>
      </c>
      <c r="BP815" s="533">
        <f t="shared" ref="BP815:BP817" si="3980">SUM(O815,AB815,AO815)</f>
        <v>0</v>
      </c>
      <c r="BQ815" s="533">
        <f t="shared" ref="BQ815:BQ817" si="3981">SUM(P815,AC815,AP815)</f>
        <v>0</v>
      </c>
      <c r="BR815" s="533">
        <f t="shared" ref="BR815:BR817" si="3982">SUM(Q815,AD815,AQ815)</f>
        <v>0</v>
      </c>
      <c r="BS815" s="533">
        <f t="shared" ref="BS815:BS817" si="3983">SUM(R815,AE815,AR815)</f>
        <v>0</v>
      </c>
      <c r="BT815" s="533">
        <f>AT815</f>
        <v>0</v>
      </c>
      <c r="BU815" s="533">
        <f t="shared" ref="BU815:BU817" si="3984">AU815</f>
        <v>0</v>
      </c>
      <c r="BV815" s="533">
        <f t="shared" ref="BV815:BV817" si="3985">AV815</f>
        <v>0</v>
      </c>
      <c r="BW815" s="536">
        <f>SUM(BH815,BK815,BN815,BQ815,BT815)</f>
        <v>0</v>
      </c>
      <c r="BX815" s="536">
        <f t="shared" ref="BX815:BX817" si="3986">SUM(BI815,BL815,BO815,BR815,BU815)</f>
        <v>0</v>
      </c>
      <c r="BY815" s="536">
        <f t="shared" ref="BY815:BY817" si="3987">SUM(BJ815,BM815,BP815,BS815,BV815)</f>
        <v>0</v>
      </c>
      <c r="BZ815" t="s">
        <v>74</v>
      </c>
      <c r="CA815" s="544">
        <f>AZ815</f>
        <v>0</v>
      </c>
      <c r="CB815" s="544">
        <f t="shared" ref="CB815:CB817" si="3988">BA815</f>
        <v>0</v>
      </c>
      <c r="CC815" s="544">
        <f t="shared" ref="CC815:CC817" si="3989">BB815</f>
        <v>0</v>
      </c>
      <c r="CD815" s="544">
        <f>BC815</f>
        <v>0</v>
      </c>
      <c r="CE815" s="544">
        <f t="shared" ref="CE815:CE817" si="3990">BD815</f>
        <v>0</v>
      </c>
      <c r="CF815" s="544">
        <f t="shared" ref="CF815:CF817" si="3991">BE815</f>
        <v>0</v>
      </c>
    </row>
    <row r="816" spans="1:84">
      <c r="A816" s="149"/>
      <c r="B816" s="149"/>
      <c r="C816" s="151"/>
      <c r="D816" s="151"/>
      <c r="E816" s="288" t="s">
        <v>78</v>
      </c>
      <c r="F816" s="592">
        <v>2</v>
      </c>
      <c r="G816" s="159"/>
      <c r="H816" s="159"/>
      <c r="I816" s="275">
        <f>SUM(G816:H816)</f>
        <v>0</v>
      </c>
      <c r="J816" s="159"/>
      <c r="K816" s="159"/>
      <c r="L816" s="275">
        <f>SUM(J816:K816)</f>
        <v>0</v>
      </c>
      <c r="M816" s="159"/>
      <c r="N816" s="159"/>
      <c r="O816" s="275">
        <f>SUM(M816:N816)</f>
        <v>0</v>
      </c>
      <c r="P816" s="159"/>
      <c r="Q816" s="159"/>
      <c r="R816" s="275">
        <f>SUM(P816:Q816)</f>
        <v>0</v>
      </c>
      <c r="S816" s="500"/>
      <c r="T816" s="275"/>
      <c r="U816" s="275"/>
      <c r="V816" s="275">
        <f>SUM(T816:U816)</f>
        <v>0</v>
      </c>
      <c r="W816" s="275"/>
      <c r="X816" s="275"/>
      <c r="Y816" s="275">
        <f>SUM(W816:X816)</f>
        <v>0</v>
      </c>
      <c r="Z816" s="275"/>
      <c r="AA816" s="275"/>
      <c r="AB816" s="275">
        <f>SUM(Z816:AA816)</f>
        <v>0</v>
      </c>
      <c r="AC816" s="275"/>
      <c r="AD816" s="275"/>
      <c r="AE816" s="275">
        <f>SUM(AC816:AD816)</f>
        <v>0</v>
      </c>
      <c r="AF816" s="500"/>
      <c r="AG816" s="275"/>
      <c r="AH816" s="275"/>
      <c r="AI816" s="275">
        <f>SUM(AG816:AH816)</f>
        <v>0</v>
      </c>
      <c r="AJ816" s="275"/>
      <c r="AK816" s="275"/>
      <c r="AL816" s="275">
        <f>SUM(AJ816:AK816)</f>
        <v>0</v>
      </c>
      <c r="AM816" s="275"/>
      <c r="AN816" s="275"/>
      <c r="AO816" s="275">
        <f>SUM(AM816:AN816)</f>
        <v>0</v>
      </c>
      <c r="AP816" s="275"/>
      <c r="AQ816" s="275"/>
      <c r="AR816" s="275">
        <f>SUM(AP816:AQ816)</f>
        <v>0</v>
      </c>
      <c r="AS816" s="500"/>
      <c r="AT816" s="275"/>
      <c r="AU816" s="275"/>
      <c r="AV816" s="277">
        <f>SUM(AT816:AU816)</f>
        <v>0</v>
      </c>
      <c r="AW816" s="567">
        <f t="shared" si="3971"/>
        <v>0</v>
      </c>
      <c r="AX816" s="567">
        <f t="shared" si="3972"/>
        <v>0</v>
      </c>
      <c r="AY816" s="567">
        <f t="shared" si="3973"/>
        <v>0</v>
      </c>
      <c r="AZ816" s="159"/>
      <c r="BA816" s="159"/>
      <c r="BB816" s="275">
        <f>SUM(AZ816:BA816)</f>
        <v>0</v>
      </c>
      <c r="BC816" s="275"/>
      <c r="BD816" s="275"/>
      <c r="BE816" s="275">
        <f>SUM(BC816:BD816)</f>
        <v>0</v>
      </c>
      <c r="BF816" s="521"/>
      <c r="BG816" s="605">
        <f>SUM(F816,S816,AF816,AS816)</f>
        <v>2</v>
      </c>
      <c r="BH816" s="533">
        <f>SUM(G816,T816,AG816)</f>
        <v>0</v>
      </c>
      <c r="BI816" s="533">
        <f t="shared" si="3974"/>
        <v>0</v>
      </c>
      <c r="BJ816" s="533">
        <f t="shared" si="3975"/>
        <v>0</v>
      </c>
      <c r="BK816" s="533">
        <f t="shared" si="3976"/>
        <v>0</v>
      </c>
      <c r="BL816" s="533">
        <f t="shared" si="3977"/>
        <v>0</v>
      </c>
      <c r="BM816" s="533">
        <f t="shared" si="3978"/>
        <v>0</v>
      </c>
      <c r="BN816" s="533">
        <f>SUM(M816,Z816,AM816)</f>
        <v>0</v>
      </c>
      <c r="BO816" s="533">
        <f t="shared" si="3979"/>
        <v>0</v>
      </c>
      <c r="BP816" s="533">
        <f t="shared" si="3980"/>
        <v>0</v>
      </c>
      <c r="BQ816" s="533">
        <f t="shared" si="3981"/>
        <v>0</v>
      </c>
      <c r="BR816" s="533">
        <f t="shared" si="3982"/>
        <v>0</v>
      </c>
      <c r="BS816" s="533">
        <f t="shared" si="3983"/>
        <v>0</v>
      </c>
      <c r="BT816" s="533">
        <f>AT816</f>
        <v>0</v>
      </c>
      <c r="BU816" s="533">
        <f t="shared" si="3984"/>
        <v>0</v>
      </c>
      <c r="BV816" s="533">
        <f t="shared" si="3985"/>
        <v>0</v>
      </c>
      <c r="BW816" s="536">
        <f>SUM(BH816,BK816,BN816,BQ816,BT816)</f>
        <v>0</v>
      </c>
      <c r="BX816" s="536">
        <f t="shared" si="3986"/>
        <v>0</v>
      </c>
      <c r="BY816" s="536">
        <f t="shared" si="3987"/>
        <v>0</v>
      </c>
      <c r="BZ816" t="s">
        <v>74</v>
      </c>
      <c r="CA816" s="544">
        <f>AZ816</f>
        <v>0</v>
      </c>
      <c r="CB816" s="544">
        <f t="shared" si="3988"/>
        <v>0</v>
      </c>
      <c r="CC816" s="544">
        <f t="shared" si="3989"/>
        <v>0</v>
      </c>
      <c r="CD816" s="544">
        <f>BC816</f>
        <v>0</v>
      </c>
      <c r="CE816" s="544">
        <f t="shared" si="3990"/>
        <v>0</v>
      </c>
      <c r="CF816" s="544">
        <f t="shared" si="3991"/>
        <v>0</v>
      </c>
    </row>
    <row r="817" spans="1:84">
      <c r="A817" s="149"/>
      <c r="B817" s="149"/>
      <c r="C817" s="151"/>
      <c r="D817" s="151"/>
      <c r="E817" s="288" t="s">
        <v>79</v>
      </c>
      <c r="F817" s="592">
        <v>2</v>
      </c>
      <c r="G817" s="159"/>
      <c r="H817" s="159"/>
      <c r="I817" s="275">
        <f>SUM(G817:H817)</f>
        <v>0</v>
      </c>
      <c r="J817" s="159"/>
      <c r="K817" s="159"/>
      <c r="L817" s="275">
        <f>SUM(J817:K817)</f>
        <v>0</v>
      </c>
      <c r="M817" s="159"/>
      <c r="N817" s="159"/>
      <c r="O817" s="275">
        <f>SUM(M817:N817)</f>
        <v>0</v>
      </c>
      <c r="P817" s="159"/>
      <c r="Q817" s="159"/>
      <c r="R817" s="275">
        <f>SUM(P817:Q817)</f>
        <v>0</v>
      </c>
      <c r="S817" s="500"/>
      <c r="T817" s="275"/>
      <c r="U817" s="275"/>
      <c r="V817" s="275">
        <f>SUM(T817:U817)</f>
        <v>0</v>
      </c>
      <c r="W817" s="275"/>
      <c r="X817" s="275"/>
      <c r="Y817" s="275">
        <f>SUM(W817:X817)</f>
        <v>0</v>
      </c>
      <c r="Z817" s="275"/>
      <c r="AA817" s="275"/>
      <c r="AB817" s="275">
        <f>SUM(Z817:AA817)</f>
        <v>0</v>
      </c>
      <c r="AC817" s="275"/>
      <c r="AD817" s="275"/>
      <c r="AE817" s="275">
        <f>SUM(AC817:AD817)</f>
        <v>0</v>
      </c>
      <c r="AF817" s="500"/>
      <c r="AG817" s="275"/>
      <c r="AH817" s="275"/>
      <c r="AI817" s="275">
        <f>SUM(AG817:AH817)</f>
        <v>0</v>
      </c>
      <c r="AJ817" s="275"/>
      <c r="AK817" s="275"/>
      <c r="AL817" s="275">
        <f>SUM(AJ817:AK817)</f>
        <v>0</v>
      </c>
      <c r="AM817" s="275"/>
      <c r="AN817" s="275"/>
      <c r="AO817" s="275">
        <f>SUM(AM817:AN817)</f>
        <v>0</v>
      </c>
      <c r="AP817" s="275"/>
      <c r="AQ817" s="275"/>
      <c r="AR817" s="275">
        <f>SUM(AP817:AQ817)</f>
        <v>0</v>
      </c>
      <c r="AS817" s="500"/>
      <c r="AT817" s="275"/>
      <c r="AU817" s="275"/>
      <c r="AV817" s="277">
        <f>SUM(AT817:AU817)</f>
        <v>0</v>
      </c>
      <c r="AW817" s="567">
        <f t="shared" si="3971"/>
        <v>0</v>
      </c>
      <c r="AX817" s="567">
        <f t="shared" si="3972"/>
        <v>0</v>
      </c>
      <c r="AY817" s="567">
        <f t="shared" si="3973"/>
        <v>0</v>
      </c>
      <c r="AZ817" s="159"/>
      <c r="BA817" s="159"/>
      <c r="BB817" s="275">
        <f>SUM(AZ817:BA817)</f>
        <v>0</v>
      </c>
      <c r="BC817" s="275"/>
      <c r="BD817" s="275"/>
      <c r="BE817" s="275">
        <f>SUM(BC817:BD817)</f>
        <v>0</v>
      </c>
      <c r="BF817" s="521"/>
      <c r="BG817" s="605">
        <f>SUM(F817,S817,AF817,AS817)</f>
        <v>2</v>
      </c>
      <c r="BH817" s="533">
        <f>SUM(G817,T817,AG817)</f>
        <v>0</v>
      </c>
      <c r="BI817" s="533">
        <f t="shared" si="3974"/>
        <v>0</v>
      </c>
      <c r="BJ817" s="533">
        <f t="shared" si="3975"/>
        <v>0</v>
      </c>
      <c r="BK817" s="533">
        <f t="shared" si="3976"/>
        <v>0</v>
      </c>
      <c r="BL817" s="533">
        <f t="shared" si="3977"/>
        <v>0</v>
      </c>
      <c r="BM817" s="533">
        <f t="shared" si="3978"/>
        <v>0</v>
      </c>
      <c r="BN817" s="533">
        <f>SUM(M817,Z817,AM817)</f>
        <v>0</v>
      </c>
      <c r="BO817" s="533">
        <f t="shared" si="3979"/>
        <v>0</v>
      </c>
      <c r="BP817" s="533">
        <f t="shared" si="3980"/>
        <v>0</v>
      </c>
      <c r="BQ817" s="533">
        <f t="shared" si="3981"/>
        <v>0</v>
      </c>
      <c r="BR817" s="533">
        <f t="shared" si="3982"/>
        <v>0</v>
      </c>
      <c r="BS817" s="533">
        <f t="shared" si="3983"/>
        <v>0</v>
      </c>
      <c r="BT817" s="533">
        <f>AT817</f>
        <v>0</v>
      </c>
      <c r="BU817" s="533">
        <f t="shared" si="3984"/>
        <v>0</v>
      </c>
      <c r="BV817" s="533">
        <f t="shared" si="3985"/>
        <v>0</v>
      </c>
      <c r="BW817" s="536">
        <f>SUM(BH817,BK817,BN817,BQ817,BT817)</f>
        <v>0</v>
      </c>
      <c r="BX817" s="536">
        <f t="shared" si="3986"/>
        <v>0</v>
      </c>
      <c r="BY817" s="536">
        <f t="shared" si="3987"/>
        <v>0</v>
      </c>
      <c r="BZ817" t="s">
        <v>74</v>
      </c>
      <c r="CA817" s="544">
        <f>AZ817</f>
        <v>0</v>
      </c>
      <c r="CB817" s="544">
        <f t="shared" si="3988"/>
        <v>0</v>
      </c>
      <c r="CC817" s="544">
        <f t="shared" si="3989"/>
        <v>0</v>
      </c>
      <c r="CD817" s="544">
        <f>BC817</f>
        <v>0</v>
      </c>
      <c r="CE817" s="544">
        <f t="shared" si="3990"/>
        <v>0</v>
      </c>
      <c r="CF817" s="544">
        <f t="shared" si="3991"/>
        <v>0</v>
      </c>
    </row>
    <row r="818" spans="1:84">
      <c r="A818" s="149"/>
      <c r="B818" s="149" t="s">
        <v>74</v>
      </c>
      <c r="C818" s="151"/>
      <c r="D818" s="151"/>
      <c r="E818" s="288"/>
      <c r="F818" s="592"/>
      <c r="G818" s="159"/>
      <c r="H818" s="159"/>
      <c r="I818" s="275"/>
      <c r="J818" s="159"/>
      <c r="K818" s="159"/>
      <c r="L818" s="275"/>
      <c r="M818" s="159"/>
      <c r="N818" s="159"/>
      <c r="O818" s="275"/>
      <c r="P818" s="159"/>
      <c r="Q818" s="159"/>
      <c r="R818" s="275"/>
      <c r="S818" s="500"/>
      <c r="T818" s="275"/>
      <c r="U818" s="275"/>
      <c r="V818" s="275"/>
      <c r="W818" s="275"/>
      <c r="X818" s="275"/>
      <c r="Y818" s="275"/>
      <c r="Z818" s="275"/>
      <c r="AA818" s="275"/>
      <c r="AB818" s="275"/>
      <c r="AC818" s="275"/>
      <c r="AD818" s="275"/>
      <c r="AE818" s="275"/>
      <c r="AF818" s="500"/>
      <c r="AG818" s="275"/>
      <c r="AH818" s="275"/>
      <c r="AI818" s="275"/>
      <c r="AJ818" s="275"/>
      <c r="AK818" s="275"/>
      <c r="AL818" s="275"/>
      <c r="AM818" s="275"/>
      <c r="AN818" s="275"/>
      <c r="AO818" s="275"/>
      <c r="AP818" s="275"/>
      <c r="AQ818" s="275"/>
      <c r="AR818" s="275"/>
      <c r="AS818" s="500"/>
      <c r="AT818" s="275"/>
      <c r="AU818" s="275"/>
      <c r="AV818" s="275"/>
      <c r="AW818" s="567"/>
      <c r="AX818" s="567"/>
      <c r="AY818" s="567"/>
      <c r="AZ818" s="159"/>
      <c r="BA818" s="159"/>
      <c r="BB818" s="275"/>
      <c r="BC818" s="275"/>
      <c r="BD818" s="275"/>
      <c r="BE818" s="275"/>
      <c r="BF818" s="521"/>
    </row>
    <row r="819" spans="1:84">
      <c r="A819" s="149"/>
      <c r="B819" s="149" t="s">
        <v>566</v>
      </c>
      <c r="C819" s="151"/>
      <c r="D819" s="151"/>
      <c r="E819" s="375" t="s">
        <v>116</v>
      </c>
      <c r="F819" s="592"/>
      <c r="G819" s="159"/>
      <c r="H819" s="159"/>
      <c r="I819" s="275"/>
      <c r="J819" s="159"/>
      <c r="K819" s="159"/>
      <c r="L819" s="275"/>
      <c r="M819" s="159"/>
      <c r="N819" s="159"/>
      <c r="O819" s="275"/>
      <c r="P819" s="159"/>
      <c r="Q819" s="159"/>
      <c r="R819" s="275"/>
      <c r="S819" s="500"/>
      <c r="T819" s="275"/>
      <c r="U819" s="275"/>
      <c r="V819" s="275"/>
      <c r="W819" s="275"/>
      <c r="X819" s="275"/>
      <c r="Y819" s="275"/>
      <c r="Z819" s="275"/>
      <c r="AA819" s="275"/>
      <c r="AB819" s="275"/>
      <c r="AC819" s="275"/>
      <c r="AD819" s="275"/>
      <c r="AE819" s="275"/>
      <c r="AF819" s="500"/>
      <c r="AG819" s="275"/>
      <c r="AH819" s="275"/>
      <c r="AI819" s="275"/>
      <c r="AJ819" s="275"/>
      <c r="AK819" s="275"/>
      <c r="AL819" s="275"/>
      <c r="AM819" s="275"/>
      <c r="AN819" s="275"/>
      <c r="AO819" s="275"/>
      <c r="AP819" s="275"/>
      <c r="AQ819" s="275"/>
      <c r="AR819" s="275"/>
      <c r="AS819" s="500"/>
      <c r="AT819" s="275"/>
      <c r="AU819" s="275"/>
      <c r="AV819" s="275"/>
      <c r="AW819" s="567"/>
      <c r="AX819" s="567"/>
      <c r="AY819" s="567"/>
      <c r="AZ819" s="159"/>
      <c r="BA819" s="159"/>
      <c r="BB819" s="159"/>
      <c r="BC819" s="275"/>
      <c r="BD819" s="275"/>
      <c r="BE819" s="275"/>
      <c r="BF819" s="521"/>
    </row>
    <row r="820" spans="1:84">
      <c r="A820" s="149"/>
      <c r="B820" s="149" t="s">
        <v>684</v>
      </c>
      <c r="C820" s="151"/>
      <c r="D820" s="151"/>
      <c r="E820" s="288" t="s">
        <v>77</v>
      </c>
      <c r="F820" s="592">
        <v>2</v>
      </c>
      <c r="G820" s="159"/>
      <c r="H820" s="159"/>
      <c r="I820" s="275">
        <f>SUM(G820:H820)</f>
        <v>0</v>
      </c>
      <c r="J820" s="159"/>
      <c r="K820" s="159"/>
      <c r="L820" s="275">
        <f>SUM(J820:K820)</f>
        <v>0</v>
      </c>
      <c r="M820" s="159"/>
      <c r="N820" s="159"/>
      <c r="O820" s="275">
        <f>SUM(M820:N820)</f>
        <v>0</v>
      </c>
      <c r="P820" s="159"/>
      <c r="Q820" s="159"/>
      <c r="R820" s="275">
        <f>SUM(P820:Q820)</f>
        <v>0</v>
      </c>
      <c r="S820" s="500"/>
      <c r="T820" s="275"/>
      <c r="U820" s="275"/>
      <c r="V820" s="275">
        <f>SUM(T820:U820)</f>
        <v>0</v>
      </c>
      <c r="W820" s="275"/>
      <c r="X820" s="275"/>
      <c r="Y820" s="275">
        <f>SUM(W820:X820)</f>
        <v>0</v>
      </c>
      <c r="Z820" s="275"/>
      <c r="AA820" s="275"/>
      <c r="AB820" s="275">
        <f>SUM(Z820:AA820)</f>
        <v>0</v>
      </c>
      <c r="AC820" s="275"/>
      <c r="AD820" s="275"/>
      <c r="AE820" s="275">
        <f>SUM(AC820:AD820)</f>
        <v>0</v>
      </c>
      <c r="AF820" s="500"/>
      <c r="AG820" s="275"/>
      <c r="AH820" s="275"/>
      <c r="AI820" s="275">
        <f>SUM(AG820:AH820)</f>
        <v>0</v>
      </c>
      <c r="AJ820" s="275"/>
      <c r="AK820" s="275"/>
      <c r="AL820" s="275">
        <f>SUM(AJ820:AK820)</f>
        <v>0</v>
      </c>
      <c r="AM820" s="275"/>
      <c r="AN820" s="275"/>
      <c r="AO820" s="275">
        <f>SUM(AM820:AN820)</f>
        <v>0</v>
      </c>
      <c r="AP820" s="275"/>
      <c r="AQ820" s="275"/>
      <c r="AR820" s="275">
        <f>SUM(AP820:AQ820)</f>
        <v>0</v>
      </c>
      <c r="AS820" s="500"/>
      <c r="AT820" s="275"/>
      <c r="AU820" s="275"/>
      <c r="AV820" s="277">
        <f>SUM(AT820:AU820)</f>
        <v>0</v>
      </c>
      <c r="AW820" s="567">
        <f t="shared" ref="AW820:AW822" si="3992">SUM(G820,J820,M820,P820,T820,W820,Z820,AC820,AG820,AJ820,AM820,AP820,AT820)</f>
        <v>0</v>
      </c>
      <c r="AX820" s="567">
        <f t="shared" ref="AX820:AX822" si="3993">SUM(H820,K820,N820,Q820,U820,X820,AA820,AD820,AH820,AK820,AN820,AQ820,AU820)</f>
        <v>0</v>
      </c>
      <c r="AY820" s="567">
        <f t="shared" ref="AY820:AY822" si="3994">SUM(I820,L820,O820,R820,V820,Y820,AB820,AE820,AI820,AL820,AO820,AR820,AV820)</f>
        <v>0</v>
      </c>
      <c r="AZ820" s="159"/>
      <c r="BA820" s="159"/>
      <c r="BB820" s="275">
        <f>SUM(AZ820:BA820)</f>
        <v>0</v>
      </c>
      <c r="BC820" s="275"/>
      <c r="BD820" s="275"/>
      <c r="BE820" s="275">
        <f>SUM(BC820:BD820)</f>
        <v>0</v>
      </c>
      <c r="BF820" s="521"/>
      <c r="BG820" s="605">
        <f>SUM(F820,S820,AF820,AS820)</f>
        <v>2</v>
      </c>
      <c r="BH820" s="533">
        <f>SUM(G820,T820,AG820)</f>
        <v>0</v>
      </c>
      <c r="BI820" s="533">
        <f t="shared" ref="BI820:BI822" si="3995">SUM(H820,U820,AH820)</f>
        <v>0</v>
      </c>
      <c r="BJ820" s="533">
        <f t="shared" ref="BJ820:BJ822" si="3996">SUM(I820,V820,AI820)</f>
        <v>0</v>
      </c>
      <c r="BK820" s="533">
        <f t="shared" ref="BK820:BK822" si="3997">SUM(J820,W820,AJ820)</f>
        <v>0</v>
      </c>
      <c r="BL820" s="533">
        <f t="shared" ref="BL820:BL822" si="3998">SUM(K820,X820,AK820)</f>
        <v>0</v>
      </c>
      <c r="BM820" s="533">
        <f t="shared" ref="BM820:BM822" si="3999">SUM(L820,Y820,AL820)</f>
        <v>0</v>
      </c>
      <c r="BN820" s="533">
        <f>SUM(M820,Z820,AM820)</f>
        <v>0</v>
      </c>
      <c r="BO820" s="533">
        <f t="shared" ref="BO820:BO822" si="4000">SUM(N820,AA820,AN820)</f>
        <v>0</v>
      </c>
      <c r="BP820" s="533">
        <f t="shared" ref="BP820:BP822" si="4001">SUM(O820,AB820,AO820)</f>
        <v>0</v>
      </c>
      <c r="BQ820" s="533">
        <f t="shared" ref="BQ820:BQ822" si="4002">SUM(P820,AC820,AP820)</f>
        <v>0</v>
      </c>
      <c r="BR820" s="533">
        <f t="shared" ref="BR820:BR822" si="4003">SUM(Q820,AD820,AQ820)</f>
        <v>0</v>
      </c>
      <c r="BS820" s="533">
        <f t="shared" ref="BS820:BS822" si="4004">SUM(R820,AE820,AR820)</f>
        <v>0</v>
      </c>
      <c r="BT820" s="533">
        <f>AT820</f>
        <v>0</v>
      </c>
      <c r="BU820" s="533">
        <f t="shared" ref="BU820:BU822" si="4005">AU820</f>
        <v>0</v>
      </c>
      <c r="BV820" s="533">
        <f t="shared" ref="BV820:BV822" si="4006">AV820</f>
        <v>0</v>
      </c>
      <c r="BW820" s="536">
        <f>SUM(BH820,BK820,BN820,BQ820,BT820)</f>
        <v>0</v>
      </c>
      <c r="BX820" s="536">
        <f t="shared" ref="BX820:BX822" si="4007">SUM(BI820,BL820,BO820,BR820,BU820)</f>
        <v>0</v>
      </c>
      <c r="BY820" s="536">
        <f t="shared" ref="BY820:BY822" si="4008">SUM(BJ820,BM820,BP820,BS820,BV820)</f>
        <v>0</v>
      </c>
      <c r="BZ820" t="s">
        <v>74</v>
      </c>
      <c r="CA820" s="544">
        <f>AZ820</f>
        <v>0</v>
      </c>
      <c r="CB820" s="544">
        <f t="shared" ref="CB820:CB822" si="4009">BA820</f>
        <v>0</v>
      </c>
      <c r="CC820" s="544">
        <f t="shared" ref="CC820:CC822" si="4010">BB820</f>
        <v>0</v>
      </c>
      <c r="CD820" s="544">
        <f>BC820</f>
        <v>0</v>
      </c>
      <c r="CE820" s="544">
        <f t="shared" ref="CE820:CE822" si="4011">BD820</f>
        <v>0</v>
      </c>
      <c r="CF820" s="544">
        <f t="shared" ref="CF820:CF822" si="4012">BE820</f>
        <v>0</v>
      </c>
    </row>
    <row r="821" spans="1:84">
      <c r="A821" s="149"/>
      <c r="B821" s="149"/>
      <c r="C821" s="151"/>
      <c r="D821" s="151"/>
      <c r="E821" s="288" t="s">
        <v>78</v>
      </c>
      <c r="F821" s="592">
        <v>2</v>
      </c>
      <c r="G821" s="159"/>
      <c r="H821" s="159"/>
      <c r="I821" s="275">
        <f>SUM(G821:H821)</f>
        <v>0</v>
      </c>
      <c r="J821" s="159"/>
      <c r="K821" s="159"/>
      <c r="L821" s="275">
        <f>SUM(J821:K821)</f>
        <v>0</v>
      </c>
      <c r="M821" s="159"/>
      <c r="N821" s="159"/>
      <c r="O821" s="275">
        <f>SUM(M821:N821)</f>
        <v>0</v>
      </c>
      <c r="P821" s="159"/>
      <c r="Q821" s="159"/>
      <c r="R821" s="275">
        <f>SUM(P821:Q821)</f>
        <v>0</v>
      </c>
      <c r="S821" s="500"/>
      <c r="T821" s="275"/>
      <c r="U821" s="275"/>
      <c r="V821" s="275">
        <f>SUM(T821:U821)</f>
        <v>0</v>
      </c>
      <c r="W821" s="275"/>
      <c r="X821" s="275"/>
      <c r="Y821" s="275">
        <f>SUM(W821:X821)</f>
        <v>0</v>
      </c>
      <c r="Z821" s="275"/>
      <c r="AA821" s="275"/>
      <c r="AB821" s="275">
        <f>SUM(Z821:AA821)</f>
        <v>0</v>
      </c>
      <c r="AC821" s="275"/>
      <c r="AD821" s="275"/>
      <c r="AE821" s="275">
        <f>SUM(AC821:AD821)</f>
        <v>0</v>
      </c>
      <c r="AF821" s="500"/>
      <c r="AG821" s="275"/>
      <c r="AH821" s="275"/>
      <c r="AI821" s="275">
        <f>SUM(AG821:AH821)</f>
        <v>0</v>
      </c>
      <c r="AJ821" s="275"/>
      <c r="AK821" s="275"/>
      <c r="AL821" s="275">
        <f>SUM(AJ821:AK821)</f>
        <v>0</v>
      </c>
      <c r="AM821" s="275"/>
      <c r="AN821" s="275"/>
      <c r="AO821" s="275">
        <f>SUM(AM821:AN821)</f>
        <v>0</v>
      </c>
      <c r="AP821" s="275"/>
      <c r="AQ821" s="275"/>
      <c r="AR821" s="275">
        <f>SUM(AP821:AQ821)</f>
        <v>0</v>
      </c>
      <c r="AS821" s="500"/>
      <c r="AT821" s="275"/>
      <c r="AU821" s="275"/>
      <c r="AV821" s="277">
        <f>SUM(AT821:AU821)</f>
        <v>0</v>
      </c>
      <c r="AW821" s="567">
        <f t="shared" si="3992"/>
        <v>0</v>
      </c>
      <c r="AX821" s="567">
        <f t="shared" si="3993"/>
        <v>0</v>
      </c>
      <c r="AY821" s="567">
        <f t="shared" si="3994"/>
        <v>0</v>
      </c>
      <c r="AZ821" s="159"/>
      <c r="BA821" s="159"/>
      <c r="BB821" s="275">
        <f>SUM(AZ821:BA821)</f>
        <v>0</v>
      </c>
      <c r="BC821" s="275"/>
      <c r="BD821" s="275"/>
      <c r="BE821" s="275">
        <f>SUM(BC821:BD821)</f>
        <v>0</v>
      </c>
      <c r="BF821" s="521"/>
      <c r="BG821" s="605">
        <f>SUM(F821,S821,AF821,AS821)</f>
        <v>2</v>
      </c>
      <c r="BH821" s="533">
        <f>SUM(G821,T821,AG821)</f>
        <v>0</v>
      </c>
      <c r="BI821" s="533">
        <f t="shared" si="3995"/>
        <v>0</v>
      </c>
      <c r="BJ821" s="533">
        <f t="shared" si="3996"/>
        <v>0</v>
      </c>
      <c r="BK821" s="533">
        <f t="shared" si="3997"/>
        <v>0</v>
      </c>
      <c r="BL821" s="533">
        <f t="shared" si="3998"/>
        <v>0</v>
      </c>
      <c r="BM821" s="533">
        <f t="shared" si="3999"/>
        <v>0</v>
      </c>
      <c r="BN821" s="533">
        <f>SUM(M821,Z821,AM821)</f>
        <v>0</v>
      </c>
      <c r="BO821" s="533">
        <f t="shared" si="4000"/>
        <v>0</v>
      </c>
      <c r="BP821" s="533">
        <f t="shared" si="4001"/>
        <v>0</v>
      </c>
      <c r="BQ821" s="533">
        <f t="shared" si="4002"/>
        <v>0</v>
      </c>
      <c r="BR821" s="533">
        <f t="shared" si="4003"/>
        <v>0</v>
      </c>
      <c r="BS821" s="533">
        <f t="shared" si="4004"/>
        <v>0</v>
      </c>
      <c r="BT821" s="533">
        <f>AT821</f>
        <v>0</v>
      </c>
      <c r="BU821" s="533">
        <f t="shared" si="4005"/>
        <v>0</v>
      </c>
      <c r="BV821" s="533">
        <f t="shared" si="4006"/>
        <v>0</v>
      </c>
      <c r="BW821" s="536">
        <f>SUM(BH821,BK821,BN821,BQ821,BT821)</f>
        <v>0</v>
      </c>
      <c r="BX821" s="536">
        <f t="shared" si="4007"/>
        <v>0</v>
      </c>
      <c r="BY821" s="536">
        <f t="shared" si="4008"/>
        <v>0</v>
      </c>
      <c r="BZ821" t="s">
        <v>74</v>
      </c>
      <c r="CA821" s="544">
        <f>AZ821</f>
        <v>0</v>
      </c>
      <c r="CB821" s="544">
        <f t="shared" si="4009"/>
        <v>0</v>
      </c>
      <c r="CC821" s="544">
        <f t="shared" si="4010"/>
        <v>0</v>
      </c>
      <c r="CD821" s="544">
        <f>BC821</f>
        <v>0</v>
      </c>
      <c r="CE821" s="544">
        <f t="shared" si="4011"/>
        <v>0</v>
      </c>
      <c r="CF821" s="544">
        <f t="shared" si="4012"/>
        <v>0</v>
      </c>
    </row>
    <row r="822" spans="1:84">
      <c r="A822" s="149"/>
      <c r="B822" s="149"/>
      <c r="C822" s="151"/>
      <c r="D822" s="151"/>
      <c r="E822" s="288" t="s">
        <v>79</v>
      </c>
      <c r="F822" s="592">
        <v>2</v>
      </c>
      <c r="G822" s="159"/>
      <c r="H822" s="159"/>
      <c r="I822" s="275">
        <f>SUM(G822:H822)</f>
        <v>0</v>
      </c>
      <c r="J822" s="159"/>
      <c r="K822" s="159"/>
      <c r="L822" s="275">
        <f>SUM(J822:K822)</f>
        <v>0</v>
      </c>
      <c r="M822" s="159"/>
      <c r="N822" s="159"/>
      <c r="O822" s="275">
        <f>SUM(M822:N822)</f>
        <v>0</v>
      </c>
      <c r="P822" s="159"/>
      <c r="Q822" s="159"/>
      <c r="R822" s="275">
        <f>SUM(P822:Q822)</f>
        <v>0</v>
      </c>
      <c r="S822" s="500"/>
      <c r="T822" s="275"/>
      <c r="U822" s="275"/>
      <c r="V822" s="275">
        <f>SUM(T822:U822)</f>
        <v>0</v>
      </c>
      <c r="W822" s="275"/>
      <c r="X822" s="275"/>
      <c r="Y822" s="275">
        <f>SUM(W822:X822)</f>
        <v>0</v>
      </c>
      <c r="Z822" s="275"/>
      <c r="AA822" s="275"/>
      <c r="AB822" s="275">
        <f>SUM(Z822:AA822)</f>
        <v>0</v>
      </c>
      <c r="AC822" s="275"/>
      <c r="AD822" s="275"/>
      <c r="AE822" s="275">
        <f>SUM(AC822:AD822)</f>
        <v>0</v>
      </c>
      <c r="AF822" s="500"/>
      <c r="AG822" s="275"/>
      <c r="AH822" s="275"/>
      <c r="AI822" s="275">
        <f>SUM(AG822:AH822)</f>
        <v>0</v>
      </c>
      <c r="AJ822" s="275"/>
      <c r="AK822" s="275"/>
      <c r="AL822" s="275">
        <f>SUM(AJ822:AK822)</f>
        <v>0</v>
      </c>
      <c r="AM822" s="275"/>
      <c r="AN822" s="275"/>
      <c r="AO822" s="275">
        <f>SUM(AM822:AN822)</f>
        <v>0</v>
      </c>
      <c r="AP822" s="275"/>
      <c r="AQ822" s="275"/>
      <c r="AR822" s="275">
        <f>SUM(AP822:AQ822)</f>
        <v>0</v>
      </c>
      <c r="AS822" s="500"/>
      <c r="AT822" s="275"/>
      <c r="AU822" s="275"/>
      <c r="AV822" s="277">
        <f>SUM(AT822:AU822)</f>
        <v>0</v>
      </c>
      <c r="AW822" s="567">
        <f t="shared" si="3992"/>
        <v>0</v>
      </c>
      <c r="AX822" s="567">
        <f t="shared" si="3993"/>
        <v>0</v>
      </c>
      <c r="AY822" s="567">
        <f t="shared" si="3994"/>
        <v>0</v>
      </c>
      <c r="AZ822" s="159"/>
      <c r="BA822" s="159"/>
      <c r="BB822" s="275">
        <f>SUM(AZ822:BA822)</f>
        <v>0</v>
      </c>
      <c r="BC822" s="275"/>
      <c r="BD822" s="275"/>
      <c r="BE822" s="275">
        <f>SUM(BC822:BD822)</f>
        <v>0</v>
      </c>
      <c r="BF822" s="521"/>
      <c r="BG822" s="605">
        <f>SUM(F822,S822,AF822,AS822)</f>
        <v>2</v>
      </c>
      <c r="BH822" s="533">
        <f>SUM(G822,T822,AG822)</f>
        <v>0</v>
      </c>
      <c r="BI822" s="533">
        <f t="shared" si="3995"/>
        <v>0</v>
      </c>
      <c r="BJ822" s="533">
        <f t="shared" si="3996"/>
        <v>0</v>
      </c>
      <c r="BK822" s="533">
        <f t="shared" si="3997"/>
        <v>0</v>
      </c>
      <c r="BL822" s="533">
        <f t="shared" si="3998"/>
        <v>0</v>
      </c>
      <c r="BM822" s="533">
        <f t="shared" si="3999"/>
        <v>0</v>
      </c>
      <c r="BN822" s="533">
        <f>SUM(M822,Z822,AM822)</f>
        <v>0</v>
      </c>
      <c r="BO822" s="533">
        <f t="shared" si="4000"/>
        <v>0</v>
      </c>
      <c r="BP822" s="533">
        <f t="shared" si="4001"/>
        <v>0</v>
      </c>
      <c r="BQ822" s="533">
        <f t="shared" si="4002"/>
        <v>0</v>
      </c>
      <c r="BR822" s="533">
        <f t="shared" si="4003"/>
        <v>0</v>
      </c>
      <c r="BS822" s="533">
        <f t="shared" si="4004"/>
        <v>0</v>
      </c>
      <c r="BT822" s="533">
        <f>AT822</f>
        <v>0</v>
      </c>
      <c r="BU822" s="533">
        <f t="shared" si="4005"/>
        <v>0</v>
      </c>
      <c r="BV822" s="533">
        <f t="shared" si="4006"/>
        <v>0</v>
      </c>
      <c r="BW822" s="536">
        <f>SUM(BH822,BK822,BN822,BQ822,BT822)</f>
        <v>0</v>
      </c>
      <c r="BX822" s="536">
        <f t="shared" si="4007"/>
        <v>0</v>
      </c>
      <c r="BY822" s="536">
        <f t="shared" si="4008"/>
        <v>0</v>
      </c>
      <c r="BZ822" t="s">
        <v>74</v>
      </c>
      <c r="CA822" s="544">
        <f>AZ822</f>
        <v>0</v>
      </c>
      <c r="CB822" s="544">
        <f t="shared" si="4009"/>
        <v>0</v>
      </c>
      <c r="CC822" s="544">
        <f t="shared" si="4010"/>
        <v>0</v>
      </c>
      <c r="CD822" s="544">
        <f>BC822</f>
        <v>0</v>
      </c>
      <c r="CE822" s="544">
        <f t="shared" si="4011"/>
        <v>0</v>
      </c>
      <c r="CF822" s="544">
        <f t="shared" si="4012"/>
        <v>0</v>
      </c>
    </row>
    <row r="823" spans="1:84">
      <c r="A823" s="149"/>
      <c r="B823" s="149"/>
      <c r="C823" s="151"/>
      <c r="D823" s="151"/>
      <c r="E823" s="375"/>
      <c r="F823" s="592"/>
      <c r="G823" s="159"/>
      <c r="H823" s="159"/>
      <c r="I823" s="275"/>
      <c r="J823" s="159"/>
      <c r="K823" s="159"/>
      <c r="L823" s="275"/>
      <c r="M823" s="159"/>
      <c r="N823" s="159"/>
      <c r="O823" s="275"/>
      <c r="P823" s="159"/>
      <c r="Q823" s="159"/>
      <c r="R823" s="275"/>
      <c r="S823" s="500"/>
      <c r="T823" s="275"/>
      <c r="U823" s="275"/>
      <c r="V823" s="275"/>
      <c r="W823" s="275"/>
      <c r="X823" s="275"/>
      <c r="Y823" s="275"/>
      <c r="Z823" s="275"/>
      <c r="AA823" s="275"/>
      <c r="AB823" s="275"/>
      <c r="AC823" s="275"/>
      <c r="AD823" s="275"/>
      <c r="AE823" s="275"/>
      <c r="AF823" s="500"/>
      <c r="AG823" s="275"/>
      <c r="AH823" s="275"/>
      <c r="AI823" s="275"/>
      <c r="AJ823" s="275"/>
      <c r="AK823" s="275"/>
      <c r="AL823" s="275"/>
      <c r="AM823" s="275"/>
      <c r="AN823" s="275"/>
      <c r="AO823" s="275"/>
      <c r="AP823" s="275"/>
      <c r="AQ823" s="275"/>
      <c r="AR823" s="275"/>
      <c r="AS823" s="500"/>
      <c r="AT823" s="275"/>
      <c r="AU823" s="275"/>
      <c r="AV823" s="275"/>
      <c r="AW823" s="567"/>
      <c r="AX823" s="567"/>
      <c r="AY823" s="567"/>
      <c r="AZ823" s="159"/>
      <c r="BA823" s="159"/>
      <c r="BB823" s="159"/>
      <c r="BC823" s="275"/>
      <c r="BD823" s="275"/>
      <c r="BE823" s="275"/>
      <c r="BF823" s="521"/>
    </row>
    <row r="824" spans="1:84">
      <c r="A824" s="149"/>
      <c r="B824" s="149" t="s">
        <v>496</v>
      </c>
      <c r="C824" s="151"/>
      <c r="D824" s="151"/>
      <c r="E824" s="375" t="s">
        <v>116</v>
      </c>
      <c r="F824" s="592" t="s">
        <v>74</v>
      </c>
      <c r="G824" s="159"/>
      <c r="H824" s="159"/>
      <c r="I824" s="275"/>
      <c r="J824" s="159"/>
      <c r="K824" s="159"/>
      <c r="L824" s="275"/>
      <c r="M824" s="159"/>
      <c r="N824" s="159"/>
      <c r="O824" s="275"/>
      <c r="P824" s="159"/>
      <c r="Q824" s="159"/>
      <c r="R824" s="275"/>
      <c r="S824" s="500"/>
      <c r="T824" s="275"/>
      <c r="U824" s="275"/>
      <c r="V824" s="275"/>
      <c r="W824" s="275"/>
      <c r="X824" s="275"/>
      <c r="Y824" s="275"/>
      <c r="Z824" s="275"/>
      <c r="AA824" s="275"/>
      <c r="AB824" s="275"/>
      <c r="AC824" s="275"/>
      <c r="AD824" s="275"/>
      <c r="AE824" s="275"/>
      <c r="AF824" s="500"/>
      <c r="AG824" s="275"/>
      <c r="AH824" s="275"/>
      <c r="AI824" s="275"/>
      <c r="AJ824" s="275"/>
      <c r="AK824" s="275"/>
      <c r="AL824" s="275"/>
      <c r="AM824" s="275"/>
      <c r="AN824" s="275"/>
      <c r="AO824" s="275"/>
      <c r="AP824" s="275"/>
      <c r="AQ824" s="275"/>
      <c r="AR824" s="275"/>
      <c r="AS824" s="500"/>
      <c r="AT824" s="275"/>
      <c r="AU824" s="275"/>
      <c r="AV824" s="275"/>
      <c r="AW824" s="567"/>
      <c r="AX824" s="567"/>
      <c r="AY824" s="567"/>
      <c r="AZ824" s="159"/>
      <c r="BA824" s="159"/>
      <c r="BB824" s="159"/>
      <c r="BC824" s="275"/>
      <c r="BD824" s="275"/>
      <c r="BE824" s="275"/>
      <c r="BF824" s="521"/>
    </row>
    <row r="825" spans="1:84">
      <c r="A825" s="149"/>
      <c r="B825" s="149" t="s">
        <v>684</v>
      </c>
      <c r="C825" s="151"/>
      <c r="D825" s="151"/>
      <c r="E825" s="288" t="s">
        <v>77</v>
      </c>
      <c r="F825" s="592">
        <v>7</v>
      </c>
      <c r="G825" s="159"/>
      <c r="H825" s="159"/>
      <c r="I825" s="275">
        <f>SUM(G825:H825)</f>
        <v>0</v>
      </c>
      <c r="J825" s="159"/>
      <c r="K825" s="159"/>
      <c r="L825" s="275">
        <f>SUM(J825:K825)</f>
        <v>0</v>
      </c>
      <c r="M825" s="159"/>
      <c r="N825" s="159"/>
      <c r="O825" s="275">
        <f>SUM(M825:N825)</f>
        <v>0</v>
      </c>
      <c r="P825" s="159"/>
      <c r="Q825" s="159"/>
      <c r="R825" s="275">
        <f>SUM(P825:Q825)</f>
        <v>0</v>
      </c>
      <c r="S825" s="500"/>
      <c r="T825" s="275"/>
      <c r="U825" s="275"/>
      <c r="V825" s="275">
        <f>SUM(T825:U825)</f>
        <v>0</v>
      </c>
      <c r="W825" s="275"/>
      <c r="X825" s="275"/>
      <c r="Y825" s="275">
        <f>SUM(W825:X825)</f>
        <v>0</v>
      </c>
      <c r="Z825" s="275"/>
      <c r="AA825" s="275"/>
      <c r="AB825" s="275">
        <f>SUM(Z825:AA825)</f>
        <v>0</v>
      </c>
      <c r="AC825" s="275"/>
      <c r="AD825" s="275"/>
      <c r="AE825" s="275">
        <f>SUM(AC825:AD825)</f>
        <v>0</v>
      </c>
      <c r="AF825" s="500"/>
      <c r="AG825" s="275"/>
      <c r="AH825" s="275"/>
      <c r="AI825" s="275">
        <f>SUM(AG825:AH825)</f>
        <v>0</v>
      </c>
      <c r="AJ825" s="275"/>
      <c r="AK825" s="275"/>
      <c r="AL825" s="275">
        <f>SUM(AJ825:AK825)</f>
        <v>0</v>
      </c>
      <c r="AM825" s="275"/>
      <c r="AN825" s="275"/>
      <c r="AO825" s="275">
        <f>SUM(AM825:AN825)</f>
        <v>0</v>
      </c>
      <c r="AP825" s="275"/>
      <c r="AQ825" s="275"/>
      <c r="AR825" s="275">
        <f>SUM(AP825:AQ825)</f>
        <v>0</v>
      </c>
      <c r="AS825" s="500"/>
      <c r="AT825" s="275"/>
      <c r="AU825" s="275"/>
      <c r="AV825" s="277">
        <f>SUM(AT825:AU825)</f>
        <v>0</v>
      </c>
      <c r="AW825" s="567">
        <f t="shared" ref="AW825:AW827" si="4013">SUM(G825,J825,M825,P825,T825,W825,Z825,AC825,AG825,AJ825,AM825,AP825,AT825)</f>
        <v>0</v>
      </c>
      <c r="AX825" s="567">
        <f t="shared" ref="AX825:AX827" si="4014">SUM(H825,K825,N825,Q825,U825,X825,AA825,AD825,AH825,AK825,AN825,AQ825,AU825)</f>
        <v>0</v>
      </c>
      <c r="AY825" s="567">
        <f t="shared" ref="AY825:AY827" si="4015">SUM(I825,L825,O825,R825,V825,Y825,AB825,AE825,AI825,AL825,AO825,AR825,AV825)</f>
        <v>0</v>
      </c>
      <c r="AZ825" s="159"/>
      <c r="BA825" s="159"/>
      <c r="BB825" s="275">
        <f>SUM(AZ825:BA825)</f>
        <v>0</v>
      </c>
      <c r="BC825" s="275"/>
      <c r="BD825" s="275"/>
      <c r="BE825" s="275">
        <f>SUM(BC825:BD825)</f>
        <v>0</v>
      </c>
      <c r="BF825" s="521"/>
      <c r="BG825" s="605">
        <f>SUM(F825,S825,AF825,AS825)</f>
        <v>7</v>
      </c>
      <c r="BH825" s="533">
        <f>SUM(G825,T825,AG825)</f>
        <v>0</v>
      </c>
      <c r="BI825" s="533">
        <f t="shared" ref="BI825:BI827" si="4016">SUM(H825,U825,AH825)</f>
        <v>0</v>
      </c>
      <c r="BJ825" s="533">
        <f t="shared" ref="BJ825:BJ827" si="4017">SUM(I825,V825,AI825)</f>
        <v>0</v>
      </c>
      <c r="BK825" s="533">
        <f t="shared" ref="BK825:BK827" si="4018">SUM(J825,W825,AJ825)</f>
        <v>0</v>
      </c>
      <c r="BL825" s="533">
        <f t="shared" ref="BL825:BL827" si="4019">SUM(K825,X825,AK825)</f>
        <v>0</v>
      </c>
      <c r="BM825" s="533">
        <f t="shared" ref="BM825:BM827" si="4020">SUM(L825,Y825,AL825)</f>
        <v>0</v>
      </c>
      <c r="BN825" s="533">
        <f>SUM(M825,Z825,AM825)</f>
        <v>0</v>
      </c>
      <c r="BO825" s="533">
        <f t="shared" ref="BO825:BO827" si="4021">SUM(N825,AA825,AN825)</f>
        <v>0</v>
      </c>
      <c r="BP825" s="533">
        <f t="shared" ref="BP825:BP827" si="4022">SUM(O825,AB825,AO825)</f>
        <v>0</v>
      </c>
      <c r="BQ825" s="533">
        <f t="shared" ref="BQ825:BQ827" si="4023">SUM(P825,AC825,AP825)</f>
        <v>0</v>
      </c>
      <c r="BR825" s="533">
        <f t="shared" ref="BR825:BR827" si="4024">SUM(Q825,AD825,AQ825)</f>
        <v>0</v>
      </c>
      <c r="BS825" s="533">
        <f t="shared" ref="BS825:BS827" si="4025">SUM(R825,AE825,AR825)</f>
        <v>0</v>
      </c>
      <c r="BT825" s="533">
        <f>AT825</f>
        <v>0</v>
      </c>
      <c r="BU825" s="533">
        <f t="shared" ref="BU825:BU827" si="4026">AU825</f>
        <v>0</v>
      </c>
      <c r="BV825" s="533">
        <f t="shared" ref="BV825:BV827" si="4027">AV825</f>
        <v>0</v>
      </c>
      <c r="BW825" s="536">
        <f>SUM(BH825,BK825,BN825,BQ825,BT825)</f>
        <v>0</v>
      </c>
      <c r="BX825" s="536">
        <f t="shared" ref="BX825:BX827" si="4028">SUM(BI825,BL825,BO825,BR825,BU825)</f>
        <v>0</v>
      </c>
      <c r="BY825" s="536">
        <f t="shared" ref="BY825:BY827" si="4029">SUM(BJ825,BM825,BP825,BS825,BV825)</f>
        <v>0</v>
      </c>
      <c r="BZ825" t="s">
        <v>74</v>
      </c>
      <c r="CA825" s="544">
        <f>AZ825</f>
        <v>0</v>
      </c>
      <c r="CB825" s="544">
        <f t="shared" ref="CB825:CB827" si="4030">BA825</f>
        <v>0</v>
      </c>
      <c r="CC825" s="544">
        <f t="shared" ref="CC825:CC827" si="4031">BB825</f>
        <v>0</v>
      </c>
      <c r="CD825" s="544">
        <f>BC825</f>
        <v>0</v>
      </c>
      <c r="CE825" s="544">
        <f t="shared" ref="CE825:CE827" si="4032">BD825</f>
        <v>0</v>
      </c>
      <c r="CF825" s="544">
        <f t="shared" ref="CF825:CF827" si="4033">BE825</f>
        <v>0</v>
      </c>
    </row>
    <row r="826" spans="1:84">
      <c r="A826" s="149"/>
      <c r="B826" s="149"/>
      <c r="C826" s="151"/>
      <c r="D826" s="151"/>
      <c r="E826" s="288" t="s">
        <v>78</v>
      </c>
      <c r="F826" s="592">
        <v>7</v>
      </c>
      <c r="G826" s="159"/>
      <c r="H826" s="159"/>
      <c r="I826" s="275">
        <f>SUM(G826:H826)</f>
        <v>0</v>
      </c>
      <c r="J826" s="159"/>
      <c r="K826" s="159"/>
      <c r="L826" s="275">
        <f>SUM(J826:K826)</f>
        <v>0</v>
      </c>
      <c r="M826" s="159"/>
      <c r="N826" s="159"/>
      <c r="O826" s="275">
        <f>SUM(M826:N826)</f>
        <v>0</v>
      </c>
      <c r="P826" s="159"/>
      <c r="Q826" s="159"/>
      <c r="R826" s="275">
        <f>SUM(P826:Q826)</f>
        <v>0</v>
      </c>
      <c r="S826" s="500"/>
      <c r="T826" s="275"/>
      <c r="U826" s="275"/>
      <c r="V826" s="275">
        <f>SUM(T826:U826)</f>
        <v>0</v>
      </c>
      <c r="W826" s="275"/>
      <c r="X826" s="275"/>
      <c r="Y826" s="275">
        <f>SUM(W826:X826)</f>
        <v>0</v>
      </c>
      <c r="Z826" s="275"/>
      <c r="AA826" s="275"/>
      <c r="AB826" s="275">
        <f>SUM(Z826:AA826)</f>
        <v>0</v>
      </c>
      <c r="AC826" s="275"/>
      <c r="AD826" s="275"/>
      <c r="AE826" s="275">
        <f>SUM(AC826:AD826)</f>
        <v>0</v>
      </c>
      <c r="AF826" s="500"/>
      <c r="AG826" s="275"/>
      <c r="AH826" s="275"/>
      <c r="AI826" s="275">
        <f>SUM(AG826:AH826)</f>
        <v>0</v>
      </c>
      <c r="AJ826" s="275"/>
      <c r="AK826" s="275"/>
      <c r="AL826" s="275">
        <f>SUM(AJ826:AK826)</f>
        <v>0</v>
      </c>
      <c r="AM826" s="275"/>
      <c r="AN826" s="275"/>
      <c r="AO826" s="275">
        <f>SUM(AM826:AN826)</f>
        <v>0</v>
      </c>
      <c r="AP826" s="275"/>
      <c r="AQ826" s="275"/>
      <c r="AR826" s="275">
        <f>SUM(AP826:AQ826)</f>
        <v>0</v>
      </c>
      <c r="AS826" s="500"/>
      <c r="AT826" s="275"/>
      <c r="AU826" s="275"/>
      <c r="AV826" s="277">
        <f>SUM(AT826:AU826)</f>
        <v>0</v>
      </c>
      <c r="AW826" s="567">
        <f t="shared" si="4013"/>
        <v>0</v>
      </c>
      <c r="AX826" s="567">
        <f t="shared" si="4014"/>
        <v>0</v>
      </c>
      <c r="AY826" s="567">
        <f t="shared" si="4015"/>
        <v>0</v>
      </c>
      <c r="AZ826" s="159"/>
      <c r="BA826" s="159"/>
      <c r="BB826" s="275">
        <f>SUM(AZ826:BA826)</f>
        <v>0</v>
      </c>
      <c r="BC826" s="275"/>
      <c r="BD826" s="275"/>
      <c r="BE826" s="275">
        <f>SUM(BC826:BD826)</f>
        <v>0</v>
      </c>
      <c r="BF826" s="521"/>
      <c r="BG826" s="605">
        <f>SUM(F826,S826,AF826,AS826)</f>
        <v>7</v>
      </c>
      <c r="BH826" s="533">
        <f>SUM(G826,T826,AG826)</f>
        <v>0</v>
      </c>
      <c r="BI826" s="533">
        <f t="shared" si="4016"/>
        <v>0</v>
      </c>
      <c r="BJ826" s="533">
        <f t="shared" si="4017"/>
        <v>0</v>
      </c>
      <c r="BK826" s="533">
        <f t="shared" si="4018"/>
        <v>0</v>
      </c>
      <c r="BL826" s="533">
        <f t="shared" si="4019"/>
        <v>0</v>
      </c>
      <c r="BM826" s="533">
        <f t="shared" si="4020"/>
        <v>0</v>
      </c>
      <c r="BN826" s="533">
        <f>SUM(M826,Z826,AM826)</f>
        <v>0</v>
      </c>
      <c r="BO826" s="533">
        <f t="shared" si="4021"/>
        <v>0</v>
      </c>
      <c r="BP826" s="533">
        <f t="shared" si="4022"/>
        <v>0</v>
      </c>
      <c r="BQ826" s="533">
        <f t="shared" si="4023"/>
        <v>0</v>
      </c>
      <c r="BR826" s="533">
        <f t="shared" si="4024"/>
        <v>0</v>
      </c>
      <c r="BS826" s="533">
        <f t="shared" si="4025"/>
        <v>0</v>
      </c>
      <c r="BT826" s="533">
        <f>AT826</f>
        <v>0</v>
      </c>
      <c r="BU826" s="533">
        <f t="shared" si="4026"/>
        <v>0</v>
      </c>
      <c r="BV826" s="533">
        <f t="shared" si="4027"/>
        <v>0</v>
      </c>
      <c r="BW826" s="536">
        <f>SUM(BH826,BK826,BN826,BQ826,BT826)</f>
        <v>0</v>
      </c>
      <c r="BX826" s="536">
        <f t="shared" si="4028"/>
        <v>0</v>
      </c>
      <c r="BY826" s="536">
        <f t="shared" si="4029"/>
        <v>0</v>
      </c>
      <c r="BZ826" t="s">
        <v>74</v>
      </c>
      <c r="CA826" s="544">
        <f>AZ826</f>
        <v>0</v>
      </c>
      <c r="CB826" s="544">
        <f t="shared" si="4030"/>
        <v>0</v>
      </c>
      <c r="CC826" s="544">
        <f t="shared" si="4031"/>
        <v>0</v>
      </c>
      <c r="CD826" s="544">
        <f>BC826</f>
        <v>0</v>
      </c>
      <c r="CE826" s="544">
        <f t="shared" si="4032"/>
        <v>0</v>
      </c>
      <c r="CF826" s="544">
        <f t="shared" si="4033"/>
        <v>0</v>
      </c>
    </row>
    <row r="827" spans="1:84">
      <c r="A827" s="149"/>
      <c r="B827" s="149"/>
      <c r="C827" s="151"/>
      <c r="D827" s="151"/>
      <c r="E827" s="288" t="s">
        <v>79</v>
      </c>
      <c r="F827" s="592">
        <v>7</v>
      </c>
      <c r="G827" s="159"/>
      <c r="H827" s="159"/>
      <c r="I827" s="275">
        <f>SUM(G827:H827)</f>
        <v>0</v>
      </c>
      <c r="J827" s="159"/>
      <c r="K827" s="159"/>
      <c r="L827" s="275">
        <f>SUM(J827:K827)</f>
        <v>0</v>
      </c>
      <c r="M827" s="159"/>
      <c r="N827" s="159"/>
      <c r="O827" s="275">
        <f>SUM(M827:N827)</f>
        <v>0</v>
      </c>
      <c r="P827" s="159"/>
      <c r="Q827" s="159"/>
      <c r="R827" s="275">
        <f>SUM(P827:Q827)</f>
        <v>0</v>
      </c>
      <c r="S827" s="500"/>
      <c r="T827" s="275"/>
      <c r="U827" s="275"/>
      <c r="V827" s="275">
        <f>SUM(T827:U827)</f>
        <v>0</v>
      </c>
      <c r="W827" s="275"/>
      <c r="X827" s="275"/>
      <c r="Y827" s="275">
        <f>SUM(W827:X827)</f>
        <v>0</v>
      </c>
      <c r="Z827" s="275"/>
      <c r="AA827" s="275"/>
      <c r="AB827" s="275">
        <f>SUM(Z827:AA827)</f>
        <v>0</v>
      </c>
      <c r="AC827" s="275"/>
      <c r="AD827" s="275"/>
      <c r="AE827" s="275">
        <f>SUM(AC827:AD827)</f>
        <v>0</v>
      </c>
      <c r="AF827" s="500"/>
      <c r="AG827" s="275"/>
      <c r="AH827" s="275"/>
      <c r="AI827" s="275">
        <f>SUM(AG827:AH827)</f>
        <v>0</v>
      </c>
      <c r="AJ827" s="275"/>
      <c r="AK827" s="275"/>
      <c r="AL827" s="275">
        <f>SUM(AJ827:AK827)</f>
        <v>0</v>
      </c>
      <c r="AM827" s="275"/>
      <c r="AN827" s="275"/>
      <c r="AO827" s="275">
        <f>SUM(AM827:AN827)</f>
        <v>0</v>
      </c>
      <c r="AP827" s="275"/>
      <c r="AQ827" s="275"/>
      <c r="AR827" s="275">
        <f>SUM(AP827:AQ827)</f>
        <v>0</v>
      </c>
      <c r="AS827" s="500"/>
      <c r="AT827" s="275"/>
      <c r="AU827" s="275"/>
      <c r="AV827" s="277">
        <f>SUM(AT827:AU827)</f>
        <v>0</v>
      </c>
      <c r="AW827" s="567">
        <f t="shared" si="4013"/>
        <v>0</v>
      </c>
      <c r="AX827" s="567">
        <f t="shared" si="4014"/>
        <v>0</v>
      </c>
      <c r="AY827" s="567">
        <f t="shared" si="4015"/>
        <v>0</v>
      </c>
      <c r="AZ827" s="159"/>
      <c r="BA827" s="159"/>
      <c r="BB827" s="275">
        <f>SUM(AZ827:BA827)</f>
        <v>0</v>
      </c>
      <c r="BC827" s="275"/>
      <c r="BD827" s="275"/>
      <c r="BE827" s="275">
        <f>SUM(BC827:BD827)</f>
        <v>0</v>
      </c>
      <c r="BF827" s="521"/>
      <c r="BG827" s="605">
        <f>SUM(F827,S827,AF827,AS827)</f>
        <v>7</v>
      </c>
      <c r="BH827" s="533">
        <f>SUM(G827,T827,AG827)</f>
        <v>0</v>
      </c>
      <c r="BI827" s="533">
        <f t="shared" si="4016"/>
        <v>0</v>
      </c>
      <c r="BJ827" s="533">
        <f t="shared" si="4017"/>
        <v>0</v>
      </c>
      <c r="BK827" s="533">
        <f t="shared" si="4018"/>
        <v>0</v>
      </c>
      <c r="BL827" s="533">
        <f t="shared" si="4019"/>
        <v>0</v>
      </c>
      <c r="BM827" s="533">
        <f t="shared" si="4020"/>
        <v>0</v>
      </c>
      <c r="BN827" s="533">
        <f>SUM(M827,Z827,AM827)</f>
        <v>0</v>
      </c>
      <c r="BO827" s="533">
        <f t="shared" si="4021"/>
        <v>0</v>
      </c>
      <c r="BP827" s="533">
        <f t="shared" si="4022"/>
        <v>0</v>
      </c>
      <c r="BQ827" s="533">
        <f t="shared" si="4023"/>
        <v>0</v>
      </c>
      <c r="BR827" s="533">
        <f t="shared" si="4024"/>
        <v>0</v>
      </c>
      <c r="BS827" s="533">
        <f t="shared" si="4025"/>
        <v>0</v>
      </c>
      <c r="BT827" s="533">
        <f>AT827</f>
        <v>0</v>
      </c>
      <c r="BU827" s="533">
        <f t="shared" si="4026"/>
        <v>0</v>
      </c>
      <c r="BV827" s="533">
        <f t="shared" si="4027"/>
        <v>0</v>
      </c>
      <c r="BW827" s="536">
        <f>SUM(BH827,BK827,BN827,BQ827,BT827)</f>
        <v>0</v>
      </c>
      <c r="BX827" s="536">
        <f t="shared" si="4028"/>
        <v>0</v>
      </c>
      <c r="BY827" s="536">
        <f t="shared" si="4029"/>
        <v>0</v>
      </c>
      <c r="BZ827" t="s">
        <v>74</v>
      </c>
      <c r="CA827" s="544">
        <f>AZ827</f>
        <v>0</v>
      </c>
      <c r="CB827" s="544">
        <f t="shared" si="4030"/>
        <v>0</v>
      </c>
      <c r="CC827" s="544">
        <f t="shared" si="4031"/>
        <v>0</v>
      </c>
      <c r="CD827" s="544">
        <f>BC827</f>
        <v>0</v>
      </c>
      <c r="CE827" s="544">
        <f t="shared" si="4032"/>
        <v>0</v>
      </c>
      <c r="CF827" s="544">
        <f t="shared" si="4033"/>
        <v>0</v>
      </c>
    </row>
    <row r="828" spans="1:84">
      <c r="A828" s="149"/>
      <c r="B828" s="149"/>
      <c r="C828" s="151"/>
      <c r="D828" s="151"/>
      <c r="E828" s="288"/>
      <c r="F828" s="592"/>
      <c r="G828" s="159"/>
      <c r="H828" s="159"/>
      <c r="I828" s="275"/>
      <c r="J828" s="159"/>
      <c r="K828" s="159"/>
      <c r="L828" s="275"/>
      <c r="M828" s="159"/>
      <c r="N828" s="159"/>
      <c r="O828" s="275"/>
      <c r="P828" s="159"/>
      <c r="Q828" s="159"/>
      <c r="R828" s="275"/>
      <c r="S828" s="500"/>
      <c r="T828" s="275"/>
      <c r="U828" s="275"/>
      <c r="V828" s="275"/>
      <c r="W828" s="275"/>
      <c r="X828" s="275"/>
      <c r="Y828" s="275"/>
      <c r="Z828" s="275"/>
      <c r="AA828" s="275"/>
      <c r="AB828" s="275"/>
      <c r="AC828" s="275"/>
      <c r="AD828" s="275"/>
      <c r="AE828" s="275"/>
      <c r="AF828" s="500"/>
      <c r="AG828" s="275"/>
      <c r="AH828" s="275"/>
      <c r="AI828" s="275"/>
      <c r="AJ828" s="275"/>
      <c r="AK828" s="275"/>
      <c r="AL828" s="275"/>
      <c r="AM828" s="275"/>
      <c r="AN828" s="275"/>
      <c r="AO828" s="275"/>
      <c r="AP828" s="275"/>
      <c r="AQ828" s="275"/>
      <c r="AR828" s="275"/>
      <c r="AS828" s="500"/>
      <c r="AT828" s="275"/>
      <c r="AU828" s="275"/>
      <c r="AV828" s="275"/>
      <c r="AW828" s="567"/>
      <c r="AX828" s="567"/>
      <c r="AY828" s="567"/>
      <c r="AZ828" s="159"/>
      <c r="BA828" s="159"/>
      <c r="BB828" s="275"/>
      <c r="BC828" s="275"/>
      <c r="BD828" s="275"/>
      <c r="BE828" s="275"/>
      <c r="BF828" s="521"/>
    </row>
    <row r="829" spans="1:84">
      <c r="A829" s="149"/>
      <c r="B829" s="149" t="s">
        <v>569</v>
      </c>
      <c r="C829" s="151"/>
      <c r="D829" s="151"/>
      <c r="E829" s="375" t="s">
        <v>116</v>
      </c>
      <c r="F829" s="592"/>
      <c r="G829" s="159"/>
      <c r="H829" s="159"/>
      <c r="I829" s="275"/>
      <c r="J829" s="159"/>
      <c r="K829" s="159"/>
      <c r="L829" s="275"/>
      <c r="M829" s="159"/>
      <c r="N829" s="159"/>
      <c r="O829" s="275"/>
      <c r="P829" s="159"/>
      <c r="Q829" s="159"/>
      <c r="R829" s="275"/>
      <c r="S829" s="500"/>
      <c r="T829" s="275"/>
      <c r="U829" s="275"/>
      <c r="V829" s="275"/>
      <c r="W829" s="275"/>
      <c r="X829" s="275"/>
      <c r="Y829" s="275"/>
      <c r="Z829" s="275"/>
      <c r="AA829" s="275"/>
      <c r="AB829" s="275"/>
      <c r="AC829" s="275"/>
      <c r="AD829" s="275"/>
      <c r="AE829" s="275"/>
      <c r="AF829" s="500"/>
      <c r="AG829" s="275"/>
      <c r="AH829" s="275"/>
      <c r="AI829" s="275"/>
      <c r="AJ829" s="275"/>
      <c r="AK829" s="275"/>
      <c r="AL829" s="275"/>
      <c r="AM829" s="275"/>
      <c r="AN829" s="275"/>
      <c r="AO829" s="275"/>
      <c r="AP829" s="275"/>
      <c r="AQ829" s="275"/>
      <c r="AR829" s="275"/>
      <c r="AS829" s="500"/>
      <c r="AT829" s="275"/>
      <c r="AU829" s="275"/>
      <c r="AV829" s="275"/>
      <c r="AW829" s="567"/>
      <c r="AX829" s="567"/>
      <c r="AY829" s="567"/>
      <c r="AZ829" s="159"/>
      <c r="BA829" s="159"/>
      <c r="BB829" s="159"/>
      <c r="BC829" s="275"/>
      <c r="BD829" s="275"/>
      <c r="BE829" s="275"/>
      <c r="BF829" s="521"/>
    </row>
    <row r="830" spans="1:84">
      <c r="A830" s="149"/>
      <c r="B830" s="149" t="s">
        <v>684</v>
      </c>
      <c r="C830" s="151"/>
      <c r="D830" s="151"/>
      <c r="E830" s="288" t="s">
        <v>77</v>
      </c>
      <c r="F830" s="592">
        <v>9</v>
      </c>
      <c r="G830" s="159"/>
      <c r="H830" s="159"/>
      <c r="I830" s="275">
        <f>SUM(G830:H830)</f>
        <v>0</v>
      </c>
      <c r="J830" s="159"/>
      <c r="K830" s="159"/>
      <c r="L830" s="275">
        <f>SUM(J830:K830)</f>
        <v>0</v>
      </c>
      <c r="M830" s="159"/>
      <c r="N830" s="159"/>
      <c r="O830" s="275">
        <f>SUM(M830:N830)</f>
        <v>0</v>
      </c>
      <c r="P830" s="159"/>
      <c r="Q830" s="159"/>
      <c r="R830" s="275">
        <f>SUM(P830:Q830)</f>
        <v>0</v>
      </c>
      <c r="S830" s="500"/>
      <c r="T830" s="275"/>
      <c r="U830" s="275"/>
      <c r="V830" s="275">
        <f>SUM(T830:U830)</f>
        <v>0</v>
      </c>
      <c r="W830" s="275"/>
      <c r="X830" s="275"/>
      <c r="Y830" s="275">
        <f>SUM(W830:X830)</f>
        <v>0</v>
      </c>
      <c r="Z830" s="275"/>
      <c r="AA830" s="275"/>
      <c r="AB830" s="275">
        <f>SUM(Z830:AA830)</f>
        <v>0</v>
      </c>
      <c r="AC830" s="275"/>
      <c r="AD830" s="275"/>
      <c r="AE830" s="275">
        <f>SUM(AC830:AD830)</f>
        <v>0</v>
      </c>
      <c r="AF830" s="500"/>
      <c r="AG830" s="275"/>
      <c r="AH830" s="275"/>
      <c r="AI830" s="275">
        <f>SUM(AG830:AH830)</f>
        <v>0</v>
      </c>
      <c r="AJ830" s="275"/>
      <c r="AK830" s="275"/>
      <c r="AL830" s="275">
        <f>SUM(AJ830:AK830)</f>
        <v>0</v>
      </c>
      <c r="AM830" s="275"/>
      <c r="AN830" s="275"/>
      <c r="AO830" s="275">
        <f>SUM(AM830:AN830)</f>
        <v>0</v>
      </c>
      <c r="AP830" s="275"/>
      <c r="AQ830" s="275"/>
      <c r="AR830" s="275">
        <f>SUM(AP830:AQ830)</f>
        <v>0</v>
      </c>
      <c r="AS830" s="500"/>
      <c r="AT830" s="275"/>
      <c r="AU830" s="275"/>
      <c r="AV830" s="277">
        <f>SUM(AT830:AU830)</f>
        <v>0</v>
      </c>
      <c r="AW830" s="567">
        <f t="shared" ref="AW830:AW832" si="4034">SUM(G830,J830,M830,P830,T830,W830,Z830,AC830,AG830,AJ830,AM830,AP830,AT830)</f>
        <v>0</v>
      </c>
      <c r="AX830" s="567">
        <f t="shared" ref="AX830:AX832" si="4035">SUM(H830,K830,N830,Q830,U830,X830,AA830,AD830,AH830,AK830,AN830,AQ830,AU830)</f>
        <v>0</v>
      </c>
      <c r="AY830" s="567">
        <f t="shared" ref="AY830:AY832" si="4036">SUM(I830,L830,O830,R830,V830,Y830,AB830,AE830,AI830,AL830,AO830,AR830,AV830)</f>
        <v>0</v>
      </c>
      <c r="AZ830" s="159"/>
      <c r="BA830" s="159"/>
      <c r="BB830" s="275">
        <f>SUM(AZ830:BA830)</f>
        <v>0</v>
      </c>
      <c r="BC830" s="275"/>
      <c r="BD830" s="275"/>
      <c r="BE830" s="275">
        <f>SUM(BC830:BD830)</f>
        <v>0</v>
      </c>
      <c r="BF830" s="521"/>
      <c r="BG830" s="605">
        <f>SUM(F830,S830,AF830,AS830)</f>
        <v>9</v>
      </c>
      <c r="BH830" s="533">
        <f>SUM(G830,T830,AG830)</f>
        <v>0</v>
      </c>
      <c r="BI830" s="533">
        <f t="shared" ref="BI830:BI832" si="4037">SUM(H830,U830,AH830)</f>
        <v>0</v>
      </c>
      <c r="BJ830" s="533">
        <f t="shared" ref="BJ830:BJ832" si="4038">SUM(I830,V830,AI830)</f>
        <v>0</v>
      </c>
      <c r="BK830" s="533">
        <f t="shared" ref="BK830:BK832" si="4039">SUM(J830,W830,AJ830)</f>
        <v>0</v>
      </c>
      <c r="BL830" s="533">
        <f t="shared" ref="BL830:BL832" si="4040">SUM(K830,X830,AK830)</f>
        <v>0</v>
      </c>
      <c r="BM830" s="533">
        <f t="shared" ref="BM830:BM832" si="4041">SUM(L830,Y830,AL830)</f>
        <v>0</v>
      </c>
      <c r="BN830" s="533">
        <f>SUM(M830,Z830,AM830)</f>
        <v>0</v>
      </c>
      <c r="BO830" s="533">
        <f t="shared" ref="BO830:BO832" si="4042">SUM(N830,AA830,AN830)</f>
        <v>0</v>
      </c>
      <c r="BP830" s="533">
        <f t="shared" ref="BP830:BP832" si="4043">SUM(O830,AB830,AO830)</f>
        <v>0</v>
      </c>
      <c r="BQ830" s="533">
        <f t="shared" ref="BQ830:BQ832" si="4044">SUM(P830,AC830,AP830)</f>
        <v>0</v>
      </c>
      <c r="BR830" s="533">
        <f t="shared" ref="BR830:BR832" si="4045">SUM(Q830,AD830,AQ830)</f>
        <v>0</v>
      </c>
      <c r="BS830" s="533">
        <f t="shared" ref="BS830:BS832" si="4046">SUM(R830,AE830,AR830)</f>
        <v>0</v>
      </c>
      <c r="BT830" s="533">
        <f>AT830</f>
        <v>0</v>
      </c>
      <c r="BU830" s="533">
        <f t="shared" ref="BU830:BU832" si="4047">AU830</f>
        <v>0</v>
      </c>
      <c r="BV830" s="533">
        <f t="shared" ref="BV830:BV832" si="4048">AV830</f>
        <v>0</v>
      </c>
      <c r="BW830" s="536">
        <f>SUM(BH830,BK830,BN830,BQ830,BT830)</f>
        <v>0</v>
      </c>
      <c r="BX830" s="536">
        <f t="shared" ref="BX830:BX832" si="4049">SUM(BI830,BL830,BO830,BR830,BU830)</f>
        <v>0</v>
      </c>
      <c r="BY830" s="536">
        <f t="shared" ref="BY830:BY832" si="4050">SUM(BJ830,BM830,BP830,BS830,BV830)</f>
        <v>0</v>
      </c>
      <c r="BZ830" t="s">
        <v>74</v>
      </c>
      <c r="CA830" s="544">
        <f>AZ830</f>
        <v>0</v>
      </c>
      <c r="CB830" s="544">
        <f t="shared" ref="CB830:CB832" si="4051">BA830</f>
        <v>0</v>
      </c>
      <c r="CC830" s="544">
        <f t="shared" ref="CC830:CC832" si="4052">BB830</f>
        <v>0</v>
      </c>
      <c r="CD830" s="544">
        <f>BC830</f>
        <v>0</v>
      </c>
      <c r="CE830" s="544">
        <f t="shared" ref="CE830:CE832" si="4053">BD830</f>
        <v>0</v>
      </c>
      <c r="CF830" s="544">
        <f t="shared" ref="CF830:CF832" si="4054">BE830</f>
        <v>0</v>
      </c>
    </row>
    <row r="831" spans="1:84">
      <c r="A831" s="149"/>
      <c r="B831" s="149"/>
      <c r="C831" s="151"/>
      <c r="D831" s="151"/>
      <c r="E831" s="288" t="s">
        <v>78</v>
      </c>
      <c r="F831" s="592">
        <v>7</v>
      </c>
      <c r="G831" s="159"/>
      <c r="H831" s="159"/>
      <c r="I831" s="275">
        <f>SUM(G831:H831)</f>
        <v>0</v>
      </c>
      <c r="J831" s="159"/>
      <c r="K831" s="159"/>
      <c r="L831" s="275">
        <f>SUM(J831:K831)</f>
        <v>0</v>
      </c>
      <c r="M831" s="159"/>
      <c r="N831" s="159"/>
      <c r="O831" s="275">
        <f>SUM(M831:N831)</f>
        <v>0</v>
      </c>
      <c r="P831" s="159"/>
      <c r="Q831" s="159"/>
      <c r="R831" s="275">
        <f>SUM(P831:Q831)</f>
        <v>0</v>
      </c>
      <c r="S831" s="500"/>
      <c r="T831" s="275"/>
      <c r="U831" s="275"/>
      <c r="V831" s="275">
        <f>SUM(T831:U831)</f>
        <v>0</v>
      </c>
      <c r="W831" s="275"/>
      <c r="X831" s="275"/>
      <c r="Y831" s="275">
        <f>SUM(W831:X831)</f>
        <v>0</v>
      </c>
      <c r="Z831" s="275"/>
      <c r="AA831" s="275"/>
      <c r="AB831" s="275">
        <f>SUM(Z831:AA831)</f>
        <v>0</v>
      </c>
      <c r="AC831" s="275"/>
      <c r="AD831" s="275"/>
      <c r="AE831" s="275">
        <f>SUM(AC831:AD831)</f>
        <v>0</v>
      </c>
      <c r="AF831" s="500"/>
      <c r="AG831" s="275"/>
      <c r="AH831" s="275"/>
      <c r="AI831" s="275">
        <f>SUM(AG831:AH831)</f>
        <v>0</v>
      </c>
      <c r="AJ831" s="275"/>
      <c r="AK831" s="275"/>
      <c r="AL831" s="275">
        <f>SUM(AJ831:AK831)</f>
        <v>0</v>
      </c>
      <c r="AM831" s="275"/>
      <c r="AN831" s="275"/>
      <c r="AO831" s="275">
        <f>SUM(AM831:AN831)</f>
        <v>0</v>
      </c>
      <c r="AP831" s="275"/>
      <c r="AQ831" s="275"/>
      <c r="AR831" s="275">
        <f>SUM(AP831:AQ831)</f>
        <v>0</v>
      </c>
      <c r="AS831" s="500"/>
      <c r="AT831" s="275"/>
      <c r="AU831" s="275"/>
      <c r="AV831" s="277">
        <f>SUM(AT831:AU831)</f>
        <v>0</v>
      </c>
      <c r="AW831" s="567">
        <f t="shared" si="4034"/>
        <v>0</v>
      </c>
      <c r="AX831" s="567">
        <f t="shared" si="4035"/>
        <v>0</v>
      </c>
      <c r="AY831" s="567">
        <f t="shared" si="4036"/>
        <v>0</v>
      </c>
      <c r="AZ831" s="159"/>
      <c r="BA831" s="159"/>
      <c r="BB831" s="275">
        <f>SUM(AZ831:BA831)</f>
        <v>0</v>
      </c>
      <c r="BC831" s="275"/>
      <c r="BD831" s="275"/>
      <c r="BE831" s="275">
        <f>SUM(BC831:BD831)</f>
        <v>0</v>
      </c>
      <c r="BF831" s="521"/>
      <c r="BG831" s="605">
        <f>SUM(F831,S831,AF831,AS831)</f>
        <v>7</v>
      </c>
      <c r="BH831" s="533">
        <f>SUM(G831,T831,AG831)</f>
        <v>0</v>
      </c>
      <c r="BI831" s="533">
        <f t="shared" si="4037"/>
        <v>0</v>
      </c>
      <c r="BJ831" s="533">
        <f t="shared" si="4038"/>
        <v>0</v>
      </c>
      <c r="BK831" s="533">
        <f t="shared" si="4039"/>
        <v>0</v>
      </c>
      <c r="BL831" s="533">
        <f t="shared" si="4040"/>
        <v>0</v>
      </c>
      <c r="BM831" s="533">
        <f t="shared" si="4041"/>
        <v>0</v>
      </c>
      <c r="BN831" s="533">
        <f>SUM(M831,Z831,AM831)</f>
        <v>0</v>
      </c>
      <c r="BO831" s="533">
        <f t="shared" si="4042"/>
        <v>0</v>
      </c>
      <c r="BP831" s="533">
        <f t="shared" si="4043"/>
        <v>0</v>
      </c>
      <c r="BQ831" s="533">
        <f t="shared" si="4044"/>
        <v>0</v>
      </c>
      <c r="BR831" s="533">
        <f t="shared" si="4045"/>
        <v>0</v>
      </c>
      <c r="BS831" s="533">
        <f t="shared" si="4046"/>
        <v>0</v>
      </c>
      <c r="BT831" s="533">
        <f>AT831</f>
        <v>0</v>
      </c>
      <c r="BU831" s="533">
        <f t="shared" si="4047"/>
        <v>0</v>
      </c>
      <c r="BV831" s="533">
        <f t="shared" si="4048"/>
        <v>0</v>
      </c>
      <c r="BW831" s="536">
        <f>SUM(BH831,BK831,BN831,BQ831,BT831)</f>
        <v>0</v>
      </c>
      <c r="BX831" s="536">
        <f t="shared" si="4049"/>
        <v>0</v>
      </c>
      <c r="BY831" s="536">
        <f t="shared" si="4050"/>
        <v>0</v>
      </c>
      <c r="BZ831" t="s">
        <v>74</v>
      </c>
      <c r="CA831" s="544">
        <f>AZ831</f>
        <v>0</v>
      </c>
      <c r="CB831" s="544">
        <f t="shared" si="4051"/>
        <v>0</v>
      </c>
      <c r="CC831" s="544">
        <f t="shared" si="4052"/>
        <v>0</v>
      </c>
      <c r="CD831" s="544">
        <f>BC831</f>
        <v>0</v>
      </c>
      <c r="CE831" s="544">
        <f t="shared" si="4053"/>
        <v>0</v>
      </c>
      <c r="CF831" s="544">
        <f t="shared" si="4054"/>
        <v>0</v>
      </c>
    </row>
    <row r="832" spans="1:84">
      <c r="A832" s="149"/>
      <c r="B832" s="149"/>
      <c r="C832" s="151"/>
      <c r="D832" s="151"/>
      <c r="E832" s="288" t="s">
        <v>79</v>
      </c>
      <c r="F832" s="592">
        <v>9</v>
      </c>
      <c r="G832" s="159"/>
      <c r="H832" s="159"/>
      <c r="I832" s="275">
        <f>SUM(G832:H832)</f>
        <v>0</v>
      </c>
      <c r="J832" s="159"/>
      <c r="K832" s="159"/>
      <c r="L832" s="275">
        <f>SUM(J832:K832)</f>
        <v>0</v>
      </c>
      <c r="M832" s="159"/>
      <c r="N832" s="159"/>
      <c r="O832" s="275">
        <f>SUM(M832:N832)</f>
        <v>0</v>
      </c>
      <c r="P832" s="159"/>
      <c r="Q832" s="159"/>
      <c r="R832" s="275">
        <f>SUM(P832:Q832)</f>
        <v>0</v>
      </c>
      <c r="S832" s="500"/>
      <c r="T832" s="275"/>
      <c r="U832" s="275"/>
      <c r="V832" s="275">
        <f>SUM(T832:U832)</f>
        <v>0</v>
      </c>
      <c r="W832" s="275"/>
      <c r="X832" s="275"/>
      <c r="Y832" s="275">
        <f>SUM(W832:X832)</f>
        <v>0</v>
      </c>
      <c r="Z832" s="275"/>
      <c r="AA832" s="275"/>
      <c r="AB832" s="275">
        <f>SUM(Z832:AA832)</f>
        <v>0</v>
      </c>
      <c r="AC832" s="275"/>
      <c r="AD832" s="275"/>
      <c r="AE832" s="275">
        <f>SUM(AC832:AD832)</f>
        <v>0</v>
      </c>
      <c r="AF832" s="500"/>
      <c r="AG832" s="275"/>
      <c r="AH832" s="275"/>
      <c r="AI832" s="275">
        <f>SUM(AG832:AH832)</f>
        <v>0</v>
      </c>
      <c r="AJ832" s="275"/>
      <c r="AK832" s="275"/>
      <c r="AL832" s="275">
        <f>SUM(AJ832:AK832)</f>
        <v>0</v>
      </c>
      <c r="AM832" s="275"/>
      <c r="AN832" s="275"/>
      <c r="AO832" s="275">
        <f>SUM(AM832:AN832)</f>
        <v>0</v>
      </c>
      <c r="AP832" s="275"/>
      <c r="AQ832" s="275"/>
      <c r="AR832" s="275">
        <f>SUM(AP832:AQ832)</f>
        <v>0</v>
      </c>
      <c r="AS832" s="500"/>
      <c r="AT832" s="275"/>
      <c r="AU832" s="275"/>
      <c r="AV832" s="277">
        <f>SUM(AT832:AU832)</f>
        <v>0</v>
      </c>
      <c r="AW832" s="567">
        <f t="shared" si="4034"/>
        <v>0</v>
      </c>
      <c r="AX832" s="567">
        <f t="shared" si="4035"/>
        <v>0</v>
      </c>
      <c r="AY832" s="567">
        <f t="shared" si="4036"/>
        <v>0</v>
      </c>
      <c r="AZ832" s="159"/>
      <c r="BA832" s="159"/>
      <c r="BB832" s="275">
        <f>SUM(AZ832:BA832)</f>
        <v>0</v>
      </c>
      <c r="BC832" s="275"/>
      <c r="BD832" s="275"/>
      <c r="BE832" s="275">
        <f>SUM(BC832:BD832)</f>
        <v>0</v>
      </c>
      <c r="BF832" s="521"/>
      <c r="BG832" s="605">
        <f>SUM(F832,S832,AF832,AS832)</f>
        <v>9</v>
      </c>
      <c r="BH832" s="533">
        <f>SUM(G832,T832,AG832)</f>
        <v>0</v>
      </c>
      <c r="BI832" s="533">
        <f t="shared" si="4037"/>
        <v>0</v>
      </c>
      <c r="BJ832" s="533">
        <f t="shared" si="4038"/>
        <v>0</v>
      </c>
      <c r="BK832" s="533">
        <f t="shared" si="4039"/>
        <v>0</v>
      </c>
      <c r="BL832" s="533">
        <f t="shared" si="4040"/>
        <v>0</v>
      </c>
      <c r="BM832" s="533">
        <f t="shared" si="4041"/>
        <v>0</v>
      </c>
      <c r="BN832" s="533">
        <f>SUM(M832,Z832,AM832)</f>
        <v>0</v>
      </c>
      <c r="BO832" s="533">
        <f t="shared" si="4042"/>
        <v>0</v>
      </c>
      <c r="BP832" s="533">
        <f t="shared" si="4043"/>
        <v>0</v>
      </c>
      <c r="BQ832" s="533">
        <f t="shared" si="4044"/>
        <v>0</v>
      </c>
      <c r="BR832" s="533">
        <f t="shared" si="4045"/>
        <v>0</v>
      </c>
      <c r="BS832" s="533">
        <f t="shared" si="4046"/>
        <v>0</v>
      </c>
      <c r="BT832" s="533">
        <f>AT832</f>
        <v>0</v>
      </c>
      <c r="BU832" s="533">
        <f t="shared" si="4047"/>
        <v>0</v>
      </c>
      <c r="BV832" s="533">
        <f t="shared" si="4048"/>
        <v>0</v>
      </c>
      <c r="BW832" s="536">
        <f>SUM(BH832,BK832,BN832,BQ832,BT832)</f>
        <v>0</v>
      </c>
      <c r="BX832" s="536">
        <f t="shared" si="4049"/>
        <v>0</v>
      </c>
      <c r="BY832" s="536">
        <f t="shared" si="4050"/>
        <v>0</v>
      </c>
      <c r="BZ832" t="s">
        <v>74</v>
      </c>
      <c r="CA832" s="544">
        <f>AZ832</f>
        <v>0</v>
      </c>
      <c r="CB832" s="544">
        <f t="shared" si="4051"/>
        <v>0</v>
      </c>
      <c r="CC832" s="544">
        <f t="shared" si="4052"/>
        <v>0</v>
      </c>
      <c r="CD832" s="544">
        <f>BC832</f>
        <v>0</v>
      </c>
      <c r="CE832" s="544">
        <f t="shared" si="4053"/>
        <v>0</v>
      </c>
      <c r="CF832" s="544">
        <f t="shared" si="4054"/>
        <v>0</v>
      </c>
    </row>
    <row r="833" spans="1:84">
      <c r="A833" s="149"/>
      <c r="B833" s="149"/>
      <c r="C833" s="151"/>
      <c r="D833" s="151"/>
      <c r="E833" s="375"/>
      <c r="F833" s="592"/>
      <c r="G833" s="159"/>
      <c r="H833" s="159"/>
      <c r="I833" s="275"/>
      <c r="J833" s="159"/>
      <c r="K833" s="159"/>
      <c r="L833" s="275"/>
      <c r="M833" s="159"/>
      <c r="N833" s="159"/>
      <c r="O833" s="275"/>
      <c r="P833" s="159"/>
      <c r="Q833" s="159"/>
      <c r="R833" s="275"/>
      <c r="S833" s="500"/>
      <c r="T833" s="275"/>
      <c r="U833" s="275"/>
      <c r="V833" s="275"/>
      <c r="W833" s="275"/>
      <c r="X833" s="275"/>
      <c r="Y833" s="275"/>
      <c r="Z833" s="275"/>
      <c r="AA833" s="275"/>
      <c r="AB833" s="275"/>
      <c r="AC833" s="275"/>
      <c r="AD833" s="275"/>
      <c r="AE833" s="275"/>
      <c r="AF833" s="500"/>
      <c r="AG833" s="275"/>
      <c r="AH833" s="275"/>
      <c r="AI833" s="275"/>
      <c r="AJ833" s="275"/>
      <c r="AK833" s="275"/>
      <c r="AL833" s="275"/>
      <c r="AM833" s="275"/>
      <c r="AN833" s="275"/>
      <c r="AO833" s="275"/>
      <c r="AP833" s="275"/>
      <c r="AQ833" s="275"/>
      <c r="AR833" s="275"/>
      <c r="AS833" s="500"/>
      <c r="AT833" s="275"/>
      <c r="AU833" s="275"/>
      <c r="AV833" s="275"/>
      <c r="AW833" s="567"/>
      <c r="AX833" s="567"/>
      <c r="AY833" s="567"/>
      <c r="AZ833" s="159"/>
      <c r="BA833" s="159"/>
      <c r="BB833" s="159"/>
      <c r="BC833" s="275"/>
      <c r="BD833" s="275"/>
      <c r="BE833" s="275"/>
      <c r="BF833" s="521"/>
    </row>
    <row r="834" spans="1:84">
      <c r="A834" s="149" t="s">
        <v>74</v>
      </c>
      <c r="B834" s="149" t="s">
        <v>495</v>
      </c>
      <c r="C834" s="151"/>
      <c r="D834" s="151"/>
      <c r="E834" s="375" t="s">
        <v>116</v>
      </c>
      <c r="F834" s="592"/>
      <c r="G834" s="159"/>
      <c r="H834" s="159"/>
      <c r="I834" s="275"/>
      <c r="J834" s="159"/>
      <c r="K834" s="159"/>
      <c r="L834" s="275"/>
      <c r="M834" s="159"/>
      <c r="N834" s="159"/>
      <c r="O834" s="275"/>
      <c r="P834" s="159"/>
      <c r="Q834" s="159"/>
      <c r="R834" s="275"/>
      <c r="S834" s="500"/>
      <c r="T834" s="275"/>
      <c r="U834" s="275"/>
      <c r="V834" s="275"/>
      <c r="W834" s="275"/>
      <c r="X834" s="275"/>
      <c r="Y834" s="275"/>
      <c r="Z834" s="275"/>
      <c r="AA834" s="275"/>
      <c r="AB834" s="275"/>
      <c r="AC834" s="275"/>
      <c r="AD834" s="275"/>
      <c r="AE834" s="275"/>
      <c r="AF834" s="500"/>
      <c r="AG834" s="275"/>
      <c r="AH834" s="275"/>
      <c r="AI834" s="275"/>
      <c r="AJ834" s="275"/>
      <c r="AK834" s="275"/>
      <c r="AL834" s="275"/>
      <c r="AM834" s="275"/>
      <c r="AN834" s="275"/>
      <c r="AO834" s="275"/>
      <c r="AP834" s="275"/>
      <c r="AQ834" s="275"/>
      <c r="AR834" s="275"/>
      <c r="AS834" s="500"/>
      <c r="AT834" s="275"/>
      <c r="AU834" s="275"/>
      <c r="AV834" s="275"/>
      <c r="AW834" s="567"/>
      <c r="AX834" s="567"/>
      <c r="AY834" s="567"/>
      <c r="AZ834" s="159"/>
      <c r="BA834" s="159"/>
      <c r="BB834" s="159"/>
      <c r="BC834" s="275"/>
      <c r="BD834" s="275"/>
      <c r="BE834" s="275"/>
      <c r="BF834" s="521"/>
    </row>
    <row r="835" spans="1:84">
      <c r="A835" s="149"/>
      <c r="B835" s="149" t="s">
        <v>684</v>
      </c>
      <c r="C835" s="151"/>
      <c r="D835" s="151"/>
      <c r="E835" s="288" t="s">
        <v>77</v>
      </c>
      <c r="F835" s="592"/>
      <c r="G835" s="159"/>
      <c r="H835" s="159"/>
      <c r="I835" s="275">
        <f>SUM(G835:H835)</f>
        <v>0</v>
      </c>
      <c r="J835" s="159"/>
      <c r="K835" s="159"/>
      <c r="L835" s="275">
        <f>SUM(J835:K835)</f>
        <v>0</v>
      </c>
      <c r="M835" s="159"/>
      <c r="N835" s="159"/>
      <c r="O835" s="275">
        <f>SUM(M835:N835)</f>
        <v>0</v>
      </c>
      <c r="P835" s="159"/>
      <c r="Q835" s="159"/>
      <c r="R835" s="275">
        <f>SUM(P835:Q835)</f>
        <v>0</v>
      </c>
      <c r="S835" s="500"/>
      <c r="T835" s="275"/>
      <c r="U835" s="275"/>
      <c r="V835" s="275">
        <f>SUM(T835:U835)</f>
        <v>0</v>
      </c>
      <c r="W835" s="275"/>
      <c r="X835" s="275"/>
      <c r="Y835" s="275">
        <f>SUM(W835:X835)</f>
        <v>0</v>
      </c>
      <c r="Z835" s="275"/>
      <c r="AA835" s="275"/>
      <c r="AB835" s="275">
        <f>SUM(Z835:AA835)</f>
        <v>0</v>
      </c>
      <c r="AC835" s="275"/>
      <c r="AD835" s="275"/>
      <c r="AE835" s="275">
        <f>SUM(AC835:AD835)</f>
        <v>0</v>
      </c>
      <c r="AF835" s="500"/>
      <c r="AG835" s="275"/>
      <c r="AH835" s="275"/>
      <c r="AI835" s="275">
        <f>SUM(AG835:AH835)</f>
        <v>0</v>
      </c>
      <c r="AJ835" s="275"/>
      <c r="AK835" s="275"/>
      <c r="AL835" s="275">
        <f>SUM(AJ835:AK835)</f>
        <v>0</v>
      </c>
      <c r="AM835" s="275"/>
      <c r="AN835" s="275"/>
      <c r="AO835" s="275">
        <f>SUM(AM835:AN835)</f>
        <v>0</v>
      </c>
      <c r="AP835" s="275"/>
      <c r="AQ835" s="275"/>
      <c r="AR835" s="275">
        <f>SUM(AP835:AQ835)</f>
        <v>0</v>
      </c>
      <c r="AS835" s="500"/>
      <c r="AT835" s="275"/>
      <c r="AU835" s="275"/>
      <c r="AV835" s="277">
        <f>SUM(AT835:AU835)</f>
        <v>0</v>
      </c>
      <c r="AW835" s="567">
        <f t="shared" ref="AW835:AW837" si="4055">SUM(G835,J835,M835,P835,T835,W835,Z835,AC835,AG835,AJ835,AM835,AP835,AT835)</f>
        <v>0</v>
      </c>
      <c r="AX835" s="567">
        <f t="shared" ref="AX835:AX837" si="4056">SUM(H835,K835,N835,Q835,U835,X835,AA835,AD835,AH835,AK835,AN835,AQ835,AU835)</f>
        <v>0</v>
      </c>
      <c r="AY835" s="567">
        <f t="shared" ref="AY835:AY837" si="4057">SUM(I835,L835,O835,R835,V835,Y835,AB835,AE835,AI835,AL835,AO835,AR835,AV835)</f>
        <v>0</v>
      </c>
      <c r="AZ835" s="159"/>
      <c r="BA835" s="159"/>
      <c r="BB835" s="275">
        <f>SUM(AZ835:BA835)</f>
        <v>0</v>
      </c>
      <c r="BC835" s="275"/>
      <c r="BD835" s="275"/>
      <c r="BE835" s="275">
        <f>SUM(BC835:BD835)</f>
        <v>0</v>
      </c>
      <c r="BF835" s="521"/>
      <c r="BG835" s="605">
        <f>SUM(F835,S835,AF835,AS835)</f>
        <v>0</v>
      </c>
      <c r="BH835" s="533">
        <f>SUM(G835,T835,AG835)</f>
        <v>0</v>
      </c>
      <c r="BI835" s="533">
        <f t="shared" ref="BI835:BI837" si="4058">SUM(H835,U835,AH835)</f>
        <v>0</v>
      </c>
      <c r="BJ835" s="533">
        <f t="shared" ref="BJ835:BJ837" si="4059">SUM(I835,V835,AI835)</f>
        <v>0</v>
      </c>
      <c r="BK835" s="533">
        <f t="shared" ref="BK835:BK837" si="4060">SUM(J835,W835,AJ835)</f>
        <v>0</v>
      </c>
      <c r="BL835" s="533">
        <f t="shared" ref="BL835:BL837" si="4061">SUM(K835,X835,AK835)</f>
        <v>0</v>
      </c>
      <c r="BM835" s="533">
        <f t="shared" ref="BM835:BM837" si="4062">SUM(L835,Y835,AL835)</f>
        <v>0</v>
      </c>
      <c r="BN835" s="533">
        <f>SUM(M835,Z835,AM835)</f>
        <v>0</v>
      </c>
      <c r="BO835" s="533">
        <f t="shared" ref="BO835:BO837" si="4063">SUM(N835,AA835,AN835)</f>
        <v>0</v>
      </c>
      <c r="BP835" s="533">
        <f t="shared" ref="BP835:BP837" si="4064">SUM(O835,AB835,AO835)</f>
        <v>0</v>
      </c>
      <c r="BQ835" s="533">
        <f t="shared" ref="BQ835:BQ837" si="4065">SUM(P835,AC835,AP835)</f>
        <v>0</v>
      </c>
      <c r="BR835" s="533">
        <f t="shared" ref="BR835:BR837" si="4066">SUM(Q835,AD835,AQ835)</f>
        <v>0</v>
      </c>
      <c r="BS835" s="533">
        <f t="shared" ref="BS835:BS837" si="4067">SUM(R835,AE835,AR835)</f>
        <v>0</v>
      </c>
      <c r="BT835" s="533">
        <f>AT835</f>
        <v>0</v>
      </c>
      <c r="BU835" s="533">
        <f t="shared" ref="BU835:BU837" si="4068">AU835</f>
        <v>0</v>
      </c>
      <c r="BV835" s="533">
        <f t="shared" ref="BV835:BV837" si="4069">AV835</f>
        <v>0</v>
      </c>
      <c r="BW835" s="536">
        <f>SUM(BH835,BK835,BN835,BQ835,BT835)</f>
        <v>0</v>
      </c>
      <c r="BX835" s="536">
        <f t="shared" ref="BX835:BX837" si="4070">SUM(BI835,BL835,BO835,BR835,BU835)</f>
        <v>0</v>
      </c>
      <c r="BY835" s="536">
        <f t="shared" ref="BY835:BY837" si="4071">SUM(BJ835,BM835,BP835,BS835,BV835)</f>
        <v>0</v>
      </c>
      <c r="BZ835" t="s">
        <v>74</v>
      </c>
      <c r="CA835" s="544">
        <f>AZ835</f>
        <v>0</v>
      </c>
      <c r="CB835" s="544">
        <f t="shared" ref="CB835:CB837" si="4072">BA835</f>
        <v>0</v>
      </c>
      <c r="CC835" s="544">
        <f t="shared" ref="CC835:CC837" si="4073">BB835</f>
        <v>0</v>
      </c>
      <c r="CD835" s="544">
        <f>BC835</f>
        <v>0</v>
      </c>
      <c r="CE835" s="544">
        <f t="shared" ref="CE835:CE837" si="4074">BD835</f>
        <v>0</v>
      </c>
      <c r="CF835" s="544">
        <f t="shared" ref="CF835:CF837" si="4075">BE835</f>
        <v>0</v>
      </c>
    </row>
    <row r="836" spans="1:84">
      <c r="A836" s="149"/>
      <c r="B836" s="151"/>
      <c r="C836" s="151"/>
      <c r="D836" s="151"/>
      <c r="E836" s="288" t="s">
        <v>78</v>
      </c>
      <c r="F836" s="592"/>
      <c r="G836" s="159"/>
      <c r="H836" s="159"/>
      <c r="I836" s="275">
        <f>SUM(G836:H836)</f>
        <v>0</v>
      </c>
      <c r="J836" s="159"/>
      <c r="K836" s="159"/>
      <c r="L836" s="275">
        <f>SUM(J836:K836)</f>
        <v>0</v>
      </c>
      <c r="M836" s="159"/>
      <c r="N836" s="159"/>
      <c r="O836" s="275">
        <f>SUM(M836:N836)</f>
        <v>0</v>
      </c>
      <c r="P836" s="159"/>
      <c r="Q836" s="159"/>
      <c r="R836" s="275">
        <f>SUM(P836:Q836)</f>
        <v>0</v>
      </c>
      <c r="S836" s="500"/>
      <c r="T836" s="275"/>
      <c r="U836" s="275"/>
      <c r="V836" s="275">
        <f>SUM(T836:U836)</f>
        <v>0</v>
      </c>
      <c r="W836" s="275"/>
      <c r="X836" s="275"/>
      <c r="Y836" s="275">
        <f>SUM(W836:X836)</f>
        <v>0</v>
      </c>
      <c r="Z836" s="275"/>
      <c r="AA836" s="275"/>
      <c r="AB836" s="275">
        <f>SUM(Z836:AA836)</f>
        <v>0</v>
      </c>
      <c r="AC836" s="275"/>
      <c r="AD836" s="275"/>
      <c r="AE836" s="275">
        <f>SUM(AC836:AD836)</f>
        <v>0</v>
      </c>
      <c r="AF836" s="500"/>
      <c r="AG836" s="275"/>
      <c r="AH836" s="275"/>
      <c r="AI836" s="275">
        <f>SUM(AG836:AH836)</f>
        <v>0</v>
      </c>
      <c r="AJ836" s="275"/>
      <c r="AK836" s="275"/>
      <c r="AL836" s="275">
        <f>SUM(AJ836:AK836)</f>
        <v>0</v>
      </c>
      <c r="AM836" s="275"/>
      <c r="AN836" s="275"/>
      <c r="AO836" s="275">
        <f>SUM(AM836:AN836)</f>
        <v>0</v>
      </c>
      <c r="AP836" s="275"/>
      <c r="AQ836" s="275"/>
      <c r="AR836" s="275">
        <f>SUM(AP836:AQ836)</f>
        <v>0</v>
      </c>
      <c r="AS836" s="500"/>
      <c r="AT836" s="275"/>
      <c r="AU836" s="275"/>
      <c r="AV836" s="277">
        <f>SUM(AT836:AU836)</f>
        <v>0</v>
      </c>
      <c r="AW836" s="567">
        <f t="shared" si="4055"/>
        <v>0</v>
      </c>
      <c r="AX836" s="567">
        <f t="shared" si="4056"/>
        <v>0</v>
      </c>
      <c r="AY836" s="567">
        <f t="shared" si="4057"/>
        <v>0</v>
      </c>
      <c r="AZ836" s="159"/>
      <c r="BA836" s="159"/>
      <c r="BB836" s="275">
        <f>SUM(AZ836:BA836)</f>
        <v>0</v>
      </c>
      <c r="BC836" s="275"/>
      <c r="BD836" s="275"/>
      <c r="BE836" s="275">
        <f>SUM(BC836:BD836)</f>
        <v>0</v>
      </c>
      <c r="BF836" s="521"/>
      <c r="BG836" s="605">
        <f>SUM(F836,S836,AF836,AS836)</f>
        <v>0</v>
      </c>
      <c r="BH836" s="533">
        <f>SUM(G836,T836,AG836)</f>
        <v>0</v>
      </c>
      <c r="BI836" s="533">
        <f t="shared" si="4058"/>
        <v>0</v>
      </c>
      <c r="BJ836" s="533">
        <f t="shared" si="4059"/>
        <v>0</v>
      </c>
      <c r="BK836" s="533">
        <f t="shared" si="4060"/>
        <v>0</v>
      </c>
      <c r="BL836" s="533">
        <f t="shared" si="4061"/>
        <v>0</v>
      </c>
      <c r="BM836" s="533">
        <f t="shared" si="4062"/>
        <v>0</v>
      </c>
      <c r="BN836" s="533">
        <f>SUM(M836,Z836,AM836)</f>
        <v>0</v>
      </c>
      <c r="BO836" s="533">
        <f t="shared" si="4063"/>
        <v>0</v>
      </c>
      <c r="BP836" s="533">
        <f t="shared" si="4064"/>
        <v>0</v>
      </c>
      <c r="BQ836" s="533">
        <f t="shared" si="4065"/>
        <v>0</v>
      </c>
      <c r="BR836" s="533">
        <f t="shared" si="4066"/>
        <v>0</v>
      </c>
      <c r="BS836" s="533">
        <f t="shared" si="4067"/>
        <v>0</v>
      </c>
      <c r="BT836" s="533">
        <f>AT836</f>
        <v>0</v>
      </c>
      <c r="BU836" s="533">
        <f t="shared" si="4068"/>
        <v>0</v>
      </c>
      <c r="BV836" s="533">
        <f t="shared" si="4069"/>
        <v>0</v>
      </c>
      <c r="BW836" s="536">
        <f>SUM(BH836,BK836,BN836,BQ836,BT836)</f>
        <v>0</v>
      </c>
      <c r="BX836" s="536">
        <f t="shared" si="4070"/>
        <v>0</v>
      </c>
      <c r="BY836" s="536">
        <f t="shared" si="4071"/>
        <v>0</v>
      </c>
      <c r="BZ836" t="s">
        <v>74</v>
      </c>
      <c r="CA836" s="544">
        <f>AZ836</f>
        <v>0</v>
      </c>
      <c r="CB836" s="544">
        <f t="shared" si="4072"/>
        <v>0</v>
      </c>
      <c r="CC836" s="544">
        <f t="shared" si="4073"/>
        <v>0</v>
      </c>
      <c r="CD836" s="544">
        <f>BC836</f>
        <v>0</v>
      </c>
      <c r="CE836" s="544">
        <f t="shared" si="4074"/>
        <v>0</v>
      </c>
      <c r="CF836" s="544">
        <f t="shared" si="4075"/>
        <v>0</v>
      </c>
    </row>
    <row r="837" spans="1:84">
      <c r="A837" s="149"/>
      <c r="B837" s="151" t="s">
        <v>74</v>
      </c>
      <c r="C837" s="151"/>
      <c r="D837" s="151"/>
      <c r="E837" s="288" t="s">
        <v>79</v>
      </c>
      <c r="F837" s="592"/>
      <c r="G837" s="159"/>
      <c r="H837" s="159"/>
      <c r="I837" s="275">
        <f>SUM(G837:H837)</f>
        <v>0</v>
      </c>
      <c r="J837" s="159"/>
      <c r="K837" s="159"/>
      <c r="L837" s="275">
        <f>SUM(J837:K837)</f>
        <v>0</v>
      </c>
      <c r="M837" s="159"/>
      <c r="N837" s="159"/>
      <c r="O837" s="275">
        <f>SUM(M837:N837)</f>
        <v>0</v>
      </c>
      <c r="P837" s="159"/>
      <c r="Q837" s="159"/>
      <c r="R837" s="275">
        <f>SUM(P837:Q837)</f>
        <v>0</v>
      </c>
      <c r="S837" s="500"/>
      <c r="T837" s="275"/>
      <c r="U837" s="275"/>
      <c r="V837" s="275">
        <f>SUM(T837:U837)</f>
        <v>0</v>
      </c>
      <c r="W837" s="275"/>
      <c r="X837" s="275"/>
      <c r="Y837" s="275">
        <f>SUM(W837:X837)</f>
        <v>0</v>
      </c>
      <c r="Z837" s="275"/>
      <c r="AA837" s="275"/>
      <c r="AB837" s="275">
        <f>SUM(Z837:AA837)</f>
        <v>0</v>
      </c>
      <c r="AC837" s="275"/>
      <c r="AD837" s="275"/>
      <c r="AE837" s="275">
        <f>SUM(AC837:AD837)</f>
        <v>0</v>
      </c>
      <c r="AF837" s="500"/>
      <c r="AG837" s="275"/>
      <c r="AH837" s="275"/>
      <c r="AI837" s="275">
        <f>SUM(AG837:AH837)</f>
        <v>0</v>
      </c>
      <c r="AJ837" s="275"/>
      <c r="AK837" s="275"/>
      <c r="AL837" s="275">
        <f>SUM(AJ837:AK837)</f>
        <v>0</v>
      </c>
      <c r="AM837" s="275"/>
      <c r="AN837" s="275"/>
      <c r="AO837" s="275">
        <f>SUM(AM837:AN837)</f>
        <v>0</v>
      </c>
      <c r="AP837" s="275"/>
      <c r="AQ837" s="275"/>
      <c r="AR837" s="275">
        <f>SUM(AP837:AQ837)</f>
        <v>0</v>
      </c>
      <c r="AS837" s="500"/>
      <c r="AT837" s="275"/>
      <c r="AU837" s="275"/>
      <c r="AV837" s="277">
        <f>SUM(AT837:AU837)</f>
        <v>0</v>
      </c>
      <c r="AW837" s="567">
        <f t="shared" si="4055"/>
        <v>0</v>
      </c>
      <c r="AX837" s="567">
        <f t="shared" si="4056"/>
        <v>0</v>
      </c>
      <c r="AY837" s="567">
        <f t="shared" si="4057"/>
        <v>0</v>
      </c>
      <c r="AZ837" s="159"/>
      <c r="BA837" s="159"/>
      <c r="BB837" s="275">
        <f>SUM(AZ837:BA837)</f>
        <v>0</v>
      </c>
      <c r="BC837" s="275"/>
      <c r="BD837" s="275"/>
      <c r="BE837" s="275">
        <f>SUM(BC837:BD837)</f>
        <v>0</v>
      </c>
      <c r="BF837" s="521"/>
      <c r="BG837" s="605">
        <f>SUM(F837,S837,AF837,AS837)</f>
        <v>0</v>
      </c>
      <c r="BH837" s="533">
        <f>SUM(G837,T837,AG837)</f>
        <v>0</v>
      </c>
      <c r="BI837" s="533">
        <f t="shared" si="4058"/>
        <v>0</v>
      </c>
      <c r="BJ837" s="533">
        <f t="shared" si="4059"/>
        <v>0</v>
      </c>
      <c r="BK837" s="533">
        <f t="shared" si="4060"/>
        <v>0</v>
      </c>
      <c r="BL837" s="533">
        <f t="shared" si="4061"/>
        <v>0</v>
      </c>
      <c r="BM837" s="533">
        <f t="shared" si="4062"/>
        <v>0</v>
      </c>
      <c r="BN837" s="533">
        <f>SUM(M837,Z837,AM837)</f>
        <v>0</v>
      </c>
      <c r="BO837" s="533">
        <f t="shared" si="4063"/>
        <v>0</v>
      </c>
      <c r="BP837" s="533">
        <f t="shared" si="4064"/>
        <v>0</v>
      </c>
      <c r="BQ837" s="533">
        <f t="shared" si="4065"/>
        <v>0</v>
      </c>
      <c r="BR837" s="533">
        <f t="shared" si="4066"/>
        <v>0</v>
      </c>
      <c r="BS837" s="533">
        <f t="shared" si="4067"/>
        <v>0</v>
      </c>
      <c r="BT837" s="533">
        <f>AT837</f>
        <v>0</v>
      </c>
      <c r="BU837" s="533">
        <f t="shared" si="4068"/>
        <v>0</v>
      </c>
      <c r="BV837" s="533">
        <f t="shared" si="4069"/>
        <v>0</v>
      </c>
      <c r="BW837" s="536">
        <f>SUM(BH837,BK837,BN837,BQ837,BT837)</f>
        <v>0</v>
      </c>
      <c r="BX837" s="536">
        <f t="shared" si="4070"/>
        <v>0</v>
      </c>
      <c r="BY837" s="536">
        <f t="shared" si="4071"/>
        <v>0</v>
      </c>
      <c r="BZ837" t="s">
        <v>74</v>
      </c>
      <c r="CA837" s="544">
        <f>AZ837</f>
        <v>0</v>
      </c>
      <c r="CB837" s="544">
        <f t="shared" si="4072"/>
        <v>0</v>
      </c>
      <c r="CC837" s="544">
        <f t="shared" si="4073"/>
        <v>0</v>
      </c>
      <c r="CD837" s="544">
        <f>BC837</f>
        <v>0</v>
      </c>
      <c r="CE837" s="544">
        <f t="shared" si="4074"/>
        <v>0</v>
      </c>
      <c r="CF837" s="544">
        <f t="shared" si="4075"/>
        <v>0</v>
      </c>
    </row>
    <row r="838" spans="1:84" ht="17.25" customHeight="1">
      <c r="A838" s="149"/>
      <c r="B838" s="151"/>
      <c r="C838" s="151"/>
      <c r="D838" s="151"/>
      <c r="E838" s="288"/>
      <c r="F838" s="592"/>
      <c r="G838" s="159"/>
      <c r="H838" s="159"/>
      <c r="I838" s="275"/>
      <c r="J838" s="159"/>
      <c r="K838" s="159"/>
      <c r="L838" s="275"/>
      <c r="M838" s="159"/>
      <c r="N838" s="159"/>
      <c r="O838" s="275"/>
      <c r="P838" s="159"/>
      <c r="Q838" s="159"/>
      <c r="R838" s="275"/>
      <c r="S838" s="500"/>
      <c r="T838" s="275"/>
      <c r="U838" s="275"/>
      <c r="V838" s="275"/>
      <c r="W838" s="275"/>
      <c r="X838" s="275"/>
      <c r="Y838" s="275"/>
      <c r="Z838" s="275"/>
      <c r="AA838" s="275"/>
      <c r="AB838" s="275"/>
      <c r="AC838" s="275"/>
      <c r="AD838" s="275"/>
      <c r="AE838" s="275"/>
      <c r="AF838" s="500"/>
      <c r="AG838" s="275"/>
      <c r="AH838" s="275"/>
      <c r="AI838" s="275"/>
      <c r="AJ838" s="275"/>
      <c r="AK838" s="275"/>
      <c r="AL838" s="275"/>
      <c r="AM838" s="275"/>
      <c r="AN838" s="275"/>
      <c r="AO838" s="275"/>
      <c r="AP838" s="275"/>
      <c r="AQ838" s="275"/>
      <c r="AR838" s="275"/>
      <c r="AS838" s="500"/>
      <c r="AT838" s="275"/>
      <c r="AU838" s="275"/>
      <c r="AV838" s="275"/>
      <c r="AW838" s="567"/>
      <c r="AX838" s="567"/>
      <c r="AY838" s="567"/>
      <c r="AZ838" s="159"/>
      <c r="BA838" s="159"/>
      <c r="BB838" s="275"/>
      <c r="BC838" s="275"/>
      <c r="BD838" s="275"/>
      <c r="BE838" s="275"/>
      <c r="BF838" s="521"/>
    </row>
    <row r="839" spans="1:84">
      <c r="A839" s="149" t="s">
        <v>74</v>
      </c>
      <c r="B839" s="149" t="s">
        <v>873</v>
      </c>
      <c r="C839" s="151"/>
      <c r="D839" s="151"/>
      <c r="E839" s="375" t="s">
        <v>116</v>
      </c>
      <c r="F839" s="592"/>
      <c r="G839" s="159"/>
      <c r="H839" s="159"/>
      <c r="I839" s="275"/>
      <c r="J839" s="159"/>
      <c r="K839" s="159"/>
      <c r="L839" s="275"/>
      <c r="M839" s="159"/>
      <c r="N839" s="159"/>
      <c r="O839" s="275"/>
      <c r="P839" s="159"/>
      <c r="Q839" s="159"/>
      <c r="R839" s="275"/>
      <c r="S839" s="500"/>
      <c r="T839" s="275"/>
      <c r="U839" s="275"/>
      <c r="V839" s="275"/>
      <c r="W839" s="275"/>
      <c r="X839" s="275"/>
      <c r="Y839" s="275"/>
      <c r="Z839" s="275"/>
      <c r="AA839" s="275"/>
      <c r="AB839" s="275"/>
      <c r="AC839" s="275"/>
      <c r="AD839" s="275"/>
      <c r="AE839" s="275"/>
      <c r="AF839" s="500"/>
      <c r="AG839" s="275"/>
      <c r="AH839" s="275"/>
      <c r="AI839" s="275"/>
      <c r="AJ839" s="275"/>
      <c r="AK839" s="275"/>
      <c r="AL839" s="275"/>
      <c r="AM839" s="275"/>
      <c r="AN839" s="275"/>
      <c r="AO839" s="275"/>
      <c r="AP839" s="275"/>
      <c r="AQ839" s="275"/>
      <c r="AR839" s="275"/>
      <c r="AS839" s="500"/>
      <c r="AT839" s="275"/>
      <c r="AU839" s="275"/>
      <c r="AV839" s="275"/>
      <c r="AW839" s="567"/>
      <c r="AX839" s="567"/>
      <c r="AY839" s="567"/>
      <c r="AZ839" s="159"/>
      <c r="BA839" s="159"/>
      <c r="BB839" s="159"/>
      <c r="BC839" s="275"/>
      <c r="BD839" s="275"/>
      <c r="BE839" s="275"/>
      <c r="BF839" s="521"/>
    </row>
    <row r="840" spans="1:84">
      <c r="A840" s="149"/>
      <c r="B840" s="149" t="s">
        <v>684</v>
      </c>
      <c r="C840" s="151"/>
      <c r="D840" s="151"/>
      <c r="E840" s="288" t="s">
        <v>77</v>
      </c>
      <c r="F840" s="592"/>
      <c r="G840" s="159"/>
      <c r="H840" s="159"/>
      <c r="I840" s="275">
        <f>SUM(G840:H840)</f>
        <v>0</v>
      </c>
      <c r="J840" s="159"/>
      <c r="K840" s="159"/>
      <c r="L840" s="275">
        <f>SUM(J840:K840)</f>
        <v>0</v>
      </c>
      <c r="M840" s="159"/>
      <c r="N840" s="159"/>
      <c r="O840" s="275">
        <f>SUM(M840:N840)</f>
        <v>0</v>
      </c>
      <c r="P840" s="159"/>
      <c r="Q840" s="159"/>
      <c r="R840" s="275">
        <f>SUM(P840:Q840)</f>
        <v>0</v>
      </c>
      <c r="S840" s="500"/>
      <c r="T840" s="275"/>
      <c r="U840" s="275"/>
      <c r="V840" s="275">
        <f>SUM(T840:U840)</f>
        <v>0</v>
      </c>
      <c r="W840" s="275"/>
      <c r="X840" s="275"/>
      <c r="Y840" s="275">
        <f>SUM(W840:X840)</f>
        <v>0</v>
      </c>
      <c r="Z840" s="275"/>
      <c r="AA840" s="275"/>
      <c r="AB840" s="275">
        <f>SUM(Z840:AA840)</f>
        <v>0</v>
      </c>
      <c r="AC840" s="275"/>
      <c r="AD840" s="275"/>
      <c r="AE840" s="275">
        <f>SUM(AC840:AD840)</f>
        <v>0</v>
      </c>
      <c r="AF840" s="500"/>
      <c r="AG840" s="275"/>
      <c r="AH840" s="275"/>
      <c r="AI840" s="275">
        <f>SUM(AG840:AH840)</f>
        <v>0</v>
      </c>
      <c r="AJ840" s="275"/>
      <c r="AK840" s="275"/>
      <c r="AL840" s="275">
        <f>SUM(AJ840:AK840)</f>
        <v>0</v>
      </c>
      <c r="AM840" s="275"/>
      <c r="AN840" s="275"/>
      <c r="AO840" s="275">
        <f>SUM(AM840:AN840)</f>
        <v>0</v>
      </c>
      <c r="AP840" s="275"/>
      <c r="AQ840" s="275"/>
      <c r="AR840" s="275">
        <f>SUM(AP840:AQ840)</f>
        <v>0</v>
      </c>
      <c r="AS840" s="500"/>
      <c r="AT840" s="275"/>
      <c r="AU840" s="275"/>
      <c r="AV840" s="277">
        <f>SUM(AT840:AU840)</f>
        <v>0</v>
      </c>
      <c r="AW840" s="567">
        <f t="shared" ref="AW840:AW842" si="4076">SUM(G840,J840,M840,P840,T840,W840,Z840,AC840,AG840,AJ840,AM840,AP840,AT840)</f>
        <v>0</v>
      </c>
      <c r="AX840" s="567">
        <f t="shared" ref="AX840:AX842" si="4077">SUM(H840,K840,N840,Q840,U840,X840,AA840,AD840,AH840,AK840,AN840,AQ840,AU840)</f>
        <v>0</v>
      </c>
      <c r="AY840" s="567">
        <f t="shared" ref="AY840:AY842" si="4078">SUM(I840,L840,O840,R840,V840,Y840,AB840,AE840,AI840,AL840,AO840,AR840,AV840)</f>
        <v>0</v>
      </c>
      <c r="AZ840" s="159"/>
      <c r="BA840" s="159"/>
      <c r="BB840" s="275">
        <f>SUM(AZ840:BA840)</f>
        <v>0</v>
      </c>
      <c r="BC840" s="275"/>
      <c r="BD840" s="275"/>
      <c r="BE840" s="275">
        <f>SUM(BC840:BD840)</f>
        <v>0</v>
      </c>
      <c r="BF840" s="521"/>
      <c r="BG840" s="605">
        <f>SUM(F840,S840,AF840,AS840)</f>
        <v>0</v>
      </c>
      <c r="BH840" s="533">
        <f>SUM(G840,T840,AG840)</f>
        <v>0</v>
      </c>
      <c r="BI840" s="533">
        <f t="shared" ref="BI840:BI842" si="4079">SUM(H840,U840,AH840)</f>
        <v>0</v>
      </c>
      <c r="BJ840" s="533">
        <f t="shared" ref="BJ840:BJ842" si="4080">SUM(I840,V840,AI840)</f>
        <v>0</v>
      </c>
      <c r="BK840" s="533">
        <f t="shared" ref="BK840:BK842" si="4081">SUM(J840,W840,AJ840)</f>
        <v>0</v>
      </c>
      <c r="BL840" s="533">
        <f t="shared" ref="BL840:BL842" si="4082">SUM(K840,X840,AK840)</f>
        <v>0</v>
      </c>
      <c r="BM840" s="533">
        <f t="shared" ref="BM840:BM842" si="4083">SUM(L840,Y840,AL840)</f>
        <v>0</v>
      </c>
      <c r="BN840" s="533">
        <f>SUM(M840,Z840,AM840)</f>
        <v>0</v>
      </c>
      <c r="BO840" s="533">
        <f t="shared" ref="BO840:BO842" si="4084">SUM(N840,AA840,AN840)</f>
        <v>0</v>
      </c>
      <c r="BP840" s="533">
        <f t="shared" ref="BP840:BP842" si="4085">SUM(O840,AB840,AO840)</f>
        <v>0</v>
      </c>
      <c r="BQ840" s="533">
        <f t="shared" ref="BQ840:BQ842" si="4086">SUM(P840,AC840,AP840)</f>
        <v>0</v>
      </c>
      <c r="BR840" s="533">
        <f t="shared" ref="BR840:BR842" si="4087">SUM(Q840,AD840,AQ840)</f>
        <v>0</v>
      </c>
      <c r="BS840" s="533">
        <f t="shared" ref="BS840:BS842" si="4088">SUM(R840,AE840,AR840)</f>
        <v>0</v>
      </c>
      <c r="BT840" s="533">
        <f>AT840</f>
        <v>0</v>
      </c>
      <c r="BU840" s="533">
        <f t="shared" ref="BU840:BU842" si="4089">AU840</f>
        <v>0</v>
      </c>
      <c r="BV840" s="533">
        <f t="shared" ref="BV840:BV842" si="4090">AV840</f>
        <v>0</v>
      </c>
      <c r="BW840" s="536">
        <f>SUM(BH840,BK840,BN840,BQ840,BT840)</f>
        <v>0</v>
      </c>
      <c r="BX840" s="536">
        <f t="shared" ref="BX840:BX842" si="4091">SUM(BI840,BL840,BO840,BR840,BU840)</f>
        <v>0</v>
      </c>
      <c r="BY840" s="536">
        <f t="shared" ref="BY840:BY842" si="4092">SUM(BJ840,BM840,BP840,BS840,BV840)</f>
        <v>0</v>
      </c>
      <c r="BZ840" t="s">
        <v>74</v>
      </c>
      <c r="CA840" s="544">
        <f>AZ840</f>
        <v>0</v>
      </c>
      <c r="CB840" s="544">
        <f t="shared" ref="CB840:CB842" si="4093">BA840</f>
        <v>0</v>
      </c>
      <c r="CC840" s="544">
        <f t="shared" ref="CC840:CC842" si="4094">BB840</f>
        <v>0</v>
      </c>
      <c r="CD840" s="544">
        <f>BC840</f>
        <v>0</v>
      </c>
      <c r="CE840" s="544">
        <f t="shared" ref="CE840:CE842" si="4095">BD840</f>
        <v>0</v>
      </c>
      <c r="CF840" s="544">
        <f t="shared" ref="CF840:CF842" si="4096">BE840</f>
        <v>0</v>
      </c>
    </row>
    <row r="841" spans="1:84">
      <c r="A841" s="149"/>
      <c r="B841" s="151"/>
      <c r="C841" s="151"/>
      <c r="D841" s="151"/>
      <c r="E841" s="288" t="s">
        <v>78</v>
      </c>
      <c r="F841" s="592"/>
      <c r="G841" s="159"/>
      <c r="H841" s="159"/>
      <c r="I841" s="275">
        <f>SUM(G841:H841)</f>
        <v>0</v>
      </c>
      <c r="J841" s="159"/>
      <c r="K841" s="159"/>
      <c r="L841" s="275">
        <f>SUM(J841:K841)</f>
        <v>0</v>
      </c>
      <c r="M841" s="159"/>
      <c r="N841" s="159"/>
      <c r="O841" s="275">
        <f>SUM(M841:N841)</f>
        <v>0</v>
      </c>
      <c r="P841" s="159"/>
      <c r="Q841" s="159"/>
      <c r="R841" s="275">
        <f>SUM(P841:Q841)</f>
        <v>0</v>
      </c>
      <c r="S841" s="500"/>
      <c r="T841" s="275"/>
      <c r="U841" s="275"/>
      <c r="V841" s="275">
        <f>SUM(T841:U841)</f>
        <v>0</v>
      </c>
      <c r="W841" s="275"/>
      <c r="X841" s="275"/>
      <c r="Y841" s="275">
        <f>SUM(W841:X841)</f>
        <v>0</v>
      </c>
      <c r="Z841" s="275"/>
      <c r="AA841" s="275"/>
      <c r="AB841" s="275">
        <f>SUM(Z841:AA841)</f>
        <v>0</v>
      </c>
      <c r="AC841" s="275"/>
      <c r="AD841" s="275"/>
      <c r="AE841" s="275">
        <f>SUM(AC841:AD841)</f>
        <v>0</v>
      </c>
      <c r="AF841" s="500"/>
      <c r="AG841" s="275"/>
      <c r="AH841" s="275"/>
      <c r="AI841" s="275">
        <f>SUM(AG841:AH841)</f>
        <v>0</v>
      </c>
      <c r="AJ841" s="275"/>
      <c r="AK841" s="275"/>
      <c r="AL841" s="275">
        <f>SUM(AJ841:AK841)</f>
        <v>0</v>
      </c>
      <c r="AM841" s="275"/>
      <c r="AN841" s="275"/>
      <c r="AO841" s="275">
        <f>SUM(AM841:AN841)</f>
        <v>0</v>
      </c>
      <c r="AP841" s="275"/>
      <c r="AQ841" s="275"/>
      <c r="AR841" s="275">
        <f>SUM(AP841:AQ841)</f>
        <v>0</v>
      </c>
      <c r="AS841" s="500"/>
      <c r="AT841" s="275"/>
      <c r="AU841" s="275"/>
      <c r="AV841" s="277">
        <f>SUM(AT841:AU841)</f>
        <v>0</v>
      </c>
      <c r="AW841" s="567">
        <f t="shared" si="4076"/>
        <v>0</v>
      </c>
      <c r="AX841" s="567">
        <f t="shared" si="4077"/>
        <v>0</v>
      </c>
      <c r="AY841" s="567">
        <f t="shared" si="4078"/>
        <v>0</v>
      </c>
      <c r="AZ841" s="159"/>
      <c r="BA841" s="159"/>
      <c r="BB841" s="275">
        <f>SUM(AZ841:BA841)</f>
        <v>0</v>
      </c>
      <c r="BC841" s="275"/>
      <c r="BD841" s="275"/>
      <c r="BE841" s="275">
        <f>SUM(BC841:BD841)</f>
        <v>0</v>
      </c>
      <c r="BF841" s="521"/>
      <c r="BG841" s="605">
        <f>SUM(F841,S841,AF841,AS841)</f>
        <v>0</v>
      </c>
      <c r="BH841" s="533">
        <f>SUM(G841,T841,AG841)</f>
        <v>0</v>
      </c>
      <c r="BI841" s="533">
        <f t="shared" si="4079"/>
        <v>0</v>
      </c>
      <c r="BJ841" s="533">
        <f t="shared" si="4080"/>
        <v>0</v>
      </c>
      <c r="BK841" s="533">
        <f t="shared" si="4081"/>
        <v>0</v>
      </c>
      <c r="BL841" s="533">
        <f t="shared" si="4082"/>
        <v>0</v>
      </c>
      <c r="BM841" s="533">
        <f t="shared" si="4083"/>
        <v>0</v>
      </c>
      <c r="BN841" s="533">
        <f>SUM(M841,Z841,AM841)</f>
        <v>0</v>
      </c>
      <c r="BO841" s="533">
        <f t="shared" si="4084"/>
        <v>0</v>
      </c>
      <c r="BP841" s="533">
        <f t="shared" si="4085"/>
        <v>0</v>
      </c>
      <c r="BQ841" s="533">
        <f t="shared" si="4086"/>
        <v>0</v>
      </c>
      <c r="BR841" s="533">
        <f t="shared" si="4087"/>
        <v>0</v>
      </c>
      <c r="BS841" s="533">
        <f t="shared" si="4088"/>
        <v>0</v>
      </c>
      <c r="BT841" s="533">
        <f>AT841</f>
        <v>0</v>
      </c>
      <c r="BU841" s="533">
        <f t="shared" si="4089"/>
        <v>0</v>
      </c>
      <c r="BV841" s="533">
        <f t="shared" si="4090"/>
        <v>0</v>
      </c>
      <c r="BW841" s="536">
        <f>SUM(BH841,BK841,BN841,BQ841,BT841)</f>
        <v>0</v>
      </c>
      <c r="BX841" s="536">
        <f t="shared" si="4091"/>
        <v>0</v>
      </c>
      <c r="BY841" s="536">
        <f t="shared" si="4092"/>
        <v>0</v>
      </c>
      <c r="BZ841" t="s">
        <v>74</v>
      </c>
      <c r="CA841" s="544">
        <f>AZ841</f>
        <v>0</v>
      </c>
      <c r="CB841" s="544">
        <f t="shared" si="4093"/>
        <v>0</v>
      </c>
      <c r="CC841" s="544">
        <f t="shared" si="4094"/>
        <v>0</v>
      </c>
      <c r="CD841" s="544">
        <f>BC841</f>
        <v>0</v>
      </c>
      <c r="CE841" s="544">
        <f t="shared" si="4095"/>
        <v>0</v>
      </c>
      <c r="CF841" s="544">
        <f t="shared" si="4096"/>
        <v>0</v>
      </c>
    </row>
    <row r="842" spans="1:84">
      <c r="A842" s="149"/>
      <c r="B842" s="151" t="s">
        <v>74</v>
      </c>
      <c r="C842" s="151"/>
      <c r="D842" s="151"/>
      <c r="E842" s="288" t="s">
        <v>79</v>
      </c>
      <c r="F842" s="592"/>
      <c r="G842" s="159"/>
      <c r="H842" s="159"/>
      <c r="I842" s="275">
        <f>SUM(G842:H842)</f>
        <v>0</v>
      </c>
      <c r="J842" s="159"/>
      <c r="K842" s="159"/>
      <c r="L842" s="275">
        <f>SUM(J842:K842)</f>
        <v>0</v>
      </c>
      <c r="M842" s="159"/>
      <c r="N842" s="159"/>
      <c r="O842" s="275">
        <f>SUM(M842:N842)</f>
        <v>0</v>
      </c>
      <c r="P842" s="159"/>
      <c r="Q842" s="159"/>
      <c r="R842" s="275">
        <f>SUM(P842:Q842)</f>
        <v>0</v>
      </c>
      <c r="S842" s="500"/>
      <c r="T842" s="275"/>
      <c r="U842" s="275"/>
      <c r="V842" s="275">
        <f>SUM(T842:U842)</f>
        <v>0</v>
      </c>
      <c r="W842" s="275"/>
      <c r="X842" s="275"/>
      <c r="Y842" s="275">
        <f>SUM(W842:X842)</f>
        <v>0</v>
      </c>
      <c r="Z842" s="275"/>
      <c r="AA842" s="275"/>
      <c r="AB842" s="275">
        <f>SUM(Z842:AA842)</f>
        <v>0</v>
      </c>
      <c r="AC842" s="275"/>
      <c r="AD842" s="275"/>
      <c r="AE842" s="275">
        <f>SUM(AC842:AD842)</f>
        <v>0</v>
      </c>
      <c r="AF842" s="500"/>
      <c r="AG842" s="275"/>
      <c r="AH842" s="275"/>
      <c r="AI842" s="275">
        <f>SUM(AG842:AH842)</f>
        <v>0</v>
      </c>
      <c r="AJ842" s="275"/>
      <c r="AK842" s="275"/>
      <c r="AL842" s="275">
        <f>SUM(AJ842:AK842)</f>
        <v>0</v>
      </c>
      <c r="AM842" s="275"/>
      <c r="AN842" s="275"/>
      <c r="AO842" s="275">
        <f>SUM(AM842:AN842)</f>
        <v>0</v>
      </c>
      <c r="AP842" s="275"/>
      <c r="AQ842" s="275"/>
      <c r="AR842" s="275">
        <f>SUM(AP842:AQ842)</f>
        <v>0</v>
      </c>
      <c r="AS842" s="500"/>
      <c r="AT842" s="275"/>
      <c r="AU842" s="275"/>
      <c r="AV842" s="277">
        <f>SUM(AT842:AU842)</f>
        <v>0</v>
      </c>
      <c r="AW842" s="567">
        <f t="shared" si="4076"/>
        <v>0</v>
      </c>
      <c r="AX842" s="567">
        <f t="shared" si="4077"/>
        <v>0</v>
      </c>
      <c r="AY842" s="567">
        <f t="shared" si="4078"/>
        <v>0</v>
      </c>
      <c r="AZ842" s="159"/>
      <c r="BA842" s="159"/>
      <c r="BB842" s="275">
        <f>SUM(AZ842:BA842)</f>
        <v>0</v>
      </c>
      <c r="BC842" s="275"/>
      <c r="BD842" s="275"/>
      <c r="BE842" s="275">
        <f>SUM(BC842:BD842)</f>
        <v>0</v>
      </c>
      <c r="BF842" s="521"/>
      <c r="BG842" s="605">
        <f>SUM(F842,S842,AF842,AS842)</f>
        <v>0</v>
      </c>
      <c r="BH842" s="533">
        <f>SUM(G842,T842,AG842)</f>
        <v>0</v>
      </c>
      <c r="BI842" s="533">
        <f t="shared" si="4079"/>
        <v>0</v>
      </c>
      <c r="BJ842" s="533">
        <f t="shared" si="4080"/>
        <v>0</v>
      </c>
      <c r="BK842" s="533">
        <f t="shared" si="4081"/>
        <v>0</v>
      </c>
      <c r="BL842" s="533">
        <f t="shared" si="4082"/>
        <v>0</v>
      </c>
      <c r="BM842" s="533">
        <f t="shared" si="4083"/>
        <v>0</v>
      </c>
      <c r="BN842" s="533">
        <f>SUM(M842,Z842,AM842)</f>
        <v>0</v>
      </c>
      <c r="BO842" s="533">
        <f t="shared" si="4084"/>
        <v>0</v>
      </c>
      <c r="BP842" s="533">
        <f t="shared" si="4085"/>
        <v>0</v>
      </c>
      <c r="BQ842" s="533">
        <f t="shared" si="4086"/>
        <v>0</v>
      </c>
      <c r="BR842" s="533">
        <f t="shared" si="4087"/>
        <v>0</v>
      </c>
      <c r="BS842" s="533">
        <f t="shared" si="4088"/>
        <v>0</v>
      </c>
      <c r="BT842" s="533">
        <f>AT842</f>
        <v>0</v>
      </c>
      <c r="BU842" s="533">
        <f t="shared" si="4089"/>
        <v>0</v>
      </c>
      <c r="BV842" s="533">
        <f t="shared" si="4090"/>
        <v>0</v>
      </c>
      <c r="BW842" s="536">
        <f>SUM(BH842,BK842,BN842,BQ842,BT842)</f>
        <v>0</v>
      </c>
      <c r="BX842" s="536">
        <f t="shared" si="4091"/>
        <v>0</v>
      </c>
      <c r="BY842" s="536">
        <f t="shared" si="4092"/>
        <v>0</v>
      </c>
      <c r="BZ842" t="s">
        <v>74</v>
      </c>
      <c r="CA842" s="544">
        <f>AZ842</f>
        <v>0</v>
      </c>
      <c r="CB842" s="544">
        <f t="shared" si="4093"/>
        <v>0</v>
      </c>
      <c r="CC842" s="544">
        <f t="shared" si="4094"/>
        <v>0</v>
      </c>
      <c r="CD842" s="544">
        <f>BC842</f>
        <v>0</v>
      </c>
      <c r="CE842" s="544">
        <f t="shared" si="4095"/>
        <v>0</v>
      </c>
      <c r="CF842" s="544">
        <f t="shared" si="4096"/>
        <v>0</v>
      </c>
    </row>
    <row r="843" spans="1:84">
      <c r="A843" s="149"/>
      <c r="B843" s="151"/>
      <c r="C843" s="151"/>
      <c r="D843" s="151"/>
      <c r="E843" s="375"/>
      <c r="F843" s="592"/>
      <c r="G843" s="159"/>
      <c r="H843" s="159"/>
      <c r="I843" s="275"/>
      <c r="J843" s="159"/>
      <c r="K843" s="159"/>
      <c r="L843" s="275"/>
      <c r="M843" s="159"/>
      <c r="N843" s="159"/>
      <c r="O843" s="275"/>
      <c r="P843" s="159"/>
      <c r="Q843" s="159"/>
      <c r="R843" s="275"/>
      <c r="S843" s="500"/>
      <c r="T843" s="275"/>
      <c r="U843" s="275"/>
      <c r="V843" s="275"/>
      <c r="W843" s="275"/>
      <c r="X843" s="275"/>
      <c r="Y843" s="275"/>
      <c r="Z843" s="275"/>
      <c r="AA843" s="275"/>
      <c r="AB843" s="275"/>
      <c r="AC843" s="275"/>
      <c r="AD843" s="275"/>
      <c r="AE843" s="275"/>
      <c r="AF843" s="500"/>
      <c r="AG843" s="275"/>
      <c r="AH843" s="275"/>
      <c r="AI843" s="275"/>
      <c r="AJ843" s="275"/>
      <c r="AK843" s="275"/>
      <c r="AL843" s="275"/>
      <c r="AM843" s="275"/>
      <c r="AN843" s="275"/>
      <c r="AO843" s="275"/>
      <c r="AP843" s="275"/>
      <c r="AQ843" s="275"/>
      <c r="AR843" s="275"/>
      <c r="AS843" s="500"/>
      <c r="AT843" s="275"/>
      <c r="AU843" s="275"/>
      <c r="AV843" s="275"/>
      <c r="AW843" s="567"/>
      <c r="AX843" s="567"/>
      <c r="AY843" s="567"/>
      <c r="AZ843" s="159"/>
      <c r="BA843" s="159"/>
      <c r="BB843" s="159"/>
      <c r="BC843" s="275"/>
      <c r="BD843" s="275"/>
      <c r="BE843" s="275"/>
      <c r="BF843" s="521"/>
    </row>
    <row r="844" spans="1:84">
      <c r="A844" s="149" t="s">
        <v>74</v>
      </c>
      <c r="B844" s="151" t="s">
        <v>702</v>
      </c>
      <c r="C844" s="151"/>
      <c r="D844" s="151"/>
      <c r="E844" s="375" t="s">
        <v>116</v>
      </c>
      <c r="F844" s="592" t="s">
        <v>74</v>
      </c>
      <c r="G844" s="159"/>
      <c r="H844" s="159"/>
      <c r="I844" s="275"/>
      <c r="J844" s="159"/>
      <c r="K844" s="159"/>
      <c r="L844" s="275"/>
      <c r="M844" s="159"/>
      <c r="N844" s="159"/>
      <c r="O844" s="275"/>
      <c r="P844" s="159"/>
      <c r="Q844" s="159"/>
      <c r="R844" s="275"/>
      <c r="S844" s="500"/>
      <c r="T844" s="275"/>
      <c r="U844" s="275"/>
      <c r="V844" s="275"/>
      <c r="W844" s="275"/>
      <c r="X844" s="275"/>
      <c r="Y844" s="275"/>
      <c r="Z844" s="275"/>
      <c r="AA844" s="275"/>
      <c r="AB844" s="275"/>
      <c r="AC844" s="275"/>
      <c r="AD844" s="275"/>
      <c r="AE844" s="275"/>
      <c r="AF844" s="500"/>
      <c r="AG844" s="275"/>
      <c r="AH844" s="275"/>
      <c r="AI844" s="275"/>
      <c r="AJ844" s="275"/>
      <c r="AK844" s="275"/>
      <c r="AL844" s="275"/>
      <c r="AM844" s="275"/>
      <c r="AN844" s="275"/>
      <c r="AO844" s="275"/>
      <c r="AP844" s="275"/>
      <c r="AQ844" s="275"/>
      <c r="AR844" s="275"/>
      <c r="AS844" s="500"/>
      <c r="AT844" s="275"/>
      <c r="AU844" s="275"/>
      <c r="AV844" s="275"/>
      <c r="AW844" s="567"/>
      <c r="AX844" s="567"/>
      <c r="AY844" s="567"/>
      <c r="AZ844" s="159"/>
      <c r="BA844" s="159"/>
      <c r="BB844" s="159"/>
      <c r="BC844" s="275"/>
      <c r="BD844" s="275"/>
      <c r="BE844" s="275"/>
      <c r="BF844" s="521"/>
    </row>
    <row r="845" spans="1:84">
      <c r="A845" s="149"/>
      <c r="B845" s="151"/>
      <c r="C845" s="151"/>
      <c r="D845" s="151"/>
      <c r="E845" s="288" t="s">
        <v>77</v>
      </c>
      <c r="F845" s="592">
        <f>SUM(F771,F776,F781,F786,F791,F798,F805,F810,F815,F820,F825,F830,F835,F840)</f>
        <v>45</v>
      </c>
      <c r="G845" s="168">
        <f t="shared" ref="G845:G847" si="4097">SUM(G771,G776,G781,G786,G791,G798,G805,G810,G815,G820,G825,G830,G835,G840)</f>
        <v>0</v>
      </c>
      <c r="H845" s="168">
        <f t="shared" ref="H845:BE845" si="4098">SUM(H771,H776,H781,H786,H791,H798,H805,H810,H815,H820,H825,H830,H835,H840)</f>
        <v>0</v>
      </c>
      <c r="I845" s="168">
        <f t="shared" si="4098"/>
        <v>0</v>
      </c>
      <c r="J845" s="168">
        <f t="shared" si="4098"/>
        <v>0</v>
      </c>
      <c r="K845" s="168">
        <f t="shared" si="4098"/>
        <v>0</v>
      </c>
      <c r="L845" s="168">
        <f t="shared" si="4098"/>
        <v>0</v>
      </c>
      <c r="M845" s="168">
        <f t="shared" si="4098"/>
        <v>0</v>
      </c>
      <c r="N845" s="168">
        <f t="shared" si="4098"/>
        <v>0</v>
      </c>
      <c r="O845" s="168">
        <f t="shared" si="4098"/>
        <v>0</v>
      </c>
      <c r="P845" s="168">
        <f t="shared" si="4098"/>
        <v>0</v>
      </c>
      <c r="Q845" s="168">
        <f t="shared" si="4098"/>
        <v>0</v>
      </c>
      <c r="R845" s="168">
        <f t="shared" si="4098"/>
        <v>0</v>
      </c>
      <c r="S845" s="502">
        <f t="shared" si="4098"/>
        <v>0</v>
      </c>
      <c r="T845" s="168">
        <f t="shared" si="4098"/>
        <v>0</v>
      </c>
      <c r="U845" s="168">
        <f t="shared" si="4098"/>
        <v>0</v>
      </c>
      <c r="V845" s="168">
        <f t="shared" si="4098"/>
        <v>0</v>
      </c>
      <c r="W845" s="168">
        <f t="shared" si="4098"/>
        <v>0</v>
      </c>
      <c r="X845" s="168">
        <f t="shared" si="4098"/>
        <v>0</v>
      </c>
      <c r="Y845" s="168">
        <f t="shared" si="4098"/>
        <v>0</v>
      </c>
      <c r="Z845" s="168">
        <f t="shared" si="4098"/>
        <v>0</v>
      </c>
      <c r="AA845" s="168">
        <f t="shared" si="4098"/>
        <v>0</v>
      </c>
      <c r="AB845" s="168">
        <f t="shared" si="4098"/>
        <v>0</v>
      </c>
      <c r="AC845" s="168">
        <f t="shared" si="4098"/>
        <v>0</v>
      </c>
      <c r="AD845" s="168">
        <f t="shared" si="4098"/>
        <v>0</v>
      </c>
      <c r="AE845" s="168">
        <f t="shared" si="4098"/>
        <v>0</v>
      </c>
      <c r="AF845" s="502">
        <f t="shared" si="4098"/>
        <v>0</v>
      </c>
      <c r="AG845" s="168">
        <f t="shared" si="4098"/>
        <v>0</v>
      </c>
      <c r="AH845" s="168">
        <f t="shared" si="4098"/>
        <v>0</v>
      </c>
      <c r="AI845" s="168">
        <f t="shared" si="4098"/>
        <v>0</v>
      </c>
      <c r="AJ845" s="168">
        <f t="shared" si="4098"/>
        <v>0</v>
      </c>
      <c r="AK845" s="168">
        <f t="shared" si="4098"/>
        <v>0</v>
      </c>
      <c r="AL845" s="168">
        <f t="shared" si="4098"/>
        <v>0</v>
      </c>
      <c r="AM845" s="168">
        <f t="shared" si="4098"/>
        <v>0</v>
      </c>
      <c r="AN845" s="168">
        <f t="shared" si="4098"/>
        <v>0</v>
      </c>
      <c r="AO845" s="168">
        <f t="shared" si="4098"/>
        <v>0</v>
      </c>
      <c r="AP845" s="168">
        <f t="shared" si="4098"/>
        <v>0</v>
      </c>
      <c r="AQ845" s="168">
        <f t="shared" si="4098"/>
        <v>0</v>
      </c>
      <c r="AR845" s="168">
        <f t="shared" si="4098"/>
        <v>0</v>
      </c>
      <c r="AS845" s="502">
        <f t="shared" si="4098"/>
        <v>0</v>
      </c>
      <c r="AT845" s="168">
        <f t="shared" si="4098"/>
        <v>0</v>
      </c>
      <c r="AU845" s="168">
        <f t="shared" si="4098"/>
        <v>0</v>
      </c>
      <c r="AV845" s="168">
        <f t="shared" si="4098"/>
        <v>0</v>
      </c>
      <c r="AW845" s="569">
        <f t="shared" si="4098"/>
        <v>0</v>
      </c>
      <c r="AX845" s="569">
        <f t="shared" si="4098"/>
        <v>0</v>
      </c>
      <c r="AY845" s="569">
        <f t="shared" si="4098"/>
        <v>0</v>
      </c>
      <c r="AZ845" s="168">
        <f t="shared" si="4098"/>
        <v>0</v>
      </c>
      <c r="BA845" s="168">
        <f t="shared" si="4098"/>
        <v>0</v>
      </c>
      <c r="BB845" s="168">
        <f t="shared" si="4098"/>
        <v>0</v>
      </c>
      <c r="BC845" s="168">
        <f t="shared" si="4098"/>
        <v>0</v>
      </c>
      <c r="BD845" s="168">
        <f t="shared" si="4098"/>
        <v>0</v>
      </c>
      <c r="BE845" s="168">
        <f t="shared" si="4098"/>
        <v>0</v>
      </c>
      <c r="BF845" s="523"/>
      <c r="BG845" s="605">
        <f>SUM(F845,S845,AF845,AS845)</f>
        <v>45</v>
      </c>
      <c r="BH845" s="533">
        <f>SUM(G845,T845,AG845)</f>
        <v>0</v>
      </c>
      <c r="BI845" s="533">
        <f t="shared" ref="BI845:BI848" si="4099">SUM(H845,U845,AH845)</f>
        <v>0</v>
      </c>
      <c r="BJ845" s="533">
        <f t="shared" ref="BJ845:BJ848" si="4100">SUM(I845,V845,AI845)</f>
        <v>0</v>
      </c>
      <c r="BK845" s="533">
        <f t="shared" ref="BK845:BK848" si="4101">SUM(J845,W845,AJ845)</f>
        <v>0</v>
      </c>
      <c r="BL845" s="533">
        <f t="shared" ref="BL845:BL848" si="4102">SUM(K845,X845,AK845)</f>
        <v>0</v>
      </c>
      <c r="BM845" s="533">
        <f t="shared" ref="BM845:BM848" si="4103">SUM(L845,Y845,AL845)</f>
        <v>0</v>
      </c>
      <c r="BN845" s="533">
        <f>SUM(M845,Z845,AM845)</f>
        <v>0</v>
      </c>
      <c r="BO845" s="533">
        <f t="shared" ref="BO845:BO848" si="4104">SUM(N845,AA845,AN845)</f>
        <v>0</v>
      </c>
      <c r="BP845" s="533">
        <f t="shared" ref="BP845:BP848" si="4105">SUM(O845,AB845,AO845)</f>
        <v>0</v>
      </c>
      <c r="BQ845" s="533">
        <f t="shared" ref="BQ845:BQ848" si="4106">SUM(P845,AC845,AP845)</f>
        <v>0</v>
      </c>
      <c r="BR845" s="533">
        <f t="shared" ref="BR845:BR848" si="4107">SUM(Q845,AD845,AQ845)</f>
        <v>0</v>
      </c>
      <c r="BS845" s="533">
        <f t="shared" ref="BS845:BS848" si="4108">SUM(R845,AE845,AR845)</f>
        <v>0</v>
      </c>
      <c r="BT845" s="533">
        <f>AT845</f>
        <v>0</v>
      </c>
      <c r="BU845" s="533">
        <f t="shared" ref="BU845:BU848" si="4109">AU845</f>
        <v>0</v>
      </c>
      <c r="BV845" s="533">
        <f t="shared" ref="BV845:BV848" si="4110">AV845</f>
        <v>0</v>
      </c>
      <c r="BW845" s="536">
        <f>SUM(BH845,BK845,BN845,BQ845,BT845)</f>
        <v>0</v>
      </c>
      <c r="BX845" s="536">
        <f t="shared" ref="BX845:BX848" si="4111">SUM(BI845,BL845,BO845,BR845,BU845)</f>
        <v>0</v>
      </c>
      <c r="BY845" s="536">
        <f t="shared" ref="BY845:BY848" si="4112">SUM(BJ845,BM845,BP845,BS845,BV845)</f>
        <v>0</v>
      </c>
      <c r="BZ845" t="s">
        <v>74</v>
      </c>
      <c r="CA845" s="544">
        <f>AZ845</f>
        <v>0</v>
      </c>
      <c r="CB845" s="544">
        <f t="shared" ref="CB845:CB848" si="4113">BA845</f>
        <v>0</v>
      </c>
      <c r="CC845" s="544">
        <f t="shared" ref="CC845:CC848" si="4114">BB845</f>
        <v>0</v>
      </c>
      <c r="CD845" s="544">
        <f>BC845</f>
        <v>0</v>
      </c>
      <c r="CE845" s="544">
        <f t="shared" ref="CE845:CE848" si="4115">BD845</f>
        <v>0</v>
      </c>
      <c r="CF845" s="544">
        <f t="shared" ref="CF845:CF848" si="4116">BE845</f>
        <v>0</v>
      </c>
    </row>
    <row r="846" spans="1:84">
      <c r="A846" s="149"/>
      <c r="B846" s="151"/>
      <c r="C846" s="151"/>
      <c r="D846" s="151"/>
      <c r="E846" s="288" t="s">
        <v>78</v>
      </c>
      <c r="F846" s="592">
        <f t="shared" ref="F846:G847" si="4117">SUM(F772,F777,F782,F787,F792,F799,F806,F811,F816,F821,F826,F831,F836,F841)</f>
        <v>43</v>
      </c>
      <c r="G846" s="168">
        <f t="shared" si="4117"/>
        <v>0</v>
      </c>
      <c r="H846" s="168">
        <f t="shared" ref="H846:BE846" si="4118">SUM(H772,H777,H782,H787,H792,H799,H806,H811,H816,H821,H826,H831,H836,H841)</f>
        <v>0</v>
      </c>
      <c r="I846" s="168">
        <f t="shared" si="4118"/>
        <v>0</v>
      </c>
      <c r="J846" s="168">
        <f t="shared" si="4118"/>
        <v>0</v>
      </c>
      <c r="K846" s="168">
        <f t="shared" si="4118"/>
        <v>0</v>
      </c>
      <c r="L846" s="168">
        <f t="shared" si="4118"/>
        <v>0</v>
      </c>
      <c r="M846" s="168">
        <f t="shared" si="4118"/>
        <v>0</v>
      </c>
      <c r="N846" s="168">
        <f t="shared" si="4118"/>
        <v>0</v>
      </c>
      <c r="O846" s="168">
        <f t="shared" si="4118"/>
        <v>0</v>
      </c>
      <c r="P846" s="168">
        <f t="shared" si="4118"/>
        <v>0</v>
      </c>
      <c r="Q846" s="168">
        <f t="shared" si="4118"/>
        <v>0</v>
      </c>
      <c r="R846" s="168">
        <f t="shared" si="4118"/>
        <v>0</v>
      </c>
      <c r="S846" s="502">
        <f t="shared" si="4118"/>
        <v>0</v>
      </c>
      <c r="T846" s="168">
        <f t="shared" si="4118"/>
        <v>0</v>
      </c>
      <c r="U846" s="168">
        <f t="shared" si="4118"/>
        <v>0</v>
      </c>
      <c r="V846" s="168">
        <f t="shared" si="4118"/>
        <v>0</v>
      </c>
      <c r="W846" s="168">
        <f t="shared" si="4118"/>
        <v>0</v>
      </c>
      <c r="X846" s="168">
        <f t="shared" si="4118"/>
        <v>0</v>
      </c>
      <c r="Y846" s="168">
        <f t="shared" si="4118"/>
        <v>0</v>
      </c>
      <c r="Z846" s="168">
        <f t="shared" si="4118"/>
        <v>0</v>
      </c>
      <c r="AA846" s="168">
        <f t="shared" si="4118"/>
        <v>0</v>
      </c>
      <c r="AB846" s="168">
        <f t="shared" si="4118"/>
        <v>0</v>
      </c>
      <c r="AC846" s="168">
        <f t="shared" si="4118"/>
        <v>0</v>
      </c>
      <c r="AD846" s="168">
        <f t="shared" si="4118"/>
        <v>0</v>
      </c>
      <c r="AE846" s="168">
        <f t="shared" si="4118"/>
        <v>0</v>
      </c>
      <c r="AF846" s="502">
        <f t="shared" si="4118"/>
        <v>0</v>
      </c>
      <c r="AG846" s="168">
        <f t="shared" si="4118"/>
        <v>0</v>
      </c>
      <c r="AH846" s="168">
        <f t="shared" si="4118"/>
        <v>0</v>
      </c>
      <c r="AI846" s="168">
        <f t="shared" si="4118"/>
        <v>0</v>
      </c>
      <c r="AJ846" s="168">
        <f t="shared" si="4118"/>
        <v>0</v>
      </c>
      <c r="AK846" s="168">
        <f t="shared" si="4118"/>
        <v>0</v>
      </c>
      <c r="AL846" s="168">
        <f t="shared" si="4118"/>
        <v>0</v>
      </c>
      <c r="AM846" s="168">
        <f t="shared" si="4118"/>
        <v>0</v>
      </c>
      <c r="AN846" s="168">
        <f t="shared" si="4118"/>
        <v>0</v>
      </c>
      <c r="AO846" s="168">
        <f t="shared" si="4118"/>
        <v>0</v>
      </c>
      <c r="AP846" s="168">
        <f t="shared" si="4118"/>
        <v>0</v>
      </c>
      <c r="AQ846" s="168">
        <f t="shared" si="4118"/>
        <v>0</v>
      </c>
      <c r="AR846" s="168">
        <f t="shared" si="4118"/>
        <v>0</v>
      </c>
      <c r="AS846" s="502">
        <f t="shared" si="4118"/>
        <v>0</v>
      </c>
      <c r="AT846" s="168">
        <f t="shared" si="4118"/>
        <v>0</v>
      </c>
      <c r="AU846" s="168">
        <f t="shared" si="4118"/>
        <v>0</v>
      </c>
      <c r="AV846" s="168">
        <f t="shared" si="4118"/>
        <v>0</v>
      </c>
      <c r="AW846" s="569">
        <f t="shared" si="4118"/>
        <v>0</v>
      </c>
      <c r="AX846" s="569">
        <f t="shared" si="4118"/>
        <v>0</v>
      </c>
      <c r="AY846" s="569">
        <f t="shared" si="4118"/>
        <v>0</v>
      </c>
      <c r="AZ846" s="168">
        <f t="shared" si="4118"/>
        <v>0</v>
      </c>
      <c r="BA846" s="168">
        <f t="shared" si="4118"/>
        <v>0</v>
      </c>
      <c r="BB846" s="168">
        <f t="shared" si="4118"/>
        <v>0</v>
      </c>
      <c r="BC846" s="168">
        <f t="shared" si="4118"/>
        <v>0</v>
      </c>
      <c r="BD846" s="168">
        <f t="shared" si="4118"/>
        <v>0</v>
      </c>
      <c r="BE846" s="168">
        <f t="shared" si="4118"/>
        <v>0</v>
      </c>
      <c r="BF846" s="523"/>
      <c r="BG846" s="605">
        <f>SUM(F846,S846,AF846,AS846)</f>
        <v>43</v>
      </c>
      <c r="BH846" s="533">
        <f>SUM(G846,T846,AG846)</f>
        <v>0</v>
      </c>
      <c r="BI846" s="533">
        <f t="shared" si="4099"/>
        <v>0</v>
      </c>
      <c r="BJ846" s="533">
        <f t="shared" si="4100"/>
        <v>0</v>
      </c>
      <c r="BK846" s="533">
        <f t="shared" si="4101"/>
        <v>0</v>
      </c>
      <c r="BL846" s="533">
        <f t="shared" si="4102"/>
        <v>0</v>
      </c>
      <c r="BM846" s="533">
        <f t="shared" si="4103"/>
        <v>0</v>
      </c>
      <c r="BN846" s="533">
        <f>SUM(M846,Z846,AM846)</f>
        <v>0</v>
      </c>
      <c r="BO846" s="533">
        <f t="shared" si="4104"/>
        <v>0</v>
      </c>
      <c r="BP846" s="533">
        <f t="shared" si="4105"/>
        <v>0</v>
      </c>
      <c r="BQ846" s="533">
        <f t="shared" si="4106"/>
        <v>0</v>
      </c>
      <c r="BR846" s="533">
        <f t="shared" si="4107"/>
        <v>0</v>
      </c>
      <c r="BS846" s="533">
        <f t="shared" si="4108"/>
        <v>0</v>
      </c>
      <c r="BT846" s="533">
        <f>AT846</f>
        <v>0</v>
      </c>
      <c r="BU846" s="533">
        <f t="shared" si="4109"/>
        <v>0</v>
      </c>
      <c r="BV846" s="533">
        <f t="shared" si="4110"/>
        <v>0</v>
      </c>
      <c r="BW846" s="536">
        <f>SUM(BH846,BK846,BN846,BQ846,BT846)</f>
        <v>0</v>
      </c>
      <c r="BX846" s="536">
        <f t="shared" si="4111"/>
        <v>0</v>
      </c>
      <c r="BY846" s="536">
        <f t="shared" si="4112"/>
        <v>0</v>
      </c>
      <c r="BZ846" t="s">
        <v>74</v>
      </c>
      <c r="CA846" s="544">
        <f>AZ846</f>
        <v>0</v>
      </c>
      <c r="CB846" s="544">
        <f t="shared" si="4113"/>
        <v>0</v>
      </c>
      <c r="CC846" s="544">
        <f t="shared" si="4114"/>
        <v>0</v>
      </c>
      <c r="CD846" s="544">
        <f>BC846</f>
        <v>0</v>
      </c>
      <c r="CE846" s="544">
        <f t="shared" si="4115"/>
        <v>0</v>
      </c>
      <c r="CF846" s="544">
        <f t="shared" si="4116"/>
        <v>0</v>
      </c>
    </row>
    <row r="847" spans="1:84">
      <c r="A847" s="149"/>
      <c r="B847" s="151"/>
      <c r="C847" s="151"/>
      <c r="D847" s="151"/>
      <c r="E847" s="288" t="s">
        <v>79</v>
      </c>
      <c r="F847" s="592">
        <f t="shared" si="4117"/>
        <v>45</v>
      </c>
      <c r="G847" s="168">
        <f t="shared" si="4097"/>
        <v>0</v>
      </c>
      <c r="H847" s="168">
        <f t="shared" ref="H847:BE847" si="4119">SUM(H773,H778,H783,H788,H793,H800,H807,H812,H817,H822,H827,H832,H837,H842)</f>
        <v>0</v>
      </c>
      <c r="I847" s="168">
        <f t="shared" si="4119"/>
        <v>0</v>
      </c>
      <c r="J847" s="168">
        <f t="shared" si="4119"/>
        <v>0</v>
      </c>
      <c r="K847" s="168">
        <f t="shared" si="4119"/>
        <v>0</v>
      </c>
      <c r="L847" s="168">
        <f t="shared" si="4119"/>
        <v>0</v>
      </c>
      <c r="M847" s="168">
        <f t="shared" si="4119"/>
        <v>0</v>
      </c>
      <c r="N847" s="168">
        <f t="shared" si="4119"/>
        <v>0</v>
      </c>
      <c r="O847" s="168">
        <f t="shared" si="4119"/>
        <v>0</v>
      </c>
      <c r="P847" s="168">
        <f t="shared" si="4119"/>
        <v>0</v>
      </c>
      <c r="Q847" s="168">
        <f t="shared" si="4119"/>
        <v>0</v>
      </c>
      <c r="R847" s="168">
        <f t="shared" si="4119"/>
        <v>0</v>
      </c>
      <c r="S847" s="502">
        <f t="shared" si="4119"/>
        <v>0</v>
      </c>
      <c r="T847" s="168">
        <f t="shared" si="4119"/>
        <v>0</v>
      </c>
      <c r="U847" s="168">
        <f t="shared" si="4119"/>
        <v>0</v>
      </c>
      <c r="V847" s="168">
        <f t="shared" si="4119"/>
        <v>0</v>
      </c>
      <c r="W847" s="168">
        <f t="shared" si="4119"/>
        <v>0</v>
      </c>
      <c r="X847" s="168">
        <f t="shared" si="4119"/>
        <v>0</v>
      </c>
      <c r="Y847" s="168">
        <f t="shared" si="4119"/>
        <v>0</v>
      </c>
      <c r="Z847" s="168">
        <f t="shared" si="4119"/>
        <v>0</v>
      </c>
      <c r="AA847" s="168">
        <f t="shared" si="4119"/>
        <v>0</v>
      </c>
      <c r="AB847" s="168">
        <f t="shared" si="4119"/>
        <v>0</v>
      </c>
      <c r="AC847" s="168">
        <f t="shared" si="4119"/>
        <v>0</v>
      </c>
      <c r="AD847" s="168">
        <f t="shared" si="4119"/>
        <v>0</v>
      </c>
      <c r="AE847" s="168">
        <f t="shared" si="4119"/>
        <v>0</v>
      </c>
      <c r="AF847" s="502">
        <f t="shared" si="4119"/>
        <v>0</v>
      </c>
      <c r="AG847" s="168">
        <f t="shared" si="4119"/>
        <v>0</v>
      </c>
      <c r="AH847" s="168">
        <f t="shared" si="4119"/>
        <v>0</v>
      </c>
      <c r="AI847" s="168">
        <f t="shared" si="4119"/>
        <v>0</v>
      </c>
      <c r="AJ847" s="168">
        <f t="shared" si="4119"/>
        <v>0</v>
      </c>
      <c r="AK847" s="168">
        <f t="shared" si="4119"/>
        <v>0</v>
      </c>
      <c r="AL847" s="168">
        <f t="shared" si="4119"/>
        <v>0</v>
      </c>
      <c r="AM847" s="168">
        <f t="shared" si="4119"/>
        <v>0</v>
      </c>
      <c r="AN847" s="168">
        <f t="shared" si="4119"/>
        <v>0</v>
      </c>
      <c r="AO847" s="168">
        <f t="shared" si="4119"/>
        <v>0</v>
      </c>
      <c r="AP847" s="168">
        <f t="shared" si="4119"/>
        <v>0</v>
      </c>
      <c r="AQ847" s="168">
        <f t="shared" si="4119"/>
        <v>0</v>
      </c>
      <c r="AR847" s="168">
        <f t="shared" si="4119"/>
        <v>0</v>
      </c>
      <c r="AS847" s="502">
        <f t="shared" si="4119"/>
        <v>0</v>
      </c>
      <c r="AT847" s="168">
        <f t="shared" si="4119"/>
        <v>0</v>
      </c>
      <c r="AU847" s="168">
        <f t="shared" si="4119"/>
        <v>0</v>
      </c>
      <c r="AV847" s="168">
        <f t="shared" si="4119"/>
        <v>0</v>
      </c>
      <c r="AW847" s="569">
        <f t="shared" si="4119"/>
        <v>0</v>
      </c>
      <c r="AX847" s="569">
        <f t="shared" si="4119"/>
        <v>0</v>
      </c>
      <c r="AY847" s="569">
        <f t="shared" si="4119"/>
        <v>0</v>
      </c>
      <c r="AZ847" s="168">
        <f t="shared" si="4119"/>
        <v>0</v>
      </c>
      <c r="BA847" s="168">
        <f t="shared" si="4119"/>
        <v>0</v>
      </c>
      <c r="BB847" s="168">
        <f t="shared" si="4119"/>
        <v>0</v>
      </c>
      <c r="BC847" s="168">
        <f t="shared" si="4119"/>
        <v>0</v>
      </c>
      <c r="BD847" s="168">
        <f t="shared" si="4119"/>
        <v>0</v>
      </c>
      <c r="BE847" s="168">
        <f t="shared" si="4119"/>
        <v>0</v>
      </c>
      <c r="BF847" s="523"/>
      <c r="BG847" s="605">
        <f>SUM(F847,S847,AF847,AS847)</f>
        <v>45</v>
      </c>
      <c r="BH847" s="533">
        <f>SUM(G847,T847,AG847)</f>
        <v>0</v>
      </c>
      <c r="BI847" s="533">
        <f t="shared" si="4099"/>
        <v>0</v>
      </c>
      <c r="BJ847" s="533">
        <f t="shared" si="4100"/>
        <v>0</v>
      </c>
      <c r="BK847" s="533">
        <f t="shared" si="4101"/>
        <v>0</v>
      </c>
      <c r="BL847" s="533">
        <f t="shared" si="4102"/>
        <v>0</v>
      </c>
      <c r="BM847" s="533">
        <f t="shared" si="4103"/>
        <v>0</v>
      </c>
      <c r="BN847" s="533">
        <f>SUM(M847,Z847,AM847)</f>
        <v>0</v>
      </c>
      <c r="BO847" s="533">
        <f t="shared" si="4104"/>
        <v>0</v>
      </c>
      <c r="BP847" s="533">
        <f t="shared" si="4105"/>
        <v>0</v>
      </c>
      <c r="BQ847" s="533">
        <f t="shared" si="4106"/>
        <v>0</v>
      </c>
      <c r="BR847" s="533">
        <f t="shared" si="4107"/>
        <v>0</v>
      </c>
      <c r="BS847" s="533">
        <f t="shared" si="4108"/>
        <v>0</v>
      </c>
      <c r="BT847" s="533">
        <f>AT847</f>
        <v>0</v>
      </c>
      <c r="BU847" s="533">
        <f t="shared" si="4109"/>
        <v>0</v>
      </c>
      <c r="BV847" s="533">
        <f t="shared" si="4110"/>
        <v>0</v>
      </c>
      <c r="BW847" s="536">
        <f>SUM(BH847,BK847,BN847,BQ847,BT847)</f>
        <v>0</v>
      </c>
      <c r="BX847" s="536">
        <f t="shared" si="4111"/>
        <v>0</v>
      </c>
      <c r="BY847" s="536">
        <f t="shared" si="4112"/>
        <v>0</v>
      </c>
      <c r="BZ847" t="s">
        <v>74</v>
      </c>
      <c r="CA847" s="544">
        <f>AZ847</f>
        <v>0</v>
      </c>
      <c r="CB847" s="544">
        <f t="shared" si="4113"/>
        <v>0</v>
      </c>
      <c r="CC847" s="544">
        <f t="shared" si="4114"/>
        <v>0</v>
      </c>
      <c r="CD847" s="544">
        <f>BC847</f>
        <v>0</v>
      </c>
      <c r="CE847" s="544">
        <f t="shared" si="4115"/>
        <v>0</v>
      </c>
      <c r="CF847" s="544">
        <f t="shared" si="4116"/>
        <v>0</v>
      </c>
    </row>
    <row r="848" spans="1:84">
      <c r="A848" s="149"/>
      <c r="B848" s="151"/>
      <c r="C848" s="151"/>
      <c r="D848" s="151"/>
      <c r="E848" s="375"/>
      <c r="F848" s="592">
        <f>SUM(F845:F847)</f>
        <v>133</v>
      </c>
      <c r="G848" s="168">
        <f t="shared" ref="G848" si="4120">SUM(G845:G847)</f>
        <v>0</v>
      </c>
      <c r="H848" s="168">
        <f t="shared" ref="H848:BE848" si="4121">SUM(H845:H847)</f>
        <v>0</v>
      </c>
      <c r="I848" s="168">
        <f t="shared" si="4121"/>
        <v>0</v>
      </c>
      <c r="J848" s="168">
        <f t="shared" si="4121"/>
        <v>0</v>
      </c>
      <c r="K848" s="168">
        <f t="shared" si="4121"/>
        <v>0</v>
      </c>
      <c r="L848" s="168">
        <f t="shared" si="4121"/>
        <v>0</v>
      </c>
      <c r="M848" s="168">
        <f t="shared" si="4121"/>
        <v>0</v>
      </c>
      <c r="N848" s="168">
        <f t="shared" si="4121"/>
        <v>0</v>
      </c>
      <c r="O848" s="168">
        <f t="shared" si="4121"/>
        <v>0</v>
      </c>
      <c r="P848" s="168">
        <f t="shared" si="4121"/>
        <v>0</v>
      </c>
      <c r="Q848" s="168">
        <f t="shared" si="4121"/>
        <v>0</v>
      </c>
      <c r="R848" s="168">
        <f t="shared" si="4121"/>
        <v>0</v>
      </c>
      <c r="S848" s="502">
        <f t="shared" si="4121"/>
        <v>0</v>
      </c>
      <c r="T848" s="168">
        <f t="shared" si="4121"/>
        <v>0</v>
      </c>
      <c r="U848" s="168">
        <f t="shared" si="4121"/>
        <v>0</v>
      </c>
      <c r="V848" s="168">
        <f t="shared" si="4121"/>
        <v>0</v>
      </c>
      <c r="W848" s="168">
        <f t="shared" si="4121"/>
        <v>0</v>
      </c>
      <c r="X848" s="168">
        <f t="shared" si="4121"/>
        <v>0</v>
      </c>
      <c r="Y848" s="168">
        <f t="shared" si="4121"/>
        <v>0</v>
      </c>
      <c r="Z848" s="168">
        <f t="shared" si="4121"/>
        <v>0</v>
      </c>
      <c r="AA848" s="168">
        <f t="shared" si="4121"/>
        <v>0</v>
      </c>
      <c r="AB848" s="168">
        <f t="shared" si="4121"/>
        <v>0</v>
      </c>
      <c r="AC848" s="168">
        <f t="shared" si="4121"/>
        <v>0</v>
      </c>
      <c r="AD848" s="168">
        <f t="shared" si="4121"/>
        <v>0</v>
      </c>
      <c r="AE848" s="168">
        <f t="shared" si="4121"/>
        <v>0</v>
      </c>
      <c r="AF848" s="502">
        <f t="shared" si="4121"/>
        <v>0</v>
      </c>
      <c r="AG848" s="168">
        <f t="shared" si="4121"/>
        <v>0</v>
      </c>
      <c r="AH848" s="168">
        <f t="shared" si="4121"/>
        <v>0</v>
      </c>
      <c r="AI848" s="168">
        <f t="shared" si="4121"/>
        <v>0</v>
      </c>
      <c r="AJ848" s="168">
        <f t="shared" si="4121"/>
        <v>0</v>
      </c>
      <c r="AK848" s="168">
        <f t="shared" si="4121"/>
        <v>0</v>
      </c>
      <c r="AL848" s="168">
        <f t="shared" si="4121"/>
        <v>0</v>
      </c>
      <c r="AM848" s="168">
        <f t="shared" si="4121"/>
        <v>0</v>
      </c>
      <c r="AN848" s="168">
        <f t="shared" si="4121"/>
        <v>0</v>
      </c>
      <c r="AO848" s="168">
        <f t="shared" si="4121"/>
        <v>0</v>
      </c>
      <c r="AP848" s="168">
        <f t="shared" si="4121"/>
        <v>0</v>
      </c>
      <c r="AQ848" s="168">
        <f t="shared" si="4121"/>
        <v>0</v>
      </c>
      <c r="AR848" s="168">
        <f t="shared" si="4121"/>
        <v>0</v>
      </c>
      <c r="AS848" s="502">
        <f t="shared" si="4121"/>
        <v>0</v>
      </c>
      <c r="AT848" s="168">
        <f t="shared" si="4121"/>
        <v>0</v>
      </c>
      <c r="AU848" s="168">
        <f t="shared" si="4121"/>
        <v>0</v>
      </c>
      <c r="AV848" s="168">
        <f t="shared" si="4121"/>
        <v>0</v>
      </c>
      <c r="AW848" s="569">
        <f t="shared" si="4121"/>
        <v>0</v>
      </c>
      <c r="AX848" s="569">
        <f t="shared" si="4121"/>
        <v>0</v>
      </c>
      <c r="AY848" s="569">
        <f t="shared" si="4121"/>
        <v>0</v>
      </c>
      <c r="AZ848" s="168">
        <f t="shared" si="4121"/>
        <v>0</v>
      </c>
      <c r="BA848" s="168">
        <f t="shared" si="4121"/>
        <v>0</v>
      </c>
      <c r="BB848" s="168">
        <f t="shared" si="4121"/>
        <v>0</v>
      </c>
      <c r="BC848" s="168">
        <f t="shared" si="4121"/>
        <v>0</v>
      </c>
      <c r="BD848" s="168">
        <f t="shared" si="4121"/>
        <v>0</v>
      </c>
      <c r="BE848" s="168">
        <f t="shared" si="4121"/>
        <v>0</v>
      </c>
      <c r="BF848" s="523"/>
      <c r="BG848" s="605">
        <f>SUM(F848,S848,AF848,AS848)</f>
        <v>133</v>
      </c>
      <c r="BH848" s="533">
        <f>SUM(G848,T848,AG848)</f>
        <v>0</v>
      </c>
      <c r="BI848" s="533">
        <f t="shared" si="4099"/>
        <v>0</v>
      </c>
      <c r="BJ848" s="533">
        <f t="shared" si="4100"/>
        <v>0</v>
      </c>
      <c r="BK848" s="533">
        <f t="shared" si="4101"/>
        <v>0</v>
      </c>
      <c r="BL848" s="533">
        <f t="shared" si="4102"/>
        <v>0</v>
      </c>
      <c r="BM848" s="533">
        <f t="shared" si="4103"/>
        <v>0</v>
      </c>
      <c r="BN848" s="533">
        <f>SUM(M848,Z848,AM848)</f>
        <v>0</v>
      </c>
      <c r="BO848" s="533">
        <f t="shared" si="4104"/>
        <v>0</v>
      </c>
      <c r="BP848" s="533">
        <f t="shared" si="4105"/>
        <v>0</v>
      </c>
      <c r="BQ848" s="533">
        <f t="shared" si="4106"/>
        <v>0</v>
      </c>
      <c r="BR848" s="533">
        <f t="shared" si="4107"/>
        <v>0</v>
      </c>
      <c r="BS848" s="533">
        <f t="shared" si="4108"/>
        <v>0</v>
      </c>
      <c r="BT848" s="533">
        <f>AT848</f>
        <v>0</v>
      </c>
      <c r="BU848" s="533">
        <f t="shared" si="4109"/>
        <v>0</v>
      </c>
      <c r="BV848" s="533">
        <f t="shared" si="4110"/>
        <v>0</v>
      </c>
      <c r="BW848" s="536">
        <f>SUM(BH848,BK848,BN848,BQ848,BT848)</f>
        <v>0</v>
      </c>
      <c r="BX848" s="536">
        <f t="shared" si="4111"/>
        <v>0</v>
      </c>
      <c r="BY848" s="536">
        <f t="shared" si="4112"/>
        <v>0</v>
      </c>
      <c r="BZ848" t="s">
        <v>74</v>
      </c>
      <c r="CA848" s="544">
        <f>AZ848</f>
        <v>0</v>
      </c>
      <c r="CB848" s="544">
        <f t="shared" si="4113"/>
        <v>0</v>
      </c>
      <c r="CC848" s="544">
        <f t="shared" si="4114"/>
        <v>0</v>
      </c>
      <c r="CD848" s="544">
        <f>BC848</f>
        <v>0</v>
      </c>
      <c r="CE848" s="544">
        <f t="shared" si="4115"/>
        <v>0</v>
      </c>
      <c r="CF848" s="544">
        <f t="shared" si="4116"/>
        <v>0</v>
      </c>
    </row>
    <row r="849" spans="1:84">
      <c r="A849" s="149"/>
      <c r="B849" s="151" t="s">
        <v>1096</v>
      </c>
      <c r="C849" s="151"/>
      <c r="D849" s="151"/>
      <c r="E849" s="375" t="s">
        <v>116</v>
      </c>
      <c r="F849" s="592"/>
      <c r="G849" s="159"/>
      <c r="H849" s="159"/>
      <c r="I849" s="275"/>
      <c r="J849" s="159"/>
      <c r="K849" s="159"/>
      <c r="L849" s="275"/>
      <c r="M849" s="159"/>
      <c r="N849" s="159"/>
      <c r="O849" s="275"/>
      <c r="P849" s="159"/>
      <c r="Q849" s="159"/>
      <c r="R849" s="275"/>
      <c r="S849" s="500"/>
      <c r="T849" s="275"/>
      <c r="U849" s="275"/>
      <c r="V849" s="275"/>
      <c r="W849" s="275"/>
      <c r="X849" s="275"/>
      <c r="Y849" s="275"/>
      <c r="Z849" s="275"/>
      <c r="AA849" s="275"/>
      <c r="AB849" s="275"/>
      <c r="AC849" s="275"/>
      <c r="AD849" s="275"/>
      <c r="AE849" s="275"/>
      <c r="AF849" s="500"/>
      <c r="AG849" s="275"/>
      <c r="AH849" s="275"/>
      <c r="AI849" s="275"/>
      <c r="AJ849" s="275"/>
      <c r="AK849" s="275"/>
      <c r="AL849" s="275"/>
      <c r="AM849" s="275"/>
      <c r="AN849" s="275"/>
      <c r="AO849" s="275"/>
      <c r="AP849" s="275"/>
      <c r="AQ849" s="275"/>
      <c r="AR849" s="275"/>
      <c r="AS849" s="500"/>
      <c r="AT849" s="275"/>
      <c r="AU849" s="275"/>
      <c r="AV849" s="275"/>
      <c r="AW849" s="567"/>
      <c r="AX849" s="567"/>
      <c r="AY849" s="567"/>
      <c r="AZ849" s="159"/>
      <c r="BA849" s="159"/>
      <c r="BB849" s="159"/>
      <c r="BC849" s="275"/>
      <c r="BD849" s="275"/>
      <c r="BE849" s="275"/>
      <c r="BF849" s="521"/>
    </row>
    <row r="850" spans="1:84">
      <c r="A850" s="149"/>
      <c r="B850" s="149"/>
      <c r="C850" s="151"/>
      <c r="D850" s="151"/>
      <c r="E850" s="288" t="s">
        <v>77</v>
      </c>
      <c r="F850" s="592">
        <v>39</v>
      </c>
      <c r="G850" s="159">
        <v>8</v>
      </c>
      <c r="H850" s="159">
        <v>11</v>
      </c>
      <c r="I850" s="275">
        <f>SUM(G850:H850)</f>
        <v>19</v>
      </c>
      <c r="J850" s="159">
        <v>3</v>
      </c>
      <c r="K850" s="159">
        <v>2</v>
      </c>
      <c r="L850" s="275">
        <f>SUM(J850:K850)</f>
        <v>5</v>
      </c>
      <c r="M850" s="159">
        <v>2</v>
      </c>
      <c r="N850" s="159"/>
      <c r="O850" s="275">
        <f>SUM(M850:N850)</f>
        <v>2</v>
      </c>
      <c r="P850" s="159">
        <v>3</v>
      </c>
      <c r="Q850" s="159">
        <v>7</v>
      </c>
      <c r="R850" s="275">
        <f>SUM(P850:Q850)</f>
        <v>10</v>
      </c>
      <c r="S850" s="500"/>
      <c r="T850" s="275"/>
      <c r="U850" s="275"/>
      <c r="V850" s="275">
        <f>SUM(T850:U850)</f>
        <v>0</v>
      </c>
      <c r="W850" s="275"/>
      <c r="X850" s="275"/>
      <c r="Y850" s="275">
        <f>SUM(W850:X850)</f>
        <v>0</v>
      </c>
      <c r="Z850" s="275"/>
      <c r="AA850" s="275"/>
      <c r="AB850" s="275">
        <f>SUM(Z850:AA850)</f>
        <v>0</v>
      </c>
      <c r="AC850" s="275"/>
      <c r="AD850" s="275"/>
      <c r="AE850" s="275">
        <f>SUM(AC850:AD850)</f>
        <v>0</v>
      </c>
      <c r="AF850" s="500"/>
      <c r="AG850" s="275"/>
      <c r="AH850" s="275"/>
      <c r="AI850" s="275">
        <f>SUM(AG850:AH850)</f>
        <v>0</v>
      </c>
      <c r="AJ850" s="275"/>
      <c r="AK850" s="275"/>
      <c r="AL850" s="275">
        <f>SUM(AJ850:AK850)</f>
        <v>0</v>
      </c>
      <c r="AM850" s="275"/>
      <c r="AN850" s="275"/>
      <c r="AO850" s="275">
        <f>SUM(AM850:AN850)</f>
        <v>0</v>
      </c>
      <c r="AP850" s="275"/>
      <c r="AQ850" s="275"/>
      <c r="AR850" s="275">
        <f>SUM(AP850:AQ850)</f>
        <v>0</v>
      </c>
      <c r="AS850" s="500"/>
      <c r="AT850" s="275"/>
      <c r="AU850" s="275"/>
      <c r="AV850" s="277">
        <f>SUM(AT850:AU850)</f>
        <v>0</v>
      </c>
      <c r="AW850" s="567">
        <f t="shared" ref="AW850:AW852" si="4122">SUM(G850,J850,M850,P850,T850,W850,Z850,AC850,AG850,AJ850,AM850,AP850,AT850)</f>
        <v>16</v>
      </c>
      <c r="AX850" s="567">
        <f t="shared" ref="AX850:AX852" si="4123">SUM(H850,K850,N850,Q850,U850,X850,AA850,AD850,AH850,AK850,AN850,AQ850,AU850)</f>
        <v>20</v>
      </c>
      <c r="AY850" s="567">
        <f t="shared" ref="AY850:AY852" si="4124">SUM(I850,L850,O850,R850,V850,Y850,AB850,AE850,AI850,AL850,AO850,AR850,AV850)</f>
        <v>36</v>
      </c>
      <c r="AZ850" s="159"/>
      <c r="BA850" s="159"/>
      <c r="BB850" s="275">
        <f>SUM(AZ850:BA850)</f>
        <v>0</v>
      </c>
      <c r="BC850" s="275"/>
      <c r="BD850" s="275"/>
      <c r="BE850" s="275">
        <f>SUM(BC850:BD850)</f>
        <v>0</v>
      </c>
      <c r="BF850" s="521"/>
      <c r="BG850" s="605">
        <f>SUM(F850,S850,AF850,AS850)</f>
        <v>39</v>
      </c>
      <c r="BH850" s="533">
        <f>SUM(G850,T850,AG850)</f>
        <v>8</v>
      </c>
      <c r="BI850" s="533">
        <f t="shared" ref="BI850:BI852" si="4125">SUM(H850,U850,AH850)</f>
        <v>11</v>
      </c>
      <c r="BJ850" s="533">
        <f t="shared" ref="BJ850:BJ852" si="4126">SUM(I850,V850,AI850)</f>
        <v>19</v>
      </c>
      <c r="BK850" s="533">
        <f t="shared" ref="BK850:BK852" si="4127">SUM(J850,W850,AJ850)</f>
        <v>3</v>
      </c>
      <c r="BL850" s="533">
        <f t="shared" ref="BL850:BL852" si="4128">SUM(K850,X850,AK850)</f>
        <v>2</v>
      </c>
      <c r="BM850" s="533">
        <f t="shared" ref="BM850:BM852" si="4129">SUM(L850,Y850,AL850)</f>
        <v>5</v>
      </c>
      <c r="BN850" s="533">
        <f>SUM(M850,Z850,AM850)</f>
        <v>2</v>
      </c>
      <c r="BO850" s="533">
        <f t="shared" ref="BO850:BO852" si="4130">SUM(N850,AA850,AN850)</f>
        <v>0</v>
      </c>
      <c r="BP850" s="533">
        <f t="shared" ref="BP850:BP852" si="4131">SUM(O850,AB850,AO850)</f>
        <v>2</v>
      </c>
      <c r="BQ850" s="533">
        <f t="shared" ref="BQ850:BQ852" si="4132">SUM(P850,AC850,AP850)</f>
        <v>3</v>
      </c>
      <c r="BR850" s="533">
        <f t="shared" ref="BR850:BR852" si="4133">SUM(Q850,AD850,AQ850)</f>
        <v>7</v>
      </c>
      <c r="BS850" s="533">
        <f t="shared" ref="BS850:BS852" si="4134">SUM(R850,AE850,AR850)</f>
        <v>10</v>
      </c>
      <c r="BT850" s="533">
        <f>AT850</f>
        <v>0</v>
      </c>
      <c r="BU850" s="533">
        <f t="shared" ref="BU850:BU852" si="4135">AU850</f>
        <v>0</v>
      </c>
      <c r="BV850" s="533">
        <f t="shared" ref="BV850:BV852" si="4136">AV850</f>
        <v>0</v>
      </c>
      <c r="BW850" s="536">
        <f>SUM(BH850,BK850,BN850,BQ850,BT850)</f>
        <v>16</v>
      </c>
      <c r="BX850" s="536">
        <f t="shared" ref="BX850:BX852" si="4137">SUM(BI850,BL850,BO850,BR850,BU850)</f>
        <v>20</v>
      </c>
      <c r="BY850" s="536">
        <f t="shared" ref="BY850:BY852" si="4138">SUM(BJ850,BM850,BP850,BS850,BV850)</f>
        <v>36</v>
      </c>
      <c r="BZ850" t="s">
        <v>74</v>
      </c>
      <c r="CA850" s="544">
        <f>AZ850</f>
        <v>0</v>
      </c>
      <c r="CB850" s="544">
        <f t="shared" ref="CB850:CB852" si="4139">BA850</f>
        <v>0</v>
      </c>
      <c r="CC850" s="544">
        <f t="shared" ref="CC850:CC852" si="4140">BB850</f>
        <v>0</v>
      </c>
      <c r="CD850" s="544">
        <f>BC850</f>
        <v>0</v>
      </c>
      <c r="CE850" s="544">
        <f t="shared" ref="CE850:CE852" si="4141">BD850</f>
        <v>0</v>
      </c>
      <c r="CF850" s="544">
        <f t="shared" ref="CF850:CF852" si="4142">BE850</f>
        <v>0</v>
      </c>
    </row>
    <row r="851" spans="1:84">
      <c r="A851" s="149"/>
      <c r="B851" s="151"/>
      <c r="C851" s="151"/>
      <c r="D851" s="151"/>
      <c r="E851" s="288" t="s">
        <v>78</v>
      </c>
      <c r="F851" s="592">
        <v>39</v>
      </c>
      <c r="G851" s="159">
        <v>9</v>
      </c>
      <c r="H851" s="159">
        <v>11</v>
      </c>
      <c r="I851" s="275">
        <f>SUM(G851:H851)</f>
        <v>20</v>
      </c>
      <c r="J851" s="159">
        <v>2</v>
      </c>
      <c r="K851" s="159">
        <v>4</v>
      </c>
      <c r="L851" s="275">
        <f>SUM(J851:K851)</f>
        <v>6</v>
      </c>
      <c r="M851" s="159">
        <v>2</v>
      </c>
      <c r="N851" s="159">
        <v>1</v>
      </c>
      <c r="O851" s="275">
        <f>SUM(M851:N851)</f>
        <v>3</v>
      </c>
      <c r="P851" s="159">
        <v>4</v>
      </c>
      <c r="Q851" s="159">
        <v>6</v>
      </c>
      <c r="R851" s="275">
        <f>SUM(P851:Q851)</f>
        <v>10</v>
      </c>
      <c r="S851" s="500"/>
      <c r="T851" s="275"/>
      <c r="U851" s="275"/>
      <c r="V851" s="275">
        <f>SUM(T851:U851)</f>
        <v>0</v>
      </c>
      <c r="W851" s="275"/>
      <c r="X851" s="275"/>
      <c r="Y851" s="275">
        <f>SUM(W851:X851)</f>
        <v>0</v>
      </c>
      <c r="Z851" s="275"/>
      <c r="AA851" s="275"/>
      <c r="AB851" s="275">
        <f>SUM(Z851:AA851)</f>
        <v>0</v>
      </c>
      <c r="AC851" s="275"/>
      <c r="AD851" s="275"/>
      <c r="AE851" s="275">
        <f>SUM(AC851:AD851)</f>
        <v>0</v>
      </c>
      <c r="AF851" s="500"/>
      <c r="AG851" s="275"/>
      <c r="AH851" s="275"/>
      <c r="AI851" s="275">
        <f>SUM(AG851:AH851)</f>
        <v>0</v>
      </c>
      <c r="AJ851" s="275"/>
      <c r="AK851" s="275"/>
      <c r="AL851" s="275">
        <f>SUM(AJ851:AK851)</f>
        <v>0</v>
      </c>
      <c r="AM851" s="275"/>
      <c r="AN851" s="275"/>
      <c r="AO851" s="275">
        <f>SUM(AM851:AN851)</f>
        <v>0</v>
      </c>
      <c r="AP851" s="275"/>
      <c r="AQ851" s="275"/>
      <c r="AR851" s="275">
        <f>SUM(AP851:AQ851)</f>
        <v>0</v>
      </c>
      <c r="AS851" s="500"/>
      <c r="AT851" s="275"/>
      <c r="AU851" s="275"/>
      <c r="AV851" s="277">
        <f>SUM(AT851:AU851)</f>
        <v>0</v>
      </c>
      <c r="AW851" s="567">
        <f t="shared" si="4122"/>
        <v>17</v>
      </c>
      <c r="AX851" s="567">
        <f t="shared" si="4123"/>
        <v>22</v>
      </c>
      <c r="AY851" s="567">
        <f t="shared" si="4124"/>
        <v>39</v>
      </c>
      <c r="AZ851" s="159"/>
      <c r="BA851" s="159">
        <v>3</v>
      </c>
      <c r="BB851" s="275">
        <f>SUM(AZ851:BA851)</f>
        <v>3</v>
      </c>
      <c r="BC851" s="275"/>
      <c r="BD851" s="275">
        <v>1</v>
      </c>
      <c r="BE851" s="275">
        <f>SUM(BC851:BD851)</f>
        <v>1</v>
      </c>
      <c r="BF851" s="521"/>
      <c r="BG851" s="605">
        <f>SUM(F851,S851,AF851,AS851)</f>
        <v>39</v>
      </c>
      <c r="BH851" s="533">
        <f>SUM(G851,T851,AG851)</f>
        <v>9</v>
      </c>
      <c r="BI851" s="533">
        <f t="shared" si="4125"/>
        <v>11</v>
      </c>
      <c r="BJ851" s="533">
        <f t="shared" si="4126"/>
        <v>20</v>
      </c>
      <c r="BK851" s="533">
        <f t="shared" si="4127"/>
        <v>2</v>
      </c>
      <c r="BL851" s="533">
        <f t="shared" si="4128"/>
        <v>4</v>
      </c>
      <c r="BM851" s="533">
        <f t="shared" si="4129"/>
        <v>6</v>
      </c>
      <c r="BN851" s="533">
        <f>SUM(M851,Z851,AM851)</f>
        <v>2</v>
      </c>
      <c r="BO851" s="533">
        <f t="shared" si="4130"/>
        <v>1</v>
      </c>
      <c r="BP851" s="533">
        <f t="shared" si="4131"/>
        <v>3</v>
      </c>
      <c r="BQ851" s="533">
        <f t="shared" si="4132"/>
        <v>4</v>
      </c>
      <c r="BR851" s="533">
        <f t="shared" si="4133"/>
        <v>6</v>
      </c>
      <c r="BS851" s="533">
        <f t="shared" si="4134"/>
        <v>10</v>
      </c>
      <c r="BT851" s="533">
        <f>AT851</f>
        <v>0</v>
      </c>
      <c r="BU851" s="533">
        <f t="shared" si="4135"/>
        <v>0</v>
      </c>
      <c r="BV851" s="533">
        <f t="shared" si="4136"/>
        <v>0</v>
      </c>
      <c r="BW851" s="536">
        <f>SUM(BH851,BK851,BN851,BQ851,BT851)</f>
        <v>17</v>
      </c>
      <c r="BX851" s="536">
        <f t="shared" si="4137"/>
        <v>22</v>
      </c>
      <c r="BY851" s="536">
        <f t="shared" si="4138"/>
        <v>39</v>
      </c>
      <c r="BZ851" t="s">
        <v>74</v>
      </c>
      <c r="CA851" s="544">
        <f>AZ851</f>
        <v>0</v>
      </c>
      <c r="CB851" s="544">
        <f t="shared" si="4139"/>
        <v>3</v>
      </c>
      <c r="CC851" s="544">
        <f t="shared" si="4140"/>
        <v>3</v>
      </c>
      <c r="CD851" s="544">
        <f>BC851</f>
        <v>0</v>
      </c>
      <c r="CE851" s="544">
        <f t="shared" si="4141"/>
        <v>1</v>
      </c>
      <c r="CF851" s="544">
        <f t="shared" si="4142"/>
        <v>1</v>
      </c>
    </row>
    <row r="852" spans="1:84">
      <c r="A852" s="149"/>
      <c r="B852" s="151"/>
      <c r="C852" s="151"/>
      <c r="D852" s="151"/>
      <c r="E852" s="288" t="s">
        <v>79</v>
      </c>
      <c r="F852" s="592">
        <v>39</v>
      </c>
      <c r="G852" s="159">
        <v>8</v>
      </c>
      <c r="H852" s="159">
        <v>12</v>
      </c>
      <c r="I852" s="275">
        <f>SUM(G852:H852)</f>
        <v>20</v>
      </c>
      <c r="J852" s="159">
        <v>2</v>
      </c>
      <c r="K852" s="159">
        <v>4</v>
      </c>
      <c r="L852" s="275">
        <f>SUM(J852:K852)</f>
        <v>6</v>
      </c>
      <c r="M852" s="159">
        <v>1</v>
      </c>
      <c r="N852" s="159">
        <v>2</v>
      </c>
      <c r="O852" s="275">
        <f>SUM(M852:N852)</f>
        <v>3</v>
      </c>
      <c r="P852" s="159">
        <v>4</v>
      </c>
      <c r="Q852" s="159">
        <v>6</v>
      </c>
      <c r="R852" s="275">
        <f>SUM(P852:Q852)</f>
        <v>10</v>
      </c>
      <c r="S852" s="500"/>
      <c r="T852" s="275"/>
      <c r="U852" s="275"/>
      <c r="V852" s="275">
        <f>SUM(T852:U852)</f>
        <v>0</v>
      </c>
      <c r="W852" s="275"/>
      <c r="X852" s="275"/>
      <c r="Y852" s="275">
        <f>SUM(W852:X852)</f>
        <v>0</v>
      </c>
      <c r="Z852" s="275"/>
      <c r="AA852" s="275"/>
      <c r="AB852" s="275">
        <f>SUM(Z852:AA852)</f>
        <v>0</v>
      </c>
      <c r="AC852" s="275"/>
      <c r="AD852" s="275"/>
      <c r="AE852" s="275">
        <f>SUM(AC852:AD852)</f>
        <v>0</v>
      </c>
      <c r="AF852" s="500"/>
      <c r="AG852" s="275"/>
      <c r="AH852" s="275"/>
      <c r="AI852" s="275">
        <f>SUM(AG852:AH852)</f>
        <v>0</v>
      </c>
      <c r="AJ852" s="275"/>
      <c r="AK852" s="275"/>
      <c r="AL852" s="275">
        <f>SUM(AJ852:AK852)</f>
        <v>0</v>
      </c>
      <c r="AM852" s="275"/>
      <c r="AN852" s="275"/>
      <c r="AO852" s="275">
        <f>SUM(AM852:AN852)</f>
        <v>0</v>
      </c>
      <c r="AP852" s="275"/>
      <c r="AQ852" s="275"/>
      <c r="AR852" s="275">
        <f>SUM(AP852:AQ852)</f>
        <v>0</v>
      </c>
      <c r="AS852" s="500"/>
      <c r="AT852" s="275"/>
      <c r="AU852" s="275"/>
      <c r="AV852" s="277">
        <f>SUM(AT852:AU852)</f>
        <v>0</v>
      </c>
      <c r="AW852" s="567">
        <f t="shared" si="4122"/>
        <v>15</v>
      </c>
      <c r="AX852" s="567">
        <f t="shared" si="4123"/>
        <v>24</v>
      </c>
      <c r="AY852" s="567">
        <f t="shared" si="4124"/>
        <v>39</v>
      </c>
      <c r="AZ852" s="159"/>
      <c r="BA852" s="159"/>
      <c r="BB852" s="275">
        <f>SUM(AZ852:BA852)</f>
        <v>0</v>
      </c>
      <c r="BC852" s="275">
        <v>1</v>
      </c>
      <c r="BD852" s="275"/>
      <c r="BE852" s="275">
        <f>SUM(BC852:BD852)</f>
        <v>1</v>
      </c>
      <c r="BF852" s="521"/>
      <c r="BG852" s="605">
        <f>SUM(F852,S852,AF852,AS852)</f>
        <v>39</v>
      </c>
      <c r="BH852" s="533">
        <f>SUM(G852,T852,AG852)</f>
        <v>8</v>
      </c>
      <c r="BI852" s="533">
        <f t="shared" si="4125"/>
        <v>12</v>
      </c>
      <c r="BJ852" s="533">
        <f t="shared" si="4126"/>
        <v>20</v>
      </c>
      <c r="BK852" s="533">
        <f t="shared" si="4127"/>
        <v>2</v>
      </c>
      <c r="BL852" s="533">
        <f t="shared" si="4128"/>
        <v>4</v>
      </c>
      <c r="BM852" s="533">
        <f t="shared" si="4129"/>
        <v>6</v>
      </c>
      <c r="BN852" s="533">
        <f>SUM(M852,Z852,AM852)</f>
        <v>1</v>
      </c>
      <c r="BO852" s="533">
        <f t="shared" si="4130"/>
        <v>2</v>
      </c>
      <c r="BP852" s="533">
        <f t="shared" si="4131"/>
        <v>3</v>
      </c>
      <c r="BQ852" s="533">
        <f t="shared" si="4132"/>
        <v>4</v>
      </c>
      <c r="BR852" s="533">
        <f t="shared" si="4133"/>
        <v>6</v>
      </c>
      <c r="BS852" s="533">
        <f t="shared" si="4134"/>
        <v>10</v>
      </c>
      <c r="BT852" s="533">
        <f>AT852</f>
        <v>0</v>
      </c>
      <c r="BU852" s="533">
        <f t="shared" si="4135"/>
        <v>0</v>
      </c>
      <c r="BV852" s="533">
        <f t="shared" si="4136"/>
        <v>0</v>
      </c>
      <c r="BW852" s="536">
        <f>SUM(BH852,BK852,BN852,BQ852,BT852)</f>
        <v>15</v>
      </c>
      <c r="BX852" s="536">
        <f t="shared" si="4137"/>
        <v>24</v>
      </c>
      <c r="BY852" s="536">
        <f t="shared" si="4138"/>
        <v>39</v>
      </c>
      <c r="BZ852" t="s">
        <v>74</v>
      </c>
      <c r="CA852" s="544">
        <f>AZ852</f>
        <v>0</v>
      </c>
      <c r="CB852" s="544">
        <f t="shared" si="4139"/>
        <v>0</v>
      </c>
      <c r="CC852" s="544">
        <f t="shared" si="4140"/>
        <v>0</v>
      </c>
      <c r="CD852" s="544">
        <f>BC852</f>
        <v>1</v>
      </c>
      <c r="CE852" s="544">
        <f t="shared" si="4141"/>
        <v>0</v>
      </c>
      <c r="CF852" s="544">
        <f t="shared" si="4142"/>
        <v>1</v>
      </c>
    </row>
    <row r="853" spans="1:84">
      <c r="A853" s="149"/>
      <c r="B853" s="151"/>
      <c r="C853" s="151"/>
      <c r="D853" s="151"/>
      <c r="E853" s="375"/>
      <c r="F853" s="592"/>
      <c r="G853" s="159"/>
      <c r="H853" s="159"/>
      <c r="I853" s="275"/>
      <c r="J853" s="159"/>
      <c r="K853" s="159"/>
      <c r="L853" s="275"/>
      <c r="M853" s="159"/>
      <c r="N853" s="159"/>
      <c r="O853" s="275"/>
      <c r="P853" s="159"/>
      <c r="Q853" s="159"/>
      <c r="R853" s="275"/>
      <c r="S853" s="500"/>
      <c r="T853" s="275"/>
      <c r="U853" s="275"/>
      <c r="V853" s="275"/>
      <c r="W853" s="275"/>
      <c r="X853" s="275"/>
      <c r="Y853" s="275"/>
      <c r="Z853" s="275"/>
      <c r="AA853" s="275"/>
      <c r="AB853" s="275"/>
      <c r="AC853" s="275"/>
      <c r="AD853" s="275"/>
      <c r="AE853" s="275"/>
      <c r="AF853" s="500"/>
      <c r="AG853" s="275"/>
      <c r="AH853" s="275"/>
      <c r="AI853" s="275"/>
      <c r="AJ853" s="275"/>
      <c r="AK853" s="275"/>
      <c r="AL853" s="275"/>
      <c r="AM853" s="275"/>
      <c r="AN853" s="275"/>
      <c r="AO853" s="275"/>
      <c r="AP853" s="275"/>
      <c r="AQ853" s="275"/>
      <c r="AR853" s="275"/>
      <c r="AS853" s="500"/>
      <c r="AT853" s="275"/>
      <c r="AU853" s="275"/>
      <c r="AV853" s="275"/>
      <c r="AW853" s="567"/>
      <c r="AX853" s="567"/>
      <c r="AY853" s="567"/>
      <c r="AZ853" s="159"/>
      <c r="BA853" s="159"/>
      <c r="BB853" s="159"/>
      <c r="BC853" s="275"/>
      <c r="BD853" s="275"/>
      <c r="BE853" s="275"/>
      <c r="BF853" s="521"/>
    </row>
    <row r="854" spans="1:84">
      <c r="A854" s="149"/>
      <c r="B854" s="151" t="s">
        <v>703</v>
      </c>
      <c r="C854" s="151"/>
      <c r="D854" s="151"/>
      <c r="E854" s="375" t="s">
        <v>116</v>
      </c>
      <c r="F854" s="592"/>
      <c r="G854" s="159"/>
      <c r="H854" s="159"/>
      <c r="I854" s="275"/>
      <c r="J854" s="159"/>
      <c r="K854" s="159"/>
      <c r="L854" s="275"/>
      <c r="M854" s="159"/>
      <c r="N854" s="159"/>
      <c r="O854" s="275"/>
      <c r="P854" s="159"/>
      <c r="Q854" s="159"/>
      <c r="R854" s="275"/>
      <c r="S854" s="500"/>
      <c r="T854" s="275"/>
      <c r="U854" s="275"/>
      <c r="V854" s="275"/>
      <c r="W854" s="275"/>
      <c r="X854" s="275"/>
      <c r="Y854" s="275"/>
      <c r="Z854" s="275"/>
      <c r="AA854" s="275"/>
      <c r="AB854" s="275"/>
      <c r="AC854" s="275"/>
      <c r="AD854" s="275"/>
      <c r="AE854" s="275"/>
      <c r="AF854" s="500"/>
      <c r="AG854" s="275"/>
      <c r="AH854" s="275"/>
      <c r="AI854" s="275"/>
      <c r="AJ854" s="275"/>
      <c r="AK854" s="275"/>
      <c r="AL854" s="275"/>
      <c r="AM854" s="275"/>
      <c r="AN854" s="275"/>
      <c r="AO854" s="275"/>
      <c r="AP854" s="275"/>
      <c r="AQ854" s="275"/>
      <c r="AR854" s="275"/>
      <c r="AS854" s="500"/>
      <c r="AT854" s="275"/>
      <c r="AU854" s="275"/>
      <c r="AV854" s="275"/>
      <c r="AW854" s="567"/>
      <c r="AX854" s="567"/>
      <c r="AY854" s="567"/>
      <c r="AZ854" s="159"/>
      <c r="BA854" s="159"/>
      <c r="BB854" s="159"/>
      <c r="BC854" s="275"/>
      <c r="BD854" s="275"/>
      <c r="BE854" s="275"/>
      <c r="BF854" s="521"/>
    </row>
    <row r="855" spans="1:84">
      <c r="A855" s="149"/>
      <c r="B855" s="151"/>
      <c r="C855" s="151"/>
      <c r="D855" s="151"/>
      <c r="E855" s="288" t="s">
        <v>77</v>
      </c>
      <c r="F855" s="592">
        <v>10</v>
      </c>
      <c r="G855" s="159"/>
      <c r="H855" s="159"/>
      <c r="I855" s="275">
        <f>SUM(G855:H855)</f>
        <v>0</v>
      </c>
      <c r="J855" s="159"/>
      <c r="K855" s="159"/>
      <c r="L855" s="275">
        <f>SUM(J855:K855)</f>
        <v>0</v>
      </c>
      <c r="M855" s="159"/>
      <c r="N855" s="159"/>
      <c r="O855" s="275">
        <f>SUM(M855:N855)</f>
        <v>0</v>
      </c>
      <c r="P855" s="159"/>
      <c r="Q855" s="159"/>
      <c r="R855" s="275">
        <f>SUM(P855:Q855)</f>
        <v>0</v>
      </c>
      <c r="S855" s="500"/>
      <c r="T855" s="275"/>
      <c r="U855" s="275"/>
      <c r="V855" s="275">
        <f>SUM(T855:U855)</f>
        <v>0</v>
      </c>
      <c r="W855" s="275"/>
      <c r="X855" s="275"/>
      <c r="Y855" s="275">
        <f>SUM(W855:X855)</f>
        <v>0</v>
      </c>
      <c r="Z855" s="275"/>
      <c r="AA855" s="275"/>
      <c r="AB855" s="275">
        <f>SUM(Z855:AA855)</f>
        <v>0</v>
      </c>
      <c r="AC855" s="275"/>
      <c r="AD855" s="275"/>
      <c r="AE855" s="275">
        <f>SUM(AC855:AD855)</f>
        <v>0</v>
      </c>
      <c r="AF855" s="500"/>
      <c r="AG855" s="275"/>
      <c r="AH855" s="275"/>
      <c r="AI855" s="275">
        <f>SUM(AG855:AH855)</f>
        <v>0</v>
      </c>
      <c r="AJ855" s="275"/>
      <c r="AK855" s="275"/>
      <c r="AL855" s="275">
        <f>SUM(AJ855:AK855)</f>
        <v>0</v>
      </c>
      <c r="AM855" s="275"/>
      <c r="AN855" s="275"/>
      <c r="AO855" s="275">
        <f>SUM(AM855:AN855)</f>
        <v>0</v>
      </c>
      <c r="AP855" s="275"/>
      <c r="AQ855" s="275"/>
      <c r="AR855" s="275">
        <f>SUM(AP855:AQ855)</f>
        <v>0</v>
      </c>
      <c r="AS855" s="500"/>
      <c r="AT855" s="275"/>
      <c r="AU855" s="275"/>
      <c r="AV855" s="277">
        <f>SUM(AT855:AU855)</f>
        <v>0</v>
      </c>
      <c r="AW855" s="567">
        <f t="shared" ref="AW855:AW857" si="4143">SUM(G855,J855,M855,P855,T855,W855,Z855,AC855,AG855,AJ855,AM855,AP855,AT855)</f>
        <v>0</v>
      </c>
      <c r="AX855" s="567">
        <f t="shared" ref="AX855:AX857" si="4144">SUM(H855,K855,N855,Q855,U855,X855,AA855,AD855,AH855,AK855,AN855,AQ855,AU855)</f>
        <v>0</v>
      </c>
      <c r="AY855" s="567">
        <f t="shared" ref="AY855:AY857" si="4145">SUM(I855,L855,O855,R855,V855,Y855,AB855,AE855,AI855,AL855,AO855,AR855,AV855)</f>
        <v>0</v>
      </c>
      <c r="AZ855" s="159"/>
      <c r="BA855" s="159"/>
      <c r="BB855" s="275">
        <f>SUM(AZ855:BA855)</f>
        <v>0</v>
      </c>
      <c r="BC855" s="275"/>
      <c r="BD855" s="275"/>
      <c r="BE855" s="275">
        <f>SUM(BC855:BD855)</f>
        <v>0</v>
      </c>
      <c r="BF855" s="521"/>
      <c r="BG855" s="605">
        <f>SUM(F855,S855,AF855,AS855)</f>
        <v>10</v>
      </c>
      <c r="BH855" s="533">
        <f>SUM(G855,T855,AG855)</f>
        <v>0</v>
      </c>
      <c r="BI855" s="533">
        <f t="shared" ref="BI855:BI857" si="4146">SUM(H855,U855,AH855)</f>
        <v>0</v>
      </c>
      <c r="BJ855" s="533">
        <f t="shared" ref="BJ855:BJ857" si="4147">SUM(I855,V855,AI855)</f>
        <v>0</v>
      </c>
      <c r="BK855" s="533">
        <f t="shared" ref="BK855:BK857" si="4148">SUM(J855,W855,AJ855)</f>
        <v>0</v>
      </c>
      <c r="BL855" s="533">
        <f t="shared" ref="BL855:BL857" si="4149">SUM(K855,X855,AK855)</f>
        <v>0</v>
      </c>
      <c r="BM855" s="533">
        <f t="shared" ref="BM855:BM857" si="4150">SUM(L855,Y855,AL855)</f>
        <v>0</v>
      </c>
      <c r="BN855" s="533">
        <f>SUM(M855,Z855,AM855)</f>
        <v>0</v>
      </c>
      <c r="BO855" s="533">
        <f t="shared" ref="BO855:BO857" si="4151">SUM(N855,AA855,AN855)</f>
        <v>0</v>
      </c>
      <c r="BP855" s="533">
        <f t="shared" ref="BP855:BP857" si="4152">SUM(O855,AB855,AO855)</f>
        <v>0</v>
      </c>
      <c r="BQ855" s="533">
        <f t="shared" ref="BQ855:BQ857" si="4153">SUM(P855,AC855,AP855)</f>
        <v>0</v>
      </c>
      <c r="BR855" s="533">
        <f t="shared" ref="BR855:BR857" si="4154">SUM(Q855,AD855,AQ855)</f>
        <v>0</v>
      </c>
      <c r="BS855" s="533">
        <f t="shared" ref="BS855:BS857" si="4155">SUM(R855,AE855,AR855)</f>
        <v>0</v>
      </c>
      <c r="BT855" s="533">
        <f>AT855</f>
        <v>0</v>
      </c>
      <c r="BU855" s="533">
        <f t="shared" ref="BU855:BU857" si="4156">AU855</f>
        <v>0</v>
      </c>
      <c r="BV855" s="533">
        <f t="shared" ref="BV855:BV857" si="4157">AV855</f>
        <v>0</v>
      </c>
      <c r="BW855" s="536">
        <f>SUM(BH855,BK855,BN855,BQ855,BT855)</f>
        <v>0</v>
      </c>
      <c r="BX855" s="536">
        <f t="shared" ref="BX855:BX857" si="4158">SUM(BI855,BL855,BO855,BR855,BU855)</f>
        <v>0</v>
      </c>
      <c r="BY855" s="536">
        <f t="shared" ref="BY855:BY857" si="4159">SUM(BJ855,BM855,BP855,BS855,BV855)</f>
        <v>0</v>
      </c>
      <c r="BZ855" t="s">
        <v>74</v>
      </c>
      <c r="CA855" s="544">
        <f>AZ855</f>
        <v>0</v>
      </c>
      <c r="CB855" s="544">
        <f t="shared" ref="CB855:CB857" si="4160">BA855</f>
        <v>0</v>
      </c>
      <c r="CC855" s="544">
        <f t="shared" ref="CC855:CC857" si="4161">BB855</f>
        <v>0</v>
      </c>
      <c r="CD855" s="544">
        <f>BC855</f>
        <v>0</v>
      </c>
      <c r="CE855" s="544">
        <f t="shared" ref="CE855:CE857" si="4162">BD855</f>
        <v>0</v>
      </c>
      <c r="CF855" s="544">
        <f t="shared" ref="CF855:CF857" si="4163">BE855</f>
        <v>0</v>
      </c>
    </row>
    <row r="856" spans="1:84">
      <c r="A856" s="149"/>
      <c r="B856" s="151"/>
      <c r="C856" s="151"/>
      <c r="D856" s="151"/>
      <c r="E856" s="288" t="s">
        <v>78</v>
      </c>
      <c r="F856" s="592">
        <v>10</v>
      </c>
      <c r="G856" s="159"/>
      <c r="H856" s="159"/>
      <c r="I856" s="275">
        <f>SUM(G856:H856)</f>
        <v>0</v>
      </c>
      <c r="J856" s="159"/>
      <c r="K856" s="159"/>
      <c r="L856" s="275">
        <f>SUM(J856:K856)</f>
        <v>0</v>
      </c>
      <c r="M856" s="159"/>
      <c r="N856" s="159"/>
      <c r="O856" s="275">
        <f>SUM(M856:N856)</f>
        <v>0</v>
      </c>
      <c r="P856" s="159"/>
      <c r="Q856" s="159"/>
      <c r="R856" s="275">
        <f>SUM(P856:Q856)</f>
        <v>0</v>
      </c>
      <c r="S856" s="500"/>
      <c r="T856" s="275"/>
      <c r="U856" s="275"/>
      <c r="V856" s="275">
        <f>SUM(T856:U856)</f>
        <v>0</v>
      </c>
      <c r="W856" s="275"/>
      <c r="X856" s="275"/>
      <c r="Y856" s="275">
        <f>SUM(W856:X856)</f>
        <v>0</v>
      </c>
      <c r="Z856" s="275"/>
      <c r="AA856" s="275"/>
      <c r="AB856" s="275">
        <f>SUM(Z856:AA856)</f>
        <v>0</v>
      </c>
      <c r="AC856" s="275"/>
      <c r="AD856" s="275"/>
      <c r="AE856" s="275">
        <f>SUM(AC856:AD856)</f>
        <v>0</v>
      </c>
      <c r="AF856" s="500"/>
      <c r="AG856" s="275"/>
      <c r="AH856" s="275"/>
      <c r="AI856" s="275">
        <f>SUM(AG856:AH856)</f>
        <v>0</v>
      </c>
      <c r="AJ856" s="275"/>
      <c r="AK856" s="275"/>
      <c r="AL856" s="275">
        <f>SUM(AJ856:AK856)</f>
        <v>0</v>
      </c>
      <c r="AM856" s="275"/>
      <c r="AN856" s="275"/>
      <c r="AO856" s="275">
        <f>SUM(AM856:AN856)</f>
        <v>0</v>
      </c>
      <c r="AP856" s="275"/>
      <c r="AQ856" s="275"/>
      <c r="AR856" s="275">
        <f>SUM(AP856:AQ856)</f>
        <v>0</v>
      </c>
      <c r="AS856" s="500"/>
      <c r="AT856" s="275"/>
      <c r="AU856" s="275"/>
      <c r="AV856" s="277">
        <f>SUM(AT856:AU856)</f>
        <v>0</v>
      </c>
      <c r="AW856" s="567">
        <f t="shared" si="4143"/>
        <v>0</v>
      </c>
      <c r="AX856" s="567">
        <f t="shared" si="4144"/>
        <v>0</v>
      </c>
      <c r="AY856" s="567">
        <f t="shared" si="4145"/>
        <v>0</v>
      </c>
      <c r="AZ856" s="159"/>
      <c r="BA856" s="159"/>
      <c r="BB856" s="275">
        <f>SUM(AZ856:BA856)</f>
        <v>0</v>
      </c>
      <c r="BC856" s="275"/>
      <c r="BD856" s="275"/>
      <c r="BE856" s="275">
        <f>SUM(BC856:BD856)</f>
        <v>0</v>
      </c>
      <c r="BF856" s="521"/>
      <c r="BG856" s="605">
        <f>SUM(F856,S856,AF856,AS856)</f>
        <v>10</v>
      </c>
      <c r="BH856" s="533">
        <f>SUM(G856,T856,AG856)</f>
        <v>0</v>
      </c>
      <c r="BI856" s="533">
        <f t="shared" si="4146"/>
        <v>0</v>
      </c>
      <c r="BJ856" s="533">
        <f t="shared" si="4147"/>
        <v>0</v>
      </c>
      <c r="BK856" s="533">
        <f t="shared" si="4148"/>
        <v>0</v>
      </c>
      <c r="BL856" s="533">
        <f t="shared" si="4149"/>
        <v>0</v>
      </c>
      <c r="BM856" s="533">
        <f t="shared" si="4150"/>
        <v>0</v>
      </c>
      <c r="BN856" s="533">
        <f>SUM(M856,Z856,AM856)</f>
        <v>0</v>
      </c>
      <c r="BO856" s="533">
        <f t="shared" si="4151"/>
        <v>0</v>
      </c>
      <c r="BP856" s="533">
        <f t="shared" si="4152"/>
        <v>0</v>
      </c>
      <c r="BQ856" s="533">
        <f t="shared" si="4153"/>
        <v>0</v>
      </c>
      <c r="BR856" s="533">
        <f t="shared" si="4154"/>
        <v>0</v>
      </c>
      <c r="BS856" s="533">
        <f t="shared" si="4155"/>
        <v>0</v>
      </c>
      <c r="BT856" s="533">
        <f>AT856</f>
        <v>0</v>
      </c>
      <c r="BU856" s="533">
        <f t="shared" si="4156"/>
        <v>0</v>
      </c>
      <c r="BV856" s="533">
        <f t="shared" si="4157"/>
        <v>0</v>
      </c>
      <c r="BW856" s="536">
        <f>SUM(BH856,BK856,BN856,BQ856,BT856)</f>
        <v>0</v>
      </c>
      <c r="BX856" s="536">
        <f t="shared" si="4158"/>
        <v>0</v>
      </c>
      <c r="BY856" s="536">
        <f t="shared" si="4159"/>
        <v>0</v>
      </c>
      <c r="BZ856" t="s">
        <v>74</v>
      </c>
      <c r="CA856" s="544">
        <f>AZ856</f>
        <v>0</v>
      </c>
      <c r="CB856" s="544">
        <f t="shared" si="4160"/>
        <v>0</v>
      </c>
      <c r="CC856" s="544">
        <f t="shared" si="4161"/>
        <v>0</v>
      </c>
      <c r="CD856" s="544">
        <f>BC856</f>
        <v>0</v>
      </c>
      <c r="CE856" s="544">
        <f t="shared" si="4162"/>
        <v>0</v>
      </c>
      <c r="CF856" s="544">
        <f t="shared" si="4163"/>
        <v>0</v>
      </c>
    </row>
    <row r="857" spans="1:84">
      <c r="A857" s="149"/>
      <c r="B857" s="151"/>
      <c r="C857" s="151"/>
      <c r="D857" s="151"/>
      <c r="E857" s="288" t="s">
        <v>79</v>
      </c>
      <c r="F857" s="592">
        <v>10</v>
      </c>
      <c r="G857" s="159"/>
      <c r="H857" s="159"/>
      <c r="I857" s="275">
        <f>SUM(G857:H857)</f>
        <v>0</v>
      </c>
      <c r="J857" s="159"/>
      <c r="K857" s="159"/>
      <c r="L857" s="275">
        <f>SUM(J857:K857)</f>
        <v>0</v>
      </c>
      <c r="M857" s="159"/>
      <c r="N857" s="159"/>
      <c r="O857" s="275">
        <f>SUM(M857:N857)</f>
        <v>0</v>
      </c>
      <c r="P857" s="159"/>
      <c r="Q857" s="159"/>
      <c r="R857" s="275">
        <f>SUM(P857:Q857)</f>
        <v>0</v>
      </c>
      <c r="S857" s="500"/>
      <c r="T857" s="275"/>
      <c r="U857" s="275"/>
      <c r="V857" s="275">
        <f>SUM(T857:U857)</f>
        <v>0</v>
      </c>
      <c r="W857" s="275"/>
      <c r="X857" s="275"/>
      <c r="Y857" s="275">
        <f>SUM(W857:X857)</f>
        <v>0</v>
      </c>
      <c r="Z857" s="275"/>
      <c r="AA857" s="275"/>
      <c r="AB857" s="275">
        <f>SUM(Z857:AA857)</f>
        <v>0</v>
      </c>
      <c r="AC857" s="275"/>
      <c r="AD857" s="275"/>
      <c r="AE857" s="275">
        <f>SUM(AC857:AD857)</f>
        <v>0</v>
      </c>
      <c r="AF857" s="500"/>
      <c r="AG857" s="275"/>
      <c r="AH857" s="275"/>
      <c r="AI857" s="275">
        <f>SUM(AG857:AH857)</f>
        <v>0</v>
      </c>
      <c r="AJ857" s="275"/>
      <c r="AK857" s="275"/>
      <c r="AL857" s="275">
        <f>SUM(AJ857:AK857)</f>
        <v>0</v>
      </c>
      <c r="AM857" s="275"/>
      <c r="AN857" s="275"/>
      <c r="AO857" s="275">
        <f>SUM(AM857:AN857)</f>
        <v>0</v>
      </c>
      <c r="AP857" s="275"/>
      <c r="AQ857" s="275"/>
      <c r="AR857" s="275">
        <f>SUM(AP857:AQ857)</f>
        <v>0</v>
      </c>
      <c r="AS857" s="500"/>
      <c r="AT857" s="275"/>
      <c r="AU857" s="275"/>
      <c r="AV857" s="277">
        <f>SUM(AT857:AU857)</f>
        <v>0</v>
      </c>
      <c r="AW857" s="567">
        <f t="shared" si="4143"/>
        <v>0</v>
      </c>
      <c r="AX857" s="567">
        <f t="shared" si="4144"/>
        <v>0</v>
      </c>
      <c r="AY857" s="567">
        <f t="shared" si="4145"/>
        <v>0</v>
      </c>
      <c r="AZ857" s="159"/>
      <c r="BA857" s="159"/>
      <c r="BB857" s="275">
        <f>SUM(AZ857:BA857)</f>
        <v>0</v>
      </c>
      <c r="BC857" s="275"/>
      <c r="BD857" s="275"/>
      <c r="BE857" s="275">
        <f>SUM(BC857:BD857)</f>
        <v>0</v>
      </c>
      <c r="BF857" s="521"/>
      <c r="BG857" s="605">
        <f>SUM(F857,S857,AF857,AS857)</f>
        <v>10</v>
      </c>
      <c r="BH857" s="533">
        <f>SUM(G857,T857,AG857)</f>
        <v>0</v>
      </c>
      <c r="BI857" s="533">
        <f t="shared" si="4146"/>
        <v>0</v>
      </c>
      <c r="BJ857" s="533">
        <f t="shared" si="4147"/>
        <v>0</v>
      </c>
      <c r="BK857" s="533">
        <f t="shared" si="4148"/>
        <v>0</v>
      </c>
      <c r="BL857" s="533">
        <f t="shared" si="4149"/>
        <v>0</v>
      </c>
      <c r="BM857" s="533">
        <f t="shared" si="4150"/>
        <v>0</v>
      </c>
      <c r="BN857" s="533">
        <f>SUM(M857,Z857,AM857)</f>
        <v>0</v>
      </c>
      <c r="BO857" s="533">
        <f t="shared" si="4151"/>
        <v>0</v>
      </c>
      <c r="BP857" s="533">
        <f t="shared" si="4152"/>
        <v>0</v>
      </c>
      <c r="BQ857" s="533">
        <f t="shared" si="4153"/>
        <v>0</v>
      </c>
      <c r="BR857" s="533">
        <f t="shared" si="4154"/>
        <v>0</v>
      </c>
      <c r="BS857" s="533">
        <f t="shared" si="4155"/>
        <v>0</v>
      </c>
      <c r="BT857" s="533">
        <f>AT857</f>
        <v>0</v>
      </c>
      <c r="BU857" s="533">
        <f t="shared" si="4156"/>
        <v>0</v>
      </c>
      <c r="BV857" s="533">
        <f t="shared" si="4157"/>
        <v>0</v>
      </c>
      <c r="BW857" s="536">
        <f>SUM(BH857,BK857,BN857,BQ857,BT857)</f>
        <v>0</v>
      </c>
      <c r="BX857" s="536">
        <f t="shared" si="4158"/>
        <v>0</v>
      </c>
      <c r="BY857" s="536">
        <f t="shared" si="4159"/>
        <v>0</v>
      </c>
      <c r="BZ857" t="s">
        <v>74</v>
      </c>
      <c r="CA857" s="544">
        <f>AZ857</f>
        <v>0</v>
      </c>
      <c r="CB857" s="544">
        <f t="shared" si="4160"/>
        <v>0</v>
      </c>
      <c r="CC857" s="544">
        <f t="shared" si="4161"/>
        <v>0</v>
      </c>
      <c r="CD857" s="544">
        <f>BC857</f>
        <v>0</v>
      </c>
      <c r="CE857" s="544">
        <f t="shared" si="4162"/>
        <v>0</v>
      </c>
      <c r="CF857" s="544">
        <f t="shared" si="4163"/>
        <v>0</v>
      </c>
    </row>
    <row r="858" spans="1:84">
      <c r="A858" s="149"/>
      <c r="B858" s="151"/>
      <c r="C858" s="151"/>
      <c r="D858" s="151"/>
      <c r="E858" s="375"/>
      <c r="F858" s="592"/>
      <c r="G858" s="159"/>
      <c r="H858" s="159"/>
      <c r="I858" s="275"/>
      <c r="J858" s="159"/>
      <c r="K858" s="159"/>
      <c r="L858" s="275"/>
      <c r="M858" s="159"/>
      <c r="N858" s="159"/>
      <c r="O858" s="275"/>
      <c r="P858" s="159"/>
      <c r="Q858" s="159"/>
      <c r="R858" s="275"/>
      <c r="S858" s="500"/>
      <c r="T858" s="275"/>
      <c r="U858" s="275"/>
      <c r="V858" s="275"/>
      <c r="W858" s="275"/>
      <c r="X858" s="275"/>
      <c r="Y858" s="275"/>
      <c r="Z858" s="275"/>
      <c r="AA858" s="275"/>
      <c r="AB858" s="275"/>
      <c r="AC858" s="275"/>
      <c r="AD858" s="275"/>
      <c r="AE858" s="275"/>
      <c r="AF858" s="500"/>
      <c r="AG858" s="275"/>
      <c r="AH858" s="275"/>
      <c r="AI858" s="275"/>
      <c r="AJ858" s="275"/>
      <c r="AK858" s="275"/>
      <c r="AL858" s="275"/>
      <c r="AM858" s="275"/>
      <c r="AN858" s="275"/>
      <c r="AO858" s="275"/>
      <c r="AP858" s="275"/>
      <c r="AQ858" s="275"/>
      <c r="AR858" s="275"/>
      <c r="AS858" s="500"/>
      <c r="AT858" s="275"/>
      <c r="AU858" s="275"/>
      <c r="AV858" s="275"/>
      <c r="AW858" s="567"/>
      <c r="AX858" s="567"/>
      <c r="AY858" s="567"/>
      <c r="AZ858" s="159"/>
      <c r="BA858" s="159"/>
      <c r="BB858" s="159"/>
      <c r="BC858" s="275"/>
      <c r="BD858" s="275"/>
      <c r="BE858" s="275"/>
      <c r="BF858" s="521"/>
    </row>
    <row r="859" spans="1:84">
      <c r="A859" s="149"/>
      <c r="B859" s="151"/>
      <c r="C859" s="151"/>
      <c r="D859" s="151"/>
      <c r="E859" s="375"/>
      <c r="F859" s="592"/>
      <c r="G859" s="159"/>
      <c r="H859" s="159"/>
      <c r="I859" s="275"/>
      <c r="J859" s="159"/>
      <c r="K859" s="159"/>
      <c r="L859" s="275"/>
      <c r="M859" s="159"/>
      <c r="N859" s="159"/>
      <c r="O859" s="275"/>
      <c r="P859" s="159"/>
      <c r="Q859" s="159"/>
      <c r="R859" s="275"/>
      <c r="S859" s="500"/>
      <c r="T859" s="275"/>
      <c r="U859" s="275"/>
      <c r="V859" s="275"/>
      <c r="W859" s="275"/>
      <c r="X859" s="275"/>
      <c r="Y859" s="275"/>
      <c r="Z859" s="275"/>
      <c r="AA859" s="275"/>
      <c r="AB859" s="275"/>
      <c r="AC859" s="275"/>
      <c r="AD859" s="275"/>
      <c r="AE859" s="275"/>
      <c r="AF859" s="500"/>
      <c r="AG859" s="275"/>
      <c r="AH859" s="275"/>
      <c r="AI859" s="275"/>
      <c r="AJ859" s="275"/>
      <c r="AK859" s="275"/>
      <c r="AL859" s="275"/>
      <c r="AM859" s="275"/>
      <c r="AN859" s="275"/>
      <c r="AO859" s="275"/>
      <c r="AP859" s="275"/>
      <c r="AQ859" s="275"/>
      <c r="AR859" s="275"/>
      <c r="AS859" s="500"/>
      <c r="AT859" s="275"/>
      <c r="AU859" s="275"/>
      <c r="AV859" s="275"/>
      <c r="AW859" s="567"/>
      <c r="AX859" s="567"/>
      <c r="AY859" s="567"/>
      <c r="AZ859" s="159"/>
      <c r="BA859" s="159"/>
      <c r="BB859" s="159"/>
      <c r="BC859" s="275"/>
      <c r="BD859" s="275"/>
      <c r="BE859" s="275"/>
      <c r="BF859" s="521"/>
    </row>
    <row r="860" spans="1:84">
      <c r="A860" s="149" t="s">
        <v>75</v>
      </c>
      <c r="B860" s="149" t="s">
        <v>154</v>
      </c>
      <c r="C860" s="151"/>
      <c r="D860" s="151"/>
      <c r="E860" s="375" t="s">
        <v>116</v>
      </c>
      <c r="F860" s="592"/>
      <c r="G860" s="159"/>
      <c r="H860" s="159"/>
      <c r="I860" s="275"/>
      <c r="J860" s="159"/>
      <c r="K860" s="159"/>
      <c r="L860" s="275"/>
      <c r="M860" s="159"/>
      <c r="N860" s="159"/>
      <c r="O860" s="275"/>
      <c r="P860" s="159"/>
      <c r="Q860" s="159"/>
      <c r="R860" s="275"/>
      <c r="S860" s="500"/>
      <c r="T860" s="275"/>
      <c r="U860" s="275"/>
      <c r="V860" s="275"/>
      <c r="W860" s="275"/>
      <c r="X860" s="275"/>
      <c r="Y860" s="275"/>
      <c r="Z860" s="275"/>
      <c r="AA860" s="275"/>
      <c r="AB860" s="275"/>
      <c r="AC860" s="275"/>
      <c r="AD860" s="275"/>
      <c r="AE860" s="275"/>
      <c r="AF860" s="500"/>
      <c r="AG860" s="275"/>
      <c r="AH860" s="275"/>
      <c r="AI860" s="275"/>
      <c r="AJ860" s="275"/>
      <c r="AK860" s="275"/>
      <c r="AL860" s="275"/>
      <c r="AM860" s="275"/>
      <c r="AN860" s="275"/>
      <c r="AO860" s="275"/>
      <c r="AP860" s="275"/>
      <c r="AQ860" s="275"/>
      <c r="AR860" s="275"/>
      <c r="AS860" s="500"/>
      <c r="AT860" s="275"/>
      <c r="AU860" s="275"/>
      <c r="AV860" s="275"/>
      <c r="AW860" s="567"/>
      <c r="AX860" s="567"/>
      <c r="AY860" s="567"/>
      <c r="AZ860" s="159"/>
      <c r="BA860" s="159"/>
      <c r="BB860" s="159"/>
      <c r="BC860" s="275"/>
      <c r="BD860" s="275"/>
      <c r="BE860" s="275"/>
      <c r="BF860" s="521"/>
    </row>
    <row r="861" spans="1:84">
      <c r="A861" s="149"/>
      <c r="B861" s="151"/>
      <c r="C861" s="151"/>
      <c r="D861" s="151"/>
      <c r="E861" s="288" t="s">
        <v>77</v>
      </c>
      <c r="F861" s="592">
        <f>SUM(F850,F855)</f>
        <v>49</v>
      </c>
      <c r="G861" s="168">
        <f t="shared" ref="G861:G863" si="4164">SUM(G850,G855)</f>
        <v>8</v>
      </c>
      <c r="H861" s="168">
        <f t="shared" ref="H861:BE861" si="4165">SUM(H850,H855)</f>
        <v>11</v>
      </c>
      <c r="I861" s="168">
        <f t="shared" si="4165"/>
        <v>19</v>
      </c>
      <c r="J861" s="168">
        <f t="shared" si="4165"/>
        <v>3</v>
      </c>
      <c r="K861" s="168">
        <f t="shared" si="4165"/>
        <v>2</v>
      </c>
      <c r="L861" s="168">
        <f t="shared" si="4165"/>
        <v>5</v>
      </c>
      <c r="M861" s="168">
        <f t="shared" si="4165"/>
        <v>2</v>
      </c>
      <c r="N861" s="168">
        <f t="shared" si="4165"/>
        <v>0</v>
      </c>
      <c r="O861" s="168">
        <f t="shared" si="4165"/>
        <v>2</v>
      </c>
      <c r="P861" s="168">
        <f t="shared" si="4165"/>
        <v>3</v>
      </c>
      <c r="Q861" s="168">
        <f t="shared" si="4165"/>
        <v>7</v>
      </c>
      <c r="R861" s="168">
        <f t="shared" si="4165"/>
        <v>10</v>
      </c>
      <c r="S861" s="502">
        <f t="shared" si="4165"/>
        <v>0</v>
      </c>
      <c r="T861" s="168">
        <f t="shared" si="4165"/>
        <v>0</v>
      </c>
      <c r="U861" s="168">
        <f t="shared" si="4165"/>
        <v>0</v>
      </c>
      <c r="V861" s="168">
        <f t="shared" si="4165"/>
        <v>0</v>
      </c>
      <c r="W861" s="168">
        <f t="shared" si="4165"/>
        <v>0</v>
      </c>
      <c r="X861" s="168">
        <f t="shared" si="4165"/>
        <v>0</v>
      </c>
      <c r="Y861" s="168">
        <f t="shared" si="4165"/>
        <v>0</v>
      </c>
      <c r="Z861" s="168">
        <f t="shared" si="4165"/>
        <v>0</v>
      </c>
      <c r="AA861" s="168">
        <f t="shared" si="4165"/>
        <v>0</v>
      </c>
      <c r="AB861" s="168">
        <f t="shared" si="4165"/>
        <v>0</v>
      </c>
      <c r="AC861" s="168">
        <f t="shared" si="4165"/>
        <v>0</v>
      </c>
      <c r="AD861" s="168">
        <f t="shared" si="4165"/>
        <v>0</v>
      </c>
      <c r="AE861" s="168">
        <f t="shared" si="4165"/>
        <v>0</v>
      </c>
      <c r="AF861" s="502">
        <f t="shared" si="4165"/>
        <v>0</v>
      </c>
      <c r="AG861" s="168">
        <f t="shared" si="4165"/>
        <v>0</v>
      </c>
      <c r="AH861" s="168">
        <f t="shared" si="4165"/>
        <v>0</v>
      </c>
      <c r="AI861" s="168">
        <f t="shared" si="4165"/>
        <v>0</v>
      </c>
      <c r="AJ861" s="168">
        <f t="shared" si="4165"/>
        <v>0</v>
      </c>
      <c r="AK861" s="168">
        <f t="shared" si="4165"/>
        <v>0</v>
      </c>
      <c r="AL861" s="168">
        <f t="shared" si="4165"/>
        <v>0</v>
      </c>
      <c r="AM861" s="168">
        <f t="shared" si="4165"/>
        <v>0</v>
      </c>
      <c r="AN861" s="168">
        <f t="shared" si="4165"/>
        <v>0</v>
      </c>
      <c r="AO861" s="168">
        <f t="shared" si="4165"/>
        <v>0</v>
      </c>
      <c r="AP861" s="168">
        <f t="shared" si="4165"/>
        <v>0</v>
      </c>
      <c r="AQ861" s="168">
        <f t="shared" si="4165"/>
        <v>0</v>
      </c>
      <c r="AR861" s="168">
        <f t="shared" si="4165"/>
        <v>0</v>
      </c>
      <c r="AS861" s="502">
        <f t="shared" si="4165"/>
        <v>0</v>
      </c>
      <c r="AT861" s="168">
        <f t="shared" si="4165"/>
        <v>0</v>
      </c>
      <c r="AU861" s="168">
        <f t="shared" si="4165"/>
        <v>0</v>
      </c>
      <c r="AV861" s="168">
        <f t="shared" si="4165"/>
        <v>0</v>
      </c>
      <c r="AW861" s="569">
        <f t="shared" si="4165"/>
        <v>16</v>
      </c>
      <c r="AX861" s="569">
        <f t="shared" si="4165"/>
        <v>20</v>
      </c>
      <c r="AY861" s="569">
        <f t="shared" si="4165"/>
        <v>36</v>
      </c>
      <c r="AZ861" s="168">
        <f t="shared" si="4165"/>
        <v>0</v>
      </c>
      <c r="BA861" s="168">
        <f t="shared" si="4165"/>
        <v>0</v>
      </c>
      <c r="BB861" s="168">
        <f t="shared" si="4165"/>
        <v>0</v>
      </c>
      <c r="BC861" s="168">
        <f t="shared" si="4165"/>
        <v>0</v>
      </c>
      <c r="BD861" s="168">
        <f t="shared" si="4165"/>
        <v>0</v>
      </c>
      <c r="BE861" s="168">
        <f t="shared" si="4165"/>
        <v>0</v>
      </c>
      <c r="BF861" s="523"/>
      <c r="BG861" s="605">
        <f>SUM(F861,S861,AF861,AS861)</f>
        <v>49</v>
      </c>
      <c r="BH861" s="533">
        <f>SUM(G861,T861,AG861)</f>
        <v>8</v>
      </c>
      <c r="BI861" s="533">
        <f t="shared" ref="BI861:BI863" si="4166">SUM(H861,U861,AH861)</f>
        <v>11</v>
      </c>
      <c r="BJ861" s="533">
        <f t="shared" ref="BJ861:BJ863" si="4167">SUM(I861,V861,AI861)</f>
        <v>19</v>
      </c>
      <c r="BK861" s="533">
        <f t="shared" ref="BK861:BK863" si="4168">SUM(J861,W861,AJ861)</f>
        <v>3</v>
      </c>
      <c r="BL861" s="533">
        <f t="shared" ref="BL861:BL863" si="4169">SUM(K861,X861,AK861)</f>
        <v>2</v>
      </c>
      <c r="BM861" s="533">
        <f t="shared" ref="BM861:BM863" si="4170">SUM(L861,Y861,AL861)</f>
        <v>5</v>
      </c>
      <c r="BN861" s="533">
        <f>SUM(M861,Z861,AM861)</f>
        <v>2</v>
      </c>
      <c r="BO861" s="533">
        <f t="shared" ref="BO861:BO863" si="4171">SUM(N861,AA861,AN861)</f>
        <v>0</v>
      </c>
      <c r="BP861" s="533">
        <f t="shared" ref="BP861:BP863" si="4172">SUM(O861,AB861,AO861)</f>
        <v>2</v>
      </c>
      <c r="BQ861" s="533">
        <f t="shared" ref="BQ861:BQ863" si="4173">SUM(P861,AC861,AP861)</f>
        <v>3</v>
      </c>
      <c r="BR861" s="533">
        <f t="shared" ref="BR861:BR863" si="4174">SUM(Q861,AD861,AQ861)</f>
        <v>7</v>
      </c>
      <c r="BS861" s="533">
        <f t="shared" ref="BS861:BS863" si="4175">SUM(R861,AE861,AR861)</f>
        <v>10</v>
      </c>
      <c r="BT861" s="533">
        <f>AT861</f>
        <v>0</v>
      </c>
      <c r="BU861" s="533">
        <f t="shared" ref="BU861:BU863" si="4176">AU861</f>
        <v>0</v>
      </c>
      <c r="BV861" s="533">
        <f t="shared" ref="BV861:BV863" si="4177">AV861</f>
        <v>0</v>
      </c>
      <c r="BW861" s="536">
        <f>SUM(BH861,BK861,BN861,BQ861,BT861)</f>
        <v>16</v>
      </c>
      <c r="BX861" s="536">
        <f t="shared" ref="BX861:BX863" si="4178">SUM(BI861,BL861,BO861,BR861,BU861)</f>
        <v>20</v>
      </c>
      <c r="BY861" s="536">
        <f t="shared" ref="BY861:BY863" si="4179">SUM(BJ861,BM861,BP861,BS861,BV861)</f>
        <v>36</v>
      </c>
      <c r="BZ861" t="s">
        <v>74</v>
      </c>
      <c r="CA861" s="544">
        <f>AZ861</f>
        <v>0</v>
      </c>
      <c r="CB861" s="544">
        <f t="shared" ref="CB861:CB863" si="4180">BA861</f>
        <v>0</v>
      </c>
      <c r="CC861" s="544">
        <f t="shared" ref="CC861:CC863" si="4181">BB861</f>
        <v>0</v>
      </c>
      <c r="CD861" s="544">
        <f>BC861</f>
        <v>0</v>
      </c>
      <c r="CE861" s="544">
        <f t="shared" ref="CE861:CE863" si="4182">BD861</f>
        <v>0</v>
      </c>
      <c r="CF861" s="544">
        <f t="shared" ref="CF861:CF863" si="4183">BE861</f>
        <v>0</v>
      </c>
    </row>
    <row r="862" spans="1:84">
      <c r="A862" s="149"/>
      <c r="B862" s="151"/>
      <c r="C862" s="151"/>
      <c r="D862" s="151"/>
      <c r="E862" s="288" t="s">
        <v>78</v>
      </c>
      <c r="F862" s="592">
        <f t="shared" ref="F862:G862" si="4184">SUM(F851,F856)</f>
        <v>49</v>
      </c>
      <c r="G862" s="168">
        <f t="shared" si="4184"/>
        <v>9</v>
      </c>
      <c r="H862" s="168">
        <f t="shared" ref="H862:BE862" si="4185">SUM(H851,H856)</f>
        <v>11</v>
      </c>
      <c r="I862" s="168">
        <f t="shared" si="4185"/>
        <v>20</v>
      </c>
      <c r="J862" s="168">
        <f t="shared" si="4185"/>
        <v>2</v>
      </c>
      <c r="K862" s="168">
        <f t="shared" si="4185"/>
        <v>4</v>
      </c>
      <c r="L862" s="168">
        <f t="shared" si="4185"/>
        <v>6</v>
      </c>
      <c r="M862" s="168">
        <f t="shared" si="4185"/>
        <v>2</v>
      </c>
      <c r="N862" s="168">
        <f t="shared" si="4185"/>
        <v>1</v>
      </c>
      <c r="O862" s="168">
        <f t="shared" si="4185"/>
        <v>3</v>
      </c>
      <c r="P862" s="168">
        <f t="shared" si="4185"/>
        <v>4</v>
      </c>
      <c r="Q862" s="168">
        <f t="shared" si="4185"/>
        <v>6</v>
      </c>
      <c r="R862" s="168">
        <f t="shared" si="4185"/>
        <v>10</v>
      </c>
      <c r="S862" s="502">
        <f t="shared" si="4185"/>
        <v>0</v>
      </c>
      <c r="T862" s="168">
        <f t="shared" si="4185"/>
        <v>0</v>
      </c>
      <c r="U862" s="168">
        <f t="shared" si="4185"/>
        <v>0</v>
      </c>
      <c r="V862" s="168">
        <f t="shared" si="4185"/>
        <v>0</v>
      </c>
      <c r="W862" s="168">
        <f t="shared" si="4185"/>
        <v>0</v>
      </c>
      <c r="X862" s="168">
        <f t="shared" si="4185"/>
        <v>0</v>
      </c>
      <c r="Y862" s="168">
        <f t="shared" si="4185"/>
        <v>0</v>
      </c>
      <c r="Z862" s="168">
        <f t="shared" si="4185"/>
        <v>0</v>
      </c>
      <c r="AA862" s="168">
        <f t="shared" si="4185"/>
        <v>0</v>
      </c>
      <c r="AB862" s="168">
        <f t="shared" si="4185"/>
        <v>0</v>
      </c>
      <c r="AC862" s="168">
        <f t="shared" si="4185"/>
        <v>0</v>
      </c>
      <c r="AD862" s="168">
        <f t="shared" si="4185"/>
        <v>0</v>
      </c>
      <c r="AE862" s="168">
        <f t="shared" si="4185"/>
        <v>0</v>
      </c>
      <c r="AF862" s="502">
        <f t="shared" si="4185"/>
        <v>0</v>
      </c>
      <c r="AG862" s="168">
        <f t="shared" si="4185"/>
        <v>0</v>
      </c>
      <c r="AH862" s="168">
        <f t="shared" si="4185"/>
        <v>0</v>
      </c>
      <c r="AI862" s="168">
        <f t="shared" si="4185"/>
        <v>0</v>
      </c>
      <c r="AJ862" s="168">
        <f t="shared" si="4185"/>
        <v>0</v>
      </c>
      <c r="AK862" s="168">
        <f t="shared" si="4185"/>
        <v>0</v>
      </c>
      <c r="AL862" s="168">
        <f t="shared" si="4185"/>
        <v>0</v>
      </c>
      <c r="AM862" s="168">
        <f t="shared" si="4185"/>
        <v>0</v>
      </c>
      <c r="AN862" s="168">
        <f t="shared" si="4185"/>
        <v>0</v>
      </c>
      <c r="AO862" s="168">
        <f t="shared" si="4185"/>
        <v>0</v>
      </c>
      <c r="AP862" s="168">
        <f t="shared" si="4185"/>
        <v>0</v>
      </c>
      <c r="AQ862" s="168">
        <f t="shared" si="4185"/>
        <v>0</v>
      </c>
      <c r="AR862" s="168">
        <f t="shared" si="4185"/>
        <v>0</v>
      </c>
      <c r="AS862" s="502">
        <f t="shared" si="4185"/>
        <v>0</v>
      </c>
      <c r="AT862" s="168">
        <f t="shared" si="4185"/>
        <v>0</v>
      </c>
      <c r="AU862" s="168">
        <f t="shared" si="4185"/>
        <v>0</v>
      </c>
      <c r="AV862" s="168">
        <f t="shared" si="4185"/>
        <v>0</v>
      </c>
      <c r="AW862" s="569">
        <f t="shared" si="4185"/>
        <v>17</v>
      </c>
      <c r="AX862" s="569">
        <f t="shared" si="4185"/>
        <v>22</v>
      </c>
      <c r="AY862" s="569">
        <f t="shared" si="4185"/>
        <v>39</v>
      </c>
      <c r="AZ862" s="168">
        <f t="shared" si="4185"/>
        <v>0</v>
      </c>
      <c r="BA862" s="168">
        <f t="shared" si="4185"/>
        <v>3</v>
      </c>
      <c r="BB862" s="168">
        <f t="shared" si="4185"/>
        <v>3</v>
      </c>
      <c r="BC862" s="168">
        <f t="shared" si="4185"/>
        <v>0</v>
      </c>
      <c r="BD862" s="168">
        <f t="shared" si="4185"/>
        <v>1</v>
      </c>
      <c r="BE862" s="168">
        <f t="shared" si="4185"/>
        <v>1</v>
      </c>
      <c r="BF862" s="523"/>
      <c r="BG862" s="605">
        <f>SUM(F862,S862,AF862,AS862)</f>
        <v>49</v>
      </c>
      <c r="BH862" s="533">
        <f>SUM(G862,T862,AG862)</f>
        <v>9</v>
      </c>
      <c r="BI862" s="533">
        <f t="shared" si="4166"/>
        <v>11</v>
      </c>
      <c r="BJ862" s="533">
        <f t="shared" si="4167"/>
        <v>20</v>
      </c>
      <c r="BK862" s="533">
        <f t="shared" si="4168"/>
        <v>2</v>
      </c>
      <c r="BL862" s="533">
        <f t="shared" si="4169"/>
        <v>4</v>
      </c>
      <c r="BM862" s="533">
        <f t="shared" si="4170"/>
        <v>6</v>
      </c>
      <c r="BN862" s="533">
        <f>SUM(M862,Z862,AM862)</f>
        <v>2</v>
      </c>
      <c r="BO862" s="533">
        <f t="shared" si="4171"/>
        <v>1</v>
      </c>
      <c r="BP862" s="533">
        <f t="shared" si="4172"/>
        <v>3</v>
      </c>
      <c r="BQ862" s="533">
        <f t="shared" si="4173"/>
        <v>4</v>
      </c>
      <c r="BR862" s="533">
        <f t="shared" si="4174"/>
        <v>6</v>
      </c>
      <c r="BS862" s="533">
        <f t="shared" si="4175"/>
        <v>10</v>
      </c>
      <c r="BT862" s="533">
        <f>AT862</f>
        <v>0</v>
      </c>
      <c r="BU862" s="533">
        <f t="shared" si="4176"/>
        <v>0</v>
      </c>
      <c r="BV862" s="533">
        <f t="shared" si="4177"/>
        <v>0</v>
      </c>
      <c r="BW862" s="536">
        <f>SUM(BH862,BK862,BN862,BQ862,BT862)</f>
        <v>17</v>
      </c>
      <c r="BX862" s="536">
        <f t="shared" si="4178"/>
        <v>22</v>
      </c>
      <c r="BY862" s="536">
        <f t="shared" si="4179"/>
        <v>39</v>
      </c>
      <c r="BZ862" t="s">
        <v>74</v>
      </c>
      <c r="CA862" s="544">
        <f>AZ862</f>
        <v>0</v>
      </c>
      <c r="CB862" s="544">
        <f t="shared" si="4180"/>
        <v>3</v>
      </c>
      <c r="CC862" s="544">
        <f t="shared" si="4181"/>
        <v>3</v>
      </c>
      <c r="CD862" s="544">
        <f>BC862</f>
        <v>0</v>
      </c>
      <c r="CE862" s="544">
        <f t="shared" si="4182"/>
        <v>1</v>
      </c>
      <c r="CF862" s="544">
        <f t="shared" si="4183"/>
        <v>1</v>
      </c>
    </row>
    <row r="863" spans="1:84">
      <c r="A863" s="149"/>
      <c r="B863" s="151"/>
      <c r="C863" s="151"/>
      <c r="D863" s="151"/>
      <c r="E863" s="288" t="s">
        <v>79</v>
      </c>
      <c r="F863" s="592">
        <f>SUM(F852,F857)</f>
        <v>49</v>
      </c>
      <c r="G863" s="168">
        <f t="shared" si="4164"/>
        <v>8</v>
      </c>
      <c r="H863" s="168">
        <f t="shared" ref="H863:BE863" si="4186">SUM(H852,H857)</f>
        <v>12</v>
      </c>
      <c r="I863" s="168">
        <f t="shared" si="4186"/>
        <v>20</v>
      </c>
      <c r="J863" s="168">
        <f t="shared" si="4186"/>
        <v>2</v>
      </c>
      <c r="K863" s="168">
        <f t="shared" si="4186"/>
        <v>4</v>
      </c>
      <c r="L863" s="168">
        <f t="shared" si="4186"/>
        <v>6</v>
      </c>
      <c r="M863" s="168">
        <f t="shared" si="4186"/>
        <v>1</v>
      </c>
      <c r="N863" s="168">
        <f t="shared" si="4186"/>
        <v>2</v>
      </c>
      <c r="O863" s="168">
        <f t="shared" si="4186"/>
        <v>3</v>
      </c>
      <c r="P863" s="168">
        <f t="shared" si="4186"/>
        <v>4</v>
      </c>
      <c r="Q863" s="168">
        <f t="shared" si="4186"/>
        <v>6</v>
      </c>
      <c r="R863" s="168">
        <f t="shared" si="4186"/>
        <v>10</v>
      </c>
      <c r="S863" s="502">
        <f t="shared" si="4186"/>
        <v>0</v>
      </c>
      <c r="T863" s="168">
        <f t="shared" si="4186"/>
        <v>0</v>
      </c>
      <c r="U863" s="168">
        <f t="shared" si="4186"/>
        <v>0</v>
      </c>
      <c r="V863" s="168">
        <f t="shared" si="4186"/>
        <v>0</v>
      </c>
      <c r="W863" s="168">
        <f t="shared" si="4186"/>
        <v>0</v>
      </c>
      <c r="X863" s="168">
        <f t="shared" si="4186"/>
        <v>0</v>
      </c>
      <c r="Y863" s="168">
        <f t="shared" si="4186"/>
        <v>0</v>
      </c>
      <c r="Z863" s="168">
        <f t="shared" si="4186"/>
        <v>0</v>
      </c>
      <c r="AA863" s="168">
        <f t="shared" si="4186"/>
        <v>0</v>
      </c>
      <c r="AB863" s="168">
        <f t="shared" si="4186"/>
        <v>0</v>
      </c>
      <c r="AC863" s="168">
        <f t="shared" si="4186"/>
        <v>0</v>
      </c>
      <c r="AD863" s="168">
        <f t="shared" si="4186"/>
        <v>0</v>
      </c>
      <c r="AE863" s="168">
        <f t="shared" si="4186"/>
        <v>0</v>
      </c>
      <c r="AF863" s="502">
        <f t="shared" si="4186"/>
        <v>0</v>
      </c>
      <c r="AG863" s="168">
        <f t="shared" si="4186"/>
        <v>0</v>
      </c>
      <c r="AH863" s="168">
        <f t="shared" si="4186"/>
        <v>0</v>
      </c>
      <c r="AI863" s="168">
        <f t="shared" si="4186"/>
        <v>0</v>
      </c>
      <c r="AJ863" s="168">
        <f t="shared" si="4186"/>
        <v>0</v>
      </c>
      <c r="AK863" s="168">
        <f t="shared" si="4186"/>
        <v>0</v>
      </c>
      <c r="AL863" s="168">
        <f t="shared" si="4186"/>
        <v>0</v>
      </c>
      <c r="AM863" s="168">
        <f t="shared" si="4186"/>
        <v>0</v>
      </c>
      <c r="AN863" s="168">
        <f t="shared" si="4186"/>
        <v>0</v>
      </c>
      <c r="AO863" s="168">
        <f t="shared" si="4186"/>
        <v>0</v>
      </c>
      <c r="AP863" s="168">
        <f t="shared" si="4186"/>
        <v>0</v>
      </c>
      <c r="AQ863" s="168">
        <f t="shared" si="4186"/>
        <v>0</v>
      </c>
      <c r="AR863" s="168">
        <f t="shared" si="4186"/>
        <v>0</v>
      </c>
      <c r="AS863" s="502">
        <f t="shared" si="4186"/>
        <v>0</v>
      </c>
      <c r="AT863" s="168">
        <f t="shared" si="4186"/>
        <v>0</v>
      </c>
      <c r="AU863" s="168">
        <f t="shared" si="4186"/>
        <v>0</v>
      </c>
      <c r="AV863" s="168">
        <f t="shared" si="4186"/>
        <v>0</v>
      </c>
      <c r="AW863" s="569">
        <f t="shared" si="4186"/>
        <v>15</v>
      </c>
      <c r="AX863" s="569">
        <f t="shared" si="4186"/>
        <v>24</v>
      </c>
      <c r="AY863" s="569">
        <f t="shared" si="4186"/>
        <v>39</v>
      </c>
      <c r="AZ863" s="168">
        <f t="shared" si="4186"/>
        <v>0</v>
      </c>
      <c r="BA863" s="168">
        <f t="shared" si="4186"/>
        <v>0</v>
      </c>
      <c r="BB863" s="168">
        <f t="shared" si="4186"/>
        <v>0</v>
      </c>
      <c r="BC863" s="168">
        <f t="shared" si="4186"/>
        <v>1</v>
      </c>
      <c r="BD863" s="168">
        <f t="shared" si="4186"/>
        <v>0</v>
      </c>
      <c r="BE863" s="168">
        <f t="shared" si="4186"/>
        <v>1</v>
      </c>
      <c r="BF863" s="523"/>
      <c r="BG863" s="605">
        <f>SUM(F863,S863,AF863,AS863)</f>
        <v>49</v>
      </c>
      <c r="BH863" s="533">
        <f>SUM(G863,T863,AG863)</f>
        <v>8</v>
      </c>
      <c r="BI863" s="533">
        <f t="shared" si="4166"/>
        <v>12</v>
      </c>
      <c r="BJ863" s="533">
        <f t="shared" si="4167"/>
        <v>20</v>
      </c>
      <c r="BK863" s="533">
        <f t="shared" si="4168"/>
        <v>2</v>
      </c>
      <c r="BL863" s="533">
        <f t="shared" si="4169"/>
        <v>4</v>
      </c>
      <c r="BM863" s="533">
        <f t="shared" si="4170"/>
        <v>6</v>
      </c>
      <c r="BN863" s="533">
        <f>SUM(M863,Z863,AM863)</f>
        <v>1</v>
      </c>
      <c r="BO863" s="533">
        <f t="shared" si="4171"/>
        <v>2</v>
      </c>
      <c r="BP863" s="533">
        <f t="shared" si="4172"/>
        <v>3</v>
      </c>
      <c r="BQ863" s="533">
        <f t="shared" si="4173"/>
        <v>4</v>
      </c>
      <c r="BR863" s="533">
        <f t="shared" si="4174"/>
        <v>6</v>
      </c>
      <c r="BS863" s="533">
        <f t="shared" si="4175"/>
        <v>10</v>
      </c>
      <c r="BT863" s="533">
        <f>AT863</f>
        <v>0</v>
      </c>
      <c r="BU863" s="533">
        <f t="shared" si="4176"/>
        <v>0</v>
      </c>
      <c r="BV863" s="533">
        <f t="shared" si="4177"/>
        <v>0</v>
      </c>
      <c r="BW863" s="536">
        <f>SUM(BH863,BK863,BN863,BQ863,BT863)</f>
        <v>15</v>
      </c>
      <c r="BX863" s="536">
        <f t="shared" si="4178"/>
        <v>24</v>
      </c>
      <c r="BY863" s="536">
        <f t="shared" si="4179"/>
        <v>39</v>
      </c>
      <c r="BZ863" t="s">
        <v>74</v>
      </c>
      <c r="CA863" s="544">
        <f>AZ863</f>
        <v>0</v>
      </c>
      <c r="CB863" s="544">
        <f t="shared" si="4180"/>
        <v>0</v>
      </c>
      <c r="CC863" s="544">
        <f t="shared" si="4181"/>
        <v>0</v>
      </c>
      <c r="CD863" s="544">
        <f>BC863</f>
        <v>1</v>
      </c>
      <c r="CE863" s="544">
        <f t="shared" si="4182"/>
        <v>0</v>
      </c>
      <c r="CF863" s="544">
        <f t="shared" si="4183"/>
        <v>1</v>
      </c>
    </row>
    <row r="864" spans="1:84">
      <c r="A864" s="149"/>
      <c r="B864" s="151"/>
      <c r="C864" s="151"/>
      <c r="D864" s="151"/>
      <c r="E864" s="288"/>
      <c r="F864" s="592"/>
      <c r="G864" s="168"/>
      <c r="H864" s="168"/>
      <c r="I864" s="168"/>
      <c r="J864" s="168"/>
      <c r="K864" s="168"/>
      <c r="L864" s="168"/>
      <c r="M864" s="168"/>
      <c r="N864" s="168"/>
      <c r="O864" s="168"/>
      <c r="P864" s="168"/>
      <c r="Q864" s="168"/>
      <c r="R864" s="168"/>
      <c r="S864" s="502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502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502"/>
      <c r="AT864" s="168"/>
      <c r="AU864" s="168"/>
      <c r="AV864" s="168"/>
      <c r="AW864" s="569"/>
      <c r="AX864" s="569"/>
      <c r="AY864" s="569"/>
      <c r="AZ864" s="168"/>
      <c r="BA864" s="168"/>
      <c r="BB864" s="168"/>
      <c r="BC864" s="168"/>
      <c r="BD864" s="168"/>
      <c r="BE864" s="168"/>
      <c r="BF864" s="523"/>
    </row>
    <row r="865" spans="1:84">
      <c r="A865" s="149" t="s">
        <v>74</v>
      </c>
      <c r="B865" s="151" t="s">
        <v>941</v>
      </c>
      <c r="C865" s="151"/>
      <c r="D865" s="151"/>
      <c r="E865" s="375" t="s">
        <v>116</v>
      </c>
      <c r="F865" s="592"/>
      <c r="G865" s="159"/>
      <c r="H865" s="159"/>
      <c r="I865" s="275"/>
      <c r="J865" s="159"/>
      <c r="K865" s="159"/>
      <c r="L865" s="275"/>
      <c r="M865" s="159"/>
      <c r="N865" s="159"/>
      <c r="O865" s="275"/>
      <c r="P865" s="159"/>
      <c r="Q865" s="159"/>
      <c r="R865" s="275"/>
      <c r="S865" s="500"/>
      <c r="T865" s="275"/>
      <c r="U865" s="275"/>
      <c r="V865" s="275"/>
      <c r="W865" s="275"/>
      <c r="X865" s="275"/>
      <c r="Y865" s="275"/>
      <c r="Z865" s="275"/>
      <c r="AA865" s="275"/>
      <c r="AB865" s="275"/>
      <c r="AC865" s="275"/>
      <c r="AD865" s="275"/>
      <c r="AE865" s="275"/>
      <c r="AF865" s="500"/>
      <c r="AG865" s="275"/>
      <c r="AH865" s="275"/>
      <c r="AI865" s="275"/>
      <c r="AJ865" s="275"/>
      <c r="AK865" s="275"/>
      <c r="AL865" s="275"/>
      <c r="AM865" s="275"/>
      <c r="AN865" s="275"/>
      <c r="AO865" s="275"/>
      <c r="AP865" s="275"/>
      <c r="AQ865" s="275"/>
      <c r="AR865" s="275"/>
      <c r="AS865" s="500"/>
      <c r="AT865" s="275"/>
      <c r="AU865" s="275"/>
      <c r="AV865" s="277"/>
      <c r="AW865" s="567"/>
      <c r="AX865" s="567"/>
      <c r="AY865" s="567"/>
      <c r="AZ865" s="159"/>
      <c r="BA865" s="159"/>
      <c r="BB865" s="159"/>
      <c r="BC865" s="275"/>
      <c r="BD865" s="275"/>
      <c r="BE865" s="275"/>
      <c r="BF865" s="521"/>
    </row>
    <row r="866" spans="1:84">
      <c r="A866" s="149"/>
      <c r="B866" s="149"/>
      <c r="C866" s="151"/>
      <c r="D866" s="151"/>
      <c r="E866" s="288" t="s">
        <v>77</v>
      </c>
      <c r="F866" s="592">
        <v>10</v>
      </c>
      <c r="G866" s="159">
        <v>1</v>
      </c>
      <c r="H866" s="159">
        <v>3</v>
      </c>
      <c r="I866" s="275">
        <f>SUM(G866:H866)</f>
        <v>4</v>
      </c>
      <c r="J866" s="159">
        <v>1</v>
      </c>
      <c r="K866" s="159">
        <v>3</v>
      </c>
      <c r="L866" s="275">
        <f>SUM(J866:K866)</f>
        <v>4</v>
      </c>
      <c r="M866" s="159">
        <v>1</v>
      </c>
      <c r="N866" s="159"/>
      <c r="O866" s="275">
        <f>SUM(M866:N866)</f>
        <v>1</v>
      </c>
      <c r="P866" s="159"/>
      <c r="Q866" s="159"/>
      <c r="R866" s="275">
        <f>SUM(P866:Q866)</f>
        <v>0</v>
      </c>
      <c r="S866" s="500"/>
      <c r="T866" s="275"/>
      <c r="U866" s="275"/>
      <c r="V866" s="275">
        <f>SUM(T866:U866)</f>
        <v>0</v>
      </c>
      <c r="W866" s="275"/>
      <c r="X866" s="275"/>
      <c r="Y866" s="275">
        <f>SUM(W866:X866)</f>
        <v>0</v>
      </c>
      <c r="Z866" s="275"/>
      <c r="AA866" s="275"/>
      <c r="AB866" s="275">
        <f>SUM(Z866:AA866)</f>
        <v>0</v>
      </c>
      <c r="AC866" s="275"/>
      <c r="AD866" s="275"/>
      <c r="AE866" s="275">
        <f>SUM(AC866:AD866)</f>
        <v>0</v>
      </c>
      <c r="AF866" s="500"/>
      <c r="AG866" s="275"/>
      <c r="AH866" s="275"/>
      <c r="AI866" s="275">
        <f>SUM(AG866:AH866)</f>
        <v>0</v>
      </c>
      <c r="AJ866" s="275"/>
      <c r="AK866" s="275"/>
      <c r="AL866" s="275">
        <f>SUM(AJ866:AK866)</f>
        <v>0</v>
      </c>
      <c r="AM866" s="275"/>
      <c r="AN866" s="275"/>
      <c r="AO866" s="275">
        <f>SUM(AM866:AN866)</f>
        <v>0</v>
      </c>
      <c r="AP866" s="275"/>
      <c r="AQ866" s="275"/>
      <c r="AR866" s="275">
        <f>SUM(AP866:AQ866)</f>
        <v>0</v>
      </c>
      <c r="AS866" s="500"/>
      <c r="AT866" s="275"/>
      <c r="AU866" s="275"/>
      <c r="AV866" s="277">
        <f>SUM(AT866:AU866)</f>
        <v>0</v>
      </c>
      <c r="AW866" s="567">
        <f t="shared" ref="AW866:AW867" si="4187">SUM(G866,J866,M866,P866,T866,W866,Z866,AC866,AG866,AJ866,AM866,AP866,AT866)</f>
        <v>3</v>
      </c>
      <c r="AX866" s="567">
        <f t="shared" ref="AX866:AX867" si="4188">SUM(H866,K866,N866,Q866,U866,X866,AA866,AD866,AH866,AK866,AN866,AQ866,AU866)</f>
        <v>6</v>
      </c>
      <c r="AY866" s="567">
        <f t="shared" ref="AY866:AY867" si="4189">SUM(I866,L866,O866,R866,V866,Y866,AB866,AE866,AI866,AL866,AO866,AR866,AV866)</f>
        <v>9</v>
      </c>
      <c r="AZ866" s="159"/>
      <c r="BA866" s="159"/>
      <c r="BB866" s="275">
        <f>SUM(AZ866:BA866)</f>
        <v>0</v>
      </c>
      <c r="BC866" s="275"/>
      <c r="BD866" s="275"/>
      <c r="BE866" s="275">
        <f>SUM(BC866:BD866)</f>
        <v>0</v>
      </c>
      <c r="BF866" s="521"/>
      <c r="BG866" s="605">
        <f>SUM(F866,S866,AF866,AS866)</f>
        <v>10</v>
      </c>
      <c r="BH866" s="533">
        <f>SUM(G866,T866,AG866)</f>
        <v>1</v>
      </c>
      <c r="BI866" s="533">
        <f t="shared" ref="BI866:BI868" si="4190">SUM(H866,U866,AH866)</f>
        <v>3</v>
      </c>
      <c r="BJ866" s="533">
        <f t="shared" ref="BJ866:BJ868" si="4191">SUM(I866,V866,AI866)</f>
        <v>4</v>
      </c>
      <c r="BK866" s="533">
        <f t="shared" ref="BK866:BK868" si="4192">SUM(J866,W866,AJ866)</f>
        <v>1</v>
      </c>
      <c r="BL866" s="533">
        <f t="shared" ref="BL866:BL868" si="4193">SUM(K866,X866,AK866)</f>
        <v>3</v>
      </c>
      <c r="BM866" s="533">
        <f t="shared" ref="BM866:BM868" si="4194">SUM(L866,Y866,AL866)</f>
        <v>4</v>
      </c>
      <c r="BN866" s="533">
        <f>SUM(M866,Z866,AM866)</f>
        <v>1</v>
      </c>
      <c r="BO866" s="533">
        <f t="shared" ref="BO866:BO868" si="4195">SUM(N866,AA866,AN866)</f>
        <v>0</v>
      </c>
      <c r="BP866" s="533">
        <f t="shared" ref="BP866:BP868" si="4196">SUM(O866,AB866,AO866)</f>
        <v>1</v>
      </c>
      <c r="BQ866" s="533">
        <f t="shared" ref="BQ866:BQ868" si="4197">SUM(P866,AC866,AP866)</f>
        <v>0</v>
      </c>
      <c r="BR866" s="533">
        <f t="shared" ref="BR866:BR868" si="4198">SUM(Q866,AD866,AQ866)</f>
        <v>0</v>
      </c>
      <c r="BS866" s="533">
        <f t="shared" ref="BS866:BS868" si="4199">SUM(R866,AE866,AR866)</f>
        <v>0</v>
      </c>
      <c r="BT866" s="533">
        <f>AT866</f>
        <v>0</v>
      </c>
      <c r="BU866" s="533">
        <f t="shared" ref="BU866:BU868" si="4200">AU866</f>
        <v>0</v>
      </c>
      <c r="BV866" s="533">
        <f t="shared" ref="BV866:BV868" si="4201">AV866</f>
        <v>0</v>
      </c>
      <c r="BW866" s="536">
        <f>SUM(BH866,BK866,BN866,BQ866,BT866)</f>
        <v>3</v>
      </c>
      <c r="BX866" s="536">
        <f t="shared" ref="BX866:BX868" si="4202">SUM(BI866,BL866,BO866,BR866,BU866)</f>
        <v>6</v>
      </c>
      <c r="BY866" s="536">
        <f t="shared" ref="BY866:BY868" si="4203">SUM(BJ866,BM866,BP866,BS866,BV866)</f>
        <v>9</v>
      </c>
      <c r="BZ866" t="s">
        <v>74</v>
      </c>
      <c r="CA866" s="544">
        <f>AZ866</f>
        <v>0</v>
      </c>
      <c r="CB866" s="544">
        <f t="shared" ref="CB866:CB868" si="4204">BA866</f>
        <v>0</v>
      </c>
      <c r="CC866" s="544">
        <f t="shared" ref="CC866:CC868" si="4205">BB866</f>
        <v>0</v>
      </c>
      <c r="CD866" s="544">
        <f>BC866</f>
        <v>0</v>
      </c>
      <c r="CE866" s="544">
        <f t="shared" ref="CE866:CE868" si="4206">BD866</f>
        <v>0</v>
      </c>
      <c r="CF866" s="544">
        <f t="shared" ref="CF866:CF868" si="4207">BE866</f>
        <v>0</v>
      </c>
    </row>
    <row r="867" spans="1:84">
      <c r="A867" s="149"/>
      <c r="B867" s="151"/>
      <c r="C867" s="151"/>
      <c r="D867" s="151"/>
      <c r="E867" s="288" t="s">
        <v>78</v>
      </c>
      <c r="F867" s="592">
        <v>9</v>
      </c>
      <c r="G867" s="159"/>
      <c r="H867" s="159">
        <v>4</v>
      </c>
      <c r="I867" s="275">
        <f>SUM(G867:H867)</f>
        <v>4</v>
      </c>
      <c r="J867" s="159"/>
      <c r="K867" s="159">
        <v>1</v>
      </c>
      <c r="L867" s="275">
        <f>SUM(J867:K867)</f>
        <v>1</v>
      </c>
      <c r="M867" s="159"/>
      <c r="N867" s="159"/>
      <c r="O867" s="275">
        <f>SUM(M867:N867)</f>
        <v>0</v>
      </c>
      <c r="P867" s="159">
        <v>1</v>
      </c>
      <c r="Q867" s="159">
        <v>3</v>
      </c>
      <c r="R867" s="275">
        <f>SUM(P867:Q867)</f>
        <v>4</v>
      </c>
      <c r="S867" s="500"/>
      <c r="T867" s="275"/>
      <c r="U867" s="275"/>
      <c r="V867" s="275">
        <f>SUM(T867:U867)</f>
        <v>0</v>
      </c>
      <c r="W867" s="275"/>
      <c r="X867" s="275"/>
      <c r="Y867" s="275">
        <f>SUM(W867:X867)</f>
        <v>0</v>
      </c>
      <c r="Z867" s="275"/>
      <c r="AA867" s="275"/>
      <c r="AB867" s="275">
        <f>SUM(Z867:AA867)</f>
        <v>0</v>
      </c>
      <c r="AC867" s="275"/>
      <c r="AD867" s="275"/>
      <c r="AE867" s="275">
        <f>SUM(AC867:AD867)</f>
        <v>0</v>
      </c>
      <c r="AF867" s="500"/>
      <c r="AG867" s="275"/>
      <c r="AH867" s="275"/>
      <c r="AI867" s="275">
        <f>SUM(AG867:AH867)</f>
        <v>0</v>
      </c>
      <c r="AJ867" s="275"/>
      <c r="AK867" s="275"/>
      <c r="AL867" s="275">
        <f>SUM(AJ867:AK867)</f>
        <v>0</v>
      </c>
      <c r="AM867" s="275"/>
      <c r="AN867" s="275"/>
      <c r="AO867" s="275">
        <f>SUM(AM867:AN867)</f>
        <v>0</v>
      </c>
      <c r="AP867" s="275"/>
      <c r="AQ867" s="275"/>
      <c r="AR867" s="275">
        <f>SUM(AP867:AQ867)</f>
        <v>0</v>
      </c>
      <c r="AS867" s="500"/>
      <c r="AT867" s="275"/>
      <c r="AU867" s="275"/>
      <c r="AV867" s="277">
        <f>SUM(AT867:AU867)</f>
        <v>0</v>
      </c>
      <c r="AW867" s="567">
        <f t="shared" si="4187"/>
        <v>1</v>
      </c>
      <c r="AX867" s="567">
        <f t="shared" si="4188"/>
        <v>8</v>
      </c>
      <c r="AY867" s="567">
        <f t="shared" si="4189"/>
        <v>9</v>
      </c>
      <c r="AZ867" s="159"/>
      <c r="BA867" s="159"/>
      <c r="BB867" s="275">
        <f>SUM(AZ867:BA867)</f>
        <v>0</v>
      </c>
      <c r="BC867" s="275"/>
      <c r="BD867" s="275"/>
      <c r="BE867" s="275">
        <f>SUM(BC867:BD867)</f>
        <v>0</v>
      </c>
      <c r="BF867" s="521"/>
      <c r="BG867" s="605">
        <f>SUM(F867,S867,AF867,AS867)</f>
        <v>9</v>
      </c>
      <c r="BH867" s="533">
        <f>SUM(G867,T867,AG867)</f>
        <v>0</v>
      </c>
      <c r="BI867" s="533">
        <f t="shared" si="4190"/>
        <v>4</v>
      </c>
      <c r="BJ867" s="533">
        <f t="shared" si="4191"/>
        <v>4</v>
      </c>
      <c r="BK867" s="533">
        <f t="shared" si="4192"/>
        <v>0</v>
      </c>
      <c r="BL867" s="533">
        <f t="shared" si="4193"/>
        <v>1</v>
      </c>
      <c r="BM867" s="533">
        <f t="shared" si="4194"/>
        <v>1</v>
      </c>
      <c r="BN867" s="533">
        <f>SUM(M867,Z867,AM867)</f>
        <v>0</v>
      </c>
      <c r="BO867" s="533">
        <f t="shared" si="4195"/>
        <v>0</v>
      </c>
      <c r="BP867" s="533">
        <f t="shared" si="4196"/>
        <v>0</v>
      </c>
      <c r="BQ867" s="533">
        <f t="shared" si="4197"/>
        <v>1</v>
      </c>
      <c r="BR867" s="533">
        <f t="shared" si="4198"/>
        <v>3</v>
      </c>
      <c r="BS867" s="533">
        <f t="shared" si="4199"/>
        <v>4</v>
      </c>
      <c r="BT867" s="533">
        <f>AT867</f>
        <v>0</v>
      </c>
      <c r="BU867" s="533">
        <f t="shared" si="4200"/>
        <v>0</v>
      </c>
      <c r="BV867" s="533">
        <f t="shared" si="4201"/>
        <v>0</v>
      </c>
      <c r="BW867" s="536">
        <f>SUM(BH867,BK867,BN867,BQ867,BT867)</f>
        <v>1</v>
      </c>
      <c r="BX867" s="536">
        <f t="shared" si="4202"/>
        <v>8</v>
      </c>
      <c r="BY867" s="536">
        <f t="shared" si="4203"/>
        <v>9</v>
      </c>
      <c r="BZ867" t="s">
        <v>74</v>
      </c>
      <c r="CA867" s="544">
        <f>AZ867</f>
        <v>0</v>
      </c>
      <c r="CB867" s="544">
        <f t="shared" si="4204"/>
        <v>0</v>
      </c>
      <c r="CC867" s="544">
        <f t="shared" si="4205"/>
        <v>0</v>
      </c>
      <c r="CD867" s="544">
        <f>BC867</f>
        <v>0</v>
      </c>
      <c r="CE867" s="544">
        <f t="shared" si="4206"/>
        <v>0</v>
      </c>
      <c r="CF867" s="544">
        <f t="shared" si="4207"/>
        <v>0</v>
      </c>
    </row>
    <row r="868" spans="1:84">
      <c r="A868" s="149"/>
      <c r="B868" s="151"/>
      <c r="C868" s="151"/>
      <c r="D868" s="151"/>
      <c r="E868" s="375" t="s">
        <v>72</v>
      </c>
      <c r="F868" s="592">
        <f>SUM(F866:F867)</f>
        <v>19</v>
      </c>
      <c r="G868" s="168">
        <f t="shared" ref="G868" si="4208">SUM(G866:G867)</f>
        <v>1</v>
      </c>
      <c r="H868" s="168">
        <f t="shared" ref="H868:BE868" si="4209">SUM(H866:H867)</f>
        <v>7</v>
      </c>
      <c r="I868" s="168">
        <f t="shared" si="4209"/>
        <v>8</v>
      </c>
      <c r="J868" s="168">
        <f t="shared" si="4209"/>
        <v>1</v>
      </c>
      <c r="K868" s="168">
        <f t="shared" si="4209"/>
        <v>4</v>
      </c>
      <c r="L868" s="168">
        <f t="shared" si="4209"/>
        <v>5</v>
      </c>
      <c r="M868" s="168">
        <f t="shared" si="4209"/>
        <v>1</v>
      </c>
      <c r="N868" s="168">
        <f t="shared" si="4209"/>
        <v>0</v>
      </c>
      <c r="O868" s="168">
        <f t="shared" si="4209"/>
        <v>1</v>
      </c>
      <c r="P868" s="168">
        <f t="shared" si="4209"/>
        <v>1</v>
      </c>
      <c r="Q868" s="168">
        <f t="shared" si="4209"/>
        <v>3</v>
      </c>
      <c r="R868" s="168">
        <f t="shared" si="4209"/>
        <v>4</v>
      </c>
      <c r="S868" s="502">
        <f t="shared" si="4209"/>
        <v>0</v>
      </c>
      <c r="T868" s="168">
        <f t="shared" si="4209"/>
        <v>0</v>
      </c>
      <c r="U868" s="168">
        <f t="shared" si="4209"/>
        <v>0</v>
      </c>
      <c r="V868" s="168">
        <f t="shared" si="4209"/>
        <v>0</v>
      </c>
      <c r="W868" s="168">
        <f t="shared" si="4209"/>
        <v>0</v>
      </c>
      <c r="X868" s="168">
        <f t="shared" si="4209"/>
        <v>0</v>
      </c>
      <c r="Y868" s="168">
        <f t="shared" si="4209"/>
        <v>0</v>
      </c>
      <c r="Z868" s="168">
        <f t="shared" si="4209"/>
        <v>0</v>
      </c>
      <c r="AA868" s="168">
        <f t="shared" si="4209"/>
        <v>0</v>
      </c>
      <c r="AB868" s="168">
        <f t="shared" si="4209"/>
        <v>0</v>
      </c>
      <c r="AC868" s="168">
        <f t="shared" si="4209"/>
        <v>0</v>
      </c>
      <c r="AD868" s="168">
        <f t="shared" si="4209"/>
        <v>0</v>
      </c>
      <c r="AE868" s="168">
        <f t="shared" si="4209"/>
        <v>0</v>
      </c>
      <c r="AF868" s="502">
        <f t="shared" si="4209"/>
        <v>0</v>
      </c>
      <c r="AG868" s="168">
        <f t="shared" si="4209"/>
        <v>0</v>
      </c>
      <c r="AH868" s="168">
        <f t="shared" si="4209"/>
        <v>0</v>
      </c>
      <c r="AI868" s="168">
        <f t="shared" si="4209"/>
        <v>0</v>
      </c>
      <c r="AJ868" s="168">
        <f t="shared" si="4209"/>
        <v>0</v>
      </c>
      <c r="AK868" s="168">
        <f t="shared" si="4209"/>
        <v>0</v>
      </c>
      <c r="AL868" s="168">
        <f t="shared" si="4209"/>
        <v>0</v>
      </c>
      <c r="AM868" s="168">
        <f t="shared" si="4209"/>
        <v>0</v>
      </c>
      <c r="AN868" s="168">
        <f t="shared" si="4209"/>
        <v>0</v>
      </c>
      <c r="AO868" s="168">
        <f t="shared" si="4209"/>
        <v>0</v>
      </c>
      <c r="AP868" s="168">
        <f t="shared" si="4209"/>
        <v>0</v>
      </c>
      <c r="AQ868" s="168">
        <f t="shared" si="4209"/>
        <v>0</v>
      </c>
      <c r="AR868" s="168">
        <f t="shared" si="4209"/>
        <v>0</v>
      </c>
      <c r="AS868" s="502">
        <f t="shared" si="4209"/>
        <v>0</v>
      </c>
      <c r="AT868" s="168">
        <f t="shared" si="4209"/>
        <v>0</v>
      </c>
      <c r="AU868" s="168">
        <f t="shared" si="4209"/>
        <v>0</v>
      </c>
      <c r="AV868" s="168">
        <f t="shared" si="4209"/>
        <v>0</v>
      </c>
      <c r="AW868" s="569">
        <f t="shared" si="4209"/>
        <v>4</v>
      </c>
      <c r="AX868" s="569">
        <f t="shared" si="4209"/>
        <v>14</v>
      </c>
      <c r="AY868" s="569">
        <f t="shared" si="4209"/>
        <v>18</v>
      </c>
      <c r="AZ868" s="168">
        <f t="shared" si="4209"/>
        <v>0</v>
      </c>
      <c r="BA868" s="168">
        <f t="shared" si="4209"/>
        <v>0</v>
      </c>
      <c r="BB868" s="168">
        <f t="shared" si="4209"/>
        <v>0</v>
      </c>
      <c r="BC868" s="168">
        <f t="shared" si="4209"/>
        <v>0</v>
      </c>
      <c r="BD868" s="168">
        <f t="shared" si="4209"/>
        <v>0</v>
      </c>
      <c r="BE868" s="168">
        <f t="shared" si="4209"/>
        <v>0</v>
      </c>
      <c r="BF868" s="523"/>
      <c r="BG868" s="605">
        <f>SUM(F868,S868,AF868,AS868)</f>
        <v>19</v>
      </c>
      <c r="BH868" s="533">
        <f>SUM(G868,T868,AG868)</f>
        <v>1</v>
      </c>
      <c r="BI868" s="533">
        <f t="shared" si="4190"/>
        <v>7</v>
      </c>
      <c r="BJ868" s="533">
        <f t="shared" si="4191"/>
        <v>8</v>
      </c>
      <c r="BK868" s="533">
        <f t="shared" si="4192"/>
        <v>1</v>
      </c>
      <c r="BL868" s="533">
        <f t="shared" si="4193"/>
        <v>4</v>
      </c>
      <c r="BM868" s="533">
        <f t="shared" si="4194"/>
        <v>5</v>
      </c>
      <c r="BN868" s="533">
        <f>SUM(M868,Z868,AM868)</f>
        <v>1</v>
      </c>
      <c r="BO868" s="533">
        <f t="shared" si="4195"/>
        <v>0</v>
      </c>
      <c r="BP868" s="533">
        <f t="shared" si="4196"/>
        <v>1</v>
      </c>
      <c r="BQ868" s="533">
        <f t="shared" si="4197"/>
        <v>1</v>
      </c>
      <c r="BR868" s="533">
        <f t="shared" si="4198"/>
        <v>3</v>
      </c>
      <c r="BS868" s="533">
        <f t="shared" si="4199"/>
        <v>4</v>
      </c>
      <c r="BT868" s="533">
        <f>AT868</f>
        <v>0</v>
      </c>
      <c r="BU868" s="533">
        <f t="shared" si="4200"/>
        <v>0</v>
      </c>
      <c r="BV868" s="533">
        <f t="shared" si="4201"/>
        <v>0</v>
      </c>
      <c r="BW868" s="536">
        <f>SUM(BH868,BK868,BN868,BQ868,BT868)</f>
        <v>4</v>
      </c>
      <c r="BX868" s="536">
        <f t="shared" si="4202"/>
        <v>14</v>
      </c>
      <c r="BY868" s="536">
        <f t="shared" si="4203"/>
        <v>18</v>
      </c>
      <c r="BZ868" t="s">
        <v>74</v>
      </c>
      <c r="CA868" s="544">
        <f>AZ868</f>
        <v>0</v>
      </c>
      <c r="CB868" s="544">
        <f t="shared" si="4204"/>
        <v>0</v>
      </c>
      <c r="CC868" s="544">
        <f t="shared" si="4205"/>
        <v>0</v>
      </c>
      <c r="CD868" s="544">
        <f>BC868</f>
        <v>0</v>
      </c>
      <c r="CE868" s="544">
        <f t="shared" si="4206"/>
        <v>0</v>
      </c>
      <c r="CF868" s="544">
        <f t="shared" si="4207"/>
        <v>0</v>
      </c>
    </row>
    <row r="869" spans="1:84">
      <c r="A869" s="149"/>
      <c r="B869" s="151"/>
      <c r="C869" s="151"/>
      <c r="D869" s="151"/>
      <c r="E869" s="288"/>
      <c r="F869" s="592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502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502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502"/>
      <c r="AT869" s="168"/>
      <c r="AU869" s="168"/>
      <c r="AV869" s="168"/>
      <c r="AW869" s="569"/>
      <c r="AX869" s="569"/>
      <c r="AY869" s="569"/>
      <c r="AZ869" s="168"/>
      <c r="BA869" s="168"/>
      <c r="BB869" s="168"/>
      <c r="BC869" s="168"/>
      <c r="BD869" s="168"/>
      <c r="BE869" s="168"/>
      <c r="BF869" s="523"/>
    </row>
    <row r="870" spans="1:84">
      <c r="A870" s="149"/>
      <c r="B870" s="151" t="s">
        <v>155</v>
      </c>
      <c r="C870" s="151"/>
      <c r="D870" s="151"/>
      <c r="E870" s="288"/>
      <c r="F870" s="592">
        <f>SUM(F861:F863,F868)</f>
        <v>166</v>
      </c>
      <c r="G870" s="168">
        <f t="shared" ref="G870" si="4210">SUM(G861:G863,G868)</f>
        <v>26</v>
      </c>
      <c r="H870" s="168">
        <f t="shared" ref="H870:BE870" si="4211">SUM(H861:H863,H868)</f>
        <v>41</v>
      </c>
      <c r="I870" s="168">
        <f t="shared" si="4211"/>
        <v>67</v>
      </c>
      <c r="J870" s="168">
        <f t="shared" si="4211"/>
        <v>8</v>
      </c>
      <c r="K870" s="168">
        <f t="shared" si="4211"/>
        <v>14</v>
      </c>
      <c r="L870" s="168">
        <f t="shared" si="4211"/>
        <v>22</v>
      </c>
      <c r="M870" s="168">
        <f t="shared" si="4211"/>
        <v>6</v>
      </c>
      <c r="N870" s="168">
        <f t="shared" si="4211"/>
        <v>3</v>
      </c>
      <c r="O870" s="168">
        <f t="shared" si="4211"/>
        <v>9</v>
      </c>
      <c r="P870" s="168">
        <f t="shared" si="4211"/>
        <v>12</v>
      </c>
      <c r="Q870" s="168">
        <f t="shared" si="4211"/>
        <v>22</v>
      </c>
      <c r="R870" s="168">
        <f t="shared" si="4211"/>
        <v>34</v>
      </c>
      <c r="S870" s="502">
        <f t="shared" si="4211"/>
        <v>0</v>
      </c>
      <c r="T870" s="168">
        <f t="shared" si="4211"/>
        <v>0</v>
      </c>
      <c r="U870" s="168">
        <f t="shared" si="4211"/>
        <v>0</v>
      </c>
      <c r="V870" s="168">
        <f t="shared" si="4211"/>
        <v>0</v>
      </c>
      <c r="W870" s="168">
        <f t="shared" si="4211"/>
        <v>0</v>
      </c>
      <c r="X870" s="168">
        <f t="shared" si="4211"/>
        <v>0</v>
      </c>
      <c r="Y870" s="168">
        <f t="shared" si="4211"/>
        <v>0</v>
      </c>
      <c r="Z870" s="168">
        <f t="shared" si="4211"/>
        <v>0</v>
      </c>
      <c r="AA870" s="168">
        <f t="shared" si="4211"/>
        <v>0</v>
      </c>
      <c r="AB870" s="168">
        <f t="shared" si="4211"/>
        <v>0</v>
      </c>
      <c r="AC870" s="168">
        <f t="shared" si="4211"/>
        <v>0</v>
      </c>
      <c r="AD870" s="168">
        <f t="shared" si="4211"/>
        <v>0</v>
      </c>
      <c r="AE870" s="168">
        <f t="shared" si="4211"/>
        <v>0</v>
      </c>
      <c r="AF870" s="502">
        <f t="shared" si="4211"/>
        <v>0</v>
      </c>
      <c r="AG870" s="168">
        <f t="shared" si="4211"/>
        <v>0</v>
      </c>
      <c r="AH870" s="168">
        <f t="shared" si="4211"/>
        <v>0</v>
      </c>
      <c r="AI870" s="168">
        <f t="shared" si="4211"/>
        <v>0</v>
      </c>
      <c r="AJ870" s="168">
        <f t="shared" si="4211"/>
        <v>0</v>
      </c>
      <c r="AK870" s="168">
        <f t="shared" si="4211"/>
        <v>0</v>
      </c>
      <c r="AL870" s="168">
        <f t="shared" si="4211"/>
        <v>0</v>
      </c>
      <c r="AM870" s="168">
        <f t="shared" si="4211"/>
        <v>0</v>
      </c>
      <c r="AN870" s="168">
        <f t="shared" si="4211"/>
        <v>0</v>
      </c>
      <c r="AO870" s="168">
        <f t="shared" si="4211"/>
        <v>0</v>
      </c>
      <c r="AP870" s="168">
        <f t="shared" si="4211"/>
        <v>0</v>
      </c>
      <c r="AQ870" s="168">
        <f t="shared" si="4211"/>
        <v>0</v>
      </c>
      <c r="AR870" s="168">
        <f t="shared" si="4211"/>
        <v>0</v>
      </c>
      <c r="AS870" s="502">
        <f t="shared" si="4211"/>
        <v>0</v>
      </c>
      <c r="AT870" s="168">
        <f t="shared" si="4211"/>
        <v>0</v>
      </c>
      <c r="AU870" s="168">
        <f t="shared" si="4211"/>
        <v>0</v>
      </c>
      <c r="AV870" s="168">
        <f t="shared" si="4211"/>
        <v>0</v>
      </c>
      <c r="AW870" s="569">
        <f t="shared" si="4211"/>
        <v>52</v>
      </c>
      <c r="AX870" s="569">
        <f t="shared" si="4211"/>
        <v>80</v>
      </c>
      <c r="AY870" s="569">
        <f t="shared" si="4211"/>
        <v>132</v>
      </c>
      <c r="AZ870" s="168">
        <f t="shared" si="4211"/>
        <v>0</v>
      </c>
      <c r="BA870" s="168">
        <f t="shared" si="4211"/>
        <v>3</v>
      </c>
      <c r="BB870" s="168">
        <f t="shared" si="4211"/>
        <v>3</v>
      </c>
      <c r="BC870" s="168">
        <f t="shared" si="4211"/>
        <v>1</v>
      </c>
      <c r="BD870" s="168">
        <f t="shared" si="4211"/>
        <v>1</v>
      </c>
      <c r="BE870" s="168">
        <f t="shared" si="4211"/>
        <v>2</v>
      </c>
      <c r="BF870" s="523"/>
      <c r="BG870" s="605">
        <f>SUM(F870,S870,AF870,AS870)</f>
        <v>166</v>
      </c>
      <c r="BH870" s="533">
        <f>SUM(G870,T870,AG870)</f>
        <v>26</v>
      </c>
      <c r="BI870" s="533">
        <f t="shared" ref="BI870" si="4212">SUM(H870,U870,AH870)</f>
        <v>41</v>
      </c>
      <c r="BJ870" s="533">
        <f t="shared" ref="BJ870" si="4213">SUM(I870,V870,AI870)</f>
        <v>67</v>
      </c>
      <c r="BK870" s="533">
        <f t="shared" ref="BK870" si="4214">SUM(J870,W870,AJ870)</f>
        <v>8</v>
      </c>
      <c r="BL870" s="533">
        <f t="shared" ref="BL870" si="4215">SUM(K870,X870,AK870)</f>
        <v>14</v>
      </c>
      <c r="BM870" s="533">
        <f t="shared" ref="BM870" si="4216">SUM(L870,Y870,AL870)</f>
        <v>22</v>
      </c>
      <c r="BN870" s="533">
        <f>SUM(M870,Z870,AM870)</f>
        <v>6</v>
      </c>
      <c r="BO870" s="533">
        <f t="shared" ref="BO870" si="4217">SUM(N870,AA870,AN870)</f>
        <v>3</v>
      </c>
      <c r="BP870" s="533">
        <f t="shared" ref="BP870" si="4218">SUM(O870,AB870,AO870)</f>
        <v>9</v>
      </c>
      <c r="BQ870" s="533">
        <f t="shared" ref="BQ870" si="4219">SUM(P870,AC870,AP870)</f>
        <v>12</v>
      </c>
      <c r="BR870" s="533">
        <f t="shared" ref="BR870" si="4220">SUM(Q870,AD870,AQ870)</f>
        <v>22</v>
      </c>
      <c r="BS870" s="533">
        <f t="shared" ref="BS870" si="4221">SUM(R870,AE870,AR870)</f>
        <v>34</v>
      </c>
      <c r="BT870" s="533">
        <f>AT870</f>
        <v>0</v>
      </c>
      <c r="BU870" s="533">
        <f t="shared" ref="BU870" si="4222">AU870</f>
        <v>0</v>
      </c>
      <c r="BV870" s="533">
        <f t="shared" ref="BV870" si="4223">AV870</f>
        <v>0</v>
      </c>
      <c r="BW870" s="536">
        <f>SUM(BH870,BK870,BN870,BQ870,BT870)</f>
        <v>52</v>
      </c>
      <c r="BX870" s="536">
        <f t="shared" ref="BX870" si="4224">SUM(BI870,BL870,BO870,BR870,BU870)</f>
        <v>80</v>
      </c>
      <c r="BY870" s="536">
        <f t="shared" ref="BY870" si="4225">SUM(BJ870,BM870,BP870,BS870,BV870)</f>
        <v>132</v>
      </c>
      <c r="BZ870" t="s">
        <v>74</v>
      </c>
      <c r="CA870" s="544">
        <f>AZ870</f>
        <v>0</v>
      </c>
      <c r="CB870" s="544">
        <f t="shared" ref="CB870" si="4226">BA870</f>
        <v>3</v>
      </c>
      <c r="CC870" s="544">
        <f t="shared" ref="CC870" si="4227">BB870</f>
        <v>3</v>
      </c>
      <c r="CD870" s="544">
        <f>BC870</f>
        <v>1</v>
      </c>
      <c r="CE870" s="544">
        <f t="shared" ref="CE870" si="4228">BD870</f>
        <v>1</v>
      </c>
      <c r="CF870" s="544">
        <f t="shared" ref="CF870" si="4229">BE870</f>
        <v>2</v>
      </c>
    </row>
    <row r="871" spans="1:84">
      <c r="A871" s="149"/>
      <c r="B871" s="149"/>
      <c r="C871" s="151"/>
      <c r="D871" s="151"/>
      <c r="E871" s="288"/>
      <c r="F871" s="591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503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503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503"/>
      <c r="AT871" s="159"/>
      <c r="AU871" s="159"/>
      <c r="AV871" s="159"/>
      <c r="AW871" s="570"/>
      <c r="AX871" s="570"/>
      <c r="AY871" s="570"/>
      <c r="AZ871" s="159"/>
      <c r="BA871" s="159"/>
      <c r="BB871" s="159"/>
      <c r="BC871" s="159"/>
      <c r="BD871" s="159"/>
      <c r="BE871" s="159"/>
      <c r="BF871" s="474"/>
    </row>
    <row r="872" spans="1:84">
      <c r="A872" s="149"/>
      <c r="B872" s="149"/>
      <c r="C872" s="151"/>
      <c r="D872" s="151"/>
      <c r="E872" s="375" t="s">
        <v>116</v>
      </c>
      <c r="F872" s="591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503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503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503"/>
      <c r="AT872" s="159"/>
      <c r="AU872" s="159"/>
      <c r="AV872" s="159"/>
      <c r="AW872" s="570"/>
      <c r="AX872" s="570"/>
      <c r="AY872" s="570"/>
      <c r="AZ872" s="159"/>
      <c r="BA872" s="159"/>
      <c r="BB872" s="159"/>
      <c r="BC872" s="159"/>
      <c r="BD872" s="159"/>
      <c r="BE872" s="159"/>
      <c r="BF872" s="474"/>
    </row>
    <row r="873" spans="1:84">
      <c r="A873" s="149"/>
      <c r="B873" s="151" t="s">
        <v>156</v>
      </c>
      <c r="C873" s="151"/>
      <c r="D873" s="151"/>
      <c r="E873" s="288" t="s">
        <v>77</v>
      </c>
      <c r="F873" s="592">
        <f>SUM(F753,F762,F861)</f>
        <v>237</v>
      </c>
      <c r="G873" s="287">
        <f t="shared" ref="G873" si="4230">SUM(G753,G762,G861)</f>
        <v>82</v>
      </c>
      <c r="H873" s="287">
        <f t="shared" ref="H873:BE873" si="4231">SUM(H753,H762,H861)</f>
        <v>65</v>
      </c>
      <c r="I873" s="287">
        <f t="shared" si="4231"/>
        <v>147</v>
      </c>
      <c r="J873" s="287">
        <f t="shared" si="4231"/>
        <v>16</v>
      </c>
      <c r="K873" s="287">
        <f t="shared" si="4231"/>
        <v>9</v>
      </c>
      <c r="L873" s="287">
        <f t="shared" si="4231"/>
        <v>25</v>
      </c>
      <c r="M873" s="287">
        <f t="shared" si="4231"/>
        <v>6</v>
      </c>
      <c r="N873" s="287">
        <f t="shared" si="4231"/>
        <v>2</v>
      </c>
      <c r="O873" s="287">
        <f t="shared" si="4231"/>
        <v>8</v>
      </c>
      <c r="P873" s="287">
        <f t="shared" si="4231"/>
        <v>36</v>
      </c>
      <c r="Q873" s="287">
        <f t="shared" si="4231"/>
        <v>18</v>
      </c>
      <c r="R873" s="287">
        <f t="shared" si="4231"/>
        <v>54</v>
      </c>
      <c r="S873" s="511">
        <f t="shared" si="4231"/>
        <v>3</v>
      </c>
      <c r="T873" s="287">
        <f t="shared" si="4231"/>
        <v>0</v>
      </c>
      <c r="U873" s="287">
        <f t="shared" si="4231"/>
        <v>3</v>
      </c>
      <c r="V873" s="287">
        <f t="shared" si="4231"/>
        <v>3</v>
      </c>
      <c r="W873" s="287">
        <f t="shared" si="4231"/>
        <v>0</v>
      </c>
      <c r="X873" s="287">
        <f t="shared" si="4231"/>
        <v>0</v>
      </c>
      <c r="Y873" s="287">
        <f t="shared" si="4231"/>
        <v>0</v>
      </c>
      <c r="Z873" s="287">
        <f t="shared" si="4231"/>
        <v>0</v>
      </c>
      <c r="AA873" s="287">
        <f t="shared" si="4231"/>
        <v>0</v>
      </c>
      <c r="AB873" s="287">
        <f t="shared" si="4231"/>
        <v>0</v>
      </c>
      <c r="AC873" s="287">
        <f t="shared" si="4231"/>
        <v>0</v>
      </c>
      <c r="AD873" s="287">
        <f t="shared" si="4231"/>
        <v>0</v>
      </c>
      <c r="AE873" s="287">
        <f t="shared" si="4231"/>
        <v>0</v>
      </c>
      <c r="AF873" s="511">
        <f t="shared" si="4231"/>
        <v>2</v>
      </c>
      <c r="AG873" s="287">
        <f t="shared" si="4231"/>
        <v>0</v>
      </c>
      <c r="AH873" s="287">
        <f t="shared" si="4231"/>
        <v>0</v>
      </c>
      <c r="AI873" s="287">
        <f t="shared" si="4231"/>
        <v>0</v>
      </c>
      <c r="AJ873" s="287">
        <f t="shared" si="4231"/>
        <v>0</v>
      </c>
      <c r="AK873" s="287">
        <f t="shared" si="4231"/>
        <v>0</v>
      </c>
      <c r="AL873" s="287">
        <f t="shared" si="4231"/>
        <v>0</v>
      </c>
      <c r="AM873" s="287">
        <f t="shared" si="4231"/>
        <v>0</v>
      </c>
      <c r="AN873" s="287">
        <f t="shared" si="4231"/>
        <v>0</v>
      </c>
      <c r="AO873" s="287">
        <f t="shared" si="4231"/>
        <v>0</v>
      </c>
      <c r="AP873" s="287">
        <f t="shared" si="4231"/>
        <v>0</v>
      </c>
      <c r="AQ873" s="287">
        <f t="shared" si="4231"/>
        <v>0</v>
      </c>
      <c r="AR873" s="287">
        <f t="shared" si="4231"/>
        <v>0</v>
      </c>
      <c r="AS873" s="511">
        <f t="shared" si="4231"/>
        <v>0</v>
      </c>
      <c r="AT873" s="287">
        <f t="shared" si="4231"/>
        <v>1</v>
      </c>
      <c r="AU873" s="287">
        <f t="shared" si="4231"/>
        <v>1</v>
      </c>
      <c r="AV873" s="287">
        <f t="shared" si="4231"/>
        <v>2</v>
      </c>
      <c r="AW873" s="578">
        <f t="shared" si="4231"/>
        <v>141</v>
      </c>
      <c r="AX873" s="578">
        <f t="shared" si="4231"/>
        <v>98</v>
      </c>
      <c r="AY873" s="578">
        <f t="shared" si="4231"/>
        <v>239</v>
      </c>
      <c r="AZ873" s="287">
        <f t="shared" si="4231"/>
        <v>10</v>
      </c>
      <c r="BA873" s="287">
        <f t="shared" si="4231"/>
        <v>5</v>
      </c>
      <c r="BB873" s="287">
        <f t="shared" si="4231"/>
        <v>15</v>
      </c>
      <c r="BC873" s="287">
        <f t="shared" si="4231"/>
        <v>0</v>
      </c>
      <c r="BD873" s="287">
        <f t="shared" si="4231"/>
        <v>1</v>
      </c>
      <c r="BE873" s="287">
        <f t="shared" si="4231"/>
        <v>1</v>
      </c>
      <c r="BF873" s="527"/>
      <c r="BG873" s="605">
        <f>SUM(F873,S873,AF873,AS873)</f>
        <v>242</v>
      </c>
      <c r="BH873" s="533">
        <f>SUM(G873,T873,AG873)</f>
        <v>82</v>
      </c>
      <c r="BI873" s="533">
        <f t="shared" ref="BI873:BI877" si="4232">SUM(H873,U873,AH873)</f>
        <v>68</v>
      </c>
      <c r="BJ873" s="533">
        <f t="shared" ref="BJ873:BJ877" si="4233">SUM(I873,V873,AI873)</f>
        <v>150</v>
      </c>
      <c r="BK873" s="533">
        <f t="shared" ref="BK873:BK877" si="4234">SUM(J873,W873,AJ873)</f>
        <v>16</v>
      </c>
      <c r="BL873" s="533">
        <f t="shared" ref="BL873:BL877" si="4235">SUM(K873,X873,AK873)</f>
        <v>9</v>
      </c>
      <c r="BM873" s="533">
        <f t="shared" ref="BM873:BM877" si="4236">SUM(L873,Y873,AL873)</f>
        <v>25</v>
      </c>
      <c r="BN873" s="533">
        <f>SUM(M873,Z873,AM873)</f>
        <v>6</v>
      </c>
      <c r="BO873" s="533">
        <f t="shared" ref="BO873:BO877" si="4237">SUM(N873,AA873,AN873)</f>
        <v>2</v>
      </c>
      <c r="BP873" s="533">
        <f t="shared" ref="BP873:BP877" si="4238">SUM(O873,AB873,AO873)</f>
        <v>8</v>
      </c>
      <c r="BQ873" s="533">
        <f t="shared" ref="BQ873:BQ877" si="4239">SUM(P873,AC873,AP873)</f>
        <v>36</v>
      </c>
      <c r="BR873" s="533">
        <f t="shared" ref="BR873:BR877" si="4240">SUM(Q873,AD873,AQ873)</f>
        <v>18</v>
      </c>
      <c r="BS873" s="533">
        <f t="shared" ref="BS873:BS877" si="4241">SUM(R873,AE873,AR873)</f>
        <v>54</v>
      </c>
      <c r="BT873" s="533">
        <f>AT873</f>
        <v>1</v>
      </c>
      <c r="BU873" s="533">
        <f t="shared" ref="BU873:BU877" si="4242">AU873</f>
        <v>1</v>
      </c>
      <c r="BV873" s="533">
        <f t="shared" ref="BV873:BV877" si="4243">AV873</f>
        <v>2</v>
      </c>
      <c r="BW873" s="536">
        <f>SUM(BH873,BK873,BN873,BQ873,BT873)</f>
        <v>141</v>
      </c>
      <c r="BX873" s="536">
        <f t="shared" ref="BX873:BX877" si="4244">SUM(BI873,BL873,BO873,BR873,BU873)</f>
        <v>98</v>
      </c>
      <c r="BY873" s="536">
        <f t="shared" ref="BY873:BY877" si="4245">SUM(BJ873,BM873,BP873,BS873,BV873)</f>
        <v>239</v>
      </c>
      <c r="BZ873" t="s">
        <v>74</v>
      </c>
      <c r="CA873" s="544">
        <f>AZ873</f>
        <v>10</v>
      </c>
      <c r="CB873" s="544">
        <f t="shared" ref="CB873:CB877" si="4246">BA873</f>
        <v>5</v>
      </c>
      <c r="CC873" s="544">
        <f t="shared" ref="CC873:CC877" si="4247">BB873</f>
        <v>15</v>
      </c>
      <c r="CD873" s="544">
        <f>BC873</f>
        <v>0</v>
      </c>
      <c r="CE873" s="544">
        <f t="shared" ref="CE873:CE877" si="4248">BD873</f>
        <v>1</v>
      </c>
      <c r="CF873" s="544">
        <f t="shared" ref="CF873:CF877" si="4249">BE873</f>
        <v>1</v>
      </c>
    </row>
    <row r="874" spans="1:84">
      <c r="A874" s="149"/>
      <c r="B874" s="149"/>
      <c r="C874" s="151"/>
      <c r="D874" s="151"/>
      <c r="E874" s="288" t="s">
        <v>78</v>
      </c>
      <c r="F874" s="592">
        <f t="shared" ref="F874:G874" si="4250">SUM(F754,F763,F862)</f>
        <v>236</v>
      </c>
      <c r="G874" s="287">
        <f t="shared" si="4250"/>
        <v>73</v>
      </c>
      <c r="H874" s="287">
        <f t="shared" ref="H874:BE874" si="4251">SUM(H754,H763,H862)</f>
        <v>45</v>
      </c>
      <c r="I874" s="287">
        <f t="shared" si="4251"/>
        <v>118</v>
      </c>
      <c r="J874" s="287">
        <f t="shared" si="4251"/>
        <v>17</v>
      </c>
      <c r="K874" s="287">
        <f t="shared" si="4251"/>
        <v>11</v>
      </c>
      <c r="L874" s="287">
        <f t="shared" si="4251"/>
        <v>28</v>
      </c>
      <c r="M874" s="287">
        <f t="shared" si="4251"/>
        <v>7</v>
      </c>
      <c r="N874" s="287">
        <f t="shared" si="4251"/>
        <v>2</v>
      </c>
      <c r="O874" s="287">
        <f t="shared" si="4251"/>
        <v>9</v>
      </c>
      <c r="P874" s="287">
        <f t="shared" si="4251"/>
        <v>36</v>
      </c>
      <c r="Q874" s="287">
        <f t="shared" si="4251"/>
        <v>17</v>
      </c>
      <c r="R874" s="287">
        <f t="shared" si="4251"/>
        <v>53</v>
      </c>
      <c r="S874" s="511">
        <f t="shared" si="4251"/>
        <v>3</v>
      </c>
      <c r="T874" s="287">
        <f t="shared" si="4251"/>
        <v>1</v>
      </c>
      <c r="U874" s="287">
        <f t="shared" si="4251"/>
        <v>0</v>
      </c>
      <c r="V874" s="287">
        <f t="shared" si="4251"/>
        <v>1</v>
      </c>
      <c r="W874" s="287">
        <f t="shared" si="4251"/>
        <v>0</v>
      </c>
      <c r="X874" s="287">
        <f t="shared" si="4251"/>
        <v>0</v>
      </c>
      <c r="Y874" s="287">
        <f t="shared" si="4251"/>
        <v>0</v>
      </c>
      <c r="Z874" s="287">
        <f t="shared" si="4251"/>
        <v>0</v>
      </c>
      <c r="AA874" s="287">
        <f t="shared" si="4251"/>
        <v>0</v>
      </c>
      <c r="AB874" s="287">
        <f t="shared" si="4251"/>
        <v>0</v>
      </c>
      <c r="AC874" s="287">
        <f t="shared" si="4251"/>
        <v>0</v>
      </c>
      <c r="AD874" s="287">
        <f t="shared" si="4251"/>
        <v>0</v>
      </c>
      <c r="AE874" s="287">
        <f t="shared" si="4251"/>
        <v>0</v>
      </c>
      <c r="AF874" s="511">
        <f t="shared" si="4251"/>
        <v>2</v>
      </c>
      <c r="AG874" s="287">
        <f t="shared" si="4251"/>
        <v>0</v>
      </c>
      <c r="AH874" s="287">
        <f t="shared" si="4251"/>
        <v>0</v>
      </c>
      <c r="AI874" s="287">
        <f t="shared" si="4251"/>
        <v>0</v>
      </c>
      <c r="AJ874" s="287">
        <f t="shared" si="4251"/>
        <v>0</v>
      </c>
      <c r="AK874" s="287">
        <f t="shared" si="4251"/>
        <v>0</v>
      </c>
      <c r="AL874" s="287">
        <f t="shared" si="4251"/>
        <v>0</v>
      </c>
      <c r="AM874" s="287">
        <f t="shared" si="4251"/>
        <v>0</v>
      </c>
      <c r="AN874" s="287">
        <f t="shared" si="4251"/>
        <v>0</v>
      </c>
      <c r="AO874" s="287">
        <f t="shared" si="4251"/>
        <v>0</v>
      </c>
      <c r="AP874" s="287">
        <f t="shared" si="4251"/>
        <v>0</v>
      </c>
      <c r="AQ874" s="287">
        <f t="shared" si="4251"/>
        <v>0</v>
      </c>
      <c r="AR874" s="287">
        <f t="shared" si="4251"/>
        <v>0</v>
      </c>
      <c r="AS874" s="511">
        <f t="shared" si="4251"/>
        <v>0</v>
      </c>
      <c r="AT874" s="287">
        <f t="shared" si="4251"/>
        <v>2</v>
      </c>
      <c r="AU874" s="287">
        <f t="shared" si="4251"/>
        <v>1</v>
      </c>
      <c r="AV874" s="287">
        <f t="shared" si="4251"/>
        <v>3</v>
      </c>
      <c r="AW874" s="578">
        <f t="shared" si="4251"/>
        <v>136</v>
      </c>
      <c r="AX874" s="578">
        <f t="shared" si="4251"/>
        <v>76</v>
      </c>
      <c r="AY874" s="578">
        <f t="shared" si="4251"/>
        <v>212</v>
      </c>
      <c r="AZ874" s="287">
        <f t="shared" si="4251"/>
        <v>9</v>
      </c>
      <c r="BA874" s="287">
        <f t="shared" si="4251"/>
        <v>7</v>
      </c>
      <c r="BB874" s="287">
        <f t="shared" si="4251"/>
        <v>16</v>
      </c>
      <c r="BC874" s="287">
        <f t="shared" si="4251"/>
        <v>3</v>
      </c>
      <c r="BD874" s="287">
        <f t="shared" si="4251"/>
        <v>1</v>
      </c>
      <c r="BE874" s="287">
        <f t="shared" si="4251"/>
        <v>4</v>
      </c>
      <c r="BF874" s="527"/>
      <c r="BG874" s="605">
        <f>SUM(F874,S874,AF874,AS874)</f>
        <v>241</v>
      </c>
      <c r="BH874" s="533">
        <f>SUM(G874,T874,AG874)</f>
        <v>74</v>
      </c>
      <c r="BI874" s="533">
        <f t="shared" si="4232"/>
        <v>45</v>
      </c>
      <c r="BJ874" s="533">
        <f t="shared" si="4233"/>
        <v>119</v>
      </c>
      <c r="BK874" s="533">
        <f t="shared" si="4234"/>
        <v>17</v>
      </c>
      <c r="BL874" s="533">
        <f t="shared" si="4235"/>
        <v>11</v>
      </c>
      <c r="BM874" s="533">
        <f t="shared" si="4236"/>
        <v>28</v>
      </c>
      <c r="BN874" s="533">
        <f>SUM(M874,Z874,AM874)</f>
        <v>7</v>
      </c>
      <c r="BO874" s="533">
        <f t="shared" si="4237"/>
        <v>2</v>
      </c>
      <c r="BP874" s="533">
        <f t="shared" si="4238"/>
        <v>9</v>
      </c>
      <c r="BQ874" s="533">
        <f t="shared" si="4239"/>
        <v>36</v>
      </c>
      <c r="BR874" s="533">
        <f t="shared" si="4240"/>
        <v>17</v>
      </c>
      <c r="BS874" s="533">
        <f t="shared" si="4241"/>
        <v>53</v>
      </c>
      <c r="BT874" s="533">
        <f>AT874</f>
        <v>2</v>
      </c>
      <c r="BU874" s="533">
        <f t="shared" si="4242"/>
        <v>1</v>
      </c>
      <c r="BV874" s="533">
        <f t="shared" si="4243"/>
        <v>3</v>
      </c>
      <c r="BW874" s="536">
        <f>SUM(BH874,BK874,BN874,BQ874,BT874)</f>
        <v>136</v>
      </c>
      <c r="BX874" s="536">
        <f t="shared" si="4244"/>
        <v>76</v>
      </c>
      <c r="BY874" s="536">
        <f t="shared" si="4245"/>
        <v>212</v>
      </c>
      <c r="BZ874" t="s">
        <v>74</v>
      </c>
      <c r="CA874" s="544">
        <f>AZ874</f>
        <v>9</v>
      </c>
      <c r="CB874" s="544">
        <f t="shared" si="4246"/>
        <v>7</v>
      </c>
      <c r="CC874" s="544">
        <f t="shared" si="4247"/>
        <v>16</v>
      </c>
      <c r="CD874" s="544">
        <f>BC874</f>
        <v>3</v>
      </c>
      <c r="CE874" s="544">
        <f t="shared" si="4248"/>
        <v>1</v>
      </c>
      <c r="CF874" s="544">
        <f t="shared" si="4249"/>
        <v>4</v>
      </c>
    </row>
    <row r="875" spans="1:84">
      <c r="A875" s="149"/>
      <c r="B875" s="149"/>
      <c r="C875" s="151"/>
      <c r="D875" s="151"/>
      <c r="E875" s="288" t="s">
        <v>79</v>
      </c>
      <c r="F875" s="592">
        <f t="shared" ref="F875:G875" si="4252">SUM(F755,F764,F863)</f>
        <v>221</v>
      </c>
      <c r="G875" s="287">
        <f t="shared" si="4252"/>
        <v>62</v>
      </c>
      <c r="H875" s="287">
        <f t="shared" ref="H875:BE875" si="4253">SUM(H755,H764,H863)</f>
        <v>43</v>
      </c>
      <c r="I875" s="287">
        <f t="shared" si="4253"/>
        <v>105</v>
      </c>
      <c r="J875" s="287">
        <f t="shared" si="4253"/>
        <v>17</v>
      </c>
      <c r="K875" s="287">
        <f t="shared" si="4253"/>
        <v>12</v>
      </c>
      <c r="L875" s="287">
        <f t="shared" si="4253"/>
        <v>29</v>
      </c>
      <c r="M875" s="287">
        <f t="shared" si="4253"/>
        <v>7</v>
      </c>
      <c r="N875" s="287">
        <f t="shared" si="4253"/>
        <v>6</v>
      </c>
      <c r="O875" s="287">
        <f t="shared" si="4253"/>
        <v>13</v>
      </c>
      <c r="P875" s="287">
        <f t="shared" si="4253"/>
        <v>37</v>
      </c>
      <c r="Q875" s="287">
        <f t="shared" si="4253"/>
        <v>13</v>
      </c>
      <c r="R875" s="287">
        <f t="shared" si="4253"/>
        <v>50</v>
      </c>
      <c r="S875" s="511">
        <f t="shared" si="4253"/>
        <v>0</v>
      </c>
      <c r="T875" s="287">
        <f t="shared" si="4253"/>
        <v>0</v>
      </c>
      <c r="U875" s="287">
        <f t="shared" si="4253"/>
        <v>0</v>
      </c>
      <c r="V875" s="287">
        <f t="shared" si="4253"/>
        <v>0</v>
      </c>
      <c r="W875" s="287">
        <f t="shared" si="4253"/>
        <v>0</v>
      </c>
      <c r="X875" s="287">
        <f t="shared" si="4253"/>
        <v>0</v>
      </c>
      <c r="Y875" s="287">
        <f t="shared" si="4253"/>
        <v>0</v>
      </c>
      <c r="Z875" s="287">
        <f t="shared" si="4253"/>
        <v>0</v>
      </c>
      <c r="AA875" s="287">
        <f t="shared" si="4253"/>
        <v>0</v>
      </c>
      <c r="AB875" s="287">
        <f t="shared" si="4253"/>
        <v>0</v>
      </c>
      <c r="AC875" s="287">
        <f t="shared" si="4253"/>
        <v>0</v>
      </c>
      <c r="AD875" s="287">
        <f t="shared" si="4253"/>
        <v>0</v>
      </c>
      <c r="AE875" s="287">
        <f t="shared" si="4253"/>
        <v>0</v>
      </c>
      <c r="AF875" s="511">
        <f t="shared" si="4253"/>
        <v>0</v>
      </c>
      <c r="AG875" s="287">
        <f t="shared" si="4253"/>
        <v>0</v>
      </c>
      <c r="AH875" s="287">
        <f t="shared" si="4253"/>
        <v>0</v>
      </c>
      <c r="AI875" s="287">
        <f t="shared" si="4253"/>
        <v>0</v>
      </c>
      <c r="AJ875" s="287">
        <f t="shared" si="4253"/>
        <v>0</v>
      </c>
      <c r="AK875" s="287">
        <f t="shared" si="4253"/>
        <v>0</v>
      </c>
      <c r="AL875" s="287">
        <f t="shared" si="4253"/>
        <v>0</v>
      </c>
      <c r="AM875" s="287">
        <f t="shared" si="4253"/>
        <v>0</v>
      </c>
      <c r="AN875" s="287">
        <f t="shared" si="4253"/>
        <v>0</v>
      </c>
      <c r="AO875" s="287">
        <f t="shared" si="4253"/>
        <v>0</v>
      </c>
      <c r="AP875" s="287">
        <f t="shared" si="4253"/>
        <v>0</v>
      </c>
      <c r="AQ875" s="287">
        <f t="shared" si="4253"/>
        <v>0</v>
      </c>
      <c r="AR875" s="287">
        <f t="shared" si="4253"/>
        <v>0</v>
      </c>
      <c r="AS875" s="511">
        <f t="shared" si="4253"/>
        <v>0</v>
      </c>
      <c r="AT875" s="287">
        <f t="shared" si="4253"/>
        <v>2</v>
      </c>
      <c r="AU875" s="287">
        <f t="shared" si="4253"/>
        <v>3</v>
      </c>
      <c r="AV875" s="287">
        <f t="shared" si="4253"/>
        <v>5</v>
      </c>
      <c r="AW875" s="578">
        <f t="shared" si="4253"/>
        <v>125</v>
      </c>
      <c r="AX875" s="578">
        <f t="shared" si="4253"/>
        <v>77</v>
      </c>
      <c r="AY875" s="578">
        <f t="shared" si="4253"/>
        <v>202</v>
      </c>
      <c r="AZ875" s="287">
        <f t="shared" si="4253"/>
        <v>4</v>
      </c>
      <c r="BA875" s="287">
        <f t="shared" si="4253"/>
        <v>3</v>
      </c>
      <c r="BB875" s="287">
        <f t="shared" si="4253"/>
        <v>7</v>
      </c>
      <c r="BC875" s="287">
        <f t="shared" si="4253"/>
        <v>2</v>
      </c>
      <c r="BD875" s="287">
        <f t="shared" si="4253"/>
        <v>0</v>
      </c>
      <c r="BE875" s="287">
        <f t="shared" si="4253"/>
        <v>2</v>
      </c>
      <c r="BF875" s="527"/>
      <c r="BG875" s="605">
        <f>SUM(F875,S875,AF875,AS875)</f>
        <v>221</v>
      </c>
      <c r="BH875" s="533">
        <f>SUM(G875,T875,AG875)</f>
        <v>62</v>
      </c>
      <c r="BI875" s="533">
        <f t="shared" si="4232"/>
        <v>43</v>
      </c>
      <c r="BJ875" s="533">
        <f t="shared" si="4233"/>
        <v>105</v>
      </c>
      <c r="BK875" s="533">
        <f t="shared" si="4234"/>
        <v>17</v>
      </c>
      <c r="BL875" s="533">
        <f t="shared" si="4235"/>
        <v>12</v>
      </c>
      <c r="BM875" s="533">
        <f t="shared" si="4236"/>
        <v>29</v>
      </c>
      <c r="BN875" s="533">
        <f>SUM(M875,Z875,AM875)</f>
        <v>7</v>
      </c>
      <c r="BO875" s="533">
        <f t="shared" si="4237"/>
        <v>6</v>
      </c>
      <c r="BP875" s="533">
        <f t="shared" si="4238"/>
        <v>13</v>
      </c>
      <c r="BQ875" s="533">
        <f t="shared" si="4239"/>
        <v>37</v>
      </c>
      <c r="BR875" s="533">
        <f t="shared" si="4240"/>
        <v>13</v>
      </c>
      <c r="BS875" s="533">
        <f t="shared" si="4241"/>
        <v>50</v>
      </c>
      <c r="BT875" s="533">
        <f>AT875</f>
        <v>2</v>
      </c>
      <c r="BU875" s="533">
        <f t="shared" si="4242"/>
        <v>3</v>
      </c>
      <c r="BV875" s="533">
        <f t="shared" si="4243"/>
        <v>5</v>
      </c>
      <c r="BW875" s="536">
        <f>SUM(BH875,BK875,BN875,BQ875,BT875)</f>
        <v>125</v>
      </c>
      <c r="BX875" s="536">
        <f t="shared" si="4244"/>
        <v>77</v>
      </c>
      <c r="BY875" s="536">
        <f t="shared" si="4245"/>
        <v>202</v>
      </c>
      <c r="BZ875" t="s">
        <v>74</v>
      </c>
      <c r="CA875" s="544">
        <f>AZ875</f>
        <v>4</v>
      </c>
      <c r="CB875" s="544">
        <f t="shared" si="4246"/>
        <v>3</v>
      </c>
      <c r="CC875" s="544">
        <f t="shared" si="4247"/>
        <v>7</v>
      </c>
      <c r="CD875" s="544">
        <f>BC875</f>
        <v>2</v>
      </c>
      <c r="CE875" s="544">
        <f t="shared" si="4248"/>
        <v>0</v>
      </c>
      <c r="CF875" s="544">
        <f t="shared" si="4249"/>
        <v>2</v>
      </c>
    </row>
    <row r="876" spans="1:84">
      <c r="A876" s="149"/>
      <c r="B876" s="149"/>
      <c r="C876" s="151"/>
      <c r="D876" s="151"/>
      <c r="E876" s="288" t="s">
        <v>493</v>
      </c>
      <c r="F876" s="592">
        <f>SUM(F868)</f>
        <v>19</v>
      </c>
      <c r="G876" s="168">
        <f t="shared" ref="G876" si="4254">SUM(G868)</f>
        <v>1</v>
      </c>
      <c r="H876" s="168">
        <f t="shared" ref="H876:BE876" si="4255">SUM(H868)</f>
        <v>7</v>
      </c>
      <c r="I876" s="168">
        <f t="shared" si="4255"/>
        <v>8</v>
      </c>
      <c r="J876" s="168">
        <f t="shared" si="4255"/>
        <v>1</v>
      </c>
      <c r="K876" s="168">
        <f t="shared" si="4255"/>
        <v>4</v>
      </c>
      <c r="L876" s="168">
        <f t="shared" si="4255"/>
        <v>5</v>
      </c>
      <c r="M876" s="168">
        <f t="shared" si="4255"/>
        <v>1</v>
      </c>
      <c r="N876" s="168">
        <f t="shared" si="4255"/>
        <v>0</v>
      </c>
      <c r="O876" s="168">
        <f t="shared" si="4255"/>
        <v>1</v>
      </c>
      <c r="P876" s="168">
        <f t="shared" si="4255"/>
        <v>1</v>
      </c>
      <c r="Q876" s="168">
        <f t="shared" si="4255"/>
        <v>3</v>
      </c>
      <c r="R876" s="168">
        <f t="shared" si="4255"/>
        <v>4</v>
      </c>
      <c r="S876" s="502">
        <f t="shared" si="4255"/>
        <v>0</v>
      </c>
      <c r="T876" s="168">
        <f t="shared" si="4255"/>
        <v>0</v>
      </c>
      <c r="U876" s="168">
        <f t="shared" si="4255"/>
        <v>0</v>
      </c>
      <c r="V876" s="168">
        <f t="shared" si="4255"/>
        <v>0</v>
      </c>
      <c r="W876" s="168">
        <f t="shared" si="4255"/>
        <v>0</v>
      </c>
      <c r="X876" s="168">
        <f t="shared" si="4255"/>
        <v>0</v>
      </c>
      <c r="Y876" s="168">
        <f t="shared" si="4255"/>
        <v>0</v>
      </c>
      <c r="Z876" s="168">
        <f t="shared" si="4255"/>
        <v>0</v>
      </c>
      <c r="AA876" s="168">
        <f t="shared" si="4255"/>
        <v>0</v>
      </c>
      <c r="AB876" s="168">
        <f t="shared" si="4255"/>
        <v>0</v>
      </c>
      <c r="AC876" s="168">
        <f t="shared" si="4255"/>
        <v>0</v>
      </c>
      <c r="AD876" s="168">
        <f t="shared" si="4255"/>
        <v>0</v>
      </c>
      <c r="AE876" s="168">
        <f t="shared" si="4255"/>
        <v>0</v>
      </c>
      <c r="AF876" s="502">
        <f t="shared" si="4255"/>
        <v>0</v>
      </c>
      <c r="AG876" s="168">
        <f t="shared" si="4255"/>
        <v>0</v>
      </c>
      <c r="AH876" s="168">
        <f t="shared" si="4255"/>
        <v>0</v>
      </c>
      <c r="AI876" s="168">
        <f t="shared" si="4255"/>
        <v>0</v>
      </c>
      <c r="AJ876" s="168">
        <f t="shared" si="4255"/>
        <v>0</v>
      </c>
      <c r="AK876" s="168">
        <f t="shared" si="4255"/>
        <v>0</v>
      </c>
      <c r="AL876" s="168">
        <f t="shared" si="4255"/>
        <v>0</v>
      </c>
      <c r="AM876" s="168">
        <f t="shared" si="4255"/>
        <v>0</v>
      </c>
      <c r="AN876" s="168">
        <f t="shared" si="4255"/>
        <v>0</v>
      </c>
      <c r="AO876" s="168">
        <f t="shared" si="4255"/>
        <v>0</v>
      </c>
      <c r="AP876" s="168">
        <f t="shared" si="4255"/>
        <v>0</v>
      </c>
      <c r="AQ876" s="168">
        <f t="shared" si="4255"/>
        <v>0</v>
      </c>
      <c r="AR876" s="168">
        <f t="shared" si="4255"/>
        <v>0</v>
      </c>
      <c r="AS876" s="502">
        <f t="shared" si="4255"/>
        <v>0</v>
      </c>
      <c r="AT876" s="168">
        <f t="shared" si="4255"/>
        <v>0</v>
      </c>
      <c r="AU876" s="168">
        <f t="shared" si="4255"/>
        <v>0</v>
      </c>
      <c r="AV876" s="168">
        <f t="shared" si="4255"/>
        <v>0</v>
      </c>
      <c r="AW876" s="569">
        <f t="shared" si="4255"/>
        <v>4</v>
      </c>
      <c r="AX876" s="569">
        <f t="shared" si="4255"/>
        <v>14</v>
      </c>
      <c r="AY876" s="569">
        <f t="shared" si="4255"/>
        <v>18</v>
      </c>
      <c r="AZ876" s="168">
        <f t="shared" si="4255"/>
        <v>0</v>
      </c>
      <c r="BA876" s="168">
        <f t="shared" si="4255"/>
        <v>0</v>
      </c>
      <c r="BB876" s="168">
        <f t="shared" si="4255"/>
        <v>0</v>
      </c>
      <c r="BC876" s="168">
        <f t="shared" si="4255"/>
        <v>0</v>
      </c>
      <c r="BD876" s="168">
        <f t="shared" si="4255"/>
        <v>0</v>
      </c>
      <c r="BE876" s="168">
        <f t="shared" si="4255"/>
        <v>0</v>
      </c>
      <c r="BF876" s="523"/>
      <c r="BG876" s="605">
        <f>SUM(F876,S876,AF876,AS876)</f>
        <v>19</v>
      </c>
      <c r="BH876" s="533">
        <f>SUM(G876,T876,AG876)</f>
        <v>1</v>
      </c>
      <c r="BI876" s="533">
        <f t="shared" si="4232"/>
        <v>7</v>
      </c>
      <c r="BJ876" s="533">
        <f t="shared" si="4233"/>
        <v>8</v>
      </c>
      <c r="BK876" s="533">
        <f t="shared" si="4234"/>
        <v>1</v>
      </c>
      <c r="BL876" s="533">
        <f t="shared" si="4235"/>
        <v>4</v>
      </c>
      <c r="BM876" s="533">
        <f t="shared" si="4236"/>
        <v>5</v>
      </c>
      <c r="BN876" s="533">
        <f>SUM(M876,Z876,AM876)</f>
        <v>1</v>
      </c>
      <c r="BO876" s="533">
        <f t="shared" si="4237"/>
        <v>0</v>
      </c>
      <c r="BP876" s="533">
        <f t="shared" si="4238"/>
        <v>1</v>
      </c>
      <c r="BQ876" s="533">
        <f t="shared" si="4239"/>
        <v>1</v>
      </c>
      <c r="BR876" s="533">
        <f t="shared" si="4240"/>
        <v>3</v>
      </c>
      <c r="BS876" s="533">
        <f t="shared" si="4241"/>
        <v>4</v>
      </c>
      <c r="BT876" s="533">
        <f>AT876</f>
        <v>0</v>
      </c>
      <c r="BU876" s="533">
        <f t="shared" si="4242"/>
        <v>0</v>
      </c>
      <c r="BV876" s="533">
        <f t="shared" si="4243"/>
        <v>0</v>
      </c>
      <c r="BW876" s="536">
        <f>SUM(BH876,BK876,BN876,BQ876,BT876)</f>
        <v>4</v>
      </c>
      <c r="BX876" s="536">
        <f t="shared" si="4244"/>
        <v>14</v>
      </c>
      <c r="BY876" s="536">
        <f t="shared" si="4245"/>
        <v>18</v>
      </c>
      <c r="BZ876" t="s">
        <v>74</v>
      </c>
      <c r="CA876" s="544">
        <f>AZ876</f>
        <v>0</v>
      </c>
      <c r="CB876" s="544">
        <f t="shared" si="4246"/>
        <v>0</v>
      </c>
      <c r="CC876" s="544">
        <f t="shared" si="4247"/>
        <v>0</v>
      </c>
      <c r="CD876" s="544">
        <f>BC876</f>
        <v>0</v>
      </c>
      <c r="CE876" s="544">
        <f t="shared" si="4248"/>
        <v>0</v>
      </c>
      <c r="CF876" s="544">
        <f t="shared" si="4249"/>
        <v>0</v>
      </c>
    </row>
    <row r="877" spans="1:84">
      <c r="A877" s="149"/>
      <c r="B877" s="149"/>
      <c r="C877" s="151"/>
      <c r="D877" s="151"/>
      <c r="E877" s="375" t="s">
        <v>157</v>
      </c>
      <c r="F877" s="592">
        <f t="shared" ref="F877:G877" si="4256">SUM(F756,F765,F870)</f>
        <v>713</v>
      </c>
      <c r="G877" s="168">
        <f t="shared" si="4256"/>
        <v>218</v>
      </c>
      <c r="H877" s="168">
        <f t="shared" ref="H877:BE877" si="4257">SUM(H756,H765,H870)</f>
        <v>160</v>
      </c>
      <c r="I877" s="168">
        <f t="shared" si="4257"/>
        <v>378</v>
      </c>
      <c r="J877" s="168">
        <f t="shared" si="4257"/>
        <v>51</v>
      </c>
      <c r="K877" s="168">
        <f t="shared" si="4257"/>
        <v>36</v>
      </c>
      <c r="L877" s="168">
        <f t="shared" si="4257"/>
        <v>87</v>
      </c>
      <c r="M877" s="168">
        <f t="shared" si="4257"/>
        <v>21</v>
      </c>
      <c r="N877" s="168">
        <f t="shared" si="4257"/>
        <v>10</v>
      </c>
      <c r="O877" s="168">
        <f t="shared" si="4257"/>
        <v>31</v>
      </c>
      <c r="P877" s="168">
        <f t="shared" si="4257"/>
        <v>110</v>
      </c>
      <c r="Q877" s="168">
        <f t="shared" si="4257"/>
        <v>51</v>
      </c>
      <c r="R877" s="168">
        <f t="shared" si="4257"/>
        <v>161</v>
      </c>
      <c r="S877" s="502">
        <f t="shared" si="4257"/>
        <v>6</v>
      </c>
      <c r="T877" s="168">
        <f t="shared" si="4257"/>
        <v>1</v>
      </c>
      <c r="U877" s="168">
        <f t="shared" si="4257"/>
        <v>3</v>
      </c>
      <c r="V877" s="168">
        <f t="shared" si="4257"/>
        <v>4</v>
      </c>
      <c r="W877" s="168">
        <f t="shared" si="4257"/>
        <v>0</v>
      </c>
      <c r="X877" s="168">
        <f t="shared" si="4257"/>
        <v>0</v>
      </c>
      <c r="Y877" s="168">
        <f t="shared" si="4257"/>
        <v>0</v>
      </c>
      <c r="Z877" s="168">
        <f t="shared" si="4257"/>
        <v>0</v>
      </c>
      <c r="AA877" s="168">
        <f t="shared" si="4257"/>
        <v>0</v>
      </c>
      <c r="AB877" s="168">
        <f t="shared" si="4257"/>
        <v>0</v>
      </c>
      <c r="AC877" s="168">
        <f t="shared" si="4257"/>
        <v>0</v>
      </c>
      <c r="AD877" s="168">
        <f t="shared" si="4257"/>
        <v>0</v>
      </c>
      <c r="AE877" s="168">
        <f t="shared" si="4257"/>
        <v>0</v>
      </c>
      <c r="AF877" s="502">
        <f t="shared" si="4257"/>
        <v>4</v>
      </c>
      <c r="AG877" s="168">
        <f t="shared" si="4257"/>
        <v>0</v>
      </c>
      <c r="AH877" s="168">
        <f t="shared" si="4257"/>
        <v>0</v>
      </c>
      <c r="AI877" s="168">
        <f t="shared" si="4257"/>
        <v>0</v>
      </c>
      <c r="AJ877" s="168">
        <f t="shared" si="4257"/>
        <v>0</v>
      </c>
      <c r="AK877" s="168">
        <f t="shared" si="4257"/>
        <v>0</v>
      </c>
      <c r="AL877" s="168">
        <f t="shared" si="4257"/>
        <v>0</v>
      </c>
      <c r="AM877" s="168">
        <f t="shared" si="4257"/>
        <v>0</v>
      </c>
      <c r="AN877" s="168">
        <f t="shared" si="4257"/>
        <v>0</v>
      </c>
      <c r="AO877" s="168">
        <f t="shared" si="4257"/>
        <v>0</v>
      </c>
      <c r="AP877" s="168">
        <f t="shared" si="4257"/>
        <v>0</v>
      </c>
      <c r="AQ877" s="168">
        <f t="shared" si="4257"/>
        <v>0</v>
      </c>
      <c r="AR877" s="168">
        <f t="shared" si="4257"/>
        <v>0</v>
      </c>
      <c r="AS877" s="502">
        <f t="shared" si="4257"/>
        <v>0</v>
      </c>
      <c r="AT877" s="168">
        <f t="shared" si="4257"/>
        <v>5</v>
      </c>
      <c r="AU877" s="168">
        <f t="shared" si="4257"/>
        <v>5</v>
      </c>
      <c r="AV877" s="168">
        <f t="shared" si="4257"/>
        <v>10</v>
      </c>
      <c r="AW877" s="569">
        <f t="shared" si="4257"/>
        <v>406</v>
      </c>
      <c r="AX877" s="569">
        <f t="shared" si="4257"/>
        <v>265</v>
      </c>
      <c r="AY877" s="569">
        <f t="shared" si="4257"/>
        <v>671</v>
      </c>
      <c r="AZ877" s="168">
        <f t="shared" si="4257"/>
        <v>23</v>
      </c>
      <c r="BA877" s="168">
        <f t="shared" si="4257"/>
        <v>15</v>
      </c>
      <c r="BB877" s="168">
        <f t="shared" si="4257"/>
        <v>38</v>
      </c>
      <c r="BC877" s="168">
        <f t="shared" si="4257"/>
        <v>5</v>
      </c>
      <c r="BD877" s="168">
        <f t="shared" si="4257"/>
        <v>2</v>
      </c>
      <c r="BE877" s="168">
        <f t="shared" si="4257"/>
        <v>7</v>
      </c>
      <c r="BF877" s="523"/>
      <c r="BG877" s="605">
        <f>SUM(F877,S877,AF877,AS877)</f>
        <v>723</v>
      </c>
      <c r="BH877" s="533">
        <f>SUM(G877,T877,AG877)</f>
        <v>219</v>
      </c>
      <c r="BI877" s="533">
        <f t="shared" si="4232"/>
        <v>163</v>
      </c>
      <c r="BJ877" s="533">
        <f t="shared" si="4233"/>
        <v>382</v>
      </c>
      <c r="BK877" s="533">
        <f t="shared" si="4234"/>
        <v>51</v>
      </c>
      <c r="BL877" s="533">
        <f t="shared" si="4235"/>
        <v>36</v>
      </c>
      <c r="BM877" s="533">
        <f t="shared" si="4236"/>
        <v>87</v>
      </c>
      <c r="BN877" s="533">
        <f>SUM(M877,Z877,AM877)</f>
        <v>21</v>
      </c>
      <c r="BO877" s="533">
        <f t="shared" si="4237"/>
        <v>10</v>
      </c>
      <c r="BP877" s="533">
        <f t="shared" si="4238"/>
        <v>31</v>
      </c>
      <c r="BQ877" s="533">
        <f t="shared" si="4239"/>
        <v>110</v>
      </c>
      <c r="BR877" s="533">
        <f t="shared" si="4240"/>
        <v>51</v>
      </c>
      <c r="BS877" s="533">
        <f t="shared" si="4241"/>
        <v>161</v>
      </c>
      <c r="BT877" s="533">
        <f>AT877</f>
        <v>5</v>
      </c>
      <c r="BU877" s="533">
        <f t="shared" si="4242"/>
        <v>5</v>
      </c>
      <c r="BV877" s="533">
        <f t="shared" si="4243"/>
        <v>10</v>
      </c>
      <c r="BW877" s="536">
        <f>SUM(BH877,BK877,BN877,BQ877,BT877)</f>
        <v>406</v>
      </c>
      <c r="BX877" s="536">
        <f t="shared" si="4244"/>
        <v>265</v>
      </c>
      <c r="BY877" s="536">
        <f t="shared" si="4245"/>
        <v>671</v>
      </c>
      <c r="BZ877" t="s">
        <v>74</v>
      </c>
      <c r="CA877" s="544">
        <f>AZ877</f>
        <v>23</v>
      </c>
      <c r="CB877" s="544">
        <f t="shared" si="4246"/>
        <v>15</v>
      </c>
      <c r="CC877" s="544">
        <f t="shared" si="4247"/>
        <v>38</v>
      </c>
      <c r="CD877" s="544">
        <f>BC877</f>
        <v>5</v>
      </c>
      <c r="CE877" s="544">
        <f t="shared" si="4248"/>
        <v>2</v>
      </c>
      <c r="CF877" s="544">
        <f t="shared" si="4249"/>
        <v>7</v>
      </c>
    </row>
    <row r="878" spans="1:84">
      <c r="A878" s="149"/>
      <c r="B878" s="149"/>
      <c r="C878" s="151"/>
      <c r="D878" s="151"/>
      <c r="E878" s="288"/>
      <c r="F878" s="592"/>
      <c r="G878" s="168"/>
      <c r="H878" s="168"/>
      <c r="I878" s="168"/>
      <c r="J878" s="168"/>
      <c r="K878" s="168"/>
      <c r="L878" s="168"/>
      <c r="M878" s="168"/>
      <c r="N878" s="168"/>
      <c r="O878" s="168"/>
      <c r="P878" s="168"/>
      <c r="Q878" s="168"/>
      <c r="R878" s="168"/>
      <c r="S878" s="502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502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502"/>
      <c r="AT878" s="168"/>
      <c r="AU878" s="168"/>
      <c r="AV878" s="168"/>
      <c r="AW878" s="569"/>
      <c r="AX878" s="569"/>
      <c r="AY878" s="569"/>
      <c r="AZ878" s="159"/>
      <c r="BA878" s="159"/>
      <c r="BB878" s="159"/>
      <c r="BC878" s="168"/>
      <c r="BD878" s="168"/>
      <c r="BE878" s="168"/>
      <c r="BF878" s="523"/>
    </row>
    <row r="879" spans="1:84">
      <c r="A879" s="149"/>
      <c r="B879" s="149"/>
      <c r="C879" s="151"/>
      <c r="D879" s="151"/>
      <c r="E879" s="288"/>
      <c r="F879" s="591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503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503"/>
      <c r="AG879" s="159"/>
      <c r="AH879" s="159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503"/>
      <c r="AT879" s="159"/>
      <c r="AU879" s="159"/>
      <c r="AV879" s="159"/>
      <c r="AW879" s="570"/>
      <c r="AX879" s="570"/>
      <c r="AY879" s="570"/>
      <c r="AZ879" s="159"/>
      <c r="BA879" s="159"/>
      <c r="BB879" s="159"/>
      <c r="BC879" s="159"/>
      <c r="BD879" s="159"/>
      <c r="BE879" s="159"/>
      <c r="BF879" s="474"/>
    </row>
    <row r="880" spans="1:84">
      <c r="A880" s="149"/>
      <c r="B880" s="151" t="s">
        <v>88</v>
      </c>
      <c r="C880" s="151"/>
      <c r="D880" s="151"/>
      <c r="E880" s="375"/>
      <c r="F880" s="592"/>
      <c r="G880" s="168"/>
      <c r="H880" s="168"/>
      <c r="I880" s="168"/>
      <c r="J880" s="168"/>
      <c r="K880" s="168"/>
      <c r="L880" s="168"/>
      <c r="M880" s="168"/>
      <c r="N880" s="168"/>
      <c r="O880" s="168"/>
      <c r="P880" s="168"/>
      <c r="Q880" s="168"/>
      <c r="R880" s="168"/>
      <c r="S880" s="502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502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502"/>
      <c r="AT880" s="168"/>
      <c r="AU880" s="168"/>
      <c r="AV880" s="168"/>
      <c r="AW880" s="569"/>
      <c r="AX880" s="569"/>
      <c r="AY880" s="569"/>
      <c r="AZ880" s="159"/>
      <c r="BA880" s="159"/>
      <c r="BB880" s="159"/>
      <c r="BC880" s="168"/>
      <c r="BD880" s="168"/>
      <c r="BE880" s="168"/>
      <c r="BF880" s="523"/>
    </row>
    <row r="881" spans="1:84">
      <c r="A881" s="149"/>
      <c r="B881" s="151"/>
      <c r="C881" s="151"/>
      <c r="D881" s="151"/>
      <c r="E881" s="375"/>
      <c r="F881" s="592"/>
      <c r="G881" s="168"/>
      <c r="H881" s="168"/>
      <c r="I881" s="168"/>
      <c r="J881" s="168" t="s">
        <v>74</v>
      </c>
      <c r="K881" s="168"/>
      <c r="L881" s="168"/>
      <c r="M881" s="168"/>
      <c r="N881" s="168"/>
      <c r="O881" s="168"/>
      <c r="P881" s="168"/>
      <c r="Q881" s="168"/>
      <c r="R881" s="168"/>
      <c r="S881" s="502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502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502"/>
      <c r="AT881" s="168"/>
      <c r="AU881" s="168"/>
      <c r="AV881" s="168"/>
      <c r="AW881" s="569"/>
      <c r="AX881" s="569"/>
      <c r="AY881" s="569"/>
      <c r="AZ881" s="159"/>
      <c r="BA881" s="159"/>
      <c r="BB881" s="159"/>
      <c r="BC881" s="168"/>
      <c r="BD881" s="168"/>
      <c r="BE881" s="168"/>
      <c r="BF881" s="523"/>
    </row>
    <row r="882" spans="1:84">
      <c r="A882" s="149" t="s">
        <v>95</v>
      </c>
      <c r="B882" s="149" t="s">
        <v>158</v>
      </c>
      <c r="C882" s="151"/>
      <c r="D882" s="151"/>
      <c r="E882" s="379" t="s">
        <v>116</v>
      </c>
      <c r="F882" s="592"/>
      <c r="G882" s="159"/>
      <c r="H882" s="159"/>
      <c r="I882" s="275"/>
      <c r="J882" s="159"/>
      <c r="K882" s="159"/>
      <c r="L882" s="275"/>
      <c r="M882" s="159"/>
      <c r="N882" s="159"/>
      <c r="O882" s="275"/>
      <c r="P882" s="159"/>
      <c r="Q882" s="159"/>
      <c r="R882" s="275"/>
      <c r="S882" s="500"/>
      <c r="T882" s="275"/>
      <c r="U882" s="275"/>
      <c r="V882" s="275"/>
      <c r="W882" s="275"/>
      <c r="X882" s="275"/>
      <c r="Y882" s="275"/>
      <c r="Z882" s="275"/>
      <c r="AA882" s="275"/>
      <c r="AB882" s="275"/>
      <c r="AC882" s="275"/>
      <c r="AD882" s="275"/>
      <c r="AE882" s="275"/>
      <c r="AF882" s="500"/>
      <c r="AG882" s="275"/>
      <c r="AH882" s="275"/>
      <c r="AI882" s="275"/>
      <c r="AJ882" s="275"/>
      <c r="AK882" s="275"/>
      <c r="AL882" s="275"/>
      <c r="AM882" s="275"/>
      <c r="AN882" s="275"/>
      <c r="AO882" s="275"/>
      <c r="AP882" s="275"/>
      <c r="AQ882" s="275"/>
      <c r="AR882" s="275"/>
      <c r="AS882" s="500"/>
      <c r="AT882" s="275"/>
      <c r="AU882" s="275"/>
      <c r="AV882" s="275" t="s">
        <v>74</v>
      </c>
      <c r="AW882" s="567"/>
      <c r="AX882" s="567"/>
      <c r="AY882" s="567"/>
      <c r="AZ882" s="159"/>
      <c r="BA882" s="159"/>
      <c r="BB882" s="159"/>
      <c r="BC882" s="275"/>
      <c r="BD882" s="275"/>
      <c r="BE882" s="275"/>
      <c r="BF882" s="521"/>
    </row>
    <row r="883" spans="1:84">
      <c r="A883" s="149"/>
      <c r="B883" s="151" t="s">
        <v>695</v>
      </c>
      <c r="C883" s="151"/>
      <c r="D883" s="151"/>
      <c r="E883" s="288" t="s">
        <v>77</v>
      </c>
      <c r="F883" s="592">
        <v>17</v>
      </c>
      <c r="G883" s="159">
        <v>2</v>
      </c>
      <c r="H883" s="159">
        <v>0</v>
      </c>
      <c r="I883" s="275">
        <f>SUM(G883:H883)</f>
        <v>2</v>
      </c>
      <c r="J883" s="159">
        <v>1</v>
      </c>
      <c r="K883" s="159">
        <v>0</v>
      </c>
      <c r="L883" s="275">
        <f>SUM(J883:K883)</f>
        <v>1</v>
      </c>
      <c r="M883" s="159">
        <v>0</v>
      </c>
      <c r="N883" s="159">
        <v>0</v>
      </c>
      <c r="O883" s="275">
        <f>SUM(M883:N883)</f>
        <v>0</v>
      </c>
      <c r="P883" s="159">
        <v>4</v>
      </c>
      <c r="Q883" s="159">
        <v>1</v>
      </c>
      <c r="R883" s="275">
        <f>SUM(P883:Q883)</f>
        <v>5</v>
      </c>
      <c r="S883" s="500"/>
      <c r="T883" s="275"/>
      <c r="U883" s="275"/>
      <c r="V883" s="275">
        <f>SUM(T883:U883)</f>
        <v>0</v>
      </c>
      <c r="W883" s="275"/>
      <c r="X883" s="275"/>
      <c r="Y883" s="275">
        <f>SUM(W883:X883)</f>
        <v>0</v>
      </c>
      <c r="Z883" s="275"/>
      <c r="AA883" s="275"/>
      <c r="AB883" s="275">
        <f>SUM(Z883:AA883)</f>
        <v>0</v>
      </c>
      <c r="AC883" s="275"/>
      <c r="AD883" s="275"/>
      <c r="AE883" s="275">
        <f>SUM(AC883:AD883)</f>
        <v>0</v>
      </c>
      <c r="AF883" s="500"/>
      <c r="AG883" s="275"/>
      <c r="AH883" s="275"/>
      <c r="AI883" s="275">
        <f>SUM(AG883:AH883)</f>
        <v>0</v>
      </c>
      <c r="AJ883" s="275"/>
      <c r="AK883" s="275"/>
      <c r="AL883" s="275">
        <f>SUM(AJ883:AK883)</f>
        <v>0</v>
      </c>
      <c r="AM883" s="275"/>
      <c r="AN883" s="275"/>
      <c r="AO883" s="275">
        <f>SUM(AM883:AN883)</f>
        <v>0</v>
      </c>
      <c r="AP883" s="275"/>
      <c r="AQ883" s="275"/>
      <c r="AR883" s="275">
        <f>SUM(AP883:AQ883)</f>
        <v>0</v>
      </c>
      <c r="AS883" s="500"/>
      <c r="AT883" s="275"/>
      <c r="AU883" s="275"/>
      <c r="AV883" s="275">
        <f>SUM(AT883:AU883)</f>
        <v>0</v>
      </c>
      <c r="AW883" s="567">
        <f t="shared" ref="AW883:AW884" si="4258">SUM(G883,J883,M883,P883,T883,W883,Z883,AC883,AG883,AJ883,AM883,AP883,AT883)</f>
        <v>7</v>
      </c>
      <c r="AX883" s="567">
        <f t="shared" ref="AX883:AX884" si="4259">SUM(H883,K883,N883,Q883,U883,X883,AA883,AD883,AH883,AK883,AN883,AQ883,AU883)</f>
        <v>1</v>
      </c>
      <c r="AY883" s="567">
        <f t="shared" ref="AY883:AY884" si="4260">SUM(I883,L883,O883,R883,V883,Y883,AB883,AE883,AI883,AL883,AO883,AR883,AV883)</f>
        <v>8</v>
      </c>
      <c r="AZ883" s="159">
        <v>6</v>
      </c>
      <c r="BA883" s="159">
        <v>1</v>
      </c>
      <c r="BB883" s="275">
        <f>SUM(AZ883:BA883)</f>
        <v>7</v>
      </c>
      <c r="BC883" s="275"/>
      <c r="BD883" s="275"/>
      <c r="BE883" s="275">
        <f>SUM(BC883:BD883)</f>
        <v>0</v>
      </c>
      <c r="BF883" s="521"/>
      <c r="BG883" s="605">
        <f>SUM(F883,S883,AF883,AS883)</f>
        <v>17</v>
      </c>
      <c r="BH883" s="533">
        <f>SUM(G883,T883,AG883)</f>
        <v>2</v>
      </c>
      <c r="BI883" s="533">
        <f t="shared" ref="BI883:BI885" si="4261">SUM(H883,U883,AH883)</f>
        <v>0</v>
      </c>
      <c r="BJ883" s="533">
        <f t="shared" ref="BJ883:BJ885" si="4262">SUM(I883,V883,AI883)</f>
        <v>2</v>
      </c>
      <c r="BK883" s="533">
        <f t="shared" ref="BK883:BK885" si="4263">SUM(J883,W883,AJ883)</f>
        <v>1</v>
      </c>
      <c r="BL883" s="533">
        <f t="shared" ref="BL883:BL885" si="4264">SUM(K883,X883,AK883)</f>
        <v>0</v>
      </c>
      <c r="BM883" s="533">
        <f t="shared" ref="BM883:BM885" si="4265">SUM(L883,Y883,AL883)</f>
        <v>1</v>
      </c>
      <c r="BN883" s="533">
        <f>SUM(M883,Z883,AM883)</f>
        <v>0</v>
      </c>
      <c r="BO883" s="533">
        <f t="shared" ref="BO883:BO885" si="4266">SUM(N883,AA883,AN883)</f>
        <v>0</v>
      </c>
      <c r="BP883" s="533">
        <f t="shared" ref="BP883:BP885" si="4267">SUM(O883,AB883,AO883)</f>
        <v>0</v>
      </c>
      <c r="BQ883" s="533">
        <f t="shared" ref="BQ883:BQ885" si="4268">SUM(P883,AC883,AP883)</f>
        <v>4</v>
      </c>
      <c r="BR883" s="533">
        <f t="shared" ref="BR883:BR885" si="4269">SUM(Q883,AD883,AQ883)</f>
        <v>1</v>
      </c>
      <c r="BS883" s="533">
        <f t="shared" ref="BS883:BS885" si="4270">SUM(R883,AE883,AR883)</f>
        <v>5</v>
      </c>
      <c r="BT883" s="533">
        <f>AT883</f>
        <v>0</v>
      </c>
      <c r="BU883" s="533">
        <f t="shared" ref="BU883:BU885" si="4271">AU883</f>
        <v>0</v>
      </c>
      <c r="BV883" s="533">
        <f t="shared" ref="BV883:BV885" si="4272">AV883</f>
        <v>0</v>
      </c>
      <c r="BW883" s="536">
        <f>SUM(BH883,BK883,BN883,BQ883,BT883)</f>
        <v>7</v>
      </c>
      <c r="BX883" s="536">
        <f t="shared" ref="BX883:BX885" si="4273">SUM(BI883,BL883,BO883,BR883,BU883)</f>
        <v>1</v>
      </c>
      <c r="BY883" s="536">
        <f t="shared" ref="BY883:BY885" si="4274">SUM(BJ883,BM883,BP883,BS883,BV883)</f>
        <v>8</v>
      </c>
      <c r="BZ883" t="s">
        <v>74</v>
      </c>
      <c r="CA883" s="544">
        <f>AZ883</f>
        <v>6</v>
      </c>
      <c r="CB883" s="544">
        <f t="shared" ref="CB883:CB885" si="4275">BA883</f>
        <v>1</v>
      </c>
      <c r="CC883" s="544">
        <f t="shared" ref="CC883:CC885" si="4276">BB883</f>
        <v>7</v>
      </c>
      <c r="CD883" s="544">
        <f>BC883</f>
        <v>0</v>
      </c>
      <c r="CE883" s="544">
        <f t="shared" ref="CE883:CE885" si="4277">BD883</f>
        <v>0</v>
      </c>
      <c r="CF883" s="544">
        <f t="shared" ref="CF883:CF885" si="4278">BE883</f>
        <v>0</v>
      </c>
    </row>
    <row r="884" spans="1:84">
      <c r="A884" s="149"/>
      <c r="B884" s="149"/>
      <c r="C884" s="151"/>
      <c r="D884" s="151"/>
      <c r="E884" s="288" t="s">
        <v>78</v>
      </c>
      <c r="F884" s="592">
        <v>17</v>
      </c>
      <c r="G884" s="159">
        <v>3</v>
      </c>
      <c r="H884" s="159">
        <v>0</v>
      </c>
      <c r="I884" s="275">
        <f>SUM(G884:H884)</f>
        <v>3</v>
      </c>
      <c r="J884" s="159">
        <v>0</v>
      </c>
      <c r="K884" s="159">
        <v>0</v>
      </c>
      <c r="L884" s="275">
        <f>SUM(J884:K884)</f>
        <v>0</v>
      </c>
      <c r="M884" s="159">
        <v>0</v>
      </c>
      <c r="N884" s="159">
        <v>0</v>
      </c>
      <c r="O884" s="275">
        <f>SUM(M884:N884)</f>
        <v>0</v>
      </c>
      <c r="P884" s="159">
        <v>5</v>
      </c>
      <c r="Q884" s="159">
        <v>2</v>
      </c>
      <c r="R884" s="275">
        <f>SUM(P884:Q884)</f>
        <v>7</v>
      </c>
      <c r="S884" s="500"/>
      <c r="T884" s="275"/>
      <c r="U884" s="275"/>
      <c r="V884" s="275">
        <f>SUM(T884:U884)</f>
        <v>0</v>
      </c>
      <c r="W884" s="275"/>
      <c r="X884" s="275"/>
      <c r="Y884" s="275">
        <f>SUM(W884:X884)</f>
        <v>0</v>
      </c>
      <c r="Z884" s="275"/>
      <c r="AA884" s="275"/>
      <c r="AB884" s="275">
        <f>SUM(Z884:AA884)</f>
        <v>0</v>
      </c>
      <c r="AC884" s="275"/>
      <c r="AD884" s="275"/>
      <c r="AE884" s="275">
        <f>SUM(AC884:AD884)</f>
        <v>0</v>
      </c>
      <c r="AF884" s="500"/>
      <c r="AG884" s="275"/>
      <c r="AH884" s="275"/>
      <c r="AI884" s="275">
        <f>SUM(AG884:AH884)</f>
        <v>0</v>
      </c>
      <c r="AJ884" s="275"/>
      <c r="AK884" s="275"/>
      <c r="AL884" s="275">
        <f>SUM(AJ884:AK884)</f>
        <v>0</v>
      </c>
      <c r="AM884" s="275"/>
      <c r="AN884" s="275"/>
      <c r="AO884" s="275">
        <f>SUM(AM884:AN884)</f>
        <v>0</v>
      </c>
      <c r="AP884" s="275"/>
      <c r="AQ884" s="275"/>
      <c r="AR884" s="275">
        <f>SUM(AP884:AQ884)</f>
        <v>0</v>
      </c>
      <c r="AS884" s="500"/>
      <c r="AT884" s="275"/>
      <c r="AU884" s="275"/>
      <c r="AV884" s="275">
        <f>SUM(AT884:AU884)</f>
        <v>0</v>
      </c>
      <c r="AW884" s="567">
        <f t="shared" si="4258"/>
        <v>8</v>
      </c>
      <c r="AX884" s="567">
        <f t="shared" si="4259"/>
        <v>2</v>
      </c>
      <c r="AY884" s="567">
        <f t="shared" si="4260"/>
        <v>10</v>
      </c>
      <c r="AZ884" s="159">
        <v>8</v>
      </c>
      <c r="BA884" s="159">
        <v>2</v>
      </c>
      <c r="BB884" s="275">
        <f>SUM(AZ884:BA884)</f>
        <v>10</v>
      </c>
      <c r="BC884" s="275"/>
      <c r="BD884" s="275"/>
      <c r="BE884" s="275">
        <f>SUM(BC884:BD884)</f>
        <v>0</v>
      </c>
      <c r="BF884" s="521"/>
      <c r="BG884" s="605">
        <f>SUM(F884,S884,AF884,AS884)</f>
        <v>17</v>
      </c>
      <c r="BH884" s="533">
        <f>SUM(G884,T884,AG884)</f>
        <v>3</v>
      </c>
      <c r="BI884" s="533">
        <f t="shared" si="4261"/>
        <v>0</v>
      </c>
      <c r="BJ884" s="533">
        <f t="shared" si="4262"/>
        <v>3</v>
      </c>
      <c r="BK884" s="533">
        <f t="shared" si="4263"/>
        <v>0</v>
      </c>
      <c r="BL884" s="533">
        <f t="shared" si="4264"/>
        <v>0</v>
      </c>
      <c r="BM884" s="533">
        <f t="shared" si="4265"/>
        <v>0</v>
      </c>
      <c r="BN884" s="533">
        <f>SUM(M884,Z884,AM884)</f>
        <v>0</v>
      </c>
      <c r="BO884" s="533">
        <f t="shared" si="4266"/>
        <v>0</v>
      </c>
      <c r="BP884" s="533">
        <f t="shared" si="4267"/>
        <v>0</v>
      </c>
      <c r="BQ884" s="533">
        <f t="shared" si="4268"/>
        <v>5</v>
      </c>
      <c r="BR884" s="533">
        <f t="shared" si="4269"/>
        <v>2</v>
      </c>
      <c r="BS884" s="533">
        <f t="shared" si="4270"/>
        <v>7</v>
      </c>
      <c r="BT884" s="533">
        <f>AT884</f>
        <v>0</v>
      </c>
      <c r="BU884" s="533">
        <f t="shared" si="4271"/>
        <v>0</v>
      </c>
      <c r="BV884" s="533">
        <f t="shared" si="4272"/>
        <v>0</v>
      </c>
      <c r="BW884" s="536">
        <f>SUM(BH884,BK884,BN884,BQ884,BT884)</f>
        <v>8</v>
      </c>
      <c r="BX884" s="536">
        <f t="shared" si="4273"/>
        <v>2</v>
      </c>
      <c r="BY884" s="536">
        <f t="shared" si="4274"/>
        <v>10</v>
      </c>
      <c r="BZ884" t="s">
        <v>74</v>
      </c>
      <c r="CA884" s="544">
        <f>AZ884</f>
        <v>8</v>
      </c>
      <c r="CB884" s="544">
        <f t="shared" si="4275"/>
        <v>2</v>
      </c>
      <c r="CC884" s="544">
        <f t="shared" si="4276"/>
        <v>10</v>
      </c>
      <c r="CD884" s="544">
        <f>BC884</f>
        <v>0</v>
      </c>
      <c r="CE884" s="544">
        <f t="shared" si="4277"/>
        <v>0</v>
      </c>
      <c r="CF884" s="544">
        <f t="shared" si="4278"/>
        <v>0</v>
      </c>
    </row>
    <row r="885" spans="1:84">
      <c r="A885" s="149"/>
      <c r="B885" s="149"/>
      <c r="C885" s="151"/>
      <c r="D885" s="151"/>
      <c r="E885" s="375"/>
      <c r="F885" s="592">
        <f>SUM(F883:F884)</f>
        <v>34</v>
      </c>
      <c r="G885" s="168">
        <f t="shared" ref="G885:BE885" si="4279">SUM(G883:G884)</f>
        <v>5</v>
      </c>
      <c r="H885" s="168">
        <f t="shared" si="4279"/>
        <v>0</v>
      </c>
      <c r="I885" s="168">
        <f t="shared" si="4279"/>
        <v>5</v>
      </c>
      <c r="J885" s="168">
        <f t="shared" si="4279"/>
        <v>1</v>
      </c>
      <c r="K885" s="168">
        <f t="shared" si="4279"/>
        <v>0</v>
      </c>
      <c r="L885" s="168">
        <f t="shared" si="4279"/>
        <v>1</v>
      </c>
      <c r="M885" s="168">
        <f t="shared" si="4279"/>
        <v>0</v>
      </c>
      <c r="N885" s="168">
        <f t="shared" si="4279"/>
        <v>0</v>
      </c>
      <c r="O885" s="168">
        <f t="shared" si="4279"/>
        <v>0</v>
      </c>
      <c r="P885" s="168">
        <f>SUM(P883:P884)</f>
        <v>9</v>
      </c>
      <c r="Q885" s="168">
        <f>SUM(Q883:Q884)</f>
        <v>3</v>
      </c>
      <c r="R885" s="168">
        <f>SUM(R883:R884)</f>
        <v>12</v>
      </c>
      <c r="S885" s="502">
        <f t="shared" si="4279"/>
        <v>0</v>
      </c>
      <c r="T885" s="168">
        <f t="shared" si="4279"/>
        <v>0</v>
      </c>
      <c r="U885" s="168">
        <f t="shared" si="4279"/>
        <v>0</v>
      </c>
      <c r="V885" s="168">
        <f t="shared" si="4279"/>
        <v>0</v>
      </c>
      <c r="W885" s="168">
        <f t="shared" si="4279"/>
        <v>0</v>
      </c>
      <c r="X885" s="168">
        <f t="shared" si="4279"/>
        <v>0</v>
      </c>
      <c r="Y885" s="168">
        <f t="shared" si="4279"/>
        <v>0</v>
      </c>
      <c r="Z885" s="168">
        <f t="shared" si="4279"/>
        <v>0</v>
      </c>
      <c r="AA885" s="168">
        <f t="shared" si="4279"/>
        <v>0</v>
      </c>
      <c r="AB885" s="168">
        <f t="shared" si="4279"/>
        <v>0</v>
      </c>
      <c r="AC885" s="168">
        <f t="shared" si="4279"/>
        <v>0</v>
      </c>
      <c r="AD885" s="168">
        <f t="shared" si="4279"/>
        <v>0</v>
      </c>
      <c r="AE885" s="168">
        <f t="shared" si="4279"/>
        <v>0</v>
      </c>
      <c r="AF885" s="502">
        <f t="shared" si="4279"/>
        <v>0</v>
      </c>
      <c r="AG885" s="168">
        <f t="shared" si="4279"/>
        <v>0</v>
      </c>
      <c r="AH885" s="168">
        <f t="shared" si="4279"/>
        <v>0</v>
      </c>
      <c r="AI885" s="168">
        <f t="shared" si="4279"/>
        <v>0</v>
      </c>
      <c r="AJ885" s="168">
        <f t="shared" si="4279"/>
        <v>0</v>
      </c>
      <c r="AK885" s="168">
        <f t="shared" si="4279"/>
        <v>0</v>
      </c>
      <c r="AL885" s="168">
        <f t="shared" si="4279"/>
        <v>0</v>
      </c>
      <c r="AM885" s="168">
        <f t="shared" si="4279"/>
        <v>0</v>
      </c>
      <c r="AN885" s="168">
        <f t="shared" si="4279"/>
        <v>0</v>
      </c>
      <c r="AO885" s="168">
        <f t="shared" si="4279"/>
        <v>0</v>
      </c>
      <c r="AP885" s="168">
        <f t="shared" si="4279"/>
        <v>0</v>
      </c>
      <c r="AQ885" s="168">
        <f t="shared" si="4279"/>
        <v>0</v>
      </c>
      <c r="AR885" s="168">
        <f t="shared" si="4279"/>
        <v>0</v>
      </c>
      <c r="AS885" s="502">
        <f t="shared" si="4279"/>
        <v>0</v>
      </c>
      <c r="AT885" s="168">
        <f t="shared" si="4279"/>
        <v>0</v>
      </c>
      <c r="AU885" s="168">
        <f t="shared" si="4279"/>
        <v>0</v>
      </c>
      <c r="AV885" s="168">
        <f t="shared" si="4279"/>
        <v>0</v>
      </c>
      <c r="AW885" s="569">
        <f t="shared" si="4279"/>
        <v>15</v>
      </c>
      <c r="AX885" s="569">
        <f t="shared" si="4279"/>
        <v>3</v>
      </c>
      <c r="AY885" s="569">
        <f t="shared" si="4279"/>
        <v>18</v>
      </c>
      <c r="AZ885" s="168">
        <f t="shared" si="4279"/>
        <v>14</v>
      </c>
      <c r="BA885" s="168">
        <f t="shared" si="4279"/>
        <v>3</v>
      </c>
      <c r="BB885" s="168">
        <f t="shared" si="4279"/>
        <v>17</v>
      </c>
      <c r="BC885" s="168">
        <f t="shared" si="4279"/>
        <v>0</v>
      </c>
      <c r="BD885" s="168">
        <f t="shared" si="4279"/>
        <v>0</v>
      </c>
      <c r="BE885" s="168">
        <f t="shared" si="4279"/>
        <v>0</v>
      </c>
      <c r="BF885" s="523"/>
      <c r="BG885" s="605">
        <f>SUM(F885,S885,AF885,AS885)</f>
        <v>34</v>
      </c>
      <c r="BH885" s="533">
        <f>SUM(G885,T885,AG885)</f>
        <v>5</v>
      </c>
      <c r="BI885" s="533">
        <f t="shared" si="4261"/>
        <v>0</v>
      </c>
      <c r="BJ885" s="533">
        <f t="shared" si="4262"/>
        <v>5</v>
      </c>
      <c r="BK885" s="533">
        <f t="shared" si="4263"/>
        <v>1</v>
      </c>
      <c r="BL885" s="533">
        <f t="shared" si="4264"/>
        <v>0</v>
      </c>
      <c r="BM885" s="533">
        <f t="shared" si="4265"/>
        <v>1</v>
      </c>
      <c r="BN885" s="533">
        <f>SUM(M885,Z885,AM885)</f>
        <v>0</v>
      </c>
      <c r="BO885" s="533">
        <f t="shared" si="4266"/>
        <v>0</v>
      </c>
      <c r="BP885" s="533">
        <f t="shared" si="4267"/>
        <v>0</v>
      </c>
      <c r="BQ885" s="533">
        <f t="shared" si="4268"/>
        <v>9</v>
      </c>
      <c r="BR885" s="533">
        <f t="shared" si="4269"/>
        <v>3</v>
      </c>
      <c r="BS885" s="533">
        <f t="shared" si="4270"/>
        <v>12</v>
      </c>
      <c r="BT885" s="533">
        <f>AT885</f>
        <v>0</v>
      </c>
      <c r="BU885" s="533">
        <f t="shared" si="4271"/>
        <v>0</v>
      </c>
      <c r="BV885" s="533">
        <f t="shared" si="4272"/>
        <v>0</v>
      </c>
      <c r="BW885" s="536">
        <f>SUM(BH885,BK885,BN885,BQ885,BT885)</f>
        <v>15</v>
      </c>
      <c r="BX885" s="536">
        <f t="shared" si="4273"/>
        <v>3</v>
      </c>
      <c r="BY885" s="536">
        <f t="shared" si="4274"/>
        <v>18</v>
      </c>
      <c r="BZ885" t="s">
        <v>74</v>
      </c>
      <c r="CA885" s="544">
        <f>AZ885</f>
        <v>14</v>
      </c>
      <c r="CB885" s="544">
        <f t="shared" si="4275"/>
        <v>3</v>
      </c>
      <c r="CC885" s="544">
        <f t="shared" si="4276"/>
        <v>17</v>
      </c>
      <c r="CD885" s="544">
        <f>BC885</f>
        <v>0</v>
      </c>
      <c r="CE885" s="544">
        <f t="shared" si="4277"/>
        <v>0</v>
      </c>
      <c r="CF885" s="544">
        <f t="shared" si="4278"/>
        <v>0</v>
      </c>
    </row>
    <row r="886" spans="1:84">
      <c r="A886" s="149"/>
      <c r="B886" s="149"/>
      <c r="C886" s="151"/>
      <c r="D886" s="151"/>
      <c r="E886" s="288"/>
      <c r="F886" s="591" t="s">
        <v>267</v>
      </c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503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503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503"/>
      <c r="AT886" s="159"/>
      <c r="AU886" s="159"/>
      <c r="AV886" s="159"/>
      <c r="AW886" s="570"/>
      <c r="AX886" s="570"/>
      <c r="AY886" s="570"/>
      <c r="AZ886" s="159"/>
      <c r="BA886" s="159"/>
      <c r="BB886" s="159"/>
      <c r="BC886" s="159"/>
      <c r="BD886" s="159"/>
      <c r="BE886" s="159"/>
      <c r="BF886" s="474"/>
    </row>
    <row r="887" spans="1:84">
      <c r="A887" s="149" t="s">
        <v>95</v>
      </c>
      <c r="B887" s="149" t="s">
        <v>627</v>
      </c>
      <c r="C887" s="151"/>
      <c r="D887" s="151"/>
      <c r="E887" s="379" t="s">
        <v>626</v>
      </c>
      <c r="F887" s="592">
        <v>51</v>
      </c>
      <c r="G887" s="159"/>
      <c r="H887" s="159"/>
      <c r="I887" s="275">
        <f>SUM(G887:H887)</f>
        <v>0</v>
      </c>
      <c r="J887" s="159"/>
      <c r="K887" s="159"/>
      <c r="L887" s="275">
        <f>SUM(J887:K887)</f>
        <v>0</v>
      </c>
      <c r="M887" s="159"/>
      <c r="N887" s="159"/>
      <c r="O887" s="275">
        <f>SUM(M887:N887)</f>
        <v>0</v>
      </c>
      <c r="P887" s="159"/>
      <c r="Q887" s="159"/>
      <c r="R887" s="275">
        <f>SUM(P887:Q887)</f>
        <v>0</v>
      </c>
      <c r="S887" s="500"/>
      <c r="T887" s="275"/>
      <c r="U887" s="275"/>
      <c r="V887" s="275">
        <f>SUM(T887:U887)</f>
        <v>0</v>
      </c>
      <c r="W887" s="275"/>
      <c r="X887" s="275"/>
      <c r="Y887" s="275">
        <f>SUM(W887:X887)</f>
        <v>0</v>
      </c>
      <c r="Z887" s="275"/>
      <c r="AA887" s="275"/>
      <c r="AB887" s="275">
        <f>SUM(Z887:AA887)</f>
        <v>0</v>
      </c>
      <c r="AC887" s="275"/>
      <c r="AD887" s="275"/>
      <c r="AE887" s="275">
        <f>SUM(AC887:AD887)</f>
        <v>0</v>
      </c>
      <c r="AF887" s="500"/>
      <c r="AG887" s="275"/>
      <c r="AH887" s="275"/>
      <c r="AI887" s="275">
        <f>SUM(AG887:AH887)</f>
        <v>0</v>
      </c>
      <c r="AJ887" s="275"/>
      <c r="AK887" s="275"/>
      <c r="AL887" s="275">
        <f>SUM(AJ887:AK887)</f>
        <v>0</v>
      </c>
      <c r="AM887" s="275"/>
      <c r="AN887" s="275"/>
      <c r="AO887" s="275">
        <f>SUM(AM887:AN887)</f>
        <v>0</v>
      </c>
      <c r="AP887" s="275"/>
      <c r="AQ887" s="275"/>
      <c r="AR887" s="275">
        <f>SUM(AP887:AQ887)</f>
        <v>0</v>
      </c>
      <c r="AS887" s="500"/>
      <c r="AT887" s="275"/>
      <c r="AU887" s="275"/>
      <c r="AV887" s="275">
        <f>SUM(AT887:AU887)</f>
        <v>0</v>
      </c>
      <c r="AW887" s="567">
        <f t="shared" ref="AW887:AW888" si="4280">SUM(G887,J887,M887,P887,T887,W887,Z887,AC887,AG887,AJ887,AM887,AP887,AT887)</f>
        <v>0</v>
      </c>
      <c r="AX887" s="567">
        <f t="shared" ref="AX887:AX888" si="4281">SUM(H887,K887,N887,Q887,U887,X887,AA887,AD887,AH887,AK887,AN887,AQ887,AU887)</f>
        <v>0</v>
      </c>
      <c r="AY887" s="567">
        <f t="shared" ref="AY887:AY888" si="4282">SUM(I887,L887,O887,R887,V887,Y887,AB887,AE887,AI887,AL887,AO887,AR887,AV887)</f>
        <v>0</v>
      </c>
      <c r="AZ887" s="159"/>
      <c r="BA887" s="159"/>
      <c r="BB887" s="275">
        <f>SUM(AZ887:BA887)</f>
        <v>0</v>
      </c>
      <c r="BC887" s="275"/>
      <c r="BD887" s="275"/>
      <c r="BE887" s="275">
        <f>SUM(BC887:BD887)</f>
        <v>0</v>
      </c>
      <c r="BF887" s="521"/>
      <c r="BG887" s="605">
        <f>SUM(F887,S887,AF887,AS887)</f>
        <v>51</v>
      </c>
      <c r="BH887" s="533">
        <f>SUM(G887,T887,AG887)</f>
        <v>0</v>
      </c>
      <c r="BI887" s="533">
        <f t="shared" ref="BI887:BI889" si="4283">SUM(H887,U887,AH887)</f>
        <v>0</v>
      </c>
      <c r="BJ887" s="533">
        <f t="shared" ref="BJ887:BJ889" si="4284">SUM(I887,V887,AI887)</f>
        <v>0</v>
      </c>
      <c r="BK887" s="533">
        <f t="shared" ref="BK887:BK889" si="4285">SUM(J887,W887,AJ887)</f>
        <v>0</v>
      </c>
      <c r="BL887" s="533">
        <f t="shared" ref="BL887:BL889" si="4286">SUM(K887,X887,AK887)</f>
        <v>0</v>
      </c>
      <c r="BM887" s="533">
        <f t="shared" ref="BM887:BM889" si="4287">SUM(L887,Y887,AL887)</f>
        <v>0</v>
      </c>
      <c r="BN887" s="533">
        <f>SUM(M887,Z887,AM887)</f>
        <v>0</v>
      </c>
      <c r="BO887" s="533">
        <f t="shared" ref="BO887:BO889" si="4288">SUM(N887,AA887,AN887)</f>
        <v>0</v>
      </c>
      <c r="BP887" s="533">
        <f t="shared" ref="BP887:BP889" si="4289">SUM(O887,AB887,AO887)</f>
        <v>0</v>
      </c>
      <c r="BQ887" s="533">
        <f t="shared" ref="BQ887:BQ889" si="4290">SUM(P887,AC887,AP887)</f>
        <v>0</v>
      </c>
      <c r="BR887" s="533">
        <f t="shared" ref="BR887:BR889" si="4291">SUM(Q887,AD887,AQ887)</f>
        <v>0</v>
      </c>
      <c r="BS887" s="533">
        <f t="shared" ref="BS887:BS889" si="4292">SUM(R887,AE887,AR887)</f>
        <v>0</v>
      </c>
      <c r="BT887" s="533">
        <f>AT887</f>
        <v>0</v>
      </c>
      <c r="BU887" s="533">
        <f t="shared" ref="BU887:BU889" si="4293">AU887</f>
        <v>0</v>
      </c>
      <c r="BV887" s="533">
        <f t="shared" ref="BV887:BV889" si="4294">AV887</f>
        <v>0</v>
      </c>
      <c r="BW887" s="536">
        <f>SUM(BH887,BK887,BN887,BQ887,BT887)</f>
        <v>0</v>
      </c>
      <c r="BX887" s="536">
        <f t="shared" ref="BX887:BX889" si="4295">SUM(BI887,BL887,BO887,BR887,BU887)</f>
        <v>0</v>
      </c>
      <c r="BY887" s="536">
        <f t="shared" ref="BY887:BY889" si="4296">SUM(BJ887,BM887,BP887,BS887,BV887)</f>
        <v>0</v>
      </c>
      <c r="BZ887" t="s">
        <v>74</v>
      </c>
      <c r="CA887" s="544">
        <f>AZ887</f>
        <v>0</v>
      </c>
      <c r="CB887" s="544">
        <f t="shared" ref="CB887:CB889" si="4297">BA887</f>
        <v>0</v>
      </c>
      <c r="CC887" s="544">
        <f t="shared" ref="CC887:CC889" si="4298">BB887</f>
        <v>0</v>
      </c>
      <c r="CD887" s="544">
        <f>BC887</f>
        <v>0</v>
      </c>
      <c r="CE887" s="544">
        <f t="shared" ref="CE887:CE889" si="4299">BD887</f>
        <v>0</v>
      </c>
      <c r="CF887" s="544">
        <f t="shared" ref="CF887:CF889" si="4300">BE887</f>
        <v>0</v>
      </c>
    </row>
    <row r="888" spans="1:84">
      <c r="A888" s="149"/>
      <c r="B888" s="151" t="s">
        <v>695</v>
      </c>
      <c r="C888" s="151"/>
      <c r="D888" s="151"/>
      <c r="E888" s="288" t="s">
        <v>77</v>
      </c>
      <c r="F888" s="592">
        <v>51</v>
      </c>
      <c r="G888" s="159"/>
      <c r="H888" s="159"/>
      <c r="I888" s="275">
        <f>SUM(G888:H888)</f>
        <v>0</v>
      </c>
      <c r="J888" s="159"/>
      <c r="K888" s="159"/>
      <c r="L888" s="275">
        <f>SUM(J888:K888)</f>
        <v>0</v>
      </c>
      <c r="M888" s="159"/>
      <c r="N888" s="159"/>
      <c r="O888" s="275">
        <f>SUM(M888:N888)</f>
        <v>0</v>
      </c>
      <c r="P888" s="159"/>
      <c r="Q888" s="159"/>
      <c r="R888" s="275">
        <f>SUM(P888:Q888)</f>
        <v>0</v>
      </c>
      <c r="S888" s="500"/>
      <c r="T888" s="275"/>
      <c r="U888" s="275"/>
      <c r="V888" s="275">
        <f>SUM(T888:U888)</f>
        <v>0</v>
      </c>
      <c r="W888" s="275"/>
      <c r="X888" s="275"/>
      <c r="Y888" s="275">
        <f>SUM(W888:X888)</f>
        <v>0</v>
      </c>
      <c r="Z888" s="275"/>
      <c r="AA888" s="275"/>
      <c r="AB888" s="275">
        <f>SUM(Z888:AA888)</f>
        <v>0</v>
      </c>
      <c r="AC888" s="275"/>
      <c r="AD888" s="275"/>
      <c r="AE888" s="275">
        <f>SUM(AC888:AD888)</f>
        <v>0</v>
      </c>
      <c r="AF888" s="500"/>
      <c r="AG888" s="275"/>
      <c r="AH888" s="275"/>
      <c r="AI888" s="275">
        <f>SUM(AG888:AH888)</f>
        <v>0</v>
      </c>
      <c r="AJ888" s="275"/>
      <c r="AK888" s="275"/>
      <c r="AL888" s="275">
        <f>SUM(AJ888:AK888)</f>
        <v>0</v>
      </c>
      <c r="AM888" s="275"/>
      <c r="AN888" s="275"/>
      <c r="AO888" s="275">
        <f>SUM(AM888:AN888)</f>
        <v>0</v>
      </c>
      <c r="AP888" s="275"/>
      <c r="AQ888" s="275"/>
      <c r="AR888" s="275">
        <f>SUM(AP888:AQ888)</f>
        <v>0</v>
      </c>
      <c r="AS888" s="500"/>
      <c r="AT888" s="275"/>
      <c r="AU888" s="275"/>
      <c r="AV888" s="275">
        <f>SUM(AT888:AU888)</f>
        <v>0</v>
      </c>
      <c r="AW888" s="567">
        <f t="shared" si="4280"/>
        <v>0</v>
      </c>
      <c r="AX888" s="567">
        <f t="shared" si="4281"/>
        <v>0</v>
      </c>
      <c r="AY888" s="567">
        <f t="shared" si="4282"/>
        <v>0</v>
      </c>
      <c r="AZ888" s="159"/>
      <c r="BA888" s="159"/>
      <c r="BB888" s="275">
        <f>SUM(AZ888:BA888)</f>
        <v>0</v>
      </c>
      <c r="BC888" s="275"/>
      <c r="BD888" s="275"/>
      <c r="BE888" s="275">
        <f>SUM(BC888:BD888)</f>
        <v>0</v>
      </c>
      <c r="BF888" s="521"/>
      <c r="BG888" s="605">
        <f>SUM(F888,S888,AF888,AS888)</f>
        <v>51</v>
      </c>
      <c r="BH888" s="533">
        <f>SUM(G888,T888,AG888)</f>
        <v>0</v>
      </c>
      <c r="BI888" s="533">
        <f t="shared" si="4283"/>
        <v>0</v>
      </c>
      <c r="BJ888" s="533">
        <f t="shared" si="4284"/>
        <v>0</v>
      </c>
      <c r="BK888" s="533">
        <f t="shared" si="4285"/>
        <v>0</v>
      </c>
      <c r="BL888" s="533">
        <f t="shared" si="4286"/>
        <v>0</v>
      </c>
      <c r="BM888" s="533">
        <f t="shared" si="4287"/>
        <v>0</v>
      </c>
      <c r="BN888" s="533">
        <f>SUM(M888,Z888,AM888)</f>
        <v>0</v>
      </c>
      <c r="BO888" s="533">
        <f t="shared" si="4288"/>
        <v>0</v>
      </c>
      <c r="BP888" s="533">
        <f t="shared" si="4289"/>
        <v>0</v>
      </c>
      <c r="BQ888" s="533">
        <f t="shared" si="4290"/>
        <v>0</v>
      </c>
      <c r="BR888" s="533">
        <f t="shared" si="4291"/>
        <v>0</v>
      </c>
      <c r="BS888" s="533">
        <f t="shared" si="4292"/>
        <v>0</v>
      </c>
      <c r="BT888" s="533">
        <f>AT888</f>
        <v>0</v>
      </c>
      <c r="BU888" s="533">
        <f t="shared" si="4293"/>
        <v>0</v>
      </c>
      <c r="BV888" s="533">
        <f t="shared" si="4294"/>
        <v>0</v>
      </c>
      <c r="BW888" s="536">
        <f>SUM(BH888,BK888,BN888,BQ888,BT888)</f>
        <v>0</v>
      </c>
      <c r="BX888" s="536">
        <f t="shared" si="4295"/>
        <v>0</v>
      </c>
      <c r="BY888" s="536">
        <f t="shared" si="4296"/>
        <v>0</v>
      </c>
      <c r="BZ888" t="s">
        <v>74</v>
      </c>
      <c r="CA888" s="544">
        <f>AZ888</f>
        <v>0</v>
      </c>
      <c r="CB888" s="544">
        <f t="shared" si="4297"/>
        <v>0</v>
      </c>
      <c r="CC888" s="544">
        <f t="shared" si="4298"/>
        <v>0</v>
      </c>
      <c r="CD888" s="544">
        <f>BC888</f>
        <v>0</v>
      </c>
      <c r="CE888" s="544">
        <f t="shared" si="4299"/>
        <v>0</v>
      </c>
      <c r="CF888" s="544">
        <f t="shared" si="4300"/>
        <v>0</v>
      </c>
    </row>
    <row r="889" spans="1:84">
      <c r="A889" s="149"/>
      <c r="B889" s="149" t="s">
        <v>74</v>
      </c>
      <c r="C889" s="151"/>
      <c r="D889" s="151"/>
      <c r="E889" s="288" t="s">
        <v>78</v>
      </c>
      <c r="F889" s="592">
        <f>SUM(F887:F888)</f>
        <v>102</v>
      </c>
      <c r="G889" s="168">
        <f t="shared" ref="G889:BE889" si="4301">SUM(G887:G888)</f>
        <v>0</v>
      </c>
      <c r="H889" s="168">
        <f t="shared" si="4301"/>
        <v>0</v>
      </c>
      <c r="I889" s="168">
        <f t="shared" si="4301"/>
        <v>0</v>
      </c>
      <c r="J889" s="168">
        <f t="shared" si="4301"/>
        <v>0</v>
      </c>
      <c r="K889" s="168">
        <f t="shared" si="4301"/>
        <v>0</v>
      </c>
      <c r="L889" s="168">
        <f t="shared" si="4301"/>
        <v>0</v>
      </c>
      <c r="M889" s="168">
        <f t="shared" si="4301"/>
        <v>0</v>
      </c>
      <c r="N889" s="168">
        <f t="shared" si="4301"/>
        <v>0</v>
      </c>
      <c r="O889" s="168">
        <f t="shared" si="4301"/>
        <v>0</v>
      </c>
      <c r="P889" s="168">
        <f t="shared" si="4301"/>
        <v>0</v>
      </c>
      <c r="Q889" s="168">
        <f t="shared" si="4301"/>
        <v>0</v>
      </c>
      <c r="R889" s="168">
        <f>SUM(R887:R888)</f>
        <v>0</v>
      </c>
      <c r="S889" s="502">
        <f t="shared" si="4301"/>
        <v>0</v>
      </c>
      <c r="T889" s="168">
        <f t="shared" si="4301"/>
        <v>0</v>
      </c>
      <c r="U889" s="168">
        <f t="shared" si="4301"/>
        <v>0</v>
      </c>
      <c r="V889" s="168">
        <f t="shared" si="4301"/>
        <v>0</v>
      </c>
      <c r="W889" s="168">
        <f t="shared" si="4301"/>
        <v>0</v>
      </c>
      <c r="X889" s="168">
        <f t="shared" si="4301"/>
        <v>0</v>
      </c>
      <c r="Y889" s="168">
        <f t="shared" si="4301"/>
        <v>0</v>
      </c>
      <c r="Z889" s="168">
        <f t="shared" si="4301"/>
        <v>0</v>
      </c>
      <c r="AA889" s="168">
        <f t="shared" si="4301"/>
        <v>0</v>
      </c>
      <c r="AB889" s="168">
        <f t="shared" si="4301"/>
        <v>0</v>
      </c>
      <c r="AC889" s="168">
        <f t="shared" si="4301"/>
        <v>0</v>
      </c>
      <c r="AD889" s="168">
        <f t="shared" si="4301"/>
        <v>0</v>
      </c>
      <c r="AE889" s="168">
        <f t="shared" si="4301"/>
        <v>0</v>
      </c>
      <c r="AF889" s="502">
        <f t="shared" si="4301"/>
        <v>0</v>
      </c>
      <c r="AG889" s="168">
        <f t="shared" si="4301"/>
        <v>0</v>
      </c>
      <c r="AH889" s="168">
        <f t="shared" si="4301"/>
        <v>0</v>
      </c>
      <c r="AI889" s="168">
        <f t="shared" si="4301"/>
        <v>0</v>
      </c>
      <c r="AJ889" s="168">
        <f t="shared" si="4301"/>
        <v>0</v>
      </c>
      <c r="AK889" s="168">
        <f t="shared" si="4301"/>
        <v>0</v>
      </c>
      <c r="AL889" s="168">
        <f t="shared" si="4301"/>
        <v>0</v>
      </c>
      <c r="AM889" s="168">
        <f t="shared" si="4301"/>
        <v>0</v>
      </c>
      <c r="AN889" s="168">
        <f t="shared" si="4301"/>
        <v>0</v>
      </c>
      <c r="AO889" s="168">
        <f t="shared" si="4301"/>
        <v>0</v>
      </c>
      <c r="AP889" s="168">
        <f t="shared" si="4301"/>
        <v>0</v>
      </c>
      <c r="AQ889" s="168">
        <f t="shared" si="4301"/>
        <v>0</v>
      </c>
      <c r="AR889" s="168">
        <f t="shared" si="4301"/>
        <v>0</v>
      </c>
      <c r="AS889" s="502">
        <f t="shared" si="4301"/>
        <v>0</v>
      </c>
      <c r="AT889" s="168">
        <f t="shared" si="4301"/>
        <v>0</v>
      </c>
      <c r="AU889" s="168">
        <f t="shared" si="4301"/>
        <v>0</v>
      </c>
      <c r="AV889" s="168">
        <f t="shared" si="4301"/>
        <v>0</v>
      </c>
      <c r="AW889" s="569">
        <f t="shared" si="4301"/>
        <v>0</v>
      </c>
      <c r="AX889" s="569">
        <f t="shared" si="4301"/>
        <v>0</v>
      </c>
      <c r="AY889" s="569">
        <f t="shared" si="4301"/>
        <v>0</v>
      </c>
      <c r="AZ889" s="168">
        <f t="shared" si="4301"/>
        <v>0</v>
      </c>
      <c r="BA889" s="168">
        <f t="shared" si="4301"/>
        <v>0</v>
      </c>
      <c r="BB889" s="168">
        <f t="shared" si="4301"/>
        <v>0</v>
      </c>
      <c r="BC889" s="168">
        <f t="shared" si="4301"/>
        <v>0</v>
      </c>
      <c r="BD889" s="168">
        <f t="shared" si="4301"/>
        <v>0</v>
      </c>
      <c r="BE889" s="168">
        <f t="shared" si="4301"/>
        <v>0</v>
      </c>
      <c r="BF889" s="523"/>
      <c r="BG889" s="605">
        <f>SUM(F889,S889,AF889,AS889)</f>
        <v>102</v>
      </c>
      <c r="BH889" s="533">
        <f>SUM(G889,T889,AG889)</f>
        <v>0</v>
      </c>
      <c r="BI889" s="533">
        <f t="shared" si="4283"/>
        <v>0</v>
      </c>
      <c r="BJ889" s="533">
        <f t="shared" si="4284"/>
        <v>0</v>
      </c>
      <c r="BK889" s="533">
        <f t="shared" si="4285"/>
        <v>0</v>
      </c>
      <c r="BL889" s="533">
        <f t="shared" si="4286"/>
        <v>0</v>
      </c>
      <c r="BM889" s="533">
        <f t="shared" si="4287"/>
        <v>0</v>
      </c>
      <c r="BN889" s="533">
        <f>SUM(M889,Z889,AM889)</f>
        <v>0</v>
      </c>
      <c r="BO889" s="533">
        <f t="shared" si="4288"/>
        <v>0</v>
      </c>
      <c r="BP889" s="533">
        <f t="shared" si="4289"/>
        <v>0</v>
      </c>
      <c r="BQ889" s="533">
        <f t="shared" si="4290"/>
        <v>0</v>
      </c>
      <c r="BR889" s="533">
        <f t="shared" si="4291"/>
        <v>0</v>
      </c>
      <c r="BS889" s="533">
        <f t="shared" si="4292"/>
        <v>0</v>
      </c>
      <c r="BT889" s="533">
        <f>AT889</f>
        <v>0</v>
      </c>
      <c r="BU889" s="533">
        <f t="shared" si="4293"/>
        <v>0</v>
      </c>
      <c r="BV889" s="533">
        <f t="shared" si="4294"/>
        <v>0</v>
      </c>
      <c r="BW889" s="536">
        <f>SUM(BH889,BK889,BN889,BQ889,BT889)</f>
        <v>0</v>
      </c>
      <c r="BX889" s="536">
        <f t="shared" si="4295"/>
        <v>0</v>
      </c>
      <c r="BY889" s="536">
        <f t="shared" si="4296"/>
        <v>0</v>
      </c>
      <c r="BZ889" t="s">
        <v>74</v>
      </c>
      <c r="CA889" s="544">
        <f>AZ889</f>
        <v>0</v>
      </c>
      <c r="CB889" s="544">
        <f t="shared" si="4297"/>
        <v>0</v>
      </c>
      <c r="CC889" s="544">
        <f t="shared" si="4298"/>
        <v>0</v>
      </c>
      <c r="CD889" s="544">
        <f>BC889</f>
        <v>0</v>
      </c>
      <c r="CE889" s="544">
        <f t="shared" si="4299"/>
        <v>0</v>
      </c>
      <c r="CF889" s="544">
        <f t="shared" si="4300"/>
        <v>0</v>
      </c>
    </row>
    <row r="890" spans="1:84">
      <c r="A890" s="149" t="s">
        <v>95</v>
      </c>
      <c r="B890" s="149" t="s">
        <v>255</v>
      </c>
      <c r="C890" s="151"/>
      <c r="D890" s="151"/>
      <c r="E890" s="379" t="s">
        <v>628</v>
      </c>
      <c r="G890" s="168" t="s">
        <v>74</v>
      </c>
      <c r="H890" s="168"/>
      <c r="I890" s="168"/>
      <c r="J890" s="168"/>
      <c r="K890" s="168"/>
      <c r="L890" s="168"/>
      <c r="M890" s="168"/>
      <c r="N890" s="168"/>
      <c r="O890" s="168"/>
      <c r="P890" s="168"/>
      <c r="Q890" s="168"/>
      <c r="R890" s="168"/>
      <c r="S890" s="502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502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502"/>
      <c r="AT890" s="168"/>
      <c r="AU890" s="168"/>
      <c r="AV890" s="168"/>
      <c r="AW890" s="569"/>
      <c r="AX890" s="569"/>
      <c r="AY890" s="569"/>
      <c r="AZ890" s="159"/>
      <c r="BA890" s="159"/>
      <c r="BB890" s="159"/>
      <c r="BC890" s="168"/>
      <c r="BD890" s="168"/>
      <c r="BE890" s="168"/>
      <c r="BF890" s="523"/>
    </row>
    <row r="891" spans="1:84">
      <c r="A891" s="149"/>
      <c r="B891" s="151" t="s">
        <v>695</v>
      </c>
      <c r="C891" s="151"/>
      <c r="D891" s="151"/>
      <c r="E891" s="288" t="s">
        <v>77</v>
      </c>
      <c r="F891" s="592">
        <v>17</v>
      </c>
      <c r="G891" s="159">
        <v>6</v>
      </c>
      <c r="H891" s="159"/>
      <c r="I891" s="275">
        <f>SUM(G891:H891)</f>
        <v>6</v>
      </c>
      <c r="J891" s="159"/>
      <c r="K891" s="159"/>
      <c r="L891" s="275">
        <f>SUM(J891:K891)</f>
        <v>0</v>
      </c>
      <c r="M891" s="159">
        <v>1</v>
      </c>
      <c r="N891" s="159"/>
      <c r="O891" s="275">
        <f>SUM(M891:N891)</f>
        <v>1</v>
      </c>
      <c r="P891" s="159">
        <v>4</v>
      </c>
      <c r="Q891" s="159"/>
      <c r="R891" s="275">
        <f>SUM(P891:Q891)</f>
        <v>4</v>
      </c>
      <c r="S891" s="500"/>
      <c r="T891" s="275"/>
      <c r="U891" s="275"/>
      <c r="V891" s="275">
        <f>SUM(T891:U891)</f>
        <v>0</v>
      </c>
      <c r="W891" s="275"/>
      <c r="X891" s="275"/>
      <c r="Y891" s="275">
        <f>SUM(W891:X891)</f>
        <v>0</v>
      </c>
      <c r="Z891" s="275"/>
      <c r="AA891" s="275"/>
      <c r="AB891" s="275">
        <f>SUM(Z891:AA891)</f>
        <v>0</v>
      </c>
      <c r="AC891" s="275"/>
      <c r="AD891" s="275"/>
      <c r="AE891" s="275">
        <f>SUM(AC891:AD891)</f>
        <v>0</v>
      </c>
      <c r="AF891" s="500"/>
      <c r="AG891" s="275"/>
      <c r="AH891" s="275"/>
      <c r="AI891" s="275">
        <f>SUM(AG891:AH891)</f>
        <v>0</v>
      </c>
      <c r="AJ891" s="275"/>
      <c r="AK891" s="275"/>
      <c r="AL891" s="275">
        <f>SUM(AJ891:AK891)</f>
        <v>0</v>
      </c>
      <c r="AM891" s="275"/>
      <c r="AN891" s="275"/>
      <c r="AO891" s="275">
        <f>SUM(AM891:AN891)</f>
        <v>0</v>
      </c>
      <c r="AP891" s="275"/>
      <c r="AQ891" s="275"/>
      <c r="AR891" s="275">
        <f>SUM(AP891:AQ891)</f>
        <v>0</v>
      </c>
      <c r="AS891" s="500"/>
      <c r="AT891" s="275"/>
      <c r="AU891" s="275"/>
      <c r="AV891" s="275">
        <f>SUM(AT891:AU891)</f>
        <v>0</v>
      </c>
      <c r="AW891" s="567">
        <f t="shared" ref="AW891:AW892" si="4302">SUM(G891,J891,M891,P891,T891,W891,Z891,AC891,AG891,AJ891,AM891,AP891,AT891)</f>
        <v>11</v>
      </c>
      <c r="AX891" s="567">
        <f t="shared" ref="AX891:AX892" si="4303">SUM(H891,K891,N891,Q891,U891,X891,AA891,AD891,AH891,AK891,AN891,AQ891,AU891)</f>
        <v>0</v>
      </c>
      <c r="AY891" s="567">
        <f t="shared" ref="AY891:AY892" si="4304">SUM(I891,L891,O891,R891,V891,Y891,AB891,AE891,AI891,AL891,AO891,AR891,AV891)</f>
        <v>11</v>
      </c>
      <c r="AZ891" s="159"/>
      <c r="BA891" s="159"/>
      <c r="BB891" s="275">
        <f>SUM(AZ891:BA891)</f>
        <v>0</v>
      </c>
      <c r="BC891" s="275"/>
      <c r="BD891" s="275"/>
      <c r="BE891" s="275">
        <f>SUM(BC891:BD891)</f>
        <v>0</v>
      </c>
      <c r="BF891" s="521"/>
      <c r="BG891" s="605">
        <f>SUM(F891,S891,AF891,AS891)</f>
        <v>17</v>
      </c>
      <c r="BH891" s="533">
        <f>SUM(G891,T891,AG891)</f>
        <v>6</v>
      </c>
      <c r="BI891" s="533">
        <f t="shared" ref="BI891:BI893" si="4305">SUM(H891,U891,AH891)</f>
        <v>0</v>
      </c>
      <c r="BJ891" s="533">
        <f t="shared" ref="BJ891:BJ893" si="4306">SUM(I891,V891,AI891)</f>
        <v>6</v>
      </c>
      <c r="BK891" s="533">
        <f t="shared" ref="BK891:BK893" si="4307">SUM(J891,W891,AJ891)</f>
        <v>0</v>
      </c>
      <c r="BL891" s="533">
        <f t="shared" ref="BL891:BL893" si="4308">SUM(K891,X891,AK891)</f>
        <v>0</v>
      </c>
      <c r="BM891" s="533">
        <f t="shared" ref="BM891:BM893" si="4309">SUM(L891,Y891,AL891)</f>
        <v>0</v>
      </c>
      <c r="BN891" s="533">
        <f>SUM(M891,Z891,AM891)</f>
        <v>1</v>
      </c>
      <c r="BO891" s="533">
        <f t="shared" ref="BO891:BO893" si="4310">SUM(N891,AA891,AN891)</f>
        <v>0</v>
      </c>
      <c r="BP891" s="533">
        <f t="shared" ref="BP891:BP893" si="4311">SUM(O891,AB891,AO891)</f>
        <v>1</v>
      </c>
      <c r="BQ891" s="533">
        <f t="shared" ref="BQ891:BQ893" si="4312">SUM(P891,AC891,AP891)</f>
        <v>4</v>
      </c>
      <c r="BR891" s="533">
        <f t="shared" ref="BR891:BR893" si="4313">SUM(Q891,AD891,AQ891)</f>
        <v>0</v>
      </c>
      <c r="BS891" s="533">
        <f t="shared" ref="BS891:BS893" si="4314">SUM(R891,AE891,AR891)</f>
        <v>4</v>
      </c>
      <c r="BT891" s="533">
        <f>AT891</f>
        <v>0</v>
      </c>
      <c r="BU891" s="533">
        <f t="shared" ref="BU891:BU893" si="4315">AU891</f>
        <v>0</v>
      </c>
      <c r="BV891" s="533">
        <f t="shared" ref="BV891:BV893" si="4316">AV891</f>
        <v>0</v>
      </c>
      <c r="BW891" s="536">
        <f>SUM(BH891,BK891,BN891,BQ891,BT891)</f>
        <v>11</v>
      </c>
      <c r="BX891" s="536">
        <f t="shared" ref="BX891:BX893" si="4317">SUM(BI891,BL891,BO891,BR891,BU891)</f>
        <v>0</v>
      </c>
      <c r="BY891" s="536">
        <f t="shared" ref="BY891:BY893" si="4318">SUM(BJ891,BM891,BP891,BS891,BV891)</f>
        <v>11</v>
      </c>
      <c r="BZ891" t="s">
        <v>74</v>
      </c>
      <c r="CA891" s="544">
        <f>AZ891</f>
        <v>0</v>
      </c>
      <c r="CB891" s="544">
        <f t="shared" ref="CB891:CB893" si="4319">BA891</f>
        <v>0</v>
      </c>
      <c r="CC891" s="544">
        <f t="shared" ref="CC891:CC893" si="4320">BB891</f>
        <v>0</v>
      </c>
      <c r="CD891" s="544">
        <f>BC891</f>
        <v>0</v>
      </c>
      <c r="CE891" s="544">
        <f t="shared" ref="CE891:CE893" si="4321">BD891</f>
        <v>0</v>
      </c>
      <c r="CF891" s="544">
        <f t="shared" ref="CF891:CF893" si="4322">BE891</f>
        <v>0</v>
      </c>
    </row>
    <row r="892" spans="1:84">
      <c r="A892" s="149"/>
      <c r="B892" s="149" t="s">
        <v>74</v>
      </c>
      <c r="C892" s="159" t="s">
        <v>267</v>
      </c>
      <c r="D892" s="151"/>
      <c r="E892" s="288" t="s">
        <v>78</v>
      </c>
      <c r="F892" s="592">
        <v>17</v>
      </c>
      <c r="G892" s="159">
        <v>1</v>
      </c>
      <c r="H892" s="159"/>
      <c r="I892" s="275">
        <f>SUM(G892:H892)</f>
        <v>1</v>
      </c>
      <c r="J892" s="159"/>
      <c r="K892" s="159"/>
      <c r="L892" s="275">
        <f>SUM(J892:K892)</f>
        <v>0</v>
      </c>
      <c r="M892" s="159"/>
      <c r="N892" s="159"/>
      <c r="O892" s="275">
        <f>SUM(M892:N892)</f>
        <v>0</v>
      </c>
      <c r="P892" s="159"/>
      <c r="Q892" s="159"/>
      <c r="R892" s="275">
        <f>SUM(P892:Q892)</f>
        <v>0</v>
      </c>
      <c r="S892" s="500"/>
      <c r="T892" s="275"/>
      <c r="U892" s="275"/>
      <c r="V892" s="275">
        <f>SUM(T892:U892)</f>
        <v>0</v>
      </c>
      <c r="W892" s="275"/>
      <c r="X892" s="275"/>
      <c r="Y892" s="275">
        <f>SUM(W892:X892)</f>
        <v>0</v>
      </c>
      <c r="Z892" s="275"/>
      <c r="AA892" s="275"/>
      <c r="AB892" s="275">
        <f>SUM(Z892:AA892)</f>
        <v>0</v>
      </c>
      <c r="AC892" s="275"/>
      <c r="AD892" s="275"/>
      <c r="AE892" s="275">
        <f>SUM(AC892:AD892)</f>
        <v>0</v>
      </c>
      <c r="AF892" s="500"/>
      <c r="AG892" s="275"/>
      <c r="AH892" s="275"/>
      <c r="AI892" s="275">
        <f>SUM(AG892:AH892)</f>
        <v>0</v>
      </c>
      <c r="AJ892" s="275"/>
      <c r="AK892" s="275"/>
      <c r="AL892" s="275">
        <f>SUM(AJ892:AK892)</f>
        <v>0</v>
      </c>
      <c r="AM892" s="275"/>
      <c r="AN892" s="275"/>
      <c r="AO892" s="275">
        <f>SUM(AM892:AN892)</f>
        <v>0</v>
      </c>
      <c r="AP892" s="275"/>
      <c r="AQ892" s="275"/>
      <c r="AR892" s="275">
        <f>SUM(AP892:AQ892)</f>
        <v>0</v>
      </c>
      <c r="AS892" s="500"/>
      <c r="AT892" s="275"/>
      <c r="AU892" s="275"/>
      <c r="AV892" s="275">
        <f>SUM(AT892:AU892)</f>
        <v>0</v>
      </c>
      <c r="AW892" s="567">
        <f t="shared" si="4302"/>
        <v>1</v>
      </c>
      <c r="AX892" s="567">
        <f t="shared" si="4303"/>
        <v>0</v>
      </c>
      <c r="AY892" s="567">
        <f t="shared" si="4304"/>
        <v>1</v>
      </c>
      <c r="AZ892" s="159"/>
      <c r="BA892" s="159"/>
      <c r="BB892" s="275">
        <f>SUM(AZ892:BA892)</f>
        <v>0</v>
      </c>
      <c r="BC892" s="275"/>
      <c r="BD892" s="275"/>
      <c r="BE892" s="275">
        <f>SUM(BC892:BD892)</f>
        <v>0</v>
      </c>
      <c r="BF892" s="521"/>
      <c r="BG892" s="605">
        <f>SUM(F892,S892,AF892,AS892)</f>
        <v>17</v>
      </c>
      <c r="BH892" s="533">
        <f>SUM(G892,T892,AG892)</f>
        <v>1</v>
      </c>
      <c r="BI892" s="533">
        <f t="shared" si="4305"/>
        <v>0</v>
      </c>
      <c r="BJ892" s="533">
        <f t="shared" si="4306"/>
        <v>1</v>
      </c>
      <c r="BK892" s="533">
        <f t="shared" si="4307"/>
        <v>0</v>
      </c>
      <c r="BL892" s="533">
        <f t="shared" si="4308"/>
        <v>0</v>
      </c>
      <c r="BM892" s="533">
        <f t="shared" si="4309"/>
        <v>0</v>
      </c>
      <c r="BN892" s="533">
        <f>SUM(M892,Z892,AM892)</f>
        <v>0</v>
      </c>
      <c r="BO892" s="533">
        <f t="shared" si="4310"/>
        <v>0</v>
      </c>
      <c r="BP892" s="533">
        <f t="shared" si="4311"/>
        <v>0</v>
      </c>
      <c r="BQ892" s="533">
        <f t="shared" si="4312"/>
        <v>0</v>
      </c>
      <c r="BR892" s="533">
        <f t="shared" si="4313"/>
        <v>0</v>
      </c>
      <c r="BS892" s="533">
        <f t="shared" si="4314"/>
        <v>0</v>
      </c>
      <c r="BT892" s="533">
        <f>AT892</f>
        <v>0</v>
      </c>
      <c r="BU892" s="533">
        <f t="shared" si="4315"/>
        <v>0</v>
      </c>
      <c r="BV892" s="533">
        <f t="shared" si="4316"/>
        <v>0</v>
      </c>
      <c r="BW892" s="536">
        <f>SUM(BH892,BK892,BN892,BQ892,BT892)</f>
        <v>1</v>
      </c>
      <c r="BX892" s="536">
        <f t="shared" si="4317"/>
        <v>0</v>
      </c>
      <c r="BY892" s="536">
        <f t="shared" si="4318"/>
        <v>1</v>
      </c>
      <c r="BZ892" t="s">
        <v>74</v>
      </c>
      <c r="CA892" s="544">
        <f>AZ892</f>
        <v>0</v>
      </c>
      <c r="CB892" s="544">
        <f t="shared" si="4319"/>
        <v>0</v>
      </c>
      <c r="CC892" s="544">
        <f t="shared" si="4320"/>
        <v>0</v>
      </c>
      <c r="CD892" s="544">
        <f>BC892</f>
        <v>0</v>
      </c>
      <c r="CE892" s="544">
        <f t="shared" si="4321"/>
        <v>0</v>
      </c>
      <c r="CF892" s="544">
        <f t="shared" si="4322"/>
        <v>0</v>
      </c>
    </row>
    <row r="893" spans="1:84">
      <c r="F893" s="592">
        <f>SUM(F891:F892)</f>
        <v>34</v>
      </c>
      <c r="G893" s="168">
        <f t="shared" ref="G893:BE893" si="4323">SUM(G891:G892)</f>
        <v>7</v>
      </c>
      <c r="H893" s="168">
        <f t="shared" si="4323"/>
        <v>0</v>
      </c>
      <c r="I893" s="168">
        <f t="shared" si="4323"/>
        <v>7</v>
      </c>
      <c r="J893" s="168">
        <f t="shared" si="4323"/>
        <v>0</v>
      </c>
      <c r="K893" s="168">
        <f t="shared" si="4323"/>
        <v>0</v>
      </c>
      <c r="L893" s="168">
        <f t="shared" si="4323"/>
        <v>0</v>
      </c>
      <c r="M893" s="168">
        <f t="shared" si="4323"/>
        <v>1</v>
      </c>
      <c r="N893" s="168">
        <f t="shared" si="4323"/>
        <v>0</v>
      </c>
      <c r="O893" s="168">
        <f t="shared" si="4323"/>
        <v>1</v>
      </c>
      <c r="P893" s="168">
        <f t="shared" si="4323"/>
        <v>4</v>
      </c>
      <c r="Q893" s="168">
        <f t="shared" si="4323"/>
        <v>0</v>
      </c>
      <c r="R893" s="168">
        <f>SUM(R891:R892)</f>
        <v>4</v>
      </c>
      <c r="S893" s="502">
        <f t="shared" si="4323"/>
        <v>0</v>
      </c>
      <c r="T893" s="168">
        <f t="shared" si="4323"/>
        <v>0</v>
      </c>
      <c r="U893" s="168">
        <f t="shared" si="4323"/>
        <v>0</v>
      </c>
      <c r="V893" s="168">
        <f t="shared" si="4323"/>
        <v>0</v>
      </c>
      <c r="W893" s="168">
        <f t="shared" si="4323"/>
        <v>0</v>
      </c>
      <c r="X893" s="168">
        <f t="shared" si="4323"/>
        <v>0</v>
      </c>
      <c r="Y893" s="168">
        <f t="shared" si="4323"/>
        <v>0</v>
      </c>
      <c r="Z893" s="168">
        <f t="shared" si="4323"/>
        <v>0</v>
      </c>
      <c r="AA893" s="168">
        <f t="shared" si="4323"/>
        <v>0</v>
      </c>
      <c r="AB893" s="168">
        <f t="shared" si="4323"/>
        <v>0</v>
      </c>
      <c r="AC893" s="168">
        <f t="shared" si="4323"/>
        <v>0</v>
      </c>
      <c r="AD893" s="168">
        <f t="shared" si="4323"/>
        <v>0</v>
      </c>
      <c r="AE893" s="168">
        <f t="shared" si="4323"/>
        <v>0</v>
      </c>
      <c r="AF893" s="502">
        <f t="shared" si="4323"/>
        <v>0</v>
      </c>
      <c r="AG893" s="168">
        <f t="shared" si="4323"/>
        <v>0</v>
      </c>
      <c r="AH893" s="168">
        <f t="shared" si="4323"/>
        <v>0</v>
      </c>
      <c r="AI893" s="168">
        <f t="shared" si="4323"/>
        <v>0</v>
      </c>
      <c r="AJ893" s="168">
        <f t="shared" si="4323"/>
        <v>0</v>
      </c>
      <c r="AK893" s="168">
        <f t="shared" si="4323"/>
        <v>0</v>
      </c>
      <c r="AL893" s="168">
        <f t="shared" si="4323"/>
        <v>0</v>
      </c>
      <c r="AM893" s="168">
        <f t="shared" si="4323"/>
        <v>0</v>
      </c>
      <c r="AN893" s="168">
        <f t="shared" si="4323"/>
        <v>0</v>
      </c>
      <c r="AO893" s="168">
        <f t="shared" si="4323"/>
        <v>0</v>
      </c>
      <c r="AP893" s="168">
        <f t="shared" si="4323"/>
        <v>0</v>
      </c>
      <c r="AQ893" s="168">
        <f t="shared" si="4323"/>
        <v>0</v>
      </c>
      <c r="AR893" s="168">
        <f t="shared" si="4323"/>
        <v>0</v>
      </c>
      <c r="AS893" s="502">
        <f t="shared" si="4323"/>
        <v>0</v>
      </c>
      <c r="AT893" s="168">
        <f t="shared" si="4323"/>
        <v>0</v>
      </c>
      <c r="AU893" s="168">
        <f t="shared" si="4323"/>
        <v>0</v>
      </c>
      <c r="AV893" s="168">
        <f t="shared" si="4323"/>
        <v>0</v>
      </c>
      <c r="AW893" s="569">
        <f t="shared" si="4323"/>
        <v>12</v>
      </c>
      <c r="AX893" s="569">
        <f t="shared" si="4323"/>
        <v>0</v>
      </c>
      <c r="AY893" s="569">
        <f t="shared" si="4323"/>
        <v>12</v>
      </c>
      <c r="AZ893" s="168">
        <f t="shared" si="4323"/>
        <v>0</v>
      </c>
      <c r="BA893" s="168">
        <f t="shared" si="4323"/>
        <v>0</v>
      </c>
      <c r="BB893" s="168">
        <f t="shared" si="4323"/>
        <v>0</v>
      </c>
      <c r="BC893" s="168">
        <f t="shared" si="4323"/>
        <v>0</v>
      </c>
      <c r="BD893" s="168">
        <f t="shared" si="4323"/>
        <v>0</v>
      </c>
      <c r="BE893" s="168">
        <f t="shared" si="4323"/>
        <v>0</v>
      </c>
      <c r="BF893" s="523"/>
      <c r="BG893" s="605">
        <f>SUM(F893,S893,AF893,AS893)</f>
        <v>34</v>
      </c>
      <c r="BH893" s="533">
        <f>SUM(G893,T893,AG893)</f>
        <v>7</v>
      </c>
      <c r="BI893" s="533">
        <f t="shared" si="4305"/>
        <v>0</v>
      </c>
      <c r="BJ893" s="533">
        <f t="shared" si="4306"/>
        <v>7</v>
      </c>
      <c r="BK893" s="533">
        <f t="shared" si="4307"/>
        <v>0</v>
      </c>
      <c r="BL893" s="533">
        <f t="shared" si="4308"/>
        <v>0</v>
      </c>
      <c r="BM893" s="533">
        <f t="shared" si="4309"/>
        <v>0</v>
      </c>
      <c r="BN893" s="533">
        <f>SUM(M893,Z893,AM893)</f>
        <v>1</v>
      </c>
      <c r="BO893" s="533">
        <f t="shared" si="4310"/>
        <v>0</v>
      </c>
      <c r="BP893" s="533">
        <f t="shared" si="4311"/>
        <v>1</v>
      </c>
      <c r="BQ893" s="533">
        <f t="shared" si="4312"/>
        <v>4</v>
      </c>
      <c r="BR893" s="533">
        <f t="shared" si="4313"/>
        <v>0</v>
      </c>
      <c r="BS893" s="533">
        <f t="shared" si="4314"/>
        <v>4</v>
      </c>
      <c r="BT893" s="533">
        <f>AT893</f>
        <v>0</v>
      </c>
      <c r="BU893" s="533">
        <f t="shared" si="4315"/>
        <v>0</v>
      </c>
      <c r="BV893" s="533">
        <f t="shared" si="4316"/>
        <v>0</v>
      </c>
      <c r="BW893" s="536">
        <f>SUM(BH893,BK893,BN893,BQ893,BT893)</f>
        <v>12</v>
      </c>
      <c r="BX893" s="536">
        <f t="shared" si="4317"/>
        <v>0</v>
      </c>
      <c r="BY893" s="536">
        <f t="shared" si="4318"/>
        <v>12</v>
      </c>
      <c r="BZ893" t="s">
        <v>74</v>
      </c>
      <c r="CA893" s="544">
        <f>AZ893</f>
        <v>0</v>
      </c>
      <c r="CB893" s="544">
        <f t="shared" si="4319"/>
        <v>0</v>
      </c>
      <c r="CC893" s="544">
        <f t="shared" si="4320"/>
        <v>0</v>
      </c>
      <c r="CD893" s="544">
        <f>BC893</f>
        <v>0</v>
      </c>
      <c r="CE893" s="544">
        <f t="shared" si="4321"/>
        <v>0</v>
      </c>
      <c r="CF893" s="544">
        <f t="shared" si="4322"/>
        <v>0</v>
      </c>
    </row>
    <row r="894" spans="1:84">
      <c r="A894" s="149"/>
      <c r="B894" s="149"/>
      <c r="C894" s="151"/>
      <c r="D894" s="151"/>
      <c r="E894" s="375"/>
      <c r="F894" s="592"/>
      <c r="G894" s="168"/>
      <c r="H894" s="168"/>
      <c r="I894" s="168"/>
      <c r="J894" s="168"/>
      <c r="K894" s="168"/>
      <c r="L894" s="168"/>
      <c r="M894" s="168"/>
      <c r="N894" s="168"/>
      <c r="O894" s="168"/>
      <c r="P894" s="168"/>
      <c r="Q894" s="168"/>
      <c r="R894" s="168"/>
      <c r="S894" s="502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502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502"/>
      <c r="AT894" s="168"/>
      <c r="AU894" s="168"/>
      <c r="AV894" s="168"/>
      <c r="AW894" s="569"/>
      <c r="AX894" s="569"/>
      <c r="AY894" s="569"/>
      <c r="AZ894" s="159"/>
      <c r="BA894" s="159"/>
      <c r="BB894" s="159"/>
      <c r="BC894" s="168"/>
      <c r="BD894" s="168"/>
      <c r="BE894" s="168"/>
      <c r="BF894" s="523"/>
    </row>
    <row r="895" spans="1:84" s="440" customFormat="1">
      <c r="A895" s="435" t="s">
        <v>95</v>
      </c>
      <c r="B895" s="435" t="s">
        <v>159</v>
      </c>
      <c r="C895" s="436"/>
      <c r="D895" s="436"/>
      <c r="E895" s="437" t="s">
        <v>971</v>
      </c>
      <c r="F895" s="592"/>
      <c r="G895" s="438" t="s">
        <v>74</v>
      </c>
      <c r="H895" s="438"/>
      <c r="I895" s="439"/>
      <c r="J895" s="438"/>
      <c r="K895" s="438"/>
      <c r="L895" s="439"/>
      <c r="M895" s="438"/>
      <c r="N895" s="438" t="s">
        <v>74</v>
      </c>
      <c r="O895" s="439"/>
      <c r="P895" s="438"/>
      <c r="Q895" s="438"/>
      <c r="R895" s="439"/>
      <c r="S895" s="512"/>
      <c r="T895" s="439"/>
      <c r="U895" s="439"/>
      <c r="V895" s="439"/>
      <c r="W895" s="439"/>
      <c r="X895" s="439"/>
      <c r="Y895" s="439"/>
      <c r="Z895" s="439"/>
      <c r="AA895" s="439"/>
      <c r="AB895" s="439"/>
      <c r="AC895" s="439"/>
      <c r="AD895" s="439"/>
      <c r="AE895" s="439"/>
      <c r="AF895" s="512"/>
      <c r="AG895" s="439"/>
      <c r="AH895" s="439"/>
      <c r="AI895" s="439"/>
      <c r="AJ895" s="439"/>
      <c r="AK895" s="439"/>
      <c r="AL895" s="439"/>
      <c r="AM895" s="439"/>
      <c r="AN895" s="439"/>
      <c r="AO895" s="439"/>
      <c r="AP895" s="439"/>
      <c r="AQ895" s="439"/>
      <c r="AR895" s="439"/>
      <c r="AS895" s="512"/>
      <c r="AT895" s="439"/>
      <c r="AU895" s="439"/>
      <c r="AV895" s="439"/>
      <c r="AW895" s="579"/>
      <c r="AX895" s="579"/>
      <c r="AY895" s="579"/>
      <c r="AZ895" s="438"/>
      <c r="BA895" s="438"/>
      <c r="BB895" s="438"/>
      <c r="BC895" s="439"/>
      <c r="BD895" s="439"/>
      <c r="BE895" s="439"/>
      <c r="BF895" s="528"/>
      <c r="BG895" s="609"/>
      <c r="BH895" s="540"/>
      <c r="BI895" s="540"/>
      <c r="BJ895" s="540"/>
      <c r="BK895" s="540"/>
      <c r="BL895" s="540"/>
      <c r="BM895" s="540"/>
      <c r="BN895" s="540"/>
      <c r="BO895" s="540"/>
      <c r="BP895" s="540"/>
      <c r="BQ895" s="540"/>
      <c r="BR895" s="540"/>
      <c r="BS895" s="540"/>
      <c r="BT895" s="540"/>
      <c r="BU895" s="540"/>
      <c r="BV895" s="540"/>
      <c r="BW895" s="540"/>
      <c r="BX895" s="540"/>
      <c r="BY895" s="540"/>
      <c r="CA895" s="559"/>
      <c r="CB895" s="559"/>
      <c r="CC895" s="559"/>
      <c r="CD895" s="559"/>
      <c r="CE895" s="559"/>
      <c r="CF895" s="559"/>
    </row>
    <row r="896" spans="1:84" s="440" customFormat="1">
      <c r="A896" s="435"/>
      <c r="B896" s="436" t="s">
        <v>695</v>
      </c>
      <c r="C896" s="436"/>
      <c r="D896" s="436"/>
      <c r="E896" s="441" t="s">
        <v>77</v>
      </c>
      <c r="F896" s="592">
        <v>77</v>
      </c>
      <c r="G896" s="159">
        <v>12</v>
      </c>
      <c r="H896" s="159">
        <v>12</v>
      </c>
      <c r="I896" s="275">
        <f>SUM(G896:H896)</f>
        <v>24</v>
      </c>
      <c r="J896" s="159">
        <v>10</v>
      </c>
      <c r="K896" s="159">
        <v>4</v>
      </c>
      <c r="L896" s="275">
        <f>SUM(J896:K896)</f>
        <v>14</v>
      </c>
      <c r="M896" s="159">
        <v>4</v>
      </c>
      <c r="N896" s="159">
        <v>2</v>
      </c>
      <c r="O896" s="275">
        <f>SUM(M896:N896)</f>
        <v>6</v>
      </c>
      <c r="P896" s="159">
        <v>17</v>
      </c>
      <c r="Q896" s="159">
        <v>16</v>
      </c>
      <c r="R896" s="275">
        <f>SUM(P896:Q896)</f>
        <v>33</v>
      </c>
      <c r="S896" s="500"/>
      <c r="T896" s="275">
        <v>4</v>
      </c>
      <c r="U896" s="275">
        <v>8</v>
      </c>
      <c r="V896" s="275">
        <f>SUM(T896:U896)</f>
        <v>12</v>
      </c>
      <c r="W896" s="275"/>
      <c r="X896" s="275"/>
      <c r="Y896" s="275">
        <f>SUM(W896:X896)</f>
        <v>0</v>
      </c>
      <c r="Z896" s="275"/>
      <c r="AA896" s="275"/>
      <c r="AB896" s="275">
        <f>SUM(Z896:AA896)</f>
        <v>0</v>
      </c>
      <c r="AC896" s="275"/>
      <c r="AD896" s="275"/>
      <c r="AE896" s="275">
        <f>SUM(AC896:AD896)</f>
        <v>0</v>
      </c>
      <c r="AF896" s="500"/>
      <c r="AG896" s="275"/>
      <c r="AH896" s="275"/>
      <c r="AI896" s="275">
        <f>SUM(AG896:AH896)</f>
        <v>0</v>
      </c>
      <c r="AJ896" s="275"/>
      <c r="AK896" s="275"/>
      <c r="AL896" s="275">
        <f>SUM(AJ896:AK896)</f>
        <v>0</v>
      </c>
      <c r="AM896" s="275"/>
      <c r="AN896" s="275"/>
      <c r="AO896" s="275">
        <f>SUM(AM896:AN896)</f>
        <v>0</v>
      </c>
      <c r="AP896" s="275"/>
      <c r="AQ896" s="275"/>
      <c r="AR896" s="275">
        <f>SUM(AP896:AQ896)</f>
        <v>0</v>
      </c>
      <c r="AS896" s="500"/>
      <c r="AT896" s="275">
        <v>1</v>
      </c>
      <c r="AU896" s="275">
        <v>1</v>
      </c>
      <c r="AV896" s="275">
        <f>SUM(AT896:AU896)</f>
        <v>2</v>
      </c>
      <c r="AW896" s="567">
        <f t="shared" ref="AW896:AW897" si="4324">SUM(G896,J896,M896,P896,T896,W896,Z896,AC896,AG896,AJ896,AM896,AP896,AT896)</f>
        <v>48</v>
      </c>
      <c r="AX896" s="567">
        <f t="shared" ref="AX896:AX897" si="4325">SUM(H896,K896,N896,Q896,U896,X896,AA896,AD896,AH896,AK896,AN896,AQ896,AU896)</f>
        <v>43</v>
      </c>
      <c r="AY896" s="567">
        <f t="shared" ref="AY896:AY897" si="4326">SUM(I896,L896,O896,R896,V896,Y896,AB896,AE896,AI896,AL896,AO896,AR896,AV896)</f>
        <v>91</v>
      </c>
      <c r="AZ896" s="159">
        <v>1</v>
      </c>
      <c r="BA896" s="159">
        <v>1</v>
      </c>
      <c r="BB896" s="275">
        <f>SUM(AZ896:BA896)</f>
        <v>2</v>
      </c>
      <c r="BC896" s="275">
        <v>2</v>
      </c>
      <c r="BD896" s="275"/>
      <c r="BE896" s="275">
        <f>SUM(BC896:BD896)</f>
        <v>2</v>
      </c>
      <c r="BF896" s="528"/>
      <c r="BG896" s="605">
        <f>SUM(F896,S896,AF896,AS896)</f>
        <v>77</v>
      </c>
      <c r="BH896" s="533">
        <f>SUM(G896,T896,AG896)</f>
        <v>16</v>
      </c>
      <c r="BI896" s="533">
        <f t="shared" ref="BI896:BI898" si="4327">SUM(H896,U896,AH896)</f>
        <v>20</v>
      </c>
      <c r="BJ896" s="533">
        <f t="shared" ref="BJ896:BJ898" si="4328">SUM(I896,V896,AI896)</f>
        <v>36</v>
      </c>
      <c r="BK896" s="533">
        <f t="shared" ref="BK896:BK898" si="4329">SUM(J896,W896,AJ896)</f>
        <v>10</v>
      </c>
      <c r="BL896" s="533">
        <f t="shared" ref="BL896:BL898" si="4330">SUM(K896,X896,AK896)</f>
        <v>4</v>
      </c>
      <c r="BM896" s="533">
        <f t="shared" ref="BM896:BM898" si="4331">SUM(L896,Y896,AL896)</f>
        <v>14</v>
      </c>
      <c r="BN896" s="533">
        <f>SUM(M896,Z896,AM896)</f>
        <v>4</v>
      </c>
      <c r="BO896" s="533">
        <f t="shared" ref="BO896:BO898" si="4332">SUM(N896,AA896,AN896)</f>
        <v>2</v>
      </c>
      <c r="BP896" s="533">
        <f t="shared" ref="BP896:BP898" si="4333">SUM(O896,AB896,AO896)</f>
        <v>6</v>
      </c>
      <c r="BQ896" s="533">
        <f t="shared" ref="BQ896:BQ898" si="4334">SUM(P896,AC896,AP896)</f>
        <v>17</v>
      </c>
      <c r="BR896" s="533">
        <f t="shared" ref="BR896:BR898" si="4335">SUM(Q896,AD896,AQ896)</f>
        <v>16</v>
      </c>
      <c r="BS896" s="533">
        <f t="shared" ref="BS896:BS898" si="4336">SUM(R896,AE896,AR896)</f>
        <v>33</v>
      </c>
      <c r="BT896" s="533">
        <f>AT896</f>
        <v>1</v>
      </c>
      <c r="BU896" s="533">
        <f t="shared" ref="BU896:BU898" si="4337">AU896</f>
        <v>1</v>
      </c>
      <c r="BV896" s="533">
        <f t="shared" ref="BV896:BV898" si="4338">AV896</f>
        <v>2</v>
      </c>
      <c r="BW896" s="536">
        <f>SUM(BH896,BK896,BN896,BQ896,BT896)</f>
        <v>48</v>
      </c>
      <c r="BX896" s="536">
        <f t="shared" ref="BX896:BX898" si="4339">SUM(BI896,BL896,BO896,BR896,BU896)</f>
        <v>43</v>
      </c>
      <c r="BY896" s="536">
        <f t="shared" ref="BY896:BY898" si="4340">SUM(BJ896,BM896,BP896,BS896,BV896)</f>
        <v>91</v>
      </c>
      <c r="BZ896" t="s">
        <v>74</v>
      </c>
      <c r="CA896" s="544">
        <f>AZ896</f>
        <v>1</v>
      </c>
      <c r="CB896" s="544">
        <f t="shared" ref="CB896:CB898" si="4341">BA896</f>
        <v>1</v>
      </c>
      <c r="CC896" s="544">
        <f t="shared" ref="CC896:CC898" si="4342">BB896</f>
        <v>2</v>
      </c>
      <c r="CD896" s="544">
        <f>BC896</f>
        <v>2</v>
      </c>
      <c r="CE896" s="544">
        <f t="shared" ref="CE896:CE898" si="4343">BD896</f>
        <v>0</v>
      </c>
      <c r="CF896" s="544">
        <f t="shared" ref="CF896:CF898" si="4344">BE896</f>
        <v>2</v>
      </c>
    </row>
    <row r="897" spans="1:84" s="440" customFormat="1">
      <c r="A897" s="435"/>
      <c r="B897" s="435"/>
      <c r="C897" s="436"/>
      <c r="D897" s="436"/>
      <c r="E897" s="441" t="s">
        <v>78</v>
      </c>
      <c r="F897" s="592">
        <v>77</v>
      </c>
      <c r="G897" s="159">
        <v>17</v>
      </c>
      <c r="H897" s="159">
        <v>21</v>
      </c>
      <c r="I897" s="275">
        <f>SUM(G897:H897)</f>
        <v>38</v>
      </c>
      <c r="J897" s="159">
        <v>7</v>
      </c>
      <c r="K897" s="159">
        <v>6</v>
      </c>
      <c r="L897" s="275">
        <f>SUM(J897:K897)</f>
        <v>13</v>
      </c>
      <c r="M897" s="159">
        <v>4</v>
      </c>
      <c r="N897" s="159">
        <v>2</v>
      </c>
      <c r="O897" s="275">
        <f>SUM(M897:N897)</f>
        <v>6</v>
      </c>
      <c r="P897" s="159">
        <v>16</v>
      </c>
      <c r="Q897" s="159">
        <v>13</v>
      </c>
      <c r="R897" s="275">
        <f>SUM(P897:Q897)</f>
        <v>29</v>
      </c>
      <c r="S897" s="500"/>
      <c r="T897" s="275">
        <v>2</v>
      </c>
      <c r="U897" s="275">
        <v>8</v>
      </c>
      <c r="V897" s="275">
        <f>SUM(T897:U897)</f>
        <v>10</v>
      </c>
      <c r="W897" s="275"/>
      <c r="X897" s="275"/>
      <c r="Y897" s="275">
        <f>SUM(W897:X897)</f>
        <v>0</v>
      </c>
      <c r="Z897" s="275"/>
      <c r="AA897" s="275"/>
      <c r="AB897" s="275">
        <f>SUM(Z897:AA897)</f>
        <v>0</v>
      </c>
      <c r="AC897" s="275"/>
      <c r="AD897" s="275"/>
      <c r="AE897" s="275">
        <f>SUM(AC897:AD897)</f>
        <v>0</v>
      </c>
      <c r="AF897" s="500"/>
      <c r="AG897" s="275"/>
      <c r="AH897" s="275"/>
      <c r="AI897" s="275">
        <f>SUM(AG897:AH897)</f>
        <v>0</v>
      </c>
      <c r="AJ897" s="275"/>
      <c r="AK897" s="275"/>
      <c r="AL897" s="275">
        <f>SUM(AJ897:AK897)</f>
        <v>0</v>
      </c>
      <c r="AM897" s="275"/>
      <c r="AN897" s="275"/>
      <c r="AO897" s="275">
        <f>SUM(AM897:AN897)</f>
        <v>0</v>
      </c>
      <c r="AP897" s="275"/>
      <c r="AQ897" s="275"/>
      <c r="AR897" s="275">
        <f>SUM(AP897:AQ897)</f>
        <v>0</v>
      </c>
      <c r="AS897" s="500"/>
      <c r="AT897" s="275">
        <v>1</v>
      </c>
      <c r="AU897" s="275">
        <v>1</v>
      </c>
      <c r="AV897" s="275">
        <f>SUM(AT897:AU897)</f>
        <v>2</v>
      </c>
      <c r="AW897" s="567">
        <f t="shared" si="4324"/>
        <v>47</v>
      </c>
      <c r="AX897" s="567">
        <f t="shared" si="4325"/>
        <v>51</v>
      </c>
      <c r="AY897" s="567">
        <f t="shared" si="4326"/>
        <v>98</v>
      </c>
      <c r="AZ897" s="159">
        <v>2</v>
      </c>
      <c r="BA897" s="159">
        <v>4</v>
      </c>
      <c r="BB897" s="275">
        <f>SUM(AZ897:BA897)</f>
        <v>6</v>
      </c>
      <c r="BC897" s="275">
        <v>2</v>
      </c>
      <c r="BD897" s="275">
        <v>1</v>
      </c>
      <c r="BE897" s="275">
        <f>SUM(BC897:BD897)</f>
        <v>3</v>
      </c>
      <c r="BF897" s="528"/>
      <c r="BG897" s="605">
        <f>SUM(F897,S897,AF897,AS897)</f>
        <v>77</v>
      </c>
      <c r="BH897" s="533">
        <f>SUM(G897,T897,AG897)</f>
        <v>19</v>
      </c>
      <c r="BI897" s="533">
        <f t="shared" si="4327"/>
        <v>29</v>
      </c>
      <c r="BJ897" s="533">
        <f t="shared" si="4328"/>
        <v>48</v>
      </c>
      <c r="BK897" s="533">
        <f t="shared" si="4329"/>
        <v>7</v>
      </c>
      <c r="BL897" s="533">
        <f t="shared" si="4330"/>
        <v>6</v>
      </c>
      <c r="BM897" s="533">
        <f t="shared" si="4331"/>
        <v>13</v>
      </c>
      <c r="BN897" s="533">
        <f>SUM(M897,Z897,AM897)</f>
        <v>4</v>
      </c>
      <c r="BO897" s="533">
        <f t="shared" si="4332"/>
        <v>2</v>
      </c>
      <c r="BP897" s="533">
        <f t="shared" si="4333"/>
        <v>6</v>
      </c>
      <c r="BQ897" s="533">
        <f t="shared" si="4334"/>
        <v>16</v>
      </c>
      <c r="BR897" s="533">
        <f t="shared" si="4335"/>
        <v>13</v>
      </c>
      <c r="BS897" s="533">
        <f t="shared" si="4336"/>
        <v>29</v>
      </c>
      <c r="BT897" s="533">
        <f>AT897</f>
        <v>1</v>
      </c>
      <c r="BU897" s="533">
        <f t="shared" si="4337"/>
        <v>1</v>
      </c>
      <c r="BV897" s="533">
        <f t="shared" si="4338"/>
        <v>2</v>
      </c>
      <c r="BW897" s="536">
        <f>SUM(BH897,BK897,BN897,BQ897,BT897)</f>
        <v>47</v>
      </c>
      <c r="BX897" s="536">
        <f t="shared" si="4339"/>
        <v>51</v>
      </c>
      <c r="BY897" s="536">
        <f t="shared" si="4340"/>
        <v>98</v>
      </c>
      <c r="BZ897" t="s">
        <v>74</v>
      </c>
      <c r="CA897" s="544">
        <f>AZ897</f>
        <v>2</v>
      </c>
      <c r="CB897" s="544">
        <f t="shared" si="4341"/>
        <v>4</v>
      </c>
      <c r="CC897" s="544">
        <f t="shared" si="4342"/>
        <v>6</v>
      </c>
      <c r="CD897" s="544">
        <f>BC897</f>
        <v>2</v>
      </c>
      <c r="CE897" s="544">
        <f t="shared" si="4343"/>
        <v>1</v>
      </c>
      <c r="CF897" s="544">
        <f t="shared" si="4344"/>
        <v>3</v>
      </c>
    </row>
    <row r="898" spans="1:84" s="440" customFormat="1">
      <c r="A898" s="435"/>
      <c r="B898" s="435"/>
      <c r="C898" s="436"/>
      <c r="D898" s="436"/>
      <c r="E898" s="442"/>
      <c r="F898" s="592">
        <f>SUM(F896:F897)</f>
        <v>154</v>
      </c>
      <c r="G898" s="168">
        <f t="shared" ref="G898:BE898" si="4345">SUM(G896:G897)</f>
        <v>29</v>
      </c>
      <c r="H898" s="168">
        <f t="shared" si="4345"/>
        <v>33</v>
      </c>
      <c r="I898" s="168">
        <f t="shared" si="4345"/>
        <v>62</v>
      </c>
      <c r="J898" s="168">
        <f t="shared" si="4345"/>
        <v>17</v>
      </c>
      <c r="K898" s="168">
        <f t="shared" si="4345"/>
        <v>10</v>
      </c>
      <c r="L898" s="168">
        <f t="shared" si="4345"/>
        <v>27</v>
      </c>
      <c r="M898" s="168">
        <f t="shared" si="4345"/>
        <v>8</v>
      </c>
      <c r="N898" s="168">
        <f t="shared" si="4345"/>
        <v>4</v>
      </c>
      <c r="O898" s="168">
        <f t="shared" si="4345"/>
        <v>12</v>
      </c>
      <c r="P898" s="168">
        <f t="shared" si="4345"/>
        <v>33</v>
      </c>
      <c r="Q898" s="168">
        <f t="shared" si="4345"/>
        <v>29</v>
      </c>
      <c r="R898" s="168">
        <f>SUM(R896:R897)</f>
        <v>62</v>
      </c>
      <c r="S898" s="502">
        <f t="shared" si="4345"/>
        <v>0</v>
      </c>
      <c r="T898" s="168">
        <f t="shared" si="4345"/>
        <v>6</v>
      </c>
      <c r="U898" s="168">
        <f t="shared" si="4345"/>
        <v>16</v>
      </c>
      <c r="V898" s="168">
        <f t="shared" si="4345"/>
        <v>22</v>
      </c>
      <c r="W898" s="168">
        <f t="shared" si="4345"/>
        <v>0</v>
      </c>
      <c r="X898" s="168">
        <f t="shared" si="4345"/>
        <v>0</v>
      </c>
      <c r="Y898" s="168">
        <f t="shared" si="4345"/>
        <v>0</v>
      </c>
      <c r="Z898" s="168">
        <f t="shared" si="4345"/>
        <v>0</v>
      </c>
      <c r="AA898" s="168">
        <f t="shared" si="4345"/>
        <v>0</v>
      </c>
      <c r="AB898" s="168">
        <f t="shared" si="4345"/>
        <v>0</v>
      </c>
      <c r="AC898" s="168">
        <f t="shared" si="4345"/>
        <v>0</v>
      </c>
      <c r="AD898" s="168">
        <f t="shared" si="4345"/>
        <v>0</v>
      </c>
      <c r="AE898" s="168">
        <f t="shared" si="4345"/>
        <v>0</v>
      </c>
      <c r="AF898" s="502">
        <f t="shared" si="4345"/>
        <v>0</v>
      </c>
      <c r="AG898" s="168">
        <f t="shared" si="4345"/>
        <v>0</v>
      </c>
      <c r="AH898" s="168">
        <f t="shared" si="4345"/>
        <v>0</v>
      </c>
      <c r="AI898" s="168">
        <f t="shared" si="4345"/>
        <v>0</v>
      </c>
      <c r="AJ898" s="168">
        <f t="shared" si="4345"/>
        <v>0</v>
      </c>
      <c r="AK898" s="168">
        <f t="shared" si="4345"/>
        <v>0</v>
      </c>
      <c r="AL898" s="168">
        <f t="shared" si="4345"/>
        <v>0</v>
      </c>
      <c r="AM898" s="168">
        <f t="shared" si="4345"/>
        <v>0</v>
      </c>
      <c r="AN898" s="168">
        <f t="shared" si="4345"/>
        <v>0</v>
      </c>
      <c r="AO898" s="168">
        <f t="shared" si="4345"/>
        <v>0</v>
      </c>
      <c r="AP898" s="168">
        <f t="shared" si="4345"/>
        <v>0</v>
      </c>
      <c r="AQ898" s="168">
        <f t="shared" si="4345"/>
        <v>0</v>
      </c>
      <c r="AR898" s="168">
        <f t="shared" si="4345"/>
        <v>0</v>
      </c>
      <c r="AS898" s="502">
        <f t="shared" si="4345"/>
        <v>0</v>
      </c>
      <c r="AT898" s="168">
        <f t="shared" si="4345"/>
        <v>2</v>
      </c>
      <c r="AU898" s="168">
        <f t="shared" si="4345"/>
        <v>2</v>
      </c>
      <c r="AV898" s="168">
        <f t="shared" si="4345"/>
        <v>4</v>
      </c>
      <c r="AW898" s="569">
        <f t="shared" si="4345"/>
        <v>95</v>
      </c>
      <c r="AX898" s="569">
        <f t="shared" si="4345"/>
        <v>94</v>
      </c>
      <c r="AY898" s="569">
        <f t="shared" si="4345"/>
        <v>189</v>
      </c>
      <c r="AZ898" s="168">
        <f t="shared" si="4345"/>
        <v>3</v>
      </c>
      <c r="BA898" s="168">
        <f t="shared" si="4345"/>
        <v>5</v>
      </c>
      <c r="BB898" s="168">
        <f t="shared" si="4345"/>
        <v>8</v>
      </c>
      <c r="BC898" s="168">
        <f t="shared" si="4345"/>
        <v>4</v>
      </c>
      <c r="BD898" s="168">
        <f t="shared" si="4345"/>
        <v>1</v>
      </c>
      <c r="BE898" s="168">
        <f t="shared" si="4345"/>
        <v>5</v>
      </c>
      <c r="BF898" s="529"/>
      <c r="BG898" s="605">
        <f>SUM(F898,S898,AF898,AS898)</f>
        <v>154</v>
      </c>
      <c r="BH898" s="533">
        <f>SUM(G898,T898,AG898)</f>
        <v>35</v>
      </c>
      <c r="BI898" s="533">
        <f t="shared" si="4327"/>
        <v>49</v>
      </c>
      <c r="BJ898" s="533">
        <f t="shared" si="4328"/>
        <v>84</v>
      </c>
      <c r="BK898" s="533">
        <f t="shared" si="4329"/>
        <v>17</v>
      </c>
      <c r="BL898" s="533">
        <f t="shared" si="4330"/>
        <v>10</v>
      </c>
      <c r="BM898" s="533">
        <f t="shared" si="4331"/>
        <v>27</v>
      </c>
      <c r="BN898" s="533">
        <f>SUM(M898,Z898,AM898)</f>
        <v>8</v>
      </c>
      <c r="BO898" s="533">
        <f t="shared" si="4332"/>
        <v>4</v>
      </c>
      <c r="BP898" s="533">
        <f t="shared" si="4333"/>
        <v>12</v>
      </c>
      <c r="BQ898" s="533">
        <f t="shared" si="4334"/>
        <v>33</v>
      </c>
      <c r="BR898" s="533">
        <f t="shared" si="4335"/>
        <v>29</v>
      </c>
      <c r="BS898" s="533">
        <f t="shared" si="4336"/>
        <v>62</v>
      </c>
      <c r="BT898" s="533">
        <f>AT898</f>
        <v>2</v>
      </c>
      <c r="BU898" s="533">
        <f t="shared" si="4337"/>
        <v>2</v>
      </c>
      <c r="BV898" s="533">
        <f t="shared" si="4338"/>
        <v>4</v>
      </c>
      <c r="BW898" s="536">
        <f>SUM(BH898,BK898,BN898,BQ898,BT898)</f>
        <v>95</v>
      </c>
      <c r="BX898" s="536">
        <f t="shared" si="4339"/>
        <v>94</v>
      </c>
      <c r="BY898" s="536">
        <f t="shared" si="4340"/>
        <v>189</v>
      </c>
      <c r="BZ898" t="s">
        <v>74</v>
      </c>
      <c r="CA898" s="544">
        <f>AZ898</f>
        <v>3</v>
      </c>
      <c r="CB898" s="544">
        <f t="shared" si="4341"/>
        <v>5</v>
      </c>
      <c r="CC898" s="544">
        <f t="shared" si="4342"/>
        <v>8</v>
      </c>
      <c r="CD898" s="544">
        <f>BC898</f>
        <v>4</v>
      </c>
      <c r="CE898" s="544">
        <f t="shared" si="4343"/>
        <v>1</v>
      </c>
      <c r="CF898" s="544">
        <f t="shared" si="4344"/>
        <v>5</v>
      </c>
    </row>
    <row r="899" spans="1:84">
      <c r="A899" s="149"/>
      <c r="B899" s="149"/>
      <c r="C899" s="151"/>
      <c r="D899" s="151"/>
      <c r="E899" s="375"/>
      <c r="F899" s="592"/>
      <c r="G899" s="168"/>
      <c r="H899" s="168"/>
      <c r="I899" s="168"/>
      <c r="J899" s="168"/>
      <c r="K899" s="168"/>
      <c r="L899" s="168"/>
      <c r="M899" s="168"/>
      <c r="N899" s="168"/>
      <c r="O899" s="168"/>
      <c r="P899" s="168"/>
      <c r="Q899" s="168"/>
      <c r="R899" s="168"/>
      <c r="S899" s="502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502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502"/>
      <c r="AT899" s="168"/>
      <c r="AU899" s="168"/>
      <c r="AV899" s="168"/>
      <c r="AW899" s="569"/>
      <c r="AX899" s="569"/>
      <c r="AY899" s="569"/>
      <c r="AZ899" s="168"/>
      <c r="BA899" s="168"/>
      <c r="BB899" s="168"/>
      <c r="BC899" s="168"/>
      <c r="BD899" s="168"/>
      <c r="BE899" s="168"/>
      <c r="BF899" s="523"/>
    </row>
    <row r="900" spans="1:84">
      <c r="A900" s="149"/>
      <c r="B900" s="149"/>
      <c r="C900" s="151"/>
      <c r="D900" s="151"/>
      <c r="E900" s="375"/>
      <c r="F900" s="592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502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502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502"/>
      <c r="AT900" s="168"/>
      <c r="AU900" s="168"/>
      <c r="AV900" s="168"/>
      <c r="AW900" s="569"/>
      <c r="AX900" s="569"/>
      <c r="AY900" s="569"/>
      <c r="AZ900" s="168"/>
      <c r="BA900" s="168"/>
      <c r="BB900" s="168"/>
      <c r="BC900" s="168"/>
      <c r="BD900" s="168"/>
      <c r="BE900" s="168"/>
      <c r="BF900" s="523"/>
    </row>
    <row r="901" spans="1:84">
      <c r="A901" s="149" t="s">
        <v>95</v>
      </c>
      <c r="B901" s="149" t="s">
        <v>160</v>
      </c>
      <c r="C901" s="151"/>
      <c r="D901" s="151"/>
      <c r="E901" s="379" t="s">
        <v>652</v>
      </c>
      <c r="F901" s="592"/>
      <c r="G901" s="159"/>
      <c r="H901" s="159"/>
      <c r="I901" s="275"/>
      <c r="J901" s="279"/>
      <c r="K901" s="159"/>
      <c r="L901" s="275"/>
      <c r="M901" s="159"/>
      <c r="N901" s="159"/>
      <c r="O901" s="275"/>
      <c r="P901" s="279"/>
      <c r="Q901" s="159"/>
      <c r="R901" s="275"/>
      <c r="S901" s="500"/>
      <c r="T901" s="275"/>
      <c r="U901" s="275"/>
      <c r="V901" s="275"/>
      <c r="W901" s="275"/>
      <c r="X901" s="275"/>
      <c r="Y901" s="275"/>
      <c r="Z901" s="275"/>
      <c r="AA901" s="275"/>
      <c r="AB901" s="275"/>
      <c r="AC901" s="275"/>
      <c r="AD901" s="275"/>
      <c r="AE901" s="275"/>
      <c r="AF901" s="500"/>
      <c r="AG901" s="275"/>
      <c r="AH901" s="275"/>
      <c r="AI901" s="275"/>
      <c r="AJ901" s="275"/>
      <c r="AK901" s="275"/>
      <c r="AL901" s="275"/>
      <c r="AM901" s="275"/>
      <c r="AN901" s="275"/>
      <c r="AO901" s="275"/>
      <c r="AP901" s="275"/>
      <c r="AQ901" s="275"/>
      <c r="AR901" s="275"/>
      <c r="AS901" s="500"/>
      <c r="AT901" s="275"/>
      <c r="AU901" s="275"/>
      <c r="AV901" s="275"/>
      <c r="AW901" s="567"/>
      <c r="AX901" s="567"/>
      <c r="AY901" s="567"/>
      <c r="AZ901" s="159"/>
      <c r="BA901" s="159"/>
      <c r="BB901" s="159"/>
      <c r="BC901" s="275"/>
      <c r="BD901" s="275"/>
      <c r="BE901" s="275"/>
      <c r="BF901" s="521"/>
    </row>
    <row r="902" spans="1:84">
      <c r="A902" s="149"/>
      <c r="B902" s="151" t="s">
        <v>695</v>
      </c>
      <c r="C902" s="151"/>
      <c r="D902" s="151"/>
      <c r="E902" s="288" t="s">
        <v>77</v>
      </c>
      <c r="F902" s="592">
        <v>17</v>
      </c>
      <c r="G902" s="159">
        <v>9</v>
      </c>
      <c r="H902" s="159"/>
      <c r="I902" s="275">
        <f>SUM(G902:H902)</f>
        <v>9</v>
      </c>
      <c r="J902" s="159">
        <v>2</v>
      </c>
      <c r="K902" s="159"/>
      <c r="L902" s="275">
        <f>SUM(J902:K902)</f>
        <v>2</v>
      </c>
      <c r="M902" s="159">
        <v>1</v>
      </c>
      <c r="N902" s="159"/>
      <c r="O902" s="275">
        <f>SUM(M902:N902)</f>
        <v>1</v>
      </c>
      <c r="P902" s="159">
        <v>5</v>
      </c>
      <c r="Q902" s="159"/>
      <c r="R902" s="275">
        <f>SUM(P902:Q902)</f>
        <v>5</v>
      </c>
      <c r="S902" s="500"/>
      <c r="T902" s="275"/>
      <c r="U902" s="275"/>
      <c r="V902" s="275">
        <f>SUM(T902:U902)</f>
        <v>0</v>
      </c>
      <c r="W902" s="275"/>
      <c r="X902" s="275"/>
      <c r="Y902" s="275">
        <f>SUM(W902:X902)</f>
        <v>0</v>
      </c>
      <c r="Z902" s="275"/>
      <c r="AA902" s="275"/>
      <c r="AB902" s="275">
        <f>SUM(Z902:AA902)</f>
        <v>0</v>
      </c>
      <c r="AC902" s="275"/>
      <c r="AD902" s="275"/>
      <c r="AE902" s="275">
        <f>SUM(AC902:AD902)</f>
        <v>0</v>
      </c>
      <c r="AF902" s="500"/>
      <c r="AG902" s="275"/>
      <c r="AH902" s="275"/>
      <c r="AI902" s="275">
        <f>SUM(AG902:AH902)</f>
        <v>0</v>
      </c>
      <c r="AJ902" s="275"/>
      <c r="AK902" s="275"/>
      <c r="AL902" s="275">
        <f>SUM(AJ902:AK902)</f>
        <v>0</v>
      </c>
      <c r="AM902" s="275"/>
      <c r="AN902" s="275"/>
      <c r="AO902" s="275">
        <f>SUM(AM902:AN902)</f>
        <v>0</v>
      </c>
      <c r="AP902" s="275"/>
      <c r="AQ902" s="275"/>
      <c r="AR902" s="275">
        <f>SUM(AP902:AQ902)</f>
        <v>0</v>
      </c>
      <c r="AS902" s="500"/>
      <c r="AT902" s="275"/>
      <c r="AU902" s="275"/>
      <c r="AV902" s="275">
        <f>SUM(AT902:AU902)</f>
        <v>0</v>
      </c>
      <c r="AW902" s="567">
        <f t="shared" ref="AW902:AW903" si="4346">SUM(G902,J902,M902,P902,T902,W902,Z902,AC902,AG902,AJ902,AM902,AP902,AT902)</f>
        <v>17</v>
      </c>
      <c r="AX902" s="567">
        <f t="shared" ref="AX902:AX903" si="4347">SUM(H902,K902,N902,Q902,U902,X902,AA902,AD902,AH902,AK902,AN902,AQ902,AU902)</f>
        <v>0</v>
      </c>
      <c r="AY902" s="567">
        <f t="shared" ref="AY902:AY903" si="4348">SUM(I902,L902,O902,R902,V902,Y902,AB902,AE902,AI902,AL902,AO902,AR902,AV902)</f>
        <v>17</v>
      </c>
      <c r="AZ902" s="159"/>
      <c r="BA902" s="159"/>
      <c r="BB902" s="275">
        <f>SUM(AZ902:BA902)</f>
        <v>0</v>
      </c>
      <c r="BC902" s="275"/>
      <c r="BD902" s="275"/>
      <c r="BE902" s="275">
        <f>SUM(BC902:BD902)</f>
        <v>0</v>
      </c>
      <c r="BF902" s="521"/>
      <c r="BG902" s="605">
        <f>SUM(F902,S902,AF902,AS902)</f>
        <v>17</v>
      </c>
      <c r="BH902" s="533">
        <f>SUM(G902,T902,AG902)</f>
        <v>9</v>
      </c>
      <c r="BI902" s="533">
        <f t="shared" ref="BI902:BI904" si="4349">SUM(H902,U902,AH902)</f>
        <v>0</v>
      </c>
      <c r="BJ902" s="533">
        <f t="shared" ref="BJ902:BJ904" si="4350">SUM(I902,V902,AI902)</f>
        <v>9</v>
      </c>
      <c r="BK902" s="533">
        <f t="shared" ref="BK902:BK904" si="4351">SUM(J902,W902,AJ902)</f>
        <v>2</v>
      </c>
      <c r="BL902" s="533">
        <f t="shared" ref="BL902:BL904" si="4352">SUM(K902,X902,AK902)</f>
        <v>0</v>
      </c>
      <c r="BM902" s="533">
        <f t="shared" ref="BM902:BM904" si="4353">SUM(L902,Y902,AL902)</f>
        <v>2</v>
      </c>
      <c r="BN902" s="533">
        <f>SUM(M902,Z902,AM902)</f>
        <v>1</v>
      </c>
      <c r="BO902" s="533">
        <f t="shared" ref="BO902:BO904" si="4354">SUM(N902,AA902,AN902)</f>
        <v>0</v>
      </c>
      <c r="BP902" s="533">
        <f t="shared" ref="BP902:BP904" si="4355">SUM(O902,AB902,AO902)</f>
        <v>1</v>
      </c>
      <c r="BQ902" s="533">
        <f t="shared" ref="BQ902:BQ904" si="4356">SUM(P902,AC902,AP902)</f>
        <v>5</v>
      </c>
      <c r="BR902" s="533">
        <f t="shared" ref="BR902:BR904" si="4357">SUM(Q902,AD902,AQ902)</f>
        <v>0</v>
      </c>
      <c r="BS902" s="533">
        <f t="shared" ref="BS902:BS904" si="4358">SUM(R902,AE902,AR902)</f>
        <v>5</v>
      </c>
      <c r="BT902" s="533">
        <f>AT902</f>
        <v>0</v>
      </c>
      <c r="BU902" s="533">
        <f t="shared" ref="BU902:BU904" si="4359">AU902</f>
        <v>0</v>
      </c>
      <c r="BV902" s="533">
        <f t="shared" ref="BV902:BV904" si="4360">AV902</f>
        <v>0</v>
      </c>
      <c r="BW902" s="536">
        <f>SUM(BH902,BK902,BN902,BQ902,BT902)</f>
        <v>17</v>
      </c>
      <c r="BX902" s="536">
        <f t="shared" ref="BX902:BX904" si="4361">SUM(BI902,BL902,BO902,BR902,BU902)</f>
        <v>0</v>
      </c>
      <c r="BY902" s="536">
        <f t="shared" ref="BY902:BY904" si="4362">SUM(BJ902,BM902,BP902,BS902,BV902)</f>
        <v>17</v>
      </c>
      <c r="BZ902" t="s">
        <v>74</v>
      </c>
      <c r="CA902" s="544">
        <f>AZ902</f>
        <v>0</v>
      </c>
      <c r="CB902" s="544">
        <f t="shared" ref="CB902:CB904" si="4363">BA902</f>
        <v>0</v>
      </c>
      <c r="CC902" s="544">
        <f t="shared" ref="CC902:CC904" si="4364">BB902</f>
        <v>0</v>
      </c>
      <c r="CD902" s="544">
        <f>BC902</f>
        <v>0</v>
      </c>
      <c r="CE902" s="544">
        <f t="shared" ref="CE902:CE904" si="4365">BD902</f>
        <v>0</v>
      </c>
      <c r="CF902" s="544">
        <f t="shared" ref="CF902:CF904" si="4366">BE902</f>
        <v>0</v>
      </c>
    </row>
    <row r="903" spans="1:84">
      <c r="A903" s="149"/>
      <c r="B903" s="149" t="s">
        <v>74</v>
      </c>
      <c r="C903" s="151"/>
      <c r="D903" s="151"/>
      <c r="E903" s="288" t="s">
        <v>78</v>
      </c>
      <c r="F903" s="592">
        <v>17</v>
      </c>
      <c r="G903" s="159">
        <v>6</v>
      </c>
      <c r="H903" s="159"/>
      <c r="I903" s="275">
        <f>SUM(G903:H903)</f>
        <v>6</v>
      </c>
      <c r="J903" s="159">
        <v>2</v>
      </c>
      <c r="K903" s="159"/>
      <c r="L903" s="275">
        <f>SUM(J903:K903)</f>
        <v>2</v>
      </c>
      <c r="M903" s="159">
        <v>1</v>
      </c>
      <c r="N903" s="159"/>
      <c r="O903" s="275">
        <f>SUM(M903:N903)</f>
        <v>1</v>
      </c>
      <c r="P903" s="159">
        <v>6</v>
      </c>
      <c r="Q903" s="159"/>
      <c r="R903" s="275">
        <f>SUM(P903:Q903)</f>
        <v>6</v>
      </c>
      <c r="S903" s="500"/>
      <c r="T903" s="275"/>
      <c r="U903" s="275"/>
      <c r="V903" s="275">
        <f>SUM(T903:U903)</f>
        <v>0</v>
      </c>
      <c r="W903" s="275"/>
      <c r="X903" s="275"/>
      <c r="Y903" s="275">
        <f>SUM(W903:X903)</f>
        <v>0</v>
      </c>
      <c r="Z903" s="275"/>
      <c r="AA903" s="275"/>
      <c r="AB903" s="275">
        <f>SUM(Z903:AA903)</f>
        <v>0</v>
      </c>
      <c r="AC903" s="275"/>
      <c r="AD903" s="275"/>
      <c r="AE903" s="275">
        <f>SUM(AC903:AD903)</f>
        <v>0</v>
      </c>
      <c r="AF903" s="500"/>
      <c r="AG903" s="275"/>
      <c r="AH903" s="275"/>
      <c r="AI903" s="275">
        <f>SUM(AG903:AH903)</f>
        <v>0</v>
      </c>
      <c r="AJ903" s="275"/>
      <c r="AK903" s="275"/>
      <c r="AL903" s="275">
        <f>SUM(AJ903:AK903)</f>
        <v>0</v>
      </c>
      <c r="AM903" s="275"/>
      <c r="AN903" s="275"/>
      <c r="AO903" s="275">
        <f>SUM(AM903:AN903)</f>
        <v>0</v>
      </c>
      <c r="AP903" s="275"/>
      <c r="AQ903" s="275"/>
      <c r="AR903" s="275">
        <f>SUM(AP903:AQ903)</f>
        <v>0</v>
      </c>
      <c r="AS903" s="500"/>
      <c r="AT903" s="275"/>
      <c r="AU903" s="275"/>
      <c r="AV903" s="275">
        <f>SUM(AT903:AU903)</f>
        <v>0</v>
      </c>
      <c r="AW903" s="567">
        <f t="shared" si="4346"/>
        <v>15</v>
      </c>
      <c r="AX903" s="567">
        <f t="shared" si="4347"/>
        <v>0</v>
      </c>
      <c r="AY903" s="567">
        <f t="shared" si="4348"/>
        <v>15</v>
      </c>
      <c r="AZ903" s="159"/>
      <c r="BA903" s="159"/>
      <c r="BB903" s="275">
        <f>SUM(AZ903:BA903)</f>
        <v>0</v>
      </c>
      <c r="BC903" s="275"/>
      <c r="BD903" s="275"/>
      <c r="BE903" s="275">
        <f>SUM(BC903:BD903)</f>
        <v>0</v>
      </c>
      <c r="BF903" s="521"/>
      <c r="BG903" s="605">
        <f>SUM(F903,S903,AF903,AS903)</f>
        <v>17</v>
      </c>
      <c r="BH903" s="533">
        <f>SUM(G903,T903,AG903)</f>
        <v>6</v>
      </c>
      <c r="BI903" s="533">
        <f t="shared" si="4349"/>
        <v>0</v>
      </c>
      <c r="BJ903" s="533">
        <f t="shared" si="4350"/>
        <v>6</v>
      </c>
      <c r="BK903" s="533">
        <f t="shared" si="4351"/>
        <v>2</v>
      </c>
      <c r="BL903" s="533">
        <f t="shared" si="4352"/>
        <v>0</v>
      </c>
      <c r="BM903" s="533">
        <f t="shared" si="4353"/>
        <v>2</v>
      </c>
      <c r="BN903" s="533">
        <f>SUM(M903,Z903,AM903)</f>
        <v>1</v>
      </c>
      <c r="BO903" s="533">
        <f t="shared" si="4354"/>
        <v>0</v>
      </c>
      <c r="BP903" s="533">
        <f t="shared" si="4355"/>
        <v>1</v>
      </c>
      <c r="BQ903" s="533">
        <f t="shared" si="4356"/>
        <v>6</v>
      </c>
      <c r="BR903" s="533">
        <f t="shared" si="4357"/>
        <v>0</v>
      </c>
      <c r="BS903" s="533">
        <f t="shared" si="4358"/>
        <v>6</v>
      </c>
      <c r="BT903" s="533">
        <f>AT903</f>
        <v>0</v>
      </c>
      <c r="BU903" s="533">
        <f t="shared" si="4359"/>
        <v>0</v>
      </c>
      <c r="BV903" s="533">
        <f t="shared" si="4360"/>
        <v>0</v>
      </c>
      <c r="BW903" s="536">
        <f>SUM(BH903,BK903,BN903,BQ903,BT903)</f>
        <v>15</v>
      </c>
      <c r="BX903" s="536">
        <f t="shared" si="4361"/>
        <v>0</v>
      </c>
      <c r="BY903" s="536">
        <f t="shared" si="4362"/>
        <v>15</v>
      </c>
      <c r="BZ903" t="s">
        <v>74</v>
      </c>
      <c r="CA903" s="544">
        <f>AZ903</f>
        <v>0</v>
      </c>
      <c r="CB903" s="544">
        <f t="shared" si="4363"/>
        <v>0</v>
      </c>
      <c r="CC903" s="544">
        <f t="shared" si="4364"/>
        <v>0</v>
      </c>
      <c r="CD903" s="544">
        <f>BC903</f>
        <v>0</v>
      </c>
      <c r="CE903" s="544">
        <f t="shared" si="4365"/>
        <v>0</v>
      </c>
      <c r="CF903" s="544">
        <f t="shared" si="4366"/>
        <v>0</v>
      </c>
    </row>
    <row r="904" spans="1:84">
      <c r="A904" s="149"/>
      <c r="B904" s="149"/>
      <c r="C904" s="151"/>
      <c r="D904" s="151"/>
      <c r="E904" s="375"/>
      <c r="F904" s="592">
        <f>SUM(F902:F903)</f>
        <v>34</v>
      </c>
      <c r="G904" s="168">
        <f t="shared" ref="G904:BE904" si="4367">SUM(G902:G903)</f>
        <v>15</v>
      </c>
      <c r="H904" s="168">
        <f t="shared" si="4367"/>
        <v>0</v>
      </c>
      <c r="I904" s="168">
        <f t="shared" si="4367"/>
        <v>15</v>
      </c>
      <c r="J904" s="168">
        <f t="shared" si="4367"/>
        <v>4</v>
      </c>
      <c r="K904" s="168">
        <f t="shared" si="4367"/>
        <v>0</v>
      </c>
      <c r="L904" s="168">
        <f t="shared" si="4367"/>
        <v>4</v>
      </c>
      <c r="M904" s="168">
        <f t="shared" si="4367"/>
        <v>2</v>
      </c>
      <c r="N904" s="168">
        <f t="shared" si="4367"/>
        <v>0</v>
      </c>
      <c r="O904" s="168">
        <f t="shared" si="4367"/>
        <v>2</v>
      </c>
      <c r="P904" s="168">
        <f t="shared" si="4367"/>
        <v>11</v>
      </c>
      <c r="Q904" s="168">
        <f t="shared" si="4367"/>
        <v>0</v>
      </c>
      <c r="R904" s="168">
        <f>SUM(R902:R903)</f>
        <v>11</v>
      </c>
      <c r="S904" s="502">
        <f t="shared" si="4367"/>
        <v>0</v>
      </c>
      <c r="T904" s="168">
        <f t="shared" si="4367"/>
        <v>0</v>
      </c>
      <c r="U904" s="168">
        <f t="shared" si="4367"/>
        <v>0</v>
      </c>
      <c r="V904" s="168">
        <f t="shared" si="4367"/>
        <v>0</v>
      </c>
      <c r="W904" s="168">
        <f t="shared" si="4367"/>
        <v>0</v>
      </c>
      <c r="X904" s="168">
        <f t="shared" si="4367"/>
        <v>0</v>
      </c>
      <c r="Y904" s="168">
        <f t="shared" si="4367"/>
        <v>0</v>
      </c>
      <c r="Z904" s="168">
        <f t="shared" si="4367"/>
        <v>0</v>
      </c>
      <c r="AA904" s="168">
        <f t="shared" si="4367"/>
        <v>0</v>
      </c>
      <c r="AB904" s="168">
        <f t="shared" si="4367"/>
        <v>0</v>
      </c>
      <c r="AC904" s="168">
        <f t="shared" si="4367"/>
        <v>0</v>
      </c>
      <c r="AD904" s="168">
        <f t="shared" si="4367"/>
        <v>0</v>
      </c>
      <c r="AE904" s="168">
        <f t="shared" si="4367"/>
        <v>0</v>
      </c>
      <c r="AF904" s="502">
        <f t="shared" si="4367"/>
        <v>0</v>
      </c>
      <c r="AG904" s="168">
        <f t="shared" si="4367"/>
        <v>0</v>
      </c>
      <c r="AH904" s="168">
        <f t="shared" si="4367"/>
        <v>0</v>
      </c>
      <c r="AI904" s="168">
        <f t="shared" si="4367"/>
        <v>0</v>
      </c>
      <c r="AJ904" s="168">
        <f t="shared" si="4367"/>
        <v>0</v>
      </c>
      <c r="AK904" s="168">
        <f t="shared" si="4367"/>
        <v>0</v>
      </c>
      <c r="AL904" s="168">
        <f t="shared" si="4367"/>
        <v>0</v>
      </c>
      <c r="AM904" s="168">
        <f t="shared" si="4367"/>
        <v>0</v>
      </c>
      <c r="AN904" s="168">
        <f t="shared" si="4367"/>
        <v>0</v>
      </c>
      <c r="AO904" s="168">
        <f t="shared" si="4367"/>
        <v>0</v>
      </c>
      <c r="AP904" s="168">
        <f t="shared" si="4367"/>
        <v>0</v>
      </c>
      <c r="AQ904" s="168">
        <f t="shared" si="4367"/>
        <v>0</v>
      </c>
      <c r="AR904" s="168">
        <f t="shared" si="4367"/>
        <v>0</v>
      </c>
      <c r="AS904" s="502">
        <f t="shared" si="4367"/>
        <v>0</v>
      </c>
      <c r="AT904" s="168">
        <f t="shared" si="4367"/>
        <v>0</v>
      </c>
      <c r="AU904" s="168">
        <f t="shared" si="4367"/>
        <v>0</v>
      </c>
      <c r="AV904" s="168">
        <f t="shared" si="4367"/>
        <v>0</v>
      </c>
      <c r="AW904" s="569">
        <f t="shared" si="4367"/>
        <v>32</v>
      </c>
      <c r="AX904" s="569">
        <f t="shared" si="4367"/>
        <v>0</v>
      </c>
      <c r="AY904" s="569">
        <f t="shared" si="4367"/>
        <v>32</v>
      </c>
      <c r="AZ904" s="168">
        <f t="shared" si="4367"/>
        <v>0</v>
      </c>
      <c r="BA904" s="168">
        <f t="shared" si="4367"/>
        <v>0</v>
      </c>
      <c r="BB904" s="168">
        <f t="shared" si="4367"/>
        <v>0</v>
      </c>
      <c r="BC904" s="168">
        <f t="shared" si="4367"/>
        <v>0</v>
      </c>
      <c r="BD904" s="168">
        <f t="shared" si="4367"/>
        <v>0</v>
      </c>
      <c r="BE904" s="168">
        <f t="shared" si="4367"/>
        <v>0</v>
      </c>
      <c r="BF904" s="523"/>
      <c r="BG904" s="605">
        <f>SUM(F904,S904,AF904,AS904)</f>
        <v>34</v>
      </c>
      <c r="BH904" s="533">
        <f>SUM(G904,T904,AG904)</f>
        <v>15</v>
      </c>
      <c r="BI904" s="533">
        <f t="shared" si="4349"/>
        <v>0</v>
      </c>
      <c r="BJ904" s="533">
        <f t="shared" si="4350"/>
        <v>15</v>
      </c>
      <c r="BK904" s="533">
        <f t="shared" si="4351"/>
        <v>4</v>
      </c>
      <c r="BL904" s="533">
        <f t="shared" si="4352"/>
        <v>0</v>
      </c>
      <c r="BM904" s="533">
        <f t="shared" si="4353"/>
        <v>4</v>
      </c>
      <c r="BN904" s="533">
        <f>SUM(M904,Z904,AM904)</f>
        <v>2</v>
      </c>
      <c r="BO904" s="533">
        <f t="shared" si="4354"/>
        <v>0</v>
      </c>
      <c r="BP904" s="533">
        <f t="shared" si="4355"/>
        <v>2</v>
      </c>
      <c r="BQ904" s="533">
        <f t="shared" si="4356"/>
        <v>11</v>
      </c>
      <c r="BR904" s="533">
        <f t="shared" si="4357"/>
        <v>0</v>
      </c>
      <c r="BS904" s="533">
        <f t="shared" si="4358"/>
        <v>11</v>
      </c>
      <c r="BT904" s="533">
        <f>AT904</f>
        <v>0</v>
      </c>
      <c r="BU904" s="533">
        <f t="shared" si="4359"/>
        <v>0</v>
      </c>
      <c r="BV904" s="533">
        <f t="shared" si="4360"/>
        <v>0</v>
      </c>
      <c r="BW904" s="536">
        <f>SUM(BH904,BK904,BN904,BQ904,BT904)</f>
        <v>32</v>
      </c>
      <c r="BX904" s="536">
        <f t="shared" si="4361"/>
        <v>0</v>
      </c>
      <c r="BY904" s="536">
        <f t="shared" si="4362"/>
        <v>32</v>
      </c>
      <c r="BZ904" t="s">
        <v>74</v>
      </c>
      <c r="CA904" s="544">
        <f>AZ904</f>
        <v>0</v>
      </c>
      <c r="CB904" s="544">
        <f t="shared" si="4363"/>
        <v>0</v>
      </c>
      <c r="CC904" s="544">
        <f t="shared" si="4364"/>
        <v>0</v>
      </c>
      <c r="CD904" s="544">
        <f>BC904</f>
        <v>0</v>
      </c>
      <c r="CE904" s="544">
        <f t="shared" si="4365"/>
        <v>0</v>
      </c>
      <c r="CF904" s="544">
        <f t="shared" si="4366"/>
        <v>0</v>
      </c>
    </row>
    <row r="905" spans="1:84">
      <c r="A905" s="149" t="s">
        <v>95</v>
      </c>
      <c r="B905" s="149" t="s">
        <v>161</v>
      </c>
      <c r="C905" s="151"/>
      <c r="D905" s="151"/>
      <c r="E905" s="379" t="s">
        <v>195</v>
      </c>
      <c r="F905" s="602" t="s">
        <v>267</v>
      </c>
      <c r="G905" s="159"/>
      <c r="H905" s="159"/>
      <c r="I905" s="275"/>
      <c r="J905" s="279"/>
      <c r="K905" s="159"/>
      <c r="L905" s="275"/>
      <c r="M905" s="159"/>
      <c r="N905" s="159"/>
      <c r="O905" s="275"/>
      <c r="P905" s="279"/>
      <c r="Q905" s="159"/>
      <c r="R905" s="275"/>
      <c r="S905" s="500"/>
      <c r="T905" s="275"/>
      <c r="U905" s="275"/>
      <c r="V905" s="275"/>
      <c r="W905" s="275"/>
      <c r="X905" s="275"/>
      <c r="Y905" s="275"/>
      <c r="Z905" s="275"/>
      <c r="AA905" s="275"/>
      <c r="AB905" s="275"/>
      <c r="AC905" s="275"/>
      <c r="AD905" s="275"/>
      <c r="AE905" s="275"/>
      <c r="AF905" s="500"/>
      <c r="AG905" s="275"/>
      <c r="AH905" s="275"/>
      <c r="AI905" s="275"/>
      <c r="AJ905" s="275"/>
      <c r="AK905" s="275"/>
      <c r="AL905" s="275"/>
      <c r="AM905" s="275"/>
      <c r="AN905" s="275"/>
      <c r="AO905" s="275"/>
      <c r="AP905" s="275"/>
      <c r="AQ905" s="275"/>
      <c r="AR905" s="275"/>
      <c r="AS905" s="500"/>
      <c r="AT905" s="275"/>
      <c r="AU905" s="275"/>
      <c r="AV905" s="275"/>
      <c r="AW905" s="567"/>
      <c r="AX905" s="567"/>
      <c r="AY905" s="567"/>
      <c r="AZ905" s="159"/>
      <c r="BA905" s="159"/>
      <c r="BB905" s="159"/>
      <c r="BC905" s="275"/>
      <c r="BD905" s="275"/>
      <c r="BE905" s="275"/>
      <c r="BF905" s="521"/>
    </row>
    <row r="906" spans="1:84">
      <c r="A906" s="149"/>
      <c r="B906" s="151" t="s">
        <v>695</v>
      </c>
      <c r="C906" s="151"/>
      <c r="D906" s="151"/>
      <c r="E906" s="288" t="s">
        <v>77</v>
      </c>
      <c r="F906" s="592">
        <v>17</v>
      </c>
      <c r="G906" s="159"/>
      <c r="H906" s="159"/>
      <c r="I906" s="275">
        <f>SUM(G906:H906)</f>
        <v>0</v>
      </c>
      <c r="J906" s="159"/>
      <c r="K906" s="159"/>
      <c r="L906" s="275">
        <f>SUM(J906:K906)</f>
        <v>0</v>
      </c>
      <c r="M906" s="159"/>
      <c r="N906" s="159"/>
      <c r="O906" s="275">
        <f>SUM(M906:N906)</f>
        <v>0</v>
      </c>
      <c r="P906" s="159"/>
      <c r="Q906" s="159"/>
      <c r="R906" s="275">
        <f>SUM(P906:Q906)</f>
        <v>0</v>
      </c>
      <c r="S906" s="500"/>
      <c r="T906" s="275"/>
      <c r="U906" s="275"/>
      <c r="V906" s="275">
        <f>SUM(T906:U906)</f>
        <v>0</v>
      </c>
      <c r="W906" s="275"/>
      <c r="X906" s="275"/>
      <c r="Y906" s="275">
        <f>SUM(W906:X906)</f>
        <v>0</v>
      </c>
      <c r="Z906" s="275"/>
      <c r="AA906" s="275"/>
      <c r="AB906" s="275">
        <f>SUM(Z906:AA906)</f>
        <v>0</v>
      </c>
      <c r="AC906" s="275"/>
      <c r="AD906" s="275"/>
      <c r="AE906" s="275">
        <f>SUM(AC906:AD906)</f>
        <v>0</v>
      </c>
      <c r="AF906" s="500"/>
      <c r="AG906" s="275"/>
      <c r="AH906" s="275"/>
      <c r="AI906" s="275">
        <f>SUM(AG906:AH906)</f>
        <v>0</v>
      </c>
      <c r="AJ906" s="275"/>
      <c r="AK906" s="275"/>
      <c r="AL906" s="275">
        <f>SUM(AJ906:AK906)</f>
        <v>0</v>
      </c>
      <c r="AM906" s="275"/>
      <c r="AN906" s="275"/>
      <c r="AO906" s="275">
        <f>SUM(AM906:AN906)</f>
        <v>0</v>
      </c>
      <c r="AP906" s="275"/>
      <c r="AQ906" s="275"/>
      <c r="AR906" s="275">
        <f>SUM(AP906:AQ906)</f>
        <v>0</v>
      </c>
      <c r="AS906" s="500"/>
      <c r="AT906" s="275"/>
      <c r="AU906" s="275"/>
      <c r="AV906" s="275">
        <f>SUM(AT906:AU906)</f>
        <v>0</v>
      </c>
      <c r="AW906" s="567">
        <f t="shared" ref="AW906:AW907" si="4368">SUM(G906,J906,M906,P906,T906,W906,Z906,AC906,AG906,AJ906,AM906,AP906,AT906)</f>
        <v>0</v>
      </c>
      <c r="AX906" s="567">
        <f t="shared" ref="AX906:AX907" si="4369">SUM(H906,K906,N906,Q906,U906,X906,AA906,AD906,AH906,AK906,AN906,AQ906,AU906)</f>
        <v>0</v>
      </c>
      <c r="AY906" s="567">
        <f t="shared" ref="AY906:AY907" si="4370">SUM(I906,L906,O906,R906,V906,Y906,AB906,AE906,AI906,AL906,AO906,AR906,AV906)</f>
        <v>0</v>
      </c>
      <c r="AZ906" s="159"/>
      <c r="BA906" s="159"/>
      <c r="BB906" s="275">
        <f>SUM(AZ906:BA906)</f>
        <v>0</v>
      </c>
      <c r="BC906" s="275"/>
      <c r="BD906" s="275"/>
      <c r="BE906" s="275">
        <f>SUM(BC906:BD906)</f>
        <v>0</v>
      </c>
      <c r="BF906" s="521"/>
      <c r="BG906" s="605">
        <f>SUM(F906,S906,AF906,AS906)</f>
        <v>17</v>
      </c>
      <c r="BH906" s="533">
        <f>SUM(G906,T906,AG906)</f>
        <v>0</v>
      </c>
      <c r="BI906" s="533">
        <f t="shared" ref="BI906:BI908" si="4371">SUM(H906,U906,AH906)</f>
        <v>0</v>
      </c>
      <c r="BJ906" s="533">
        <f t="shared" ref="BJ906:BJ908" si="4372">SUM(I906,V906,AI906)</f>
        <v>0</v>
      </c>
      <c r="BK906" s="533">
        <f t="shared" ref="BK906:BK908" si="4373">SUM(J906,W906,AJ906)</f>
        <v>0</v>
      </c>
      <c r="BL906" s="533">
        <f t="shared" ref="BL906:BL908" si="4374">SUM(K906,X906,AK906)</f>
        <v>0</v>
      </c>
      <c r="BM906" s="533">
        <f t="shared" ref="BM906:BM908" si="4375">SUM(L906,Y906,AL906)</f>
        <v>0</v>
      </c>
      <c r="BN906" s="533">
        <f>SUM(M906,Z906,AM906)</f>
        <v>0</v>
      </c>
      <c r="BO906" s="533">
        <f t="shared" ref="BO906:BO908" si="4376">SUM(N906,AA906,AN906)</f>
        <v>0</v>
      </c>
      <c r="BP906" s="533">
        <f t="shared" ref="BP906:BP908" si="4377">SUM(O906,AB906,AO906)</f>
        <v>0</v>
      </c>
      <c r="BQ906" s="533">
        <f t="shared" ref="BQ906:BQ908" si="4378">SUM(P906,AC906,AP906)</f>
        <v>0</v>
      </c>
      <c r="BR906" s="533">
        <f t="shared" ref="BR906:BR908" si="4379">SUM(Q906,AD906,AQ906)</f>
        <v>0</v>
      </c>
      <c r="BS906" s="533">
        <f t="shared" ref="BS906:BS908" si="4380">SUM(R906,AE906,AR906)</f>
        <v>0</v>
      </c>
      <c r="BT906" s="533">
        <f>AT906</f>
        <v>0</v>
      </c>
      <c r="BU906" s="533">
        <f t="shared" ref="BU906:BU908" si="4381">AU906</f>
        <v>0</v>
      </c>
      <c r="BV906" s="533">
        <f t="shared" ref="BV906:BV908" si="4382">AV906</f>
        <v>0</v>
      </c>
      <c r="BW906" s="536">
        <f>SUM(BH906,BK906,BN906,BQ906,BT906)</f>
        <v>0</v>
      </c>
      <c r="BX906" s="536">
        <f t="shared" ref="BX906:BX908" si="4383">SUM(BI906,BL906,BO906,BR906,BU906)</f>
        <v>0</v>
      </c>
      <c r="BY906" s="536">
        <f t="shared" ref="BY906:BY908" si="4384">SUM(BJ906,BM906,BP906,BS906,BV906)</f>
        <v>0</v>
      </c>
      <c r="BZ906" t="s">
        <v>74</v>
      </c>
      <c r="CA906" s="544">
        <f>AZ906</f>
        <v>0</v>
      </c>
      <c r="CB906" s="544">
        <f t="shared" ref="CB906:CB908" si="4385">BA906</f>
        <v>0</v>
      </c>
      <c r="CC906" s="544">
        <f t="shared" ref="CC906:CC908" si="4386">BB906</f>
        <v>0</v>
      </c>
      <c r="CD906" s="544">
        <f>BC906</f>
        <v>0</v>
      </c>
      <c r="CE906" s="544">
        <f t="shared" ref="CE906:CE908" si="4387">BD906</f>
        <v>0</v>
      </c>
      <c r="CF906" s="544">
        <f t="shared" ref="CF906:CF908" si="4388">BE906</f>
        <v>0</v>
      </c>
    </row>
    <row r="907" spans="1:84">
      <c r="A907" s="149"/>
      <c r="B907" s="149"/>
      <c r="C907" s="151"/>
      <c r="D907" s="151"/>
      <c r="E907" s="288" t="s">
        <v>78</v>
      </c>
      <c r="F907" s="592">
        <v>17</v>
      </c>
      <c r="G907" s="159"/>
      <c r="H907" s="159"/>
      <c r="I907" s="275">
        <f>SUM(G907:H907)</f>
        <v>0</v>
      </c>
      <c r="J907" s="159"/>
      <c r="K907" s="159"/>
      <c r="L907" s="275">
        <f>SUM(J907:K907)</f>
        <v>0</v>
      </c>
      <c r="M907" s="159"/>
      <c r="N907" s="159"/>
      <c r="O907" s="275">
        <f>SUM(M907:N907)</f>
        <v>0</v>
      </c>
      <c r="P907" s="159"/>
      <c r="Q907" s="159"/>
      <c r="R907" s="275">
        <f>SUM(P907:Q907)</f>
        <v>0</v>
      </c>
      <c r="S907" s="500"/>
      <c r="T907" s="275"/>
      <c r="U907" s="275"/>
      <c r="V907" s="275">
        <f>SUM(T907:U907)</f>
        <v>0</v>
      </c>
      <c r="W907" s="275"/>
      <c r="X907" s="275"/>
      <c r="Y907" s="275">
        <f>SUM(W907:X907)</f>
        <v>0</v>
      </c>
      <c r="Z907" s="275"/>
      <c r="AA907" s="275"/>
      <c r="AB907" s="275">
        <f>SUM(Z907:AA907)</f>
        <v>0</v>
      </c>
      <c r="AC907" s="275"/>
      <c r="AD907" s="275"/>
      <c r="AE907" s="275">
        <f>SUM(AC907:AD907)</f>
        <v>0</v>
      </c>
      <c r="AF907" s="500"/>
      <c r="AG907" s="275"/>
      <c r="AH907" s="275"/>
      <c r="AI907" s="275">
        <f>SUM(AG907:AH907)</f>
        <v>0</v>
      </c>
      <c r="AJ907" s="275"/>
      <c r="AK907" s="275"/>
      <c r="AL907" s="275">
        <f>SUM(AJ907:AK907)</f>
        <v>0</v>
      </c>
      <c r="AM907" s="275"/>
      <c r="AN907" s="275"/>
      <c r="AO907" s="275">
        <f>SUM(AM907:AN907)</f>
        <v>0</v>
      </c>
      <c r="AP907" s="275"/>
      <c r="AQ907" s="275"/>
      <c r="AR907" s="275">
        <f>SUM(AP907:AQ907)</f>
        <v>0</v>
      </c>
      <c r="AS907" s="500"/>
      <c r="AT907" s="275"/>
      <c r="AU907" s="275"/>
      <c r="AV907" s="275">
        <f>SUM(AT907:AU907)</f>
        <v>0</v>
      </c>
      <c r="AW907" s="567">
        <f t="shared" si="4368"/>
        <v>0</v>
      </c>
      <c r="AX907" s="567">
        <f t="shared" si="4369"/>
        <v>0</v>
      </c>
      <c r="AY907" s="567">
        <f t="shared" si="4370"/>
        <v>0</v>
      </c>
      <c r="AZ907" s="159"/>
      <c r="BA907" s="159">
        <v>0</v>
      </c>
      <c r="BB907" s="275">
        <f>SUM(AZ907:BA907)</f>
        <v>0</v>
      </c>
      <c r="BC907" s="275"/>
      <c r="BD907" s="275"/>
      <c r="BE907" s="275">
        <f>SUM(BC907:BD907)</f>
        <v>0</v>
      </c>
      <c r="BF907" s="521"/>
      <c r="BG907" s="605">
        <f>SUM(F907,S907,AF907,AS907)</f>
        <v>17</v>
      </c>
      <c r="BH907" s="533">
        <f>SUM(G907,T907,AG907)</f>
        <v>0</v>
      </c>
      <c r="BI907" s="533">
        <f t="shared" si="4371"/>
        <v>0</v>
      </c>
      <c r="BJ907" s="533">
        <f t="shared" si="4372"/>
        <v>0</v>
      </c>
      <c r="BK907" s="533">
        <f t="shared" si="4373"/>
        <v>0</v>
      </c>
      <c r="BL907" s="533">
        <f t="shared" si="4374"/>
        <v>0</v>
      </c>
      <c r="BM907" s="533">
        <f t="shared" si="4375"/>
        <v>0</v>
      </c>
      <c r="BN907" s="533">
        <f>SUM(M907,Z907,AM907)</f>
        <v>0</v>
      </c>
      <c r="BO907" s="533">
        <f t="shared" si="4376"/>
        <v>0</v>
      </c>
      <c r="BP907" s="533">
        <f t="shared" si="4377"/>
        <v>0</v>
      </c>
      <c r="BQ907" s="533">
        <f t="shared" si="4378"/>
        <v>0</v>
      </c>
      <c r="BR907" s="533">
        <f t="shared" si="4379"/>
        <v>0</v>
      </c>
      <c r="BS907" s="533">
        <f t="shared" si="4380"/>
        <v>0</v>
      </c>
      <c r="BT907" s="533">
        <f>AT907</f>
        <v>0</v>
      </c>
      <c r="BU907" s="533">
        <f t="shared" si="4381"/>
        <v>0</v>
      </c>
      <c r="BV907" s="533">
        <f t="shared" si="4382"/>
        <v>0</v>
      </c>
      <c r="BW907" s="536">
        <f>SUM(BH907,BK907,BN907,BQ907,BT907)</f>
        <v>0</v>
      </c>
      <c r="BX907" s="536">
        <f t="shared" si="4383"/>
        <v>0</v>
      </c>
      <c r="BY907" s="536">
        <f t="shared" si="4384"/>
        <v>0</v>
      </c>
      <c r="BZ907" t="s">
        <v>74</v>
      </c>
      <c r="CA907" s="544">
        <f>AZ907</f>
        <v>0</v>
      </c>
      <c r="CB907" s="544">
        <f t="shared" si="4385"/>
        <v>0</v>
      </c>
      <c r="CC907" s="544">
        <f t="shared" si="4386"/>
        <v>0</v>
      </c>
      <c r="CD907" s="544">
        <f>BC907</f>
        <v>0</v>
      </c>
      <c r="CE907" s="544">
        <f t="shared" si="4387"/>
        <v>0</v>
      </c>
      <c r="CF907" s="544">
        <f t="shared" si="4388"/>
        <v>0</v>
      </c>
    </row>
    <row r="908" spans="1:84">
      <c r="A908" s="149"/>
      <c r="B908" s="149"/>
      <c r="C908" s="151"/>
      <c r="D908" s="151"/>
      <c r="E908" s="375"/>
      <c r="F908" s="592">
        <f>SUM(F906:F907)</f>
        <v>34</v>
      </c>
      <c r="G908" s="168">
        <f t="shared" ref="G908:BE908" si="4389">SUM(G906:G907)</f>
        <v>0</v>
      </c>
      <c r="H908" s="168">
        <f t="shared" si="4389"/>
        <v>0</v>
      </c>
      <c r="I908" s="168">
        <f t="shared" si="4389"/>
        <v>0</v>
      </c>
      <c r="J908" s="168">
        <f t="shared" si="4389"/>
        <v>0</v>
      </c>
      <c r="K908" s="168">
        <f t="shared" si="4389"/>
        <v>0</v>
      </c>
      <c r="L908" s="168">
        <f t="shared" si="4389"/>
        <v>0</v>
      </c>
      <c r="M908" s="168">
        <f t="shared" si="4389"/>
        <v>0</v>
      </c>
      <c r="N908" s="168">
        <f t="shared" si="4389"/>
        <v>0</v>
      </c>
      <c r="O908" s="168">
        <f t="shared" si="4389"/>
        <v>0</v>
      </c>
      <c r="P908" s="168">
        <f t="shared" si="4389"/>
        <v>0</v>
      </c>
      <c r="Q908" s="168">
        <f t="shared" si="4389"/>
        <v>0</v>
      </c>
      <c r="R908" s="168">
        <f>SUM(R906:R907)</f>
        <v>0</v>
      </c>
      <c r="S908" s="502">
        <f t="shared" si="4389"/>
        <v>0</v>
      </c>
      <c r="T908" s="168">
        <f t="shared" si="4389"/>
        <v>0</v>
      </c>
      <c r="U908" s="168">
        <f t="shared" si="4389"/>
        <v>0</v>
      </c>
      <c r="V908" s="168">
        <f t="shared" si="4389"/>
        <v>0</v>
      </c>
      <c r="W908" s="168">
        <f t="shared" si="4389"/>
        <v>0</v>
      </c>
      <c r="X908" s="168">
        <f t="shared" si="4389"/>
        <v>0</v>
      </c>
      <c r="Y908" s="168">
        <f t="shared" si="4389"/>
        <v>0</v>
      </c>
      <c r="Z908" s="168">
        <f t="shared" si="4389"/>
        <v>0</v>
      </c>
      <c r="AA908" s="168">
        <f t="shared" si="4389"/>
        <v>0</v>
      </c>
      <c r="AB908" s="168">
        <f t="shared" si="4389"/>
        <v>0</v>
      </c>
      <c r="AC908" s="168">
        <f t="shared" si="4389"/>
        <v>0</v>
      </c>
      <c r="AD908" s="168">
        <f t="shared" si="4389"/>
        <v>0</v>
      </c>
      <c r="AE908" s="168">
        <f t="shared" si="4389"/>
        <v>0</v>
      </c>
      <c r="AF908" s="502">
        <f t="shared" si="4389"/>
        <v>0</v>
      </c>
      <c r="AG908" s="168">
        <f t="shared" si="4389"/>
        <v>0</v>
      </c>
      <c r="AH908" s="168">
        <f t="shared" si="4389"/>
        <v>0</v>
      </c>
      <c r="AI908" s="168">
        <f t="shared" si="4389"/>
        <v>0</v>
      </c>
      <c r="AJ908" s="168">
        <f t="shared" si="4389"/>
        <v>0</v>
      </c>
      <c r="AK908" s="168">
        <f t="shared" si="4389"/>
        <v>0</v>
      </c>
      <c r="AL908" s="168">
        <f t="shared" si="4389"/>
        <v>0</v>
      </c>
      <c r="AM908" s="168">
        <f t="shared" si="4389"/>
        <v>0</v>
      </c>
      <c r="AN908" s="168">
        <f t="shared" si="4389"/>
        <v>0</v>
      </c>
      <c r="AO908" s="168">
        <f t="shared" si="4389"/>
        <v>0</v>
      </c>
      <c r="AP908" s="168">
        <f t="shared" si="4389"/>
        <v>0</v>
      </c>
      <c r="AQ908" s="168">
        <f t="shared" si="4389"/>
        <v>0</v>
      </c>
      <c r="AR908" s="168">
        <f t="shared" si="4389"/>
        <v>0</v>
      </c>
      <c r="AS908" s="502">
        <f t="shared" si="4389"/>
        <v>0</v>
      </c>
      <c r="AT908" s="168">
        <f t="shared" si="4389"/>
        <v>0</v>
      </c>
      <c r="AU908" s="168">
        <f t="shared" si="4389"/>
        <v>0</v>
      </c>
      <c r="AV908" s="168">
        <f t="shared" si="4389"/>
        <v>0</v>
      </c>
      <c r="AW908" s="569">
        <f t="shared" si="4389"/>
        <v>0</v>
      </c>
      <c r="AX908" s="569">
        <f t="shared" si="4389"/>
        <v>0</v>
      </c>
      <c r="AY908" s="569">
        <f t="shared" si="4389"/>
        <v>0</v>
      </c>
      <c r="AZ908" s="168">
        <f t="shared" si="4389"/>
        <v>0</v>
      </c>
      <c r="BA908" s="168">
        <f t="shared" si="4389"/>
        <v>0</v>
      </c>
      <c r="BB908" s="168">
        <f t="shared" si="4389"/>
        <v>0</v>
      </c>
      <c r="BC908" s="168">
        <f t="shared" si="4389"/>
        <v>0</v>
      </c>
      <c r="BD908" s="168">
        <f t="shared" si="4389"/>
        <v>0</v>
      </c>
      <c r="BE908" s="168">
        <f t="shared" si="4389"/>
        <v>0</v>
      </c>
      <c r="BF908" s="523"/>
      <c r="BG908" s="605">
        <f>SUM(F908,S908,AF908,AS908)</f>
        <v>34</v>
      </c>
      <c r="BH908" s="533">
        <f>SUM(G908,T908,AG908)</f>
        <v>0</v>
      </c>
      <c r="BI908" s="533">
        <f t="shared" si="4371"/>
        <v>0</v>
      </c>
      <c r="BJ908" s="533">
        <f t="shared" si="4372"/>
        <v>0</v>
      </c>
      <c r="BK908" s="533">
        <f t="shared" si="4373"/>
        <v>0</v>
      </c>
      <c r="BL908" s="533">
        <f t="shared" si="4374"/>
        <v>0</v>
      </c>
      <c r="BM908" s="533">
        <f t="shared" si="4375"/>
        <v>0</v>
      </c>
      <c r="BN908" s="533">
        <f>SUM(M908,Z908,AM908)</f>
        <v>0</v>
      </c>
      <c r="BO908" s="533">
        <f t="shared" si="4376"/>
        <v>0</v>
      </c>
      <c r="BP908" s="533">
        <f t="shared" si="4377"/>
        <v>0</v>
      </c>
      <c r="BQ908" s="533">
        <f t="shared" si="4378"/>
        <v>0</v>
      </c>
      <c r="BR908" s="533">
        <f t="shared" si="4379"/>
        <v>0</v>
      </c>
      <c r="BS908" s="533">
        <f t="shared" si="4380"/>
        <v>0</v>
      </c>
      <c r="BT908" s="533">
        <f>AT908</f>
        <v>0</v>
      </c>
      <c r="BU908" s="533">
        <f t="shared" si="4381"/>
        <v>0</v>
      </c>
      <c r="BV908" s="533">
        <f t="shared" si="4382"/>
        <v>0</v>
      </c>
      <c r="BW908" s="536">
        <f>SUM(BH908,BK908,BN908,BQ908,BT908)</f>
        <v>0</v>
      </c>
      <c r="BX908" s="536">
        <f t="shared" si="4383"/>
        <v>0</v>
      </c>
      <c r="BY908" s="536">
        <f t="shared" si="4384"/>
        <v>0</v>
      </c>
      <c r="BZ908" t="s">
        <v>74</v>
      </c>
      <c r="CA908" s="544">
        <f>AZ908</f>
        <v>0</v>
      </c>
      <c r="CB908" s="544">
        <f t="shared" si="4385"/>
        <v>0</v>
      </c>
      <c r="CC908" s="544">
        <f t="shared" si="4386"/>
        <v>0</v>
      </c>
      <c r="CD908" s="544">
        <f>BC908</f>
        <v>0</v>
      </c>
      <c r="CE908" s="544">
        <f t="shared" si="4387"/>
        <v>0</v>
      </c>
      <c r="CF908" s="544">
        <f t="shared" si="4388"/>
        <v>0</v>
      </c>
    </row>
    <row r="909" spans="1:84">
      <c r="A909" s="149" t="s">
        <v>95</v>
      </c>
      <c r="B909" s="149" t="s">
        <v>162</v>
      </c>
      <c r="C909" s="151"/>
      <c r="D909" s="151"/>
      <c r="E909" s="375" t="s">
        <v>116</v>
      </c>
      <c r="F909" s="592"/>
      <c r="G909" s="159"/>
      <c r="H909" s="159"/>
      <c r="I909" s="275"/>
      <c r="J909" s="159"/>
      <c r="K909" s="159"/>
      <c r="L909" s="275"/>
      <c r="M909" s="159"/>
      <c r="N909" s="159"/>
      <c r="O909" s="275"/>
      <c r="P909" s="159"/>
      <c r="Q909" s="159"/>
      <c r="R909" s="275"/>
      <c r="S909" s="500"/>
      <c r="T909" s="275"/>
      <c r="U909" s="275"/>
      <c r="V909" s="275"/>
      <c r="W909" s="275"/>
      <c r="X909" s="275"/>
      <c r="Y909" s="275"/>
      <c r="Z909" s="275"/>
      <c r="AA909" s="275"/>
      <c r="AB909" s="275"/>
      <c r="AC909" s="275"/>
      <c r="AD909" s="275"/>
      <c r="AE909" s="275"/>
      <c r="AF909" s="500"/>
      <c r="AG909" s="275"/>
      <c r="AH909" s="275"/>
      <c r="AI909" s="275"/>
      <c r="AJ909" s="275"/>
      <c r="AK909" s="275"/>
      <c r="AL909" s="275"/>
      <c r="AM909" s="275"/>
      <c r="AN909" s="275"/>
      <c r="AO909" s="275"/>
      <c r="AP909" s="275"/>
      <c r="AQ909" s="275"/>
      <c r="AR909" s="275"/>
      <c r="AS909" s="500"/>
      <c r="AT909" s="275"/>
      <c r="AU909" s="275"/>
      <c r="AV909" s="275"/>
      <c r="AW909" s="567"/>
      <c r="AX909" s="567"/>
      <c r="AY909" s="567"/>
      <c r="AZ909" s="159"/>
      <c r="BA909" s="159"/>
      <c r="BB909" s="159"/>
      <c r="BC909" s="275"/>
      <c r="BD909" s="275"/>
      <c r="BE909" s="275"/>
      <c r="BF909" s="521"/>
    </row>
    <row r="910" spans="1:84">
      <c r="A910" s="149"/>
      <c r="B910" s="151" t="s">
        <v>695</v>
      </c>
      <c r="C910" s="151"/>
      <c r="D910" s="151"/>
      <c r="E910" s="288" t="s">
        <v>77</v>
      </c>
      <c r="F910" s="592">
        <v>77</v>
      </c>
      <c r="G910" s="159">
        <v>3</v>
      </c>
      <c r="H910" s="159">
        <v>13</v>
      </c>
      <c r="I910" s="275">
        <f>SUM(G910:H910)</f>
        <v>16</v>
      </c>
      <c r="J910" s="159">
        <v>17</v>
      </c>
      <c r="K910" s="159">
        <v>7</v>
      </c>
      <c r="L910" s="275">
        <f>SUM(J910:K910)</f>
        <v>24</v>
      </c>
      <c r="M910" s="159">
        <v>3</v>
      </c>
      <c r="N910" s="159">
        <v>1</v>
      </c>
      <c r="O910" s="275">
        <f>SUM(M910:N910)</f>
        <v>4</v>
      </c>
      <c r="P910" s="159">
        <v>5</v>
      </c>
      <c r="Q910" s="159">
        <v>0</v>
      </c>
      <c r="R910" s="275">
        <f>SUM(P910:Q910)</f>
        <v>5</v>
      </c>
      <c r="S910" s="500">
        <v>12</v>
      </c>
      <c r="T910" s="275">
        <v>0</v>
      </c>
      <c r="U910" s="275">
        <v>0</v>
      </c>
      <c r="V910" s="275">
        <f>SUM(T910:U910)</f>
        <v>0</v>
      </c>
      <c r="W910" s="275">
        <v>0</v>
      </c>
      <c r="X910" s="275">
        <v>0</v>
      </c>
      <c r="Y910" s="275">
        <f>SUM(W910:X910)</f>
        <v>0</v>
      </c>
      <c r="Z910" s="275">
        <v>0</v>
      </c>
      <c r="AA910" s="275">
        <v>0</v>
      </c>
      <c r="AB910" s="275">
        <f>SUM(Z910:AA910)</f>
        <v>0</v>
      </c>
      <c r="AC910" s="275">
        <v>0</v>
      </c>
      <c r="AD910" s="275">
        <v>0</v>
      </c>
      <c r="AE910" s="275">
        <f>SUM(AC910:AD910)</f>
        <v>0</v>
      </c>
      <c r="AF910" s="500">
        <v>12</v>
      </c>
      <c r="AG910" s="275"/>
      <c r="AH910" s="275"/>
      <c r="AI910" s="275">
        <f>SUM(AG910:AH910)</f>
        <v>0</v>
      </c>
      <c r="AJ910" s="275"/>
      <c r="AK910" s="275"/>
      <c r="AL910" s="275">
        <f>SUM(AJ910:AK910)</f>
        <v>0</v>
      </c>
      <c r="AM910" s="275"/>
      <c r="AN910" s="275"/>
      <c r="AO910" s="275">
        <f>SUM(AM910:AN910)</f>
        <v>0</v>
      </c>
      <c r="AP910" s="275"/>
      <c r="AQ910" s="275"/>
      <c r="AR910" s="275">
        <f>SUM(AP910:AQ910)</f>
        <v>0</v>
      </c>
      <c r="AS910" s="500"/>
      <c r="AT910" s="275"/>
      <c r="AU910" s="275"/>
      <c r="AV910" s="275">
        <f>SUM(AT910:AU910)</f>
        <v>0</v>
      </c>
      <c r="AW910" s="567">
        <f t="shared" ref="AW910:AW911" si="4390">SUM(G910,J910,M910,P910,T910,W910,Z910,AC910,AG910,AJ910,AM910,AP910,AT910)</f>
        <v>28</v>
      </c>
      <c r="AX910" s="567">
        <f t="shared" ref="AX910:AX911" si="4391">SUM(H910,K910,N910,Q910,U910,X910,AA910,AD910,AH910,AK910,AN910,AQ910,AU910)</f>
        <v>21</v>
      </c>
      <c r="AY910" s="567">
        <f t="shared" ref="AY910:AY911" si="4392">SUM(I910,L910,O910,R910,V910,Y910,AB910,AE910,AI910,AL910,AO910,AR910,AV910)</f>
        <v>49</v>
      </c>
      <c r="AZ910" s="159">
        <v>0</v>
      </c>
      <c r="BA910" s="159">
        <v>1</v>
      </c>
      <c r="BB910" s="275">
        <f>SUM(AZ910:BA910)</f>
        <v>1</v>
      </c>
      <c r="BC910" s="275"/>
      <c r="BD910" s="275"/>
      <c r="BE910" s="275">
        <f>SUM(BC910:BD910)</f>
        <v>0</v>
      </c>
      <c r="BF910" s="521"/>
      <c r="BG910" s="605">
        <f>SUM(F910,S910,AF910,AS910)</f>
        <v>101</v>
      </c>
      <c r="BH910" s="533">
        <f>SUM(G910,T910,AG910)</f>
        <v>3</v>
      </c>
      <c r="BI910" s="533">
        <f t="shared" ref="BI910:BI912" si="4393">SUM(H910,U910,AH910)</f>
        <v>13</v>
      </c>
      <c r="BJ910" s="533">
        <f t="shared" ref="BJ910:BJ912" si="4394">SUM(I910,V910,AI910)</f>
        <v>16</v>
      </c>
      <c r="BK910" s="533">
        <f t="shared" ref="BK910:BK912" si="4395">SUM(J910,W910,AJ910)</f>
        <v>17</v>
      </c>
      <c r="BL910" s="533">
        <f t="shared" ref="BL910:BL912" si="4396">SUM(K910,X910,AK910)</f>
        <v>7</v>
      </c>
      <c r="BM910" s="533">
        <f t="shared" ref="BM910:BM912" si="4397">SUM(L910,Y910,AL910)</f>
        <v>24</v>
      </c>
      <c r="BN910" s="533">
        <f>SUM(M910,Z910,AM910)</f>
        <v>3</v>
      </c>
      <c r="BO910" s="533">
        <f t="shared" ref="BO910:BO912" si="4398">SUM(N910,AA910,AN910)</f>
        <v>1</v>
      </c>
      <c r="BP910" s="533">
        <f t="shared" ref="BP910:BP912" si="4399">SUM(O910,AB910,AO910)</f>
        <v>4</v>
      </c>
      <c r="BQ910" s="533">
        <f t="shared" ref="BQ910:BQ912" si="4400">SUM(P910,AC910,AP910)</f>
        <v>5</v>
      </c>
      <c r="BR910" s="533">
        <f t="shared" ref="BR910:BR912" si="4401">SUM(Q910,AD910,AQ910)</f>
        <v>0</v>
      </c>
      <c r="BS910" s="533">
        <f t="shared" ref="BS910:BS912" si="4402">SUM(R910,AE910,AR910)</f>
        <v>5</v>
      </c>
      <c r="BT910" s="533">
        <f>AT910</f>
        <v>0</v>
      </c>
      <c r="BU910" s="533">
        <f t="shared" ref="BU910:BU912" si="4403">AU910</f>
        <v>0</v>
      </c>
      <c r="BV910" s="533">
        <f t="shared" ref="BV910:BV912" si="4404">AV910</f>
        <v>0</v>
      </c>
      <c r="BW910" s="536">
        <f>SUM(BH910,BK910,BN910,BQ910,BT910)</f>
        <v>28</v>
      </c>
      <c r="BX910" s="536">
        <f t="shared" ref="BX910:BX912" si="4405">SUM(BI910,BL910,BO910,BR910,BU910)</f>
        <v>21</v>
      </c>
      <c r="BY910" s="536">
        <f t="shared" ref="BY910:BY912" si="4406">SUM(BJ910,BM910,BP910,BS910,BV910)</f>
        <v>49</v>
      </c>
      <c r="BZ910" t="s">
        <v>74</v>
      </c>
      <c r="CA910" s="544">
        <f>AZ910</f>
        <v>0</v>
      </c>
      <c r="CB910" s="544">
        <f t="shared" ref="CB910:CB912" si="4407">BA910</f>
        <v>1</v>
      </c>
      <c r="CC910" s="544">
        <f t="shared" ref="CC910:CC912" si="4408">BB910</f>
        <v>1</v>
      </c>
      <c r="CD910" s="544">
        <f>BC910</f>
        <v>0</v>
      </c>
      <c r="CE910" s="544">
        <f t="shared" ref="CE910:CE912" si="4409">BD910</f>
        <v>0</v>
      </c>
      <c r="CF910" s="544">
        <f t="shared" ref="CF910:CF912" si="4410">BE910</f>
        <v>0</v>
      </c>
    </row>
    <row r="911" spans="1:84">
      <c r="A911" s="149"/>
      <c r="B911" s="149"/>
      <c r="C911" s="151"/>
      <c r="D911" s="151"/>
      <c r="E911" s="288" t="s">
        <v>78</v>
      </c>
      <c r="F911" s="592">
        <v>77</v>
      </c>
      <c r="G911" s="159">
        <v>10</v>
      </c>
      <c r="H911" s="159">
        <v>12</v>
      </c>
      <c r="I911" s="275">
        <f>SUM(G911:H911)</f>
        <v>22</v>
      </c>
      <c r="J911" s="159">
        <v>22</v>
      </c>
      <c r="K911" s="159">
        <v>5</v>
      </c>
      <c r="L911" s="275">
        <f>SUM(J911:K911)</f>
        <v>27</v>
      </c>
      <c r="M911" s="159">
        <v>2</v>
      </c>
      <c r="N911" s="159">
        <v>0</v>
      </c>
      <c r="O911" s="275">
        <f>SUM(M911:N911)</f>
        <v>2</v>
      </c>
      <c r="P911" s="159">
        <v>12</v>
      </c>
      <c r="Q911" s="159">
        <v>3</v>
      </c>
      <c r="R911" s="275">
        <f>SUM(P911:Q911)</f>
        <v>15</v>
      </c>
      <c r="S911" s="500">
        <v>12</v>
      </c>
      <c r="T911" s="275">
        <v>1</v>
      </c>
      <c r="U911" s="275">
        <v>2</v>
      </c>
      <c r="V911" s="275">
        <f>SUM(T911:U911)</f>
        <v>3</v>
      </c>
      <c r="W911" s="275">
        <v>1</v>
      </c>
      <c r="X911" s="275">
        <v>0</v>
      </c>
      <c r="Y911" s="275">
        <f>SUM(W911:X911)</f>
        <v>1</v>
      </c>
      <c r="Z911" s="275">
        <v>0</v>
      </c>
      <c r="AA911" s="275">
        <v>0</v>
      </c>
      <c r="AB911" s="275">
        <f>SUM(Z911:AA911)</f>
        <v>0</v>
      </c>
      <c r="AC911" s="275">
        <v>0</v>
      </c>
      <c r="AD911" s="275">
        <v>0</v>
      </c>
      <c r="AE911" s="275">
        <f>SUM(AC911:AD911)</f>
        <v>0</v>
      </c>
      <c r="AF911" s="500">
        <v>12</v>
      </c>
      <c r="AG911" s="275"/>
      <c r="AH911" s="275"/>
      <c r="AI911" s="275">
        <f>SUM(AG911:AH911)</f>
        <v>0</v>
      </c>
      <c r="AJ911" s="275"/>
      <c r="AK911" s="275"/>
      <c r="AL911" s="275">
        <f>SUM(AJ911:AK911)</f>
        <v>0</v>
      </c>
      <c r="AM911" s="275"/>
      <c r="AN911" s="275"/>
      <c r="AO911" s="275">
        <f>SUM(AM911:AN911)</f>
        <v>0</v>
      </c>
      <c r="AP911" s="275"/>
      <c r="AQ911" s="275"/>
      <c r="AR911" s="275">
        <f>SUM(AP911:AQ911)</f>
        <v>0</v>
      </c>
      <c r="AS911" s="500"/>
      <c r="AT911" s="275"/>
      <c r="AU911" s="275"/>
      <c r="AV911" s="275">
        <f>SUM(AT911:AU911)</f>
        <v>0</v>
      </c>
      <c r="AW911" s="567">
        <f t="shared" si="4390"/>
        <v>48</v>
      </c>
      <c r="AX911" s="567">
        <f t="shared" si="4391"/>
        <v>22</v>
      </c>
      <c r="AY911" s="567">
        <f t="shared" si="4392"/>
        <v>70</v>
      </c>
      <c r="AZ911" s="159">
        <v>2</v>
      </c>
      <c r="BA911" s="159">
        <v>0</v>
      </c>
      <c r="BB911" s="275">
        <v>2</v>
      </c>
      <c r="BC911" s="275"/>
      <c r="BD911" s="275"/>
      <c r="BE911" s="275">
        <f>SUM(BC911:BD911)</f>
        <v>0</v>
      </c>
      <c r="BF911" s="521"/>
      <c r="BG911" s="605">
        <f>SUM(F911,S911,AF911,AS911)</f>
        <v>101</v>
      </c>
      <c r="BH911" s="533">
        <f>SUM(G911,T911,AG911)</f>
        <v>11</v>
      </c>
      <c r="BI911" s="533">
        <f t="shared" si="4393"/>
        <v>14</v>
      </c>
      <c r="BJ911" s="533">
        <f t="shared" si="4394"/>
        <v>25</v>
      </c>
      <c r="BK911" s="533">
        <f t="shared" si="4395"/>
        <v>23</v>
      </c>
      <c r="BL911" s="533">
        <f t="shared" si="4396"/>
        <v>5</v>
      </c>
      <c r="BM911" s="533">
        <f t="shared" si="4397"/>
        <v>28</v>
      </c>
      <c r="BN911" s="533">
        <f>SUM(M911,Z911,AM911)</f>
        <v>2</v>
      </c>
      <c r="BO911" s="533">
        <f t="shared" si="4398"/>
        <v>0</v>
      </c>
      <c r="BP911" s="533">
        <f t="shared" si="4399"/>
        <v>2</v>
      </c>
      <c r="BQ911" s="533">
        <f t="shared" si="4400"/>
        <v>12</v>
      </c>
      <c r="BR911" s="533">
        <f t="shared" si="4401"/>
        <v>3</v>
      </c>
      <c r="BS911" s="533">
        <f t="shared" si="4402"/>
        <v>15</v>
      </c>
      <c r="BT911" s="533">
        <f>AT911</f>
        <v>0</v>
      </c>
      <c r="BU911" s="533">
        <f t="shared" si="4403"/>
        <v>0</v>
      </c>
      <c r="BV911" s="533">
        <f t="shared" si="4404"/>
        <v>0</v>
      </c>
      <c r="BW911" s="536">
        <f>SUM(BH911,BK911,BN911,BQ911,BT911)</f>
        <v>48</v>
      </c>
      <c r="BX911" s="536">
        <f t="shared" si="4405"/>
        <v>22</v>
      </c>
      <c r="BY911" s="536">
        <f t="shared" si="4406"/>
        <v>70</v>
      </c>
      <c r="BZ911" t="s">
        <v>74</v>
      </c>
      <c r="CA911" s="544">
        <f>AZ911</f>
        <v>2</v>
      </c>
      <c r="CB911" s="544">
        <f t="shared" si="4407"/>
        <v>0</v>
      </c>
      <c r="CC911" s="544">
        <f t="shared" si="4408"/>
        <v>2</v>
      </c>
      <c r="CD911" s="544">
        <f>BC911</f>
        <v>0</v>
      </c>
      <c r="CE911" s="544">
        <f t="shared" si="4409"/>
        <v>0</v>
      </c>
      <c r="CF911" s="544">
        <f t="shared" si="4410"/>
        <v>0</v>
      </c>
    </row>
    <row r="912" spans="1:84">
      <c r="A912" s="149"/>
      <c r="B912" s="149"/>
      <c r="C912" s="151"/>
      <c r="D912" s="151"/>
      <c r="E912" s="375"/>
      <c r="F912" s="592">
        <f>SUM(F910:F911)</f>
        <v>154</v>
      </c>
      <c r="G912" s="168">
        <f t="shared" ref="G912:BE912" si="4411">SUM(G910:G911)</f>
        <v>13</v>
      </c>
      <c r="H912" s="168">
        <f t="shared" si="4411"/>
        <v>25</v>
      </c>
      <c r="I912" s="168">
        <f t="shared" si="4411"/>
        <v>38</v>
      </c>
      <c r="J912" s="168">
        <f t="shared" si="4411"/>
        <v>39</v>
      </c>
      <c r="K912" s="168">
        <f t="shared" si="4411"/>
        <v>12</v>
      </c>
      <c r="L912" s="168">
        <f t="shared" si="4411"/>
        <v>51</v>
      </c>
      <c r="M912" s="168">
        <f t="shared" si="4411"/>
        <v>5</v>
      </c>
      <c r="N912" s="168">
        <f t="shared" si="4411"/>
        <v>1</v>
      </c>
      <c r="O912" s="168">
        <f t="shared" si="4411"/>
        <v>6</v>
      </c>
      <c r="P912" s="168">
        <f t="shared" si="4411"/>
        <v>17</v>
      </c>
      <c r="Q912" s="168">
        <f t="shared" si="4411"/>
        <v>3</v>
      </c>
      <c r="R912" s="168">
        <f>SUM(R910:R911)</f>
        <v>20</v>
      </c>
      <c r="S912" s="502">
        <f t="shared" si="4411"/>
        <v>24</v>
      </c>
      <c r="T912" s="168">
        <f t="shared" si="4411"/>
        <v>1</v>
      </c>
      <c r="U912" s="168">
        <f t="shared" si="4411"/>
        <v>2</v>
      </c>
      <c r="V912" s="168">
        <f t="shared" si="4411"/>
        <v>3</v>
      </c>
      <c r="W912" s="168">
        <f t="shared" si="4411"/>
        <v>1</v>
      </c>
      <c r="X912" s="168">
        <f t="shared" si="4411"/>
        <v>0</v>
      </c>
      <c r="Y912" s="168">
        <f t="shared" si="4411"/>
        <v>1</v>
      </c>
      <c r="Z912" s="168">
        <f t="shared" si="4411"/>
        <v>0</v>
      </c>
      <c r="AA912" s="168">
        <f t="shared" si="4411"/>
        <v>0</v>
      </c>
      <c r="AB912" s="168">
        <f t="shared" si="4411"/>
        <v>0</v>
      </c>
      <c r="AC912" s="168">
        <f t="shared" si="4411"/>
        <v>0</v>
      </c>
      <c r="AD912" s="168">
        <f t="shared" si="4411"/>
        <v>0</v>
      </c>
      <c r="AE912" s="168">
        <f t="shared" si="4411"/>
        <v>0</v>
      </c>
      <c r="AF912" s="502">
        <f t="shared" si="4411"/>
        <v>24</v>
      </c>
      <c r="AG912" s="168">
        <f t="shared" si="4411"/>
        <v>0</v>
      </c>
      <c r="AH912" s="168">
        <f t="shared" si="4411"/>
        <v>0</v>
      </c>
      <c r="AI912" s="168">
        <f t="shared" si="4411"/>
        <v>0</v>
      </c>
      <c r="AJ912" s="168">
        <f t="shared" si="4411"/>
        <v>0</v>
      </c>
      <c r="AK912" s="168">
        <f t="shared" si="4411"/>
        <v>0</v>
      </c>
      <c r="AL912" s="168">
        <f t="shared" si="4411"/>
        <v>0</v>
      </c>
      <c r="AM912" s="168">
        <f t="shared" si="4411"/>
        <v>0</v>
      </c>
      <c r="AN912" s="168">
        <f t="shared" si="4411"/>
        <v>0</v>
      </c>
      <c r="AO912" s="168">
        <f t="shared" si="4411"/>
        <v>0</v>
      </c>
      <c r="AP912" s="168">
        <f t="shared" si="4411"/>
        <v>0</v>
      </c>
      <c r="AQ912" s="168">
        <f t="shared" si="4411"/>
        <v>0</v>
      </c>
      <c r="AR912" s="168">
        <f t="shared" si="4411"/>
        <v>0</v>
      </c>
      <c r="AS912" s="502">
        <f t="shared" si="4411"/>
        <v>0</v>
      </c>
      <c r="AT912" s="168">
        <f t="shared" si="4411"/>
        <v>0</v>
      </c>
      <c r="AU912" s="168">
        <f t="shared" si="4411"/>
        <v>0</v>
      </c>
      <c r="AV912" s="168">
        <f t="shared" si="4411"/>
        <v>0</v>
      </c>
      <c r="AW912" s="569">
        <f t="shared" si="4411"/>
        <v>76</v>
      </c>
      <c r="AX912" s="569">
        <f t="shared" si="4411"/>
        <v>43</v>
      </c>
      <c r="AY912" s="569">
        <f t="shared" si="4411"/>
        <v>119</v>
      </c>
      <c r="AZ912" s="168">
        <f t="shared" si="4411"/>
        <v>2</v>
      </c>
      <c r="BA912" s="168">
        <f t="shared" si="4411"/>
        <v>1</v>
      </c>
      <c r="BB912" s="168">
        <f t="shared" si="4411"/>
        <v>3</v>
      </c>
      <c r="BC912" s="168">
        <f t="shared" si="4411"/>
        <v>0</v>
      </c>
      <c r="BD912" s="168">
        <f t="shared" si="4411"/>
        <v>0</v>
      </c>
      <c r="BE912" s="168">
        <f t="shared" si="4411"/>
        <v>0</v>
      </c>
      <c r="BF912" s="523"/>
      <c r="BG912" s="605">
        <f>SUM(F912,S912,AF912,AS912)</f>
        <v>202</v>
      </c>
      <c r="BH912" s="533">
        <f>SUM(G912,T912,AG912)</f>
        <v>14</v>
      </c>
      <c r="BI912" s="533">
        <f t="shared" si="4393"/>
        <v>27</v>
      </c>
      <c r="BJ912" s="533">
        <f t="shared" si="4394"/>
        <v>41</v>
      </c>
      <c r="BK912" s="533">
        <f t="shared" si="4395"/>
        <v>40</v>
      </c>
      <c r="BL912" s="533">
        <f t="shared" si="4396"/>
        <v>12</v>
      </c>
      <c r="BM912" s="533">
        <f t="shared" si="4397"/>
        <v>52</v>
      </c>
      <c r="BN912" s="533">
        <f>SUM(M912,Z912,AM912)</f>
        <v>5</v>
      </c>
      <c r="BO912" s="533">
        <f t="shared" si="4398"/>
        <v>1</v>
      </c>
      <c r="BP912" s="533">
        <f t="shared" si="4399"/>
        <v>6</v>
      </c>
      <c r="BQ912" s="533">
        <f t="shared" si="4400"/>
        <v>17</v>
      </c>
      <c r="BR912" s="533">
        <f t="shared" si="4401"/>
        <v>3</v>
      </c>
      <c r="BS912" s="533">
        <f t="shared" si="4402"/>
        <v>20</v>
      </c>
      <c r="BT912" s="533">
        <f>AT912</f>
        <v>0</v>
      </c>
      <c r="BU912" s="533">
        <f t="shared" si="4403"/>
        <v>0</v>
      </c>
      <c r="BV912" s="533">
        <f t="shared" si="4404"/>
        <v>0</v>
      </c>
      <c r="BW912" s="536">
        <f>SUM(BH912,BK912,BN912,BQ912,BT912)</f>
        <v>76</v>
      </c>
      <c r="BX912" s="536">
        <f t="shared" si="4405"/>
        <v>43</v>
      </c>
      <c r="BY912" s="536">
        <f t="shared" si="4406"/>
        <v>119</v>
      </c>
      <c r="BZ912" t="s">
        <v>74</v>
      </c>
      <c r="CA912" s="544">
        <f>AZ912</f>
        <v>2</v>
      </c>
      <c r="CB912" s="544">
        <f t="shared" si="4407"/>
        <v>1</v>
      </c>
      <c r="CC912" s="544">
        <f t="shared" si="4408"/>
        <v>3</v>
      </c>
      <c r="CD912" s="544">
        <f>BC912</f>
        <v>0</v>
      </c>
      <c r="CE912" s="544">
        <f t="shared" si="4409"/>
        <v>0</v>
      </c>
      <c r="CF912" s="544">
        <f t="shared" si="4410"/>
        <v>0</v>
      </c>
    </row>
    <row r="913" spans="1:84">
      <c r="A913" s="149"/>
      <c r="B913" s="149"/>
      <c r="C913" s="151"/>
      <c r="D913" s="151"/>
      <c r="E913" s="375"/>
      <c r="F913" s="592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502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502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502"/>
      <c r="AT913" s="168"/>
      <c r="AU913" s="168"/>
      <c r="AV913" s="168"/>
      <c r="AW913" s="569"/>
      <c r="AX913" s="569"/>
      <c r="AY913" s="569"/>
      <c r="AZ913" s="159"/>
      <c r="BA913" s="159"/>
      <c r="BB913" s="159"/>
      <c r="BC913" s="168"/>
      <c r="BD913" s="168"/>
      <c r="BE913" s="168"/>
      <c r="BF913" s="523"/>
    </row>
    <row r="914" spans="1:84">
      <c r="A914" s="149" t="s">
        <v>95</v>
      </c>
      <c r="B914" s="149" t="s">
        <v>163</v>
      </c>
      <c r="C914" s="151"/>
      <c r="D914" s="151"/>
      <c r="E914" s="379" t="s">
        <v>116</v>
      </c>
      <c r="F914" s="592"/>
      <c r="G914" s="159"/>
      <c r="H914" s="159"/>
      <c r="I914" s="275"/>
      <c r="J914" s="159"/>
      <c r="K914" s="159"/>
      <c r="L914" s="275"/>
      <c r="M914" s="159"/>
      <c r="N914" s="159"/>
      <c r="O914" s="275"/>
      <c r="P914" s="159"/>
      <c r="Q914" s="159"/>
      <c r="R914" s="275" t="s">
        <v>74</v>
      </c>
      <c r="S914" s="500"/>
      <c r="T914" s="275"/>
      <c r="U914" s="275"/>
      <c r="V914" s="275"/>
      <c r="W914" s="275"/>
      <c r="X914" s="275"/>
      <c r="Y914" s="275"/>
      <c r="Z914" s="275"/>
      <c r="AA914" s="275"/>
      <c r="AB914" s="275"/>
      <c r="AC914" s="275"/>
      <c r="AD914" s="275"/>
      <c r="AE914" s="275"/>
      <c r="AF914" s="500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500"/>
      <c r="AT914" s="275"/>
      <c r="AU914" s="275"/>
      <c r="AV914" s="275"/>
      <c r="AW914" s="567"/>
      <c r="AX914" s="567"/>
      <c r="AY914" s="567"/>
      <c r="AZ914" s="159"/>
      <c r="BA914" s="159"/>
      <c r="BB914" s="159" t="s">
        <v>74</v>
      </c>
      <c r="BC914" s="275"/>
      <c r="BD914" s="275"/>
      <c r="BE914" s="275"/>
      <c r="BF914" s="521"/>
    </row>
    <row r="915" spans="1:84">
      <c r="A915" s="149"/>
      <c r="B915" s="151" t="s">
        <v>695</v>
      </c>
      <c r="C915" s="151"/>
      <c r="D915" s="151"/>
      <c r="E915" s="288" t="s">
        <v>77</v>
      </c>
      <c r="F915" s="592">
        <v>154</v>
      </c>
      <c r="G915" s="428">
        <v>27</v>
      </c>
      <c r="H915" s="159">
        <v>31</v>
      </c>
      <c r="I915" s="275">
        <f>SUM(G915:H915)</f>
        <v>58</v>
      </c>
      <c r="J915" s="279">
        <v>16</v>
      </c>
      <c r="K915" s="279">
        <v>11</v>
      </c>
      <c r="L915" s="275">
        <f>SUM(J915:K915)</f>
        <v>27</v>
      </c>
      <c r="M915" s="279">
        <v>7</v>
      </c>
      <c r="N915" s="279">
        <v>3</v>
      </c>
      <c r="O915" s="275">
        <f>SUM(M915:N915)</f>
        <v>10</v>
      </c>
      <c r="P915" s="279">
        <v>40</v>
      </c>
      <c r="Q915" s="279">
        <v>31</v>
      </c>
      <c r="R915" s="275">
        <f>SUM(P915:Q915)</f>
        <v>71</v>
      </c>
      <c r="S915" s="500"/>
      <c r="T915" s="275">
        <v>6</v>
      </c>
      <c r="U915" s="275">
        <v>12</v>
      </c>
      <c r="V915" s="275">
        <f>SUM(T915:U915)</f>
        <v>18</v>
      </c>
      <c r="W915" s="275"/>
      <c r="X915" s="275"/>
      <c r="Y915" s="275">
        <f>SUM(W915:X915)</f>
        <v>0</v>
      </c>
      <c r="Z915" s="275"/>
      <c r="AA915" s="275"/>
      <c r="AB915" s="275">
        <f>SUM(Z915:AA915)</f>
        <v>0</v>
      </c>
      <c r="AC915" s="275">
        <v>3</v>
      </c>
      <c r="AD915" s="275">
        <v>3</v>
      </c>
      <c r="AE915" s="275">
        <f>SUM(AC915:AD915)</f>
        <v>6</v>
      </c>
      <c r="AF915" s="500"/>
      <c r="AG915" s="275">
        <v>0</v>
      </c>
      <c r="AH915" s="275">
        <v>2</v>
      </c>
      <c r="AI915" s="275">
        <f>SUM(AG915:AH915)</f>
        <v>2</v>
      </c>
      <c r="AJ915" s="275">
        <v>0</v>
      </c>
      <c r="AK915" s="275">
        <v>0</v>
      </c>
      <c r="AL915" s="275">
        <f>SUM(AJ915:AK915)</f>
        <v>0</v>
      </c>
      <c r="AM915" s="275">
        <v>0</v>
      </c>
      <c r="AN915" s="275">
        <v>0</v>
      </c>
      <c r="AO915" s="275">
        <f>SUM(AM915:AN915)</f>
        <v>0</v>
      </c>
      <c r="AP915" s="275">
        <v>2</v>
      </c>
      <c r="AQ915" s="275">
        <v>3</v>
      </c>
      <c r="AR915" s="275">
        <f>SUM(AP915:AQ915)</f>
        <v>5</v>
      </c>
      <c r="AS915" s="500"/>
      <c r="AT915" s="275">
        <v>0</v>
      </c>
      <c r="AU915" s="275">
        <v>1</v>
      </c>
      <c r="AV915" s="275">
        <f>SUM(AT915:AU915)</f>
        <v>1</v>
      </c>
      <c r="AW915" s="567">
        <f t="shared" ref="AW915:AW916" si="4412">SUM(G915,J915,M915,P915,T915,W915,Z915,AC915,AG915,AJ915,AM915,AP915,AT915)</f>
        <v>101</v>
      </c>
      <c r="AX915" s="567">
        <f t="shared" ref="AX915:AX916" si="4413">SUM(H915,K915,N915,Q915,U915,X915,AA915,AD915,AH915,AK915,AN915,AQ915,AU915)</f>
        <v>97</v>
      </c>
      <c r="AY915" s="567">
        <f t="shared" ref="AY915:AY916" si="4414">SUM(I915,L915,O915,R915,V915,Y915,AB915,AE915,AI915,AL915,AO915,AR915,AV915)</f>
        <v>198</v>
      </c>
      <c r="AZ915" s="279">
        <v>1</v>
      </c>
      <c r="BA915" s="279">
        <v>0</v>
      </c>
      <c r="BB915" s="275">
        <f>SUM(AZ915:BA915)</f>
        <v>1</v>
      </c>
      <c r="BC915" s="275">
        <v>2</v>
      </c>
      <c r="BD915" s="275">
        <v>3</v>
      </c>
      <c r="BE915" s="275">
        <f>SUM(BC915:BD915)</f>
        <v>5</v>
      </c>
      <c r="BF915" s="521"/>
      <c r="BG915" s="605">
        <f>SUM(F915,S915,AF915,AS915)</f>
        <v>154</v>
      </c>
      <c r="BH915" s="533">
        <f>SUM(G915,T915,AG915)</f>
        <v>33</v>
      </c>
      <c r="BI915" s="533">
        <f t="shared" ref="BI915" si="4415">SUM(H915,U915,AH915)</f>
        <v>45</v>
      </c>
      <c r="BJ915" s="533">
        <f t="shared" ref="BJ915" si="4416">SUM(I915,V915,AI915)</f>
        <v>78</v>
      </c>
      <c r="BK915" s="533">
        <f t="shared" ref="BK915" si="4417">SUM(J915,W915,AJ915)</f>
        <v>16</v>
      </c>
      <c r="BL915" s="533">
        <f t="shared" ref="BL915" si="4418">SUM(K915,X915,AK915)</f>
        <v>11</v>
      </c>
      <c r="BM915" s="533">
        <f t="shared" ref="BM915" si="4419">SUM(L915,Y915,AL915)</f>
        <v>27</v>
      </c>
      <c r="BN915" s="533">
        <f>SUM(M915,Z915,AM915)</f>
        <v>7</v>
      </c>
      <c r="BO915" s="533">
        <f t="shared" ref="BO915" si="4420">SUM(N915,AA915,AN915)</f>
        <v>3</v>
      </c>
      <c r="BP915" s="533">
        <f t="shared" ref="BP915" si="4421">SUM(O915,AB915,AO915)</f>
        <v>10</v>
      </c>
      <c r="BQ915" s="533">
        <f t="shared" ref="BQ915" si="4422">SUM(P915,AC915,AP915)</f>
        <v>45</v>
      </c>
      <c r="BR915" s="533">
        <f t="shared" ref="BR915" si="4423">SUM(Q915,AD915,AQ915)</f>
        <v>37</v>
      </c>
      <c r="BS915" s="533">
        <f t="shared" ref="BS915" si="4424">SUM(R915,AE915,AR915)</f>
        <v>82</v>
      </c>
      <c r="BT915" s="533">
        <f>AT915</f>
        <v>0</v>
      </c>
      <c r="BU915" s="533">
        <f t="shared" ref="BU915" si="4425">AU915</f>
        <v>1</v>
      </c>
      <c r="BV915" s="533">
        <f t="shared" ref="BV915" si="4426">AV915</f>
        <v>1</v>
      </c>
      <c r="BW915" s="536">
        <f>SUM(BH915,BK915,BN915,BQ915,BT915)</f>
        <v>101</v>
      </c>
      <c r="BX915" s="536">
        <f t="shared" ref="BX915" si="4427">SUM(BI915,BL915,BO915,BR915,BU915)</f>
        <v>97</v>
      </c>
      <c r="BY915" s="536">
        <f t="shared" ref="BY915" si="4428">SUM(BJ915,BM915,BP915,BS915,BV915)</f>
        <v>198</v>
      </c>
      <c r="BZ915" t="s">
        <v>74</v>
      </c>
      <c r="CA915" s="544">
        <f>AZ915</f>
        <v>1</v>
      </c>
      <c r="CB915" s="544">
        <f t="shared" ref="CB915" si="4429">BA915</f>
        <v>0</v>
      </c>
      <c r="CC915" s="544">
        <f t="shared" ref="CC915" si="4430">BB915</f>
        <v>1</v>
      </c>
      <c r="CD915" s="544">
        <f>BC915</f>
        <v>2</v>
      </c>
      <c r="CE915" s="544">
        <f t="shared" ref="CE915" si="4431">BD915</f>
        <v>3</v>
      </c>
      <c r="CF915" s="544">
        <f t="shared" ref="CF915" si="4432">BE915</f>
        <v>5</v>
      </c>
    </row>
    <row r="916" spans="1:84">
      <c r="A916" s="149"/>
      <c r="B916" s="149"/>
      <c r="C916" s="151"/>
      <c r="D916" s="151"/>
      <c r="E916" s="288" t="s">
        <v>78</v>
      </c>
      <c r="F916" s="592">
        <v>154</v>
      </c>
      <c r="G916" s="159">
        <v>23</v>
      </c>
      <c r="H916" s="159">
        <v>28</v>
      </c>
      <c r="I916" s="275">
        <f>SUM(G916:H916)</f>
        <v>51</v>
      </c>
      <c r="J916" s="279">
        <v>18</v>
      </c>
      <c r="K916" s="279">
        <v>7</v>
      </c>
      <c r="L916" s="275">
        <f>SUM(J916:K916)</f>
        <v>25</v>
      </c>
      <c r="M916" s="279">
        <v>2</v>
      </c>
      <c r="N916" s="279">
        <v>1</v>
      </c>
      <c r="O916" s="275">
        <f>SUM(M916:N916)</f>
        <v>3</v>
      </c>
      <c r="P916" s="279">
        <v>39</v>
      </c>
      <c r="Q916" s="279">
        <v>34</v>
      </c>
      <c r="R916" s="275">
        <f>SUM(P916:Q916)</f>
        <v>73</v>
      </c>
      <c r="S916" s="500"/>
      <c r="T916" s="275">
        <v>6</v>
      </c>
      <c r="U916" s="275">
        <v>12</v>
      </c>
      <c r="V916" s="275">
        <f>SUM(T916:U916)</f>
        <v>18</v>
      </c>
      <c r="W916" s="275"/>
      <c r="X916" s="275"/>
      <c r="Y916" s="275">
        <f>SUM(W916:X916)</f>
        <v>0</v>
      </c>
      <c r="Z916" s="275"/>
      <c r="AA916" s="275"/>
      <c r="AB916" s="275">
        <f>SUM(Z916:AA916)</f>
        <v>0</v>
      </c>
      <c r="AC916" s="275">
        <v>0</v>
      </c>
      <c r="AD916" s="275">
        <v>7</v>
      </c>
      <c r="AE916" s="275">
        <f>SUM(AC916:AD916)</f>
        <v>7</v>
      </c>
      <c r="AF916" s="500"/>
      <c r="AG916" s="275">
        <v>0</v>
      </c>
      <c r="AH916" s="275">
        <v>0</v>
      </c>
      <c r="AI916" s="275">
        <f>SUM(AG916:AH916)</f>
        <v>0</v>
      </c>
      <c r="AJ916" s="275">
        <v>0</v>
      </c>
      <c r="AK916" s="275">
        <v>1</v>
      </c>
      <c r="AL916" s="275">
        <f>SUM(AJ916:AK916)</f>
        <v>1</v>
      </c>
      <c r="AM916" s="275">
        <v>1</v>
      </c>
      <c r="AN916" s="275">
        <v>0</v>
      </c>
      <c r="AO916" s="275">
        <f>SUM(AM916:AN916)</f>
        <v>1</v>
      </c>
      <c r="AP916" s="275">
        <v>0</v>
      </c>
      <c r="AQ916" s="275">
        <v>11</v>
      </c>
      <c r="AR916" s="275">
        <f>SUM(AP916:AQ916)</f>
        <v>11</v>
      </c>
      <c r="AS916" s="500"/>
      <c r="AT916" s="275">
        <v>0</v>
      </c>
      <c r="AU916" s="275">
        <v>1</v>
      </c>
      <c r="AV916" s="275">
        <f>SUM(AT916:AU916)</f>
        <v>1</v>
      </c>
      <c r="AW916" s="567">
        <f t="shared" si="4412"/>
        <v>89</v>
      </c>
      <c r="AX916" s="567">
        <f t="shared" si="4413"/>
        <v>102</v>
      </c>
      <c r="AY916" s="567">
        <f t="shared" si="4414"/>
        <v>191</v>
      </c>
      <c r="AZ916" s="279">
        <v>0</v>
      </c>
      <c r="BA916" s="279">
        <v>2</v>
      </c>
      <c r="BB916" s="275">
        <f>SUM(AZ916:BA916)</f>
        <v>2</v>
      </c>
      <c r="BC916" s="275">
        <v>1</v>
      </c>
      <c r="BD916" s="275">
        <v>3</v>
      </c>
      <c r="BE916" s="275">
        <f>SUM(BC916:BD916)</f>
        <v>4</v>
      </c>
      <c r="BF916" s="521"/>
      <c r="BG916" s="605">
        <f>SUM(F916,S916,AF916,AS916)</f>
        <v>154</v>
      </c>
      <c r="BH916" s="533">
        <f>SUM(G916,T916,AG916)</f>
        <v>29</v>
      </c>
      <c r="BI916" s="533">
        <f t="shared" ref="BI916:BI917" si="4433">SUM(H916,U916,AH916)</f>
        <v>40</v>
      </c>
      <c r="BJ916" s="533">
        <f t="shared" ref="BJ916:BJ917" si="4434">SUM(I916,V916,AI916)</f>
        <v>69</v>
      </c>
      <c r="BK916" s="533">
        <f t="shared" ref="BK916:BK917" si="4435">SUM(J916,W916,AJ916)</f>
        <v>18</v>
      </c>
      <c r="BL916" s="533">
        <f t="shared" ref="BL916:BL917" si="4436">SUM(K916,X916,AK916)</f>
        <v>8</v>
      </c>
      <c r="BM916" s="533">
        <f t="shared" ref="BM916:BM917" si="4437">SUM(L916,Y916,AL916)</f>
        <v>26</v>
      </c>
      <c r="BN916" s="533">
        <f>SUM(M916,Z916,AM916)</f>
        <v>3</v>
      </c>
      <c r="BO916" s="533">
        <f t="shared" ref="BO916:BO917" si="4438">SUM(N916,AA916,AN916)</f>
        <v>1</v>
      </c>
      <c r="BP916" s="533">
        <f t="shared" ref="BP916:BP917" si="4439">SUM(O916,AB916,AO916)</f>
        <v>4</v>
      </c>
      <c r="BQ916" s="533">
        <f t="shared" ref="BQ916:BQ917" si="4440">SUM(P916,AC916,AP916)</f>
        <v>39</v>
      </c>
      <c r="BR916" s="533">
        <f t="shared" ref="BR916:BR917" si="4441">SUM(Q916,AD916,AQ916)</f>
        <v>52</v>
      </c>
      <c r="BS916" s="533">
        <f t="shared" ref="BS916:BS917" si="4442">SUM(R916,AE916,AR916)</f>
        <v>91</v>
      </c>
      <c r="BT916" s="533">
        <f>AT916</f>
        <v>0</v>
      </c>
      <c r="BU916" s="533">
        <f t="shared" ref="BU916:BU917" si="4443">AU916</f>
        <v>1</v>
      </c>
      <c r="BV916" s="533">
        <f t="shared" ref="BV916:BV917" si="4444">AV916</f>
        <v>1</v>
      </c>
      <c r="BW916" s="536">
        <f>SUM(BH916,BK916,BN916,BQ916,BT916)</f>
        <v>89</v>
      </c>
      <c r="BX916" s="536">
        <f t="shared" ref="BX916:BX917" si="4445">SUM(BI916,BL916,BO916,BR916,BU916)</f>
        <v>102</v>
      </c>
      <c r="BY916" s="536">
        <f t="shared" ref="BY916:BY917" si="4446">SUM(BJ916,BM916,BP916,BS916,BV916)</f>
        <v>191</v>
      </c>
      <c r="BZ916" t="s">
        <v>74</v>
      </c>
      <c r="CA916" s="544">
        <f>AZ916</f>
        <v>0</v>
      </c>
      <c r="CB916" s="544">
        <f t="shared" ref="CB916:CB917" si="4447">BA916</f>
        <v>2</v>
      </c>
      <c r="CC916" s="544">
        <f t="shared" ref="CC916:CC917" si="4448">BB916</f>
        <v>2</v>
      </c>
      <c r="CD916" s="544">
        <f>BC916</f>
        <v>1</v>
      </c>
      <c r="CE916" s="544">
        <f t="shared" ref="CE916:CE917" si="4449">BD916</f>
        <v>3</v>
      </c>
      <c r="CF916" s="544">
        <f t="shared" ref="CF916:CF917" si="4450">BE916</f>
        <v>4</v>
      </c>
    </row>
    <row r="917" spans="1:84">
      <c r="A917" s="149"/>
      <c r="B917" s="149"/>
      <c r="C917" s="151"/>
      <c r="D917" s="151"/>
      <c r="E917" s="375"/>
      <c r="F917" s="592">
        <f>SUM(F915:F916)</f>
        <v>308</v>
      </c>
      <c r="G917" s="168">
        <f t="shared" ref="G917:BE917" si="4451">SUM(G915:G916)</f>
        <v>50</v>
      </c>
      <c r="H917" s="168">
        <f t="shared" si="4451"/>
        <v>59</v>
      </c>
      <c r="I917" s="168">
        <f t="shared" si="4451"/>
        <v>109</v>
      </c>
      <c r="J917" s="168">
        <f t="shared" si="4451"/>
        <v>34</v>
      </c>
      <c r="K917" s="168">
        <f t="shared" si="4451"/>
        <v>18</v>
      </c>
      <c r="L917" s="168">
        <f t="shared" si="4451"/>
        <v>52</v>
      </c>
      <c r="M917" s="168">
        <f t="shared" si="4451"/>
        <v>9</v>
      </c>
      <c r="N917" s="168">
        <f t="shared" si="4451"/>
        <v>4</v>
      </c>
      <c r="O917" s="168">
        <f t="shared" si="4451"/>
        <v>13</v>
      </c>
      <c r="P917" s="168">
        <f t="shared" si="4451"/>
        <v>79</v>
      </c>
      <c r="Q917" s="168">
        <f t="shared" si="4451"/>
        <v>65</v>
      </c>
      <c r="R917" s="168">
        <f>SUM(R915:R916)</f>
        <v>144</v>
      </c>
      <c r="S917" s="502">
        <f t="shared" si="4451"/>
        <v>0</v>
      </c>
      <c r="T917" s="168">
        <f t="shared" si="4451"/>
        <v>12</v>
      </c>
      <c r="U917" s="168">
        <f t="shared" si="4451"/>
        <v>24</v>
      </c>
      <c r="V917" s="168">
        <f t="shared" si="4451"/>
        <v>36</v>
      </c>
      <c r="W917" s="168">
        <f t="shared" si="4451"/>
        <v>0</v>
      </c>
      <c r="X917" s="168">
        <f t="shared" si="4451"/>
        <v>0</v>
      </c>
      <c r="Y917" s="168">
        <f t="shared" si="4451"/>
        <v>0</v>
      </c>
      <c r="Z917" s="168">
        <f t="shared" si="4451"/>
        <v>0</v>
      </c>
      <c r="AA917" s="168">
        <f t="shared" si="4451"/>
        <v>0</v>
      </c>
      <c r="AB917" s="168">
        <f t="shared" si="4451"/>
        <v>0</v>
      </c>
      <c r="AC917" s="168">
        <f t="shared" si="4451"/>
        <v>3</v>
      </c>
      <c r="AD917" s="168">
        <f t="shared" si="4451"/>
        <v>10</v>
      </c>
      <c r="AE917" s="168">
        <f t="shared" si="4451"/>
        <v>13</v>
      </c>
      <c r="AF917" s="502">
        <f t="shared" si="4451"/>
        <v>0</v>
      </c>
      <c r="AG917" s="168">
        <f t="shared" si="4451"/>
        <v>0</v>
      </c>
      <c r="AH917" s="168">
        <f t="shared" si="4451"/>
        <v>2</v>
      </c>
      <c r="AI917" s="168">
        <f t="shared" si="4451"/>
        <v>2</v>
      </c>
      <c r="AJ917" s="168">
        <f t="shared" si="4451"/>
        <v>0</v>
      </c>
      <c r="AK917" s="168">
        <f t="shared" si="4451"/>
        <v>1</v>
      </c>
      <c r="AL917" s="168">
        <f t="shared" si="4451"/>
        <v>1</v>
      </c>
      <c r="AM917" s="168">
        <f t="shared" si="4451"/>
        <v>1</v>
      </c>
      <c r="AN917" s="168">
        <f t="shared" si="4451"/>
        <v>0</v>
      </c>
      <c r="AO917" s="168">
        <f t="shared" si="4451"/>
        <v>1</v>
      </c>
      <c r="AP917" s="168">
        <f t="shared" si="4451"/>
        <v>2</v>
      </c>
      <c r="AQ917" s="168">
        <f t="shared" si="4451"/>
        <v>14</v>
      </c>
      <c r="AR917" s="168">
        <f t="shared" si="4451"/>
        <v>16</v>
      </c>
      <c r="AS917" s="502">
        <f t="shared" si="4451"/>
        <v>0</v>
      </c>
      <c r="AT917" s="168">
        <f t="shared" si="4451"/>
        <v>0</v>
      </c>
      <c r="AU917" s="168">
        <f t="shared" si="4451"/>
        <v>2</v>
      </c>
      <c r="AV917" s="168">
        <f t="shared" si="4451"/>
        <v>2</v>
      </c>
      <c r="AW917" s="569">
        <f t="shared" si="4451"/>
        <v>190</v>
      </c>
      <c r="AX917" s="569">
        <f t="shared" si="4451"/>
        <v>199</v>
      </c>
      <c r="AY917" s="569">
        <f t="shared" si="4451"/>
        <v>389</v>
      </c>
      <c r="AZ917" s="168">
        <f t="shared" si="4451"/>
        <v>1</v>
      </c>
      <c r="BA917" s="168">
        <f t="shared" si="4451"/>
        <v>2</v>
      </c>
      <c r="BB917" s="168">
        <f t="shared" si="4451"/>
        <v>3</v>
      </c>
      <c r="BC917" s="168">
        <f t="shared" si="4451"/>
        <v>3</v>
      </c>
      <c r="BD917" s="168">
        <f t="shared" si="4451"/>
        <v>6</v>
      </c>
      <c r="BE917" s="168">
        <f t="shared" si="4451"/>
        <v>9</v>
      </c>
      <c r="BF917" s="523"/>
      <c r="BG917" s="605">
        <f>SUM(F917,S917,AF917,AS917)</f>
        <v>308</v>
      </c>
      <c r="BH917" s="533">
        <f>SUM(G917,T917,AG917)</f>
        <v>62</v>
      </c>
      <c r="BI917" s="533">
        <f t="shared" si="4433"/>
        <v>85</v>
      </c>
      <c r="BJ917" s="533">
        <f t="shared" si="4434"/>
        <v>147</v>
      </c>
      <c r="BK917" s="533">
        <f t="shared" si="4435"/>
        <v>34</v>
      </c>
      <c r="BL917" s="533">
        <f t="shared" si="4436"/>
        <v>19</v>
      </c>
      <c r="BM917" s="533">
        <f t="shared" si="4437"/>
        <v>53</v>
      </c>
      <c r="BN917" s="533">
        <f>SUM(M917,Z917,AM917)</f>
        <v>10</v>
      </c>
      <c r="BO917" s="533">
        <f t="shared" si="4438"/>
        <v>4</v>
      </c>
      <c r="BP917" s="533">
        <f t="shared" si="4439"/>
        <v>14</v>
      </c>
      <c r="BQ917" s="533">
        <f t="shared" si="4440"/>
        <v>84</v>
      </c>
      <c r="BR917" s="533">
        <f t="shared" si="4441"/>
        <v>89</v>
      </c>
      <c r="BS917" s="533">
        <f t="shared" si="4442"/>
        <v>173</v>
      </c>
      <c r="BT917" s="533">
        <f>AT917</f>
        <v>0</v>
      </c>
      <c r="BU917" s="533">
        <f t="shared" si="4443"/>
        <v>2</v>
      </c>
      <c r="BV917" s="533">
        <f t="shared" si="4444"/>
        <v>2</v>
      </c>
      <c r="BW917" s="536">
        <f>SUM(BH917,BK917,BN917,BQ917,BT917)</f>
        <v>190</v>
      </c>
      <c r="BX917" s="536">
        <f t="shared" si="4445"/>
        <v>199</v>
      </c>
      <c r="BY917" s="536">
        <f t="shared" si="4446"/>
        <v>389</v>
      </c>
      <c r="BZ917" t="s">
        <v>74</v>
      </c>
      <c r="CA917" s="544">
        <f>AZ917</f>
        <v>1</v>
      </c>
      <c r="CB917" s="544">
        <f t="shared" si="4447"/>
        <v>2</v>
      </c>
      <c r="CC917" s="544">
        <f t="shared" si="4448"/>
        <v>3</v>
      </c>
      <c r="CD917" s="544">
        <f>BC917</f>
        <v>3</v>
      </c>
      <c r="CE917" s="544">
        <f t="shared" si="4449"/>
        <v>6</v>
      </c>
      <c r="CF917" s="544">
        <f t="shared" si="4450"/>
        <v>9</v>
      </c>
    </row>
    <row r="918" spans="1:84">
      <c r="A918" s="149" t="s">
        <v>95</v>
      </c>
      <c r="B918" s="149" t="s">
        <v>1075</v>
      </c>
      <c r="C918" s="151"/>
      <c r="D918" s="151"/>
      <c r="E918" s="379" t="s">
        <v>164</v>
      </c>
      <c r="F918" s="592"/>
      <c r="G918" s="159"/>
      <c r="H918" s="159"/>
      <c r="I918" s="275"/>
      <c r="J918" s="279"/>
      <c r="K918" s="159"/>
      <c r="L918" s="275"/>
      <c r="M918" s="159"/>
      <c r="N918" s="159"/>
      <c r="O918" s="275"/>
      <c r="P918" s="279"/>
      <c r="Q918" s="159"/>
      <c r="R918" s="275"/>
      <c r="S918" s="500"/>
      <c r="T918" s="275"/>
      <c r="U918" s="275"/>
      <c r="V918" s="275"/>
      <c r="W918" s="275"/>
      <c r="X918" s="275"/>
      <c r="Y918" s="275"/>
      <c r="Z918" s="275"/>
      <c r="AA918" s="275"/>
      <c r="AB918" s="275"/>
      <c r="AC918" s="275"/>
      <c r="AD918" s="275"/>
      <c r="AE918" s="275"/>
      <c r="AF918" s="500"/>
      <c r="AG918" s="275"/>
      <c r="AH918" s="275"/>
      <c r="AI918" s="275"/>
      <c r="AJ918" s="275"/>
      <c r="AK918" s="275"/>
      <c r="AL918" s="275"/>
      <c r="AM918" s="275"/>
      <c r="AN918" s="275"/>
      <c r="AO918" s="275"/>
      <c r="AP918" s="275"/>
      <c r="AQ918" s="275"/>
      <c r="AR918" s="275"/>
      <c r="AS918" s="500"/>
      <c r="AT918" s="275"/>
      <c r="AU918" s="275"/>
      <c r="AV918" s="275"/>
      <c r="AW918" s="567"/>
      <c r="AX918" s="567"/>
      <c r="AY918" s="567"/>
      <c r="AZ918" s="159"/>
      <c r="BA918" s="159"/>
      <c r="BB918" s="159"/>
      <c r="BC918" s="275"/>
      <c r="BD918" s="275"/>
      <c r="BE918" s="275"/>
      <c r="BF918" s="521"/>
    </row>
    <row r="919" spans="1:84">
      <c r="A919" s="149"/>
      <c r="B919" s="151" t="s">
        <v>695</v>
      </c>
      <c r="C919" s="151"/>
      <c r="D919" s="151"/>
      <c r="E919" s="288" t="s">
        <v>77</v>
      </c>
      <c r="F919" s="592">
        <v>54</v>
      </c>
      <c r="G919" s="159">
        <v>2</v>
      </c>
      <c r="H919" s="159">
        <v>1</v>
      </c>
      <c r="I919" s="275">
        <f>SUM(G919:H919)</f>
        <v>3</v>
      </c>
      <c r="J919" s="159"/>
      <c r="K919" s="159"/>
      <c r="L919" s="275">
        <f>SUM(J919:K919)</f>
        <v>0</v>
      </c>
      <c r="M919" s="159">
        <v>3</v>
      </c>
      <c r="N919" s="159"/>
      <c r="O919" s="275">
        <f>SUM(M919:N919)</f>
        <v>3</v>
      </c>
      <c r="P919" s="159"/>
      <c r="Q919" s="159"/>
      <c r="R919" s="275">
        <f>SUM(P919:Q919)</f>
        <v>0</v>
      </c>
      <c r="S919" s="500"/>
      <c r="T919" s="275"/>
      <c r="U919" s="275"/>
      <c r="V919" s="275">
        <f>SUM(T919:U919)</f>
        <v>0</v>
      </c>
      <c r="W919" s="275"/>
      <c r="X919" s="275"/>
      <c r="Y919" s="275">
        <f>SUM(W919:X919)</f>
        <v>0</v>
      </c>
      <c r="Z919" s="275"/>
      <c r="AA919" s="275"/>
      <c r="AB919" s="275">
        <f>SUM(Z919:AA919)</f>
        <v>0</v>
      </c>
      <c r="AC919" s="275"/>
      <c r="AD919" s="275"/>
      <c r="AE919" s="275">
        <f>SUM(AC919:AD919)</f>
        <v>0</v>
      </c>
      <c r="AF919" s="500"/>
      <c r="AG919" s="275"/>
      <c r="AH919" s="275"/>
      <c r="AI919" s="275">
        <f>SUM(AG919:AH919)</f>
        <v>0</v>
      </c>
      <c r="AJ919" s="275"/>
      <c r="AK919" s="275"/>
      <c r="AL919" s="275">
        <f>SUM(AJ919:AK919)</f>
        <v>0</v>
      </c>
      <c r="AM919" s="275"/>
      <c r="AN919" s="275"/>
      <c r="AO919" s="275">
        <f>SUM(AM919:AN919)</f>
        <v>0</v>
      </c>
      <c r="AP919" s="275"/>
      <c r="AQ919" s="275"/>
      <c r="AR919" s="275">
        <f>SUM(AP919:AQ919)</f>
        <v>0</v>
      </c>
      <c r="AS919" s="500"/>
      <c r="AT919" s="275"/>
      <c r="AU919" s="275"/>
      <c r="AV919" s="275">
        <f>SUM(AT919:AU919)</f>
        <v>0</v>
      </c>
      <c r="AW919" s="567">
        <f t="shared" ref="AW919:AW920" si="4452">SUM(G919,J919,M919,P919,T919,W919,Z919,AC919,AG919,AJ919,AM919,AP919,AT919)</f>
        <v>5</v>
      </c>
      <c r="AX919" s="567">
        <f t="shared" ref="AX919:AX920" si="4453">SUM(H919,K919,N919,Q919,U919,X919,AA919,AD919,AH919,AK919,AN919,AQ919,AU919)</f>
        <v>1</v>
      </c>
      <c r="AY919" s="567">
        <f t="shared" ref="AY919:AY920" si="4454">SUM(I919,L919,O919,R919,V919,Y919,AB919,AE919,AI919,AL919,AO919,AR919,AV919)</f>
        <v>6</v>
      </c>
      <c r="AZ919" s="159"/>
      <c r="BA919" s="159"/>
      <c r="BB919" s="275">
        <f>SUM(AZ919:BA919)</f>
        <v>0</v>
      </c>
      <c r="BC919" s="275"/>
      <c r="BD919" s="275"/>
      <c r="BE919" s="275">
        <f>SUM(BC919:BD919)</f>
        <v>0</v>
      </c>
      <c r="BF919" s="521"/>
      <c r="BG919" s="605">
        <f>SUM(F919,S919,AF919,AS919)</f>
        <v>54</v>
      </c>
      <c r="BH919" s="533">
        <f>SUM(G919,T919,AG919)</f>
        <v>2</v>
      </c>
      <c r="BI919" s="533">
        <f t="shared" ref="BI919:BI921" si="4455">SUM(H919,U919,AH919)</f>
        <v>1</v>
      </c>
      <c r="BJ919" s="533">
        <f t="shared" ref="BJ919:BJ921" si="4456">SUM(I919,V919,AI919)</f>
        <v>3</v>
      </c>
      <c r="BK919" s="533">
        <f t="shared" ref="BK919:BK921" si="4457">SUM(J919,W919,AJ919)</f>
        <v>0</v>
      </c>
      <c r="BL919" s="533">
        <f t="shared" ref="BL919:BL921" si="4458">SUM(K919,X919,AK919)</f>
        <v>0</v>
      </c>
      <c r="BM919" s="533">
        <f t="shared" ref="BM919:BM921" si="4459">SUM(L919,Y919,AL919)</f>
        <v>0</v>
      </c>
      <c r="BN919" s="533">
        <f>SUM(M919,Z919,AM919)</f>
        <v>3</v>
      </c>
      <c r="BO919" s="533">
        <f t="shared" ref="BO919:BO921" si="4460">SUM(N919,AA919,AN919)</f>
        <v>0</v>
      </c>
      <c r="BP919" s="533">
        <f t="shared" ref="BP919:BP921" si="4461">SUM(O919,AB919,AO919)</f>
        <v>3</v>
      </c>
      <c r="BQ919" s="533">
        <f t="shared" ref="BQ919:BQ921" si="4462">SUM(P919,AC919,AP919)</f>
        <v>0</v>
      </c>
      <c r="BR919" s="533">
        <f t="shared" ref="BR919:BR921" si="4463">SUM(Q919,AD919,AQ919)</f>
        <v>0</v>
      </c>
      <c r="BS919" s="533">
        <f t="shared" ref="BS919:BS921" si="4464">SUM(R919,AE919,AR919)</f>
        <v>0</v>
      </c>
      <c r="BT919" s="533">
        <f>AT919</f>
        <v>0</v>
      </c>
      <c r="BU919" s="533">
        <f t="shared" ref="BU919:BU921" si="4465">AU919</f>
        <v>0</v>
      </c>
      <c r="BV919" s="533">
        <f t="shared" ref="BV919:BV921" si="4466">AV919</f>
        <v>0</v>
      </c>
      <c r="BW919" s="536">
        <f>SUM(BH919,BK919,BN919,BQ919,BT919)</f>
        <v>5</v>
      </c>
      <c r="BX919" s="536">
        <f t="shared" ref="BX919:BX921" si="4467">SUM(BI919,BL919,BO919,BR919,BU919)</f>
        <v>1</v>
      </c>
      <c r="BY919" s="536">
        <f t="shared" ref="BY919:BY921" si="4468">SUM(BJ919,BM919,BP919,BS919,BV919)</f>
        <v>6</v>
      </c>
      <c r="BZ919" t="s">
        <v>74</v>
      </c>
      <c r="CA919" s="544">
        <f>AZ919</f>
        <v>0</v>
      </c>
      <c r="CB919" s="544">
        <f t="shared" ref="CB919:CB921" si="4469">BA919</f>
        <v>0</v>
      </c>
      <c r="CC919" s="544">
        <f t="shared" ref="CC919:CC921" si="4470">BB919</f>
        <v>0</v>
      </c>
      <c r="CD919" s="544">
        <f>BC919</f>
        <v>0</v>
      </c>
      <c r="CE919" s="544">
        <f t="shared" ref="CE919:CE921" si="4471">BD919</f>
        <v>0</v>
      </c>
      <c r="CF919" s="544">
        <f t="shared" ref="CF919:CF921" si="4472">BE919</f>
        <v>0</v>
      </c>
    </row>
    <row r="920" spans="1:84">
      <c r="A920" s="149"/>
      <c r="B920" s="149"/>
      <c r="C920" s="151"/>
      <c r="D920" s="151"/>
      <c r="E920" s="288" t="s">
        <v>78</v>
      </c>
      <c r="F920" s="592">
        <v>54</v>
      </c>
      <c r="G920" s="159">
        <v>2</v>
      </c>
      <c r="H920" s="159">
        <v>2</v>
      </c>
      <c r="I920" s="275">
        <f>SUM(G920:H920)</f>
        <v>4</v>
      </c>
      <c r="J920" s="159"/>
      <c r="K920" s="159"/>
      <c r="L920" s="275">
        <f>SUM(J920:K920)</f>
        <v>0</v>
      </c>
      <c r="M920" s="159"/>
      <c r="N920" s="159">
        <v>1</v>
      </c>
      <c r="O920" s="275">
        <f>SUM(M920:N920)</f>
        <v>1</v>
      </c>
      <c r="P920" s="159"/>
      <c r="Q920" s="159"/>
      <c r="R920" s="275">
        <f>SUM(P920:Q920)</f>
        <v>0</v>
      </c>
      <c r="S920" s="500"/>
      <c r="T920" s="275"/>
      <c r="U920" s="275"/>
      <c r="V920" s="275">
        <f>SUM(T920:U920)</f>
        <v>0</v>
      </c>
      <c r="W920" s="275"/>
      <c r="X920" s="275"/>
      <c r="Y920" s="275">
        <f>SUM(W920:X920)</f>
        <v>0</v>
      </c>
      <c r="Z920" s="275"/>
      <c r="AA920" s="275"/>
      <c r="AB920" s="275">
        <f>SUM(Z920:AA920)</f>
        <v>0</v>
      </c>
      <c r="AC920" s="275"/>
      <c r="AD920" s="275"/>
      <c r="AE920" s="275">
        <f>SUM(AC920:AD920)</f>
        <v>0</v>
      </c>
      <c r="AF920" s="500"/>
      <c r="AG920" s="275"/>
      <c r="AH920" s="275"/>
      <c r="AI920" s="275">
        <f>SUM(AG920:AH920)</f>
        <v>0</v>
      </c>
      <c r="AJ920" s="275"/>
      <c r="AK920" s="275"/>
      <c r="AL920" s="275">
        <f>SUM(AJ920:AK920)</f>
        <v>0</v>
      </c>
      <c r="AM920" s="275"/>
      <c r="AN920" s="275"/>
      <c r="AO920" s="275">
        <f>SUM(AM920:AN920)</f>
        <v>0</v>
      </c>
      <c r="AP920" s="275"/>
      <c r="AQ920" s="275"/>
      <c r="AR920" s="275">
        <f>SUM(AP920:AQ920)</f>
        <v>0</v>
      </c>
      <c r="AS920" s="500"/>
      <c r="AT920" s="275"/>
      <c r="AU920" s="275"/>
      <c r="AV920" s="275">
        <f>SUM(AT920:AU920)</f>
        <v>0</v>
      </c>
      <c r="AW920" s="567">
        <f t="shared" si="4452"/>
        <v>2</v>
      </c>
      <c r="AX920" s="567">
        <f t="shared" si="4453"/>
        <v>3</v>
      </c>
      <c r="AY920" s="567">
        <f t="shared" si="4454"/>
        <v>5</v>
      </c>
      <c r="AZ920" s="159"/>
      <c r="BA920" s="159"/>
      <c r="BB920" s="275">
        <f>SUM(AZ920:BA920)</f>
        <v>0</v>
      </c>
      <c r="BC920" s="275"/>
      <c r="BD920" s="275"/>
      <c r="BE920" s="275">
        <f>SUM(BC920:BD920)</f>
        <v>0</v>
      </c>
      <c r="BF920" s="521"/>
      <c r="BG920" s="605">
        <f>SUM(F920,S920,AF920,AS920)</f>
        <v>54</v>
      </c>
      <c r="BH920" s="533">
        <f>SUM(G920,T920,AG920)</f>
        <v>2</v>
      </c>
      <c r="BI920" s="533">
        <f t="shared" si="4455"/>
        <v>2</v>
      </c>
      <c r="BJ920" s="533">
        <f t="shared" si="4456"/>
        <v>4</v>
      </c>
      <c r="BK920" s="533">
        <f t="shared" si="4457"/>
        <v>0</v>
      </c>
      <c r="BL920" s="533">
        <f t="shared" si="4458"/>
        <v>0</v>
      </c>
      <c r="BM920" s="533">
        <f t="shared" si="4459"/>
        <v>0</v>
      </c>
      <c r="BN920" s="533">
        <f>SUM(M920,Z920,AM920)</f>
        <v>0</v>
      </c>
      <c r="BO920" s="533">
        <f t="shared" si="4460"/>
        <v>1</v>
      </c>
      <c r="BP920" s="533">
        <f t="shared" si="4461"/>
        <v>1</v>
      </c>
      <c r="BQ920" s="533">
        <f t="shared" si="4462"/>
        <v>0</v>
      </c>
      <c r="BR920" s="533">
        <f t="shared" si="4463"/>
        <v>0</v>
      </c>
      <c r="BS920" s="533">
        <f t="shared" si="4464"/>
        <v>0</v>
      </c>
      <c r="BT920" s="533">
        <f>AT920</f>
        <v>0</v>
      </c>
      <c r="BU920" s="533">
        <f t="shared" si="4465"/>
        <v>0</v>
      </c>
      <c r="BV920" s="533">
        <f t="shared" si="4466"/>
        <v>0</v>
      </c>
      <c r="BW920" s="536">
        <f>SUM(BH920,BK920,BN920,BQ920,BT920)</f>
        <v>2</v>
      </c>
      <c r="BX920" s="536">
        <f t="shared" si="4467"/>
        <v>3</v>
      </c>
      <c r="BY920" s="536">
        <f t="shared" si="4468"/>
        <v>5</v>
      </c>
      <c r="BZ920" t="s">
        <v>74</v>
      </c>
      <c r="CA920" s="544">
        <f>AZ920</f>
        <v>0</v>
      </c>
      <c r="CB920" s="544">
        <f t="shared" si="4469"/>
        <v>0</v>
      </c>
      <c r="CC920" s="544">
        <f t="shared" si="4470"/>
        <v>0</v>
      </c>
      <c r="CD920" s="544">
        <f>BC920</f>
        <v>0</v>
      </c>
      <c r="CE920" s="544">
        <f t="shared" si="4471"/>
        <v>0</v>
      </c>
      <c r="CF920" s="544">
        <f t="shared" si="4472"/>
        <v>0</v>
      </c>
    </row>
    <row r="921" spans="1:84">
      <c r="A921" s="149"/>
      <c r="B921" s="149"/>
      <c r="C921" s="151"/>
      <c r="D921" s="151"/>
      <c r="E921" s="375"/>
      <c r="F921" s="592">
        <f>SUM(F919:F920)</f>
        <v>108</v>
      </c>
      <c r="G921" s="168">
        <f t="shared" ref="G921:BE921" si="4473">SUM(G919:G920)</f>
        <v>4</v>
      </c>
      <c r="H921" s="168">
        <f t="shared" si="4473"/>
        <v>3</v>
      </c>
      <c r="I921" s="168">
        <f t="shared" si="4473"/>
        <v>7</v>
      </c>
      <c r="J921" s="168">
        <f t="shared" si="4473"/>
        <v>0</v>
      </c>
      <c r="K921" s="168">
        <f t="shared" si="4473"/>
        <v>0</v>
      </c>
      <c r="L921" s="168">
        <f t="shared" si="4473"/>
        <v>0</v>
      </c>
      <c r="M921" s="168">
        <f t="shared" si="4473"/>
        <v>3</v>
      </c>
      <c r="N921" s="168">
        <f t="shared" si="4473"/>
        <v>1</v>
      </c>
      <c r="O921" s="168">
        <f t="shared" si="4473"/>
        <v>4</v>
      </c>
      <c r="P921" s="168">
        <f t="shared" si="4473"/>
        <v>0</v>
      </c>
      <c r="Q921" s="168">
        <f t="shared" si="4473"/>
        <v>0</v>
      </c>
      <c r="R921" s="168">
        <f>SUM(R919:R920)</f>
        <v>0</v>
      </c>
      <c r="S921" s="502">
        <f t="shared" si="4473"/>
        <v>0</v>
      </c>
      <c r="T921" s="168">
        <f t="shared" si="4473"/>
        <v>0</v>
      </c>
      <c r="U921" s="168">
        <f t="shared" si="4473"/>
        <v>0</v>
      </c>
      <c r="V921" s="168">
        <f t="shared" si="4473"/>
        <v>0</v>
      </c>
      <c r="W921" s="168">
        <f t="shared" si="4473"/>
        <v>0</v>
      </c>
      <c r="X921" s="168">
        <f t="shared" si="4473"/>
        <v>0</v>
      </c>
      <c r="Y921" s="168">
        <f t="shared" si="4473"/>
        <v>0</v>
      </c>
      <c r="Z921" s="168">
        <f t="shared" si="4473"/>
        <v>0</v>
      </c>
      <c r="AA921" s="168">
        <f t="shared" si="4473"/>
        <v>0</v>
      </c>
      <c r="AB921" s="168">
        <f t="shared" si="4473"/>
        <v>0</v>
      </c>
      <c r="AC921" s="168">
        <f t="shared" si="4473"/>
        <v>0</v>
      </c>
      <c r="AD921" s="168">
        <f t="shared" si="4473"/>
        <v>0</v>
      </c>
      <c r="AE921" s="168">
        <f t="shared" si="4473"/>
        <v>0</v>
      </c>
      <c r="AF921" s="502">
        <f t="shared" si="4473"/>
        <v>0</v>
      </c>
      <c r="AG921" s="168">
        <f t="shared" si="4473"/>
        <v>0</v>
      </c>
      <c r="AH921" s="168">
        <f t="shared" si="4473"/>
        <v>0</v>
      </c>
      <c r="AI921" s="168">
        <f t="shared" si="4473"/>
        <v>0</v>
      </c>
      <c r="AJ921" s="168">
        <f t="shared" si="4473"/>
        <v>0</v>
      </c>
      <c r="AK921" s="168">
        <f t="shared" si="4473"/>
        <v>0</v>
      </c>
      <c r="AL921" s="168">
        <f t="shared" si="4473"/>
        <v>0</v>
      </c>
      <c r="AM921" s="168">
        <f t="shared" si="4473"/>
        <v>0</v>
      </c>
      <c r="AN921" s="168">
        <f t="shared" si="4473"/>
        <v>0</v>
      </c>
      <c r="AO921" s="168">
        <f t="shared" si="4473"/>
        <v>0</v>
      </c>
      <c r="AP921" s="168">
        <f t="shared" si="4473"/>
        <v>0</v>
      </c>
      <c r="AQ921" s="168">
        <f t="shared" si="4473"/>
        <v>0</v>
      </c>
      <c r="AR921" s="168">
        <f t="shared" si="4473"/>
        <v>0</v>
      </c>
      <c r="AS921" s="502">
        <f t="shared" si="4473"/>
        <v>0</v>
      </c>
      <c r="AT921" s="168">
        <f t="shared" si="4473"/>
        <v>0</v>
      </c>
      <c r="AU921" s="168">
        <f t="shared" si="4473"/>
        <v>0</v>
      </c>
      <c r="AV921" s="168">
        <f t="shared" si="4473"/>
        <v>0</v>
      </c>
      <c r="AW921" s="569">
        <f t="shared" si="4473"/>
        <v>7</v>
      </c>
      <c r="AX921" s="569">
        <f t="shared" si="4473"/>
        <v>4</v>
      </c>
      <c r="AY921" s="569">
        <f t="shared" si="4473"/>
        <v>11</v>
      </c>
      <c r="AZ921" s="168">
        <f t="shared" si="4473"/>
        <v>0</v>
      </c>
      <c r="BA921" s="168">
        <f t="shared" si="4473"/>
        <v>0</v>
      </c>
      <c r="BB921" s="168">
        <f t="shared" si="4473"/>
        <v>0</v>
      </c>
      <c r="BC921" s="168">
        <f t="shared" si="4473"/>
        <v>0</v>
      </c>
      <c r="BD921" s="168">
        <f t="shared" si="4473"/>
        <v>0</v>
      </c>
      <c r="BE921" s="168">
        <f t="shared" si="4473"/>
        <v>0</v>
      </c>
      <c r="BF921" s="531"/>
      <c r="BG921" s="605">
        <f>SUM(F921,S921,AF921,AS921)</f>
        <v>108</v>
      </c>
      <c r="BH921" s="533">
        <f>SUM(G921,T921,AG921)</f>
        <v>4</v>
      </c>
      <c r="BI921" s="533">
        <f t="shared" si="4455"/>
        <v>3</v>
      </c>
      <c r="BJ921" s="533">
        <f t="shared" si="4456"/>
        <v>7</v>
      </c>
      <c r="BK921" s="533">
        <f t="shared" si="4457"/>
        <v>0</v>
      </c>
      <c r="BL921" s="533">
        <f t="shared" si="4458"/>
        <v>0</v>
      </c>
      <c r="BM921" s="533">
        <f t="shared" si="4459"/>
        <v>0</v>
      </c>
      <c r="BN921" s="533">
        <f>SUM(M921,Z921,AM921)</f>
        <v>3</v>
      </c>
      <c r="BO921" s="533">
        <f t="shared" si="4460"/>
        <v>1</v>
      </c>
      <c r="BP921" s="533">
        <f t="shared" si="4461"/>
        <v>4</v>
      </c>
      <c r="BQ921" s="533">
        <f t="shared" si="4462"/>
        <v>0</v>
      </c>
      <c r="BR921" s="533">
        <f t="shared" si="4463"/>
        <v>0</v>
      </c>
      <c r="BS921" s="533">
        <f t="shared" si="4464"/>
        <v>0</v>
      </c>
      <c r="BT921" s="533">
        <f>AT921</f>
        <v>0</v>
      </c>
      <c r="BU921" s="533">
        <f t="shared" si="4465"/>
        <v>0</v>
      </c>
      <c r="BV921" s="533">
        <f t="shared" si="4466"/>
        <v>0</v>
      </c>
      <c r="BW921" s="536">
        <f>SUM(BH921,BK921,BN921,BQ921,BT921)</f>
        <v>7</v>
      </c>
      <c r="BX921" s="536">
        <f t="shared" si="4467"/>
        <v>4</v>
      </c>
      <c r="BY921" s="536">
        <f t="shared" si="4468"/>
        <v>11</v>
      </c>
      <c r="BZ921" t="s">
        <v>74</v>
      </c>
      <c r="CA921" s="544">
        <f>AZ921</f>
        <v>0</v>
      </c>
      <c r="CB921" s="544">
        <f t="shared" si="4469"/>
        <v>0</v>
      </c>
      <c r="CC921" s="544">
        <f t="shared" si="4470"/>
        <v>0</v>
      </c>
      <c r="CD921" s="544">
        <f>BC921</f>
        <v>0</v>
      </c>
      <c r="CE921" s="544">
        <f t="shared" si="4471"/>
        <v>0</v>
      </c>
      <c r="CF921" s="544">
        <f t="shared" si="4472"/>
        <v>0</v>
      </c>
    </row>
    <row r="922" spans="1:84">
      <c r="A922" s="149" t="s">
        <v>95</v>
      </c>
      <c r="B922" s="149" t="s">
        <v>165</v>
      </c>
      <c r="C922" s="151"/>
      <c r="D922" s="151"/>
      <c r="E922" s="379" t="s">
        <v>116</v>
      </c>
      <c r="F922" s="591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503"/>
      <c r="T922" s="159"/>
      <c r="U922" s="159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503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503"/>
      <c r="AT922" s="159"/>
      <c r="AU922" s="159"/>
      <c r="AV922" s="159"/>
      <c r="AW922" s="570"/>
      <c r="AX922" s="570"/>
      <c r="AY922" s="570"/>
      <c r="AZ922" s="159"/>
      <c r="BA922" s="159"/>
      <c r="BB922" s="159"/>
      <c r="BC922" s="159"/>
      <c r="BD922" s="159"/>
      <c r="BE922" s="159"/>
      <c r="BF922" s="474"/>
    </row>
    <row r="923" spans="1:84">
      <c r="A923" s="149"/>
      <c r="B923" s="151" t="s">
        <v>695</v>
      </c>
      <c r="C923" s="151"/>
      <c r="D923" s="151"/>
      <c r="E923" s="288" t="s">
        <v>77</v>
      </c>
      <c r="F923" s="592">
        <v>34</v>
      </c>
      <c r="G923" s="159"/>
      <c r="H923" s="159"/>
      <c r="I923" s="275">
        <f>SUM(G923:H923)</f>
        <v>0</v>
      </c>
      <c r="J923" s="159"/>
      <c r="K923" s="159"/>
      <c r="L923" s="275">
        <f>SUM(J923:K923)</f>
        <v>0</v>
      </c>
      <c r="M923" s="159"/>
      <c r="N923" s="159"/>
      <c r="O923" s="275">
        <f>SUM(M923:N923)</f>
        <v>0</v>
      </c>
      <c r="P923" s="159"/>
      <c r="Q923" s="159"/>
      <c r="R923" s="275">
        <f>SUM(P923:Q923)</f>
        <v>0</v>
      </c>
      <c r="S923" s="500"/>
      <c r="T923" s="275"/>
      <c r="U923" s="275"/>
      <c r="V923" s="275">
        <f>SUM(T923:U923)</f>
        <v>0</v>
      </c>
      <c r="W923" s="275"/>
      <c r="X923" s="275"/>
      <c r="Y923" s="275">
        <f>SUM(W923:X923)</f>
        <v>0</v>
      </c>
      <c r="Z923" s="275"/>
      <c r="AA923" s="275"/>
      <c r="AB923" s="275">
        <f>SUM(Z923:AA923)</f>
        <v>0</v>
      </c>
      <c r="AC923" s="275"/>
      <c r="AD923" s="275"/>
      <c r="AE923" s="275">
        <f>SUM(AC923:AD923)</f>
        <v>0</v>
      </c>
      <c r="AF923" s="500"/>
      <c r="AG923" s="275"/>
      <c r="AH923" s="275"/>
      <c r="AI923" s="275">
        <f>SUM(AG923:AH923)</f>
        <v>0</v>
      </c>
      <c r="AJ923" s="275"/>
      <c r="AK923" s="275"/>
      <c r="AL923" s="275">
        <f>SUM(AJ923:AK923)</f>
        <v>0</v>
      </c>
      <c r="AM923" s="275"/>
      <c r="AN923" s="275"/>
      <c r="AO923" s="275">
        <f>SUM(AM923:AN923)</f>
        <v>0</v>
      </c>
      <c r="AP923" s="275"/>
      <c r="AQ923" s="275"/>
      <c r="AR923" s="275">
        <f>SUM(AP923:AQ923)</f>
        <v>0</v>
      </c>
      <c r="AS923" s="500"/>
      <c r="AT923" s="275"/>
      <c r="AU923" s="275"/>
      <c r="AV923" s="275">
        <f>SUM(AT923:AU923)</f>
        <v>0</v>
      </c>
      <c r="AW923" s="567">
        <f t="shared" ref="AW923:AW924" si="4474">SUM(G923,J923,M923,P923,T923,W923,Z923,AC923,AG923,AJ923,AM923,AP923,AT923)</f>
        <v>0</v>
      </c>
      <c r="AX923" s="567">
        <f t="shared" ref="AX923:AX924" si="4475">SUM(H923,K923,N923,Q923,U923,X923,AA923,AD923,AH923,AK923,AN923,AQ923,AU923)</f>
        <v>0</v>
      </c>
      <c r="AY923" s="567">
        <f t="shared" ref="AY923:AY924" si="4476">SUM(I923,L923,O923,R923,V923,Y923,AB923,AE923,AI923,AL923,AO923,AR923,AV923)</f>
        <v>0</v>
      </c>
      <c r="AZ923" s="159"/>
      <c r="BA923" s="159"/>
      <c r="BB923" s="275">
        <f>SUM(AZ923:BA923)</f>
        <v>0</v>
      </c>
      <c r="BC923" s="275"/>
      <c r="BD923" s="275"/>
      <c r="BE923" s="275">
        <f>SUM(BC923:BD923)</f>
        <v>0</v>
      </c>
      <c r="BF923" s="521"/>
      <c r="BG923" s="605">
        <f>SUM(F923,S923,AF923,AS923)</f>
        <v>34</v>
      </c>
      <c r="BH923" s="533">
        <f>SUM(G923,T923,AG923)</f>
        <v>0</v>
      </c>
      <c r="BI923" s="533">
        <f t="shared" ref="BI923:BI925" si="4477">SUM(H923,U923,AH923)</f>
        <v>0</v>
      </c>
      <c r="BJ923" s="533">
        <f t="shared" ref="BJ923:BJ925" si="4478">SUM(I923,V923,AI923)</f>
        <v>0</v>
      </c>
      <c r="BK923" s="533">
        <f t="shared" ref="BK923:BK925" si="4479">SUM(J923,W923,AJ923)</f>
        <v>0</v>
      </c>
      <c r="BL923" s="533">
        <f t="shared" ref="BL923:BL925" si="4480">SUM(K923,X923,AK923)</f>
        <v>0</v>
      </c>
      <c r="BM923" s="533">
        <f t="shared" ref="BM923:BM925" si="4481">SUM(L923,Y923,AL923)</f>
        <v>0</v>
      </c>
      <c r="BN923" s="533">
        <f>SUM(M923,Z923,AM923)</f>
        <v>0</v>
      </c>
      <c r="BO923" s="533">
        <f t="shared" ref="BO923:BO925" si="4482">SUM(N923,AA923,AN923)</f>
        <v>0</v>
      </c>
      <c r="BP923" s="533">
        <f t="shared" ref="BP923:BP925" si="4483">SUM(O923,AB923,AO923)</f>
        <v>0</v>
      </c>
      <c r="BQ923" s="533">
        <f t="shared" ref="BQ923:BQ925" si="4484">SUM(P923,AC923,AP923)</f>
        <v>0</v>
      </c>
      <c r="BR923" s="533">
        <f t="shared" ref="BR923:BR925" si="4485">SUM(Q923,AD923,AQ923)</f>
        <v>0</v>
      </c>
      <c r="BS923" s="533">
        <f t="shared" ref="BS923:BS925" si="4486">SUM(R923,AE923,AR923)</f>
        <v>0</v>
      </c>
      <c r="BT923" s="533">
        <f>AT923</f>
        <v>0</v>
      </c>
      <c r="BU923" s="533">
        <f t="shared" ref="BU923:BU925" si="4487">AU923</f>
        <v>0</v>
      </c>
      <c r="BV923" s="533">
        <f t="shared" ref="BV923:BV925" si="4488">AV923</f>
        <v>0</v>
      </c>
      <c r="BW923" s="536">
        <f>SUM(BH923,BK923,BN923,BQ923,BT923)</f>
        <v>0</v>
      </c>
      <c r="BX923" s="536">
        <f t="shared" ref="BX923:BX925" si="4489">SUM(BI923,BL923,BO923,BR923,BU923)</f>
        <v>0</v>
      </c>
      <c r="BY923" s="536">
        <f t="shared" ref="BY923:BY925" si="4490">SUM(BJ923,BM923,BP923,BS923,BV923)</f>
        <v>0</v>
      </c>
      <c r="BZ923" t="s">
        <v>74</v>
      </c>
      <c r="CA923" s="544">
        <f>AZ923</f>
        <v>0</v>
      </c>
      <c r="CB923" s="544">
        <f t="shared" ref="CB923:CB925" si="4491">BA923</f>
        <v>0</v>
      </c>
      <c r="CC923" s="544">
        <f t="shared" ref="CC923:CC925" si="4492">BB923</f>
        <v>0</v>
      </c>
      <c r="CD923" s="544">
        <f>BC923</f>
        <v>0</v>
      </c>
      <c r="CE923" s="544">
        <f t="shared" ref="CE923:CE925" si="4493">BD923</f>
        <v>0</v>
      </c>
      <c r="CF923" s="544">
        <f t="shared" ref="CF923:CF925" si="4494">BE923</f>
        <v>0</v>
      </c>
    </row>
    <row r="924" spans="1:84">
      <c r="A924" s="149"/>
      <c r="B924" s="149"/>
      <c r="C924" s="151"/>
      <c r="D924" s="151"/>
      <c r="E924" s="288" t="s">
        <v>78</v>
      </c>
      <c r="F924" s="592">
        <v>34</v>
      </c>
      <c r="G924" s="159"/>
      <c r="H924" s="159"/>
      <c r="I924" s="275">
        <f>SUM(G924:H924)</f>
        <v>0</v>
      </c>
      <c r="J924" s="159"/>
      <c r="K924" s="159"/>
      <c r="L924" s="275">
        <f>SUM(J924:K924)</f>
        <v>0</v>
      </c>
      <c r="M924" s="159"/>
      <c r="N924" s="159">
        <v>1</v>
      </c>
      <c r="O924" s="275">
        <f>SUM(M924:N924)</f>
        <v>1</v>
      </c>
      <c r="P924" s="159"/>
      <c r="Q924" s="159"/>
      <c r="R924" s="275">
        <f>SUM(P924:Q924)</f>
        <v>0</v>
      </c>
      <c r="S924" s="500"/>
      <c r="T924" s="275"/>
      <c r="U924" s="275"/>
      <c r="V924" s="275">
        <f>SUM(T924:U924)</f>
        <v>0</v>
      </c>
      <c r="W924" s="275"/>
      <c r="X924" s="275"/>
      <c r="Y924" s="275">
        <f>SUM(W924:X924)</f>
        <v>0</v>
      </c>
      <c r="Z924" s="275"/>
      <c r="AA924" s="275"/>
      <c r="AB924" s="275">
        <f>SUM(Z924:AA924)</f>
        <v>0</v>
      </c>
      <c r="AC924" s="275"/>
      <c r="AD924" s="275"/>
      <c r="AE924" s="275">
        <f>SUM(AC924:AD924)</f>
        <v>0</v>
      </c>
      <c r="AF924" s="500"/>
      <c r="AG924" s="275"/>
      <c r="AH924" s="275"/>
      <c r="AI924" s="275">
        <f>SUM(AG924:AH924)</f>
        <v>0</v>
      </c>
      <c r="AJ924" s="275"/>
      <c r="AK924" s="275"/>
      <c r="AL924" s="275">
        <f>SUM(AJ924:AK924)</f>
        <v>0</v>
      </c>
      <c r="AM924" s="275"/>
      <c r="AN924" s="275"/>
      <c r="AO924" s="275">
        <f>SUM(AM924:AN924)</f>
        <v>0</v>
      </c>
      <c r="AP924" s="275"/>
      <c r="AQ924" s="275"/>
      <c r="AR924" s="275">
        <f>SUM(AP924:AQ924)</f>
        <v>0</v>
      </c>
      <c r="AS924" s="500"/>
      <c r="AT924" s="275"/>
      <c r="AU924" s="275"/>
      <c r="AV924" s="275">
        <f>SUM(AT924:AU924)</f>
        <v>0</v>
      </c>
      <c r="AW924" s="567">
        <f t="shared" si="4474"/>
        <v>0</v>
      </c>
      <c r="AX924" s="567">
        <f t="shared" si="4475"/>
        <v>1</v>
      </c>
      <c r="AY924" s="567">
        <f t="shared" si="4476"/>
        <v>1</v>
      </c>
      <c r="AZ924" s="159"/>
      <c r="BA924" s="159"/>
      <c r="BB924" s="275">
        <f>SUM(AZ924:BA924)</f>
        <v>0</v>
      </c>
      <c r="BC924" s="275"/>
      <c r="BD924" s="275"/>
      <c r="BE924" s="275">
        <f>SUM(BC924:BD924)</f>
        <v>0</v>
      </c>
      <c r="BF924" s="521"/>
      <c r="BG924" s="605">
        <f>SUM(F924,S924,AF924,AS924)</f>
        <v>34</v>
      </c>
      <c r="BH924" s="533">
        <f>SUM(G924,T924,AG924)</f>
        <v>0</v>
      </c>
      <c r="BI924" s="533">
        <f t="shared" si="4477"/>
        <v>0</v>
      </c>
      <c r="BJ924" s="533">
        <f t="shared" si="4478"/>
        <v>0</v>
      </c>
      <c r="BK924" s="533">
        <f t="shared" si="4479"/>
        <v>0</v>
      </c>
      <c r="BL924" s="533">
        <f t="shared" si="4480"/>
        <v>0</v>
      </c>
      <c r="BM924" s="533">
        <f t="shared" si="4481"/>
        <v>0</v>
      </c>
      <c r="BN924" s="533">
        <f>SUM(M924,Z924,AM924)</f>
        <v>0</v>
      </c>
      <c r="BO924" s="533">
        <f t="shared" si="4482"/>
        <v>1</v>
      </c>
      <c r="BP924" s="533">
        <f t="shared" si="4483"/>
        <v>1</v>
      </c>
      <c r="BQ924" s="533">
        <f t="shared" si="4484"/>
        <v>0</v>
      </c>
      <c r="BR924" s="533">
        <f t="shared" si="4485"/>
        <v>0</v>
      </c>
      <c r="BS924" s="533">
        <f t="shared" si="4486"/>
        <v>0</v>
      </c>
      <c r="BT924" s="533">
        <f>AT924</f>
        <v>0</v>
      </c>
      <c r="BU924" s="533">
        <f t="shared" si="4487"/>
        <v>0</v>
      </c>
      <c r="BV924" s="533">
        <f t="shared" si="4488"/>
        <v>0</v>
      </c>
      <c r="BW924" s="536">
        <f>SUM(BH924,BK924,BN924,BQ924,BT924)</f>
        <v>0</v>
      </c>
      <c r="BX924" s="536">
        <f t="shared" si="4489"/>
        <v>1</v>
      </c>
      <c r="BY924" s="536">
        <f t="shared" si="4490"/>
        <v>1</v>
      </c>
      <c r="BZ924" t="s">
        <v>74</v>
      </c>
      <c r="CA924" s="544">
        <f>AZ924</f>
        <v>0</v>
      </c>
      <c r="CB924" s="544">
        <f t="shared" si="4491"/>
        <v>0</v>
      </c>
      <c r="CC924" s="544">
        <f t="shared" si="4492"/>
        <v>0</v>
      </c>
      <c r="CD924" s="544">
        <f>BC924</f>
        <v>0</v>
      </c>
      <c r="CE924" s="544">
        <f t="shared" si="4493"/>
        <v>0</v>
      </c>
      <c r="CF924" s="544">
        <f t="shared" si="4494"/>
        <v>0</v>
      </c>
    </row>
    <row r="925" spans="1:84">
      <c r="A925" s="149"/>
      <c r="B925" s="149"/>
      <c r="C925" s="151"/>
      <c r="D925" s="151"/>
      <c r="E925" s="375"/>
      <c r="F925" s="592">
        <f>SUM(F923:F924)</f>
        <v>68</v>
      </c>
      <c r="G925" s="168">
        <f t="shared" ref="G925:BE925" si="4495">SUM(G923:G924)</f>
        <v>0</v>
      </c>
      <c r="H925" s="168">
        <f t="shared" si="4495"/>
        <v>0</v>
      </c>
      <c r="I925" s="168">
        <f t="shared" si="4495"/>
        <v>0</v>
      </c>
      <c r="J925" s="168">
        <f t="shared" si="4495"/>
        <v>0</v>
      </c>
      <c r="K925" s="168">
        <f t="shared" si="4495"/>
        <v>0</v>
      </c>
      <c r="L925" s="168">
        <f t="shared" si="4495"/>
        <v>0</v>
      </c>
      <c r="M925" s="168">
        <f t="shared" si="4495"/>
        <v>0</v>
      </c>
      <c r="N925" s="168">
        <f t="shared" si="4495"/>
        <v>1</v>
      </c>
      <c r="O925" s="168">
        <f t="shared" si="4495"/>
        <v>1</v>
      </c>
      <c r="P925" s="168">
        <f t="shared" si="4495"/>
        <v>0</v>
      </c>
      <c r="Q925" s="168">
        <f t="shared" si="4495"/>
        <v>0</v>
      </c>
      <c r="R925" s="168">
        <f>SUM(R923:R924)</f>
        <v>0</v>
      </c>
      <c r="S925" s="502">
        <f t="shared" si="4495"/>
        <v>0</v>
      </c>
      <c r="T925" s="168">
        <f t="shared" si="4495"/>
        <v>0</v>
      </c>
      <c r="U925" s="168">
        <f t="shared" si="4495"/>
        <v>0</v>
      </c>
      <c r="V925" s="168">
        <f t="shared" si="4495"/>
        <v>0</v>
      </c>
      <c r="W925" s="168">
        <f t="shared" si="4495"/>
        <v>0</v>
      </c>
      <c r="X925" s="168">
        <f t="shared" si="4495"/>
        <v>0</v>
      </c>
      <c r="Y925" s="168">
        <f t="shared" si="4495"/>
        <v>0</v>
      </c>
      <c r="Z925" s="168">
        <f t="shared" si="4495"/>
        <v>0</v>
      </c>
      <c r="AA925" s="168">
        <f t="shared" si="4495"/>
        <v>0</v>
      </c>
      <c r="AB925" s="168">
        <f t="shared" si="4495"/>
        <v>0</v>
      </c>
      <c r="AC925" s="168">
        <f t="shared" si="4495"/>
        <v>0</v>
      </c>
      <c r="AD925" s="168">
        <f t="shared" si="4495"/>
        <v>0</v>
      </c>
      <c r="AE925" s="168">
        <f t="shared" si="4495"/>
        <v>0</v>
      </c>
      <c r="AF925" s="502">
        <f t="shared" si="4495"/>
        <v>0</v>
      </c>
      <c r="AG925" s="168">
        <f t="shared" si="4495"/>
        <v>0</v>
      </c>
      <c r="AH925" s="168">
        <f t="shared" si="4495"/>
        <v>0</v>
      </c>
      <c r="AI925" s="168">
        <f t="shared" si="4495"/>
        <v>0</v>
      </c>
      <c r="AJ925" s="168">
        <f t="shared" si="4495"/>
        <v>0</v>
      </c>
      <c r="AK925" s="168">
        <f t="shared" si="4495"/>
        <v>0</v>
      </c>
      <c r="AL925" s="168">
        <f t="shared" si="4495"/>
        <v>0</v>
      </c>
      <c r="AM925" s="168">
        <f t="shared" si="4495"/>
        <v>0</v>
      </c>
      <c r="AN925" s="168">
        <f t="shared" si="4495"/>
        <v>0</v>
      </c>
      <c r="AO925" s="168">
        <f t="shared" si="4495"/>
        <v>0</v>
      </c>
      <c r="AP925" s="168">
        <f t="shared" si="4495"/>
        <v>0</v>
      </c>
      <c r="AQ925" s="168">
        <f t="shared" si="4495"/>
        <v>0</v>
      </c>
      <c r="AR925" s="168">
        <f t="shared" si="4495"/>
        <v>0</v>
      </c>
      <c r="AS925" s="502">
        <f t="shared" si="4495"/>
        <v>0</v>
      </c>
      <c r="AT925" s="168">
        <f t="shared" si="4495"/>
        <v>0</v>
      </c>
      <c r="AU925" s="168">
        <f t="shared" si="4495"/>
        <v>0</v>
      </c>
      <c r="AV925" s="168">
        <f t="shared" si="4495"/>
        <v>0</v>
      </c>
      <c r="AW925" s="569">
        <f t="shared" si="4495"/>
        <v>0</v>
      </c>
      <c r="AX925" s="569">
        <f t="shared" si="4495"/>
        <v>1</v>
      </c>
      <c r="AY925" s="569">
        <f t="shared" si="4495"/>
        <v>1</v>
      </c>
      <c r="AZ925" s="168">
        <f t="shared" si="4495"/>
        <v>0</v>
      </c>
      <c r="BA925" s="168">
        <f t="shared" si="4495"/>
        <v>0</v>
      </c>
      <c r="BB925" s="168">
        <f t="shared" si="4495"/>
        <v>0</v>
      </c>
      <c r="BC925" s="168">
        <f t="shared" si="4495"/>
        <v>0</v>
      </c>
      <c r="BD925" s="168">
        <f t="shared" si="4495"/>
        <v>0</v>
      </c>
      <c r="BE925" s="168">
        <f t="shared" si="4495"/>
        <v>0</v>
      </c>
      <c r="BF925" s="523"/>
      <c r="BG925" s="605">
        <f>SUM(F925,S925,AF925,AS925)</f>
        <v>68</v>
      </c>
      <c r="BH925" s="533">
        <f>SUM(G925,T925,AG925)</f>
        <v>0</v>
      </c>
      <c r="BI925" s="533">
        <f t="shared" si="4477"/>
        <v>0</v>
      </c>
      <c r="BJ925" s="533">
        <f t="shared" si="4478"/>
        <v>0</v>
      </c>
      <c r="BK925" s="533">
        <f t="shared" si="4479"/>
        <v>0</v>
      </c>
      <c r="BL925" s="533">
        <f t="shared" si="4480"/>
        <v>0</v>
      </c>
      <c r="BM925" s="533">
        <f t="shared" si="4481"/>
        <v>0</v>
      </c>
      <c r="BN925" s="533">
        <f>SUM(M925,Z925,AM925)</f>
        <v>0</v>
      </c>
      <c r="BO925" s="533">
        <f t="shared" si="4482"/>
        <v>1</v>
      </c>
      <c r="BP925" s="533">
        <f t="shared" si="4483"/>
        <v>1</v>
      </c>
      <c r="BQ925" s="533">
        <f t="shared" si="4484"/>
        <v>0</v>
      </c>
      <c r="BR925" s="533">
        <f t="shared" si="4485"/>
        <v>0</v>
      </c>
      <c r="BS925" s="533">
        <f t="shared" si="4486"/>
        <v>0</v>
      </c>
      <c r="BT925" s="533">
        <f>AT925</f>
        <v>0</v>
      </c>
      <c r="BU925" s="533">
        <f t="shared" si="4487"/>
        <v>0</v>
      </c>
      <c r="BV925" s="533">
        <f t="shared" si="4488"/>
        <v>0</v>
      </c>
      <c r="BW925" s="536">
        <f>SUM(BH925,BK925,BN925,BQ925,BT925)</f>
        <v>0</v>
      </c>
      <c r="BX925" s="536">
        <f t="shared" si="4489"/>
        <v>1</v>
      </c>
      <c r="BY925" s="536">
        <f t="shared" si="4490"/>
        <v>1</v>
      </c>
      <c r="BZ925" t="s">
        <v>74</v>
      </c>
      <c r="CA925" s="544">
        <f>AZ925</f>
        <v>0</v>
      </c>
      <c r="CB925" s="544">
        <f t="shared" si="4491"/>
        <v>0</v>
      </c>
      <c r="CC925" s="544">
        <f t="shared" si="4492"/>
        <v>0</v>
      </c>
      <c r="CD925" s="544">
        <f>BC925</f>
        <v>0</v>
      </c>
      <c r="CE925" s="544">
        <f t="shared" si="4493"/>
        <v>0</v>
      </c>
      <c r="CF925" s="544">
        <f t="shared" si="4494"/>
        <v>0</v>
      </c>
    </row>
    <row r="926" spans="1:84">
      <c r="A926" s="149" t="s">
        <v>95</v>
      </c>
      <c r="B926" s="149" t="s">
        <v>166</v>
      </c>
      <c r="C926" s="151"/>
      <c r="D926" s="151"/>
      <c r="E926" s="379" t="s">
        <v>652</v>
      </c>
      <c r="F926" s="592" t="s">
        <v>267</v>
      </c>
      <c r="G926" s="159"/>
      <c r="H926" s="159"/>
      <c r="I926" s="275"/>
      <c r="J926" s="279"/>
      <c r="K926" s="159"/>
      <c r="L926" s="275"/>
      <c r="M926" s="159"/>
      <c r="N926" s="159"/>
      <c r="O926" s="275"/>
      <c r="P926" s="279"/>
      <c r="Q926" s="159"/>
      <c r="R926" s="275"/>
      <c r="S926" s="500"/>
      <c r="T926" s="275"/>
      <c r="U926" s="275"/>
      <c r="V926" s="275"/>
      <c r="W926" s="275"/>
      <c r="X926" s="275"/>
      <c r="Y926" s="275"/>
      <c r="Z926" s="275"/>
      <c r="AA926" s="275"/>
      <c r="AB926" s="275"/>
      <c r="AC926" s="275"/>
      <c r="AD926" s="275"/>
      <c r="AE926" s="275"/>
      <c r="AF926" s="500"/>
      <c r="AG926" s="275"/>
      <c r="AH926" s="275"/>
      <c r="AI926" s="275"/>
      <c r="AJ926" s="275"/>
      <c r="AK926" s="275"/>
      <c r="AL926" s="275"/>
      <c r="AM926" s="275"/>
      <c r="AN926" s="275"/>
      <c r="AO926" s="275"/>
      <c r="AP926" s="275"/>
      <c r="AQ926" s="275"/>
      <c r="AR926" s="275"/>
      <c r="AS926" s="500"/>
      <c r="AT926" s="275"/>
      <c r="AU926" s="275"/>
      <c r="AV926" s="275"/>
      <c r="AW926" s="567"/>
      <c r="AX926" s="567"/>
      <c r="AY926" s="567"/>
      <c r="AZ926" s="159"/>
      <c r="BA926" s="159"/>
      <c r="BB926" s="159"/>
      <c r="BC926" s="275"/>
      <c r="BD926" s="275"/>
      <c r="BE926" s="275"/>
      <c r="BF926" s="521"/>
    </row>
    <row r="927" spans="1:84">
      <c r="A927" s="149"/>
      <c r="B927" s="151" t="s">
        <v>695</v>
      </c>
      <c r="C927" s="151"/>
      <c r="D927" s="151"/>
      <c r="E927" s="288" t="s">
        <v>77</v>
      </c>
      <c r="F927" s="592">
        <v>34</v>
      </c>
      <c r="G927" s="159"/>
      <c r="H927" s="159"/>
      <c r="I927" s="275">
        <f>SUM(G927:H927)</f>
        <v>0</v>
      </c>
      <c r="J927" s="159"/>
      <c r="K927" s="159"/>
      <c r="L927" s="275">
        <f>SUM(J927:K927)</f>
        <v>0</v>
      </c>
      <c r="M927" s="159"/>
      <c r="N927" s="159"/>
      <c r="O927" s="275">
        <f>SUM(M927:N927)</f>
        <v>0</v>
      </c>
      <c r="P927" s="159"/>
      <c r="Q927" s="159"/>
      <c r="R927" s="275">
        <f>SUM(P927:Q927)</f>
        <v>0</v>
      </c>
      <c r="S927" s="500"/>
      <c r="T927" s="275"/>
      <c r="U927" s="275"/>
      <c r="V927" s="275">
        <f>SUM(T927:U927)</f>
        <v>0</v>
      </c>
      <c r="W927" s="275"/>
      <c r="X927" s="275"/>
      <c r="Y927" s="275">
        <f>SUM(W927:X927)</f>
        <v>0</v>
      </c>
      <c r="Z927" s="275"/>
      <c r="AA927" s="275"/>
      <c r="AB927" s="275">
        <f>SUM(Z927:AA927)</f>
        <v>0</v>
      </c>
      <c r="AC927" s="275"/>
      <c r="AD927" s="275"/>
      <c r="AE927" s="275">
        <f>SUM(AC927:AD927)</f>
        <v>0</v>
      </c>
      <c r="AF927" s="500"/>
      <c r="AG927" s="275"/>
      <c r="AH927" s="275"/>
      <c r="AI927" s="275">
        <f>SUM(AG927:AH927)</f>
        <v>0</v>
      </c>
      <c r="AJ927" s="275"/>
      <c r="AK927" s="275"/>
      <c r="AL927" s="275">
        <f>SUM(AJ927:AK927)</f>
        <v>0</v>
      </c>
      <c r="AM927" s="275"/>
      <c r="AN927" s="275"/>
      <c r="AO927" s="275">
        <f>SUM(AM927:AN927)</f>
        <v>0</v>
      </c>
      <c r="AP927" s="275"/>
      <c r="AQ927" s="275"/>
      <c r="AR927" s="275">
        <f>SUM(AP927:AQ927)</f>
        <v>0</v>
      </c>
      <c r="AS927" s="500"/>
      <c r="AT927" s="275"/>
      <c r="AU927" s="275"/>
      <c r="AV927" s="275">
        <f>SUM(AT927:AU927)</f>
        <v>0</v>
      </c>
      <c r="AW927" s="567">
        <f t="shared" ref="AW927:AW928" si="4496">SUM(G927,J927,M927,P927,T927,W927,Z927,AC927,AG927,AJ927,AM927,AP927,AT927)</f>
        <v>0</v>
      </c>
      <c r="AX927" s="567">
        <f t="shared" ref="AX927:AX928" si="4497">SUM(H927,K927,N927,Q927,U927,X927,AA927,AD927,AH927,AK927,AN927,AQ927,AU927)</f>
        <v>0</v>
      </c>
      <c r="AY927" s="567">
        <f t="shared" ref="AY927:AY928" si="4498">SUM(I927,L927,O927,R927,V927,Y927,AB927,AE927,AI927,AL927,AO927,AR927,AV927)</f>
        <v>0</v>
      </c>
      <c r="AZ927" s="159"/>
      <c r="BA927" s="159"/>
      <c r="BB927" s="275">
        <f>SUM(AZ927:BA927)</f>
        <v>0</v>
      </c>
      <c r="BC927" s="275"/>
      <c r="BD927" s="275"/>
      <c r="BE927" s="275">
        <f>SUM(BC927:BD927)</f>
        <v>0</v>
      </c>
      <c r="BF927" s="521"/>
      <c r="BG927" s="605">
        <f>SUM(F927,S927,AF927,AS927)</f>
        <v>34</v>
      </c>
      <c r="BH927" s="533">
        <f>SUM(G927,T927,AG927)</f>
        <v>0</v>
      </c>
      <c r="BI927" s="533">
        <f t="shared" ref="BI927:BI929" si="4499">SUM(H927,U927,AH927)</f>
        <v>0</v>
      </c>
      <c r="BJ927" s="533">
        <f t="shared" ref="BJ927:BJ929" si="4500">SUM(I927,V927,AI927)</f>
        <v>0</v>
      </c>
      <c r="BK927" s="533">
        <f t="shared" ref="BK927:BK929" si="4501">SUM(J927,W927,AJ927)</f>
        <v>0</v>
      </c>
      <c r="BL927" s="533">
        <f t="shared" ref="BL927:BL929" si="4502">SUM(K927,X927,AK927)</f>
        <v>0</v>
      </c>
      <c r="BM927" s="533">
        <f t="shared" ref="BM927:BM929" si="4503">SUM(L927,Y927,AL927)</f>
        <v>0</v>
      </c>
      <c r="BN927" s="533">
        <f>SUM(M927,Z927,AM927)</f>
        <v>0</v>
      </c>
      <c r="BO927" s="533">
        <f t="shared" ref="BO927:BO929" si="4504">SUM(N927,AA927,AN927)</f>
        <v>0</v>
      </c>
      <c r="BP927" s="533">
        <f t="shared" ref="BP927:BP929" si="4505">SUM(O927,AB927,AO927)</f>
        <v>0</v>
      </c>
      <c r="BQ927" s="533">
        <f t="shared" ref="BQ927:BQ929" si="4506">SUM(P927,AC927,AP927)</f>
        <v>0</v>
      </c>
      <c r="BR927" s="533">
        <f t="shared" ref="BR927:BR929" si="4507">SUM(Q927,AD927,AQ927)</f>
        <v>0</v>
      </c>
      <c r="BS927" s="533">
        <f t="shared" ref="BS927:BS929" si="4508">SUM(R927,AE927,AR927)</f>
        <v>0</v>
      </c>
      <c r="BT927" s="533">
        <f>AT927</f>
        <v>0</v>
      </c>
      <c r="BU927" s="533">
        <f t="shared" ref="BU927:BU929" si="4509">AU927</f>
        <v>0</v>
      </c>
      <c r="BV927" s="533">
        <f t="shared" ref="BV927:BV929" si="4510">AV927</f>
        <v>0</v>
      </c>
      <c r="BW927" s="536">
        <f>SUM(BH927,BK927,BN927,BQ927,BT927)</f>
        <v>0</v>
      </c>
      <c r="BX927" s="536">
        <f t="shared" ref="BX927:BX929" si="4511">SUM(BI927,BL927,BO927,BR927,BU927)</f>
        <v>0</v>
      </c>
      <c r="BY927" s="536">
        <f t="shared" ref="BY927:BY929" si="4512">SUM(BJ927,BM927,BP927,BS927,BV927)</f>
        <v>0</v>
      </c>
      <c r="BZ927" t="s">
        <v>74</v>
      </c>
      <c r="CA927" s="544">
        <f>AZ927</f>
        <v>0</v>
      </c>
      <c r="CB927" s="544">
        <f t="shared" ref="CB927:CB929" si="4513">BA927</f>
        <v>0</v>
      </c>
      <c r="CC927" s="544">
        <f t="shared" ref="CC927:CC929" si="4514">BB927</f>
        <v>0</v>
      </c>
      <c r="CD927" s="544">
        <f>BC927</f>
        <v>0</v>
      </c>
      <c r="CE927" s="544">
        <f t="shared" ref="CE927:CE929" si="4515">BD927</f>
        <v>0</v>
      </c>
      <c r="CF927" s="544">
        <f t="shared" ref="CF927:CF929" si="4516">BE927</f>
        <v>0</v>
      </c>
    </row>
    <row r="928" spans="1:84">
      <c r="A928" s="149"/>
      <c r="B928" s="149"/>
      <c r="C928" s="151"/>
      <c r="D928" s="151"/>
      <c r="E928" s="288" t="s">
        <v>78</v>
      </c>
      <c r="F928" s="592">
        <v>34</v>
      </c>
      <c r="G928" s="159"/>
      <c r="H928" s="159"/>
      <c r="I928" s="275">
        <f>SUM(G928:H928)</f>
        <v>0</v>
      </c>
      <c r="J928" s="159"/>
      <c r="K928" s="159"/>
      <c r="L928" s="275">
        <f>SUM(J928:K928)</f>
        <v>0</v>
      </c>
      <c r="M928" s="159"/>
      <c r="N928" s="159"/>
      <c r="O928" s="275">
        <f>SUM(M928:N928)</f>
        <v>0</v>
      </c>
      <c r="P928" s="159"/>
      <c r="Q928" s="159"/>
      <c r="R928" s="275">
        <f>SUM(P928:Q928)</f>
        <v>0</v>
      </c>
      <c r="S928" s="500"/>
      <c r="T928" s="275"/>
      <c r="U928" s="275"/>
      <c r="V928" s="275">
        <f>SUM(T928:U928)</f>
        <v>0</v>
      </c>
      <c r="W928" s="275"/>
      <c r="X928" s="275"/>
      <c r="Y928" s="275">
        <f>SUM(W928:X928)</f>
        <v>0</v>
      </c>
      <c r="Z928" s="275"/>
      <c r="AA928" s="275"/>
      <c r="AB928" s="275">
        <f>SUM(Z928:AA928)</f>
        <v>0</v>
      </c>
      <c r="AC928" s="275"/>
      <c r="AD928" s="275"/>
      <c r="AE928" s="275">
        <f>SUM(AC928:AD928)</f>
        <v>0</v>
      </c>
      <c r="AF928" s="500"/>
      <c r="AG928" s="275"/>
      <c r="AH928" s="275"/>
      <c r="AI928" s="275">
        <f>SUM(AG928:AH928)</f>
        <v>0</v>
      </c>
      <c r="AJ928" s="275"/>
      <c r="AK928" s="275"/>
      <c r="AL928" s="275">
        <f>SUM(AJ928:AK928)</f>
        <v>0</v>
      </c>
      <c r="AM928" s="275"/>
      <c r="AN928" s="275"/>
      <c r="AO928" s="275">
        <f>SUM(AM928:AN928)</f>
        <v>0</v>
      </c>
      <c r="AP928" s="275"/>
      <c r="AQ928" s="275"/>
      <c r="AR928" s="275">
        <f>SUM(AP928:AQ928)</f>
        <v>0</v>
      </c>
      <c r="AS928" s="500"/>
      <c r="AT928" s="275"/>
      <c r="AU928" s="275"/>
      <c r="AV928" s="275">
        <f>SUM(AT928:AU928)</f>
        <v>0</v>
      </c>
      <c r="AW928" s="567">
        <f t="shared" si="4496"/>
        <v>0</v>
      </c>
      <c r="AX928" s="567">
        <f t="shared" si="4497"/>
        <v>0</v>
      </c>
      <c r="AY928" s="567">
        <f t="shared" si="4498"/>
        <v>0</v>
      </c>
      <c r="AZ928" s="159"/>
      <c r="BA928" s="159"/>
      <c r="BB928" s="275">
        <f>SUM(AZ928:BA928)</f>
        <v>0</v>
      </c>
      <c r="BC928" s="275"/>
      <c r="BD928" s="275"/>
      <c r="BE928" s="275">
        <f>SUM(BC928:BD928)</f>
        <v>0</v>
      </c>
      <c r="BF928" s="521"/>
      <c r="BG928" s="605">
        <f>SUM(F928,S928,AF928,AS928)</f>
        <v>34</v>
      </c>
      <c r="BH928" s="533">
        <f>SUM(G928,T928,AG928)</f>
        <v>0</v>
      </c>
      <c r="BI928" s="533">
        <f t="shared" si="4499"/>
        <v>0</v>
      </c>
      <c r="BJ928" s="533">
        <f t="shared" si="4500"/>
        <v>0</v>
      </c>
      <c r="BK928" s="533">
        <f t="shared" si="4501"/>
        <v>0</v>
      </c>
      <c r="BL928" s="533">
        <f t="shared" si="4502"/>
        <v>0</v>
      </c>
      <c r="BM928" s="533">
        <f t="shared" si="4503"/>
        <v>0</v>
      </c>
      <c r="BN928" s="533">
        <f>SUM(M928,Z928,AM928)</f>
        <v>0</v>
      </c>
      <c r="BO928" s="533">
        <f t="shared" si="4504"/>
        <v>0</v>
      </c>
      <c r="BP928" s="533">
        <f t="shared" si="4505"/>
        <v>0</v>
      </c>
      <c r="BQ928" s="533">
        <f t="shared" si="4506"/>
        <v>0</v>
      </c>
      <c r="BR928" s="533">
        <f t="shared" si="4507"/>
        <v>0</v>
      </c>
      <c r="BS928" s="533">
        <f t="shared" si="4508"/>
        <v>0</v>
      </c>
      <c r="BT928" s="533">
        <f>AT928</f>
        <v>0</v>
      </c>
      <c r="BU928" s="533">
        <f t="shared" si="4509"/>
        <v>0</v>
      </c>
      <c r="BV928" s="533">
        <f t="shared" si="4510"/>
        <v>0</v>
      </c>
      <c r="BW928" s="536">
        <f>SUM(BH928,BK928,BN928,BQ928,BT928)</f>
        <v>0</v>
      </c>
      <c r="BX928" s="536">
        <f t="shared" si="4511"/>
        <v>0</v>
      </c>
      <c r="BY928" s="536">
        <f t="shared" si="4512"/>
        <v>0</v>
      </c>
      <c r="BZ928" t="s">
        <v>74</v>
      </c>
      <c r="CA928" s="544">
        <f>AZ928</f>
        <v>0</v>
      </c>
      <c r="CB928" s="544">
        <f t="shared" si="4513"/>
        <v>0</v>
      </c>
      <c r="CC928" s="544">
        <f t="shared" si="4514"/>
        <v>0</v>
      </c>
      <c r="CD928" s="544">
        <f>BC928</f>
        <v>0</v>
      </c>
      <c r="CE928" s="544">
        <f t="shared" si="4515"/>
        <v>0</v>
      </c>
      <c r="CF928" s="544">
        <f t="shared" si="4516"/>
        <v>0</v>
      </c>
    </row>
    <row r="929" spans="1:84">
      <c r="A929" s="149"/>
      <c r="B929" s="149"/>
      <c r="C929" s="151"/>
      <c r="D929" s="151"/>
      <c r="E929" s="375"/>
      <c r="F929" s="592">
        <f>SUM(F927:F928)</f>
        <v>68</v>
      </c>
      <c r="G929" s="168">
        <f t="shared" ref="G929:BE929" si="4517">SUM(G927:G928)</f>
        <v>0</v>
      </c>
      <c r="H929" s="168">
        <f t="shared" si="4517"/>
        <v>0</v>
      </c>
      <c r="I929" s="168">
        <f t="shared" si="4517"/>
        <v>0</v>
      </c>
      <c r="J929" s="168">
        <f t="shared" si="4517"/>
        <v>0</v>
      </c>
      <c r="K929" s="168">
        <f t="shared" si="4517"/>
        <v>0</v>
      </c>
      <c r="L929" s="168">
        <f t="shared" si="4517"/>
        <v>0</v>
      </c>
      <c r="M929" s="168">
        <f t="shared" si="4517"/>
        <v>0</v>
      </c>
      <c r="N929" s="168">
        <f t="shared" si="4517"/>
        <v>0</v>
      </c>
      <c r="O929" s="168">
        <f t="shared" si="4517"/>
        <v>0</v>
      </c>
      <c r="P929" s="168">
        <f t="shared" si="4517"/>
        <v>0</v>
      </c>
      <c r="Q929" s="168">
        <f t="shared" si="4517"/>
        <v>0</v>
      </c>
      <c r="R929" s="168">
        <f>SUM(R927:R928)</f>
        <v>0</v>
      </c>
      <c r="S929" s="502">
        <f t="shared" si="4517"/>
        <v>0</v>
      </c>
      <c r="T929" s="168">
        <f t="shared" si="4517"/>
        <v>0</v>
      </c>
      <c r="U929" s="168">
        <f t="shared" si="4517"/>
        <v>0</v>
      </c>
      <c r="V929" s="168">
        <f t="shared" si="4517"/>
        <v>0</v>
      </c>
      <c r="W929" s="168">
        <f t="shared" si="4517"/>
        <v>0</v>
      </c>
      <c r="X929" s="168">
        <f t="shared" si="4517"/>
        <v>0</v>
      </c>
      <c r="Y929" s="168">
        <f t="shared" si="4517"/>
        <v>0</v>
      </c>
      <c r="Z929" s="168">
        <f t="shared" si="4517"/>
        <v>0</v>
      </c>
      <c r="AA929" s="168">
        <f t="shared" si="4517"/>
        <v>0</v>
      </c>
      <c r="AB929" s="168">
        <f t="shared" si="4517"/>
        <v>0</v>
      </c>
      <c r="AC929" s="168">
        <f t="shared" si="4517"/>
        <v>0</v>
      </c>
      <c r="AD929" s="168">
        <f t="shared" si="4517"/>
        <v>0</v>
      </c>
      <c r="AE929" s="168">
        <f t="shared" si="4517"/>
        <v>0</v>
      </c>
      <c r="AF929" s="502">
        <f t="shared" si="4517"/>
        <v>0</v>
      </c>
      <c r="AG929" s="168">
        <f t="shared" si="4517"/>
        <v>0</v>
      </c>
      <c r="AH929" s="168">
        <f t="shared" si="4517"/>
        <v>0</v>
      </c>
      <c r="AI929" s="168">
        <f t="shared" si="4517"/>
        <v>0</v>
      </c>
      <c r="AJ929" s="168">
        <f t="shared" si="4517"/>
        <v>0</v>
      </c>
      <c r="AK929" s="168">
        <f t="shared" si="4517"/>
        <v>0</v>
      </c>
      <c r="AL929" s="168">
        <f t="shared" si="4517"/>
        <v>0</v>
      </c>
      <c r="AM929" s="168">
        <f t="shared" si="4517"/>
        <v>0</v>
      </c>
      <c r="AN929" s="168">
        <f t="shared" si="4517"/>
        <v>0</v>
      </c>
      <c r="AO929" s="168">
        <f t="shared" si="4517"/>
        <v>0</v>
      </c>
      <c r="AP929" s="168">
        <f t="shared" si="4517"/>
        <v>0</v>
      </c>
      <c r="AQ929" s="168">
        <f t="shared" si="4517"/>
        <v>0</v>
      </c>
      <c r="AR929" s="168">
        <f t="shared" si="4517"/>
        <v>0</v>
      </c>
      <c r="AS929" s="502">
        <f t="shared" si="4517"/>
        <v>0</v>
      </c>
      <c r="AT929" s="168">
        <f t="shared" si="4517"/>
        <v>0</v>
      </c>
      <c r="AU929" s="168">
        <f t="shared" si="4517"/>
        <v>0</v>
      </c>
      <c r="AV929" s="168">
        <f t="shared" si="4517"/>
        <v>0</v>
      </c>
      <c r="AW929" s="569">
        <f t="shared" si="4517"/>
        <v>0</v>
      </c>
      <c r="AX929" s="569">
        <f t="shared" si="4517"/>
        <v>0</v>
      </c>
      <c r="AY929" s="569">
        <f t="shared" si="4517"/>
        <v>0</v>
      </c>
      <c r="AZ929" s="168">
        <f t="shared" si="4517"/>
        <v>0</v>
      </c>
      <c r="BA929" s="168">
        <f t="shared" si="4517"/>
        <v>0</v>
      </c>
      <c r="BB929" s="168">
        <f t="shared" si="4517"/>
        <v>0</v>
      </c>
      <c r="BC929" s="168">
        <f t="shared" si="4517"/>
        <v>0</v>
      </c>
      <c r="BD929" s="168">
        <f t="shared" si="4517"/>
        <v>0</v>
      </c>
      <c r="BE929" s="168">
        <f t="shared" si="4517"/>
        <v>0</v>
      </c>
      <c r="BF929" s="523"/>
      <c r="BG929" s="605">
        <f>SUM(F929,S929,AF929,AS929)</f>
        <v>68</v>
      </c>
      <c r="BH929" s="533">
        <f>SUM(G929,T929,AG929)</f>
        <v>0</v>
      </c>
      <c r="BI929" s="533">
        <f t="shared" si="4499"/>
        <v>0</v>
      </c>
      <c r="BJ929" s="533">
        <f t="shared" si="4500"/>
        <v>0</v>
      </c>
      <c r="BK929" s="533">
        <f t="shared" si="4501"/>
        <v>0</v>
      </c>
      <c r="BL929" s="533">
        <f t="shared" si="4502"/>
        <v>0</v>
      </c>
      <c r="BM929" s="533">
        <f t="shared" si="4503"/>
        <v>0</v>
      </c>
      <c r="BN929" s="533">
        <f>SUM(M929,Z929,AM929)</f>
        <v>0</v>
      </c>
      <c r="BO929" s="533">
        <f t="shared" si="4504"/>
        <v>0</v>
      </c>
      <c r="BP929" s="533">
        <f t="shared" si="4505"/>
        <v>0</v>
      </c>
      <c r="BQ929" s="533">
        <f t="shared" si="4506"/>
        <v>0</v>
      </c>
      <c r="BR929" s="533">
        <f t="shared" si="4507"/>
        <v>0</v>
      </c>
      <c r="BS929" s="533">
        <f t="shared" si="4508"/>
        <v>0</v>
      </c>
      <c r="BT929" s="533">
        <f>AT929</f>
        <v>0</v>
      </c>
      <c r="BU929" s="533">
        <f t="shared" si="4509"/>
        <v>0</v>
      </c>
      <c r="BV929" s="533">
        <f t="shared" si="4510"/>
        <v>0</v>
      </c>
      <c r="BW929" s="536">
        <f>SUM(BH929,BK929,BN929,BQ929,BT929)</f>
        <v>0</v>
      </c>
      <c r="BX929" s="536">
        <f t="shared" si="4511"/>
        <v>0</v>
      </c>
      <c r="BY929" s="536">
        <f t="shared" si="4512"/>
        <v>0</v>
      </c>
      <c r="BZ929" t="s">
        <v>74</v>
      </c>
      <c r="CA929" s="544">
        <f>AZ929</f>
        <v>0</v>
      </c>
      <c r="CB929" s="544">
        <f t="shared" si="4513"/>
        <v>0</v>
      </c>
      <c r="CC929" s="544">
        <f t="shared" si="4514"/>
        <v>0</v>
      </c>
      <c r="CD929" s="544">
        <f>BC929</f>
        <v>0</v>
      </c>
      <c r="CE929" s="544">
        <f t="shared" si="4515"/>
        <v>0</v>
      </c>
      <c r="CF929" s="544">
        <f t="shared" si="4516"/>
        <v>0</v>
      </c>
    </row>
    <row r="930" spans="1:84">
      <c r="A930" s="149" t="s">
        <v>95</v>
      </c>
      <c r="B930" s="149" t="s">
        <v>167</v>
      </c>
      <c r="C930" s="151"/>
      <c r="D930" s="151"/>
      <c r="E930" s="379" t="s">
        <v>116</v>
      </c>
      <c r="F930" s="592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503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503"/>
      <c r="AG930" s="159"/>
      <c r="AH930" s="15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503"/>
      <c r="AT930" s="159"/>
      <c r="AU930" s="159"/>
      <c r="AV930" s="159"/>
      <c r="AW930" s="570"/>
      <c r="AX930" s="570"/>
      <c r="AY930" s="570"/>
      <c r="AZ930" s="159"/>
      <c r="BA930" s="159"/>
      <c r="BB930" s="159"/>
      <c r="BC930" s="159"/>
      <c r="BD930" s="159"/>
      <c r="BE930" s="159"/>
      <c r="BF930" s="474"/>
    </row>
    <row r="931" spans="1:84">
      <c r="A931" s="149"/>
      <c r="B931" s="151" t="s">
        <v>695</v>
      </c>
      <c r="C931" s="151"/>
      <c r="D931" s="151"/>
      <c r="E931" s="288" t="s">
        <v>77</v>
      </c>
      <c r="F931" s="592">
        <v>51</v>
      </c>
      <c r="G931" s="159">
        <v>2</v>
      </c>
      <c r="H931" s="159">
        <v>1</v>
      </c>
      <c r="I931" s="275">
        <f>SUM(G931:H931)</f>
        <v>3</v>
      </c>
      <c r="J931" s="159">
        <v>3</v>
      </c>
      <c r="K931" s="159"/>
      <c r="L931" s="275">
        <f>SUM(J931:K931)</f>
        <v>3</v>
      </c>
      <c r="M931" s="159"/>
      <c r="N931" s="159"/>
      <c r="O931" s="275">
        <f>SUM(M931:N931)</f>
        <v>0</v>
      </c>
      <c r="P931" s="159">
        <v>11</v>
      </c>
      <c r="Q931" s="159">
        <v>25</v>
      </c>
      <c r="R931" s="275">
        <f>SUM(P931:Q931)</f>
        <v>36</v>
      </c>
      <c r="S931" s="500"/>
      <c r="T931" s="275"/>
      <c r="U931" s="275">
        <v>1</v>
      </c>
      <c r="V931" s="275">
        <f>SUM(T931:U931)</f>
        <v>1</v>
      </c>
      <c r="W931" s="275"/>
      <c r="X931" s="275"/>
      <c r="Y931" s="275">
        <f>SUM(W931:X931)</f>
        <v>0</v>
      </c>
      <c r="Z931" s="275"/>
      <c r="AA931" s="275"/>
      <c r="AB931" s="275">
        <f>SUM(Z931:AA931)</f>
        <v>0</v>
      </c>
      <c r="AC931" s="275"/>
      <c r="AD931" s="275"/>
      <c r="AE931" s="275">
        <f>SUM(AC931:AD931)</f>
        <v>0</v>
      </c>
      <c r="AF931" s="500"/>
      <c r="AG931" s="275"/>
      <c r="AH931" s="275"/>
      <c r="AI931" s="275">
        <f>SUM(AG931:AH931)</f>
        <v>0</v>
      </c>
      <c r="AJ931" s="275"/>
      <c r="AK931" s="275"/>
      <c r="AL931" s="275">
        <f>SUM(AJ931:AK931)</f>
        <v>0</v>
      </c>
      <c r="AM931" s="275"/>
      <c r="AN931" s="275"/>
      <c r="AO931" s="275">
        <f>SUM(AM931:AN931)</f>
        <v>0</v>
      </c>
      <c r="AP931" s="275"/>
      <c r="AQ931" s="275"/>
      <c r="AR931" s="275">
        <f>SUM(AP931:AQ931)</f>
        <v>0</v>
      </c>
      <c r="AS931" s="500"/>
      <c r="AT931" s="275"/>
      <c r="AU931" s="275"/>
      <c r="AV931" s="275">
        <f>SUM(AT931:AU931)</f>
        <v>0</v>
      </c>
      <c r="AW931" s="567">
        <f t="shared" ref="AW931:AW932" si="4518">SUM(G931,J931,M931,P931,T931,W931,Z931,AC931,AG931,AJ931,AM931,AP931,AT931)</f>
        <v>16</v>
      </c>
      <c r="AX931" s="567">
        <f t="shared" ref="AX931:AX932" si="4519">SUM(H931,K931,N931,Q931,U931,X931,AA931,AD931,AH931,AK931,AN931,AQ931,AU931)</f>
        <v>27</v>
      </c>
      <c r="AY931" s="567">
        <f t="shared" ref="AY931:AY932" si="4520">SUM(I931,L931,O931,R931,V931,Y931,AB931,AE931,AI931,AL931,AO931,AR931,AV931)</f>
        <v>43</v>
      </c>
      <c r="AZ931" s="159">
        <v>14</v>
      </c>
      <c r="BA931" s="159">
        <v>20</v>
      </c>
      <c r="BB931" s="275">
        <f>SUM(AZ931:BA931)</f>
        <v>34</v>
      </c>
      <c r="BC931" s="275"/>
      <c r="BD931" s="275"/>
      <c r="BE931" s="275">
        <f>SUM(BC931:BD931)</f>
        <v>0</v>
      </c>
      <c r="BF931" s="521"/>
      <c r="BG931" s="605">
        <f>SUM(F931,S931,AF931,AS931)</f>
        <v>51</v>
      </c>
      <c r="BH931" s="533">
        <f>SUM(G931,T931,AG931)</f>
        <v>2</v>
      </c>
      <c r="BI931" s="533">
        <f t="shared" ref="BI931:BI933" si="4521">SUM(H931,U931,AH931)</f>
        <v>2</v>
      </c>
      <c r="BJ931" s="533">
        <f t="shared" ref="BJ931:BJ933" si="4522">SUM(I931,V931,AI931)</f>
        <v>4</v>
      </c>
      <c r="BK931" s="533">
        <f t="shared" ref="BK931:BK933" si="4523">SUM(J931,W931,AJ931)</f>
        <v>3</v>
      </c>
      <c r="BL931" s="533">
        <f t="shared" ref="BL931:BL933" si="4524">SUM(K931,X931,AK931)</f>
        <v>0</v>
      </c>
      <c r="BM931" s="533">
        <f t="shared" ref="BM931:BM933" si="4525">SUM(L931,Y931,AL931)</f>
        <v>3</v>
      </c>
      <c r="BN931" s="533">
        <f>SUM(M931,Z931,AM931)</f>
        <v>0</v>
      </c>
      <c r="BO931" s="533">
        <f t="shared" ref="BO931:BO933" si="4526">SUM(N931,AA931,AN931)</f>
        <v>0</v>
      </c>
      <c r="BP931" s="533">
        <f t="shared" ref="BP931:BP933" si="4527">SUM(O931,AB931,AO931)</f>
        <v>0</v>
      </c>
      <c r="BQ931" s="533">
        <f t="shared" ref="BQ931:BQ933" si="4528">SUM(P931,AC931,AP931)</f>
        <v>11</v>
      </c>
      <c r="BR931" s="533">
        <f t="shared" ref="BR931:BR933" si="4529">SUM(Q931,AD931,AQ931)</f>
        <v>25</v>
      </c>
      <c r="BS931" s="533">
        <f t="shared" ref="BS931:BS933" si="4530">SUM(R931,AE931,AR931)</f>
        <v>36</v>
      </c>
      <c r="BT931" s="533">
        <f>AT931</f>
        <v>0</v>
      </c>
      <c r="BU931" s="533">
        <f t="shared" ref="BU931:BU933" si="4531">AU931</f>
        <v>0</v>
      </c>
      <c r="BV931" s="533">
        <f t="shared" ref="BV931:BV933" si="4532">AV931</f>
        <v>0</v>
      </c>
      <c r="BW931" s="536">
        <f>SUM(BH931,BK931,BN931,BQ931,BT931)</f>
        <v>16</v>
      </c>
      <c r="BX931" s="536">
        <f t="shared" ref="BX931:BX933" si="4533">SUM(BI931,BL931,BO931,BR931,BU931)</f>
        <v>27</v>
      </c>
      <c r="BY931" s="536">
        <f t="shared" ref="BY931:BY933" si="4534">SUM(BJ931,BM931,BP931,BS931,BV931)</f>
        <v>43</v>
      </c>
      <c r="BZ931" t="s">
        <v>74</v>
      </c>
      <c r="CA931" s="544">
        <f>AZ931</f>
        <v>14</v>
      </c>
      <c r="CB931" s="544">
        <f t="shared" ref="CB931:CB933" si="4535">BA931</f>
        <v>20</v>
      </c>
      <c r="CC931" s="544">
        <f t="shared" ref="CC931:CC933" si="4536">BB931</f>
        <v>34</v>
      </c>
      <c r="CD931" s="544">
        <f>BC931</f>
        <v>0</v>
      </c>
      <c r="CE931" s="544">
        <f t="shared" ref="CE931:CE933" si="4537">BD931</f>
        <v>0</v>
      </c>
      <c r="CF931" s="544">
        <f t="shared" ref="CF931:CF933" si="4538">BE931</f>
        <v>0</v>
      </c>
    </row>
    <row r="932" spans="1:84">
      <c r="A932" s="149"/>
      <c r="B932" s="149"/>
      <c r="C932" s="151"/>
      <c r="D932" s="151"/>
      <c r="E932" s="288" t="s">
        <v>78</v>
      </c>
      <c r="F932" s="592">
        <v>51</v>
      </c>
      <c r="G932" s="159">
        <v>2</v>
      </c>
      <c r="H932" s="159">
        <v>9</v>
      </c>
      <c r="I932" s="275">
        <f>SUM(G932:H932)</f>
        <v>11</v>
      </c>
      <c r="J932" s="159">
        <v>3</v>
      </c>
      <c r="K932" s="159"/>
      <c r="L932" s="275">
        <f>SUM(J932:K932)</f>
        <v>3</v>
      </c>
      <c r="M932" s="159"/>
      <c r="N932" s="159"/>
      <c r="O932" s="275">
        <f>SUM(M932:N932)</f>
        <v>0</v>
      </c>
      <c r="P932" s="159">
        <v>13</v>
      </c>
      <c r="Q932" s="159">
        <v>10</v>
      </c>
      <c r="R932" s="275">
        <f>SUM(P932:Q932)</f>
        <v>23</v>
      </c>
      <c r="S932" s="500"/>
      <c r="T932" s="275"/>
      <c r="U932" s="275"/>
      <c r="V932" s="275">
        <f>SUM(T932:U932)</f>
        <v>0</v>
      </c>
      <c r="W932" s="275"/>
      <c r="X932" s="275"/>
      <c r="Y932" s="275">
        <f>SUM(W932:X932)</f>
        <v>0</v>
      </c>
      <c r="Z932" s="275"/>
      <c r="AA932" s="275"/>
      <c r="AB932" s="275">
        <f>SUM(Z932:AA932)</f>
        <v>0</v>
      </c>
      <c r="AC932" s="275"/>
      <c r="AD932" s="275">
        <v>1</v>
      </c>
      <c r="AE932" s="275">
        <f>SUM(AC932:AD932)</f>
        <v>1</v>
      </c>
      <c r="AF932" s="500"/>
      <c r="AG932" s="275"/>
      <c r="AH932" s="275"/>
      <c r="AI932" s="275">
        <f>SUM(AG932:AH932)</f>
        <v>0</v>
      </c>
      <c r="AJ932" s="275"/>
      <c r="AK932" s="275"/>
      <c r="AL932" s="275">
        <f>SUM(AJ932:AK932)</f>
        <v>0</v>
      </c>
      <c r="AM932" s="275"/>
      <c r="AN932" s="275"/>
      <c r="AO932" s="275">
        <f>SUM(AM932:AN932)</f>
        <v>0</v>
      </c>
      <c r="AP932" s="275"/>
      <c r="AQ932" s="275"/>
      <c r="AR932" s="275">
        <f>SUM(AP932:AQ932)</f>
        <v>0</v>
      </c>
      <c r="AS932" s="500"/>
      <c r="AT932" s="275"/>
      <c r="AU932" s="275"/>
      <c r="AV932" s="275">
        <f>SUM(AT932:AU932)</f>
        <v>0</v>
      </c>
      <c r="AW932" s="567">
        <f t="shared" si="4518"/>
        <v>18</v>
      </c>
      <c r="AX932" s="567">
        <f t="shared" si="4519"/>
        <v>20</v>
      </c>
      <c r="AY932" s="567">
        <f t="shared" si="4520"/>
        <v>38</v>
      </c>
      <c r="AZ932" s="159">
        <v>14</v>
      </c>
      <c r="BA932" s="159">
        <v>12</v>
      </c>
      <c r="BB932" s="275">
        <f>SUM(AZ932:BA932)</f>
        <v>26</v>
      </c>
      <c r="BC932" s="275"/>
      <c r="BD932" s="275"/>
      <c r="BE932" s="275">
        <f>SUM(BC932:BD932)</f>
        <v>0</v>
      </c>
      <c r="BF932" s="521"/>
      <c r="BG932" s="605">
        <f>SUM(F932,S932,AF932,AS932)</f>
        <v>51</v>
      </c>
      <c r="BH932" s="533">
        <f>SUM(G932,T932,AG932)</f>
        <v>2</v>
      </c>
      <c r="BI932" s="533">
        <f t="shared" si="4521"/>
        <v>9</v>
      </c>
      <c r="BJ932" s="533">
        <f t="shared" si="4522"/>
        <v>11</v>
      </c>
      <c r="BK932" s="533">
        <f t="shared" si="4523"/>
        <v>3</v>
      </c>
      <c r="BL932" s="533">
        <f t="shared" si="4524"/>
        <v>0</v>
      </c>
      <c r="BM932" s="533">
        <f t="shared" si="4525"/>
        <v>3</v>
      </c>
      <c r="BN932" s="533">
        <f>SUM(M932,Z932,AM932)</f>
        <v>0</v>
      </c>
      <c r="BO932" s="533">
        <f t="shared" si="4526"/>
        <v>0</v>
      </c>
      <c r="BP932" s="533">
        <f t="shared" si="4527"/>
        <v>0</v>
      </c>
      <c r="BQ932" s="533">
        <f t="shared" si="4528"/>
        <v>13</v>
      </c>
      <c r="BR932" s="533">
        <f t="shared" si="4529"/>
        <v>11</v>
      </c>
      <c r="BS932" s="533">
        <f t="shared" si="4530"/>
        <v>24</v>
      </c>
      <c r="BT932" s="533">
        <f>AT932</f>
        <v>0</v>
      </c>
      <c r="BU932" s="533">
        <f t="shared" si="4531"/>
        <v>0</v>
      </c>
      <c r="BV932" s="533">
        <f t="shared" si="4532"/>
        <v>0</v>
      </c>
      <c r="BW932" s="536">
        <f>SUM(BH932,BK932,BN932,BQ932,BT932)</f>
        <v>18</v>
      </c>
      <c r="BX932" s="536">
        <f t="shared" si="4533"/>
        <v>20</v>
      </c>
      <c r="BY932" s="536">
        <f t="shared" si="4534"/>
        <v>38</v>
      </c>
      <c r="BZ932" t="s">
        <v>74</v>
      </c>
      <c r="CA932" s="544">
        <f>AZ932</f>
        <v>14</v>
      </c>
      <c r="CB932" s="544">
        <f t="shared" si="4535"/>
        <v>12</v>
      </c>
      <c r="CC932" s="544">
        <f t="shared" si="4536"/>
        <v>26</v>
      </c>
      <c r="CD932" s="544">
        <f>BC932</f>
        <v>0</v>
      </c>
      <c r="CE932" s="544">
        <f t="shared" si="4537"/>
        <v>0</v>
      </c>
      <c r="CF932" s="544">
        <f t="shared" si="4538"/>
        <v>0</v>
      </c>
    </row>
    <row r="933" spans="1:84">
      <c r="A933" s="149"/>
      <c r="B933" s="149"/>
      <c r="C933" s="151"/>
      <c r="D933" s="151"/>
      <c r="E933" s="375"/>
      <c r="F933" s="592">
        <f>SUM(F931:F932)</f>
        <v>102</v>
      </c>
      <c r="G933" s="168">
        <f t="shared" ref="G933:BE933" si="4539">SUM(G931:G932)</f>
        <v>4</v>
      </c>
      <c r="H933" s="168">
        <f t="shared" si="4539"/>
        <v>10</v>
      </c>
      <c r="I933" s="168">
        <f t="shared" si="4539"/>
        <v>14</v>
      </c>
      <c r="J933" s="168">
        <f t="shared" si="4539"/>
        <v>6</v>
      </c>
      <c r="K933" s="168">
        <f t="shared" si="4539"/>
        <v>0</v>
      </c>
      <c r="L933" s="168">
        <f t="shared" si="4539"/>
        <v>6</v>
      </c>
      <c r="M933" s="168">
        <f t="shared" si="4539"/>
        <v>0</v>
      </c>
      <c r="N933" s="168">
        <f t="shared" si="4539"/>
        <v>0</v>
      </c>
      <c r="O933" s="168">
        <f t="shared" si="4539"/>
        <v>0</v>
      </c>
      <c r="P933" s="168">
        <f t="shared" si="4539"/>
        <v>24</v>
      </c>
      <c r="Q933" s="168">
        <f t="shared" si="4539"/>
        <v>35</v>
      </c>
      <c r="R933" s="168">
        <f>SUM(R931:R932)</f>
        <v>59</v>
      </c>
      <c r="S933" s="502">
        <f t="shared" si="4539"/>
        <v>0</v>
      </c>
      <c r="T933" s="168">
        <f t="shared" si="4539"/>
        <v>0</v>
      </c>
      <c r="U933" s="168">
        <f t="shared" si="4539"/>
        <v>1</v>
      </c>
      <c r="V933" s="168">
        <f t="shared" si="4539"/>
        <v>1</v>
      </c>
      <c r="W933" s="168">
        <f t="shared" si="4539"/>
        <v>0</v>
      </c>
      <c r="X933" s="168">
        <f t="shared" si="4539"/>
        <v>0</v>
      </c>
      <c r="Y933" s="168">
        <f t="shared" si="4539"/>
        <v>0</v>
      </c>
      <c r="Z933" s="168">
        <f t="shared" si="4539"/>
        <v>0</v>
      </c>
      <c r="AA933" s="168">
        <f t="shared" si="4539"/>
        <v>0</v>
      </c>
      <c r="AB933" s="168">
        <f t="shared" si="4539"/>
        <v>0</v>
      </c>
      <c r="AC933" s="168">
        <f t="shared" si="4539"/>
        <v>0</v>
      </c>
      <c r="AD933" s="168">
        <f t="shared" si="4539"/>
        <v>1</v>
      </c>
      <c r="AE933" s="168">
        <f t="shared" si="4539"/>
        <v>1</v>
      </c>
      <c r="AF933" s="502">
        <f t="shared" si="4539"/>
        <v>0</v>
      </c>
      <c r="AG933" s="168">
        <f t="shared" si="4539"/>
        <v>0</v>
      </c>
      <c r="AH933" s="168">
        <f t="shared" si="4539"/>
        <v>0</v>
      </c>
      <c r="AI933" s="168">
        <f t="shared" si="4539"/>
        <v>0</v>
      </c>
      <c r="AJ933" s="168">
        <f t="shared" si="4539"/>
        <v>0</v>
      </c>
      <c r="AK933" s="168">
        <f t="shared" si="4539"/>
        <v>0</v>
      </c>
      <c r="AL933" s="168">
        <f t="shared" si="4539"/>
        <v>0</v>
      </c>
      <c r="AM933" s="168">
        <f t="shared" si="4539"/>
        <v>0</v>
      </c>
      <c r="AN933" s="168">
        <f t="shared" si="4539"/>
        <v>0</v>
      </c>
      <c r="AO933" s="168">
        <f t="shared" si="4539"/>
        <v>0</v>
      </c>
      <c r="AP933" s="168">
        <f t="shared" si="4539"/>
        <v>0</v>
      </c>
      <c r="AQ933" s="168">
        <f t="shared" si="4539"/>
        <v>0</v>
      </c>
      <c r="AR933" s="168">
        <f t="shared" si="4539"/>
        <v>0</v>
      </c>
      <c r="AS933" s="502">
        <f t="shared" si="4539"/>
        <v>0</v>
      </c>
      <c r="AT933" s="168">
        <f t="shared" si="4539"/>
        <v>0</v>
      </c>
      <c r="AU933" s="168">
        <f t="shared" si="4539"/>
        <v>0</v>
      </c>
      <c r="AV933" s="168">
        <f t="shared" si="4539"/>
        <v>0</v>
      </c>
      <c r="AW933" s="569">
        <f t="shared" si="4539"/>
        <v>34</v>
      </c>
      <c r="AX933" s="569">
        <f t="shared" si="4539"/>
        <v>47</v>
      </c>
      <c r="AY933" s="569">
        <f t="shared" si="4539"/>
        <v>81</v>
      </c>
      <c r="AZ933" s="168">
        <f t="shared" si="4539"/>
        <v>28</v>
      </c>
      <c r="BA933" s="168">
        <f t="shared" si="4539"/>
        <v>32</v>
      </c>
      <c r="BB933" s="168">
        <f t="shared" si="4539"/>
        <v>60</v>
      </c>
      <c r="BC933" s="168">
        <f t="shared" si="4539"/>
        <v>0</v>
      </c>
      <c r="BD933" s="168">
        <f t="shared" si="4539"/>
        <v>0</v>
      </c>
      <c r="BE933" s="168">
        <f t="shared" si="4539"/>
        <v>0</v>
      </c>
      <c r="BF933" s="523"/>
      <c r="BG933" s="605">
        <f>SUM(F933,S933,AF933,AS933)</f>
        <v>102</v>
      </c>
      <c r="BH933" s="533">
        <f>SUM(G933,T933,AG933)</f>
        <v>4</v>
      </c>
      <c r="BI933" s="533">
        <f t="shared" si="4521"/>
        <v>11</v>
      </c>
      <c r="BJ933" s="533">
        <f t="shared" si="4522"/>
        <v>15</v>
      </c>
      <c r="BK933" s="533">
        <f t="shared" si="4523"/>
        <v>6</v>
      </c>
      <c r="BL933" s="533">
        <f t="shared" si="4524"/>
        <v>0</v>
      </c>
      <c r="BM933" s="533">
        <f t="shared" si="4525"/>
        <v>6</v>
      </c>
      <c r="BN933" s="533">
        <f>SUM(M933,Z933,AM933)</f>
        <v>0</v>
      </c>
      <c r="BO933" s="533">
        <f t="shared" si="4526"/>
        <v>0</v>
      </c>
      <c r="BP933" s="533">
        <f t="shared" si="4527"/>
        <v>0</v>
      </c>
      <c r="BQ933" s="533">
        <f t="shared" si="4528"/>
        <v>24</v>
      </c>
      <c r="BR933" s="533">
        <f t="shared" si="4529"/>
        <v>36</v>
      </c>
      <c r="BS933" s="533">
        <f t="shared" si="4530"/>
        <v>60</v>
      </c>
      <c r="BT933" s="533">
        <f>AT933</f>
        <v>0</v>
      </c>
      <c r="BU933" s="533">
        <f t="shared" si="4531"/>
        <v>0</v>
      </c>
      <c r="BV933" s="533">
        <f t="shared" si="4532"/>
        <v>0</v>
      </c>
      <c r="BW933" s="536">
        <f>SUM(BH933,BK933,BN933,BQ933,BT933)</f>
        <v>34</v>
      </c>
      <c r="BX933" s="536">
        <f t="shared" si="4533"/>
        <v>47</v>
      </c>
      <c r="BY933" s="536">
        <f t="shared" si="4534"/>
        <v>81</v>
      </c>
      <c r="BZ933" t="s">
        <v>74</v>
      </c>
      <c r="CA933" s="544">
        <f>AZ933</f>
        <v>28</v>
      </c>
      <c r="CB933" s="544">
        <f t="shared" si="4535"/>
        <v>32</v>
      </c>
      <c r="CC933" s="544">
        <f t="shared" si="4536"/>
        <v>60</v>
      </c>
      <c r="CD933" s="544">
        <f>BC933</f>
        <v>0</v>
      </c>
      <c r="CE933" s="544">
        <f t="shared" si="4537"/>
        <v>0</v>
      </c>
      <c r="CF933" s="544">
        <f t="shared" si="4538"/>
        <v>0</v>
      </c>
    </row>
    <row r="934" spans="1:84">
      <c r="A934" s="149" t="s">
        <v>95</v>
      </c>
      <c r="B934" s="149" t="s">
        <v>168</v>
      </c>
      <c r="C934" s="151"/>
      <c r="D934" s="151"/>
      <c r="E934" s="379" t="s">
        <v>116</v>
      </c>
      <c r="F934" s="592"/>
      <c r="G934" s="159"/>
      <c r="H934" s="159"/>
      <c r="I934" s="275" t="s">
        <v>74</v>
      </c>
      <c r="J934" s="279"/>
      <c r="K934" s="159"/>
      <c r="L934" s="275"/>
      <c r="M934" s="159"/>
      <c r="N934" s="159"/>
      <c r="O934" s="275"/>
      <c r="P934" s="279"/>
      <c r="Q934" s="159"/>
      <c r="R934" s="275"/>
      <c r="S934" s="500"/>
      <c r="T934" s="275"/>
      <c r="U934" s="275"/>
      <c r="V934" s="275"/>
      <c r="W934" s="275"/>
      <c r="X934" s="275"/>
      <c r="Y934" s="275"/>
      <c r="Z934" s="275"/>
      <c r="AA934" s="275"/>
      <c r="AB934" s="275"/>
      <c r="AC934" s="275"/>
      <c r="AD934" s="275"/>
      <c r="AE934" s="275"/>
      <c r="AF934" s="500"/>
      <c r="AG934" s="275"/>
      <c r="AH934" s="275"/>
      <c r="AI934" s="275"/>
      <c r="AJ934" s="275"/>
      <c r="AK934" s="275"/>
      <c r="AL934" s="275"/>
      <c r="AM934" s="275"/>
      <c r="AN934" s="275"/>
      <c r="AO934" s="275"/>
      <c r="AP934" s="275"/>
      <c r="AQ934" s="275"/>
      <c r="AR934" s="275"/>
      <c r="AS934" s="500"/>
      <c r="AT934" s="275"/>
      <c r="AU934" s="275"/>
      <c r="AV934" s="275"/>
      <c r="AW934" s="567"/>
      <c r="AX934" s="567"/>
      <c r="AY934" s="567"/>
      <c r="AZ934" s="159"/>
      <c r="BA934" s="159"/>
      <c r="BB934" s="159"/>
      <c r="BC934" s="275"/>
      <c r="BD934" s="275"/>
      <c r="BE934" s="275"/>
      <c r="BF934" s="521"/>
    </row>
    <row r="935" spans="1:84">
      <c r="A935" s="149"/>
      <c r="B935" s="151" t="s">
        <v>695</v>
      </c>
      <c r="C935" s="151"/>
      <c r="D935" s="151"/>
      <c r="E935" s="288" t="s">
        <v>77</v>
      </c>
      <c r="F935" s="592">
        <v>36</v>
      </c>
      <c r="G935" s="159">
        <v>0</v>
      </c>
      <c r="H935" s="159">
        <v>0</v>
      </c>
      <c r="I935" s="275">
        <f>SUM(G935:H935)</f>
        <v>0</v>
      </c>
      <c r="J935" s="159">
        <v>0</v>
      </c>
      <c r="K935" s="159">
        <v>0</v>
      </c>
      <c r="L935" s="275">
        <f>SUM(J935:K935)</f>
        <v>0</v>
      </c>
      <c r="M935" s="159">
        <v>0</v>
      </c>
      <c r="N935" s="159">
        <v>0</v>
      </c>
      <c r="O935" s="275">
        <f>SUM(M935:N935)</f>
        <v>0</v>
      </c>
      <c r="P935" s="159">
        <v>2</v>
      </c>
      <c r="Q935" s="159">
        <v>0</v>
      </c>
      <c r="R935" s="275">
        <f>SUM(P935:Q935)</f>
        <v>2</v>
      </c>
      <c r="S935" s="500"/>
      <c r="T935" s="275"/>
      <c r="U935" s="275"/>
      <c r="V935" s="275">
        <f>SUM(T935:U935)</f>
        <v>0</v>
      </c>
      <c r="W935" s="275"/>
      <c r="X935" s="275"/>
      <c r="Y935" s="275">
        <f>SUM(W935:X935)</f>
        <v>0</v>
      </c>
      <c r="Z935" s="275"/>
      <c r="AA935" s="275"/>
      <c r="AB935" s="275">
        <f>SUM(Z935:AA935)</f>
        <v>0</v>
      </c>
      <c r="AC935" s="275"/>
      <c r="AD935" s="275"/>
      <c r="AE935" s="275">
        <f>SUM(AC935:AD935)</f>
        <v>0</v>
      </c>
      <c r="AF935" s="500"/>
      <c r="AG935" s="275"/>
      <c r="AH935" s="275"/>
      <c r="AI935" s="275">
        <f>SUM(AG935:AH935)</f>
        <v>0</v>
      </c>
      <c r="AJ935" s="275"/>
      <c r="AK935" s="275"/>
      <c r="AL935" s="275">
        <f>SUM(AJ935:AK935)</f>
        <v>0</v>
      </c>
      <c r="AM935" s="275"/>
      <c r="AN935" s="275"/>
      <c r="AO935" s="275">
        <f>SUM(AM935:AN935)</f>
        <v>0</v>
      </c>
      <c r="AP935" s="275"/>
      <c r="AQ935" s="275"/>
      <c r="AR935" s="275">
        <f>SUM(AP935:AQ935)</f>
        <v>0</v>
      </c>
      <c r="AS935" s="500"/>
      <c r="AT935" s="275">
        <v>1</v>
      </c>
      <c r="AU935" s="275">
        <v>0</v>
      </c>
      <c r="AV935" s="275">
        <f>SUM(AT935:AU935)</f>
        <v>1</v>
      </c>
      <c r="AW935" s="567">
        <f t="shared" ref="AW935:AW936" si="4540">SUM(G935,J935,M935,P935,T935,W935,Z935,AC935,AG935,AJ935,AM935,AP935,AT935)</f>
        <v>3</v>
      </c>
      <c r="AX935" s="567">
        <f t="shared" ref="AX935:AX936" si="4541">SUM(H935,K935,N935,Q935,U935,X935,AA935,AD935,AH935,AK935,AN935,AQ935,AU935)</f>
        <v>0</v>
      </c>
      <c r="AY935" s="567">
        <f t="shared" ref="AY935:AY936" si="4542">SUM(I935,L935,O935,R935,V935,Y935,AB935,AE935,AI935,AL935,AO935,AR935,AV935)</f>
        <v>3</v>
      </c>
      <c r="AZ935" s="159">
        <v>0</v>
      </c>
      <c r="BA935" s="159">
        <v>0</v>
      </c>
      <c r="BB935" s="275">
        <f>SUM(AZ935:BA935)</f>
        <v>0</v>
      </c>
      <c r="BC935" s="275">
        <v>0</v>
      </c>
      <c r="BD935" s="275">
        <v>0</v>
      </c>
      <c r="BE935" s="275">
        <f>SUM(BC935:BD935)</f>
        <v>0</v>
      </c>
      <c r="BF935" s="521"/>
      <c r="BG935" s="605">
        <f>SUM(F935,S935,AF935,AS935)</f>
        <v>36</v>
      </c>
      <c r="BH935" s="533">
        <f>SUM(G935,T935,AG935)</f>
        <v>0</v>
      </c>
      <c r="BI935" s="533">
        <f t="shared" ref="BI935:BI937" si="4543">SUM(H935,U935,AH935)</f>
        <v>0</v>
      </c>
      <c r="BJ935" s="533">
        <f t="shared" ref="BJ935:BJ937" si="4544">SUM(I935,V935,AI935)</f>
        <v>0</v>
      </c>
      <c r="BK935" s="533">
        <f t="shared" ref="BK935:BK937" si="4545">SUM(J935,W935,AJ935)</f>
        <v>0</v>
      </c>
      <c r="BL935" s="533">
        <f t="shared" ref="BL935:BL937" si="4546">SUM(K935,X935,AK935)</f>
        <v>0</v>
      </c>
      <c r="BM935" s="533">
        <f t="shared" ref="BM935:BM937" si="4547">SUM(L935,Y935,AL935)</f>
        <v>0</v>
      </c>
      <c r="BN935" s="533">
        <f>SUM(M935,Z935,AM935)</f>
        <v>0</v>
      </c>
      <c r="BO935" s="533">
        <f t="shared" ref="BO935:BO937" si="4548">SUM(N935,AA935,AN935)</f>
        <v>0</v>
      </c>
      <c r="BP935" s="533">
        <f t="shared" ref="BP935:BP937" si="4549">SUM(O935,AB935,AO935)</f>
        <v>0</v>
      </c>
      <c r="BQ935" s="533">
        <f t="shared" ref="BQ935:BQ937" si="4550">SUM(P935,AC935,AP935)</f>
        <v>2</v>
      </c>
      <c r="BR935" s="533">
        <f t="shared" ref="BR935:BR937" si="4551">SUM(Q935,AD935,AQ935)</f>
        <v>0</v>
      </c>
      <c r="BS935" s="533">
        <f t="shared" ref="BS935:BS937" si="4552">SUM(R935,AE935,AR935)</f>
        <v>2</v>
      </c>
      <c r="BT935" s="533">
        <f>AT935</f>
        <v>1</v>
      </c>
      <c r="BU935" s="533">
        <f t="shared" ref="BU935:BU937" si="4553">AU935</f>
        <v>0</v>
      </c>
      <c r="BV935" s="533">
        <f t="shared" ref="BV935:BV937" si="4554">AV935</f>
        <v>1</v>
      </c>
      <c r="BW935" s="536">
        <f>SUM(BH935,BK935,BN935,BQ935,BT935)</f>
        <v>3</v>
      </c>
      <c r="BX935" s="536">
        <f t="shared" ref="BX935:BX937" si="4555">SUM(BI935,BL935,BO935,BR935,BU935)</f>
        <v>0</v>
      </c>
      <c r="BY935" s="536">
        <f t="shared" ref="BY935:BY937" si="4556">SUM(BJ935,BM935,BP935,BS935,BV935)</f>
        <v>3</v>
      </c>
      <c r="BZ935" t="s">
        <v>74</v>
      </c>
      <c r="CA935" s="544">
        <f>AZ935</f>
        <v>0</v>
      </c>
      <c r="CB935" s="544">
        <f t="shared" ref="CB935:CB937" si="4557">BA935</f>
        <v>0</v>
      </c>
      <c r="CC935" s="544">
        <f t="shared" ref="CC935:CC937" si="4558">BB935</f>
        <v>0</v>
      </c>
      <c r="CD935" s="544">
        <f>BC935</f>
        <v>0</v>
      </c>
      <c r="CE935" s="544">
        <f t="shared" ref="CE935:CE937" si="4559">BD935</f>
        <v>0</v>
      </c>
      <c r="CF935" s="544">
        <f t="shared" ref="CF935:CF937" si="4560">BE935</f>
        <v>0</v>
      </c>
    </row>
    <row r="936" spans="1:84">
      <c r="A936" s="149"/>
      <c r="B936" s="149"/>
      <c r="C936" s="151"/>
      <c r="D936" s="151"/>
      <c r="E936" s="288" t="s">
        <v>78</v>
      </c>
      <c r="F936" s="592">
        <v>36</v>
      </c>
      <c r="G936" s="159">
        <v>2</v>
      </c>
      <c r="H936" s="159">
        <v>0</v>
      </c>
      <c r="I936" s="275">
        <f>SUM(G936:H936)</f>
        <v>2</v>
      </c>
      <c r="J936" s="159">
        <v>0</v>
      </c>
      <c r="K936" s="159">
        <v>0</v>
      </c>
      <c r="L936" s="275">
        <f>SUM(J936:K936)</f>
        <v>0</v>
      </c>
      <c r="M936" s="159">
        <v>0</v>
      </c>
      <c r="N936" s="159">
        <v>0</v>
      </c>
      <c r="O936" s="275">
        <f>SUM(M936:N936)</f>
        <v>0</v>
      </c>
      <c r="P936" s="159">
        <v>0</v>
      </c>
      <c r="Q936" s="159">
        <v>0</v>
      </c>
      <c r="R936" s="275">
        <f>SUM(P936:Q936)</f>
        <v>0</v>
      </c>
      <c r="S936" s="500"/>
      <c r="T936" s="275">
        <v>0</v>
      </c>
      <c r="U936" s="275">
        <v>0</v>
      </c>
      <c r="V936" s="275">
        <f>SUM(T936:U936)</f>
        <v>0</v>
      </c>
      <c r="W936" s="275"/>
      <c r="X936" s="275"/>
      <c r="Y936" s="275">
        <f>SUM(W936:X936)</f>
        <v>0</v>
      </c>
      <c r="Z936" s="275"/>
      <c r="AA936" s="275"/>
      <c r="AB936" s="275">
        <f>SUM(Z936:AA936)</f>
        <v>0</v>
      </c>
      <c r="AC936" s="275"/>
      <c r="AD936" s="275"/>
      <c r="AE936" s="275">
        <f>SUM(AC936:AD936)</f>
        <v>0</v>
      </c>
      <c r="AF936" s="500"/>
      <c r="AG936" s="275"/>
      <c r="AH936" s="275"/>
      <c r="AI936" s="275">
        <f>SUM(AG936:AH936)</f>
        <v>0</v>
      </c>
      <c r="AJ936" s="275"/>
      <c r="AK936" s="275"/>
      <c r="AL936" s="275">
        <f>SUM(AJ936:AK936)</f>
        <v>0</v>
      </c>
      <c r="AM936" s="275"/>
      <c r="AN936" s="275"/>
      <c r="AO936" s="275">
        <f>SUM(AM936:AN936)</f>
        <v>0</v>
      </c>
      <c r="AP936" s="275"/>
      <c r="AQ936" s="275"/>
      <c r="AR936" s="275">
        <f>SUM(AP936:AQ936)</f>
        <v>0</v>
      </c>
      <c r="AS936" s="500"/>
      <c r="AT936" s="275">
        <v>3</v>
      </c>
      <c r="AU936" s="275">
        <v>0</v>
      </c>
      <c r="AV936" s="275">
        <f>SUM(AT936:AU936)</f>
        <v>3</v>
      </c>
      <c r="AW936" s="567">
        <f t="shared" si="4540"/>
        <v>5</v>
      </c>
      <c r="AX936" s="567">
        <f t="shared" si="4541"/>
        <v>0</v>
      </c>
      <c r="AY936" s="567">
        <f t="shared" si="4542"/>
        <v>5</v>
      </c>
      <c r="AZ936" s="159">
        <v>0</v>
      </c>
      <c r="BA936" s="159">
        <v>0</v>
      </c>
      <c r="BB936" s="275">
        <f>SUM(AZ936:BA936)</f>
        <v>0</v>
      </c>
      <c r="BC936" s="275">
        <v>0</v>
      </c>
      <c r="BD936" s="275">
        <v>0</v>
      </c>
      <c r="BE936" s="275">
        <f>SUM(BC936:BD936)</f>
        <v>0</v>
      </c>
      <c r="BF936" s="521"/>
      <c r="BG936" s="605">
        <f>SUM(F936,S936,AF936,AS936)</f>
        <v>36</v>
      </c>
      <c r="BH936" s="533">
        <f>SUM(G936,T936,AG936)</f>
        <v>2</v>
      </c>
      <c r="BI936" s="533">
        <f t="shared" si="4543"/>
        <v>0</v>
      </c>
      <c r="BJ936" s="533">
        <f t="shared" si="4544"/>
        <v>2</v>
      </c>
      <c r="BK936" s="533">
        <f t="shared" si="4545"/>
        <v>0</v>
      </c>
      <c r="BL936" s="533">
        <f t="shared" si="4546"/>
        <v>0</v>
      </c>
      <c r="BM936" s="533">
        <f t="shared" si="4547"/>
        <v>0</v>
      </c>
      <c r="BN936" s="533">
        <f>SUM(M936,Z936,AM936)</f>
        <v>0</v>
      </c>
      <c r="BO936" s="533">
        <f t="shared" si="4548"/>
        <v>0</v>
      </c>
      <c r="BP936" s="533">
        <f t="shared" si="4549"/>
        <v>0</v>
      </c>
      <c r="BQ936" s="533">
        <f t="shared" si="4550"/>
        <v>0</v>
      </c>
      <c r="BR936" s="533">
        <f t="shared" si="4551"/>
        <v>0</v>
      </c>
      <c r="BS936" s="533">
        <f t="shared" si="4552"/>
        <v>0</v>
      </c>
      <c r="BT936" s="533">
        <f>AT936</f>
        <v>3</v>
      </c>
      <c r="BU936" s="533">
        <f t="shared" si="4553"/>
        <v>0</v>
      </c>
      <c r="BV936" s="533">
        <f t="shared" si="4554"/>
        <v>3</v>
      </c>
      <c r="BW936" s="536">
        <f>SUM(BH936,BK936,BN936,BQ936,BT936)</f>
        <v>5</v>
      </c>
      <c r="BX936" s="536">
        <f t="shared" si="4555"/>
        <v>0</v>
      </c>
      <c r="BY936" s="536">
        <f t="shared" si="4556"/>
        <v>5</v>
      </c>
      <c r="BZ936" t="s">
        <v>74</v>
      </c>
      <c r="CA936" s="544">
        <f>AZ936</f>
        <v>0</v>
      </c>
      <c r="CB936" s="544">
        <f t="shared" si="4557"/>
        <v>0</v>
      </c>
      <c r="CC936" s="544">
        <f t="shared" si="4558"/>
        <v>0</v>
      </c>
      <c r="CD936" s="544">
        <f>BC936</f>
        <v>0</v>
      </c>
      <c r="CE936" s="544">
        <f t="shared" si="4559"/>
        <v>0</v>
      </c>
      <c r="CF936" s="544">
        <f t="shared" si="4560"/>
        <v>0</v>
      </c>
    </row>
    <row r="937" spans="1:84">
      <c r="A937" s="149"/>
      <c r="B937" s="149"/>
      <c r="C937" s="151"/>
      <c r="D937" s="151"/>
      <c r="E937" s="375"/>
      <c r="F937" s="592">
        <f>SUM(F935:F936)</f>
        <v>72</v>
      </c>
      <c r="G937" s="168">
        <f t="shared" ref="G937:BE937" si="4561">SUM(G935:G936)</f>
        <v>2</v>
      </c>
      <c r="H937" s="168">
        <f t="shared" si="4561"/>
        <v>0</v>
      </c>
      <c r="I937" s="168">
        <f t="shared" si="4561"/>
        <v>2</v>
      </c>
      <c r="J937" s="168">
        <f t="shared" si="4561"/>
        <v>0</v>
      </c>
      <c r="K937" s="168">
        <f t="shared" si="4561"/>
        <v>0</v>
      </c>
      <c r="L937" s="168">
        <f t="shared" si="4561"/>
        <v>0</v>
      </c>
      <c r="M937" s="168">
        <f t="shared" si="4561"/>
        <v>0</v>
      </c>
      <c r="N937" s="168">
        <f t="shared" si="4561"/>
        <v>0</v>
      </c>
      <c r="O937" s="168">
        <f t="shared" si="4561"/>
        <v>0</v>
      </c>
      <c r="P937" s="168">
        <f t="shared" si="4561"/>
        <v>2</v>
      </c>
      <c r="Q937" s="168">
        <f t="shared" si="4561"/>
        <v>0</v>
      </c>
      <c r="R937" s="168">
        <f>SUM(R935:R936)</f>
        <v>2</v>
      </c>
      <c r="S937" s="502">
        <f t="shared" si="4561"/>
        <v>0</v>
      </c>
      <c r="T937" s="168">
        <f t="shared" si="4561"/>
        <v>0</v>
      </c>
      <c r="U937" s="168">
        <f t="shared" si="4561"/>
        <v>0</v>
      </c>
      <c r="V937" s="168">
        <f t="shared" si="4561"/>
        <v>0</v>
      </c>
      <c r="W937" s="168">
        <f t="shared" si="4561"/>
        <v>0</v>
      </c>
      <c r="X937" s="168">
        <f t="shared" si="4561"/>
        <v>0</v>
      </c>
      <c r="Y937" s="168">
        <f t="shared" si="4561"/>
        <v>0</v>
      </c>
      <c r="Z937" s="168">
        <f t="shared" si="4561"/>
        <v>0</v>
      </c>
      <c r="AA937" s="168">
        <f t="shared" si="4561"/>
        <v>0</v>
      </c>
      <c r="AB937" s="168">
        <f t="shared" si="4561"/>
        <v>0</v>
      </c>
      <c r="AC937" s="168">
        <f t="shared" si="4561"/>
        <v>0</v>
      </c>
      <c r="AD937" s="168">
        <f t="shared" si="4561"/>
        <v>0</v>
      </c>
      <c r="AE937" s="168">
        <f t="shared" si="4561"/>
        <v>0</v>
      </c>
      <c r="AF937" s="502">
        <f t="shared" si="4561"/>
        <v>0</v>
      </c>
      <c r="AG937" s="168">
        <f t="shared" si="4561"/>
        <v>0</v>
      </c>
      <c r="AH937" s="168">
        <f t="shared" si="4561"/>
        <v>0</v>
      </c>
      <c r="AI937" s="168">
        <f t="shared" si="4561"/>
        <v>0</v>
      </c>
      <c r="AJ937" s="168">
        <f t="shared" si="4561"/>
        <v>0</v>
      </c>
      <c r="AK937" s="168">
        <f t="shared" si="4561"/>
        <v>0</v>
      </c>
      <c r="AL937" s="168">
        <f t="shared" si="4561"/>
        <v>0</v>
      </c>
      <c r="AM937" s="168">
        <f t="shared" si="4561"/>
        <v>0</v>
      </c>
      <c r="AN937" s="168">
        <f t="shared" si="4561"/>
        <v>0</v>
      </c>
      <c r="AO937" s="168">
        <f t="shared" si="4561"/>
        <v>0</v>
      </c>
      <c r="AP937" s="168">
        <f t="shared" si="4561"/>
        <v>0</v>
      </c>
      <c r="AQ937" s="168">
        <f t="shared" si="4561"/>
        <v>0</v>
      </c>
      <c r="AR937" s="168">
        <f t="shared" si="4561"/>
        <v>0</v>
      </c>
      <c r="AS937" s="502">
        <f t="shared" si="4561"/>
        <v>0</v>
      </c>
      <c r="AT937" s="168">
        <f t="shared" si="4561"/>
        <v>4</v>
      </c>
      <c r="AU937" s="168">
        <f t="shared" si="4561"/>
        <v>0</v>
      </c>
      <c r="AV937" s="168">
        <f t="shared" si="4561"/>
        <v>4</v>
      </c>
      <c r="AW937" s="569">
        <f t="shared" si="4561"/>
        <v>8</v>
      </c>
      <c r="AX937" s="569">
        <f t="shared" si="4561"/>
        <v>0</v>
      </c>
      <c r="AY937" s="569">
        <f t="shared" si="4561"/>
        <v>8</v>
      </c>
      <c r="AZ937" s="168">
        <f t="shared" si="4561"/>
        <v>0</v>
      </c>
      <c r="BA937" s="168">
        <f t="shared" si="4561"/>
        <v>0</v>
      </c>
      <c r="BB937" s="168">
        <f t="shared" si="4561"/>
        <v>0</v>
      </c>
      <c r="BC937" s="168">
        <f t="shared" si="4561"/>
        <v>0</v>
      </c>
      <c r="BD937" s="168">
        <f t="shared" si="4561"/>
        <v>0</v>
      </c>
      <c r="BE937" s="168">
        <f t="shared" si="4561"/>
        <v>0</v>
      </c>
      <c r="BF937" s="523"/>
      <c r="BG937" s="605">
        <f>SUM(F937,S937,AF937,AS937)</f>
        <v>72</v>
      </c>
      <c r="BH937" s="533">
        <f>SUM(G937,T937,AG937)</f>
        <v>2</v>
      </c>
      <c r="BI937" s="533">
        <f t="shared" si="4543"/>
        <v>0</v>
      </c>
      <c r="BJ937" s="533">
        <f t="shared" si="4544"/>
        <v>2</v>
      </c>
      <c r="BK937" s="533">
        <f t="shared" si="4545"/>
        <v>0</v>
      </c>
      <c r="BL937" s="533">
        <f t="shared" si="4546"/>
        <v>0</v>
      </c>
      <c r="BM937" s="533">
        <f t="shared" si="4547"/>
        <v>0</v>
      </c>
      <c r="BN937" s="533">
        <f>SUM(M937,Z937,AM937)</f>
        <v>0</v>
      </c>
      <c r="BO937" s="533">
        <f t="shared" si="4548"/>
        <v>0</v>
      </c>
      <c r="BP937" s="533">
        <f t="shared" si="4549"/>
        <v>0</v>
      </c>
      <c r="BQ937" s="533">
        <f t="shared" si="4550"/>
        <v>2</v>
      </c>
      <c r="BR937" s="533">
        <f t="shared" si="4551"/>
        <v>0</v>
      </c>
      <c r="BS937" s="533">
        <f t="shared" si="4552"/>
        <v>2</v>
      </c>
      <c r="BT937" s="533">
        <f>AT937</f>
        <v>4</v>
      </c>
      <c r="BU937" s="533">
        <f t="shared" si="4553"/>
        <v>0</v>
      </c>
      <c r="BV937" s="533">
        <f t="shared" si="4554"/>
        <v>4</v>
      </c>
      <c r="BW937" s="536">
        <f>SUM(BH937,BK937,BN937,BQ937,BT937)</f>
        <v>8</v>
      </c>
      <c r="BX937" s="536">
        <f t="shared" si="4555"/>
        <v>0</v>
      </c>
      <c r="BY937" s="536">
        <f t="shared" si="4556"/>
        <v>8</v>
      </c>
      <c r="BZ937" t="s">
        <v>74</v>
      </c>
      <c r="CA937" s="544">
        <f>AZ937</f>
        <v>0</v>
      </c>
      <c r="CB937" s="544">
        <f t="shared" si="4557"/>
        <v>0</v>
      </c>
      <c r="CC937" s="544">
        <f t="shared" si="4558"/>
        <v>0</v>
      </c>
      <c r="CD937" s="544">
        <f>BC937</f>
        <v>0</v>
      </c>
      <c r="CE937" s="544">
        <f t="shared" si="4559"/>
        <v>0</v>
      </c>
      <c r="CF937" s="544">
        <f t="shared" si="4560"/>
        <v>0</v>
      </c>
    </row>
    <row r="938" spans="1:84">
      <c r="A938" s="149" t="s">
        <v>95</v>
      </c>
      <c r="B938" s="149" t="s">
        <v>169</v>
      </c>
      <c r="C938" s="151"/>
      <c r="D938" s="151"/>
      <c r="E938" s="379" t="s">
        <v>116</v>
      </c>
      <c r="F938" s="592"/>
      <c r="G938" s="159"/>
      <c r="H938" s="159"/>
      <c r="I938" s="275"/>
      <c r="J938" s="279"/>
      <c r="K938" s="159"/>
      <c r="L938" s="275"/>
      <c r="M938" s="159"/>
      <c r="N938" s="159"/>
      <c r="O938" s="275"/>
      <c r="P938" s="279"/>
      <c r="Q938" s="159"/>
      <c r="R938" s="275"/>
      <c r="S938" s="500"/>
      <c r="T938" s="275"/>
      <c r="U938" s="275"/>
      <c r="V938" s="275"/>
      <c r="W938" s="275"/>
      <c r="X938" s="275"/>
      <c r="Y938" s="275"/>
      <c r="Z938" s="275"/>
      <c r="AA938" s="275"/>
      <c r="AB938" s="275"/>
      <c r="AC938" s="275"/>
      <c r="AD938" s="275"/>
      <c r="AE938" s="275"/>
      <c r="AF938" s="500"/>
      <c r="AG938" s="275"/>
      <c r="AH938" s="275"/>
      <c r="AI938" s="275"/>
      <c r="AJ938" s="275"/>
      <c r="AK938" s="275"/>
      <c r="AL938" s="275"/>
      <c r="AM938" s="275"/>
      <c r="AN938" s="275"/>
      <c r="AO938" s="275"/>
      <c r="AP938" s="275"/>
      <c r="AQ938" s="275"/>
      <c r="AR938" s="275"/>
      <c r="AS938" s="500"/>
      <c r="AT938" s="275"/>
      <c r="AU938" s="275"/>
      <c r="AV938" s="275"/>
      <c r="AW938" s="567"/>
      <c r="AX938" s="567"/>
      <c r="AY938" s="567"/>
      <c r="AZ938" s="159"/>
      <c r="BA938" s="159"/>
      <c r="BB938" s="159"/>
      <c r="BC938" s="275"/>
      <c r="BD938" s="275"/>
      <c r="BE938" s="275"/>
      <c r="BF938" s="521"/>
    </row>
    <row r="939" spans="1:84">
      <c r="A939" s="149"/>
      <c r="B939" s="151" t="s">
        <v>695</v>
      </c>
      <c r="C939" s="151"/>
      <c r="D939" s="151"/>
      <c r="E939" s="288" t="s">
        <v>77</v>
      </c>
      <c r="F939" s="592">
        <v>77</v>
      </c>
      <c r="G939" s="428">
        <v>36</v>
      </c>
      <c r="H939" s="159">
        <v>8</v>
      </c>
      <c r="I939" s="275">
        <f>SUM(G939:H939)</f>
        <v>44</v>
      </c>
      <c r="J939" s="159">
        <v>10</v>
      </c>
      <c r="K939" s="159">
        <v>5</v>
      </c>
      <c r="L939" s="275">
        <f>SUM(J939:K939)</f>
        <v>15</v>
      </c>
      <c r="M939" s="159">
        <v>4</v>
      </c>
      <c r="N939" s="159">
        <v>1</v>
      </c>
      <c r="O939" s="275">
        <f>SUM(M939:N939)</f>
        <v>5</v>
      </c>
      <c r="P939" s="159">
        <v>16</v>
      </c>
      <c r="Q939" s="159">
        <v>9</v>
      </c>
      <c r="R939" s="275">
        <f>SUM(P939:Q939)</f>
        <v>25</v>
      </c>
      <c r="S939" s="500"/>
      <c r="T939" s="275"/>
      <c r="U939" s="275"/>
      <c r="V939" s="275">
        <f>SUM(T939:U939)</f>
        <v>0</v>
      </c>
      <c r="W939" s="275"/>
      <c r="X939" s="275"/>
      <c r="Y939" s="275">
        <f>SUM(W939:X939)</f>
        <v>0</v>
      </c>
      <c r="Z939" s="275"/>
      <c r="AA939" s="275"/>
      <c r="AB939" s="275">
        <f>SUM(Z939:AA939)</f>
        <v>0</v>
      </c>
      <c r="AC939" s="275"/>
      <c r="AD939" s="275"/>
      <c r="AE939" s="275">
        <f>SUM(AC939:AD939)</f>
        <v>0</v>
      </c>
      <c r="AF939" s="500"/>
      <c r="AG939" s="275"/>
      <c r="AH939" s="275"/>
      <c r="AI939" s="275">
        <f>SUM(AG939:AH939)</f>
        <v>0</v>
      </c>
      <c r="AJ939" s="275"/>
      <c r="AK939" s="275"/>
      <c r="AL939" s="275">
        <f>SUM(AJ939:AK939)</f>
        <v>0</v>
      </c>
      <c r="AM939" s="275"/>
      <c r="AN939" s="275"/>
      <c r="AO939" s="275">
        <f>SUM(AM939:AN939)</f>
        <v>0</v>
      </c>
      <c r="AP939" s="275"/>
      <c r="AQ939" s="275"/>
      <c r="AR939" s="275">
        <f>SUM(AP939:AQ939)</f>
        <v>0</v>
      </c>
      <c r="AS939" s="500"/>
      <c r="AT939" s="275"/>
      <c r="AU939" s="275"/>
      <c r="AV939" s="275">
        <f>SUM(AT939:AU939)</f>
        <v>0</v>
      </c>
      <c r="AW939" s="567">
        <f t="shared" ref="AW939:AW940" si="4562">SUM(G939,J939,M939,P939,T939,W939,Z939,AC939,AG939,AJ939,AM939,AP939,AT939)</f>
        <v>66</v>
      </c>
      <c r="AX939" s="567">
        <f t="shared" ref="AX939:AX940" si="4563">SUM(H939,K939,N939,Q939,U939,X939,AA939,AD939,AH939,AK939,AN939,AQ939,AU939)</f>
        <v>23</v>
      </c>
      <c r="AY939" s="567">
        <f t="shared" ref="AY939:AY940" si="4564">SUM(I939,L939,O939,R939,V939,Y939,AB939,AE939,AI939,AL939,AO939,AR939,AV939)</f>
        <v>89</v>
      </c>
      <c r="AZ939" s="159"/>
      <c r="BA939" s="159"/>
      <c r="BB939" s="275">
        <f>SUM(AZ939:BA939)</f>
        <v>0</v>
      </c>
      <c r="BC939" s="275"/>
      <c r="BD939" s="275"/>
      <c r="BE939" s="275">
        <f>SUM(BC939:BD939)</f>
        <v>0</v>
      </c>
      <c r="BF939" s="521"/>
      <c r="BG939" s="605">
        <f>SUM(F939,S939,AF939,AS939)</f>
        <v>77</v>
      </c>
      <c r="BH939" s="533">
        <f>SUM(G939,T939,AG939)</f>
        <v>36</v>
      </c>
      <c r="BI939" s="533">
        <f t="shared" ref="BI939:BI941" si="4565">SUM(H939,U939,AH939)</f>
        <v>8</v>
      </c>
      <c r="BJ939" s="533">
        <f t="shared" ref="BJ939:BJ941" si="4566">SUM(I939,V939,AI939)</f>
        <v>44</v>
      </c>
      <c r="BK939" s="533">
        <f t="shared" ref="BK939:BK941" si="4567">SUM(J939,W939,AJ939)</f>
        <v>10</v>
      </c>
      <c r="BL939" s="533">
        <f t="shared" ref="BL939:BL941" si="4568">SUM(K939,X939,AK939)</f>
        <v>5</v>
      </c>
      <c r="BM939" s="533">
        <f t="shared" ref="BM939:BM941" si="4569">SUM(L939,Y939,AL939)</f>
        <v>15</v>
      </c>
      <c r="BN939" s="533">
        <f>SUM(M939,Z939,AM939)</f>
        <v>4</v>
      </c>
      <c r="BO939" s="533">
        <f t="shared" ref="BO939:BO941" si="4570">SUM(N939,AA939,AN939)</f>
        <v>1</v>
      </c>
      <c r="BP939" s="533">
        <f t="shared" ref="BP939:BP941" si="4571">SUM(O939,AB939,AO939)</f>
        <v>5</v>
      </c>
      <c r="BQ939" s="533">
        <f t="shared" ref="BQ939:BQ941" si="4572">SUM(P939,AC939,AP939)</f>
        <v>16</v>
      </c>
      <c r="BR939" s="533">
        <f t="shared" ref="BR939:BR941" si="4573">SUM(Q939,AD939,AQ939)</f>
        <v>9</v>
      </c>
      <c r="BS939" s="533">
        <f t="shared" ref="BS939:BS941" si="4574">SUM(R939,AE939,AR939)</f>
        <v>25</v>
      </c>
      <c r="BT939" s="533">
        <f>AT939</f>
        <v>0</v>
      </c>
      <c r="BU939" s="533">
        <f t="shared" ref="BU939:BU941" si="4575">AU939</f>
        <v>0</v>
      </c>
      <c r="BV939" s="533">
        <f t="shared" ref="BV939:BV941" si="4576">AV939</f>
        <v>0</v>
      </c>
      <c r="BW939" s="536">
        <f>SUM(BH939,BK939,BN939,BQ939,BT939)</f>
        <v>66</v>
      </c>
      <c r="BX939" s="536">
        <f t="shared" ref="BX939:BX941" si="4577">SUM(BI939,BL939,BO939,BR939,BU939)</f>
        <v>23</v>
      </c>
      <c r="BY939" s="536">
        <f t="shared" ref="BY939:BY941" si="4578">SUM(BJ939,BM939,BP939,BS939,BV939)</f>
        <v>89</v>
      </c>
      <c r="BZ939" t="s">
        <v>74</v>
      </c>
      <c r="CA939" s="544">
        <f>AZ939</f>
        <v>0</v>
      </c>
      <c r="CB939" s="544">
        <f t="shared" ref="CB939:CB941" si="4579">BA939</f>
        <v>0</v>
      </c>
      <c r="CC939" s="544">
        <f t="shared" ref="CC939:CC941" si="4580">BB939</f>
        <v>0</v>
      </c>
      <c r="CD939" s="544">
        <f>BC939</f>
        <v>0</v>
      </c>
      <c r="CE939" s="544">
        <f t="shared" ref="CE939:CE941" si="4581">BD939</f>
        <v>0</v>
      </c>
      <c r="CF939" s="544">
        <f t="shared" ref="CF939:CF941" si="4582">BE939</f>
        <v>0</v>
      </c>
    </row>
    <row r="940" spans="1:84">
      <c r="A940" s="149"/>
      <c r="B940" s="149" t="s">
        <v>74</v>
      </c>
      <c r="C940" s="151"/>
      <c r="D940" s="151"/>
      <c r="E940" s="288" t="s">
        <v>78</v>
      </c>
      <c r="F940" s="592">
        <v>77</v>
      </c>
      <c r="G940" s="159">
        <v>45</v>
      </c>
      <c r="H940" s="159">
        <v>6</v>
      </c>
      <c r="I940" s="275">
        <f>SUM(G940:H940)</f>
        <v>51</v>
      </c>
      <c r="J940" s="159">
        <v>10</v>
      </c>
      <c r="K940" s="159">
        <v>2</v>
      </c>
      <c r="L940" s="275">
        <f>SUM(J940:K940)</f>
        <v>12</v>
      </c>
      <c r="M940" s="159">
        <v>4</v>
      </c>
      <c r="N940" s="159">
        <v>2</v>
      </c>
      <c r="O940" s="275">
        <f>SUM(M940:N940)</f>
        <v>6</v>
      </c>
      <c r="P940" s="159">
        <v>9</v>
      </c>
      <c r="Q940" s="159">
        <v>13</v>
      </c>
      <c r="R940" s="275">
        <f>SUM(P940:Q940)</f>
        <v>22</v>
      </c>
      <c r="S940" s="500"/>
      <c r="T940" s="275"/>
      <c r="U940" s="275"/>
      <c r="V940" s="275">
        <f>SUM(T940:U940)</f>
        <v>0</v>
      </c>
      <c r="W940" s="275"/>
      <c r="X940" s="275"/>
      <c r="Y940" s="275">
        <f>SUM(W940:X940)</f>
        <v>0</v>
      </c>
      <c r="Z940" s="275"/>
      <c r="AA940" s="275"/>
      <c r="AB940" s="275">
        <f>SUM(Z940:AA940)</f>
        <v>0</v>
      </c>
      <c r="AC940" s="275"/>
      <c r="AD940" s="275"/>
      <c r="AE940" s="275">
        <f>SUM(AC940:AD940)</f>
        <v>0</v>
      </c>
      <c r="AF940" s="500"/>
      <c r="AG940" s="275"/>
      <c r="AH940" s="275"/>
      <c r="AI940" s="275">
        <f>SUM(AG940:AH940)</f>
        <v>0</v>
      </c>
      <c r="AJ940" s="275"/>
      <c r="AK940" s="275"/>
      <c r="AL940" s="275">
        <f>SUM(AJ940:AK940)</f>
        <v>0</v>
      </c>
      <c r="AM940" s="275"/>
      <c r="AN940" s="275"/>
      <c r="AO940" s="275">
        <f>SUM(AM940:AN940)</f>
        <v>0</v>
      </c>
      <c r="AP940" s="275"/>
      <c r="AQ940" s="275"/>
      <c r="AR940" s="275">
        <f>SUM(AP940:AQ940)</f>
        <v>0</v>
      </c>
      <c r="AS940" s="500"/>
      <c r="AT940" s="275"/>
      <c r="AU940" s="275"/>
      <c r="AV940" s="275">
        <f>SUM(AT940:AU940)</f>
        <v>0</v>
      </c>
      <c r="AW940" s="567">
        <f t="shared" si="4562"/>
        <v>68</v>
      </c>
      <c r="AX940" s="567">
        <f t="shared" si="4563"/>
        <v>23</v>
      </c>
      <c r="AY940" s="567">
        <f t="shared" si="4564"/>
        <v>91</v>
      </c>
      <c r="AZ940" s="159"/>
      <c r="BA940" s="159"/>
      <c r="BB940" s="275">
        <f>SUM(AZ940:BA940)</f>
        <v>0</v>
      </c>
      <c r="BC940" s="275"/>
      <c r="BD940" s="275"/>
      <c r="BE940" s="275">
        <f>SUM(BC940:BD940)</f>
        <v>0</v>
      </c>
      <c r="BF940" s="521"/>
      <c r="BG940" s="605">
        <f>SUM(F940,S940,AF940,AS940)</f>
        <v>77</v>
      </c>
      <c r="BH940" s="533">
        <f>SUM(G940,T940,AG940)</f>
        <v>45</v>
      </c>
      <c r="BI940" s="533">
        <f t="shared" si="4565"/>
        <v>6</v>
      </c>
      <c r="BJ940" s="533">
        <f t="shared" si="4566"/>
        <v>51</v>
      </c>
      <c r="BK940" s="533">
        <f t="shared" si="4567"/>
        <v>10</v>
      </c>
      <c r="BL940" s="533">
        <f t="shared" si="4568"/>
        <v>2</v>
      </c>
      <c r="BM940" s="533">
        <f t="shared" si="4569"/>
        <v>12</v>
      </c>
      <c r="BN940" s="533">
        <f>SUM(M940,Z940,AM940)</f>
        <v>4</v>
      </c>
      <c r="BO940" s="533">
        <f t="shared" si="4570"/>
        <v>2</v>
      </c>
      <c r="BP940" s="533">
        <f t="shared" si="4571"/>
        <v>6</v>
      </c>
      <c r="BQ940" s="533">
        <f t="shared" si="4572"/>
        <v>9</v>
      </c>
      <c r="BR940" s="533">
        <f t="shared" si="4573"/>
        <v>13</v>
      </c>
      <c r="BS940" s="533">
        <f t="shared" si="4574"/>
        <v>22</v>
      </c>
      <c r="BT940" s="533">
        <f>AT940</f>
        <v>0</v>
      </c>
      <c r="BU940" s="533">
        <f t="shared" si="4575"/>
        <v>0</v>
      </c>
      <c r="BV940" s="533">
        <f t="shared" si="4576"/>
        <v>0</v>
      </c>
      <c r="BW940" s="536">
        <f>SUM(BH940,BK940,BN940,BQ940,BT940)</f>
        <v>68</v>
      </c>
      <c r="BX940" s="536">
        <f t="shared" si="4577"/>
        <v>23</v>
      </c>
      <c r="BY940" s="536">
        <f t="shared" si="4578"/>
        <v>91</v>
      </c>
      <c r="BZ940" t="s">
        <v>74</v>
      </c>
      <c r="CA940" s="544">
        <f>AZ940</f>
        <v>0</v>
      </c>
      <c r="CB940" s="544">
        <f t="shared" si="4579"/>
        <v>0</v>
      </c>
      <c r="CC940" s="544">
        <f t="shared" si="4580"/>
        <v>0</v>
      </c>
      <c r="CD940" s="544">
        <f>BC940</f>
        <v>0</v>
      </c>
      <c r="CE940" s="544">
        <f t="shared" si="4581"/>
        <v>0</v>
      </c>
      <c r="CF940" s="544">
        <f t="shared" si="4582"/>
        <v>0</v>
      </c>
    </row>
    <row r="941" spans="1:84">
      <c r="A941" s="149"/>
      <c r="B941" s="149"/>
      <c r="C941" s="151"/>
      <c r="D941" s="151"/>
      <c r="E941" s="375"/>
      <c r="F941" s="592">
        <f>SUM(F939:F940)</f>
        <v>154</v>
      </c>
      <c r="G941" s="168">
        <f t="shared" ref="G941:BE941" si="4583">SUM(G939:G940)</f>
        <v>81</v>
      </c>
      <c r="H941" s="168">
        <f t="shared" si="4583"/>
        <v>14</v>
      </c>
      <c r="I941" s="168">
        <f t="shared" si="4583"/>
        <v>95</v>
      </c>
      <c r="J941" s="168">
        <f t="shared" si="4583"/>
        <v>20</v>
      </c>
      <c r="K941" s="168">
        <f t="shared" si="4583"/>
        <v>7</v>
      </c>
      <c r="L941" s="168">
        <f t="shared" si="4583"/>
        <v>27</v>
      </c>
      <c r="M941" s="168">
        <f t="shared" si="4583"/>
        <v>8</v>
      </c>
      <c r="N941" s="168">
        <f t="shared" si="4583"/>
        <v>3</v>
      </c>
      <c r="O941" s="168">
        <f t="shared" si="4583"/>
        <v>11</v>
      </c>
      <c r="P941" s="168">
        <f t="shared" si="4583"/>
        <v>25</v>
      </c>
      <c r="Q941" s="168">
        <f t="shared" si="4583"/>
        <v>22</v>
      </c>
      <c r="R941" s="168">
        <f>SUM(R939:R940)</f>
        <v>47</v>
      </c>
      <c r="S941" s="502">
        <f t="shared" si="4583"/>
        <v>0</v>
      </c>
      <c r="T941" s="168">
        <f t="shared" si="4583"/>
        <v>0</v>
      </c>
      <c r="U941" s="168">
        <f t="shared" si="4583"/>
        <v>0</v>
      </c>
      <c r="V941" s="168">
        <f t="shared" si="4583"/>
        <v>0</v>
      </c>
      <c r="W941" s="168">
        <f t="shared" si="4583"/>
        <v>0</v>
      </c>
      <c r="X941" s="168">
        <f t="shared" si="4583"/>
        <v>0</v>
      </c>
      <c r="Y941" s="168">
        <f t="shared" si="4583"/>
        <v>0</v>
      </c>
      <c r="Z941" s="168">
        <f t="shared" si="4583"/>
        <v>0</v>
      </c>
      <c r="AA941" s="168">
        <f t="shared" si="4583"/>
        <v>0</v>
      </c>
      <c r="AB941" s="168">
        <f t="shared" si="4583"/>
        <v>0</v>
      </c>
      <c r="AC941" s="168">
        <f t="shared" si="4583"/>
        <v>0</v>
      </c>
      <c r="AD941" s="168">
        <f t="shared" si="4583"/>
        <v>0</v>
      </c>
      <c r="AE941" s="168">
        <f t="shared" si="4583"/>
        <v>0</v>
      </c>
      <c r="AF941" s="502">
        <f t="shared" si="4583"/>
        <v>0</v>
      </c>
      <c r="AG941" s="168">
        <f t="shared" si="4583"/>
        <v>0</v>
      </c>
      <c r="AH941" s="168">
        <f t="shared" si="4583"/>
        <v>0</v>
      </c>
      <c r="AI941" s="168">
        <f t="shared" si="4583"/>
        <v>0</v>
      </c>
      <c r="AJ941" s="168">
        <f t="shared" si="4583"/>
        <v>0</v>
      </c>
      <c r="AK941" s="168">
        <f t="shared" si="4583"/>
        <v>0</v>
      </c>
      <c r="AL941" s="168">
        <f t="shared" si="4583"/>
        <v>0</v>
      </c>
      <c r="AM941" s="168">
        <f t="shared" si="4583"/>
        <v>0</v>
      </c>
      <c r="AN941" s="168">
        <f t="shared" si="4583"/>
        <v>0</v>
      </c>
      <c r="AO941" s="168">
        <f t="shared" si="4583"/>
        <v>0</v>
      </c>
      <c r="AP941" s="168">
        <f t="shared" si="4583"/>
        <v>0</v>
      </c>
      <c r="AQ941" s="168">
        <f t="shared" si="4583"/>
        <v>0</v>
      </c>
      <c r="AR941" s="168">
        <f t="shared" si="4583"/>
        <v>0</v>
      </c>
      <c r="AS941" s="502">
        <f t="shared" si="4583"/>
        <v>0</v>
      </c>
      <c r="AT941" s="168">
        <f t="shared" si="4583"/>
        <v>0</v>
      </c>
      <c r="AU941" s="168">
        <f t="shared" si="4583"/>
        <v>0</v>
      </c>
      <c r="AV941" s="168">
        <f t="shared" si="4583"/>
        <v>0</v>
      </c>
      <c r="AW941" s="569">
        <f t="shared" si="4583"/>
        <v>134</v>
      </c>
      <c r="AX941" s="569">
        <f t="shared" si="4583"/>
        <v>46</v>
      </c>
      <c r="AY941" s="569">
        <f t="shared" si="4583"/>
        <v>180</v>
      </c>
      <c r="AZ941" s="168">
        <f t="shared" si="4583"/>
        <v>0</v>
      </c>
      <c r="BA941" s="168">
        <f t="shared" si="4583"/>
        <v>0</v>
      </c>
      <c r="BB941" s="168">
        <f t="shared" si="4583"/>
        <v>0</v>
      </c>
      <c r="BC941" s="168">
        <f t="shared" si="4583"/>
        <v>0</v>
      </c>
      <c r="BD941" s="168">
        <f t="shared" si="4583"/>
        <v>0</v>
      </c>
      <c r="BE941" s="168">
        <f t="shared" si="4583"/>
        <v>0</v>
      </c>
      <c r="BF941" s="523"/>
      <c r="BG941" s="605">
        <f>SUM(F941,S941,AF941,AS941)</f>
        <v>154</v>
      </c>
      <c r="BH941" s="533">
        <f>SUM(G941,T941,AG941)</f>
        <v>81</v>
      </c>
      <c r="BI941" s="533">
        <f t="shared" si="4565"/>
        <v>14</v>
      </c>
      <c r="BJ941" s="533">
        <f t="shared" si="4566"/>
        <v>95</v>
      </c>
      <c r="BK941" s="533">
        <f t="shared" si="4567"/>
        <v>20</v>
      </c>
      <c r="BL941" s="533">
        <f t="shared" si="4568"/>
        <v>7</v>
      </c>
      <c r="BM941" s="533">
        <f t="shared" si="4569"/>
        <v>27</v>
      </c>
      <c r="BN941" s="533">
        <f>SUM(M941,Z941,AM941)</f>
        <v>8</v>
      </c>
      <c r="BO941" s="533">
        <f t="shared" si="4570"/>
        <v>3</v>
      </c>
      <c r="BP941" s="533">
        <f t="shared" si="4571"/>
        <v>11</v>
      </c>
      <c r="BQ941" s="533">
        <f t="shared" si="4572"/>
        <v>25</v>
      </c>
      <c r="BR941" s="533">
        <f t="shared" si="4573"/>
        <v>22</v>
      </c>
      <c r="BS941" s="533">
        <f t="shared" si="4574"/>
        <v>47</v>
      </c>
      <c r="BT941" s="533">
        <f>AT941</f>
        <v>0</v>
      </c>
      <c r="BU941" s="533">
        <f t="shared" si="4575"/>
        <v>0</v>
      </c>
      <c r="BV941" s="533">
        <f t="shared" si="4576"/>
        <v>0</v>
      </c>
      <c r="BW941" s="536">
        <f>SUM(BH941,BK941,BN941,BQ941,BT941)</f>
        <v>134</v>
      </c>
      <c r="BX941" s="536">
        <f t="shared" si="4577"/>
        <v>46</v>
      </c>
      <c r="BY941" s="536">
        <f t="shared" si="4578"/>
        <v>180</v>
      </c>
      <c r="BZ941" t="s">
        <v>74</v>
      </c>
      <c r="CA941" s="544">
        <f>AZ941</f>
        <v>0</v>
      </c>
      <c r="CB941" s="544">
        <f t="shared" si="4579"/>
        <v>0</v>
      </c>
      <c r="CC941" s="544">
        <f t="shared" si="4580"/>
        <v>0</v>
      </c>
      <c r="CD941" s="544">
        <f>BC941</f>
        <v>0</v>
      </c>
      <c r="CE941" s="544">
        <f t="shared" si="4581"/>
        <v>0</v>
      </c>
      <c r="CF941" s="544">
        <f t="shared" si="4582"/>
        <v>0</v>
      </c>
    </row>
    <row r="942" spans="1:84">
      <c r="A942" s="149" t="s">
        <v>95</v>
      </c>
      <c r="B942" s="149" t="s">
        <v>170</v>
      </c>
      <c r="C942" s="151"/>
      <c r="D942" s="151"/>
      <c r="E942" s="375" t="s">
        <v>116</v>
      </c>
      <c r="F942" s="592"/>
      <c r="G942" s="159"/>
      <c r="H942" s="159"/>
      <c r="I942" s="275"/>
      <c r="J942" s="159"/>
      <c r="K942" s="159"/>
      <c r="L942" s="275"/>
      <c r="M942" s="159"/>
      <c r="N942" s="159"/>
      <c r="O942" s="275"/>
      <c r="P942" s="159"/>
      <c r="Q942" s="159"/>
      <c r="R942" s="275"/>
      <c r="S942" s="500"/>
      <c r="T942" s="275"/>
      <c r="U942" s="275"/>
      <c r="V942" s="275"/>
      <c r="W942" s="275"/>
      <c r="X942" s="275"/>
      <c r="Y942" s="275"/>
      <c r="Z942" s="275"/>
      <c r="AA942" s="275"/>
      <c r="AB942" s="275"/>
      <c r="AC942" s="275"/>
      <c r="AD942" s="275"/>
      <c r="AE942" s="275"/>
      <c r="AF942" s="500"/>
      <c r="AG942" s="275"/>
      <c r="AH942" s="275"/>
      <c r="AI942" s="275"/>
      <c r="AJ942" s="275"/>
      <c r="AK942" s="275"/>
      <c r="AL942" s="275"/>
      <c r="AM942" s="275"/>
      <c r="AN942" s="275"/>
      <c r="AO942" s="275"/>
      <c r="AP942" s="275"/>
      <c r="AQ942" s="275"/>
      <c r="AR942" s="275"/>
      <c r="AS942" s="500"/>
      <c r="AT942" s="275"/>
      <c r="AU942" s="275"/>
      <c r="AV942" s="275"/>
      <c r="AW942" s="567"/>
      <c r="AX942" s="567"/>
      <c r="AY942" s="567"/>
      <c r="AZ942" s="159"/>
      <c r="BA942" s="159"/>
      <c r="BB942" s="159"/>
      <c r="BC942" s="275"/>
      <c r="BD942" s="275"/>
      <c r="BE942" s="275"/>
      <c r="BF942" s="521"/>
    </row>
    <row r="943" spans="1:84">
      <c r="A943" s="149"/>
      <c r="B943" s="151" t="s">
        <v>695</v>
      </c>
      <c r="C943" s="151"/>
      <c r="D943" s="151"/>
      <c r="E943" s="288" t="s">
        <v>77</v>
      </c>
      <c r="F943" s="592">
        <v>43</v>
      </c>
      <c r="G943" s="159">
        <v>14</v>
      </c>
      <c r="H943" s="159">
        <v>11</v>
      </c>
      <c r="I943" s="275">
        <f>SUM(G943:H943)</f>
        <v>25</v>
      </c>
      <c r="J943" s="159">
        <v>4</v>
      </c>
      <c r="K943" s="159">
        <v>3</v>
      </c>
      <c r="L943" s="275">
        <f>SUM(J943:K943)</f>
        <v>7</v>
      </c>
      <c r="M943" s="159">
        <v>2</v>
      </c>
      <c r="N943" s="159">
        <v>1</v>
      </c>
      <c r="O943" s="275">
        <f>SUM(M943:N943)</f>
        <v>3</v>
      </c>
      <c r="P943" s="159">
        <v>9</v>
      </c>
      <c r="Q943" s="159">
        <v>5</v>
      </c>
      <c r="R943" s="275">
        <f>SUM(P943:Q943)</f>
        <v>14</v>
      </c>
      <c r="S943" s="500"/>
      <c r="T943" s="275">
        <v>3</v>
      </c>
      <c r="U943" s="275">
        <v>4</v>
      </c>
      <c r="V943" s="275">
        <f>SUM(T943:U943)</f>
        <v>7</v>
      </c>
      <c r="W943" s="275"/>
      <c r="X943" s="275"/>
      <c r="Y943" s="275">
        <f>SUM(W943:X943)</f>
        <v>0</v>
      </c>
      <c r="Z943" s="275"/>
      <c r="AA943" s="275"/>
      <c r="AB943" s="275">
        <f>SUM(Z943:AA943)</f>
        <v>0</v>
      </c>
      <c r="AC943" s="275"/>
      <c r="AD943" s="275"/>
      <c r="AE943" s="275">
        <f>SUM(AC943:AD943)</f>
        <v>0</v>
      </c>
      <c r="AF943" s="500"/>
      <c r="AG943" s="275"/>
      <c r="AH943" s="275"/>
      <c r="AI943" s="275">
        <f>SUM(AG943:AH943)</f>
        <v>0</v>
      </c>
      <c r="AJ943" s="275"/>
      <c r="AK943" s="275"/>
      <c r="AL943" s="275">
        <f>SUM(AJ943:AK943)</f>
        <v>0</v>
      </c>
      <c r="AM943" s="275"/>
      <c r="AN943" s="275"/>
      <c r="AO943" s="275">
        <f>SUM(AM943:AN943)</f>
        <v>0</v>
      </c>
      <c r="AP943" s="275"/>
      <c r="AQ943" s="275"/>
      <c r="AR943" s="275">
        <f>SUM(AP943:AQ943)</f>
        <v>0</v>
      </c>
      <c r="AS943" s="500"/>
      <c r="AT943" s="275">
        <v>3</v>
      </c>
      <c r="AU943" s="275"/>
      <c r="AV943" s="275">
        <f>SUM(AT943:AU943)</f>
        <v>3</v>
      </c>
      <c r="AW943" s="567">
        <f t="shared" ref="AW943:AW944" si="4584">SUM(G943,J943,M943,P943,T943,W943,Z943,AC943,AG943,AJ943,AM943,AP943,AT943)</f>
        <v>35</v>
      </c>
      <c r="AX943" s="567">
        <f t="shared" ref="AX943:AX944" si="4585">SUM(H943,K943,N943,Q943,U943,X943,AA943,AD943,AH943,AK943,AN943,AQ943,AU943)</f>
        <v>24</v>
      </c>
      <c r="AY943" s="567">
        <f t="shared" ref="AY943:AY944" si="4586">SUM(I943,L943,O943,R943,V943,Y943,AB943,AE943,AI943,AL943,AO943,AR943,AV943)</f>
        <v>59</v>
      </c>
      <c r="AZ943" s="159"/>
      <c r="BA943" s="159"/>
      <c r="BB943" s="275">
        <f>SUM(AZ943:BA943)</f>
        <v>0</v>
      </c>
      <c r="BC943" s="275"/>
      <c r="BD943" s="275"/>
      <c r="BE943" s="275">
        <f>SUM(BC943:BD943)</f>
        <v>0</v>
      </c>
      <c r="BF943" s="521"/>
      <c r="BG943" s="605">
        <f>SUM(F943,S943,AF943,AS943)</f>
        <v>43</v>
      </c>
      <c r="BH943" s="533">
        <f>SUM(G943,T943,AG943)</f>
        <v>17</v>
      </c>
      <c r="BI943" s="533">
        <f t="shared" ref="BI943:BI945" si="4587">SUM(H943,U943,AH943)</f>
        <v>15</v>
      </c>
      <c r="BJ943" s="533">
        <f t="shared" ref="BJ943:BJ945" si="4588">SUM(I943,V943,AI943)</f>
        <v>32</v>
      </c>
      <c r="BK943" s="533">
        <f t="shared" ref="BK943:BK945" si="4589">SUM(J943,W943,AJ943)</f>
        <v>4</v>
      </c>
      <c r="BL943" s="533">
        <f t="shared" ref="BL943:BL945" si="4590">SUM(K943,X943,AK943)</f>
        <v>3</v>
      </c>
      <c r="BM943" s="533">
        <f t="shared" ref="BM943:BM945" si="4591">SUM(L943,Y943,AL943)</f>
        <v>7</v>
      </c>
      <c r="BN943" s="533">
        <f>SUM(M943,Z943,AM943)</f>
        <v>2</v>
      </c>
      <c r="BO943" s="533">
        <f t="shared" ref="BO943:BO945" si="4592">SUM(N943,AA943,AN943)</f>
        <v>1</v>
      </c>
      <c r="BP943" s="533">
        <f t="shared" ref="BP943:BP945" si="4593">SUM(O943,AB943,AO943)</f>
        <v>3</v>
      </c>
      <c r="BQ943" s="533">
        <f t="shared" ref="BQ943:BQ945" si="4594">SUM(P943,AC943,AP943)</f>
        <v>9</v>
      </c>
      <c r="BR943" s="533">
        <f t="shared" ref="BR943:BR945" si="4595">SUM(Q943,AD943,AQ943)</f>
        <v>5</v>
      </c>
      <c r="BS943" s="533">
        <f t="shared" ref="BS943:BS945" si="4596">SUM(R943,AE943,AR943)</f>
        <v>14</v>
      </c>
      <c r="BT943" s="533">
        <f>AT943</f>
        <v>3</v>
      </c>
      <c r="BU943" s="533">
        <f t="shared" ref="BU943:BU945" si="4597">AU943</f>
        <v>0</v>
      </c>
      <c r="BV943" s="533">
        <f t="shared" ref="BV943:BV945" si="4598">AV943</f>
        <v>3</v>
      </c>
      <c r="BW943" s="536">
        <f>SUM(BH943,BK943,BN943,BQ943,BT943)</f>
        <v>35</v>
      </c>
      <c r="BX943" s="536">
        <f t="shared" ref="BX943:BX945" si="4599">SUM(BI943,BL943,BO943,BR943,BU943)</f>
        <v>24</v>
      </c>
      <c r="BY943" s="536">
        <f t="shared" ref="BY943:BY945" si="4600">SUM(BJ943,BM943,BP943,BS943,BV943)</f>
        <v>59</v>
      </c>
      <c r="BZ943" t="s">
        <v>74</v>
      </c>
      <c r="CA943" s="544">
        <f>AZ943</f>
        <v>0</v>
      </c>
      <c r="CB943" s="544">
        <f t="shared" ref="CB943:CB945" si="4601">BA943</f>
        <v>0</v>
      </c>
      <c r="CC943" s="544">
        <f t="shared" ref="CC943:CC945" si="4602">BB943</f>
        <v>0</v>
      </c>
      <c r="CD943" s="544">
        <f>BC943</f>
        <v>0</v>
      </c>
      <c r="CE943" s="544">
        <f t="shared" ref="CE943:CE945" si="4603">BD943</f>
        <v>0</v>
      </c>
      <c r="CF943" s="544">
        <f t="shared" ref="CF943:CF945" si="4604">BE943</f>
        <v>0</v>
      </c>
    </row>
    <row r="944" spans="1:84">
      <c r="A944" s="149"/>
      <c r="B944" s="149"/>
      <c r="C944" s="151"/>
      <c r="D944" s="151"/>
      <c r="E944" s="288" t="s">
        <v>78</v>
      </c>
      <c r="F944" s="592">
        <v>43</v>
      </c>
      <c r="G944" s="159">
        <v>7</v>
      </c>
      <c r="H944" s="159">
        <v>9</v>
      </c>
      <c r="I944" s="275">
        <f>SUM(G944:H944)</f>
        <v>16</v>
      </c>
      <c r="J944" s="159"/>
      <c r="K944" s="159"/>
      <c r="L944" s="275">
        <f>SUM(J944:K944)</f>
        <v>0</v>
      </c>
      <c r="M944" s="159">
        <v>1</v>
      </c>
      <c r="N944" s="159"/>
      <c r="O944" s="275">
        <f>SUM(M944:N944)</f>
        <v>1</v>
      </c>
      <c r="P944" s="159">
        <v>5</v>
      </c>
      <c r="Q944" s="159">
        <v>2</v>
      </c>
      <c r="R944" s="275">
        <f>SUM(P944:Q944)</f>
        <v>7</v>
      </c>
      <c r="S944" s="500"/>
      <c r="T944" s="275">
        <v>1</v>
      </c>
      <c r="U944" s="275">
        <v>3</v>
      </c>
      <c r="V944" s="275">
        <f>SUM(T944:U944)</f>
        <v>4</v>
      </c>
      <c r="W944" s="275"/>
      <c r="X944" s="275"/>
      <c r="Y944" s="275">
        <f>SUM(W944:X944)</f>
        <v>0</v>
      </c>
      <c r="Z944" s="275"/>
      <c r="AA944" s="275"/>
      <c r="AB944" s="275">
        <f>SUM(Z944:AA944)</f>
        <v>0</v>
      </c>
      <c r="AC944" s="275"/>
      <c r="AD944" s="275"/>
      <c r="AE944" s="275">
        <f>SUM(AC944:AD944)</f>
        <v>0</v>
      </c>
      <c r="AF944" s="500"/>
      <c r="AG944" s="275"/>
      <c r="AH944" s="275"/>
      <c r="AI944" s="275">
        <f>SUM(AG944:AH944)</f>
        <v>0</v>
      </c>
      <c r="AJ944" s="275"/>
      <c r="AK944" s="275"/>
      <c r="AL944" s="275">
        <f>SUM(AJ944:AK944)</f>
        <v>0</v>
      </c>
      <c r="AM944" s="275"/>
      <c r="AN944" s="275"/>
      <c r="AO944" s="275">
        <f>SUM(AM944:AN944)</f>
        <v>0</v>
      </c>
      <c r="AP944" s="275"/>
      <c r="AQ944" s="275"/>
      <c r="AR944" s="275">
        <f>SUM(AP944:AQ944)</f>
        <v>0</v>
      </c>
      <c r="AS944" s="500"/>
      <c r="AT944" s="275">
        <v>3</v>
      </c>
      <c r="AU944" s="275"/>
      <c r="AV944" s="275">
        <f>SUM(AT944:AU944)</f>
        <v>3</v>
      </c>
      <c r="AW944" s="567">
        <f t="shared" si="4584"/>
        <v>17</v>
      </c>
      <c r="AX944" s="567">
        <f t="shared" si="4585"/>
        <v>14</v>
      </c>
      <c r="AY944" s="567">
        <f t="shared" si="4586"/>
        <v>31</v>
      </c>
      <c r="AZ944" s="159">
        <v>1</v>
      </c>
      <c r="BA944" s="159">
        <v>1</v>
      </c>
      <c r="BB944" s="275">
        <f>SUM(AZ944:BA944)</f>
        <v>2</v>
      </c>
      <c r="BC944" s="275">
        <v>1</v>
      </c>
      <c r="BD944" s="275">
        <v>1</v>
      </c>
      <c r="BE944" s="275">
        <f>SUM(BC944:BD944)</f>
        <v>2</v>
      </c>
      <c r="BF944" s="521"/>
      <c r="BG944" s="605">
        <f>SUM(F944,S944,AF944,AS944)</f>
        <v>43</v>
      </c>
      <c r="BH944" s="533">
        <f>SUM(G944,T944,AG944)</f>
        <v>8</v>
      </c>
      <c r="BI944" s="533">
        <f t="shared" si="4587"/>
        <v>12</v>
      </c>
      <c r="BJ944" s="533">
        <f t="shared" si="4588"/>
        <v>20</v>
      </c>
      <c r="BK944" s="533">
        <f t="shared" si="4589"/>
        <v>0</v>
      </c>
      <c r="BL944" s="533">
        <f t="shared" si="4590"/>
        <v>0</v>
      </c>
      <c r="BM944" s="533">
        <f t="shared" si="4591"/>
        <v>0</v>
      </c>
      <c r="BN944" s="533">
        <f>SUM(M944,Z944,AM944)</f>
        <v>1</v>
      </c>
      <c r="BO944" s="533">
        <f t="shared" si="4592"/>
        <v>0</v>
      </c>
      <c r="BP944" s="533">
        <f t="shared" si="4593"/>
        <v>1</v>
      </c>
      <c r="BQ944" s="533">
        <f t="shared" si="4594"/>
        <v>5</v>
      </c>
      <c r="BR944" s="533">
        <f t="shared" si="4595"/>
        <v>2</v>
      </c>
      <c r="BS944" s="533">
        <f t="shared" si="4596"/>
        <v>7</v>
      </c>
      <c r="BT944" s="533">
        <f>AT944</f>
        <v>3</v>
      </c>
      <c r="BU944" s="533">
        <f t="shared" si="4597"/>
        <v>0</v>
      </c>
      <c r="BV944" s="533">
        <f t="shared" si="4598"/>
        <v>3</v>
      </c>
      <c r="BW944" s="536">
        <f>SUM(BH944,BK944,BN944,BQ944,BT944)</f>
        <v>17</v>
      </c>
      <c r="BX944" s="536">
        <f t="shared" si="4599"/>
        <v>14</v>
      </c>
      <c r="BY944" s="536">
        <f t="shared" si="4600"/>
        <v>31</v>
      </c>
      <c r="BZ944" t="s">
        <v>74</v>
      </c>
      <c r="CA944" s="544">
        <f>AZ944</f>
        <v>1</v>
      </c>
      <c r="CB944" s="544">
        <f t="shared" si="4601"/>
        <v>1</v>
      </c>
      <c r="CC944" s="544">
        <f t="shared" si="4602"/>
        <v>2</v>
      </c>
      <c r="CD944" s="544">
        <f>BC944</f>
        <v>1</v>
      </c>
      <c r="CE944" s="544">
        <f t="shared" si="4603"/>
        <v>1</v>
      </c>
      <c r="CF944" s="544">
        <f t="shared" si="4604"/>
        <v>2</v>
      </c>
    </row>
    <row r="945" spans="1:84">
      <c r="A945" s="149"/>
      <c r="B945" s="149"/>
      <c r="C945" s="151"/>
      <c r="D945" s="151"/>
      <c r="E945" s="375"/>
      <c r="F945" s="592">
        <f>SUM(F943:F944)</f>
        <v>86</v>
      </c>
      <c r="G945" s="168">
        <f t="shared" ref="G945:BE945" si="4605">SUM(G943:G944)</f>
        <v>21</v>
      </c>
      <c r="H945" s="168">
        <f t="shared" si="4605"/>
        <v>20</v>
      </c>
      <c r="I945" s="168">
        <f t="shared" si="4605"/>
        <v>41</v>
      </c>
      <c r="J945" s="168">
        <f t="shared" si="4605"/>
        <v>4</v>
      </c>
      <c r="K945" s="168">
        <f t="shared" si="4605"/>
        <v>3</v>
      </c>
      <c r="L945" s="168">
        <f t="shared" si="4605"/>
        <v>7</v>
      </c>
      <c r="M945" s="168">
        <f t="shared" si="4605"/>
        <v>3</v>
      </c>
      <c r="N945" s="168">
        <f t="shared" si="4605"/>
        <v>1</v>
      </c>
      <c r="O945" s="168">
        <f t="shared" si="4605"/>
        <v>4</v>
      </c>
      <c r="P945" s="168">
        <f t="shared" si="4605"/>
        <v>14</v>
      </c>
      <c r="Q945" s="168">
        <f t="shared" si="4605"/>
        <v>7</v>
      </c>
      <c r="R945" s="168">
        <f>SUM(R943:R944)</f>
        <v>21</v>
      </c>
      <c r="S945" s="502">
        <f t="shared" si="4605"/>
        <v>0</v>
      </c>
      <c r="T945" s="168">
        <f t="shared" si="4605"/>
        <v>4</v>
      </c>
      <c r="U945" s="168">
        <f t="shared" si="4605"/>
        <v>7</v>
      </c>
      <c r="V945" s="168">
        <f t="shared" si="4605"/>
        <v>11</v>
      </c>
      <c r="W945" s="168">
        <f t="shared" si="4605"/>
        <v>0</v>
      </c>
      <c r="X945" s="168">
        <f t="shared" si="4605"/>
        <v>0</v>
      </c>
      <c r="Y945" s="168">
        <f t="shared" si="4605"/>
        <v>0</v>
      </c>
      <c r="Z945" s="168">
        <f t="shared" si="4605"/>
        <v>0</v>
      </c>
      <c r="AA945" s="168">
        <f t="shared" si="4605"/>
        <v>0</v>
      </c>
      <c r="AB945" s="168">
        <f t="shared" si="4605"/>
        <v>0</v>
      </c>
      <c r="AC945" s="168">
        <f t="shared" si="4605"/>
        <v>0</v>
      </c>
      <c r="AD945" s="168">
        <f t="shared" si="4605"/>
        <v>0</v>
      </c>
      <c r="AE945" s="168">
        <f t="shared" si="4605"/>
        <v>0</v>
      </c>
      <c r="AF945" s="502">
        <f t="shared" si="4605"/>
        <v>0</v>
      </c>
      <c r="AG945" s="168">
        <f t="shared" si="4605"/>
        <v>0</v>
      </c>
      <c r="AH945" s="168">
        <f t="shared" si="4605"/>
        <v>0</v>
      </c>
      <c r="AI945" s="168">
        <f t="shared" si="4605"/>
        <v>0</v>
      </c>
      <c r="AJ945" s="168">
        <f t="shared" si="4605"/>
        <v>0</v>
      </c>
      <c r="AK945" s="168">
        <f t="shared" si="4605"/>
        <v>0</v>
      </c>
      <c r="AL945" s="168">
        <f t="shared" si="4605"/>
        <v>0</v>
      </c>
      <c r="AM945" s="168">
        <f t="shared" si="4605"/>
        <v>0</v>
      </c>
      <c r="AN945" s="168">
        <f t="shared" si="4605"/>
        <v>0</v>
      </c>
      <c r="AO945" s="168">
        <f t="shared" si="4605"/>
        <v>0</v>
      </c>
      <c r="AP945" s="168">
        <f t="shared" si="4605"/>
        <v>0</v>
      </c>
      <c r="AQ945" s="168">
        <f t="shared" si="4605"/>
        <v>0</v>
      </c>
      <c r="AR945" s="168">
        <f t="shared" si="4605"/>
        <v>0</v>
      </c>
      <c r="AS945" s="502">
        <f t="shared" si="4605"/>
        <v>0</v>
      </c>
      <c r="AT945" s="168">
        <f t="shared" si="4605"/>
        <v>6</v>
      </c>
      <c r="AU945" s="168">
        <f t="shared" si="4605"/>
        <v>0</v>
      </c>
      <c r="AV945" s="168">
        <f t="shared" si="4605"/>
        <v>6</v>
      </c>
      <c r="AW945" s="569">
        <f t="shared" si="4605"/>
        <v>52</v>
      </c>
      <c r="AX945" s="569">
        <f t="shared" si="4605"/>
        <v>38</v>
      </c>
      <c r="AY945" s="569">
        <f t="shared" si="4605"/>
        <v>90</v>
      </c>
      <c r="AZ945" s="168">
        <f t="shared" si="4605"/>
        <v>1</v>
      </c>
      <c r="BA945" s="168">
        <f t="shared" si="4605"/>
        <v>1</v>
      </c>
      <c r="BB945" s="168">
        <f t="shared" si="4605"/>
        <v>2</v>
      </c>
      <c r="BC945" s="168">
        <f t="shared" si="4605"/>
        <v>1</v>
      </c>
      <c r="BD945" s="168">
        <f t="shared" si="4605"/>
        <v>1</v>
      </c>
      <c r="BE945" s="168">
        <f t="shared" si="4605"/>
        <v>2</v>
      </c>
      <c r="BF945" s="523"/>
      <c r="BG945" s="605">
        <f>SUM(F945,S945,AF945,AS945)</f>
        <v>86</v>
      </c>
      <c r="BH945" s="533">
        <f>SUM(G945,T945,AG945)</f>
        <v>25</v>
      </c>
      <c r="BI945" s="533">
        <f t="shared" si="4587"/>
        <v>27</v>
      </c>
      <c r="BJ945" s="533">
        <f t="shared" si="4588"/>
        <v>52</v>
      </c>
      <c r="BK945" s="533">
        <f t="shared" si="4589"/>
        <v>4</v>
      </c>
      <c r="BL945" s="533">
        <f t="shared" si="4590"/>
        <v>3</v>
      </c>
      <c r="BM945" s="533">
        <f t="shared" si="4591"/>
        <v>7</v>
      </c>
      <c r="BN945" s="533">
        <f>SUM(M945,Z945,AM945)</f>
        <v>3</v>
      </c>
      <c r="BO945" s="533">
        <f t="shared" si="4592"/>
        <v>1</v>
      </c>
      <c r="BP945" s="533">
        <f t="shared" si="4593"/>
        <v>4</v>
      </c>
      <c r="BQ945" s="533">
        <f t="shared" si="4594"/>
        <v>14</v>
      </c>
      <c r="BR945" s="533">
        <f t="shared" si="4595"/>
        <v>7</v>
      </c>
      <c r="BS945" s="533">
        <f t="shared" si="4596"/>
        <v>21</v>
      </c>
      <c r="BT945" s="533">
        <f>AT945</f>
        <v>6</v>
      </c>
      <c r="BU945" s="533">
        <f t="shared" si="4597"/>
        <v>0</v>
      </c>
      <c r="BV945" s="533">
        <f t="shared" si="4598"/>
        <v>6</v>
      </c>
      <c r="BW945" s="536">
        <f>SUM(BH945,BK945,BN945,BQ945,BT945)</f>
        <v>52</v>
      </c>
      <c r="BX945" s="536">
        <f t="shared" si="4599"/>
        <v>38</v>
      </c>
      <c r="BY945" s="536">
        <f t="shared" si="4600"/>
        <v>90</v>
      </c>
      <c r="BZ945" t="s">
        <v>74</v>
      </c>
      <c r="CA945" s="544">
        <f>AZ945</f>
        <v>1</v>
      </c>
      <c r="CB945" s="544">
        <f t="shared" si="4601"/>
        <v>1</v>
      </c>
      <c r="CC945" s="544">
        <f t="shared" si="4602"/>
        <v>2</v>
      </c>
      <c r="CD945" s="544">
        <f>BC945</f>
        <v>1</v>
      </c>
      <c r="CE945" s="544">
        <f t="shared" si="4603"/>
        <v>1</v>
      </c>
      <c r="CF945" s="544">
        <f t="shared" si="4604"/>
        <v>2</v>
      </c>
    </row>
    <row r="946" spans="1:84">
      <c r="A946" s="149" t="s">
        <v>95</v>
      </c>
      <c r="B946" s="149" t="s">
        <v>171</v>
      </c>
      <c r="C946" s="151"/>
      <c r="D946" s="151"/>
      <c r="E946" s="375" t="s">
        <v>116</v>
      </c>
      <c r="F946" s="592"/>
      <c r="G946" s="159"/>
      <c r="H946" s="159"/>
      <c r="I946" s="275"/>
      <c r="J946" s="159"/>
      <c r="K946" s="159"/>
      <c r="L946" s="275"/>
      <c r="M946" s="159"/>
      <c r="N946" s="159"/>
      <c r="O946" s="275"/>
      <c r="P946" s="159"/>
      <c r="Q946" s="159"/>
      <c r="R946" s="275"/>
      <c r="S946" s="500"/>
      <c r="T946" s="275"/>
      <c r="U946" s="275"/>
      <c r="V946" s="275"/>
      <c r="W946" s="275"/>
      <c r="X946" s="275"/>
      <c r="Y946" s="275"/>
      <c r="Z946" s="275"/>
      <c r="AA946" s="275"/>
      <c r="AB946" s="275"/>
      <c r="AC946" s="275"/>
      <c r="AD946" s="275"/>
      <c r="AE946" s="275"/>
      <c r="AF946" s="500"/>
      <c r="AG946" s="275"/>
      <c r="AH946" s="275"/>
      <c r="AI946" s="275"/>
      <c r="AJ946" s="275"/>
      <c r="AK946" s="275"/>
      <c r="AL946" s="275"/>
      <c r="AM946" s="275"/>
      <c r="AN946" s="275"/>
      <c r="AO946" s="275"/>
      <c r="AP946" s="275"/>
      <c r="AQ946" s="275"/>
      <c r="AR946" s="275"/>
      <c r="AS946" s="500"/>
      <c r="AT946" s="275"/>
      <c r="AU946" s="275"/>
      <c r="AV946" s="275"/>
      <c r="AW946" s="567"/>
      <c r="AX946" s="567"/>
      <c r="AY946" s="567"/>
      <c r="AZ946" s="159"/>
      <c r="BA946" s="159"/>
      <c r="BB946" s="159"/>
      <c r="BC946" s="275"/>
      <c r="BD946" s="275"/>
      <c r="BE946" s="275" t="s">
        <v>74</v>
      </c>
      <c r="BF946" s="521"/>
    </row>
    <row r="947" spans="1:84">
      <c r="A947" s="149"/>
      <c r="B947" s="151" t="s">
        <v>695</v>
      </c>
      <c r="C947" s="151"/>
      <c r="D947" s="151"/>
      <c r="E947" s="288" t="s">
        <v>77</v>
      </c>
      <c r="F947" s="592">
        <v>77</v>
      </c>
      <c r="G947" s="159">
        <v>14</v>
      </c>
      <c r="H947" s="159">
        <v>17</v>
      </c>
      <c r="I947" s="275">
        <f>SUM(G947:H947)</f>
        <v>31</v>
      </c>
      <c r="J947" s="159">
        <v>10</v>
      </c>
      <c r="K947" s="159">
        <v>6</v>
      </c>
      <c r="L947" s="275">
        <f>SUM(J947:K947)</f>
        <v>16</v>
      </c>
      <c r="M947" s="159">
        <v>2</v>
      </c>
      <c r="N947" s="159">
        <v>4</v>
      </c>
      <c r="O947" s="275">
        <f>SUM(M947:N947)</f>
        <v>6</v>
      </c>
      <c r="P947" s="159">
        <v>26</v>
      </c>
      <c r="Q947" s="159">
        <v>15</v>
      </c>
      <c r="R947" s="275">
        <f>SUM(P947:Q947)</f>
        <v>41</v>
      </c>
      <c r="S947" s="500">
        <v>12</v>
      </c>
      <c r="T947" s="275">
        <v>3</v>
      </c>
      <c r="U947" s="275">
        <v>7</v>
      </c>
      <c r="V947" s="275">
        <f>SUM(T947:U947)</f>
        <v>10</v>
      </c>
      <c r="W947" s="275">
        <v>0</v>
      </c>
      <c r="X947" s="275">
        <v>0</v>
      </c>
      <c r="Y947" s="275">
        <f>SUM(W947:X947)</f>
        <v>0</v>
      </c>
      <c r="Z947" s="275">
        <v>0</v>
      </c>
      <c r="AA947" s="275">
        <v>0</v>
      </c>
      <c r="AB947" s="275">
        <f>SUM(Z947:AA947)</f>
        <v>0</v>
      </c>
      <c r="AC947" s="275">
        <v>1</v>
      </c>
      <c r="AD947" s="275">
        <v>1</v>
      </c>
      <c r="AE947" s="275">
        <f>SUM(AC947:AD947)</f>
        <v>2</v>
      </c>
      <c r="AF947" s="500">
        <v>12</v>
      </c>
      <c r="AG947" s="275">
        <v>0</v>
      </c>
      <c r="AH947" s="275">
        <v>2</v>
      </c>
      <c r="AI947" s="275">
        <f>SUM(AG947:AH947)</f>
        <v>2</v>
      </c>
      <c r="AJ947" s="275">
        <v>0</v>
      </c>
      <c r="AK947" s="275">
        <v>1</v>
      </c>
      <c r="AL947" s="275">
        <f>SUM(AJ947:AK947)</f>
        <v>1</v>
      </c>
      <c r="AM947" s="275">
        <v>0</v>
      </c>
      <c r="AN947" s="275">
        <v>0</v>
      </c>
      <c r="AO947" s="275">
        <f>SUM(AM947:AN947)</f>
        <v>0</v>
      </c>
      <c r="AP947" s="275">
        <v>1</v>
      </c>
      <c r="AQ947" s="275">
        <v>1</v>
      </c>
      <c r="AR947" s="275">
        <f>SUM(AP947:AQ947)</f>
        <v>2</v>
      </c>
      <c r="AS947" s="500">
        <v>12</v>
      </c>
      <c r="AT947" s="275"/>
      <c r="AU947" s="275"/>
      <c r="AV947" s="275">
        <f>SUM(AT947:AU947)</f>
        <v>0</v>
      </c>
      <c r="AW947" s="567">
        <f t="shared" ref="AW947:AW948" si="4606">SUM(G947,J947,M947,P947,T947,W947,Z947,AC947,AG947,AJ947,AM947,AP947,AT947)</f>
        <v>57</v>
      </c>
      <c r="AX947" s="567">
        <f t="shared" ref="AX947:AX948" si="4607">SUM(H947,K947,N947,Q947,U947,X947,AA947,AD947,AH947,AK947,AN947,AQ947,AU947)</f>
        <v>54</v>
      </c>
      <c r="AY947" s="567">
        <f t="shared" ref="AY947:AY948" si="4608">SUM(I947,L947,O947,R947,V947,Y947,AB947,AE947,AI947,AL947,AO947,AR947,AV947)</f>
        <v>111</v>
      </c>
      <c r="AZ947" s="159">
        <v>0</v>
      </c>
      <c r="BA947" s="159">
        <v>2</v>
      </c>
      <c r="BB947" s="275">
        <f>SUM(AZ947:BA947)</f>
        <v>2</v>
      </c>
      <c r="BC947" s="275">
        <v>1</v>
      </c>
      <c r="BD947" s="275">
        <v>3</v>
      </c>
      <c r="BE947" s="275">
        <f>SUM(BC947:BD947)</f>
        <v>4</v>
      </c>
      <c r="BF947" s="521"/>
      <c r="BG947" s="605">
        <f>SUM(F947,S947,AF947,AS947)</f>
        <v>113</v>
      </c>
      <c r="BH947" s="533">
        <f>SUM(G947,T947,AG947)</f>
        <v>17</v>
      </c>
      <c r="BI947" s="533">
        <f t="shared" ref="BI947:BI949" si="4609">SUM(H947,U947,AH947)</f>
        <v>26</v>
      </c>
      <c r="BJ947" s="533">
        <f t="shared" ref="BJ947:BJ949" si="4610">SUM(I947,V947,AI947)</f>
        <v>43</v>
      </c>
      <c r="BK947" s="533">
        <f t="shared" ref="BK947:BK949" si="4611">SUM(J947,W947,AJ947)</f>
        <v>10</v>
      </c>
      <c r="BL947" s="533">
        <f t="shared" ref="BL947:BL949" si="4612">SUM(K947,X947,AK947)</f>
        <v>7</v>
      </c>
      <c r="BM947" s="533">
        <f t="shared" ref="BM947:BM949" si="4613">SUM(L947,Y947,AL947)</f>
        <v>17</v>
      </c>
      <c r="BN947" s="533">
        <f>SUM(M947,Z947,AM947)</f>
        <v>2</v>
      </c>
      <c r="BO947" s="533">
        <f t="shared" ref="BO947:BO949" si="4614">SUM(N947,AA947,AN947)</f>
        <v>4</v>
      </c>
      <c r="BP947" s="533">
        <f t="shared" ref="BP947:BP949" si="4615">SUM(O947,AB947,AO947)</f>
        <v>6</v>
      </c>
      <c r="BQ947" s="533">
        <f t="shared" ref="BQ947:BQ949" si="4616">SUM(P947,AC947,AP947)</f>
        <v>28</v>
      </c>
      <c r="BR947" s="533">
        <f t="shared" ref="BR947:BR949" si="4617">SUM(Q947,AD947,AQ947)</f>
        <v>17</v>
      </c>
      <c r="BS947" s="533">
        <f t="shared" ref="BS947:BS949" si="4618">SUM(R947,AE947,AR947)</f>
        <v>45</v>
      </c>
      <c r="BT947" s="533">
        <f>AT947</f>
        <v>0</v>
      </c>
      <c r="BU947" s="533">
        <f t="shared" ref="BU947:BU949" si="4619">AU947</f>
        <v>0</v>
      </c>
      <c r="BV947" s="533">
        <f t="shared" ref="BV947:BV949" si="4620">AV947</f>
        <v>0</v>
      </c>
      <c r="BW947" s="536">
        <f>SUM(BH947,BK947,BN947,BQ947,BT947)</f>
        <v>57</v>
      </c>
      <c r="BX947" s="536">
        <f t="shared" ref="BX947:BX949" si="4621">SUM(BI947,BL947,BO947,BR947,BU947)</f>
        <v>54</v>
      </c>
      <c r="BY947" s="536">
        <f t="shared" ref="BY947:BY949" si="4622">SUM(BJ947,BM947,BP947,BS947,BV947)</f>
        <v>111</v>
      </c>
      <c r="BZ947" t="s">
        <v>74</v>
      </c>
      <c r="CA947" s="544">
        <f>AZ947</f>
        <v>0</v>
      </c>
      <c r="CB947" s="544">
        <f t="shared" ref="CB947:CB949" si="4623">BA947</f>
        <v>2</v>
      </c>
      <c r="CC947" s="544">
        <f t="shared" ref="CC947:CC949" si="4624">BB947</f>
        <v>2</v>
      </c>
      <c r="CD947" s="544">
        <f>BC947</f>
        <v>1</v>
      </c>
      <c r="CE947" s="544">
        <f t="shared" ref="CE947:CE949" si="4625">BD947</f>
        <v>3</v>
      </c>
      <c r="CF947" s="544">
        <f t="shared" ref="CF947:CF949" si="4626">BE947</f>
        <v>4</v>
      </c>
    </row>
    <row r="948" spans="1:84">
      <c r="A948" s="149"/>
      <c r="B948" s="149"/>
      <c r="C948" s="151"/>
      <c r="D948" s="151"/>
      <c r="E948" s="288" t="s">
        <v>78</v>
      </c>
      <c r="F948" s="592">
        <v>77</v>
      </c>
      <c r="G948" s="159">
        <v>20</v>
      </c>
      <c r="H948" s="159">
        <v>15</v>
      </c>
      <c r="I948" s="275">
        <f>SUM(G948:H948)</f>
        <v>35</v>
      </c>
      <c r="J948" s="159">
        <v>8</v>
      </c>
      <c r="K948" s="159">
        <v>8</v>
      </c>
      <c r="L948" s="275">
        <f>SUM(J948:K948)</f>
        <v>16</v>
      </c>
      <c r="M948" s="159">
        <v>2</v>
      </c>
      <c r="N948" s="159">
        <v>4</v>
      </c>
      <c r="O948" s="275">
        <f>SUM(M948:N948)</f>
        <v>6</v>
      </c>
      <c r="P948" s="159">
        <v>27</v>
      </c>
      <c r="Q948" s="159">
        <v>11</v>
      </c>
      <c r="R948" s="275">
        <f>SUM(P948:Q948)</f>
        <v>38</v>
      </c>
      <c r="S948" s="500">
        <v>12</v>
      </c>
      <c r="T948" s="275">
        <v>6</v>
      </c>
      <c r="U948" s="275">
        <v>6</v>
      </c>
      <c r="V948" s="275">
        <f>SUM(T948:U948)</f>
        <v>12</v>
      </c>
      <c r="W948" s="275">
        <v>0</v>
      </c>
      <c r="X948" s="275">
        <v>0</v>
      </c>
      <c r="Y948" s="275">
        <f>SUM(W948:X948)</f>
        <v>0</v>
      </c>
      <c r="Z948" s="275">
        <v>0</v>
      </c>
      <c r="AA948" s="275">
        <v>0</v>
      </c>
      <c r="AB948" s="275">
        <f>SUM(Z948:AA948)</f>
        <v>0</v>
      </c>
      <c r="AC948" s="275">
        <v>0</v>
      </c>
      <c r="AD948" s="275">
        <v>0</v>
      </c>
      <c r="AE948" s="275">
        <f>SUM(AC948:AD948)</f>
        <v>0</v>
      </c>
      <c r="AF948" s="500">
        <v>12</v>
      </c>
      <c r="AG948" s="275">
        <v>0</v>
      </c>
      <c r="AH948" s="275">
        <v>0</v>
      </c>
      <c r="AI948" s="275">
        <f>SUM(AG948:AH948)</f>
        <v>0</v>
      </c>
      <c r="AJ948" s="275">
        <v>0</v>
      </c>
      <c r="AK948" s="275">
        <v>2</v>
      </c>
      <c r="AL948" s="275">
        <f>SUM(AJ948:AK948)</f>
        <v>2</v>
      </c>
      <c r="AM948" s="275">
        <v>0</v>
      </c>
      <c r="AN948" s="275">
        <v>0</v>
      </c>
      <c r="AO948" s="275">
        <f>SUM(AM948:AN948)</f>
        <v>0</v>
      </c>
      <c r="AP948" s="275">
        <v>2</v>
      </c>
      <c r="AQ948" s="275">
        <v>1</v>
      </c>
      <c r="AR948" s="275">
        <f>SUM(AP948:AQ948)</f>
        <v>3</v>
      </c>
      <c r="AS948" s="500">
        <v>12</v>
      </c>
      <c r="AT948" s="275"/>
      <c r="AU948" s="275"/>
      <c r="AV948" s="275">
        <f>SUM(AT948:AU948)</f>
        <v>0</v>
      </c>
      <c r="AW948" s="567">
        <f t="shared" si="4606"/>
        <v>65</v>
      </c>
      <c r="AX948" s="567">
        <f t="shared" si="4607"/>
        <v>47</v>
      </c>
      <c r="AY948" s="567">
        <f t="shared" si="4608"/>
        <v>112</v>
      </c>
      <c r="AZ948" s="159">
        <v>2</v>
      </c>
      <c r="BA948" s="159">
        <v>1</v>
      </c>
      <c r="BB948" s="275">
        <f>SUM(AZ948:BA948)</f>
        <v>3</v>
      </c>
      <c r="BC948" s="275">
        <v>2</v>
      </c>
      <c r="BD948" s="275">
        <v>3</v>
      </c>
      <c r="BE948" s="275">
        <f>SUM(BC948:BD948)</f>
        <v>5</v>
      </c>
      <c r="BF948" s="521"/>
      <c r="BG948" s="605">
        <f>SUM(F948,S948,AF948,AS948)</f>
        <v>113</v>
      </c>
      <c r="BH948" s="533">
        <f>SUM(G948,T948,AG948)</f>
        <v>26</v>
      </c>
      <c r="BI948" s="533">
        <f t="shared" si="4609"/>
        <v>21</v>
      </c>
      <c r="BJ948" s="533">
        <f t="shared" si="4610"/>
        <v>47</v>
      </c>
      <c r="BK948" s="533">
        <f t="shared" si="4611"/>
        <v>8</v>
      </c>
      <c r="BL948" s="533">
        <f t="shared" si="4612"/>
        <v>10</v>
      </c>
      <c r="BM948" s="533">
        <f t="shared" si="4613"/>
        <v>18</v>
      </c>
      <c r="BN948" s="533">
        <f>SUM(M948,Z948,AM948)</f>
        <v>2</v>
      </c>
      <c r="BO948" s="533">
        <f t="shared" si="4614"/>
        <v>4</v>
      </c>
      <c r="BP948" s="533">
        <f t="shared" si="4615"/>
        <v>6</v>
      </c>
      <c r="BQ948" s="533">
        <f t="shared" si="4616"/>
        <v>29</v>
      </c>
      <c r="BR948" s="533">
        <f t="shared" si="4617"/>
        <v>12</v>
      </c>
      <c r="BS948" s="533">
        <f t="shared" si="4618"/>
        <v>41</v>
      </c>
      <c r="BT948" s="533">
        <f>AT948</f>
        <v>0</v>
      </c>
      <c r="BU948" s="533">
        <f t="shared" si="4619"/>
        <v>0</v>
      </c>
      <c r="BV948" s="533">
        <f t="shared" si="4620"/>
        <v>0</v>
      </c>
      <c r="BW948" s="536">
        <f>SUM(BH948,BK948,BN948,BQ948,BT948)</f>
        <v>65</v>
      </c>
      <c r="BX948" s="536">
        <f t="shared" si="4621"/>
        <v>47</v>
      </c>
      <c r="BY948" s="536">
        <f t="shared" si="4622"/>
        <v>112</v>
      </c>
      <c r="BZ948" t="s">
        <v>74</v>
      </c>
      <c r="CA948" s="544">
        <f>AZ948</f>
        <v>2</v>
      </c>
      <c r="CB948" s="544">
        <f t="shared" si="4623"/>
        <v>1</v>
      </c>
      <c r="CC948" s="544">
        <f t="shared" si="4624"/>
        <v>3</v>
      </c>
      <c r="CD948" s="544">
        <f>BC948</f>
        <v>2</v>
      </c>
      <c r="CE948" s="544">
        <f t="shared" si="4625"/>
        <v>3</v>
      </c>
      <c r="CF948" s="544">
        <f t="shared" si="4626"/>
        <v>5</v>
      </c>
    </row>
    <row r="949" spans="1:84">
      <c r="A949" s="149"/>
      <c r="B949" s="149"/>
      <c r="C949" s="151"/>
      <c r="D949" s="151"/>
      <c r="E949" s="375"/>
      <c r="F949" s="592">
        <f>SUM(F947:F948)</f>
        <v>154</v>
      </c>
      <c r="G949" s="168">
        <f t="shared" ref="G949:BE949" si="4627">SUM(G947:G948)</f>
        <v>34</v>
      </c>
      <c r="H949" s="168">
        <f t="shared" si="4627"/>
        <v>32</v>
      </c>
      <c r="I949" s="168">
        <f t="shared" si="4627"/>
        <v>66</v>
      </c>
      <c r="J949" s="168">
        <f t="shared" si="4627"/>
        <v>18</v>
      </c>
      <c r="K949" s="168">
        <f t="shared" si="4627"/>
        <v>14</v>
      </c>
      <c r="L949" s="168">
        <f t="shared" si="4627"/>
        <v>32</v>
      </c>
      <c r="M949" s="168">
        <f t="shared" si="4627"/>
        <v>4</v>
      </c>
      <c r="N949" s="168">
        <f t="shared" si="4627"/>
        <v>8</v>
      </c>
      <c r="O949" s="168">
        <f t="shared" si="4627"/>
        <v>12</v>
      </c>
      <c r="P949" s="168">
        <f t="shared" si="4627"/>
        <v>53</v>
      </c>
      <c r="Q949" s="168">
        <f t="shared" si="4627"/>
        <v>26</v>
      </c>
      <c r="R949" s="168">
        <f>SUM(R947:R948)</f>
        <v>79</v>
      </c>
      <c r="S949" s="502">
        <f t="shared" si="4627"/>
        <v>24</v>
      </c>
      <c r="T949" s="168">
        <f t="shared" si="4627"/>
        <v>9</v>
      </c>
      <c r="U949" s="168">
        <f t="shared" si="4627"/>
        <v>13</v>
      </c>
      <c r="V949" s="168">
        <f t="shared" si="4627"/>
        <v>22</v>
      </c>
      <c r="W949" s="168">
        <f t="shared" si="4627"/>
        <v>0</v>
      </c>
      <c r="X949" s="168">
        <f t="shared" si="4627"/>
        <v>0</v>
      </c>
      <c r="Y949" s="168">
        <f t="shared" si="4627"/>
        <v>0</v>
      </c>
      <c r="Z949" s="168">
        <f t="shared" si="4627"/>
        <v>0</v>
      </c>
      <c r="AA949" s="168">
        <f t="shared" si="4627"/>
        <v>0</v>
      </c>
      <c r="AB949" s="168">
        <f t="shared" si="4627"/>
        <v>0</v>
      </c>
      <c r="AC949" s="168">
        <f t="shared" si="4627"/>
        <v>1</v>
      </c>
      <c r="AD949" s="168">
        <f t="shared" si="4627"/>
        <v>1</v>
      </c>
      <c r="AE949" s="168">
        <f t="shared" si="4627"/>
        <v>2</v>
      </c>
      <c r="AF949" s="502">
        <f t="shared" si="4627"/>
        <v>24</v>
      </c>
      <c r="AG949" s="168">
        <f t="shared" si="4627"/>
        <v>0</v>
      </c>
      <c r="AH949" s="168">
        <f t="shared" si="4627"/>
        <v>2</v>
      </c>
      <c r="AI949" s="168">
        <f t="shared" si="4627"/>
        <v>2</v>
      </c>
      <c r="AJ949" s="168">
        <f t="shared" si="4627"/>
        <v>0</v>
      </c>
      <c r="AK949" s="168">
        <f t="shared" si="4627"/>
        <v>3</v>
      </c>
      <c r="AL949" s="168">
        <f t="shared" si="4627"/>
        <v>3</v>
      </c>
      <c r="AM949" s="168">
        <f t="shared" si="4627"/>
        <v>0</v>
      </c>
      <c r="AN949" s="168">
        <f t="shared" si="4627"/>
        <v>0</v>
      </c>
      <c r="AO949" s="168">
        <f t="shared" si="4627"/>
        <v>0</v>
      </c>
      <c r="AP949" s="168">
        <f t="shared" si="4627"/>
        <v>3</v>
      </c>
      <c r="AQ949" s="168">
        <f t="shared" si="4627"/>
        <v>2</v>
      </c>
      <c r="AR949" s="168">
        <f t="shared" si="4627"/>
        <v>5</v>
      </c>
      <c r="AS949" s="502">
        <f t="shared" si="4627"/>
        <v>24</v>
      </c>
      <c r="AT949" s="168">
        <f t="shared" si="4627"/>
        <v>0</v>
      </c>
      <c r="AU949" s="168">
        <f t="shared" si="4627"/>
        <v>0</v>
      </c>
      <c r="AV949" s="168">
        <f t="shared" si="4627"/>
        <v>0</v>
      </c>
      <c r="AW949" s="569">
        <f t="shared" si="4627"/>
        <v>122</v>
      </c>
      <c r="AX949" s="569">
        <f t="shared" si="4627"/>
        <v>101</v>
      </c>
      <c r="AY949" s="569">
        <f t="shared" si="4627"/>
        <v>223</v>
      </c>
      <c r="AZ949" s="168">
        <f t="shared" si="4627"/>
        <v>2</v>
      </c>
      <c r="BA949" s="168">
        <f t="shared" si="4627"/>
        <v>3</v>
      </c>
      <c r="BB949" s="168">
        <f t="shared" si="4627"/>
        <v>5</v>
      </c>
      <c r="BC949" s="168">
        <f t="shared" si="4627"/>
        <v>3</v>
      </c>
      <c r="BD949" s="168">
        <f t="shared" si="4627"/>
        <v>6</v>
      </c>
      <c r="BE949" s="168">
        <f t="shared" si="4627"/>
        <v>9</v>
      </c>
      <c r="BF949" s="523"/>
      <c r="BG949" s="605">
        <f>SUM(F949,S949,AF949,AS949)</f>
        <v>226</v>
      </c>
      <c r="BH949" s="533">
        <f>SUM(G949,T949,AG949)</f>
        <v>43</v>
      </c>
      <c r="BI949" s="533">
        <f t="shared" si="4609"/>
        <v>47</v>
      </c>
      <c r="BJ949" s="533">
        <f t="shared" si="4610"/>
        <v>90</v>
      </c>
      <c r="BK949" s="533">
        <f t="shared" si="4611"/>
        <v>18</v>
      </c>
      <c r="BL949" s="533">
        <f t="shared" si="4612"/>
        <v>17</v>
      </c>
      <c r="BM949" s="533">
        <f t="shared" si="4613"/>
        <v>35</v>
      </c>
      <c r="BN949" s="533">
        <f>SUM(M949,Z949,AM949)</f>
        <v>4</v>
      </c>
      <c r="BO949" s="533">
        <f t="shared" si="4614"/>
        <v>8</v>
      </c>
      <c r="BP949" s="533">
        <f t="shared" si="4615"/>
        <v>12</v>
      </c>
      <c r="BQ949" s="533">
        <f t="shared" si="4616"/>
        <v>57</v>
      </c>
      <c r="BR949" s="533">
        <f t="shared" si="4617"/>
        <v>29</v>
      </c>
      <c r="BS949" s="533">
        <f t="shared" si="4618"/>
        <v>86</v>
      </c>
      <c r="BT949" s="533">
        <f>AT949</f>
        <v>0</v>
      </c>
      <c r="BU949" s="533">
        <f t="shared" si="4619"/>
        <v>0</v>
      </c>
      <c r="BV949" s="533">
        <f t="shared" si="4620"/>
        <v>0</v>
      </c>
      <c r="BW949" s="536">
        <f>SUM(BH949,BK949,BN949,BQ949,BT949)</f>
        <v>122</v>
      </c>
      <c r="BX949" s="536">
        <f t="shared" si="4621"/>
        <v>101</v>
      </c>
      <c r="BY949" s="536">
        <f t="shared" si="4622"/>
        <v>223</v>
      </c>
      <c r="BZ949" t="s">
        <v>74</v>
      </c>
      <c r="CA949" s="544">
        <f>AZ949</f>
        <v>2</v>
      </c>
      <c r="CB949" s="544">
        <f t="shared" si="4623"/>
        <v>3</v>
      </c>
      <c r="CC949" s="544">
        <f t="shared" si="4624"/>
        <v>5</v>
      </c>
      <c r="CD949" s="544">
        <f>BC949</f>
        <v>3</v>
      </c>
      <c r="CE949" s="544">
        <f t="shared" si="4625"/>
        <v>6</v>
      </c>
      <c r="CF949" s="544">
        <f t="shared" si="4626"/>
        <v>9</v>
      </c>
    </row>
    <row r="950" spans="1:84">
      <c r="A950" s="149" t="s">
        <v>95</v>
      </c>
      <c r="B950" s="149" t="s">
        <v>172</v>
      </c>
      <c r="C950" s="151"/>
      <c r="D950" s="151"/>
      <c r="E950" s="379" t="s">
        <v>116</v>
      </c>
      <c r="F950" s="592"/>
      <c r="G950" s="159"/>
      <c r="H950" s="159"/>
      <c r="I950" s="275"/>
      <c r="J950" s="279"/>
      <c r="K950" s="159"/>
      <c r="L950" s="275"/>
      <c r="M950" s="159"/>
      <c r="N950" s="159"/>
      <c r="O950" s="275"/>
      <c r="P950" s="279"/>
      <c r="Q950" s="159"/>
      <c r="R950" s="275"/>
      <c r="S950" s="500"/>
      <c r="T950" s="275"/>
      <c r="U950" s="275"/>
      <c r="V950" s="275"/>
      <c r="W950" s="275"/>
      <c r="X950" s="275"/>
      <c r="Y950" s="275"/>
      <c r="Z950" s="275"/>
      <c r="AA950" s="275"/>
      <c r="AB950" s="275"/>
      <c r="AC950" s="275"/>
      <c r="AD950" s="275"/>
      <c r="AE950" s="275"/>
      <c r="AF950" s="500"/>
      <c r="AG950" s="275"/>
      <c r="AH950" s="275"/>
      <c r="AI950" s="275"/>
      <c r="AJ950" s="275"/>
      <c r="AK950" s="275"/>
      <c r="AL950" s="275"/>
      <c r="AM950" s="275"/>
      <c r="AN950" s="275"/>
      <c r="AO950" s="275"/>
      <c r="AP950" s="275"/>
      <c r="AQ950" s="275"/>
      <c r="AR950" s="275"/>
      <c r="AS950" s="500"/>
      <c r="AT950" s="275"/>
      <c r="AU950" s="275"/>
      <c r="AV950" s="275"/>
      <c r="AW950" s="567"/>
      <c r="AX950" s="567"/>
      <c r="AY950" s="567"/>
      <c r="AZ950" s="159"/>
      <c r="BA950" s="159"/>
      <c r="BB950" s="159"/>
      <c r="BC950" s="275"/>
      <c r="BD950" s="275"/>
      <c r="BE950" s="275"/>
      <c r="BF950" s="521"/>
    </row>
    <row r="951" spans="1:84">
      <c r="A951" s="149"/>
      <c r="B951" s="151" t="s">
        <v>695</v>
      </c>
      <c r="C951" s="151"/>
      <c r="D951" s="151"/>
      <c r="E951" s="288" t="s">
        <v>77</v>
      </c>
      <c r="F951" s="592">
        <v>43</v>
      </c>
      <c r="G951" s="159">
        <v>3</v>
      </c>
      <c r="H951" s="159">
        <v>4</v>
      </c>
      <c r="I951" s="275">
        <f>SUM(G951:H951)</f>
        <v>7</v>
      </c>
      <c r="J951" s="159">
        <v>6</v>
      </c>
      <c r="K951" s="159">
        <v>1</v>
      </c>
      <c r="L951" s="275">
        <f>SUM(J951:K951)</f>
        <v>7</v>
      </c>
      <c r="M951" s="159">
        <v>1</v>
      </c>
      <c r="N951" s="159">
        <v>2</v>
      </c>
      <c r="O951" s="275">
        <f>SUM(M951:N951)</f>
        <v>3</v>
      </c>
      <c r="P951" s="159">
        <v>9</v>
      </c>
      <c r="Q951" s="159">
        <v>15</v>
      </c>
      <c r="R951" s="275">
        <f>SUM(P951:Q951)</f>
        <v>24</v>
      </c>
      <c r="S951" s="500"/>
      <c r="T951" s="275"/>
      <c r="U951" s="275"/>
      <c r="V951" s="275">
        <f>SUM(T951:U951)</f>
        <v>0</v>
      </c>
      <c r="W951" s="275"/>
      <c r="X951" s="275"/>
      <c r="Y951" s="275">
        <f>SUM(W951:X951)</f>
        <v>0</v>
      </c>
      <c r="Z951" s="275"/>
      <c r="AA951" s="275"/>
      <c r="AB951" s="275">
        <f>SUM(Z951:AA951)</f>
        <v>0</v>
      </c>
      <c r="AC951" s="275"/>
      <c r="AD951" s="275"/>
      <c r="AE951" s="275">
        <f>SUM(AC951:AD951)</f>
        <v>0</v>
      </c>
      <c r="AF951" s="500"/>
      <c r="AG951" s="275"/>
      <c r="AH951" s="275"/>
      <c r="AI951" s="275">
        <f>SUM(AG951:AH951)</f>
        <v>0</v>
      </c>
      <c r="AJ951" s="275">
        <v>0</v>
      </c>
      <c r="AK951" s="275"/>
      <c r="AL951" s="275">
        <f>SUM(AJ951:AK951)</f>
        <v>0</v>
      </c>
      <c r="AM951" s="275"/>
      <c r="AN951" s="275"/>
      <c r="AO951" s="275">
        <f>SUM(AM951:AN951)</f>
        <v>0</v>
      </c>
      <c r="AP951" s="275"/>
      <c r="AQ951" s="275"/>
      <c r="AR951" s="275">
        <f>SUM(AP951:AQ951)</f>
        <v>0</v>
      </c>
      <c r="AS951" s="500"/>
      <c r="AT951" s="275"/>
      <c r="AU951" s="275"/>
      <c r="AV951" s="275">
        <f>SUM(AT951:AU951)</f>
        <v>0</v>
      </c>
      <c r="AW951" s="567">
        <f t="shared" ref="AW951:AW952" si="4628">SUM(G951,J951,M951,P951,T951,W951,Z951,AC951,AG951,AJ951,AM951,AP951,AT951)</f>
        <v>19</v>
      </c>
      <c r="AX951" s="567">
        <f t="shared" ref="AX951:AX952" si="4629">SUM(H951,K951,N951,Q951,U951,X951,AA951,AD951,AH951,AK951,AN951,AQ951,AU951)</f>
        <v>22</v>
      </c>
      <c r="AY951" s="567">
        <f t="shared" ref="AY951:AY952" si="4630">SUM(I951,L951,O951,R951,V951,Y951,AB951,AE951,AI951,AL951,AO951,AR951,AV951)</f>
        <v>41</v>
      </c>
      <c r="AZ951" s="159"/>
      <c r="BA951" s="159">
        <v>1</v>
      </c>
      <c r="BB951" s="275">
        <f>SUM(AZ951:BA951)</f>
        <v>1</v>
      </c>
      <c r="BC951" s="275"/>
      <c r="BD951" s="275"/>
      <c r="BE951" s="275">
        <f>SUM(BC951:BD951)</f>
        <v>0</v>
      </c>
      <c r="BF951" s="521"/>
      <c r="BG951" s="605">
        <f>SUM(F951,S951,AF951,AS951)</f>
        <v>43</v>
      </c>
      <c r="BH951" s="533">
        <f>SUM(G951,T951,AG951)</f>
        <v>3</v>
      </c>
      <c r="BI951" s="533">
        <f t="shared" ref="BI951:BI953" si="4631">SUM(H951,U951,AH951)</f>
        <v>4</v>
      </c>
      <c r="BJ951" s="533">
        <f t="shared" ref="BJ951:BJ953" si="4632">SUM(I951,V951,AI951)</f>
        <v>7</v>
      </c>
      <c r="BK951" s="533">
        <f t="shared" ref="BK951:BK953" si="4633">SUM(J951,W951,AJ951)</f>
        <v>6</v>
      </c>
      <c r="BL951" s="533">
        <f t="shared" ref="BL951:BL953" si="4634">SUM(K951,X951,AK951)</f>
        <v>1</v>
      </c>
      <c r="BM951" s="533">
        <f t="shared" ref="BM951:BM953" si="4635">SUM(L951,Y951,AL951)</f>
        <v>7</v>
      </c>
      <c r="BN951" s="533">
        <f>SUM(M951,Z951,AM951)</f>
        <v>1</v>
      </c>
      <c r="BO951" s="533">
        <f t="shared" ref="BO951:BO953" si="4636">SUM(N951,AA951,AN951)</f>
        <v>2</v>
      </c>
      <c r="BP951" s="533">
        <f t="shared" ref="BP951:BP953" si="4637">SUM(O951,AB951,AO951)</f>
        <v>3</v>
      </c>
      <c r="BQ951" s="533">
        <f t="shared" ref="BQ951:BQ953" si="4638">SUM(P951,AC951,AP951)</f>
        <v>9</v>
      </c>
      <c r="BR951" s="533">
        <f t="shared" ref="BR951:BR953" si="4639">SUM(Q951,AD951,AQ951)</f>
        <v>15</v>
      </c>
      <c r="BS951" s="533">
        <f t="shared" ref="BS951:BS953" si="4640">SUM(R951,AE951,AR951)</f>
        <v>24</v>
      </c>
      <c r="BT951" s="533">
        <f>AT951</f>
        <v>0</v>
      </c>
      <c r="BU951" s="533">
        <f t="shared" ref="BU951:BU953" si="4641">AU951</f>
        <v>0</v>
      </c>
      <c r="BV951" s="533">
        <f t="shared" ref="BV951:BV953" si="4642">AV951</f>
        <v>0</v>
      </c>
      <c r="BW951" s="536">
        <f>SUM(BH951,BK951,BN951,BQ951,BT951)</f>
        <v>19</v>
      </c>
      <c r="BX951" s="536">
        <f t="shared" ref="BX951:BX953" si="4643">SUM(BI951,BL951,BO951,BR951,BU951)</f>
        <v>22</v>
      </c>
      <c r="BY951" s="536">
        <f t="shared" ref="BY951:BY953" si="4644">SUM(BJ951,BM951,BP951,BS951,BV951)</f>
        <v>41</v>
      </c>
      <c r="BZ951" t="s">
        <v>74</v>
      </c>
      <c r="CA951" s="544">
        <f>AZ951</f>
        <v>0</v>
      </c>
      <c r="CB951" s="544">
        <f t="shared" ref="CB951:CB953" si="4645">BA951</f>
        <v>1</v>
      </c>
      <c r="CC951" s="544">
        <f t="shared" ref="CC951:CC953" si="4646">BB951</f>
        <v>1</v>
      </c>
      <c r="CD951" s="544">
        <f>BC951</f>
        <v>0</v>
      </c>
      <c r="CE951" s="544">
        <f t="shared" ref="CE951:CE953" si="4647">BD951</f>
        <v>0</v>
      </c>
      <c r="CF951" s="544">
        <f t="shared" ref="CF951:CF953" si="4648">BE951</f>
        <v>0</v>
      </c>
    </row>
    <row r="952" spans="1:84">
      <c r="A952" s="149"/>
      <c r="B952" s="149"/>
      <c r="C952" s="151"/>
      <c r="D952" s="151"/>
      <c r="E952" s="288" t="s">
        <v>78</v>
      </c>
      <c r="F952" s="592">
        <v>43</v>
      </c>
      <c r="G952" s="159">
        <v>1</v>
      </c>
      <c r="H952" s="159">
        <v>5</v>
      </c>
      <c r="I952" s="275">
        <f>SUM(G952:H952)</f>
        <v>6</v>
      </c>
      <c r="J952" s="159">
        <v>1</v>
      </c>
      <c r="K952" s="159"/>
      <c r="L952" s="275">
        <f>SUM(J952:K952)</f>
        <v>1</v>
      </c>
      <c r="M952" s="159">
        <v>1</v>
      </c>
      <c r="N952" s="159">
        <v>1</v>
      </c>
      <c r="O952" s="275">
        <f>SUM(M952:N952)</f>
        <v>2</v>
      </c>
      <c r="P952" s="159">
        <v>5</v>
      </c>
      <c r="Q952" s="159">
        <v>2</v>
      </c>
      <c r="R952" s="275">
        <f>SUM(P952:Q952)</f>
        <v>7</v>
      </c>
      <c r="S952" s="500"/>
      <c r="T952" s="275"/>
      <c r="U952" s="275"/>
      <c r="V952" s="275">
        <f>SUM(T952:U952)</f>
        <v>0</v>
      </c>
      <c r="W952" s="275"/>
      <c r="X952" s="275"/>
      <c r="Y952" s="275">
        <f>SUM(W952:X952)</f>
        <v>0</v>
      </c>
      <c r="Z952" s="275"/>
      <c r="AA952" s="275"/>
      <c r="AB952" s="275">
        <f>SUM(Z952:AA952)</f>
        <v>0</v>
      </c>
      <c r="AC952" s="275"/>
      <c r="AD952" s="275"/>
      <c r="AE952" s="275">
        <f>SUM(AC952:AD952)</f>
        <v>0</v>
      </c>
      <c r="AF952" s="500"/>
      <c r="AG952" s="275"/>
      <c r="AH952" s="275"/>
      <c r="AI952" s="275">
        <f>SUM(AG952:AH952)</f>
        <v>0</v>
      </c>
      <c r="AJ952" s="275"/>
      <c r="AK952" s="275"/>
      <c r="AL952" s="275">
        <f>SUM(AJ952:AK952)</f>
        <v>0</v>
      </c>
      <c r="AM952" s="275"/>
      <c r="AN952" s="275"/>
      <c r="AO952" s="275">
        <f>SUM(AM952:AN952)</f>
        <v>0</v>
      </c>
      <c r="AP952" s="275"/>
      <c r="AQ952" s="275"/>
      <c r="AR952" s="275">
        <f>SUM(AP952:AQ952)</f>
        <v>0</v>
      </c>
      <c r="AS952" s="500"/>
      <c r="AT952" s="275"/>
      <c r="AU952" s="275"/>
      <c r="AV952" s="275">
        <f>SUM(AT952:AU952)</f>
        <v>0</v>
      </c>
      <c r="AW952" s="567">
        <f t="shared" si="4628"/>
        <v>8</v>
      </c>
      <c r="AX952" s="567">
        <f t="shared" si="4629"/>
        <v>8</v>
      </c>
      <c r="AY952" s="567">
        <f t="shared" si="4630"/>
        <v>16</v>
      </c>
      <c r="AZ952" s="159"/>
      <c r="BA952" s="159"/>
      <c r="BB952" s="275">
        <f>SUM(AZ952:BA952)</f>
        <v>0</v>
      </c>
      <c r="BC952" s="275"/>
      <c r="BD952" s="275">
        <v>0</v>
      </c>
      <c r="BE952" s="275">
        <f>SUM(BC952:BD952)</f>
        <v>0</v>
      </c>
      <c r="BF952" s="521"/>
      <c r="BG952" s="605">
        <f>SUM(F952,S952,AF952,AS952)</f>
        <v>43</v>
      </c>
      <c r="BH952" s="533">
        <f>SUM(G952,T952,AG952)</f>
        <v>1</v>
      </c>
      <c r="BI952" s="533">
        <f t="shared" si="4631"/>
        <v>5</v>
      </c>
      <c r="BJ952" s="533">
        <f t="shared" si="4632"/>
        <v>6</v>
      </c>
      <c r="BK952" s="533">
        <f t="shared" si="4633"/>
        <v>1</v>
      </c>
      <c r="BL952" s="533">
        <f t="shared" si="4634"/>
        <v>0</v>
      </c>
      <c r="BM952" s="533">
        <f t="shared" si="4635"/>
        <v>1</v>
      </c>
      <c r="BN952" s="533">
        <f>SUM(M952,Z952,AM952)</f>
        <v>1</v>
      </c>
      <c r="BO952" s="533">
        <f t="shared" si="4636"/>
        <v>1</v>
      </c>
      <c r="BP952" s="533">
        <f t="shared" si="4637"/>
        <v>2</v>
      </c>
      <c r="BQ952" s="533">
        <f t="shared" si="4638"/>
        <v>5</v>
      </c>
      <c r="BR952" s="533">
        <f t="shared" si="4639"/>
        <v>2</v>
      </c>
      <c r="BS952" s="533">
        <f t="shared" si="4640"/>
        <v>7</v>
      </c>
      <c r="BT952" s="533">
        <f>AT952</f>
        <v>0</v>
      </c>
      <c r="BU952" s="533">
        <f t="shared" si="4641"/>
        <v>0</v>
      </c>
      <c r="BV952" s="533">
        <f t="shared" si="4642"/>
        <v>0</v>
      </c>
      <c r="BW952" s="536">
        <f>SUM(BH952,BK952,BN952,BQ952,BT952)</f>
        <v>8</v>
      </c>
      <c r="BX952" s="536">
        <f t="shared" si="4643"/>
        <v>8</v>
      </c>
      <c r="BY952" s="536">
        <f t="shared" si="4644"/>
        <v>16</v>
      </c>
      <c r="BZ952" t="s">
        <v>74</v>
      </c>
      <c r="CA952" s="544">
        <f>AZ952</f>
        <v>0</v>
      </c>
      <c r="CB952" s="544">
        <f t="shared" si="4645"/>
        <v>0</v>
      </c>
      <c r="CC952" s="544">
        <f t="shared" si="4646"/>
        <v>0</v>
      </c>
      <c r="CD952" s="544">
        <f>BC952</f>
        <v>0</v>
      </c>
      <c r="CE952" s="544">
        <f t="shared" si="4647"/>
        <v>0</v>
      </c>
      <c r="CF952" s="544">
        <f t="shared" si="4648"/>
        <v>0</v>
      </c>
    </row>
    <row r="953" spans="1:84">
      <c r="A953" s="149"/>
      <c r="B953" s="149"/>
      <c r="C953" s="151"/>
      <c r="D953" s="151"/>
      <c r="E953" s="375"/>
      <c r="F953" s="592">
        <f>SUM(F951:F952)</f>
        <v>86</v>
      </c>
      <c r="G953" s="168">
        <f t="shared" ref="G953:BE953" si="4649">SUM(G951:G952)</f>
        <v>4</v>
      </c>
      <c r="H953" s="168">
        <f t="shared" si="4649"/>
        <v>9</v>
      </c>
      <c r="I953" s="168">
        <f t="shared" si="4649"/>
        <v>13</v>
      </c>
      <c r="J953" s="168">
        <f t="shared" si="4649"/>
        <v>7</v>
      </c>
      <c r="K953" s="168">
        <f t="shared" si="4649"/>
        <v>1</v>
      </c>
      <c r="L953" s="168">
        <f t="shared" si="4649"/>
        <v>8</v>
      </c>
      <c r="M953" s="168">
        <f t="shared" si="4649"/>
        <v>2</v>
      </c>
      <c r="N953" s="168">
        <f t="shared" si="4649"/>
        <v>3</v>
      </c>
      <c r="O953" s="168">
        <f t="shared" si="4649"/>
        <v>5</v>
      </c>
      <c r="P953" s="168">
        <f t="shared" si="4649"/>
        <v>14</v>
      </c>
      <c r="Q953" s="168">
        <f t="shared" si="4649"/>
        <v>17</v>
      </c>
      <c r="R953" s="168">
        <f>SUM(R951:R952)</f>
        <v>31</v>
      </c>
      <c r="S953" s="502">
        <f t="shared" si="4649"/>
        <v>0</v>
      </c>
      <c r="T953" s="168">
        <f t="shared" si="4649"/>
        <v>0</v>
      </c>
      <c r="U953" s="168">
        <f t="shared" si="4649"/>
        <v>0</v>
      </c>
      <c r="V953" s="168">
        <f t="shared" si="4649"/>
        <v>0</v>
      </c>
      <c r="W953" s="168">
        <f t="shared" si="4649"/>
        <v>0</v>
      </c>
      <c r="X953" s="168">
        <f t="shared" si="4649"/>
        <v>0</v>
      </c>
      <c r="Y953" s="168">
        <f t="shared" si="4649"/>
        <v>0</v>
      </c>
      <c r="Z953" s="168">
        <f t="shared" si="4649"/>
        <v>0</v>
      </c>
      <c r="AA953" s="168">
        <f t="shared" si="4649"/>
        <v>0</v>
      </c>
      <c r="AB953" s="168">
        <f t="shared" si="4649"/>
        <v>0</v>
      </c>
      <c r="AC953" s="168">
        <f t="shared" si="4649"/>
        <v>0</v>
      </c>
      <c r="AD953" s="168">
        <f t="shared" si="4649"/>
        <v>0</v>
      </c>
      <c r="AE953" s="168">
        <f t="shared" si="4649"/>
        <v>0</v>
      </c>
      <c r="AF953" s="502">
        <f t="shared" si="4649"/>
        <v>0</v>
      </c>
      <c r="AG953" s="168">
        <f t="shared" si="4649"/>
        <v>0</v>
      </c>
      <c r="AH953" s="168">
        <f t="shared" si="4649"/>
        <v>0</v>
      </c>
      <c r="AI953" s="168">
        <f t="shared" si="4649"/>
        <v>0</v>
      </c>
      <c r="AJ953" s="168">
        <f t="shared" si="4649"/>
        <v>0</v>
      </c>
      <c r="AK953" s="168">
        <f t="shared" si="4649"/>
        <v>0</v>
      </c>
      <c r="AL953" s="168">
        <f t="shared" si="4649"/>
        <v>0</v>
      </c>
      <c r="AM953" s="168">
        <f t="shared" si="4649"/>
        <v>0</v>
      </c>
      <c r="AN953" s="168">
        <f t="shared" si="4649"/>
        <v>0</v>
      </c>
      <c r="AO953" s="168">
        <f t="shared" si="4649"/>
        <v>0</v>
      </c>
      <c r="AP953" s="168">
        <f t="shared" si="4649"/>
        <v>0</v>
      </c>
      <c r="AQ953" s="168">
        <f t="shared" si="4649"/>
        <v>0</v>
      </c>
      <c r="AR953" s="168">
        <f t="shared" si="4649"/>
        <v>0</v>
      </c>
      <c r="AS953" s="502">
        <f t="shared" si="4649"/>
        <v>0</v>
      </c>
      <c r="AT953" s="168">
        <f t="shared" si="4649"/>
        <v>0</v>
      </c>
      <c r="AU953" s="168">
        <f t="shared" si="4649"/>
        <v>0</v>
      </c>
      <c r="AV953" s="168">
        <f t="shared" si="4649"/>
        <v>0</v>
      </c>
      <c r="AW953" s="569">
        <f t="shared" si="4649"/>
        <v>27</v>
      </c>
      <c r="AX953" s="569">
        <f t="shared" si="4649"/>
        <v>30</v>
      </c>
      <c r="AY953" s="569">
        <f t="shared" si="4649"/>
        <v>57</v>
      </c>
      <c r="AZ953" s="168">
        <f t="shared" si="4649"/>
        <v>0</v>
      </c>
      <c r="BA953" s="168">
        <f t="shared" si="4649"/>
        <v>1</v>
      </c>
      <c r="BB953" s="168">
        <f t="shared" si="4649"/>
        <v>1</v>
      </c>
      <c r="BC953" s="168">
        <f t="shared" si="4649"/>
        <v>0</v>
      </c>
      <c r="BD953" s="168">
        <f t="shared" si="4649"/>
        <v>0</v>
      </c>
      <c r="BE953" s="168">
        <f t="shared" si="4649"/>
        <v>0</v>
      </c>
      <c r="BF953" s="523"/>
      <c r="BG953" s="605">
        <f>SUM(F953,S953,AF953,AS953)</f>
        <v>86</v>
      </c>
      <c r="BH953" s="533">
        <f>SUM(G953,T953,AG953)</f>
        <v>4</v>
      </c>
      <c r="BI953" s="533">
        <f t="shared" si="4631"/>
        <v>9</v>
      </c>
      <c r="BJ953" s="533">
        <f t="shared" si="4632"/>
        <v>13</v>
      </c>
      <c r="BK953" s="533">
        <f t="shared" si="4633"/>
        <v>7</v>
      </c>
      <c r="BL953" s="533">
        <f t="shared" si="4634"/>
        <v>1</v>
      </c>
      <c r="BM953" s="533">
        <f t="shared" si="4635"/>
        <v>8</v>
      </c>
      <c r="BN953" s="533">
        <f>SUM(M953,Z953,AM953)</f>
        <v>2</v>
      </c>
      <c r="BO953" s="533">
        <f t="shared" si="4636"/>
        <v>3</v>
      </c>
      <c r="BP953" s="533">
        <f t="shared" si="4637"/>
        <v>5</v>
      </c>
      <c r="BQ953" s="533">
        <f t="shared" si="4638"/>
        <v>14</v>
      </c>
      <c r="BR953" s="533">
        <f t="shared" si="4639"/>
        <v>17</v>
      </c>
      <c r="BS953" s="533">
        <f t="shared" si="4640"/>
        <v>31</v>
      </c>
      <c r="BT953" s="533">
        <f>AT953</f>
        <v>0</v>
      </c>
      <c r="BU953" s="533">
        <f t="shared" si="4641"/>
        <v>0</v>
      </c>
      <c r="BV953" s="533">
        <f t="shared" si="4642"/>
        <v>0</v>
      </c>
      <c r="BW953" s="536">
        <f>SUM(BH953,BK953,BN953,BQ953,BT953)</f>
        <v>27</v>
      </c>
      <c r="BX953" s="536">
        <f t="shared" si="4643"/>
        <v>30</v>
      </c>
      <c r="BY953" s="536">
        <f t="shared" si="4644"/>
        <v>57</v>
      </c>
      <c r="BZ953" t="s">
        <v>74</v>
      </c>
      <c r="CA953" s="544">
        <f>AZ953</f>
        <v>0</v>
      </c>
      <c r="CB953" s="544">
        <f t="shared" si="4645"/>
        <v>1</v>
      </c>
      <c r="CC953" s="544">
        <f t="shared" si="4646"/>
        <v>1</v>
      </c>
      <c r="CD953" s="544">
        <f>BC953</f>
        <v>0</v>
      </c>
      <c r="CE953" s="544">
        <f t="shared" si="4647"/>
        <v>0</v>
      </c>
      <c r="CF953" s="544">
        <f t="shared" si="4648"/>
        <v>0</v>
      </c>
    </row>
    <row r="954" spans="1:84">
      <c r="A954" s="149" t="s">
        <v>95</v>
      </c>
      <c r="B954" s="149" t="s">
        <v>173</v>
      </c>
      <c r="C954" s="151"/>
      <c r="D954" s="151"/>
      <c r="E954" s="375" t="s">
        <v>174</v>
      </c>
      <c r="F954" s="592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503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503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503"/>
      <c r="AT954" s="159"/>
      <c r="AU954" s="159"/>
      <c r="AV954" s="159"/>
      <c r="AW954" s="570"/>
      <c r="AX954" s="570"/>
      <c r="AY954" s="570"/>
      <c r="AZ954" s="159"/>
      <c r="BA954" s="159"/>
      <c r="BB954" s="159"/>
      <c r="BC954" s="159"/>
      <c r="BD954" s="159"/>
      <c r="BE954" s="159"/>
      <c r="BF954" s="474"/>
    </row>
    <row r="955" spans="1:84">
      <c r="A955" s="149"/>
      <c r="B955" s="151" t="s">
        <v>695</v>
      </c>
      <c r="C955" s="151"/>
      <c r="D955" s="151"/>
      <c r="E955" s="288" t="s">
        <v>77</v>
      </c>
      <c r="F955" s="592">
        <v>77</v>
      </c>
      <c r="G955" s="159">
        <f>1+3</f>
        <v>4</v>
      </c>
      <c r="H955" s="159">
        <v>1</v>
      </c>
      <c r="I955" s="275">
        <f>SUM(G955:H955)</f>
        <v>5</v>
      </c>
      <c r="J955" s="159"/>
      <c r="K955" s="159">
        <v>1</v>
      </c>
      <c r="L955" s="275">
        <f>SUM(J955:K955)</f>
        <v>1</v>
      </c>
      <c r="M955" s="159"/>
      <c r="N955" s="159"/>
      <c r="O955" s="275">
        <f>SUM(M955:N955)</f>
        <v>0</v>
      </c>
      <c r="P955" s="159">
        <f>2+3</f>
        <v>5</v>
      </c>
      <c r="Q955" s="159">
        <v>1</v>
      </c>
      <c r="R955" s="275">
        <f>SUM(P955:Q955)</f>
        <v>6</v>
      </c>
      <c r="S955" s="500"/>
      <c r="T955" s="275"/>
      <c r="U955" s="275"/>
      <c r="V955" s="275">
        <f>SUM(T955:U955)</f>
        <v>0</v>
      </c>
      <c r="W955" s="275"/>
      <c r="X955" s="275"/>
      <c r="Y955" s="275">
        <f>SUM(W955:X955)</f>
        <v>0</v>
      </c>
      <c r="Z955" s="275"/>
      <c r="AA955" s="275"/>
      <c r="AB955" s="275">
        <f>SUM(Z955:AA955)</f>
        <v>0</v>
      </c>
      <c r="AC955" s="275"/>
      <c r="AD955" s="275"/>
      <c r="AE955" s="275">
        <f>SUM(AC955:AD955)</f>
        <v>0</v>
      </c>
      <c r="AF955" s="500"/>
      <c r="AG955" s="275"/>
      <c r="AH955" s="275"/>
      <c r="AI955" s="275">
        <f>SUM(AG955:AH955)</f>
        <v>0</v>
      </c>
      <c r="AJ955" s="275"/>
      <c r="AK955" s="275"/>
      <c r="AL955" s="275">
        <f>SUM(AJ955:AK955)</f>
        <v>0</v>
      </c>
      <c r="AM955" s="275"/>
      <c r="AN955" s="275"/>
      <c r="AO955" s="275">
        <f>SUM(AM955:AN955)</f>
        <v>0</v>
      </c>
      <c r="AP955" s="275"/>
      <c r="AQ955" s="275"/>
      <c r="AR955" s="275">
        <f>SUM(AP955:AQ955)</f>
        <v>0</v>
      </c>
      <c r="AS955" s="500"/>
      <c r="AT955" s="275"/>
      <c r="AU955" s="275"/>
      <c r="AV955" s="275">
        <f>SUM(AT955:AU955)</f>
        <v>0</v>
      </c>
      <c r="AW955" s="567">
        <f t="shared" ref="AW955:AW956" si="4650">SUM(G955,J955,M955,P955,T955,W955,Z955,AC955,AG955,AJ955,AM955,AP955,AT955)</f>
        <v>9</v>
      </c>
      <c r="AX955" s="567">
        <f t="shared" ref="AX955:AX956" si="4651">SUM(H955,K955,N955,Q955,U955,X955,AA955,AD955,AH955,AK955,AN955,AQ955,AU955)</f>
        <v>3</v>
      </c>
      <c r="AY955" s="567">
        <f t="shared" ref="AY955:AY956" si="4652">SUM(I955,L955,O955,R955,V955,Y955,AB955,AE955,AI955,AL955,AO955,AR955,AV955)</f>
        <v>12</v>
      </c>
      <c r="AZ955" s="159"/>
      <c r="BA955" s="159"/>
      <c r="BB955" s="275">
        <f>SUM(AZ955:BA955)</f>
        <v>0</v>
      </c>
      <c r="BC955" s="275"/>
      <c r="BD955" s="275"/>
      <c r="BE955" s="275">
        <f>SUM(BC955:BD955)</f>
        <v>0</v>
      </c>
      <c r="BF955" s="521"/>
      <c r="BG955" s="605">
        <f>SUM(F955,S955,AF955,AS955)</f>
        <v>77</v>
      </c>
      <c r="BH955" s="533">
        <f>SUM(G955,T955,AG955)</f>
        <v>4</v>
      </c>
      <c r="BI955" s="533">
        <f t="shared" ref="BI955:BI957" si="4653">SUM(H955,U955,AH955)</f>
        <v>1</v>
      </c>
      <c r="BJ955" s="533">
        <f t="shared" ref="BJ955:BJ957" si="4654">SUM(I955,V955,AI955)</f>
        <v>5</v>
      </c>
      <c r="BK955" s="533">
        <f t="shared" ref="BK955:BK957" si="4655">SUM(J955,W955,AJ955)</f>
        <v>0</v>
      </c>
      <c r="BL955" s="533">
        <f t="shared" ref="BL955:BL957" si="4656">SUM(K955,X955,AK955)</f>
        <v>1</v>
      </c>
      <c r="BM955" s="533">
        <f t="shared" ref="BM955:BM957" si="4657">SUM(L955,Y955,AL955)</f>
        <v>1</v>
      </c>
      <c r="BN955" s="533">
        <f>SUM(M955,Z955,AM955)</f>
        <v>0</v>
      </c>
      <c r="BO955" s="533">
        <f t="shared" ref="BO955:BO957" si="4658">SUM(N955,AA955,AN955)</f>
        <v>0</v>
      </c>
      <c r="BP955" s="533">
        <f t="shared" ref="BP955:BP957" si="4659">SUM(O955,AB955,AO955)</f>
        <v>0</v>
      </c>
      <c r="BQ955" s="533">
        <f t="shared" ref="BQ955:BQ957" si="4660">SUM(P955,AC955,AP955)</f>
        <v>5</v>
      </c>
      <c r="BR955" s="533">
        <f t="shared" ref="BR955:BR957" si="4661">SUM(Q955,AD955,AQ955)</f>
        <v>1</v>
      </c>
      <c r="BS955" s="533">
        <f t="shared" ref="BS955:BS957" si="4662">SUM(R955,AE955,AR955)</f>
        <v>6</v>
      </c>
      <c r="BT955" s="533">
        <f>AT955</f>
        <v>0</v>
      </c>
      <c r="BU955" s="533">
        <f t="shared" ref="BU955:BU957" si="4663">AU955</f>
        <v>0</v>
      </c>
      <c r="BV955" s="533">
        <f t="shared" ref="BV955:BV957" si="4664">AV955</f>
        <v>0</v>
      </c>
      <c r="BW955" s="536">
        <f>SUM(BH955,BK955,BN955,BQ955,BT955)</f>
        <v>9</v>
      </c>
      <c r="BX955" s="536">
        <f t="shared" ref="BX955:BX957" si="4665">SUM(BI955,BL955,BO955,BR955,BU955)</f>
        <v>3</v>
      </c>
      <c r="BY955" s="536">
        <f t="shared" ref="BY955:BY957" si="4666">SUM(BJ955,BM955,BP955,BS955,BV955)</f>
        <v>12</v>
      </c>
      <c r="BZ955" t="s">
        <v>74</v>
      </c>
      <c r="CA955" s="544">
        <f>AZ955</f>
        <v>0</v>
      </c>
      <c r="CB955" s="544">
        <f t="shared" ref="CB955:CB957" si="4667">BA955</f>
        <v>0</v>
      </c>
      <c r="CC955" s="544">
        <f t="shared" ref="CC955:CC957" si="4668">BB955</f>
        <v>0</v>
      </c>
      <c r="CD955" s="544">
        <f>BC955</f>
        <v>0</v>
      </c>
      <c r="CE955" s="544">
        <f t="shared" ref="CE955:CE957" si="4669">BD955</f>
        <v>0</v>
      </c>
      <c r="CF955" s="544">
        <f t="shared" ref="CF955:CF957" si="4670">BE955</f>
        <v>0</v>
      </c>
    </row>
    <row r="956" spans="1:84">
      <c r="A956" s="149"/>
      <c r="B956" s="149"/>
      <c r="C956" s="151"/>
      <c r="D956" s="151"/>
      <c r="E956" s="288" t="s">
        <v>78</v>
      </c>
      <c r="F956" s="592">
        <v>77</v>
      </c>
      <c r="G956" s="159">
        <v>2</v>
      </c>
      <c r="H956" s="159">
        <v>2</v>
      </c>
      <c r="I956" s="275">
        <f>SUM(G956:H956)</f>
        <v>4</v>
      </c>
      <c r="J956" s="159"/>
      <c r="K956" s="159">
        <v>2</v>
      </c>
      <c r="L956" s="275">
        <f>SUM(J956:K956)</f>
        <v>2</v>
      </c>
      <c r="M956" s="159">
        <v>1</v>
      </c>
      <c r="N956" s="159"/>
      <c r="O956" s="275">
        <f>SUM(M956:N956)</f>
        <v>1</v>
      </c>
      <c r="P956" s="159">
        <v>2</v>
      </c>
      <c r="Q956" s="159">
        <f>2+1</f>
        <v>3</v>
      </c>
      <c r="R956" s="275">
        <f>SUM(P956:Q956)</f>
        <v>5</v>
      </c>
      <c r="S956" s="500"/>
      <c r="T956" s="275"/>
      <c r="U956" s="275"/>
      <c r="V956" s="275">
        <f>SUM(T956:U956)</f>
        <v>0</v>
      </c>
      <c r="W956" s="275"/>
      <c r="X956" s="275"/>
      <c r="Y956" s="275">
        <f>SUM(W956:X956)</f>
        <v>0</v>
      </c>
      <c r="Z956" s="275"/>
      <c r="AA956" s="275"/>
      <c r="AB956" s="275">
        <f>SUM(Z956:AA956)</f>
        <v>0</v>
      </c>
      <c r="AC956" s="275"/>
      <c r="AD956" s="275"/>
      <c r="AE956" s="275">
        <f>SUM(AC956:AD956)</f>
        <v>0</v>
      </c>
      <c r="AF956" s="500"/>
      <c r="AG956" s="275"/>
      <c r="AH956" s="275"/>
      <c r="AI956" s="275">
        <f>SUM(AG956:AH956)</f>
        <v>0</v>
      </c>
      <c r="AJ956" s="275"/>
      <c r="AK956" s="275"/>
      <c r="AL956" s="275">
        <f>SUM(AJ956:AK956)</f>
        <v>0</v>
      </c>
      <c r="AM956" s="275"/>
      <c r="AN956" s="275"/>
      <c r="AO956" s="275">
        <f>SUM(AM956:AN956)</f>
        <v>0</v>
      </c>
      <c r="AP956" s="275"/>
      <c r="AQ956" s="275"/>
      <c r="AR956" s="275">
        <f>SUM(AP956:AQ956)</f>
        <v>0</v>
      </c>
      <c r="AS956" s="500"/>
      <c r="AT956" s="275">
        <v>3</v>
      </c>
      <c r="AU956" s="275">
        <v>1</v>
      </c>
      <c r="AV956" s="275">
        <f>SUM(AT956:AU956)</f>
        <v>4</v>
      </c>
      <c r="AW956" s="567">
        <f t="shared" si="4650"/>
        <v>8</v>
      </c>
      <c r="AX956" s="567">
        <f t="shared" si="4651"/>
        <v>8</v>
      </c>
      <c r="AY956" s="567">
        <f t="shared" si="4652"/>
        <v>16</v>
      </c>
      <c r="AZ956" s="159">
        <v>1</v>
      </c>
      <c r="BA956" s="159">
        <v>0</v>
      </c>
      <c r="BB956" s="275">
        <f>SUM(AZ956:BA956)</f>
        <v>1</v>
      </c>
      <c r="BC956" s="275"/>
      <c r="BD956" s="275"/>
      <c r="BE956" s="275">
        <f>SUM(BC956:BD956)</f>
        <v>0</v>
      </c>
      <c r="BF956" s="521"/>
      <c r="BG956" s="605">
        <f>SUM(F956,S956,AF956,AS956)</f>
        <v>77</v>
      </c>
      <c r="BH956" s="533">
        <f>SUM(G956,T956,AG956)</f>
        <v>2</v>
      </c>
      <c r="BI956" s="533">
        <f t="shared" si="4653"/>
        <v>2</v>
      </c>
      <c r="BJ956" s="533">
        <f t="shared" si="4654"/>
        <v>4</v>
      </c>
      <c r="BK956" s="533">
        <f t="shared" si="4655"/>
        <v>0</v>
      </c>
      <c r="BL956" s="533">
        <f t="shared" si="4656"/>
        <v>2</v>
      </c>
      <c r="BM956" s="533">
        <f t="shared" si="4657"/>
        <v>2</v>
      </c>
      <c r="BN956" s="533">
        <f>SUM(M956,Z956,AM956)</f>
        <v>1</v>
      </c>
      <c r="BO956" s="533">
        <f t="shared" si="4658"/>
        <v>0</v>
      </c>
      <c r="BP956" s="533">
        <f t="shared" si="4659"/>
        <v>1</v>
      </c>
      <c r="BQ956" s="533">
        <f t="shared" si="4660"/>
        <v>2</v>
      </c>
      <c r="BR956" s="533">
        <f t="shared" si="4661"/>
        <v>3</v>
      </c>
      <c r="BS956" s="533">
        <f t="shared" si="4662"/>
        <v>5</v>
      </c>
      <c r="BT956" s="533">
        <f>AT956</f>
        <v>3</v>
      </c>
      <c r="BU956" s="533">
        <f t="shared" si="4663"/>
        <v>1</v>
      </c>
      <c r="BV956" s="533">
        <f t="shared" si="4664"/>
        <v>4</v>
      </c>
      <c r="BW956" s="536">
        <f>SUM(BH956,BK956,BN956,BQ956,BT956)</f>
        <v>8</v>
      </c>
      <c r="BX956" s="536">
        <f t="shared" si="4665"/>
        <v>8</v>
      </c>
      <c r="BY956" s="536">
        <f t="shared" si="4666"/>
        <v>16</v>
      </c>
      <c r="BZ956" t="s">
        <v>74</v>
      </c>
      <c r="CA956" s="544">
        <f>AZ956</f>
        <v>1</v>
      </c>
      <c r="CB956" s="544">
        <f t="shared" si="4667"/>
        <v>0</v>
      </c>
      <c r="CC956" s="544">
        <f t="shared" si="4668"/>
        <v>1</v>
      </c>
      <c r="CD956" s="544">
        <f>BC956</f>
        <v>0</v>
      </c>
      <c r="CE956" s="544">
        <f t="shared" si="4669"/>
        <v>0</v>
      </c>
      <c r="CF956" s="544">
        <f t="shared" si="4670"/>
        <v>0</v>
      </c>
    </row>
    <row r="957" spans="1:84">
      <c r="A957" s="149"/>
      <c r="B957" s="149"/>
      <c r="C957" s="151"/>
      <c r="D957" s="151"/>
      <c r="E957" s="288"/>
      <c r="F957" s="592">
        <f>SUM(F955:F956)</f>
        <v>154</v>
      </c>
      <c r="G957" s="168">
        <f t="shared" ref="G957:BE957" si="4671">SUM(G955:G956)</f>
        <v>6</v>
      </c>
      <c r="H957" s="168">
        <f t="shared" si="4671"/>
        <v>3</v>
      </c>
      <c r="I957" s="168">
        <f t="shared" si="4671"/>
        <v>9</v>
      </c>
      <c r="J957" s="168">
        <f t="shared" si="4671"/>
        <v>0</v>
      </c>
      <c r="K957" s="168">
        <f t="shared" si="4671"/>
        <v>3</v>
      </c>
      <c r="L957" s="168">
        <f t="shared" si="4671"/>
        <v>3</v>
      </c>
      <c r="M957" s="168">
        <f t="shared" si="4671"/>
        <v>1</v>
      </c>
      <c r="N957" s="168">
        <f t="shared" si="4671"/>
        <v>0</v>
      </c>
      <c r="O957" s="168">
        <f t="shared" si="4671"/>
        <v>1</v>
      </c>
      <c r="P957" s="168">
        <f t="shared" si="4671"/>
        <v>7</v>
      </c>
      <c r="Q957" s="168">
        <f t="shared" si="4671"/>
        <v>4</v>
      </c>
      <c r="R957" s="168">
        <f t="shared" si="4671"/>
        <v>11</v>
      </c>
      <c r="S957" s="502">
        <f t="shared" si="4671"/>
        <v>0</v>
      </c>
      <c r="T957" s="168">
        <f t="shared" si="4671"/>
        <v>0</v>
      </c>
      <c r="U957" s="168">
        <f t="shared" si="4671"/>
        <v>0</v>
      </c>
      <c r="V957" s="168">
        <f t="shared" si="4671"/>
        <v>0</v>
      </c>
      <c r="W957" s="168">
        <f t="shared" si="4671"/>
        <v>0</v>
      </c>
      <c r="X957" s="168">
        <f t="shared" si="4671"/>
        <v>0</v>
      </c>
      <c r="Y957" s="168">
        <f t="shared" si="4671"/>
        <v>0</v>
      </c>
      <c r="Z957" s="168">
        <f t="shared" si="4671"/>
        <v>0</v>
      </c>
      <c r="AA957" s="168">
        <f t="shared" si="4671"/>
        <v>0</v>
      </c>
      <c r="AB957" s="168">
        <f t="shared" si="4671"/>
        <v>0</v>
      </c>
      <c r="AC957" s="168">
        <f t="shared" si="4671"/>
        <v>0</v>
      </c>
      <c r="AD957" s="168">
        <f t="shared" si="4671"/>
        <v>0</v>
      </c>
      <c r="AE957" s="168">
        <f t="shared" si="4671"/>
        <v>0</v>
      </c>
      <c r="AF957" s="502">
        <f t="shared" si="4671"/>
        <v>0</v>
      </c>
      <c r="AG957" s="168">
        <f t="shared" si="4671"/>
        <v>0</v>
      </c>
      <c r="AH957" s="168">
        <f t="shared" si="4671"/>
        <v>0</v>
      </c>
      <c r="AI957" s="168">
        <f t="shared" si="4671"/>
        <v>0</v>
      </c>
      <c r="AJ957" s="168">
        <f t="shared" si="4671"/>
        <v>0</v>
      </c>
      <c r="AK957" s="168">
        <f t="shared" si="4671"/>
        <v>0</v>
      </c>
      <c r="AL957" s="168">
        <f t="shared" si="4671"/>
        <v>0</v>
      </c>
      <c r="AM957" s="168">
        <f t="shared" si="4671"/>
        <v>0</v>
      </c>
      <c r="AN957" s="168">
        <f t="shared" si="4671"/>
        <v>0</v>
      </c>
      <c r="AO957" s="168">
        <f t="shared" si="4671"/>
        <v>0</v>
      </c>
      <c r="AP957" s="168">
        <f t="shared" si="4671"/>
        <v>0</v>
      </c>
      <c r="AQ957" s="168">
        <f t="shared" si="4671"/>
        <v>0</v>
      </c>
      <c r="AR957" s="168">
        <f t="shared" si="4671"/>
        <v>0</v>
      </c>
      <c r="AS957" s="502">
        <f t="shared" si="4671"/>
        <v>0</v>
      </c>
      <c r="AT957" s="168">
        <f t="shared" si="4671"/>
        <v>3</v>
      </c>
      <c r="AU957" s="168">
        <f t="shared" si="4671"/>
        <v>1</v>
      </c>
      <c r="AV957" s="168">
        <f t="shared" si="4671"/>
        <v>4</v>
      </c>
      <c r="AW957" s="569">
        <f t="shared" si="4671"/>
        <v>17</v>
      </c>
      <c r="AX957" s="569">
        <f t="shared" si="4671"/>
        <v>11</v>
      </c>
      <c r="AY957" s="569">
        <f t="shared" si="4671"/>
        <v>28</v>
      </c>
      <c r="AZ957" s="168">
        <f t="shared" si="4671"/>
        <v>1</v>
      </c>
      <c r="BA957" s="168">
        <f t="shared" si="4671"/>
        <v>0</v>
      </c>
      <c r="BB957" s="168">
        <f t="shared" si="4671"/>
        <v>1</v>
      </c>
      <c r="BC957" s="168">
        <f t="shared" si="4671"/>
        <v>0</v>
      </c>
      <c r="BD957" s="168">
        <f t="shared" si="4671"/>
        <v>0</v>
      </c>
      <c r="BE957" s="168">
        <f t="shared" si="4671"/>
        <v>0</v>
      </c>
      <c r="BF957" s="523"/>
      <c r="BG957" s="605">
        <f>SUM(F957,S957,AF957,AS957)</f>
        <v>154</v>
      </c>
      <c r="BH957" s="533">
        <f>SUM(G957,T957,AG957)</f>
        <v>6</v>
      </c>
      <c r="BI957" s="533">
        <f t="shared" si="4653"/>
        <v>3</v>
      </c>
      <c r="BJ957" s="533">
        <f t="shared" si="4654"/>
        <v>9</v>
      </c>
      <c r="BK957" s="533">
        <f t="shared" si="4655"/>
        <v>0</v>
      </c>
      <c r="BL957" s="533">
        <f t="shared" si="4656"/>
        <v>3</v>
      </c>
      <c r="BM957" s="533">
        <f t="shared" si="4657"/>
        <v>3</v>
      </c>
      <c r="BN957" s="533">
        <f>SUM(M957,Z957,AM957)</f>
        <v>1</v>
      </c>
      <c r="BO957" s="533">
        <f t="shared" si="4658"/>
        <v>0</v>
      </c>
      <c r="BP957" s="533">
        <f t="shared" si="4659"/>
        <v>1</v>
      </c>
      <c r="BQ957" s="533">
        <f t="shared" si="4660"/>
        <v>7</v>
      </c>
      <c r="BR957" s="533">
        <f t="shared" si="4661"/>
        <v>4</v>
      </c>
      <c r="BS957" s="533">
        <f t="shared" si="4662"/>
        <v>11</v>
      </c>
      <c r="BT957" s="533">
        <f>AT957</f>
        <v>3</v>
      </c>
      <c r="BU957" s="533">
        <f t="shared" si="4663"/>
        <v>1</v>
      </c>
      <c r="BV957" s="533">
        <f t="shared" si="4664"/>
        <v>4</v>
      </c>
      <c r="BW957" s="536">
        <f>SUM(BH957,BK957,BN957,BQ957,BT957)</f>
        <v>17</v>
      </c>
      <c r="BX957" s="536">
        <f t="shared" si="4665"/>
        <v>11</v>
      </c>
      <c r="BY957" s="536">
        <f t="shared" si="4666"/>
        <v>28</v>
      </c>
      <c r="BZ957" t="s">
        <v>74</v>
      </c>
      <c r="CA957" s="544">
        <f>AZ957</f>
        <v>1</v>
      </c>
      <c r="CB957" s="544">
        <f t="shared" si="4667"/>
        <v>0</v>
      </c>
      <c r="CC957" s="544">
        <f t="shared" si="4668"/>
        <v>1</v>
      </c>
      <c r="CD957" s="544">
        <f>BC957</f>
        <v>0</v>
      </c>
      <c r="CE957" s="544">
        <f t="shared" si="4669"/>
        <v>0</v>
      </c>
      <c r="CF957" s="544">
        <f t="shared" si="4670"/>
        <v>0</v>
      </c>
    </row>
    <row r="958" spans="1:84">
      <c r="A958" s="149" t="s">
        <v>95</v>
      </c>
      <c r="B958" s="149" t="s">
        <v>173</v>
      </c>
      <c r="C958" s="151"/>
      <c r="D958" s="151"/>
      <c r="E958" s="785" t="s">
        <v>175</v>
      </c>
      <c r="F958" s="786"/>
      <c r="G958" s="787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503"/>
      <c r="T958" s="159"/>
      <c r="U958" s="159"/>
      <c r="V958" s="159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503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503"/>
      <c r="AT958" s="159"/>
      <c r="AU958" s="159"/>
      <c r="AV958" s="159"/>
      <c r="AW958" s="570"/>
      <c r="AX958" s="570"/>
      <c r="AY958" s="570"/>
      <c r="AZ958" s="159"/>
      <c r="BA958" s="159"/>
      <c r="BB958" s="159"/>
      <c r="BC958" s="159"/>
      <c r="BD958" s="159"/>
      <c r="BE958" s="159"/>
      <c r="BF958" s="474"/>
    </row>
    <row r="959" spans="1:84">
      <c r="A959" s="149"/>
      <c r="B959" s="151" t="s">
        <v>695</v>
      </c>
      <c r="C959" s="151"/>
      <c r="D959" s="151"/>
      <c r="E959" s="288" t="s">
        <v>77</v>
      </c>
      <c r="F959" s="592">
        <v>77</v>
      </c>
      <c r="G959" s="159">
        <v>7</v>
      </c>
      <c r="H959" s="159">
        <v>8</v>
      </c>
      <c r="I959" s="275">
        <f>SUM(G959:H959)</f>
        <v>15</v>
      </c>
      <c r="J959" s="159">
        <v>6</v>
      </c>
      <c r="K959" s="159">
        <v>10</v>
      </c>
      <c r="L959" s="275">
        <f>SUM(J959:K959)</f>
        <v>16</v>
      </c>
      <c r="M959" s="159">
        <v>3</v>
      </c>
      <c r="N959" s="159">
        <v>5</v>
      </c>
      <c r="O959" s="275">
        <f>SUM(M959:N959)</f>
        <v>8</v>
      </c>
      <c r="P959" s="159">
        <v>12</v>
      </c>
      <c r="Q959" s="159">
        <v>20</v>
      </c>
      <c r="R959" s="275">
        <f>SUM(P959:Q959)</f>
        <v>32</v>
      </c>
      <c r="S959" s="500">
        <v>12</v>
      </c>
      <c r="T959" s="275">
        <v>5</v>
      </c>
      <c r="U959" s="275">
        <v>7</v>
      </c>
      <c r="V959" s="275">
        <f>SUM(T959:U959)</f>
        <v>12</v>
      </c>
      <c r="W959" s="275"/>
      <c r="X959" s="275"/>
      <c r="Y959" s="275">
        <f>SUM(W959:X959)</f>
        <v>0</v>
      </c>
      <c r="Z959" s="275"/>
      <c r="AA959" s="275"/>
      <c r="AB959" s="275">
        <f>SUM(Z959:AA959)</f>
        <v>0</v>
      </c>
      <c r="AC959" s="275"/>
      <c r="AD959" s="275"/>
      <c r="AE959" s="275">
        <f>SUM(AC959:AD959)</f>
        <v>0</v>
      </c>
      <c r="AF959" s="500"/>
      <c r="AG959" s="275"/>
      <c r="AH959" s="275"/>
      <c r="AI959" s="275">
        <f>SUM(AG959:AH959)</f>
        <v>0</v>
      </c>
      <c r="AJ959" s="275"/>
      <c r="AK959" s="275"/>
      <c r="AL959" s="275">
        <f>SUM(AJ959:AK959)</f>
        <v>0</v>
      </c>
      <c r="AM959" s="275"/>
      <c r="AN959" s="275"/>
      <c r="AO959" s="275">
        <f>SUM(AM959:AN959)</f>
        <v>0</v>
      </c>
      <c r="AP959" s="275"/>
      <c r="AQ959" s="275"/>
      <c r="AR959" s="275">
        <f>SUM(AP959:AQ959)</f>
        <v>0</v>
      </c>
      <c r="AS959" s="500"/>
      <c r="AT959" s="275"/>
      <c r="AU959" s="275"/>
      <c r="AV959" s="275">
        <f>SUM(AT959:AU959)</f>
        <v>0</v>
      </c>
      <c r="AW959" s="567">
        <f t="shared" ref="AW959:AW960" si="4672">SUM(G959,J959,M959,P959,T959,W959,Z959,AC959,AG959,AJ959,AM959,AP959,AT959)</f>
        <v>33</v>
      </c>
      <c r="AX959" s="567">
        <f t="shared" ref="AX959:AX960" si="4673">SUM(H959,K959,N959,Q959,U959,X959,AA959,AD959,AH959,AK959,AN959,AQ959,AU959)</f>
        <v>50</v>
      </c>
      <c r="AY959" s="567">
        <f t="shared" ref="AY959:AY960" si="4674">SUM(I959,L959,O959,R959,V959,Y959,AB959,AE959,AI959,AL959,AO959,AR959,AV959)</f>
        <v>83</v>
      </c>
      <c r="AZ959" s="159">
        <v>0</v>
      </c>
      <c r="BA959" s="159">
        <v>0</v>
      </c>
      <c r="BB959" s="275">
        <f>SUM(AZ959:BA959)</f>
        <v>0</v>
      </c>
      <c r="BC959" s="275"/>
      <c r="BD959" s="275">
        <v>0</v>
      </c>
      <c r="BE959" s="275">
        <f>SUM(BC959:BD959)</f>
        <v>0</v>
      </c>
      <c r="BF959" s="521"/>
      <c r="BG959" s="605">
        <f>SUM(F959,S959,AF959,AS959)</f>
        <v>89</v>
      </c>
      <c r="BH959" s="533">
        <f>SUM(G959,T959,AG959)</f>
        <v>12</v>
      </c>
      <c r="BI959" s="533">
        <f t="shared" ref="BI959:BI961" si="4675">SUM(H959,U959,AH959)</f>
        <v>15</v>
      </c>
      <c r="BJ959" s="533">
        <f t="shared" ref="BJ959:BJ961" si="4676">SUM(I959,V959,AI959)</f>
        <v>27</v>
      </c>
      <c r="BK959" s="533">
        <f t="shared" ref="BK959:BK961" si="4677">SUM(J959,W959,AJ959)</f>
        <v>6</v>
      </c>
      <c r="BL959" s="533">
        <f t="shared" ref="BL959:BL961" si="4678">SUM(K959,X959,AK959)</f>
        <v>10</v>
      </c>
      <c r="BM959" s="533">
        <f t="shared" ref="BM959:BM961" si="4679">SUM(L959,Y959,AL959)</f>
        <v>16</v>
      </c>
      <c r="BN959" s="533">
        <f>SUM(M959,Z959,AM959)</f>
        <v>3</v>
      </c>
      <c r="BO959" s="533">
        <f t="shared" ref="BO959:BO961" si="4680">SUM(N959,AA959,AN959)</f>
        <v>5</v>
      </c>
      <c r="BP959" s="533">
        <f t="shared" ref="BP959:BP961" si="4681">SUM(O959,AB959,AO959)</f>
        <v>8</v>
      </c>
      <c r="BQ959" s="533">
        <f t="shared" ref="BQ959:BQ961" si="4682">SUM(P959,AC959,AP959)</f>
        <v>12</v>
      </c>
      <c r="BR959" s="533">
        <f t="shared" ref="BR959:BR961" si="4683">SUM(Q959,AD959,AQ959)</f>
        <v>20</v>
      </c>
      <c r="BS959" s="533">
        <f t="shared" ref="BS959:BS961" si="4684">SUM(R959,AE959,AR959)</f>
        <v>32</v>
      </c>
      <c r="BT959" s="533">
        <f>AT959</f>
        <v>0</v>
      </c>
      <c r="BU959" s="533">
        <f t="shared" ref="BU959:BU961" si="4685">AU959</f>
        <v>0</v>
      </c>
      <c r="BV959" s="533">
        <f t="shared" ref="BV959:BV961" si="4686">AV959</f>
        <v>0</v>
      </c>
      <c r="BW959" s="536">
        <f>SUM(BH959,BK959,BN959,BQ959,BT959)</f>
        <v>33</v>
      </c>
      <c r="BX959" s="536">
        <f t="shared" ref="BX959:BX961" si="4687">SUM(BI959,BL959,BO959,BR959,BU959)</f>
        <v>50</v>
      </c>
      <c r="BY959" s="536">
        <f t="shared" ref="BY959:BY961" si="4688">SUM(BJ959,BM959,BP959,BS959,BV959)</f>
        <v>83</v>
      </c>
      <c r="BZ959" t="s">
        <v>74</v>
      </c>
      <c r="CA959" s="544">
        <f>AZ959</f>
        <v>0</v>
      </c>
      <c r="CB959" s="544">
        <f t="shared" ref="CB959:CB961" si="4689">BA959</f>
        <v>0</v>
      </c>
      <c r="CC959" s="544">
        <f t="shared" ref="CC959:CC961" si="4690">BB959</f>
        <v>0</v>
      </c>
      <c r="CD959" s="544">
        <f>BC959</f>
        <v>0</v>
      </c>
      <c r="CE959" s="544">
        <f t="shared" ref="CE959:CE961" si="4691">BD959</f>
        <v>0</v>
      </c>
      <c r="CF959" s="544">
        <f t="shared" ref="CF959:CF961" si="4692">BE959</f>
        <v>0</v>
      </c>
    </row>
    <row r="960" spans="1:84">
      <c r="A960" s="149"/>
      <c r="B960" s="151"/>
      <c r="C960" s="151"/>
      <c r="D960" s="151"/>
      <c r="E960" s="288" t="s">
        <v>78</v>
      </c>
      <c r="F960" s="592">
        <v>77</v>
      </c>
      <c r="G960" s="159">
        <v>11</v>
      </c>
      <c r="H960" s="159">
        <v>7</v>
      </c>
      <c r="I960" s="275">
        <f>SUM(G960:H960)</f>
        <v>18</v>
      </c>
      <c r="J960" s="159">
        <v>3</v>
      </c>
      <c r="K960" s="159">
        <v>2</v>
      </c>
      <c r="L960" s="275">
        <f>SUM(J960:K960)</f>
        <v>5</v>
      </c>
      <c r="M960" s="159">
        <v>2</v>
      </c>
      <c r="N960" s="159">
        <v>3</v>
      </c>
      <c r="O960" s="275">
        <f>SUM(M960:N960)</f>
        <v>5</v>
      </c>
      <c r="P960" s="159">
        <v>14</v>
      </c>
      <c r="Q960" s="159">
        <v>13</v>
      </c>
      <c r="R960" s="275">
        <f>SUM(P960:Q960)</f>
        <v>27</v>
      </c>
      <c r="S960" s="500">
        <v>12</v>
      </c>
      <c r="T960" s="275">
        <v>4</v>
      </c>
      <c r="U960" s="275">
        <v>8</v>
      </c>
      <c r="V960" s="275">
        <f>SUM(T960:U960)</f>
        <v>12</v>
      </c>
      <c r="W960" s="275"/>
      <c r="X960" s="275"/>
      <c r="Y960" s="275">
        <f>SUM(W960:X960)</f>
        <v>0</v>
      </c>
      <c r="Z960" s="275"/>
      <c r="AA960" s="275"/>
      <c r="AB960" s="275">
        <f>SUM(Z960:AA960)</f>
        <v>0</v>
      </c>
      <c r="AC960" s="275"/>
      <c r="AD960" s="275"/>
      <c r="AE960" s="275">
        <f>SUM(AC960:AD960)</f>
        <v>0</v>
      </c>
      <c r="AF960" s="500"/>
      <c r="AG960" s="275"/>
      <c r="AH960" s="275"/>
      <c r="AI960" s="275">
        <f>SUM(AG960:AH960)</f>
        <v>0</v>
      </c>
      <c r="AJ960" s="275"/>
      <c r="AK960" s="275"/>
      <c r="AL960" s="275">
        <f>SUM(AJ960:AK960)</f>
        <v>0</v>
      </c>
      <c r="AM960" s="275"/>
      <c r="AN960" s="275"/>
      <c r="AO960" s="275">
        <f>SUM(AM960:AN960)</f>
        <v>0</v>
      </c>
      <c r="AP960" s="275"/>
      <c r="AQ960" s="275"/>
      <c r="AR960" s="275">
        <f>SUM(AP960:AQ960)</f>
        <v>0</v>
      </c>
      <c r="AS960" s="500"/>
      <c r="AT960" s="275"/>
      <c r="AU960" s="275"/>
      <c r="AV960" s="275">
        <f>SUM(AT960:AU960)</f>
        <v>0</v>
      </c>
      <c r="AW960" s="567">
        <f t="shared" si="4672"/>
        <v>34</v>
      </c>
      <c r="AX960" s="567">
        <f t="shared" si="4673"/>
        <v>33</v>
      </c>
      <c r="AY960" s="567">
        <f t="shared" si="4674"/>
        <v>67</v>
      </c>
      <c r="AZ960" s="159">
        <v>1</v>
      </c>
      <c r="BA960" s="159">
        <v>0</v>
      </c>
      <c r="BB960" s="275">
        <f>SUM(AZ960:BA960)</f>
        <v>1</v>
      </c>
      <c r="BC960" s="275"/>
      <c r="BD960" s="275"/>
      <c r="BE960" s="275">
        <f>SUM(BC960:BD960)</f>
        <v>0</v>
      </c>
      <c r="BF960" s="521"/>
      <c r="BG960" s="605">
        <f>SUM(F960,S960,AF960,AS960)</f>
        <v>89</v>
      </c>
      <c r="BH960" s="533">
        <f>SUM(G960,T960,AG960)</f>
        <v>15</v>
      </c>
      <c r="BI960" s="533">
        <f t="shared" si="4675"/>
        <v>15</v>
      </c>
      <c r="BJ960" s="533">
        <f t="shared" si="4676"/>
        <v>30</v>
      </c>
      <c r="BK960" s="533">
        <f t="shared" si="4677"/>
        <v>3</v>
      </c>
      <c r="BL960" s="533">
        <f t="shared" si="4678"/>
        <v>2</v>
      </c>
      <c r="BM960" s="533">
        <f t="shared" si="4679"/>
        <v>5</v>
      </c>
      <c r="BN960" s="533">
        <f>SUM(M960,Z960,AM960)</f>
        <v>2</v>
      </c>
      <c r="BO960" s="533">
        <f t="shared" si="4680"/>
        <v>3</v>
      </c>
      <c r="BP960" s="533">
        <f t="shared" si="4681"/>
        <v>5</v>
      </c>
      <c r="BQ960" s="533">
        <f t="shared" si="4682"/>
        <v>14</v>
      </c>
      <c r="BR960" s="533">
        <f t="shared" si="4683"/>
        <v>13</v>
      </c>
      <c r="BS960" s="533">
        <f t="shared" si="4684"/>
        <v>27</v>
      </c>
      <c r="BT960" s="533">
        <f>AT960</f>
        <v>0</v>
      </c>
      <c r="BU960" s="533">
        <f t="shared" si="4685"/>
        <v>0</v>
      </c>
      <c r="BV960" s="533">
        <f t="shared" si="4686"/>
        <v>0</v>
      </c>
      <c r="BW960" s="536">
        <f>SUM(BH960,BK960,BN960,BQ960,BT960)</f>
        <v>34</v>
      </c>
      <c r="BX960" s="536">
        <f t="shared" si="4687"/>
        <v>33</v>
      </c>
      <c r="BY960" s="536">
        <f t="shared" si="4688"/>
        <v>67</v>
      </c>
      <c r="BZ960" t="s">
        <v>74</v>
      </c>
      <c r="CA960" s="544">
        <f>AZ960</f>
        <v>1</v>
      </c>
      <c r="CB960" s="544">
        <f t="shared" si="4689"/>
        <v>0</v>
      </c>
      <c r="CC960" s="544">
        <f t="shared" si="4690"/>
        <v>1</v>
      </c>
      <c r="CD960" s="544">
        <f>BC960</f>
        <v>0</v>
      </c>
      <c r="CE960" s="544">
        <f t="shared" si="4691"/>
        <v>0</v>
      </c>
      <c r="CF960" s="544">
        <f t="shared" si="4692"/>
        <v>0</v>
      </c>
    </row>
    <row r="961" spans="1:84">
      <c r="A961" s="149"/>
      <c r="B961" s="149"/>
      <c r="C961" s="151"/>
      <c r="D961" s="151"/>
      <c r="E961" s="288"/>
      <c r="F961" s="592">
        <f>SUM(F959:F960)</f>
        <v>154</v>
      </c>
      <c r="G961" s="168">
        <f t="shared" ref="G961:BE961" si="4693">SUM(G959:G960)</f>
        <v>18</v>
      </c>
      <c r="H961" s="168">
        <f t="shared" si="4693"/>
        <v>15</v>
      </c>
      <c r="I961" s="168">
        <f t="shared" si="4693"/>
        <v>33</v>
      </c>
      <c r="J961" s="168">
        <f t="shared" si="4693"/>
        <v>9</v>
      </c>
      <c r="K961" s="168">
        <f t="shared" si="4693"/>
        <v>12</v>
      </c>
      <c r="L961" s="168">
        <f t="shared" si="4693"/>
        <v>21</v>
      </c>
      <c r="M961" s="168">
        <f t="shared" si="4693"/>
        <v>5</v>
      </c>
      <c r="N961" s="168">
        <f t="shared" si="4693"/>
        <v>8</v>
      </c>
      <c r="O961" s="168">
        <f t="shared" si="4693"/>
        <v>13</v>
      </c>
      <c r="P961" s="168">
        <f t="shared" si="4693"/>
        <v>26</v>
      </c>
      <c r="Q961" s="168">
        <f t="shared" si="4693"/>
        <v>33</v>
      </c>
      <c r="R961" s="168">
        <f t="shared" si="4693"/>
        <v>59</v>
      </c>
      <c r="S961" s="502">
        <f t="shared" si="4693"/>
        <v>24</v>
      </c>
      <c r="T961" s="168">
        <f t="shared" si="4693"/>
        <v>9</v>
      </c>
      <c r="U961" s="168">
        <f t="shared" si="4693"/>
        <v>15</v>
      </c>
      <c r="V961" s="168">
        <f t="shared" si="4693"/>
        <v>24</v>
      </c>
      <c r="W961" s="168">
        <f t="shared" si="4693"/>
        <v>0</v>
      </c>
      <c r="X961" s="168">
        <f t="shared" si="4693"/>
        <v>0</v>
      </c>
      <c r="Y961" s="168">
        <f t="shared" si="4693"/>
        <v>0</v>
      </c>
      <c r="Z961" s="168">
        <f t="shared" si="4693"/>
        <v>0</v>
      </c>
      <c r="AA961" s="168">
        <f t="shared" si="4693"/>
        <v>0</v>
      </c>
      <c r="AB961" s="168">
        <f t="shared" si="4693"/>
        <v>0</v>
      </c>
      <c r="AC961" s="168">
        <f t="shared" si="4693"/>
        <v>0</v>
      </c>
      <c r="AD961" s="168">
        <f t="shared" si="4693"/>
        <v>0</v>
      </c>
      <c r="AE961" s="168">
        <f t="shared" si="4693"/>
        <v>0</v>
      </c>
      <c r="AF961" s="502">
        <f t="shared" si="4693"/>
        <v>0</v>
      </c>
      <c r="AG961" s="168">
        <f t="shared" si="4693"/>
        <v>0</v>
      </c>
      <c r="AH961" s="168">
        <f t="shared" si="4693"/>
        <v>0</v>
      </c>
      <c r="AI961" s="168">
        <f t="shared" si="4693"/>
        <v>0</v>
      </c>
      <c r="AJ961" s="168">
        <f t="shared" si="4693"/>
        <v>0</v>
      </c>
      <c r="AK961" s="168">
        <f t="shared" si="4693"/>
        <v>0</v>
      </c>
      <c r="AL961" s="168">
        <f t="shared" si="4693"/>
        <v>0</v>
      </c>
      <c r="AM961" s="168">
        <f t="shared" si="4693"/>
        <v>0</v>
      </c>
      <c r="AN961" s="168">
        <f t="shared" si="4693"/>
        <v>0</v>
      </c>
      <c r="AO961" s="168">
        <f t="shared" si="4693"/>
        <v>0</v>
      </c>
      <c r="AP961" s="168">
        <f t="shared" si="4693"/>
        <v>0</v>
      </c>
      <c r="AQ961" s="168">
        <f t="shared" si="4693"/>
        <v>0</v>
      </c>
      <c r="AR961" s="168">
        <f t="shared" si="4693"/>
        <v>0</v>
      </c>
      <c r="AS961" s="502">
        <f t="shared" si="4693"/>
        <v>0</v>
      </c>
      <c r="AT961" s="168">
        <f t="shared" si="4693"/>
        <v>0</v>
      </c>
      <c r="AU961" s="168">
        <f t="shared" si="4693"/>
        <v>0</v>
      </c>
      <c r="AV961" s="168">
        <f t="shared" si="4693"/>
        <v>0</v>
      </c>
      <c r="AW961" s="569">
        <f t="shared" si="4693"/>
        <v>67</v>
      </c>
      <c r="AX961" s="569">
        <f t="shared" si="4693"/>
        <v>83</v>
      </c>
      <c r="AY961" s="569">
        <f t="shared" si="4693"/>
        <v>150</v>
      </c>
      <c r="AZ961" s="168">
        <f t="shared" si="4693"/>
        <v>1</v>
      </c>
      <c r="BA961" s="168">
        <f t="shared" si="4693"/>
        <v>0</v>
      </c>
      <c r="BB961" s="168">
        <f t="shared" si="4693"/>
        <v>1</v>
      </c>
      <c r="BC961" s="168">
        <f t="shared" si="4693"/>
        <v>0</v>
      </c>
      <c r="BD961" s="168">
        <f t="shared" si="4693"/>
        <v>0</v>
      </c>
      <c r="BE961" s="168">
        <f t="shared" si="4693"/>
        <v>0</v>
      </c>
      <c r="BF961" s="523"/>
      <c r="BG961" s="605">
        <f>SUM(F961,S961,AF961,AS961)</f>
        <v>178</v>
      </c>
      <c r="BH961" s="533">
        <f>SUM(G961,T961,AG961)</f>
        <v>27</v>
      </c>
      <c r="BI961" s="533">
        <f t="shared" si="4675"/>
        <v>30</v>
      </c>
      <c r="BJ961" s="533">
        <f t="shared" si="4676"/>
        <v>57</v>
      </c>
      <c r="BK961" s="533">
        <f t="shared" si="4677"/>
        <v>9</v>
      </c>
      <c r="BL961" s="533">
        <f t="shared" si="4678"/>
        <v>12</v>
      </c>
      <c r="BM961" s="533">
        <f t="shared" si="4679"/>
        <v>21</v>
      </c>
      <c r="BN961" s="533">
        <f>SUM(M961,Z961,AM961)</f>
        <v>5</v>
      </c>
      <c r="BO961" s="533">
        <f t="shared" si="4680"/>
        <v>8</v>
      </c>
      <c r="BP961" s="533">
        <f t="shared" si="4681"/>
        <v>13</v>
      </c>
      <c r="BQ961" s="533">
        <f t="shared" si="4682"/>
        <v>26</v>
      </c>
      <c r="BR961" s="533">
        <f t="shared" si="4683"/>
        <v>33</v>
      </c>
      <c r="BS961" s="533">
        <f t="shared" si="4684"/>
        <v>59</v>
      </c>
      <c r="BT961" s="533">
        <f>AT961</f>
        <v>0</v>
      </c>
      <c r="BU961" s="533">
        <f t="shared" si="4685"/>
        <v>0</v>
      </c>
      <c r="BV961" s="533">
        <f t="shared" si="4686"/>
        <v>0</v>
      </c>
      <c r="BW961" s="536">
        <f>SUM(BH961,BK961,BN961,BQ961,BT961)</f>
        <v>67</v>
      </c>
      <c r="BX961" s="536">
        <f t="shared" si="4687"/>
        <v>83</v>
      </c>
      <c r="BY961" s="536">
        <f t="shared" si="4688"/>
        <v>150</v>
      </c>
      <c r="BZ961" t="s">
        <v>74</v>
      </c>
      <c r="CA961" s="544">
        <f>AZ961</f>
        <v>1</v>
      </c>
      <c r="CB961" s="544">
        <f t="shared" si="4689"/>
        <v>0</v>
      </c>
      <c r="CC961" s="544">
        <f t="shared" si="4690"/>
        <v>1</v>
      </c>
      <c r="CD961" s="544">
        <f>BC961</f>
        <v>0</v>
      </c>
      <c r="CE961" s="544">
        <f t="shared" si="4691"/>
        <v>0</v>
      </c>
      <c r="CF961" s="544">
        <f t="shared" si="4692"/>
        <v>0</v>
      </c>
    </row>
    <row r="962" spans="1:84">
      <c r="A962" s="149"/>
      <c r="B962" s="149"/>
      <c r="C962" s="151"/>
      <c r="D962" s="151"/>
      <c r="E962" s="288"/>
      <c r="F962" s="592"/>
      <c r="G962" s="168"/>
      <c r="H962" s="168"/>
      <c r="I962" s="168"/>
      <c r="J962" s="168"/>
      <c r="K962" s="168"/>
      <c r="L962" s="168"/>
      <c r="M962" s="168"/>
      <c r="N962" s="168"/>
      <c r="O962" s="168"/>
      <c r="P962" s="168"/>
      <c r="Q962" s="168"/>
      <c r="R962" s="168"/>
      <c r="S962" s="502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502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502"/>
      <c r="AT962" s="168"/>
      <c r="AU962" s="168"/>
      <c r="AV962" s="168"/>
      <c r="AW962" s="569"/>
      <c r="AX962" s="569"/>
      <c r="AY962" s="569"/>
      <c r="AZ962" s="168"/>
      <c r="BA962" s="168"/>
      <c r="BB962" s="168"/>
      <c r="BC962" s="168"/>
      <c r="BD962" s="168"/>
      <c r="BE962" s="168"/>
      <c r="BF962" s="523"/>
    </row>
    <row r="963" spans="1:84">
      <c r="A963" s="149"/>
      <c r="B963" s="149"/>
      <c r="C963" s="151"/>
      <c r="D963" s="151"/>
      <c r="E963" s="375"/>
      <c r="F963" s="592">
        <f>SUM(F961)</f>
        <v>154</v>
      </c>
      <c r="G963" s="168">
        <f>SUM(G961)</f>
        <v>18</v>
      </c>
      <c r="H963" s="168">
        <f t="shared" ref="H963:BE963" si="4694">SUM(H961)</f>
        <v>15</v>
      </c>
      <c r="I963" s="168">
        <f t="shared" si="4694"/>
        <v>33</v>
      </c>
      <c r="J963" s="168">
        <f t="shared" si="4694"/>
        <v>9</v>
      </c>
      <c r="K963" s="168">
        <f t="shared" si="4694"/>
        <v>12</v>
      </c>
      <c r="L963" s="168">
        <f t="shared" si="4694"/>
        <v>21</v>
      </c>
      <c r="M963" s="168">
        <f t="shared" si="4694"/>
        <v>5</v>
      </c>
      <c r="N963" s="168">
        <f t="shared" si="4694"/>
        <v>8</v>
      </c>
      <c r="O963" s="168">
        <f t="shared" si="4694"/>
        <v>13</v>
      </c>
      <c r="P963" s="168">
        <f t="shared" si="4694"/>
        <v>26</v>
      </c>
      <c r="Q963" s="168">
        <f t="shared" si="4694"/>
        <v>33</v>
      </c>
      <c r="R963" s="168">
        <f t="shared" si="4694"/>
        <v>59</v>
      </c>
      <c r="S963" s="502">
        <f t="shared" si="4694"/>
        <v>24</v>
      </c>
      <c r="T963" s="168">
        <f t="shared" si="4694"/>
        <v>9</v>
      </c>
      <c r="U963" s="168">
        <f t="shared" si="4694"/>
        <v>15</v>
      </c>
      <c r="V963" s="168">
        <f t="shared" si="4694"/>
        <v>24</v>
      </c>
      <c r="W963" s="168">
        <f t="shared" si="4694"/>
        <v>0</v>
      </c>
      <c r="X963" s="168">
        <f t="shared" si="4694"/>
        <v>0</v>
      </c>
      <c r="Y963" s="168">
        <f t="shared" si="4694"/>
        <v>0</v>
      </c>
      <c r="Z963" s="168">
        <f t="shared" si="4694"/>
        <v>0</v>
      </c>
      <c r="AA963" s="168">
        <f t="shared" si="4694"/>
        <v>0</v>
      </c>
      <c r="AB963" s="168">
        <f t="shared" si="4694"/>
        <v>0</v>
      </c>
      <c r="AC963" s="168">
        <f t="shared" si="4694"/>
        <v>0</v>
      </c>
      <c r="AD963" s="168">
        <f t="shared" si="4694"/>
        <v>0</v>
      </c>
      <c r="AE963" s="168">
        <f t="shared" si="4694"/>
        <v>0</v>
      </c>
      <c r="AF963" s="502">
        <f t="shared" si="4694"/>
        <v>0</v>
      </c>
      <c r="AG963" s="168">
        <f t="shared" si="4694"/>
        <v>0</v>
      </c>
      <c r="AH963" s="168">
        <f t="shared" si="4694"/>
        <v>0</v>
      </c>
      <c r="AI963" s="168">
        <f t="shared" si="4694"/>
        <v>0</v>
      </c>
      <c r="AJ963" s="168">
        <f t="shared" si="4694"/>
        <v>0</v>
      </c>
      <c r="AK963" s="168">
        <f t="shared" si="4694"/>
        <v>0</v>
      </c>
      <c r="AL963" s="168">
        <f t="shared" si="4694"/>
        <v>0</v>
      </c>
      <c r="AM963" s="168">
        <f t="shared" si="4694"/>
        <v>0</v>
      </c>
      <c r="AN963" s="168">
        <f t="shared" si="4694"/>
        <v>0</v>
      </c>
      <c r="AO963" s="168">
        <f t="shared" si="4694"/>
        <v>0</v>
      </c>
      <c r="AP963" s="168">
        <f t="shared" si="4694"/>
        <v>0</v>
      </c>
      <c r="AQ963" s="168">
        <f t="shared" si="4694"/>
        <v>0</v>
      </c>
      <c r="AR963" s="168">
        <f t="shared" si="4694"/>
        <v>0</v>
      </c>
      <c r="AS963" s="502">
        <f t="shared" si="4694"/>
        <v>0</v>
      </c>
      <c r="AT963" s="168">
        <f t="shared" si="4694"/>
        <v>0</v>
      </c>
      <c r="AU963" s="168">
        <f t="shared" si="4694"/>
        <v>0</v>
      </c>
      <c r="AV963" s="168">
        <f t="shared" si="4694"/>
        <v>0</v>
      </c>
      <c r="AW963" s="569">
        <f t="shared" si="4694"/>
        <v>67</v>
      </c>
      <c r="AX963" s="569">
        <f t="shared" si="4694"/>
        <v>83</v>
      </c>
      <c r="AY963" s="569">
        <f t="shared" si="4694"/>
        <v>150</v>
      </c>
      <c r="AZ963" s="168">
        <f t="shared" si="4694"/>
        <v>1</v>
      </c>
      <c r="BA963" s="168">
        <f t="shared" si="4694"/>
        <v>0</v>
      </c>
      <c r="BB963" s="168">
        <f t="shared" si="4694"/>
        <v>1</v>
      </c>
      <c r="BC963" s="168">
        <f t="shared" si="4694"/>
        <v>0</v>
      </c>
      <c r="BD963" s="168">
        <f t="shared" si="4694"/>
        <v>0</v>
      </c>
      <c r="BE963" s="168">
        <f t="shared" si="4694"/>
        <v>0</v>
      </c>
      <c r="BF963" s="523"/>
    </row>
    <row r="964" spans="1:84">
      <c r="A964" s="149" t="s">
        <v>75</v>
      </c>
      <c r="B964" s="424" t="s">
        <v>936</v>
      </c>
      <c r="C964" s="151"/>
      <c r="D964" s="151"/>
      <c r="E964" s="379" t="s">
        <v>178</v>
      </c>
      <c r="F964" s="592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503"/>
      <c r="T964" s="159"/>
      <c r="U964" s="159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503"/>
      <c r="AG964" s="159"/>
      <c r="AH964" s="159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503"/>
      <c r="AT964" s="159"/>
      <c r="AU964" s="159"/>
      <c r="AV964" s="159"/>
      <c r="AW964" s="570"/>
      <c r="AX964" s="570"/>
      <c r="AY964" s="570"/>
      <c r="AZ964" s="159"/>
      <c r="BA964" s="159"/>
      <c r="BB964" s="159"/>
      <c r="BC964" s="159"/>
      <c r="BD964" s="159"/>
      <c r="BE964" s="159"/>
      <c r="BF964" s="474"/>
      <c r="BG964" s="605" t="s">
        <v>74</v>
      </c>
    </row>
    <row r="965" spans="1:84">
      <c r="A965" s="149"/>
      <c r="B965" s="425" t="s">
        <v>695</v>
      </c>
      <c r="C965" s="151"/>
      <c r="D965" s="151"/>
      <c r="E965" s="288" t="s">
        <v>77</v>
      </c>
      <c r="F965" s="592">
        <v>38</v>
      </c>
      <c r="G965" s="159">
        <v>17</v>
      </c>
      <c r="H965" s="159">
        <v>2</v>
      </c>
      <c r="I965" s="275">
        <f>SUM(G965:H965)</f>
        <v>19</v>
      </c>
      <c r="J965" s="159">
        <v>3</v>
      </c>
      <c r="K965" s="159">
        <v>3</v>
      </c>
      <c r="L965" s="275">
        <f>SUM(J965:K965)</f>
        <v>6</v>
      </c>
      <c r="M965" s="159">
        <v>2</v>
      </c>
      <c r="N965" s="159">
        <v>1</v>
      </c>
      <c r="O965" s="275">
        <f>SUM(M965:N965)</f>
        <v>3</v>
      </c>
      <c r="P965" s="159">
        <v>7</v>
      </c>
      <c r="Q965" s="159">
        <v>2</v>
      </c>
      <c r="R965" s="275">
        <f>SUM(P965:Q965)</f>
        <v>9</v>
      </c>
      <c r="S965" s="500"/>
      <c r="T965" s="275"/>
      <c r="U965" s="275"/>
      <c r="V965" s="275">
        <f>SUM(T965:U965)</f>
        <v>0</v>
      </c>
      <c r="W965" s="275"/>
      <c r="X965" s="275"/>
      <c r="Y965" s="275">
        <f>SUM(W965:X965)</f>
        <v>0</v>
      </c>
      <c r="Z965" s="275"/>
      <c r="AA965" s="275"/>
      <c r="AB965" s="275">
        <f>SUM(Z965:AA965)</f>
        <v>0</v>
      </c>
      <c r="AC965" s="275"/>
      <c r="AD965" s="275"/>
      <c r="AE965" s="275">
        <f>SUM(AC965:AD965)</f>
        <v>0</v>
      </c>
      <c r="AF965" s="500"/>
      <c r="AG965" s="275"/>
      <c r="AH965" s="275"/>
      <c r="AI965" s="275">
        <f>SUM(AG965:AH965)</f>
        <v>0</v>
      </c>
      <c r="AJ965" s="275"/>
      <c r="AK965" s="275"/>
      <c r="AL965" s="275">
        <f>SUM(AJ965:AK965)</f>
        <v>0</v>
      </c>
      <c r="AM965" s="275"/>
      <c r="AN965" s="275"/>
      <c r="AO965" s="275">
        <f>SUM(AM965:AN965)</f>
        <v>0</v>
      </c>
      <c r="AP965" s="275"/>
      <c r="AQ965" s="275"/>
      <c r="AR965" s="275">
        <f>SUM(AP965:AQ965)</f>
        <v>0</v>
      </c>
      <c r="AS965" s="500"/>
      <c r="AT965" s="275"/>
      <c r="AU965" s="275"/>
      <c r="AV965" s="275">
        <f>SUM(AT965:AU965)</f>
        <v>0</v>
      </c>
      <c r="AW965" s="567">
        <f t="shared" ref="AW965:AW966" si="4695">SUM(G965,J965,M965,P965,T965,W965,Z965,AC965,AG965,AJ965,AM965,AP965,AT965)</f>
        <v>29</v>
      </c>
      <c r="AX965" s="567">
        <f t="shared" ref="AX965:AX966" si="4696">SUM(H965,K965,N965,Q965,U965,X965,AA965,AD965,AH965,AK965,AN965,AQ965,AU965)</f>
        <v>8</v>
      </c>
      <c r="AY965" s="567">
        <f t="shared" ref="AY965:AY966" si="4697">SUM(I965,L965,O965,R965,V965,Y965,AB965,AE965,AI965,AL965,AO965,AR965,AV965)</f>
        <v>37</v>
      </c>
      <c r="AZ965" s="159"/>
      <c r="BA965" s="159"/>
      <c r="BB965" s="275">
        <f>SUM(AZ965:BA965)</f>
        <v>0</v>
      </c>
      <c r="BC965" s="275"/>
      <c r="BD965" s="275"/>
      <c r="BE965" s="275">
        <f>SUM(BC965:BD965)</f>
        <v>0</v>
      </c>
      <c r="BF965" s="521"/>
      <c r="BG965" s="605">
        <f>SUM(F965,S965,AF965,AS965)</f>
        <v>38</v>
      </c>
      <c r="BH965" s="533">
        <f>SUM(G965,T965,AG965)</f>
        <v>17</v>
      </c>
      <c r="BI965" s="533">
        <f t="shared" ref="BI965:BI967" si="4698">SUM(H965,U965,AH965)</f>
        <v>2</v>
      </c>
      <c r="BJ965" s="533">
        <f t="shared" ref="BJ965:BJ967" si="4699">SUM(I965,V965,AI965)</f>
        <v>19</v>
      </c>
      <c r="BK965" s="533">
        <f t="shared" ref="BK965:BK967" si="4700">SUM(J965,W965,AJ965)</f>
        <v>3</v>
      </c>
      <c r="BL965" s="533">
        <f t="shared" ref="BL965:BL967" si="4701">SUM(K965,X965,AK965)</f>
        <v>3</v>
      </c>
      <c r="BM965" s="533">
        <f t="shared" ref="BM965:BM967" si="4702">SUM(L965,Y965,AL965)</f>
        <v>6</v>
      </c>
      <c r="BN965" s="533">
        <f>SUM(M965,Z965,AM965)</f>
        <v>2</v>
      </c>
      <c r="BO965" s="533">
        <f t="shared" ref="BO965:BO967" si="4703">SUM(N965,AA965,AN965)</f>
        <v>1</v>
      </c>
      <c r="BP965" s="533">
        <f t="shared" ref="BP965:BP967" si="4704">SUM(O965,AB965,AO965)</f>
        <v>3</v>
      </c>
      <c r="BQ965" s="533">
        <f t="shared" ref="BQ965:BQ967" si="4705">SUM(P965,AC965,AP965)</f>
        <v>7</v>
      </c>
      <c r="BR965" s="533">
        <f t="shared" ref="BR965:BR967" si="4706">SUM(Q965,AD965,AQ965)</f>
        <v>2</v>
      </c>
      <c r="BS965" s="533">
        <f t="shared" ref="BS965:BS967" si="4707">SUM(R965,AE965,AR965)</f>
        <v>9</v>
      </c>
      <c r="BT965" s="533">
        <f>AT965</f>
        <v>0</v>
      </c>
      <c r="BU965" s="533">
        <f t="shared" ref="BU965:BU967" si="4708">AU965</f>
        <v>0</v>
      </c>
      <c r="BV965" s="533">
        <f t="shared" ref="BV965:BV967" si="4709">AV965</f>
        <v>0</v>
      </c>
      <c r="BW965" s="536">
        <f>SUM(BH965,BK965,BN965,BQ965,BT965)</f>
        <v>29</v>
      </c>
      <c r="BX965" s="536">
        <f t="shared" ref="BX965:BX967" si="4710">SUM(BI965,BL965,BO965,BR965,BU965)</f>
        <v>8</v>
      </c>
      <c r="BY965" s="536">
        <f t="shared" ref="BY965:BY967" si="4711">SUM(BJ965,BM965,BP965,BS965,BV965)</f>
        <v>37</v>
      </c>
      <c r="BZ965" t="s">
        <v>74</v>
      </c>
      <c r="CA965" s="544">
        <f>AZ965</f>
        <v>0</v>
      </c>
      <c r="CB965" s="544">
        <f t="shared" ref="CB965:CB967" si="4712">BA965</f>
        <v>0</v>
      </c>
      <c r="CC965" s="544">
        <f t="shared" ref="CC965:CC967" si="4713">BB965</f>
        <v>0</v>
      </c>
      <c r="CD965" s="544">
        <f>BC965</f>
        <v>0</v>
      </c>
      <c r="CE965" s="544">
        <f t="shared" ref="CE965:CE967" si="4714">BD965</f>
        <v>0</v>
      </c>
      <c r="CF965" s="544">
        <f t="shared" ref="CF965:CF967" si="4715">BE965</f>
        <v>0</v>
      </c>
    </row>
    <row r="966" spans="1:84">
      <c r="A966" s="149"/>
      <c r="B966" s="149"/>
      <c r="C966" s="151"/>
      <c r="D966" s="151"/>
      <c r="E966" s="288" t="s">
        <v>78</v>
      </c>
      <c r="F966" s="592">
        <v>38</v>
      </c>
      <c r="G966" s="159">
        <v>18</v>
      </c>
      <c r="H966" s="159">
        <v>6</v>
      </c>
      <c r="I966" s="275">
        <f>SUM(G966:H966)</f>
        <v>24</v>
      </c>
      <c r="J966" s="159">
        <v>3</v>
      </c>
      <c r="K966" s="159">
        <v>2</v>
      </c>
      <c r="L966" s="275">
        <f>SUM(J966:K966)</f>
        <v>5</v>
      </c>
      <c r="M966" s="159">
        <v>1</v>
      </c>
      <c r="N966" s="159">
        <v>0</v>
      </c>
      <c r="O966" s="275">
        <f>SUM(M966:N966)</f>
        <v>1</v>
      </c>
      <c r="P966" s="159">
        <v>8</v>
      </c>
      <c r="Q966" s="159">
        <v>5</v>
      </c>
      <c r="R966" s="275">
        <f>SUM(P966:Q966)</f>
        <v>13</v>
      </c>
      <c r="S966" s="500"/>
      <c r="T966" s="275"/>
      <c r="U966" s="275"/>
      <c r="V966" s="275">
        <f>SUM(T966:U966)</f>
        <v>0</v>
      </c>
      <c r="W966" s="275"/>
      <c r="X966" s="275"/>
      <c r="Y966" s="275">
        <f>SUM(W966:X966)</f>
        <v>0</v>
      </c>
      <c r="Z966" s="275"/>
      <c r="AA966" s="275"/>
      <c r="AB966" s="275">
        <f>SUM(Z966:AA966)</f>
        <v>0</v>
      </c>
      <c r="AC966" s="275"/>
      <c r="AD966" s="275"/>
      <c r="AE966" s="275">
        <f>SUM(AC966:AD966)</f>
        <v>0</v>
      </c>
      <c r="AF966" s="500"/>
      <c r="AG966" s="275"/>
      <c r="AH966" s="275"/>
      <c r="AI966" s="275">
        <f>SUM(AG966:AH966)</f>
        <v>0</v>
      </c>
      <c r="AJ966" s="275"/>
      <c r="AK966" s="275"/>
      <c r="AL966" s="275">
        <f>SUM(AJ966:AK966)</f>
        <v>0</v>
      </c>
      <c r="AM966" s="275"/>
      <c r="AN966" s="275"/>
      <c r="AO966" s="275">
        <f>SUM(AM966:AN966)</f>
        <v>0</v>
      </c>
      <c r="AP966" s="275"/>
      <c r="AQ966" s="275"/>
      <c r="AR966" s="275">
        <f>SUM(AP966:AQ966)</f>
        <v>0</v>
      </c>
      <c r="AS966" s="500"/>
      <c r="AT966" s="275"/>
      <c r="AU966" s="275"/>
      <c r="AV966" s="275">
        <f>SUM(AT966:AU966)</f>
        <v>0</v>
      </c>
      <c r="AW966" s="567">
        <f t="shared" si="4695"/>
        <v>30</v>
      </c>
      <c r="AX966" s="567">
        <f t="shared" si="4696"/>
        <v>13</v>
      </c>
      <c r="AY966" s="567">
        <f t="shared" si="4697"/>
        <v>43</v>
      </c>
      <c r="AZ966" s="159"/>
      <c r="BA966" s="159">
        <v>0</v>
      </c>
      <c r="BB966" s="275">
        <f>SUM(AZ966:BA966)</f>
        <v>0</v>
      </c>
      <c r="BC966" s="275"/>
      <c r="BD966" s="275">
        <v>0</v>
      </c>
      <c r="BE966" s="275">
        <f>SUM(BC966:BD966)</f>
        <v>0</v>
      </c>
      <c r="BF966" s="521"/>
      <c r="BG966" s="605">
        <f>SUM(F966,S966,AF966,AS966)</f>
        <v>38</v>
      </c>
      <c r="BH966" s="533">
        <f>SUM(G966,T966,AG966)</f>
        <v>18</v>
      </c>
      <c r="BI966" s="533">
        <f t="shared" si="4698"/>
        <v>6</v>
      </c>
      <c r="BJ966" s="533">
        <f t="shared" si="4699"/>
        <v>24</v>
      </c>
      <c r="BK966" s="533">
        <f t="shared" si="4700"/>
        <v>3</v>
      </c>
      <c r="BL966" s="533">
        <f t="shared" si="4701"/>
        <v>2</v>
      </c>
      <c r="BM966" s="533">
        <f t="shared" si="4702"/>
        <v>5</v>
      </c>
      <c r="BN966" s="533">
        <f>SUM(M966,Z966,AM966)</f>
        <v>1</v>
      </c>
      <c r="BO966" s="533">
        <f t="shared" si="4703"/>
        <v>0</v>
      </c>
      <c r="BP966" s="533">
        <f t="shared" si="4704"/>
        <v>1</v>
      </c>
      <c r="BQ966" s="533">
        <f t="shared" si="4705"/>
        <v>8</v>
      </c>
      <c r="BR966" s="533">
        <f t="shared" si="4706"/>
        <v>5</v>
      </c>
      <c r="BS966" s="533">
        <f t="shared" si="4707"/>
        <v>13</v>
      </c>
      <c r="BT966" s="533">
        <f>AT966</f>
        <v>0</v>
      </c>
      <c r="BU966" s="533">
        <f t="shared" si="4708"/>
        <v>0</v>
      </c>
      <c r="BV966" s="533">
        <f t="shared" si="4709"/>
        <v>0</v>
      </c>
      <c r="BW966" s="536">
        <f>SUM(BH966,BK966,BN966,BQ966,BT966)</f>
        <v>30</v>
      </c>
      <c r="BX966" s="536">
        <f t="shared" si="4710"/>
        <v>13</v>
      </c>
      <c r="BY966" s="536">
        <f t="shared" si="4711"/>
        <v>43</v>
      </c>
      <c r="BZ966" t="s">
        <v>74</v>
      </c>
      <c r="CA966" s="544">
        <f>AZ966</f>
        <v>0</v>
      </c>
      <c r="CB966" s="544">
        <f t="shared" si="4712"/>
        <v>0</v>
      </c>
      <c r="CC966" s="544">
        <f t="shared" si="4713"/>
        <v>0</v>
      </c>
      <c r="CD966" s="544">
        <f>BC966</f>
        <v>0</v>
      </c>
      <c r="CE966" s="544">
        <f t="shared" si="4714"/>
        <v>0</v>
      </c>
      <c r="CF966" s="544">
        <f t="shared" si="4715"/>
        <v>0</v>
      </c>
    </row>
    <row r="967" spans="1:84">
      <c r="A967" s="149"/>
      <c r="B967" s="149"/>
      <c r="C967" s="151"/>
      <c r="D967" s="151"/>
      <c r="E967" s="288"/>
      <c r="F967" s="592">
        <f>SUM(F965:F966)</f>
        <v>76</v>
      </c>
      <c r="G967" s="168">
        <f t="shared" ref="G967:BE967" si="4716">SUM(G965:G966)</f>
        <v>35</v>
      </c>
      <c r="H967" s="168">
        <f t="shared" si="4716"/>
        <v>8</v>
      </c>
      <c r="I967" s="168">
        <f t="shared" si="4716"/>
        <v>43</v>
      </c>
      <c r="J967" s="168">
        <f t="shared" si="4716"/>
        <v>6</v>
      </c>
      <c r="K967" s="168">
        <f t="shared" si="4716"/>
        <v>5</v>
      </c>
      <c r="L967" s="168">
        <f t="shared" ref="L967" si="4717">SUM(L965:L966)</f>
        <v>11</v>
      </c>
      <c r="M967" s="168">
        <f t="shared" si="4716"/>
        <v>3</v>
      </c>
      <c r="N967" s="168">
        <f t="shared" si="4716"/>
        <v>1</v>
      </c>
      <c r="O967" s="168">
        <f t="shared" ref="O967" si="4718">SUM(O965:O966)</f>
        <v>4</v>
      </c>
      <c r="P967" s="168">
        <f t="shared" si="4716"/>
        <v>15</v>
      </c>
      <c r="Q967" s="168">
        <f t="shared" si="4716"/>
        <v>7</v>
      </c>
      <c r="R967" s="168">
        <f t="shared" ref="R967" si="4719">SUM(R965:R966)</f>
        <v>22</v>
      </c>
      <c r="S967" s="502">
        <f t="shared" si="4716"/>
        <v>0</v>
      </c>
      <c r="T967" s="168">
        <f t="shared" si="4716"/>
        <v>0</v>
      </c>
      <c r="U967" s="168">
        <f t="shared" si="4716"/>
        <v>0</v>
      </c>
      <c r="V967" s="168">
        <f t="shared" si="4716"/>
        <v>0</v>
      </c>
      <c r="W967" s="168">
        <f t="shared" si="4716"/>
        <v>0</v>
      </c>
      <c r="X967" s="168">
        <f t="shared" si="4716"/>
        <v>0</v>
      </c>
      <c r="Y967" s="168">
        <f t="shared" si="4716"/>
        <v>0</v>
      </c>
      <c r="Z967" s="168">
        <f t="shared" si="4716"/>
        <v>0</v>
      </c>
      <c r="AA967" s="168">
        <f t="shared" si="4716"/>
        <v>0</v>
      </c>
      <c r="AB967" s="168">
        <f t="shared" si="4716"/>
        <v>0</v>
      </c>
      <c r="AC967" s="168">
        <f t="shared" si="4716"/>
        <v>0</v>
      </c>
      <c r="AD967" s="168">
        <f t="shared" si="4716"/>
        <v>0</v>
      </c>
      <c r="AE967" s="168">
        <f t="shared" si="4716"/>
        <v>0</v>
      </c>
      <c r="AF967" s="502">
        <f t="shared" si="4716"/>
        <v>0</v>
      </c>
      <c r="AG967" s="168">
        <f t="shared" si="4716"/>
        <v>0</v>
      </c>
      <c r="AH967" s="168">
        <f t="shared" si="4716"/>
        <v>0</v>
      </c>
      <c r="AI967" s="168">
        <f t="shared" si="4716"/>
        <v>0</v>
      </c>
      <c r="AJ967" s="168">
        <f t="shared" si="4716"/>
        <v>0</v>
      </c>
      <c r="AK967" s="168">
        <f t="shared" si="4716"/>
        <v>0</v>
      </c>
      <c r="AL967" s="168">
        <f t="shared" si="4716"/>
        <v>0</v>
      </c>
      <c r="AM967" s="168">
        <f t="shared" si="4716"/>
        <v>0</v>
      </c>
      <c r="AN967" s="168">
        <f t="shared" si="4716"/>
        <v>0</v>
      </c>
      <c r="AO967" s="168">
        <f t="shared" si="4716"/>
        <v>0</v>
      </c>
      <c r="AP967" s="168">
        <f t="shared" si="4716"/>
        <v>0</v>
      </c>
      <c r="AQ967" s="168">
        <f t="shared" si="4716"/>
        <v>0</v>
      </c>
      <c r="AR967" s="168">
        <f t="shared" si="4716"/>
        <v>0</v>
      </c>
      <c r="AS967" s="502">
        <f t="shared" si="4716"/>
        <v>0</v>
      </c>
      <c r="AT967" s="168">
        <f t="shared" si="4716"/>
        <v>0</v>
      </c>
      <c r="AU967" s="168">
        <f t="shared" si="4716"/>
        <v>0</v>
      </c>
      <c r="AV967" s="168">
        <f t="shared" si="4716"/>
        <v>0</v>
      </c>
      <c r="AW967" s="569">
        <f t="shared" si="4716"/>
        <v>59</v>
      </c>
      <c r="AX967" s="569">
        <f t="shared" si="4716"/>
        <v>21</v>
      </c>
      <c r="AY967" s="569">
        <f t="shared" si="4716"/>
        <v>80</v>
      </c>
      <c r="AZ967" s="168">
        <f t="shared" si="4716"/>
        <v>0</v>
      </c>
      <c r="BA967" s="168">
        <f t="shared" si="4716"/>
        <v>0</v>
      </c>
      <c r="BB967" s="168">
        <f t="shared" si="4716"/>
        <v>0</v>
      </c>
      <c r="BC967" s="168">
        <f t="shared" si="4716"/>
        <v>0</v>
      </c>
      <c r="BD967" s="168">
        <f t="shared" si="4716"/>
        <v>0</v>
      </c>
      <c r="BE967" s="168">
        <f t="shared" si="4716"/>
        <v>0</v>
      </c>
      <c r="BF967" s="523"/>
      <c r="BG967" s="605">
        <f>SUM(F967,S967,AF967,AS967)</f>
        <v>76</v>
      </c>
      <c r="BH967" s="533">
        <f>SUM(G967,T967,AG967)</f>
        <v>35</v>
      </c>
      <c r="BI967" s="533">
        <f t="shared" si="4698"/>
        <v>8</v>
      </c>
      <c r="BJ967" s="533">
        <f t="shared" si="4699"/>
        <v>43</v>
      </c>
      <c r="BK967" s="533">
        <f t="shared" si="4700"/>
        <v>6</v>
      </c>
      <c r="BL967" s="533">
        <f t="shared" si="4701"/>
        <v>5</v>
      </c>
      <c r="BM967" s="533">
        <f t="shared" si="4702"/>
        <v>11</v>
      </c>
      <c r="BN967" s="533">
        <f>SUM(M967,Z967,AM967)</f>
        <v>3</v>
      </c>
      <c r="BO967" s="533">
        <f t="shared" si="4703"/>
        <v>1</v>
      </c>
      <c r="BP967" s="533">
        <f t="shared" si="4704"/>
        <v>4</v>
      </c>
      <c r="BQ967" s="533">
        <f t="shared" si="4705"/>
        <v>15</v>
      </c>
      <c r="BR967" s="533">
        <f t="shared" si="4706"/>
        <v>7</v>
      </c>
      <c r="BS967" s="533">
        <f t="shared" si="4707"/>
        <v>22</v>
      </c>
      <c r="BT967" s="533">
        <f>AT967</f>
        <v>0</v>
      </c>
      <c r="BU967" s="533">
        <f t="shared" si="4708"/>
        <v>0</v>
      </c>
      <c r="BV967" s="533">
        <f t="shared" si="4709"/>
        <v>0</v>
      </c>
      <c r="BW967" s="536">
        <f>SUM(BH967,BK967,BN967,BQ967,BT967)</f>
        <v>59</v>
      </c>
      <c r="BX967" s="536">
        <f t="shared" si="4710"/>
        <v>21</v>
      </c>
      <c r="BY967" s="536">
        <f t="shared" si="4711"/>
        <v>80</v>
      </c>
      <c r="BZ967" t="s">
        <v>74</v>
      </c>
      <c r="CA967" s="544">
        <f>AZ967</f>
        <v>0</v>
      </c>
      <c r="CB967" s="544">
        <f t="shared" si="4712"/>
        <v>0</v>
      </c>
      <c r="CC967" s="544">
        <f t="shared" si="4713"/>
        <v>0</v>
      </c>
      <c r="CD967" s="544">
        <f>BC967</f>
        <v>0</v>
      </c>
      <c r="CE967" s="544">
        <f t="shared" si="4714"/>
        <v>0</v>
      </c>
      <c r="CF967" s="544">
        <f t="shared" si="4715"/>
        <v>0</v>
      </c>
    </row>
    <row r="968" spans="1:84">
      <c r="A968" s="149" t="s">
        <v>75</v>
      </c>
      <c r="B968" s="149" t="s">
        <v>179</v>
      </c>
      <c r="C968" s="151"/>
      <c r="D968" s="151"/>
      <c r="E968" s="379" t="s">
        <v>180</v>
      </c>
      <c r="F968" s="592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503"/>
      <c r="T968" s="159"/>
      <c r="U968" s="159"/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503"/>
      <c r="AG968" s="159"/>
      <c r="AH968" s="159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503"/>
      <c r="AT968" s="159"/>
      <c r="AU968" s="159"/>
      <c r="AV968" s="159"/>
      <c r="AW968" s="570"/>
      <c r="AX968" s="570"/>
      <c r="AY968" s="570"/>
      <c r="AZ968" s="159"/>
      <c r="BA968" s="159"/>
      <c r="BB968" s="159"/>
      <c r="BC968" s="159"/>
      <c r="BD968" s="159" t="s">
        <v>74</v>
      </c>
      <c r="BE968" s="159"/>
      <c r="BF968" s="474"/>
    </row>
    <row r="969" spans="1:84">
      <c r="A969" s="149"/>
      <c r="B969" s="151" t="s">
        <v>785</v>
      </c>
      <c r="C969" s="151"/>
      <c r="D969" s="151"/>
      <c r="E969" s="288" t="s">
        <v>77</v>
      </c>
      <c r="F969" s="592">
        <v>38</v>
      </c>
      <c r="G969" s="159">
        <v>19</v>
      </c>
      <c r="H969" s="159"/>
      <c r="I969" s="275">
        <f>SUM(G969:H969)</f>
        <v>19</v>
      </c>
      <c r="J969" s="159">
        <v>4</v>
      </c>
      <c r="K969" s="159">
        <v>2</v>
      </c>
      <c r="L969" s="275">
        <f>SUM(J969:K969)</f>
        <v>6</v>
      </c>
      <c r="M969" s="159">
        <v>2</v>
      </c>
      <c r="N969" s="159">
        <v>1</v>
      </c>
      <c r="O969" s="275">
        <f>SUM(M969:N969)</f>
        <v>3</v>
      </c>
      <c r="P969" s="159">
        <v>8</v>
      </c>
      <c r="Q969" s="159">
        <v>2</v>
      </c>
      <c r="R969" s="275">
        <f>SUM(P969:Q969)</f>
        <v>10</v>
      </c>
      <c r="S969" s="500">
        <v>6</v>
      </c>
      <c r="T969" s="275">
        <v>4</v>
      </c>
      <c r="U969" s="275">
        <v>2</v>
      </c>
      <c r="V969" s="275">
        <f>SUM(T969:U969)</f>
        <v>6</v>
      </c>
      <c r="W969" s="275"/>
      <c r="X969" s="275"/>
      <c r="Y969" s="275">
        <f>SUM(W969:X969)</f>
        <v>0</v>
      </c>
      <c r="Z969" s="275"/>
      <c r="AA969" s="275"/>
      <c r="AB969" s="275">
        <f>SUM(Z969:AA969)</f>
        <v>0</v>
      </c>
      <c r="AC969" s="275"/>
      <c r="AD969" s="275"/>
      <c r="AE969" s="275">
        <f>SUM(AC969:AD969)</f>
        <v>0</v>
      </c>
      <c r="AF969" s="500"/>
      <c r="AG969" s="275">
        <v>2</v>
      </c>
      <c r="AH969" s="275"/>
      <c r="AI969" s="275">
        <f>SUM(AG969:AH969)</f>
        <v>2</v>
      </c>
      <c r="AJ969" s="275"/>
      <c r="AK969" s="275"/>
      <c r="AL969" s="275">
        <f>SUM(AJ969:AK969)</f>
        <v>0</v>
      </c>
      <c r="AM969" s="275"/>
      <c r="AN969" s="275"/>
      <c r="AO969" s="275">
        <f>SUM(AM969:AN969)</f>
        <v>0</v>
      </c>
      <c r="AP969" s="275">
        <v>4</v>
      </c>
      <c r="AQ969" s="275"/>
      <c r="AR969" s="275">
        <f>SUM(AP969:AQ969)</f>
        <v>4</v>
      </c>
      <c r="AS969" s="500"/>
      <c r="AT969" s="275"/>
      <c r="AU969" s="275"/>
      <c r="AV969" s="275">
        <f>SUM(AT969:AU969)</f>
        <v>0</v>
      </c>
      <c r="AW969" s="567">
        <f t="shared" ref="AW969:AW970" si="4720">SUM(G969,J969,M969,P969,T969,W969,Z969,AC969,AG969,AJ969,AM969,AP969,AT969)</f>
        <v>43</v>
      </c>
      <c r="AX969" s="567">
        <f t="shared" ref="AX969:AX970" si="4721">SUM(H969,K969,N969,Q969,U969,X969,AA969,AD969,AH969,AK969,AN969,AQ969,AU969)</f>
        <v>7</v>
      </c>
      <c r="AY969" s="567">
        <f t="shared" ref="AY969:AY970" si="4722">SUM(I969,L969,O969,R969,V969,Y969,AB969,AE969,AI969,AL969,AO969,AR969,AV969)</f>
        <v>50</v>
      </c>
      <c r="AZ969" s="159">
        <v>1</v>
      </c>
      <c r="BA969" s="159">
        <v>0</v>
      </c>
      <c r="BB969" s="275">
        <f>SUM(AZ969:BA969)</f>
        <v>1</v>
      </c>
      <c r="BC969" s="275"/>
      <c r="BD969" s="275"/>
      <c r="BE969" s="275">
        <f>SUM(BC969:BD969)</f>
        <v>0</v>
      </c>
      <c r="BF969" s="521"/>
      <c r="BG969" s="605">
        <f>SUM(F969,S969,AF969,AS969)</f>
        <v>44</v>
      </c>
      <c r="BH969" s="533">
        <f>SUM(G969,T969,AG969)</f>
        <v>25</v>
      </c>
      <c r="BI969" s="533">
        <f t="shared" ref="BI969:BI971" si="4723">SUM(H969,U969,AH969)</f>
        <v>2</v>
      </c>
      <c r="BJ969" s="533">
        <f t="shared" ref="BJ969:BJ971" si="4724">SUM(I969,V969,AI969)</f>
        <v>27</v>
      </c>
      <c r="BK969" s="533">
        <f t="shared" ref="BK969:BK971" si="4725">SUM(J969,W969,AJ969)</f>
        <v>4</v>
      </c>
      <c r="BL969" s="533">
        <f t="shared" ref="BL969:BL971" si="4726">SUM(K969,X969,AK969)</f>
        <v>2</v>
      </c>
      <c r="BM969" s="533">
        <f t="shared" ref="BM969:BM971" si="4727">SUM(L969,Y969,AL969)</f>
        <v>6</v>
      </c>
      <c r="BN969" s="533">
        <f>SUM(M969,Z969,AM969)</f>
        <v>2</v>
      </c>
      <c r="BO969" s="533">
        <f t="shared" ref="BO969:BO971" si="4728">SUM(N969,AA969,AN969)</f>
        <v>1</v>
      </c>
      <c r="BP969" s="533">
        <f t="shared" ref="BP969:BP971" si="4729">SUM(O969,AB969,AO969)</f>
        <v>3</v>
      </c>
      <c r="BQ969" s="533">
        <f t="shared" ref="BQ969:BQ971" si="4730">SUM(P969,AC969,AP969)</f>
        <v>12</v>
      </c>
      <c r="BR969" s="533">
        <f t="shared" ref="BR969:BR971" si="4731">SUM(Q969,AD969,AQ969)</f>
        <v>2</v>
      </c>
      <c r="BS969" s="533">
        <f t="shared" ref="BS969:BS971" si="4732">SUM(R969,AE969,AR969)</f>
        <v>14</v>
      </c>
      <c r="BT969" s="533">
        <f>AT969</f>
        <v>0</v>
      </c>
      <c r="BU969" s="533">
        <f t="shared" ref="BU969:BU971" si="4733">AU969</f>
        <v>0</v>
      </c>
      <c r="BV969" s="533">
        <f t="shared" ref="BV969:BV971" si="4734">AV969</f>
        <v>0</v>
      </c>
      <c r="BW969" s="536">
        <f>SUM(BH969,BK969,BN969,BQ969,BT969)</f>
        <v>43</v>
      </c>
      <c r="BX969" s="536">
        <f t="shared" ref="BX969:BX971" si="4735">SUM(BI969,BL969,BO969,BR969,BU969)</f>
        <v>7</v>
      </c>
      <c r="BY969" s="536">
        <f t="shared" ref="BY969:BY971" si="4736">SUM(BJ969,BM969,BP969,BS969,BV969)</f>
        <v>50</v>
      </c>
      <c r="BZ969" t="s">
        <v>74</v>
      </c>
      <c r="CA969" s="544">
        <f>AZ969</f>
        <v>1</v>
      </c>
      <c r="CB969" s="544">
        <f t="shared" ref="CB969:CB971" si="4737">BA969</f>
        <v>0</v>
      </c>
      <c r="CC969" s="544">
        <f t="shared" ref="CC969:CC971" si="4738">BB969</f>
        <v>1</v>
      </c>
      <c r="CD969" s="544">
        <f>BC969</f>
        <v>0</v>
      </c>
      <c r="CE969" s="544">
        <f t="shared" ref="CE969:CE971" si="4739">BD969</f>
        <v>0</v>
      </c>
      <c r="CF969" s="544">
        <f t="shared" ref="CF969:CF971" si="4740">BE969</f>
        <v>0</v>
      </c>
    </row>
    <row r="970" spans="1:84">
      <c r="A970" s="149"/>
      <c r="B970" s="149"/>
      <c r="C970" s="151"/>
      <c r="D970" s="151"/>
      <c r="E970" s="288" t="s">
        <v>78</v>
      </c>
      <c r="F970" s="592">
        <v>38</v>
      </c>
      <c r="G970" s="159">
        <v>11</v>
      </c>
      <c r="H970" s="159">
        <v>5</v>
      </c>
      <c r="I970" s="275">
        <f>SUM(G970:H970)</f>
        <v>16</v>
      </c>
      <c r="J970" s="159">
        <v>3</v>
      </c>
      <c r="K970" s="159"/>
      <c r="L970" s="275">
        <f>SUM(J970:K970)</f>
        <v>3</v>
      </c>
      <c r="M970" s="159">
        <v>1</v>
      </c>
      <c r="N970" s="159"/>
      <c r="O970" s="275">
        <f>SUM(M970:N970)</f>
        <v>1</v>
      </c>
      <c r="P970" s="159">
        <v>7</v>
      </c>
      <c r="Q970" s="159">
        <v>2</v>
      </c>
      <c r="R970" s="275">
        <f>SUM(P970:Q970)</f>
        <v>9</v>
      </c>
      <c r="S970" s="500">
        <v>6</v>
      </c>
      <c r="T970" s="275">
        <v>2</v>
      </c>
      <c r="U970" s="275">
        <v>2</v>
      </c>
      <c r="V970" s="275">
        <f>SUM(T970:U970)</f>
        <v>4</v>
      </c>
      <c r="W970" s="275"/>
      <c r="X970" s="275"/>
      <c r="Y970" s="275">
        <f>SUM(W970:X970)</f>
        <v>0</v>
      </c>
      <c r="Z970" s="275"/>
      <c r="AA970" s="275"/>
      <c r="AB970" s="275">
        <f>SUM(Z970:AA970)</f>
        <v>0</v>
      </c>
      <c r="AC970" s="275"/>
      <c r="AD970" s="275"/>
      <c r="AE970" s="275">
        <f>SUM(AC970:AD970)</f>
        <v>0</v>
      </c>
      <c r="AF970" s="500"/>
      <c r="AG970" s="275"/>
      <c r="AH970" s="275">
        <v>3</v>
      </c>
      <c r="AI970" s="275">
        <f>SUM(AG970:AH970)</f>
        <v>3</v>
      </c>
      <c r="AJ970" s="275"/>
      <c r="AK970" s="275"/>
      <c r="AL970" s="275">
        <f>SUM(AJ970:AK970)</f>
        <v>0</v>
      </c>
      <c r="AM970" s="275"/>
      <c r="AN970" s="275"/>
      <c r="AO970" s="275">
        <f>SUM(AM970:AN970)</f>
        <v>0</v>
      </c>
      <c r="AP970" s="275">
        <v>1</v>
      </c>
      <c r="AQ970" s="275">
        <v>2</v>
      </c>
      <c r="AR970" s="275">
        <f>SUM(AP970:AQ970)</f>
        <v>3</v>
      </c>
      <c r="AS970" s="500"/>
      <c r="AT970" s="275"/>
      <c r="AU970" s="275"/>
      <c r="AV970" s="275">
        <f>SUM(AT970:AU970)</f>
        <v>0</v>
      </c>
      <c r="AW970" s="567">
        <f t="shared" si="4720"/>
        <v>25</v>
      </c>
      <c r="AX970" s="567">
        <f t="shared" si="4721"/>
        <v>14</v>
      </c>
      <c r="AY970" s="567">
        <f t="shared" si="4722"/>
        <v>39</v>
      </c>
      <c r="AZ970" s="159"/>
      <c r="BA970" s="159"/>
      <c r="BB970" s="275">
        <f>SUM(AZ970:BA970)</f>
        <v>0</v>
      </c>
      <c r="BC970" s="275"/>
      <c r="BD970" s="275"/>
      <c r="BE970" s="275">
        <f>SUM(BC970:BD970)</f>
        <v>0</v>
      </c>
      <c r="BF970" s="521"/>
      <c r="BG970" s="605">
        <f>SUM(F970,S970,AF970,AS970)</f>
        <v>44</v>
      </c>
      <c r="BH970" s="533">
        <f>SUM(G970,T970,AG970)</f>
        <v>13</v>
      </c>
      <c r="BI970" s="533">
        <f t="shared" si="4723"/>
        <v>10</v>
      </c>
      <c r="BJ970" s="533">
        <f t="shared" si="4724"/>
        <v>23</v>
      </c>
      <c r="BK970" s="533">
        <f t="shared" si="4725"/>
        <v>3</v>
      </c>
      <c r="BL970" s="533">
        <f t="shared" si="4726"/>
        <v>0</v>
      </c>
      <c r="BM970" s="533">
        <f t="shared" si="4727"/>
        <v>3</v>
      </c>
      <c r="BN970" s="533">
        <f>SUM(M970,Z970,AM970)</f>
        <v>1</v>
      </c>
      <c r="BO970" s="533">
        <f t="shared" si="4728"/>
        <v>0</v>
      </c>
      <c r="BP970" s="533">
        <f t="shared" si="4729"/>
        <v>1</v>
      </c>
      <c r="BQ970" s="533">
        <f t="shared" si="4730"/>
        <v>8</v>
      </c>
      <c r="BR970" s="533">
        <f t="shared" si="4731"/>
        <v>4</v>
      </c>
      <c r="BS970" s="533">
        <f t="shared" si="4732"/>
        <v>12</v>
      </c>
      <c r="BT970" s="533">
        <f>AT970</f>
        <v>0</v>
      </c>
      <c r="BU970" s="533">
        <f t="shared" si="4733"/>
        <v>0</v>
      </c>
      <c r="BV970" s="533">
        <f t="shared" si="4734"/>
        <v>0</v>
      </c>
      <c r="BW970" s="536">
        <f>SUM(BH970,BK970,BN970,BQ970,BT970)</f>
        <v>25</v>
      </c>
      <c r="BX970" s="536">
        <f t="shared" si="4735"/>
        <v>14</v>
      </c>
      <c r="BY970" s="536">
        <f t="shared" si="4736"/>
        <v>39</v>
      </c>
      <c r="BZ970" t="s">
        <v>74</v>
      </c>
      <c r="CA970" s="544">
        <f>AZ970</f>
        <v>0</v>
      </c>
      <c r="CB970" s="544">
        <f t="shared" si="4737"/>
        <v>0</v>
      </c>
      <c r="CC970" s="544">
        <f t="shared" si="4738"/>
        <v>0</v>
      </c>
      <c r="CD970" s="544">
        <f>BC970</f>
        <v>0</v>
      </c>
      <c r="CE970" s="544">
        <f t="shared" si="4739"/>
        <v>0</v>
      </c>
      <c r="CF970" s="544">
        <f t="shared" si="4740"/>
        <v>0</v>
      </c>
    </row>
    <row r="971" spans="1:84">
      <c r="A971" s="149"/>
      <c r="B971" s="149"/>
      <c r="C971" s="151"/>
      <c r="D971" s="151"/>
      <c r="E971" s="288"/>
      <c r="F971" s="592">
        <f>SUM(F969:F970)</f>
        <v>76</v>
      </c>
      <c r="G971" s="168">
        <f t="shared" ref="G971:BE971" si="4741">SUM(G969:G970)</f>
        <v>30</v>
      </c>
      <c r="H971" s="168">
        <f t="shared" si="4741"/>
        <v>5</v>
      </c>
      <c r="I971" s="168">
        <f t="shared" si="4741"/>
        <v>35</v>
      </c>
      <c r="J971" s="168">
        <f t="shared" si="4741"/>
        <v>7</v>
      </c>
      <c r="K971" s="168">
        <f t="shared" si="4741"/>
        <v>2</v>
      </c>
      <c r="L971" s="168">
        <f t="shared" si="4741"/>
        <v>9</v>
      </c>
      <c r="M971" s="168">
        <f t="shared" si="4741"/>
        <v>3</v>
      </c>
      <c r="N971" s="168">
        <f t="shared" si="4741"/>
        <v>1</v>
      </c>
      <c r="O971" s="168">
        <f t="shared" si="4741"/>
        <v>4</v>
      </c>
      <c r="P971" s="168">
        <f t="shared" si="4741"/>
        <v>15</v>
      </c>
      <c r="Q971" s="168">
        <f t="shared" si="4741"/>
        <v>4</v>
      </c>
      <c r="R971" s="168">
        <f t="shared" si="4741"/>
        <v>19</v>
      </c>
      <c r="S971" s="502">
        <f t="shared" si="4741"/>
        <v>12</v>
      </c>
      <c r="T971" s="168">
        <f t="shared" si="4741"/>
        <v>6</v>
      </c>
      <c r="U971" s="168">
        <f t="shared" si="4741"/>
        <v>4</v>
      </c>
      <c r="V971" s="168">
        <f t="shared" si="4741"/>
        <v>10</v>
      </c>
      <c r="W971" s="168">
        <f t="shared" si="4741"/>
        <v>0</v>
      </c>
      <c r="X971" s="168">
        <f t="shared" si="4741"/>
        <v>0</v>
      </c>
      <c r="Y971" s="168">
        <f t="shared" si="4741"/>
        <v>0</v>
      </c>
      <c r="Z971" s="168">
        <f t="shared" si="4741"/>
        <v>0</v>
      </c>
      <c r="AA971" s="168">
        <f t="shared" si="4741"/>
        <v>0</v>
      </c>
      <c r="AB971" s="168">
        <f t="shared" si="4741"/>
        <v>0</v>
      </c>
      <c r="AC971" s="168">
        <f t="shared" si="4741"/>
        <v>0</v>
      </c>
      <c r="AD971" s="168">
        <f t="shared" si="4741"/>
        <v>0</v>
      </c>
      <c r="AE971" s="168">
        <f t="shared" si="4741"/>
        <v>0</v>
      </c>
      <c r="AF971" s="502">
        <f t="shared" si="4741"/>
        <v>0</v>
      </c>
      <c r="AG971" s="168">
        <f t="shared" si="4741"/>
        <v>2</v>
      </c>
      <c r="AH971" s="168">
        <f t="shared" si="4741"/>
        <v>3</v>
      </c>
      <c r="AI971" s="168">
        <f t="shared" si="4741"/>
        <v>5</v>
      </c>
      <c r="AJ971" s="168">
        <f t="shared" si="4741"/>
        <v>0</v>
      </c>
      <c r="AK971" s="168">
        <f t="shared" si="4741"/>
        <v>0</v>
      </c>
      <c r="AL971" s="168">
        <f t="shared" si="4741"/>
        <v>0</v>
      </c>
      <c r="AM971" s="168">
        <f t="shared" si="4741"/>
        <v>0</v>
      </c>
      <c r="AN971" s="168">
        <f t="shared" si="4741"/>
        <v>0</v>
      </c>
      <c r="AO971" s="168">
        <f t="shared" si="4741"/>
        <v>0</v>
      </c>
      <c r="AP971" s="168">
        <f t="shared" si="4741"/>
        <v>5</v>
      </c>
      <c r="AQ971" s="168">
        <f t="shared" si="4741"/>
        <v>2</v>
      </c>
      <c r="AR971" s="168">
        <f t="shared" si="4741"/>
        <v>7</v>
      </c>
      <c r="AS971" s="502">
        <f t="shared" si="4741"/>
        <v>0</v>
      </c>
      <c r="AT971" s="168">
        <f t="shared" si="4741"/>
        <v>0</v>
      </c>
      <c r="AU971" s="168">
        <f t="shared" si="4741"/>
        <v>0</v>
      </c>
      <c r="AV971" s="168">
        <f t="shared" si="4741"/>
        <v>0</v>
      </c>
      <c r="AW971" s="569">
        <f t="shared" si="4741"/>
        <v>68</v>
      </c>
      <c r="AX971" s="569">
        <f t="shared" si="4741"/>
        <v>21</v>
      </c>
      <c r="AY971" s="569">
        <f t="shared" si="4741"/>
        <v>89</v>
      </c>
      <c r="AZ971" s="168">
        <f t="shared" si="4741"/>
        <v>1</v>
      </c>
      <c r="BA971" s="168">
        <f t="shared" si="4741"/>
        <v>0</v>
      </c>
      <c r="BB971" s="168">
        <f t="shared" si="4741"/>
        <v>1</v>
      </c>
      <c r="BC971" s="168">
        <f t="shared" si="4741"/>
        <v>0</v>
      </c>
      <c r="BD971" s="168">
        <f t="shared" si="4741"/>
        <v>0</v>
      </c>
      <c r="BE971" s="168">
        <f t="shared" si="4741"/>
        <v>0</v>
      </c>
      <c r="BF971" s="523"/>
      <c r="BG971" s="605">
        <f>SUM(F971,S971,AF971,AS971)</f>
        <v>88</v>
      </c>
      <c r="BH971" s="533">
        <f>SUM(G971,T971,AG971)</f>
        <v>38</v>
      </c>
      <c r="BI971" s="533">
        <f t="shared" si="4723"/>
        <v>12</v>
      </c>
      <c r="BJ971" s="533">
        <f t="shared" si="4724"/>
        <v>50</v>
      </c>
      <c r="BK971" s="533">
        <f t="shared" si="4725"/>
        <v>7</v>
      </c>
      <c r="BL971" s="533">
        <f t="shared" si="4726"/>
        <v>2</v>
      </c>
      <c r="BM971" s="533">
        <f t="shared" si="4727"/>
        <v>9</v>
      </c>
      <c r="BN971" s="533">
        <f>SUM(M971,Z971,AM971)</f>
        <v>3</v>
      </c>
      <c r="BO971" s="533">
        <f t="shared" si="4728"/>
        <v>1</v>
      </c>
      <c r="BP971" s="533">
        <f t="shared" si="4729"/>
        <v>4</v>
      </c>
      <c r="BQ971" s="533">
        <f t="shared" si="4730"/>
        <v>20</v>
      </c>
      <c r="BR971" s="533">
        <f t="shared" si="4731"/>
        <v>6</v>
      </c>
      <c r="BS971" s="533">
        <f t="shared" si="4732"/>
        <v>26</v>
      </c>
      <c r="BT971" s="533">
        <f>AT971</f>
        <v>0</v>
      </c>
      <c r="BU971" s="533">
        <f t="shared" si="4733"/>
        <v>0</v>
      </c>
      <c r="BV971" s="533">
        <f t="shared" si="4734"/>
        <v>0</v>
      </c>
      <c r="BW971" s="536">
        <f>SUM(BH971,BK971,BN971,BQ971,BT971)</f>
        <v>68</v>
      </c>
      <c r="BX971" s="536">
        <f t="shared" si="4735"/>
        <v>21</v>
      </c>
      <c r="BY971" s="536">
        <f t="shared" si="4736"/>
        <v>89</v>
      </c>
      <c r="BZ971" t="s">
        <v>74</v>
      </c>
      <c r="CA971" s="544">
        <f>AZ971</f>
        <v>1</v>
      </c>
      <c r="CB971" s="544">
        <f t="shared" si="4737"/>
        <v>0</v>
      </c>
      <c r="CC971" s="544">
        <f t="shared" si="4738"/>
        <v>1</v>
      </c>
      <c r="CD971" s="544">
        <f>BC971</f>
        <v>0</v>
      </c>
      <c r="CE971" s="544">
        <f t="shared" si="4739"/>
        <v>0</v>
      </c>
      <c r="CF971" s="544">
        <f t="shared" si="4740"/>
        <v>0</v>
      </c>
    </row>
    <row r="972" spans="1:84" ht="15.75" customHeight="1">
      <c r="A972" s="149"/>
      <c r="B972" s="149"/>
      <c r="C972" s="151"/>
      <c r="D972" s="151"/>
      <c r="E972" s="288"/>
      <c r="F972" s="592"/>
      <c r="G972" s="168"/>
      <c r="H972" s="168"/>
      <c r="I972" s="168"/>
      <c r="J972" s="168"/>
      <c r="K972" s="168"/>
      <c r="L972" s="168"/>
      <c r="M972" s="168"/>
      <c r="N972" s="168"/>
      <c r="O972" s="168"/>
      <c r="P972" s="168"/>
      <c r="Q972" s="168"/>
      <c r="R972" s="168"/>
      <c r="S972" s="502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502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502"/>
      <c r="AT972" s="168"/>
      <c r="AU972" s="168"/>
      <c r="AV972" s="168"/>
      <c r="AW972" s="569"/>
      <c r="AX972" s="569"/>
      <c r="AY972" s="569"/>
      <c r="AZ972" s="168"/>
      <c r="BA972" s="168"/>
      <c r="BB972" s="168"/>
      <c r="BC972" s="168"/>
      <c r="BD972" s="168"/>
      <c r="BE972" s="168"/>
      <c r="BF972" s="523"/>
    </row>
    <row r="973" spans="1:84">
      <c r="A973" s="149" t="s">
        <v>75</v>
      </c>
      <c r="B973" s="149" t="s">
        <v>179</v>
      </c>
      <c r="C973" s="151"/>
      <c r="D973" s="151"/>
      <c r="E973" s="379" t="s">
        <v>74</v>
      </c>
      <c r="F973" s="592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503"/>
      <c r="T973" s="159"/>
      <c r="U973" s="159"/>
      <c r="V973" s="159"/>
      <c r="W973" s="159"/>
      <c r="X973" s="159"/>
      <c r="Y973" s="159"/>
      <c r="Z973" s="159"/>
      <c r="AA973" s="159"/>
      <c r="AB973" s="159"/>
      <c r="AC973" s="159"/>
      <c r="AD973" s="159"/>
      <c r="AE973" s="159"/>
      <c r="AF973" s="503"/>
      <c r="AG973" s="159"/>
      <c r="AH973" s="159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503"/>
      <c r="AT973" s="159"/>
      <c r="AU973" s="159"/>
      <c r="AV973" s="159"/>
      <c r="AW973" s="570"/>
      <c r="AX973" s="570"/>
      <c r="AY973" s="570"/>
      <c r="AZ973" s="159"/>
      <c r="BA973" s="159"/>
      <c r="BB973" s="159"/>
      <c r="BC973" s="159"/>
      <c r="BD973" s="159" t="s">
        <v>74</v>
      </c>
      <c r="BE973" s="159"/>
      <c r="BF973" s="474"/>
    </row>
    <row r="974" spans="1:84">
      <c r="A974" s="149"/>
      <c r="B974" s="151" t="s">
        <v>848</v>
      </c>
      <c r="C974" s="151"/>
      <c r="D974" s="151"/>
      <c r="E974" s="288" t="s">
        <v>77</v>
      </c>
      <c r="F974" s="592">
        <v>15</v>
      </c>
      <c r="G974" s="159"/>
      <c r="H974" s="159"/>
      <c r="I974" s="275">
        <f>SUM(G974:H974)</f>
        <v>0</v>
      </c>
      <c r="J974" s="159"/>
      <c r="K974" s="159"/>
      <c r="L974" s="275">
        <f>SUM(J974:K974)</f>
        <v>0</v>
      </c>
      <c r="M974" s="159"/>
      <c r="N974" s="159"/>
      <c r="O974" s="275">
        <f>SUM(M974:N974)</f>
        <v>0</v>
      </c>
      <c r="P974" s="159"/>
      <c r="Q974" s="159"/>
      <c r="R974" s="275">
        <f>SUM(P974:Q974)</f>
        <v>0</v>
      </c>
      <c r="S974" s="500"/>
      <c r="T974" s="275"/>
      <c r="U974" s="275"/>
      <c r="V974" s="275">
        <f>SUM(T974:U974)</f>
        <v>0</v>
      </c>
      <c r="W974" s="275"/>
      <c r="X974" s="275"/>
      <c r="Y974" s="275">
        <f>SUM(W974:X974)</f>
        <v>0</v>
      </c>
      <c r="Z974" s="275"/>
      <c r="AA974" s="275"/>
      <c r="AB974" s="275">
        <f>SUM(Z974:AA974)</f>
        <v>0</v>
      </c>
      <c r="AC974" s="275"/>
      <c r="AD974" s="275"/>
      <c r="AE974" s="275">
        <f>SUM(AC974:AD974)</f>
        <v>0</v>
      </c>
      <c r="AF974" s="500"/>
      <c r="AG974" s="275"/>
      <c r="AH974" s="275"/>
      <c r="AI974" s="275">
        <f>SUM(AG974:AH974)</f>
        <v>0</v>
      </c>
      <c r="AJ974" s="275"/>
      <c r="AK974" s="275"/>
      <c r="AL974" s="275">
        <f>SUM(AJ974:AK974)</f>
        <v>0</v>
      </c>
      <c r="AM974" s="275"/>
      <c r="AN974" s="275"/>
      <c r="AO974" s="275">
        <f>SUM(AM974:AN974)</f>
        <v>0</v>
      </c>
      <c r="AP974" s="275"/>
      <c r="AQ974" s="275"/>
      <c r="AR974" s="275">
        <f>SUM(AP974:AQ974)</f>
        <v>0</v>
      </c>
      <c r="AS974" s="500"/>
      <c r="AT974" s="275"/>
      <c r="AU974" s="275"/>
      <c r="AV974" s="275">
        <f>SUM(AT974:AU974)</f>
        <v>0</v>
      </c>
      <c r="AW974" s="567">
        <f t="shared" ref="AW974:AW975" si="4742">SUM(G974,J974,M974,P974,T974,W974,Z974,AC974,AG974,AJ974,AM974,AP974,AT974)</f>
        <v>0</v>
      </c>
      <c r="AX974" s="567">
        <f t="shared" ref="AX974:AX975" si="4743">SUM(H974,K974,N974,Q974,U974,X974,AA974,AD974,AH974,AK974,AN974,AQ974,AU974)</f>
        <v>0</v>
      </c>
      <c r="AY974" s="567">
        <f t="shared" ref="AY974:AY975" si="4744">SUM(I974,L974,O974,R974,V974,Y974,AB974,AE974,AI974,AL974,AO974,AR974,AV974)</f>
        <v>0</v>
      </c>
      <c r="AZ974" s="159"/>
      <c r="BA974" s="159"/>
      <c r="BB974" s="275">
        <f>SUM(AZ974:BA974)</f>
        <v>0</v>
      </c>
      <c r="BC974" s="275"/>
      <c r="BD974" s="275"/>
      <c r="BE974" s="275">
        <f>SUM(BC974:BD974)</f>
        <v>0</v>
      </c>
      <c r="BF974" s="521"/>
      <c r="BG974" s="605">
        <f>SUM(F974,S974,AF974,AS974)</f>
        <v>15</v>
      </c>
      <c r="BH974" s="533">
        <f>SUM(G974,T974,AG974)</f>
        <v>0</v>
      </c>
      <c r="BI974" s="533">
        <f t="shared" ref="BI974:BI976" si="4745">SUM(H974,U974,AH974)</f>
        <v>0</v>
      </c>
      <c r="BJ974" s="533">
        <f t="shared" ref="BJ974:BJ976" si="4746">SUM(I974,V974,AI974)</f>
        <v>0</v>
      </c>
      <c r="BK974" s="533">
        <f t="shared" ref="BK974:BK976" si="4747">SUM(J974,W974,AJ974)</f>
        <v>0</v>
      </c>
      <c r="BL974" s="533">
        <f t="shared" ref="BL974:BL976" si="4748">SUM(K974,X974,AK974)</f>
        <v>0</v>
      </c>
      <c r="BM974" s="533">
        <f t="shared" ref="BM974:BM976" si="4749">SUM(L974,Y974,AL974)</f>
        <v>0</v>
      </c>
      <c r="BN974" s="533">
        <f>SUM(M974,Z974,AM974)</f>
        <v>0</v>
      </c>
      <c r="BO974" s="533">
        <f t="shared" ref="BO974:BO976" si="4750">SUM(N974,AA974,AN974)</f>
        <v>0</v>
      </c>
      <c r="BP974" s="533">
        <f t="shared" ref="BP974:BP976" si="4751">SUM(O974,AB974,AO974)</f>
        <v>0</v>
      </c>
      <c r="BQ974" s="533">
        <f t="shared" ref="BQ974:BQ976" si="4752">SUM(P974,AC974,AP974)</f>
        <v>0</v>
      </c>
      <c r="BR974" s="533">
        <f t="shared" ref="BR974:BR976" si="4753">SUM(Q974,AD974,AQ974)</f>
        <v>0</v>
      </c>
      <c r="BS974" s="533">
        <f t="shared" ref="BS974:BS976" si="4754">SUM(R974,AE974,AR974)</f>
        <v>0</v>
      </c>
      <c r="BT974" s="533">
        <f>AT974</f>
        <v>0</v>
      </c>
      <c r="BU974" s="533">
        <f t="shared" ref="BU974:BU976" si="4755">AU974</f>
        <v>0</v>
      </c>
      <c r="BV974" s="533">
        <f t="shared" ref="BV974:BV976" si="4756">AV974</f>
        <v>0</v>
      </c>
      <c r="BW974" s="536">
        <f>SUM(BH974,BK974,BN974,BQ974,BT974)</f>
        <v>0</v>
      </c>
      <c r="BX974" s="536">
        <f t="shared" ref="BX974:BX976" si="4757">SUM(BI974,BL974,BO974,BR974,BU974)</f>
        <v>0</v>
      </c>
      <c r="BY974" s="536">
        <f t="shared" ref="BY974:BY976" si="4758">SUM(BJ974,BM974,BP974,BS974,BV974)</f>
        <v>0</v>
      </c>
      <c r="BZ974" t="s">
        <v>74</v>
      </c>
      <c r="CA974" s="544">
        <f>AZ974</f>
        <v>0</v>
      </c>
      <c r="CB974" s="544">
        <f t="shared" ref="CB974:CB976" si="4759">BA974</f>
        <v>0</v>
      </c>
      <c r="CC974" s="544">
        <f t="shared" ref="CC974:CC976" si="4760">BB974</f>
        <v>0</v>
      </c>
      <c r="CD974" s="544">
        <f>BC974</f>
        <v>0</v>
      </c>
      <c r="CE974" s="544">
        <f t="shared" ref="CE974:CE976" si="4761">BD974</f>
        <v>0</v>
      </c>
      <c r="CF974" s="544">
        <f t="shared" ref="CF974:CF976" si="4762">BE974</f>
        <v>0</v>
      </c>
    </row>
    <row r="975" spans="1:84">
      <c r="A975" s="149"/>
      <c r="B975" s="149"/>
      <c r="C975" s="151"/>
      <c r="D975" s="151"/>
      <c r="E975" s="288" t="s">
        <v>78</v>
      </c>
      <c r="F975" s="592">
        <v>15</v>
      </c>
      <c r="G975" s="159"/>
      <c r="H975" s="159"/>
      <c r="I975" s="275">
        <f>SUM(G975:H975)</f>
        <v>0</v>
      </c>
      <c r="J975" s="159"/>
      <c r="K975" s="159"/>
      <c r="L975" s="275">
        <f>SUM(J975:K975)</f>
        <v>0</v>
      </c>
      <c r="M975" s="159"/>
      <c r="N975" s="159"/>
      <c r="O975" s="275">
        <f>SUM(M975:N975)</f>
        <v>0</v>
      </c>
      <c r="P975" s="159"/>
      <c r="Q975" s="159"/>
      <c r="R975" s="275">
        <f>SUM(P975:Q975)</f>
        <v>0</v>
      </c>
      <c r="S975" s="500"/>
      <c r="T975" s="275"/>
      <c r="U975" s="275"/>
      <c r="V975" s="275">
        <f>SUM(T975:U975)</f>
        <v>0</v>
      </c>
      <c r="W975" s="275"/>
      <c r="X975" s="275"/>
      <c r="Y975" s="275">
        <f>SUM(W975:X975)</f>
        <v>0</v>
      </c>
      <c r="Z975" s="275"/>
      <c r="AA975" s="275"/>
      <c r="AB975" s="275">
        <f>SUM(Z975:AA975)</f>
        <v>0</v>
      </c>
      <c r="AC975" s="275"/>
      <c r="AD975" s="275"/>
      <c r="AE975" s="275">
        <f>SUM(AC975:AD975)</f>
        <v>0</v>
      </c>
      <c r="AF975" s="500"/>
      <c r="AG975" s="275"/>
      <c r="AH975" s="275"/>
      <c r="AI975" s="275">
        <f>SUM(AG975:AH975)</f>
        <v>0</v>
      </c>
      <c r="AJ975" s="275"/>
      <c r="AK975" s="275"/>
      <c r="AL975" s="275">
        <f>SUM(AJ975:AK975)</f>
        <v>0</v>
      </c>
      <c r="AM975" s="275"/>
      <c r="AN975" s="275"/>
      <c r="AO975" s="275">
        <f>SUM(AM975:AN975)</f>
        <v>0</v>
      </c>
      <c r="AP975" s="275"/>
      <c r="AQ975" s="275"/>
      <c r="AR975" s="275">
        <f>SUM(AP975:AQ975)</f>
        <v>0</v>
      </c>
      <c r="AS975" s="500"/>
      <c r="AT975" s="275"/>
      <c r="AU975" s="275"/>
      <c r="AV975" s="275">
        <f>SUM(AT975:AU975)</f>
        <v>0</v>
      </c>
      <c r="AW975" s="567">
        <f t="shared" si="4742"/>
        <v>0</v>
      </c>
      <c r="AX975" s="567">
        <f t="shared" si="4743"/>
        <v>0</v>
      </c>
      <c r="AY975" s="567">
        <f t="shared" si="4744"/>
        <v>0</v>
      </c>
      <c r="AZ975" s="159"/>
      <c r="BA975" s="159"/>
      <c r="BB975" s="275">
        <f>SUM(AZ975:BA975)</f>
        <v>0</v>
      </c>
      <c r="BC975" s="275"/>
      <c r="BD975" s="275"/>
      <c r="BE975" s="275">
        <f>SUM(BC975:BD975)</f>
        <v>0</v>
      </c>
      <c r="BF975" s="521"/>
      <c r="BG975" s="605">
        <f>SUM(F975,S975,AF975,AS975)</f>
        <v>15</v>
      </c>
      <c r="BH975" s="533">
        <f>SUM(G975,T975,AG975)</f>
        <v>0</v>
      </c>
      <c r="BI975" s="533">
        <f t="shared" si="4745"/>
        <v>0</v>
      </c>
      <c r="BJ975" s="533">
        <f t="shared" si="4746"/>
        <v>0</v>
      </c>
      <c r="BK975" s="533">
        <f t="shared" si="4747"/>
        <v>0</v>
      </c>
      <c r="BL975" s="533">
        <f t="shared" si="4748"/>
        <v>0</v>
      </c>
      <c r="BM975" s="533">
        <f t="shared" si="4749"/>
        <v>0</v>
      </c>
      <c r="BN975" s="533">
        <f>SUM(M975,Z975,AM975)</f>
        <v>0</v>
      </c>
      <c r="BO975" s="533">
        <f t="shared" si="4750"/>
        <v>0</v>
      </c>
      <c r="BP975" s="533">
        <f t="shared" si="4751"/>
        <v>0</v>
      </c>
      <c r="BQ975" s="533">
        <f t="shared" si="4752"/>
        <v>0</v>
      </c>
      <c r="BR975" s="533">
        <f t="shared" si="4753"/>
        <v>0</v>
      </c>
      <c r="BS975" s="533">
        <f t="shared" si="4754"/>
        <v>0</v>
      </c>
      <c r="BT975" s="533">
        <f>AT975</f>
        <v>0</v>
      </c>
      <c r="BU975" s="533">
        <f t="shared" si="4755"/>
        <v>0</v>
      </c>
      <c r="BV975" s="533">
        <f t="shared" si="4756"/>
        <v>0</v>
      </c>
      <c r="BW975" s="536">
        <f>SUM(BH975,BK975,BN975,BQ975,BT975)</f>
        <v>0</v>
      </c>
      <c r="BX975" s="536">
        <f t="shared" si="4757"/>
        <v>0</v>
      </c>
      <c r="BY975" s="536">
        <f t="shared" si="4758"/>
        <v>0</v>
      </c>
      <c r="BZ975" t="s">
        <v>74</v>
      </c>
      <c r="CA975" s="544">
        <f>AZ975</f>
        <v>0</v>
      </c>
      <c r="CB975" s="544">
        <f t="shared" si="4759"/>
        <v>0</v>
      </c>
      <c r="CC975" s="544">
        <f t="shared" si="4760"/>
        <v>0</v>
      </c>
      <c r="CD975" s="544">
        <f>BC975</f>
        <v>0</v>
      </c>
      <c r="CE975" s="544">
        <f t="shared" si="4761"/>
        <v>0</v>
      </c>
      <c r="CF975" s="544">
        <f t="shared" si="4762"/>
        <v>0</v>
      </c>
    </row>
    <row r="976" spans="1:84">
      <c r="A976" s="149"/>
      <c r="B976" s="149"/>
      <c r="C976" s="151"/>
      <c r="D976" s="151"/>
      <c r="E976" s="288"/>
      <c r="F976" s="592">
        <f>SUM(F974:F975)</f>
        <v>30</v>
      </c>
      <c r="G976" s="168">
        <f t="shared" ref="G976:BE976" si="4763">SUM(G974:G975)</f>
        <v>0</v>
      </c>
      <c r="H976" s="168">
        <f t="shared" si="4763"/>
        <v>0</v>
      </c>
      <c r="I976" s="168">
        <f t="shared" si="4763"/>
        <v>0</v>
      </c>
      <c r="J976" s="168">
        <f t="shared" si="4763"/>
        <v>0</v>
      </c>
      <c r="K976" s="168">
        <f t="shared" si="4763"/>
        <v>0</v>
      </c>
      <c r="L976" s="168">
        <f t="shared" si="4763"/>
        <v>0</v>
      </c>
      <c r="M976" s="168">
        <f t="shared" si="4763"/>
        <v>0</v>
      </c>
      <c r="N976" s="168">
        <f t="shared" si="4763"/>
        <v>0</v>
      </c>
      <c r="O976" s="168">
        <f t="shared" si="4763"/>
        <v>0</v>
      </c>
      <c r="P976" s="168">
        <f t="shared" si="4763"/>
        <v>0</v>
      </c>
      <c r="Q976" s="168">
        <f t="shared" si="4763"/>
        <v>0</v>
      </c>
      <c r="R976" s="168">
        <f t="shared" si="4763"/>
        <v>0</v>
      </c>
      <c r="S976" s="502">
        <f t="shared" si="4763"/>
        <v>0</v>
      </c>
      <c r="T976" s="168">
        <f t="shared" si="4763"/>
        <v>0</v>
      </c>
      <c r="U976" s="168">
        <f t="shared" si="4763"/>
        <v>0</v>
      </c>
      <c r="V976" s="168">
        <f t="shared" si="4763"/>
        <v>0</v>
      </c>
      <c r="W976" s="168">
        <f t="shared" si="4763"/>
        <v>0</v>
      </c>
      <c r="X976" s="168">
        <f t="shared" si="4763"/>
        <v>0</v>
      </c>
      <c r="Y976" s="168">
        <f t="shared" si="4763"/>
        <v>0</v>
      </c>
      <c r="Z976" s="168">
        <f t="shared" si="4763"/>
        <v>0</v>
      </c>
      <c r="AA976" s="168">
        <f t="shared" si="4763"/>
        <v>0</v>
      </c>
      <c r="AB976" s="168">
        <f t="shared" si="4763"/>
        <v>0</v>
      </c>
      <c r="AC976" s="168">
        <f t="shared" si="4763"/>
        <v>0</v>
      </c>
      <c r="AD976" s="168">
        <f t="shared" si="4763"/>
        <v>0</v>
      </c>
      <c r="AE976" s="168">
        <f t="shared" si="4763"/>
        <v>0</v>
      </c>
      <c r="AF976" s="502">
        <f t="shared" si="4763"/>
        <v>0</v>
      </c>
      <c r="AG976" s="168">
        <f t="shared" si="4763"/>
        <v>0</v>
      </c>
      <c r="AH976" s="168">
        <f t="shared" si="4763"/>
        <v>0</v>
      </c>
      <c r="AI976" s="168">
        <f t="shared" si="4763"/>
        <v>0</v>
      </c>
      <c r="AJ976" s="168">
        <f t="shared" si="4763"/>
        <v>0</v>
      </c>
      <c r="AK976" s="168">
        <f t="shared" si="4763"/>
        <v>0</v>
      </c>
      <c r="AL976" s="168">
        <f t="shared" si="4763"/>
        <v>0</v>
      </c>
      <c r="AM976" s="168">
        <f t="shared" si="4763"/>
        <v>0</v>
      </c>
      <c r="AN976" s="168">
        <f t="shared" si="4763"/>
        <v>0</v>
      </c>
      <c r="AO976" s="168">
        <f t="shared" si="4763"/>
        <v>0</v>
      </c>
      <c r="AP976" s="168">
        <f t="shared" si="4763"/>
        <v>0</v>
      </c>
      <c r="AQ976" s="168">
        <f t="shared" si="4763"/>
        <v>0</v>
      </c>
      <c r="AR976" s="168">
        <f t="shared" si="4763"/>
        <v>0</v>
      </c>
      <c r="AS976" s="502">
        <f t="shared" si="4763"/>
        <v>0</v>
      </c>
      <c r="AT976" s="168">
        <f t="shared" si="4763"/>
        <v>0</v>
      </c>
      <c r="AU976" s="168">
        <f t="shared" si="4763"/>
        <v>0</v>
      </c>
      <c r="AV976" s="168">
        <f t="shared" si="4763"/>
        <v>0</v>
      </c>
      <c r="AW976" s="569">
        <f t="shared" si="4763"/>
        <v>0</v>
      </c>
      <c r="AX976" s="569">
        <f t="shared" si="4763"/>
        <v>0</v>
      </c>
      <c r="AY976" s="569">
        <f t="shared" si="4763"/>
        <v>0</v>
      </c>
      <c r="AZ976" s="168">
        <f t="shared" si="4763"/>
        <v>0</v>
      </c>
      <c r="BA976" s="168">
        <f t="shared" si="4763"/>
        <v>0</v>
      </c>
      <c r="BB976" s="168">
        <f t="shared" si="4763"/>
        <v>0</v>
      </c>
      <c r="BC976" s="168">
        <f t="shared" si="4763"/>
        <v>0</v>
      </c>
      <c r="BD976" s="168">
        <f t="shared" si="4763"/>
        <v>0</v>
      </c>
      <c r="BE976" s="168">
        <f t="shared" si="4763"/>
        <v>0</v>
      </c>
      <c r="BF976" s="523"/>
      <c r="BG976" s="605">
        <f>SUM(F976,S976,AF976,AS976)</f>
        <v>30</v>
      </c>
      <c r="BH976" s="533">
        <f>SUM(G976,T976,AG976)</f>
        <v>0</v>
      </c>
      <c r="BI976" s="533">
        <f t="shared" si="4745"/>
        <v>0</v>
      </c>
      <c r="BJ976" s="533">
        <f t="shared" si="4746"/>
        <v>0</v>
      </c>
      <c r="BK976" s="533">
        <f t="shared" si="4747"/>
        <v>0</v>
      </c>
      <c r="BL976" s="533">
        <f t="shared" si="4748"/>
        <v>0</v>
      </c>
      <c r="BM976" s="533">
        <f t="shared" si="4749"/>
        <v>0</v>
      </c>
      <c r="BN976" s="533">
        <f>SUM(M976,Z976,AM976)</f>
        <v>0</v>
      </c>
      <c r="BO976" s="533">
        <f t="shared" si="4750"/>
        <v>0</v>
      </c>
      <c r="BP976" s="533">
        <f t="shared" si="4751"/>
        <v>0</v>
      </c>
      <c r="BQ976" s="533">
        <f t="shared" si="4752"/>
        <v>0</v>
      </c>
      <c r="BR976" s="533">
        <f t="shared" si="4753"/>
        <v>0</v>
      </c>
      <c r="BS976" s="533">
        <f t="shared" si="4754"/>
        <v>0</v>
      </c>
      <c r="BT976" s="533">
        <f>AT976</f>
        <v>0</v>
      </c>
      <c r="BU976" s="533">
        <f t="shared" si="4755"/>
        <v>0</v>
      </c>
      <c r="BV976" s="533">
        <f t="shared" si="4756"/>
        <v>0</v>
      </c>
      <c r="BW976" s="536">
        <f>SUM(BH976,BK976,BN976,BQ976,BT976)</f>
        <v>0</v>
      </c>
      <c r="BX976" s="536">
        <f t="shared" si="4757"/>
        <v>0</v>
      </c>
      <c r="BY976" s="536">
        <f t="shared" si="4758"/>
        <v>0</v>
      </c>
      <c r="BZ976" t="s">
        <v>74</v>
      </c>
      <c r="CA976" s="544">
        <f>AZ976</f>
        <v>0</v>
      </c>
      <c r="CB976" s="544">
        <f t="shared" si="4759"/>
        <v>0</v>
      </c>
      <c r="CC976" s="544">
        <f t="shared" si="4760"/>
        <v>0</v>
      </c>
      <c r="CD976" s="544">
        <f>BC976</f>
        <v>0</v>
      </c>
      <c r="CE976" s="544">
        <f t="shared" si="4761"/>
        <v>0</v>
      </c>
      <c r="CF976" s="544">
        <f t="shared" si="4762"/>
        <v>0</v>
      </c>
    </row>
    <row r="977" spans="1:84">
      <c r="A977" s="149"/>
      <c r="B977" s="149"/>
      <c r="C977" s="151"/>
      <c r="D977" s="151"/>
      <c r="E977" s="288"/>
      <c r="F977" s="592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502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502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502"/>
      <c r="AT977" s="168"/>
      <c r="AU977" s="168"/>
      <c r="AV977" s="168"/>
      <c r="AW977" s="569"/>
      <c r="AX977" s="569"/>
      <c r="AY977" s="569"/>
      <c r="AZ977" s="168"/>
      <c r="BA977" s="168"/>
      <c r="BB977" s="168"/>
      <c r="BC977" s="168"/>
      <c r="BD977" s="168"/>
      <c r="BE977" s="168"/>
      <c r="BF977" s="523"/>
    </row>
    <row r="978" spans="1:84">
      <c r="A978" s="149"/>
      <c r="B978" s="149" t="s">
        <v>74</v>
      </c>
      <c r="C978" s="151"/>
      <c r="D978" s="151"/>
      <c r="E978" s="288"/>
      <c r="F978" s="592"/>
      <c r="G978" s="159"/>
      <c r="H978" s="159"/>
      <c r="I978" s="275"/>
      <c r="J978" s="279"/>
      <c r="K978" s="279"/>
      <c r="L978" s="275"/>
      <c r="M978" s="279"/>
      <c r="N978" s="279"/>
      <c r="O978" s="275"/>
      <c r="P978" s="279"/>
      <c r="Q978" s="279"/>
      <c r="R978" s="275"/>
      <c r="S978" s="500"/>
      <c r="T978" s="275"/>
      <c r="U978" s="275"/>
      <c r="V978" s="275"/>
      <c r="W978" s="275"/>
      <c r="X978" s="275"/>
      <c r="Y978" s="275"/>
      <c r="Z978" s="275"/>
      <c r="AA978" s="275"/>
      <c r="AB978" s="275"/>
      <c r="AC978" s="275"/>
      <c r="AD978" s="275"/>
      <c r="AE978" s="275"/>
      <c r="AF978" s="500"/>
      <c r="AG978" s="275"/>
      <c r="AH978" s="275"/>
      <c r="AI978" s="275"/>
      <c r="AJ978" s="275"/>
      <c r="AK978" s="275"/>
      <c r="AL978" s="275"/>
      <c r="AM978" s="275"/>
      <c r="AN978" s="275"/>
      <c r="AO978" s="275"/>
      <c r="AP978" s="275"/>
      <c r="AQ978" s="275"/>
      <c r="AR978" s="275"/>
      <c r="AS978" s="500"/>
      <c r="AT978" s="275"/>
      <c r="AU978" s="275"/>
      <c r="AV978" s="275"/>
      <c r="AW978" s="567"/>
      <c r="AX978" s="567"/>
      <c r="AY978" s="567"/>
      <c r="AZ978" s="168"/>
      <c r="BA978" s="168"/>
      <c r="BB978" s="168"/>
      <c r="BC978" s="168"/>
      <c r="BD978" s="168"/>
      <c r="BE978" s="168"/>
      <c r="BF978" s="523"/>
    </row>
    <row r="979" spans="1:84">
      <c r="A979" s="149" t="s">
        <v>75</v>
      </c>
      <c r="B979" s="149" t="s">
        <v>90</v>
      </c>
      <c r="C979" s="151"/>
      <c r="D979" s="151"/>
      <c r="E979" s="375" t="s">
        <v>182</v>
      </c>
      <c r="F979" s="592"/>
      <c r="G979" s="159"/>
      <c r="H979" s="159"/>
      <c r="I979" s="275"/>
      <c r="J979" s="279"/>
      <c r="K979" s="279"/>
      <c r="L979" s="275"/>
      <c r="M979" s="279"/>
      <c r="N979" s="279"/>
      <c r="O979" s="275"/>
      <c r="P979" s="279"/>
      <c r="Q979" s="279"/>
      <c r="R979" s="275"/>
      <c r="S979" s="500"/>
      <c r="T979" s="275"/>
      <c r="U979" s="275"/>
      <c r="V979" s="275"/>
      <c r="W979" s="275"/>
      <c r="X979" s="275"/>
      <c r="Y979" s="275"/>
      <c r="Z979" s="275"/>
      <c r="AA979" s="275"/>
      <c r="AB979" s="275"/>
      <c r="AC979" s="275"/>
      <c r="AD979" s="275"/>
      <c r="AE979" s="275"/>
      <c r="AF979" s="500"/>
      <c r="AG979" s="275"/>
      <c r="AH979" s="275"/>
      <c r="AI979" s="275"/>
      <c r="AJ979" s="275"/>
      <c r="AK979" s="275"/>
      <c r="AL979" s="275"/>
      <c r="AM979" s="275"/>
      <c r="AN979" s="275"/>
      <c r="AO979" s="275"/>
      <c r="AP979" s="275"/>
      <c r="AQ979" s="275"/>
      <c r="AR979" s="275"/>
      <c r="AS979" s="500"/>
      <c r="AT979" s="275"/>
      <c r="AU979" s="275"/>
      <c r="AV979" s="275"/>
      <c r="AW979" s="567"/>
      <c r="AX979" s="567"/>
      <c r="AY979" s="567"/>
      <c r="AZ979" s="159"/>
      <c r="BA979" s="159" t="s">
        <v>74</v>
      </c>
      <c r="BB979" s="159"/>
      <c r="BC979" s="275"/>
      <c r="BD979" s="275"/>
      <c r="BE979" s="275"/>
      <c r="BF979" s="521"/>
    </row>
    <row r="980" spans="1:84">
      <c r="A980" s="149"/>
      <c r="B980" s="151" t="s">
        <v>390</v>
      </c>
      <c r="C980" s="151"/>
      <c r="D980" s="151"/>
      <c r="E980" s="288" t="s">
        <v>77</v>
      </c>
      <c r="F980" s="592">
        <v>40</v>
      </c>
      <c r="G980" s="159">
        <v>12</v>
      </c>
      <c r="H980" s="159">
        <v>5</v>
      </c>
      <c r="I980" s="275">
        <f>SUM(G980:H980)</f>
        <v>17</v>
      </c>
      <c r="J980" s="159">
        <v>9</v>
      </c>
      <c r="K980" s="159">
        <v>1</v>
      </c>
      <c r="L980" s="275">
        <f>SUM(J980:K980)</f>
        <v>10</v>
      </c>
      <c r="M980" s="159">
        <v>3</v>
      </c>
      <c r="N980" s="159">
        <v>1</v>
      </c>
      <c r="O980" s="275">
        <f>SUM(M980:N980)</f>
        <v>4</v>
      </c>
      <c r="P980" s="159">
        <v>18</v>
      </c>
      <c r="Q980" s="159">
        <v>6</v>
      </c>
      <c r="R980" s="275">
        <f>SUM(P980:Q980)</f>
        <v>24</v>
      </c>
      <c r="S980" s="500">
        <v>6</v>
      </c>
      <c r="T980" s="275">
        <v>6</v>
      </c>
      <c r="U980" s="275">
        <v>0</v>
      </c>
      <c r="V980" s="275">
        <f>SUM(T980:U980)</f>
        <v>6</v>
      </c>
      <c r="W980" s="275"/>
      <c r="X980" s="275"/>
      <c r="Y980" s="275">
        <f>SUM(W980:X980)</f>
        <v>0</v>
      </c>
      <c r="Z980" s="275"/>
      <c r="AA980" s="275"/>
      <c r="AB980" s="275">
        <f>SUM(Z980:AA980)</f>
        <v>0</v>
      </c>
      <c r="AC980" s="275"/>
      <c r="AD980" s="275">
        <v>0</v>
      </c>
      <c r="AE980" s="275">
        <f>SUM(AC980:AD980)</f>
        <v>0</v>
      </c>
      <c r="AF980" s="500">
        <v>5</v>
      </c>
      <c r="AG980" s="275">
        <v>1</v>
      </c>
      <c r="AH980" s="275">
        <v>1</v>
      </c>
      <c r="AI980" s="275">
        <f>SUM(AG980:AH980)</f>
        <v>2</v>
      </c>
      <c r="AJ980" s="275">
        <v>1</v>
      </c>
      <c r="AK980" s="275">
        <v>0</v>
      </c>
      <c r="AL980" s="275">
        <f>SUM(AJ980:AK980)</f>
        <v>1</v>
      </c>
      <c r="AM980" s="275"/>
      <c r="AN980" s="275"/>
      <c r="AO980" s="275">
        <f>SUM(AM980:AN980)</f>
        <v>0</v>
      </c>
      <c r="AP980" s="275">
        <v>2</v>
      </c>
      <c r="AQ980" s="275">
        <v>1</v>
      </c>
      <c r="AR980" s="275">
        <f>SUM(AP980:AQ980)</f>
        <v>3</v>
      </c>
      <c r="AS980" s="500"/>
      <c r="AT980" s="275">
        <v>1</v>
      </c>
      <c r="AU980" s="275">
        <v>0</v>
      </c>
      <c r="AV980" s="275">
        <f>SUM(AT980:AU980)</f>
        <v>1</v>
      </c>
      <c r="AW980" s="567">
        <f t="shared" ref="AW980:AW981" si="4764">SUM(G980,J980,M980,P980,T980,W980,Z980,AC980,AG980,AJ980,AM980,AP980,AT980)</f>
        <v>53</v>
      </c>
      <c r="AX980" s="567">
        <f t="shared" ref="AX980:AX981" si="4765">SUM(H980,K980,N980,Q980,U980,X980,AA980,AD980,AH980,AK980,AN980,AQ980,AU980)</f>
        <v>15</v>
      </c>
      <c r="AY980" s="567">
        <f t="shared" ref="AY980:AY981" si="4766">SUM(I980,L980,O980,R980,V980,Y980,AB980,AE980,AI980,AL980,AO980,AR980,AV980)</f>
        <v>68</v>
      </c>
      <c r="AZ980" s="159">
        <v>1</v>
      </c>
      <c r="BA980" s="159">
        <v>0</v>
      </c>
      <c r="BB980" s="275">
        <f>SUM(AZ980:BA980)</f>
        <v>1</v>
      </c>
      <c r="BC980" s="275"/>
      <c r="BD980" s="275"/>
      <c r="BE980" s="275">
        <f>SUM(BC980:BD980)</f>
        <v>0</v>
      </c>
      <c r="BF980" s="521"/>
      <c r="BG980" s="605">
        <f>SUM(F980,S980,AF980,AS980)</f>
        <v>51</v>
      </c>
      <c r="BH980" s="533">
        <f>SUM(G980,T980,AG980)</f>
        <v>19</v>
      </c>
      <c r="BI980" s="533">
        <f t="shared" ref="BI980:BI982" si="4767">SUM(H980,U980,AH980)</f>
        <v>6</v>
      </c>
      <c r="BJ980" s="533">
        <f t="shared" ref="BJ980:BJ982" si="4768">SUM(I980,V980,AI980)</f>
        <v>25</v>
      </c>
      <c r="BK980" s="533">
        <f t="shared" ref="BK980:BK982" si="4769">SUM(J980,W980,AJ980)</f>
        <v>10</v>
      </c>
      <c r="BL980" s="533">
        <f t="shared" ref="BL980:BL982" si="4770">SUM(K980,X980,AK980)</f>
        <v>1</v>
      </c>
      <c r="BM980" s="533">
        <f t="shared" ref="BM980:BM982" si="4771">SUM(L980,Y980,AL980)</f>
        <v>11</v>
      </c>
      <c r="BN980" s="533">
        <f>SUM(M980,Z980,AM980)</f>
        <v>3</v>
      </c>
      <c r="BO980" s="533">
        <f t="shared" ref="BO980:BO982" si="4772">SUM(N980,AA980,AN980)</f>
        <v>1</v>
      </c>
      <c r="BP980" s="533">
        <f t="shared" ref="BP980:BP982" si="4773">SUM(O980,AB980,AO980)</f>
        <v>4</v>
      </c>
      <c r="BQ980" s="533">
        <f t="shared" ref="BQ980:BQ982" si="4774">SUM(P980,AC980,AP980)</f>
        <v>20</v>
      </c>
      <c r="BR980" s="533">
        <f t="shared" ref="BR980:BR982" si="4775">SUM(Q980,AD980,AQ980)</f>
        <v>7</v>
      </c>
      <c r="BS980" s="533">
        <f t="shared" ref="BS980:BS982" si="4776">SUM(R980,AE980,AR980)</f>
        <v>27</v>
      </c>
      <c r="BT980" s="533">
        <f>AT980</f>
        <v>1</v>
      </c>
      <c r="BU980" s="533">
        <f t="shared" ref="BU980:BU982" si="4777">AU980</f>
        <v>0</v>
      </c>
      <c r="BV980" s="533">
        <f t="shared" ref="BV980:BV982" si="4778">AV980</f>
        <v>1</v>
      </c>
      <c r="BW980" s="536">
        <f>SUM(BH980,BK980,BN980,BQ980,BT980)</f>
        <v>53</v>
      </c>
      <c r="BX980" s="536">
        <f t="shared" ref="BX980:BX982" si="4779">SUM(BI980,BL980,BO980,BR980,BU980)</f>
        <v>15</v>
      </c>
      <c r="BY980" s="536">
        <f t="shared" ref="BY980:BY982" si="4780">SUM(BJ980,BM980,BP980,BS980,BV980)</f>
        <v>68</v>
      </c>
      <c r="BZ980" t="s">
        <v>74</v>
      </c>
      <c r="CA980" s="544">
        <f>AZ980</f>
        <v>1</v>
      </c>
      <c r="CB980" s="544">
        <f t="shared" ref="CB980:CB982" si="4781">BA980</f>
        <v>0</v>
      </c>
      <c r="CC980" s="544">
        <f t="shared" ref="CC980:CC982" si="4782">BB980</f>
        <v>1</v>
      </c>
      <c r="CD980" s="544">
        <f>BC980</f>
        <v>0</v>
      </c>
      <c r="CE980" s="544">
        <f t="shared" ref="CE980:CE982" si="4783">BD980</f>
        <v>0</v>
      </c>
      <c r="CF980" s="544">
        <f t="shared" ref="CF980:CF982" si="4784">BE980</f>
        <v>0</v>
      </c>
    </row>
    <row r="981" spans="1:84">
      <c r="A981" s="149"/>
      <c r="B981" s="149"/>
      <c r="C981" s="151"/>
      <c r="D981" s="151"/>
      <c r="E981" s="288" t="s">
        <v>78</v>
      </c>
      <c r="F981" s="592">
        <v>38</v>
      </c>
      <c r="G981" s="159">
        <v>10</v>
      </c>
      <c r="H981" s="159">
        <v>7</v>
      </c>
      <c r="I981" s="275">
        <f>SUM(G981:H981)</f>
        <v>17</v>
      </c>
      <c r="J981" s="159">
        <v>5</v>
      </c>
      <c r="K981" s="159">
        <v>3</v>
      </c>
      <c r="L981" s="275">
        <f>SUM(J981:K981)</f>
        <v>8</v>
      </c>
      <c r="M981" s="159">
        <v>4</v>
      </c>
      <c r="N981" s="159">
        <v>0</v>
      </c>
      <c r="O981" s="275">
        <f>SUM(M981:N981)</f>
        <v>4</v>
      </c>
      <c r="P981" s="159">
        <v>18</v>
      </c>
      <c r="Q981" s="159">
        <v>2</v>
      </c>
      <c r="R981" s="275">
        <f>SUM(P981:Q981)</f>
        <v>20</v>
      </c>
      <c r="S981" s="500">
        <v>6</v>
      </c>
      <c r="T981" s="275">
        <v>2</v>
      </c>
      <c r="U981" s="275">
        <v>2</v>
      </c>
      <c r="V981" s="275">
        <f>SUM(T981:U981)</f>
        <v>4</v>
      </c>
      <c r="W981" s="275"/>
      <c r="X981" s="275"/>
      <c r="Y981" s="275">
        <f>SUM(W981:X981)</f>
        <v>0</v>
      </c>
      <c r="Z981" s="275"/>
      <c r="AA981" s="275"/>
      <c r="AB981" s="275">
        <f>SUM(Z981:AA981)</f>
        <v>0</v>
      </c>
      <c r="AC981" s="275">
        <v>2</v>
      </c>
      <c r="AD981" s="275">
        <v>0</v>
      </c>
      <c r="AE981" s="275">
        <f>SUM(AC981:AD981)</f>
        <v>2</v>
      </c>
      <c r="AF981" s="500">
        <v>5</v>
      </c>
      <c r="AG981" s="275"/>
      <c r="AH981" s="275"/>
      <c r="AI981" s="275">
        <f>SUM(AG981:AH981)</f>
        <v>0</v>
      </c>
      <c r="AJ981" s="275"/>
      <c r="AK981" s="275"/>
      <c r="AL981" s="275">
        <f>SUM(AJ981:AK981)</f>
        <v>0</v>
      </c>
      <c r="AM981" s="275"/>
      <c r="AN981" s="275"/>
      <c r="AO981" s="275">
        <f>SUM(AM981:AN981)</f>
        <v>0</v>
      </c>
      <c r="AP981" s="275"/>
      <c r="AQ981" s="275"/>
      <c r="AR981" s="275">
        <f>SUM(AP981:AQ981)</f>
        <v>0</v>
      </c>
      <c r="AS981" s="500"/>
      <c r="AT981" s="275"/>
      <c r="AU981" s="275"/>
      <c r="AV981" s="275">
        <f>SUM(AT981:AU981)</f>
        <v>0</v>
      </c>
      <c r="AW981" s="567">
        <f t="shared" si="4764"/>
        <v>41</v>
      </c>
      <c r="AX981" s="567">
        <f t="shared" si="4765"/>
        <v>14</v>
      </c>
      <c r="AY981" s="567">
        <f t="shared" si="4766"/>
        <v>55</v>
      </c>
      <c r="AZ981" s="159">
        <v>2</v>
      </c>
      <c r="BA981" s="159">
        <v>0</v>
      </c>
      <c r="BB981" s="275">
        <f>SUM(AZ981:BA981)</f>
        <v>2</v>
      </c>
      <c r="BC981" s="275"/>
      <c r="BD981" s="275"/>
      <c r="BE981" s="275">
        <f>SUM(BC981:BD981)</f>
        <v>0</v>
      </c>
      <c r="BF981" s="521"/>
      <c r="BG981" s="605">
        <f>SUM(F981,S981,AF981,AS981)</f>
        <v>49</v>
      </c>
      <c r="BH981" s="533">
        <f>SUM(G981,T981,AG981)</f>
        <v>12</v>
      </c>
      <c r="BI981" s="533">
        <f t="shared" si="4767"/>
        <v>9</v>
      </c>
      <c r="BJ981" s="533">
        <f t="shared" si="4768"/>
        <v>21</v>
      </c>
      <c r="BK981" s="533">
        <f t="shared" si="4769"/>
        <v>5</v>
      </c>
      <c r="BL981" s="533">
        <f t="shared" si="4770"/>
        <v>3</v>
      </c>
      <c r="BM981" s="533">
        <f t="shared" si="4771"/>
        <v>8</v>
      </c>
      <c r="BN981" s="533">
        <f>SUM(M981,Z981,AM981)</f>
        <v>4</v>
      </c>
      <c r="BO981" s="533">
        <f t="shared" si="4772"/>
        <v>0</v>
      </c>
      <c r="BP981" s="533">
        <f t="shared" si="4773"/>
        <v>4</v>
      </c>
      <c r="BQ981" s="533">
        <f t="shared" si="4774"/>
        <v>20</v>
      </c>
      <c r="BR981" s="533">
        <f t="shared" si="4775"/>
        <v>2</v>
      </c>
      <c r="BS981" s="533">
        <f t="shared" si="4776"/>
        <v>22</v>
      </c>
      <c r="BT981" s="533">
        <f>AT981</f>
        <v>0</v>
      </c>
      <c r="BU981" s="533">
        <f t="shared" si="4777"/>
        <v>0</v>
      </c>
      <c r="BV981" s="533">
        <f t="shared" si="4778"/>
        <v>0</v>
      </c>
      <c r="BW981" s="536">
        <f>SUM(BH981,BK981,BN981,BQ981,BT981)</f>
        <v>41</v>
      </c>
      <c r="BX981" s="536">
        <f t="shared" si="4779"/>
        <v>14</v>
      </c>
      <c r="BY981" s="536">
        <f t="shared" si="4780"/>
        <v>55</v>
      </c>
      <c r="BZ981" t="s">
        <v>74</v>
      </c>
      <c r="CA981" s="544">
        <f>AZ981</f>
        <v>2</v>
      </c>
      <c r="CB981" s="544">
        <f t="shared" si="4781"/>
        <v>0</v>
      </c>
      <c r="CC981" s="544">
        <f t="shared" si="4782"/>
        <v>2</v>
      </c>
      <c r="CD981" s="544">
        <f>BC981</f>
        <v>0</v>
      </c>
      <c r="CE981" s="544">
        <f t="shared" si="4783"/>
        <v>0</v>
      </c>
      <c r="CF981" s="544">
        <f t="shared" si="4784"/>
        <v>0</v>
      </c>
    </row>
    <row r="982" spans="1:84">
      <c r="A982" s="149"/>
      <c r="B982" s="149"/>
      <c r="C982" s="151"/>
      <c r="D982" s="151"/>
      <c r="E982" s="288"/>
      <c r="F982" s="592">
        <f>SUM(F980:F981)</f>
        <v>78</v>
      </c>
      <c r="G982" s="168">
        <f t="shared" ref="G982:BE982" si="4785">SUM(G980:G981)</f>
        <v>22</v>
      </c>
      <c r="H982" s="168">
        <f t="shared" si="4785"/>
        <v>12</v>
      </c>
      <c r="I982" s="168">
        <f t="shared" si="4785"/>
        <v>34</v>
      </c>
      <c r="J982" s="168">
        <f t="shared" si="4785"/>
        <v>14</v>
      </c>
      <c r="K982" s="168">
        <f t="shared" si="4785"/>
        <v>4</v>
      </c>
      <c r="L982" s="168">
        <f t="shared" si="4785"/>
        <v>18</v>
      </c>
      <c r="M982" s="168">
        <f t="shared" si="4785"/>
        <v>7</v>
      </c>
      <c r="N982" s="168">
        <f t="shared" si="4785"/>
        <v>1</v>
      </c>
      <c r="O982" s="168">
        <f t="shared" si="4785"/>
        <v>8</v>
      </c>
      <c r="P982" s="168">
        <f t="shared" si="4785"/>
        <v>36</v>
      </c>
      <c r="Q982" s="168">
        <f t="shared" si="4785"/>
        <v>8</v>
      </c>
      <c r="R982" s="168">
        <f t="shared" si="4785"/>
        <v>44</v>
      </c>
      <c r="S982" s="502">
        <f t="shared" si="4785"/>
        <v>12</v>
      </c>
      <c r="T982" s="168">
        <f t="shared" si="4785"/>
        <v>8</v>
      </c>
      <c r="U982" s="168">
        <f t="shared" si="4785"/>
        <v>2</v>
      </c>
      <c r="V982" s="168">
        <f t="shared" si="4785"/>
        <v>10</v>
      </c>
      <c r="W982" s="168">
        <f t="shared" si="4785"/>
        <v>0</v>
      </c>
      <c r="X982" s="168">
        <f t="shared" si="4785"/>
        <v>0</v>
      </c>
      <c r="Y982" s="168">
        <f t="shared" si="4785"/>
        <v>0</v>
      </c>
      <c r="Z982" s="168">
        <f t="shared" si="4785"/>
        <v>0</v>
      </c>
      <c r="AA982" s="168">
        <f t="shared" si="4785"/>
        <v>0</v>
      </c>
      <c r="AB982" s="168">
        <f t="shared" si="4785"/>
        <v>0</v>
      </c>
      <c r="AC982" s="168">
        <f t="shared" si="4785"/>
        <v>2</v>
      </c>
      <c r="AD982" s="168">
        <f t="shared" si="4785"/>
        <v>0</v>
      </c>
      <c r="AE982" s="168">
        <f t="shared" si="4785"/>
        <v>2</v>
      </c>
      <c r="AF982" s="502">
        <f t="shared" si="4785"/>
        <v>10</v>
      </c>
      <c r="AG982" s="168">
        <f t="shared" si="4785"/>
        <v>1</v>
      </c>
      <c r="AH982" s="168">
        <f t="shared" si="4785"/>
        <v>1</v>
      </c>
      <c r="AI982" s="168">
        <f t="shared" si="4785"/>
        <v>2</v>
      </c>
      <c r="AJ982" s="168">
        <f t="shared" si="4785"/>
        <v>1</v>
      </c>
      <c r="AK982" s="168">
        <f t="shared" si="4785"/>
        <v>0</v>
      </c>
      <c r="AL982" s="168">
        <f t="shared" si="4785"/>
        <v>1</v>
      </c>
      <c r="AM982" s="168">
        <f t="shared" si="4785"/>
        <v>0</v>
      </c>
      <c r="AN982" s="168">
        <f t="shared" si="4785"/>
        <v>0</v>
      </c>
      <c r="AO982" s="168">
        <f t="shared" si="4785"/>
        <v>0</v>
      </c>
      <c r="AP982" s="168">
        <f t="shared" si="4785"/>
        <v>2</v>
      </c>
      <c r="AQ982" s="168">
        <f t="shared" si="4785"/>
        <v>1</v>
      </c>
      <c r="AR982" s="168">
        <f t="shared" si="4785"/>
        <v>3</v>
      </c>
      <c r="AS982" s="502">
        <f t="shared" si="4785"/>
        <v>0</v>
      </c>
      <c r="AT982" s="168">
        <f t="shared" si="4785"/>
        <v>1</v>
      </c>
      <c r="AU982" s="168">
        <f t="shared" si="4785"/>
        <v>0</v>
      </c>
      <c r="AV982" s="168">
        <f t="shared" si="4785"/>
        <v>1</v>
      </c>
      <c r="AW982" s="569">
        <f t="shared" si="4785"/>
        <v>94</v>
      </c>
      <c r="AX982" s="569">
        <f t="shared" si="4785"/>
        <v>29</v>
      </c>
      <c r="AY982" s="569">
        <f t="shared" si="4785"/>
        <v>123</v>
      </c>
      <c r="AZ982" s="168">
        <f t="shared" si="4785"/>
        <v>3</v>
      </c>
      <c r="BA982" s="168">
        <f t="shared" si="4785"/>
        <v>0</v>
      </c>
      <c r="BB982" s="168">
        <f t="shared" si="4785"/>
        <v>3</v>
      </c>
      <c r="BC982" s="168">
        <f t="shared" si="4785"/>
        <v>0</v>
      </c>
      <c r="BD982" s="168">
        <f t="shared" si="4785"/>
        <v>0</v>
      </c>
      <c r="BE982" s="168">
        <f t="shared" si="4785"/>
        <v>0</v>
      </c>
      <c r="BF982" s="531"/>
      <c r="BG982" s="605">
        <f>SUM(F982,S982,AF982,AS982)</f>
        <v>100</v>
      </c>
      <c r="BH982" s="533">
        <f>SUM(G982,T982,AG982)</f>
        <v>31</v>
      </c>
      <c r="BI982" s="533">
        <f t="shared" si="4767"/>
        <v>15</v>
      </c>
      <c r="BJ982" s="533">
        <f t="shared" si="4768"/>
        <v>46</v>
      </c>
      <c r="BK982" s="533">
        <f t="shared" si="4769"/>
        <v>15</v>
      </c>
      <c r="BL982" s="533">
        <f t="shared" si="4770"/>
        <v>4</v>
      </c>
      <c r="BM982" s="533">
        <f t="shared" si="4771"/>
        <v>19</v>
      </c>
      <c r="BN982" s="533">
        <f>SUM(M982,Z982,AM982)</f>
        <v>7</v>
      </c>
      <c r="BO982" s="533">
        <f t="shared" si="4772"/>
        <v>1</v>
      </c>
      <c r="BP982" s="533">
        <f t="shared" si="4773"/>
        <v>8</v>
      </c>
      <c r="BQ982" s="533">
        <f t="shared" si="4774"/>
        <v>40</v>
      </c>
      <c r="BR982" s="533">
        <f t="shared" si="4775"/>
        <v>9</v>
      </c>
      <c r="BS982" s="533">
        <f t="shared" si="4776"/>
        <v>49</v>
      </c>
      <c r="BT982" s="533">
        <f>AT982</f>
        <v>1</v>
      </c>
      <c r="BU982" s="533">
        <f t="shared" si="4777"/>
        <v>0</v>
      </c>
      <c r="BV982" s="533">
        <f t="shared" si="4778"/>
        <v>1</v>
      </c>
      <c r="BW982" s="536">
        <f>SUM(BH982,BK982,BN982,BQ982,BT982)</f>
        <v>94</v>
      </c>
      <c r="BX982" s="536">
        <f t="shared" si="4779"/>
        <v>29</v>
      </c>
      <c r="BY982" s="536">
        <f t="shared" si="4780"/>
        <v>123</v>
      </c>
      <c r="BZ982" t="s">
        <v>74</v>
      </c>
      <c r="CA982" s="544">
        <f>AZ982</f>
        <v>3</v>
      </c>
      <c r="CB982" s="544">
        <f t="shared" si="4781"/>
        <v>0</v>
      </c>
      <c r="CC982" s="544">
        <f t="shared" si="4782"/>
        <v>3</v>
      </c>
      <c r="CD982" s="544">
        <f>BC982</f>
        <v>0</v>
      </c>
      <c r="CE982" s="544">
        <f t="shared" si="4783"/>
        <v>0</v>
      </c>
      <c r="CF982" s="544">
        <f t="shared" si="4784"/>
        <v>0</v>
      </c>
    </row>
    <row r="983" spans="1:84" s="430" customFormat="1">
      <c r="A983" s="424" t="s">
        <v>75</v>
      </c>
      <c r="B983" s="424" t="s">
        <v>183</v>
      </c>
      <c r="C983" s="425"/>
      <c r="D983" s="425"/>
      <c r="E983" s="432" t="s">
        <v>116</v>
      </c>
      <c r="F983" s="655"/>
      <c r="G983" s="428"/>
      <c r="H983" s="428"/>
      <c r="I983" s="429"/>
      <c r="J983" s="428"/>
      <c r="K983" s="428"/>
      <c r="L983" s="429"/>
      <c r="M983" s="428"/>
      <c r="N983" s="428"/>
      <c r="O983" s="429"/>
      <c r="P983" s="428"/>
      <c r="Q983" s="428"/>
      <c r="R983" s="429"/>
      <c r="S983" s="429"/>
      <c r="T983" s="429"/>
      <c r="U983" s="429"/>
      <c r="V983" s="429"/>
      <c r="W983" s="429"/>
      <c r="X983" s="429"/>
      <c r="Y983" s="429"/>
      <c r="Z983" s="429"/>
      <c r="AA983" s="429"/>
      <c r="AB983" s="429"/>
      <c r="AC983" s="429"/>
      <c r="AD983" s="429"/>
      <c r="AE983" s="429"/>
      <c r="AF983" s="429"/>
      <c r="AG983" s="429"/>
      <c r="AH983" s="429"/>
      <c r="AI983" s="429"/>
      <c r="AJ983" s="429"/>
      <c r="AK983" s="429"/>
      <c r="AL983" s="429"/>
      <c r="AM983" s="429"/>
      <c r="AN983" s="429"/>
      <c r="AO983" s="429"/>
      <c r="AP983" s="429"/>
      <c r="AQ983" s="429"/>
      <c r="AR983" s="429"/>
      <c r="AS983" s="429"/>
      <c r="AT983" s="429"/>
      <c r="AU983" s="429"/>
      <c r="AV983" s="429"/>
      <c r="AW983" s="429"/>
      <c r="AX983" s="429"/>
      <c r="AY983" s="429"/>
      <c r="AZ983" s="428"/>
      <c r="BA983" s="428"/>
      <c r="BB983" s="428"/>
      <c r="BC983" s="429"/>
      <c r="BD983" s="429"/>
      <c r="BE983" s="429"/>
      <c r="BF983" s="524"/>
      <c r="BG983" s="557"/>
      <c r="BH983" s="557"/>
      <c r="BI983" s="557"/>
      <c r="BJ983" s="557"/>
      <c r="BK983" s="557"/>
      <c r="BL983" s="557"/>
      <c r="BM983" s="557"/>
      <c r="BN983" s="557"/>
      <c r="BO983" s="557"/>
      <c r="BP983" s="557"/>
      <c r="BQ983" s="557"/>
      <c r="BR983" s="557"/>
      <c r="BS983" s="557"/>
      <c r="BT983" s="557"/>
      <c r="BU983" s="557"/>
      <c r="BV983" s="557"/>
      <c r="BW983" s="557"/>
      <c r="BX983" s="557"/>
      <c r="BY983" s="557"/>
      <c r="CA983" s="557"/>
      <c r="CB983" s="557"/>
      <c r="CC983" s="557"/>
      <c r="CD983" s="557"/>
      <c r="CE983" s="557"/>
      <c r="CF983" s="557"/>
    </row>
    <row r="984" spans="1:84">
      <c r="A984" s="149"/>
      <c r="B984" s="151" t="s">
        <v>695</v>
      </c>
      <c r="C984" s="151"/>
      <c r="D984" s="151"/>
      <c r="E984" s="288" t="s">
        <v>77</v>
      </c>
      <c r="F984" s="592">
        <v>9</v>
      </c>
      <c r="G984" s="159">
        <v>0</v>
      </c>
      <c r="H984" s="159">
        <v>2</v>
      </c>
      <c r="I984" s="275">
        <f>SUM(G984:H984)</f>
        <v>2</v>
      </c>
      <c r="J984" s="159">
        <v>0</v>
      </c>
      <c r="K984" s="159">
        <v>1</v>
      </c>
      <c r="L984" s="275">
        <f>SUM(J984:K984)</f>
        <v>1</v>
      </c>
      <c r="M984" s="159">
        <v>0</v>
      </c>
      <c r="N984" s="159">
        <v>0</v>
      </c>
      <c r="O984" s="275">
        <f>SUM(M984:N984)</f>
        <v>0</v>
      </c>
      <c r="P984" s="159">
        <v>3</v>
      </c>
      <c r="Q984" s="159">
        <v>4</v>
      </c>
      <c r="R984" s="275">
        <f>SUM(P984:Q984)</f>
        <v>7</v>
      </c>
      <c r="S984" s="500"/>
      <c r="T984" s="275">
        <v>0</v>
      </c>
      <c r="U984" s="275">
        <v>1</v>
      </c>
      <c r="V984" s="275">
        <f>SUM(T984:U984)</f>
        <v>1</v>
      </c>
      <c r="W984" s="275">
        <v>0</v>
      </c>
      <c r="X984" s="275">
        <v>0</v>
      </c>
      <c r="Y984" s="275">
        <f>SUM(W984:X984)</f>
        <v>0</v>
      </c>
      <c r="Z984" s="275">
        <v>0</v>
      </c>
      <c r="AA984" s="275">
        <v>0</v>
      </c>
      <c r="AB984" s="275">
        <f>SUM(Z984:AA984)</f>
        <v>0</v>
      </c>
      <c r="AC984" s="275">
        <v>1</v>
      </c>
      <c r="AD984" s="275">
        <v>0</v>
      </c>
      <c r="AE984" s="275">
        <f>SUM(AC984:AD984)</f>
        <v>1</v>
      </c>
      <c r="AF984" s="500"/>
      <c r="AG984" s="275">
        <v>0</v>
      </c>
      <c r="AH984" s="275">
        <v>0</v>
      </c>
      <c r="AI984" s="275">
        <f>SUM(AG984:AH984)</f>
        <v>0</v>
      </c>
      <c r="AJ984" s="275">
        <v>0</v>
      </c>
      <c r="AK984" s="275">
        <v>0</v>
      </c>
      <c r="AL984" s="275">
        <f>SUM(AJ984:AK984)</f>
        <v>0</v>
      </c>
      <c r="AM984" s="275">
        <v>0</v>
      </c>
      <c r="AN984" s="275">
        <v>0</v>
      </c>
      <c r="AO984" s="275">
        <f>SUM(AM984:AN984)</f>
        <v>0</v>
      </c>
      <c r="AP984" s="275">
        <v>0</v>
      </c>
      <c r="AQ984" s="275">
        <v>0</v>
      </c>
      <c r="AR984" s="275">
        <f>SUM(AP984:AQ984)</f>
        <v>0</v>
      </c>
      <c r="AS984" s="500"/>
      <c r="AT984" s="275">
        <v>0</v>
      </c>
      <c r="AU984" s="275">
        <v>0</v>
      </c>
      <c r="AV984" s="275">
        <f>SUM(AT984:AU984)</f>
        <v>0</v>
      </c>
      <c r="AW984" s="567">
        <f t="shared" ref="AW984:AW985" si="4786">SUM(G984,J984,M984,P984,T984,W984,Z984,AC984,AG984,AJ984,AM984,AP984,AT984)</f>
        <v>4</v>
      </c>
      <c r="AX984" s="567">
        <f t="shared" ref="AX984:AX985" si="4787">SUM(H984,K984,N984,Q984,U984,X984,AA984,AD984,AH984,AK984,AN984,AQ984,AU984)</f>
        <v>8</v>
      </c>
      <c r="AY984" s="567">
        <f t="shared" ref="AY984:AY985" si="4788">SUM(I984,L984,O984,R984,V984,Y984,AB984,AE984,AI984,AL984,AO984,AR984,AV984)</f>
        <v>12</v>
      </c>
      <c r="AZ984" s="159"/>
      <c r="BA984" s="159"/>
      <c r="BB984" s="275">
        <f>SUM(AZ984:BA984)</f>
        <v>0</v>
      </c>
      <c r="BC984" s="275"/>
      <c r="BD984" s="275"/>
      <c r="BE984" s="275">
        <f>SUM(BC984:BD984)</f>
        <v>0</v>
      </c>
      <c r="BF984" s="521"/>
      <c r="BG984" s="605">
        <f>SUM(F984,S984,AF984,AS984)</f>
        <v>9</v>
      </c>
      <c r="BH984" s="533">
        <f>SUM(G984,T984,AG984)</f>
        <v>0</v>
      </c>
      <c r="BI984" s="533">
        <f t="shared" ref="BI984:BI986" si="4789">SUM(H984,U984,AH984)</f>
        <v>3</v>
      </c>
      <c r="BJ984" s="533">
        <f t="shared" ref="BJ984:BJ986" si="4790">SUM(I984,V984,AI984)</f>
        <v>3</v>
      </c>
      <c r="BK984" s="533">
        <f t="shared" ref="BK984:BK986" si="4791">SUM(J984,W984,AJ984)</f>
        <v>0</v>
      </c>
      <c r="BL984" s="533">
        <f t="shared" ref="BL984:BL986" si="4792">SUM(K984,X984,AK984)</f>
        <v>1</v>
      </c>
      <c r="BM984" s="533">
        <f t="shared" ref="BM984:BM986" si="4793">SUM(L984,Y984,AL984)</f>
        <v>1</v>
      </c>
      <c r="BN984" s="533">
        <f>SUM(M984,Z984,AM984)</f>
        <v>0</v>
      </c>
      <c r="BO984" s="533">
        <f t="shared" ref="BO984:BO986" si="4794">SUM(N984,AA984,AN984)</f>
        <v>0</v>
      </c>
      <c r="BP984" s="533">
        <f t="shared" ref="BP984:BP986" si="4795">SUM(O984,AB984,AO984)</f>
        <v>0</v>
      </c>
      <c r="BQ984" s="533">
        <f t="shared" ref="BQ984:BQ986" si="4796">SUM(P984,AC984,AP984)</f>
        <v>4</v>
      </c>
      <c r="BR984" s="533">
        <f t="shared" ref="BR984:BR986" si="4797">SUM(Q984,AD984,AQ984)</f>
        <v>4</v>
      </c>
      <c r="BS984" s="533">
        <f t="shared" ref="BS984:BS986" si="4798">SUM(R984,AE984,AR984)</f>
        <v>8</v>
      </c>
      <c r="BT984" s="533">
        <f>AT984</f>
        <v>0</v>
      </c>
      <c r="BU984" s="533">
        <f t="shared" ref="BU984:BU986" si="4799">AU984</f>
        <v>0</v>
      </c>
      <c r="BV984" s="533">
        <f t="shared" ref="BV984:BV986" si="4800">AV984</f>
        <v>0</v>
      </c>
      <c r="BW984" s="536">
        <f>SUM(BH984,BK984,BN984,BQ984,BT984)</f>
        <v>4</v>
      </c>
      <c r="BX984" s="536">
        <f t="shared" ref="BX984:BX986" si="4801">SUM(BI984,BL984,BO984,BR984,BU984)</f>
        <v>8</v>
      </c>
      <c r="BY984" s="536">
        <f t="shared" ref="BY984:BY986" si="4802">SUM(BJ984,BM984,BP984,BS984,BV984)</f>
        <v>12</v>
      </c>
      <c r="BZ984" t="s">
        <v>74</v>
      </c>
      <c r="CA984" s="544">
        <f>AZ984</f>
        <v>0</v>
      </c>
      <c r="CB984" s="544">
        <f t="shared" ref="CB984:CB986" si="4803">BA984</f>
        <v>0</v>
      </c>
      <c r="CC984" s="544">
        <f t="shared" ref="CC984:CC986" si="4804">BB984</f>
        <v>0</v>
      </c>
      <c r="CD984" s="544">
        <f>BC984</f>
        <v>0</v>
      </c>
      <c r="CE984" s="544">
        <f t="shared" ref="CE984:CE986" si="4805">BD984</f>
        <v>0</v>
      </c>
      <c r="CF984" s="544">
        <f t="shared" ref="CF984:CF986" si="4806">BE984</f>
        <v>0</v>
      </c>
    </row>
    <row r="985" spans="1:84">
      <c r="A985" s="149"/>
      <c r="B985" s="149"/>
      <c r="C985" s="151"/>
      <c r="D985" s="151"/>
      <c r="E985" s="288" t="s">
        <v>78</v>
      </c>
      <c r="F985" s="592">
        <v>9</v>
      </c>
      <c r="G985" s="159">
        <v>0</v>
      </c>
      <c r="H985" s="159">
        <v>2</v>
      </c>
      <c r="I985" s="275">
        <f>SUM(G985:H985)</f>
        <v>2</v>
      </c>
      <c r="J985" s="159">
        <v>1</v>
      </c>
      <c r="K985" s="159">
        <v>1</v>
      </c>
      <c r="L985" s="275">
        <f>SUM(J985:K985)</f>
        <v>2</v>
      </c>
      <c r="M985" s="159">
        <v>0</v>
      </c>
      <c r="N985" s="159">
        <v>0</v>
      </c>
      <c r="O985" s="275">
        <f>SUM(M985:N985)</f>
        <v>0</v>
      </c>
      <c r="P985" s="159">
        <v>1</v>
      </c>
      <c r="Q985" s="159">
        <v>7</v>
      </c>
      <c r="R985" s="275">
        <f>SUM(P985:Q985)</f>
        <v>8</v>
      </c>
      <c r="S985" s="500"/>
      <c r="T985" s="275">
        <v>0</v>
      </c>
      <c r="U985" s="275">
        <v>2</v>
      </c>
      <c r="V985" s="275">
        <f>SUM(T985:U985)</f>
        <v>2</v>
      </c>
      <c r="W985" s="275">
        <v>0</v>
      </c>
      <c r="X985" s="275">
        <v>0</v>
      </c>
      <c r="Y985" s="275">
        <f>SUM(W985:X985)</f>
        <v>0</v>
      </c>
      <c r="Z985" s="275">
        <v>0</v>
      </c>
      <c r="AA985" s="275">
        <v>0</v>
      </c>
      <c r="AB985" s="275">
        <f>SUM(Z985:AA985)</f>
        <v>0</v>
      </c>
      <c r="AC985" s="275">
        <v>0</v>
      </c>
      <c r="AD985" s="275">
        <v>0</v>
      </c>
      <c r="AE985" s="275">
        <f>SUM(AC985:AD985)</f>
        <v>0</v>
      </c>
      <c r="AF985" s="500"/>
      <c r="AG985" s="275">
        <v>0</v>
      </c>
      <c r="AH985" s="275">
        <v>0</v>
      </c>
      <c r="AI985" s="275">
        <f>SUM(AG985:AH985)</f>
        <v>0</v>
      </c>
      <c r="AJ985" s="275">
        <v>0</v>
      </c>
      <c r="AK985" s="275">
        <v>0</v>
      </c>
      <c r="AL985" s="275">
        <f>SUM(AJ985:AK985)</f>
        <v>0</v>
      </c>
      <c r="AM985" s="275">
        <v>0</v>
      </c>
      <c r="AN985" s="275">
        <v>0</v>
      </c>
      <c r="AO985" s="275">
        <f>SUM(AM985:AN985)</f>
        <v>0</v>
      </c>
      <c r="AP985" s="275">
        <v>0</v>
      </c>
      <c r="AQ985" s="275">
        <v>2</v>
      </c>
      <c r="AR985" s="275">
        <f>SUM(AP985:AQ985)</f>
        <v>2</v>
      </c>
      <c r="AS985" s="500"/>
      <c r="AT985" s="275">
        <v>0</v>
      </c>
      <c r="AU985" s="275">
        <v>0</v>
      </c>
      <c r="AV985" s="275">
        <f>SUM(AT985:AU985)</f>
        <v>0</v>
      </c>
      <c r="AW985" s="567">
        <f t="shared" si="4786"/>
        <v>2</v>
      </c>
      <c r="AX985" s="567">
        <f t="shared" si="4787"/>
        <v>14</v>
      </c>
      <c r="AY985" s="567">
        <f t="shared" si="4788"/>
        <v>16</v>
      </c>
      <c r="AZ985" s="159"/>
      <c r="BA985" s="159"/>
      <c r="BB985" s="275">
        <f>SUM(AZ985:BA985)</f>
        <v>0</v>
      </c>
      <c r="BC985" s="275"/>
      <c r="BD985" s="275"/>
      <c r="BE985" s="275">
        <f>SUM(BC985:BD985)</f>
        <v>0</v>
      </c>
      <c r="BF985" s="521"/>
      <c r="BG985" s="605">
        <f>SUM(F985,S985,AF985,AS985)</f>
        <v>9</v>
      </c>
      <c r="BH985" s="533">
        <f>SUM(G985,T985,AG985)</f>
        <v>0</v>
      </c>
      <c r="BI985" s="533">
        <f t="shared" si="4789"/>
        <v>4</v>
      </c>
      <c r="BJ985" s="533">
        <f t="shared" si="4790"/>
        <v>4</v>
      </c>
      <c r="BK985" s="533">
        <f t="shared" si="4791"/>
        <v>1</v>
      </c>
      <c r="BL985" s="533">
        <f t="shared" si="4792"/>
        <v>1</v>
      </c>
      <c r="BM985" s="533">
        <f t="shared" si="4793"/>
        <v>2</v>
      </c>
      <c r="BN985" s="533">
        <f>SUM(M985,Z985,AM985)</f>
        <v>0</v>
      </c>
      <c r="BO985" s="533">
        <f t="shared" si="4794"/>
        <v>0</v>
      </c>
      <c r="BP985" s="533">
        <f t="shared" si="4795"/>
        <v>0</v>
      </c>
      <c r="BQ985" s="533">
        <f t="shared" si="4796"/>
        <v>1</v>
      </c>
      <c r="BR985" s="533">
        <f t="shared" si="4797"/>
        <v>9</v>
      </c>
      <c r="BS985" s="533">
        <f t="shared" si="4798"/>
        <v>10</v>
      </c>
      <c r="BT985" s="533">
        <f>AT985</f>
        <v>0</v>
      </c>
      <c r="BU985" s="533">
        <f t="shared" si="4799"/>
        <v>0</v>
      </c>
      <c r="BV985" s="533">
        <f t="shared" si="4800"/>
        <v>0</v>
      </c>
      <c r="BW985" s="536">
        <f>SUM(BH985,BK985,BN985,BQ985,BT985)</f>
        <v>2</v>
      </c>
      <c r="BX985" s="536">
        <f t="shared" si="4801"/>
        <v>14</v>
      </c>
      <c r="BY985" s="536">
        <f t="shared" si="4802"/>
        <v>16</v>
      </c>
      <c r="BZ985" t="s">
        <v>74</v>
      </c>
      <c r="CA985" s="544">
        <f>AZ985</f>
        <v>0</v>
      </c>
      <c r="CB985" s="544">
        <f t="shared" si="4803"/>
        <v>0</v>
      </c>
      <c r="CC985" s="544">
        <f t="shared" si="4804"/>
        <v>0</v>
      </c>
      <c r="CD985" s="544">
        <f>BC985</f>
        <v>0</v>
      </c>
      <c r="CE985" s="544">
        <f t="shared" si="4805"/>
        <v>0</v>
      </c>
      <c r="CF985" s="544">
        <f t="shared" si="4806"/>
        <v>0</v>
      </c>
    </row>
    <row r="986" spans="1:84">
      <c r="A986" s="149"/>
      <c r="B986" s="149"/>
      <c r="C986" s="151"/>
      <c r="D986" s="151"/>
      <c r="E986" s="375"/>
      <c r="F986" s="592">
        <f>SUM(F984:F985)</f>
        <v>18</v>
      </c>
      <c r="G986" s="168">
        <f t="shared" ref="G986:BE986" si="4807">SUM(G984:G985)</f>
        <v>0</v>
      </c>
      <c r="H986" s="168">
        <f t="shared" si="4807"/>
        <v>4</v>
      </c>
      <c r="I986" s="168">
        <f t="shared" si="4807"/>
        <v>4</v>
      </c>
      <c r="J986" s="168">
        <f t="shared" si="4807"/>
        <v>1</v>
      </c>
      <c r="K986" s="168">
        <f t="shared" si="4807"/>
        <v>2</v>
      </c>
      <c r="L986" s="168">
        <f t="shared" si="4807"/>
        <v>3</v>
      </c>
      <c r="M986" s="168">
        <f t="shared" si="4807"/>
        <v>0</v>
      </c>
      <c r="N986" s="168">
        <f t="shared" si="4807"/>
        <v>0</v>
      </c>
      <c r="O986" s="168">
        <f t="shared" si="4807"/>
        <v>0</v>
      </c>
      <c r="P986" s="168">
        <f t="shared" si="4807"/>
        <v>4</v>
      </c>
      <c r="Q986" s="168">
        <f t="shared" si="4807"/>
        <v>11</v>
      </c>
      <c r="R986" s="168">
        <f t="shared" si="4807"/>
        <v>15</v>
      </c>
      <c r="S986" s="502">
        <f t="shared" si="4807"/>
        <v>0</v>
      </c>
      <c r="T986" s="168">
        <f t="shared" si="4807"/>
        <v>0</v>
      </c>
      <c r="U986" s="168">
        <f t="shared" si="4807"/>
        <v>3</v>
      </c>
      <c r="V986" s="168">
        <f t="shared" si="4807"/>
        <v>3</v>
      </c>
      <c r="W986" s="168">
        <f t="shared" si="4807"/>
        <v>0</v>
      </c>
      <c r="X986" s="168">
        <f t="shared" si="4807"/>
        <v>0</v>
      </c>
      <c r="Y986" s="168">
        <f t="shared" si="4807"/>
        <v>0</v>
      </c>
      <c r="Z986" s="168">
        <f t="shared" si="4807"/>
        <v>0</v>
      </c>
      <c r="AA986" s="168">
        <f t="shared" si="4807"/>
        <v>0</v>
      </c>
      <c r="AB986" s="168">
        <f t="shared" si="4807"/>
        <v>0</v>
      </c>
      <c r="AC986" s="168">
        <f t="shared" si="4807"/>
        <v>1</v>
      </c>
      <c r="AD986" s="168">
        <f t="shared" si="4807"/>
        <v>0</v>
      </c>
      <c r="AE986" s="168">
        <f t="shared" si="4807"/>
        <v>1</v>
      </c>
      <c r="AF986" s="502">
        <f t="shared" si="4807"/>
        <v>0</v>
      </c>
      <c r="AG986" s="168">
        <f t="shared" si="4807"/>
        <v>0</v>
      </c>
      <c r="AH986" s="168">
        <f t="shared" si="4807"/>
        <v>0</v>
      </c>
      <c r="AI986" s="168">
        <f t="shared" si="4807"/>
        <v>0</v>
      </c>
      <c r="AJ986" s="168">
        <f t="shared" si="4807"/>
        <v>0</v>
      </c>
      <c r="AK986" s="168">
        <f t="shared" si="4807"/>
        <v>0</v>
      </c>
      <c r="AL986" s="168">
        <f t="shared" si="4807"/>
        <v>0</v>
      </c>
      <c r="AM986" s="168">
        <f t="shared" si="4807"/>
        <v>0</v>
      </c>
      <c r="AN986" s="168">
        <f t="shared" si="4807"/>
        <v>0</v>
      </c>
      <c r="AO986" s="168">
        <f t="shared" si="4807"/>
        <v>0</v>
      </c>
      <c r="AP986" s="168">
        <f t="shared" si="4807"/>
        <v>0</v>
      </c>
      <c r="AQ986" s="168">
        <f t="shared" si="4807"/>
        <v>2</v>
      </c>
      <c r="AR986" s="168">
        <f t="shared" si="4807"/>
        <v>2</v>
      </c>
      <c r="AS986" s="502">
        <f t="shared" si="4807"/>
        <v>0</v>
      </c>
      <c r="AT986" s="168">
        <f t="shared" si="4807"/>
        <v>0</v>
      </c>
      <c r="AU986" s="168">
        <f t="shared" si="4807"/>
        <v>0</v>
      </c>
      <c r="AV986" s="168">
        <f t="shared" si="4807"/>
        <v>0</v>
      </c>
      <c r="AW986" s="569">
        <f t="shared" si="4807"/>
        <v>6</v>
      </c>
      <c r="AX986" s="569">
        <f t="shared" si="4807"/>
        <v>22</v>
      </c>
      <c r="AY986" s="569">
        <f t="shared" si="4807"/>
        <v>28</v>
      </c>
      <c r="AZ986" s="168">
        <f t="shared" si="4807"/>
        <v>0</v>
      </c>
      <c r="BA986" s="168">
        <f t="shared" si="4807"/>
        <v>0</v>
      </c>
      <c r="BB986" s="168">
        <f t="shared" si="4807"/>
        <v>0</v>
      </c>
      <c r="BC986" s="168">
        <f t="shared" si="4807"/>
        <v>0</v>
      </c>
      <c r="BD986" s="168">
        <f t="shared" si="4807"/>
        <v>0</v>
      </c>
      <c r="BE986" s="168">
        <f t="shared" si="4807"/>
        <v>0</v>
      </c>
      <c r="BF986" s="523"/>
      <c r="BG986" s="605">
        <f>SUM(F986,S986,AF986,AS986)</f>
        <v>18</v>
      </c>
      <c r="BH986" s="533">
        <f>SUM(G986,T986,AG986)</f>
        <v>0</v>
      </c>
      <c r="BI986" s="533">
        <f t="shared" si="4789"/>
        <v>7</v>
      </c>
      <c r="BJ986" s="533">
        <f t="shared" si="4790"/>
        <v>7</v>
      </c>
      <c r="BK986" s="533">
        <f t="shared" si="4791"/>
        <v>1</v>
      </c>
      <c r="BL986" s="533">
        <f t="shared" si="4792"/>
        <v>2</v>
      </c>
      <c r="BM986" s="533">
        <f t="shared" si="4793"/>
        <v>3</v>
      </c>
      <c r="BN986" s="533">
        <f>SUM(M986,Z986,AM986)</f>
        <v>0</v>
      </c>
      <c r="BO986" s="533">
        <f t="shared" si="4794"/>
        <v>0</v>
      </c>
      <c r="BP986" s="533">
        <f t="shared" si="4795"/>
        <v>0</v>
      </c>
      <c r="BQ986" s="533">
        <f t="shared" si="4796"/>
        <v>5</v>
      </c>
      <c r="BR986" s="533">
        <f t="shared" si="4797"/>
        <v>13</v>
      </c>
      <c r="BS986" s="533">
        <f t="shared" si="4798"/>
        <v>18</v>
      </c>
      <c r="BT986" s="533">
        <f>AT986</f>
        <v>0</v>
      </c>
      <c r="BU986" s="533">
        <f t="shared" si="4799"/>
        <v>0</v>
      </c>
      <c r="BV986" s="533">
        <f t="shared" si="4800"/>
        <v>0</v>
      </c>
      <c r="BW986" s="536">
        <f>SUM(BH986,BK986,BN986,BQ986,BT986)</f>
        <v>6</v>
      </c>
      <c r="BX986" s="536">
        <f t="shared" si="4801"/>
        <v>22</v>
      </c>
      <c r="BY986" s="536">
        <f t="shared" si="4802"/>
        <v>28</v>
      </c>
      <c r="BZ986" t="s">
        <v>74</v>
      </c>
      <c r="CA986" s="544">
        <f>AZ986</f>
        <v>0</v>
      </c>
      <c r="CB986" s="544">
        <f t="shared" si="4803"/>
        <v>0</v>
      </c>
      <c r="CC986" s="544">
        <f t="shared" si="4804"/>
        <v>0</v>
      </c>
      <c r="CD986" s="544">
        <f>BC986</f>
        <v>0</v>
      </c>
      <c r="CE986" s="544">
        <f t="shared" si="4805"/>
        <v>0</v>
      </c>
      <c r="CF986" s="544">
        <f t="shared" si="4806"/>
        <v>0</v>
      </c>
    </row>
    <row r="987" spans="1:84">
      <c r="A987" s="149" t="s">
        <v>75</v>
      </c>
      <c r="B987" s="149" t="s">
        <v>163</v>
      </c>
      <c r="C987" s="151"/>
      <c r="D987" s="151"/>
      <c r="E987" s="379" t="s">
        <v>559</v>
      </c>
      <c r="F987" s="592"/>
      <c r="G987" s="159"/>
      <c r="H987" s="159"/>
      <c r="I987" s="275"/>
      <c r="J987" s="159"/>
      <c r="K987" s="159"/>
      <c r="L987" s="275"/>
      <c r="M987" s="159"/>
      <c r="N987" s="159"/>
      <c r="O987" s="275"/>
      <c r="P987" s="159"/>
      <c r="Q987" s="159"/>
      <c r="R987" s="275"/>
      <c r="S987" s="500"/>
      <c r="T987" s="275"/>
      <c r="U987" s="275"/>
      <c r="V987" s="275"/>
      <c r="W987" s="275"/>
      <c r="X987" s="275"/>
      <c r="Y987" s="275"/>
      <c r="Z987" s="275"/>
      <c r="AA987" s="275"/>
      <c r="AB987" s="275"/>
      <c r="AC987" s="275"/>
      <c r="AD987" s="275"/>
      <c r="AE987" s="275"/>
      <c r="AF987" s="500"/>
      <c r="AG987" s="275"/>
      <c r="AH987" s="275"/>
      <c r="AI987" s="275"/>
      <c r="AJ987" s="275"/>
      <c r="AK987" s="275"/>
      <c r="AL987" s="275"/>
      <c r="AM987" s="275"/>
      <c r="AN987" s="275"/>
      <c r="AO987" s="275"/>
      <c r="AP987" s="275"/>
      <c r="AQ987" s="275"/>
      <c r="AR987" s="275"/>
      <c r="AS987" s="500"/>
      <c r="AT987" s="275"/>
      <c r="AU987" s="275"/>
      <c r="AV987" s="275"/>
      <c r="AW987" s="567"/>
      <c r="AX987" s="567"/>
      <c r="AY987" s="567"/>
      <c r="AZ987" s="159"/>
      <c r="BA987" s="159"/>
      <c r="BB987" s="159" t="s">
        <v>74</v>
      </c>
      <c r="BC987" s="275"/>
      <c r="BD987" s="275"/>
      <c r="BE987" s="275"/>
      <c r="BF987" s="521"/>
    </row>
    <row r="988" spans="1:84">
      <c r="A988" s="149"/>
      <c r="B988" s="151" t="s">
        <v>695</v>
      </c>
      <c r="C988" s="151"/>
      <c r="D988" s="151"/>
      <c r="E988" s="288" t="s">
        <v>77</v>
      </c>
      <c r="F988" s="592">
        <v>23</v>
      </c>
      <c r="G988" s="159">
        <v>11</v>
      </c>
      <c r="H988" s="159">
        <v>1</v>
      </c>
      <c r="I988" s="275">
        <f>SUM(G988:H988)</f>
        <v>12</v>
      </c>
      <c r="J988" s="159">
        <v>2</v>
      </c>
      <c r="K988" s="159">
        <v>1</v>
      </c>
      <c r="L988" s="275">
        <f>SUM(J988:K988)</f>
        <v>3</v>
      </c>
      <c r="M988" s="159">
        <v>0</v>
      </c>
      <c r="N988" s="159">
        <v>0</v>
      </c>
      <c r="O988" s="275">
        <f>SUM(M988:N988)</f>
        <v>0</v>
      </c>
      <c r="P988" s="159">
        <v>3</v>
      </c>
      <c r="Q988" s="159">
        <v>2</v>
      </c>
      <c r="R988" s="275">
        <f>SUM(P988:Q988)</f>
        <v>5</v>
      </c>
      <c r="S988" s="500"/>
      <c r="T988" s="275">
        <v>0</v>
      </c>
      <c r="U988" s="275">
        <v>1</v>
      </c>
      <c r="V988" s="275">
        <f>SUM(T988:U988)</f>
        <v>1</v>
      </c>
      <c r="W988" s="275"/>
      <c r="X988" s="275"/>
      <c r="Y988" s="275">
        <f>SUM(W988:X988)</f>
        <v>0</v>
      </c>
      <c r="Z988" s="275"/>
      <c r="AA988" s="275"/>
      <c r="AB988" s="275">
        <f>SUM(Z988:AA988)</f>
        <v>0</v>
      </c>
      <c r="AC988" s="275">
        <v>1</v>
      </c>
      <c r="AD988" s="275">
        <v>1</v>
      </c>
      <c r="AE988" s="275">
        <f>SUM(AC988:AD988)</f>
        <v>2</v>
      </c>
      <c r="AF988" s="500"/>
      <c r="AG988" s="275"/>
      <c r="AH988" s="275"/>
      <c r="AI988" s="275">
        <f>SUM(AG988:AH988)</f>
        <v>0</v>
      </c>
      <c r="AJ988" s="275"/>
      <c r="AK988" s="275"/>
      <c r="AL988" s="275">
        <f>SUM(AJ988:AK988)</f>
        <v>0</v>
      </c>
      <c r="AM988" s="275"/>
      <c r="AN988" s="275"/>
      <c r="AO988" s="275">
        <f>SUM(AM988:AN988)</f>
        <v>0</v>
      </c>
      <c r="AP988" s="275"/>
      <c r="AQ988" s="275"/>
      <c r="AR988" s="275">
        <f>SUM(AP988:AQ988)</f>
        <v>0</v>
      </c>
      <c r="AS988" s="500"/>
      <c r="AT988" s="275"/>
      <c r="AU988" s="275"/>
      <c r="AV988" s="275">
        <f>SUM(AT988:AU988)</f>
        <v>0</v>
      </c>
      <c r="AW988" s="567">
        <f t="shared" ref="AW988:AW989" si="4808">SUM(G988,J988,M988,P988,T988,W988,Z988,AC988,AG988,AJ988,AM988,AP988,AT988)</f>
        <v>17</v>
      </c>
      <c r="AX988" s="567">
        <f t="shared" ref="AX988:AX989" si="4809">SUM(H988,K988,N988,Q988,U988,X988,AA988,AD988,AH988,AK988,AN988,AQ988,AU988)</f>
        <v>6</v>
      </c>
      <c r="AY988" s="567">
        <f t="shared" ref="AY988:AY989" si="4810">SUM(I988,L988,O988,R988,V988,Y988,AB988,AE988,AI988,AL988,AO988,AR988,AV988)</f>
        <v>23</v>
      </c>
      <c r="AZ988" s="159"/>
      <c r="BA988" s="159"/>
      <c r="BB988" s="275">
        <f>SUM(AZ988:BA988)</f>
        <v>0</v>
      </c>
      <c r="BC988" s="275"/>
      <c r="BD988" s="275"/>
      <c r="BE988" s="275">
        <f>SUM(BC988:BD988)</f>
        <v>0</v>
      </c>
      <c r="BF988" s="521"/>
      <c r="BG988" s="605">
        <f>SUM(F988,S988,AF988,AS988)</f>
        <v>23</v>
      </c>
      <c r="BH988" s="533">
        <f>SUM(G988,T988,AG988)</f>
        <v>11</v>
      </c>
      <c r="BI988" s="533">
        <f t="shared" ref="BI988:BI990" si="4811">SUM(H988,U988,AH988)</f>
        <v>2</v>
      </c>
      <c r="BJ988" s="533">
        <f t="shared" ref="BJ988:BJ990" si="4812">SUM(I988,V988,AI988)</f>
        <v>13</v>
      </c>
      <c r="BK988" s="533">
        <f t="shared" ref="BK988:BK990" si="4813">SUM(J988,W988,AJ988)</f>
        <v>2</v>
      </c>
      <c r="BL988" s="533">
        <f t="shared" ref="BL988:BL990" si="4814">SUM(K988,X988,AK988)</f>
        <v>1</v>
      </c>
      <c r="BM988" s="533">
        <f t="shared" ref="BM988:BM990" si="4815">SUM(L988,Y988,AL988)</f>
        <v>3</v>
      </c>
      <c r="BN988" s="533">
        <f>SUM(M988,Z988,AM988)</f>
        <v>0</v>
      </c>
      <c r="BO988" s="533">
        <f t="shared" ref="BO988:BO990" si="4816">SUM(N988,AA988,AN988)</f>
        <v>0</v>
      </c>
      <c r="BP988" s="533">
        <f t="shared" ref="BP988:BP990" si="4817">SUM(O988,AB988,AO988)</f>
        <v>0</v>
      </c>
      <c r="BQ988" s="533">
        <f t="shared" ref="BQ988:BQ990" si="4818">SUM(P988,AC988,AP988)</f>
        <v>4</v>
      </c>
      <c r="BR988" s="533">
        <f t="shared" ref="BR988:BR990" si="4819">SUM(Q988,AD988,AQ988)</f>
        <v>3</v>
      </c>
      <c r="BS988" s="533">
        <f t="shared" ref="BS988:BS990" si="4820">SUM(R988,AE988,AR988)</f>
        <v>7</v>
      </c>
      <c r="BT988" s="533">
        <f>AT988</f>
        <v>0</v>
      </c>
      <c r="BU988" s="533">
        <f t="shared" ref="BU988:BU990" si="4821">AU988</f>
        <v>0</v>
      </c>
      <c r="BV988" s="533">
        <f t="shared" ref="BV988:BV990" si="4822">AV988</f>
        <v>0</v>
      </c>
      <c r="BW988" s="536">
        <f>SUM(BH988,BK988,BN988,BQ988,BT988)</f>
        <v>17</v>
      </c>
      <c r="BX988" s="536">
        <f t="shared" ref="BX988:BX990" si="4823">SUM(BI988,BL988,BO988,BR988,BU988)</f>
        <v>6</v>
      </c>
      <c r="BY988" s="536">
        <f t="shared" ref="BY988:BY990" si="4824">SUM(BJ988,BM988,BP988,BS988,BV988)</f>
        <v>23</v>
      </c>
      <c r="BZ988" t="s">
        <v>74</v>
      </c>
      <c r="CA988" s="544">
        <f>AZ988</f>
        <v>0</v>
      </c>
      <c r="CB988" s="544">
        <f t="shared" ref="CB988:CB990" si="4825">BA988</f>
        <v>0</v>
      </c>
      <c r="CC988" s="544">
        <f t="shared" ref="CC988:CC990" si="4826">BB988</f>
        <v>0</v>
      </c>
      <c r="CD988" s="544">
        <f>BC988</f>
        <v>0</v>
      </c>
      <c r="CE988" s="544">
        <f t="shared" ref="CE988:CE990" si="4827">BD988</f>
        <v>0</v>
      </c>
      <c r="CF988" s="544">
        <f t="shared" ref="CF988:CF990" si="4828">BE988</f>
        <v>0</v>
      </c>
    </row>
    <row r="989" spans="1:84">
      <c r="A989" s="149"/>
      <c r="B989" s="151"/>
      <c r="C989" s="151"/>
      <c r="D989" s="151"/>
      <c r="E989" s="288" t="s">
        <v>78</v>
      </c>
      <c r="F989" s="592">
        <v>23</v>
      </c>
      <c r="G989" s="159">
        <v>5</v>
      </c>
      <c r="H989" s="159">
        <v>2</v>
      </c>
      <c r="I989" s="275">
        <f>SUM(G989:H989)</f>
        <v>7</v>
      </c>
      <c r="J989" s="159">
        <v>1</v>
      </c>
      <c r="K989" s="159">
        <v>0</v>
      </c>
      <c r="L989" s="275">
        <f>SUM(J989:K989)</f>
        <v>1</v>
      </c>
      <c r="M989" s="159">
        <v>0</v>
      </c>
      <c r="N989" s="159">
        <v>0</v>
      </c>
      <c r="O989" s="275">
        <f>SUM(M989:N989)</f>
        <v>0</v>
      </c>
      <c r="P989" s="159">
        <v>3</v>
      </c>
      <c r="Q989" s="159">
        <v>1</v>
      </c>
      <c r="R989" s="275">
        <f>SUM(P989:Q989)</f>
        <v>4</v>
      </c>
      <c r="S989" s="500"/>
      <c r="T989" s="275"/>
      <c r="U989" s="275"/>
      <c r="V989" s="275">
        <f>SUM(T989:U989)</f>
        <v>0</v>
      </c>
      <c r="W989" s="275"/>
      <c r="X989" s="275"/>
      <c r="Y989" s="275">
        <f>SUM(W989:X989)</f>
        <v>0</v>
      </c>
      <c r="Z989" s="275"/>
      <c r="AA989" s="275"/>
      <c r="AB989" s="275">
        <f>SUM(Z989:AA989)</f>
        <v>0</v>
      </c>
      <c r="AC989" s="275"/>
      <c r="AD989" s="275"/>
      <c r="AE989" s="275">
        <f>SUM(AC989:AD989)</f>
        <v>0</v>
      </c>
      <c r="AF989" s="500"/>
      <c r="AG989" s="275"/>
      <c r="AH989" s="275"/>
      <c r="AI989" s="275">
        <f>SUM(AG989:AH989)</f>
        <v>0</v>
      </c>
      <c r="AJ989" s="275"/>
      <c r="AK989" s="275"/>
      <c r="AL989" s="275">
        <f>SUM(AJ989:AK989)</f>
        <v>0</v>
      </c>
      <c r="AM989" s="275"/>
      <c r="AN989" s="275"/>
      <c r="AO989" s="275">
        <f>SUM(AM989:AN989)</f>
        <v>0</v>
      </c>
      <c r="AP989" s="275"/>
      <c r="AQ989" s="275"/>
      <c r="AR989" s="275">
        <f>SUM(AP989:AQ989)</f>
        <v>0</v>
      </c>
      <c r="AS989" s="500"/>
      <c r="AT989" s="275"/>
      <c r="AU989" s="275"/>
      <c r="AV989" s="275">
        <f>SUM(AT989:AU989)</f>
        <v>0</v>
      </c>
      <c r="AW989" s="567">
        <f t="shared" si="4808"/>
        <v>9</v>
      </c>
      <c r="AX989" s="567">
        <f t="shared" si="4809"/>
        <v>3</v>
      </c>
      <c r="AY989" s="567">
        <f t="shared" si="4810"/>
        <v>12</v>
      </c>
      <c r="AZ989" s="159"/>
      <c r="BA989" s="159"/>
      <c r="BB989" s="275">
        <f>SUM(AZ989:BA989)</f>
        <v>0</v>
      </c>
      <c r="BC989" s="275"/>
      <c r="BD989" s="275"/>
      <c r="BE989" s="275">
        <f>SUM(BC989:BD989)</f>
        <v>0</v>
      </c>
      <c r="BF989" s="521"/>
      <c r="BG989" s="605">
        <f>SUM(F989,S989,AF989,AS989)</f>
        <v>23</v>
      </c>
      <c r="BH989" s="533">
        <f>SUM(G989,T989,AG989)</f>
        <v>5</v>
      </c>
      <c r="BI989" s="533">
        <f t="shared" si="4811"/>
        <v>2</v>
      </c>
      <c r="BJ989" s="533">
        <f t="shared" si="4812"/>
        <v>7</v>
      </c>
      <c r="BK989" s="533">
        <f t="shared" si="4813"/>
        <v>1</v>
      </c>
      <c r="BL989" s="533">
        <f t="shared" si="4814"/>
        <v>0</v>
      </c>
      <c r="BM989" s="533">
        <f t="shared" si="4815"/>
        <v>1</v>
      </c>
      <c r="BN989" s="533">
        <f>SUM(M989,Z989,AM989)</f>
        <v>0</v>
      </c>
      <c r="BO989" s="533">
        <f t="shared" si="4816"/>
        <v>0</v>
      </c>
      <c r="BP989" s="533">
        <f t="shared" si="4817"/>
        <v>0</v>
      </c>
      <c r="BQ989" s="533">
        <f t="shared" si="4818"/>
        <v>3</v>
      </c>
      <c r="BR989" s="533">
        <f t="shared" si="4819"/>
        <v>1</v>
      </c>
      <c r="BS989" s="533">
        <f t="shared" si="4820"/>
        <v>4</v>
      </c>
      <c r="BT989" s="533">
        <f>AT989</f>
        <v>0</v>
      </c>
      <c r="BU989" s="533">
        <f t="shared" si="4821"/>
        <v>0</v>
      </c>
      <c r="BV989" s="533">
        <f t="shared" si="4822"/>
        <v>0</v>
      </c>
      <c r="BW989" s="536">
        <f>SUM(BH989,BK989,BN989,BQ989,BT989)</f>
        <v>9</v>
      </c>
      <c r="BX989" s="536">
        <f t="shared" si="4823"/>
        <v>3</v>
      </c>
      <c r="BY989" s="536">
        <f t="shared" si="4824"/>
        <v>12</v>
      </c>
      <c r="BZ989" t="s">
        <v>74</v>
      </c>
      <c r="CA989" s="544">
        <f>AZ989</f>
        <v>0</v>
      </c>
      <c r="CB989" s="544">
        <f t="shared" si="4825"/>
        <v>0</v>
      </c>
      <c r="CC989" s="544">
        <f t="shared" si="4826"/>
        <v>0</v>
      </c>
      <c r="CD989" s="544">
        <f>BC989</f>
        <v>0</v>
      </c>
      <c r="CE989" s="544">
        <f t="shared" si="4827"/>
        <v>0</v>
      </c>
      <c r="CF989" s="544">
        <f t="shared" si="4828"/>
        <v>0</v>
      </c>
    </row>
    <row r="990" spans="1:84">
      <c r="A990" s="149"/>
      <c r="B990" s="151"/>
      <c r="C990" s="151"/>
      <c r="D990" s="151"/>
      <c r="E990" s="375"/>
      <c r="F990" s="592">
        <f>SUM(F988:F989)</f>
        <v>46</v>
      </c>
      <c r="G990" s="168">
        <f t="shared" ref="G990:BE990" si="4829">SUM(G988:G989)</f>
        <v>16</v>
      </c>
      <c r="H990" s="168">
        <f t="shared" si="4829"/>
        <v>3</v>
      </c>
      <c r="I990" s="168">
        <f t="shared" si="4829"/>
        <v>19</v>
      </c>
      <c r="J990" s="168">
        <f t="shared" si="4829"/>
        <v>3</v>
      </c>
      <c r="K990" s="168">
        <f t="shared" si="4829"/>
        <v>1</v>
      </c>
      <c r="L990" s="168">
        <f t="shared" si="4829"/>
        <v>4</v>
      </c>
      <c r="M990" s="168">
        <f t="shared" si="4829"/>
        <v>0</v>
      </c>
      <c r="N990" s="168">
        <f t="shared" si="4829"/>
        <v>0</v>
      </c>
      <c r="O990" s="168">
        <f t="shared" si="4829"/>
        <v>0</v>
      </c>
      <c r="P990" s="168">
        <f t="shared" si="4829"/>
        <v>6</v>
      </c>
      <c r="Q990" s="168">
        <f t="shared" si="4829"/>
        <v>3</v>
      </c>
      <c r="R990" s="168">
        <f t="shared" si="4829"/>
        <v>9</v>
      </c>
      <c r="S990" s="502">
        <f t="shared" si="4829"/>
        <v>0</v>
      </c>
      <c r="T990" s="168">
        <f t="shared" si="4829"/>
        <v>0</v>
      </c>
      <c r="U990" s="168">
        <f t="shared" si="4829"/>
        <v>1</v>
      </c>
      <c r="V990" s="168">
        <f t="shared" si="4829"/>
        <v>1</v>
      </c>
      <c r="W990" s="168">
        <f t="shared" si="4829"/>
        <v>0</v>
      </c>
      <c r="X990" s="168">
        <f t="shared" si="4829"/>
        <v>0</v>
      </c>
      <c r="Y990" s="168">
        <f t="shared" si="4829"/>
        <v>0</v>
      </c>
      <c r="Z990" s="168">
        <f t="shared" si="4829"/>
        <v>0</v>
      </c>
      <c r="AA990" s="168">
        <f t="shared" si="4829"/>
        <v>0</v>
      </c>
      <c r="AB990" s="168">
        <f t="shared" si="4829"/>
        <v>0</v>
      </c>
      <c r="AC990" s="168">
        <f t="shared" si="4829"/>
        <v>1</v>
      </c>
      <c r="AD990" s="168">
        <f t="shared" si="4829"/>
        <v>1</v>
      </c>
      <c r="AE990" s="168">
        <f t="shared" si="4829"/>
        <v>2</v>
      </c>
      <c r="AF990" s="502">
        <f t="shared" si="4829"/>
        <v>0</v>
      </c>
      <c r="AG990" s="168">
        <f t="shared" si="4829"/>
        <v>0</v>
      </c>
      <c r="AH990" s="168">
        <f t="shared" si="4829"/>
        <v>0</v>
      </c>
      <c r="AI990" s="168">
        <f t="shared" si="4829"/>
        <v>0</v>
      </c>
      <c r="AJ990" s="168">
        <f t="shared" si="4829"/>
        <v>0</v>
      </c>
      <c r="AK990" s="168">
        <f t="shared" si="4829"/>
        <v>0</v>
      </c>
      <c r="AL990" s="168">
        <f t="shared" si="4829"/>
        <v>0</v>
      </c>
      <c r="AM990" s="168">
        <f t="shared" si="4829"/>
        <v>0</v>
      </c>
      <c r="AN990" s="168">
        <f t="shared" si="4829"/>
        <v>0</v>
      </c>
      <c r="AO990" s="168">
        <f t="shared" si="4829"/>
        <v>0</v>
      </c>
      <c r="AP990" s="168">
        <f t="shared" si="4829"/>
        <v>0</v>
      </c>
      <c r="AQ990" s="168">
        <f t="shared" si="4829"/>
        <v>0</v>
      </c>
      <c r="AR990" s="168">
        <f t="shared" si="4829"/>
        <v>0</v>
      </c>
      <c r="AS990" s="502">
        <f t="shared" si="4829"/>
        <v>0</v>
      </c>
      <c r="AT990" s="168">
        <f t="shared" si="4829"/>
        <v>0</v>
      </c>
      <c r="AU990" s="168">
        <f t="shared" si="4829"/>
        <v>0</v>
      </c>
      <c r="AV990" s="168">
        <f t="shared" si="4829"/>
        <v>0</v>
      </c>
      <c r="AW990" s="569">
        <f t="shared" si="4829"/>
        <v>26</v>
      </c>
      <c r="AX990" s="569">
        <f t="shared" si="4829"/>
        <v>9</v>
      </c>
      <c r="AY990" s="569">
        <f t="shared" si="4829"/>
        <v>35</v>
      </c>
      <c r="AZ990" s="168">
        <f t="shared" si="4829"/>
        <v>0</v>
      </c>
      <c r="BA990" s="168">
        <f t="shared" si="4829"/>
        <v>0</v>
      </c>
      <c r="BB990" s="168">
        <f t="shared" si="4829"/>
        <v>0</v>
      </c>
      <c r="BC990" s="168">
        <f t="shared" si="4829"/>
        <v>0</v>
      </c>
      <c r="BD990" s="168">
        <f t="shared" si="4829"/>
        <v>0</v>
      </c>
      <c r="BE990" s="168">
        <f t="shared" si="4829"/>
        <v>0</v>
      </c>
      <c r="BF990" s="523"/>
      <c r="BG990" s="605">
        <f>SUM(F990,S990,AF990,AS990)</f>
        <v>46</v>
      </c>
      <c r="BH990" s="533">
        <f>SUM(G990,T990,AG990)</f>
        <v>16</v>
      </c>
      <c r="BI990" s="533">
        <f t="shared" si="4811"/>
        <v>4</v>
      </c>
      <c r="BJ990" s="533">
        <f t="shared" si="4812"/>
        <v>20</v>
      </c>
      <c r="BK990" s="533">
        <f t="shared" si="4813"/>
        <v>3</v>
      </c>
      <c r="BL990" s="533">
        <f t="shared" si="4814"/>
        <v>1</v>
      </c>
      <c r="BM990" s="533">
        <f t="shared" si="4815"/>
        <v>4</v>
      </c>
      <c r="BN990" s="533">
        <f>SUM(M990,Z990,AM990)</f>
        <v>0</v>
      </c>
      <c r="BO990" s="533">
        <f t="shared" si="4816"/>
        <v>0</v>
      </c>
      <c r="BP990" s="533">
        <f t="shared" si="4817"/>
        <v>0</v>
      </c>
      <c r="BQ990" s="533">
        <f t="shared" si="4818"/>
        <v>7</v>
      </c>
      <c r="BR990" s="533">
        <f t="shared" si="4819"/>
        <v>4</v>
      </c>
      <c r="BS990" s="533">
        <f t="shared" si="4820"/>
        <v>11</v>
      </c>
      <c r="BT990" s="533">
        <f>AT990</f>
        <v>0</v>
      </c>
      <c r="BU990" s="533">
        <f t="shared" si="4821"/>
        <v>0</v>
      </c>
      <c r="BV990" s="533">
        <f t="shared" si="4822"/>
        <v>0</v>
      </c>
      <c r="BW990" s="536">
        <f>SUM(BH990,BK990,BN990,BQ990,BT990)</f>
        <v>26</v>
      </c>
      <c r="BX990" s="536">
        <f t="shared" si="4823"/>
        <v>9</v>
      </c>
      <c r="BY990" s="536">
        <f t="shared" si="4824"/>
        <v>35</v>
      </c>
      <c r="BZ990" t="s">
        <v>74</v>
      </c>
      <c r="CA990" s="544">
        <f>AZ990</f>
        <v>0</v>
      </c>
      <c r="CB990" s="544">
        <f t="shared" si="4825"/>
        <v>0</v>
      </c>
      <c r="CC990" s="544">
        <f t="shared" si="4826"/>
        <v>0</v>
      </c>
      <c r="CD990" s="544">
        <f>BC990</f>
        <v>0</v>
      </c>
      <c r="CE990" s="544">
        <f t="shared" si="4827"/>
        <v>0</v>
      </c>
      <c r="CF990" s="544">
        <f t="shared" si="4828"/>
        <v>0</v>
      </c>
    </row>
    <row r="991" spans="1:84">
      <c r="A991" s="149"/>
      <c r="B991" s="149" t="s">
        <v>172</v>
      </c>
      <c r="C991" s="151" t="s">
        <v>11</v>
      </c>
      <c r="D991" s="151"/>
      <c r="E991" s="379" t="s">
        <v>1045</v>
      </c>
      <c r="F991" s="592"/>
      <c r="G991" s="159"/>
      <c r="H991" s="159"/>
      <c r="I991" s="275"/>
      <c r="J991" s="279"/>
      <c r="K991" s="279"/>
      <c r="L991" s="275"/>
      <c r="M991" s="279"/>
      <c r="N991" s="279"/>
      <c r="O991" s="275"/>
      <c r="P991" s="279"/>
      <c r="Q991" s="279"/>
      <c r="R991" s="275"/>
      <c r="S991" s="500"/>
      <c r="T991" s="275"/>
      <c r="U991" s="275"/>
      <c r="V991" s="275"/>
      <c r="W991" s="275"/>
      <c r="X991" s="275"/>
      <c r="Y991" s="275"/>
      <c r="Z991" s="275"/>
      <c r="AA991" s="275"/>
      <c r="AB991" s="275"/>
      <c r="AC991" s="275"/>
      <c r="AD991" s="275"/>
      <c r="AE991" s="275"/>
      <c r="AF991" s="500"/>
      <c r="AG991" s="275"/>
      <c r="AH991" s="275"/>
      <c r="AI991" s="275"/>
      <c r="AJ991" s="275"/>
      <c r="AK991" s="275"/>
      <c r="AL991" s="275"/>
      <c r="AM991" s="275"/>
      <c r="AN991" s="275"/>
      <c r="AO991" s="275"/>
      <c r="AP991" s="275"/>
      <c r="AQ991" s="275"/>
      <c r="AR991" s="275"/>
      <c r="AS991" s="500"/>
      <c r="AT991" s="275"/>
      <c r="AU991" s="275"/>
      <c r="AV991" s="275"/>
      <c r="AW991" s="567"/>
      <c r="AX991" s="567"/>
      <c r="AY991" s="567"/>
      <c r="AZ991" s="159"/>
      <c r="BA991" s="159"/>
      <c r="BB991" s="159"/>
      <c r="BC991" s="275"/>
      <c r="BD991" s="275"/>
      <c r="BE991" s="275"/>
      <c r="BF991" s="521"/>
    </row>
    <row r="992" spans="1:84">
      <c r="A992" s="149"/>
      <c r="B992" s="151"/>
      <c r="C992" s="151"/>
      <c r="D992" s="151"/>
      <c r="E992" s="288" t="s">
        <v>77</v>
      </c>
      <c r="F992" s="592">
        <v>30</v>
      </c>
      <c r="G992" s="159">
        <v>8</v>
      </c>
      <c r="H992" s="159">
        <v>5</v>
      </c>
      <c r="I992" s="275">
        <f>SUM(G992:H992)</f>
        <v>13</v>
      </c>
      <c r="J992" s="159">
        <v>4</v>
      </c>
      <c r="K992" s="159"/>
      <c r="L992" s="275">
        <f>SUM(J992:K992)</f>
        <v>4</v>
      </c>
      <c r="M992" s="159">
        <v>1</v>
      </c>
      <c r="N992" s="159"/>
      <c r="O992" s="275">
        <f>SUM(M992:N992)</f>
        <v>1</v>
      </c>
      <c r="P992" s="159">
        <v>9</v>
      </c>
      <c r="Q992" s="159">
        <v>3</v>
      </c>
      <c r="R992" s="275">
        <f>SUM(P992:Q992)</f>
        <v>12</v>
      </c>
      <c r="S992" s="500"/>
      <c r="T992" s="275"/>
      <c r="U992" s="275"/>
      <c r="V992" s="275">
        <f>SUM(T992:U992)</f>
        <v>0</v>
      </c>
      <c r="W992" s="275"/>
      <c r="X992" s="275"/>
      <c r="Y992" s="275">
        <f>SUM(W992:X992)</f>
        <v>0</v>
      </c>
      <c r="Z992" s="275"/>
      <c r="AA992" s="275"/>
      <c r="AB992" s="275">
        <f>SUM(Z992:AA992)</f>
        <v>0</v>
      </c>
      <c r="AC992" s="275"/>
      <c r="AD992" s="275"/>
      <c r="AE992" s="275">
        <f>SUM(AC992:AD992)</f>
        <v>0</v>
      </c>
      <c r="AF992" s="500"/>
      <c r="AG992" s="275"/>
      <c r="AH992" s="275"/>
      <c r="AI992" s="275">
        <f>SUM(AG992:AH992)</f>
        <v>0</v>
      </c>
      <c r="AJ992" s="275"/>
      <c r="AK992" s="275"/>
      <c r="AL992" s="275">
        <f>SUM(AJ992:AK992)</f>
        <v>0</v>
      </c>
      <c r="AM992" s="275"/>
      <c r="AN992" s="275"/>
      <c r="AO992" s="275">
        <f>SUM(AM992:AN992)</f>
        <v>0</v>
      </c>
      <c r="AP992" s="275"/>
      <c r="AQ992" s="275"/>
      <c r="AR992" s="275">
        <f>SUM(AP992:AQ992)</f>
        <v>0</v>
      </c>
      <c r="AS992" s="500"/>
      <c r="AT992" s="275">
        <v>2</v>
      </c>
      <c r="AU992" s="275">
        <v>0</v>
      </c>
      <c r="AV992" s="275">
        <f>SUM(AT992:AU992)</f>
        <v>2</v>
      </c>
      <c r="AW992" s="567">
        <f t="shared" ref="AW992:AW993" si="4830">SUM(G992,J992,M992,P992,T992,W992,Z992,AC992,AG992,AJ992,AM992,AP992,AT992)</f>
        <v>24</v>
      </c>
      <c r="AX992" s="567">
        <f t="shared" ref="AX992:AX993" si="4831">SUM(H992,K992,N992,Q992,U992,X992,AA992,AD992,AH992,AK992,AN992,AQ992,AU992)</f>
        <v>8</v>
      </c>
      <c r="AY992" s="567">
        <f t="shared" ref="AY992:AY993" si="4832">SUM(I992,L992,O992,R992,V992,Y992,AB992,AE992,AI992,AL992,AO992,AR992,AV992)</f>
        <v>32</v>
      </c>
      <c r="AZ992" s="159"/>
      <c r="BA992" s="159"/>
      <c r="BB992" s="275">
        <f>SUM(AZ992:BA992)</f>
        <v>0</v>
      </c>
      <c r="BC992" s="275"/>
      <c r="BD992" s="275"/>
      <c r="BE992" s="275">
        <f>SUM(BC992:BD992)</f>
        <v>0</v>
      </c>
      <c r="BF992" s="521"/>
      <c r="BG992" s="605">
        <f>SUM(F992,S992,AF992,AS992)</f>
        <v>30</v>
      </c>
      <c r="BH992" s="533">
        <f>SUM(G992,T992,AG992)</f>
        <v>8</v>
      </c>
      <c r="BI992" s="533">
        <f t="shared" ref="BI992:BI994" si="4833">SUM(H992,U992,AH992)</f>
        <v>5</v>
      </c>
      <c r="BJ992" s="533">
        <f t="shared" ref="BJ992:BJ994" si="4834">SUM(I992,V992,AI992)</f>
        <v>13</v>
      </c>
      <c r="BK992" s="533">
        <f t="shared" ref="BK992:BK994" si="4835">SUM(J992,W992,AJ992)</f>
        <v>4</v>
      </c>
      <c r="BL992" s="533">
        <f t="shared" ref="BL992:BL994" si="4836">SUM(K992,X992,AK992)</f>
        <v>0</v>
      </c>
      <c r="BM992" s="533">
        <f t="shared" ref="BM992:BM994" si="4837">SUM(L992,Y992,AL992)</f>
        <v>4</v>
      </c>
      <c r="BN992" s="533">
        <f>SUM(M992,Z992,AM992)</f>
        <v>1</v>
      </c>
      <c r="BO992" s="533">
        <f t="shared" ref="BO992:BO994" si="4838">SUM(N992,AA992,AN992)</f>
        <v>0</v>
      </c>
      <c r="BP992" s="533">
        <f t="shared" ref="BP992:BP994" si="4839">SUM(O992,AB992,AO992)</f>
        <v>1</v>
      </c>
      <c r="BQ992" s="533">
        <f t="shared" ref="BQ992:BQ994" si="4840">SUM(P992,AC992,AP992)</f>
        <v>9</v>
      </c>
      <c r="BR992" s="533">
        <f t="shared" ref="BR992:BR994" si="4841">SUM(Q992,AD992,AQ992)</f>
        <v>3</v>
      </c>
      <c r="BS992" s="533">
        <f t="shared" ref="BS992:BS994" si="4842">SUM(R992,AE992,AR992)</f>
        <v>12</v>
      </c>
      <c r="BT992" s="533">
        <f>AT992</f>
        <v>2</v>
      </c>
      <c r="BU992" s="533">
        <f t="shared" ref="BU992:BU994" si="4843">AU992</f>
        <v>0</v>
      </c>
      <c r="BV992" s="533">
        <f t="shared" ref="BV992:BV994" si="4844">AV992</f>
        <v>2</v>
      </c>
      <c r="BW992" s="536">
        <f>SUM(BH992,BK992,BN992,BQ992,BT992)</f>
        <v>24</v>
      </c>
      <c r="BX992" s="536">
        <f t="shared" ref="BX992:BX994" si="4845">SUM(BI992,BL992,BO992,BR992,BU992)</f>
        <v>8</v>
      </c>
      <c r="BY992" s="536">
        <f t="shared" ref="BY992:BY994" si="4846">SUM(BJ992,BM992,BP992,BS992,BV992)</f>
        <v>32</v>
      </c>
      <c r="BZ992" t="s">
        <v>74</v>
      </c>
      <c r="CA992" s="544">
        <f>AZ992</f>
        <v>0</v>
      </c>
      <c r="CB992" s="544">
        <f t="shared" ref="CB992:CB994" si="4847">BA992</f>
        <v>0</v>
      </c>
      <c r="CC992" s="544">
        <f t="shared" ref="CC992:CC994" si="4848">BB992</f>
        <v>0</v>
      </c>
      <c r="CD992" s="544">
        <f>BC992</f>
        <v>0</v>
      </c>
      <c r="CE992" s="544">
        <f t="shared" ref="CE992:CE994" si="4849">BD992</f>
        <v>0</v>
      </c>
      <c r="CF992" s="544">
        <f t="shared" ref="CF992:CF994" si="4850">BE992</f>
        <v>0</v>
      </c>
    </row>
    <row r="993" spans="1:84">
      <c r="A993" s="149"/>
      <c r="B993" s="151"/>
      <c r="C993" s="151"/>
      <c r="D993" s="151"/>
      <c r="E993" s="288" t="s">
        <v>78</v>
      </c>
      <c r="F993" s="592">
        <v>30</v>
      </c>
      <c r="G993" s="159">
        <v>6</v>
      </c>
      <c r="H993" s="159">
        <v>3</v>
      </c>
      <c r="I993" s="275">
        <f>SUM(G993:H993)</f>
        <v>9</v>
      </c>
      <c r="J993" s="159">
        <v>2</v>
      </c>
      <c r="K993" s="159">
        <v>2</v>
      </c>
      <c r="L993" s="275">
        <f>SUM(J993:K993)</f>
        <v>4</v>
      </c>
      <c r="M993" s="159">
        <v>2</v>
      </c>
      <c r="N993" s="159"/>
      <c r="O993" s="275">
        <f>SUM(M993:N993)</f>
        <v>2</v>
      </c>
      <c r="P993" s="159">
        <v>9</v>
      </c>
      <c r="Q993" s="159">
        <v>2</v>
      </c>
      <c r="R993" s="275">
        <f>SUM(P993:Q993)</f>
        <v>11</v>
      </c>
      <c r="S993" s="500"/>
      <c r="T993" s="275"/>
      <c r="U993" s="275"/>
      <c r="V993" s="275">
        <f>SUM(T993:U993)</f>
        <v>0</v>
      </c>
      <c r="W993" s="275"/>
      <c r="X993" s="275"/>
      <c r="Y993" s="275">
        <f>SUM(W993:X993)</f>
        <v>0</v>
      </c>
      <c r="Z993" s="275"/>
      <c r="AA993" s="275"/>
      <c r="AB993" s="275">
        <f>SUM(Z993:AA993)</f>
        <v>0</v>
      </c>
      <c r="AC993" s="275"/>
      <c r="AD993" s="275"/>
      <c r="AE993" s="275">
        <f>SUM(AC993:AD993)</f>
        <v>0</v>
      </c>
      <c r="AF993" s="500"/>
      <c r="AG993" s="275"/>
      <c r="AH993" s="275"/>
      <c r="AI993" s="275">
        <f>SUM(AG993:AH993)</f>
        <v>0</v>
      </c>
      <c r="AJ993" s="275"/>
      <c r="AK993" s="275"/>
      <c r="AL993" s="275">
        <f>SUM(AJ993:AK993)</f>
        <v>0</v>
      </c>
      <c r="AM993" s="275"/>
      <c r="AN993" s="275"/>
      <c r="AO993" s="275">
        <f>SUM(AM993:AN993)</f>
        <v>0</v>
      </c>
      <c r="AP993" s="275"/>
      <c r="AQ993" s="275"/>
      <c r="AR993" s="275">
        <f>SUM(AP993:AQ993)</f>
        <v>0</v>
      </c>
      <c r="AS993" s="500"/>
      <c r="AT993" s="275">
        <v>2</v>
      </c>
      <c r="AU993" s="275">
        <v>0</v>
      </c>
      <c r="AV993" s="275">
        <f>SUM(AT993:AU993)</f>
        <v>2</v>
      </c>
      <c r="AW993" s="567">
        <f t="shared" si="4830"/>
        <v>21</v>
      </c>
      <c r="AX993" s="567">
        <f t="shared" si="4831"/>
        <v>7</v>
      </c>
      <c r="AY993" s="567">
        <f t="shared" si="4832"/>
        <v>28</v>
      </c>
      <c r="AZ993" s="159"/>
      <c r="BA993" s="159"/>
      <c r="BB993" s="275">
        <f>SUM(AZ993:BA993)</f>
        <v>0</v>
      </c>
      <c r="BC993" s="275"/>
      <c r="BD993" s="275"/>
      <c r="BE993" s="275">
        <f>SUM(BC993:BD993)</f>
        <v>0</v>
      </c>
      <c r="BF993" s="521"/>
      <c r="BG993" s="605">
        <f>SUM(F993,S993,AF993,AS993)</f>
        <v>30</v>
      </c>
      <c r="BH993" s="533">
        <f>SUM(G993,T993,AG993)</f>
        <v>6</v>
      </c>
      <c r="BI993" s="533">
        <f t="shared" si="4833"/>
        <v>3</v>
      </c>
      <c r="BJ993" s="533">
        <f t="shared" si="4834"/>
        <v>9</v>
      </c>
      <c r="BK993" s="533">
        <f t="shared" si="4835"/>
        <v>2</v>
      </c>
      <c r="BL993" s="533">
        <f t="shared" si="4836"/>
        <v>2</v>
      </c>
      <c r="BM993" s="533">
        <f t="shared" si="4837"/>
        <v>4</v>
      </c>
      <c r="BN993" s="533">
        <f>SUM(M993,Z993,AM993)</f>
        <v>2</v>
      </c>
      <c r="BO993" s="533">
        <f t="shared" si="4838"/>
        <v>0</v>
      </c>
      <c r="BP993" s="533">
        <f t="shared" si="4839"/>
        <v>2</v>
      </c>
      <c r="BQ993" s="533">
        <f t="shared" si="4840"/>
        <v>9</v>
      </c>
      <c r="BR993" s="533">
        <f t="shared" si="4841"/>
        <v>2</v>
      </c>
      <c r="BS993" s="533">
        <f t="shared" si="4842"/>
        <v>11</v>
      </c>
      <c r="BT993" s="533">
        <f>AT993</f>
        <v>2</v>
      </c>
      <c r="BU993" s="533">
        <f t="shared" si="4843"/>
        <v>0</v>
      </c>
      <c r="BV993" s="533">
        <f t="shared" si="4844"/>
        <v>2</v>
      </c>
      <c r="BW993" s="536">
        <f>SUM(BH993,BK993,BN993,BQ993,BT993)</f>
        <v>21</v>
      </c>
      <c r="BX993" s="536">
        <f t="shared" si="4845"/>
        <v>7</v>
      </c>
      <c r="BY993" s="536">
        <f t="shared" si="4846"/>
        <v>28</v>
      </c>
      <c r="BZ993" t="s">
        <v>74</v>
      </c>
      <c r="CA993" s="544">
        <f>AZ993</f>
        <v>0</v>
      </c>
      <c r="CB993" s="544">
        <f t="shared" si="4847"/>
        <v>0</v>
      </c>
      <c r="CC993" s="544">
        <f t="shared" si="4848"/>
        <v>0</v>
      </c>
      <c r="CD993" s="544">
        <f>BC993</f>
        <v>0</v>
      </c>
      <c r="CE993" s="544">
        <f t="shared" si="4849"/>
        <v>0</v>
      </c>
      <c r="CF993" s="544">
        <f t="shared" si="4850"/>
        <v>0</v>
      </c>
    </row>
    <row r="994" spans="1:84">
      <c r="A994" s="149"/>
      <c r="B994" s="151"/>
      <c r="C994" s="151"/>
      <c r="D994" s="151"/>
      <c r="E994" s="379" t="s">
        <v>85</v>
      </c>
      <c r="F994" s="592">
        <f>SUM(F992:F993)</f>
        <v>60</v>
      </c>
      <c r="G994" s="168">
        <f t="shared" ref="G994:BE994" si="4851">SUM(G992:G993)</f>
        <v>14</v>
      </c>
      <c r="H994" s="168">
        <f t="shared" si="4851"/>
        <v>8</v>
      </c>
      <c r="I994" s="168">
        <f t="shared" si="4851"/>
        <v>22</v>
      </c>
      <c r="J994" s="168">
        <f t="shared" si="4851"/>
        <v>6</v>
      </c>
      <c r="K994" s="168">
        <f t="shared" si="4851"/>
        <v>2</v>
      </c>
      <c r="L994" s="168">
        <f t="shared" si="4851"/>
        <v>8</v>
      </c>
      <c r="M994" s="168">
        <f t="shared" si="4851"/>
        <v>3</v>
      </c>
      <c r="N994" s="168">
        <f t="shared" si="4851"/>
        <v>0</v>
      </c>
      <c r="O994" s="168">
        <f t="shared" si="4851"/>
        <v>3</v>
      </c>
      <c r="P994" s="168">
        <f t="shared" si="4851"/>
        <v>18</v>
      </c>
      <c r="Q994" s="168">
        <f t="shared" si="4851"/>
        <v>5</v>
      </c>
      <c r="R994" s="168">
        <f t="shared" si="4851"/>
        <v>23</v>
      </c>
      <c r="S994" s="502">
        <f t="shared" si="4851"/>
        <v>0</v>
      </c>
      <c r="T994" s="168">
        <f t="shared" si="4851"/>
        <v>0</v>
      </c>
      <c r="U994" s="168">
        <f t="shared" si="4851"/>
        <v>0</v>
      </c>
      <c r="V994" s="168">
        <f t="shared" si="4851"/>
        <v>0</v>
      </c>
      <c r="W994" s="168">
        <f t="shared" si="4851"/>
        <v>0</v>
      </c>
      <c r="X994" s="168">
        <f t="shared" si="4851"/>
        <v>0</v>
      </c>
      <c r="Y994" s="168">
        <f t="shared" si="4851"/>
        <v>0</v>
      </c>
      <c r="Z994" s="168">
        <f t="shared" si="4851"/>
        <v>0</v>
      </c>
      <c r="AA994" s="168">
        <f t="shared" si="4851"/>
        <v>0</v>
      </c>
      <c r="AB994" s="168">
        <f t="shared" si="4851"/>
        <v>0</v>
      </c>
      <c r="AC994" s="168">
        <f t="shared" si="4851"/>
        <v>0</v>
      </c>
      <c r="AD994" s="168">
        <f t="shared" si="4851"/>
        <v>0</v>
      </c>
      <c r="AE994" s="168">
        <f t="shared" si="4851"/>
        <v>0</v>
      </c>
      <c r="AF994" s="502">
        <f t="shared" si="4851"/>
        <v>0</v>
      </c>
      <c r="AG994" s="168">
        <f t="shared" si="4851"/>
        <v>0</v>
      </c>
      <c r="AH994" s="168">
        <f t="shared" si="4851"/>
        <v>0</v>
      </c>
      <c r="AI994" s="168">
        <f t="shared" si="4851"/>
        <v>0</v>
      </c>
      <c r="AJ994" s="168">
        <f t="shared" si="4851"/>
        <v>0</v>
      </c>
      <c r="AK994" s="168">
        <f t="shared" si="4851"/>
        <v>0</v>
      </c>
      <c r="AL994" s="168">
        <f t="shared" si="4851"/>
        <v>0</v>
      </c>
      <c r="AM994" s="168">
        <f t="shared" si="4851"/>
        <v>0</v>
      </c>
      <c r="AN994" s="168">
        <f t="shared" si="4851"/>
        <v>0</v>
      </c>
      <c r="AO994" s="168">
        <f t="shared" si="4851"/>
        <v>0</v>
      </c>
      <c r="AP994" s="168">
        <f t="shared" si="4851"/>
        <v>0</v>
      </c>
      <c r="AQ994" s="168">
        <f t="shared" si="4851"/>
        <v>0</v>
      </c>
      <c r="AR994" s="168">
        <f t="shared" si="4851"/>
        <v>0</v>
      </c>
      <c r="AS994" s="502">
        <f t="shared" si="4851"/>
        <v>0</v>
      </c>
      <c r="AT994" s="168">
        <f t="shared" si="4851"/>
        <v>4</v>
      </c>
      <c r="AU994" s="168">
        <f t="shared" si="4851"/>
        <v>0</v>
      </c>
      <c r="AV994" s="168">
        <f t="shared" si="4851"/>
        <v>4</v>
      </c>
      <c r="AW994" s="569">
        <f t="shared" si="4851"/>
        <v>45</v>
      </c>
      <c r="AX994" s="569">
        <f t="shared" si="4851"/>
        <v>15</v>
      </c>
      <c r="AY994" s="569">
        <f t="shared" si="4851"/>
        <v>60</v>
      </c>
      <c r="AZ994" s="168">
        <f t="shared" si="4851"/>
        <v>0</v>
      </c>
      <c r="BA994" s="168">
        <f t="shared" si="4851"/>
        <v>0</v>
      </c>
      <c r="BB994" s="168">
        <f t="shared" si="4851"/>
        <v>0</v>
      </c>
      <c r="BC994" s="168">
        <f t="shared" si="4851"/>
        <v>0</v>
      </c>
      <c r="BD994" s="168">
        <f t="shared" si="4851"/>
        <v>0</v>
      </c>
      <c r="BE994" s="168">
        <f t="shared" si="4851"/>
        <v>0</v>
      </c>
      <c r="BF994" s="523"/>
      <c r="BG994" s="605">
        <f>SUM(F994,S994,AF994,AS994)</f>
        <v>60</v>
      </c>
      <c r="BH994" s="533">
        <f>SUM(G994,T994,AG994)</f>
        <v>14</v>
      </c>
      <c r="BI994" s="533">
        <f t="shared" si="4833"/>
        <v>8</v>
      </c>
      <c r="BJ994" s="533">
        <f t="shared" si="4834"/>
        <v>22</v>
      </c>
      <c r="BK994" s="533">
        <f t="shared" si="4835"/>
        <v>6</v>
      </c>
      <c r="BL994" s="533">
        <f t="shared" si="4836"/>
        <v>2</v>
      </c>
      <c r="BM994" s="533">
        <f t="shared" si="4837"/>
        <v>8</v>
      </c>
      <c r="BN994" s="533">
        <f>SUM(M994,Z994,AM994)</f>
        <v>3</v>
      </c>
      <c r="BO994" s="533">
        <f t="shared" si="4838"/>
        <v>0</v>
      </c>
      <c r="BP994" s="533">
        <f t="shared" si="4839"/>
        <v>3</v>
      </c>
      <c r="BQ994" s="533">
        <f t="shared" si="4840"/>
        <v>18</v>
      </c>
      <c r="BR994" s="533">
        <f t="shared" si="4841"/>
        <v>5</v>
      </c>
      <c r="BS994" s="533">
        <f t="shared" si="4842"/>
        <v>23</v>
      </c>
      <c r="BT994" s="533">
        <f>AT994</f>
        <v>4</v>
      </c>
      <c r="BU994" s="533">
        <f t="shared" si="4843"/>
        <v>0</v>
      </c>
      <c r="BV994" s="533">
        <f t="shared" si="4844"/>
        <v>4</v>
      </c>
      <c r="BW994" s="536">
        <f>SUM(BH994,BK994,BN994,BQ994,BT994)</f>
        <v>45</v>
      </c>
      <c r="BX994" s="536">
        <f t="shared" si="4845"/>
        <v>15</v>
      </c>
      <c r="BY994" s="536">
        <f t="shared" si="4846"/>
        <v>60</v>
      </c>
      <c r="BZ994" t="s">
        <v>74</v>
      </c>
      <c r="CA994" s="544">
        <f>AZ994</f>
        <v>0</v>
      </c>
      <c r="CB994" s="544">
        <f t="shared" si="4847"/>
        <v>0</v>
      </c>
      <c r="CC994" s="544">
        <f t="shared" si="4848"/>
        <v>0</v>
      </c>
      <c r="CD994" s="544">
        <f>BC994</f>
        <v>0</v>
      </c>
      <c r="CE994" s="544">
        <f t="shared" si="4849"/>
        <v>0</v>
      </c>
      <c r="CF994" s="544">
        <f t="shared" si="4850"/>
        <v>0</v>
      </c>
    </row>
    <row r="995" spans="1:84">
      <c r="A995" s="149"/>
      <c r="B995" s="151"/>
      <c r="C995" s="151"/>
      <c r="D995" s="151"/>
      <c r="E995" s="379"/>
      <c r="F995" s="592"/>
      <c r="G995" s="168"/>
      <c r="H995" s="168"/>
      <c r="I995" s="168"/>
      <c r="J995" s="168"/>
      <c r="K995" s="168"/>
      <c r="L995" s="168"/>
      <c r="M995" s="168"/>
      <c r="N995" s="168"/>
      <c r="O995" s="168"/>
      <c r="P995" s="168"/>
      <c r="Q995" s="168"/>
      <c r="R995" s="168"/>
      <c r="S995" s="502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502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502"/>
      <c r="AT995" s="168"/>
      <c r="AU995" s="168"/>
      <c r="AV995" s="168"/>
      <c r="AW995" s="569"/>
      <c r="AX995" s="569"/>
      <c r="AY995" s="569"/>
      <c r="AZ995" s="159"/>
      <c r="BA995" s="159"/>
      <c r="BB995" s="159"/>
      <c r="BC995" s="168"/>
      <c r="BD995" s="168"/>
      <c r="BE995" s="168"/>
      <c r="BF995" s="523"/>
    </row>
    <row r="996" spans="1:84">
      <c r="A996" s="149"/>
      <c r="B996" s="149" t="s">
        <v>172</v>
      </c>
      <c r="C996" s="151" t="s">
        <v>484</v>
      </c>
      <c r="D996" s="151"/>
      <c r="E996" s="379" t="s">
        <v>1046</v>
      </c>
      <c r="F996" s="592"/>
      <c r="G996" s="159"/>
      <c r="H996" s="159"/>
      <c r="I996" s="275"/>
      <c r="J996" s="279"/>
      <c r="K996" s="279"/>
      <c r="L996" s="275"/>
      <c r="M996" s="279"/>
      <c r="N996" s="279"/>
      <c r="O996" s="275"/>
      <c r="P996" s="279"/>
      <c r="Q996" s="279"/>
      <c r="R996" s="275"/>
      <c r="S996" s="500"/>
      <c r="T996" s="275"/>
      <c r="U996" s="275"/>
      <c r="V996" s="275"/>
      <c r="W996" s="275"/>
      <c r="X996" s="275"/>
      <c r="Y996" s="275"/>
      <c r="Z996" s="275"/>
      <c r="AA996" s="275"/>
      <c r="AB996" s="275"/>
      <c r="AC996" s="275"/>
      <c r="AD996" s="275"/>
      <c r="AE996" s="275"/>
      <c r="AF996" s="500"/>
      <c r="AG996" s="275"/>
      <c r="AH996" s="275"/>
      <c r="AI996" s="275"/>
      <c r="AJ996" s="275"/>
      <c r="AK996" s="275"/>
      <c r="AL996" s="275"/>
      <c r="AM996" s="275"/>
      <c r="AN996" s="275"/>
      <c r="AO996" s="275"/>
      <c r="AP996" s="275"/>
      <c r="AQ996" s="275"/>
      <c r="AR996" s="275"/>
      <c r="AS996" s="500"/>
      <c r="AT996" s="275"/>
      <c r="AU996" s="275"/>
      <c r="AV996" s="275"/>
      <c r="AW996" s="567"/>
      <c r="AX996" s="567"/>
      <c r="AY996" s="567"/>
      <c r="AZ996" s="159"/>
      <c r="BA996" s="159"/>
      <c r="BB996" s="159"/>
      <c r="BC996" s="275"/>
      <c r="BD996" s="275"/>
      <c r="BE996" s="275"/>
      <c r="BF996" s="521"/>
    </row>
    <row r="997" spans="1:84">
      <c r="A997" s="149"/>
      <c r="B997" s="151" t="s">
        <v>695</v>
      </c>
      <c r="C997" s="151"/>
      <c r="D997" s="151"/>
      <c r="E997" s="288" t="s">
        <v>77</v>
      </c>
      <c r="F997" s="592">
        <v>40</v>
      </c>
      <c r="G997" s="159">
        <v>17</v>
      </c>
      <c r="H997" s="159">
        <v>6</v>
      </c>
      <c r="I997" s="275">
        <f>SUM(G997:H997)</f>
        <v>23</v>
      </c>
      <c r="J997" s="159"/>
      <c r="K997" s="159"/>
      <c r="L997" s="275">
        <f>SUM(J997:K997)</f>
        <v>0</v>
      </c>
      <c r="M997" s="159"/>
      <c r="N997" s="159"/>
      <c r="O997" s="275">
        <f>SUM(M997:N997)</f>
        <v>0</v>
      </c>
      <c r="P997" s="159">
        <v>3</v>
      </c>
      <c r="Q997" s="159">
        <v>2</v>
      </c>
      <c r="R997" s="275">
        <f>SUM(P997:Q997)</f>
        <v>5</v>
      </c>
      <c r="S997" s="500"/>
      <c r="T997" s="275"/>
      <c r="U997" s="275"/>
      <c r="V997" s="275">
        <f>SUM(T997:U997)</f>
        <v>0</v>
      </c>
      <c r="W997" s="275"/>
      <c r="X997" s="275"/>
      <c r="Y997" s="275">
        <f>SUM(W997:X997)</f>
        <v>0</v>
      </c>
      <c r="Z997" s="275"/>
      <c r="AA997" s="275"/>
      <c r="AB997" s="275">
        <f>SUM(Z997:AA997)</f>
        <v>0</v>
      </c>
      <c r="AC997" s="275"/>
      <c r="AD997" s="275"/>
      <c r="AE997" s="275">
        <f>SUM(AC997:AD997)</f>
        <v>0</v>
      </c>
      <c r="AF997" s="500"/>
      <c r="AG997" s="275"/>
      <c r="AH997" s="275"/>
      <c r="AI997" s="275">
        <f>SUM(AG997:AH997)</f>
        <v>0</v>
      </c>
      <c r="AJ997" s="275"/>
      <c r="AK997" s="275"/>
      <c r="AL997" s="275">
        <f>SUM(AJ997:AK997)</f>
        <v>0</v>
      </c>
      <c r="AM997" s="275"/>
      <c r="AN997" s="275"/>
      <c r="AO997" s="275">
        <f>SUM(AM997:AN997)</f>
        <v>0</v>
      </c>
      <c r="AP997" s="275"/>
      <c r="AQ997" s="275"/>
      <c r="AR997" s="275">
        <f>SUM(AP997:AQ997)</f>
        <v>0</v>
      </c>
      <c r="AS997" s="500"/>
      <c r="AT997" s="275"/>
      <c r="AU997" s="275">
        <v>0</v>
      </c>
      <c r="AV997" s="275">
        <f>SUM(AT997:AU997)</f>
        <v>0</v>
      </c>
      <c r="AW997" s="567">
        <f t="shared" ref="AW997:AW998" si="4852">SUM(G997,J997,M997,P997,T997,W997,Z997,AC997,AG997,AJ997,AM997,AP997,AT997)</f>
        <v>20</v>
      </c>
      <c r="AX997" s="567">
        <f t="shared" ref="AX997:AX998" si="4853">SUM(H997,K997,N997,Q997,U997,X997,AA997,AD997,AH997,AK997,AN997,AQ997,AU997)</f>
        <v>8</v>
      </c>
      <c r="AY997" s="567">
        <f t="shared" ref="AY997:AY998" si="4854">SUM(I997,L997,O997,R997,V997,Y997,AB997,AE997,AI997,AL997,AO997,AR997,AV997)</f>
        <v>28</v>
      </c>
      <c r="AZ997" s="159"/>
      <c r="BA997" s="159"/>
      <c r="BB997" s="275">
        <f>SUM(AZ997:BA997)</f>
        <v>0</v>
      </c>
      <c r="BC997" s="275"/>
      <c r="BD997" s="275"/>
      <c r="BE997" s="275">
        <f>SUM(BC997:BD997)</f>
        <v>0</v>
      </c>
      <c r="BF997" s="521"/>
      <c r="BG997" s="605">
        <f>SUM(F997,S997,AF997,AS997)</f>
        <v>40</v>
      </c>
      <c r="BH997" s="533">
        <f>SUM(G997,T997,AG997)</f>
        <v>17</v>
      </c>
      <c r="BI997" s="533">
        <f t="shared" ref="BI997:BI999" si="4855">SUM(H997,U997,AH997)</f>
        <v>6</v>
      </c>
      <c r="BJ997" s="533">
        <f t="shared" ref="BJ997:BJ999" si="4856">SUM(I997,V997,AI997)</f>
        <v>23</v>
      </c>
      <c r="BK997" s="533">
        <f t="shared" ref="BK997:BK999" si="4857">SUM(J997,W997,AJ997)</f>
        <v>0</v>
      </c>
      <c r="BL997" s="533">
        <f t="shared" ref="BL997:BL999" si="4858">SUM(K997,X997,AK997)</f>
        <v>0</v>
      </c>
      <c r="BM997" s="533">
        <f t="shared" ref="BM997:BM999" si="4859">SUM(L997,Y997,AL997)</f>
        <v>0</v>
      </c>
      <c r="BN997" s="533">
        <f>SUM(M997,Z997,AM997)</f>
        <v>0</v>
      </c>
      <c r="BO997" s="533">
        <f t="shared" ref="BO997:BO999" si="4860">SUM(N997,AA997,AN997)</f>
        <v>0</v>
      </c>
      <c r="BP997" s="533">
        <f t="shared" ref="BP997:BP999" si="4861">SUM(O997,AB997,AO997)</f>
        <v>0</v>
      </c>
      <c r="BQ997" s="533">
        <f t="shared" ref="BQ997:BQ999" si="4862">SUM(P997,AC997,AP997)</f>
        <v>3</v>
      </c>
      <c r="BR997" s="533">
        <f t="shared" ref="BR997:BR999" si="4863">SUM(Q997,AD997,AQ997)</f>
        <v>2</v>
      </c>
      <c r="BS997" s="533">
        <f t="shared" ref="BS997:BS999" si="4864">SUM(R997,AE997,AR997)</f>
        <v>5</v>
      </c>
      <c r="BT997" s="533">
        <f>AT997</f>
        <v>0</v>
      </c>
      <c r="BU997" s="533">
        <f t="shared" ref="BU997:BU999" si="4865">AU997</f>
        <v>0</v>
      </c>
      <c r="BV997" s="533">
        <f t="shared" ref="BV997:BV999" si="4866">AV997</f>
        <v>0</v>
      </c>
      <c r="BW997" s="536">
        <f>SUM(BH997,BK997,BN997,BQ997,BT997)</f>
        <v>20</v>
      </c>
      <c r="BX997" s="536">
        <f t="shared" ref="BX997:BX999" si="4867">SUM(BI997,BL997,BO997,BR997,BU997)</f>
        <v>8</v>
      </c>
      <c r="BY997" s="536">
        <f t="shared" ref="BY997:BY999" si="4868">SUM(BJ997,BM997,BP997,BS997,BV997)</f>
        <v>28</v>
      </c>
      <c r="BZ997" t="s">
        <v>74</v>
      </c>
      <c r="CA997" s="544">
        <f>AZ997</f>
        <v>0</v>
      </c>
      <c r="CB997" s="544">
        <f t="shared" ref="CB997:CB999" si="4869">BA997</f>
        <v>0</v>
      </c>
      <c r="CC997" s="544">
        <f t="shared" ref="CC997:CC999" si="4870">BB997</f>
        <v>0</v>
      </c>
      <c r="CD997" s="544">
        <f>BC997</f>
        <v>0</v>
      </c>
      <c r="CE997" s="544">
        <f t="shared" ref="CE997:CE999" si="4871">BD997</f>
        <v>0</v>
      </c>
      <c r="CF997" s="544">
        <f t="shared" ref="CF997:CF999" si="4872">BE997</f>
        <v>0</v>
      </c>
    </row>
    <row r="998" spans="1:84">
      <c r="A998" s="149"/>
      <c r="B998" s="151"/>
      <c r="C998" s="151"/>
      <c r="D998" s="151"/>
      <c r="E998" s="288" t="s">
        <v>78</v>
      </c>
      <c r="F998" s="592">
        <v>40</v>
      </c>
      <c r="G998" s="159">
        <v>13</v>
      </c>
      <c r="H998" s="159">
        <v>7</v>
      </c>
      <c r="I998" s="275">
        <f>SUM(G998:H998)</f>
        <v>20</v>
      </c>
      <c r="J998" s="159"/>
      <c r="K998" s="159"/>
      <c r="L998" s="275">
        <f>SUM(J998:K998)</f>
        <v>0</v>
      </c>
      <c r="M998" s="159"/>
      <c r="N998" s="159"/>
      <c r="O998" s="275">
        <f>SUM(M998:N998)</f>
        <v>0</v>
      </c>
      <c r="P998" s="159">
        <v>10</v>
      </c>
      <c r="Q998" s="159"/>
      <c r="R998" s="275">
        <f>SUM(P998:Q998)</f>
        <v>10</v>
      </c>
      <c r="S998" s="500"/>
      <c r="T998" s="275"/>
      <c r="U998" s="275"/>
      <c r="V998" s="275">
        <f>SUM(T998:U998)</f>
        <v>0</v>
      </c>
      <c r="W998" s="275"/>
      <c r="X998" s="275"/>
      <c r="Y998" s="275">
        <f>SUM(W998:X998)</f>
        <v>0</v>
      </c>
      <c r="Z998" s="275"/>
      <c r="AA998" s="275"/>
      <c r="AB998" s="275">
        <f>SUM(Z998:AA998)</f>
        <v>0</v>
      </c>
      <c r="AC998" s="275"/>
      <c r="AD998" s="275"/>
      <c r="AE998" s="275">
        <f>SUM(AC998:AD998)</f>
        <v>0</v>
      </c>
      <c r="AF998" s="500"/>
      <c r="AG998" s="275"/>
      <c r="AH998" s="275"/>
      <c r="AI998" s="275">
        <f>SUM(AG998:AH998)</f>
        <v>0</v>
      </c>
      <c r="AJ998" s="275"/>
      <c r="AK998" s="275"/>
      <c r="AL998" s="275">
        <f>SUM(AJ998:AK998)</f>
        <v>0</v>
      </c>
      <c r="AM998" s="275"/>
      <c r="AN998" s="275"/>
      <c r="AO998" s="275">
        <f>SUM(AM998:AN998)</f>
        <v>0</v>
      </c>
      <c r="AP998" s="275"/>
      <c r="AQ998" s="275"/>
      <c r="AR998" s="275">
        <f>SUM(AP998:AQ998)</f>
        <v>0</v>
      </c>
      <c r="AS998" s="500"/>
      <c r="AT998" s="275"/>
      <c r="AU998" s="275"/>
      <c r="AV998" s="275">
        <f>SUM(AT998:AU998)</f>
        <v>0</v>
      </c>
      <c r="AW998" s="567">
        <f t="shared" si="4852"/>
        <v>23</v>
      </c>
      <c r="AX998" s="567">
        <f t="shared" si="4853"/>
        <v>7</v>
      </c>
      <c r="AY998" s="567">
        <f t="shared" si="4854"/>
        <v>30</v>
      </c>
      <c r="AZ998" s="159"/>
      <c r="BA998" s="159"/>
      <c r="BB998" s="275">
        <f>SUM(AZ998:BA998)</f>
        <v>0</v>
      </c>
      <c r="BC998" s="275"/>
      <c r="BD998" s="275"/>
      <c r="BE998" s="275">
        <f>SUM(BC998:BD998)</f>
        <v>0</v>
      </c>
      <c r="BF998" s="521"/>
      <c r="BG998" s="605">
        <f>SUM(F998,S998,AF998,AS998)</f>
        <v>40</v>
      </c>
      <c r="BH998" s="533">
        <f>SUM(G998,T998,AG998)</f>
        <v>13</v>
      </c>
      <c r="BI998" s="533">
        <f t="shared" si="4855"/>
        <v>7</v>
      </c>
      <c r="BJ998" s="533">
        <f t="shared" si="4856"/>
        <v>20</v>
      </c>
      <c r="BK998" s="533">
        <f t="shared" si="4857"/>
        <v>0</v>
      </c>
      <c r="BL998" s="533">
        <f t="shared" si="4858"/>
        <v>0</v>
      </c>
      <c r="BM998" s="533">
        <f t="shared" si="4859"/>
        <v>0</v>
      </c>
      <c r="BN998" s="533">
        <f>SUM(M998,Z998,AM998)</f>
        <v>0</v>
      </c>
      <c r="BO998" s="533">
        <f t="shared" si="4860"/>
        <v>0</v>
      </c>
      <c r="BP998" s="533">
        <f t="shared" si="4861"/>
        <v>0</v>
      </c>
      <c r="BQ998" s="533">
        <f t="shared" si="4862"/>
        <v>10</v>
      </c>
      <c r="BR998" s="533">
        <f t="shared" si="4863"/>
        <v>0</v>
      </c>
      <c r="BS998" s="533">
        <f t="shared" si="4864"/>
        <v>10</v>
      </c>
      <c r="BT998" s="533">
        <f>AT998</f>
        <v>0</v>
      </c>
      <c r="BU998" s="533">
        <f t="shared" si="4865"/>
        <v>0</v>
      </c>
      <c r="BV998" s="533">
        <f t="shared" si="4866"/>
        <v>0</v>
      </c>
      <c r="BW998" s="536">
        <f>SUM(BH998,BK998,BN998,BQ998,BT998)</f>
        <v>23</v>
      </c>
      <c r="BX998" s="536">
        <f t="shared" si="4867"/>
        <v>7</v>
      </c>
      <c r="BY998" s="536">
        <f t="shared" si="4868"/>
        <v>30</v>
      </c>
      <c r="BZ998" t="s">
        <v>74</v>
      </c>
      <c r="CA998" s="544">
        <f>AZ998</f>
        <v>0</v>
      </c>
      <c r="CB998" s="544">
        <f t="shared" si="4869"/>
        <v>0</v>
      </c>
      <c r="CC998" s="544">
        <f t="shared" si="4870"/>
        <v>0</v>
      </c>
      <c r="CD998" s="544">
        <f>BC998</f>
        <v>0</v>
      </c>
      <c r="CE998" s="544">
        <f t="shared" si="4871"/>
        <v>0</v>
      </c>
      <c r="CF998" s="544">
        <f t="shared" si="4872"/>
        <v>0</v>
      </c>
    </row>
    <row r="999" spans="1:84">
      <c r="A999" s="149"/>
      <c r="B999" s="151"/>
      <c r="C999" s="151"/>
      <c r="D999" s="151"/>
      <c r="E999" s="379" t="s">
        <v>85</v>
      </c>
      <c r="F999" s="592">
        <f>SUM(F997:F998)</f>
        <v>80</v>
      </c>
      <c r="G999" s="168">
        <f t="shared" ref="G999:BE999" si="4873">SUM(G997:G998)</f>
        <v>30</v>
      </c>
      <c r="H999" s="168">
        <f t="shared" si="4873"/>
        <v>13</v>
      </c>
      <c r="I999" s="168">
        <f t="shared" si="4873"/>
        <v>43</v>
      </c>
      <c r="J999" s="168">
        <f t="shared" si="4873"/>
        <v>0</v>
      </c>
      <c r="K999" s="168">
        <f t="shared" si="4873"/>
        <v>0</v>
      </c>
      <c r="L999" s="168">
        <f t="shared" si="4873"/>
        <v>0</v>
      </c>
      <c r="M999" s="168">
        <f t="shared" si="4873"/>
        <v>0</v>
      </c>
      <c r="N999" s="168">
        <f t="shared" si="4873"/>
        <v>0</v>
      </c>
      <c r="O999" s="168">
        <f t="shared" si="4873"/>
        <v>0</v>
      </c>
      <c r="P999" s="168">
        <f t="shared" si="4873"/>
        <v>13</v>
      </c>
      <c r="Q999" s="168">
        <f t="shared" si="4873"/>
        <v>2</v>
      </c>
      <c r="R999" s="168">
        <f t="shared" si="4873"/>
        <v>15</v>
      </c>
      <c r="S999" s="502">
        <f t="shared" si="4873"/>
        <v>0</v>
      </c>
      <c r="T999" s="168">
        <f t="shared" si="4873"/>
        <v>0</v>
      </c>
      <c r="U999" s="168">
        <f t="shared" si="4873"/>
        <v>0</v>
      </c>
      <c r="V999" s="168">
        <f t="shared" si="4873"/>
        <v>0</v>
      </c>
      <c r="W999" s="168">
        <f t="shared" si="4873"/>
        <v>0</v>
      </c>
      <c r="X999" s="168">
        <f t="shared" si="4873"/>
        <v>0</v>
      </c>
      <c r="Y999" s="168">
        <f t="shared" si="4873"/>
        <v>0</v>
      </c>
      <c r="Z999" s="168">
        <f t="shared" si="4873"/>
        <v>0</v>
      </c>
      <c r="AA999" s="168">
        <f t="shared" si="4873"/>
        <v>0</v>
      </c>
      <c r="AB999" s="168">
        <f t="shared" si="4873"/>
        <v>0</v>
      </c>
      <c r="AC999" s="168">
        <f t="shared" si="4873"/>
        <v>0</v>
      </c>
      <c r="AD999" s="168">
        <f t="shared" si="4873"/>
        <v>0</v>
      </c>
      <c r="AE999" s="168">
        <f t="shared" si="4873"/>
        <v>0</v>
      </c>
      <c r="AF999" s="502">
        <f t="shared" si="4873"/>
        <v>0</v>
      </c>
      <c r="AG999" s="168">
        <f t="shared" si="4873"/>
        <v>0</v>
      </c>
      <c r="AH999" s="168">
        <f t="shared" si="4873"/>
        <v>0</v>
      </c>
      <c r="AI999" s="168">
        <f t="shared" si="4873"/>
        <v>0</v>
      </c>
      <c r="AJ999" s="168">
        <f t="shared" si="4873"/>
        <v>0</v>
      </c>
      <c r="AK999" s="168">
        <f t="shared" si="4873"/>
        <v>0</v>
      </c>
      <c r="AL999" s="168">
        <f t="shared" si="4873"/>
        <v>0</v>
      </c>
      <c r="AM999" s="168">
        <f t="shared" si="4873"/>
        <v>0</v>
      </c>
      <c r="AN999" s="168">
        <f t="shared" si="4873"/>
        <v>0</v>
      </c>
      <c r="AO999" s="168">
        <f t="shared" si="4873"/>
        <v>0</v>
      </c>
      <c r="AP999" s="168">
        <f t="shared" si="4873"/>
        <v>0</v>
      </c>
      <c r="AQ999" s="168">
        <f t="shared" si="4873"/>
        <v>0</v>
      </c>
      <c r="AR999" s="168">
        <f t="shared" si="4873"/>
        <v>0</v>
      </c>
      <c r="AS999" s="502">
        <f t="shared" si="4873"/>
        <v>0</v>
      </c>
      <c r="AT999" s="168">
        <f t="shared" si="4873"/>
        <v>0</v>
      </c>
      <c r="AU999" s="168">
        <f t="shared" si="4873"/>
        <v>0</v>
      </c>
      <c r="AV999" s="168">
        <f t="shared" si="4873"/>
        <v>0</v>
      </c>
      <c r="AW999" s="569">
        <f t="shared" si="4873"/>
        <v>43</v>
      </c>
      <c r="AX999" s="569">
        <f t="shared" si="4873"/>
        <v>15</v>
      </c>
      <c r="AY999" s="569">
        <f t="shared" si="4873"/>
        <v>58</v>
      </c>
      <c r="AZ999" s="168">
        <f t="shared" si="4873"/>
        <v>0</v>
      </c>
      <c r="BA999" s="168">
        <f t="shared" si="4873"/>
        <v>0</v>
      </c>
      <c r="BB999" s="168">
        <f t="shared" si="4873"/>
        <v>0</v>
      </c>
      <c r="BC999" s="168">
        <f t="shared" si="4873"/>
        <v>0</v>
      </c>
      <c r="BD999" s="168">
        <f t="shared" si="4873"/>
        <v>0</v>
      </c>
      <c r="BE999" s="168">
        <f t="shared" si="4873"/>
        <v>0</v>
      </c>
      <c r="BF999" s="523"/>
      <c r="BG999" s="605">
        <f>SUM(F999,S999,AF999,AS999)</f>
        <v>80</v>
      </c>
      <c r="BH999" s="533">
        <f>SUM(G999,T999,AG999)</f>
        <v>30</v>
      </c>
      <c r="BI999" s="533">
        <f t="shared" si="4855"/>
        <v>13</v>
      </c>
      <c r="BJ999" s="533">
        <f t="shared" si="4856"/>
        <v>43</v>
      </c>
      <c r="BK999" s="533">
        <f t="shared" si="4857"/>
        <v>0</v>
      </c>
      <c r="BL999" s="533">
        <f t="shared" si="4858"/>
        <v>0</v>
      </c>
      <c r="BM999" s="533">
        <f t="shared" si="4859"/>
        <v>0</v>
      </c>
      <c r="BN999" s="533">
        <f>SUM(M999,Z999,AM999)</f>
        <v>0</v>
      </c>
      <c r="BO999" s="533">
        <f t="shared" si="4860"/>
        <v>0</v>
      </c>
      <c r="BP999" s="533">
        <f t="shared" si="4861"/>
        <v>0</v>
      </c>
      <c r="BQ999" s="533">
        <f t="shared" si="4862"/>
        <v>13</v>
      </c>
      <c r="BR999" s="533">
        <f t="shared" si="4863"/>
        <v>2</v>
      </c>
      <c r="BS999" s="533">
        <f t="shared" si="4864"/>
        <v>15</v>
      </c>
      <c r="BT999" s="533">
        <f>AT999</f>
        <v>0</v>
      </c>
      <c r="BU999" s="533">
        <f t="shared" si="4865"/>
        <v>0</v>
      </c>
      <c r="BV999" s="533">
        <f t="shared" si="4866"/>
        <v>0</v>
      </c>
      <c r="BW999" s="536">
        <f>SUM(BH999,BK999,BN999,BQ999,BT999)</f>
        <v>43</v>
      </c>
      <c r="BX999" s="536">
        <f t="shared" si="4867"/>
        <v>15</v>
      </c>
      <c r="BY999" s="536">
        <f t="shared" si="4868"/>
        <v>58</v>
      </c>
      <c r="BZ999" t="s">
        <v>74</v>
      </c>
      <c r="CA999" s="544">
        <f>AZ999</f>
        <v>0</v>
      </c>
      <c r="CB999" s="544">
        <f t="shared" si="4869"/>
        <v>0</v>
      </c>
      <c r="CC999" s="544">
        <f t="shared" si="4870"/>
        <v>0</v>
      </c>
      <c r="CD999" s="544">
        <f>BC999</f>
        <v>0</v>
      </c>
      <c r="CE999" s="544">
        <f t="shared" si="4871"/>
        <v>0</v>
      </c>
      <c r="CF999" s="544">
        <f t="shared" si="4872"/>
        <v>0</v>
      </c>
    </row>
    <row r="1000" spans="1:84">
      <c r="A1000" s="149"/>
      <c r="B1000" s="151"/>
      <c r="C1000" s="151"/>
      <c r="D1000" s="151"/>
      <c r="E1000" s="379"/>
      <c r="F1000" s="592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502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502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502"/>
      <c r="AT1000" s="168"/>
      <c r="AU1000" s="168"/>
      <c r="AV1000" s="168"/>
      <c r="AW1000" s="569"/>
      <c r="AX1000" s="569"/>
      <c r="AY1000" s="569"/>
      <c r="AZ1000" s="168"/>
      <c r="BA1000" s="168"/>
      <c r="BB1000" s="168"/>
      <c r="BC1000" s="168"/>
      <c r="BD1000" s="168"/>
      <c r="BE1000" s="168"/>
      <c r="BF1000" s="523"/>
    </row>
    <row r="1001" spans="1:84">
      <c r="A1001" s="149"/>
      <c r="B1001" s="149" t="s">
        <v>886</v>
      </c>
      <c r="C1001" s="151" t="s">
        <v>11</v>
      </c>
      <c r="D1001" s="151"/>
      <c r="E1001" s="379" t="s">
        <v>887</v>
      </c>
      <c r="F1001" s="592"/>
      <c r="G1001" s="159"/>
      <c r="H1001" s="159"/>
      <c r="I1001" s="275"/>
      <c r="J1001" s="279"/>
      <c r="K1001" s="279"/>
      <c r="L1001" s="275"/>
      <c r="M1001" s="279"/>
      <c r="N1001" s="279"/>
      <c r="O1001" s="275"/>
      <c r="P1001" s="279"/>
      <c r="Q1001" s="279"/>
      <c r="R1001" s="275"/>
      <c r="S1001" s="500"/>
      <c r="T1001" s="275"/>
      <c r="U1001" s="275"/>
      <c r="V1001" s="275"/>
      <c r="W1001" s="275"/>
      <c r="X1001" s="275"/>
      <c r="Y1001" s="275"/>
      <c r="Z1001" s="275"/>
      <c r="AA1001" s="275"/>
      <c r="AB1001" s="275"/>
      <c r="AC1001" s="275"/>
      <c r="AD1001" s="275"/>
      <c r="AE1001" s="275"/>
      <c r="AF1001" s="500"/>
      <c r="AG1001" s="275"/>
      <c r="AH1001" s="275"/>
      <c r="AI1001" s="275"/>
      <c r="AJ1001" s="275"/>
      <c r="AK1001" s="275"/>
      <c r="AL1001" s="275"/>
      <c r="AM1001" s="275"/>
      <c r="AN1001" s="275"/>
      <c r="AO1001" s="275"/>
      <c r="AP1001" s="275"/>
      <c r="AQ1001" s="275"/>
      <c r="AR1001" s="275"/>
      <c r="AS1001" s="500"/>
      <c r="AT1001" s="275"/>
      <c r="AU1001" s="275"/>
      <c r="AV1001" s="275"/>
      <c r="AW1001" s="567"/>
      <c r="AX1001" s="567"/>
      <c r="AY1001" s="567"/>
      <c r="AZ1001" s="159"/>
      <c r="BA1001" s="159"/>
      <c r="BB1001" s="159"/>
      <c r="BC1001" s="275"/>
      <c r="BD1001" s="275"/>
      <c r="BE1001" s="275"/>
      <c r="BF1001" s="521"/>
    </row>
    <row r="1002" spans="1:84">
      <c r="A1002" s="149"/>
      <c r="B1002" s="151" t="s">
        <v>695</v>
      </c>
      <c r="C1002" s="151"/>
      <c r="D1002" s="151"/>
      <c r="E1002" s="288" t="s">
        <v>77</v>
      </c>
      <c r="F1002" s="592">
        <v>20</v>
      </c>
      <c r="G1002" s="159"/>
      <c r="H1002" s="159"/>
      <c r="I1002" s="275">
        <f>SUM(G1002:H1002)</f>
        <v>0</v>
      </c>
      <c r="J1002" s="159"/>
      <c r="K1002" s="159"/>
      <c r="L1002" s="275">
        <f>SUM(J1002:K1002)</f>
        <v>0</v>
      </c>
      <c r="M1002" s="159"/>
      <c r="N1002" s="159"/>
      <c r="O1002" s="275">
        <f>SUM(M1002:N1002)</f>
        <v>0</v>
      </c>
      <c r="P1002" s="159"/>
      <c r="Q1002" s="159"/>
      <c r="R1002" s="275">
        <f>SUM(P1002:Q1002)</f>
        <v>0</v>
      </c>
      <c r="S1002" s="500"/>
      <c r="T1002" s="275"/>
      <c r="U1002" s="275"/>
      <c r="V1002" s="275">
        <f>SUM(T1002:U1002)</f>
        <v>0</v>
      </c>
      <c r="W1002" s="275"/>
      <c r="X1002" s="275"/>
      <c r="Y1002" s="275">
        <f>SUM(W1002:X1002)</f>
        <v>0</v>
      </c>
      <c r="Z1002" s="275"/>
      <c r="AA1002" s="275"/>
      <c r="AB1002" s="275">
        <f>SUM(Z1002:AA1002)</f>
        <v>0</v>
      </c>
      <c r="AC1002" s="275"/>
      <c r="AD1002" s="275"/>
      <c r="AE1002" s="275">
        <f>SUM(AC1002:AD1002)</f>
        <v>0</v>
      </c>
      <c r="AF1002" s="500"/>
      <c r="AG1002" s="275"/>
      <c r="AH1002" s="275"/>
      <c r="AI1002" s="275">
        <f>SUM(AG1002:AH1002)</f>
        <v>0</v>
      </c>
      <c r="AJ1002" s="275"/>
      <c r="AK1002" s="275"/>
      <c r="AL1002" s="275">
        <f>SUM(AJ1002:AK1002)</f>
        <v>0</v>
      </c>
      <c r="AM1002" s="275"/>
      <c r="AN1002" s="275"/>
      <c r="AO1002" s="275">
        <f>SUM(AM1002:AN1002)</f>
        <v>0</v>
      </c>
      <c r="AP1002" s="275"/>
      <c r="AQ1002" s="275"/>
      <c r="AR1002" s="275">
        <f>SUM(AP1002:AQ1002)</f>
        <v>0</v>
      </c>
      <c r="AS1002" s="500"/>
      <c r="AT1002" s="275"/>
      <c r="AU1002" s="275"/>
      <c r="AV1002" s="275">
        <f>SUM(AT1002:AU1002)</f>
        <v>0</v>
      </c>
      <c r="AW1002" s="567">
        <f t="shared" ref="AW1002:AW1003" si="4874">SUM(G1002,J1002,M1002,P1002,T1002,W1002,Z1002,AC1002,AG1002,AJ1002,AM1002,AP1002,AT1002)</f>
        <v>0</v>
      </c>
      <c r="AX1002" s="567">
        <f t="shared" ref="AX1002:AX1003" si="4875">SUM(H1002,K1002,N1002,Q1002,U1002,X1002,AA1002,AD1002,AH1002,AK1002,AN1002,AQ1002,AU1002)</f>
        <v>0</v>
      </c>
      <c r="AY1002" s="567">
        <f t="shared" ref="AY1002:AY1003" si="4876">SUM(I1002,L1002,O1002,R1002,V1002,Y1002,AB1002,AE1002,AI1002,AL1002,AO1002,AR1002,AV1002)</f>
        <v>0</v>
      </c>
      <c r="AZ1002" s="159"/>
      <c r="BA1002" s="159"/>
      <c r="BB1002" s="275">
        <f>SUM(AZ1002:BA1002)</f>
        <v>0</v>
      </c>
      <c r="BC1002" s="275"/>
      <c r="BD1002" s="275"/>
      <c r="BE1002" s="275">
        <f>SUM(BC1002:BD1002)</f>
        <v>0</v>
      </c>
      <c r="BF1002" s="521"/>
      <c r="BG1002" s="605">
        <f>SUM(F1002,S1002,AF1002,AS1002)</f>
        <v>20</v>
      </c>
      <c r="BH1002" s="533">
        <f>SUM(G1002,T1002,AG1002)</f>
        <v>0</v>
      </c>
      <c r="BI1002" s="533">
        <f t="shared" ref="BI1002:BI1004" si="4877">SUM(H1002,U1002,AH1002)</f>
        <v>0</v>
      </c>
      <c r="BJ1002" s="533">
        <f t="shared" ref="BJ1002:BJ1004" si="4878">SUM(I1002,V1002,AI1002)</f>
        <v>0</v>
      </c>
      <c r="BK1002" s="533">
        <f t="shared" ref="BK1002:BK1004" si="4879">SUM(J1002,W1002,AJ1002)</f>
        <v>0</v>
      </c>
      <c r="BL1002" s="533">
        <f t="shared" ref="BL1002:BL1004" si="4880">SUM(K1002,X1002,AK1002)</f>
        <v>0</v>
      </c>
      <c r="BM1002" s="533">
        <f t="shared" ref="BM1002:BM1004" si="4881">SUM(L1002,Y1002,AL1002)</f>
        <v>0</v>
      </c>
      <c r="BN1002" s="533">
        <f>SUM(M1002,Z1002,AM1002)</f>
        <v>0</v>
      </c>
      <c r="BO1002" s="533">
        <f t="shared" ref="BO1002:BO1004" si="4882">SUM(N1002,AA1002,AN1002)</f>
        <v>0</v>
      </c>
      <c r="BP1002" s="533">
        <f t="shared" ref="BP1002:BP1004" si="4883">SUM(O1002,AB1002,AO1002)</f>
        <v>0</v>
      </c>
      <c r="BQ1002" s="533">
        <f t="shared" ref="BQ1002:BQ1004" si="4884">SUM(P1002,AC1002,AP1002)</f>
        <v>0</v>
      </c>
      <c r="BR1002" s="533">
        <f t="shared" ref="BR1002:BR1004" si="4885">SUM(Q1002,AD1002,AQ1002)</f>
        <v>0</v>
      </c>
      <c r="BS1002" s="533">
        <f t="shared" ref="BS1002:BS1004" si="4886">SUM(R1002,AE1002,AR1002)</f>
        <v>0</v>
      </c>
      <c r="BT1002" s="533">
        <f>AT1002</f>
        <v>0</v>
      </c>
      <c r="BU1002" s="533">
        <f t="shared" ref="BU1002:BU1004" si="4887">AU1002</f>
        <v>0</v>
      </c>
      <c r="BV1002" s="533">
        <f t="shared" ref="BV1002:BV1004" si="4888">AV1002</f>
        <v>0</v>
      </c>
      <c r="BW1002" s="536">
        <f>SUM(BH1002,BK1002,BN1002,BQ1002,BT1002)</f>
        <v>0</v>
      </c>
      <c r="BX1002" s="536">
        <f t="shared" ref="BX1002:BX1004" si="4889">SUM(BI1002,BL1002,BO1002,BR1002,BU1002)</f>
        <v>0</v>
      </c>
      <c r="BY1002" s="536">
        <f t="shared" ref="BY1002:BY1004" si="4890">SUM(BJ1002,BM1002,BP1002,BS1002,BV1002)</f>
        <v>0</v>
      </c>
      <c r="BZ1002" t="s">
        <v>74</v>
      </c>
      <c r="CA1002" s="544">
        <f>AZ1002</f>
        <v>0</v>
      </c>
      <c r="CB1002" s="544">
        <f t="shared" ref="CB1002:CB1004" si="4891">BA1002</f>
        <v>0</v>
      </c>
      <c r="CC1002" s="544">
        <f t="shared" ref="CC1002:CC1004" si="4892">BB1002</f>
        <v>0</v>
      </c>
      <c r="CD1002" s="544">
        <f>BC1002</f>
        <v>0</v>
      </c>
      <c r="CE1002" s="544">
        <f t="shared" ref="CE1002:CE1004" si="4893">BD1002</f>
        <v>0</v>
      </c>
      <c r="CF1002" s="544">
        <f t="shared" ref="CF1002:CF1004" si="4894">BE1002</f>
        <v>0</v>
      </c>
    </row>
    <row r="1003" spans="1:84">
      <c r="A1003" s="149"/>
      <c r="B1003" s="151"/>
      <c r="C1003" s="151"/>
      <c r="D1003" s="151"/>
      <c r="E1003" s="288" t="s">
        <v>78</v>
      </c>
      <c r="F1003" s="592">
        <v>20</v>
      </c>
      <c r="G1003" s="159"/>
      <c r="H1003" s="159"/>
      <c r="I1003" s="275">
        <f>SUM(G1003:H1003)</f>
        <v>0</v>
      </c>
      <c r="J1003" s="159"/>
      <c r="K1003" s="159"/>
      <c r="L1003" s="275">
        <f>SUM(J1003:K1003)</f>
        <v>0</v>
      </c>
      <c r="M1003" s="159"/>
      <c r="N1003" s="159"/>
      <c r="O1003" s="275">
        <f>SUM(M1003:N1003)</f>
        <v>0</v>
      </c>
      <c r="P1003" s="159"/>
      <c r="Q1003" s="159"/>
      <c r="R1003" s="275">
        <f>SUM(P1003:Q1003)</f>
        <v>0</v>
      </c>
      <c r="S1003" s="500"/>
      <c r="T1003" s="275"/>
      <c r="U1003" s="275"/>
      <c r="V1003" s="275">
        <f>SUM(T1003:U1003)</f>
        <v>0</v>
      </c>
      <c r="W1003" s="275"/>
      <c r="X1003" s="275"/>
      <c r="Y1003" s="275">
        <f>SUM(W1003:X1003)</f>
        <v>0</v>
      </c>
      <c r="Z1003" s="275"/>
      <c r="AA1003" s="275"/>
      <c r="AB1003" s="275">
        <f>SUM(Z1003:AA1003)</f>
        <v>0</v>
      </c>
      <c r="AC1003" s="275"/>
      <c r="AD1003" s="275"/>
      <c r="AE1003" s="275">
        <f>SUM(AC1003:AD1003)</f>
        <v>0</v>
      </c>
      <c r="AF1003" s="500"/>
      <c r="AG1003" s="275"/>
      <c r="AH1003" s="275"/>
      <c r="AI1003" s="275">
        <f>SUM(AG1003:AH1003)</f>
        <v>0</v>
      </c>
      <c r="AJ1003" s="275"/>
      <c r="AK1003" s="275"/>
      <c r="AL1003" s="275">
        <f>SUM(AJ1003:AK1003)</f>
        <v>0</v>
      </c>
      <c r="AM1003" s="275"/>
      <c r="AN1003" s="275"/>
      <c r="AO1003" s="275">
        <f>SUM(AM1003:AN1003)</f>
        <v>0</v>
      </c>
      <c r="AP1003" s="275"/>
      <c r="AQ1003" s="275"/>
      <c r="AR1003" s="275">
        <f>SUM(AP1003:AQ1003)</f>
        <v>0</v>
      </c>
      <c r="AS1003" s="500"/>
      <c r="AT1003" s="275"/>
      <c r="AU1003" s="275"/>
      <c r="AV1003" s="275">
        <f>SUM(AT1003:AU1003)</f>
        <v>0</v>
      </c>
      <c r="AW1003" s="567">
        <f t="shared" si="4874"/>
        <v>0</v>
      </c>
      <c r="AX1003" s="567">
        <f t="shared" si="4875"/>
        <v>0</v>
      </c>
      <c r="AY1003" s="567">
        <f t="shared" si="4876"/>
        <v>0</v>
      </c>
      <c r="AZ1003" s="159"/>
      <c r="BA1003" s="159"/>
      <c r="BB1003" s="275">
        <f>SUM(AZ1003:BA1003)</f>
        <v>0</v>
      </c>
      <c r="BC1003" s="275"/>
      <c r="BD1003" s="275"/>
      <c r="BE1003" s="275">
        <f>SUM(BC1003:BD1003)</f>
        <v>0</v>
      </c>
      <c r="BF1003" s="521"/>
      <c r="BG1003" s="605">
        <f>SUM(F1003,S1003,AF1003,AS1003)</f>
        <v>20</v>
      </c>
      <c r="BH1003" s="533">
        <f>SUM(G1003,T1003,AG1003)</f>
        <v>0</v>
      </c>
      <c r="BI1003" s="533">
        <f t="shared" si="4877"/>
        <v>0</v>
      </c>
      <c r="BJ1003" s="533">
        <f t="shared" si="4878"/>
        <v>0</v>
      </c>
      <c r="BK1003" s="533">
        <f t="shared" si="4879"/>
        <v>0</v>
      </c>
      <c r="BL1003" s="533">
        <f t="shared" si="4880"/>
        <v>0</v>
      </c>
      <c r="BM1003" s="533">
        <f t="shared" si="4881"/>
        <v>0</v>
      </c>
      <c r="BN1003" s="533">
        <f>SUM(M1003,Z1003,AM1003)</f>
        <v>0</v>
      </c>
      <c r="BO1003" s="533">
        <f t="shared" si="4882"/>
        <v>0</v>
      </c>
      <c r="BP1003" s="533">
        <f t="shared" si="4883"/>
        <v>0</v>
      </c>
      <c r="BQ1003" s="533">
        <f t="shared" si="4884"/>
        <v>0</v>
      </c>
      <c r="BR1003" s="533">
        <f t="shared" si="4885"/>
        <v>0</v>
      </c>
      <c r="BS1003" s="533">
        <f t="shared" si="4886"/>
        <v>0</v>
      </c>
      <c r="BT1003" s="533">
        <f>AT1003</f>
        <v>0</v>
      </c>
      <c r="BU1003" s="533">
        <f t="shared" si="4887"/>
        <v>0</v>
      </c>
      <c r="BV1003" s="533">
        <f t="shared" si="4888"/>
        <v>0</v>
      </c>
      <c r="BW1003" s="536">
        <f>SUM(BH1003,BK1003,BN1003,BQ1003,BT1003)</f>
        <v>0</v>
      </c>
      <c r="BX1003" s="536">
        <f t="shared" si="4889"/>
        <v>0</v>
      </c>
      <c r="BY1003" s="536">
        <f t="shared" si="4890"/>
        <v>0</v>
      </c>
      <c r="BZ1003" t="s">
        <v>74</v>
      </c>
      <c r="CA1003" s="544">
        <f>AZ1003</f>
        <v>0</v>
      </c>
      <c r="CB1003" s="544">
        <f t="shared" si="4891"/>
        <v>0</v>
      </c>
      <c r="CC1003" s="544">
        <f t="shared" si="4892"/>
        <v>0</v>
      </c>
      <c r="CD1003" s="544">
        <f>BC1003</f>
        <v>0</v>
      </c>
      <c r="CE1003" s="544">
        <f t="shared" si="4893"/>
        <v>0</v>
      </c>
      <c r="CF1003" s="544">
        <f t="shared" si="4894"/>
        <v>0</v>
      </c>
    </row>
    <row r="1004" spans="1:84">
      <c r="A1004" s="149"/>
      <c r="B1004" s="151"/>
      <c r="C1004" s="151"/>
      <c r="D1004" s="151"/>
      <c r="E1004" s="379" t="s">
        <v>85</v>
      </c>
      <c r="F1004" s="592">
        <f>SUM(F1002:F1003)</f>
        <v>40</v>
      </c>
      <c r="G1004" s="168">
        <f t="shared" ref="G1004:BE1004" si="4895">SUM(G1002:G1003)</f>
        <v>0</v>
      </c>
      <c r="H1004" s="168">
        <f t="shared" si="4895"/>
        <v>0</v>
      </c>
      <c r="I1004" s="168">
        <f t="shared" si="4895"/>
        <v>0</v>
      </c>
      <c r="J1004" s="168">
        <f t="shared" si="4895"/>
        <v>0</v>
      </c>
      <c r="K1004" s="168">
        <f t="shared" si="4895"/>
        <v>0</v>
      </c>
      <c r="L1004" s="168">
        <f t="shared" si="4895"/>
        <v>0</v>
      </c>
      <c r="M1004" s="168">
        <f t="shared" si="4895"/>
        <v>0</v>
      </c>
      <c r="N1004" s="168">
        <f t="shared" si="4895"/>
        <v>0</v>
      </c>
      <c r="O1004" s="168">
        <f t="shared" si="4895"/>
        <v>0</v>
      </c>
      <c r="P1004" s="168">
        <f t="shared" si="4895"/>
        <v>0</v>
      </c>
      <c r="Q1004" s="168">
        <f t="shared" si="4895"/>
        <v>0</v>
      </c>
      <c r="R1004" s="168">
        <f t="shared" si="4895"/>
        <v>0</v>
      </c>
      <c r="S1004" s="502">
        <f t="shared" si="4895"/>
        <v>0</v>
      </c>
      <c r="T1004" s="168">
        <f t="shared" si="4895"/>
        <v>0</v>
      </c>
      <c r="U1004" s="168">
        <f t="shared" si="4895"/>
        <v>0</v>
      </c>
      <c r="V1004" s="168">
        <f t="shared" si="4895"/>
        <v>0</v>
      </c>
      <c r="W1004" s="168">
        <f t="shared" si="4895"/>
        <v>0</v>
      </c>
      <c r="X1004" s="168">
        <f t="shared" si="4895"/>
        <v>0</v>
      </c>
      <c r="Y1004" s="168">
        <f t="shared" si="4895"/>
        <v>0</v>
      </c>
      <c r="Z1004" s="168">
        <f t="shared" si="4895"/>
        <v>0</v>
      </c>
      <c r="AA1004" s="168">
        <f t="shared" si="4895"/>
        <v>0</v>
      </c>
      <c r="AB1004" s="168">
        <f t="shared" si="4895"/>
        <v>0</v>
      </c>
      <c r="AC1004" s="168">
        <f t="shared" si="4895"/>
        <v>0</v>
      </c>
      <c r="AD1004" s="168">
        <f t="shared" si="4895"/>
        <v>0</v>
      </c>
      <c r="AE1004" s="168">
        <f t="shared" si="4895"/>
        <v>0</v>
      </c>
      <c r="AF1004" s="502">
        <f t="shared" si="4895"/>
        <v>0</v>
      </c>
      <c r="AG1004" s="168">
        <f t="shared" si="4895"/>
        <v>0</v>
      </c>
      <c r="AH1004" s="168">
        <f t="shared" si="4895"/>
        <v>0</v>
      </c>
      <c r="AI1004" s="168">
        <f t="shared" si="4895"/>
        <v>0</v>
      </c>
      <c r="AJ1004" s="168">
        <f t="shared" si="4895"/>
        <v>0</v>
      </c>
      <c r="AK1004" s="168">
        <f t="shared" si="4895"/>
        <v>0</v>
      </c>
      <c r="AL1004" s="168">
        <f t="shared" si="4895"/>
        <v>0</v>
      </c>
      <c r="AM1004" s="168">
        <f t="shared" si="4895"/>
        <v>0</v>
      </c>
      <c r="AN1004" s="168">
        <f t="shared" si="4895"/>
        <v>0</v>
      </c>
      <c r="AO1004" s="168">
        <f t="shared" si="4895"/>
        <v>0</v>
      </c>
      <c r="AP1004" s="168">
        <f t="shared" si="4895"/>
        <v>0</v>
      </c>
      <c r="AQ1004" s="168">
        <f t="shared" si="4895"/>
        <v>0</v>
      </c>
      <c r="AR1004" s="168">
        <f t="shared" si="4895"/>
        <v>0</v>
      </c>
      <c r="AS1004" s="502">
        <f t="shared" si="4895"/>
        <v>0</v>
      </c>
      <c r="AT1004" s="168">
        <f t="shared" si="4895"/>
        <v>0</v>
      </c>
      <c r="AU1004" s="168">
        <f t="shared" si="4895"/>
        <v>0</v>
      </c>
      <c r="AV1004" s="168">
        <f t="shared" si="4895"/>
        <v>0</v>
      </c>
      <c r="AW1004" s="569">
        <f t="shared" si="4895"/>
        <v>0</v>
      </c>
      <c r="AX1004" s="569">
        <f t="shared" si="4895"/>
        <v>0</v>
      </c>
      <c r="AY1004" s="569">
        <f t="shared" si="4895"/>
        <v>0</v>
      </c>
      <c r="AZ1004" s="168">
        <f t="shared" si="4895"/>
        <v>0</v>
      </c>
      <c r="BA1004" s="168">
        <f t="shared" si="4895"/>
        <v>0</v>
      </c>
      <c r="BB1004" s="168">
        <f t="shared" si="4895"/>
        <v>0</v>
      </c>
      <c r="BC1004" s="168">
        <f t="shared" si="4895"/>
        <v>0</v>
      </c>
      <c r="BD1004" s="168">
        <f t="shared" si="4895"/>
        <v>0</v>
      </c>
      <c r="BE1004" s="168">
        <f t="shared" si="4895"/>
        <v>0</v>
      </c>
      <c r="BF1004" s="523"/>
      <c r="BG1004" s="605">
        <f>SUM(F1004,S1004,AF1004,AS1004)</f>
        <v>40</v>
      </c>
      <c r="BH1004" s="533">
        <f>SUM(G1004,T1004,AG1004)</f>
        <v>0</v>
      </c>
      <c r="BI1004" s="533">
        <f t="shared" si="4877"/>
        <v>0</v>
      </c>
      <c r="BJ1004" s="533">
        <f t="shared" si="4878"/>
        <v>0</v>
      </c>
      <c r="BK1004" s="533">
        <f t="shared" si="4879"/>
        <v>0</v>
      </c>
      <c r="BL1004" s="533">
        <f t="shared" si="4880"/>
        <v>0</v>
      </c>
      <c r="BM1004" s="533">
        <f t="shared" si="4881"/>
        <v>0</v>
      </c>
      <c r="BN1004" s="533">
        <f>SUM(M1004,Z1004,AM1004)</f>
        <v>0</v>
      </c>
      <c r="BO1004" s="533">
        <f t="shared" si="4882"/>
        <v>0</v>
      </c>
      <c r="BP1004" s="533">
        <f t="shared" si="4883"/>
        <v>0</v>
      </c>
      <c r="BQ1004" s="533">
        <f t="shared" si="4884"/>
        <v>0</v>
      </c>
      <c r="BR1004" s="533">
        <f t="shared" si="4885"/>
        <v>0</v>
      </c>
      <c r="BS1004" s="533">
        <f t="shared" si="4886"/>
        <v>0</v>
      </c>
      <c r="BT1004" s="533">
        <f>AT1004</f>
        <v>0</v>
      </c>
      <c r="BU1004" s="533">
        <f t="shared" si="4887"/>
        <v>0</v>
      </c>
      <c r="BV1004" s="533">
        <f t="shared" si="4888"/>
        <v>0</v>
      </c>
      <c r="BW1004" s="536">
        <f>SUM(BH1004,BK1004,BN1004,BQ1004,BT1004)</f>
        <v>0</v>
      </c>
      <c r="BX1004" s="536">
        <f t="shared" si="4889"/>
        <v>0</v>
      </c>
      <c r="BY1004" s="536">
        <f t="shared" si="4890"/>
        <v>0</v>
      </c>
      <c r="BZ1004" t="s">
        <v>74</v>
      </c>
      <c r="CA1004" s="544">
        <f>AZ1004</f>
        <v>0</v>
      </c>
      <c r="CB1004" s="544">
        <f t="shared" si="4891"/>
        <v>0</v>
      </c>
      <c r="CC1004" s="544">
        <f t="shared" si="4892"/>
        <v>0</v>
      </c>
      <c r="CD1004" s="544">
        <f>BC1004</f>
        <v>0</v>
      </c>
      <c r="CE1004" s="544">
        <f t="shared" si="4893"/>
        <v>0</v>
      </c>
      <c r="CF1004" s="544">
        <f t="shared" si="4894"/>
        <v>0</v>
      </c>
    </row>
    <row r="1005" spans="1:84">
      <c r="A1005" s="149"/>
      <c r="B1005" s="151"/>
      <c r="C1005" s="151"/>
      <c r="D1005" s="151"/>
      <c r="E1005" s="379"/>
      <c r="F1005" s="592"/>
      <c r="G1005" s="168"/>
      <c r="H1005" s="168"/>
      <c r="I1005" s="168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502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502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502"/>
      <c r="AT1005" s="168"/>
      <c r="AU1005" s="168"/>
      <c r="AV1005" s="168"/>
      <c r="AW1005" s="569"/>
      <c r="AX1005" s="569"/>
      <c r="AY1005" s="569"/>
      <c r="AZ1005" s="168"/>
      <c r="BA1005" s="168"/>
      <c r="BB1005" s="168"/>
      <c r="BC1005" s="168"/>
      <c r="BD1005" s="168"/>
      <c r="BE1005" s="168"/>
      <c r="BF1005" s="523"/>
    </row>
    <row r="1006" spans="1:84">
      <c r="A1006" s="149"/>
      <c r="B1006" s="151"/>
      <c r="C1006" s="151"/>
      <c r="D1006" s="151"/>
      <c r="E1006" s="379"/>
      <c r="F1006" s="592"/>
      <c r="G1006" s="168"/>
      <c r="H1006" s="168"/>
      <c r="I1006" s="168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502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502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502"/>
      <c r="AT1006" s="168"/>
      <c r="AU1006" s="168"/>
      <c r="AV1006" s="168"/>
      <c r="AW1006" s="569"/>
      <c r="AX1006" s="569"/>
      <c r="AY1006" s="569"/>
      <c r="AZ1006" s="159"/>
      <c r="BA1006" s="159"/>
      <c r="BB1006" s="159"/>
      <c r="BC1006" s="168"/>
      <c r="BD1006" s="168"/>
      <c r="BE1006" s="168"/>
      <c r="BF1006" s="523"/>
    </row>
    <row r="1007" spans="1:84" ht="31.5" customHeight="1">
      <c r="A1007" s="149"/>
      <c r="B1007" s="151"/>
      <c r="C1007" s="151"/>
      <c r="D1007" s="151"/>
      <c r="E1007" s="379"/>
      <c r="F1007" s="592"/>
      <c r="G1007" s="168"/>
      <c r="H1007" s="168"/>
      <c r="I1007" s="168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502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502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502"/>
      <c r="AT1007" s="168"/>
      <c r="AU1007" s="168"/>
      <c r="AV1007" s="168"/>
      <c r="AW1007" s="569"/>
      <c r="AX1007" s="569"/>
      <c r="AY1007" s="569"/>
      <c r="AZ1007" s="159"/>
      <c r="BA1007" s="159"/>
      <c r="BB1007" s="159"/>
      <c r="BC1007" s="168"/>
      <c r="BD1007" s="168"/>
      <c r="BE1007" s="168"/>
      <c r="BF1007" s="523"/>
    </row>
    <row r="1008" spans="1:84">
      <c r="A1008" s="149"/>
      <c r="B1008" s="151" t="s">
        <v>345</v>
      </c>
      <c r="C1008" s="151"/>
      <c r="D1008" s="151"/>
      <c r="E1008" s="379"/>
      <c r="F1008" s="591">
        <f>SUM(F992,F997)</f>
        <v>70</v>
      </c>
      <c r="G1008" s="159">
        <f t="shared" ref="G1008" si="4896">SUM(G992,G997)</f>
        <v>25</v>
      </c>
      <c r="H1008" s="159">
        <f t="shared" ref="H1008:BE1008" si="4897">SUM(H992,H997)</f>
        <v>11</v>
      </c>
      <c r="I1008" s="159">
        <f t="shared" si="4897"/>
        <v>36</v>
      </c>
      <c r="J1008" s="159">
        <f t="shared" si="4897"/>
        <v>4</v>
      </c>
      <c r="K1008" s="159">
        <f t="shared" si="4897"/>
        <v>0</v>
      </c>
      <c r="L1008" s="159">
        <f t="shared" si="4897"/>
        <v>4</v>
      </c>
      <c r="M1008" s="159">
        <f t="shared" si="4897"/>
        <v>1</v>
      </c>
      <c r="N1008" s="159">
        <f t="shared" si="4897"/>
        <v>0</v>
      </c>
      <c r="O1008" s="159">
        <f t="shared" si="4897"/>
        <v>1</v>
      </c>
      <c r="P1008" s="159">
        <f t="shared" si="4897"/>
        <v>12</v>
      </c>
      <c r="Q1008" s="159">
        <f t="shared" si="4897"/>
        <v>5</v>
      </c>
      <c r="R1008" s="159">
        <f t="shared" si="4897"/>
        <v>17</v>
      </c>
      <c r="S1008" s="503">
        <f t="shared" si="4897"/>
        <v>0</v>
      </c>
      <c r="T1008" s="159">
        <f t="shared" si="4897"/>
        <v>0</v>
      </c>
      <c r="U1008" s="159">
        <f t="shared" si="4897"/>
        <v>0</v>
      </c>
      <c r="V1008" s="159">
        <f t="shared" si="4897"/>
        <v>0</v>
      </c>
      <c r="W1008" s="159">
        <f t="shared" si="4897"/>
        <v>0</v>
      </c>
      <c r="X1008" s="159">
        <f t="shared" si="4897"/>
        <v>0</v>
      </c>
      <c r="Y1008" s="159">
        <f t="shared" si="4897"/>
        <v>0</v>
      </c>
      <c r="Z1008" s="159">
        <f t="shared" si="4897"/>
        <v>0</v>
      </c>
      <c r="AA1008" s="159">
        <f t="shared" si="4897"/>
        <v>0</v>
      </c>
      <c r="AB1008" s="159">
        <f t="shared" si="4897"/>
        <v>0</v>
      </c>
      <c r="AC1008" s="159">
        <f t="shared" si="4897"/>
        <v>0</v>
      </c>
      <c r="AD1008" s="159">
        <f t="shared" si="4897"/>
        <v>0</v>
      </c>
      <c r="AE1008" s="159">
        <f t="shared" si="4897"/>
        <v>0</v>
      </c>
      <c r="AF1008" s="503">
        <f t="shared" si="4897"/>
        <v>0</v>
      </c>
      <c r="AG1008" s="159">
        <f t="shared" si="4897"/>
        <v>0</v>
      </c>
      <c r="AH1008" s="159">
        <f t="shared" si="4897"/>
        <v>0</v>
      </c>
      <c r="AI1008" s="159">
        <f t="shared" si="4897"/>
        <v>0</v>
      </c>
      <c r="AJ1008" s="159">
        <f t="shared" si="4897"/>
        <v>0</v>
      </c>
      <c r="AK1008" s="159">
        <f t="shared" si="4897"/>
        <v>0</v>
      </c>
      <c r="AL1008" s="159">
        <f t="shared" si="4897"/>
        <v>0</v>
      </c>
      <c r="AM1008" s="159">
        <f t="shared" si="4897"/>
        <v>0</v>
      </c>
      <c r="AN1008" s="159">
        <f t="shared" si="4897"/>
        <v>0</v>
      </c>
      <c r="AO1008" s="159">
        <f t="shared" si="4897"/>
        <v>0</v>
      </c>
      <c r="AP1008" s="159">
        <f t="shared" si="4897"/>
        <v>0</v>
      </c>
      <c r="AQ1008" s="159">
        <f t="shared" si="4897"/>
        <v>0</v>
      </c>
      <c r="AR1008" s="159">
        <f t="shared" si="4897"/>
        <v>0</v>
      </c>
      <c r="AS1008" s="503">
        <f t="shared" si="4897"/>
        <v>0</v>
      </c>
      <c r="AT1008" s="159">
        <f t="shared" si="4897"/>
        <v>2</v>
      </c>
      <c r="AU1008" s="159">
        <f t="shared" si="4897"/>
        <v>0</v>
      </c>
      <c r="AV1008" s="159">
        <f t="shared" si="4897"/>
        <v>2</v>
      </c>
      <c r="AW1008" s="570">
        <f t="shared" si="4897"/>
        <v>44</v>
      </c>
      <c r="AX1008" s="570">
        <f t="shared" si="4897"/>
        <v>16</v>
      </c>
      <c r="AY1008" s="570">
        <f t="shared" si="4897"/>
        <v>60</v>
      </c>
      <c r="AZ1008" s="159">
        <f t="shared" si="4897"/>
        <v>0</v>
      </c>
      <c r="BA1008" s="159">
        <f t="shared" si="4897"/>
        <v>0</v>
      </c>
      <c r="BB1008" s="159">
        <f t="shared" si="4897"/>
        <v>0</v>
      </c>
      <c r="BC1008" s="159">
        <f t="shared" si="4897"/>
        <v>0</v>
      </c>
      <c r="BD1008" s="159">
        <f t="shared" si="4897"/>
        <v>0</v>
      </c>
      <c r="BE1008" s="159">
        <f t="shared" si="4897"/>
        <v>0</v>
      </c>
      <c r="BF1008" s="474"/>
      <c r="BG1008" s="605">
        <f>SUM(F1008,S1008,AF1008,AS1008)</f>
        <v>70</v>
      </c>
      <c r="BH1008" s="533">
        <f>SUM(G1008,T1008,AG1008)</f>
        <v>25</v>
      </c>
      <c r="BI1008" s="533">
        <f t="shared" ref="BI1008:BI1010" si="4898">SUM(H1008,U1008,AH1008)</f>
        <v>11</v>
      </c>
      <c r="BJ1008" s="533">
        <f t="shared" ref="BJ1008:BJ1010" si="4899">SUM(I1008,V1008,AI1008)</f>
        <v>36</v>
      </c>
      <c r="BK1008" s="533">
        <f t="shared" ref="BK1008:BK1010" si="4900">SUM(J1008,W1008,AJ1008)</f>
        <v>4</v>
      </c>
      <c r="BL1008" s="533">
        <f t="shared" ref="BL1008:BL1010" si="4901">SUM(K1008,X1008,AK1008)</f>
        <v>0</v>
      </c>
      <c r="BM1008" s="533">
        <f t="shared" ref="BM1008:BM1010" si="4902">SUM(L1008,Y1008,AL1008)</f>
        <v>4</v>
      </c>
      <c r="BN1008" s="533">
        <f>SUM(M1008,Z1008,AM1008)</f>
        <v>1</v>
      </c>
      <c r="BO1008" s="533">
        <f t="shared" ref="BO1008:BO1010" si="4903">SUM(N1008,AA1008,AN1008)</f>
        <v>0</v>
      </c>
      <c r="BP1008" s="533">
        <f t="shared" ref="BP1008:BP1010" si="4904">SUM(O1008,AB1008,AO1008)</f>
        <v>1</v>
      </c>
      <c r="BQ1008" s="533">
        <f t="shared" ref="BQ1008:BQ1010" si="4905">SUM(P1008,AC1008,AP1008)</f>
        <v>12</v>
      </c>
      <c r="BR1008" s="533">
        <f t="shared" ref="BR1008:BR1010" si="4906">SUM(Q1008,AD1008,AQ1008)</f>
        <v>5</v>
      </c>
      <c r="BS1008" s="533">
        <f t="shared" ref="BS1008:BS1010" si="4907">SUM(R1008,AE1008,AR1008)</f>
        <v>17</v>
      </c>
      <c r="BT1008" s="533">
        <f>AT1008</f>
        <v>2</v>
      </c>
      <c r="BU1008" s="533">
        <f t="shared" ref="BU1008:BU1010" si="4908">AU1008</f>
        <v>0</v>
      </c>
      <c r="BV1008" s="533">
        <f t="shared" ref="BV1008:BV1010" si="4909">AV1008</f>
        <v>2</v>
      </c>
      <c r="BW1008" s="536">
        <f>SUM(BH1008,BK1008,BN1008,BQ1008,BT1008)</f>
        <v>44</v>
      </c>
      <c r="BX1008" s="536">
        <f t="shared" ref="BX1008:BX1010" si="4910">SUM(BI1008,BL1008,BO1008,BR1008,BU1008)</f>
        <v>16</v>
      </c>
      <c r="BY1008" s="536">
        <f t="shared" ref="BY1008:BY1010" si="4911">SUM(BJ1008,BM1008,BP1008,BS1008,BV1008)</f>
        <v>60</v>
      </c>
      <c r="BZ1008" t="s">
        <v>74</v>
      </c>
      <c r="CA1008" s="544">
        <f>AZ1008</f>
        <v>0</v>
      </c>
      <c r="CB1008" s="544">
        <f t="shared" ref="CB1008:CB1010" si="4912">BA1008</f>
        <v>0</v>
      </c>
      <c r="CC1008" s="544">
        <f t="shared" ref="CC1008:CC1010" si="4913">BB1008</f>
        <v>0</v>
      </c>
      <c r="CD1008" s="544">
        <f>BC1008</f>
        <v>0</v>
      </c>
      <c r="CE1008" s="544">
        <f t="shared" ref="CE1008:CE1010" si="4914">BD1008</f>
        <v>0</v>
      </c>
      <c r="CF1008" s="544">
        <f t="shared" ref="CF1008:CF1010" si="4915">BE1008</f>
        <v>0</v>
      </c>
    </row>
    <row r="1009" spans="1:84">
      <c r="A1009" s="149"/>
      <c r="B1009" s="149"/>
      <c r="C1009" s="151"/>
      <c r="D1009" s="151"/>
      <c r="E1009" s="379"/>
      <c r="F1009" s="591">
        <f>SUM(F993,F998)</f>
        <v>70</v>
      </c>
      <c r="G1009" s="159">
        <f t="shared" ref="G1009" si="4916">SUM(G993,G998)</f>
        <v>19</v>
      </c>
      <c r="H1009" s="159">
        <f t="shared" ref="H1009:BE1009" si="4917">SUM(H993,H998)</f>
        <v>10</v>
      </c>
      <c r="I1009" s="159">
        <f t="shared" si="4917"/>
        <v>29</v>
      </c>
      <c r="J1009" s="159">
        <f t="shared" si="4917"/>
        <v>2</v>
      </c>
      <c r="K1009" s="159">
        <f t="shared" si="4917"/>
        <v>2</v>
      </c>
      <c r="L1009" s="159">
        <f t="shared" si="4917"/>
        <v>4</v>
      </c>
      <c r="M1009" s="159">
        <f t="shared" si="4917"/>
        <v>2</v>
      </c>
      <c r="N1009" s="159">
        <f t="shared" si="4917"/>
        <v>0</v>
      </c>
      <c r="O1009" s="159">
        <f t="shared" si="4917"/>
        <v>2</v>
      </c>
      <c r="P1009" s="159">
        <f t="shared" si="4917"/>
        <v>19</v>
      </c>
      <c r="Q1009" s="159">
        <f t="shared" si="4917"/>
        <v>2</v>
      </c>
      <c r="R1009" s="159">
        <f t="shared" si="4917"/>
        <v>21</v>
      </c>
      <c r="S1009" s="503">
        <f t="shared" si="4917"/>
        <v>0</v>
      </c>
      <c r="T1009" s="159">
        <f t="shared" si="4917"/>
        <v>0</v>
      </c>
      <c r="U1009" s="159">
        <f t="shared" si="4917"/>
        <v>0</v>
      </c>
      <c r="V1009" s="159">
        <f t="shared" si="4917"/>
        <v>0</v>
      </c>
      <c r="W1009" s="159">
        <f t="shared" si="4917"/>
        <v>0</v>
      </c>
      <c r="X1009" s="159">
        <f t="shared" si="4917"/>
        <v>0</v>
      </c>
      <c r="Y1009" s="159">
        <f t="shared" si="4917"/>
        <v>0</v>
      </c>
      <c r="Z1009" s="159">
        <f t="shared" si="4917"/>
        <v>0</v>
      </c>
      <c r="AA1009" s="159">
        <f t="shared" si="4917"/>
        <v>0</v>
      </c>
      <c r="AB1009" s="159">
        <f t="shared" si="4917"/>
        <v>0</v>
      </c>
      <c r="AC1009" s="159">
        <f t="shared" si="4917"/>
        <v>0</v>
      </c>
      <c r="AD1009" s="159">
        <f t="shared" si="4917"/>
        <v>0</v>
      </c>
      <c r="AE1009" s="159">
        <f t="shared" si="4917"/>
        <v>0</v>
      </c>
      <c r="AF1009" s="503">
        <f t="shared" si="4917"/>
        <v>0</v>
      </c>
      <c r="AG1009" s="159">
        <f t="shared" si="4917"/>
        <v>0</v>
      </c>
      <c r="AH1009" s="159">
        <f t="shared" si="4917"/>
        <v>0</v>
      </c>
      <c r="AI1009" s="159">
        <f t="shared" si="4917"/>
        <v>0</v>
      </c>
      <c r="AJ1009" s="159">
        <f t="shared" si="4917"/>
        <v>0</v>
      </c>
      <c r="AK1009" s="159">
        <f t="shared" si="4917"/>
        <v>0</v>
      </c>
      <c r="AL1009" s="159">
        <f t="shared" si="4917"/>
        <v>0</v>
      </c>
      <c r="AM1009" s="159">
        <f t="shared" si="4917"/>
        <v>0</v>
      </c>
      <c r="AN1009" s="159">
        <f t="shared" si="4917"/>
        <v>0</v>
      </c>
      <c r="AO1009" s="159">
        <f t="shared" si="4917"/>
        <v>0</v>
      </c>
      <c r="AP1009" s="159">
        <f t="shared" si="4917"/>
        <v>0</v>
      </c>
      <c r="AQ1009" s="159">
        <f t="shared" si="4917"/>
        <v>0</v>
      </c>
      <c r="AR1009" s="159">
        <f t="shared" si="4917"/>
        <v>0</v>
      </c>
      <c r="AS1009" s="503">
        <f t="shared" si="4917"/>
        <v>0</v>
      </c>
      <c r="AT1009" s="159">
        <f t="shared" si="4917"/>
        <v>2</v>
      </c>
      <c r="AU1009" s="159">
        <f t="shared" si="4917"/>
        <v>0</v>
      </c>
      <c r="AV1009" s="159">
        <f t="shared" si="4917"/>
        <v>2</v>
      </c>
      <c r="AW1009" s="570">
        <f t="shared" si="4917"/>
        <v>44</v>
      </c>
      <c r="AX1009" s="570">
        <f t="shared" si="4917"/>
        <v>14</v>
      </c>
      <c r="AY1009" s="570">
        <f t="shared" si="4917"/>
        <v>58</v>
      </c>
      <c r="AZ1009" s="159">
        <f t="shared" si="4917"/>
        <v>0</v>
      </c>
      <c r="BA1009" s="159">
        <f t="shared" si="4917"/>
        <v>0</v>
      </c>
      <c r="BB1009" s="159">
        <f t="shared" si="4917"/>
        <v>0</v>
      </c>
      <c r="BC1009" s="159">
        <f t="shared" si="4917"/>
        <v>0</v>
      </c>
      <c r="BD1009" s="159">
        <f t="shared" si="4917"/>
        <v>0</v>
      </c>
      <c r="BE1009" s="159">
        <f t="shared" si="4917"/>
        <v>0</v>
      </c>
      <c r="BF1009" s="474"/>
      <c r="BG1009" s="605">
        <f>SUM(F1009,S1009,AF1009,AS1009)</f>
        <v>70</v>
      </c>
      <c r="BH1009" s="533">
        <f>SUM(G1009,T1009,AG1009)</f>
        <v>19</v>
      </c>
      <c r="BI1009" s="533">
        <f t="shared" si="4898"/>
        <v>10</v>
      </c>
      <c r="BJ1009" s="533">
        <f t="shared" si="4899"/>
        <v>29</v>
      </c>
      <c r="BK1009" s="533">
        <f t="shared" si="4900"/>
        <v>2</v>
      </c>
      <c r="BL1009" s="533">
        <f t="shared" si="4901"/>
        <v>2</v>
      </c>
      <c r="BM1009" s="533">
        <f t="shared" si="4902"/>
        <v>4</v>
      </c>
      <c r="BN1009" s="533">
        <f>SUM(M1009,Z1009,AM1009)</f>
        <v>2</v>
      </c>
      <c r="BO1009" s="533">
        <f t="shared" si="4903"/>
        <v>0</v>
      </c>
      <c r="BP1009" s="533">
        <f t="shared" si="4904"/>
        <v>2</v>
      </c>
      <c r="BQ1009" s="533">
        <f t="shared" si="4905"/>
        <v>19</v>
      </c>
      <c r="BR1009" s="533">
        <f t="shared" si="4906"/>
        <v>2</v>
      </c>
      <c r="BS1009" s="533">
        <f t="shared" si="4907"/>
        <v>21</v>
      </c>
      <c r="BT1009" s="533">
        <f>AT1009</f>
        <v>2</v>
      </c>
      <c r="BU1009" s="533">
        <f t="shared" si="4908"/>
        <v>0</v>
      </c>
      <c r="BV1009" s="533">
        <f t="shared" si="4909"/>
        <v>2</v>
      </c>
      <c r="BW1009" s="536">
        <f>SUM(BH1009,BK1009,BN1009,BQ1009,BT1009)</f>
        <v>44</v>
      </c>
      <c r="BX1009" s="536">
        <f t="shared" si="4910"/>
        <v>14</v>
      </c>
      <c r="BY1009" s="536">
        <f t="shared" si="4911"/>
        <v>58</v>
      </c>
      <c r="BZ1009" t="s">
        <v>74</v>
      </c>
      <c r="CA1009" s="544">
        <f>AZ1009</f>
        <v>0</v>
      </c>
      <c r="CB1009" s="544">
        <f t="shared" si="4912"/>
        <v>0</v>
      </c>
      <c r="CC1009" s="544">
        <f t="shared" si="4913"/>
        <v>0</v>
      </c>
      <c r="CD1009" s="544">
        <f>BC1009</f>
        <v>0</v>
      </c>
      <c r="CE1009" s="544">
        <f t="shared" si="4914"/>
        <v>0</v>
      </c>
      <c r="CF1009" s="544">
        <f t="shared" si="4915"/>
        <v>0</v>
      </c>
    </row>
    <row r="1010" spans="1:84">
      <c r="A1010" s="149"/>
      <c r="B1010" s="151"/>
      <c r="C1010" s="151"/>
      <c r="D1010" s="151"/>
      <c r="E1010" s="379"/>
      <c r="F1010" s="592">
        <f>SUM(F1008:F1009)</f>
        <v>140</v>
      </c>
      <c r="G1010" s="168">
        <f t="shared" ref="G1010:BE1010" si="4918">SUM(G1008:G1009)</f>
        <v>44</v>
      </c>
      <c r="H1010" s="168">
        <f t="shared" si="4918"/>
        <v>21</v>
      </c>
      <c r="I1010" s="168">
        <f t="shared" si="4918"/>
        <v>65</v>
      </c>
      <c r="J1010" s="168">
        <f t="shared" si="4918"/>
        <v>6</v>
      </c>
      <c r="K1010" s="168">
        <f t="shared" si="4918"/>
        <v>2</v>
      </c>
      <c r="L1010" s="168">
        <f t="shared" si="4918"/>
        <v>8</v>
      </c>
      <c r="M1010" s="168">
        <f t="shared" si="4918"/>
        <v>3</v>
      </c>
      <c r="N1010" s="168">
        <f t="shared" si="4918"/>
        <v>0</v>
      </c>
      <c r="O1010" s="168">
        <f t="shared" si="4918"/>
        <v>3</v>
      </c>
      <c r="P1010" s="168">
        <f t="shared" si="4918"/>
        <v>31</v>
      </c>
      <c r="Q1010" s="168">
        <f t="shared" si="4918"/>
        <v>7</v>
      </c>
      <c r="R1010" s="168">
        <f t="shared" si="4918"/>
        <v>38</v>
      </c>
      <c r="S1010" s="502">
        <f t="shared" si="4918"/>
        <v>0</v>
      </c>
      <c r="T1010" s="168">
        <f t="shared" si="4918"/>
        <v>0</v>
      </c>
      <c r="U1010" s="168">
        <f t="shared" si="4918"/>
        <v>0</v>
      </c>
      <c r="V1010" s="168">
        <f t="shared" si="4918"/>
        <v>0</v>
      </c>
      <c r="W1010" s="168">
        <f t="shared" si="4918"/>
        <v>0</v>
      </c>
      <c r="X1010" s="168">
        <f t="shared" si="4918"/>
        <v>0</v>
      </c>
      <c r="Y1010" s="168">
        <f t="shared" si="4918"/>
        <v>0</v>
      </c>
      <c r="Z1010" s="168">
        <f t="shared" si="4918"/>
        <v>0</v>
      </c>
      <c r="AA1010" s="168">
        <f t="shared" si="4918"/>
        <v>0</v>
      </c>
      <c r="AB1010" s="168">
        <f t="shared" si="4918"/>
        <v>0</v>
      </c>
      <c r="AC1010" s="168">
        <f t="shared" si="4918"/>
        <v>0</v>
      </c>
      <c r="AD1010" s="168">
        <f t="shared" si="4918"/>
        <v>0</v>
      </c>
      <c r="AE1010" s="168">
        <f t="shared" si="4918"/>
        <v>0</v>
      </c>
      <c r="AF1010" s="502">
        <f t="shared" si="4918"/>
        <v>0</v>
      </c>
      <c r="AG1010" s="168">
        <f t="shared" si="4918"/>
        <v>0</v>
      </c>
      <c r="AH1010" s="168">
        <f t="shared" si="4918"/>
        <v>0</v>
      </c>
      <c r="AI1010" s="168">
        <f t="shared" si="4918"/>
        <v>0</v>
      </c>
      <c r="AJ1010" s="168">
        <f t="shared" si="4918"/>
        <v>0</v>
      </c>
      <c r="AK1010" s="168">
        <f t="shared" si="4918"/>
        <v>0</v>
      </c>
      <c r="AL1010" s="168">
        <f t="shared" si="4918"/>
        <v>0</v>
      </c>
      <c r="AM1010" s="168">
        <f t="shared" si="4918"/>
        <v>0</v>
      </c>
      <c r="AN1010" s="168">
        <f t="shared" si="4918"/>
        <v>0</v>
      </c>
      <c r="AO1010" s="168">
        <f t="shared" si="4918"/>
        <v>0</v>
      </c>
      <c r="AP1010" s="168">
        <f t="shared" si="4918"/>
        <v>0</v>
      </c>
      <c r="AQ1010" s="168">
        <f t="shared" si="4918"/>
        <v>0</v>
      </c>
      <c r="AR1010" s="168">
        <f t="shared" si="4918"/>
        <v>0</v>
      </c>
      <c r="AS1010" s="502">
        <f t="shared" si="4918"/>
        <v>0</v>
      </c>
      <c r="AT1010" s="168">
        <f t="shared" si="4918"/>
        <v>4</v>
      </c>
      <c r="AU1010" s="168">
        <f t="shared" si="4918"/>
        <v>0</v>
      </c>
      <c r="AV1010" s="168">
        <f t="shared" si="4918"/>
        <v>4</v>
      </c>
      <c r="AW1010" s="569">
        <f t="shared" si="4918"/>
        <v>88</v>
      </c>
      <c r="AX1010" s="569">
        <f t="shared" si="4918"/>
        <v>30</v>
      </c>
      <c r="AY1010" s="569">
        <f t="shared" si="4918"/>
        <v>118</v>
      </c>
      <c r="AZ1010" s="168">
        <f t="shared" si="4918"/>
        <v>0</v>
      </c>
      <c r="BA1010" s="168">
        <f t="shared" si="4918"/>
        <v>0</v>
      </c>
      <c r="BB1010" s="168">
        <f t="shared" si="4918"/>
        <v>0</v>
      </c>
      <c r="BC1010" s="168">
        <f t="shared" si="4918"/>
        <v>0</v>
      </c>
      <c r="BD1010" s="168">
        <f t="shared" si="4918"/>
        <v>0</v>
      </c>
      <c r="BE1010" s="168">
        <f t="shared" si="4918"/>
        <v>0</v>
      </c>
      <c r="BF1010" s="523"/>
      <c r="BG1010" s="605">
        <f>SUM(F1010,S1010,AF1010,AS1010)</f>
        <v>140</v>
      </c>
      <c r="BH1010" s="533">
        <f>SUM(G1010,T1010,AG1010)</f>
        <v>44</v>
      </c>
      <c r="BI1010" s="533">
        <f t="shared" si="4898"/>
        <v>21</v>
      </c>
      <c r="BJ1010" s="533">
        <f t="shared" si="4899"/>
        <v>65</v>
      </c>
      <c r="BK1010" s="533">
        <f t="shared" si="4900"/>
        <v>6</v>
      </c>
      <c r="BL1010" s="533">
        <f t="shared" si="4901"/>
        <v>2</v>
      </c>
      <c r="BM1010" s="533">
        <f t="shared" si="4902"/>
        <v>8</v>
      </c>
      <c r="BN1010" s="533">
        <f>SUM(M1010,Z1010,AM1010)</f>
        <v>3</v>
      </c>
      <c r="BO1010" s="533">
        <f t="shared" si="4903"/>
        <v>0</v>
      </c>
      <c r="BP1010" s="533">
        <f t="shared" si="4904"/>
        <v>3</v>
      </c>
      <c r="BQ1010" s="533">
        <f t="shared" si="4905"/>
        <v>31</v>
      </c>
      <c r="BR1010" s="533">
        <f t="shared" si="4906"/>
        <v>7</v>
      </c>
      <c r="BS1010" s="533">
        <f t="shared" si="4907"/>
        <v>38</v>
      </c>
      <c r="BT1010" s="533">
        <f>AT1010</f>
        <v>4</v>
      </c>
      <c r="BU1010" s="533">
        <f t="shared" si="4908"/>
        <v>0</v>
      </c>
      <c r="BV1010" s="533">
        <f t="shared" si="4909"/>
        <v>4</v>
      </c>
      <c r="BW1010" s="536">
        <f>SUM(BH1010,BK1010,BN1010,BQ1010,BT1010)</f>
        <v>88</v>
      </c>
      <c r="BX1010" s="536">
        <f t="shared" si="4910"/>
        <v>30</v>
      </c>
      <c r="BY1010" s="536">
        <f t="shared" si="4911"/>
        <v>118</v>
      </c>
      <c r="BZ1010" t="s">
        <v>74</v>
      </c>
      <c r="CA1010" s="544">
        <f>AZ1010</f>
        <v>0</v>
      </c>
      <c r="CB1010" s="544">
        <f t="shared" si="4912"/>
        <v>0</v>
      </c>
      <c r="CC1010" s="544">
        <f t="shared" si="4913"/>
        <v>0</v>
      </c>
      <c r="CD1010" s="544">
        <f>BC1010</f>
        <v>0</v>
      </c>
      <c r="CE1010" s="544">
        <f t="shared" si="4914"/>
        <v>0</v>
      </c>
      <c r="CF1010" s="544">
        <f t="shared" si="4915"/>
        <v>0</v>
      </c>
    </row>
    <row r="1011" spans="1:84">
      <c r="A1011" s="149"/>
      <c r="B1011" s="149"/>
      <c r="C1011" s="151"/>
      <c r="D1011" s="151"/>
      <c r="E1011" s="288"/>
      <c r="F1011" s="591"/>
      <c r="G1011" s="159"/>
      <c r="H1011" s="159"/>
      <c r="I1011" s="159"/>
      <c r="J1011" s="159" t="s">
        <v>74</v>
      </c>
      <c r="K1011" s="159"/>
      <c r="L1011" s="159"/>
      <c r="M1011" s="159"/>
      <c r="N1011" s="159"/>
      <c r="O1011" s="159"/>
      <c r="P1011" s="159"/>
      <c r="Q1011" s="159"/>
      <c r="R1011" s="159"/>
      <c r="S1011" s="503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503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503"/>
      <c r="AT1011" s="159"/>
      <c r="AU1011" s="159"/>
      <c r="AV1011" s="159"/>
      <c r="AW1011" s="570"/>
      <c r="AX1011" s="570"/>
      <c r="AY1011" s="570"/>
      <c r="AZ1011" s="159"/>
      <c r="BA1011" s="159"/>
      <c r="BB1011" s="159"/>
      <c r="BC1011" s="159"/>
      <c r="BD1011" s="159"/>
      <c r="BE1011" s="159"/>
      <c r="BF1011" s="474"/>
    </row>
    <row r="1012" spans="1:84">
      <c r="A1012" s="149"/>
      <c r="B1012" s="151" t="s">
        <v>184</v>
      </c>
      <c r="C1012" s="151"/>
      <c r="D1012" s="151"/>
      <c r="E1012" s="288"/>
      <c r="F1012" s="591">
        <f>SUM(F883,F887,F891,F896,F902,F906,F910,F915,F919,F923,F927,F931,F935,F939,F943,F947,F951,F955,F959)</f>
        <v>1030</v>
      </c>
      <c r="G1012" s="159">
        <f>SUM(G883,G887,G891,G896,G902,G906,G910,G915,G919,G923,G927,G931,G935,G939,G943,G947,G951,G955,G959)</f>
        <v>141</v>
      </c>
      <c r="H1012" s="159">
        <f t="shared" ref="H1012:BE1012" si="4919">SUM(H883,H887,H891,H896,H902,H906,H910,H915,H919,H923,H927,H931,H935,H939,H943,H947,H951,H955,H959)</f>
        <v>107</v>
      </c>
      <c r="I1012" s="159">
        <f>SUM(I883,I887,I891,I896,I902,I906,I910,I915,I919,I923,I927,I931,I935,I939,I943,I947,I951,I955,I959)</f>
        <v>248</v>
      </c>
      <c r="J1012" s="159">
        <f t="shared" si="4919"/>
        <v>85</v>
      </c>
      <c r="K1012" s="159">
        <f t="shared" si="4919"/>
        <v>48</v>
      </c>
      <c r="L1012" s="159">
        <f t="shared" si="4919"/>
        <v>133</v>
      </c>
      <c r="M1012" s="159">
        <f t="shared" si="4919"/>
        <v>31</v>
      </c>
      <c r="N1012" s="159">
        <f t="shared" si="4919"/>
        <v>19</v>
      </c>
      <c r="O1012" s="159">
        <f t="shared" si="4919"/>
        <v>50</v>
      </c>
      <c r="P1012" s="159">
        <f t="shared" si="4919"/>
        <v>165</v>
      </c>
      <c r="Q1012" s="159">
        <f t="shared" si="4919"/>
        <v>138</v>
      </c>
      <c r="R1012" s="159">
        <f>SUM(R883,R887,R891,R896,R902,R906,R910,R915,R919,R923,R927,R931,R935,R939,R943,R947,R951,R955,R959)</f>
        <v>303</v>
      </c>
      <c r="S1012" s="503">
        <f t="shared" si="4919"/>
        <v>36</v>
      </c>
      <c r="T1012" s="159">
        <f t="shared" si="4919"/>
        <v>21</v>
      </c>
      <c r="U1012" s="159">
        <f t="shared" si="4919"/>
        <v>39</v>
      </c>
      <c r="V1012" s="159">
        <f t="shared" si="4919"/>
        <v>60</v>
      </c>
      <c r="W1012" s="159">
        <f t="shared" si="4919"/>
        <v>0</v>
      </c>
      <c r="X1012" s="159">
        <f t="shared" si="4919"/>
        <v>0</v>
      </c>
      <c r="Y1012" s="159">
        <f t="shared" si="4919"/>
        <v>0</v>
      </c>
      <c r="Z1012" s="159">
        <f t="shared" si="4919"/>
        <v>0</v>
      </c>
      <c r="AA1012" s="159">
        <f t="shared" si="4919"/>
        <v>0</v>
      </c>
      <c r="AB1012" s="159">
        <f t="shared" si="4919"/>
        <v>0</v>
      </c>
      <c r="AC1012" s="159">
        <f t="shared" si="4919"/>
        <v>4</v>
      </c>
      <c r="AD1012" s="159">
        <f t="shared" si="4919"/>
        <v>4</v>
      </c>
      <c r="AE1012" s="159">
        <f t="shared" si="4919"/>
        <v>8</v>
      </c>
      <c r="AF1012" s="503">
        <f t="shared" si="4919"/>
        <v>24</v>
      </c>
      <c r="AG1012" s="159">
        <f t="shared" si="4919"/>
        <v>0</v>
      </c>
      <c r="AH1012" s="159">
        <f t="shared" si="4919"/>
        <v>4</v>
      </c>
      <c r="AI1012" s="159">
        <f t="shared" si="4919"/>
        <v>4</v>
      </c>
      <c r="AJ1012" s="159">
        <f t="shared" si="4919"/>
        <v>0</v>
      </c>
      <c r="AK1012" s="159">
        <f t="shared" si="4919"/>
        <v>1</v>
      </c>
      <c r="AL1012" s="159">
        <f t="shared" si="4919"/>
        <v>1</v>
      </c>
      <c r="AM1012" s="159">
        <f t="shared" si="4919"/>
        <v>0</v>
      </c>
      <c r="AN1012" s="159">
        <f t="shared" si="4919"/>
        <v>0</v>
      </c>
      <c r="AO1012" s="159">
        <f t="shared" si="4919"/>
        <v>0</v>
      </c>
      <c r="AP1012" s="159">
        <f t="shared" si="4919"/>
        <v>3</v>
      </c>
      <c r="AQ1012" s="159">
        <f t="shared" si="4919"/>
        <v>4</v>
      </c>
      <c r="AR1012" s="159">
        <f t="shared" si="4919"/>
        <v>7</v>
      </c>
      <c r="AS1012" s="503">
        <f t="shared" si="4919"/>
        <v>12</v>
      </c>
      <c r="AT1012" s="159">
        <f t="shared" si="4919"/>
        <v>5</v>
      </c>
      <c r="AU1012" s="159">
        <f t="shared" si="4919"/>
        <v>2</v>
      </c>
      <c r="AV1012" s="159">
        <f t="shared" si="4919"/>
        <v>7</v>
      </c>
      <c r="AW1012" s="570">
        <f>SUM(AW883,AW887,AW891,AW896,AW902,AW906,AW910,AW915,AW919,AW923,AW927,AW931,AW935,AW939,AW943,AW947,AW951,AW955,AW959)</f>
        <v>455</v>
      </c>
      <c r="AX1012" s="570">
        <f t="shared" si="4919"/>
        <v>366</v>
      </c>
      <c r="AY1012" s="570">
        <f>SUM(AY883,AY887,AY891,AY896,AY902,AY906,AY910,AY915,AY919,AY923,AY927,AY931,AY935,AY939,AY943,AY947,AY951,AY955,AY959)</f>
        <v>821</v>
      </c>
      <c r="AZ1012" s="159">
        <f t="shared" si="4919"/>
        <v>22</v>
      </c>
      <c r="BA1012" s="159">
        <f t="shared" si="4919"/>
        <v>26</v>
      </c>
      <c r="BB1012" s="159">
        <f t="shared" si="4919"/>
        <v>48</v>
      </c>
      <c r="BC1012" s="159">
        <f t="shared" si="4919"/>
        <v>5</v>
      </c>
      <c r="BD1012" s="159">
        <f t="shared" si="4919"/>
        <v>6</v>
      </c>
      <c r="BE1012" s="159">
        <f t="shared" si="4919"/>
        <v>11</v>
      </c>
      <c r="BF1012" s="474"/>
      <c r="BG1012" s="605">
        <f>SUM(F1012,S1012,AF1012,AS1012)</f>
        <v>1102</v>
      </c>
      <c r="BH1012" s="533">
        <f>SUM(G1012,T1012,AG1012)</f>
        <v>162</v>
      </c>
      <c r="BI1012" s="533">
        <f t="shared" ref="BI1012:BI1014" si="4920">SUM(H1012,U1012,AH1012)</f>
        <v>150</v>
      </c>
      <c r="BJ1012" s="533">
        <f t="shared" ref="BJ1012:BJ1014" si="4921">SUM(I1012,V1012,AI1012)</f>
        <v>312</v>
      </c>
      <c r="BK1012" s="533">
        <f t="shared" ref="BK1012:BK1014" si="4922">SUM(J1012,W1012,AJ1012)</f>
        <v>85</v>
      </c>
      <c r="BL1012" s="533">
        <f t="shared" ref="BL1012:BL1014" si="4923">SUM(K1012,X1012,AK1012)</f>
        <v>49</v>
      </c>
      <c r="BM1012" s="533">
        <f t="shared" ref="BM1012:BM1014" si="4924">SUM(L1012,Y1012,AL1012)</f>
        <v>134</v>
      </c>
      <c r="BN1012" s="533">
        <f>SUM(M1012,Z1012,AM1012)</f>
        <v>31</v>
      </c>
      <c r="BO1012" s="533">
        <f t="shared" ref="BO1012:BO1014" si="4925">SUM(N1012,AA1012,AN1012)</f>
        <v>19</v>
      </c>
      <c r="BP1012" s="533">
        <f t="shared" ref="BP1012:BP1014" si="4926">SUM(O1012,AB1012,AO1012)</f>
        <v>50</v>
      </c>
      <c r="BQ1012" s="533">
        <f t="shared" ref="BQ1012:BQ1014" si="4927">SUM(P1012,AC1012,AP1012)</f>
        <v>172</v>
      </c>
      <c r="BR1012" s="533">
        <f t="shared" ref="BR1012:BR1014" si="4928">SUM(Q1012,AD1012,AQ1012)</f>
        <v>146</v>
      </c>
      <c r="BS1012" s="533">
        <f t="shared" ref="BS1012:BS1014" si="4929">SUM(R1012,AE1012,AR1012)</f>
        <v>318</v>
      </c>
      <c r="BT1012" s="533">
        <f>AT1012</f>
        <v>5</v>
      </c>
      <c r="BU1012" s="533">
        <f t="shared" ref="BU1012:BU1014" si="4930">AU1012</f>
        <v>2</v>
      </c>
      <c r="BV1012" s="533">
        <f t="shared" ref="BV1012:BV1014" si="4931">AV1012</f>
        <v>7</v>
      </c>
      <c r="BW1012" s="536">
        <f>SUM(BH1012,BK1012,BN1012,BQ1012,BT1012)</f>
        <v>455</v>
      </c>
      <c r="BX1012" s="536">
        <f t="shared" ref="BX1012:BX1014" si="4932">SUM(BI1012,BL1012,BO1012,BR1012,BU1012)</f>
        <v>366</v>
      </c>
      <c r="BY1012" s="536">
        <f t="shared" ref="BY1012:BY1014" si="4933">SUM(BJ1012,BM1012,BP1012,BS1012,BV1012)</f>
        <v>821</v>
      </c>
      <c r="BZ1012" t="s">
        <v>74</v>
      </c>
      <c r="CA1012" s="544">
        <f>AZ1012</f>
        <v>22</v>
      </c>
      <c r="CB1012" s="544">
        <f t="shared" ref="CB1012:CB1014" si="4934">BA1012</f>
        <v>26</v>
      </c>
      <c r="CC1012" s="544">
        <f t="shared" ref="CC1012:CC1014" si="4935">BB1012</f>
        <v>48</v>
      </c>
      <c r="CD1012" s="544">
        <f>BC1012</f>
        <v>5</v>
      </c>
      <c r="CE1012" s="544">
        <f t="shared" ref="CE1012:CE1014" si="4936">BD1012</f>
        <v>6</v>
      </c>
      <c r="CF1012" s="544">
        <f t="shared" ref="CF1012:CF1014" si="4937">BE1012</f>
        <v>11</v>
      </c>
    </row>
    <row r="1013" spans="1:84">
      <c r="A1013" s="149"/>
      <c r="B1013" s="151"/>
      <c r="C1013" s="151"/>
      <c r="D1013" s="151"/>
      <c r="E1013" s="288"/>
      <c r="F1013" s="591">
        <f>SUM(F884,F888,F892,F897,F903,F907,F911,F916,F920,F924,F928,F932,F936,F940,F944,F948,F952,F956,F960)</f>
        <v>1030</v>
      </c>
      <c r="G1013" s="159">
        <f>SUM(G884,G888,G892,G897,G903,G907,G911,G916,G920,G924,G928,G932,G936,G940,G944,G948,G952,G956,G960)</f>
        <v>152</v>
      </c>
      <c r="H1013" s="159">
        <f t="shared" ref="H1013:BE1013" si="4938">SUM(H884,H888,H892,H897,H903,H907,H911,H916,H920,H924,H928,H932,H936,H940,H944,H948,H952,H956,H960)</f>
        <v>116</v>
      </c>
      <c r="I1013" s="159">
        <f t="shared" si="4938"/>
        <v>268</v>
      </c>
      <c r="J1013" s="159">
        <f t="shared" si="4938"/>
        <v>74</v>
      </c>
      <c r="K1013" s="159">
        <f t="shared" si="4938"/>
        <v>32</v>
      </c>
      <c r="L1013" s="159">
        <f t="shared" si="4938"/>
        <v>106</v>
      </c>
      <c r="M1013" s="159">
        <f t="shared" si="4938"/>
        <v>20</v>
      </c>
      <c r="N1013" s="159">
        <f t="shared" si="4938"/>
        <v>15</v>
      </c>
      <c r="O1013" s="159">
        <f t="shared" si="4938"/>
        <v>35</v>
      </c>
      <c r="P1013" s="159">
        <f t="shared" si="4938"/>
        <v>153</v>
      </c>
      <c r="Q1013" s="159">
        <f t="shared" si="4938"/>
        <v>106</v>
      </c>
      <c r="R1013" s="159">
        <f t="shared" si="4938"/>
        <v>259</v>
      </c>
      <c r="S1013" s="503">
        <f t="shared" si="4938"/>
        <v>36</v>
      </c>
      <c r="T1013" s="159">
        <f t="shared" si="4938"/>
        <v>20</v>
      </c>
      <c r="U1013" s="159">
        <f t="shared" si="4938"/>
        <v>39</v>
      </c>
      <c r="V1013" s="159">
        <f t="shared" si="4938"/>
        <v>59</v>
      </c>
      <c r="W1013" s="159">
        <f t="shared" si="4938"/>
        <v>1</v>
      </c>
      <c r="X1013" s="159">
        <f t="shared" si="4938"/>
        <v>0</v>
      </c>
      <c r="Y1013" s="159">
        <f t="shared" si="4938"/>
        <v>1</v>
      </c>
      <c r="Z1013" s="159">
        <f t="shared" si="4938"/>
        <v>0</v>
      </c>
      <c r="AA1013" s="159">
        <f t="shared" si="4938"/>
        <v>0</v>
      </c>
      <c r="AB1013" s="159">
        <f t="shared" si="4938"/>
        <v>0</v>
      </c>
      <c r="AC1013" s="159">
        <f t="shared" si="4938"/>
        <v>0</v>
      </c>
      <c r="AD1013" s="159">
        <f t="shared" si="4938"/>
        <v>8</v>
      </c>
      <c r="AE1013" s="159">
        <f t="shared" si="4938"/>
        <v>8</v>
      </c>
      <c r="AF1013" s="503">
        <f t="shared" si="4938"/>
        <v>24</v>
      </c>
      <c r="AG1013" s="159">
        <f t="shared" si="4938"/>
        <v>0</v>
      </c>
      <c r="AH1013" s="159">
        <f t="shared" si="4938"/>
        <v>0</v>
      </c>
      <c r="AI1013" s="159">
        <f t="shared" si="4938"/>
        <v>0</v>
      </c>
      <c r="AJ1013" s="159">
        <f t="shared" si="4938"/>
        <v>0</v>
      </c>
      <c r="AK1013" s="159">
        <f t="shared" si="4938"/>
        <v>3</v>
      </c>
      <c r="AL1013" s="159">
        <f t="shared" si="4938"/>
        <v>3</v>
      </c>
      <c r="AM1013" s="159">
        <f t="shared" si="4938"/>
        <v>1</v>
      </c>
      <c r="AN1013" s="159">
        <f t="shared" si="4938"/>
        <v>0</v>
      </c>
      <c r="AO1013" s="159">
        <f t="shared" si="4938"/>
        <v>1</v>
      </c>
      <c r="AP1013" s="159">
        <f t="shared" si="4938"/>
        <v>2</v>
      </c>
      <c r="AQ1013" s="159">
        <f t="shared" si="4938"/>
        <v>12</v>
      </c>
      <c r="AR1013" s="159">
        <f t="shared" si="4938"/>
        <v>14</v>
      </c>
      <c r="AS1013" s="503">
        <f t="shared" si="4938"/>
        <v>12</v>
      </c>
      <c r="AT1013" s="159">
        <f t="shared" si="4938"/>
        <v>10</v>
      </c>
      <c r="AU1013" s="159">
        <f t="shared" si="4938"/>
        <v>3</v>
      </c>
      <c r="AV1013" s="159">
        <f t="shared" si="4938"/>
        <v>13</v>
      </c>
      <c r="AW1013" s="570">
        <f t="shared" si="4938"/>
        <v>433</v>
      </c>
      <c r="AX1013" s="570">
        <f t="shared" si="4938"/>
        <v>334</v>
      </c>
      <c r="AY1013" s="570">
        <f t="shared" si="4938"/>
        <v>767</v>
      </c>
      <c r="AZ1013" s="159">
        <f t="shared" si="4938"/>
        <v>31</v>
      </c>
      <c r="BA1013" s="159">
        <f t="shared" si="4938"/>
        <v>22</v>
      </c>
      <c r="BB1013" s="159">
        <f t="shared" si="4938"/>
        <v>53</v>
      </c>
      <c r="BC1013" s="159">
        <f t="shared" si="4938"/>
        <v>6</v>
      </c>
      <c r="BD1013" s="159">
        <f t="shared" si="4938"/>
        <v>8</v>
      </c>
      <c r="BE1013" s="159">
        <f t="shared" si="4938"/>
        <v>14</v>
      </c>
      <c r="BF1013" s="474"/>
      <c r="BG1013" s="605">
        <f>SUM(F1013,S1013,AF1013,AS1013)</f>
        <v>1102</v>
      </c>
      <c r="BH1013" s="533">
        <f>SUM(G1013,T1013,AG1013)</f>
        <v>172</v>
      </c>
      <c r="BI1013" s="533">
        <f t="shared" si="4920"/>
        <v>155</v>
      </c>
      <c r="BJ1013" s="533">
        <f t="shared" si="4921"/>
        <v>327</v>
      </c>
      <c r="BK1013" s="533">
        <f t="shared" si="4922"/>
        <v>75</v>
      </c>
      <c r="BL1013" s="533">
        <f t="shared" si="4923"/>
        <v>35</v>
      </c>
      <c r="BM1013" s="533">
        <f t="shared" si="4924"/>
        <v>110</v>
      </c>
      <c r="BN1013" s="533">
        <f>SUM(M1013,Z1013,AM1013)</f>
        <v>21</v>
      </c>
      <c r="BO1013" s="533">
        <f t="shared" si="4925"/>
        <v>15</v>
      </c>
      <c r="BP1013" s="533">
        <f t="shared" si="4926"/>
        <v>36</v>
      </c>
      <c r="BQ1013" s="533">
        <f t="shared" si="4927"/>
        <v>155</v>
      </c>
      <c r="BR1013" s="533">
        <f t="shared" si="4928"/>
        <v>126</v>
      </c>
      <c r="BS1013" s="533">
        <f t="shared" si="4929"/>
        <v>281</v>
      </c>
      <c r="BT1013" s="533">
        <f>AT1013</f>
        <v>10</v>
      </c>
      <c r="BU1013" s="533">
        <f t="shared" si="4930"/>
        <v>3</v>
      </c>
      <c r="BV1013" s="533">
        <f t="shared" si="4931"/>
        <v>13</v>
      </c>
      <c r="BW1013" s="536">
        <f>SUM(BH1013,BK1013,BN1013,BQ1013,BT1013)</f>
        <v>433</v>
      </c>
      <c r="BX1013" s="536">
        <f t="shared" si="4932"/>
        <v>334</v>
      </c>
      <c r="BY1013" s="536">
        <f t="shared" si="4933"/>
        <v>767</v>
      </c>
      <c r="BZ1013" t="s">
        <v>74</v>
      </c>
      <c r="CA1013" s="544">
        <f>AZ1013</f>
        <v>31</v>
      </c>
      <c r="CB1013" s="544">
        <f t="shared" si="4934"/>
        <v>22</v>
      </c>
      <c r="CC1013" s="544">
        <f t="shared" si="4935"/>
        <v>53</v>
      </c>
      <c r="CD1013" s="544">
        <f>BC1013</f>
        <v>6</v>
      </c>
      <c r="CE1013" s="544">
        <f t="shared" si="4936"/>
        <v>8</v>
      </c>
      <c r="CF1013" s="544">
        <f t="shared" si="4937"/>
        <v>14</v>
      </c>
    </row>
    <row r="1014" spans="1:84">
      <c r="A1014" s="149"/>
      <c r="B1014" s="151"/>
      <c r="C1014" s="151"/>
      <c r="D1014" s="151"/>
      <c r="E1014" s="288" t="s">
        <v>74</v>
      </c>
      <c r="F1014" s="592">
        <f>SUM(F1012:F1013)</f>
        <v>2060</v>
      </c>
      <c r="G1014" s="168">
        <f t="shared" ref="G1014:BE1014" si="4939">SUM(G1012:G1013)</f>
        <v>293</v>
      </c>
      <c r="H1014" s="168">
        <f t="shared" si="4939"/>
        <v>223</v>
      </c>
      <c r="I1014" s="168">
        <f t="shared" si="4939"/>
        <v>516</v>
      </c>
      <c r="J1014" s="168">
        <f t="shared" si="4939"/>
        <v>159</v>
      </c>
      <c r="K1014" s="168">
        <f t="shared" si="4939"/>
        <v>80</v>
      </c>
      <c r="L1014" s="168">
        <f t="shared" si="4939"/>
        <v>239</v>
      </c>
      <c r="M1014" s="168">
        <f t="shared" si="4939"/>
        <v>51</v>
      </c>
      <c r="N1014" s="168">
        <f t="shared" si="4939"/>
        <v>34</v>
      </c>
      <c r="O1014" s="168">
        <f t="shared" si="4939"/>
        <v>85</v>
      </c>
      <c r="P1014" s="168">
        <f t="shared" si="4939"/>
        <v>318</v>
      </c>
      <c r="Q1014" s="168">
        <f t="shared" si="4939"/>
        <v>244</v>
      </c>
      <c r="R1014" s="168">
        <f t="shared" si="4939"/>
        <v>562</v>
      </c>
      <c r="S1014" s="502">
        <f t="shared" si="4939"/>
        <v>72</v>
      </c>
      <c r="T1014" s="168">
        <f t="shared" si="4939"/>
        <v>41</v>
      </c>
      <c r="U1014" s="168">
        <f t="shared" si="4939"/>
        <v>78</v>
      </c>
      <c r="V1014" s="168">
        <f t="shared" si="4939"/>
        <v>119</v>
      </c>
      <c r="W1014" s="168">
        <f t="shared" si="4939"/>
        <v>1</v>
      </c>
      <c r="X1014" s="168">
        <f t="shared" si="4939"/>
        <v>0</v>
      </c>
      <c r="Y1014" s="168">
        <f t="shared" si="4939"/>
        <v>1</v>
      </c>
      <c r="Z1014" s="168">
        <f t="shared" si="4939"/>
        <v>0</v>
      </c>
      <c r="AA1014" s="168">
        <f t="shared" si="4939"/>
        <v>0</v>
      </c>
      <c r="AB1014" s="168">
        <f t="shared" si="4939"/>
        <v>0</v>
      </c>
      <c r="AC1014" s="168">
        <f t="shared" si="4939"/>
        <v>4</v>
      </c>
      <c r="AD1014" s="168">
        <f t="shared" si="4939"/>
        <v>12</v>
      </c>
      <c r="AE1014" s="168">
        <f t="shared" si="4939"/>
        <v>16</v>
      </c>
      <c r="AF1014" s="502">
        <f t="shared" si="4939"/>
        <v>48</v>
      </c>
      <c r="AG1014" s="168">
        <f t="shared" si="4939"/>
        <v>0</v>
      </c>
      <c r="AH1014" s="168">
        <f t="shared" si="4939"/>
        <v>4</v>
      </c>
      <c r="AI1014" s="168">
        <f t="shared" si="4939"/>
        <v>4</v>
      </c>
      <c r="AJ1014" s="168">
        <f t="shared" si="4939"/>
        <v>0</v>
      </c>
      <c r="AK1014" s="168">
        <f t="shared" si="4939"/>
        <v>4</v>
      </c>
      <c r="AL1014" s="168">
        <f t="shared" si="4939"/>
        <v>4</v>
      </c>
      <c r="AM1014" s="168">
        <f t="shared" si="4939"/>
        <v>1</v>
      </c>
      <c r="AN1014" s="168">
        <f t="shared" si="4939"/>
        <v>0</v>
      </c>
      <c r="AO1014" s="168">
        <f t="shared" si="4939"/>
        <v>1</v>
      </c>
      <c r="AP1014" s="168">
        <f t="shared" si="4939"/>
        <v>5</v>
      </c>
      <c r="AQ1014" s="168">
        <f t="shared" si="4939"/>
        <v>16</v>
      </c>
      <c r="AR1014" s="168">
        <f t="shared" si="4939"/>
        <v>21</v>
      </c>
      <c r="AS1014" s="502">
        <f t="shared" si="4939"/>
        <v>24</v>
      </c>
      <c r="AT1014" s="168">
        <f t="shared" si="4939"/>
        <v>15</v>
      </c>
      <c r="AU1014" s="168">
        <f t="shared" si="4939"/>
        <v>5</v>
      </c>
      <c r="AV1014" s="168">
        <f t="shared" si="4939"/>
        <v>20</v>
      </c>
      <c r="AW1014" s="569">
        <f>SUM(AW1012:AW1013)</f>
        <v>888</v>
      </c>
      <c r="AX1014" s="569">
        <f>SUM(AX1012:AX1013)</f>
        <v>700</v>
      </c>
      <c r="AY1014" s="569">
        <f t="shared" si="4939"/>
        <v>1588</v>
      </c>
      <c r="AZ1014" s="168">
        <f t="shared" si="4939"/>
        <v>53</v>
      </c>
      <c r="BA1014" s="168">
        <f t="shared" si="4939"/>
        <v>48</v>
      </c>
      <c r="BB1014" s="168">
        <f t="shared" si="4939"/>
        <v>101</v>
      </c>
      <c r="BC1014" s="168">
        <f t="shared" si="4939"/>
        <v>11</v>
      </c>
      <c r="BD1014" s="168">
        <f t="shared" si="4939"/>
        <v>14</v>
      </c>
      <c r="BE1014" s="168">
        <f t="shared" si="4939"/>
        <v>25</v>
      </c>
      <c r="BF1014" s="523"/>
      <c r="BG1014" s="605">
        <f>SUM(F1014,S1014,AF1014,AS1014)</f>
        <v>2204</v>
      </c>
      <c r="BH1014" s="533">
        <f>SUM(G1014,T1014,AG1014)</f>
        <v>334</v>
      </c>
      <c r="BI1014" s="533">
        <f t="shared" si="4920"/>
        <v>305</v>
      </c>
      <c r="BJ1014" s="533">
        <f t="shared" si="4921"/>
        <v>639</v>
      </c>
      <c r="BK1014" s="533">
        <f t="shared" si="4922"/>
        <v>160</v>
      </c>
      <c r="BL1014" s="533">
        <f t="shared" si="4923"/>
        <v>84</v>
      </c>
      <c r="BM1014" s="533">
        <f t="shared" si="4924"/>
        <v>244</v>
      </c>
      <c r="BN1014" s="533">
        <f>SUM(M1014,Z1014,AM1014)</f>
        <v>52</v>
      </c>
      <c r="BO1014" s="533">
        <f t="shared" si="4925"/>
        <v>34</v>
      </c>
      <c r="BP1014" s="533">
        <f t="shared" si="4926"/>
        <v>86</v>
      </c>
      <c r="BQ1014" s="533">
        <f t="shared" si="4927"/>
        <v>327</v>
      </c>
      <c r="BR1014" s="533">
        <f t="shared" si="4928"/>
        <v>272</v>
      </c>
      <c r="BS1014" s="533">
        <f t="shared" si="4929"/>
        <v>599</v>
      </c>
      <c r="BT1014" s="533">
        <f>AT1014</f>
        <v>15</v>
      </c>
      <c r="BU1014" s="533">
        <f t="shared" si="4930"/>
        <v>5</v>
      </c>
      <c r="BV1014" s="533">
        <f t="shared" si="4931"/>
        <v>20</v>
      </c>
      <c r="BW1014" s="536">
        <f>SUM(BH1014,BK1014,BN1014,BQ1014,BT1014)</f>
        <v>888</v>
      </c>
      <c r="BX1014" s="536">
        <f t="shared" si="4932"/>
        <v>700</v>
      </c>
      <c r="BY1014" s="536">
        <f t="shared" si="4933"/>
        <v>1588</v>
      </c>
      <c r="BZ1014" t="s">
        <v>74</v>
      </c>
      <c r="CA1014" s="544">
        <f>AZ1014</f>
        <v>53</v>
      </c>
      <c r="CB1014" s="544">
        <f t="shared" si="4934"/>
        <v>48</v>
      </c>
      <c r="CC1014" s="544">
        <f t="shared" si="4935"/>
        <v>101</v>
      </c>
      <c r="CD1014" s="544">
        <f>BC1014</f>
        <v>11</v>
      </c>
      <c r="CE1014" s="544">
        <f t="shared" si="4936"/>
        <v>14</v>
      </c>
      <c r="CF1014" s="544">
        <f t="shared" si="4937"/>
        <v>25</v>
      </c>
    </row>
    <row r="1015" spans="1:84">
      <c r="A1015" s="149"/>
      <c r="B1015" s="151"/>
      <c r="C1015" s="151"/>
      <c r="D1015" s="151"/>
      <c r="E1015" s="288"/>
      <c r="F1015" s="591" t="s">
        <v>74</v>
      </c>
      <c r="G1015" s="159" t="s">
        <v>74</v>
      </c>
      <c r="H1015" s="159" t="s">
        <v>74</v>
      </c>
      <c r="I1015" s="159" t="s">
        <v>74</v>
      </c>
      <c r="J1015" s="159" t="s">
        <v>74</v>
      </c>
      <c r="K1015" s="159" t="s">
        <v>74</v>
      </c>
      <c r="L1015" s="159" t="s">
        <v>74</v>
      </c>
      <c r="M1015" s="159" t="s">
        <v>74</v>
      </c>
      <c r="N1015" s="159" t="s">
        <v>74</v>
      </c>
      <c r="O1015" s="159" t="s">
        <v>74</v>
      </c>
      <c r="P1015" s="159"/>
      <c r="Q1015" s="159" t="s">
        <v>74</v>
      </c>
      <c r="R1015" s="159" t="s">
        <v>74</v>
      </c>
      <c r="S1015" s="503" t="s">
        <v>74</v>
      </c>
      <c r="T1015" s="159" t="s">
        <v>74</v>
      </c>
      <c r="U1015" s="159" t="s">
        <v>74</v>
      </c>
      <c r="V1015" s="159" t="s">
        <v>74</v>
      </c>
      <c r="W1015" s="159" t="s">
        <v>74</v>
      </c>
      <c r="X1015" s="159" t="s">
        <v>74</v>
      </c>
      <c r="Y1015" s="159" t="s">
        <v>74</v>
      </c>
      <c r="Z1015" s="159" t="s">
        <v>74</v>
      </c>
      <c r="AA1015" s="159" t="s">
        <v>74</v>
      </c>
      <c r="AB1015" s="159" t="s">
        <v>74</v>
      </c>
      <c r="AC1015" s="159" t="s">
        <v>74</v>
      </c>
      <c r="AD1015" s="159" t="s">
        <v>74</v>
      </c>
      <c r="AE1015" s="159" t="s">
        <v>74</v>
      </c>
      <c r="AF1015" s="503" t="s">
        <v>74</v>
      </c>
      <c r="AG1015" s="159" t="s">
        <v>74</v>
      </c>
      <c r="AH1015" s="159" t="s">
        <v>74</v>
      </c>
      <c r="AI1015" s="159" t="s">
        <v>74</v>
      </c>
      <c r="AJ1015" s="159" t="s">
        <v>74</v>
      </c>
      <c r="AK1015" s="159" t="s">
        <v>74</v>
      </c>
      <c r="AL1015" s="159" t="s">
        <v>74</v>
      </c>
      <c r="AM1015" s="159" t="s">
        <v>74</v>
      </c>
      <c r="AN1015" s="159" t="s">
        <v>74</v>
      </c>
      <c r="AO1015" s="159" t="s">
        <v>74</v>
      </c>
      <c r="AP1015" s="159" t="s">
        <v>74</v>
      </c>
      <c r="AQ1015" s="159" t="s">
        <v>74</v>
      </c>
      <c r="AR1015" s="159" t="s">
        <v>74</v>
      </c>
      <c r="AS1015" s="503" t="s">
        <v>74</v>
      </c>
      <c r="AT1015" s="159" t="s">
        <v>74</v>
      </c>
      <c r="AU1015" s="159" t="s">
        <v>74</v>
      </c>
      <c r="AV1015" s="159" t="s">
        <v>74</v>
      </c>
      <c r="AW1015" s="570" t="s">
        <v>74</v>
      </c>
      <c r="AX1015" s="570" t="s">
        <v>74</v>
      </c>
      <c r="AY1015" s="570" t="s">
        <v>74</v>
      </c>
      <c r="AZ1015" s="159" t="s">
        <v>74</v>
      </c>
      <c r="BA1015" s="159" t="s">
        <v>74</v>
      </c>
      <c r="BB1015" s="159" t="s">
        <v>74</v>
      </c>
      <c r="BC1015" s="159" t="s">
        <v>74</v>
      </c>
      <c r="BD1015" s="159" t="s">
        <v>74</v>
      </c>
      <c r="BE1015" s="159" t="s">
        <v>74</v>
      </c>
      <c r="BF1015" s="474"/>
      <c r="BG1015" s="605" t="s">
        <v>74</v>
      </c>
    </row>
    <row r="1016" spans="1:84">
      <c r="A1016" s="149"/>
      <c r="B1016" s="151" t="s">
        <v>185</v>
      </c>
      <c r="C1016" s="151"/>
      <c r="D1016" s="151"/>
      <c r="E1016" s="288"/>
      <c r="F1016" s="591">
        <f>SUM(F965,F969,F974,F980,F984,F988,F992,F997,F1002)</f>
        <v>253</v>
      </c>
      <c r="G1016" s="159">
        <f>SUM(G965,G969,G974,G980,G984,G988,G992,G997,G1002)</f>
        <v>84</v>
      </c>
      <c r="H1016" s="159">
        <f t="shared" ref="H1016:BE1016" si="4940">SUM(H965,H969,H974,H980,H984,H988,H992,H997,H1002)</f>
        <v>21</v>
      </c>
      <c r="I1016" s="159">
        <f t="shared" si="4940"/>
        <v>105</v>
      </c>
      <c r="J1016" s="159">
        <f t="shared" si="4940"/>
        <v>22</v>
      </c>
      <c r="K1016" s="159">
        <f t="shared" si="4940"/>
        <v>8</v>
      </c>
      <c r="L1016" s="159">
        <f t="shared" si="4940"/>
        <v>30</v>
      </c>
      <c r="M1016" s="159">
        <f t="shared" si="4940"/>
        <v>8</v>
      </c>
      <c r="N1016" s="159">
        <f t="shared" si="4940"/>
        <v>3</v>
      </c>
      <c r="O1016" s="159">
        <f t="shared" si="4940"/>
        <v>11</v>
      </c>
      <c r="P1016" s="159">
        <f t="shared" si="4940"/>
        <v>51</v>
      </c>
      <c r="Q1016" s="159">
        <f t="shared" si="4940"/>
        <v>21</v>
      </c>
      <c r="R1016" s="159">
        <f t="shared" si="4940"/>
        <v>72</v>
      </c>
      <c r="S1016" s="503">
        <f t="shared" si="4940"/>
        <v>12</v>
      </c>
      <c r="T1016" s="159">
        <f t="shared" si="4940"/>
        <v>10</v>
      </c>
      <c r="U1016" s="159">
        <f t="shared" si="4940"/>
        <v>4</v>
      </c>
      <c r="V1016" s="159">
        <f t="shared" si="4940"/>
        <v>14</v>
      </c>
      <c r="W1016" s="159">
        <f t="shared" si="4940"/>
        <v>0</v>
      </c>
      <c r="X1016" s="159">
        <f t="shared" si="4940"/>
        <v>0</v>
      </c>
      <c r="Y1016" s="159">
        <f t="shared" si="4940"/>
        <v>0</v>
      </c>
      <c r="Z1016" s="159">
        <f t="shared" si="4940"/>
        <v>0</v>
      </c>
      <c r="AA1016" s="159">
        <f t="shared" si="4940"/>
        <v>0</v>
      </c>
      <c r="AB1016" s="159">
        <f t="shared" si="4940"/>
        <v>0</v>
      </c>
      <c r="AC1016" s="159">
        <f t="shared" si="4940"/>
        <v>2</v>
      </c>
      <c r="AD1016" s="159">
        <f t="shared" si="4940"/>
        <v>1</v>
      </c>
      <c r="AE1016" s="159">
        <f t="shared" si="4940"/>
        <v>3</v>
      </c>
      <c r="AF1016" s="503">
        <f t="shared" si="4940"/>
        <v>5</v>
      </c>
      <c r="AG1016" s="159">
        <f t="shared" si="4940"/>
        <v>3</v>
      </c>
      <c r="AH1016" s="159">
        <f t="shared" si="4940"/>
        <v>1</v>
      </c>
      <c r="AI1016" s="159">
        <f t="shared" si="4940"/>
        <v>4</v>
      </c>
      <c r="AJ1016" s="159">
        <f t="shared" si="4940"/>
        <v>1</v>
      </c>
      <c r="AK1016" s="159">
        <f t="shared" si="4940"/>
        <v>0</v>
      </c>
      <c r="AL1016" s="159">
        <f t="shared" si="4940"/>
        <v>1</v>
      </c>
      <c r="AM1016" s="159">
        <f t="shared" si="4940"/>
        <v>0</v>
      </c>
      <c r="AN1016" s="159">
        <f t="shared" si="4940"/>
        <v>0</v>
      </c>
      <c r="AO1016" s="159">
        <f t="shared" si="4940"/>
        <v>0</v>
      </c>
      <c r="AP1016" s="159">
        <f t="shared" si="4940"/>
        <v>6</v>
      </c>
      <c r="AQ1016" s="159">
        <f t="shared" si="4940"/>
        <v>1</v>
      </c>
      <c r="AR1016" s="159">
        <f t="shared" si="4940"/>
        <v>7</v>
      </c>
      <c r="AS1016" s="503">
        <f t="shared" si="4940"/>
        <v>0</v>
      </c>
      <c r="AT1016" s="159">
        <f t="shared" si="4940"/>
        <v>3</v>
      </c>
      <c r="AU1016" s="159">
        <f t="shared" si="4940"/>
        <v>0</v>
      </c>
      <c r="AV1016" s="159">
        <f t="shared" si="4940"/>
        <v>3</v>
      </c>
      <c r="AW1016" s="570">
        <f t="shared" si="4940"/>
        <v>190</v>
      </c>
      <c r="AX1016" s="570">
        <f t="shared" si="4940"/>
        <v>60</v>
      </c>
      <c r="AY1016" s="570">
        <f t="shared" si="4940"/>
        <v>250</v>
      </c>
      <c r="AZ1016" s="159">
        <f t="shared" si="4940"/>
        <v>2</v>
      </c>
      <c r="BA1016" s="159">
        <f t="shared" si="4940"/>
        <v>0</v>
      </c>
      <c r="BB1016" s="159">
        <f t="shared" si="4940"/>
        <v>2</v>
      </c>
      <c r="BC1016" s="159">
        <f t="shared" si="4940"/>
        <v>0</v>
      </c>
      <c r="BD1016" s="159">
        <f t="shared" si="4940"/>
        <v>0</v>
      </c>
      <c r="BE1016" s="159">
        <f t="shared" si="4940"/>
        <v>0</v>
      </c>
      <c r="BF1016" s="474"/>
      <c r="BG1016" s="605">
        <f>SUM(F1016,S1016,AF1016,AS1016)</f>
        <v>270</v>
      </c>
      <c r="BH1016" s="533">
        <f>SUM(G1016,T1016,AG1016)</f>
        <v>97</v>
      </c>
      <c r="BI1016" s="533">
        <f t="shared" ref="BI1016:BI1018" si="4941">SUM(H1016,U1016,AH1016)</f>
        <v>26</v>
      </c>
      <c r="BJ1016" s="533">
        <f t="shared" ref="BJ1016:BJ1018" si="4942">SUM(I1016,V1016,AI1016)</f>
        <v>123</v>
      </c>
      <c r="BK1016" s="533">
        <f t="shared" ref="BK1016:BK1018" si="4943">SUM(J1016,W1016,AJ1016)</f>
        <v>23</v>
      </c>
      <c r="BL1016" s="533">
        <f t="shared" ref="BL1016:BL1018" si="4944">SUM(K1016,X1016,AK1016)</f>
        <v>8</v>
      </c>
      <c r="BM1016" s="533">
        <f t="shared" ref="BM1016:BM1018" si="4945">SUM(L1016,Y1016,AL1016)</f>
        <v>31</v>
      </c>
      <c r="BN1016" s="533">
        <f>SUM(M1016,Z1016,AM1016)</f>
        <v>8</v>
      </c>
      <c r="BO1016" s="533">
        <f t="shared" ref="BO1016:BO1018" si="4946">SUM(N1016,AA1016,AN1016)</f>
        <v>3</v>
      </c>
      <c r="BP1016" s="533">
        <f t="shared" ref="BP1016:BP1018" si="4947">SUM(O1016,AB1016,AO1016)</f>
        <v>11</v>
      </c>
      <c r="BQ1016" s="533">
        <f t="shared" ref="BQ1016:BQ1018" si="4948">SUM(P1016,AC1016,AP1016)</f>
        <v>59</v>
      </c>
      <c r="BR1016" s="533">
        <f t="shared" ref="BR1016:BR1018" si="4949">SUM(Q1016,AD1016,AQ1016)</f>
        <v>23</v>
      </c>
      <c r="BS1016" s="533">
        <f t="shared" ref="BS1016:BS1018" si="4950">SUM(R1016,AE1016,AR1016)</f>
        <v>82</v>
      </c>
      <c r="BT1016" s="533">
        <f>AT1016</f>
        <v>3</v>
      </c>
      <c r="BU1016" s="533">
        <f t="shared" ref="BU1016:BU1018" si="4951">AU1016</f>
        <v>0</v>
      </c>
      <c r="BV1016" s="533">
        <f t="shared" ref="BV1016:BV1018" si="4952">AV1016</f>
        <v>3</v>
      </c>
      <c r="BW1016" s="536">
        <f>SUM(BH1016,BK1016,BN1016,BQ1016,BT1016)</f>
        <v>190</v>
      </c>
      <c r="BX1016" s="536">
        <f t="shared" ref="BX1016:BX1018" si="4953">SUM(BI1016,BL1016,BO1016,BR1016,BU1016)</f>
        <v>60</v>
      </c>
      <c r="BY1016" s="536">
        <f t="shared" ref="BY1016:BY1018" si="4954">SUM(BJ1016,BM1016,BP1016,BS1016,BV1016)</f>
        <v>250</v>
      </c>
      <c r="BZ1016" t="s">
        <v>74</v>
      </c>
      <c r="CA1016" s="544">
        <f>AZ1016</f>
        <v>2</v>
      </c>
      <c r="CB1016" s="544">
        <f t="shared" ref="CB1016:CB1018" si="4955">BA1016</f>
        <v>0</v>
      </c>
      <c r="CC1016" s="544">
        <f t="shared" ref="CC1016:CC1018" si="4956">BB1016</f>
        <v>2</v>
      </c>
      <c r="CD1016" s="544">
        <f>BC1016</f>
        <v>0</v>
      </c>
      <c r="CE1016" s="544">
        <f t="shared" ref="CE1016:CE1018" si="4957">BD1016</f>
        <v>0</v>
      </c>
      <c r="CF1016" s="544">
        <f t="shared" ref="CF1016:CF1018" si="4958">BE1016</f>
        <v>0</v>
      </c>
    </row>
    <row r="1017" spans="1:84">
      <c r="A1017" s="149"/>
      <c r="B1017" s="151"/>
      <c r="C1017" s="151"/>
      <c r="D1017" s="151"/>
      <c r="E1017" s="288"/>
      <c r="F1017" s="591">
        <f>SUM(F966,F970,F975,F981,F985,F989,F993,F998,F1003)</f>
        <v>251</v>
      </c>
      <c r="G1017" s="159">
        <f>SUM(G966,G970,G975,G981,G985,G989,G993,G998,G1003)</f>
        <v>63</v>
      </c>
      <c r="H1017" s="159">
        <f t="shared" ref="H1017:BE1017" si="4959">SUM(H966,H970,H975,H981,H985,H989,H993,H998,H1003)</f>
        <v>32</v>
      </c>
      <c r="I1017" s="159">
        <f t="shared" si="4959"/>
        <v>95</v>
      </c>
      <c r="J1017" s="159">
        <f t="shared" si="4959"/>
        <v>15</v>
      </c>
      <c r="K1017" s="159">
        <f t="shared" si="4959"/>
        <v>8</v>
      </c>
      <c r="L1017" s="159">
        <f t="shared" si="4959"/>
        <v>23</v>
      </c>
      <c r="M1017" s="159">
        <f t="shared" si="4959"/>
        <v>8</v>
      </c>
      <c r="N1017" s="159">
        <f t="shared" si="4959"/>
        <v>0</v>
      </c>
      <c r="O1017" s="159">
        <f t="shared" si="4959"/>
        <v>8</v>
      </c>
      <c r="P1017" s="159">
        <f t="shared" si="4959"/>
        <v>56</v>
      </c>
      <c r="Q1017" s="159">
        <f t="shared" si="4959"/>
        <v>19</v>
      </c>
      <c r="R1017" s="159">
        <f t="shared" si="4959"/>
        <v>75</v>
      </c>
      <c r="S1017" s="503">
        <f t="shared" si="4959"/>
        <v>12</v>
      </c>
      <c r="T1017" s="159">
        <f t="shared" si="4959"/>
        <v>4</v>
      </c>
      <c r="U1017" s="159">
        <f t="shared" si="4959"/>
        <v>6</v>
      </c>
      <c r="V1017" s="159">
        <f t="shared" si="4959"/>
        <v>10</v>
      </c>
      <c r="W1017" s="159">
        <f t="shared" si="4959"/>
        <v>0</v>
      </c>
      <c r="X1017" s="159">
        <f t="shared" si="4959"/>
        <v>0</v>
      </c>
      <c r="Y1017" s="159">
        <f t="shared" si="4959"/>
        <v>0</v>
      </c>
      <c r="Z1017" s="159">
        <f t="shared" si="4959"/>
        <v>0</v>
      </c>
      <c r="AA1017" s="159">
        <f t="shared" si="4959"/>
        <v>0</v>
      </c>
      <c r="AB1017" s="159">
        <f t="shared" si="4959"/>
        <v>0</v>
      </c>
      <c r="AC1017" s="159">
        <f t="shared" si="4959"/>
        <v>2</v>
      </c>
      <c r="AD1017" s="159">
        <f t="shared" si="4959"/>
        <v>0</v>
      </c>
      <c r="AE1017" s="159">
        <f t="shared" si="4959"/>
        <v>2</v>
      </c>
      <c r="AF1017" s="503">
        <f t="shared" si="4959"/>
        <v>5</v>
      </c>
      <c r="AG1017" s="159">
        <f t="shared" si="4959"/>
        <v>0</v>
      </c>
      <c r="AH1017" s="159">
        <f t="shared" si="4959"/>
        <v>3</v>
      </c>
      <c r="AI1017" s="159">
        <f t="shared" si="4959"/>
        <v>3</v>
      </c>
      <c r="AJ1017" s="159">
        <f t="shared" si="4959"/>
        <v>0</v>
      </c>
      <c r="AK1017" s="159">
        <f t="shared" si="4959"/>
        <v>0</v>
      </c>
      <c r="AL1017" s="159">
        <f t="shared" si="4959"/>
        <v>0</v>
      </c>
      <c r="AM1017" s="159">
        <f t="shared" si="4959"/>
        <v>0</v>
      </c>
      <c r="AN1017" s="159">
        <f t="shared" si="4959"/>
        <v>0</v>
      </c>
      <c r="AO1017" s="159">
        <f t="shared" si="4959"/>
        <v>0</v>
      </c>
      <c r="AP1017" s="159">
        <f t="shared" si="4959"/>
        <v>1</v>
      </c>
      <c r="AQ1017" s="159">
        <f t="shared" si="4959"/>
        <v>4</v>
      </c>
      <c r="AR1017" s="159">
        <f t="shared" si="4959"/>
        <v>5</v>
      </c>
      <c r="AS1017" s="503">
        <f t="shared" si="4959"/>
        <v>0</v>
      </c>
      <c r="AT1017" s="159">
        <f t="shared" si="4959"/>
        <v>2</v>
      </c>
      <c r="AU1017" s="159">
        <f t="shared" si="4959"/>
        <v>0</v>
      </c>
      <c r="AV1017" s="159">
        <f t="shared" si="4959"/>
        <v>2</v>
      </c>
      <c r="AW1017" s="570">
        <f t="shared" si="4959"/>
        <v>151</v>
      </c>
      <c r="AX1017" s="570">
        <f t="shared" si="4959"/>
        <v>72</v>
      </c>
      <c r="AY1017" s="570">
        <f t="shared" si="4959"/>
        <v>223</v>
      </c>
      <c r="AZ1017" s="159">
        <f t="shared" si="4959"/>
        <v>2</v>
      </c>
      <c r="BA1017" s="159">
        <f t="shared" si="4959"/>
        <v>0</v>
      </c>
      <c r="BB1017" s="159">
        <f t="shared" si="4959"/>
        <v>2</v>
      </c>
      <c r="BC1017" s="159">
        <f t="shared" si="4959"/>
        <v>0</v>
      </c>
      <c r="BD1017" s="159">
        <f t="shared" si="4959"/>
        <v>0</v>
      </c>
      <c r="BE1017" s="159">
        <f t="shared" si="4959"/>
        <v>0</v>
      </c>
      <c r="BF1017" s="474"/>
      <c r="BG1017" s="605">
        <f>SUM(F1017,S1017,AF1017,AS1017)</f>
        <v>268</v>
      </c>
      <c r="BH1017" s="533">
        <f>SUM(G1017,T1017,AG1017)</f>
        <v>67</v>
      </c>
      <c r="BI1017" s="533">
        <f t="shared" si="4941"/>
        <v>41</v>
      </c>
      <c r="BJ1017" s="533">
        <f t="shared" si="4942"/>
        <v>108</v>
      </c>
      <c r="BK1017" s="533">
        <f t="shared" si="4943"/>
        <v>15</v>
      </c>
      <c r="BL1017" s="533">
        <f t="shared" si="4944"/>
        <v>8</v>
      </c>
      <c r="BM1017" s="533">
        <f t="shared" si="4945"/>
        <v>23</v>
      </c>
      <c r="BN1017" s="533">
        <f>SUM(M1017,Z1017,AM1017)</f>
        <v>8</v>
      </c>
      <c r="BO1017" s="533">
        <f t="shared" si="4946"/>
        <v>0</v>
      </c>
      <c r="BP1017" s="533">
        <f t="shared" si="4947"/>
        <v>8</v>
      </c>
      <c r="BQ1017" s="533">
        <f t="shared" si="4948"/>
        <v>59</v>
      </c>
      <c r="BR1017" s="533">
        <f t="shared" si="4949"/>
        <v>23</v>
      </c>
      <c r="BS1017" s="533">
        <f t="shared" si="4950"/>
        <v>82</v>
      </c>
      <c r="BT1017" s="533">
        <f>AT1017</f>
        <v>2</v>
      </c>
      <c r="BU1017" s="533">
        <f t="shared" si="4951"/>
        <v>0</v>
      </c>
      <c r="BV1017" s="533">
        <f t="shared" si="4952"/>
        <v>2</v>
      </c>
      <c r="BW1017" s="536">
        <f>SUM(BH1017,BK1017,BN1017,BQ1017,BT1017)</f>
        <v>151</v>
      </c>
      <c r="BX1017" s="536">
        <f t="shared" si="4953"/>
        <v>72</v>
      </c>
      <c r="BY1017" s="536">
        <f t="shared" si="4954"/>
        <v>223</v>
      </c>
      <c r="BZ1017" t="s">
        <v>74</v>
      </c>
      <c r="CA1017" s="544">
        <f>AZ1017</f>
        <v>2</v>
      </c>
      <c r="CB1017" s="544">
        <f t="shared" si="4955"/>
        <v>0</v>
      </c>
      <c r="CC1017" s="544">
        <f t="shared" si="4956"/>
        <v>2</v>
      </c>
      <c r="CD1017" s="544">
        <f>BC1017</f>
        <v>0</v>
      </c>
      <c r="CE1017" s="544">
        <f t="shared" si="4957"/>
        <v>0</v>
      </c>
      <c r="CF1017" s="544">
        <f t="shared" si="4958"/>
        <v>0</v>
      </c>
    </row>
    <row r="1018" spans="1:84">
      <c r="A1018" s="149"/>
      <c r="B1018" s="151"/>
      <c r="C1018" s="151"/>
      <c r="D1018" s="151"/>
      <c r="E1018" s="288"/>
      <c r="F1018" s="592">
        <f>SUM(F1016:F1017)</f>
        <v>504</v>
      </c>
      <c r="G1018" s="168">
        <f t="shared" ref="G1018:BE1018" si="4960">SUM(G1016:G1017)</f>
        <v>147</v>
      </c>
      <c r="H1018" s="168">
        <f t="shared" si="4960"/>
        <v>53</v>
      </c>
      <c r="I1018" s="168">
        <f t="shared" si="4960"/>
        <v>200</v>
      </c>
      <c r="J1018" s="168">
        <f t="shared" si="4960"/>
        <v>37</v>
      </c>
      <c r="K1018" s="168">
        <f t="shared" si="4960"/>
        <v>16</v>
      </c>
      <c r="L1018" s="168">
        <f t="shared" si="4960"/>
        <v>53</v>
      </c>
      <c r="M1018" s="168">
        <f t="shared" si="4960"/>
        <v>16</v>
      </c>
      <c r="N1018" s="168">
        <f t="shared" si="4960"/>
        <v>3</v>
      </c>
      <c r="O1018" s="168">
        <f t="shared" si="4960"/>
        <v>19</v>
      </c>
      <c r="P1018" s="168">
        <f t="shared" si="4960"/>
        <v>107</v>
      </c>
      <c r="Q1018" s="168">
        <f t="shared" si="4960"/>
        <v>40</v>
      </c>
      <c r="R1018" s="168">
        <f t="shared" si="4960"/>
        <v>147</v>
      </c>
      <c r="S1018" s="502">
        <f t="shared" si="4960"/>
        <v>24</v>
      </c>
      <c r="T1018" s="168">
        <f t="shared" si="4960"/>
        <v>14</v>
      </c>
      <c r="U1018" s="168">
        <f t="shared" si="4960"/>
        <v>10</v>
      </c>
      <c r="V1018" s="168">
        <f t="shared" si="4960"/>
        <v>24</v>
      </c>
      <c r="W1018" s="168">
        <f t="shared" si="4960"/>
        <v>0</v>
      </c>
      <c r="X1018" s="168">
        <f t="shared" si="4960"/>
        <v>0</v>
      </c>
      <c r="Y1018" s="168">
        <f t="shared" si="4960"/>
        <v>0</v>
      </c>
      <c r="Z1018" s="168">
        <f t="shared" si="4960"/>
        <v>0</v>
      </c>
      <c r="AA1018" s="168">
        <f t="shared" si="4960"/>
        <v>0</v>
      </c>
      <c r="AB1018" s="168">
        <f t="shared" si="4960"/>
        <v>0</v>
      </c>
      <c r="AC1018" s="168">
        <f t="shared" si="4960"/>
        <v>4</v>
      </c>
      <c r="AD1018" s="168">
        <f t="shared" si="4960"/>
        <v>1</v>
      </c>
      <c r="AE1018" s="168">
        <f t="shared" si="4960"/>
        <v>5</v>
      </c>
      <c r="AF1018" s="502">
        <f t="shared" si="4960"/>
        <v>10</v>
      </c>
      <c r="AG1018" s="168">
        <f t="shared" si="4960"/>
        <v>3</v>
      </c>
      <c r="AH1018" s="168">
        <f t="shared" si="4960"/>
        <v>4</v>
      </c>
      <c r="AI1018" s="168">
        <f t="shared" si="4960"/>
        <v>7</v>
      </c>
      <c r="AJ1018" s="168">
        <f t="shared" si="4960"/>
        <v>1</v>
      </c>
      <c r="AK1018" s="168">
        <f t="shared" si="4960"/>
        <v>0</v>
      </c>
      <c r="AL1018" s="168">
        <f t="shared" si="4960"/>
        <v>1</v>
      </c>
      <c r="AM1018" s="168">
        <f t="shared" si="4960"/>
        <v>0</v>
      </c>
      <c r="AN1018" s="168">
        <f t="shared" si="4960"/>
        <v>0</v>
      </c>
      <c r="AO1018" s="168">
        <f t="shared" si="4960"/>
        <v>0</v>
      </c>
      <c r="AP1018" s="168">
        <f t="shared" si="4960"/>
        <v>7</v>
      </c>
      <c r="AQ1018" s="168">
        <f t="shared" si="4960"/>
        <v>5</v>
      </c>
      <c r="AR1018" s="168">
        <f t="shared" si="4960"/>
        <v>12</v>
      </c>
      <c r="AS1018" s="502">
        <f t="shared" si="4960"/>
        <v>0</v>
      </c>
      <c r="AT1018" s="168">
        <f t="shared" si="4960"/>
        <v>5</v>
      </c>
      <c r="AU1018" s="168">
        <f t="shared" si="4960"/>
        <v>0</v>
      </c>
      <c r="AV1018" s="168">
        <f t="shared" si="4960"/>
        <v>5</v>
      </c>
      <c r="AW1018" s="569">
        <f>SUM(AW1016:AW1017)</f>
        <v>341</v>
      </c>
      <c r="AX1018" s="569">
        <f>SUM(AX1016:AX1017)</f>
        <v>132</v>
      </c>
      <c r="AY1018" s="569">
        <f>SUM(AY1016:AY1017)</f>
        <v>473</v>
      </c>
      <c r="AZ1018" s="168">
        <f t="shared" si="4960"/>
        <v>4</v>
      </c>
      <c r="BA1018" s="168">
        <f t="shared" si="4960"/>
        <v>0</v>
      </c>
      <c r="BB1018" s="168">
        <f t="shared" si="4960"/>
        <v>4</v>
      </c>
      <c r="BC1018" s="168">
        <f t="shared" si="4960"/>
        <v>0</v>
      </c>
      <c r="BD1018" s="168">
        <f t="shared" si="4960"/>
        <v>0</v>
      </c>
      <c r="BE1018" s="168">
        <f t="shared" si="4960"/>
        <v>0</v>
      </c>
      <c r="BF1018" s="523"/>
      <c r="BG1018" s="605">
        <f>SUM(F1018,S1018,AF1018,AS1018)</f>
        <v>538</v>
      </c>
      <c r="BH1018" s="533">
        <f>SUM(G1018,T1018,AG1018)</f>
        <v>164</v>
      </c>
      <c r="BI1018" s="533">
        <f t="shared" si="4941"/>
        <v>67</v>
      </c>
      <c r="BJ1018" s="533">
        <f t="shared" si="4942"/>
        <v>231</v>
      </c>
      <c r="BK1018" s="533">
        <f t="shared" si="4943"/>
        <v>38</v>
      </c>
      <c r="BL1018" s="533">
        <f t="shared" si="4944"/>
        <v>16</v>
      </c>
      <c r="BM1018" s="533">
        <f t="shared" si="4945"/>
        <v>54</v>
      </c>
      <c r="BN1018" s="533">
        <f>SUM(M1018,Z1018,AM1018)</f>
        <v>16</v>
      </c>
      <c r="BO1018" s="533">
        <f t="shared" si="4946"/>
        <v>3</v>
      </c>
      <c r="BP1018" s="533">
        <f t="shared" si="4947"/>
        <v>19</v>
      </c>
      <c r="BQ1018" s="533">
        <f t="shared" si="4948"/>
        <v>118</v>
      </c>
      <c r="BR1018" s="533">
        <f t="shared" si="4949"/>
        <v>46</v>
      </c>
      <c r="BS1018" s="533">
        <f t="shared" si="4950"/>
        <v>164</v>
      </c>
      <c r="BT1018" s="533">
        <f>AT1018</f>
        <v>5</v>
      </c>
      <c r="BU1018" s="533">
        <f t="shared" si="4951"/>
        <v>0</v>
      </c>
      <c r="BV1018" s="533">
        <f t="shared" si="4952"/>
        <v>5</v>
      </c>
      <c r="BW1018" s="536">
        <f>SUM(BH1018,BK1018,BN1018,BQ1018,BT1018)</f>
        <v>341</v>
      </c>
      <c r="BX1018" s="536">
        <f t="shared" si="4953"/>
        <v>132</v>
      </c>
      <c r="BY1018" s="536">
        <f t="shared" si="4954"/>
        <v>473</v>
      </c>
      <c r="BZ1018" t="s">
        <v>74</v>
      </c>
      <c r="CA1018" s="544">
        <f>AZ1018</f>
        <v>4</v>
      </c>
      <c r="CB1018" s="544">
        <f t="shared" si="4955"/>
        <v>0</v>
      </c>
      <c r="CC1018" s="544">
        <f t="shared" si="4956"/>
        <v>4</v>
      </c>
      <c r="CD1018" s="544">
        <f>BC1018</f>
        <v>0</v>
      </c>
      <c r="CE1018" s="544">
        <f t="shared" si="4957"/>
        <v>0</v>
      </c>
      <c r="CF1018" s="544">
        <f t="shared" si="4958"/>
        <v>0</v>
      </c>
    </row>
    <row r="1019" spans="1:84">
      <c r="A1019" s="149"/>
      <c r="B1019" s="151"/>
      <c r="C1019" s="151"/>
      <c r="D1019" s="151"/>
      <c r="E1019" s="288"/>
      <c r="F1019" s="592"/>
      <c r="G1019" s="168"/>
      <c r="H1019" s="168"/>
      <c r="I1019" s="168"/>
      <c r="J1019" s="168"/>
      <c r="K1019" s="168"/>
      <c r="L1019" s="168"/>
      <c r="M1019" s="168"/>
      <c r="N1019" s="168"/>
      <c r="O1019" s="168"/>
      <c r="P1019" s="168"/>
      <c r="Q1019" s="168"/>
      <c r="R1019" s="168"/>
      <c r="S1019" s="502"/>
      <c r="T1019" s="168"/>
      <c r="U1019" s="168"/>
      <c r="V1019" s="168"/>
      <c r="W1019" s="168"/>
      <c r="X1019" s="168"/>
      <c r="Y1019" s="168"/>
      <c r="Z1019" s="168"/>
      <c r="AA1019" s="168"/>
      <c r="AB1019" s="168"/>
      <c r="AC1019" s="168"/>
      <c r="AD1019" s="168"/>
      <c r="AE1019" s="168"/>
      <c r="AF1019" s="502"/>
      <c r="AG1019" s="168"/>
      <c r="AH1019" s="168"/>
      <c r="AI1019" s="168"/>
      <c r="AJ1019" s="168"/>
      <c r="AK1019" s="168"/>
      <c r="AL1019" s="168"/>
      <c r="AM1019" s="168"/>
      <c r="AN1019" s="168"/>
      <c r="AO1019" s="168"/>
      <c r="AP1019" s="168"/>
      <c r="AQ1019" s="168"/>
      <c r="AR1019" s="168"/>
      <c r="AS1019" s="502"/>
      <c r="AT1019" s="168"/>
      <c r="AU1019" s="168"/>
      <c r="AV1019" s="168"/>
      <c r="AW1019" s="569"/>
      <c r="AX1019" s="569"/>
      <c r="AY1019" s="569"/>
      <c r="AZ1019" s="168"/>
      <c r="BA1019" s="168"/>
      <c r="BB1019" s="168"/>
      <c r="BC1019" s="168"/>
      <c r="BD1019" s="168"/>
      <c r="BE1019" s="168"/>
      <c r="BF1019" s="523"/>
    </row>
    <row r="1020" spans="1:84">
      <c r="A1020" s="149"/>
      <c r="B1020" s="151"/>
      <c r="C1020" s="151"/>
      <c r="D1020" s="151"/>
      <c r="E1020" s="288"/>
      <c r="F1020" s="592"/>
      <c r="G1020" s="168"/>
      <c r="H1020" s="168"/>
      <c r="I1020" s="168"/>
      <c r="J1020" s="168"/>
      <c r="K1020" s="168"/>
      <c r="L1020" s="168"/>
      <c r="M1020" s="168"/>
      <c r="N1020" s="168"/>
      <c r="O1020" s="168"/>
      <c r="P1020" s="168"/>
      <c r="Q1020" s="168"/>
      <c r="R1020" s="168"/>
      <c r="S1020" s="502"/>
      <c r="T1020" s="168"/>
      <c r="U1020" s="168"/>
      <c r="V1020" s="168"/>
      <c r="W1020" s="168"/>
      <c r="X1020" s="168"/>
      <c r="Y1020" s="168"/>
      <c r="Z1020" s="168"/>
      <c r="AA1020" s="168"/>
      <c r="AB1020" s="168"/>
      <c r="AC1020" s="168"/>
      <c r="AD1020" s="168"/>
      <c r="AE1020" s="168"/>
      <c r="AF1020" s="502"/>
      <c r="AG1020" s="168"/>
      <c r="AH1020" s="168"/>
      <c r="AI1020" s="168"/>
      <c r="AJ1020" s="168"/>
      <c r="AK1020" s="168"/>
      <c r="AL1020" s="168"/>
      <c r="AM1020" s="168"/>
      <c r="AN1020" s="168"/>
      <c r="AO1020" s="168"/>
      <c r="AP1020" s="168"/>
      <c r="AQ1020" s="168"/>
      <c r="AR1020" s="168"/>
      <c r="AS1020" s="502"/>
      <c r="AT1020" s="168"/>
      <c r="AU1020" s="168"/>
      <c r="AV1020" s="168"/>
      <c r="AW1020" s="569"/>
      <c r="AX1020" s="569"/>
      <c r="AY1020" s="569"/>
      <c r="AZ1020" s="168"/>
      <c r="BA1020" s="168"/>
      <c r="BB1020" s="168"/>
      <c r="BC1020" s="168"/>
      <c r="BD1020" s="168"/>
      <c r="BE1020" s="168"/>
      <c r="BF1020" s="523"/>
    </row>
    <row r="1021" spans="1:84">
      <c r="A1021" s="149"/>
      <c r="B1021" s="151"/>
      <c r="C1021" s="151"/>
      <c r="D1021" s="151"/>
      <c r="E1021" s="288"/>
      <c r="F1021" s="592"/>
      <c r="G1021" s="168"/>
      <c r="H1021" s="168"/>
      <c r="I1021" s="168"/>
      <c r="J1021" s="168"/>
      <c r="K1021" s="168"/>
      <c r="L1021" s="168"/>
      <c r="M1021" s="168"/>
      <c r="N1021" s="168"/>
      <c r="O1021" s="168"/>
      <c r="P1021" s="168"/>
      <c r="Q1021" s="168"/>
      <c r="R1021" s="168"/>
      <c r="S1021" s="502"/>
      <c r="T1021" s="168"/>
      <c r="U1021" s="168"/>
      <c r="V1021" s="168"/>
      <c r="W1021" s="168"/>
      <c r="X1021" s="168"/>
      <c r="Y1021" s="168"/>
      <c r="Z1021" s="168"/>
      <c r="AA1021" s="168"/>
      <c r="AB1021" s="168"/>
      <c r="AC1021" s="168"/>
      <c r="AD1021" s="168"/>
      <c r="AE1021" s="168"/>
      <c r="AF1021" s="502"/>
      <c r="AG1021" s="168"/>
      <c r="AH1021" s="168"/>
      <c r="AI1021" s="168"/>
      <c r="AJ1021" s="168"/>
      <c r="AK1021" s="168"/>
      <c r="AL1021" s="168"/>
      <c r="AM1021" s="168"/>
      <c r="AN1021" s="168"/>
      <c r="AO1021" s="168"/>
      <c r="AP1021" s="168"/>
      <c r="AQ1021" s="168"/>
      <c r="AR1021" s="168"/>
      <c r="AS1021" s="502"/>
      <c r="AT1021" s="168"/>
      <c r="AU1021" s="168"/>
      <c r="AV1021" s="168"/>
      <c r="AW1021" s="569"/>
      <c r="AX1021" s="569"/>
      <c r="AY1021" s="569"/>
      <c r="AZ1021" s="168"/>
      <c r="BA1021" s="168"/>
      <c r="BB1021" s="168"/>
      <c r="BC1021" s="168"/>
      <c r="BD1021" s="168"/>
      <c r="BE1021" s="168"/>
      <c r="BF1021" s="523"/>
    </row>
    <row r="1022" spans="1:84">
      <c r="A1022" s="149"/>
      <c r="B1022" s="149" t="s">
        <v>93</v>
      </c>
      <c r="C1022" s="151"/>
      <c r="D1022" s="151"/>
      <c r="E1022" s="288" t="s">
        <v>77</v>
      </c>
      <c r="F1022" s="601">
        <f>SUM(F1012,F1016)</f>
        <v>1283</v>
      </c>
      <c r="G1022" s="287">
        <f>SUM(G1012,G1016)</f>
        <v>225</v>
      </c>
      <c r="H1022" s="287">
        <f t="shared" ref="H1022:R1022" si="4961">SUM(H1012,H1016)</f>
        <v>128</v>
      </c>
      <c r="I1022" s="287">
        <f t="shared" si="4961"/>
        <v>353</v>
      </c>
      <c r="J1022" s="287">
        <f t="shared" si="4961"/>
        <v>107</v>
      </c>
      <c r="K1022" s="287">
        <f t="shared" si="4961"/>
        <v>56</v>
      </c>
      <c r="L1022" s="287">
        <f t="shared" si="4961"/>
        <v>163</v>
      </c>
      <c r="M1022" s="287">
        <f t="shared" si="4961"/>
        <v>39</v>
      </c>
      <c r="N1022" s="287">
        <f t="shared" si="4961"/>
        <v>22</v>
      </c>
      <c r="O1022" s="287">
        <f t="shared" si="4961"/>
        <v>61</v>
      </c>
      <c r="P1022" s="287">
        <f t="shared" si="4961"/>
        <v>216</v>
      </c>
      <c r="Q1022" s="287">
        <f t="shared" si="4961"/>
        <v>159</v>
      </c>
      <c r="R1022" s="287">
        <f t="shared" si="4961"/>
        <v>375</v>
      </c>
      <c r="S1022" s="511">
        <f t="shared" ref="S1022:BE1022" si="4962">SUM(S1012,S1016)</f>
        <v>48</v>
      </c>
      <c r="T1022" s="287">
        <f t="shared" si="4962"/>
        <v>31</v>
      </c>
      <c r="U1022" s="287">
        <f t="shared" si="4962"/>
        <v>43</v>
      </c>
      <c r="V1022" s="287">
        <f t="shared" si="4962"/>
        <v>74</v>
      </c>
      <c r="W1022" s="287">
        <f t="shared" si="4962"/>
        <v>0</v>
      </c>
      <c r="X1022" s="287">
        <f t="shared" si="4962"/>
        <v>0</v>
      </c>
      <c r="Y1022" s="287">
        <f t="shared" si="4962"/>
        <v>0</v>
      </c>
      <c r="Z1022" s="287">
        <f t="shared" si="4962"/>
        <v>0</v>
      </c>
      <c r="AA1022" s="287">
        <f t="shared" si="4962"/>
        <v>0</v>
      </c>
      <c r="AB1022" s="287">
        <f t="shared" si="4962"/>
        <v>0</v>
      </c>
      <c r="AC1022" s="287">
        <f t="shared" si="4962"/>
        <v>6</v>
      </c>
      <c r="AD1022" s="287">
        <f t="shared" si="4962"/>
        <v>5</v>
      </c>
      <c r="AE1022" s="287">
        <f t="shared" si="4962"/>
        <v>11</v>
      </c>
      <c r="AF1022" s="511">
        <f t="shared" si="4962"/>
        <v>29</v>
      </c>
      <c r="AG1022" s="287">
        <f t="shared" si="4962"/>
        <v>3</v>
      </c>
      <c r="AH1022" s="287">
        <f t="shared" si="4962"/>
        <v>5</v>
      </c>
      <c r="AI1022" s="287">
        <f t="shared" si="4962"/>
        <v>8</v>
      </c>
      <c r="AJ1022" s="287">
        <f t="shared" si="4962"/>
        <v>1</v>
      </c>
      <c r="AK1022" s="287">
        <f t="shared" si="4962"/>
        <v>1</v>
      </c>
      <c r="AL1022" s="287">
        <f t="shared" si="4962"/>
        <v>2</v>
      </c>
      <c r="AM1022" s="287">
        <f t="shared" si="4962"/>
        <v>0</v>
      </c>
      <c r="AN1022" s="287">
        <f t="shared" si="4962"/>
        <v>0</v>
      </c>
      <c r="AO1022" s="287">
        <f t="shared" si="4962"/>
        <v>0</v>
      </c>
      <c r="AP1022" s="287">
        <f t="shared" si="4962"/>
        <v>9</v>
      </c>
      <c r="AQ1022" s="287">
        <f t="shared" si="4962"/>
        <v>5</v>
      </c>
      <c r="AR1022" s="287">
        <f t="shared" si="4962"/>
        <v>14</v>
      </c>
      <c r="AS1022" s="511">
        <f t="shared" si="4962"/>
        <v>12</v>
      </c>
      <c r="AT1022" s="287">
        <f t="shared" si="4962"/>
        <v>8</v>
      </c>
      <c r="AU1022" s="287">
        <f t="shared" si="4962"/>
        <v>2</v>
      </c>
      <c r="AV1022" s="287">
        <f>SUM(AV1012,AV1016)</f>
        <v>10</v>
      </c>
      <c r="AW1022" s="578">
        <f t="shared" si="4962"/>
        <v>645</v>
      </c>
      <c r="AX1022" s="578">
        <f t="shared" si="4962"/>
        <v>426</v>
      </c>
      <c r="AY1022" s="578">
        <f>SUM(AY1012,AY1016)</f>
        <v>1071</v>
      </c>
      <c r="AZ1022" s="287">
        <f t="shared" si="4962"/>
        <v>24</v>
      </c>
      <c r="BA1022" s="287">
        <f t="shared" si="4962"/>
        <v>26</v>
      </c>
      <c r="BB1022" s="287">
        <f t="shared" si="4962"/>
        <v>50</v>
      </c>
      <c r="BC1022" s="287">
        <f t="shared" si="4962"/>
        <v>5</v>
      </c>
      <c r="BD1022" s="287">
        <f t="shared" si="4962"/>
        <v>6</v>
      </c>
      <c r="BE1022" s="287">
        <f t="shared" si="4962"/>
        <v>11</v>
      </c>
      <c r="BF1022" s="527"/>
      <c r="BG1022" s="605">
        <f>SUM(F1022,S1022,AF1022,AS1022)</f>
        <v>1372</v>
      </c>
      <c r="BH1022" s="533">
        <f>SUM(G1022,T1022,AG1022)</f>
        <v>259</v>
      </c>
      <c r="BI1022" s="533">
        <f t="shared" ref="BI1022:BI1024" si="4963">SUM(H1022,U1022,AH1022)</f>
        <v>176</v>
      </c>
      <c r="BJ1022" s="533">
        <f t="shared" ref="BJ1022:BJ1024" si="4964">SUM(I1022,V1022,AI1022)</f>
        <v>435</v>
      </c>
      <c r="BK1022" s="533">
        <f t="shared" ref="BK1022:BK1024" si="4965">SUM(J1022,W1022,AJ1022)</f>
        <v>108</v>
      </c>
      <c r="BL1022" s="533">
        <f t="shared" ref="BL1022:BL1024" si="4966">SUM(K1022,X1022,AK1022)</f>
        <v>57</v>
      </c>
      <c r="BM1022" s="533">
        <f t="shared" ref="BM1022:BM1024" si="4967">SUM(L1022,Y1022,AL1022)</f>
        <v>165</v>
      </c>
      <c r="BN1022" s="533">
        <f>SUM(M1022,Z1022,AM1022)</f>
        <v>39</v>
      </c>
      <c r="BO1022" s="533">
        <f t="shared" ref="BO1022:BO1024" si="4968">SUM(N1022,AA1022,AN1022)</f>
        <v>22</v>
      </c>
      <c r="BP1022" s="533">
        <f t="shared" ref="BP1022:BP1024" si="4969">SUM(O1022,AB1022,AO1022)</f>
        <v>61</v>
      </c>
      <c r="BQ1022" s="533">
        <f t="shared" ref="BQ1022:BQ1024" si="4970">SUM(P1022,AC1022,AP1022)</f>
        <v>231</v>
      </c>
      <c r="BR1022" s="533">
        <f t="shared" ref="BR1022:BR1024" si="4971">SUM(Q1022,AD1022,AQ1022)</f>
        <v>169</v>
      </c>
      <c r="BS1022" s="533">
        <f t="shared" ref="BS1022:BS1024" si="4972">SUM(R1022,AE1022,AR1022)</f>
        <v>400</v>
      </c>
      <c r="BT1022" s="533">
        <f>AT1022</f>
        <v>8</v>
      </c>
      <c r="BU1022" s="533">
        <f t="shared" ref="BU1022:BU1024" si="4973">AU1022</f>
        <v>2</v>
      </c>
      <c r="BV1022" s="533">
        <f t="shared" ref="BV1022:BV1024" si="4974">AV1022</f>
        <v>10</v>
      </c>
      <c r="BW1022" s="536">
        <f>SUM(BH1022,BK1022,BN1022,BQ1022,BT1022)</f>
        <v>645</v>
      </c>
      <c r="BX1022" s="536">
        <f t="shared" ref="BX1022:BX1024" si="4975">SUM(BI1022,BL1022,BO1022,BR1022,BU1022)</f>
        <v>426</v>
      </c>
      <c r="BY1022" s="536">
        <f t="shared" ref="BY1022:BY1024" si="4976">SUM(BJ1022,BM1022,BP1022,BS1022,BV1022)</f>
        <v>1071</v>
      </c>
      <c r="BZ1022" t="s">
        <v>74</v>
      </c>
      <c r="CA1022" s="544">
        <f>AZ1022</f>
        <v>24</v>
      </c>
      <c r="CB1022" s="544">
        <f t="shared" ref="CB1022:CB1024" si="4977">BA1022</f>
        <v>26</v>
      </c>
      <c r="CC1022" s="544">
        <f t="shared" ref="CC1022:CC1024" si="4978">BB1022</f>
        <v>50</v>
      </c>
      <c r="CD1022" s="544">
        <f>BC1022</f>
        <v>5</v>
      </c>
      <c r="CE1022" s="544">
        <f t="shared" ref="CE1022:CE1024" si="4979">BD1022</f>
        <v>6</v>
      </c>
      <c r="CF1022" s="544">
        <f t="shared" ref="CF1022:CF1024" si="4980">BE1022</f>
        <v>11</v>
      </c>
    </row>
    <row r="1023" spans="1:84">
      <c r="A1023" s="149"/>
      <c r="B1023" s="149"/>
      <c r="C1023" s="151"/>
      <c r="D1023" s="151"/>
      <c r="E1023" s="288" t="s">
        <v>78</v>
      </c>
      <c r="F1023" s="601">
        <f>SUM(F1013,F1017)</f>
        <v>1281</v>
      </c>
      <c r="G1023" s="287">
        <f>SUM(G1013,G1017)</f>
        <v>215</v>
      </c>
      <c r="H1023" s="287">
        <f t="shared" ref="H1023:R1023" si="4981">SUM(H1013,H1017)</f>
        <v>148</v>
      </c>
      <c r="I1023" s="287">
        <f t="shared" si="4981"/>
        <v>363</v>
      </c>
      <c r="J1023" s="287">
        <f t="shared" si="4981"/>
        <v>89</v>
      </c>
      <c r="K1023" s="287">
        <f t="shared" si="4981"/>
        <v>40</v>
      </c>
      <c r="L1023" s="287">
        <f t="shared" si="4981"/>
        <v>129</v>
      </c>
      <c r="M1023" s="287">
        <f t="shared" si="4981"/>
        <v>28</v>
      </c>
      <c r="N1023" s="287">
        <f t="shared" si="4981"/>
        <v>15</v>
      </c>
      <c r="O1023" s="287">
        <f t="shared" si="4981"/>
        <v>43</v>
      </c>
      <c r="P1023" s="287">
        <f t="shared" si="4981"/>
        <v>209</v>
      </c>
      <c r="Q1023" s="287">
        <f t="shared" si="4981"/>
        <v>125</v>
      </c>
      <c r="R1023" s="287">
        <f t="shared" si="4981"/>
        <v>334</v>
      </c>
      <c r="S1023" s="511">
        <f t="shared" ref="S1023:BE1023" si="4982">SUM(S1013,S1017)</f>
        <v>48</v>
      </c>
      <c r="T1023" s="287">
        <f t="shared" si="4982"/>
        <v>24</v>
      </c>
      <c r="U1023" s="287">
        <f t="shared" si="4982"/>
        <v>45</v>
      </c>
      <c r="V1023" s="287">
        <f t="shared" si="4982"/>
        <v>69</v>
      </c>
      <c r="W1023" s="287">
        <f t="shared" si="4982"/>
        <v>1</v>
      </c>
      <c r="X1023" s="287">
        <f t="shared" si="4982"/>
        <v>0</v>
      </c>
      <c r="Y1023" s="287">
        <f t="shared" si="4982"/>
        <v>1</v>
      </c>
      <c r="Z1023" s="287">
        <f t="shared" si="4982"/>
        <v>0</v>
      </c>
      <c r="AA1023" s="287">
        <f t="shared" si="4982"/>
        <v>0</v>
      </c>
      <c r="AB1023" s="287">
        <f t="shared" si="4982"/>
        <v>0</v>
      </c>
      <c r="AC1023" s="287">
        <f t="shared" si="4982"/>
        <v>2</v>
      </c>
      <c r="AD1023" s="287">
        <f t="shared" si="4982"/>
        <v>8</v>
      </c>
      <c r="AE1023" s="287">
        <f t="shared" si="4982"/>
        <v>10</v>
      </c>
      <c r="AF1023" s="511">
        <f t="shared" si="4982"/>
        <v>29</v>
      </c>
      <c r="AG1023" s="287">
        <f t="shared" si="4982"/>
        <v>0</v>
      </c>
      <c r="AH1023" s="287">
        <f t="shared" si="4982"/>
        <v>3</v>
      </c>
      <c r="AI1023" s="287">
        <f t="shared" si="4982"/>
        <v>3</v>
      </c>
      <c r="AJ1023" s="287">
        <f t="shared" si="4982"/>
        <v>0</v>
      </c>
      <c r="AK1023" s="287">
        <f t="shared" si="4982"/>
        <v>3</v>
      </c>
      <c r="AL1023" s="287">
        <f t="shared" si="4982"/>
        <v>3</v>
      </c>
      <c r="AM1023" s="287">
        <f t="shared" si="4982"/>
        <v>1</v>
      </c>
      <c r="AN1023" s="287">
        <f t="shared" si="4982"/>
        <v>0</v>
      </c>
      <c r="AO1023" s="287">
        <f t="shared" si="4982"/>
        <v>1</v>
      </c>
      <c r="AP1023" s="287">
        <f t="shared" si="4982"/>
        <v>3</v>
      </c>
      <c r="AQ1023" s="287">
        <f t="shared" si="4982"/>
        <v>16</v>
      </c>
      <c r="AR1023" s="287">
        <f t="shared" si="4982"/>
        <v>19</v>
      </c>
      <c r="AS1023" s="511">
        <f t="shared" si="4982"/>
        <v>12</v>
      </c>
      <c r="AT1023" s="287">
        <f t="shared" si="4982"/>
        <v>12</v>
      </c>
      <c r="AU1023" s="287">
        <f t="shared" si="4982"/>
        <v>3</v>
      </c>
      <c r="AV1023" s="287">
        <f t="shared" si="4982"/>
        <v>15</v>
      </c>
      <c r="AW1023" s="578">
        <f t="shared" si="4982"/>
        <v>584</v>
      </c>
      <c r="AX1023" s="578">
        <f t="shared" si="4982"/>
        <v>406</v>
      </c>
      <c r="AY1023" s="578">
        <f>SUM(AY1013,AY1017)</f>
        <v>990</v>
      </c>
      <c r="AZ1023" s="287">
        <f t="shared" si="4982"/>
        <v>33</v>
      </c>
      <c r="BA1023" s="287">
        <f t="shared" si="4982"/>
        <v>22</v>
      </c>
      <c r="BB1023" s="287">
        <f t="shared" si="4982"/>
        <v>55</v>
      </c>
      <c r="BC1023" s="287">
        <f t="shared" si="4982"/>
        <v>6</v>
      </c>
      <c r="BD1023" s="287">
        <f t="shared" si="4982"/>
        <v>8</v>
      </c>
      <c r="BE1023" s="287">
        <f t="shared" si="4982"/>
        <v>14</v>
      </c>
      <c r="BF1023" s="527"/>
      <c r="BG1023" s="605">
        <f>SUM(F1023,S1023,AF1023,AS1023)</f>
        <v>1370</v>
      </c>
      <c r="BH1023" s="533">
        <f>SUM(G1023,T1023,AG1023)</f>
        <v>239</v>
      </c>
      <c r="BI1023" s="533">
        <f t="shared" si="4963"/>
        <v>196</v>
      </c>
      <c r="BJ1023" s="533">
        <f t="shared" si="4964"/>
        <v>435</v>
      </c>
      <c r="BK1023" s="533">
        <f t="shared" si="4965"/>
        <v>90</v>
      </c>
      <c r="BL1023" s="533">
        <f t="shared" si="4966"/>
        <v>43</v>
      </c>
      <c r="BM1023" s="533">
        <f t="shared" si="4967"/>
        <v>133</v>
      </c>
      <c r="BN1023" s="533">
        <f>SUM(M1023,Z1023,AM1023)</f>
        <v>29</v>
      </c>
      <c r="BO1023" s="533">
        <f t="shared" si="4968"/>
        <v>15</v>
      </c>
      <c r="BP1023" s="533">
        <f t="shared" si="4969"/>
        <v>44</v>
      </c>
      <c r="BQ1023" s="533">
        <f t="shared" si="4970"/>
        <v>214</v>
      </c>
      <c r="BR1023" s="533">
        <f t="shared" si="4971"/>
        <v>149</v>
      </c>
      <c r="BS1023" s="533">
        <f t="shared" si="4972"/>
        <v>363</v>
      </c>
      <c r="BT1023" s="533">
        <f>AT1023</f>
        <v>12</v>
      </c>
      <c r="BU1023" s="533">
        <f t="shared" si="4973"/>
        <v>3</v>
      </c>
      <c r="BV1023" s="533">
        <f t="shared" si="4974"/>
        <v>15</v>
      </c>
      <c r="BW1023" s="536">
        <f>SUM(BH1023,BK1023,BN1023,BQ1023,BT1023)</f>
        <v>584</v>
      </c>
      <c r="BX1023" s="536">
        <f t="shared" si="4975"/>
        <v>406</v>
      </c>
      <c r="BY1023" s="536">
        <f t="shared" si="4976"/>
        <v>990</v>
      </c>
      <c r="BZ1023" t="s">
        <v>74</v>
      </c>
      <c r="CA1023" s="544">
        <f>AZ1023</f>
        <v>33</v>
      </c>
      <c r="CB1023" s="544">
        <f t="shared" si="4977"/>
        <v>22</v>
      </c>
      <c r="CC1023" s="544">
        <f t="shared" si="4978"/>
        <v>55</v>
      </c>
      <c r="CD1023" s="544">
        <f>BC1023</f>
        <v>6</v>
      </c>
      <c r="CE1023" s="544">
        <f t="shared" si="4979"/>
        <v>8</v>
      </c>
      <c r="CF1023" s="544">
        <f t="shared" si="4980"/>
        <v>14</v>
      </c>
    </row>
    <row r="1024" spans="1:84" s="10" customFormat="1">
      <c r="A1024" s="151"/>
      <c r="B1024" s="151" t="s">
        <v>604</v>
      </c>
      <c r="C1024" s="151"/>
      <c r="D1024" s="151"/>
      <c r="E1024" s="375" t="s">
        <v>72</v>
      </c>
      <c r="F1024" s="592">
        <f>SUM(F1022:F1023)</f>
        <v>2564</v>
      </c>
      <c r="G1024" s="168">
        <f t="shared" ref="G1024:BE1024" si="4983">SUM(G1022:G1023)</f>
        <v>440</v>
      </c>
      <c r="H1024" s="168">
        <f t="shared" si="4983"/>
        <v>276</v>
      </c>
      <c r="I1024" s="168">
        <f t="shared" si="4983"/>
        <v>716</v>
      </c>
      <c r="J1024" s="168">
        <f t="shared" si="4983"/>
        <v>196</v>
      </c>
      <c r="K1024" s="168">
        <f t="shared" si="4983"/>
        <v>96</v>
      </c>
      <c r="L1024" s="168">
        <f t="shared" si="4983"/>
        <v>292</v>
      </c>
      <c r="M1024" s="168">
        <f t="shared" si="4983"/>
        <v>67</v>
      </c>
      <c r="N1024" s="168">
        <f t="shared" si="4983"/>
        <v>37</v>
      </c>
      <c r="O1024" s="168">
        <f t="shared" si="4983"/>
        <v>104</v>
      </c>
      <c r="P1024" s="168">
        <f t="shared" si="4983"/>
        <v>425</v>
      </c>
      <c r="Q1024" s="168">
        <f t="shared" si="4983"/>
        <v>284</v>
      </c>
      <c r="R1024" s="168">
        <f t="shared" si="4983"/>
        <v>709</v>
      </c>
      <c r="S1024" s="502">
        <f t="shared" si="4983"/>
        <v>96</v>
      </c>
      <c r="T1024" s="168">
        <f t="shared" si="4983"/>
        <v>55</v>
      </c>
      <c r="U1024" s="168">
        <f t="shared" si="4983"/>
        <v>88</v>
      </c>
      <c r="V1024" s="168">
        <f t="shared" si="4983"/>
        <v>143</v>
      </c>
      <c r="W1024" s="168">
        <f t="shared" si="4983"/>
        <v>1</v>
      </c>
      <c r="X1024" s="168">
        <f t="shared" si="4983"/>
        <v>0</v>
      </c>
      <c r="Y1024" s="168">
        <f t="shared" si="4983"/>
        <v>1</v>
      </c>
      <c r="Z1024" s="168">
        <f t="shared" si="4983"/>
        <v>0</v>
      </c>
      <c r="AA1024" s="168">
        <f t="shared" si="4983"/>
        <v>0</v>
      </c>
      <c r="AB1024" s="168">
        <f t="shared" si="4983"/>
        <v>0</v>
      </c>
      <c r="AC1024" s="168">
        <f t="shared" si="4983"/>
        <v>8</v>
      </c>
      <c r="AD1024" s="168">
        <f t="shared" si="4983"/>
        <v>13</v>
      </c>
      <c r="AE1024" s="168">
        <f t="shared" si="4983"/>
        <v>21</v>
      </c>
      <c r="AF1024" s="502">
        <f t="shared" si="4983"/>
        <v>58</v>
      </c>
      <c r="AG1024" s="168">
        <f t="shared" si="4983"/>
        <v>3</v>
      </c>
      <c r="AH1024" s="168">
        <f t="shared" si="4983"/>
        <v>8</v>
      </c>
      <c r="AI1024" s="168">
        <f t="shared" si="4983"/>
        <v>11</v>
      </c>
      <c r="AJ1024" s="168">
        <f t="shared" si="4983"/>
        <v>1</v>
      </c>
      <c r="AK1024" s="168">
        <f t="shared" si="4983"/>
        <v>4</v>
      </c>
      <c r="AL1024" s="168">
        <f t="shared" si="4983"/>
        <v>5</v>
      </c>
      <c r="AM1024" s="168">
        <f t="shared" si="4983"/>
        <v>1</v>
      </c>
      <c r="AN1024" s="168">
        <f t="shared" si="4983"/>
        <v>0</v>
      </c>
      <c r="AO1024" s="168">
        <f t="shared" si="4983"/>
        <v>1</v>
      </c>
      <c r="AP1024" s="168">
        <f t="shared" si="4983"/>
        <v>12</v>
      </c>
      <c r="AQ1024" s="168">
        <f t="shared" si="4983"/>
        <v>21</v>
      </c>
      <c r="AR1024" s="168">
        <f t="shared" si="4983"/>
        <v>33</v>
      </c>
      <c r="AS1024" s="502">
        <f t="shared" si="4983"/>
        <v>24</v>
      </c>
      <c r="AT1024" s="168">
        <f t="shared" si="4983"/>
        <v>20</v>
      </c>
      <c r="AU1024" s="168">
        <f t="shared" si="4983"/>
        <v>5</v>
      </c>
      <c r="AV1024" s="168">
        <f t="shared" si="4983"/>
        <v>25</v>
      </c>
      <c r="AW1024" s="569">
        <f>SUM(AW1022:AW1023)</f>
        <v>1229</v>
      </c>
      <c r="AX1024" s="569">
        <f>SUM(AX1022:AX1023)</f>
        <v>832</v>
      </c>
      <c r="AY1024" s="569">
        <f>SUM(AY1022:AY1023)</f>
        <v>2061</v>
      </c>
      <c r="AZ1024" s="168">
        <f t="shared" si="4983"/>
        <v>57</v>
      </c>
      <c r="BA1024" s="168">
        <f t="shared" si="4983"/>
        <v>48</v>
      </c>
      <c r="BB1024" s="168">
        <f t="shared" si="4983"/>
        <v>105</v>
      </c>
      <c r="BC1024" s="168">
        <f t="shared" si="4983"/>
        <v>11</v>
      </c>
      <c r="BD1024" s="168">
        <f t="shared" si="4983"/>
        <v>14</v>
      </c>
      <c r="BE1024" s="168">
        <f t="shared" si="4983"/>
        <v>25</v>
      </c>
      <c r="BF1024" s="523"/>
      <c r="BG1024" s="605">
        <f>SUM(F1024,S1024,AF1024,AS1024)</f>
        <v>2742</v>
      </c>
      <c r="BH1024" s="533">
        <f>SUM(G1024,T1024,AG1024)</f>
        <v>498</v>
      </c>
      <c r="BI1024" s="533">
        <f t="shared" si="4963"/>
        <v>372</v>
      </c>
      <c r="BJ1024" s="533">
        <f t="shared" si="4964"/>
        <v>870</v>
      </c>
      <c r="BK1024" s="533">
        <f t="shared" si="4965"/>
        <v>198</v>
      </c>
      <c r="BL1024" s="533">
        <f t="shared" si="4966"/>
        <v>100</v>
      </c>
      <c r="BM1024" s="533">
        <f t="shared" si="4967"/>
        <v>298</v>
      </c>
      <c r="BN1024" s="533">
        <f>SUM(M1024,Z1024,AM1024)</f>
        <v>68</v>
      </c>
      <c r="BO1024" s="533">
        <f t="shared" si="4968"/>
        <v>37</v>
      </c>
      <c r="BP1024" s="533">
        <f t="shared" si="4969"/>
        <v>105</v>
      </c>
      <c r="BQ1024" s="533">
        <f t="shared" si="4970"/>
        <v>445</v>
      </c>
      <c r="BR1024" s="533">
        <f t="shared" si="4971"/>
        <v>318</v>
      </c>
      <c r="BS1024" s="533">
        <f t="shared" si="4972"/>
        <v>763</v>
      </c>
      <c r="BT1024" s="533">
        <f>AT1024</f>
        <v>20</v>
      </c>
      <c r="BU1024" s="533">
        <f t="shared" si="4973"/>
        <v>5</v>
      </c>
      <c r="BV1024" s="533">
        <f t="shared" si="4974"/>
        <v>25</v>
      </c>
      <c r="BW1024" s="536">
        <f>SUM(BH1024,BK1024,BN1024,BQ1024,BT1024)</f>
        <v>1229</v>
      </c>
      <c r="BX1024" s="536">
        <f t="shared" si="4975"/>
        <v>832</v>
      </c>
      <c r="BY1024" s="536">
        <f t="shared" si="4976"/>
        <v>2061</v>
      </c>
      <c r="BZ1024" t="s">
        <v>74</v>
      </c>
      <c r="CA1024" s="544">
        <f>AZ1024</f>
        <v>57</v>
      </c>
      <c r="CB1024" s="544">
        <f t="shared" si="4977"/>
        <v>48</v>
      </c>
      <c r="CC1024" s="544">
        <f t="shared" si="4978"/>
        <v>105</v>
      </c>
      <c r="CD1024" s="544">
        <f>BC1024</f>
        <v>11</v>
      </c>
      <c r="CE1024" s="544">
        <f t="shared" si="4979"/>
        <v>14</v>
      </c>
      <c r="CF1024" s="544">
        <f t="shared" si="4980"/>
        <v>25</v>
      </c>
    </row>
    <row r="1025" spans="1:84">
      <c r="A1025" s="149"/>
      <c r="B1025" s="151"/>
      <c r="C1025" s="151"/>
      <c r="D1025" s="151"/>
      <c r="E1025" s="375"/>
      <c r="F1025" s="592"/>
      <c r="G1025" s="168"/>
      <c r="H1025" s="168"/>
      <c r="I1025" s="168"/>
      <c r="J1025" s="168"/>
      <c r="K1025" s="168"/>
      <c r="L1025" s="168"/>
      <c r="M1025" s="168"/>
      <c r="N1025" s="168"/>
      <c r="O1025" s="168"/>
      <c r="P1025" s="168"/>
      <c r="Q1025" s="168"/>
      <c r="R1025" s="168"/>
      <c r="S1025" s="502"/>
      <c r="T1025" s="168"/>
      <c r="U1025" s="168"/>
      <c r="V1025" s="168"/>
      <c r="W1025" s="168"/>
      <c r="X1025" s="168"/>
      <c r="Y1025" s="168"/>
      <c r="Z1025" s="168"/>
      <c r="AA1025" s="168"/>
      <c r="AB1025" s="168"/>
      <c r="AC1025" s="168"/>
      <c r="AD1025" s="168"/>
      <c r="AE1025" s="168"/>
      <c r="AF1025" s="502"/>
      <c r="AG1025" s="168"/>
      <c r="AH1025" s="168"/>
      <c r="AI1025" s="168"/>
      <c r="AJ1025" s="168"/>
      <c r="AK1025" s="168"/>
      <c r="AL1025" s="168"/>
      <c r="AM1025" s="168"/>
      <c r="AN1025" s="168"/>
      <c r="AO1025" s="168"/>
      <c r="AP1025" s="168"/>
      <c r="AQ1025" s="168"/>
      <c r="AR1025" s="168"/>
      <c r="AS1025" s="502"/>
      <c r="AT1025" s="168"/>
      <c r="AU1025" s="168"/>
      <c r="AV1025" s="168"/>
      <c r="AW1025" s="569"/>
      <c r="AX1025" s="569"/>
      <c r="AY1025" s="569"/>
      <c r="AZ1025" s="168"/>
      <c r="BA1025" s="168"/>
      <c r="BB1025" s="168"/>
      <c r="BC1025" s="168"/>
      <c r="BD1025" s="168"/>
      <c r="BE1025" s="168"/>
      <c r="BF1025" s="523"/>
    </row>
    <row r="1026" spans="1:84">
      <c r="A1026" s="149"/>
      <c r="B1026" s="151"/>
      <c r="C1026" s="151"/>
      <c r="D1026" s="151"/>
      <c r="E1026" s="375"/>
      <c r="F1026" s="592"/>
      <c r="G1026" s="168"/>
      <c r="H1026" s="168"/>
      <c r="I1026" s="168"/>
      <c r="J1026" s="168"/>
      <c r="K1026" s="168"/>
      <c r="L1026" s="168"/>
      <c r="M1026" s="168"/>
      <c r="N1026" s="168"/>
      <c r="O1026" s="168"/>
      <c r="P1026" s="168"/>
      <c r="Q1026" s="168"/>
      <c r="R1026" s="168"/>
      <c r="S1026" s="502"/>
      <c r="T1026" s="168"/>
      <c r="U1026" s="168"/>
      <c r="V1026" s="168"/>
      <c r="W1026" s="168"/>
      <c r="X1026" s="168"/>
      <c r="Y1026" s="168"/>
      <c r="Z1026" s="168"/>
      <c r="AA1026" s="168"/>
      <c r="AB1026" s="168"/>
      <c r="AC1026" s="168"/>
      <c r="AD1026" s="168"/>
      <c r="AE1026" s="168"/>
      <c r="AF1026" s="502"/>
      <c r="AG1026" s="168"/>
      <c r="AH1026" s="168"/>
      <c r="AI1026" s="168"/>
      <c r="AJ1026" s="168"/>
      <c r="AK1026" s="168"/>
      <c r="AL1026" s="168"/>
      <c r="AM1026" s="168"/>
      <c r="AN1026" s="168"/>
      <c r="AO1026" s="168"/>
      <c r="AP1026" s="168"/>
      <c r="AQ1026" s="168"/>
      <c r="AR1026" s="168"/>
      <c r="AS1026" s="502"/>
      <c r="AT1026" s="168"/>
      <c r="AU1026" s="168"/>
      <c r="AV1026" s="168"/>
      <c r="AW1026" s="569"/>
      <c r="AX1026" s="569"/>
      <c r="AY1026" s="569"/>
      <c r="AZ1026" s="168"/>
      <c r="BA1026" s="168"/>
      <c r="BB1026" s="168"/>
      <c r="BC1026" s="168"/>
      <c r="BD1026" s="168"/>
      <c r="BE1026" s="168"/>
      <c r="BF1026" s="523"/>
    </row>
    <row r="1027" spans="1:84">
      <c r="A1027" s="149"/>
      <c r="B1027" s="151"/>
      <c r="C1027" s="151"/>
      <c r="D1027" s="151"/>
      <c r="E1027" s="375"/>
      <c r="F1027" s="592"/>
      <c r="G1027" s="168"/>
      <c r="H1027" s="168"/>
      <c r="I1027" s="168"/>
      <c r="J1027" s="168"/>
      <c r="K1027" s="168"/>
      <c r="L1027" s="168"/>
      <c r="M1027" s="168"/>
      <c r="N1027" s="168"/>
      <c r="O1027" s="168"/>
      <c r="P1027" s="168"/>
      <c r="Q1027" s="168"/>
      <c r="R1027" s="168"/>
      <c r="S1027" s="502"/>
      <c r="T1027" s="168"/>
      <c r="U1027" s="168"/>
      <c r="V1027" s="168"/>
      <c r="W1027" s="168"/>
      <c r="X1027" s="168"/>
      <c r="Y1027" s="168"/>
      <c r="Z1027" s="168"/>
      <c r="AA1027" s="168"/>
      <c r="AB1027" s="168"/>
      <c r="AC1027" s="168"/>
      <c r="AD1027" s="168"/>
      <c r="AE1027" s="168"/>
      <c r="AF1027" s="502"/>
      <c r="AG1027" s="168"/>
      <c r="AH1027" s="168"/>
      <c r="AI1027" s="168"/>
      <c r="AJ1027" s="168"/>
      <c r="AK1027" s="168"/>
      <c r="AL1027" s="168"/>
      <c r="AM1027" s="168"/>
      <c r="AN1027" s="168"/>
      <c r="AO1027" s="168"/>
      <c r="AP1027" s="168"/>
      <c r="AQ1027" s="168"/>
      <c r="AR1027" s="168"/>
      <c r="AS1027" s="502"/>
      <c r="AT1027" s="168"/>
      <c r="AU1027" s="168"/>
      <c r="AV1027" s="168"/>
      <c r="AW1027" s="569"/>
      <c r="AX1027" s="569"/>
      <c r="AY1027" s="569"/>
      <c r="AZ1027" s="168"/>
      <c r="BA1027" s="168"/>
      <c r="BB1027" s="168"/>
      <c r="BC1027" s="168"/>
      <c r="BD1027" s="168"/>
      <c r="BE1027" s="168"/>
      <c r="BF1027" s="523"/>
    </row>
    <row r="1028" spans="1:84">
      <c r="A1028" s="149"/>
      <c r="B1028" s="151" t="s">
        <v>186</v>
      </c>
      <c r="C1028" s="151"/>
      <c r="D1028" s="151"/>
      <c r="E1028" s="375"/>
      <c r="F1028" s="591">
        <f>SUM(F883,F887,F891,F896,F902,F906,F910,F915,F919,F923,F927,F931,F935,F939,F943,F947,F951,F955,F959)</f>
        <v>1030</v>
      </c>
      <c r="G1028" s="159">
        <f>SUM(G883,G887,G891,G896,G902,G906,G910,G915,G919,G923,G927,G931,G935,G939,G943,G947,G951,G955,G959)</f>
        <v>141</v>
      </c>
      <c r="H1028" s="159">
        <f t="shared" ref="H1028:BE1028" si="4984">SUM(H883,H887,H891,H896,H902,H906,H910,H915,H919,H923,H927,H931,H935,H939,H943,H947,H951,H955,H959)</f>
        <v>107</v>
      </c>
      <c r="I1028" s="159">
        <f t="shared" si="4984"/>
        <v>248</v>
      </c>
      <c r="J1028" s="159">
        <f t="shared" si="4984"/>
        <v>85</v>
      </c>
      <c r="K1028" s="159">
        <f t="shared" si="4984"/>
        <v>48</v>
      </c>
      <c r="L1028" s="159">
        <f t="shared" si="4984"/>
        <v>133</v>
      </c>
      <c r="M1028" s="159">
        <f t="shared" si="4984"/>
        <v>31</v>
      </c>
      <c r="N1028" s="159">
        <f t="shared" si="4984"/>
        <v>19</v>
      </c>
      <c r="O1028" s="159">
        <f t="shared" si="4984"/>
        <v>50</v>
      </c>
      <c r="P1028" s="159">
        <f t="shared" si="4984"/>
        <v>165</v>
      </c>
      <c r="Q1028" s="159">
        <f t="shared" si="4984"/>
        <v>138</v>
      </c>
      <c r="R1028" s="159">
        <f t="shared" si="4984"/>
        <v>303</v>
      </c>
      <c r="S1028" s="503">
        <f t="shared" si="4984"/>
        <v>36</v>
      </c>
      <c r="T1028" s="159">
        <f t="shared" si="4984"/>
        <v>21</v>
      </c>
      <c r="U1028" s="159">
        <f t="shared" si="4984"/>
        <v>39</v>
      </c>
      <c r="V1028" s="159">
        <f t="shared" si="4984"/>
        <v>60</v>
      </c>
      <c r="W1028" s="159">
        <f t="shared" si="4984"/>
        <v>0</v>
      </c>
      <c r="X1028" s="159">
        <f t="shared" si="4984"/>
        <v>0</v>
      </c>
      <c r="Y1028" s="159">
        <f t="shared" si="4984"/>
        <v>0</v>
      </c>
      <c r="Z1028" s="159">
        <f t="shared" si="4984"/>
        <v>0</v>
      </c>
      <c r="AA1028" s="159">
        <f t="shared" si="4984"/>
        <v>0</v>
      </c>
      <c r="AB1028" s="159">
        <f t="shared" si="4984"/>
        <v>0</v>
      </c>
      <c r="AC1028" s="159">
        <f t="shared" si="4984"/>
        <v>4</v>
      </c>
      <c r="AD1028" s="159">
        <f t="shared" si="4984"/>
        <v>4</v>
      </c>
      <c r="AE1028" s="159">
        <f t="shared" si="4984"/>
        <v>8</v>
      </c>
      <c r="AF1028" s="503">
        <f t="shared" si="4984"/>
        <v>24</v>
      </c>
      <c r="AG1028" s="159">
        <f t="shared" si="4984"/>
        <v>0</v>
      </c>
      <c r="AH1028" s="159">
        <f t="shared" si="4984"/>
        <v>4</v>
      </c>
      <c r="AI1028" s="159">
        <f t="shared" si="4984"/>
        <v>4</v>
      </c>
      <c r="AJ1028" s="159">
        <f t="shared" si="4984"/>
        <v>0</v>
      </c>
      <c r="AK1028" s="159">
        <f t="shared" si="4984"/>
        <v>1</v>
      </c>
      <c r="AL1028" s="159">
        <f t="shared" si="4984"/>
        <v>1</v>
      </c>
      <c r="AM1028" s="159">
        <f t="shared" si="4984"/>
        <v>0</v>
      </c>
      <c r="AN1028" s="159">
        <f t="shared" si="4984"/>
        <v>0</v>
      </c>
      <c r="AO1028" s="159">
        <f t="shared" si="4984"/>
        <v>0</v>
      </c>
      <c r="AP1028" s="159">
        <f t="shared" si="4984"/>
        <v>3</v>
      </c>
      <c r="AQ1028" s="159">
        <f t="shared" si="4984"/>
        <v>4</v>
      </c>
      <c r="AR1028" s="159">
        <f t="shared" si="4984"/>
        <v>7</v>
      </c>
      <c r="AS1028" s="503">
        <f t="shared" si="4984"/>
        <v>12</v>
      </c>
      <c r="AT1028" s="159">
        <f t="shared" si="4984"/>
        <v>5</v>
      </c>
      <c r="AU1028" s="159">
        <f t="shared" si="4984"/>
        <v>2</v>
      </c>
      <c r="AV1028" s="159">
        <f t="shared" si="4984"/>
        <v>7</v>
      </c>
      <c r="AW1028" s="570">
        <f t="shared" si="4984"/>
        <v>455</v>
      </c>
      <c r="AX1028" s="570">
        <f t="shared" si="4984"/>
        <v>366</v>
      </c>
      <c r="AY1028" s="570">
        <f t="shared" si="4984"/>
        <v>821</v>
      </c>
      <c r="AZ1028" s="159">
        <f t="shared" si="4984"/>
        <v>22</v>
      </c>
      <c r="BA1028" s="159">
        <f t="shared" si="4984"/>
        <v>26</v>
      </c>
      <c r="BB1028" s="159">
        <f t="shared" si="4984"/>
        <v>48</v>
      </c>
      <c r="BC1028" s="159">
        <f t="shared" si="4984"/>
        <v>5</v>
      </c>
      <c r="BD1028" s="159">
        <f t="shared" si="4984"/>
        <v>6</v>
      </c>
      <c r="BE1028" s="159">
        <f t="shared" si="4984"/>
        <v>11</v>
      </c>
      <c r="BF1028" s="474"/>
      <c r="BG1028" s="605">
        <f>SUM(F1028,S1028,AF1028,AS1028)</f>
        <v>1102</v>
      </c>
      <c r="BH1028" s="533">
        <f>SUM(G1028,T1028,AG1028)</f>
        <v>162</v>
      </c>
      <c r="BI1028" s="533">
        <f t="shared" ref="BI1028:BI1030" si="4985">SUM(H1028,U1028,AH1028)</f>
        <v>150</v>
      </c>
      <c r="BJ1028" s="533">
        <f t="shared" ref="BJ1028:BJ1030" si="4986">SUM(I1028,V1028,AI1028)</f>
        <v>312</v>
      </c>
      <c r="BK1028" s="533">
        <f t="shared" ref="BK1028:BK1030" si="4987">SUM(J1028,W1028,AJ1028)</f>
        <v>85</v>
      </c>
      <c r="BL1028" s="533">
        <f t="shared" ref="BL1028:BL1030" si="4988">SUM(K1028,X1028,AK1028)</f>
        <v>49</v>
      </c>
      <c r="BM1028" s="533">
        <f t="shared" ref="BM1028:BM1030" si="4989">SUM(L1028,Y1028,AL1028)</f>
        <v>134</v>
      </c>
      <c r="BN1028" s="533">
        <f>SUM(M1028,Z1028,AM1028)</f>
        <v>31</v>
      </c>
      <c r="BO1028" s="533">
        <f t="shared" ref="BO1028:BO1030" si="4990">SUM(N1028,AA1028,AN1028)</f>
        <v>19</v>
      </c>
      <c r="BP1028" s="533">
        <f t="shared" ref="BP1028:BP1030" si="4991">SUM(O1028,AB1028,AO1028)</f>
        <v>50</v>
      </c>
      <c r="BQ1028" s="533">
        <f t="shared" ref="BQ1028:BQ1030" si="4992">SUM(P1028,AC1028,AP1028)</f>
        <v>172</v>
      </c>
      <c r="BR1028" s="533">
        <f t="shared" ref="BR1028:BR1030" si="4993">SUM(Q1028,AD1028,AQ1028)</f>
        <v>146</v>
      </c>
      <c r="BS1028" s="533">
        <f t="shared" ref="BS1028:BS1030" si="4994">SUM(R1028,AE1028,AR1028)</f>
        <v>318</v>
      </c>
      <c r="BT1028" s="533">
        <f>AT1028</f>
        <v>5</v>
      </c>
      <c r="BU1028" s="533">
        <f t="shared" ref="BU1028:BU1030" si="4995">AU1028</f>
        <v>2</v>
      </c>
      <c r="BV1028" s="533">
        <f t="shared" ref="BV1028:BV1030" si="4996">AV1028</f>
        <v>7</v>
      </c>
      <c r="BW1028" s="536">
        <f>SUM(BH1028,BK1028,BN1028,BQ1028,BT1028)</f>
        <v>455</v>
      </c>
      <c r="BX1028" s="536">
        <f t="shared" ref="BX1028:BX1030" si="4997">SUM(BI1028,BL1028,BO1028,BR1028,BU1028)</f>
        <v>366</v>
      </c>
      <c r="BY1028" s="536">
        <f t="shared" ref="BY1028:BY1030" si="4998">SUM(BJ1028,BM1028,BP1028,BS1028,BV1028)</f>
        <v>821</v>
      </c>
      <c r="BZ1028" t="s">
        <v>74</v>
      </c>
      <c r="CA1028" s="544">
        <f>AZ1028</f>
        <v>22</v>
      </c>
      <c r="CB1028" s="544">
        <f t="shared" ref="CB1028:CB1030" si="4999">BA1028</f>
        <v>26</v>
      </c>
      <c r="CC1028" s="544">
        <f t="shared" ref="CC1028:CC1030" si="5000">BB1028</f>
        <v>48</v>
      </c>
      <c r="CD1028" s="544">
        <f>BC1028</f>
        <v>5</v>
      </c>
      <c r="CE1028" s="544">
        <f t="shared" ref="CE1028:CE1030" si="5001">BD1028</f>
        <v>6</v>
      </c>
      <c r="CF1028" s="544">
        <f t="shared" ref="CF1028:CF1030" si="5002">BE1028</f>
        <v>11</v>
      </c>
    </row>
    <row r="1029" spans="1:84">
      <c r="A1029" s="149"/>
      <c r="B1029" s="151"/>
      <c r="C1029" s="151"/>
      <c r="D1029" s="151"/>
      <c r="E1029" s="375"/>
      <c r="F1029" s="591">
        <f>SUM(F884,F888,F892,F897,F903,F907,F911,F916,F920,F924,F928,F932,F936,F940,F944,F948,F952,F956,F960)</f>
        <v>1030</v>
      </c>
      <c r="G1029" s="159">
        <f>SUM(G884,G888,G892,G897,G903,G907,G911,G916,G920,G924,G928,G932,G936,G940,G944,G948,G952,G956,G960)</f>
        <v>152</v>
      </c>
      <c r="H1029" s="159">
        <f t="shared" ref="H1029:BE1029" si="5003">SUM(H884,H888,H892,H897,H903,H907,H911,H916,H920,H924,H928,H932,H936,H940,H944,H948,H952,H956,H960)</f>
        <v>116</v>
      </c>
      <c r="I1029" s="159">
        <f t="shared" si="5003"/>
        <v>268</v>
      </c>
      <c r="J1029" s="159">
        <f t="shared" si="5003"/>
        <v>74</v>
      </c>
      <c r="K1029" s="159">
        <f t="shared" si="5003"/>
        <v>32</v>
      </c>
      <c r="L1029" s="159">
        <f t="shared" si="5003"/>
        <v>106</v>
      </c>
      <c r="M1029" s="159">
        <f t="shared" si="5003"/>
        <v>20</v>
      </c>
      <c r="N1029" s="159">
        <f t="shared" si="5003"/>
        <v>15</v>
      </c>
      <c r="O1029" s="159">
        <f t="shared" si="5003"/>
        <v>35</v>
      </c>
      <c r="P1029" s="159">
        <f t="shared" si="5003"/>
        <v>153</v>
      </c>
      <c r="Q1029" s="159">
        <f t="shared" si="5003"/>
        <v>106</v>
      </c>
      <c r="R1029" s="159">
        <f t="shared" si="5003"/>
        <v>259</v>
      </c>
      <c r="S1029" s="503">
        <f t="shared" si="5003"/>
        <v>36</v>
      </c>
      <c r="T1029" s="159">
        <f t="shared" si="5003"/>
        <v>20</v>
      </c>
      <c r="U1029" s="159">
        <f t="shared" si="5003"/>
        <v>39</v>
      </c>
      <c r="V1029" s="159">
        <f t="shared" si="5003"/>
        <v>59</v>
      </c>
      <c r="W1029" s="159">
        <f t="shared" si="5003"/>
        <v>1</v>
      </c>
      <c r="X1029" s="159">
        <f t="shared" si="5003"/>
        <v>0</v>
      </c>
      <c r="Y1029" s="159">
        <f t="shared" si="5003"/>
        <v>1</v>
      </c>
      <c r="Z1029" s="159">
        <f t="shared" si="5003"/>
        <v>0</v>
      </c>
      <c r="AA1029" s="159">
        <f t="shared" si="5003"/>
        <v>0</v>
      </c>
      <c r="AB1029" s="159">
        <f t="shared" si="5003"/>
        <v>0</v>
      </c>
      <c r="AC1029" s="159">
        <f t="shared" si="5003"/>
        <v>0</v>
      </c>
      <c r="AD1029" s="159">
        <f t="shared" si="5003"/>
        <v>8</v>
      </c>
      <c r="AE1029" s="159">
        <f t="shared" si="5003"/>
        <v>8</v>
      </c>
      <c r="AF1029" s="503">
        <f t="shared" si="5003"/>
        <v>24</v>
      </c>
      <c r="AG1029" s="159">
        <f t="shared" si="5003"/>
        <v>0</v>
      </c>
      <c r="AH1029" s="159">
        <f t="shared" si="5003"/>
        <v>0</v>
      </c>
      <c r="AI1029" s="159">
        <f t="shared" si="5003"/>
        <v>0</v>
      </c>
      <c r="AJ1029" s="159">
        <f t="shared" si="5003"/>
        <v>0</v>
      </c>
      <c r="AK1029" s="159">
        <f t="shared" si="5003"/>
        <v>3</v>
      </c>
      <c r="AL1029" s="159">
        <f t="shared" si="5003"/>
        <v>3</v>
      </c>
      <c r="AM1029" s="159">
        <f t="shared" si="5003"/>
        <v>1</v>
      </c>
      <c r="AN1029" s="159">
        <f t="shared" si="5003"/>
        <v>0</v>
      </c>
      <c r="AO1029" s="159">
        <f t="shared" si="5003"/>
        <v>1</v>
      </c>
      <c r="AP1029" s="159">
        <f t="shared" si="5003"/>
        <v>2</v>
      </c>
      <c r="AQ1029" s="159">
        <f t="shared" si="5003"/>
        <v>12</v>
      </c>
      <c r="AR1029" s="159">
        <f t="shared" si="5003"/>
        <v>14</v>
      </c>
      <c r="AS1029" s="503">
        <f t="shared" si="5003"/>
        <v>12</v>
      </c>
      <c r="AT1029" s="159">
        <f t="shared" si="5003"/>
        <v>10</v>
      </c>
      <c r="AU1029" s="159">
        <f t="shared" si="5003"/>
        <v>3</v>
      </c>
      <c r="AV1029" s="159">
        <f t="shared" si="5003"/>
        <v>13</v>
      </c>
      <c r="AW1029" s="570">
        <f t="shared" si="5003"/>
        <v>433</v>
      </c>
      <c r="AX1029" s="570">
        <f t="shared" si="5003"/>
        <v>334</v>
      </c>
      <c r="AY1029" s="570">
        <f t="shared" si="5003"/>
        <v>767</v>
      </c>
      <c r="AZ1029" s="159">
        <f t="shared" si="5003"/>
        <v>31</v>
      </c>
      <c r="BA1029" s="159">
        <f t="shared" si="5003"/>
        <v>22</v>
      </c>
      <c r="BB1029" s="159">
        <f t="shared" si="5003"/>
        <v>53</v>
      </c>
      <c r="BC1029" s="159">
        <f t="shared" si="5003"/>
        <v>6</v>
      </c>
      <c r="BD1029" s="159">
        <f t="shared" si="5003"/>
        <v>8</v>
      </c>
      <c r="BE1029" s="159">
        <f t="shared" si="5003"/>
        <v>14</v>
      </c>
      <c r="BF1029" s="474"/>
      <c r="BG1029" s="605">
        <f>SUM(F1029,S1029,AF1029,AS1029)</f>
        <v>1102</v>
      </c>
      <c r="BH1029" s="533">
        <f>SUM(G1029,T1029,AG1029)</f>
        <v>172</v>
      </c>
      <c r="BI1029" s="533">
        <f t="shared" si="4985"/>
        <v>155</v>
      </c>
      <c r="BJ1029" s="533">
        <f t="shared" si="4986"/>
        <v>327</v>
      </c>
      <c r="BK1029" s="533">
        <f t="shared" si="4987"/>
        <v>75</v>
      </c>
      <c r="BL1029" s="533">
        <f t="shared" si="4988"/>
        <v>35</v>
      </c>
      <c r="BM1029" s="533">
        <f t="shared" si="4989"/>
        <v>110</v>
      </c>
      <c r="BN1029" s="533">
        <f>SUM(M1029,Z1029,AM1029)</f>
        <v>21</v>
      </c>
      <c r="BO1029" s="533">
        <f t="shared" si="4990"/>
        <v>15</v>
      </c>
      <c r="BP1029" s="533">
        <f t="shared" si="4991"/>
        <v>36</v>
      </c>
      <c r="BQ1029" s="533">
        <f t="shared" si="4992"/>
        <v>155</v>
      </c>
      <c r="BR1029" s="533">
        <f t="shared" si="4993"/>
        <v>126</v>
      </c>
      <c r="BS1029" s="533">
        <f t="shared" si="4994"/>
        <v>281</v>
      </c>
      <c r="BT1029" s="533">
        <f>AT1029</f>
        <v>10</v>
      </c>
      <c r="BU1029" s="533">
        <f t="shared" si="4995"/>
        <v>3</v>
      </c>
      <c r="BV1029" s="533">
        <f t="shared" si="4996"/>
        <v>13</v>
      </c>
      <c r="BW1029" s="536">
        <f>SUM(BH1029,BK1029,BN1029,BQ1029,BT1029)</f>
        <v>433</v>
      </c>
      <c r="BX1029" s="536">
        <f t="shared" si="4997"/>
        <v>334</v>
      </c>
      <c r="BY1029" s="536">
        <f t="shared" si="4998"/>
        <v>767</v>
      </c>
      <c r="BZ1029" t="s">
        <v>74</v>
      </c>
      <c r="CA1029" s="544">
        <f>AZ1029</f>
        <v>31</v>
      </c>
      <c r="CB1029" s="544">
        <f t="shared" si="4999"/>
        <v>22</v>
      </c>
      <c r="CC1029" s="544">
        <f t="shared" si="5000"/>
        <v>53</v>
      </c>
      <c r="CD1029" s="544">
        <f>BC1029</f>
        <v>6</v>
      </c>
      <c r="CE1029" s="544">
        <f t="shared" si="5001"/>
        <v>8</v>
      </c>
      <c r="CF1029" s="544">
        <f t="shared" si="5002"/>
        <v>14</v>
      </c>
    </row>
    <row r="1030" spans="1:84">
      <c r="A1030" s="149"/>
      <c r="B1030" s="151"/>
      <c r="C1030" s="151"/>
      <c r="D1030" s="151"/>
      <c r="E1030" s="375"/>
      <c r="F1030" s="592">
        <f>SUM(F1028:F1029)</f>
        <v>2060</v>
      </c>
      <c r="G1030" s="168">
        <f t="shared" ref="G1030" si="5004">SUM(G1028:G1029)</f>
        <v>293</v>
      </c>
      <c r="H1030" s="168">
        <f t="shared" ref="H1030:BE1030" si="5005">SUM(H1028:H1029)</f>
        <v>223</v>
      </c>
      <c r="I1030" s="168">
        <f t="shared" si="5005"/>
        <v>516</v>
      </c>
      <c r="J1030" s="168">
        <f t="shared" si="5005"/>
        <v>159</v>
      </c>
      <c r="K1030" s="168">
        <f t="shared" si="5005"/>
        <v>80</v>
      </c>
      <c r="L1030" s="168">
        <f t="shared" si="5005"/>
        <v>239</v>
      </c>
      <c r="M1030" s="168">
        <f t="shared" si="5005"/>
        <v>51</v>
      </c>
      <c r="N1030" s="168">
        <f t="shared" si="5005"/>
        <v>34</v>
      </c>
      <c r="O1030" s="168">
        <f t="shared" si="5005"/>
        <v>85</v>
      </c>
      <c r="P1030" s="168">
        <f t="shared" si="5005"/>
        <v>318</v>
      </c>
      <c r="Q1030" s="168">
        <f t="shared" si="5005"/>
        <v>244</v>
      </c>
      <c r="R1030" s="168">
        <f t="shared" si="5005"/>
        <v>562</v>
      </c>
      <c r="S1030" s="502">
        <f t="shared" si="5005"/>
        <v>72</v>
      </c>
      <c r="T1030" s="168">
        <f t="shared" si="5005"/>
        <v>41</v>
      </c>
      <c r="U1030" s="168">
        <f t="shared" si="5005"/>
        <v>78</v>
      </c>
      <c r="V1030" s="168">
        <f t="shared" si="5005"/>
        <v>119</v>
      </c>
      <c r="W1030" s="168">
        <f t="shared" si="5005"/>
        <v>1</v>
      </c>
      <c r="X1030" s="168">
        <f t="shared" si="5005"/>
        <v>0</v>
      </c>
      <c r="Y1030" s="168">
        <f t="shared" si="5005"/>
        <v>1</v>
      </c>
      <c r="Z1030" s="168">
        <f t="shared" si="5005"/>
        <v>0</v>
      </c>
      <c r="AA1030" s="168">
        <f t="shared" si="5005"/>
        <v>0</v>
      </c>
      <c r="AB1030" s="168">
        <f t="shared" si="5005"/>
        <v>0</v>
      </c>
      <c r="AC1030" s="168">
        <f t="shared" si="5005"/>
        <v>4</v>
      </c>
      <c r="AD1030" s="168">
        <f t="shared" si="5005"/>
        <v>12</v>
      </c>
      <c r="AE1030" s="168">
        <f t="shared" si="5005"/>
        <v>16</v>
      </c>
      <c r="AF1030" s="502">
        <f t="shared" si="5005"/>
        <v>48</v>
      </c>
      <c r="AG1030" s="168">
        <f t="shared" si="5005"/>
        <v>0</v>
      </c>
      <c r="AH1030" s="168">
        <f t="shared" si="5005"/>
        <v>4</v>
      </c>
      <c r="AI1030" s="168">
        <f t="shared" si="5005"/>
        <v>4</v>
      </c>
      <c r="AJ1030" s="168">
        <f t="shared" si="5005"/>
        <v>0</v>
      </c>
      <c r="AK1030" s="168">
        <f t="shared" si="5005"/>
        <v>4</v>
      </c>
      <c r="AL1030" s="168">
        <f t="shared" si="5005"/>
        <v>4</v>
      </c>
      <c r="AM1030" s="168">
        <f t="shared" si="5005"/>
        <v>1</v>
      </c>
      <c r="AN1030" s="168">
        <f t="shared" si="5005"/>
        <v>0</v>
      </c>
      <c r="AO1030" s="168">
        <f t="shared" si="5005"/>
        <v>1</v>
      </c>
      <c r="AP1030" s="168">
        <f t="shared" si="5005"/>
        <v>5</v>
      </c>
      <c r="AQ1030" s="168">
        <f t="shared" si="5005"/>
        <v>16</v>
      </c>
      <c r="AR1030" s="168">
        <f t="shared" si="5005"/>
        <v>21</v>
      </c>
      <c r="AS1030" s="502">
        <f t="shared" si="5005"/>
        <v>24</v>
      </c>
      <c r="AT1030" s="168">
        <f t="shared" si="5005"/>
        <v>15</v>
      </c>
      <c r="AU1030" s="168">
        <f t="shared" si="5005"/>
        <v>5</v>
      </c>
      <c r="AV1030" s="168">
        <f t="shared" si="5005"/>
        <v>20</v>
      </c>
      <c r="AW1030" s="569">
        <f t="shared" si="5005"/>
        <v>888</v>
      </c>
      <c r="AX1030" s="569">
        <f t="shared" si="5005"/>
        <v>700</v>
      </c>
      <c r="AY1030" s="569">
        <f t="shared" si="5005"/>
        <v>1588</v>
      </c>
      <c r="AZ1030" s="168">
        <f t="shared" si="5005"/>
        <v>53</v>
      </c>
      <c r="BA1030" s="168">
        <f t="shared" si="5005"/>
        <v>48</v>
      </c>
      <c r="BB1030" s="168">
        <f t="shared" si="5005"/>
        <v>101</v>
      </c>
      <c r="BC1030" s="168">
        <f t="shared" si="5005"/>
        <v>11</v>
      </c>
      <c r="BD1030" s="168">
        <f t="shared" si="5005"/>
        <v>14</v>
      </c>
      <c r="BE1030" s="168">
        <f t="shared" si="5005"/>
        <v>25</v>
      </c>
      <c r="BF1030" s="523"/>
      <c r="BG1030" s="605">
        <f>SUM(F1030,S1030,AF1030,AS1030)</f>
        <v>2204</v>
      </c>
      <c r="BH1030" s="533">
        <f>SUM(G1030,T1030,AG1030)</f>
        <v>334</v>
      </c>
      <c r="BI1030" s="533">
        <f t="shared" si="4985"/>
        <v>305</v>
      </c>
      <c r="BJ1030" s="533">
        <f t="shared" si="4986"/>
        <v>639</v>
      </c>
      <c r="BK1030" s="533">
        <f t="shared" si="4987"/>
        <v>160</v>
      </c>
      <c r="BL1030" s="533">
        <f t="shared" si="4988"/>
        <v>84</v>
      </c>
      <c r="BM1030" s="533">
        <f t="shared" si="4989"/>
        <v>244</v>
      </c>
      <c r="BN1030" s="533">
        <f>SUM(M1030,Z1030,AM1030)</f>
        <v>52</v>
      </c>
      <c r="BO1030" s="533">
        <f t="shared" si="4990"/>
        <v>34</v>
      </c>
      <c r="BP1030" s="533">
        <f t="shared" si="4991"/>
        <v>86</v>
      </c>
      <c r="BQ1030" s="533">
        <f t="shared" si="4992"/>
        <v>327</v>
      </c>
      <c r="BR1030" s="533">
        <f t="shared" si="4993"/>
        <v>272</v>
      </c>
      <c r="BS1030" s="533">
        <f t="shared" si="4994"/>
        <v>599</v>
      </c>
      <c r="BT1030" s="533">
        <f>AT1030</f>
        <v>15</v>
      </c>
      <c r="BU1030" s="533">
        <f t="shared" si="4995"/>
        <v>5</v>
      </c>
      <c r="BV1030" s="533">
        <f t="shared" si="4996"/>
        <v>20</v>
      </c>
      <c r="BW1030" s="536">
        <f>SUM(BH1030,BK1030,BN1030,BQ1030,BT1030)</f>
        <v>888</v>
      </c>
      <c r="BX1030" s="536">
        <f t="shared" si="4997"/>
        <v>700</v>
      </c>
      <c r="BY1030" s="536">
        <f t="shared" si="4998"/>
        <v>1588</v>
      </c>
      <c r="BZ1030" t="s">
        <v>74</v>
      </c>
      <c r="CA1030" s="544">
        <f>AZ1030</f>
        <v>53</v>
      </c>
      <c r="CB1030" s="544">
        <f t="shared" si="4999"/>
        <v>48</v>
      </c>
      <c r="CC1030" s="544">
        <f t="shared" si="5000"/>
        <v>101</v>
      </c>
      <c r="CD1030" s="544">
        <f>BC1030</f>
        <v>11</v>
      </c>
      <c r="CE1030" s="544">
        <f t="shared" si="5001"/>
        <v>14</v>
      </c>
      <c r="CF1030" s="544">
        <f t="shared" si="5002"/>
        <v>25</v>
      </c>
    </row>
    <row r="1031" spans="1:84">
      <c r="A1031" s="149"/>
      <c r="B1031" s="151"/>
      <c r="C1031" s="151"/>
      <c r="D1031" s="151"/>
      <c r="E1031" s="375"/>
      <c r="F1031" s="592"/>
      <c r="G1031" s="168"/>
      <c r="H1031" s="168"/>
      <c r="I1031" s="168"/>
      <c r="J1031" s="168"/>
      <c r="K1031" s="168"/>
      <c r="L1031" s="168"/>
      <c r="M1031" s="168"/>
      <c r="N1031" s="168"/>
      <c r="O1031" s="168"/>
      <c r="P1031" s="168"/>
      <c r="Q1031" s="168"/>
      <c r="R1031" s="168"/>
      <c r="S1031" s="502"/>
      <c r="T1031" s="168"/>
      <c r="U1031" s="168"/>
      <c r="V1031" s="168"/>
      <c r="W1031" s="168"/>
      <c r="X1031" s="168"/>
      <c r="Y1031" s="168"/>
      <c r="Z1031" s="168"/>
      <c r="AA1031" s="168"/>
      <c r="AB1031" s="168"/>
      <c r="AC1031" s="168"/>
      <c r="AD1031" s="168"/>
      <c r="AE1031" s="168"/>
      <c r="AF1031" s="502"/>
      <c r="AG1031" s="168"/>
      <c r="AH1031" s="168"/>
      <c r="AI1031" s="168"/>
      <c r="AJ1031" s="168"/>
      <c r="AK1031" s="168"/>
      <c r="AL1031" s="168"/>
      <c r="AM1031" s="168"/>
      <c r="AN1031" s="168"/>
      <c r="AO1031" s="168"/>
      <c r="AP1031" s="168"/>
      <c r="AQ1031" s="168"/>
      <c r="AR1031" s="168"/>
      <c r="AS1031" s="502"/>
      <c r="AT1031" s="168"/>
      <c r="AU1031" s="168"/>
      <c r="AV1031" s="168"/>
      <c r="AW1031" s="569"/>
      <c r="AX1031" s="569"/>
      <c r="AY1031" s="569"/>
      <c r="AZ1031" s="159"/>
      <c r="BA1031" s="159"/>
      <c r="BB1031" s="159"/>
      <c r="BC1031" s="168"/>
      <c r="BD1031" s="168"/>
      <c r="BE1031" s="168"/>
      <c r="BF1031" s="523"/>
    </row>
    <row r="1032" spans="1:84">
      <c r="A1032" s="149"/>
      <c r="B1032" s="149"/>
      <c r="C1032" s="151"/>
      <c r="D1032" s="151"/>
      <c r="E1032" s="288"/>
      <c r="F1032" s="591"/>
      <c r="G1032" s="159"/>
      <c r="H1032" s="159"/>
      <c r="I1032" s="159"/>
      <c r="J1032" s="159"/>
      <c r="K1032" s="159"/>
      <c r="L1032" s="159"/>
      <c r="M1032" s="159"/>
      <c r="N1032" s="159"/>
      <c r="O1032" s="159"/>
      <c r="P1032" s="159"/>
      <c r="Q1032" s="159"/>
      <c r="R1032" s="159"/>
      <c r="S1032" s="503"/>
      <c r="T1032" s="159"/>
      <c r="U1032" s="159"/>
      <c r="V1032" s="159"/>
      <c r="W1032" s="159"/>
      <c r="X1032" s="159"/>
      <c r="Y1032" s="159"/>
      <c r="Z1032" s="159"/>
      <c r="AA1032" s="159"/>
      <c r="AB1032" s="159"/>
      <c r="AC1032" s="159"/>
      <c r="AD1032" s="159"/>
      <c r="AE1032" s="159"/>
      <c r="AF1032" s="503"/>
      <c r="AG1032" s="159"/>
      <c r="AH1032" s="159"/>
      <c r="AI1032" s="159"/>
      <c r="AJ1032" s="159"/>
      <c r="AK1032" s="159"/>
      <c r="AL1032" s="159"/>
      <c r="AM1032" s="159"/>
      <c r="AN1032" s="159"/>
      <c r="AO1032" s="159"/>
      <c r="AP1032" s="159"/>
      <c r="AQ1032" s="159"/>
      <c r="AR1032" s="159"/>
      <c r="AS1032" s="503"/>
      <c r="AT1032" s="159"/>
      <c r="AU1032" s="159"/>
      <c r="AV1032" s="159"/>
      <c r="AW1032" s="570"/>
      <c r="AX1032" s="570"/>
      <c r="AY1032" s="570"/>
      <c r="AZ1032" s="159"/>
      <c r="BA1032" s="159"/>
      <c r="BB1032" s="159"/>
      <c r="BC1032" s="159"/>
      <c r="BD1032" s="159"/>
      <c r="BE1032" s="159"/>
      <c r="BF1032" s="474"/>
    </row>
    <row r="1033" spans="1:84">
      <c r="A1033" s="149"/>
      <c r="B1033" s="149"/>
      <c r="C1033" s="151"/>
      <c r="D1033" s="151"/>
      <c r="E1033" s="288"/>
      <c r="F1033" s="591"/>
      <c r="G1033" s="159"/>
      <c r="H1033" s="159"/>
      <c r="I1033" s="159"/>
      <c r="J1033" s="159"/>
      <c r="K1033" s="159"/>
      <c r="L1033" s="159"/>
      <c r="M1033" s="159"/>
      <c r="N1033" s="159"/>
      <c r="O1033" s="159"/>
      <c r="P1033" s="159"/>
      <c r="Q1033" s="159"/>
      <c r="R1033" s="159"/>
      <c r="S1033" s="503"/>
      <c r="T1033" s="159"/>
      <c r="U1033" s="159"/>
      <c r="V1033" s="159"/>
      <c r="W1033" s="159"/>
      <c r="X1033" s="159"/>
      <c r="Y1033" s="159"/>
      <c r="Z1033" s="159"/>
      <c r="AA1033" s="159"/>
      <c r="AB1033" s="159"/>
      <c r="AC1033" s="159"/>
      <c r="AD1033" s="159"/>
      <c r="AE1033" s="159"/>
      <c r="AF1033" s="503"/>
      <c r="AG1033" s="159"/>
      <c r="AH1033" s="159"/>
      <c r="AI1033" s="159"/>
      <c r="AJ1033" s="159"/>
      <c r="AK1033" s="159"/>
      <c r="AL1033" s="159"/>
      <c r="AM1033" s="159"/>
      <c r="AN1033" s="159"/>
      <c r="AO1033" s="159"/>
      <c r="AP1033" s="159"/>
      <c r="AQ1033" s="159"/>
      <c r="AR1033" s="159"/>
      <c r="AS1033" s="503"/>
      <c r="AT1033" s="159"/>
      <c r="AU1033" s="159"/>
      <c r="AV1033" s="159"/>
      <c r="AW1033" s="570"/>
      <c r="AX1033" s="570"/>
      <c r="AY1033" s="570"/>
      <c r="AZ1033" s="159"/>
      <c r="BA1033" s="159"/>
      <c r="BB1033" s="159"/>
      <c r="BC1033" s="159"/>
      <c r="BD1033" s="159"/>
      <c r="BE1033" s="159"/>
      <c r="BF1033" s="474"/>
    </row>
    <row r="1034" spans="1:84">
      <c r="A1034" s="149"/>
      <c r="B1034" s="151" t="s">
        <v>94</v>
      </c>
      <c r="C1034" s="151"/>
      <c r="D1034" s="151"/>
      <c r="E1034" s="288"/>
      <c r="F1034" s="591"/>
      <c r="G1034" s="159"/>
      <c r="H1034" s="159"/>
      <c r="I1034" s="159"/>
      <c r="J1034" s="159"/>
      <c r="K1034" s="159"/>
      <c r="L1034" s="159"/>
      <c r="M1034" s="159"/>
      <c r="N1034" s="159"/>
      <c r="O1034" s="159"/>
      <c r="P1034" s="159"/>
      <c r="Q1034" s="159"/>
      <c r="R1034" s="159"/>
      <c r="S1034" s="503"/>
      <c r="T1034" s="159"/>
      <c r="U1034" s="159"/>
      <c r="V1034" s="159"/>
      <c r="W1034" s="159"/>
      <c r="X1034" s="159"/>
      <c r="Y1034" s="159"/>
      <c r="Z1034" s="159"/>
      <c r="AA1034" s="159"/>
      <c r="AB1034" s="159"/>
      <c r="AC1034" s="159"/>
      <c r="AD1034" s="159"/>
      <c r="AE1034" s="159"/>
      <c r="AF1034" s="503"/>
      <c r="AG1034" s="159"/>
      <c r="AH1034" s="159"/>
      <c r="AI1034" s="159"/>
      <c r="AJ1034" s="159"/>
      <c r="AK1034" s="159"/>
      <c r="AL1034" s="159"/>
      <c r="AM1034" s="159"/>
      <c r="AN1034" s="159"/>
      <c r="AO1034" s="159"/>
      <c r="AP1034" s="159"/>
      <c r="AQ1034" s="159"/>
      <c r="AR1034" s="159"/>
      <c r="AS1034" s="503"/>
      <c r="AT1034" s="159"/>
      <c r="AU1034" s="159"/>
      <c r="AV1034" s="159"/>
      <c r="AW1034" s="570"/>
      <c r="AX1034" s="570"/>
      <c r="AY1034" s="570"/>
      <c r="AZ1034" s="159"/>
      <c r="BA1034" s="159"/>
      <c r="BB1034" s="159"/>
      <c r="BC1034" s="159"/>
      <c r="BD1034" s="159"/>
      <c r="BE1034" s="159"/>
      <c r="BF1034" s="474"/>
    </row>
    <row r="1035" spans="1:84">
      <c r="A1035" s="149" t="s">
        <v>95</v>
      </c>
      <c r="B1035" s="149" t="s">
        <v>534</v>
      </c>
      <c r="C1035" s="151"/>
      <c r="D1035" s="151"/>
      <c r="E1035" s="379" t="s">
        <v>188</v>
      </c>
      <c r="F1035" s="591"/>
      <c r="G1035" s="168"/>
      <c r="H1035" s="168"/>
      <c r="I1035" s="168"/>
      <c r="J1035" s="168"/>
      <c r="K1035" s="168"/>
      <c r="L1035" s="168"/>
      <c r="M1035" s="168"/>
      <c r="N1035" s="168"/>
      <c r="O1035" s="168"/>
      <c r="P1035" s="168"/>
      <c r="Q1035" s="168"/>
      <c r="R1035" s="168"/>
      <c r="S1035" s="502"/>
      <c r="T1035" s="168"/>
      <c r="U1035" s="168"/>
      <c r="V1035" s="168"/>
      <c r="W1035" s="168"/>
      <c r="X1035" s="168"/>
      <c r="Y1035" s="168"/>
      <c r="Z1035" s="168"/>
      <c r="AA1035" s="168"/>
      <c r="AB1035" s="168"/>
      <c r="AC1035" s="168"/>
      <c r="AD1035" s="168"/>
      <c r="AE1035" s="168"/>
      <c r="AF1035" s="502"/>
      <c r="AG1035" s="168"/>
      <c r="AH1035" s="168"/>
      <c r="AI1035" s="168"/>
      <c r="AJ1035" s="168"/>
      <c r="AK1035" s="168"/>
      <c r="AL1035" s="168"/>
      <c r="AM1035" s="168"/>
      <c r="AN1035" s="168"/>
      <c r="AO1035" s="168"/>
      <c r="AP1035" s="168"/>
      <c r="AQ1035" s="168"/>
      <c r="AR1035" s="168"/>
      <c r="AS1035" s="502"/>
      <c r="AT1035" s="168"/>
      <c r="AU1035" s="168"/>
      <c r="AV1035" s="168"/>
      <c r="AW1035" s="569"/>
      <c r="AX1035" s="569"/>
      <c r="AY1035" s="569"/>
      <c r="AZ1035" s="159"/>
      <c r="BA1035" s="159"/>
      <c r="BB1035" s="159"/>
      <c r="BC1035" s="168"/>
      <c r="BD1035" s="168"/>
      <c r="BE1035" s="168"/>
      <c r="BF1035" s="523"/>
    </row>
    <row r="1036" spans="1:84">
      <c r="A1036" s="149"/>
      <c r="B1036" s="151"/>
      <c r="C1036" s="151"/>
      <c r="D1036" s="151"/>
      <c r="E1036" s="288" t="s">
        <v>77</v>
      </c>
      <c r="F1036" s="592">
        <v>154</v>
      </c>
      <c r="G1036" s="159">
        <v>41</v>
      </c>
      <c r="H1036" s="159">
        <v>30</v>
      </c>
      <c r="I1036" s="275">
        <f>SUM(G1036:H1036)</f>
        <v>71</v>
      </c>
      <c r="J1036" s="159">
        <v>22</v>
      </c>
      <c r="K1036" s="159">
        <v>1</v>
      </c>
      <c r="L1036" s="275">
        <f>SUM(J1036:K1036)</f>
        <v>23</v>
      </c>
      <c r="M1036" s="159">
        <v>6</v>
      </c>
      <c r="N1036" s="159">
        <v>3</v>
      </c>
      <c r="O1036" s="275">
        <f>SUM(M1036:N1036)</f>
        <v>9</v>
      </c>
      <c r="P1036" s="159">
        <v>20</v>
      </c>
      <c r="Q1036" s="159">
        <v>17</v>
      </c>
      <c r="R1036" s="275">
        <f>SUM(P1036:Q1036)</f>
        <v>37</v>
      </c>
      <c r="S1036" s="500">
        <v>24</v>
      </c>
      <c r="T1036" s="275">
        <v>10</v>
      </c>
      <c r="U1036" s="275">
        <v>12</v>
      </c>
      <c r="V1036" s="275">
        <f>SUM(T1036:U1036)</f>
        <v>22</v>
      </c>
      <c r="W1036" s="275"/>
      <c r="X1036" s="275"/>
      <c r="Y1036" s="275">
        <f>SUM(W1036:X1036)</f>
        <v>0</v>
      </c>
      <c r="Z1036" s="275"/>
      <c r="AA1036" s="275"/>
      <c r="AB1036" s="275">
        <f>SUM(Z1036:AA1036)</f>
        <v>0</v>
      </c>
      <c r="AC1036" s="275"/>
      <c r="AD1036" s="275"/>
      <c r="AE1036" s="275">
        <f>SUM(AC1036:AD1036)</f>
        <v>0</v>
      </c>
      <c r="AF1036" s="500">
        <v>24</v>
      </c>
      <c r="AG1036" s="275">
        <v>5</v>
      </c>
      <c r="AH1036" s="275">
        <v>6</v>
      </c>
      <c r="AI1036" s="275">
        <f>SUM(AG1036:AH1036)</f>
        <v>11</v>
      </c>
      <c r="AJ1036" s="275">
        <v>1</v>
      </c>
      <c r="AK1036" s="275">
        <v>2</v>
      </c>
      <c r="AL1036" s="275">
        <f>SUM(AJ1036:AK1036)</f>
        <v>3</v>
      </c>
      <c r="AM1036" s="275">
        <v>0</v>
      </c>
      <c r="AN1036" s="275">
        <v>0</v>
      </c>
      <c r="AO1036" s="275">
        <f>SUM(AM1036:AN1036)</f>
        <v>0</v>
      </c>
      <c r="AP1036" s="275">
        <v>3</v>
      </c>
      <c r="AQ1036" s="275">
        <v>3</v>
      </c>
      <c r="AR1036" s="275">
        <f>SUM(AP1036:AQ1036)</f>
        <v>6</v>
      </c>
      <c r="AS1036" s="500"/>
      <c r="AT1036" s="275">
        <v>1</v>
      </c>
      <c r="AU1036" s="275">
        <v>1</v>
      </c>
      <c r="AV1036" s="275">
        <f>SUM(AT1036:AU1036)</f>
        <v>2</v>
      </c>
      <c r="AW1036" s="567">
        <f t="shared" ref="AW1036:AW1037" si="5006">SUM(G1036,J1036,M1036,P1036,T1036,W1036,Z1036,AC1036,AG1036,AJ1036,AM1036,AP1036,AT1036)</f>
        <v>109</v>
      </c>
      <c r="AX1036" s="567">
        <f t="shared" ref="AX1036:AX1037" si="5007">SUM(H1036,K1036,N1036,Q1036,U1036,X1036,AA1036,AD1036,AH1036,AK1036,AN1036,AQ1036,AU1036)</f>
        <v>75</v>
      </c>
      <c r="AY1036" s="567">
        <f t="shared" ref="AY1036:AY1037" si="5008">SUM(I1036,L1036,O1036,R1036,V1036,Y1036,AB1036,AE1036,AI1036,AL1036,AO1036,AR1036,AV1036)</f>
        <v>184</v>
      </c>
      <c r="AZ1036" s="159">
        <v>5</v>
      </c>
      <c r="BA1036" s="159">
        <v>10</v>
      </c>
      <c r="BB1036" s="275">
        <f>SUM(AZ1036:BA1036)</f>
        <v>15</v>
      </c>
      <c r="BC1036" s="275">
        <v>4</v>
      </c>
      <c r="BD1036" s="275">
        <v>1</v>
      </c>
      <c r="BE1036" s="275">
        <f>SUM(BC1036:BD1036)</f>
        <v>5</v>
      </c>
      <c r="BF1036" s="521"/>
      <c r="BG1036" s="605">
        <f>SUM(F1036,S1036,AF1036,AS1036)</f>
        <v>202</v>
      </c>
      <c r="BH1036" s="533">
        <f>SUM(G1036,T1036,AG1036)</f>
        <v>56</v>
      </c>
      <c r="BI1036" s="533">
        <f t="shared" ref="BI1036:BI1038" si="5009">SUM(H1036,U1036,AH1036)</f>
        <v>48</v>
      </c>
      <c r="BJ1036" s="533">
        <f t="shared" ref="BJ1036:BJ1038" si="5010">SUM(I1036,V1036,AI1036)</f>
        <v>104</v>
      </c>
      <c r="BK1036" s="533">
        <f t="shared" ref="BK1036:BK1038" si="5011">SUM(J1036,W1036,AJ1036)</f>
        <v>23</v>
      </c>
      <c r="BL1036" s="533">
        <f t="shared" ref="BL1036:BL1038" si="5012">SUM(K1036,X1036,AK1036)</f>
        <v>3</v>
      </c>
      <c r="BM1036" s="533">
        <f t="shared" ref="BM1036:BM1038" si="5013">SUM(L1036,Y1036,AL1036)</f>
        <v>26</v>
      </c>
      <c r="BN1036" s="533">
        <f>SUM(M1036,Z1036,AM1036)</f>
        <v>6</v>
      </c>
      <c r="BO1036" s="533">
        <f t="shared" ref="BO1036:BO1038" si="5014">SUM(N1036,AA1036,AN1036)</f>
        <v>3</v>
      </c>
      <c r="BP1036" s="533">
        <f t="shared" ref="BP1036:BP1038" si="5015">SUM(O1036,AB1036,AO1036)</f>
        <v>9</v>
      </c>
      <c r="BQ1036" s="533">
        <f t="shared" ref="BQ1036:BQ1038" si="5016">SUM(P1036,AC1036,AP1036)</f>
        <v>23</v>
      </c>
      <c r="BR1036" s="533">
        <f t="shared" ref="BR1036:BR1038" si="5017">SUM(Q1036,AD1036,AQ1036)</f>
        <v>20</v>
      </c>
      <c r="BS1036" s="533">
        <f t="shared" ref="BS1036:BS1038" si="5018">SUM(R1036,AE1036,AR1036)</f>
        <v>43</v>
      </c>
      <c r="BT1036" s="533">
        <f>AT1036</f>
        <v>1</v>
      </c>
      <c r="BU1036" s="533">
        <f t="shared" ref="BU1036:BU1038" si="5019">AU1036</f>
        <v>1</v>
      </c>
      <c r="BV1036" s="533">
        <f t="shared" ref="BV1036:BV1038" si="5020">AV1036</f>
        <v>2</v>
      </c>
      <c r="BW1036" s="536">
        <f>SUM(BH1036,BK1036,BN1036,BQ1036,BT1036)</f>
        <v>109</v>
      </c>
      <c r="BX1036" s="536">
        <f t="shared" ref="BX1036:BX1038" si="5021">SUM(BI1036,BL1036,BO1036,BR1036,BU1036)</f>
        <v>75</v>
      </c>
      <c r="BY1036" s="536">
        <f t="shared" ref="BY1036:BY1038" si="5022">SUM(BJ1036,BM1036,BP1036,BS1036,BV1036)</f>
        <v>184</v>
      </c>
      <c r="BZ1036" t="s">
        <v>74</v>
      </c>
      <c r="CA1036" s="544">
        <f>AZ1036</f>
        <v>5</v>
      </c>
      <c r="CB1036" s="544">
        <f t="shared" ref="CB1036:CB1038" si="5023">BA1036</f>
        <v>10</v>
      </c>
      <c r="CC1036" s="544">
        <f t="shared" ref="CC1036:CC1038" si="5024">BB1036</f>
        <v>15</v>
      </c>
      <c r="CD1036" s="544">
        <f>BC1036</f>
        <v>4</v>
      </c>
      <c r="CE1036" s="544">
        <f t="shared" ref="CE1036:CE1038" si="5025">BD1036</f>
        <v>1</v>
      </c>
      <c r="CF1036" s="544">
        <f t="shared" ref="CF1036:CF1038" si="5026">BE1036</f>
        <v>5</v>
      </c>
    </row>
    <row r="1037" spans="1:84">
      <c r="A1037" s="149"/>
      <c r="B1037" s="151"/>
      <c r="C1037" s="151"/>
      <c r="D1037" s="151"/>
      <c r="E1037" s="288" t="s">
        <v>78</v>
      </c>
      <c r="F1037" s="592">
        <v>154</v>
      </c>
      <c r="G1037" s="159">
        <v>38</v>
      </c>
      <c r="H1037" s="159">
        <v>25</v>
      </c>
      <c r="I1037" s="275">
        <f>SUM(G1037:H1037)</f>
        <v>63</v>
      </c>
      <c r="J1037" s="159">
        <v>14</v>
      </c>
      <c r="K1037" s="159">
        <v>6</v>
      </c>
      <c r="L1037" s="275">
        <f>SUM(J1037:K1037)</f>
        <v>20</v>
      </c>
      <c r="M1037" s="159">
        <v>4</v>
      </c>
      <c r="N1037" s="159">
        <v>5</v>
      </c>
      <c r="O1037" s="275">
        <f>SUM(M1037:N1037)</f>
        <v>9</v>
      </c>
      <c r="P1037" s="159">
        <v>16</v>
      </c>
      <c r="Q1037" s="159">
        <v>13</v>
      </c>
      <c r="R1037" s="275">
        <f>SUM(P1037:Q1037)</f>
        <v>29</v>
      </c>
      <c r="S1037" s="500">
        <v>24</v>
      </c>
      <c r="T1037" s="275">
        <v>7</v>
      </c>
      <c r="U1037" s="275">
        <v>15</v>
      </c>
      <c r="V1037" s="275">
        <f>SUM(T1037:U1037)</f>
        <v>22</v>
      </c>
      <c r="W1037" s="275"/>
      <c r="X1037" s="275"/>
      <c r="Y1037" s="275">
        <f>SUM(W1037:X1037)</f>
        <v>0</v>
      </c>
      <c r="Z1037" s="275"/>
      <c r="AA1037" s="275"/>
      <c r="AB1037" s="275">
        <f>SUM(Z1037:AA1037)</f>
        <v>0</v>
      </c>
      <c r="AC1037" s="275">
        <v>2</v>
      </c>
      <c r="AD1037" s="275">
        <v>0</v>
      </c>
      <c r="AE1037" s="275">
        <f>SUM(AC1037:AD1037)</f>
        <v>2</v>
      </c>
      <c r="AF1037" s="500">
        <v>24</v>
      </c>
      <c r="AG1037" s="275">
        <v>7</v>
      </c>
      <c r="AH1037" s="275">
        <v>3</v>
      </c>
      <c r="AI1037" s="275">
        <f>SUM(AG1037:AH1037)</f>
        <v>10</v>
      </c>
      <c r="AJ1037" s="275">
        <v>2</v>
      </c>
      <c r="AK1037" s="275">
        <v>1</v>
      </c>
      <c r="AL1037" s="275">
        <f>SUM(AJ1037:AK1037)</f>
        <v>3</v>
      </c>
      <c r="AM1037" s="275">
        <v>1</v>
      </c>
      <c r="AN1037" s="275">
        <v>1</v>
      </c>
      <c r="AO1037" s="275">
        <f>SUM(AM1037:AN1037)</f>
        <v>2</v>
      </c>
      <c r="AP1037" s="275"/>
      <c r="AQ1037" s="275">
        <v>2</v>
      </c>
      <c r="AR1037" s="275">
        <f>SUM(AP1037:AQ1037)</f>
        <v>2</v>
      </c>
      <c r="AS1037" s="500"/>
      <c r="AT1037" s="275">
        <v>0</v>
      </c>
      <c r="AU1037" s="275">
        <v>0</v>
      </c>
      <c r="AV1037" s="275">
        <f>SUM(AT1037:AU1037)</f>
        <v>0</v>
      </c>
      <c r="AW1037" s="567">
        <f t="shared" si="5006"/>
        <v>91</v>
      </c>
      <c r="AX1037" s="567">
        <f t="shared" si="5007"/>
        <v>71</v>
      </c>
      <c r="AY1037" s="567">
        <f t="shared" si="5008"/>
        <v>162</v>
      </c>
      <c r="AZ1037" s="159">
        <v>10</v>
      </c>
      <c r="BA1037" s="159">
        <v>7</v>
      </c>
      <c r="BB1037" s="275">
        <f>SUM(AZ1037:BA1037)</f>
        <v>17</v>
      </c>
      <c r="BC1037" s="275">
        <v>1</v>
      </c>
      <c r="BD1037" s="275">
        <v>2</v>
      </c>
      <c r="BE1037" s="275">
        <f>SUM(BC1037:BD1037)</f>
        <v>3</v>
      </c>
      <c r="BF1037" s="521"/>
      <c r="BG1037" s="605">
        <f>SUM(F1037,S1037,AF1037,AS1037)</f>
        <v>202</v>
      </c>
      <c r="BH1037" s="533">
        <f>SUM(G1037,T1037,AG1037)</f>
        <v>52</v>
      </c>
      <c r="BI1037" s="533">
        <f t="shared" si="5009"/>
        <v>43</v>
      </c>
      <c r="BJ1037" s="533">
        <f t="shared" si="5010"/>
        <v>95</v>
      </c>
      <c r="BK1037" s="533">
        <f t="shared" si="5011"/>
        <v>16</v>
      </c>
      <c r="BL1037" s="533">
        <f t="shared" si="5012"/>
        <v>7</v>
      </c>
      <c r="BM1037" s="533">
        <f t="shared" si="5013"/>
        <v>23</v>
      </c>
      <c r="BN1037" s="533">
        <f>SUM(M1037,Z1037,AM1037)</f>
        <v>5</v>
      </c>
      <c r="BO1037" s="533">
        <f t="shared" si="5014"/>
        <v>6</v>
      </c>
      <c r="BP1037" s="533">
        <f t="shared" si="5015"/>
        <v>11</v>
      </c>
      <c r="BQ1037" s="533">
        <f t="shared" si="5016"/>
        <v>18</v>
      </c>
      <c r="BR1037" s="533">
        <f t="shared" si="5017"/>
        <v>15</v>
      </c>
      <c r="BS1037" s="533">
        <f t="shared" si="5018"/>
        <v>33</v>
      </c>
      <c r="BT1037" s="533">
        <f>AT1037</f>
        <v>0</v>
      </c>
      <c r="BU1037" s="533">
        <f t="shared" si="5019"/>
        <v>0</v>
      </c>
      <c r="BV1037" s="533">
        <f t="shared" si="5020"/>
        <v>0</v>
      </c>
      <c r="BW1037" s="536">
        <f>SUM(BH1037,BK1037,BN1037,BQ1037,BT1037)</f>
        <v>91</v>
      </c>
      <c r="BX1037" s="536">
        <f t="shared" si="5021"/>
        <v>71</v>
      </c>
      <c r="BY1037" s="536">
        <f t="shared" si="5022"/>
        <v>162</v>
      </c>
      <c r="BZ1037" t="s">
        <v>74</v>
      </c>
      <c r="CA1037" s="544">
        <f>AZ1037</f>
        <v>10</v>
      </c>
      <c r="CB1037" s="544">
        <f t="shared" si="5023"/>
        <v>7</v>
      </c>
      <c r="CC1037" s="544">
        <f t="shared" si="5024"/>
        <v>17</v>
      </c>
      <c r="CD1037" s="544">
        <f>BC1037</f>
        <v>1</v>
      </c>
      <c r="CE1037" s="544">
        <f t="shared" si="5025"/>
        <v>2</v>
      </c>
      <c r="CF1037" s="544">
        <f t="shared" si="5026"/>
        <v>3</v>
      </c>
    </row>
    <row r="1038" spans="1:84">
      <c r="A1038" s="149"/>
      <c r="B1038" s="151"/>
      <c r="C1038" s="151"/>
      <c r="D1038" s="151"/>
      <c r="E1038" s="288"/>
      <c r="F1038" s="592">
        <f>SUM(F1036:F1037)</f>
        <v>308</v>
      </c>
      <c r="G1038" s="168">
        <f t="shared" ref="G1038:BE1038" si="5027">SUM(G1036:G1037)</f>
        <v>79</v>
      </c>
      <c r="H1038" s="168">
        <f t="shared" si="5027"/>
        <v>55</v>
      </c>
      <c r="I1038" s="168">
        <f t="shared" si="5027"/>
        <v>134</v>
      </c>
      <c r="J1038" s="168">
        <f t="shared" si="5027"/>
        <v>36</v>
      </c>
      <c r="K1038" s="168">
        <f t="shared" si="5027"/>
        <v>7</v>
      </c>
      <c r="L1038" s="168">
        <f t="shared" si="5027"/>
        <v>43</v>
      </c>
      <c r="M1038" s="168">
        <f t="shared" si="5027"/>
        <v>10</v>
      </c>
      <c r="N1038" s="168">
        <f t="shared" si="5027"/>
        <v>8</v>
      </c>
      <c r="O1038" s="168">
        <f t="shared" si="5027"/>
        <v>18</v>
      </c>
      <c r="P1038" s="168">
        <f t="shared" si="5027"/>
        <v>36</v>
      </c>
      <c r="Q1038" s="168">
        <f t="shared" si="5027"/>
        <v>30</v>
      </c>
      <c r="R1038" s="168">
        <f t="shared" si="5027"/>
        <v>66</v>
      </c>
      <c r="S1038" s="502">
        <f t="shared" si="5027"/>
        <v>48</v>
      </c>
      <c r="T1038" s="168">
        <f t="shared" si="5027"/>
        <v>17</v>
      </c>
      <c r="U1038" s="168">
        <f t="shared" si="5027"/>
        <v>27</v>
      </c>
      <c r="V1038" s="168">
        <f t="shared" si="5027"/>
        <v>44</v>
      </c>
      <c r="W1038" s="168">
        <f t="shared" si="5027"/>
        <v>0</v>
      </c>
      <c r="X1038" s="168">
        <f t="shared" si="5027"/>
        <v>0</v>
      </c>
      <c r="Y1038" s="168">
        <f t="shared" si="5027"/>
        <v>0</v>
      </c>
      <c r="Z1038" s="168">
        <f t="shared" si="5027"/>
        <v>0</v>
      </c>
      <c r="AA1038" s="168">
        <f t="shared" si="5027"/>
        <v>0</v>
      </c>
      <c r="AB1038" s="168">
        <f t="shared" si="5027"/>
        <v>0</v>
      </c>
      <c r="AC1038" s="168">
        <f t="shared" si="5027"/>
        <v>2</v>
      </c>
      <c r="AD1038" s="168">
        <f t="shared" si="5027"/>
        <v>0</v>
      </c>
      <c r="AE1038" s="168">
        <f t="shared" si="5027"/>
        <v>2</v>
      </c>
      <c r="AF1038" s="502">
        <f t="shared" si="5027"/>
        <v>48</v>
      </c>
      <c r="AG1038" s="168">
        <f t="shared" si="5027"/>
        <v>12</v>
      </c>
      <c r="AH1038" s="168">
        <f t="shared" si="5027"/>
        <v>9</v>
      </c>
      <c r="AI1038" s="168">
        <f t="shared" si="5027"/>
        <v>21</v>
      </c>
      <c r="AJ1038" s="168">
        <f t="shared" si="5027"/>
        <v>3</v>
      </c>
      <c r="AK1038" s="168">
        <f t="shared" si="5027"/>
        <v>3</v>
      </c>
      <c r="AL1038" s="168">
        <f t="shared" si="5027"/>
        <v>6</v>
      </c>
      <c r="AM1038" s="168">
        <f t="shared" si="5027"/>
        <v>1</v>
      </c>
      <c r="AN1038" s="168">
        <f t="shared" si="5027"/>
        <v>1</v>
      </c>
      <c r="AO1038" s="168">
        <f t="shared" si="5027"/>
        <v>2</v>
      </c>
      <c r="AP1038" s="168">
        <f t="shared" si="5027"/>
        <v>3</v>
      </c>
      <c r="AQ1038" s="168">
        <f t="shared" si="5027"/>
        <v>5</v>
      </c>
      <c r="AR1038" s="168">
        <f t="shared" si="5027"/>
        <v>8</v>
      </c>
      <c r="AS1038" s="502">
        <f t="shared" si="5027"/>
        <v>0</v>
      </c>
      <c r="AT1038" s="168">
        <f t="shared" si="5027"/>
        <v>1</v>
      </c>
      <c r="AU1038" s="168">
        <f t="shared" si="5027"/>
        <v>1</v>
      </c>
      <c r="AV1038" s="168">
        <f t="shared" si="5027"/>
        <v>2</v>
      </c>
      <c r="AW1038" s="569">
        <f t="shared" si="5027"/>
        <v>200</v>
      </c>
      <c r="AX1038" s="569">
        <f t="shared" si="5027"/>
        <v>146</v>
      </c>
      <c r="AY1038" s="569">
        <f t="shared" si="5027"/>
        <v>346</v>
      </c>
      <c r="AZ1038" s="168">
        <f t="shared" si="5027"/>
        <v>15</v>
      </c>
      <c r="BA1038" s="168">
        <f t="shared" si="5027"/>
        <v>17</v>
      </c>
      <c r="BB1038" s="168">
        <f t="shared" si="5027"/>
        <v>32</v>
      </c>
      <c r="BC1038" s="168">
        <f t="shared" si="5027"/>
        <v>5</v>
      </c>
      <c r="BD1038" s="168">
        <f t="shared" si="5027"/>
        <v>3</v>
      </c>
      <c r="BE1038" s="168">
        <f t="shared" si="5027"/>
        <v>8</v>
      </c>
      <c r="BF1038" s="523"/>
      <c r="BG1038" s="605">
        <f>SUM(F1038,S1038,AF1038,AS1038)</f>
        <v>404</v>
      </c>
      <c r="BH1038" s="533">
        <f>SUM(G1038,T1038,AG1038)</f>
        <v>108</v>
      </c>
      <c r="BI1038" s="533">
        <f t="shared" si="5009"/>
        <v>91</v>
      </c>
      <c r="BJ1038" s="533">
        <f t="shared" si="5010"/>
        <v>199</v>
      </c>
      <c r="BK1038" s="533">
        <f t="shared" si="5011"/>
        <v>39</v>
      </c>
      <c r="BL1038" s="533">
        <f t="shared" si="5012"/>
        <v>10</v>
      </c>
      <c r="BM1038" s="533">
        <f t="shared" si="5013"/>
        <v>49</v>
      </c>
      <c r="BN1038" s="533">
        <f>SUM(M1038,Z1038,AM1038)</f>
        <v>11</v>
      </c>
      <c r="BO1038" s="533">
        <f t="shared" si="5014"/>
        <v>9</v>
      </c>
      <c r="BP1038" s="533">
        <f t="shared" si="5015"/>
        <v>20</v>
      </c>
      <c r="BQ1038" s="533">
        <f t="shared" si="5016"/>
        <v>41</v>
      </c>
      <c r="BR1038" s="533">
        <f t="shared" si="5017"/>
        <v>35</v>
      </c>
      <c r="BS1038" s="533">
        <f t="shared" si="5018"/>
        <v>76</v>
      </c>
      <c r="BT1038" s="533">
        <f>AT1038</f>
        <v>1</v>
      </c>
      <c r="BU1038" s="533">
        <f t="shared" si="5019"/>
        <v>1</v>
      </c>
      <c r="BV1038" s="533">
        <f t="shared" si="5020"/>
        <v>2</v>
      </c>
      <c r="BW1038" s="536">
        <f>SUM(BH1038,BK1038,BN1038,BQ1038,BT1038)</f>
        <v>200</v>
      </c>
      <c r="BX1038" s="536">
        <f t="shared" si="5021"/>
        <v>146</v>
      </c>
      <c r="BY1038" s="536">
        <f t="shared" si="5022"/>
        <v>346</v>
      </c>
      <c r="BZ1038" t="s">
        <v>74</v>
      </c>
      <c r="CA1038" s="544">
        <f>AZ1038</f>
        <v>15</v>
      </c>
      <c r="CB1038" s="544">
        <f t="shared" si="5023"/>
        <v>17</v>
      </c>
      <c r="CC1038" s="544">
        <f t="shared" si="5024"/>
        <v>32</v>
      </c>
      <c r="CD1038" s="544">
        <f>BC1038</f>
        <v>5</v>
      </c>
      <c r="CE1038" s="544">
        <f t="shared" si="5025"/>
        <v>3</v>
      </c>
      <c r="CF1038" s="544">
        <f t="shared" si="5026"/>
        <v>8</v>
      </c>
    </row>
    <row r="1039" spans="1:84">
      <c r="A1039" s="149"/>
      <c r="B1039" s="151" t="s">
        <v>74</v>
      </c>
      <c r="C1039" s="151"/>
      <c r="D1039" s="151"/>
      <c r="E1039" s="288"/>
      <c r="F1039" s="592"/>
      <c r="G1039" s="159"/>
      <c r="H1039" s="159"/>
      <c r="I1039" s="275"/>
      <c r="J1039" s="279"/>
      <c r="K1039" s="159"/>
      <c r="L1039" s="275"/>
      <c r="M1039" s="159"/>
      <c r="N1039" s="159"/>
      <c r="O1039" s="275"/>
      <c r="P1039" s="279"/>
      <c r="Q1039" s="159"/>
      <c r="R1039" s="275"/>
      <c r="S1039" s="500"/>
      <c r="T1039" s="275"/>
      <c r="U1039" s="275"/>
      <c r="V1039" s="275"/>
      <c r="W1039" s="275"/>
      <c r="X1039" s="275"/>
      <c r="Y1039" s="275"/>
      <c r="Z1039" s="275"/>
      <c r="AA1039" s="275"/>
      <c r="AB1039" s="275"/>
      <c r="AC1039" s="275"/>
      <c r="AD1039" s="275"/>
      <c r="AE1039" s="275"/>
      <c r="AF1039" s="500"/>
      <c r="AG1039" s="275"/>
      <c r="AH1039" s="275"/>
      <c r="AI1039" s="275"/>
      <c r="AJ1039" s="275"/>
      <c r="AK1039" s="275"/>
      <c r="AL1039" s="275"/>
      <c r="AM1039" s="275"/>
      <c r="AN1039" s="275"/>
      <c r="AO1039" s="275"/>
      <c r="AP1039" s="275"/>
      <c r="AQ1039" s="275"/>
      <c r="AR1039" s="275"/>
      <c r="AS1039" s="500"/>
      <c r="AT1039" s="275"/>
      <c r="AU1039" s="275"/>
      <c r="AV1039" s="275"/>
      <c r="AW1039" s="567"/>
      <c r="AX1039" s="567"/>
      <c r="AY1039" s="567"/>
      <c r="AZ1039" s="159"/>
      <c r="BA1039" s="159"/>
      <c r="BB1039" s="159"/>
      <c r="BC1039" s="275"/>
      <c r="BD1039" s="275"/>
      <c r="BE1039" s="275"/>
      <c r="BF1039" s="521"/>
    </row>
    <row r="1040" spans="1:84">
      <c r="A1040" s="149"/>
      <c r="B1040" s="149" t="s">
        <v>713</v>
      </c>
      <c r="C1040" s="151"/>
      <c r="D1040" s="151"/>
      <c r="E1040" s="379" t="s">
        <v>1041</v>
      </c>
      <c r="F1040" s="592"/>
      <c r="G1040" s="159"/>
      <c r="H1040" s="159"/>
      <c r="I1040" s="275"/>
      <c r="J1040" s="279"/>
      <c r="K1040" s="159"/>
      <c r="L1040" s="275"/>
      <c r="M1040" s="159"/>
      <c r="N1040" s="159"/>
      <c r="O1040" s="275"/>
      <c r="P1040" s="279"/>
      <c r="Q1040" s="159"/>
      <c r="R1040" s="275"/>
      <c r="S1040" s="500"/>
      <c r="T1040" s="275"/>
      <c r="U1040" s="275"/>
      <c r="V1040" s="275"/>
      <c r="W1040" s="275"/>
      <c r="X1040" s="275"/>
      <c r="Y1040" s="275"/>
      <c r="Z1040" s="275"/>
      <c r="AA1040" s="275"/>
      <c r="AB1040" s="275"/>
      <c r="AC1040" s="275"/>
      <c r="AD1040" s="275"/>
      <c r="AE1040" s="275"/>
      <c r="AF1040" s="500"/>
      <c r="AG1040" s="275"/>
      <c r="AH1040" s="275"/>
      <c r="AI1040" s="275"/>
      <c r="AJ1040" s="275"/>
      <c r="AK1040" s="275"/>
      <c r="AL1040" s="275"/>
      <c r="AM1040" s="275"/>
      <c r="AN1040" s="275"/>
      <c r="AO1040" s="275"/>
      <c r="AP1040" s="275"/>
      <c r="AQ1040" s="275"/>
      <c r="AR1040" s="275"/>
      <c r="AS1040" s="500"/>
      <c r="AT1040" s="275"/>
      <c r="AU1040" s="275"/>
      <c r="AV1040" s="275"/>
      <c r="AW1040" s="567"/>
      <c r="AX1040" s="567"/>
      <c r="AY1040" s="567"/>
      <c r="AZ1040" s="159"/>
      <c r="BA1040" s="159"/>
      <c r="BB1040" s="159"/>
      <c r="BC1040" s="275"/>
      <c r="BD1040" s="275"/>
      <c r="BE1040" s="275"/>
      <c r="BF1040" s="521"/>
    </row>
    <row r="1041" spans="1:84">
      <c r="A1041" s="149"/>
      <c r="B1041" s="151"/>
      <c r="C1041" s="151"/>
      <c r="D1041" s="151"/>
      <c r="E1041" s="288" t="s">
        <v>77</v>
      </c>
      <c r="F1041" s="592">
        <v>46</v>
      </c>
      <c r="G1041" s="159">
        <v>18</v>
      </c>
      <c r="H1041" s="159">
        <v>6</v>
      </c>
      <c r="I1041" s="275">
        <f>SUM(G1041:H1041)</f>
        <v>24</v>
      </c>
      <c r="J1041" s="159">
        <v>6</v>
      </c>
      <c r="K1041" s="159">
        <v>1</v>
      </c>
      <c r="L1041" s="275">
        <f>SUM(J1041:K1041)</f>
        <v>7</v>
      </c>
      <c r="M1041" s="159">
        <v>3</v>
      </c>
      <c r="N1041" s="159">
        <v>0</v>
      </c>
      <c r="O1041" s="275">
        <f>SUM(M1041:N1041)</f>
        <v>3</v>
      </c>
      <c r="P1041" s="159">
        <v>8</v>
      </c>
      <c r="Q1041" s="159">
        <v>4</v>
      </c>
      <c r="R1041" s="275">
        <f>SUM(P1041:Q1041)</f>
        <v>12</v>
      </c>
      <c r="S1041" s="500"/>
      <c r="T1041" s="275">
        <v>18</v>
      </c>
      <c r="U1041" s="275">
        <v>6</v>
      </c>
      <c r="V1041" s="275">
        <f>SUM(T1041:U1041)</f>
        <v>24</v>
      </c>
      <c r="W1041" s="275">
        <v>6</v>
      </c>
      <c r="X1041" s="275">
        <v>1</v>
      </c>
      <c r="Y1041" s="275">
        <f>SUM(W1041:X1041)</f>
        <v>7</v>
      </c>
      <c r="Z1041" s="275">
        <v>3</v>
      </c>
      <c r="AA1041" s="275">
        <v>0</v>
      </c>
      <c r="AB1041" s="275">
        <f>SUM(Z1041:AA1041)</f>
        <v>3</v>
      </c>
      <c r="AC1041" s="275">
        <v>8</v>
      </c>
      <c r="AD1041" s="275">
        <v>4</v>
      </c>
      <c r="AE1041" s="275">
        <f>SUM(AC1041:AD1041)</f>
        <v>12</v>
      </c>
      <c r="AF1041" s="500"/>
      <c r="AG1041" s="275">
        <v>2</v>
      </c>
      <c r="AH1041" s="275">
        <v>1</v>
      </c>
      <c r="AI1041" s="275">
        <f>SUM(AG1041:AH1041)</f>
        <v>3</v>
      </c>
      <c r="AJ1041" s="275">
        <v>0</v>
      </c>
      <c r="AK1041" s="275">
        <v>0</v>
      </c>
      <c r="AL1041" s="275">
        <f>SUM(AJ1041:AK1041)</f>
        <v>0</v>
      </c>
      <c r="AM1041" s="275">
        <v>0</v>
      </c>
      <c r="AN1041" s="275">
        <v>0</v>
      </c>
      <c r="AO1041" s="275">
        <f>SUM(AM1041:AN1041)</f>
        <v>0</v>
      </c>
      <c r="AP1041" s="275">
        <v>3</v>
      </c>
      <c r="AQ1041" s="275">
        <v>1</v>
      </c>
      <c r="AR1041" s="275">
        <f>SUM(AP1041:AQ1041)</f>
        <v>4</v>
      </c>
      <c r="AS1041" s="500"/>
      <c r="AT1041" s="275">
        <v>2</v>
      </c>
      <c r="AU1041" s="275">
        <v>3</v>
      </c>
      <c r="AV1041" s="275">
        <f>SUM(AT1041:AU1041)</f>
        <v>5</v>
      </c>
      <c r="AW1041" s="567">
        <f t="shared" ref="AW1041:AW1042" si="5028">SUM(G1041,J1041,M1041,P1041,T1041,W1041,Z1041,AC1041,AG1041,AJ1041,AM1041,AP1041,AT1041)</f>
        <v>77</v>
      </c>
      <c r="AX1041" s="567">
        <f t="shared" ref="AX1041:AX1042" si="5029">SUM(H1041,K1041,N1041,Q1041,U1041,X1041,AA1041,AD1041,AH1041,AK1041,AN1041,AQ1041,AU1041)</f>
        <v>27</v>
      </c>
      <c r="AY1041" s="567">
        <f t="shared" ref="AY1041:AY1042" si="5030">SUM(I1041,L1041,O1041,R1041,V1041,Y1041,AB1041,AE1041,AI1041,AL1041,AO1041,AR1041,AV1041)</f>
        <v>104</v>
      </c>
      <c r="AZ1041" s="159">
        <v>1</v>
      </c>
      <c r="BA1041" s="159">
        <v>1</v>
      </c>
      <c r="BB1041" s="275">
        <f>SUM(AZ1041:BA1041)</f>
        <v>2</v>
      </c>
      <c r="BC1041" s="275">
        <v>0</v>
      </c>
      <c r="BD1041" s="275">
        <v>0</v>
      </c>
      <c r="BE1041" s="275">
        <f>SUM(BC1041:BD1041)</f>
        <v>0</v>
      </c>
      <c r="BF1041" s="521"/>
      <c r="BG1041" s="605">
        <f>SUM(F1041,S1041,AF1041,AS1041)</f>
        <v>46</v>
      </c>
      <c r="BH1041" s="533">
        <f>SUM(G1041,T1041,AG1041)</f>
        <v>38</v>
      </c>
      <c r="BI1041" s="533">
        <f t="shared" ref="BI1041:BI1043" si="5031">SUM(H1041,U1041,AH1041)</f>
        <v>13</v>
      </c>
      <c r="BJ1041" s="533">
        <f t="shared" ref="BJ1041:BJ1043" si="5032">SUM(I1041,V1041,AI1041)</f>
        <v>51</v>
      </c>
      <c r="BK1041" s="533">
        <f t="shared" ref="BK1041:BK1043" si="5033">SUM(J1041,W1041,AJ1041)</f>
        <v>12</v>
      </c>
      <c r="BL1041" s="533">
        <f t="shared" ref="BL1041:BL1043" si="5034">SUM(K1041,X1041,AK1041)</f>
        <v>2</v>
      </c>
      <c r="BM1041" s="533">
        <f t="shared" ref="BM1041:BM1043" si="5035">SUM(L1041,Y1041,AL1041)</f>
        <v>14</v>
      </c>
      <c r="BN1041" s="533">
        <f>SUM(M1041,Z1041,AM1041)</f>
        <v>6</v>
      </c>
      <c r="BO1041" s="533">
        <f t="shared" ref="BO1041:BO1043" si="5036">SUM(N1041,AA1041,AN1041)</f>
        <v>0</v>
      </c>
      <c r="BP1041" s="533">
        <f t="shared" ref="BP1041:BP1043" si="5037">SUM(O1041,AB1041,AO1041)</f>
        <v>6</v>
      </c>
      <c r="BQ1041" s="533">
        <f t="shared" ref="BQ1041:BQ1043" si="5038">SUM(P1041,AC1041,AP1041)</f>
        <v>19</v>
      </c>
      <c r="BR1041" s="533">
        <f t="shared" ref="BR1041:BR1043" si="5039">SUM(Q1041,AD1041,AQ1041)</f>
        <v>9</v>
      </c>
      <c r="BS1041" s="533">
        <f t="shared" ref="BS1041:BS1043" si="5040">SUM(R1041,AE1041,AR1041)</f>
        <v>28</v>
      </c>
      <c r="BT1041" s="533">
        <f>AT1041</f>
        <v>2</v>
      </c>
      <c r="BU1041" s="533">
        <f t="shared" ref="BU1041:BU1043" si="5041">AU1041</f>
        <v>3</v>
      </c>
      <c r="BV1041" s="533">
        <f t="shared" ref="BV1041:BV1043" si="5042">AV1041</f>
        <v>5</v>
      </c>
      <c r="BW1041" s="536">
        <f>SUM(BH1041,BK1041,BN1041,BQ1041,BT1041)</f>
        <v>77</v>
      </c>
      <c r="BX1041" s="536">
        <f t="shared" ref="BX1041:BX1043" si="5043">SUM(BI1041,BL1041,BO1041,BR1041,BU1041)</f>
        <v>27</v>
      </c>
      <c r="BY1041" s="536">
        <f t="shared" ref="BY1041:BY1043" si="5044">SUM(BJ1041,BM1041,BP1041,BS1041,BV1041)</f>
        <v>104</v>
      </c>
      <c r="BZ1041" t="s">
        <v>74</v>
      </c>
      <c r="CA1041" s="544">
        <f>AZ1041</f>
        <v>1</v>
      </c>
      <c r="CB1041" s="544">
        <f t="shared" ref="CB1041:CB1043" si="5045">BA1041</f>
        <v>1</v>
      </c>
      <c r="CC1041" s="544">
        <f t="shared" ref="CC1041:CC1043" si="5046">BB1041</f>
        <v>2</v>
      </c>
      <c r="CD1041" s="544">
        <f>BC1041</f>
        <v>0</v>
      </c>
      <c r="CE1041" s="544">
        <f t="shared" ref="CE1041:CE1043" si="5047">BD1041</f>
        <v>0</v>
      </c>
      <c r="CF1041" s="544">
        <f t="shared" ref="CF1041:CF1043" si="5048">BE1041</f>
        <v>0</v>
      </c>
    </row>
    <row r="1042" spans="1:84">
      <c r="A1042" s="149"/>
      <c r="B1042" s="151" t="s">
        <v>74</v>
      </c>
      <c r="C1042" s="151"/>
      <c r="D1042" s="151"/>
      <c r="E1042" s="288" t="s">
        <v>78</v>
      </c>
      <c r="F1042" s="592">
        <v>46</v>
      </c>
      <c r="G1042" s="159">
        <v>15</v>
      </c>
      <c r="H1042" s="159">
        <v>9</v>
      </c>
      <c r="I1042" s="275">
        <f>SUM(G1042:H1042)</f>
        <v>24</v>
      </c>
      <c r="J1042" s="159">
        <v>5</v>
      </c>
      <c r="K1042" s="159">
        <v>1</v>
      </c>
      <c r="L1042" s="275">
        <f>SUM(J1042:K1042)</f>
        <v>6</v>
      </c>
      <c r="M1042" s="159">
        <v>3</v>
      </c>
      <c r="N1042" s="159">
        <v>0</v>
      </c>
      <c r="O1042" s="275">
        <f>SUM(M1042:N1042)</f>
        <v>3</v>
      </c>
      <c r="P1042" s="159">
        <v>2</v>
      </c>
      <c r="Q1042" s="159">
        <v>7</v>
      </c>
      <c r="R1042" s="275">
        <f>SUM(P1042:Q1042)</f>
        <v>9</v>
      </c>
      <c r="S1042" s="500"/>
      <c r="T1042" s="275">
        <v>15</v>
      </c>
      <c r="U1042" s="275">
        <v>9</v>
      </c>
      <c r="V1042" s="275">
        <f>SUM(T1042:U1042)</f>
        <v>24</v>
      </c>
      <c r="W1042" s="275">
        <v>5</v>
      </c>
      <c r="X1042" s="275">
        <v>1</v>
      </c>
      <c r="Y1042" s="275">
        <v>6</v>
      </c>
      <c r="Z1042" s="275">
        <v>3</v>
      </c>
      <c r="AA1042" s="275">
        <v>0</v>
      </c>
      <c r="AB1042" s="275">
        <f>SUM(Z1042:AA1042)</f>
        <v>3</v>
      </c>
      <c r="AC1042" s="275">
        <v>2</v>
      </c>
      <c r="AD1042" s="275">
        <v>7</v>
      </c>
      <c r="AE1042" s="275">
        <f>SUM(AC1042:AD1042)</f>
        <v>9</v>
      </c>
      <c r="AF1042" s="500"/>
      <c r="AG1042" s="275">
        <v>4</v>
      </c>
      <c r="AH1042" s="275">
        <v>3</v>
      </c>
      <c r="AI1042" s="275">
        <f>SUM(AG1042:AH1042)</f>
        <v>7</v>
      </c>
      <c r="AJ1042" s="275">
        <v>1</v>
      </c>
      <c r="AK1042" s="275">
        <v>0</v>
      </c>
      <c r="AL1042" s="275">
        <f>SUM(AJ1042:AK1042)</f>
        <v>1</v>
      </c>
      <c r="AM1042" s="275">
        <v>0</v>
      </c>
      <c r="AN1042" s="275">
        <v>0</v>
      </c>
      <c r="AO1042" s="275">
        <f>SUM(AM1042:AN1042)</f>
        <v>0</v>
      </c>
      <c r="AP1042" s="275">
        <v>0</v>
      </c>
      <c r="AQ1042" s="275">
        <v>0</v>
      </c>
      <c r="AR1042" s="275">
        <f>SUM(AP1042:AQ1042)</f>
        <v>0</v>
      </c>
      <c r="AS1042" s="500"/>
      <c r="AT1042" s="275">
        <v>3</v>
      </c>
      <c r="AU1042" s="275">
        <v>3</v>
      </c>
      <c r="AV1042" s="275">
        <f>SUM(AT1042:AU1042)</f>
        <v>6</v>
      </c>
      <c r="AW1042" s="567">
        <f t="shared" si="5028"/>
        <v>58</v>
      </c>
      <c r="AX1042" s="567">
        <f t="shared" si="5029"/>
        <v>40</v>
      </c>
      <c r="AY1042" s="567">
        <f t="shared" si="5030"/>
        <v>98</v>
      </c>
      <c r="AZ1042" s="159">
        <v>3</v>
      </c>
      <c r="BA1042" s="159">
        <v>3</v>
      </c>
      <c r="BB1042" s="275">
        <f>SUM(AZ1042:BA1042)</f>
        <v>6</v>
      </c>
      <c r="BC1042" s="275">
        <v>0</v>
      </c>
      <c r="BD1042" s="275">
        <v>1</v>
      </c>
      <c r="BE1042" s="275">
        <f>SUM(BC1042:BD1042)</f>
        <v>1</v>
      </c>
      <c r="BF1042" s="521"/>
      <c r="BG1042" s="605">
        <f>SUM(F1042,S1042,AF1042,AS1042)</f>
        <v>46</v>
      </c>
      <c r="BH1042" s="533">
        <f>SUM(G1042,T1042,AG1042)</f>
        <v>34</v>
      </c>
      <c r="BI1042" s="533">
        <f t="shared" si="5031"/>
        <v>21</v>
      </c>
      <c r="BJ1042" s="533">
        <f t="shared" si="5032"/>
        <v>55</v>
      </c>
      <c r="BK1042" s="533">
        <f t="shared" si="5033"/>
        <v>11</v>
      </c>
      <c r="BL1042" s="533">
        <f t="shared" si="5034"/>
        <v>2</v>
      </c>
      <c r="BM1042" s="533">
        <f t="shared" si="5035"/>
        <v>13</v>
      </c>
      <c r="BN1042" s="533">
        <f>SUM(M1042,Z1042,AM1042)</f>
        <v>6</v>
      </c>
      <c r="BO1042" s="533">
        <f t="shared" si="5036"/>
        <v>0</v>
      </c>
      <c r="BP1042" s="533">
        <f t="shared" si="5037"/>
        <v>6</v>
      </c>
      <c r="BQ1042" s="533">
        <f t="shared" si="5038"/>
        <v>4</v>
      </c>
      <c r="BR1042" s="533">
        <f t="shared" si="5039"/>
        <v>14</v>
      </c>
      <c r="BS1042" s="533">
        <f t="shared" si="5040"/>
        <v>18</v>
      </c>
      <c r="BT1042" s="533">
        <f>AT1042</f>
        <v>3</v>
      </c>
      <c r="BU1042" s="533">
        <f t="shared" si="5041"/>
        <v>3</v>
      </c>
      <c r="BV1042" s="533">
        <f t="shared" si="5042"/>
        <v>6</v>
      </c>
      <c r="BW1042" s="536">
        <f>SUM(BH1042,BK1042,BN1042,BQ1042,BT1042)</f>
        <v>58</v>
      </c>
      <c r="BX1042" s="536">
        <f t="shared" si="5043"/>
        <v>40</v>
      </c>
      <c r="BY1042" s="536">
        <f t="shared" si="5044"/>
        <v>98</v>
      </c>
      <c r="BZ1042" t="s">
        <v>74</v>
      </c>
      <c r="CA1042" s="544">
        <f>AZ1042</f>
        <v>3</v>
      </c>
      <c r="CB1042" s="544">
        <f t="shared" si="5045"/>
        <v>3</v>
      </c>
      <c r="CC1042" s="544">
        <f t="shared" si="5046"/>
        <v>6</v>
      </c>
      <c r="CD1042" s="544">
        <f>BC1042</f>
        <v>0</v>
      </c>
      <c r="CE1042" s="544">
        <f t="shared" si="5047"/>
        <v>1</v>
      </c>
      <c r="CF1042" s="544">
        <f t="shared" si="5048"/>
        <v>1</v>
      </c>
    </row>
    <row r="1043" spans="1:84">
      <c r="A1043" s="149"/>
      <c r="B1043" s="151"/>
      <c r="C1043" s="151"/>
      <c r="D1043" s="151"/>
      <c r="E1043" s="288"/>
      <c r="F1043" s="592">
        <f>SUM(F1041:F1042)</f>
        <v>92</v>
      </c>
      <c r="G1043" s="168">
        <f t="shared" ref="G1043:BE1043" si="5049">SUM(G1041:G1042)</f>
        <v>33</v>
      </c>
      <c r="H1043" s="168">
        <f t="shared" si="5049"/>
        <v>15</v>
      </c>
      <c r="I1043" s="168">
        <f t="shared" si="5049"/>
        <v>48</v>
      </c>
      <c r="J1043" s="168">
        <f t="shared" si="5049"/>
        <v>11</v>
      </c>
      <c r="K1043" s="168">
        <f t="shared" si="5049"/>
        <v>2</v>
      </c>
      <c r="L1043" s="168">
        <f t="shared" si="5049"/>
        <v>13</v>
      </c>
      <c r="M1043" s="168">
        <f t="shared" si="5049"/>
        <v>6</v>
      </c>
      <c r="N1043" s="168">
        <f t="shared" si="5049"/>
        <v>0</v>
      </c>
      <c r="O1043" s="168">
        <f t="shared" si="5049"/>
        <v>6</v>
      </c>
      <c r="P1043" s="168">
        <f t="shared" si="5049"/>
        <v>10</v>
      </c>
      <c r="Q1043" s="168">
        <f t="shared" si="5049"/>
        <v>11</v>
      </c>
      <c r="R1043" s="168">
        <f t="shared" si="5049"/>
        <v>21</v>
      </c>
      <c r="S1043" s="502">
        <f t="shared" si="5049"/>
        <v>0</v>
      </c>
      <c r="T1043" s="168">
        <f t="shared" si="5049"/>
        <v>33</v>
      </c>
      <c r="U1043" s="168">
        <f t="shared" si="5049"/>
        <v>15</v>
      </c>
      <c r="V1043" s="168">
        <f t="shared" si="5049"/>
        <v>48</v>
      </c>
      <c r="W1043" s="168">
        <f t="shared" si="5049"/>
        <v>11</v>
      </c>
      <c r="X1043" s="168">
        <f t="shared" si="5049"/>
        <v>2</v>
      </c>
      <c r="Y1043" s="168">
        <f t="shared" si="5049"/>
        <v>13</v>
      </c>
      <c r="Z1043" s="168">
        <f t="shared" si="5049"/>
        <v>6</v>
      </c>
      <c r="AA1043" s="168">
        <f t="shared" si="5049"/>
        <v>0</v>
      </c>
      <c r="AB1043" s="168">
        <f t="shared" si="5049"/>
        <v>6</v>
      </c>
      <c r="AC1043" s="168">
        <f t="shared" si="5049"/>
        <v>10</v>
      </c>
      <c r="AD1043" s="168">
        <f t="shared" si="5049"/>
        <v>11</v>
      </c>
      <c r="AE1043" s="168">
        <f t="shared" si="5049"/>
        <v>21</v>
      </c>
      <c r="AF1043" s="502">
        <f t="shared" si="5049"/>
        <v>0</v>
      </c>
      <c r="AG1043" s="168">
        <f t="shared" si="5049"/>
        <v>6</v>
      </c>
      <c r="AH1043" s="168">
        <f t="shared" si="5049"/>
        <v>4</v>
      </c>
      <c r="AI1043" s="168">
        <f t="shared" si="5049"/>
        <v>10</v>
      </c>
      <c r="AJ1043" s="168">
        <f t="shared" si="5049"/>
        <v>1</v>
      </c>
      <c r="AK1043" s="168">
        <f t="shared" si="5049"/>
        <v>0</v>
      </c>
      <c r="AL1043" s="168">
        <f t="shared" si="5049"/>
        <v>1</v>
      </c>
      <c r="AM1043" s="168">
        <f t="shared" si="5049"/>
        <v>0</v>
      </c>
      <c r="AN1043" s="168">
        <f t="shared" si="5049"/>
        <v>0</v>
      </c>
      <c r="AO1043" s="168">
        <f t="shared" si="5049"/>
        <v>0</v>
      </c>
      <c r="AP1043" s="168">
        <f t="shared" si="5049"/>
        <v>3</v>
      </c>
      <c r="AQ1043" s="168">
        <f t="shared" si="5049"/>
        <v>1</v>
      </c>
      <c r="AR1043" s="168">
        <f t="shared" si="5049"/>
        <v>4</v>
      </c>
      <c r="AS1043" s="502">
        <f t="shared" si="5049"/>
        <v>0</v>
      </c>
      <c r="AT1043" s="168">
        <f t="shared" si="5049"/>
        <v>5</v>
      </c>
      <c r="AU1043" s="168">
        <f t="shared" si="5049"/>
        <v>6</v>
      </c>
      <c r="AV1043" s="168">
        <f t="shared" si="5049"/>
        <v>11</v>
      </c>
      <c r="AW1043" s="569">
        <f t="shared" si="5049"/>
        <v>135</v>
      </c>
      <c r="AX1043" s="569">
        <f t="shared" si="5049"/>
        <v>67</v>
      </c>
      <c r="AY1043" s="569">
        <f t="shared" si="5049"/>
        <v>202</v>
      </c>
      <c r="AZ1043" s="168">
        <f t="shared" si="5049"/>
        <v>4</v>
      </c>
      <c r="BA1043" s="168">
        <f t="shared" si="5049"/>
        <v>4</v>
      </c>
      <c r="BB1043" s="168">
        <f t="shared" si="5049"/>
        <v>8</v>
      </c>
      <c r="BC1043" s="168">
        <f t="shared" si="5049"/>
        <v>0</v>
      </c>
      <c r="BD1043" s="168">
        <f t="shared" si="5049"/>
        <v>1</v>
      </c>
      <c r="BE1043" s="168">
        <f t="shared" si="5049"/>
        <v>1</v>
      </c>
      <c r="BF1043" s="523"/>
      <c r="BG1043" s="605">
        <f>SUM(F1043,S1043,AF1043,AS1043)</f>
        <v>92</v>
      </c>
      <c r="BH1043" s="533">
        <f>SUM(G1043,T1043,AG1043)</f>
        <v>72</v>
      </c>
      <c r="BI1043" s="533">
        <f t="shared" si="5031"/>
        <v>34</v>
      </c>
      <c r="BJ1043" s="533">
        <f t="shared" si="5032"/>
        <v>106</v>
      </c>
      <c r="BK1043" s="533">
        <f t="shared" si="5033"/>
        <v>23</v>
      </c>
      <c r="BL1043" s="533">
        <f t="shared" si="5034"/>
        <v>4</v>
      </c>
      <c r="BM1043" s="533">
        <f t="shared" si="5035"/>
        <v>27</v>
      </c>
      <c r="BN1043" s="533">
        <f>SUM(M1043,Z1043,AM1043)</f>
        <v>12</v>
      </c>
      <c r="BO1043" s="533">
        <f t="shared" si="5036"/>
        <v>0</v>
      </c>
      <c r="BP1043" s="533">
        <f t="shared" si="5037"/>
        <v>12</v>
      </c>
      <c r="BQ1043" s="533">
        <f t="shared" si="5038"/>
        <v>23</v>
      </c>
      <c r="BR1043" s="533">
        <f t="shared" si="5039"/>
        <v>23</v>
      </c>
      <c r="BS1043" s="533">
        <f t="shared" si="5040"/>
        <v>46</v>
      </c>
      <c r="BT1043" s="533">
        <f>AT1043</f>
        <v>5</v>
      </c>
      <c r="BU1043" s="533">
        <f t="shared" si="5041"/>
        <v>6</v>
      </c>
      <c r="BV1043" s="533">
        <f t="shared" si="5042"/>
        <v>11</v>
      </c>
      <c r="BW1043" s="536">
        <f>SUM(BH1043,BK1043,BN1043,BQ1043,BT1043)</f>
        <v>135</v>
      </c>
      <c r="BX1043" s="536">
        <f t="shared" si="5043"/>
        <v>67</v>
      </c>
      <c r="BY1043" s="536">
        <f t="shared" si="5044"/>
        <v>202</v>
      </c>
      <c r="BZ1043" t="s">
        <v>74</v>
      </c>
      <c r="CA1043" s="544">
        <f>AZ1043</f>
        <v>4</v>
      </c>
      <c r="CB1043" s="544">
        <f t="shared" si="5045"/>
        <v>4</v>
      </c>
      <c r="CC1043" s="544">
        <f t="shared" si="5046"/>
        <v>8</v>
      </c>
      <c r="CD1043" s="544">
        <f>BC1043</f>
        <v>0</v>
      </c>
      <c r="CE1043" s="544">
        <f t="shared" si="5047"/>
        <v>1</v>
      </c>
      <c r="CF1043" s="544">
        <f t="shared" si="5048"/>
        <v>1</v>
      </c>
    </row>
    <row r="1044" spans="1:84">
      <c r="A1044" s="149"/>
      <c r="B1044" s="151"/>
      <c r="C1044" s="151"/>
      <c r="D1044" s="151"/>
      <c r="E1044" s="288"/>
      <c r="F1044" s="592"/>
      <c r="G1044" s="159"/>
      <c r="H1044" s="159"/>
      <c r="I1044" s="275"/>
      <c r="J1044" s="279"/>
      <c r="K1044" s="159"/>
      <c r="L1044" s="275"/>
      <c r="M1044" s="159"/>
      <c r="N1044" s="159"/>
      <c r="O1044" s="275"/>
      <c r="P1044" s="279"/>
      <c r="Q1044" s="159"/>
      <c r="R1044" s="275"/>
      <c r="S1044" s="500"/>
      <c r="T1044" s="275"/>
      <c r="U1044" s="275"/>
      <c r="V1044" s="275"/>
      <c r="W1044" s="275"/>
      <c r="X1044" s="275"/>
      <c r="Y1044" s="275"/>
      <c r="Z1044" s="275"/>
      <c r="AA1044" s="275"/>
      <c r="AB1044" s="275"/>
      <c r="AC1044" s="275"/>
      <c r="AD1044" s="275"/>
      <c r="AE1044" s="275"/>
      <c r="AF1044" s="500"/>
      <c r="AG1044" s="275"/>
      <c r="AH1044" s="275"/>
      <c r="AI1044" s="275"/>
      <c r="AJ1044" s="275"/>
      <c r="AK1044" s="275"/>
      <c r="AL1044" s="275"/>
      <c r="AM1044" s="275"/>
      <c r="AN1044" s="275"/>
      <c r="AO1044" s="275"/>
      <c r="AP1044" s="275"/>
      <c r="AQ1044" s="275"/>
      <c r="AR1044" s="275"/>
      <c r="AS1044" s="500"/>
      <c r="AT1044" s="275"/>
      <c r="AU1044" s="275"/>
      <c r="AV1044" s="275"/>
      <c r="AW1044" s="567"/>
      <c r="AX1044" s="567"/>
      <c r="AY1044" s="567"/>
      <c r="AZ1044" s="159"/>
      <c r="BA1044" s="159"/>
      <c r="BB1044" s="159"/>
      <c r="BC1044" s="275"/>
      <c r="BD1044" s="275"/>
      <c r="BE1044" s="275"/>
      <c r="BF1044" s="521"/>
    </row>
    <row r="1045" spans="1:84">
      <c r="A1045" s="149"/>
      <c r="B1045" s="149" t="s">
        <v>853</v>
      </c>
      <c r="C1045" s="151"/>
      <c r="D1045" s="151"/>
      <c r="E1045" s="379" t="s">
        <v>1042</v>
      </c>
      <c r="F1045" s="592"/>
      <c r="G1045" s="159"/>
      <c r="H1045" s="159"/>
      <c r="I1045" s="275"/>
      <c r="J1045" s="279"/>
      <c r="K1045" s="159"/>
      <c r="L1045" s="275"/>
      <c r="M1045" s="159"/>
      <c r="N1045" s="159"/>
      <c r="O1045" s="275"/>
      <c r="P1045" s="279"/>
      <c r="Q1045" s="159"/>
      <c r="R1045" s="275"/>
      <c r="S1045" s="500"/>
      <c r="T1045" s="275"/>
      <c r="U1045" s="275"/>
      <c r="V1045" s="275"/>
      <c r="W1045" s="275"/>
      <c r="X1045" s="275"/>
      <c r="Y1045" s="275"/>
      <c r="Z1045" s="275"/>
      <c r="AA1045" s="275"/>
      <c r="AB1045" s="275"/>
      <c r="AC1045" s="275"/>
      <c r="AD1045" s="275"/>
      <c r="AE1045" s="275"/>
      <c r="AF1045" s="500"/>
      <c r="AG1045" s="275"/>
      <c r="AH1045" s="275"/>
      <c r="AI1045" s="275"/>
      <c r="AJ1045" s="275"/>
      <c r="AK1045" s="275"/>
      <c r="AL1045" s="275"/>
      <c r="AM1045" s="275"/>
      <c r="AN1045" s="275"/>
      <c r="AO1045" s="275"/>
      <c r="AP1045" s="275"/>
      <c r="AQ1045" s="275"/>
      <c r="AR1045" s="275"/>
      <c r="AS1045" s="500"/>
      <c r="AT1045" s="275"/>
      <c r="AU1045" s="275"/>
      <c r="AV1045" s="275"/>
      <c r="AW1045" s="567"/>
      <c r="AX1045" s="567"/>
      <c r="AY1045" s="567"/>
      <c r="AZ1045" s="159"/>
      <c r="BA1045" s="159"/>
      <c r="BB1045" s="159"/>
      <c r="BC1045" s="275"/>
      <c r="BD1045" s="275"/>
      <c r="BE1045" s="275"/>
      <c r="BF1045" s="521"/>
    </row>
    <row r="1046" spans="1:84">
      <c r="A1046" s="149"/>
      <c r="B1046" s="151"/>
      <c r="C1046" s="151"/>
      <c r="D1046" s="151"/>
      <c r="E1046" s="288" t="s">
        <v>77</v>
      </c>
      <c r="F1046" s="592">
        <v>30</v>
      </c>
      <c r="G1046" s="159">
        <v>11</v>
      </c>
      <c r="H1046" s="159">
        <v>5</v>
      </c>
      <c r="I1046" s="275">
        <f>SUM(G1046:H1046)</f>
        <v>16</v>
      </c>
      <c r="J1046" s="159">
        <v>2</v>
      </c>
      <c r="K1046" s="159">
        <v>1</v>
      </c>
      <c r="L1046" s="275">
        <f>SUM(J1046:K1046)</f>
        <v>3</v>
      </c>
      <c r="M1046" s="159">
        <v>2</v>
      </c>
      <c r="N1046" s="159">
        <v>0</v>
      </c>
      <c r="O1046" s="275">
        <f>SUM(M1046:N1046)</f>
        <v>2</v>
      </c>
      <c r="P1046" s="159">
        <v>1</v>
      </c>
      <c r="Q1046" s="159">
        <v>4</v>
      </c>
      <c r="R1046" s="275">
        <f>SUM(P1046:Q1046)</f>
        <v>5</v>
      </c>
      <c r="S1046" s="500"/>
      <c r="T1046" s="275">
        <v>11</v>
      </c>
      <c r="U1046" s="275">
        <v>5</v>
      </c>
      <c r="V1046" s="275">
        <f>SUM(T1046:U1046)</f>
        <v>16</v>
      </c>
      <c r="W1046" s="275">
        <v>2</v>
      </c>
      <c r="X1046" s="275">
        <v>1</v>
      </c>
      <c r="Y1046" s="275">
        <f>SUM(W1046:X1046)</f>
        <v>3</v>
      </c>
      <c r="Z1046" s="275">
        <v>2</v>
      </c>
      <c r="AA1046" s="275">
        <v>0</v>
      </c>
      <c r="AB1046" s="275">
        <f>SUM(Z1046:AA1046)</f>
        <v>2</v>
      </c>
      <c r="AC1046" s="275">
        <v>1</v>
      </c>
      <c r="AD1046" s="275">
        <v>4</v>
      </c>
      <c r="AE1046" s="275">
        <f>SUM(AC1046:AD1046)</f>
        <v>5</v>
      </c>
      <c r="AF1046" s="500"/>
      <c r="AG1046" s="275">
        <v>1</v>
      </c>
      <c r="AH1046" s="275">
        <v>0</v>
      </c>
      <c r="AI1046" s="275">
        <f>SUM(AG1046:AH1046)</f>
        <v>1</v>
      </c>
      <c r="AJ1046" s="275">
        <v>0</v>
      </c>
      <c r="AK1046" s="275">
        <v>0</v>
      </c>
      <c r="AL1046" s="275">
        <f>SUM(AJ1046:AK1046)</f>
        <v>0</v>
      </c>
      <c r="AM1046" s="275">
        <v>0</v>
      </c>
      <c r="AN1046" s="275">
        <v>0</v>
      </c>
      <c r="AO1046" s="275">
        <f>SUM(AM1046:AN1046)</f>
        <v>0</v>
      </c>
      <c r="AP1046" s="275">
        <v>0</v>
      </c>
      <c r="AQ1046" s="275">
        <v>0</v>
      </c>
      <c r="AR1046" s="275">
        <f>SUM(AP1046:AQ1046)</f>
        <v>0</v>
      </c>
      <c r="AS1046" s="500"/>
      <c r="AT1046" s="275">
        <v>2</v>
      </c>
      <c r="AU1046" s="275">
        <v>0</v>
      </c>
      <c r="AV1046" s="275">
        <f>SUM(AT1046:AU1046)</f>
        <v>2</v>
      </c>
      <c r="AW1046" s="567">
        <f t="shared" ref="AW1046:AW1047" si="5050">SUM(G1046,J1046,M1046,P1046,T1046,W1046,Z1046,AC1046,AG1046,AJ1046,AM1046,AP1046,AT1046)</f>
        <v>35</v>
      </c>
      <c r="AX1046" s="567">
        <f t="shared" ref="AX1046:AX1047" si="5051">SUM(H1046,K1046,N1046,Q1046,U1046,X1046,AA1046,AD1046,AH1046,AK1046,AN1046,AQ1046,AU1046)</f>
        <v>20</v>
      </c>
      <c r="AY1046" s="567">
        <f t="shared" ref="AY1046:AY1047" si="5052">SUM(I1046,L1046,O1046,R1046,V1046,Y1046,AB1046,AE1046,AI1046,AL1046,AO1046,AR1046,AV1046)</f>
        <v>55</v>
      </c>
      <c r="AZ1046" s="159">
        <v>2</v>
      </c>
      <c r="BA1046" s="159">
        <v>0</v>
      </c>
      <c r="BB1046" s="275">
        <f>SUM(AZ1046:BA1046)</f>
        <v>2</v>
      </c>
      <c r="BC1046" s="275">
        <v>1</v>
      </c>
      <c r="BD1046" s="275">
        <v>0</v>
      </c>
      <c r="BE1046" s="275">
        <f>SUM(BC1046:BD1046)</f>
        <v>1</v>
      </c>
      <c r="BF1046" s="521"/>
      <c r="BG1046" s="605">
        <f>SUM(F1046,S1046,AF1046,AS1046)</f>
        <v>30</v>
      </c>
      <c r="BH1046" s="533">
        <f>SUM(G1046,T1046,AG1046)</f>
        <v>23</v>
      </c>
      <c r="BI1046" s="533">
        <f t="shared" ref="BI1046:BI1048" si="5053">SUM(H1046,U1046,AH1046)</f>
        <v>10</v>
      </c>
      <c r="BJ1046" s="533">
        <f t="shared" ref="BJ1046:BJ1048" si="5054">SUM(I1046,V1046,AI1046)</f>
        <v>33</v>
      </c>
      <c r="BK1046" s="533">
        <f t="shared" ref="BK1046:BK1048" si="5055">SUM(J1046,W1046,AJ1046)</f>
        <v>4</v>
      </c>
      <c r="BL1046" s="533">
        <f t="shared" ref="BL1046:BL1048" si="5056">SUM(K1046,X1046,AK1046)</f>
        <v>2</v>
      </c>
      <c r="BM1046" s="533">
        <f t="shared" ref="BM1046:BM1048" si="5057">SUM(L1046,Y1046,AL1046)</f>
        <v>6</v>
      </c>
      <c r="BN1046" s="533">
        <f>SUM(M1046,Z1046,AM1046)</f>
        <v>4</v>
      </c>
      <c r="BO1046" s="533">
        <f t="shared" ref="BO1046:BO1048" si="5058">SUM(N1046,AA1046,AN1046)</f>
        <v>0</v>
      </c>
      <c r="BP1046" s="533">
        <f t="shared" ref="BP1046:BP1048" si="5059">SUM(O1046,AB1046,AO1046)</f>
        <v>4</v>
      </c>
      <c r="BQ1046" s="533">
        <f t="shared" ref="BQ1046:BQ1048" si="5060">SUM(P1046,AC1046,AP1046)</f>
        <v>2</v>
      </c>
      <c r="BR1046" s="533">
        <f t="shared" ref="BR1046:BR1048" si="5061">SUM(Q1046,AD1046,AQ1046)</f>
        <v>8</v>
      </c>
      <c r="BS1046" s="533">
        <f t="shared" ref="BS1046:BS1048" si="5062">SUM(R1046,AE1046,AR1046)</f>
        <v>10</v>
      </c>
      <c r="BT1046" s="533">
        <f>AT1046</f>
        <v>2</v>
      </c>
      <c r="BU1046" s="533">
        <f t="shared" ref="BU1046:BU1048" si="5063">AU1046</f>
        <v>0</v>
      </c>
      <c r="BV1046" s="533">
        <f t="shared" ref="BV1046:BV1048" si="5064">AV1046</f>
        <v>2</v>
      </c>
      <c r="BW1046" s="536">
        <f>SUM(BH1046,BK1046,BN1046,BQ1046,BT1046)</f>
        <v>35</v>
      </c>
      <c r="BX1046" s="536">
        <f t="shared" ref="BX1046:BX1048" si="5065">SUM(BI1046,BL1046,BO1046,BR1046,BU1046)</f>
        <v>20</v>
      </c>
      <c r="BY1046" s="536">
        <f t="shared" ref="BY1046:BY1048" si="5066">SUM(BJ1046,BM1046,BP1046,BS1046,BV1046)</f>
        <v>55</v>
      </c>
      <c r="BZ1046" t="s">
        <v>74</v>
      </c>
      <c r="CA1046" s="544">
        <f>AZ1046</f>
        <v>2</v>
      </c>
      <c r="CB1046" s="544">
        <f t="shared" ref="CB1046:CB1048" si="5067">BA1046</f>
        <v>0</v>
      </c>
      <c r="CC1046" s="544">
        <f t="shared" ref="CC1046:CC1048" si="5068">BB1046</f>
        <v>2</v>
      </c>
      <c r="CD1046" s="544">
        <f>BC1046</f>
        <v>1</v>
      </c>
      <c r="CE1046" s="544">
        <f t="shared" ref="CE1046:CE1048" si="5069">BD1046</f>
        <v>0</v>
      </c>
      <c r="CF1046" s="544">
        <f t="shared" ref="CF1046:CF1048" si="5070">BE1046</f>
        <v>1</v>
      </c>
    </row>
    <row r="1047" spans="1:84">
      <c r="A1047" s="149"/>
      <c r="B1047" s="151"/>
      <c r="C1047" s="151"/>
      <c r="D1047" s="151"/>
      <c r="E1047" s="288" t="s">
        <v>78</v>
      </c>
      <c r="F1047" s="592">
        <v>30</v>
      </c>
      <c r="G1047" s="159">
        <v>6</v>
      </c>
      <c r="H1047" s="159">
        <v>9</v>
      </c>
      <c r="I1047" s="275">
        <f>SUM(G1047:H1047)</f>
        <v>15</v>
      </c>
      <c r="J1047" s="159">
        <v>2</v>
      </c>
      <c r="K1047" s="159">
        <v>2</v>
      </c>
      <c r="L1047" s="275">
        <f>SUM(J1047:K1047)</f>
        <v>4</v>
      </c>
      <c r="M1047" s="159">
        <v>2</v>
      </c>
      <c r="N1047" s="159">
        <v>0</v>
      </c>
      <c r="O1047" s="275">
        <f>SUM(M1047:N1047)</f>
        <v>2</v>
      </c>
      <c r="P1047" s="159">
        <v>0</v>
      </c>
      <c r="Q1047" s="159">
        <v>4</v>
      </c>
      <c r="R1047" s="275">
        <f>SUM(P1047:Q1047)</f>
        <v>4</v>
      </c>
      <c r="S1047" s="500"/>
      <c r="T1047" s="275">
        <v>6</v>
      </c>
      <c r="U1047" s="275">
        <v>9</v>
      </c>
      <c r="V1047" s="275">
        <f>SUM(T1047:U1047)</f>
        <v>15</v>
      </c>
      <c r="W1047" s="275">
        <v>2</v>
      </c>
      <c r="X1047" s="275">
        <v>2</v>
      </c>
      <c r="Y1047" s="275">
        <f>SUM(W1047:X1047)</f>
        <v>4</v>
      </c>
      <c r="Z1047" s="275">
        <v>2</v>
      </c>
      <c r="AA1047" s="275">
        <v>0</v>
      </c>
      <c r="AB1047" s="275">
        <f>SUM(Z1047:AA1047)</f>
        <v>2</v>
      </c>
      <c r="AC1047" s="275">
        <v>0</v>
      </c>
      <c r="AD1047" s="275">
        <v>4</v>
      </c>
      <c r="AE1047" s="275">
        <f>SUM(AC1047:AD1047)</f>
        <v>4</v>
      </c>
      <c r="AF1047" s="500"/>
      <c r="AG1047" s="275">
        <v>1</v>
      </c>
      <c r="AH1047" s="275">
        <v>0</v>
      </c>
      <c r="AI1047" s="275">
        <f>SUM(AG1047:AH1047)</f>
        <v>1</v>
      </c>
      <c r="AJ1047" s="275">
        <v>0</v>
      </c>
      <c r="AK1047" s="275">
        <v>0</v>
      </c>
      <c r="AL1047" s="275">
        <f>SUM(AJ1047:AK1047)</f>
        <v>0</v>
      </c>
      <c r="AM1047" s="275">
        <v>0</v>
      </c>
      <c r="AN1047" s="275">
        <v>0</v>
      </c>
      <c r="AO1047" s="275">
        <f>SUM(AM1047:AN1047)</f>
        <v>0</v>
      </c>
      <c r="AP1047" s="275">
        <v>1</v>
      </c>
      <c r="AQ1047" s="275">
        <v>2</v>
      </c>
      <c r="AR1047" s="275">
        <f>SUM(AP1047:AQ1047)</f>
        <v>3</v>
      </c>
      <c r="AS1047" s="500"/>
      <c r="AT1047" s="275">
        <v>2</v>
      </c>
      <c r="AU1047" s="275">
        <v>1</v>
      </c>
      <c r="AV1047" s="275">
        <f>SUM(AT1047:AU1047)</f>
        <v>3</v>
      </c>
      <c r="AW1047" s="567">
        <f t="shared" si="5050"/>
        <v>24</v>
      </c>
      <c r="AX1047" s="567">
        <f t="shared" si="5051"/>
        <v>33</v>
      </c>
      <c r="AY1047" s="567">
        <f t="shared" si="5052"/>
        <v>57</v>
      </c>
      <c r="AZ1047" s="159">
        <v>1</v>
      </c>
      <c r="BA1047" s="159">
        <v>0</v>
      </c>
      <c r="BB1047" s="275">
        <f>SUM(AZ1047:BA1047)</f>
        <v>1</v>
      </c>
      <c r="BC1047" s="275">
        <v>0</v>
      </c>
      <c r="BD1047" s="275">
        <v>1</v>
      </c>
      <c r="BE1047" s="275">
        <f>SUM(BC1047:BD1047)</f>
        <v>1</v>
      </c>
      <c r="BF1047" s="521"/>
      <c r="BG1047" s="605">
        <f>SUM(F1047,S1047,AF1047,AS1047)</f>
        <v>30</v>
      </c>
      <c r="BH1047" s="533">
        <f>SUM(G1047,T1047,AG1047)</f>
        <v>13</v>
      </c>
      <c r="BI1047" s="533">
        <f t="shared" si="5053"/>
        <v>18</v>
      </c>
      <c r="BJ1047" s="533">
        <f t="shared" si="5054"/>
        <v>31</v>
      </c>
      <c r="BK1047" s="533">
        <f t="shared" si="5055"/>
        <v>4</v>
      </c>
      <c r="BL1047" s="533">
        <f t="shared" si="5056"/>
        <v>4</v>
      </c>
      <c r="BM1047" s="533">
        <f t="shared" si="5057"/>
        <v>8</v>
      </c>
      <c r="BN1047" s="533">
        <f>SUM(M1047,Z1047,AM1047)</f>
        <v>4</v>
      </c>
      <c r="BO1047" s="533">
        <f t="shared" si="5058"/>
        <v>0</v>
      </c>
      <c r="BP1047" s="533">
        <f t="shared" si="5059"/>
        <v>4</v>
      </c>
      <c r="BQ1047" s="533">
        <f t="shared" si="5060"/>
        <v>1</v>
      </c>
      <c r="BR1047" s="533">
        <f t="shared" si="5061"/>
        <v>10</v>
      </c>
      <c r="BS1047" s="533">
        <f t="shared" si="5062"/>
        <v>11</v>
      </c>
      <c r="BT1047" s="533">
        <f>AT1047</f>
        <v>2</v>
      </c>
      <c r="BU1047" s="533">
        <f t="shared" si="5063"/>
        <v>1</v>
      </c>
      <c r="BV1047" s="533">
        <f t="shared" si="5064"/>
        <v>3</v>
      </c>
      <c r="BW1047" s="536">
        <f>SUM(BH1047,BK1047,BN1047,BQ1047,BT1047)</f>
        <v>24</v>
      </c>
      <c r="BX1047" s="536">
        <f t="shared" si="5065"/>
        <v>33</v>
      </c>
      <c r="BY1047" s="536">
        <f t="shared" si="5066"/>
        <v>57</v>
      </c>
      <c r="BZ1047" t="s">
        <v>74</v>
      </c>
      <c r="CA1047" s="544">
        <f>AZ1047</f>
        <v>1</v>
      </c>
      <c r="CB1047" s="544">
        <f t="shared" si="5067"/>
        <v>0</v>
      </c>
      <c r="CC1047" s="544">
        <f t="shared" si="5068"/>
        <v>1</v>
      </c>
      <c r="CD1047" s="544">
        <f>BC1047</f>
        <v>0</v>
      </c>
      <c r="CE1047" s="544">
        <f t="shared" si="5069"/>
        <v>1</v>
      </c>
      <c r="CF1047" s="544">
        <f t="shared" si="5070"/>
        <v>1</v>
      </c>
    </row>
    <row r="1048" spans="1:84">
      <c r="A1048" s="149"/>
      <c r="B1048" s="151" t="s">
        <v>74</v>
      </c>
      <c r="C1048" s="151"/>
      <c r="D1048" s="151"/>
      <c r="E1048" s="288"/>
      <c r="F1048" s="592">
        <f t="shared" ref="F1048" si="5071">SUM(F1046:F1047)</f>
        <v>60</v>
      </c>
      <c r="G1048" s="168">
        <f t="shared" ref="G1048:BE1048" si="5072">SUM(G1046:G1047)</f>
        <v>17</v>
      </c>
      <c r="H1048" s="168">
        <f t="shared" si="5072"/>
        <v>14</v>
      </c>
      <c r="I1048" s="168">
        <f t="shared" si="5072"/>
        <v>31</v>
      </c>
      <c r="J1048" s="168">
        <f t="shared" si="5072"/>
        <v>4</v>
      </c>
      <c r="K1048" s="168">
        <f t="shared" si="5072"/>
        <v>3</v>
      </c>
      <c r="L1048" s="168">
        <f t="shared" si="5072"/>
        <v>7</v>
      </c>
      <c r="M1048" s="168">
        <f t="shared" si="5072"/>
        <v>4</v>
      </c>
      <c r="N1048" s="168">
        <f t="shared" si="5072"/>
        <v>0</v>
      </c>
      <c r="O1048" s="168">
        <f t="shared" si="5072"/>
        <v>4</v>
      </c>
      <c r="P1048" s="168">
        <f t="shared" si="5072"/>
        <v>1</v>
      </c>
      <c r="Q1048" s="168">
        <f t="shared" si="5072"/>
        <v>8</v>
      </c>
      <c r="R1048" s="168">
        <f t="shared" si="5072"/>
        <v>9</v>
      </c>
      <c r="S1048" s="502">
        <f t="shared" si="5072"/>
        <v>0</v>
      </c>
      <c r="T1048" s="168">
        <f t="shared" si="5072"/>
        <v>17</v>
      </c>
      <c r="U1048" s="168">
        <f t="shared" si="5072"/>
        <v>14</v>
      </c>
      <c r="V1048" s="168">
        <f t="shared" si="5072"/>
        <v>31</v>
      </c>
      <c r="W1048" s="168">
        <f t="shared" si="5072"/>
        <v>4</v>
      </c>
      <c r="X1048" s="168">
        <f t="shared" si="5072"/>
        <v>3</v>
      </c>
      <c r="Y1048" s="168">
        <f t="shared" si="5072"/>
        <v>7</v>
      </c>
      <c r="Z1048" s="168">
        <f t="shared" si="5072"/>
        <v>4</v>
      </c>
      <c r="AA1048" s="168">
        <f t="shared" si="5072"/>
        <v>0</v>
      </c>
      <c r="AB1048" s="168">
        <f t="shared" si="5072"/>
        <v>4</v>
      </c>
      <c r="AC1048" s="168">
        <f t="shared" si="5072"/>
        <v>1</v>
      </c>
      <c r="AD1048" s="168">
        <f t="shared" si="5072"/>
        <v>8</v>
      </c>
      <c r="AE1048" s="168">
        <f t="shared" si="5072"/>
        <v>9</v>
      </c>
      <c r="AF1048" s="502">
        <f t="shared" si="5072"/>
        <v>0</v>
      </c>
      <c r="AG1048" s="168">
        <f t="shared" si="5072"/>
        <v>2</v>
      </c>
      <c r="AH1048" s="168">
        <f t="shared" si="5072"/>
        <v>0</v>
      </c>
      <c r="AI1048" s="168">
        <f t="shared" si="5072"/>
        <v>2</v>
      </c>
      <c r="AJ1048" s="168">
        <f t="shared" si="5072"/>
        <v>0</v>
      </c>
      <c r="AK1048" s="168">
        <f t="shared" si="5072"/>
        <v>0</v>
      </c>
      <c r="AL1048" s="168">
        <f t="shared" si="5072"/>
        <v>0</v>
      </c>
      <c r="AM1048" s="168">
        <f t="shared" si="5072"/>
        <v>0</v>
      </c>
      <c r="AN1048" s="168">
        <f t="shared" si="5072"/>
        <v>0</v>
      </c>
      <c r="AO1048" s="168">
        <f t="shared" si="5072"/>
        <v>0</v>
      </c>
      <c r="AP1048" s="168">
        <f t="shared" si="5072"/>
        <v>1</v>
      </c>
      <c r="AQ1048" s="168">
        <f t="shared" si="5072"/>
        <v>2</v>
      </c>
      <c r="AR1048" s="168">
        <f t="shared" si="5072"/>
        <v>3</v>
      </c>
      <c r="AS1048" s="502">
        <f t="shared" si="5072"/>
        <v>0</v>
      </c>
      <c r="AT1048" s="168">
        <f t="shared" si="5072"/>
        <v>4</v>
      </c>
      <c r="AU1048" s="168">
        <f t="shared" si="5072"/>
        <v>1</v>
      </c>
      <c r="AV1048" s="168">
        <f t="shared" si="5072"/>
        <v>5</v>
      </c>
      <c r="AW1048" s="569">
        <f t="shared" si="5072"/>
        <v>59</v>
      </c>
      <c r="AX1048" s="569">
        <f t="shared" si="5072"/>
        <v>53</v>
      </c>
      <c r="AY1048" s="569">
        <f t="shared" si="5072"/>
        <v>112</v>
      </c>
      <c r="AZ1048" s="168">
        <f t="shared" si="5072"/>
        <v>3</v>
      </c>
      <c r="BA1048" s="168">
        <f t="shared" si="5072"/>
        <v>0</v>
      </c>
      <c r="BB1048" s="168">
        <f t="shared" si="5072"/>
        <v>3</v>
      </c>
      <c r="BC1048" s="168">
        <f t="shared" si="5072"/>
        <v>1</v>
      </c>
      <c r="BD1048" s="168">
        <f t="shared" si="5072"/>
        <v>1</v>
      </c>
      <c r="BE1048" s="168">
        <f t="shared" si="5072"/>
        <v>2</v>
      </c>
      <c r="BF1048" s="523"/>
      <c r="BG1048" s="605">
        <f>SUM(F1048,S1048,AF1048,AS1048)</f>
        <v>60</v>
      </c>
      <c r="BH1048" s="533">
        <f>SUM(G1048,T1048,AG1048)</f>
        <v>36</v>
      </c>
      <c r="BI1048" s="533">
        <f t="shared" si="5053"/>
        <v>28</v>
      </c>
      <c r="BJ1048" s="533">
        <f t="shared" si="5054"/>
        <v>64</v>
      </c>
      <c r="BK1048" s="533">
        <f t="shared" si="5055"/>
        <v>8</v>
      </c>
      <c r="BL1048" s="533">
        <f t="shared" si="5056"/>
        <v>6</v>
      </c>
      <c r="BM1048" s="533">
        <f t="shared" si="5057"/>
        <v>14</v>
      </c>
      <c r="BN1048" s="533">
        <f>SUM(M1048,Z1048,AM1048)</f>
        <v>8</v>
      </c>
      <c r="BO1048" s="533">
        <f t="shared" si="5058"/>
        <v>0</v>
      </c>
      <c r="BP1048" s="533">
        <f t="shared" si="5059"/>
        <v>8</v>
      </c>
      <c r="BQ1048" s="533">
        <f t="shared" si="5060"/>
        <v>3</v>
      </c>
      <c r="BR1048" s="533">
        <f t="shared" si="5061"/>
        <v>18</v>
      </c>
      <c r="BS1048" s="533">
        <f t="shared" si="5062"/>
        <v>21</v>
      </c>
      <c r="BT1048" s="533">
        <f>AT1048</f>
        <v>4</v>
      </c>
      <c r="BU1048" s="533">
        <f t="shared" si="5063"/>
        <v>1</v>
      </c>
      <c r="BV1048" s="533">
        <f t="shared" si="5064"/>
        <v>5</v>
      </c>
      <c r="BW1048" s="536">
        <f>SUM(BH1048,BK1048,BN1048,BQ1048,BT1048)</f>
        <v>59</v>
      </c>
      <c r="BX1048" s="536">
        <f t="shared" si="5065"/>
        <v>53</v>
      </c>
      <c r="BY1048" s="536">
        <f t="shared" si="5066"/>
        <v>112</v>
      </c>
      <c r="BZ1048" t="s">
        <v>74</v>
      </c>
      <c r="CA1048" s="544">
        <f>AZ1048</f>
        <v>3</v>
      </c>
      <c r="CB1048" s="544">
        <f t="shared" si="5067"/>
        <v>0</v>
      </c>
      <c r="CC1048" s="544">
        <f t="shared" si="5068"/>
        <v>3</v>
      </c>
      <c r="CD1048" s="544">
        <f>BC1048</f>
        <v>1</v>
      </c>
      <c r="CE1048" s="544">
        <f t="shared" si="5069"/>
        <v>1</v>
      </c>
      <c r="CF1048" s="544">
        <f t="shared" si="5070"/>
        <v>2</v>
      </c>
    </row>
    <row r="1049" spans="1:84">
      <c r="A1049" s="149"/>
      <c r="B1049" s="149" t="s">
        <v>714</v>
      </c>
      <c r="C1049" s="151"/>
      <c r="D1049" s="151"/>
      <c r="E1049" s="379" t="s">
        <v>1043</v>
      </c>
      <c r="F1049" s="592"/>
      <c r="G1049" s="159"/>
      <c r="H1049" s="159"/>
      <c r="I1049" s="275"/>
      <c r="J1049" s="279"/>
      <c r="K1049" s="159"/>
      <c r="L1049" s="275"/>
      <c r="M1049" s="159"/>
      <c r="N1049" s="159"/>
      <c r="O1049" s="275"/>
      <c r="P1049" s="279"/>
      <c r="Q1049" s="159"/>
      <c r="R1049" s="275"/>
      <c r="S1049" s="500"/>
      <c r="T1049" s="275"/>
      <c r="U1049" s="275"/>
      <c r="V1049" s="275"/>
      <c r="W1049" s="275"/>
      <c r="X1049" s="275"/>
      <c r="Y1049" s="275"/>
      <c r="Z1049" s="275"/>
      <c r="AA1049" s="275"/>
      <c r="AB1049" s="275"/>
      <c r="AC1049" s="275"/>
      <c r="AD1049" s="275"/>
      <c r="AE1049" s="275"/>
      <c r="AF1049" s="500"/>
      <c r="AG1049" s="275"/>
      <c r="AH1049" s="275"/>
      <c r="AI1049" s="275"/>
      <c r="AJ1049" s="275"/>
      <c r="AK1049" s="275"/>
      <c r="AL1049" s="275"/>
      <c r="AM1049" s="275"/>
      <c r="AN1049" s="275"/>
      <c r="AO1049" s="275"/>
      <c r="AP1049" s="275"/>
      <c r="AQ1049" s="275"/>
      <c r="AR1049" s="275"/>
      <c r="AS1049" s="500"/>
      <c r="AT1049" s="275"/>
      <c r="AU1049" s="275"/>
      <c r="AV1049" s="275"/>
      <c r="AW1049" s="567"/>
      <c r="AX1049" s="567"/>
      <c r="AY1049" s="567"/>
      <c r="AZ1049" s="159"/>
      <c r="BA1049" s="159"/>
      <c r="BB1049" s="159"/>
      <c r="BC1049" s="275"/>
      <c r="BD1049" s="275"/>
      <c r="BE1049" s="275"/>
      <c r="BF1049" s="521"/>
    </row>
    <row r="1050" spans="1:84">
      <c r="A1050" s="149"/>
      <c r="B1050" s="151"/>
      <c r="C1050" s="151"/>
      <c r="D1050" s="151"/>
      <c r="E1050" s="288" t="s">
        <v>77</v>
      </c>
      <c r="F1050" s="592">
        <v>30</v>
      </c>
      <c r="G1050" s="159">
        <v>8</v>
      </c>
      <c r="H1050" s="159">
        <v>8</v>
      </c>
      <c r="I1050" s="275">
        <f>SUM(G1050:H1050)</f>
        <v>16</v>
      </c>
      <c r="J1050" s="159">
        <v>2</v>
      </c>
      <c r="K1050" s="159">
        <v>2</v>
      </c>
      <c r="L1050" s="275">
        <f>SUM(J1050:K1050)</f>
        <v>4</v>
      </c>
      <c r="M1050" s="159">
        <v>1</v>
      </c>
      <c r="N1050" s="159">
        <v>1</v>
      </c>
      <c r="O1050" s="275">
        <f>SUM(M1050:N1050)</f>
        <v>2</v>
      </c>
      <c r="P1050" s="159">
        <v>7</v>
      </c>
      <c r="Q1050" s="159">
        <v>1</v>
      </c>
      <c r="R1050" s="275">
        <f>SUM(P1050:Q1050)</f>
        <v>8</v>
      </c>
      <c r="S1050" s="500"/>
      <c r="T1050" s="275"/>
      <c r="U1050" s="275"/>
      <c r="V1050" s="275">
        <f>SUM(T1050:U1050)</f>
        <v>0</v>
      </c>
      <c r="W1050" s="275"/>
      <c r="X1050" s="275"/>
      <c r="Y1050" s="275">
        <f>SUM(W1050:X1050)</f>
        <v>0</v>
      </c>
      <c r="Z1050" s="275"/>
      <c r="AA1050" s="275"/>
      <c r="AB1050" s="275">
        <f>SUM(Z1050:AA1050)</f>
        <v>0</v>
      </c>
      <c r="AC1050" s="275"/>
      <c r="AD1050" s="275"/>
      <c r="AE1050" s="275">
        <f>SUM(AC1050:AD1050)</f>
        <v>0</v>
      </c>
      <c r="AF1050" s="500"/>
      <c r="AG1050" s="275">
        <v>0</v>
      </c>
      <c r="AH1050" s="275">
        <v>0</v>
      </c>
      <c r="AI1050" s="275">
        <f>SUM(AG1050:AH1050)</f>
        <v>0</v>
      </c>
      <c r="AJ1050" s="275"/>
      <c r="AK1050" s="275"/>
      <c r="AL1050" s="275">
        <f>SUM(AJ1050:AK1050)</f>
        <v>0</v>
      </c>
      <c r="AM1050" s="275"/>
      <c r="AN1050" s="275"/>
      <c r="AO1050" s="275">
        <f>SUM(AM1050:AN1050)</f>
        <v>0</v>
      </c>
      <c r="AP1050" s="275">
        <v>0</v>
      </c>
      <c r="AQ1050" s="275">
        <v>0</v>
      </c>
      <c r="AR1050" s="275">
        <f>SUM(AP1050:AQ1050)</f>
        <v>0</v>
      </c>
      <c r="AS1050" s="500"/>
      <c r="AT1050" s="275">
        <v>1</v>
      </c>
      <c r="AU1050" s="275">
        <v>3</v>
      </c>
      <c r="AV1050" s="275">
        <f>SUM(AT1050:AU1050)</f>
        <v>4</v>
      </c>
      <c r="AW1050" s="567">
        <f t="shared" ref="AW1050:AW1051" si="5073">SUM(G1050,J1050,M1050,P1050,T1050,W1050,Z1050,AC1050,AG1050,AJ1050,AM1050,AP1050,AT1050)</f>
        <v>19</v>
      </c>
      <c r="AX1050" s="567">
        <f t="shared" ref="AX1050:AX1051" si="5074">SUM(H1050,K1050,N1050,Q1050,U1050,X1050,AA1050,AD1050,AH1050,AK1050,AN1050,AQ1050,AU1050)</f>
        <v>15</v>
      </c>
      <c r="AY1050" s="567">
        <f t="shared" ref="AY1050:AY1051" si="5075">SUM(I1050,L1050,O1050,R1050,V1050,Y1050,AB1050,AE1050,AI1050,AL1050,AO1050,AR1050,AV1050)</f>
        <v>34</v>
      </c>
      <c r="AZ1050" s="159">
        <v>1</v>
      </c>
      <c r="BA1050" s="159">
        <v>0</v>
      </c>
      <c r="BB1050" s="275">
        <f>SUM(AZ1050:BA1050)</f>
        <v>1</v>
      </c>
      <c r="BC1050" s="275">
        <v>0</v>
      </c>
      <c r="BD1050" s="275">
        <v>0</v>
      </c>
      <c r="BE1050" s="275">
        <f>SUM(BC1050:BD1050)</f>
        <v>0</v>
      </c>
      <c r="BF1050" s="521"/>
      <c r="BG1050" s="605">
        <f>SUM(F1050,S1050,AF1050,AS1050)</f>
        <v>30</v>
      </c>
      <c r="BH1050" s="533">
        <f>SUM(G1050,T1050,AG1050)</f>
        <v>8</v>
      </c>
      <c r="BI1050" s="533">
        <f t="shared" ref="BI1050:BI1052" si="5076">SUM(H1050,U1050,AH1050)</f>
        <v>8</v>
      </c>
      <c r="BJ1050" s="533">
        <f t="shared" ref="BJ1050:BJ1052" si="5077">SUM(I1050,V1050,AI1050)</f>
        <v>16</v>
      </c>
      <c r="BK1050" s="533">
        <f t="shared" ref="BK1050:BK1052" si="5078">SUM(J1050,W1050,AJ1050)</f>
        <v>2</v>
      </c>
      <c r="BL1050" s="533">
        <f t="shared" ref="BL1050:BL1052" si="5079">SUM(K1050,X1050,AK1050)</f>
        <v>2</v>
      </c>
      <c r="BM1050" s="533">
        <f t="shared" ref="BM1050:BM1052" si="5080">SUM(L1050,Y1050,AL1050)</f>
        <v>4</v>
      </c>
      <c r="BN1050" s="533">
        <f>SUM(M1050,Z1050,AM1050)</f>
        <v>1</v>
      </c>
      <c r="BO1050" s="533">
        <f t="shared" ref="BO1050:BO1052" si="5081">SUM(N1050,AA1050,AN1050)</f>
        <v>1</v>
      </c>
      <c r="BP1050" s="533">
        <f t="shared" ref="BP1050:BP1052" si="5082">SUM(O1050,AB1050,AO1050)</f>
        <v>2</v>
      </c>
      <c r="BQ1050" s="533">
        <f t="shared" ref="BQ1050:BQ1052" si="5083">SUM(P1050,AC1050,AP1050)</f>
        <v>7</v>
      </c>
      <c r="BR1050" s="533">
        <f t="shared" ref="BR1050:BR1052" si="5084">SUM(Q1050,AD1050,AQ1050)</f>
        <v>1</v>
      </c>
      <c r="BS1050" s="533">
        <f t="shared" ref="BS1050:BS1052" si="5085">SUM(R1050,AE1050,AR1050)</f>
        <v>8</v>
      </c>
      <c r="BT1050" s="533">
        <f>AT1050</f>
        <v>1</v>
      </c>
      <c r="BU1050" s="533">
        <f t="shared" ref="BU1050:BU1052" si="5086">AU1050</f>
        <v>3</v>
      </c>
      <c r="BV1050" s="533">
        <f t="shared" ref="BV1050:BV1052" si="5087">AV1050</f>
        <v>4</v>
      </c>
      <c r="BW1050" s="536">
        <f>SUM(BH1050,BK1050,BN1050,BQ1050,BT1050)</f>
        <v>19</v>
      </c>
      <c r="BX1050" s="536">
        <f t="shared" ref="BX1050:BX1052" si="5088">SUM(BI1050,BL1050,BO1050,BR1050,BU1050)</f>
        <v>15</v>
      </c>
      <c r="BY1050" s="536">
        <f t="shared" ref="BY1050:BY1052" si="5089">SUM(BJ1050,BM1050,BP1050,BS1050,BV1050)</f>
        <v>34</v>
      </c>
      <c r="BZ1050" t="s">
        <v>74</v>
      </c>
      <c r="CA1050" s="544">
        <f>AZ1050</f>
        <v>1</v>
      </c>
      <c r="CB1050" s="544">
        <f t="shared" ref="CB1050:CB1052" si="5090">BA1050</f>
        <v>0</v>
      </c>
      <c r="CC1050" s="544">
        <f t="shared" ref="CC1050:CC1052" si="5091">BB1050</f>
        <v>1</v>
      </c>
      <c r="CD1050" s="544">
        <f>BC1050</f>
        <v>0</v>
      </c>
      <c r="CE1050" s="544">
        <f t="shared" ref="CE1050:CE1052" si="5092">BD1050</f>
        <v>0</v>
      </c>
      <c r="CF1050" s="544">
        <f t="shared" ref="CF1050:CF1052" si="5093">BE1050</f>
        <v>0</v>
      </c>
    </row>
    <row r="1051" spans="1:84">
      <c r="A1051" s="149"/>
      <c r="B1051" s="151"/>
      <c r="C1051" s="151"/>
      <c r="D1051" s="151"/>
      <c r="E1051" s="288" t="s">
        <v>78</v>
      </c>
      <c r="F1051" s="592">
        <v>30</v>
      </c>
      <c r="G1051" s="159">
        <v>10</v>
      </c>
      <c r="H1051" s="159">
        <v>5</v>
      </c>
      <c r="I1051" s="275">
        <f>SUM(G1051:H1051)</f>
        <v>15</v>
      </c>
      <c r="J1051" s="159">
        <v>3</v>
      </c>
      <c r="K1051" s="159">
        <v>1</v>
      </c>
      <c r="L1051" s="275">
        <f>SUM(J1051:K1051)</f>
        <v>4</v>
      </c>
      <c r="M1051" s="159">
        <v>0</v>
      </c>
      <c r="N1051" s="159">
        <v>1</v>
      </c>
      <c r="O1051" s="275">
        <f>SUM(M1051:N1051)</f>
        <v>1</v>
      </c>
      <c r="P1051" s="159">
        <v>6</v>
      </c>
      <c r="Q1051" s="159">
        <v>2</v>
      </c>
      <c r="R1051" s="275">
        <f>SUM(P1051:Q1051)</f>
        <v>8</v>
      </c>
      <c r="S1051" s="500"/>
      <c r="T1051" s="275"/>
      <c r="U1051" s="275"/>
      <c r="V1051" s="275">
        <f>SUM(T1051:U1051)</f>
        <v>0</v>
      </c>
      <c r="W1051" s="275"/>
      <c r="X1051" s="275"/>
      <c r="Y1051" s="275">
        <f>SUM(W1051:X1051)</f>
        <v>0</v>
      </c>
      <c r="Z1051" s="275"/>
      <c r="AA1051" s="275"/>
      <c r="AB1051" s="275">
        <f>SUM(Z1051:AA1051)</f>
        <v>0</v>
      </c>
      <c r="AC1051" s="275"/>
      <c r="AD1051" s="275"/>
      <c r="AE1051" s="275">
        <f>SUM(AC1051:AD1051)</f>
        <v>0</v>
      </c>
      <c r="AF1051" s="500"/>
      <c r="AG1051" s="275">
        <v>1</v>
      </c>
      <c r="AH1051" s="275">
        <v>1</v>
      </c>
      <c r="AI1051" s="275">
        <f>SUM(AG1051:AH1051)</f>
        <v>2</v>
      </c>
      <c r="AJ1051" s="275"/>
      <c r="AK1051" s="275"/>
      <c r="AL1051" s="275">
        <f>SUM(AJ1051:AK1051)</f>
        <v>0</v>
      </c>
      <c r="AM1051" s="275"/>
      <c r="AN1051" s="275"/>
      <c r="AO1051" s="275">
        <f>SUM(AM1051:AN1051)</f>
        <v>0</v>
      </c>
      <c r="AP1051" s="275">
        <v>1</v>
      </c>
      <c r="AQ1051" s="275">
        <v>2</v>
      </c>
      <c r="AR1051" s="275">
        <f>SUM(AP1051:AQ1051)</f>
        <v>3</v>
      </c>
      <c r="AS1051" s="500"/>
      <c r="AT1051" s="275">
        <v>4</v>
      </c>
      <c r="AU1051" s="275">
        <v>0</v>
      </c>
      <c r="AV1051" s="275">
        <f>SUM(AT1051:AU1051)</f>
        <v>4</v>
      </c>
      <c r="AW1051" s="567">
        <f t="shared" si="5073"/>
        <v>25</v>
      </c>
      <c r="AX1051" s="567">
        <f t="shared" si="5074"/>
        <v>12</v>
      </c>
      <c r="AY1051" s="567">
        <f t="shared" si="5075"/>
        <v>37</v>
      </c>
      <c r="AZ1051" s="159">
        <v>3</v>
      </c>
      <c r="BA1051" s="159">
        <v>2</v>
      </c>
      <c r="BB1051" s="275">
        <f>SUM(AZ1051:BA1051)</f>
        <v>5</v>
      </c>
      <c r="BC1051" s="275">
        <v>0</v>
      </c>
      <c r="BD1051" s="275">
        <v>0</v>
      </c>
      <c r="BE1051" s="275">
        <f>SUM(BC1051:BD1051)</f>
        <v>0</v>
      </c>
      <c r="BF1051" s="521"/>
      <c r="BG1051" s="605">
        <f>SUM(F1051,S1051,AF1051,AS1051)</f>
        <v>30</v>
      </c>
      <c r="BH1051" s="533">
        <f>SUM(G1051,T1051,AG1051)</f>
        <v>11</v>
      </c>
      <c r="BI1051" s="533">
        <f t="shared" si="5076"/>
        <v>6</v>
      </c>
      <c r="BJ1051" s="533">
        <f t="shared" si="5077"/>
        <v>17</v>
      </c>
      <c r="BK1051" s="533">
        <f t="shared" si="5078"/>
        <v>3</v>
      </c>
      <c r="BL1051" s="533">
        <f t="shared" si="5079"/>
        <v>1</v>
      </c>
      <c r="BM1051" s="533">
        <f t="shared" si="5080"/>
        <v>4</v>
      </c>
      <c r="BN1051" s="533">
        <f>SUM(M1051,Z1051,AM1051)</f>
        <v>0</v>
      </c>
      <c r="BO1051" s="533">
        <f t="shared" si="5081"/>
        <v>1</v>
      </c>
      <c r="BP1051" s="533">
        <f t="shared" si="5082"/>
        <v>1</v>
      </c>
      <c r="BQ1051" s="533">
        <f t="shared" si="5083"/>
        <v>7</v>
      </c>
      <c r="BR1051" s="533">
        <f t="shared" si="5084"/>
        <v>4</v>
      </c>
      <c r="BS1051" s="533">
        <f t="shared" si="5085"/>
        <v>11</v>
      </c>
      <c r="BT1051" s="533">
        <f>AT1051</f>
        <v>4</v>
      </c>
      <c r="BU1051" s="533">
        <f t="shared" si="5086"/>
        <v>0</v>
      </c>
      <c r="BV1051" s="533">
        <f t="shared" si="5087"/>
        <v>4</v>
      </c>
      <c r="BW1051" s="536">
        <f>SUM(BH1051,BK1051,BN1051,BQ1051,BT1051)</f>
        <v>25</v>
      </c>
      <c r="BX1051" s="536">
        <f t="shared" si="5088"/>
        <v>12</v>
      </c>
      <c r="BY1051" s="536">
        <f t="shared" si="5089"/>
        <v>37</v>
      </c>
      <c r="BZ1051" t="s">
        <v>74</v>
      </c>
      <c r="CA1051" s="544">
        <f>AZ1051</f>
        <v>3</v>
      </c>
      <c r="CB1051" s="544">
        <f t="shared" si="5090"/>
        <v>2</v>
      </c>
      <c r="CC1051" s="544">
        <f t="shared" si="5091"/>
        <v>5</v>
      </c>
      <c r="CD1051" s="544">
        <f>BC1051</f>
        <v>0</v>
      </c>
      <c r="CE1051" s="544">
        <f t="shared" si="5092"/>
        <v>0</v>
      </c>
      <c r="CF1051" s="544">
        <f t="shared" si="5093"/>
        <v>0</v>
      </c>
    </row>
    <row r="1052" spans="1:84">
      <c r="A1052" s="149"/>
      <c r="B1052" s="151" t="s">
        <v>74</v>
      </c>
      <c r="C1052" s="151"/>
      <c r="D1052" s="151"/>
      <c r="E1052" s="288"/>
      <c r="F1052" s="592">
        <f t="shared" ref="F1052" si="5094">SUM(F1050:F1051)</f>
        <v>60</v>
      </c>
      <c r="G1052" s="168">
        <f t="shared" ref="G1052:BE1052" si="5095">SUM(G1050:G1051)</f>
        <v>18</v>
      </c>
      <c r="H1052" s="168">
        <f t="shared" si="5095"/>
        <v>13</v>
      </c>
      <c r="I1052" s="168">
        <f t="shared" si="5095"/>
        <v>31</v>
      </c>
      <c r="J1052" s="168">
        <f t="shared" si="5095"/>
        <v>5</v>
      </c>
      <c r="K1052" s="168">
        <f t="shared" si="5095"/>
        <v>3</v>
      </c>
      <c r="L1052" s="168">
        <f t="shared" si="5095"/>
        <v>8</v>
      </c>
      <c r="M1052" s="168">
        <f t="shared" si="5095"/>
        <v>1</v>
      </c>
      <c r="N1052" s="168">
        <f t="shared" si="5095"/>
        <v>2</v>
      </c>
      <c r="O1052" s="168">
        <f t="shared" si="5095"/>
        <v>3</v>
      </c>
      <c r="P1052" s="168">
        <f t="shared" si="5095"/>
        <v>13</v>
      </c>
      <c r="Q1052" s="168">
        <f t="shared" si="5095"/>
        <v>3</v>
      </c>
      <c r="R1052" s="168">
        <f t="shared" si="5095"/>
        <v>16</v>
      </c>
      <c r="S1052" s="502">
        <f t="shared" si="5095"/>
        <v>0</v>
      </c>
      <c r="T1052" s="168">
        <f t="shared" si="5095"/>
        <v>0</v>
      </c>
      <c r="U1052" s="168">
        <f t="shared" si="5095"/>
        <v>0</v>
      </c>
      <c r="V1052" s="168">
        <f t="shared" si="5095"/>
        <v>0</v>
      </c>
      <c r="W1052" s="168">
        <f t="shared" si="5095"/>
        <v>0</v>
      </c>
      <c r="X1052" s="168">
        <f t="shared" si="5095"/>
        <v>0</v>
      </c>
      <c r="Y1052" s="168">
        <f t="shared" si="5095"/>
        <v>0</v>
      </c>
      <c r="Z1052" s="168">
        <f t="shared" si="5095"/>
        <v>0</v>
      </c>
      <c r="AA1052" s="168">
        <f t="shared" si="5095"/>
        <v>0</v>
      </c>
      <c r="AB1052" s="168">
        <f t="shared" si="5095"/>
        <v>0</v>
      </c>
      <c r="AC1052" s="168">
        <f t="shared" si="5095"/>
        <v>0</v>
      </c>
      <c r="AD1052" s="168">
        <f t="shared" si="5095"/>
        <v>0</v>
      </c>
      <c r="AE1052" s="168">
        <f t="shared" si="5095"/>
        <v>0</v>
      </c>
      <c r="AF1052" s="502">
        <f t="shared" si="5095"/>
        <v>0</v>
      </c>
      <c r="AG1052" s="168">
        <f t="shared" si="5095"/>
        <v>1</v>
      </c>
      <c r="AH1052" s="168">
        <f t="shared" si="5095"/>
        <v>1</v>
      </c>
      <c r="AI1052" s="168">
        <f t="shared" si="5095"/>
        <v>2</v>
      </c>
      <c r="AJ1052" s="168">
        <f t="shared" si="5095"/>
        <v>0</v>
      </c>
      <c r="AK1052" s="168">
        <f t="shared" si="5095"/>
        <v>0</v>
      </c>
      <c r="AL1052" s="168">
        <f t="shared" si="5095"/>
        <v>0</v>
      </c>
      <c r="AM1052" s="168">
        <f t="shared" si="5095"/>
        <v>0</v>
      </c>
      <c r="AN1052" s="168">
        <f t="shared" si="5095"/>
        <v>0</v>
      </c>
      <c r="AO1052" s="168">
        <f t="shared" si="5095"/>
        <v>0</v>
      </c>
      <c r="AP1052" s="168">
        <f t="shared" si="5095"/>
        <v>1</v>
      </c>
      <c r="AQ1052" s="168">
        <f t="shared" si="5095"/>
        <v>2</v>
      </c>
      <c r="AR1052" s="168">
        <f t="shared" si="5095"/>
        <v>3</v>
      </c>
      <c r="AS1052" s="502">
        <f t="shared" si="5095"/>
        <v>0</v>
      </c>
      <c r="AT1052" s="168">
        <f t="shared" si="5095"/>
        <v>5</v>
      </c>
      <c r="AU1052" s="168">
        <f t="shared" si="5095"/>
        <v>3</v>
      </c>
      <c r="AV1052" s="168">
        <f t="shared" si="5095"/>
        <v>8</v>
      </c>
      <c r="AW1052" s="569">
        <f t="shared" si="5095"/>
        <v>44</v>
      </c>
      <c r="AX1052" s="569">
        <f t="shared" si="5095"/>
        <v>27</v>
      </c>
      <c r="AY1052" s="569">
        <f t="shared" si="5095"/>
        <v>71</v>
      </c>
      <c r="AZ1052" s="168">
        <f t="shared" si="5095"/>
        <v>4</v>
      </c>
      <c r="BA1052" s="168">
        <f t="shared" si="5095"/>
        <v>2</v>
      </c>
      <c r="BB1052" s="168">
        <f t="shared" si="5095"/>
        <v>6</v>
      </c>
      <c r="BC1052" s="168">
        <f t="shared" si="5095"/>
        <v>0</v>
      </c>
      <c r="BD1052" s="168">
        <f t="shared" si="5095"/>
        <v>0</v>
      </c>
      <c r="BE1052" s="168">
        <f t="shared" si="5095"/>
        <v>0</v>
      </c>
      <c r="BF1052" s="523"/>
      <c r="BG1052" s="605">
        <f>SUM(F1052,S1052,AF1052,AS1052)</f>
        <v>60</v>
      </c>
      <c r="BH1052" s="533">
        <f>SUM(G1052,T1052,AG1052)</f>
        <v>19</v>
      </c>
      <c r="BI1052" s="533">
        <f t="shared" si="5076"/>
        <v>14</v>
      </c>
      <c r="BJ1052" s="533">
        <f t="shared" si="5077"/>
        <v>33</v>
      </c>
      <c r="BK1052" s="533">
        <f t="shared" si="5078"/>
        <v>5</v>
      </c>
      <c r="BL1052" s="533">
        <f t="shared" si="5079"/>
        <v>3</v>
      </c>
      <c r="BM1052" s="533">
        <f t="shared" si="5080"/>
        <v>8</v>
      </c>
      <c r="BN1052" s="533">
        <f>SUM(M1052,Z1052,AM1052)</f>
        <v>1</v>
      </c>
      <c r="BO1052" s="533">
        <f t="shared" si="5081"/>
        <v>2</v>
      </c>
      <c r="BP1052" s="533">
        <f t="shared" si="5082"/>
        <v>3</v>
      </c>
      <c r="BQ1052" s="533">
        <f t="shared" si="5083"/>
        <v>14</v>
      </c>
      <c r="BR1052" s="533">
        <f t="shared" si="5084"/>
        <v>5</v>
      </c>
      <c r="BS1052" s="533">
        <f t="shared" si="5085"/>
        <v>19</v>
      </c>
      <c r="BT1052" s="533">
        <f>AT1052</f>
        <v>5</v>
      </c>
      <c r="BU1052" s="533">
        <f t="shared" si="5086"/>
        <v>3</v>
      </c>
      <c r="BV1052" s="533">
        <f t="shared" si="5087"/>
        <v>8</v>
      </c>
      <c r="BW1052" s="536">
        <f>SUM(BH1052,BK1052,BN1052,BQ1052,BT1052)</f>
        <v>44</v>
      </c>
      <c r="BX1052" s="536">
        <f t="shared" si="5088"/>
        <v>27</v>
      </c>
      <c r="BY1052" s="536">
        <f t="shared" si="5089"/>
        <v>71</v>
      </c>
      <c r="BZ1052" t="s">
        <v>74</v>
      </c>
      <c r="CA1052" s="544">
        <f>AZ1052</f>
        <v>4</v>
      </c>
      <c r="CB1052" s="544">
        <f t="shared" si="5090"/>
        <v>2</v>
      </c>
      <c r="CC1052" s="544">
        <f t="shared" si="5091"/>
        <v>6</v>
      </c>
      <c r="CD1052" s="544">
        <f>BC1052</f>
        <v>0</v>
      </c>
      <c r="CE1052" s="544">
        <f t="shared" si="5092"/>
        <v>0</v>
      </c>
      <c r="CF1052" s="544">
        <f t="shared" si="5093"/>
        <v>0</v>
      </c>
    </row>
    <row r="1053" spans="1:84" ht="14.25">
      <c r="A1053" s="149"/>
      <c r="B1053" s="151"/>
      <c r="C1053" s="151"/>
      <c r="D1053" s="151"/>
      <c r="E1053" s="288"/>
      <c r="F1053" s="592"/>
      <c r="G1053" s="168"/>
      <c r="H1053" s="168"/>
      <c r="I1053" s="168"/>
      <c r="J1053" s="168"/>
      <c r="K1053" s="168"/>
      <c r="L1053" s="168"/>
      <c r="M1053" s="168"/>
      <c r="N1053" s="168"/>
      <c r="O1053" s="168"/>
      <c r="P1053" s="168"/>
      <c r="Q1053" s="168"/>
      <c r="R1053" s="168"/>
      <c r="S1053" s="502"/>
      <c r="T1053" s="168"/>
      <c r="U1053" s="168"/>
      <c r="V1053" s="168"/>
      <c r="W1053" s="168"/>
      <c r="X1053" s="168"/>
      <c r="Y1053" s="168"/>
      <c r="Z1053" s="168"/>
      <c r="AA1053" s="168"/>
      <c r="AB1053" s="168"/>
      <c r="AC1053" s="168"/>
      <c r="AD1053" s="168"/>
      <c r="AE1053" s="168"/>
      <c r="AF1053" s="502"/>
      <c r="AG1053" s="168"/>
      <c r="AH1053" s="168"/>
      <c r="AI1053" s="168"/>
      <c r="AJ1053" s="168"/>
      <c r="AK1053" s="168"/>
      <c r="AL1053" s="168"/>
      <c r="AM1053" s="168"/>
      <c r="AN1053" s="168"/>
      <c r="AO1053" s="168"/>
      <c r="AP1053" s="168"/>
      <c r="AQ1053" s="168"/>
      <c r="AR1053" s="168"/>
      <c r="AS1053" s="502"/>
      <c r="AT1053" s="168"/>
      <c r="AU1053" s="168"/>
      <c r="AV1053" s="168"/>
      <c r="AW1053" s="569"/>
      <c r="AX1053" s="569"/>
      <c r="AY1053" s="569"/>
      <c r="AZ1053" s="168"/>
      <c r="BA1053" s="168"/>
      <c r="BB1053" s="168"/>
      <c r="BC1053" s="168"/>
      <c r="BD1053" s="168"/>
      <c r="BE1053" s="168"/>
      <c r="BF1053" s="523"/>
      <c r="BG1053" s="610"/>
    </row>
    <row r="1054" spans="1:84" ht="14.25">
      <c r="A1054" s="149"/>
      <c r="B1054" s="151" t="s">
        <v>609</v>
      </c>
      <c r="C1054" s="151"/>
      <c r="D1054" s="151"/>
      <c r="E1054" s="379" t="s">
        <v>715</v>
      </c>
      <c r="F1054" s="592"/>
      <c r="G1054" s="159"/>
      <c r="H1054" s="159"/>
      <c r="I1054" s="275"/>
      <c r="J1054" s="279"/>
      <c r="K1054" s="159"/>
      <c r="L1054" s="275"/>
      <c r="M1054" s="159"/>
      <c r="N1054" s="159"/>
      <c r="O1054" s="275"/>
      <c r="P1054" s="279"/>
      <c r="Q1054" s="159"/>
      <c r="R1054" s="275"/>
      <c r="S1054" s="500"/>
      <c r="T1054" s="275"/>
      <c r="U1054" s="275"/>
      <c r="V1054" s="275"/>
      <c r="W1054" s="275"/>
      <c r="X1054" s="275"/>
      <c r="Y1054" s="275"/>
      <c r="Z1054" s="275"/>
      <c r="AA1054" s="275"/>
      <c r="AB1054" s="275"/>
      <c r="AC1054" s="275"/>
      <c r="AD1054" s="275"/>
      <c r="AE1054" s="275"/>
      <c r="AF1054" s="500"/>
      <c r="AG1054" s="275"/>
      <c r="AH1054" s="275"/>
      <c r="AI1054" s="275"/>
      <c r="AJ1054" s="275"/>
      <c r="AK1054" s="275"/>
      <c r="AL1054" s="275"/>
      <c r="AM1054" s="275"/>
      <c r="AN1054" s="275"/>
      <c r="AO1054" s="275"/>
      <c r="AP1054" s="275"/>
      <c r="AQ1054" s="275"/>
      <c r="AR1054" s="275"/>
      <c r="AS1054" s="500"/>
      <c r="AT1054" s="275"/>
      <c r="AU1054" s="275"/>
      <c r="AV1054" s="275"/>
      <c r="AW1054" s="567"/>
      <c r="AX1054" s="567"/>
      <c r="AY1054" s="567"/>
      <c r="AZ1054" s="159"/>
      <c r="BA1054" s="159"/>
      <c r="BB1054" s="159"/>
      <c r="BC1054" s="275"/>
      <c r="BD1054" s="275"/>
      <c r="BE1054" s="275"/>
      <c r="BF1054" s="521"/>
      <c r="BG1054" s="610"/>
    </row>
    <row r="1055" spans="1:84">
      <c r="A1055" s="149"/>
      <c r="B1055" s="151"/>
      <c r="C1055" s="151"/>
      <c r="D1055" s="151"/>
      <c r="E1055" s="288" t="s">
        <v>77</v>
      </c>
      <c r="F1055" s="592">
        <f>SUM(F1041,F1046,F1050)</f>
        <v>106</v>
      </c>
      <c r="G1055" s="159">
        <f>SUM(G1041,G1046,G1050)</f>
        <v>37</v>
      </c>
      <c r="H1055" s="159">
        <f t="shared" ref="H1055:R1055" si="5096">SUM(H1041,H1046,H1050)</f>
        <v>19</v>
      </c>
      <c r="I1055" s="159">
        <f t="shared" si="5096"/>
        <v>56</v>
      </c>
      <c r="J1055" s="159">
        <f t="shared" si="5096"/>
        <v>10</v>
      </c>
      <c r="K1055" s="159">
        <f t="shared" si="5096"/>
        <v>4</v>
      </c>
      <c r="L1055" s="159">
        <f t="shared" si="5096"/>
        <v>14</v>
      </c>
      <c r="M1055" s="159">
        <f t="shared" si="5096"/>
        <v>6</v>
      </c>
      <c r="N1055" s="159">
        <f t="shared" si="5096"/>
        <v>1</v>
      </c>
      <c r="O1055" s="159">
        <f t="shared" si="5096"/>
        <v>7</v>
      </c>
      <c r="P1055" s="159">
        <f t="shared" si="5096"/>
        <v>16</v>
      </c>
      <c r="Q1055" s="159">
        <f t="shared" si="5096"/>
        <v>9</v>
      </c>
      <c r="R1055" s="159">
        <f t="shared" si="5096"/>
        <v>25</v>
      </c>
      <c r="S1055" s="503">
        <f t="shared" ref="S1055:BE1055" si="5097">SUM(S1041,S1046,S1050)</f>
        <v>0</v>
      </c>
      <c r="T1055" s="159">
        <f t="shared" si="5097"/>
        <v>29</v>
      </c>
      <c r="U1055" s="159">
        <f t="shared" si="5097"/>
        <v>11</v>
      </c>
      <c r="V1055" s="159">
        <f t="shared" si="5097"/>
        <v>40</v>
      </c>
      <c r="W1055" s="159">
        <f t="shared" si="5097"/>
        <v>8</v>
      </c>
      <c r="X1055" s="159">
        <f t="shared" si="5097"/>
        <v>2</v>
      </c>
      <c r="Y1055" s="159">
        <f t="shared" si="5097"/>
        <v>10</v>
      </c>
      <c r="Z1055" s="159">
        <f t="shared" si="5097"/>
        <v>5</v>
      </c>
      <c r="AA1055" s="159">
        <f t="shared" si="5097"/>
        <v>0</v>
      </c>
      <c r="AB1055" s="159">
        <f t="shared" si="5097"/>
        <v>5</v>
      </c>
      <c r="AC1055" s="159">
        <f t="shared" si="5097"/>
        <v>9</v>
      </c>
      <c r="AD1055" s="159">
        <f t="shared" si="5097"/>
        <v>8</v>
      </c>
      <c r="AE1055" s="159">
        <f t="shared" si="5097"/>
        <v>17</v>
      </c>
      <c r="AF1055" s="503">
        <f t="shared" si="5097"/>
        <v>0</v>
      </c>
      <c r="AG1055" s="159">
        <f t="shared" si="5097"/>
        <v>3</v>
      </c>
      <c r="AH1055" s="159">
        <f t="shared" si="5097"/>
        <v>1</v>
      </c>
      <c r="AI1055" s="159">
        <f t="shared" si="5097"/>
        <v>4</v>
      </c>
      <c r="AJ1055" s="159">
        <f t="shared" si="5097"/>
        <v>0</v>
      </c>
      <c r="AK1055" s="159">
        <f t="shared" si="5097"/>
        <v>0</v>
      </c>
      <c r="AL1055" s="159">
        <f t="shared" si="5097"/>
        <v>0</v>
      </c>
      <c r="AM1055" s="159">
        <f t="shared" si="5097"/>
        <v>0</v>
      </c>
      <c r="AN1055" s="159">
        <f t="shared" si="5097"/>
        <v>0</v>
      </c>
      <c r="AO1055" s="159">
        <f t="shared" si="5097"/>
        <v>0</v>
      </c>
      <c r="AP1055" s="159">
        <f t="shared" si="5097"/>
        <v>3</v>
      </c>
      <c r="AQ1055" s="159">
        <f t="shared" si="5097"/>
        <v>1</v>
      </c>
      <c r="AR1055" s="159">
        <f t="shared" si="5097"/>
        <v>4</v>
      </c>
      <c r="AS1055" s="503">
        <f t="shared" si="5097"/>
        <v>0</v>
      </c>
      <c r="AT1055" s="159">
        <f t="shared" si="5097"/>
        <v>5</v>
      </c>
      <c r="AU1055" s="159">
        <f t="shared" si="5097"/>
        <v>6</v>
      </c>
      <c r="AV1055" s="159">
        <f t="shared" si="5097"/>
        <v>11</v>
      </c>
      <c r="AW1055" s="570">
        <f t="shared" si="5097"/>
        <v>131</v>
      </c>
      <c r="AX1055" s="570">
        <f t="shared" si="5097"/>
        <v>62</v>
      </c>
      <c r="AY1055" s="570">
        <f t="shared" si="5097"/>
        <v>193</v>
      </c>
      <c r="AZ1055" s="159">
        <f t="shared" si="5097"/>
        <v>4</v>
      </c>
      <c r="BA1055" s="159">
        <f t="shared" si="5097"/>
        <v>1</v>
      </c>
      <c r="BB1055" s="159">
        <f t="shared" si="5097"/>
        <v>5</v>
      </c>
      <c r="BC1055" s="159">
        <f t="shared" si="5097"/>
        <v>1</v>
      </c>
      <c r="BD1055" s="159">
        <f t="shared" si="5097"/>
        <v>0</v>
      </c>
      <c r="BE1055" s="159">
        <f t="shared" si="5097"/>
        <v>1</v>
      </c>
      <c r="BF1055" s="474"/>
      <c r="BG1055" s="605">
        <f>SUM(F1055,S1055,AF1055,AS1055)</f>
        <v>106</v>
      </c>
      <c r="BH1055" s="533">
        <f>SUM(G1055,T1055,AG1055)</f>
        <v>69</v>
      </c>
      <c r="BI1055" s="533">
        <f t="shared" ref="BI1055:BI1057" si="5098">SUM(H1055,U1055,AH1055)</f>
        <v>31</v>
      </c>
      <c r="BJ1055" s="533">
        <f t="shared" ref="BJ1055:BJ1057" si="5099">SUM(I1055,V1055,AI1055)</f>
        <v>100</v>
      </c>
      <c r="BK1055" s="533">
        <f t="shared" ref="BK1055:BK1057" si="5100">SUM(J1055,W1055,AJ1055)</f>
        <v>18</v>
      </c>
      <c r="BL1055" s="533">
        <f t="shared" ref="BL1055:BL1057" si="5101">SUM(K1055,X1055,AK1055)</f>
        <v>6</v>
      </c>
      <c r="BM1055" s="533">
        <f t="shared" ref="BM1055:BM1057" si="5102">SUM(L1055,Y1055,AL1055)</f>
        <v>24</v>
      </c>
      <c r="BN1055" s="533">
        <f>SUM(M1055,Z1055,AM1055)</f>
        <v>11</v>
      </c>
      <c r="BO1055" s="533">
        <f t="shared" ref="BO1055:BO1057" si="5103">SUM(N1055,AA1055,AN1055)</f>
        <v>1</v>
      </c>
      <c r="BP1055" s="533">
        <f t="shared" ref="BP1055:BP1057" si="5104">SUM(O1055,AB1055,AO1055)</f>
        <v>12</v>
      </c>
      <c r="BQ1055" s="533">
        <f t="shared" ref="BQ1055:BQ1057" si="5105">SUM(P1055,AC1055,AP1055)</f>
        <v>28</v>
      </c>
      <c r="BR1055" s="533">
        <f t="shared" ref="BR1055:BR1057" si="5106">SUM(Q1055,AD1055,AQ1055)</f>
        <v>18</v>
      </c>
      <c r="BS1055" s="533">
        <f t="shared" ref="BS1055:BS1057" si="5107">SUM(R1055,AE1055,AR1055)</f>
        <v>46</v>
      </c>
      <c r="BT1055" s="533">
        <f>AT1055</f>
        <v>5</v>
      </c>
      <c r="BU1055" s="533">
        <f t="shared" ref="BU1055:BU1057" si="5108">AU1055</f>
        <v>6</v>
      </c>
      <c r="BV1055" s="533">
        <f t="shared" ref="BV1055:BV1057" si="5109">AV1055</f>
        <v>11</v>
      </c>
      <c r="BW1055" s="536">
        <f>SUM(BH1055,BK1055,BN1055,BQ1055,BT1055)</f>
        <v>131</v>
      </c>
      <c r="BX1055" s="536">
        <f t="shared" ref="BX1055:BX1057" si="5110">SUM(BI1055,BL1055,BO1055,BR1055,BU1055)</f>
        <v>62</v>
      </c>
      <c r="BY1055" s="536">
        <f t="shared" ref="BY1055:BY1057" si="5111">SUM(BJ1055,BM1055,BP1055,BS1055,BV1055)</f>
        <v>193</v>
      </c>
      <c r="BZ1055" t="s">
        <v>74</v>
      </c>
      <c r="CA1055" s="544">
        <f>AZ1055</f>
        <v>4</v>
      </c>
      <c r="CB1055" s="544">
        <f t="shared" ref="CB1055:CB1057" si="5112">BA1055</f>
        <v>1</v>
      </c>
      <c r="CC1055" s="544">
        <f t="shared" ref="CC1055:CC1057" si="5113">BB1055</f>
        <v>5</v>
      </c>
      <c r="CD1055" s="544">
        <f>BC1055</f>
        <v>1</v>
      </c>
      <c r="CE1055" s="544">
        <f t="shared" ref="CE1055:CE1057" si="5114">BD1055</f>
        <v>0</v>
      </c>
      <c r="CF1055" s="544">
        <f t="shared" ref="CF1055:CF1057" si="5115">BE1055</f>
        <v>1</v>
      </c>
    </row>
    <row r="1056" spans="1:84">
      <c r="A1056" s="149"/>
      <c r="B1056" s="151"/>
      <c r="C1056" s="151"/>
      <c r="D1056" s="151"/>
      <c r="E1056" s="288" t="s">
        <v>78</v>
      </c>
      <c r="F1056" s="592">
        <f>SUM(F1042,F1047,F1051)</f>
        <v>106</v>
      </c>
      <c r="G1056" s="159">
        <f>SUM(G1042,G1047,G1051)</f>
        <v>31</v>
      </c>
      <c r="H1056" s="159">
        <f t="shared" ref="H1056:R1056" si="5116">SUM(H1042,H1047,H1051)</f>
        <v>23</v>
      </c>
      <c r="I1056" s="159">
        <f t="shared" si="5116"/>
        <v>54</v>
      </c>
      <c r="J1056" s="159">
        <f t="shared" si="5116"/>
        <v>10</v>
      </c>
      <c r="K1056" s="159">
        <f t="shared" si="5116"/>
        <v>4</v>
      </c>
      <c r="L1056" s="159">
        <f t="shared" si="5116"/>
        <v>14</v>
      </c>
      <c r="M1056" s="159">
        <f t="shared" si="5116"/>
        <v>5</v>
      </c>
      <c r="N1056" s="159">
        <f t="shared" si="5116"/>
        <v>1</v>
      </c>
      <c r="O1056" s="159">
        <f t="shared" si="5116"/>
        <v>6</v>
      </c>
      <c r="P1056" s="159">
        <f t="shared" si="5116"/>
        <v>8</v>
      </c>
      <c r="Q1056" s="159">
        <f t="shared" si="5116"/>
        <v>13</v>
      </c>
      <c r="R1056" s="159">
        <f t="shared" si="5116"/>
        <v>21</v>
      </c>
      <c r="S1056" s="503">
        <f t="shared" ref="S1056:BE1056" si="5117">SUM(S1042,S1047,S1051)</f>
        <v>0</v>
      </c>
      <c r="T1056" s="159">
        <f t="shared" si="5117"/>
        <v>21</v>
      </c>
      <c r="U1056" s="159">
        <f t="shared" si="5117"/>
        <v>18</v>
      </c>
      <c r="V1056" s="159">
        <f t="shared" si="5117"/>
        <v>39</v>
      </c>
      <c r="W1056" s="159">
        <f t="shared" si="5117"/>
        <v>7</v>
      </c>
      <c r="X1056" s="159">
        <f t="shared" si="5117"/>
        <v>3</v>
      </c>
      <c r="Y1056" s="159">
        <f t="shared" si="5117"/>
        <v>10</v>
      </c>
      <c r="Z1056" s="159">
        <f t="shared" si="5117"/>
        <v>5</v>
      </c>
      <c r="AA1056" s="159">
        <f t="shared" si="5117"/>
        <v>0</v>
      </c>
      <c r="AB1056" s="159">
        <f t="shared" si="5117"/>
        <v>5</v>
      </c>
      <c r="AC1056" s="159">
        <f t="shared" si="5117"/>
        <v>2</v>
      </c>
      <c r="AD1056" s="159">
        <f t="shared" si="5117"/>
        <v>11</v>
      </c>
      <c r="AE1056" s="159">
        <f t="shared" si="5117"/>
        <v>13</v>
      </c>
      <c r="AF1056" s="503">
        <f t="shared" si="5117"/>
        <v>0</v>
      </c>
      <c r="AG1056" s="159">
        <f t="shared" si="5117"/>
        <v>6</v>
      </c>
      <c r="AH1056" s="159">
        <f t="shared" si="5117"/>
        <v>4</v>
      </c>
      <c r="AI1056" s="159">
        <f t="shared" si="5117"/>
        <v>10</v>
      </c>
      <c r="AJ1056" s="159">
        <f t="shared" si="5117"/>
        <v>1</v>
      </c>
      <c r="AK1056" s="159">
        <f t="shared" si="5117"/>
        <v>0</v>
      </c>
      <c r="AL1056" s="159">
        <f t="shared" si="5117"/>
        <v>1</v>
      </c>
      <c r="AM1056" s="159">
        <f t="shared" si="5117"/>
        <v>0</v>
      </c>
      <c r="AN1056" s="159">
        <f t="shared" si="5117"/>
        <v>0</v>
      </c>
      <c r="AO1056" s="159">
        <f t="shared" si="5117"/>
        <v>0</v>
      </c>
      <c r="AP1056" s="159">
        <f t="shared" si="5117"/>
        <v>2</v>
      </c>
      <c r="AQ1056" s="159">
        <f t="shared" si="5117"/>
        <v>4</v>
      </c>
      <c r="AR1056" s="159">
        <f t="shared" si="5117"/>
        <v>6</v>
      </c>
      <c r="AS1056" s="503">
        <f t="shared" si="5117"/>
        <v>0</v>
      </c>
      <c r="AT1056" s="159">
        <f t="shared" si="5117"/>
        <v>9</v>
      </c>
      <c r="AU1056" s="159">
        <f t="shared" si="5117"/>
        <v>4</v>
      </c>
      <c r="AV1056" s="159">
        <f t="shared" si="5117"/>
        <v>13</v>
      </c>
      <c r="AW1056" s="570">
        <f t="shared" si="5117"/>
        <v>107</v>
      </c>
      <c r="AX1056" s="570">
        <f t="shared" si="5117"/>
        <v>85</v>
      </c>
      <c r="AY1056" s="570">
        <f t="shared" si="5117"/>
        <v>192</v>
      </c>
      <c r="AZ1056" s="159">
        <f t="shared" si="5117"/>
        <v>7</v>
      </c>
      <c r="BA1056" s="159">
        <f t="shared" si="5117"/>
        <v>5</v>
      </c>
      <c r="BB1056" s="159">
        <f t="shared" si="5117"/>
        <v>12</v>
      </c>
      <c r="BC1056" s="159">
        <f t="shared" si="5117"/>
        <v>0</v>
      </c>
      <c r="BD1056" s="159">
        <f t="shared" si="5117"/>
        <v>2</v>
      </c>
      <c r="BE1056" s="159">
        <f t="shared" si="5117"/>
        <v>2</v>
      </c>
      <c r="BF1056" s="474"/>
      <c r="BG1056" s="605">
        <f>SUM(F1056,S1056,AF1056,AS1056)</f>
        <v>106</v>
      </c>
      <c r="BH1056" s="533">
        <f>SUM(G1056,T1056,AG1056)</f>
        <v>58</v>
      </c>
      <c r="BI1056" s="533">
        <f t="shared" si="5098"/>
        <v>45</v>
      </c>
      <c r="BJ1056" s="533">
        <f t="shared" si="5099"/>
        <v>103</v>
      </c>
      <c r="BK1056" s="533">
        <f t="shared" si="5100"/>
        <v>18</v>
      </c>
      <c r="BL1056" s="533">
        <f t="shared" si="5101"/>
        <v>7</v>
      </c>
      <c r="BM1056" s="533">
        <f t="shared" si="5102"/>
        <v>25</v>
      </c>
      <c r="BN1056" s="533">
        <f>SUM(M1056,Z1056,AM1056)</f>
        <v>10</v>
      </c>
      <c r="BO1056" s="533">
        <f t="shared" si="5103"/>
        <v>1</v>
      </c>
      <c r="BP1056" s="533">
        <f t="shared" si="5104"/>
        <v>11</v>
      </c>
      <c r="BQ1056" s="533">
        <f t="shared" si="5105"/>
        <v>12</v>
      </c>
      <c r="BR1056" s="533">
        <f t="shared" si="5106"/>
        <v>28</v>
      </c>
      <c r="BS1056" s="533">
        <f t="shared" si="5107"/>
        <v>40</v>
      </c>
      <c r="BT1056" s="533">
        <f>AT1056</f>
        <v>9</v>
      </c>
      <c r="BU1056" s="533">
        <f t="shared" si="5108"/>
        <v>4</v>
      </c>
      <c r="BV1056" s="533">
        <f t="shared" si="5109"/>
        <v>13</v>
      </c>
      <c r="BW1056" s="536">
        <f>SUM(BH1056,BK1056,BN1056,BQ1056,BT1056)</f>
        <v>107</v>
      </c>
      <c r="BX1056" s="536">
        <f t="shared" si="5110"/>
        <v>85</v>
      </c>
      <c r="BY1056" s="536">
        <f t="shared" si="5111"/>
        <v>192</v>
      </c>
      <c r="BZ1056" t="s">
        <v>74</v>
      </c>
      <c r="CA1056" s="544">
        <f>AZ1056</f>
        <v>7</v>
      </c>
      <c r="CB1056" s="544">
        <f t="shared" si="5112"/>
        <v>5</v>
      </c>
      <c r="CC1056" s="544">
        <f t="shared" si="5113"/>
        <v>12</v>
      </c>
      <c r="CD1056" s="544">
        <f>BC1056</f>
        <v>0</v>
      </c>
      <c r="CE1056" s="544">
        <f t="shared" si="5114"/>
        <v>2</v>
      </c>
      <c r="CF1056" s="544">
        <f t="shared" si="5115"/>
        <v>2</v>
      </c>
    </row>
    <row r="1057" spans="1:84">
      <c r="A1057" s="149"/>
      <c r="B1057" s="151"/>
      <c r="C1057" s="151"/>
      <c r="D1057" s="151"/>
      <c r="E1057" s="288"/>
      <c r="F1057" s="592">
        <f>SUM(F1055:F1056)</f>
        <v>212</v>
      </c>
      <c r="G1057" s="168">
        <f>SUM(G1055:G1056)</f>
        <v>68</v>
      </c>
      <c r="H1057" s="168">
        <f t="shared" ref="H1057:R1057" si="5118">SUM(H1055:H1056)</f>
        <v>42</v>
      </c>
      <c r="I1057" s="168">
        <f t="shared" si="5118"/>
        <v>110</v>
      </c>
      <c r="J1057" s="168">
        <f t="shared" si="5118"/>
        <v>20</v>
      </c>
      <c r="K1057" s="168">
        <f t="shared" si="5118"/>
        <v>8</v>
      </c>
      <c r="L1057" s="168">
        <f t="shared" si="5118"/>
        <v>28</v>
      </c>
      <c r="M1057" s="168">
        <f t="shared" si="5118"/>
        <v>11</v>
      </c>
      <c r="N1057" s="168">
        <f t="shared" si="5118"/>
        <v>2</v>
      </c>
      <c r="O1057" s="168">
        <f t="shared" si="5118"/>
        <v>13</v>
      </c>
      <c r="P1057" s="168">
        <f t="shared" si="5118"/>
        <v>24</v>
      </c>
      <c r="Q1057" s="168">
        <f t="shared" si="5118"/>
        <v>22</v>
      </c>
      <c r="R1057" s="168">
        <f t="shared" si="5118"/>
        <v>46</v>
      </c>
      <c r="S1057" s="502">
        <f t="shared" ref="S1057:BE1057" si="5119">SUM(S1055:S1056)</f>
        <v>0</v>
      </c>
      <c r="T1057" s="168">
        <f t="shared" si="5119"/>
        <v>50</v>
      </c>
      <c r="U1057" s="168">
        <f t="shared" si="5119"/>
        <v>29</v>
      </c>
      <c r="V1057" s="168">
        <f t="shared" si="5119"/>
        <v>79</v>
      </c>
      <c r="W1057" s="168">
        <f t="shared" si="5119"/>
        <v>15</v>
      </c>
      <c r="X1057" s="168">
        <f t="shared" si="5119"/>
        <v>5</v>
      </c>
      <c r="Y1057" s="168">
        <f t="shared" si="5119"/>
        <v>20</v>
      </c>
      <c r="Z1057" s="168">
        <f t="shared" si="5119"/>
        <v>10</v>
      </c>
      <c r="AA1057" s="168">
        <f t="shared" si="5119"/>
        <v>0</v>
      </c>
      <c r="AB1057" s="168">
        <f t="shared" si="5119"/>
        <v>10</v>
      </c>
      <c r="AC1057" s="168">
        <f t="shared" si="5119"/>
        <v>11</v>
      </c>
      <c r="AD1057" s="168">
        <f t="shared" si="5119"/>
        <v>19</v>
      </c>
      <c r="AE1057" s="168">
        <f t="shared" si="5119"/>
        <v>30</v>
      </c>
      <c r="AF1057" s="502">
        <f t="shared" si="5119"/>
        <v>0</v>
      </c>
      <c r="AG1057" s="168">
        <f t="shared" si="5119"/>
        <v>9</v>
      </c>
      <c r="AH1057" s="168">
        <f t="shared" si="5119"/>
        <v>5</v>
      </c>
      <c r="AI1057" s="168">
        <f t="shared" si="5119"/>
        <v>14</v>
      </c>
      <c r="AJ1057" s="168">
        <f t="shared" si="5119"/>
        <v>1</v>
      </c>
      <c r="AK1057" s="168">
        <f t="shared" si="5119"/>
        <v>0</v>
      </c>
      <c r="AL1057" s="168">
        <f t="shared" si="5119"/>
        <v>1</v>
      </c>
      <c r="AM1057" s="168">
        <f t="shared" si="5119"/>
        <v>0</v>
      </c>
      <c r="AN1057" s="168">
        <f t="shared" si="5119"/>
        <v>0</v>
      </c>
      <c r="AO1057" s="168">
        <f t="shared" si="5119"/>
        <v>0</v>
      </c>
      <c r="AP1057" s="168">
        <f t="shared" si="5119"/>
        <v>5</v>
      </c>
      <c r="AQ1057" s="168">
        <f t="shared" si="5119"/>
        <v>5</v>
      </c>
      <c r="AR1057" s="168">
        <f t="shared" si="5119"/>
        <v>10</v>
      </c>
      <c r="AS1057" s="502">
        <f t="shared" si="5119"/>
        <v>0</v>
      </c>
      <c r="AT1057" s="168">
        <f t="shared" si="5119"/>
        <v>14</v>
      </c>
      <c r="AU1057" s="168">
        <f t="shared" si="5119"/>
        <v>10</v>
      </c>
      <c r="AV1057" s="168">
        <f t="shared" si="5119"/>
        <v>24</v>
      </c>
      <c r="AW1057" s="569">
        <f t="shared" si="5119"/>
        <v>238</v>
      </c>
      <c r="AX1057" s="569">
        <f t="shared" si="5119"/>
        <v>147</v>
      </c>
      <c r="AY1057" s="569">
        <f t="shared" si="5119"/>
        <v>385</v>
      </c>
      <c r="AZ1057" s="168">
        <f t="shared" si="5119"/>
        <v>11</v>
      </c>
      <c r="BA1057" s="168">
        <f t="shared" si="5119"/>
        <v>6</v>
      </c>
      <c r="BB1057" s="168">
        <f t="shared" si="5119"/>
        <v>17</v>
      </c>
      <c r="BC1057" s="168">
        <f t="shared" si="5119"/>
        <v>1</v>
      </c>
      <c r="BD1057" s="168">
        <f t="shared" si="5119"/>
        <v>2</v>
      </c>
      <c r="BE1057" s="168">
        <f t="shared" si="5119"/>
        <v>3</v>
      </c>
      <c r="BF1057" s="523"/>
      <c r="BG1057" s="605">
        <f>SUM(F1057,S1057,AF1057,AS1057)</f>
        <v>212</v>
      </c>
      <c r="BH1057" s="533">
        <f>SUM(G1057,T1057,AG1057)</f>
        <v>127</v>
      </c>
      <c r="BI1057" s="533">
        <f t="shared" si="5098"/>
        <v>76</v>
      </c>
      <c r="BJ1057" s="533">
        <f t="shared" si="5099"/>
        <v>203</v>
      </c>
      <c r="BK1057" s="533">
        <f t="shared" si="5100"/>
        <v>36</v>
      </c>
      <c r="BL1057" s="533">
        <f t="shared" si="5101"/>
        <v>13</v>
      </c>
      <c r="BM1057" s="533">
        <f t="shared" si="5102"/>
        <v>49</v>
      </c>
      <c r="BN1057" s="533">
        <f>SUM(M1057,Z1057,AM1057)</f>
        <v>21</v>
      </c>
      <c r="BO1057" s="533">
        <f t="shared" si="5103"/>
        <v>2</v>
      </c>
      <c r="BP1057" s="533">
        <f t="shared" si="5104"/>
        <v>23</v>
      </c>
      <c r="BQ1057" s="533">
        <f t="shared" si="5105"/>
        <v>40</v>
      </c>
      <c r="BR1057" s="533">
        <f t="shared" si="5106"/>
        <v>46</v>
      </c>
      <c r="BS1057" s="533">
        <f t="shared" si="5107"/>
        <v>86</v>
      </c>
      <c r="BT1057" s="533">
        <f>AT1057</f>
        <v>14</v>
      </c>
      <c r="BU1057" s="533">
        <f t="shared" si="5108"/>
        <v>10</v>
      </c>
      <c r="BV1057" s="533">
        <f t="shared" si="5109"/>
        <v>24</v>
      </c>
      <c r="BW1057" s="536">
        <f>SUM(BH1057,BK1057,BN1057,BQ1057,BT1057)</f>
        <v>238</v>
      </c>
      <c r="BX1057" s="536">
        <f t="shared" si="5110"/>
        <v>147</v>
      </c>
      <c r="BY1057" s="536">
        <f t="shared" si="5111"/>
        <v>385</v>
      </c>
      <c r="BZ1057" t="s">
        <v>74</v>
      </c>
      <c r="CA1057" s="544">
        <f>AZ1057</f>
        <v>11</v>
      </c>
      <c r="CB1057" s="544">
        <f t="shared" si="5112"/>
        <v>6</v>
      </c>
      <c r="CC1057" s="544">
        <f t="shared" si="5113"/>
        <v>17</v>
      </c>
      <c r="CD1057" s="544">
        <f>BC1057</f>
        <v>1</v>
      </c>
      <c r="CE1057" s="544">
        <f t="shared" si="5114"/>
        <v>2</v>
      </c>
      <c r="CF1057" s="544">
        <f t="shared" si="5115"/>
        <v>3</v>
      </c>
    </row>
    <row r="1058" spans="1:84">
      <c r="A1058" s="149"/>
      <c r="B1058" s="151"/>
      <c r="C1058" s="151"/>
      <c r="D1058" s="151"/>
      <c r="E1058" s="288"/>
      <c r="F1058" s="592"/>
      <c r="G1058" s="168"/>
      <c r="H1058" s="168"/>
      <c r="I1058" s="168"/>
      <c r="J1058" s="168"/>
      <c r="K1058" s="168"/>
      <c r="L1058" s="168"/>
      <c r="M1058" s="168"/>
      <c r="N1058" s="168"/>
      <c r="O1058" s="168"/>
      <c r="P1058" s="168"/>
      <c r="Q1058" s="168"/>
      <c r="R1058" s="168"/>
      <c r="S1058" s="502"/>
      <c r="T1058" s="168"/>
      <c r="U1058" s="168"/>
      <c r="V1058" s="168"/>
      <c r="W1058" s="168"/>
      <c r="X1058" s="168"/>
      <c r="Y1058" s="168"/>
      <c r="Z1058" s="168"/>
      <c r="AA1058" s="168"/>
      <c r="AB1058" s="168"/>
      <c r="AC1058" s="168"/>
      <c r="AD1058" s="168"/>
      <c r="AE1058" s="168"/>
      <c r="AF1058" s="502"/>
      <c r="AG1058" s="168"/>
      <c r="AH1058" s="168"/>
      <c r="AI1058" s="168"/>
      <c r="AJ1058" s="168"/>
      <c r="AK1058" s="168"/>
      <c r="AL1058" s="168"/>
      <c r="AM1058" s="168"/>
      <c r="AN1058" s="168"/>
      <c r="AO1058" s="168"/>
      <c r="AP1058" s="168"/>
      <c r="AQ1058" s="168"/>
      <c r="AR1058" s="168"/>
      <c r="AS1058" s="502"/>
      <c r="AT1058" s="168"/>
      <c r="AU1058" s="168"/>
      <c r="AV1058" s="168"/>
      <c r="AW1058" s="569"/>
      <c r="AX1058" s="569"/>
      <c r="AY1058" s="569"/>
      <c r="AZ1058" s="168"/>
      <c r="BA1058" s="168"/>
      <c r="BB1058" s="168"/>
      <c r="BC1058" s="168"/>
      <c r="BD1058" s="168"/>
      <c r="BE1058" s="168"/>
      <c r="BF1058" s="523"/>
    </row>
    <row r="1059" spans="1:84">
      <c r="A1059" s="149"/>
      <c r="B1059" s="151"/>
      <c r="C1059" s="151"/>
      <c r="D1059" s="151"/>
      <c r="E1059" s="288"/>
      <c r="F1059" s="592"/>
      <c r="G1059" s="168"/>
      <c r="H1059" s="168"/>
      <c r="I1059" s="168"/>
      <c r="J1059" s="168"/>
      <c r="K1059" s="168"/>
      <c r="L1059" s="168"/>
      <c r="M1059" s="168"/>
      <c r="N1059" s="168"/>
      <c r="O1059" s="168"/>
      <c r="P1059" s="168"/>
      <c r="Q1059" s="168"/>
      <c r="R1059" s="168"/>
      <c r="S1059" s="502"/>
      <c r="T1059" s="168"/>
      <c r="U1059" s="168"/>
      <c r="V1059" s="168"/>
      <c r="W1059" s="168"/>
      <c r="X1059" s="168"/>
      <c r="Y1059" s="168"/>
      <c r="Z1059" s="168"/>
      <c r="AA1059" s="168"/>
      <c r="AB1059" s="168"/>
      <c r="AC1059" s="168"/>
      <c r="AD1059" s="168"/>
      <c r="AE1059" s="168"/>
      <c r="AF1059" s="502"/>
      <c r="AG1059" s="168"/>
      <c r="AH1059" s="168"/>
      <c r="AI1059" s="168"/>
      <c r="AJ1059" s="168"/>
      <c r="AK1059" s="168"/>
      <c r="AL1059" s="168"/>
      <c r="AM1059" s="168"/>
      <c r="AN1059" s="168"/>
      <c r="AO1059" s="168"/>
      <c r="AP1059" s="168"/>
      <c r="AQ1059" s="168"/>
      <c r="AR1059" s="168"/>
      <c r="AS1059" s="502"/>
      <c r="AT1059" s="168"/>
      <c r="AU1059" s="168"/>
      <c r="AV1059" s="168"/>
      <c r="AW1059" s="569"/>
      <c r="AX1059" s="569"/>
      <c r="AY1059" s="569"/>
      <c r="AZ1059" s="168"/>
      <c r="BA1059" s="168"/>
      <c r="BB1059" s="168"/>
      <c r="BC1059" s="168"/>
      <c r="BD1059" s="168"/>
      <c r="BE1059" s="168"/>
      <c r="BF1059" s="523"/>
    </row>
    <row r="1060" spans="1:84">
      <c r="A1060" s="149"/>
      <c r="B1060" s="151" t="s">
        <v>693</v>
      </c>
      <c r="C1060" s="151"/>
      <c r="D1060" s="151"/>
      <c r="E1060" s="379" t="s">
        <v>189</v>
      </c>
      <c r="F1060" s="591"/>
      <c r="G1060" s="276"/>
      <c r="H1060" s="276"/>
      <c r="I1060" s="276"/>
      <c r="J1060" s="276"/>
      <c r="K1060" s="276"/>
      <c r="L1060" s="276"/>
      <c r="M1060" s="276"/>
      <c r="N1060" s="276"/>
      <c r="O1060" s="276"/>
      <c r="P1060" s="276"/>
      <c r="Q1060" s="276"/>
      <c r="R1060" s="276"/>
      <c r="S1060" s="501"/>
      <c r="T1060" s="276"/>
      <c r="U1060" s="276"/>
      <c r="V1060" s="276"/>
      <c r="W1060" s="276"/>
      <c r="X1060" s="276"/>
      <c r="Y1060" s="276"/>
      <c r="Z1060" s="276"/>
      <c r="AA1060" s="276"/>
      <c r="AB1060" s="276"/>
      <c r="AC1060" s="276"/>
      <c r="AD1060" s="276"/>
      <c r="AE1060" s="276"/>
      <c r="AF1060" s="501"/>
      <c r="AG1060" s="276"/>
      <c r="AH1060" s="276"/>
      <c r="AI1060" s="276"/>
      <c r="AJ1060" s="276"/>
      <c r="AK1060" s="276"/>
      <c r="AL1060" s="276"/>
      <c r="AM1060" s="276"/>
      <c r="AN1060" s="276"/>
      <c r="AO1060" s="276"/>
      <c r="AP1060" s="276"/>
      <c r="AQ1060" s="276"/>
      <c r="AR1060" s="276"/>
      <c r="AS1060" s="501"/>
      <c r="AT1060" s="276"/>
      <c r="AU1060" s="276"/>
      <c r="AV1060" s="276"/>
      <c r="AW1060" s="568"/>
      <c r="AX1060" s="568"/>
      <c r="AY1060" s="568"/>
      <c r="AZ1060" s="159"/>
      <c r="BA1060" s="159"/>
      <c r="BB1060" s="159"/>
      <c r="BC1060" s="276"/>
      <c r="BD1060" s="276"/>
      <c r="BE1060" s="276"/>
      <c r="BF1060" s="522"/>
    </row>
    <row r="1061" spans="1:84">
      <c r="A1061" s="149"/>
      <c r="B1061" s="149" t="s">
        <v>93</v>
      </c>
      <c r="C1061" s="151"/>
      <c r="D1061" s="151"/>
      <c r="E1061" s="288" t="s">
        <v>77</v>
      </c>
      <c r="F1061" s="589">
        <f>SUM(F1036,F1055)</f>
        <v>260</v>
      </c>
      <c r="G1061" s="276">
        <f t="shared" ref="G1061:BE1061" si="5120">SUM(G1036,G1055)</f>
        <v>78</v>
      </c>
      <c r="H1061" s="276">
        <f t="shared" si="5120"/>
        <v>49</v>
      </c>
      <c r="I1061" s="276">
        <f t="shared" si="5120"/>
        <v>127</v>
      </c>
      <c r="J1061" s="276">
        <f t="shared" si="5120"/>
        <v>32</v>
      </c>
      <c r="K1061" s="276">
        <f t="shared" si="5120"/>
        <v>5</v>
      </c>
      <c r="L1061" s="276">
        <f t="shared" si="5120"/>
        <v>37</v>
      </c>
      <c r="M1061" s="276">
        <f t="shared" si="5120"/>
        <v>12</v>
      </c>
      <c r="N1061" s="276">
        <f t="shared" si="5120"/>
        <v>4</v>
      </c>
      <c r="O1061" s="276">
        <f t="shared" si="5120"/>
        <v>16</v>
      </c>
      <c r="P1061" s="276">
        <f t="shared" si="5120"/>
        <v>36</v>
      </c>
      <c r="Q1061" s="276">
        <f t="shared" si="5120"/>
        <v>26</v>
      </c>
      <c r="R1061" s="276">
        <f t="shared" si="5120"/>
        <v>62</v>
      </c>
      <c r="S1061" s="501">
        <f t="shared" si="5120"/>
        <v>24</v>
      </c>
      <c r="T1061" s="276">
        <f t="shared" si="5120"/>
        <v>39</v>
      </c>
      <c r="U1061" s="276">
        <f t="shared" si="5120"/>
        <v>23</v>
      </c>
      <c r="V1061" s="276">
        <f t="shared" si="5120"/>
        <v>62</v>
      </c>
      <c r="W1061" s="276">
        <f t="shared" si="5120"/>
        <v>8</v>
      </c>
      <c r="X1061" s="276">
        <f t="shared" si="5120"/>
        <v>2</v>
      </c>
      <c r="Y1061" s="276">
        <f t="shared" si="5120"/>
        <v>10</v>
      </c>
      <c r="Z1061" s="276">
        <f t="shared" si="5120"/>
        <v>5</v>
      </c>
      <c r="AA1061" s="276">
        <f t="shared" si="5120"/>
        <v>0</v>
      </c>
      <c r="AB1061" s="276">
        <f t="shared" si="5120"/>
        <v>5</v>
      </c>
      <c r="AC1061" s="276">
        <f t="shared" si="5120"/>
        <v>9</v>
      </c>
      <c r="AD1061" s="276">
        <f t="shared" si="5120"/>
        <v>8</v>
      </c>
      <c r="AE1061" s="276">
        <f t="shared" si="5120"/>
        <v>17</v>
      </c>
      <c r="AF1061" s="501">
        <f t="shared" si="5120"/>
        <v>24</v>
      </c>
      <c r="AG1061" s="276">
        <f t="shared" si="5120"/>
        <v>8</v>
      </c>
      <c r="AH1061" s="276">
        <f t="shared" si="5120"/>
        <v>7</v>
      </c>
      <c r="AI1061" s="276">
        <f t="shared" si="5120"/>
        <v>15</v>
      </c>
      <c r="AJ1061" s="276">
        <f t="shared" si="5120"/>
        <v>1</v>
      </c>
      <c r="AK1061" s="276">
        <f t="shared" si="5120"/>
        <v>2</v>
      </c>
      <c r="AL1061" s="276">
        <f t="shared" si="5120"/>
        <v>3</v>
      </c>
      <c r="AM1061" s="276">
        <f t="shared" si="5120"/>
        <v>0</v>
      </c>
      <c r="AN1061" s="276">
        <f t="shared" si="5120"/>
        <v>0</v>
      </c>
      <c r="AO1061" s="276">
        <f t="shared" si="5120"/>
        <v>0</v>
      </c>
      <c r="AP1061" s="276">
        <f t="shared" si="5120"/>
        <v>6</v>
      </c>
      <c r="AQ1061" s="276">
        <f t="shared" si="5120"/>
        <v>4</v>
      </c>
      <c r="AR1061" s="276">
        <f t="shared" si="5120"/>
        <v>10</v>
      </c>
      <c r="AS1061" s="501">
        <f t="shared" si="5120"/>
        <v>0</v>
      </c>
      <c r="AT1061" s="276">
        <f t="shared" si="5120"/>
        <v>6</v>
      </c>
      <c r="AU1061" s="276">
        <f t="shared" si="5120"/>
        <v>7</v>
      </c>
      <c r="AV1061" s="276">
        <f t="shared" si="5120"/>
        <v>13</v>
      </c>
      <c r="AW1061" s="568">
        <f t="shared" si="5120"/>
        <v>240</v>
      </c>
      <c r="AX1061" s="568">
        <f t="shared" si="5120"/>
        <v>137</v>
      </c>
      <c r="AY1061" s="568">
        <f t="shared" si="5120"/>
        <v>377</v>
      </c>
      <c r="AZ1061" s="276">
        <f t="shared" si="5120"/>
        <v>9</v>
      </c>
      <c r="BA1061" s="276">
        <f t="shared" si="5120"/>
        <v>11</v>
      </c>
      <c r="BB1061" s="276">
        <f t="shared" si="5120"/>
        <v>20</v>
      </c>
      <c r="BC1061" s="276">
        <f t="shared" si="5120"/>
        <v>5</v>
      </c>
      <c r="BD1061" s="276">
        <f t="shared" si="5120"/>
        <v>1</v>
      </c>
      <c r="BE1061" s="276">
        <f t="shared" si="5120"/>
        <v>6</v>
      </c>
      <c r="BF1061" s="532"/>
      <c r="BG1061" s="605">
        <f>SUM(F1061,S1061,AF1061,AS1061)</f>
        <v>308</v>
      </c>
      <c r="BH1061" s="533">
        <f>SUM(G1061,T1061,AG1061)</f>
        <v>125</v>
      </c>
      <c r="BI1061" s="533">
        <f t="shared" ref="BI1061:BI1063" si="5121">SUM(H1061,U1061,AH1061)</f>
        <v>79</v>
      </c>
      <c r="BJ1061" s="533">
        <f t="shared" ref="BJ1061:BJ1063" si="5122">SUM(I1061,V1061,AI1061)</f>
        <v>204</v>
      </c>
      <c r="BK1061" s="533">
        <f t="shared" ref="BK1061:BK1063" si="5123">SUM(J1061,W1061,AJ1061)</f>
        <v>41</v>
      </c>
      <c r="BL1061" s="533">
        <f t="shared" ref="BL1061:BL1063" si="5124">SUM(K1061,X1061,AK1061)</f>
        <v>9</v>
      </c>
      <c r="BM1061" s="533">
        <f t="shared" ref="BM1061:BM1063" si="5125">SUM(L1061,Y1061,AL1061)</f>
        <v>50</v>
      </c>
      <c r="BN1061" s="533">
        <f>SUM(M1061,Z1061,AM1061)</f>
        <v>17</v>
      </c>
      <c r="BO1061" s="533">
        <f t="shared" ref="BO1061:BO1063" si="5126">SUM(N1061,AA1061,AN1061)</f>
        <v>4</v>
      </c>
      <c r="BP1061" s="533">
        <f t="shared" ref="BP1061:BP1063" si="5127">SUM(O1061,AB1061,AO1061)</f>
        <v>21</v>
      </c>
      <c r="BQ1061" s="533">
        <f t="shared" ref="BQ1061:BQ1063" si="5128">SUM(P1061,AC1061,AP1061)</f>
        <v>51</v>
      </c>
      <c r="BR1061" s="533">
        <f t="shared" ref="BR1061:BR1063" si="5129">SUM(Q1061,AD1061,AQ1061)</f>
        <v>38</v>
      </c>
      <c r="BS1061" s="533">
        <f t="shared" ref="BS1061:BS1063" si="5130">SUM(R1061,AE1061,AR1061)</f>
        <v>89</v>
      </c>
      <c r="BT1061" s="533">
        <f>AT1061</f>
        <v>6</v>
      </c>
      <c r="BU1061" s="533">
        <f t="shared" ref="BU1061:BU1063" si="5131">AU1061</f>
        <v>7</v>
      </c>
      <c r="BV1061" s="533">
        <f t="shared" ref="BV1061:BV1063" si="5132">AV1061</f>
        <v>13</v>
      </c>
      <c r="BW1061" s="536">
        <f>SUM(BH1061,BK1061,BN1061,BQ1061,BT1061)</f>
        <v>240</v>
      </c>
      <c r="BX1061" s="536">
        <f t="shared" ref="BX1061:BX1063" si="5133">SUM(BI1061,BL1061,BO1061,BR1061,BU1061)</f>
        <v>137</v>
      </c>
      <c r="BY1061" s="536">
        <f t="shared" ref="BY1061:BY1063" si="5134">SUM(BJ1061,BM1061,BP1061,BS1061,BV1061)</f>
        <v>377</v>
      </c>
      <c r="BZ1061" t="s">
        <v>74</v>
      </c>
      <c r="CA1061" s="544">
        <f>AZ1061</f>
        <v>9</v>
      </c>
      <c r="CB1061" s="544">
        <f t="shared" ref="CB1061:CB1063" si="5135">BA1061</f>
        <v>11</v>
      </c>
      <c r="CC1061" s="544">
        <f t="shared" ref="CC1061:CC1063" si="5136">BB1061</f>
        <v>20</v>
      </c>
      <c r="CD1061" s="544">
        <f>BC1061</f>
        <v>5</v>
      </c>
      <c r="CE1061" s="544">
        <f t="shared" ref="CE1061:CE1063" si="5137">BD1061</f>
        <v>1</v>
      </c>
      <c r="CF1061" s="544">
        <f t="shared" ref="CF1061:CF1063" si="5138">BE1061</f>
        <v>6</v>
      </c>
    </row>
    <row r="1062" spans="1:84">
      <c r="A1062" s="149"/>
      <c r="B1062" s="151"/>
      <c r="C1062" s="151"/>
      <c r="D1062" s="151"/>
      <c r="E1062" s="288" t="s">
        <v>78</v>
      </c>
      <c r="F1062" s="589">
        <f>SUM(F1037,F1056)</f>
        <v>260</v>
      </c>
      <c r="G1062" s="276">
        <f t="shared" ref="G1062:BE1062" si="5139">SUM(G1037,G1056)</f>
        <v>69</v>
      </c>
      <c r="H1062" s="276">
        <f t="shared" si="5139"/>
        <v>48</v>
      </c>
      <c r="I1062" s="276">
        <f t="shared" si="5139"/>
        <v>117</v>
      </c>
      <c r="J1062" s="276">
        <f t="shared" si="5139"/>
        <v>24</v>
      </c>
      <c r="K1062" s="276">
        <f t="shared" si="5139"/>
        <v>10</v>
      </c>
      <c r="L1062" s="276">
        <f t="shared" si="5139"/>
        <v>34</v>
      </c>
      <c r="M1062" s="276">
        <f t="shared" si="5139"/>
        <v>9</v>
      </c>
      <c r="N1062" s="276">
        <f t="shared" si="5139"/>
        <v>6</v>
      </c>
      <c r="O1062" s="276">
        <f t="shared" si="5139"/>
        <v>15</v>
      </c>
      <c r="P1062" s="276">
        <f t="shared" si="5139"/>
        <v>24</v>
      </c>
      <c r="Q1062" s="276">
        <f t="shared" si="5139"/>
        <v>26</v>
      </c>
      <c r="R1062" s="276">
        <f t="shared" si="5139"/>
        <v>50</v>
      </c>
      <c r="S1062" s="501">
        <f t="shared" si="5139"/>
        <v>24</v>
      </c>
      <c r="T1062" s="276">
        <f t="shared" si="5139"/>
        <v>28</v>
      </c>
      <c r="U1062" s="276">
        <f t="shared" si="5139"/>
        <v>33</v>
      </c>
      <c r="V1062" s="276">
        <f t="shared" si="5139"/>
        <v>61</v>
      </c>
      <c r="W1062" s="276">
        <f t="shared" si="5139"/>
        <v>7</v>
      </c>
      <c r="X1062" s="276">
        <f t="shared" si="5139"/>
        <v>3</v>
      </c>
      <c r="Y1062" s="276">
        <f t="shared" si="5139"/>
        <v>10</v>
      </c>
      <c r="Z1062" s="276">
        <f t="shared" si="5139"/>
        <v>5</v>
      </c>
      <c r="AA1062" s="276">
        <f t="shared" si="5139"/>
        <v>0</v>
      </c>
      <c r="AB1062" s="276">
        <f t="shared" si="5139"/>
        <v>5</v>
      </c>
      <c r="AC1062" s="276">
        <f t="shared" si="5139"/>
        <v>4</v>
      </c>
      <c r="AD1062" s="276">
        <f t="shared" si="5139"/>
        <v>11</v>
      </c>
      <c r="AE1062" s="276">
        <f t="shared" si="5139"/>
        <v>15</v>
      </c>
      <c r="AF1062" s="501">
        <f t="shared" si="5139"/>
        <v>24</v>
      </c>
      <c r="AG1062" s="276">
        <f t="shared" si="5139"/>
        <v>13</v>
      </c>
      <c r="AH1062" s="276">
        <f t="shared" si="5139"/>
        <v>7</v>
      </c>
      <c r="AI1062" s="276">
        <f t="shared" si="5139"/>
        <v>20</v>
      </c>
      <c r="AJ1062" s="276">
        <f t="shared" si="5139"/>
        <v>3</v>
      </c>
      <c r="AK1062" s="276">
        <f t="shared" si="5139"/>
        <v>1</v>
      </c>
      <c r="AL1062" s="276">
        <f t="shared" si="5139"/>
        <v>4</v>
      </c>
      <c r="AM1062" s="276">
        <f t="shared" si="5139"/>
        <v>1</v>
      </c>
      <c r="AN1062" s="276">
        <f t="shared" si="5139"/>
        <v>1</v>
      </c>
      <c r="AO1062" s="276">
        <f t="shared" si="5139"/>
        <v>2</v>
      </c>
      <c r="AP1062" s="276">
        <f t="shared" si="5139"/>
        <v>2</v>
      </c>
      <c r="AQ1062" s="276">
        <f t="shared" si="5139"/>
        <v>6</v>
      </c>
      <c r="AR1062" s="276">
        <f t="shared" si="5139"/>
        <v>8</v>
      </c>
      <c r="AS1062" s="501">
        <f t="shared" si="5139"/>
        <v>0</v>
      </c>
      <c r="AT1062" s="276">
        <f t="shared" si="5139"/>
        <v>9</v>
      </c>
      <c r="AU1062" s="276">
        <f t="shared" si="5139"/>
        <v>4</v>
      </c>
      <c r="AV1062" s="276">
        <f t="shared" si="5139"/>
        <v>13</v>
      </c>
      <c r="AW1062" s="568">
        <f t="shared" si="5139"/>
        <v>198</v>
      </c>
      <c r="AX1062" s="568">
        <f t="shared" si="5139"/>
        <v>156</v>
      </c>
      <c r="AY1062" s="568">
        <f t="shared" si="5139"/>
        <v>354</v>
      </c>
      <c r="AZ1062" s="276">
        <f t="shared" si="5139"/>
        <v>17</v>
      </c>
      <c r="BA1062" s="276">
        <f t="shared" si="5139"/>
        <v>12</v>
      </c>
      <c r="BB1062" s="276">
        <f t="shared" si="5139"/>
        <v>29</v>
      </c>
      <c r="BC1062" s="276">
        <f t="shared" si="5139"/>
        <v>1</v>
      </c>
      <c r="BD1062" s="276">
        <f t="shared" si="5139"/>
        <v>4</v>
      </c>
      <c r="BE1062" s="276">
        <f t="shared" si="5139"/>
        <v>5</v>
      </c>
      <c r="BF1062" s="522"/>
      <c r="BG1062" s="605">
        <f>SUM(F1062,S1062,AF1062,AS1062)</f>
        <v>308</v>
      </c>
      <c r="BH1062" s="533">
        <f>SUM(G1062,T1062,AG1062)</f>
        <v>110</v>
      </c>
      <c r="BI1062" s="533">
        <f t="shared" si="5121"/>
        <v>88</v>
      </c>
      <c r="BJ1062" s="533">
        <f t="shared" si="5122"/>
        <v>198</v>
      </c>
      <c r="BK1062" s="533">
        <f t="shared" si="5123"/>
        <v>34</v>
      </c>
      <c r="BL1062" s="533">
        <f t="shared" si="5124"/>
        <v>14</v>
      </c>
      <c r="BM1062" s="533">
        <f t="shared" si="5125"/>
        <v>48</v>
      </c>
      <c r="BN1062" s="533">
        <f>SUM(M1062,Z1062,AM1062)</f>
        <v>15</v>
      </c>
      <c r="BO1062" s="533">
        <f t="shared" si="5126"/>
        <v>7</v>
      </c>
      <c r="BP1062" s="533">
        <f t="shared" si="5127"/>
        <v>22</v>
      </c>
      <c r="BQ1062" s="533">
        <f t="shared" si="5128"/>
        <v>30</v>
      </c>
      <c r="BR1062" s="533">
        <f t="shared" si="5129"/>
        <v>43</v>
      </c>
      <c r="BS1062" s="533">
        <f t="shared" si="5130"/>
        <v>73</v>
      </c>
      <c r="BT1062" s="533">
        <f>AT1062</f>
        <v>9</v>
      </c>
      <c r="BU1062" s="533">
        <f t="shared" si="5131"/>
        <v>4</v>
      </c>
      <c r="BV1062" s="533">
        <f t="shared" si="5132"/>
        <v>13</v>
      </c>
      <c r="BW1062" s="536">
        <f>SUM(BH1062,BK1062,BN1062,BQ1062,BT1062)</f>
        <v>198</v>
      </c>
      <c r="BX1062" s="536">
        <f t="shared" si="5133"/>
        <v>156</v>
      </c>
      <c r="BY1062" s="536">
        <f t="shared" si="5134"/>
        <v>354</v>
      </c>
      <c r="BZ1062" t="s">
        <v>74</v>
      </c>
      <c r="CA1062" s="544">
        <f>AZ1062</f>
        <v>17</v>
      </c>
      <c r="CB1062" s="544">
        <f t="shared" si="5135"/>
        <v>12</v>
      </c>
      <c r="CC1062" s="544">
        <f t="shared" si="5136"/>
        <v>29</v>
      </c>
      <c r="CD1062" s="544">
        <f>BC1062</f>
        <v>1</v>
      </c>
      <c r="CE1062" s="544">
        <f t="shared" si="5137"/>
        <v>4</v>
      </c>
      <c r="CF1062" s="544">
        <f t="shared" si="5138"/>
        <v>5</v>
      </c>
    </row>
    <row r="1063" spans="1:84">
      <c r="A1063" s="149"/>
      <c r="B1063" s="151"/>
      <c r="C1063" s="151"/>
      <c r="D1063" s="151"/>
      <c r="E1063" s="375" t="s">
        <v>85</v>
      </c>
      <c r="F1063" s="589">
        <f t="shared" ref="F1063" si="5140">SUM(F1061:F1062)</f>
        <v>520</v>
      </c>
      <c r="G1063" s="276">
        <f t="shared" ref="G1063:BE1063" si="5141">SUM(G1061:G1062)</f>
        <v>147</v>
      </c>
      <c r="H1063" s="276">
        <f t="shared" si="5141"/>
        <v>97</v>
      </c>
      <c r="I1063" s="276">
        <f t="shared" si="5141"/>
        <v>244</v>
      </c>
      <c r="J1063" s="276">
        <f t="shared" si="5141"/>
        <v>56</v>
      </c>
      <c r="K1063" s="276">
        <f t="shared" si="5141"/>
        <v>15</v>
      </c>
      <c r="L1063" s="276">
        <f t="shared" si="5141"/>
        <v>71</v>
      </c>
      <c r="M1063" s="276">
        <f t="shared" si="5141"/>
        <v>21</v>
      </c>
      <c r="N1063" s="276">
        <f t="shared" si="5141"/>
        <v>10</v>
      </c>
      <c r="O1063" s="276">
        <f t="shared" si="5141"/>
        <v>31</v>
      </c>
      <c r="P1063" s="276">
        <f t="shared" si="5141"/>
        <v>60</v>
      </c>
      <c r="Q1063" s="276">
        <f t="shared" si="5141"/>
        <v>52</v>
      </c>
      <c r="R1063" s="276">
        <f t="shared" si="5141"/>
        <v>112</v>
      </c>
      <c r="S1063" s="501">
        <f t="shared" si="5141"/>
        <v>48</v>
      </c>
      <c r="T1063" s="276">
        <f t="shared" si="5141"/>
        <v>67</v>
      </c>
      <c r="U1063" s="276">
        <f t="shared" si="5141"/>
        <v>56</v>
      </c>
      <c r="V1063" s="276">
        <f t="shared" si="5141"/>
        <v>123</v>
      </c>
      <c r="W1063" s="276">
        <f t="shared" si="5141"/>
        <v>15</v>
      </c>
      <c r="X1063" s="276">
        <f t="shared" si="5141"/>
        <v>5</v>
      </c>
      <c r="Y1063" s="276">
        <f t="shared" si="5141"/>
        <v>20</v>
      </c>
      <c r="Z1063" s="276">
        <f t="shared" si="5141"/>
        <v>10</v>
      </c>
      <c r="AA1063" s="276">
        <f t="shared" si="5141"/>
        <v>0</v>
      </c>
      <c r="AB1063" s="276">
        <f t="shared" si="5141"/>
        <v>10</v>
      </c>
      <c r="AC1063" s="276">
        <f t="shared" si="5141"/>
        <v>13</v>
      </c>
      <c r="AD1063" s="276">
        <f t="shared" si="5141"/>
        <v>19</v>
      </c>
      <c r="AE1063" s="276">
        <f t="shared" si="5141"/>
        <v>32</v>
      </c>
      <c r="AF1063" s="501">
        <f t="shared" si="5141"/>
        <v>48</v>
      </c>
      <c r="AG1063" s="276">
        <f t="shared" si="5141"/>
        <v>21</v>
      </c>
      <c r="AH1063" s="276">
        <f t="shared" si="5141"/>
        <v>14</v>
      </c>
      <c r="AI1063" s="276">
        <f t="shared" si="5141"/>
        <v>35</v>
      </c>
      <c r="AJ1063" s="276">
        <f t="shared" si="5141"/>
        <v>4</v>
      </c>
      <c r="AK1063" s="276">
        <f t="shared" si="5141"/>
        <v>3</v>
      </c>
      <c r="AL1063" s="276">
        <f t="shared" si="5141"/>
        <v>7</v>
      </c>
      <c r="AM1063" s="276">
        <f t="shared" si="5141"/>
        <v>1</v>
      </c>
      <c r="AN1063" s="276">
        <f t="shared" si="5141"/>
        <v>1</v>
      </c>
      <c r="AO1063" s="276">
        <f t="shared" si="5141"/>
        <v>2</v>
      </c>
      <c r="AP1063" s="276">
        <f t="shared" si="5141"/>
        <v>8</v>
      </c>
      <c r="AQ1063" s="276">
        <f t="shared" si="5141"/>
        <v>10</v>
      </c>
      <c r="AR1063" s="276">
        <f t="shared" si="5141"/>
        <v>18</v>
      </c>
      <c r="AS1063" s="501">
        <f t="shared" si="5141"/>
        <v>0</v>
      </c>
      <c r="AT1063" s="276">
        <f t="shared" si="5141"/>
        <v>15</v>
      </c>
      <c r="AU1063" s="276">
        <f t="shared" si="5141"/>
        <v>11</v>
      </c>
      <c r="AV1063" s="276">
        <f t="shared" si="5141"/>
        <v>26</v>
      </c>
      <c r="AW1063" s="568">
        <f t="shared" si="5141"/>
        <v>438</v>
      </c>
      <c r="AX1063" s="568">
        <f t="shared" si="5141"/>
        <v>293</v>
      </c>
      <c r="AY1063" s="568">
        <f t="shared" si="5141"/>
        <v>731</v>
      </c>
      <c r="AZ1063" s="276">
        <f t="shared" si="5141"/>
        <v>26</v>
      </c>
      <c r="BA1063" s="276">
        <f t="shared" si="5141"/>
        <v>23</v>
      </c>
      <c r="BB1063" s="276">
        <f t="shared" si="5141"/>
        <v>49</v>
      </c>
      <c r="BC1063" s="276">
        <f t="shared" si="5141"/>
        <v>6</v>
      </c>
      <c r="BD1063" s="276">
        <f t="shared" si="5141"/>
        <v>5</v>
      </c>
      <c r="BE1063" s="276">
        <f t="shared" si="5141"/>
        <v>11</v>
      </c>
      <c r="BF1063" s="522"/>
      <c r="BG1063" s="605">
        <f>SUM(F1063,S1063,AF1063,AS1063)</f>
        <v>616</v>
      </c>
      <c r="BH1063" s="533">
        <f>SUM(G1063,T1063,AG1063)</f>
        <v>235</v>
      </c>
      <c r="BI1063" s="533">
        <f t="shared" si="5121"/>
        <v>167</v>
      </c>
      <c r="BJ1063" s="533">
        <f t="shared" si="5122"/>
        <v>402</v>
      </c>
      <c r="BK1063" s="533">
        <f t="shared" si="5123"/>
        <v>75</v>
      </c>
      <c r="BL1063" s="533">
        <f t="shared" si="5124"/>
        <v>23</v>
      </c>
      <c r="BM1063" s="533">
        <f t="shared" si="5125"/>
        <v>98</v>
      </c>
      <c r="BN1063" s="533">
        <f>SUM(M1063,Z1063,AM1063)</f>
        <v>32</v>
      </c>
      <c r="BO1063" s="533">
        <f t="shared" si="5126"/>
        <v>11</v>
      </c>
      <c r="BP1063" s="533">
        <f t="shared" si="5127"/>
        <v>43</v>
      </c>
      <c r="BQ1063" s="533">
        <f t="shared" si="5128"/>
        <v>81</v>
      </c>
      <c r="BR1063" s="533">
        <f t="shared" si="5129"/>
        <v>81</v>
      </c>
      <c r="BS1063" s="533">
        <f t="shared" si="5130"/>
        <v>162</v>
      </c>
      <c r="BT1063" s="533">
        <f>AT1063</f>
        <v>15</v>
      </c>
      <c r="BU1063" s="533">
        <f t="shared" si="5131"/>
        <v>11</v>
      </c>
      <c r="BV1063" s="533">
        <f t="shared" si="5132"/>
        <v>26</v>
      </c>
      <c r="BW1063" s="536">
        <f>SUM(BH1063,BK1063,BN1063,BQ1063,BT1063)</f>
        <v>438</v>
      </c>
      <c r="BX1063" s="536">
        <f t="shared" si="5133"/>
        <v>293</v>
      </c>
      <c r="BY1063" s="536">
        <f t="shared" si="5134"/>
        <v>731</v>
      </c>
      <c r="BZ1063" t="s">
        <v>74</v>
      </c>
      <c r="CA1063" s="544">
        <f>AZ1063</f>
        <v>26</v>
      </c>
      <c r="CB1063" s="544">
        <f t="shared" si="5135"/>
        <v>23</v>
      </c>
      <c r="CC1063" s="544">
        <f t="shared" si="5136"/>
        <v>49</v>
      </c>
      <c r="CD1063" s="544">
        <f>BC1063</f>
        <v>6</v>
      </c>
      <c r="CE1063" s="544">
        <f t="shared" si="5137"/>
        <v>5</v>
      </c>
      <c r="CF1063" s="544">
        <f t="shared" si="5138"/>
        <v>11</v>
      </c>
    </row>
    <row r="1064" spans="1:84">
      <c r="A1064" s="149"/>
      <c r="B1064" s="149"/>
      <c r="C1064" s="151"/>
      <c r="D1064" s="151"/>
      <c r="E1064" s="288"/>
      <c r="F1064" s="591"/>
      <c r="G1064" s="159"/>
      <c r="H1064" s="159"/>
      <c r="I1064" s="159"/>
      <c r="J1064" s="159"/>
      <c r="K1064" s="159"/>
      <c r="L1064" s="159"/>
      <c r="M1064" s="159"/>
      <c r="N1064" s="159"/>
      <c r="O1064" s="159"/>
      <c r="P1064" s="159"/>
      <c r="Q1064" s="159"/>
      <c r="R1064" s="159"/>
      <c r="S1064" s="503"/>
      <c r="T1064" s="159"/>
      <c r="U1064" s="159"/>
      <c r="V1064" s="159"/>
      <c r="W1064" s="159"/>
      <c r="X1064" s="159"/>
      <c r="Y1064" s="159"/>
      <c r="Z1064" s="159"/>
      <c r="AA1064" s="159"/>
      <c r="AB1064" s="159"/>
      <c r="AC1064" s="159"/>
      <c r="AD1064" s="159"/>
      <c r="AE1064" s="159"/>
      <c r="AF1064" s="503"/>
      <c r="AG1064" s="159"/>
      <c r="AH1064" s="159"/>
      <c r="AI1064" s="159"/>
      <c r="AJ1064" s="159"/>
      <c r="AK1064" s="159"/>
      <c r="AL1064" s="159"/>
      <c r="AM1064" s="159"/>
      <c r="AN1064" s="159"/>
      <c r="AO1064" s="159"/>
      <c r="AP1064" s="159"/>
      <c r="AQ1064" s="159"/>
      <c r="AR1064" s="159"/>
      <c r="AS1064" s="503"/>
      <c r="AT1064" s="159"/>
      <c r="AU1064" s="159"/>
      <c r="AV1064" s="159"/>
      <c r="AW1064" s="570"/>
      <c r="AX1064" s="570"/>
      <c r="AY1064" s="570"/>
      <c r="AZ1064" s="159"/>
      <c r="BA1064" s="159"/>
      <c r="BB1064" s="159"/>
      <c r="BC1064" s="159"/>
      <c r="BD1064" s="159"/>
      <c r="BE1064" s="159"/>
      <c r="BF1064" s="474"/>
    </row>
    <row r="1065" spans="1:84">
      <c r="A1065" s="149"/>
      <c r="B1065" s="151" t="s">
        <v>97</v>
      </c>
      <c r="C1065" s="151"/>
      <c r="D1065" s="151"/>
      <c r="E1065" s="288" t="s">
        <v>74</v>
      </c>
      <c r="F1065" s="591"/>
      <c r="G1065" s="159"/>
      <c r="H1065" s="159"/>
      <c r="I1065" s="159"/>
      <c r="J1065" s="159"/>
      <c r="K1065" s="159"/>
      <c r="L1065" s="159"/>
      <c r="M1065" s="159"/>
      <c r="N1065" s="159"/>
      <c r="O1065" s="159"/>
      <c r="P1065" s="159"/>
      <c r="Q1065" s="159"/>
      <c r="R1065" s="159"/>
      <c r="S1065" s="503"/>
      <c r="T1065" s="159"/>
      <c r="U1065" s="159"/>
      <c r="V1065" s="159"/>
      <c r="W1065" s="159"/>
      <c r="X1065" s="159"/>
      <c r="Y1065" s="159"/>
      <c r="Z1065" s="159"/>
      <c r="AA1065" s="159"/>
      <c r="AB1065" s="159"/>
      <c r="AC1065" s="159"/>
      <c r="AD1065" s="159"/>
      <c r="AE1065" s="159"/>
      <c r="AF1065" s="503"/>
      <c r="AG1065" s="159"/>
      <c r="AH1065" s="159"/>
      <c r="AI1065" s="159"/>
      <c r="AJ1065" s="159"/>
      <c r="AK1065" s="159"/>
      <c r="AL1065" s="159"/>
      <c r="AM1065" s="159"/>
      <c r="AN1065" s="159"/>
      <c r="AO1065" s="159"/>
      <c r="AP1065" s="159"/>
      <c r="AQ1065" s="159"/>
      <c r="AR1065" s="159"/>
      <c r="AS1065" s="503"/>
      <c r="AT1065" s="159"/>
      <c r="AU1065" s="159"/>
      <c r="AV1065" s="159"/>
      <c r="AW1065" s="570"/>
      <c r="AX1065" s="570"/>
      <c r="AY1065" s="570"/>
      <c r="AZ1065" s="159"/>
      <c r="BA1065" s="159"/>
      <c r="BB1065" s="159"/>
      <c r="BC1065" s="159"/>
      <c r="BD1065" s="159"/>
      <c r="BE1065" s="159"/>
      <c r="BF1065" s="474"/>
    </row>
    <row r="1066" spans="1:84">
      <c r="A1066" s="149"/>
      <c r="B1066" s="151"/>
      <c r="C1066" s="151"/>
      <c r="D1066" s="151"/>
      <c r="E1066" s="375" t="s">
        <v>488</v>
      </c>
      <c r="F1066" s="591"/>
      <c r="G1066" s="159"/>
      <c r="H1066" s="159"/>
      <c r="I1066" s="159"/>
      <c r="J1066" s="159"/>
      <c r="K1066" s="159"/>
      <c r="L1066" s="159"/>
      <c r="M1066" s="159"/>
      <c r="N1066" s="159"/>
      <c r="O1066" s="159"/>
      <c r="P1066" s="159"/>
      <c r="Q1066" s="159"/>
      <c r="R1066" s="159"/>
      <c r="S1066" s="503"/>
      <c r="T1066" s="159"/>
      <c r="U1066" s="159"/>
      <c r="V1066" s="159"/>
      <c r="W1066" s="159"/>
      <c r="X1066" s="159"/>
      <c r="Y1066" s="159"/>
      <c r="Z1066" s="159"/>
      <c r="AA1066" s="159"/>
      <c r="AB1066" s="159"/>
      <c r="AC1066" s="159"/>
      <c r="AD1066" s="159"/>
      <c r="AE1066" s="159"/>
      <c r="AF1066" s="503"/>
      <c r="AG1066" s="159"/>
      <c r="AH1066" s="159"/>
      <c r="AI1066" s="159"/>
      <c r="AJ1066" s="159"/>
      <c r="AK1066" s="159"/>
      <c r="AL1066" s="159"/>
      <c r="AM1066" s="159"/>
      <c r="AN1066" s="159"/>
      <c r="AO1066" s="159"/>
      <c r="AP1066" s="159"/>
      <c r="AQ1066" s="159"/>
      <c r="AR1066" s="159"/>
      <c r="AS1066" s="503"/>
      <c r="AT1066" s="159"/>
      <c r="AU1066" s="159"/>
      <c r="AV1066" s="159"/>
      <c r="AW1066" s="570"/>
      <c r="AX1066" s="570"/>
      <c r="AY1066" s="570"/>
      <c r="AZ1066" s="159"/>
      <c r="BA1066" s="159"/>
      <c r="BB1066" s="159"/>
      <c r="BC1066" s="159"/>
      <c r="BD1066" s="159"/>
      <c r="BE1066" s="159"/>
      <c r="BF1066" s="474"/>
      <c r="CA1066" s="648"/>
      <c r="CB1066" s="648"/>
      <c r="CC1066" s="648"/>
      <c r="CD1066" s="648"/>
      <c r="CE1066" s="648"/>
      <c r="CF1066" s="648"/>
    </row>
    <row r="1067" spans="1:84">
      <c r="A1067" s="149" t="s">
        <v>75</v>
      </c>
      <c r="B1067" s="151" t="s">
        <v>74</v>
      </c>
      <c r="C1067" s="151"/>
      <c r="D1067" s="151"/>
      <c r="E1067" s="288" t="s">
        <v>77</v>
      </c>
      <c r="F1067" s="502">
        <v>39</v>
      </c>
      <c r="G1067" s="159">
        <v>6</v>
      </c>
      <c r="H1067" s="159">
        <v>11</v>
      </c>
      <c r="I1067" s="275">
        <f>SUM(G1067:H1067)</f>
        <v>17</v>
      </c>
      <c r="J1067" s="159">
        <v>6</v>
      </c>
      <c r="K1067" s="159">
        <v>3</v>
      </c>
      <c r="L1067" s="275">
        <f>SUM(J1067:K1067)</f>
        <v>9</v>
      </c>
      <c r="M1067" s="159">
        <v>4</v>
      </c>
      <c r="N1067" s="159">
        <v>1</v>
      </c>
      <c r="O1067" s="275">
        <f>SUM(M1067:N1067)</f>
        <v>5</v>
      </c>
      <c r="P1067" s="159">
        <v>14</v>
      </c>
      <c r="Q1067" s="159">
        <v>19</v>
      </c>
      <c r="R1067" s="275">
        <f>SUM(P1067:Q1067)</f>
        <v>33</v>
      </c>
      <c r="S1067" s="500">
        <v>8</v>
      </c>
      <c r="T1067" s="275">
        <v>2</v>
      </c>
      <c r="U1067" s="275">
        <v>1</v>
      </c>
      <c r="V1067" s="275">
        <f>SUM(T1067:U1067)</f>
        <v>3</v>
      </c>
      <c r="W1067" s="275"/>
      <c r="X1067" s="275"/>
      <c r="Y1067" s="275">
        <f>SUM(W1067:X1067)</f>
        <v>0</v>
      </c>
      <c r="Z1067" s="275"/>
      <c r="AA1067" s="275"/>
      <c r="AB1067" s="275">
        <f>SUM(Z1067:AA1067)</f>
        <v>0</v>
      </c>
      <c r="AC1067" s="275">
        <v>0</v>
      </c>
      <c r="AD1067" s="275">
        <v>1</v>
      </c>
      <c r="AE1067" s="275">
        <f>SUM(AC1067:AD1067)</f>
        <v>1</v>
      </c>
      <c r="AF1067" s="500">
        <v>8</v>
      </c>
      <c r="AG1067" s="275">
        <v>0</v>
      </c>
      <c r="AH1067" s="275">
        <v>2</v>
      </c>
      <c r="AI1067" s="275">
        <f>SUM(AG1067:AH1067)</f>
        <v>2</v>
      </c>
      <c r="AJ1067" s="275">
        <v>0</v>
      </c>
      <c r="AK1067" s="275">
        <v>0</v>
      </c>
      <c r="AL1067" s="275">
        <f>SUM(AJ1067:AK1067)</f>
        <v>0</v>
      </c>
      <c r="AM1067" s="275">
        <v>0</v>
      </c>
      <c r="AN1067" s="275">
        <v>0</v>
      </c>
      <c r="AO1067" s="275">
        <f>SUM(AM1067:AN1067)</f>
        <v>0</v>
      </c>
      <c r="AP1067" s="275">
        <v>1</v>
      </c>
      <c r="AQ1067" s="275">
        <v>3</v>
      </c>
      <c r="AR1067" s="275">
        <f>SUM(AP1067:AQ1067)</f>
        <v>4</v>
      </c>
      <c r="AS1067" s="500">
        <v>8</v>
      </c>
      <c r="AT1067" s="275">
        <v>0</v>
      </c>
      <c r="AU1067" s="275">
        <v>0</v>
      </c>
      <c r="AV1067" s="275">
        <f>SUM(AT1067:AU1067)</f>
        <v>0</v>
      </c>
      <c r="AW1067" s="567">
        <f t="shared" ref="AW1067:AW1072" si="5142">SUM(G1067,J1067,M1067,P1067,T1067,W1067,Z1067,AC1067,AG1067,AJ1067,AM1067,AP1067,AT1067)</f>
        <v>33</v>
      </c>
      <c r="AX1067" s="567">
        <f t="shared" ref="AX1067:AX1072" si="5143">SUM(H1067,K1067,N1067,Q1067,U1067,X1067,AA1067,AD1067,AH1067,AK1067,AN1067,AQ1067,AU1067)</f>
        <v>41</v>
      </c>
      <c r="AY1067" s="567">
        <f t="shared" ref="AY1067:AY1072" si="5144">SUM(I1067,L1067,O1067,R1067,V1067,Y1067,AB1067,AE1067,AI1067,AL1067,AO1067,AR1067,AV1067)</f>
        <v>74</v>
      </c>
      <c r="AZ1067" s="159"/>
      <c r="BA1067" s="159"/>
      <c r="BB1067" s="275">
        <f>SUM(AZ1067:BA1067)</f>
        <v>0</v>
      </c>
      <c r="BC1067" s="275">
        <v>4</v>
      </c>
      <c r="BD1067" s="275">
        <v>1</v>
      </c>
      <c r="BE1067" s="275">
        <f>SUM(BC1067:BD1067)</f>
        <v>5</v>
      </c>
      <c r="BF1067" s="521"/>
      <c r="BG1067" s="605">
        <f>SUM(F1067,S1067,AF1067,AS1067)</f>
        <v>63</v>
      </c>
      <c r="BH1067" s="533">
        <f>SUM(G1067,T1067,AG1067)</f>
        <v>8</v>
      </c>
      <c r="BI1067" s="533">
        <f t="shared" ref="BI1067:BI1076" si="5145">SUM(H1067,U1067,AH1067)</f>
        <v>14</v>
      </c>
      <c r="BJ1067" s="533">
        <f t="shared" ref="BJ1067:BJ1076" si="5146">SUM(I1067,V1067,AI1067)</f>
        <v>22</v>
      </c>
      <c r="BK1067" s="533">
        <f t="shared" ref="BK1067:BK1076" si="5147">SUM(J1067,W1067,AJ1067)</f>
        <v>6</v>
      </c>
      <c r="BL1067" s="533">
        <f t="shared" ref="BL1067:BL1076" si="5148">SUM(K1067,X1067,AK1067)</f>
        <v>3</v>
      </c>
      <c r="BM1067" s="533">
        <f t="shared" ref="BM1067:BM1076" si="5149">SUM(L1067,Y1067,AL1067)</f>
        <v>9</v>
      </c>
      <c r="BN1067" s="533">
        <f>SUM(M1067,Z1067,AM1067)</f>
        <v>4</v>
      </c>
      <c r="BO1067" s="533">
        <f t="shared" ref="BO1067:BO1076" si="5150">SUM(N1067,AA1067,AN1067)</f>
        <v>1</v>
      </c>
      <c r="BP1067" s="533">
        <f t="shared" ref="BP1067:BP1076" si="5151">SUM(O1067,AB1067,AO1067)</f>
        <v>5</v>
      </c>
      <c r="BQ1067" s="533">
        <f t="shared" ref="BQ1067:BQ1076" si="5152">SUM(P1067,AC1067,AP1067)</f>
        <v>15</v>
      </c>
      <c r="BR1067" s="533">
        <f t="shared" ref="BR1067:BR1076" si="5153">SUM(Q1067,AD1067,AQ1067)</f>
        <v>23</v>
      </c>
      <c r="BS1067" s="533">
        <f t="shared" ref="BS1067:BS1076" si="5154">SUM(R1067,AE1067,AR1067)</f>
        <v>38</v>
      </c>
      <c r="BT1067" s="533">
        <f>AT1067</f>
        <v>0</v>
      </c>
      <c r="BU1067" s="533">
        <f t="shared" ref="BU1067:BU1076" si="5155">AU1067</f>
        <v>0</v>
      </c>
      <c r="BV1067" s="533">
        <f t="shared" ref="BV1067:BV1076" si="5156">AV1067</f>
        <v>0</v>
      </c>
      <c r="BW1067" s="536">
        <f>SUM(BH1067,BK1067,BN1067,BQ1067,BT1067)</f>
        <v>33</v>
      </c>
      <c r="BX1067" s="536">
        <f t="shared" ref="BX1067:BX1076" si="5157">SUM(BI1067,BL1067,BO1067,BR1067,BU1067)</f>
        <v>41</v>
      </c>
      <c r="BY1067" s="536">
        <f t="shared" ref="BY1067:BY1076" si="5158">SUM(BJ1067,BM1067,BP1067,BS1067,BV1067)</f>
        <v>74</v>
      </c>
      <c r="BZ1067" t="s">
        <v>74</v>
      </c>
      <c r="CA1067" s="544">
        <f>AZ1067</f>
        <v>0</v>
      </c>
      <c r="CB1067" s="544">
        <f t="shared" ref="CB1067:CB1076" si="5159">BA1067</f>
        <v>0</v>
      </c>
      <c r="CC1067" s="544">
        <f t="shared" ref="CC1067:CC1076" si="5160">BB1067</f>
        <v>0</v>
      </c>
      <c r="CD1067" s="544">
        <f>BC1067</f>
        <v>4</v>
      </c>
      <c r="CE1067" s="544">
        <f t="shared" ref="CE1067:CE1076" si="5161">BD1067</f>
        <v>1</v>
      </c>
      <c r="CF1067" s="544">
        <f t="shared" ref="CF1067:CF1076" si="5162">BE1067</f>
        <v>5</v>
      </c>
    </row>
    <row r="1068" spans="1:84">
      <c r="A1068" s="149" t="s">
        <v>75</v>
      </c>
      <c r="B1068" s="149"/>
      <c r="C1068" s="151"/>
      <c r="D1068" s="151"/>
      <c r="E1068" s="288" t="s">
        <v>78</v>
      </c>
      <c r="F1068" s="502">
        <v>50</v>
      </c>
      <c r="G1068" s="159">
        <v>11</v>
      </c>
      <c r="H1068" s="159">
        <v>16</v>
      </c>
      <c r="I1068" s="275">
        <f>SUM(G1068:H1068)</f>
        <v>27</v>
      </c>
      <c r="J1068" s="159">
        <v>4</v>
      </c>
      <c r="K1068" s="159">
        <v>5</v>
      </c>
      <c r="L1068" s="275">
        <f>SUM(J1068:K1068)</f>
        <v>9</v>
      </c>
      <c r="M1068" s="159">
        <v>7</v>
      </c>
      <c r="N1068" s="159">
        <v>3</v>
      </c>
      <c r="O1068" s="275">
        <f>SUM(M1068:N1068)</f>
        <v>10</v>
      </c>
      <c r="P1068" s="159">
        <v>14</v>
      </c>
      <c r="Q1068" s="159">
        <v>18</v>
      </c>
      <c r="R1068" s="275">
        <f>SUM(P1068:Q1068)</f>
        <v>32</v>
      </c>
      <c r="S1068" s="500">
        <v>2</v>
      </c>
      <c r="T1068" s="275">
        <v>2</v>
      </c>
      <c r="U1068" s="275">
        <v>6</v>
      </c>
      <c r="V1068" s="275">
        <f>SUM(T1068:U1068)</f>
        <v>8</v>
      </c>
      <c r="W1068" s="275"/>
      <c r="X1068" s="275"/>
      <c r="Y1068" s="275">
        <f>SUM(W1068:X1068)</f>
        <v>0</v>
      </c>
      <c r="Z1068" s="275"/>
      <c r="AA1068" s="275"/>
      <c r="AB1068" s="275">
        <f>SUM(Z1068:AA1068)</f>
        <v>0</v>
      </c>
      <c r="AC1068" s="275">
        <v>0</v>
      </c>
      <c r="AD1068" s="275">
        <v>0</v>
      </c>
      <c r="AE1068" s="275">
        <f>SUM(AC1068:AD1068)</f>
        <v>0</v>
      </c>
      <c r="AF1068" s="500">
        <v>2</v>
      </c>
      <c r="AG1068" s="275">
        <v>0</v>
      </c>
      <c r="AH1068" s="275">
        <v>2</v>
      </c>
      <c r="AI1068" s="275">
        <f>SUM(AG1068:AH1068)</f>
        <v>2</v>
      </c>
      <c r="AJ1068" s="275">
        <v>0</v>
      </c>
      <c r="AK1068" s="275">
        <v>1</v>
      </c>
      <c r="AL1068" s="275">
        <f>SUM(AJ1068:AK1068)</f>
        <v>1</v>
      </c>
      <c r="AM1068" s="275">
        <v>0</v>
      </c>
      <c r="AN1068" s="275">
        <v>0</v>
      </c>
      <c r="AO1068" s="275">
        <f>SUM(AM1068:AN1068)</f>
        <v>0</v>
      </c>
      <c r="AP1068" s="275">
        <v>2</v>
      </c>
      <c r="AQ1068" s="275">
        <v>3</v>
      </c>
      <c r="AR1068" s="275">
        <f>SUM(AP1068:AQ1068)</f>
        <v>5</v>
      </c>
      <c r="AS1068" s="500">
        <v>2</v>
      </c>
      <c r="AT1068" s="275">
        <v>0</v>
      </c>
      <c r="AU1068" s="275">
        <v>0</v>
      </c>
      <c r="AV1068" s="275">
        <f>SUM(AT1068:AU1068)</f>
        <v>0</v>
      </c>
      <c r="AW1068" s="567">
        <f t="shared" si="5142"/>
        <v>40</v>
      </c>
      <c r="AX1068" s="567">
        <f t="shared" si="5143"/>
        <v>54</v>
      </c>
      <c r="AY1068" s="567">
        <f t="shared" si="5144"/>
        <v>94</v>
      </c>
      <c r="AZ1068" s="159"/>
      <c r="BA1068" s="159"/>
      <c r="BB1068" s="275">
        <f>SUM(AZ1068:BA1068)</f>
        <v>0</v>
      </c>
      <c r="BC1068" s="275">
        <v>2</v>
      </c>
      <c r="BD1068" s="275">
        <v>2</v>
      </c>
      <c r="BE1068" s="275">
        <f>SUM(BC1068:BD1068)</f>
        <v>4</v>
      </c>
      <c r="BF1068" s="521"/>
      <c r="BG1068" s="605">
        <f>SUM(F1068,S1068,AF1068,AS1068)</f>
        <v>56</v>
      </c>
      <c r="BH1068" s="533">
        <f>SUM(G1068,T1068,AG1068)</f>
        <v>13</v>
      </c>
      <c r="BI1068" s="533">
        <f t="shared" si="5145"/>
        <v>24</v>
      </c>
      <c r="BJ1068" s="533">
        <f t="shared" si="5146"/>
        <v>37</v>
      </c>
      <c r="BK1068" s="533">
        <f t="shared" si="5147"/>
        <v>4</v>
      </c>
      <c r="BL1068" s="533">
        <f t="shared" si="5148"/>
        <v>6</v>
      </c>
      <c r="BM1068" s="533">
        <f t="shared" si="5149"/>
        <v>10</v>
      </c>
      <c r="BN1068" s="533">
        <f>SUM(M1068,Z1068,AM1068)</f>
        <v>7</v>
      </c>
      <c r="BO1068" s="533">
        <f t="shared" si="5150"/>
        <v>3</v>
      </c>
      <c r="BP1068" s="533">
        <f t="shared" si="5151"/>
        <v>10</v>
      </c>
      <c r="BQ1068" s="533">
        <f t="shared" si="5152"/>
        <v>16</v>
      </c>
      <c r="BR1068" s="533">
        <f t="shared" si="5153"/>
        <v>21</v>
      </c>
      <c r="BS1068" s="533">
        <f t="shared" si="5154"/>
        <v>37</v>
      </c>
      <c r="BT1068" s="533">
        <f>AT1068</f>
        <v>0</v>
      </c>
      <c r="BU1068" s="533">
        <f t="shared" si="5155"/>
        <v>0</v>
      </c>
      <c r="BV1068" s="533">
        <f t="shared" si="5156"/>
        <v>0</v>
      </c>
      <c r="BW1068" s="536">
        <f>SUM(BH1068,BK1068,BN1068,BQ1068,BT1068)</f>
        <v>40</v>
      </c>
      <c r="BX1068" s="536">
        <f t="shared" si="5157"/>
        <v>54</v>
      </c>
      <c r="BY1068" s="536">
        <f t="shared" si="5158"/>
        <v>94</v>
      </c>
      <c r="BZ1068" t="s">
        <v>74</v>
      </c>
      <c r="CA1068" s="544">
        <f>AZ1068</f>
        <v>0</v>
      </c>
      <c r="CB1068" s="544">
        <f t="shared" si="5159"/>
        <v>0</v>
      </c>
      <c r="CC1068" s="544">
        <f t="shared" si="5160"/>
        <v>0</v>
      </c>
      <c r="CD1068" s="544">
        <f>BC1068</f>
        <v>2</v>
      </c>
      <c r="CE1068" s="544">
        <f t="shared" si="5161"/>
        <v>2</v>
      </c>
      <c r="CF1068" s="544">
        <f t="shared" si="5162"/>
        <v>4</v>
      </c>
    </row>
    <row r="1069" spans="1:84">
      <c r="A1069" s="149"/>
      <c r="B1069" s="149"/>
      <c r="C1069" s="151"/>
      <c r="D1069" s="151"/>
      <c r="E1069" s="375" t="s">
        <v>85</v>
      </c>
      <c r="F1069" s="502">
        <f>SUM(F1067:F1068)</f>
        <v>89</v>
      </c>
      <c r="G1069" s="502">
        <f t="shared" ref="G1069:BE1069" si="5163">SUM(G1067:G1068)</f>
        <v>17</v>
      </c>
      <c r="H1069" s="502">
        <f t="shared" si="5163"/>
        <v>27</v>
      </c>
      <c r="I1069" s="502">
        <f t="shared" si="5163"/>
        <v>44</v>
      </c>
      <c r="J1069" s="502">
        <f t="shared" si="5163"/>
        <v>10</v>
      </c>
      <c r="K1069" s="502">
        <f t="shared" si="5163"/>
        <v>8</v>
      </c>
      <c r="L1069" s="502">
        <f t="shared" si="5163"/>
        <v>18</v>
      </c>
      <c r="M1069" s="502">
        <f t="shared" si="5163"/>
        <v>11</v>
      </c>
      <c r="N1069" s="502">
        <f t="shared" si="5163"/>
        <v>4</v>
      </c>
      <c r="O1069" s="502">
        <f t="shared" si="5163"/>
        <v>15</v>
      </c>
      <c r="P1069" s="502">
        <f t="shared" si="5163"/>
        <v>28</v>
      </c>
      <c r="Q1069" s="502">
        <f t="shared" si="5163"/>
        <v>37</v>
      </c>
      <c r="R1069" s="502">
        <f t="shared" si="5163"/>
        <v>65</v>
      </c>
      <c r="S1069" s="502">
        <f t="shared" si="5163"/>
        <v>10</v>
      </c>
      <c r="T1069" s="502">
        <f t="shared" si="5163"/>
        <v>4</v>
      </c>
      <c r="U1069" s="502">
        <f t="shared" si="5163"/>
        <v>7</v>
      </c>
      <c r="V1069" s="502">
        <f t="shared" si="5163"/>
        <v>11</v>
      </c>
      <c r="W1069" s="502">
        <f t="shared" si="5163"/>
        <v>0</v>
      </c>
      <c r="X1069" s="502">
        <f t="shared" si="5163"/>
        <v>0</v>
      </c>
      <c r="Y1069" s="502">
        <f t="shared" si="5163"/>
        <v>0</v>
      </c>
      <c r="Z1069" s="502">
        <f t="shared" si="5163"/>
        <v>0</v>
      </c>
      <c r="AA1069" s="502">
        <f t="shared" si="5163"/>
        <v>0</v>
      </c>
      <c r="AB1069" s="502">
        <f t="shared" si="5163"/>
        <v>0</v>
      </c>
      <c r="AC1069" s="502">
        <f t="shared" si="5163"/>
        <v>0</v>
      </c>
      <c r="AD1069" s="502">
        <f t="shared" si="5163"/>
        <v>1</v>
      </c>
      <c r="AE1069" s="502">
        <f t="shared" si="5163"/>
        <v>1</v>
      </c>
      <c r="AF1069" s="502">
        <f t="shared" si="5163"/>
        <v>10</v>
      </c>
      <c r="AG1069" s="502">
        <f t="shared" si="5163"/>
        <v>0</v>
      </c>
      <c r="AH1069" s="502">
        <f t="shared" si="5163"/>
        <v>4</v>
      </c>
      <c r="AI1069" s="502">
        <f t="shared" si="5163"/>
        <v>4</v>
      </c>
      <c r="AJ1069" s="502">
        <f t="shared" si="5163"/>
        <v>0</v>
      </c>
      <c r="AK1069" s="502">
        <f t="shared" si="5163"/>
        <v>1</v>
      </c>
      <c r="AL1069" s="502">
        <f t="shared" si="5163"/>
        <v>1</v>
      </c>
      <c r="AM1069" s="502">
        <f t="shared" si="5163"/>
        <v>0</v>
      </c>
      <c r="AN1069" s="502">
        <f t="shared" si="5163"/>
        <v>0</v>
      </c>
      <c r="AO1069" s="502">
        <f t="shared" si="5163"/>
        <v>0</v>
      </c>
      <c r="AP1069" s="502">
        <f t="shared" si="5163"/>
        <v>3</v>
      </c>
      <c r="AQ1069" s="502">
        <f t="shared" si="5163"/>
        <v>6</v>
      </c>
      <c r="AR1069" s="502">
        <f t="shared" si="5163"/>
        <v>9</v>
      </c>
      <c r="AS1069" s="502">
        <f t="shared" si="5163"/>
        <v>10</v>
      </c>
      <c r="AT1069" s="502">
        <f t="shared" si="5163"/>
        <v>0</v>
      </c>
      <c r="AU1069" s="502">
        <f t="shared" si="5163"/>
        <v>0</v>
      </c>
      <c r="AV1069" s="502">
        <f t="shared" si="5163"/>
        <v>0</v>
      </c>
      <c r="AW1069" s="502">
        <f t="shared" si="5163"/>
        <v>73</v>
      </c>
      <c r="AX1069" s="502">
        <f t="shared" si="5163"/>
        <v>95</v>
      </c>
      <c r="AY1069" s="502">
        <f t="shared" si="5163"/>
        <v>168</v>
      </c>
      <c r="AZ1069" s="502">
        <f t="shared" si="5163"/>
        <v>0</v>
      </c>
      <c r="BA1069" s="502">
        <f t="shared" si="5163"/>
        <v>0</v>
      </c>
      <c r="BB1069" s="502">
        <f t="shared" si="5163"/>
        <v>0</v>
      </c>
      <c r="BC1069" s="502">
        <f t="shared" si="5163"/>
        <v>6</v>
      </c>
      <c r="BD1069" s="502">
        <f t="shared" si="5163"/>
        <v>3</v>
      </c>
      <c r="BE1069" s="502">
        <f t="shared" si="5163"/>
        <v>9</v>
      </c>
      <c r="BF1069" s="521"/>
      <c r="BG1069" s="605">
        <f>SUM(BG1067:BG1068)</f>
        <v>119</v>
      </c>
      <c r="BH1069" s="533">
        <f>SUM(BH1067:BH1068)</f>
        <v>21</v>
      </c>
      <c r="BI1069" s="533">
        <f t="shared" ref="BI1069:BY1069" si="5164">SUM(BI1067:BI1068)</f>
        <v>38</v>
      </c>
      <c r="BJ1069" s="533">
        <f t="shared" si="5164"/>
        <v>59</v>
      </c>
      <c r="BK1069" s="533">
        <f t="shared" si="5164"/>
        <v>10</v>
      </c>
      <c r="BL1069" s="533">
        <f t="shared" si="5164"/>
        <v>9</v>
      </c>
      <c r="BM1069" s="533">
        <f t="shared" si="5164"/>
        <v>19</v>
      </c>
      <c r="BN1069" s="533">
        <f t="shared" si="5164"/>
        <v>11</v>
      </c>
      <c r="BO1069" s="533">
        <f t="shared" si="5164"/>
        <v>4</v>
      </c>
      <c r="BP1069" s="533">
        <f t="shared" si="5164"/>
        <v>15</v>
      </c>
      <c r="BQ1069" s="533">
        <f t="shared" si="5164"/>
        <v>31</v>
      </c>
      <c r="BR1069" s="533">
        <f t="shared" si="5164"/>
        <v>44</v>
      </c>
      <c r="BS1069" s="533">
        <f t="shared" si="5164"/>
        <v>75</v>
      </c>
      <c r="BT1069" s="533">
        <f t="shared" si="5164"/>
        <v>0</v>
      </c>
      <c r="BU1069" s="533">
        <f t="shared" si="5164"/>
        <v>0</v>
      </c>
      <c r="BV1069" s="533">
        <f t="shared" si="5164"/>
        <v>0</v>
      </c>
      <c r="BW1069" s="533">
        <f t="shared" si="5164"/>
        <v>73</v>
      </c>
      <c r="BX1069" s="533">
        <f t="shared" si="5164"/>
        <v>95</v>
      </c>
      <c r="BY1069" s="533">
        <f t="shared" si="5164"/>
        <v>168</v>
      </c>
      <c r="CA1069" s="648">
        <f>SUM(CA1067:CA1068)</f>
        <v>0</v>
      </c>
      <c r="CB1069" s="648">
        <f t="shared" ref="CB1069:CF1069" si="5165">SUM(CB1067:CB1068)</f>
        <v>0</v>
      </c>
      <c r="CC1069" s="648">
        <f t="shared" si="5165"/>
        <v>0</v>
      </c>
      <c r="CD1069" s="648">
        <f t="shared" si="5165"/>
        <v>6</v>
      </c>
      <c r="CE1069" s="648">
        <f t="shared" si="5165"/>
        <v>3</v>
      </c>
      <c r="CF1069" s="648">
        <f t="shared" si="5165"/>
        <v>9</v>
      </c>
    </row>
    <row r="1070" spans="1:84">
      <c r="A1070" s="149"/>
      <c r="B1070" s="149" t="s">
        <v>487</v>
      </c>
      <c r="C1070" s="151"/>
      <c r="D1070" s="151"/>
      <c r="E1070" s="375" t="s">
        <v>190</v>
      </c>
      <c r="F1070" s="502"/>
      <c r="G1070" s="502"/>
      <c r="H1070" s="502"/>
      <c r="I1070" s="502"/>
      <c r="J1070" s="502"/>
      <c r="K1070" s="502"/>
      <c r="L1070" s="502"/>
      <c r="M1070" s="502"/>
      <c r="N1070" s="502"/>
      <c r="O1070" s="502"/>
      <c r="P1070" s="502"/>
      <c r="Q1070" s="502"/>
      <c r="R1070" s="502"/>
      <c r="S1070" s="502"/>
      <c r="T1070" s="502"/>
      <c r="U1070" s="502"/>
      <c r="V1070" s="502"/>
      <c r="W1070" s="502"/>
      <c r="X1070" s="502"/>
      <c r="Y1070" s="502"/>
      <c r="Z1070" s="502"/>
      <c r="AA1070" s="502"/>
      <c r="AB1070" s="502"/>
      <c r="AC1070" s="502"/>
      <c r="AD1070" s="502"/>
      <c r="AE1070" s="502"/>
      <c r="AF1070" s="502"/>
      <c r="AG1070" s="502"/>
      <c r="AH1070" s="502"/>
      <c r="AI1070" s="502"/>
      <c r="AJ1070" s="502"/>
      <c r="AK1070" s="502"/>
      <c r="AL1070" s="502"/>
      <c r="AM1070" s="502"/>
      <c r="AN1070" s="502"/>
      <c r="AO1070" s="502"/>
      <c r="AP1070" s="502"/>
      <c r="AQ1070" s="502"/>
      <c r="AR1070" s="502"/>
      <c r="AS1070" s="502"/>
      <c r="AT1070" s="502"/>
      <c r="AU1070" s="502"/>
      <c r="AV1070" s="502"/>
      <c r="AW1070" s="502"/>
      <c r="AX1070" s="502"/>
      <c r="AY1070" s="502"/>
      <c r="AZ1070" s="502"/>
      <c r="BA1070" s="502"/>
      <c r="BB1070" s="502"/>
      <c r="BC1070" s="502"/>
      <c r="BD1070" s="502"/>
      <c r="BE1070" s="502"/>
      <c r="BF1070" s="521"/>
      <c r="CA1070" s="648"/>
      <c r="CB1070" s="648"/>
      <c r="CC1070" s="648"/>
      <c r="CD1070" s="648"/>
      <c r="CE1070" s="648"/>
      <c r="CF1070" s="648"/>
    </row>
    <row r="1071" spans="1:84">
      <c r="A1071" s="149"/>
      <c r="F1071" s="502">
        <v>12</v>
      </c>
      <c r="G1071" s="159"/>
      <c r="H1071" s="159"/>
      <c r="I1071" s="275">
        <f>SUM(G1071:H1071)</f>
        <v>0</v>
      </c>
      <c r="J1071" s="159"/>
      <c r="K1071" s="159"/>
      <c r="L1071" s="275">
        <f>SUM(J1071:K1071)</f>
        <v>0</v>
      </c>
      <c r="M1071" s="159"/>
      <c r="N1071" s="159"/>
      <c r="O1071" s="275">
        <f>SUM(M1071:N1071)</f>
        <v>0</v>
      </c>
      <c r="P1071" s="159"/>
      <c r="Q1071" s="159"/>
      <c r="R1071" s="275">
        <f>SUM(P1071:Q1071)</f>
        <v>0</v>
      </c>
      <c r="S1071" s="500"/>
      <c r="T1071" s="275"/>
      <c r="U1071" s="275"/>
      <c r="V1071" s="275">
        <f>SUM(T1071:U1071)</f>
        <v>0</v>
      </c>
      <c r="W1071" s="275"/>
      <c r="X1071" s="275"/>
      <c r="Y1071" s="275">
        <f>SUM(W1071:X1071)</f>
        <v>0</v>
      </c>
      <c r="Z1071" s="275"/>
      <c r="AA1071" s="275"/>
      <c r="AB1071" s="275">
        <f>SUM(Z1071:AA1071)</f>
        <v>0</v>
      </c>
      <c r="AC1071" s="275"/>
      <c r="AD1071" s="275"/>
      <c r="AE1071" s="275">
        <f>SUM(AC1071:AD1071)</f>
        <v>0</v>
      </c>
      <c r="AF1071" s="500"/>
      <c r="AG1071" s="275"/>
      <c r="AH1071" s="275"/>
      <c r="AI1071" s="275">
        <f>SUM(AG1071:AH1071)</f>
        <v>0</v>
      </c>
      <c r="AJ1071" s="275"/>
      <c r="AK1071" s="275"/>
      <c r="AL1071" s="275">
        <f>SUM(AJ1071:AK1071)</f>
        <v>0</v>
      </c>
      <c r="AM1071" s="275"/>
      <c r="AN1071" s="275"/>
      <c r="AO1071" s="275">
        <f>SUM(AM1071:AN1071)</f>
        <v>0</v>
      </c>
      <c r="AP1071" s="275"/>
      <c r="AQ1071" s="275"/>
      <c r="AR1071" s="275">
        <f>SUM(AP1071:AQ1071)</f>
        <v>0</v>
      </c>
      <c r="AS1071" s="500"/>
      <c r="AT1071" s="275"/>
      <c r="AU1071" s="275"/>
      <c r="AV1071" s="275">
        <f>SUM(AT1071:AU1071)</f>
        <v>0</v>
      </c>
      <c r="AW1071" s="567">
        <f t="shared" ref="AW1071" si="5166">SUM(G1071,J1071,M1071,P1071,T1071,W1071,Z1071,AC1071,AG1071,AJ1071,AM1071,AP1071,AT1071)</f>
        <v>0</v>
      </c>
      <c r="AX1071" s="567">
        <f t="shared" ref="AX1071" si="5167">SUM(H1071,K1071,N1071,Q1071,U1071,X1071,AA1071,AD1071,AH1071,AK1071,AN1071,AQ1071,AU1071)</f>
        <v>0</v>
      </c>
      <c r="AY1071" s="567">
        <f t="shared" ref="AY1071" si="5168">SUM(I1071,L1071,O1071,R1071,V1071,Y1071,AB1071,AE1071,AI1071,AL1071,AO1071,AR1071,AV1071)</f>
        <v>0</v>
      </c>
      <c r="AZ1071" s="159"/>
      <c r="BA1071" s="159"/>
      <c r="BB1071" s="275">
        <f>SUM(AZ1071:BA1071)</f>
        <v>0</v>
      </c>
      <c r="BC1071" s="275"/>
      <c r="BD1071" s="275"/>
      <c r="BE1071" s="275">
        <f>SUM(BC1071:BD1071)</f>
        <v>0</v>
      </c>
      <c r="BF1071" s="521"/>
      <c r="BG1071" s="605">
        <f>SUM(F1071,S1071,AF1071,AS1071)</f>
        <v>12</v>
      </c>
      <c r="BH1071" s="533">
        <f>SUM(G1071,T1071,AG1071)</f>
        <v>0</v>
      </c>
      <c r="BI1071" s="533">
        <f t="shared" ref="BI1071" si="5169">SUM(H1071,U1071,AH1071)</f>
        <v>0</v>
      </c>
      <c r="BJ1071" s="533">
        <f t="shared" ref="BJ1071" si="5170">SUM(I1071,V1071,AI1071)</f>
        <v>0</v>
      </c>
      <c r="BK1071" s="533">
        <f t="shared" ref="BK1071" si="5171">SUM(J1071,W1071,AJ1071)</f>
        <v>0</v>
      </c>
      <c r="BL1071" s="533">
        <f t="shared" ref="BL1071" si="5172">SUM(K1071,X1071,AK1071)</f>
        <v>0</v>
      </c>
      <c r="BM1071" s="533">
        <f t="shared" ref="BM1071" si="5173">SUM(L1071,Y1071,AL1071)</f>
        <v>0</v>
      </c>
      <c r="BN1071" s="533">
        <f>SUM(M1071,Z1071,AM1071)</f>
        <v>0</v>
      </c>
      <c r="BO1071" s="533">
        <f t="shared" ref="BO1071" si="5174">SUM(N1071,AA1071,AN1071)</f>
        <v>0</v>
      </c>
      <c r="BP1071" s="533">
        <f t="shared" ref="BP1071" si="5175">SUM(O1071,AB1071,AO1071)</f>
        <v>0</v>
      </c>
      <c r="BQ1071" s="533">
        <f t="shared" ref="BQ1071" si="5176">SUM(P1071,AC1071,AP1071)</f>
        <v>0</v>
      </c>
      <c r="BR1071" s="533">
        <f t="shared" ref="BR1071" si="5177">SUM(Q1071,AD1071,AQ1071)</f>
        <v>0</v>
      </c>
      <c r="BS1071" s="533">
        <f t="shared" ref="BS1071" si="5178">SUM(R1071,AE1071,AR1071)</f>
        <v>0</v>
      </c>
      <c r="BT1071" s="533">
        <f>AT1071</f>
        <v>0</v>
      </c>
      <c r="BU1071" s="533">
        <f t="shared" ref="BU1071" si="5179">AU1071</f>
        <v>0</v>
      </c>
      <c r="BV1071" s="533">
        <f t="shared" ref="BV1071" si="5180">AV1071</f>
        <v>0</v>
      </c>
      <c r="BW1071" s="536">
        <f>SUM(BH1071,BK1071,BN1071,BQ1071,BT1071)</f>
        <v>0</v>
      </c>
      <c r="BX1071" s="536">
        <f t="shared" ref="BX1071" si="5181">SUM(BI1071,BL1071,BO1071,BR1071,BU1071)</f>
        <v>0</v>
      </c>
      <c r="BY1071" s="536">
        <f t="shared" ref="BY1071" si="5182">SUM(BJ1071,BM1071,BP1071,BS1071,BV1071)</f>
        <v>0</v>
      </c>
      <c r="BZ1071" t="s">
        <v>74</v>
      </c>
      <c r="CA1071" s="648">
        <f>AZ1071</f>
        <v>0</v>
      </c>
      <c r="CB1071" s="648">
        <f t="shared" ref="CB1071" si="5183">BA1071</f>
        <v>0</v>
      </c>
      <c r="CC1071" s="648">
        <f t="shared" ref="CC1071" si="5184">BB1071</f>
        <v>0</v>
      </c>
      <c r="CD1071" s="661">
        <f>BC1071</f>
        <v>0</v>
      </c>
      <c r="CE1071" s="661">
        <f t="shared" ref="CE1071" si="5185">BD1071</f>
        <v>0</v>
      </c>
      <c r="CF1071" s="661">
        <f t="shared" ref="CF1071" si="5186">BE1071</f>
        <v>0</v>
      </c>
    </row>
    <row r="1072" spans="1:84">
      <c r="A1072" s="149"/>
      <c r="B1072" s="149"/>
      <c r="C1072" s="151"/>
      <c r="D1072" s="151"/>
      <c r="E1072" s="375"/>
      <c r="F1072" s="502">
        <v>10</v>
      </c>
      <c r="G1072" s="159"/>
      <c r="H1072" s="159"/>
      <c r="I1072" s="275">
        <f>SUM(G1072:H1072)</f>
        <v>0</v>
      </c>
      <c r="J1072" s="159"/>
      <c r="K1072" s="159"/>
      <c r="L1072" s="275">
        <f>SUM(J1072:K1072)</f>
        <v>0</v>
      </c>
      <c r="M1072" s="159"/>
      <c r="N1072" s="159"/>
      <c r="O1072" s="275">
        <f>SUM(M1072:N1072)</f>
        <v>0</v>
      </c>
      <c r="P1072" s="159"/>
      <c r="Q1072" s="159"/>
      <c r="R1072" s="275">
        <f>SUM(P1072:Q1072)</f>
        <v>0</v>
      </c>
      <c r="S1072" s="500"/>
      <c r="T1072" s="275"/>
      <c r="U1072" s="275"/>
      <c r="V1072" s="275">
        <f>SUM(T1072:U1072)</f>
        <v>0</v>
      </c>
      <c r="W1072" s="275"/>
      <c r="X1072" s="275"/>
      <c r="Y1072" s="275">
        <f>SUM(W1072:X1072)</f>
        <v>0</v>
      </c>
      <c r="Z1072" s="275"/>
      <c r="AA1072" s="275"/>
      <c r="AB1072" s="275">
        <f>SUM(Z1072:AA1072)</f>
        <v>0</v>
      </c>
      <c r="AC1072" s="275"/>
      <c r="AD1072" s="275"/>
      <c r="AE1072" s="275">
        <f>SUM(AC1072:AD1072)</f>
        <v>0</v>
      </c>
      <c r="AF1072" s="500"/>
      <c r="AG1072" s="275"/>
      <c r="AH1072" s="275"/>
      <c r="AI1072" s="275">
        <f>SUM(AG1072:AH1072)</f>
        <v>0</v>
      </c>
      <c r="AJ1072" s="275"/>
      <c r="AK1072" s="275"/>
      <c r="AL1072" s="275">
        <f>SUM(AJ1072:AK1072)</f>
        <v>0</v>
      </c>
      <c r="AM1072" s="275"/>
      <c r="AN1072" s="275"/>
      <c r="AO1072" s="275">
        <f>SUM(AM1072:AN1072)</f>
        <v>0</v>
      </c>
      <c r="AP1072" s="275"/>
      <c r="AQ1072" s="275"/>
      <c r="AR1072" s="275">
        <f>SUM(AP1072:AQ1072)</f>
        <v>0</v>
      </c>
      <c r="AS1072" s="500"/>
      <c r="AT1072" s="275"/>
      <c r="AU1072" s="275"/>
      <c r="AV1072" s="275">
        <f>SUM(AT1072:AU1072)</f>
        <v>0</v>
      </c>
      <c r="AW1072" s="567">
        <f t="shared" si="5142"/>
        <v>0</v>
      </c>
      <c r="AX1072" s="567">
        <f t="shared" si="5143"/>
        <v>0</v>
      </c>
      <c r="AY1072" s="567">
        <f t="shared" si="5144"/>
        <v>0</v>
      </c>
      <c r="AZ1072" s="159"/>
      <c r="BA1072" s="159"/>
      <c r="BB1072" s="275">
        <f>SUM(AZ1072:BA1072)</f>
        <v>0</v>
      </c>
      <c r="BC1072" s="275"/>
      <c r="BD1072" s="275"/>
      <c r="BE1072" s="275">
        <f>SUM(BC1072:BD1072)</f>
        <v>0</v>
      </c>
      <c r="BF1072" s="521"/>
      <c r="BG1072" s="605">
        <f>SUM(F1072,S1072,AF1072,AS1072)</f>
        <v>10</v>
      </c>
      <c r="BH1072" s="533">
        <f>SUM(G1072,T1072,AG1072)</f>
        <v>0</v>
      </c>
      <c r="BI1072" s="533">
        <f t="shared" si="5145"/>
        <v>0</v>
      </c>
      <c r="BJ1072" s="533">
        <f t="shared" si="5146"/>
        <v>0</v>
      </c>
      <c r="BK1072" s="533">
        <f t="shared" si="5147"/>
        <v>0</v>
      </c>
      <c r="BL1072" s="533">
        <f t="shared" si="5148"/>
        <v>0</v>
      </c>
      <c r="BM1072" s="533">
        <f t="shared" si="5149"/>
        <v>0</v>
      </c>
      <c r="BN1072" s="533">
        <f>SUM(M1072,Z1072,AM1072)</f>
        <v>0</v>
      </c>
      <c r="BO1072" s="533">
        <f t="shared" si="5150"/>
        <v>0</v>
      </c>
      <c r="BP1072" s="533">
        <f t="shared" si="5151"/>
        <v>0</v>
      </c>
      <c r="BQ1072" s="533">
        <f t="shared" si="5152"/>
        <v>0</v>
      </c>
      <c r="BR1072" s="533">
        <f t="shared" si="5153"/>
        <v>0</v>
      </c>
      <c r="BS1072" s="533">
        <f t="shared" si="5154"/>
        <v>0</v>
      </c>
      <c r="BT1072" s="533">
        <f>AT1072</f>
        <v>0</v>
      </c>
      <c r="BU1072" s="533">
        <f t="shared" si="5155"/>
        <v>0</v>
      </c>
      <c r="BV1072" s="533">
        <f t="shared" si="5156"/>
        <v>0</v>
      </c>
      <c r="BW1072" s="536">
        <f>SUM(BH1072,BK1072,BN1072,BQ1072,BT1072)</f>
        <v>0</v>
      </c>
      <c r="BX1072" s="536">
        <f t="shared" si="5157"/>
        <v>0</v>
      </c>
      <c r="BY1072" s="536">
        <f t="shared" si="5158"/>
        <v>0</v>
      </c>
      <c r="BZ1072" t="s">
        <v>74</v>
      </c>
      <c r="CA1072" s="544">
        <f>AZ1072</f>
        <v>0</v>
      </c>
      <c r="CB1072" s="544">
        <f t="shared" si="5159"/>
        <v>0</v>
      </c>
      <c r="CC1072" s="544">
        <f t="shared" si="5160"/>
        <v>0</v>
      </c>
      <c r="CD1072" s="544">
        <f>BC1072</f>
        <v>0</v>
      </c>
      <c r="CE1072" s="544">
        <f t="shared" si="5161"/>
        <v>0</v>
      </c>
      <c r="CF1072" s="544">
        <f t="shared" si="5162"/>
        <v>0</v>
      </c>
    </row>
    <row r="1073" spans="1:84">
      <c r="A1073" s="149"/>
      <c r="B1073" s="149"/>
      <c r="C1073" s="151"/>
      <c r="D1073" s="151"/>
      <c r="E1073" s="375"/>
      <c r="F1073" s="502">
        <f>SUM(F1071:F1072)</f>
        <v>22</v>
      </c>
      <c r="G1073" s="502">
        <f t="shared" ref="G1073:BE1073" si="5187">SUM(G1071:G1072)</f>
        <v>0</v>
      </c>
      <c r="H1073" s="502">
        <f t="shared" si="5187"/>
        <v>0</v>
      </c>
      <c r="I1073" s="502">
        <f t="shared" si="5187"/>
        <v>0</v>
      </c>
      <c r="J1073" s="502">
        <f t="shared" si="5187"/>
        <v>0</v>
      </c>
      <c r="K1073" s="502">
        <f t="shared" si="5187"/>
        <v>0</v>
      </c>
      <c r="L1073" s="502">
        <f t="shared" si="5187"/>
        <v>0</v>
      </c>
      <c r="M1073" s="502">
        <f t="shared" si="5187"/>
        <v>0</v>
      </c>
      <c r="N1073" s="502">
        <f t="shared" si="5187"/>
        <v>0</v>
      </c>
      <c r="O1073" s="502">
        <f t="shared" si="5187"/>
        <v>0</v>
      </c>
      <c r="P1073" s="502">
        <f t="shared" si="5187"/>
        <v>0</v>
      </c>
      <c r="Q1073" s="502">
        <f t="shared" si="5187"/>
        <v>0</v>
      </c>
      <c r="R1073" s="502">
        <f t="shared" si="5187"/>
        <v>0</v>
      </c>
      <c r="S1073" s="502">
        <f t="shared" si="5187"/>
        <v>0</v>
      </c>
      <c r="T1073" s="502">
        <f t="shared" si="5187"/>
        <v>0</v>
      </c>
      <c r="U1073" s="502">
        <f t="shared" si="5187"/>
        <v>0</v>
      </c>
      <c r="V1073" s="502">
        <f t="shared" si="5187"/>
        <v>0</v>
      </c>
      <c r="W1073" s="502">
        <f t="shared" si="5187"/>
        <v>0</v>
      </c>
      <c r="X1073" s="502">
        <f t="shared" si="5187"/>
        <v>0</v>
      </c>
      <c r="Y1073" s="502">
        <f t="shared" si="5187"/>
        <v>0</v>
      </c>
      <c r="Z1073" s="502">
        <f t="shared" si="5187"/>
        <v>0</v>
      </c>
      <c r="AA1073" s="502">
        <f t="shared" si="5187"/>
        <v>0</v>
      </c>
      <c r="AB1073" s="502">
        <f t="shared" si="5187"/>
        <v>0</v>
      </c>
      <c r="AC1073" s="502">
        <f t="shared" si="5187"/>
        <v>0</v>
      </c>
      <c r="AD1073" s="502">
        <f t="shared" si="5187"/>
        <v>0</v>
      </c>
      <c r="AE1073" s="502">
        <f t="shared" si="5187"/>
        <v>0</v>
      </c>
      <c r="AF1073" s="502">
        <f t="shared" si="5187"/>
        <v>0</v>
      </c>
      <c r="AG1073" s="502">
        <f t="shared" si="5187"/>
        <v>0</v>
      </c>
      <c r="AH1073" s="502">
        <f t="shared" si="5187"/>
        <v>0</v>
      </c>
      <c r="AI1073" s="502">
        <f t="shared" si="5187"/>
        <v>0</v>
      </c>
      <c r="AJ1073" s="502">
        <f t="shared" si="5187"/>
        <v>0</v>
      </c>
      <c r="AK1073" s="502">
        <f t="shared" si="5187"/>
        <v>0</v>
      </c>
      <c r="AL1073" s="502">
        <f t="shared" si="5187"/>
        <v>0</v>
      </c>
      <c r="AM1073" s="502">
        <f t="shared" si="5187"/>
        <v>0</v>
      </c>
      <c r="AN1073" s="502">
        <f t="shared" si="5187"/>
        <v>0</v>
      </c>
      <c r="AO1073" s="502">
        <f t="shared" si="5187"/>
        <v>0</v>
      </c>
      <c r="AP1073" s="502">
        <f t="shared" si="5187"/>
        <v>0</v>
      </c>
      <c r="AQ1073" s="502">
        <f t="shared" si="5187"/>
        <v>0</v>
      </c>
      <c r="AR1073" s="502">
        <f t="shared" si="5187"/>
        <v>0</v>
      </c>
      <c r="AS1073" s="502">
        <f t="shared" si="5187"/>
        <v>0</v>
      </c>
      <c r="AT1073" s="502">
        <f t="shared" si="5187"/>
        <v>0</v>
      </c>
      <c r="AU1073" s="502">
        <f t="shared" si="5187"/>
        <v>0</v>
      </c>
      <c r="AV1073" s="502">
        <f t="shared" si="5187"/>
        <v>0</v>
      </c>
      <c r="AW1073" s="502">
        <f t="shared" si="5187"/>
        <v>0</v>
      </c>
      <c r="AX1073" s="502">
        <f t="shared" si="5187"/>
        <v>0</v>
      </c>
      <c r="AY1073" s="502">
        <f t="shared" si="5187"/>
        <v>0</v>
      </c>
      <c r="AZ1073" s="502">
        <f t="shared" si="5187"/>
        <v>0</v>
      </c>
      <c r="BA1073" s="502">
        <f t="shared" si="5187"/>
        <v>0</v>
      </c>
      <c r="BB1073" s="502">
        <f t="shared" si="5187"/>
        <v>0</v>
      </c>
      <c r="BC1073" s="502">
        <f t="shared" si="5187"/>
        <v>0</v>
      </c>
      <c r="BD1073" s="502">
        <f t="shared" si="5187"/>
        <v>0</v>
      </c>
      <c r="BE1073" s="502">
        <f t="shared" si="5187"/>
        <v>0</v>
      </c>
      <c r="BF1073" s="521"/>
      <c r="BG1073" s="605">
        <f>SUM(F1073,S1073,AF1073,AS1073)</f>
        <v>22</v>
      </c>
      <c r="BH1073" s="533">
        <f>SUM(G1073,T1073,AG1073)</f>
        <v>0</v>
      </c>
      <c r="BI1073" s="533">
        <f t="shared" ref="BI1073:BI1075" si="5188">SUM(H1073,U1073,AH1073)</f>
        <v>0</v>
      </c>
      <c r="BJ1073" s="533">
        <f t="shared" ref="BJ1073:BJ1075" si="5189">SUM(I1073,V1073,AI1073)</f>
        <v>0</v>
      </c>
      <c r="BK1073" s="533">
        <f t="shared" ref="BK1073:BK1075" si="5190">SUM(J1073,W1073,AJ1073)</f>
        <v>0</v>
      </c>
      <c r="BL1073" s="533">
        <f t="shared" ref="BL1073:BL1075" si="5191">SUM(K1073,X1073,AK1073)</f>
        <v>0</v>
      </c>
      <c r="BM1073" s="533">
        <f t="shared" ref="BM1073:BM1075" si="5192">SUM(L1073,Y1073,AL1073)</f>
        <v>0</v>
      </c>
      <c r="BN1073" s="533">
        <f>SUM(M1073,Z1073,AM1073)</f>
        <v>0</v>
      </c>
      <c r="BO1073" s="533">
        <f t="shared" ref="BO1073:BO1075" si="5193">SUM(N1073,AA1073,AN1073)</f>
        <v>0</v>
      </c>
      <c r="BP1073" s="533">
        <f t="shared" ref="BP1073:BP1075" si="5194">SUM(O1073,AB1073,AO1073)</f>
        <v>0</v>
      </c>
      <c r="BQ1073" s="533">
        <f t="shared" ref="BQ1073:BQ1075" si="5195">SUM(P1073,AC1073,AP1073)</f>
        <v>0</v>
      </c>
      <c r="BR1073" s="533">
        <f t="shared" ref="BR1073:BR1075" si="5196">SUM(Q1073,AD1073,AQ1073)</f>
        <v>0</v>
      </c>
      <c r="BS1073" s="533">
        <f t="shared" ref="BS1073:BS1075" si="5197">SUM(R1073,AE1073,AR1073)</f>
        <v>0</v>
      </c>
      <c r="BT1073" s="533">
        <f>AT1073</f>
        <v>0</v>
      </c>
      <c r="BU1073" s="533">
        <f t="shared" ref="BU1073:BU1075" si="5198">AU1073</f>
        <v>0</v>
      </c>
      <c r="BV1073" s="533">
        <f t="shared" ref="BV1073:BV1075" si="5199">AV1073</f>
        <v>0</v>
      </c>
      <c r="BW1073" s="536">
        <f>SUM(BH1073,BK1073,BN1073,BQ1073,BT1073)</f>
        <v>0</v>
      </c>
      <c r="BX1073" s="536">
        <f t="shared" ref="BX1073:BX1075" si="5200">SUM(BI1073,BL1073,BO1073,BR1073,BU1073)</f>
        <v>0</v>
      </c>
      <c r="BY1073" s="536">
        <f t="shared" ref="BY1073:BY1075" si="5201">SUM(BJ1073,BM1073,BP1073,BS1073,BV1073)</f>
        <v>0</v>
      </c>
      <c r="BZ1073" t="s">
        <v>74</v>
      </c>
      <c r="CA1073" s="661">
        <f>AZ1073</f>
        <v>0</v>
      </c>
      <c r="CB1073" s="661">
        <f t="shared" ref="CB1073:CB1075" si="5202">BA1073</f>
        <v>0</v>
      </c>
      <c r="CC1073" s="661">
        <f t="shared" ref="CC1073:CC1075" si="5203">BB1073</f>
        <v>0</v>
      </c>
      <c r="CD1073" s="661">
        <f>BC1073</f>
        <v>0</v>
      </c>
      <c r="CE1073" s="661">
        <f t="shared" ref="CE1073:CE1075" si="5204">BD1073</f>
        <v>0</v>
      </c>
      <c r="CF1073" s="661">
        <f t="shared" ref="CF1073:CF1075" si="5205">BE1073</f>
        <v>0</v>
      </c>
    </row>
    <row r="1074" spans="1:84">
      <c r="A1074" s="149"/>
      <c r="B1074" s="151" t="s">
        <v>126</v>
      </c>
      <c r="C1074" s="151"/>
      <c r="D1074" s="151"/>
      <c r="E1074" s="288" t="s">
        <v>77</v>
      </c>
      <c r="F1074" s="502">
        <f>SUM(F1067,F1071)</f>
        <v>51</v>
      </c>
      <c r="G1074" s="502">
        <f t="shared" ref="G1074:BE1074" si="5206">SUM(G1067,G1071)</f>
        <v>6</v>
      </c>
      <c r="H1074" s="502">
        <f t="shared" si="5206"/>
        <v>11</v>
      </c>
      <c r="I1074" s="502">
        <f t="shared" si="5206"/>
        <v>17</v>
      </c>
      <c r="J1074" s="502">
        <f t="shared" si="5206"/>
        <v>6</v>
      </c>
      <c r="K1074" s="502">
        <f t="shared" si="5206"/>
        <v>3</v>
      </c>
      <c r="L1074" s="502">
        <f t="shared" si="5206"/>
        <v>9</v>
      </c>
      <c r="M1074" s="502">
        <f t="shared" si="5206"/>
        <v>4</v>
      </c>
      <c r="N1074" s="502">
        <f t="shared" si="5206"/>
        <v>1</v>
      </c>
      <c r="O1074" s="502">
        <f t="shared" si="5206"/>
        <v>5</v>
      </c>
      <c r="P1074" s="502">
        <f t="shared" si="5206"/>
        <v>14</v>
      </c>
      <c r="Q1074" s="502">
        <f t="shared" si="5206"/>
        <v>19</v>
      </c>
      <c r="R1074" s="502">
        <f t="shared" si="5206"/>
        <v>33</v>
      </c>
      <c r="S1074" s="502">
        <f t="shared" si="5206"/>
        <v>8</v>
      </c>
      <c r="T1074" s="502">
        <f t="shared" si="5206"/>
        <v>2</v>
      </c>
      <c r="U1074" s="502">
        <f t="shared" si="5206"/>
        <v>1</v>
      </c>
      <c r="V1074" s="502">
        <f t="shared" si="5206"/>
        <v>3</v>
      </c>
      <c r="W1074" s="502">
        <f t="shared" si="5206"/>
        <v>0</v>
      </c>
      <c r="X1074" s="502">
        <f t="shared" si="5206"/>
        <v>0</v>
      </c>
      <c r="Y1074" s="502">
        <f t="shared" si="5206"/>
        <v>0</v>
      </c>
      <c r="Z1074" s="502">
        <f t="shared" si="5206"/>
        <v>0</v>
      </c>
      <c r="AA1074" s="502">
        <f t="shared" si="5206"/>
        <v>0</v>
      </c>
      <c r="AB1074" s="502">
        <f t="shared" si="5206"/>
        <v>0</v>
      </c>
      <c r="AC1074" s="502">
        <f t="shared" si="5206"/>
        <v>0</v>
      </c>
      <c r="AD1074" s="502">
        <f t="shared" si="5206"/>
        <v>1</v>
      </c>
      <c r="AE1074" s="502">
        <f t="shared" si="5206"/>
        <v>1</v>
      </c>
      <c r="AF1074" s="502">
        <f t="shared" si="5206"/>
        <v>8</v>
      </c>
      <c r="AG1074" s="502">
        <f t="shared" si="5206"/>
        <v>0</v>
      </c>
      <c r="AH1074" s="502">
        <f t="shared" si="5206"/>
        <v>2</v>
      </c>
      <c r="AI1074" s="502">
        <f t="shared" si="5206"/>
        <v>2</v>
      </c>
      <c r="AJ1074" s="502">
        <f t="shared" si="5206"/>
        <v>0</v>
      </c>
      <c r="AK1074" s="502">
        <f t="shared" si="5206"/>
        <v>0</v>
      </c>
      <c r="AL1074" s="502">
        <f t="shared" si="5206"/>
        <v>0</v>
      </c>
      <c r="AM1074" s="502">
        <f t="shared" si="5206"/>
        <v>0</v>
      </c>
      <c r="AN1074" s="502">
        <f t="shared" si="5206"/>
        <v>0</v>
      </c>
      <c r="AO1074" s="502">
        <f t="shared" si="5206"/>
        <v>0</v>
      </c>
      <c r="AP1074" s="502">
        <f t="shared" si="5206"/>
        <v>1</v>
      </c>
      <c r="AQ1074" s="502">
        <f t="shared" si="5206"/>
        <v>3</v>
      </c>
      <c r="AR1074" s="502">
        <f t="shared" si="5206"/>
        <v>4</v>
      </c>
      <c r="AS1074" s="502">
        <f t="shared" si="5206"/>
        <v>8</v>
      </c>
      <c r="AT1074" s="502">
        <f t="shared" si="5206"/>
        <v>0</v>
      </c>
      <c r="AU1074" s="502">
        <f t="shared" si="5206"/>
        <v>0</v>
      </c>
      <c r="AV1074" s="502">
        <f t="shared" si="5206"/>
        <v>0</v>
      </c>
      <c r="AW1074" s="502">
        <f t="shared" si="5206"/>
        <v>33</v>
      </c>
      <c r="AX1074" s="502">
        <f t="shared" si="5206"/>
        <v>41</v>
      </c>
      <c r="AY1074" s="502">
        <f t="shared" si="5206"/>
        <v>74</v>
      </c>
      <c r="AZ1074" s="502">
        <f t="shared" si="5206"/>
        <v>0</v>
      </c>
      <c r="BA1074" s="502">
        <f t="shared" si="5206"/>
        <v>0</v>
      </c>
      <c r="BB1074" s="502">
        <f t="shared" si="5206"/>
        <v>0</v>
      </c>
      <c r="BC1074" s="502">
        <f t="shared" si="5206"/>
        <v>4</v>
      </c>
      <c r="BD1074" s="502">
        <f t="shared" si="5206"/>
        <v>1</v>
      </c>
      <c r="BE1074" s="502">
        <f t="shared" si="5206"/>
        <v>5</v>
      </c>
      <c r="BF1074" s="521"/>
      <c r="BG1074" s="605">
        <f t="shared" ref="BG1074:BG1075" si="5207">SUM(F1074,S1074,AF1074,AS1074)</f>
        <v>75</v>
      </c>
      <c r="BH1074" s="533">
        <f t="shared" ref="BH1074:BH1075" si="5208">SUM(G1074,T1074,AG1074)</f>
        <v>8</v>
      </c>
      <c r="BI1074" s="533">
        <f t="shared" si="5188"/>
        <v>14</v>
      </c>
      <c r="BJ1074" s="533">
        <f t="shared" si="5189"/>
        <v>22</v>
      </c>
      <c r="BK1074" s="533">
        <f t="shared" si="5190"/>
        <v>6</v>
      </c>
      <c r="BL1074" s="533">
        <f t="shared" si="5191"/>
        <v>3</v>
      </c>
      <c r="BM1074" s="533">
        <f t="shared" si="5192"/>
        <v>9</v>
      </c>
      <c r="BN1074" s="533">
        <f t="shared" ref="BN1074:BN1075" si="5209">SUM(M1074,Z1074,AM1074)</f>
        <v>4</v>
      </c>
      <c r="BO1074" s="533">
        <f t="shared" si="5193"/>
        <v>1</v>
      </c>
      <c r="BP1074" s="533">
        <f t="shared" si="5194"/>
        <v>5</v>
      </c>
      <c r="BQ1074" s="533">
        <f t="shared" si="5195"/>
        <v>15</v>
      </c>
      <c r="BR1074" s="533">
        <f t="shared" si="5196"/>
        <v>23</v>
      </c>
      <c r="BS1074" s="533">
        <f t="shared" si="5197"/>
        <v>38</v>
      </c>
      <c r="BT1074" s="533">
        <f t="shared" ref="BT1074:BT1075" si="5210">AT1074</f>
        <v>0</v>
      </c>
      <c r="BU1074" s="533">
        <f t="shared" si="5198"/>
        <v>0</v>
      </c>
      <c r="BV1074" s="533">
        <f t="shared" si="5199"/>
        <v>0</v>
      </c>
      <c r="BW1074" s="536">
        <f t="shared" ref="BW1074:BW1075" si="5211">SUM(BH1074,BK1074,BN1074,BQ1074,BT1074)</f>
        <v>33</v>
      </c>
      <c r="BX1074" s="536">
        <f t="shared" si="5200"/>
        <v>41</v>
      </c>
      <c r="BY1074" s="536">
        <f t="shared" si="5201"/>
        <v>74</v>
      </c>
      <c r="BZ1074" t="s">
        <v>74</v>
      </c>
      <c r="CA1074" s="663">
        <f t="shared" ref="CA1074:CA1075" si="5212">AZ1074</f>
        <v>0</v>
      </c>
      <c r="CB1074" s="663">
        <f t="shared" si="5202"/>
        <v>0</v>
      </c>
      <c r="CC1074" s="663">
        <f t="shared" si="5203"/>
        <v>0</v>
      </c>
      <c r="CD1074" s="663">
        <f t="shared" ref="CD1074:CD1075" si="5213">BC1074</f>
        <v>4</v>
      </c>
      <c r="CE1074" s="663">
        <f t="shared" si="5204"/>
        <v>1</v>
      </c>
      <c r="CF1074" s="663">
        <f t="shared" si="5205"/>
        <v>5</v>
      </c>
    </row>
    <row r="1075" spans="1:84">
      <c r="A1075" s="149"/>
      <c r="B1075" s="149"/>
      <c r="C1075" s="151"/>
      <c r="D1075" s="151"/>
      <c r="E1075" s="288" t="s">
        <v>78</v>
      </c>
      <c r="F1075" s="502">
        <f>SUM(F1068,F1072)</f>
        <v>60</v>
      </c>
      <c r="G1075" s="502">
        <f t="shared" ref="G1075:BE1075" si="5214">SUM(G1068,G1072)</f>
        <v>11</v>
      </c>
      <c r="H1075" s="502">
        <f t="shared" si="5214"/>
        <v>16</v>
      </c>
      <c r="I1075" s="502">
        <f t="shared" si="5214"/>
        <v>27</v>
      </c>
      <c r="J1075" s="502">
        <f t="shared" si="5214"/>
        <v>4</v>
      </c>
      <c r="K1075" s="502">
        <f t="shared" si="5214"/>
        <v>5</v>
      </c>
      <c r="L1075" s="502">
        <f t="shared" si="5214"/>
        <v>9</v>
      </c>
      <c r="M1075" s="502">
        <f t="shared" si="5214"/>
        <v>7</v>
      </c>
      <c r="N1075" s="502">
        <f t="shared" si="5214"/>
        <v>3</v>
      </c>
      <c r="O1075" s="502">
        <f t="shared" si="5214"/>
        <v>10</v>
      </c>
      <c r="P1075" s="502">
        <f t="shared" si="5214"/>
        <v>14</v>
      </c>
      <c r="Q1075" s="502">
        <f t="shared" si="5214"/>
        <v>18</v>
      </c>
      <c r="R1075" s="502">
        <f t="shared" si="5214"/>
        <v>32</v>
      </c>
      <c r="S1075" s="502">
        <f t="shared" si="5214"/>
        <v>2</v>
      </c>
      <c r="T1075" s="502">
        <f t="shared" si="5214"/>
        <v>2</v>
      </c>
      <c r="U1075" s="502">
        <f t="shared" si="5214"/>
        <v>6</v>
      </c>
      <c r="V1075" s="502">
        <f t="shared" si="5214"/>
        <v>8</v>
      </c>
      <c r="W1075" s="502">
        <f t="shared" si="5214"/>
        <v>0</v>
      </c>
      <c r="X1075" s="502">
        <f t="shared" si="5214"/>
        <v>0</v>
      </c>
      <c r="Y1075" s="502">
        <f t="shared" si="5214"/>
        <v>0</v>
      </c>
      <c r="Z1075" s="502">
        <f t="shared" si="5214"/>
        <v>0</v>
      </c>
      <c r="AA1075" s="502">
        <f t="shared" si="5214"/>
        <v>0</v>
      </c>
      <c r="AB1075" s="502">
        <f t="shared" si="5214"/>
        <v>0</v>
      </c>
      <c r="AC1075" s="502">
        <f t="shared" si="5214"/>
        <v>0</v>
      </c>
      <c r="AD1075" s="502">
        <f t="shared" si="5214"/>
        <v>0</v>
      </c>
      <c r="AE1075" s="502">
        <f t="shared" si="5214"/>
        <v>0</v>
      </c>
      <c r="AF1075" s="502">
        <f t="shared" si="5214"/>
        <v>2</v>
      </c>
      <c r="AG1075" s="502">
        <f t="shared" si="5214"/>
        <v>0</v>
      </c>
      <c r="AH1075" s="502">
        <f t="shared" si="5214"/>
        <v>2</v>
      </c>
      <c r="AI1075" s="502">
        <f t="shared" si="5214"/>
        <v>2</v>
      </c>
      <c r="AJ1075" s="502">
        <f t="shared" si="5214"/>
        <v>0</v>
      </c>
      <c r="AK1075" s="502">
        <f t="shared" si="5214"/>
        <v>1</v>
      </c>
      <c r="AL1075" s="502">
        <f t="shared" si="5214"/>
        <v>1</v>
      </c>
      <c r="AM1075" s="502">
        <f t="shared" si="5214"/>
        <v>0</v>
      </c>
      <c r="AN1075" s="502">
        <f t="shared" si="5214"/>
        <v>0</v>
      </c>
      <c r="AO1075" s="502">
        <f t="shared" si="5214"/>
        <v>0</v>
      </c>
      <c r="AP1075" s="502">
        <f t="shared" si="5214"/>
        <v>2</v>
      </c>
      <c r="AQ1075" s="502">
        <f t="shared" si="5214"/>
        <v>3</v>
      </c>
      <c r="AR1075" s="502">
        <f t="shared" si="5214"/>
        <v>5</v>
      </c>
      <c r="AS1075" s="502">
        <f t="shared" si="5214"/>
        <v>2</v>
      </c>
      <c r="AT1075" s="502">
        <f t="shared" si="5214"/>
        <v>0</v>
      </c>
      <c r="AU1075" s="502">
        <f t="shared" si="5214"/>
        <v>0</v>
      </c>
      <c r="AV1075" s="502">
        <f t="shared" si="5214"/>
        <v>0</v>
      </c>
      <c r="AW1075" s="502">
        <f t="shared" si="5214"/>
        <v>40</v>
      </c>
      <c r="AX1075" s="502">
        <f t="shared" si="5214"/>
        <v>54</v>
      </c>
      <c r="AY1075" s="502">
        <f t="shared" si="5214"/>
        <v>94</v>
      </c>
      <c r="AZ1075" s="502">
        <f t="shared" si="5214"/>
        <v>0</v>
      </c>
      <c r="BA1075" s="502">
        <f t="shared" si="5214"/>
        <v>0</v>
      </c>
      <c r="BB1075" s="502">
        <f t="shared" si="5214"/>
        <v>0</v>
      </c>
      <c r="BC1075" s="502">
        <f t="shared" si="5214"/>
        <v>2</v>
      </c>
      <c r="BD1075" s="502">
        <f t="shared" si="5214"/>
        <v>2</v>
      </c>
      <c r="BE1075" s="502">
        <f t="shared" si="5214"/>
        <v>4</v>
      </c>
      <c r="BF1075" s="521"/>
      <c r="BG1075" s="605">
        <f t="shared" si="5207"/>
        <v>66</v>
      </c>
      <c r="BH1075" s="533">
        <f t="shared" si="5208"/>
        <v>13</v>
      </c>
      <c r="BI1075" s="533">
        <f t="shared" si="5188"/>
        <v>24</v>
      </c>
      <c r="BJ1075" s="533">
        <f t="shared" si="5189"/>
        <v>37</v>
      </c>
      <c r="BK1075" s="533">
        <f t="shared" si="5190"/>
        <v>4</v>
      </c>
      <c r="BL1075" s="533">
        <f t="shared" si="5191"/>
        <v>6</v>
      </c>
      <c r="BM1075" s="533">
        <f t="shared" si="5192"/>
        <v>10</v>
      </c>
      <c r="BN1075" s="533">
        <f t="shared" si="5209"/>
        <v>7</v>
      </c>
      <c r="BO1075" s="533">
        <f t="shared" si="5193"/>
        <v>3</v>
      </c>
      <c r="BP1075" s="533">
        <f t="shared" si="5194"/>
        <v>10</v>
      </c>
      <c r="BQ1075" s="533">
        <f t="shared" si="5195"/>
        <v>16</v>
      </c>
      <c r="BR1075" s="533">
        <f t="shared" si="5196"/>
        <v>21</v>
      </c>
      <c r="BS1075" s="533">
        <f t="shared" si="5197"/>
        <v>37</v>
      </c>
      <c r="BT1075" s="533">
        <f t="shared" si="5210"/>
        <v>0</v>
      </c>
      <c r="BU1075" s="533">
        <f t="shared" si="5198"/>
        <v>0</v>
      </c>
      <c r="BV1075" s="533">
        <f t="shared" si="5199"/>
        <v>0</v>
      </c>
      <c r="BW1075" s="536">
        <f t="shared" si="5211"/>
        <v>40</v>
      </c>
      <c r="BX1075" s="536">
        <f t="shared" si="5200"/>
        <v>54</v>
      </c>
      <c r="BY1075" s="536">
        <f t="shared" si="5201"/>
        <v>94</v>
      </c>
      <c r="BZ1075" t="s">
        <v>74</v>
      </c>
      <c r="CA1075" s="663">
        <f t="shared" si="5212"/>
        <v>0</v>
      </c>
      <c r="CB1075" s="663">
        <f t="shared" si="5202"/>
        <v>0</v>
      </c>
      <c r="CC1075" s="663">
        <f t="shared" si="5203"/>
        <v>0</v>
      </c>
      <c r="CD1075" s="663">
        <f t="shared" si="5213"/>
        <v>2</v>
      </c>
      <c r="CE1075" s="663">
        <f t="shared" si="5204"/>
        <v>2</v>
      </c>
      <c r="CF1075" s="663">
        <f t="shared" si="5205"/>
        <v>4</v>
      </c>
    </row>
    <row r="1076" spans="1:84">
      <c r="A1076" s="149"/>
      <c r="C1076" s="151"/>
      <c r="D1076" s="151"/>
      <c r="E1076" s="375"/>
      <c r="F1076" s="502">
        <f>SUM(F1074:F1075)</f>
        <v>111</v>
      </c>
      <c r="G1076" s="502">
        <f t="shared" ref="G1076:BE1076" si="5215">SUM(G1074:G1075)</f>
        <v>17</v>
      </c>
      <c r="H1076" s="502">
        <f t="shared" si="5215"/>
        <v>27</v>
      </c>
      <c r="I1076" s="502">
        <f t="shared" si="5215"/>
        <v>44</v>
      </c>
      <c r="J1076" s="502">
        <f t="shared" si="5215"/>
        <v>10</v>
      </c>
      <c r="K1076" s="502">
        <f t="shared" si="5215"/>
        <v>8</v>
      </c>
      <c r="L1076" s="502">
        <f t="shared" si="5215"/>
        <v>18</v>
      </c>
      <c r="M1076" s="502">
        <f t="shared" si="5215"/>
        <v>11</v>
      </c>
      <c r="N1076" s="502">
        <f t="shared" si="5215"/>
        <v>4</v>
      </c>
      <c r="O1076" s="502">
        <f t="shared" si="5215"/>
        <v>15</v>
      </c>
      <c r="P1076" s="502">
        <f t="shared" si="5215"/>
        <v>28</v>
      </c>
      <c r="Q1076" s="502">
        <f t="shared" si="5215"/>
        <v>37</v>
      </c>
      <c r="R1076" s="502">
        <f t="shared" si="5215"/>
        <v>65</v>
      </c>
      <c r="S1076" s="502">
        <f t="shared" si="5215"/>
        <v>10</v>
      </c>
      <c r="T1076" s="502">
        <f t="shared" si="5215"/>
        <v>4</v>
      </c>
      <c r="U1076" s="502">
        <f t="shared" si="5215"/>
        <v>7</v>
      </c>
      <c r="V1076" s="502">
        <f t="shared" si="5215"/>
        <v>11</v>
      </c>
      <c r="W1076" s="502">
        <f t="shared" si="5215"/>
        <v>0</v>
      </c>
      <c r="X1076" s="502">
        <f t="shared" si="5215"/>
        <v>0</v>
      </c>
      <c r="Y1076" s="502">
        <f t="shared" si="5215"/>
        <v>0</v>
      </c>
      <c r="Z1076" s="502">
        <f t="shared" si="5215"/>
        <v>0</v>
      </c>
      <c r="AA1076" s="502">
        <f t="shared" si="5215"/>
        <v>0</v>
      </c>
      <c r="AB1076" s="502">
        <f t="shared" si="5215"/>
        <v>0</v>
      </c>
      <c r="AC1076" s="502">
        <f t="shared" si="5215"/>
        <v>0</v>
      </c>
      <c r="AD1076" s="502">
        <f t="shared" si="5215"/>
        <v>1</v>
      </c>
      <c r="AE1076" s="502">
        <f t="shared" si="5215"/>
        <v>1</v>
      </c>
      <c r="AF1076" s="502">
        <f t="shared" si="5215"/>
        <v>10</v>
      </c>
      <c r="AG1076" s="502">
        <f t="shared" si="5215"/>
        <v>0</v>
      </c>
      <c r="AH1076" s="502">
        <f t="shared" si="5215"/>
        <v>4</v>
      </c>
      <c r="AI1076" s="502">
        <f t="shared" si="5215"/>
        <v>4</v>
      </c>
      <c r="AJ1076" s="502">
        <f t="shared" si="5215"/>
        <v>0</v>
      </c>
      <c r="AK1076" s="502">
        <f t="shared" si="5215"/>
        <v>1</v>
      </c>
      <c r="AL1076" s="502">
        <f t="shared" si="5215"/>
        <v>1</v>
      </c>
      <c r="AM1076" s="502">
        <f t="shared" si="5215"/>
        <v>0</v>
      </c>
      <c r="AN1076" s="502">
        <f t="shared" si="5215"/>
        <v>0</v>
      </c>
      <c r="AO1076" s="502">
        <f t="shared" si="5215"/>
        <v>0</v>
      </c>
      <c r="AP1076" s="502">
        <f t="shared" si="5215"/>
        <v>3</v>
      </c>
      <c r="AQ1076" s="502">
        <f t="shared" si="5215"/>
        <v>6</v>
      </c>
      <c r="AR1076" s="502">
        <f t="shared" si="5215"/>
        <v>9</v>
      </c>
      <c r="AS1076" s="502">
        <f t="shared" si="5215"/>
        <v>10</v>
      </c>
      <c r="AT1076" s="502">
        <f t="shared" si="5215"/>
        <v>0</v>
      </c>
      <c r="AU1076" s="502">
        <f t="shared" si="5215"/>
        <v>0</v>
      </c>
      <c r="AV1076" s="502">
        <f t="shared" si="5215"/>
        <v>0</v>
      </c>
      <c r="AW1076" s="502">
        <f t="shared" si="5215"/>
        <v>73</v>
      </c>
      <c r="AX1076" s="502">
        <f t="shared" si="5215"/>
        <v>95</v>
      </c>
      <c r="AY1076" s="502">
        <f t="shared" si="5215"/>
        <v>168</v>
      </c>
      <c r="AZ1076" s="502">
        <f t="shared" si="5215"/>
        <v>0</v>
      </c>
      <c r="BA1076" s="502">
        <f t="shared" si="5215"/>
        <v>0</v>
      </c>
      <c r="BB1076" s="502">
        <f t="shared" si="5215"/>
        <v>0</v>
      </c>
      <c r="BC1076" s="502">
        <f t="shared" si="5215"/>
        <v>6</v>
      </c>
      <c r="BD1076" s="502">
        <f t="shared" si="5215"/>
        <v>3</v>
      </c>
      <c r="BE1076" s="502">
        <f t="shared" si="5215"/>
        <v>9</v>
      </c>
      <c r="BF1076" s="531"/>
      <c r="BG1076" s="605">
        <f>SUM(F1076,S1076,AF1076,AS1076)</f>
        <v>141</v>
      </c>
      <c r="BH1076" s="533">
        <f>SUM(G1076,T1076,AG1076)</f>
        <v>21</v>
      </c>
      <c r="BI1076" s="533">
        <f t="shared" si="5145"/>
        <v>38</v>
      </c>
      <c r="BJ1076" s="533">
        <f t="shared" si="5146"/>
        <v>59</v>
      </c>
      <c r="BK1076" s="533">
        <f t="shared" si="5147"/>
        <v>10</v>
      </c>
      <c r="BL1076" s="533">
        <f t="shared" si="5148"/>
        <v>9</v>
      </c>
      <c r="BM1076" s="533">
        <f t="shared" si="5149"/>
        <v>19</v>
      </c>
      <c r="BN1076" s="533">
        <f>SUM(M1076,Z1076,AM1076)</f>
        <v>11</v>
      </c>
      <c r="BO1076" s="533">
        <f t="shared" si="5150"/>
        <v>4</v>
      </c>
      <c r="BP1076" s="533">
        <f t="shared" si="5151"/>
        <v>15</v>
      </c>
      <c r="BQ1076" s="533">
        <f t="shared" si="5152"/>
        <v>31</v>
      </c>
      <c r="BR1076" s="533">
        <f t="shared" si="5153"/>
        <v>44</v>
      </c>
      <c r="BS1076" s="533">
        <f t="shared" si="5154"/>
        <v>75</v>
      </c>
      <c r="BT1076" s="533">
        <f>AT1076</f>
        <v>0</v>
      </c>
      <c r="BU1076" s="533">
        <f t="shared" si="5155"/>
        <v>0</v>
      </c>
      <c r="BV1076" s="533">
        <f t="shared" si="5156"/>
        <v>0</v>
      </c>
      <c r="BW1076" s="536">
        <f>SUM(BH1076,BK1076,BN1076,BQ1076,BT1076)</f>
        <v>73</v>
      </c>
      <c r="BX1076" s="536">
        <f t="shared" si="5157"/>
        <v>95</v>
      </c>
      <c r="BY1076" s="536">
        <f t="shared" si="5158"/>
        <v>168</v>
      </c>
      <c r="BZ1076" t="s">
        <v>74</v>
      </c>
      <c r="CA1076" s="544">
        <f>AZ1076</f>
        <v>0</v>
      </c>
      <c r="CB1076" s="544">
        <f t="shared" si="5159"/>
        <v>0</v>
      </c>
      <c r="CC1076" s="544">
        <f t="shared" si="5160"/>
        <v>0</v>
      </c>
      <c r="CD1076" s="544">
        <f>BC1076</f>
        <v>6</v>
      </c>
      <c r="CE1076" s="544">
        <f t="shared" si="5161"/>
        <v>3</v>
      </c>
      <c r="CF1076" s="544">
        <f t="shared" si="5162"/>
        <v>9</v>
      </c>
    </row>
    <row r="1077" spans="1:84">
      <c r="A1077" s="149"/>
      <c r="B1077" s="149"/>
      <c r="C1077" s="151"/>
      <c r="D1077" s="151"/>
      <c r="E1077" s="288"/>
      <c r="F1077" s="591"/>
      <c r="G1077" s="159"/>
      <c r="H1077" s="159"/>
      <c r="I1077" s="159"/>
      <c r="J1077" s="159"/>
      <c r="K1077" s="159"/>
      <c r="L1077" s="159"/>
      <c r="M1077" s="159"/>
      <c r="N1077" s="159"/>
      <c r="O1077" s="159"/>
      <c r="P1077" s="159"/>
      <c r="Q1077" s="159"/>
      <c r="R1077" s="159"/>
      <c r="S1077" s="503"/>
      <c r="T1077" s="159"/>
      <c r="U1077" s="159"/>
      <c r="V1077" s="159"/>
      <c r="W1077" s="159"/>
      <c r="X1077" s="159"/>
      <c r="Y1077" s="159"/>
      <c r="Z1077" s="159"/>
      <c r="AA1077" s="159"/>
      <c r="AB1077" s="159"/>
      <c r="AC1077" s="159"/>
      <c r="AD1077" s="159"/>
      <c r="AE1077" s="159"/>
      <c r="AF1077" s="503"/>
      <c r="AG1077" s="159"/>
      <c r="AH1077" s="159"/>
      <c r="AI1077" s="159"/>
      <c r="AJ1077" s="159"/>
      <c r="AK1077" s="159"/>
      <c r="AL1077" s="159"/>
      <c r="AM1077" s="159"/>
      <c r="AN1077" s="159"/>
      <c r="AO1077" s="159"/>
      <c r="AP1077" s="159"/>
      <c r="AQ1077" s="159"/>
      <c r="AR1077" s="159"/>
      <c r="AS1077" s="503"/>
      <c r="AT1077" s="159"/>
      <c r="AU1077" s="159"/>
      <c r="AV1077" s="159"/>
      <c r="AW1077" s="570"/>
      <c r="AX1077" s="570"/>
      <c r="AY1077" s="570"/>
      <c r="AZ1077" s="159"/>
      <c r="BA1077" s="159"/>
      <c r="BB1077" s="159"/>
      <c r="BC1077" s="159"/>
      <c r="BD1077" s="159"/>
      <c r="BE1077" s="159"/>
      <c r="BF1077" s="474"/>
    </row>
    <row r="1078" spans="1:84">
      <c r="A1078" s="149"/>
      <c r="B1078" s="151" t="s">
        <v>99</v>
      </c>
      <c r="C1078" s="151"/>
      <c r="D1078" s="151"/>
      <c r="E1078" s="288"/>
      <c r="F1078" s="592"/>
      <c r="G1078" s="159"/>
      <c r="H1078" s="159"/>
      <c r="I1078" s="275"/>
      <c r="J1078" s="159"/>
      <c r="K1078" s="159" t="s">
        <v>74</v>
      </c>
      <c r="L1078" s="275"/>
      <c r="M1078" s="159"/>
      <c r="N1078" s="159"/>
      <c r="O1078" s="275"/>
      <c r="P1078" s="159"/>
      <c r="Q1078" s="159"/>
      <c r="R1078" s="275"/>
      <c r="S1078" s="500"/>
      <c r="T1078" s="275"/>
      <c r="U1078" s="275"/>
      <c r="V1078" s="275"/>
      <c r="W1078" s="275"/>
      <c r="X1078" s="275"/>
      <c r="Y1078" s="275"/>
      <c r="Z1078" s="275"/>
      <c r="AA1078" s="275"/>
      <c r="AB1078" s="275"/>
      <c r="AC1078" s="275"/>
      <c r="AD1078" s="275"/>
      <c r="AE1078" s="275"/>
      <c r="AF1078" s="500"/>
      <c r="AG1078" s="275"/>
      <c r="AH1078" s="275"/>
      <c r="AI1078" s="275"/>
      <c r="AJ1078" s="275"/>
      <c r="AK1078" s="275"/>
      <c r="AL1078" s="275"/>
      <c r="AM1078" s="275"/>
      <c r="AN1078" s="275"/>
      <c r="AO1078" s="275"/>
      <c r="AP1078" s="275"/>
      <c r="AQ1078" s="275"/>
      <c r="AR1078" s="275"/>
      <c r="AS1078" s="500"/>
      <c r="AT1078" s="275"/>
      <c r="AU1078" s="275"/>
      <c r="AV1078" s="275"/>
      <c r="AW1078" s="567"/>
      <c r="AX1078" s="567"/>
      <c r="AY1078" s="567"/>
      <c r="AZ1078" s="159"/>
      <c r="BA1078" s="159"/>
      <c r="BB1078" s="159"/>
      <c r="BC1078" s="275"/>
      <c r="BD1078" s="275"/>
      <c r="BE1078" s="275"/>
      <c r="BF1078" s="521"/>
    </row>
    <row r="1079" spans="1:84">
      <c r="A1079" s="149" t="s">
        <v>75</v>
      </c>
      <c r="B1079" s="151" t="s">
        <v>191</v>
      </c>
      <c r="C1079" s="151"/>
      <c r="D1079" s="151"/>
      <c r="E1079" s="375" t="s">
        <v>116</v>
      </c>
      <c r="F1079" s="592"/>
      <c r="G1079" s="159" t="s">
        <v>74</v>
      </c>
      <c r="H1079" s="159"/>
      <c r="I1079" s="275"/>
      <c r="J1079" s="159"/>
      <c r="K1079" s="159" t="s">
        <v>74</v>
      </c>
      <c r="L1079" s="275"/>
      <c r="M1079" s="159"/>
      <c r="N1079" s="159"/>
      <c r="O1079" s="275"/>
      <c r="P1079" s="159"/>
      <c r="Q1079" s="159"/>
      <c r="R1079" s="275"/>
      <c r="S1079" s="500"/>
      <c r="T1079" s="275"/>
      <c r="U1079" s="275"/>
      <c r="V1079" s="275"/>
      <c r="W1079" s="275"/>
      <c r="X1079" s="275"/>
      <c r="Y1079" s="275"/>
      <c r="Z1079" s="275"/>
      <c r="AA1079" s="275"/>
      <c r="AB1079" s="275"/>
      <c r="AC1079" s="275"/>
      <c r="AD1079" s="275"/>
      <c r="AE1079" s="275"/>
      <c r="AF1079" s="500"/>
      <c r="AG1079" s="275"/>
      <c r="AH1079" s="275"/>
      <c r="AI1079" s="275"/>
      <c r="AJ1079" s="275"/>
      <c r="AK1079" s="275"/>
      <c r="AL1079" s="275"/>
      <c r="AM1079" s="275"/>
      <c r="AN1079" s="275"/>
      <c r="AO1079" s="275"/>
      <c r="AP1079" s="275"/>
      <c r="AQ1079" s="275"/>
      <c r="AR1079" s="275"/>
      <c r="AS1079" s="500"/>
      <c r="AT1079" s="275"/>
      <c r="AU1079" s="275"/>
      <c r="AV1079" s="275"/>
      <c r="AW1079" s="567"/>
      <c r="AX1079" s="567"/>
      <c r="AY1079" s="567"/>
      <c r="AZ1079" s="159"/>
      <c r="BA1079" s="159"/>
      <c r="BB1079" s="159"/>
      <c r="BC1079" s="275"/>
      <c r="BD1079" s="275"/>
      <c r="BE1079" s="275"/>
      <c r="BF1079" s="521"/>
    </row>
    <row r="1080" spans="1:84" s="423" customFormat="1">
      <c r="A1080" s="422"/>
      <c r="B1080" s="425"/>
      <c r="C1080" s="425"/>
      <c r="D1080" s="425"/>
      <c r="E1080" s="431" t="s">
        <v>77</v>
      </c>
      <c r="F1080" s="592">
        <v>38</v>
      </c>
      <c r="G1080" s="159">
        <f>17-4-2</f>
        <v>11</v>
      </c>
      <c r="H1080" s="159">
        <f>4-2</f>
        <v>2</v>
      </c>
      <c r="I1080" s="275">
        <f>SUM(G1080:H1080)</f>
        <v>13</v>
      </c>
      <c r="J1080" s="159">
        <v>4</v>
      </c>
      <c r="K1080" s="159">
        <v>2</v>
      </c>
      <c r="L1080" s="275">
        <f>SUM(J1080:K1080)</f>
        <v>6</v>
      </c>
      <c r="M1080" s="159">
        <v>0</v>
      </c>
      <c r="N1080" s="159">
        <v>2</v>
      </c>
      <c r="O1080" s="275">
        <f>SUM(M1080:N1080)</f>
        <v>2</v>
      </c>
      <c r="P1080" s="159">
        <f>15-1</f>
        <v>14</v>
      </c>
      <c r="Q1080" s="159">
        <v>3</v>
      </c>
      <c r="R1080" s="275">
        <f>SUM(P1080:Q1080)</f>
        <v>17</v>
      </c>
      <c r="S1080" s="500"/>
      <c r="T1080" s="275">
        <v>4</v>
      </c>
      <c r="U1080" s="275">
        <v>2</v>
      </c>
      <c r="V1080" s="275">
        <f>SUM(T1080:U1080)</f>
        <v>6</v>
      </c>
      <c r="W1080" s="275"/>
      <c r="X1080" s="275"/>
      <c r="Y1080" s="275">
        <f>SUM(W1080:X1080)</f>
        <v>0</v>
      </c>
      <c r="Z1080" s="275"/>
      <c r="AA1080" s="275"/>
      <c r="AB1080" s="275">
        <f>SUM(Z1080:AA1080)</f>
        <v>0</v>
      </c>
      <c r="AC1080" s="275"/>
      <c r="AD1080" s="275"/>
      <c r="AE1080" s="275">
        <f>SUM(AC1080:AD1080)</f>
        <v>0</v>
      </c>
      <c r="AF1080" s="500"/>
      <c r="AG1080" s="275">
        <v>2</v>
      </c>
      <c r="AH1080" s="275">
        <v>0</v>
      </c>
      <c r="AI1080" s="275">
        <f>SUM(AG1080:AH1080)</f>
        <v>2</v>
      </c>
      <c r="AJ1080" s="275"/>
      <c r="AK1080" s="275"/>
      <c r="AL1080" s="275">
        <f>SUM(AJ1080:AK1080)</f>
        <v>0</v>
      </c>
      <c r="AM1080" s="275"/>
      <c r="AN1080" s="275"/>
      <c r="AO1080" s="275">
        <f>SUM(AM1080:AN1080)</f>
        <v>0</v>
      </c>
      <c r="AP1080" s="275">
        <v>1</v>
      </c>
      <c r="AQ1080" s="275">
        <v>0</v>
      </c>
      <c r="AR1080" s="275">
        <f>SUM(AP1080:AQ1080)</f>
        <v>1</v>
      </c>
      <c r="AS1080" s="500"/>
      <c r="AT1080" s="275"/>
      <c r="AU1080" s="275"/>
      <c r="AV1080" s="275">
        <f>SUM(AT1080:AU1080)</f>
        <v>0</v>
      </c>
      <c r="AW1080" s="567">
        <f t="shared" ref="AW1080:AW1081" si="5216">SUM(G1080,J1080,M1080,P1080,T1080,W1080,Z1080,AC1080,AG1080,AJ1080,AM1080,AP1080,AT1080)</f>
        <v>36</v>
      </c>
      <c r="AX1080" s="567">
        <f t="shared" ref="AX1080:AX1081" si="5217">SUM(H1080,K1080,N1080,Q1080,U1080,X1080,AA1080,AD1080,AH1080,AK1080,AN1080,AQ1080,AU1080)</f>
        <v>11</v>
      </c>
      <c r="AY1080" s="567">
        <f t="shared" ref="AY1080:AY1081" si="5218">SUM(I1080,L1080,O1080,R1080,V1080,Y1080,AB1080,AE1080,AI1080,AL1080,AO1080,AR1080,AV1080)</f>
        <v>47</v>
      </c>
      <c r="AZ1080" s="159">
        <v>0</v>
      </c>
      <c r="BA1080" s="159">
        <v>0</v>
      </c>
      <c r="BB1080" s="275">
        <f>SUM(AZ1080:BA1080)</f>
        <v>0</v>
      </c>
      <c r="BC1080" s="275">
        <v>2</v>
      </c>
      <c r="BD1080" s="275">
        <v>0</v>
      </c>
      <c r="BE1080" s="275">
        <f>SUM(BC1080:BD1080)</f>
        <v>2</v>
      </c>
      <c r="BF1080" s="521"/>
      <c r="BG1080" s="605">
        <f>SUM(F1080,S1080,AF1080,AS1080)</f>
        <v>38</v>
      </c>
      <c r="BH1080" s="533">
        <f>SUM(G1080,T1080,AG1080)</f>
        <v>17</v>
      </c>
      <c r="BI1080" s="533">
        <f t="shared" ref="BI1080:BI1081" si="5219">SUM(H1080,U1080,AH1080)</f>
        <v>4</v>
      </c>
      <c r="BJ1080" s="533">
        <f t="shared" ref="BJ1080:BJ1081" si="5220">SUM(I1080,V1080,AI1080)</f>
        <v>21</v>
      </c>
      <c r="BK1080" s="533">
        <f t="shared" ref="BK1080:BK1081" si="5221">SUM(J1080,W1080,AJ1080)</f>
        <v>4</v>
      </c>
      <c r="BL1080" s="533">
        <f t="shared" ref="BL1080:BL1081" si="5222">SUM(K1080,X1080,AK1080)</f>
        <v>2</v>
      </c>
      <c r="BM1080" s="533">
        <f t="shared" ref="BM1080:BM1081" si="5223">SUM(L1080,Y1080,AL1080)</f>
        <v>6</v>
      </c>
      <c r="BN1080" s="533">
        <f>SUM(M1080,Z1080,AM1080)</f>
        <v>0</v>
      </c>
      <c r="BO1080" s="533">
        <f t="shared" ref="BO1080:BO1081" si="5224">SUM(N1080,AA1080,AN1080)</f>
        <v>2</v>
      </c>
      <c r="BP1080" s="533">
        <f t="shared" ref="BP1080:BP1081" si="5225">SUM(O1080,AB1080,AO1080)</f>
        <v>2</v>
      </c>
      <c r="BQ1080" s="533">
        <f t="shared" ref="BQ1080:BQ1081" si="5226">SUM(P1080,AC1080,AP1080)</f>
        <v>15</v>
      </c>
      <c r="BR1080" s="533">
        <f t="shared" ref="BR1080:BR1081" si="5227">SUM(Q1080,AD1080,AQ1080)</f>
        <v>3</v>
      </c>
      <c r="BS1080" s="533">
        <f t="shared" ref="BS1080:BS1081" si="5228">SUM(R1080,AE1080,AR1080)</f>
        <v>18</v>
      </c>
      <c r="BT1080" s="533">
        <f>AT1080</f>
        <v>0</v>
      </c>
      <c r="BU1080" s="533">
        <f t="shared" ref="BU1080:BU1081" si="5229">AU1080</f>
        <v>0</v>
      </c>
      <c r="BV1080" s="533">
        <f t="shared" ref="BV1080:BV1081" si="5230">AV1080</f>
        <v>0</v>
      </c>
      <c r="BW1080" s="536">
        <f>SUM(BH1080,BK1080,BN1080,BQ1080,BT1080)</f>
        <v>36</v>
      </c>
      <c r="BX1080" s="536">
        <f t="shared" ref="BX1080:BX1081" si="5231">SUM(BI1080,BL1080,BO1080,BR1080,BU1080)</f>
        <v>11</v>
      </c>
      <c r="BY1080" s="536">
        <f t="shared" ref="BY1080:BY1081" si="5232">SUM(BJ1080,BM1080,BP1080,BS1080,BV1080)</f>
        <v>47</v>
      </c>
      <c r="BZ1080" t="s">
        <v>74</v>
      </c>
      <c r="CA1080" s="544">
        <f>AZ1080</f>
        <v>0</v>
      </c>
      <c r="CB1080" s="544">
        <f t="shared" ref="CB1080:CB1081" si="5233">BA1080</f>
        <v>0</v>
      </c>
      <c r="CC1080" s="544">
        <f t="shared" ref="CC1080:CC1081" si="5234">BB1080</f>
        <v>0</v>
      </c>
      <c r="CD1080" s="544">
        <f>BC1080</f>
        <v>2</v>
      </c>
      <c r="CE1080" s="544">
        <f t="shared" ref="CE1080:CE1081" si="5235">BD1080</f>
        <v>0</v>
      </c>
      <c r="CF1080" s="544">
        <f t="shared" ref="CF1080:CF1081" si="5236">BE1080</f>
        <v>2</v>
      </c>
    </row>
    <row r="1081" spans="1:84">
      <c r="A1081" s="149"/>
      <c r="B1081" s="425"/>
      <c r="C1081" s="425"/>
      <c r="D1081" s="425"/>
      <c r="E1081" s="431" t="s">
        <v>78</v>
      </c>
      <c r="F1081" s="592">
        <v>38</v>
      </c>
      <c r="G1081" s="159">
        <f>19-4-3</f>
        <v>12</v>
      </c>
      <c r="H1081" s="159">
        <v>6</v>
      </c>
      <c r="I1081" s="275">
        <f>SUM(G1081:H1081)</f>
        <v>18</v>
      </c>
      <c r="J1081" s="159">
        <v>4</v>
      </c>
      <c r="K1081" s="159">
        <v>0</v>
      </c>
      <c r="L1081" s="275">
        <f>SUM(J1081:K1081)</f>
        <v>4</v>
      </c>
      <c r="M1081" s="159">
        <v>4</v>
      </c>
      <c r="N1081" s="159">
        <v>0</v>
      </c>
      <c r="O1081" s="275">
        <f>SUM(M1081:N1081)</f>
        <v>4</v>
      </c>
      <c r="P1081" s="159">
        <f>7-1</f>
        <v>6</v>
      </c>
      <c r="Q1081" s="159">
        <v>2</v>
      </c>
      <c r="R1081" s="275">
        <f>SUM(P1081:Q1081)</f>
        <v>8</v>
      </c>
      <c r="S1081" s="500"/>
      <c r="T1081" s="275">
        <v>4</v>
      </c>
      <c r="U1081" s="275">
        <v>0</v>
      </c>
      <c r="V1081" s="275">
        <f>SUM(T1081:U1081)</f>
        <v>4</v>
      </c>
      <c r="W1081" s="275"/>
      <c r="X1081" s="275"/>
      <c r="Y1081" s="275">
        <f>SUM(W1081:X1081)</f>
        <v>0</v>
      </c>
      <c r="Z1081" s="275"/>
      <c r="AA1081" s="275"/>
      <c r="AB1081" s="275">
        <f>SUM(Z1081:AA1081)</f>
        <v>0</v>
      </c>
      <c r="AC1081" s="275"/>
      <c r="AD1081" s="275"/>
      <c r="AE1081" s="275">
        <f>SUM(AC1081:AD1081)</f>
        <v>0</v>
      </c>
      <c r="AF1081" s="500"/>
      <c r="AG1081" s="275">
        <v>3</v>
      </c>
      <c r="AH1081" s="275">
        <v>0</v>
      </c>
      <c r="AI1081" s="275">
        <f>SUM(AG1081:AH1081)</f>
        <v>3</v>
      </c>
      <c r="AJ1081" s="275"/>
      <c r="AK1081" s="275"/>
      <c r="AL1081" s="275">
        <f>SUM(AJ1081:AK1081)</f>
        <v>0</v>
      </c>
      <c r="AM1081" s="275"/>
      <c r="AN1081" s="275"/>
      <c r="AO1081" s="275">
        <f>SUM(AM1081:AN1081)</f>
        <v>0</v>
      </c>
      <c r="AP1081" s="275">
        <v>1</v>
      </c>
      <c r="AQ1081" s="275">
        <v>0</v>
      </c>
      <c r="AR1081" s="275">
        <f>SUM(AP1081:AQ1081)</f>
        <v>1</v>
      </c>
      <c r="AS1081" s="500"/>
      <c r="AT1081" s="275"/>
      <c r="AU1081" s="275"/>
      <c r="AV1081" s="275">
        <f>SUM(AT1081:AU1081)</f>
        <v>0</v>
      </c>
      <c r="AW1081" s="567">
        <f t="shared" si="5216"/>
        <v>34</v>
      </c>
      <c r="AX1081" s="567">
        <f t="shared" si="5217"/>
        <v>8</v>
      </c>
      <c r="AY1081" s="567">
        <f t="shared" si="5218"/>
        <v>42</v>
      </c>
      <c r="AZ1081" s="159">
        <v>1</v>
      </c>
      <c r="BA1081" s="159">
        <v>0</v>
      </c>
      <c r="BB1081" s="275">
        <f>SUM(AZ1081:BA1081)</f>
        <v>1</v>
      </c>
      <c r="BC1081" s="275">
        <v>0</v>
      </c>
      <c r="BD1081" s="275">
        <v>0</v>
      </c>
      <c r="BE1081" s="275">
        <f>SUM(BC1081:BD1081)</f>
        <v>0</v>
      </c>
      <c r="BF1081" s="521"/>
      <c r="BG1081" s="605">
        <f>SUM(F1081,S1081,AF1081,AS1081)</f>
        <v>38</v>
      </c>
      <c r="BH1081" s="533">
        <f>SUM(G1081,T1081,AG1081)</f>
        <v>19</v>
      </c>
      <c r="BI1081" s="533">
        <f t="shared" si="5219"/>
        <v>6</v>
      </c>
      <c r="BJ1081" s="533">
        <f t="shared" si="5220"/>
        <v>25</v>
      </c>
      <c r="BK1081" s="533">
        <f t="shared" si="5221"/>
        <v>4</v>
      </c>
      <c r="BL1081" s="533">
        <f t="shared" si="5222"/>
        <v>0</v>
      </c>
      <c r="BM1081" s="533">
        <f t="shared" si="5223"/>
        <v>4</v>
      </c>
      <c r="BN1081" s="533">
        <f>SUM(M1081,Z1081,AM1081)</f>
        <v>4</v>
      </c>
      <c r="BO1081" s="533">
        <f t="shared" si="5224"/>
        <v>0</v>
      </c>
      <c r="BP1081" s="533">
        <f t="shared" si="5225"/>
        <v>4</v>
      </c>
      <c r="BQ1081" s="533">
        <f t="shared" si="5226"/>
        <v>7</v>
      </c>
      <c r="BR1081" s="533">
        <f t="shared" si="5227"/>
        <v>2</v>
      </c>
      <c r="BS1081" s="533">
        <f t="shared" si="5228"/>
        <v>9</v>
      </c>
      <c r="BT1081" s="533">
        <f>AT1081</f>
        <v>0</v>
      </c>
      <c r="BU1081" s="533">
        <f t="shared" si="5229"/>
        <v>0</v>
      </c>
      <c r="BV1081" s="533">
        <f t="shared" si="5230"/>
        <v>0</v>
      </c>
      <c r="BW1081" s="536">
        <f>SUM(BH1081,BK1081,BN1081,BQ1081,BT1081)</f>
        <v>34</v>
      </c>
      <c r="BX1081" s="536">
        <f t="shared" si="5231"/>
        <v>8</v>
      </c>
      <c r="BY1081" s="536">
        <f t="shared" si="5232"/>
        <v>42</v>
      </c>
      <c r="BZ1081" t="s">
        <v>74</v>
      </c>
      <c r="CA1081" s="544">
        <f>AZ1081</f>
        <v>1</v>
      </c>
      <c r="CB1081" s="544">
        <f t="shared" si="5233"/>
        <v>0</v>
      </c>
      <c r="CC1081" s="544">
        <f t="shared" si="5234"/>
        <v>1</v>
      </c>
      <c r="CD1081" s="544">
        <f>BC1081</f>
        <v>0</v>
      </c>
      <c r="CE1081" s="544">
        <f t="shared" si="5235"/>
        <v>0</v>
      </c>
      <c r="CF1081" s="544">
        <f t="shared" si="5236"/>
        <v>0</v>
      </c>
    </row>
    <row r="1082" spans="1:84">
      <c r="A1082" s="149"/>
      <c r="B1082" s="425"/>
      <c r="C1082" s="425"/>
      <c r="D1082" s="425"/>
      <c r="E1082" s="431"/>
      <c r="F1082" s="592"/>
      <c r="G1082" s="159"/>
      <c r="H1082" s="159"/>
      <c r="I1082" s="275"/>
      <c r="J1082" s="159"/>
      <c r="K1082" s="159"/>
      <c r="L1082" s="275"/>
      <c r="M1082" s="159"/>
      <c r="N1082" s="159"/>
      <c r="O1082" s="275"/>
      <c r="P1082" s="159"/>
      <c r="Q1082" s="159"/>
      <c r="R1082" s="275"/>
      <c r="S1082" s="500"/>
      <c r="T1082" s="275"/>
      <c r="U1082" s="275"/>
      <c r="V1082" s="275"/>
      <c r="W1082" s="275"/>
      <c r="X1082" s="275"/>
      <c r="Y1082" s="275"/>
      <c r="Z1082" s="275"/>
      <c r="AA1082" s="275"/>
      <c r="AB1082" s="275"/>
      <c r="AC1082" s="275"/>
      <c r="AD1082" s="275"/>
      <c r="AE1082" s="275"/>
      <c r="AF1082" s="500"/>
      <c r="AG1082" s="275"/>
      <c r="AH1082" s="275"/>
      <c r="AI1082" s="275"/>
      <c r="AJ1082" s="275"/>
      <c r="AK1082" s="275"/>
      <c r="AL1082" s="275"/>
      <c r="AM1082" s="275"/>
      <c r="AN1082" s="275"/>
      <c r="AO1082" s="275"/>
      <c r="AP1082" s="275"/>
      <c r="AQ1082" s="275"/>
      <c r="AR1082" s="275"/>
      <c r="AS1082" s="500"/>
      <c r="AT1082" s="275"/>
      <c r="AU1082" s="275"/>
      <c r="AV1082" s="275"/>
      <c r="AW1082" s="567"/>
      <c r="AX1082" s="567"/>
      <c r="AY1082" s="567"/>
      <c r="AZ1082" s="159"/>
      <c r="BA1082" s="159"/>
      <c r="BB1082" s="159"/>
      <c r="BC1082" s="275"/>
      <c r="BD1082" s="275"/>
      <c r="BE1082" s="275"/>
      <c r="BF1082" s="521"/>
    </row>
    <row r="1083" spans="1:84">
      <c r="A1083" s="149"/>
      <c r="B1083" s="425" t="s">
        <v>192</v>
      </c>
      <c r="C1083" s="425"/>
      <c r="D1083" s="425"/>
      <c r="E1083" s="432" t="s">
        <v>757</v>
      </c>
      <c r="F1083" s="592"/>
      <c r="G1083" s="159"/>
      <c r="H1083" s="159"/>
      <c r="I1083" s="275"/>
      <c r="J1083" s="159"/>
      <c r="K1083" s="159"/>
      <c r="L1083" s="275"/>
      <c r="M1083" s="159"/>
      <c r="N1083" s="159"/>
      <c r="O1083" s="275"/>
      <c r="P1083" s="159"/>
      <c r="Q1083" s="159"/>
      <c r="R1083" s="275"/>
      <c r="S1083" s="500"/>
      <c r="T1083" s="275"/>
      <c r="U1083" s="275"/>
      <c r="V1083" s="275"/>
      <c r="W1083" s="275"/>
      <c r="X1083" s="275"/>
      <c r="Y1083" s="275"/>
      <c r="Z1083" s="275"/>
      <c r="AA1083" s="275"/>
      <c r="AB1083" s="275"/>
      <c r="AC1083" s="275"/>
      <c r="AD1083" s="275"/>
      <c r="AE1083" s="275"/>
      <c r="AF1083" s="500"/>
      <c r="AG1083" s="275"/>
      <c r="AH1083" s="275"/>
      <c r="AI1083" s="275"/>
      <c r="AJ1083" s="275"/>
      <c r="AK1083" s="275"/>
      <c r="AL1083" s="275"/>
      <c r="AM1083" s="275"/>
      <c r="AN1083" s="275"/>
      <c r="AO1083" s="275"/>
      <c r="AP1083" s="275"/>
      <c r="AQ1083" s="275"/>
      <c r="AR1083" s="275"/>
      <c r="AS1083" s="500"/>
      <c r="AT1083" s="275"/>
      <c r="AU1083" s="275"/>
      <c r="AV1083" s="275"/>
      <c r="AW1083" s="567"/>
      <c r="AX1083" s="567"/>
      <c r="AY1083" s="567"/>
      <c r="AZ1083" s="159"/>
      <c r="BA1083" s="159"/>
      <c r="BB1083" s="159"/>
      <c r="BC1083" s="275"/>
      <c r="BD1083" s="275"/>
      <c r="BE1083" s="275"/>
      <c r="BF1083" s="521"/>
    </row>
    <row r="1084" spans="1:84">
      <c r="A1084" s="422"/>
      <c r="B1084" s="425"/>
      <c r="C1084" s="425"/>
      <c r="D1084" s="425"/>
      <c r="E1084" s="431" t="s">
        <v>77</v>
      </c>
      <c r="F1084" s="592">
        <v>15</v>
      </c>
      <c r="G1084" s="159">
        <v>6</v>
      </c>
      <c r="H1084" s="159">
        <v>2</v>
      </c>
      <c r="I1084" s="275">
        <f>SUM(G1084:H1084)</f>
        <v>8</v>
      </c>
      <c r="J1084" s="159">
        <v>1</v>
      </c>
      <c r="K1084" s="159">
        <v>1</v>
      </c>
      <c r="L1084" s="275">
        <f>SUM(J1084:K1084)</f>
        <v>2</v>
      </c>
      <c r="M1084" s="159">
        <v>0</v>
      </c>
      <c r="N1084" s="159">
        <v>1</v>
      </c>
      <c r="O1084" s="275">
        <f>SUM(M1084:N1084)</f>
        <v>1</v>
      </c>
      <c r="P1084" s="159">
        <v>2</v>
      </c>
      <c r="Q1084" s="159">
        <v>2</v>
      </c>
      <c r="R1084" s="275">
        <f>SUM(P1084:Q1084)</f>
        <v>4</v>
      </c>
      <c r="S1084" s="500"/>
      <c r="T1084" s="275">
        <v>0</v>
      </c>
      <c r="U1084" s="275">
        <v>0</v>
      </c>
      <c r="V1084" s="275">
        <f>SUM(T1084:U1084)</f>
        <v>0</v>
      </c>
      <c r="W1084" s="275">
        <v>0</v>
      </c>
      <c r="X1084" s="275">
        <v>0</v>
      </c>
      <c r="Y1084" s="275">
        <f>SUM(W1084:X1084)</f>
        <v>0</v>
      </c>
      <c r="Z1084" s="275">
        <v>0</v>
      </c>
      <c r="AA1084" s="275">
        <v>0</v>
      </c>
      <c r="AB1084" s="275">
        <f>SUM(Z1084:AA1084)</f>
        <v>0</v>
      </c>
      <c r="AC1084" s="275">
        <v>0</v>
      </c>
      <c r="AD1084" s="275">
        <v>0</v>
      </c>
      <c r="AE1084" s="275">
        <f>SUM(AC1084:AD1084)</f>
        <v>0</v>
      </c>
      <c r="AF1084" s="500"/>
      <c r="AG1084" s="275">
        <v>0</v>
      </c>
      <c r="AH1084" s="275">
        <v>0</v>
      </c>
      <c r="AI1084" s="275">
        <f>SUM(AG1084:AH1084)</f>
        <v>0</v>
      </c>
      <c r="AJ1084" s="275">
        <v>0</v>
      </c>
      <c r="AK1084" s="275">
        <v>0</v>
      </c>
      <c r="AL1084" s="275">
        <f>SUM(AJ1084:AK1084)</f>
        <v>0</v>
      </c>
      <c r="AM1084" s="275">
        <v>0</v>
      </c>
      <c r="AN1084" s="275">
        <v>0</v>
      </c>
      <c r="AO1084" s="275">
        <f>SUM(AM1084:AN1084)</f>
        <v>0</v>
      </c>
      <c r="AP1084" s="275">
        <v>0</v>
      </c>
      <c r="AQ1084" s="275">
        <v>0</v>
      </c>
      <c r="AR1084" s="275">
        <f>SUM(AP1084:AQ1084)</f>
        <v>0</v>
      </c>
      <c r="AS1084" s="500"/>
      <c r="AT1084" s="275"/>
      <c r="AU1084" s="275"/>
      <c r="AV1084" s="275">
        <f>SUM(AT1084:AU1084)</f>
        <v>0</v>
      </c>
      <c r="AW1084" s="567">
        <f t="shared" ref="AW1084:AW1085" si="5237">SUM(G1084,J1084,M1084,P1084,T1084,W1084,Z1084,AC1084,AG1084,AJ1084,AM1084,AP1084,AT1084)</f>
        <v>9</v>
      </c>
      <c r="AX1084" s="567">
        <f t="shared" ref="AX1084:AX1085" si="5238">SUM(H1084,K1084,N1084,Q1084,U1084,X1084,AA1084,AD1084,AH1084,AK1084,AN1084,AQ1084,AU1084)</f>
        <v>6</v>
      </c>
      <c r="AY1084" s="567">
        <f t="shared" ref="AY1084:AY1085" si="5239">SUM(I1084,L1084,O1084,R1084,V1084,Y1084,AB1084,AE1084,AI1084,AL1084,AO1084,AR1084,AV1084)</f>
        <v>15</v>
      </c>
      <c r="AZ1084" s="159"/>
      <c r="BA1084" s="159"/>
      <c r="BB1084" s="275">
        <f>SUM(AZ1084:BA1084)</f>
        <v>0</v>
      </c>
      <c r="BC1084" s="275"/>
      <c r="BD1084" s="275"/>
      <c r="BE1084" s="275">
        <f>SUM(BC1084:BD1084)</f>
        <v>0</v>
      </c>
      <c r="BF1084" s="521"/>
      <c r="BG1084" s="605">
        <f>SUM(F1084,S1084,AF1084,AS1084)</f>
        <v>15</v>
      </c>
      <c r="BH1084" s="533">
        <f>SUM(G1084,T1084,AG1084)</f>
        <v>6</v>
      </c>
      <c r="BI1084" s="533">
        <f t="shared" ref="BI1084:BI1085" si="5240">SUM(H1084,U1084,AH1084)</f>
        <v>2</v>
      </c>
      <c r="BJ1084" s="533">
        <f t="shared" ref="BJ1084:BJ1085" si="5241">SUM(I1084,V1084,AI1084)</f>
        <v>8</v>
      </c>
      <c r="BK1084" s="533">
        <f t="shared" ref="BK1084:BK1085" si="5242">SUM(J1084,W1084,AJ1084)</f>
        <v>1</v>
      </c>
      <c r="BL1084" s="533">
        <f t="shared" ref="BL1084:BL1085" si="5243">SUM(K1084,X1084,AK1084)</f>
        <v>1</v>
      </c>
      <c r="BM1084" s="533">
        <f t="shared" ref="BM1084:BM1085" si="5244">SUM(L1084,Y1084,AL1084)</f>
        <v>2</v>
      </c>
      <c r="BN1084" s="533">
        <f>SUM(M1084,Z1084,AM1084)</f>
        <v>0</v>
      </c>
      <c r="BO1084" s="533">
        <f t="shared" ref="BO1084:BO1085" si="5245">SUM(N1084,AA1084,AN1084)</f>
        <v>1</v>
      </c>
      <c r="BP1084" s="533">
        <f t="shared" ref="BP1084:BP1085" si="5246">SUM(O1084,AB1084,AO1084)</f>
        <v>1</v>
      </c>
      <c r="BQ1084" s="533">
        <f t="shared" ref="BQ1084:BQ1085" si="5247">SUM(P1084,AC1084,AP1084)</f>
        <v>2</v>
      </c>
      <c r="BR1084" s="533">
        <f t="shared" ref="BR1084:BR1085" si="5248">SUM(Q1084,AD1084,AQ1084)</f>
        <v>2</v>
      </c>
      <c r="BS1084" s="533">
        <f t="shared" ref="BS1084:BS1085" si="5249">SUM(R1084,AE1084,AR1084)</f>
        <v>4</v>
      </c>
      <c r="BT1084" s="533">
        <f>AT1084</f>
        <v>0</v>
      </c>
      <c r="BU1084" s="533">
        <f t="shared" ref="BU1084:BU1085" si="5250">AU1084</f>
        <v>0</v>
      </c>
      <c r="BV1084" s="533">
        <f t="shared" ref="BV1084:BV1085" si="5251">AV1084</f>
        <v>0</v>
      </c>
      <c r="BW1084" s="536">
        <f>SUM(BH1084,BK1084,BN1084,BQ1084,BT1084)</f>
        <v>9</v>
      </c>
      <c r="BX1084" s="536">
        <f t="shared" ref="BX1084:BX1085" si="5252">SUM(BI1084,BL1084,BO1084,BR1084,BU1084)</f>
        <v>6</v>
      </c>
      <c r="BY1084" s="536">
        <f t="shared" ref="BY1084:BY1085" si="5253">SUM(BJ1084,BM1084,BP1084,BS1084,BV1084)</f>
        <v>15</v>
      </c>
      <c r="BZ1084" t="s">
        <v>74</v>
      </c>
      <c r="CA1084" s="544">
        <f>AZ1084</f>
        <v>0</v>
      </c>
      <c r="CB1084" s="544">
        <f t="shared" ref="CB1084:CB1085" si="5254">BA1084</f>
        <v>0</v>
      </c>
      <c r="CC1084" s="544">
        <f t="shared" ref="CC1084:CC1085" si="5255">BB1084</f>
        <v>0</v>
      </c>
      <c r="CD1084" s="544">
        <f>BC1084</f>
        <v>0</v>
      </c>
      <c r="CE1084" s="544">
        <f t="shared" ref="CE1084:CE1085" si="5256">BD1084</f>
        <v>0</v>
      </c>
      <c r="CF1084" s="544">
        <f t="shared" ref="CF1084:CF1085" si="5257">BE1084</f>
        <v>0</v>
      </c>
    </row>
    <row r="1085" spans="1:84">
      <c r="A1085" s="149"/>
      <c r="B1085" s="151"/>
      <c r="C1085" s="151"/>
      <c r="D1085" s="151"/>
      <c r="E1085" s="288" t="s">
        <v>78</v>
      </c>
      <c r="F1085" s="592">
        <v>15</v>
      </c>
      <c r="G1085" s="159">
        <v>6</v>
      </c>
      <c r="H1085" s="159">
        <v>3</v>
      </c>
      <c r="I1085" s="275">
        <f>SUM(G1085:H1085)</f>
        <v>9</v>
      </c>
      <c r="J1085" s="159">
        <v>2</v>
      </c>
      <c r="K1085" s="159">
        <v>0</v>
      </c>
      <c r="L1085" s="275">
        <f>SUM(J1085:K1085)</f>
        <v>2</v>
      </c>
      <c r="M1085" s="159">
        <v>0</v>
      </c>
      <c r="N1085" s="159">
        <v>1</v>
      </c>
      <c r="O1085" s="275">
        <f>SUM(M1085:N1085)</f>
        <v>1</v>
      </c>
      <c r="P1085" s="159">
        <v>5</v>
      </c>
      <c r="Q1085" s="159">
        <v>1</v>
      </c>
      <c r="R1085" s="275">
        <f>SUM(P1085:Q1085)</f>
        <v>6</v>
      </c>
      <c r="S1085" s="500"/>
      <c r="T1085" s="275">
        <v>0</v>
      </c>
      <c r="U1085" s="275">
        <v>0</v>
      </c>
      <c r="V1085" s="275">
        <f>SUM(T1085:U1085)</f>
        <v>0</v>
      </c>
      <c r="W1085" s="275">
        <v>0</v>
      </c>
      <c r="X1085" s="275">
        <v>0</v>
      </c>
      <c r="Y1085" s="275">
        <f>SUM(W1085:X1085)</f>
        <v>0</v>
      </c>
      <c r="Z1085" s="275">
        <v>0</v>
      </c>
      <c r="AA1085" s="275">
        <v>0</v>
      </c>
      <c r="AB1085" s="275">
        <f>SUM(Z1085:AA1085)</f>
        <v>0</v>
      </c>
      <c r="AC1085" s="275">
        <v>0</v>
      </c>
      <c r="AD1085" s="275">
        <v>0</v>
      </c>
      <c r="AE1085" s="275">
        <f>SUM(AC1085:AD1085)</f>
        <v>0</v>
      </c>
      <c r="AF1085" s="500"/>
      <c r="AG1085" s="275">
        <v>0</v>
      </c>
      <c r="AH1085" s="275">
        <v>0</v>
      </c>
      <c r="AI1085" s="275">
        <f>SUM(AG1085:AH1085)</f>
        <v>0</v>
      </c>
      <c r="AJ1085" s="275">
        <v>0</v>
      </c>
      <c r="AK1085" s="275">
        <v>0</v>
      </c>
      <c r="AL1085" s="275">
        <f>SUM(AJ1085:AK1085)</f>
        <v>0</v>
      </c>
      <c r="AM1085" s="275">
        <v>0</v>
      </c>
      <c r="AN1085" s="275">
        <v>0</v>
      </c>
      <c r="AO1085" s="275">
        <f>SUM(AM1085:AN1085)</f>
        <v>0</v>
      </c>
      <c r="AP1085" s="275">
        <v>0</v>
      </c>
      <c r="AQ1085" s="275">
        <v>0</v>
      </c>
      <c r="AR1085" s="275">
        <f>SUM(AP1085:AQ1085)</f>
        <v>0</v>
      </c>
      <c r="AS1085" s="500"/>
      <c r="AT1085" s="275"/>
      <c r="AU1085" s="275"/>
      <c r="AV1085" s="275">
        <f>SUM(AT1085:AU1085)</f>
        <v>0</v>
      </c>
      <c r="AW1085" s="567">
        <f t="shared" si="5237"/>
        <v>13</v>
      </c>
      <c r="AX1085" s="567">
        <f t="shared" si="5238"/>
        <v>5</v>
      </c>
      <c r="AY1085" s="567">
        <f t="shared" si="5239"/>
        <v>18</v>
      </c>
      <c r="AZ1085" s="159"/>
      <c r="BA1085" s="159"/>
      <c r="BB1085" s="275">
        <f>SUM(AZ1085:BA1085)</f>
        <v>0</v>
      </c>
      <c r="BC1085" s="275"/>
      <c r="BD1085" s="275"/>
      <c r="BE1085" s="275">
        <f>SUM(BC1085:BD1085)</f>
        <v>0</v>
      </c>
      <c r="BF1085" s="521"/>
      <c r="BG1085" s="605">
        <f>SUM(F1085,S1085,AF1085,AS1085)</f>
        <v>15</v>
      </c>
      <c r="BH1085" s="533">
        <f>SUM(G1085,T1085,AG1085)</f>
        <v>6</v>
      </c>
      <c r="BI1085" s="533">
        <f t="shared" si="5240"/>
        <v>3</v>
      </c>
      <c r="BJ1085" s="533">
        <f t="shared" si="5241"/>
        <v>9</v>
      </c>
      <c r="BK1085" s="533">
        <f t="shared" si="5242"/>
        <v>2</v>
      </c>
      <c r="BL1085" s="533">
        <f t="shared" si="5243"/>
        <v>0</v>
      </c>
      <c r="BM1085" s="533">
        <f t="shared" si="5244"/>
        <v>2</v>
      </c>
      <c r="BN1085" s="533">
        <f>SUM(M1085,Z1085,AM1085)</f>
        <v>0</v>
      </c>
      <c r="BO1085" s="533">
        <f t="shared" si="5245"/>
        <v>1</v>
      </c>
      <c r="BP1085" s="533">
        <f t="shared" si="5246"/>
        <v>1</v>
      </c>
      <c r="BQ1085" s="533">
        <f t="shared" si="5247"/>
        <v>5</v>
      </c>
      <c r="BR1085" s="533">
        <f t="shared" si="5248"/>
        <v>1</v>
      </c>
      <c r="BS1085" s="533">
        <f t="shared" si="5249"/>
        <v>6</v>
      </c>
      <c r="BT1085" s="533">
        <f>AT1085</f>
        <v>0</v>
      </c>
      <c r="BU1085" s="533">
        <f t="shared" si="5250"/>
        <v>0</v>
      </c>
      <c r="BV1085" s="533">
        <f t="shared" si="5251"/>
        <v>0</v>
      </c>
      <c r="BW1085" s="536">
        <f>SUM(BH1085,BK1085,BN1085,BQ1085,BT1085)</f>
        <v>13</v>
      </c>
      <c r="BX1085" s="536">
        <f t="shared" si="5252"/>
        <v>5</v>
      </c>
      <c r="BY1085" s="536">
        <f t="shared" si="5253"/>
        <v>18</v>
      </c>
      <c r="BZ1085" t="s">
        <v>74</v>
      </c>
      <c r="CA1085" s="544">
        <f>AZ1085</f>
        <v>0</v>
      </c>
      <c r="CB1085" s="544">
        <f t="shared" si="5254"/>
        <v>0</v>
      </c>
      <c r="CC1085" s="544">
        <f t="shared" si="5255"/>
        <v>0</v>
      </c>
      <c r="CD1085" s="544">
        <f>BC1085</f>
        <v>0</v>
      </c>
      <c r="CE1085" s="544">
        <f t="shared" si="5256"/>
        <v>0</v>
      </c>
      <c r="CF1085" s="544">
        <f t="shared" si="5257"/>
        <v>0</v>
      </c>
    </row>
    <row r="1086" spans="1:84">
      <c r="A1086" s="149"/>
      <c r="B1086" s="151" t="s">
        <v>74</v>
      </c>
      <c r="C1086" s="151"/>
      <c r="D1086" s="151"/>
      <c r="E1086" s="288"/>
      <c r="F1086" s="592"/>
      <c r="G1086" s="159"/>
      <c r="H1086" s="159"/>
      <c r="I1086" s="275"/>
      <c r="J1086" s="159"/>
      <c r="K1086" s="159"/>
      <c r="L1086" s="275"/>
      <c r="M1086" s="159"/>
      <c r="N1086" s="159"/>
      <c r="O1086" s="275"/>
      <c r="P1086" s="159"/>
      <c r="Q1086" s="159"/>
      <c r="R1086" s="275"/>
      <c r="S1086" s="500"/>
      <c r="T1086" s="275"/>
      <c r="U1086" s="275"/>
      <c r="V1086" s="275"/>
      <c r="W1086" s="275"/>
      <c r="X1086" s="275"/>
      <c r="Y1086" s="275"/>
      <c r="Z1086" s="275"/>
      <c r="AA1086" s="275"/>
      <c r="AB1086" s="275"/>
      <c r="AC1086" s="275"/>
      <c r="AD1086" s="275"/>
      <c r="AE1086" s="275"/>
      <c r="AF1086" s="500"/>
      <c r="AG1086" s="275"/>
      <c r="AH1086" s="275"/>
      <c r="AI1086" s="275"/>
      <c r="AJ1086" s="275"/>
      <c r="AK1086" s="275"/>
      <c r="AL1086" s="275"/>
      <c r="AM1086" s="275"/>
      <c r="AN1086" s="275"/>
      <c r="AO1086" s="275"/>
      <c r="AP1086" s="275"/>
      <c r="AQ1086" s="275"/>
      <c r="AR1086" s="275"/>
      <c r="AS1086" s="500"/>
      <c r="AT1086" s="275"/>
      <c r="AU1086" s="275"/>
      <c r="AV1086" s="275"/>
      <c r="AW1086" s="567"/>
      <c r="AX1086" s="567"/>
      <c r="AY1086" s="567"/>
      <c r="AZ1086" s="159"/>
      <c r="BA1086" s="159"/>
      <c r="BB1086" s="275"/>
      <c r="BC1086" s="275"/>
      <c r="BD1086" s="275"/>
      <c r="BE1086" s="275"/>
      <c r="BF1086" s="521"/>
    </row>
    <row r="1087" spans="1:84">
      <c r="A1087" s="149" t="s">
        <v>75</v>
      </c>
      <c r="B1087" s="151" t="s">
        <v>975</v>
      </c>
      <c r="C1087" s="151"/>
      <c r="D1087" s="151"/>
      <c r="E1087" s="375" t="s">
        <v>1022</v>
      </c>
      <c r="F1087" s="592"/>
      <c r="G1087" s="159"/>
      <c r="H1087" s="159"/>
      <c r="I1087" s="275"/>
      <c r="J1087" s="159"/>
      <c r="K1087" s="159"/>
      <c r="L1087" s="275"/>
      <c r="M1087" s="159"/>
      <c r="N1087" s="159"/>
      <c r="O1087" s="275"/>
      <c r="P1087" s="159"/>
      <c r="Q1087" s="159"/>
      <c r="R1087" s="275"/>
      <c r="S1087" s="500"/>
      <c r="T1087" s="275"/>
      <c r="U1087" s="275"/>
      <c r="V1087" s="275"/>
      <c r="W1087" s="275"/>
      <c r="X1087" s="275"/>
      <c r="Y1087" s="275"/>
      <c r="Z1087" s="275"/>
      <c r="AA1087" s="275"/>
      <c r="AB1087" s="275"/>
      <c r="AC1087" s="275"/>
      <c r="AD1087" s="275"/>
      <c r="AE1087" s="275"/>
      <c r="AF1087" s="500"/>
      <c r="AG1087" s="275"/>
      <c r="AH1087" s="275"/>
      <c r="AI1087" s="275"/>
      <c r="AJ1087" s="275"/>
      <c r="AK1087" s="275"/>
      <c r="AL1087" s="275"/>
      <c r="AM1087" s="275"/>
      <c r="AN1087" s="275"/>
      <c r="AO1087" s="275"/>
      <c r="AP1087" s="275"/>
      <c r="AQ1087" s="275"/>
      <c r="AR1087" s="275"/>
      <c r="AS1087" s="500"/>
      <c r="AT1087" s="275"/>
      <c r="AU1087" s="275"/>
      <c r="AV1087" s="275"/>
      <c r="AW1087" s="567"/>
      <c r="AX1087" s="567"/>
      <c r="AY1087" s="567"/>
      <c r="AZ1087" s="159"/>
      <c r="BA1087" s="159"/>
      <c r="BB1087" s="159"/>
      <c r="BC1087" s="275"/>
      <c r="BD1087" s="275"/>
      <c r="BE1087" s="275"/>
      <c r="BF1087" s="521"/>
    </row>
    <row r="1088" spans="1:84" s="440" customFormat="1">
      <c r="A1088" s="435"/>
      <c r="B1088" s="436"/>
      <c r="C1088" s="436"/>
      <c r="D1088" s="436"/>
      <c r="E1088" s="441" t="s">
        <v>77</v>
      </c>
      <c r="F1088" s="592">
        <v>20</v>
      </c>
      <c r="G1088" s="159">
        <f>8-1</f>
        <v>7</v>
      </c>
      <c r="H1088" s="159">
        <v>2</v>
      </c>
      <c r="I1088" s="275">
        <f>SUM(G1088:H1088)</f>
        <v>9</v>
      </c>
      <c r="J1088" s="159">
        <v>3</v>
      </c>
      <c r="K1088" s="159">
        <v>0</v>
      </c>
      <c r="L1088" s="275">
        <f>SUM(J1088:K1088)</f>
        <v>3</v>
      </c>
      <c r="M1088" s="159">
        <v>1</v>
      </c>
      <c r="N1088" s="159">
        <v>0</v>
      </c>
      <c r="O1088" s="275">
        <f>SUM(M1088:N1088)</f>
        <v>1</v>
      </c>
      <c r="P1088" s="159">
        <v>5</v>
      </c>
      <c r="Q1088" s="159">
        <v>1</v>
      </c>
      <c r="R1088" s="275">
        <f>SUM(P1088:Q1088)</f>
        <v>6</v>
      </c>
      <c r="S1088" s="500"/>
      <c r="T1088" s="275"/>
      <c r="U1088" s="275"/>
      <c r="V1088" s="275">
        <f>SUM(T1088:U1088)</f>
        <v>0</v>
      </c>
      <c r="W1088" s="275"/>
      <c r="X1088" s="275"/>
      <c r="Y1088" s="275">
        <f>SUM(W1088:X1088)</f>
        <v>0</v>
      </c>
      <c r="Z1088" s="275"/>
      <c r="AA1088" s="275"/>
      <c r="AB1088" s="275">
        <f>SUM(Z1088:AA1088)</f>
        <v>0</v>
      </c>
      <c r="AC1088" s="275"/>
      <c r="AD1088" s="275"/>
      <c r="AE1088" s="275">
        <f>SUM(AC1088:AD1088)</f>
        <v>0</v>
      </c>
      <c r="AF1088" s="500"/>
      <c r="AG1088" s="275">
        <v>1</v>
      </c>
      <c r="AH1088" s="275">
        <v>0</v>
      </c>
      <c r="AI1088" s="275">
        <f>SUM(AG1088:AH1088)</f>
        <v>1</v>
      </c>
      <c r="AJ1088" s="275"/>
      <c r="AK1088" s="275"/>
      <c r="AL1088" s="275">
        <f>SUM(AJ1088:AK1088)</f>
        <v>0</v>
      </c>
      <c r="AM1088" s="275"/>
      <c r="AN1088" s="275"/>
      <c r="AO1088" s="275">
        <f>SUM(AM1088:AN1088)</f>
        <v>0</v>
      </c>
      <c r="AP1088" s="275"/>
      <c r="AQ1088" s="275"/>
      <c r="AR1088" s="275">
        <f>SUM(AP1088:AQ1088)</f>
        <v>0</v>
      </c>
      <c r="AS1088" s="500"/>
      <c r="AT1088" s="275"/>
      <c r="AU1088" s="275"/>
      <c r="AV1088" s="275">
        <f>SUM(AT1088:AU1088)</f>
        <v>0</v>
      </c>
      <c r="AW1088" s="567">
        <f t="shared" ref="AW1088" si="5258">SUM(G1088,J1088,M1088,P1088,T1088,W1088,Z1088,AC1088,AG1088,AJ1088,AM1088,AP1088,AT1088)</f>
        <v>17</v>
      </c>
      <c r="AX1088" s="567">
        <f t="shared" ref="AX1088" si="5259">SUM(H1088,K1088,N1088,Q1088,U1088,X1088,AA1088,AD1088,AH1088,AK1088,AN1088,AQ1088,AU1088)</f>
        <v>3</v>
      </c>
      <c r="AY1088" s="567">
        <f t="shared" ref="AY1088" si="5260">SUM(I1088,L1088,O1088,R1088,V1088,Y1088,AB1088,AE1088,AI1088,AL1088,AO1088,AR1088,AV1088)</f>
        <v>20</v>
      </c>
      <c r="AZ1088" s="159"/>
      <c r="BA1088" s="159"/>
      <c r="BB1088" s="275">
        <f>SUM(AZ1088:BA1088)</f>
        <v>0</v>
      </c>
      <c r="BC1088" s="275">
        <v>1</v>
      </c>
      <c r="BD1088" s="275">
        <v>0</v>
      </c>
      <c r="BE1088" s="275">
        <f>SUM(BC1088:BD1088)</f>
        <v>1</v>
      </c>
      <c r="BF1088" s="528"/>
      <c r="BG1088" s="605">
        <f>SUM(F1088,S1088,AF1088,AS1088)</f>
        <v>20</v>
      </c>
      <c r="BH1088" s="533">
        <f>SUM(G1088,T1088,AG1088)</f>
        <v>8</v>
      </c>
      <c r="BI1088" s="533">
        <f t="shared" ref="BI1088" si="5261">SUM(H1088,U1088,AH1088)</f>
        <v>2</v>
      </c>
      <c r="BJ1088" s="533">
        <f t="shared" ref="BJ1088" si="5262">SUM(I1088,V1088,AI1088)</f>
        <v>10</v>
      </c>
      <c r="BK1088" s="533">
        <f t="shared" ref="BK1088" si="5263">SUM(J1088,W1088,AJ1088)</f>
        <v>3</v>
      </c>
      <c r="BL1088" s="533">
        <f t="shared" ref="BL1088" si="5264">SUM(K1088,X1088,AK1088)</f>
        <v>0</v>
      </c>
      <c r="BM1088" s="533">
        <f t="shared" ref="BM1088" si="5265">SUM(L1088,Y1088,AL1088)</f>
        <v>3</v>
      </c>
      <c r="BN1088" s="533">
        <f>SUM(M1088,Z1088,AM1088)</f>
        <v>1</v>
      </c>
      <c r="BO1088" s="533">
        <f t="shared" ref="BO1088" si="5266">SUM(N1088,AA1088,AN1088)</f>
        <v>0</v>
      </c>
      <c r="BP1088" s="533">
        <f t="shared" ref="BP1088" si="5267">SUM(O1088,AB1088,AO1088)</f>
        <v>1</v>
      </c>
      <c r="BQ1088" s="533">
        <f t="shared" ref="BQ1088" si="5268">SUM(P1088,AC1088,AP1088)</f>
        <v>5</v>
      </c>
      <c r="BR1088" s="533">
        <f t="shared" ref="BR1088" si="5269">SUM(Q1088,AD1088,AQ1088)</f>
        <v>1</v>
      </c>
      <c r="BS1088" s="533">
        <f t="shared" ref="BS1088" si="5270">SUM(R1088,AE1088,AR1088)</f>
        <v>6</v>
      </c>
      <c r="BT1088" s="533">
        <f>AT1088</f>
        <v>0</v>
      </c>
      <c r="BU1088" s="533">
        <f t="shared" ref="BU1088" si="5271">AU1088</f>
        <v>0</v>
      </c>
      <c r="BV1088" s="533">
        <f t="shared" ref="BV1088" si="5272">AV1088</f>
        <v>0</v>
      </c>
      <c r="BW1088" s="536">
        <f>SUM(BH1088,BK1088,BN1088,BQ1088,BT1088)</f>
        <v>17</v>
      </c>
      <c r="BX1088" s="536">
        <f t="shared" ref="BX1088" si="5273">SUM(BI1088,BL1088,BO1088,BR1088,BU1088)</f>
        <v>3</v>
      </c>
      <c r="BY1088" s="536">
        <f t="shared" ref="BY1088" si="5274">SUM(BJ1088,BM1088,BP1088,BS1088,BV1088)</f>
        <v>20</v>
      </c>
      <c r="BZ1088" t="s">
        <v>74</v>
      </c>
      <c r="CA1088" s="544">
        <f>AZ1088</f>
        <v>0</v>
      </c>
      <c r="CB1088" s="544">
        <f t="shared" ref="CB1088" si="5275">BA1088</f>
        <v>0</v>
      </c>
      <c r="CC1088" s="544">
        <f t="shared" ref="CC1088" si="5276">BB1088</f>
        <v>0</v>
      </c>
      <c r="CD1088" s="544">
        <f>BC1088</f>
        <v>1</v>
      </c>
      <c r="CE1088" s="544">
        <f t="shared" ref="CE1088" si="5277">BD1088</f>
        <v>0</v>
      </c>
      <c r="CF1088" s="544">
        <f t="shared" ref="CF1088" si="5278">BE1088</f>
        <v>1</v>
      </c>
    </row>
    <row r="1089" spans="1:84" s="430" customFormat="1">
      <c r="A1089" s="424"/>
      <c r="B1089" s="425"/>
      <c r="C1089" s="425"/>
      <c r="D1089" s="425"/>
      <c r="E1089" s="431"/>
      <c r="F1089" s="592"/>
      <c r="G1089" s="428"/>
      <c r="H1089" s="428"/>
      <c r="I1089" s="429"/>
      <c r="J1089" s="428"/>
      <c r="K1089" s="428"/>
      <c r="L1089" s="429"/>
      <c r="M1089" s="428"/>
      <c r="N1089" s="428"/>
      <c r="O1089" s="429"/>
      <c r="P1089" s="428"/>
      <c r="Q1089" s="428"/>
      <c r="R1089" s="429"/>
      <c r="S1089" s="500"/>
      <c r="T1089" s="429"/>
      <c r="U1089" s="429"/>
      <c r="V1089" s="429"/>
      <c r="W1089" s="429"/>
      <c r="X1089" s="429"/>
      <c r="Y1089" s="429"/>
      <c r="Z1089" s="429"/>
      <c r="AA1089" s="429"/>
      <c r="AB1089" s="429"/>
      <c r="AC1089" s="429"/>
      <c r="AD1089" s="429"/>
      <c r="AE1089" s="429"/>
      <c r="AF1089" s="500"/>
      <c r="AG1089" s="429"/>
      <c r="AH1089" s="429"/>
      <c r="AI1089" s="429"/>
      <c r="AJ1089" s="429"/>
      <c r="AK1089" s="429"/>
      <c r="AL1089" s="429"/>
      <c r="AM1089" s="429"/>
      <c r="AN1089" s="429"/>
      <c r="AO1089" s="429"/>
      <c r="AP1089" s="429"/>
      <c r="AQ1089" s="429"/>
      <c r="AR1089" s="429"/>
      <c r="AS1089" s="500"/>
      <c r="AT1089" s="429"/>
      <c r="AU1089" s="429"/>
      <c r="AV1089" s="429"/>
      <c r="AW1089" s="567"/>
      <c r="AX1089" s="567"/>
      <c r="AY1089" s="567"/>
      <c r="AZ1089" s="428"/>
      <c r="BA1089" s="428"/>
      <c r="BB1089" s="429"/>
      <c r="BC1089" s="429"/>
      <c r="BD1089" s="429"/>
      <c r="BE1089" s="429"/>
      <c r="BF1089" s="524"/>
      <c r="BG1089" s="605"/>
      <c r="BH1089" s="533"/>
      <c r="BI1089" s="533"/>
      <c r="BJ1089" s="533"/>
      <c r="BK1089" s="533"/>
      <c r="BL1089" s="533"/>
      <c r="BM1089" s="533"/>
      <c r="BN1089" s="533"/>
      <c r="BO1089" s="533"/>
      <c r="BP1089" s="533"/>
      <c r="BQ1089" s="533"/>
      <c r="BR1089" s="533"/>
      <c r="BS1089" s="533"/>
      <c r="BT1089" s="533"/>
      <c r="BU1089" s="533"/>
      <c r="BV1089" s="533"/>
      <c r="BW1089" s="533"/>
      <c r="BX1089" s="533"/>
      <c r="BY1089" s="533"/>
      <c r="CA1089" s="557"/>
      <c r="CB1089" s="557"/>
      <c r="CC1089" s="557"/>
      <c r="CD1089" s="557"/>
      <c r="CE1089" s="557"/>
      <c r="CF1089" s="557"/>
    </row>
    <row r="1090" spans="1:84">
      <c r="A1090" s="149"/>
      <c r="B1090" s="151" t="s">
        <v>598</v>
      </c>
      <c r="C1090" s="151"/>
      <c r="D1090" s="151"/>
      <c r="E1090" s="288"/>
      <c r="F1090" s="592">
        <f>SUM(F1080,F1084,F1088)</f>
        <v>73</v>
      </c>
      <c r="G1090" s="168">
        <f t="shared" ref="G1090" si="5279">SUM(G1080,G1084,G1088)</f>
        <v>24</v>
      </c>
      <c r="H1090" s="168">
        <f t="shared" ref="H1090:BE1090" si="5280">SUM(H1080,H1084,H1088)</f>
        <v>6</v>
      </c>
      <c r="I1090" s="168">
        <f t="shared" si="5280"/>
        <v>30</v>
      </c>
      <c r="J1090" s="168">
        <f t="shared" si="5280"/>
        <v>8</v>
      </c>
      <c r="K1090" s="168">
        <f t="shared" si="5280"/>
        <v>3</v>
      </c>
      <c r="L1090" s="168">
        <f t="shared" si="5280"/>
        <v>11</v>
      </c>
      <c r="M1090" s="168">
        <f t="shared" si="5280"/>
        <v>1</v>
      </c>
      <c r="N1090" s="168">
        <f t="shared" si="5280"/>
        <v>3</v>
      </c>
      <c r="O1090" s="168">
        <f t="shared" si="5280"/>
        <v>4</v>
      </c>
      <c r="P1090" s="168">
        <f t="shared" si="5280"/>
        <v>21</v>
      </c>
      <c r="Q1090" s="168">
        <f t="shared" si="5280"/>
        <v>6</v>
      </c>
      <c r="R1090" s="168">
        <f t="shared" si="5280"/>
        <v>27</v>
      </c>
      <c r="S1090" s="502">
        <f t="shared" si="5280"/>
        <v>0</v>
      </c>
      <c r="T1090" s="168">
        <f t="shared" si="5280"/>
        <v>4</v>
      </c>
      <c r="U1090" s="168">
        <f t="shared" si="5280"/>
        <v>2</v>
      </c>
      <c r="V1090" s="168">
        <f t="shared" si="5280"/>
        <v>6</v>
      </c>
      <c r="W1090" s="168">
        <f t="shared" si="5280"/>
        <v>0</v>
      </c>
      <c r="X1090" s="168">
        <f t="shared" si="5280"/>
        <v>0</v>
      </c>
      <c r="Y1090" s="168">
        <f t="shared" si="5280"/>
        <v>0</v>
      </c>
      <c r="Z1090" s="168">
        <f t="shared" si="5280"/>
        <v>0</v>
      </c>
      <c r="AA1090" s="168">
        <f t="shared" si="5280"/>
        <v>0</v>
      </c>
      <c r="AB1090" s="168">
        <f t="shared" si="5280"/>
        <v>0</v>
      </c>
      <c r="AC1090" s="168">
        <f t="shared" si="5280"/>
        <v>0</v>
      </c>
      <c r="AD1090" s="168">
        <f t="shared" si="5280"/>
        <v>0</v>
      </c>
      <c r="AE1090" s="168">
        <f t="shared" si="5280"/>
        <v>0</v>
      </c>
      <c r="AF1090" s="502">
        <f t="shared" si="5280"/>
        <v>0</v>
      </c>
      <c r="AG1090" s="168">
        <f t="shared" si="5280"/>
        <v>3</v>
      </c>
      <c r="AH1090" s="168">
        <f t="shared" si="5280"/>
        <v>0</v>
      </c>
      <c r="AI1090" s="168">
        <f t="shared" si="5280"/>
        <v>3</v>
      </c>
      <c r="AJ1090" s="168">
        <f t="shared" si="5280"/>
        <v>0</v>
      </c>
      <c r="AK1090" s="168">
        <f t="shared" si="5280"/>
        <v>0</v>
      </c>
      <c r="AL1090" s="168">
        <f t="shared" si="5280"/>
        <v>0</v>
      </c>
      <c r="AM1090" s="168">
        <f t="shared" si="5280"/>
        <v>0</v>
      </c>
      <c r="AN1090" s="168">
        <f t="shared" si="5280"/>
        <v>0</v>
      </c>
      <c r="AO1090" s="168">
        <f t="shared" si="5280"/>
        <v>0</v>
      </c>
      <c r="AP1090" s="168">
        <f t="shared" si="5280"/>
        <v>1</v>
      </c>
      <c r="AQ1090" s="168">
        <f t="shared" si="5280"/>
        <v>0</v>
      </c>
      <c r="AR1090" s="168">
        <f t="shared" si="5280"/>
        <v>1</v>
      </c>
      <c r="AS1090" s="502">
        <f t="shared" si="5280"/>
        <v>0</v>
      </c>
      <c r="AT1090" s="168">
        <f t="shared" si="5280"/>
        <v>0</v>
      </c>
      <c r="AU1090" s="168">
        <f t="shared" si="5280"/>
        <v>0</v>
      </c>
      <c r="AV1090" s="168">
        <f t="shared" si="5280"/>
        <v>0</v>
      </c>
      <c r="AW1090" s="569">
        <f t="shared" si="5280"/>
        <v>62</v>
      </c>
      <c r="AX1090" s="569">
        <f t="shared" si="5280"/>
        <v>20</v>
      </c>
      <c r="AY1090" s="569">
        <f t="shared" si="5280"/>
        <v>82</v>
      </c>
      <c r="AZ1090" s="168">
        <f t="shared" si="5280"/>
        <v>0</v>
      </c>
      <c r="BA1090" s="168">
        <f t="shared" si="5280"/>
        <v>0</v>
      </c>
      <c r="BB1090" s="168">
        <f t="shared" si="5280"/>
        <v>0</v>
      </c>
      <c r="BC1090" s="168">
        <f t="shared" si="5280"/>
        <v>3</v>
      </c>
      <c r="BD1090" s="168">
        <f t="shared" si="5280"/>
        <v>0</v>
      </c>
      <c r="BE1090" s="168">
        <f t="shared" si="5280"/>
        <v>3</v>
      </c>
      <c r="BF1090" s="523"/>
      <c r="BG1090" s="605">
        <f>SUM(F1090,S1090,AF1090,AS1090)</f>
        <v>73</v>
      </c>
      <c r="BH1090" s="533">
        <f>SUM(G1090,T1090,AG1090)</f>
        <v>31</v>
      </c>
      <c r="BI1090" s="533">
        <f t="shared" ref="BI1090:BI1092" si="5281">SUM(H1090,U1090,AH1090)</f>
        <v>8</v>
      </c>
      <c r="BJ1090" s="533">
        <f t="shared" ref="BJ1090:BJ1092" si="5282">SUM(I1090,V1090,AI1090)</f>
        <v>39</v>
      </c>
      <c r="BK1090" s="533">
        <f t="shared" ref="BK1090:BK1092" si="5283">SUM(J1090,W1090,AJ1090)</f>
        <v>8</v>
      </c>
      <c r="BL1090" s="533">
        <f t="shared" ref="BL1090:BL1092" si="5284">SUM(K1090,X1090,AK1090)</f>
        <v>3</v>
      </c>
      <c r="BM1090" s="533">
        <f t="shared" ref="BM1090:BM1092" si="5285">SUM(L1090,Y1090,AL1090)</f>
        <v>11</v>
      </c>
      <c r="BN1090" s="533">
        <f>SUM(M1090,Z1090,AM1090)</f>
        <v>1</v>
      </c>
      <c r="BO1090" s="533">
        <f t="shared" ref="BO1090:BO1092" si="5286">SUM(N1090,AA1090,AN1090)</f>
        <v>3</v>
      </c>
      <c r="BP1090" s="533">
        <f t="shared" ref="BP1090:BP1092" si="5287">SUM(O1090,AB1090,AO1090)</f>
        <v>4</v>
      </c>
      <c r="BQ1090" s="533">
        <f t="shared" ref="BQ1090:BQ1092" si="5288">SUM(P1090,AC1090,AP1090)</f>
        <v>22</v>
      </c>
      <c r="BR1090" s="533">
        <f t="shared" ref="BR1090:BR1092" si="5289">SUM(Q1090,AD1090,AQ1090)</f>
        <v>6</v>
      </c>
      <c r="BS1090" s="533">
        <f t="shared" ref="BS1090:BS1092" si="5290">SUM(R1090,AE1090,AR1090)</f>
        <v>28</v>
      </c>
      <c r="BT1090" s="533">
        <f>AT1090</f>
        <v>0</v>
      </c>
      <c r="BU1090" s="533">
        <f t="shared" ref="BU1090:BU1092" si="5291">AU1090</f>
        <v>0</v>
      </c>
      <c r="BV1090" s="533">
        <f t="shared" ref="BV1090:BV1092" si="5292">AV1090</f>
        <v>0</v>
      </c>
      <c r="BW1090" s="536">
        <f>SUM(BH1090,BK1090,BN1090,BQ1090,BT1090)</f>
        <v>62</v>
      </c>
      <c r="BX1090" s="536">
        <f t="shared" ref="BX1090:BX1092" si="5293">SUM(BI1090,BL1090,BO1090,BR1090,BU1090)</f>
        <v>20</v>
      </c>
      <c r="BY1090" s="536">
        <f t="shared" ref="BY1090:BY1092" si="5294">SUM(BJ1090,BM1090,BP1090,BS1090,BV1090)</f>
        <v>82</v>
      </c>
      <c r="BZ1090" t="s">
        <v>74</v>
      </c>
      <c r="CA1090" s="544">
        <f>AZ1090</f>
        <v>0</v>
      </c>
      <c r="CB1090" s="544">
        <f t="shared" ref="CB1090:CB1092" si="5295">BA1090</f>
        <v>0</v>
      </c>
      <c r="CC1090" s="544">
        <f t="shared" ref="CC1090:CC1092" si="5296">BB1090</f>
        <v>0</v>
      </c>
      <c r="CD1090" s="544">
        <f>BC1090</f>
        <v>3</v>
      </c>
      <c r="CE1090" s="544">
        <f t="shared" ref="CE1090:CE1092" si="5297">BD1090</f>
        <v>0</v>
      </c>
      <c r="CF1090" s="544">
        <f t="shared" ref="CF1090:CF1092" si="5298">BE1090</f>
        <v>3</v>
      </c>
    </row>
    <row r="1091" spans="1:84">
      <c r="A1091" s="149"/>
      <c r="B1091" s="151"/>
      <c r="C1091" s="151"/>
      <c r="D1091" s="151"/>
      <c r="E1091" s="288"/>
      <c r="F1091" s="592">
        <f>SUM(F1081,F1085)</f>
        <v>53</v>
      </c>
      <c r="G1091" s="168">
        <f t="shared" ref="G1091" si="5299">SUM(G1081,G1085)</f>
        <v>18</v>
      </c>
      <c r="H1091" s="168">
        <f t="shared" ref="H1091:BE1091" si="5300">SUM(H1081,H1085)</f>
        <v>9</v>
      </c>
      <c r="I1091" s="168">
        <f t="shared" si="5300"/>
        <v>27</v>
      </c>
      <c r="J1091" s="168">
        <f t="shared" si="5300"/>
        <v>6</v>
      </c>
      <c r="K1091" s="168">
        <f t="shared" si="5300"/>
        <v>0</v>
      </c>
      <c r="L1091" s="168">
        <f t="shared" si="5300"/>
        <v>6</v>
      </c>
      <c r="M1091" s="168">
        <f t="shared" si="5300"/>
        <v>4</v>
      </c>
      <c r="N1091" s="168">
        <f t="shared" si="5300"/>
        <v>1</v>
      </c>
      <c r="O1091" s="168">
        <f t="shared" si="5300"/>
        <v>5</v>
      </c>
      <c r="P1091" s="168">
        <f t="shared" si="5300"/>
        <v>11</v>
      </c>
      <c r="Q1091" s="168">
        <f t="shared" si="5300"/>
        <v>3</v>
      </c>
      <c r="R1091" s="168">
        <f t="shared" si="5300"/>
        <v>14</v>
      </c>
      <c r="S1091" s="502">
        <f t="shared" si="5300"/>
        <v>0</v>
      </c>
      <c r="T1091" s="168">
        <f t="shared" si="5300"/>
        <v>4</v>
      </c>
      <c r="U1091" s="168">
        <f t="shared" si="5300"/>
        <v>0</v>
      </c>
      <c r="V1091" s="168">
        <f t="shared" si="5300"/>
        <v>4</v>
      </c>
      <c r="W1091" s="168">
        <f t="shared" si="5300"/>
        <v>0</v>
      </c>
      <c r="X1091" s="168">
        <f t="shared" si="5300"/>
        <v>0</v>
      </c>
      <c r="Y1091" s="168">
        <f t="shared" si="5300"/>
        <v>0</v>
      </c>
      <c r="Z1091" s="168">
        <f t="shared" si="5300"/>
        <v>0</v>
      </c>
      <c r="AA1091" s="168">
        <f t="shared" si="5300"/>
        <v>0</v>
      </c>
      <c r="AB1091" s="168">
        <f t="shared" si="5300"/>
        <v>0</v>
      </c>
      <c r="AC1091" s="168">
        <f t="shared" si="5300"/>
        <v>0</v>
      </c>
      <c r="AD1091" s="168">
        <f t="shared" si="5300"/>
        <v>0</v>
      </c>
      <c r="AE1091" s="168">
        <f t="shared" si="5300"/>
        <v>0</v>
      </c>
      <c r="AF1091" s="502">
        <f t="shared" si="5300"/>
        <v>0</v>
      </c>
      <c r="AG1091" s="168">
        <f t="shared" si="5300"/>
        <v>3</v>
      </c>
      <c r="AH1091" s="168">
        <f t="shared" si="5300"/>
        <v>0</v>
      </c>
      <c r="AI1091" s="168">
        <f t="shared" si="5300"/>
        <v>3</v>
      </c>
      <c r="AJ1091" s="168">
        <f t="shared" si="5300"/>
        <v>0</v>
      </c>
      <c r="AK1091" s="168">
        <f t="shared" si="5300"/>
        <v>0</v>
      </c>
      <c r="AL1091" s="168">
        <f t="shared" si="5300"/>
        <v>0</v>
      </c>
      <c r="AM1091" s="168">
        <f t="shared" si="5300"/>
        <v>0</v>
      </c>
      <c r="AN1091" s="168">
        <f t="shared" si="5300"/>
        <v>0</v>
      </c>
      <c r="AO1091" s="168">
        <f t="shared" si="5300"/>
        <v>0</v>
      </c>
      <c r="AP1091" s="168">
        <f t="shared" si="5300"/>
        <v>1</v>
      </c>
      <c r="AQ1091" s="168">
        <f t="shared" si="5300"/>
        <v>0</v>
      </c>
      <c r="AR1091" s="168">
        <f t="shared" si="5300"/>
        <v>1</v>
      </c>
      <c r="AS1091" s="502">
        <f t="shared" si="5300"/>
        <v>0</v>
      </c>
      <c r="AT1091" s="168">
        <f t="shared" si="5300"/>
        <v>0</v>
      </c>
      <c r="AU1091" s="168">
        <f t="shared" si="5300"/>
        <v>0</v>
      </c>
      <c r="AV1091" s="168">
        <f t="shared" si="5300"/>
        <v>0</v>
      </c>
      <c r="AW1091" s="569">
        <f t="shared" si="5300"/>
        <v>47</v>
      </c>
      <c r="AX1091" s="569">
        <f t="shared" si="5300"/>
        <v>13</v>
      </c>
      <c r="AY1091" s="569">
        <f t="shared" si="5300"/>
        <v>60</v>
      </c>
      <c r="AZ1091" s="168">
        <f t="shared" si="5300"/>
        <v>1</v>
      </c>
      <c r="BA1091" s="168">
        <f t="shared" si="5300"/>
        <v>0</v>
      </c>
      <c r="BB1091" s="168">
        <f t="shared" si="5300"/>
        <v>1</v>
      </c>
      <c r="BC1091" s="168">
        <f t="shared" si="5300"/>
        <v>0</v>
      </c>
      <c r="BD1091" s="168">
        <f t="shared" si="5300"/>
        <v>0</v>
      </c>
      <c r="BE1091" s="168">
        <f t="shared" si="5300"/>
        <v>0</v>
      </c>
      <c r="BF1091" s="523"/>
      <c r="BG1091" s="605">
        <f>SUM(F1091,S1091,AF1091,AS1091)</f>
        <v>53</v>
      </c>
      <c r="BH1091" s="533">
        <f>SUM(G1091,T1091,AG1091)</f>
        <v>25</v>
      </c>
      <c r="BI1091" s="533">
        <f t="shared" si="5281"/>
        <v>9</v>
      </c>
      <c r="BJ1091" s="533">
        <f t="shared" si="5282"/>
        <v>34</v>
      </c>
      <c r="BK1091" s="533">
        <f t="shared" si="5283"/>
        <v>6</v>
      </c>
      <c r="BL1091" s="533">
        <f t="shared" si="5284"/>
        <v>0</v>
      </c>
      <c r="BM1091" s="533">
        <f t="shared" si="5285"/>
        <v>6</v>
      </c>
      <c r="BN1091" s="533">
        <f>SUM(M1091,Z1091,AM1091)</f>
        <v>4</v>
      </c>
      <c r="BO1091" s="533">
        <f t="shared" si="5286"/>
        <v>1</v>
      </c>
      <c r="BP1091" s="533">
        <f t="shared" si="5287"/>
        <v>5</v>
      </c>
      <c r="BQ1091" s="533">
        <f t="shared" si="5288"/>
        <v>12</v>
      </c>
      <c r="BR1091" s="533">
        <f t="shared" si="5289"/>
        <v>3</v>
      </c>
      <c r="BS1091" s="533">
        <f t="shared" si="5290"/>
        <v>15</v>
      </c>
      <c r="BT1091" s="533">
        <f>AT1091</f>
        <v>0</v>
      </c>
      <c r="BU1091" s="533">
        <f t="shared" si="5291"/>
        <v>0</v>
      </c>
      <c r="BV1091" s="533">
        <f t="shared" si="5292"/>
        <v>0</v>
      </c>
      <c r="BW1091" s="536">
        <f>SUM(BH1091,BK1091,BN1091,BQ1091,BT1091)</f>
        <v>47</v>
      </c>
      <c r="BX1091" s="536">
        <f t="shared" si="5293"/>
        <v>13</v>
      </c>
      <c r="BY1091" s="536">
        <f t="shared" si="5294"/>
        <v>60</v>
      </c>
      <c r="BZ1091" t="s">
        <v>74</v>
      </c>
      <c r="CA1091" s="544">
        <f>AZ1091</f>
        <v>1</v>
      </c>
      <c r="CB1091" s="544">
        <f t="shared" si="5295"/>
        <v>0</v>
      </c>
      <c r="CC1091" s="544">
        <f t="shared" si="5296"/>
        <v>1</v>
      </c>
      <c r="CD1091" s="544">
        <f>BC1091</f>
        <v>0</v>
      </c>
      <c r="CE1091" s="544">
        <f t="shared" si="5297"/>
        <v>0</v>
      </c>
      <c r="CF1091" s="544">
        <f t="shared" si="5298"/>
        <v>0</v>
      </c>
    </row>
    <row r="1092" spans="1:84">
      <c r="A1092" s="149"/>
      <c r="B1092" s="151"/>
      <c r="C1092" s="151"/>
      <c r="D1092" s="151"/>
      <c r="E1092" s="288"/>
      <c r="F1092" s="592">
        <f>SUM(F1090:F1091)</f>
        <v>126</v>
      </c>
      <c r="G1092" s="168">
        <f t="shared" ref="G1092" si="5301">SUM(G1090:G1091)</f>
        <v>42</v>
      </c>
      <c r="H1092" s="168">
        <f t="shared" ref="H1092:BE1092" si="5302">SUM(H1090:H1091)</f>
        <v>15</v>
      </c>
      <c r="I1092" s="168">
        <f t="shared" si="5302"/>
        <v>57</v>
      </c>
      <c r="J1092" s="168">
        <f t="shared" si="5302"/>
        <v>14</v>
      </c>
      <c r="K1092" s="168">
        <f t="shared" si="5302"/>
        <v>3</v>
      </c>
      <c r="L1092" s="168">
        <f t="shared" si="5302"/>
        <v>17</v>
      </c>
      <c r="M1092" s="168">
        <f t="shared" si="5302"/>
        <v>5</v>
      </c>
      <c r="N1092" s="168">
        <f t="shared" si="5302"/>
        <v>4</v>
      </c>
      <c r="O1092" s="168">
        <f t="shared" si="5302"/>
        <v>9</v>
      </c>
      <c r="P1092" s="168">
        <f t="shared" si="5302"/>
        <v>32</v>
      </c>
      <c r="Q1092" s="168">
        <f t="shared" si="5302"/>
        <v>9</v>
      </c>
      <c r="R1092" s="168">
        <f t="shared" si="5302"/>
        <v>41</v>
      </c>
      <c r="S1092" s="502">
        <f t="shared" si="5302"/>
        <v>0</v>
      </c>
      <c r="T1092" s="168">
        <f t="shared" si="5302"/>
        <v>8</v>
      </c>
      <c r="U1092" s="168">
        <f t="shared" si="5302"/>
        <v>2</v>
      </c>
      <c r="V1092" s="168">
        <f t="shared" si="5302"/>
        <v>10</v>
      </c>
      <c r="W1092" s="168">
        <f t="shared" si="5302"/>
        <v>0</v>
      </c>
      <c r="X1092" s="168">
        <f t="shared" si="5302"/>
        <v>0</v>
      </c>
      <c r="Y1092" s="168">
        <f t="shared" si="5302"/>
        <v>0</v>
      </c>
      <c r="Z1092" s="168">
        <f t="shared" si="5302"/>
        <v>0</v>
      </c>
      <c r="AA1092" s="168">
        <f t="shared" si="5302"/>
        <v>0</v>
      </c>
      <c r="AB1092" s="168">
        <f t="shared" si="5302"/>
        <v>0</v>
      </c>
      <c r="AC1092" s="168">
        <f t="shared" si="5302"/>
        <v>0</v>
      </c>
      <c r="AD1092" s="168">
        <f t="shared" si="5302"/>
        <v>0</v>
      </c>
      <c r="AE1092" s="168">
        <f t="shared" si="5302"/>
        <v>0</v>
      </c>
      <c r="AF1092" s="502">
        <f t="shared" si="5302"/>
        <v>0</v>
      </c>
      <c r="AG1092" s="168">
        <f t="shared" si="5302"/>
        <v>6</v>
      </c>
      <c r="AH1092" s="168">
        <f t="shared" si="5302"/>
        <v>0</v>
      </c>
      <c r="AI1092" s="168">
        <f t="shared" si="5302"/>
        <v>6</v>
      </c>
      <c r="AJ1092" s="168">
        <f t="shared" si="5302"/>
        <v>0</v>
      </c>
      <c r="AK1092" s="168">
        <f t="shared" si="5302"/>
        <v>0</v>
      </c>
      <c r="AL1092" s="168">
        <f t="shared" si="5302"/>
        <v>0</v>
      </c>
      <c r="AM1092" s="168">
        <f t="shared" si="5302"/>
        <v>0</v>
      </c>
      <c r="AN1092" s="168">
        <f t="shared" si="5302"/>
        <v>0</v>
      </c>
      <c r="AO1092" s="168">
        <f t="shared" si="5302"/>
        <v>0</v>
      </c>
      <c r="AP1092" s="168">
        <f t="shared" si="5302"/>
        <v>2</v>
      </c>
      <c r="AQ1092" s="168">
        <f t="shared" si="5302"/>
        <v>0</v>
      </c>
      <c r="AR1092" s="168">
        <f t="shared" si="5302"/>
        <v>2</v>
      </c>
      <c r="AS1092" s="502">
        <f t="shared" si="5302"/>
        <v>0</v>
      </c>
      <c r="AT1092" s="168">
        <f t="shared" si="5302"/>
        <v>0</v>
      </c>
      <c r="AU1092" s="168">
        <f t="shared" si="5302"/>
        <v>0</v>
      </c>
      <c r="AV1092" s="168">
        <f t="shared" si="5302"/>
        <v>0</v>
      </c>
      <c r="AW1092" s="569">
        <f t="shared" si="5302"/>
        <v>109</v>
      </c>
      <c r="AX1092" s="569">
        <f t="shared" si="5302"/>
        <v>33</v>
      </c>
      <c r="AY1092" s="569">
        <f t="shared" si="5302"/>
        <v>142</v>
      </c>
      <c r="AZ1092" s="168">
        <f t="shared" si="5302"/>
        <v>1</v>
      </c>
      <c r="BA1092" s="168">
        <f t="shared" si="5302"/>
        <v>0</v>
      </c>
      <c r="BB1092" s="168">
        <f t="shared" si="5302"/>
        <v>1</v>
      </c>
      <c r="BC1092" s="168">
        <f t="shared" si="5302"/>
        <v>3</v>
      </c>
      <c r="BD1092" s="168">
        <f t="shared" si="5302"/>
        <v>0</v>
      </c>
      <c r="BE1092" s="168">
        <f t="shared" si="5302"/>
        <v>3</v>
      </c>
      <c r="BF1092" s="523"/>
      <c r="BG1092" s="605">
        <f>SUM(F1092,S1092,AF1092,AS1092)</f>
        <v>126</v>
      </c>
      <c r="BH1092" s="533">
        <f>SUM(G1092,T1092,AG1092)</f>
        <v>56</v>
      </c>
      <c r="BI1092" s="533">
        <f t="shared" si="5281"/>
        <v>17</v>
      </c>
      <c r="BJ1092" s="533">
        <f t="shared" si="5282"/>
        <v>73</v>
      </c>
      <c r="BK1092" s="533">
        <f t="shared" si="5283"/>
        <v>14</v>
      </c>
      <c r="BL1092" s="533">
        <f t="shared" si="5284"/>
        <v>3</v>
      </c>
      <c r="BM1092" s="533">
        <f t="shared" si="5285"/>
        <v>17</v>
      </c>
      <c r="BN1092" s="533">
        <f>SUM(M1092,Z1092,AM1092)</f>
        <v>5</v>
      </c>
      <c r="BO1092" s="533">
        <f t="shared" si="5286"/>
        <v>4</v>
      </c>
      <c r="BP1092" s="533">
        <f t="shared" si="5287"/>
        <v>9</v>
      </c>
      <c r="BQ1092" s="533">
        <f t="shared" si="5288"/>
        <v>34</v>
      </c>
      <c r="BR1092" s="533">
        <f t="shared" si="5289"/>
        <v>9</v>
      </c>
      <c r="BS1092" s="533">
        <f t="shared" si="5290"/>
        <v>43</v>
      </c>
      <c r="BT1092" s="533">
        <f>AT1092</f>
        <v>0</v>
      </c>
      <c r="BU1092" s="533">
        <f t="shared" si="5291"/>
        <v>0</v>
      </c>
      <c r="BV1092" s="533">
        <f t="shared" si="5292"/>
        <v>0</v>
      </c>
      <c r="BW1092" s="536">
        <f>SUM(BH1092,BK1092,BN1092,BQ1092,BT1092)</f>
        <v>109</v>
      </c>
      <c r="BX1092" s="536">
        <f t="shared" si="5293"/>
        <v>33</v>
      </c>
      <c r="BY1092" s="536">
        <f t="shared" si="5294"/>
        <v>142</v>
      </c>
      <c r="BZ1092" t="s">
        <v>74</v>
      </c>
      <c r="CA1092" s="544">
        <f>AZ1092</f>
        <v>1</v>
      </c>
      <c r="CB1092" s="544">
        <f t="shared" si="5295"/>
        <v>0</v>
      </c>
      <c r="CC1092" s="544">
        <f t="shared" si="5296"/>
        <v>1</v>
      </c>
      <c r="CD1092" s="544">
        <f>BC1092</f>
        <v>3</v>
      </c>
      <c r="CE1092" s="544">
        <f t="shared" si="5297"/>
        <v>0</v>
      </c>
      <c r="CF1092" s="544">
        <f t="shared" si="5298"/>
        <v>3</v>
      </c>
    </row>
    <row r="1093" spans="1:84">
      <c r="A1093" s="149"/>
      <c r="B1093" s="149"/>
      <c r="C1093" s="151"/>
      <c r="D1093" s="151"/>
      <c r="E1093" s="288"/>
      <c r="F1093" s="591"/>
      <c r="G1093" s="159"/>
      <c r="H1093" s="159"/>
      <c r="I1093" s="159"/>
      <c r="J1093" s="159"/>
      <c r="K1093" s="159"/>
      <c r="L1093" s="159"/>
      <c r="M1093" s="159"/>
      <c r="N1093" s="159"/>
      <c r="O1093" s="159"/>
      <c r="P1093" s="159"/>
      <c r="Q1093" s="159"/>
      <c r="R1093" s="159"/>
      <c r="S1093" s="503"/>
      <c r="T1093" s="159"/>
      <c r="U1093" s="159"/>
      <c r="V1093" s="159"/>
      <c r="W1093" s="159"/>
      <c r="X1093" s="159"/>
      <c r="Y1093" s="159"/>
      <c r="Z1093" s="159"/>
      <c r="AA1093" s="159"/>
      <c r="AB1093" s="159"/>
      <c r="AC1093" s="159"/>
      <c r="AD1093" s="159"/>
      <c r="AE1093" s="159"/>
      <c r="AF1093" s="503"/>
      <c r="AG1093" s="159"/>
      <c r="AH1093" s="159"/>
      <c r="AI1093" s="159"/>
      <c r="AJ1093" s="159"/>
      <c r="AK1093" s="159"/>
      <c r="AL1093" s="159"/>
      <c r="AM1093" s="159"/>
      <c r="AN1093" s="159"/>
      <c r="AO1093" s="159"/>
      <c r="AP1093" s="159"/>
      <c r="AQ1093" s="159"/>
      <c r="AR1093" s="159"/>
      <c r="AS1093" s="503"/>
      <c r="AT1093" s="159"/>
      <c r="AU1093" s="159"/>
      <c r="AV1093" s="159"/>
      <c r="AW1093" s="570"/>
      <c r="AX1093" s="570"/>
      <c r="AY1093" s="570"/>
      <c r="AZ1093" s="159"/>
      <c r="BA1093" s="159"/>
      <c r="BB1093" s="159"/>
      <c r="BC1093" s="159"/>
      <c r="BD1093" s="159"/>
      <c r="BE1093" s="159"/>
      <c r="BF1093" s="474"/>
    </row>
    <row r="1094" spans="1:84">
      <c r="A1094" s="149"/>
      <c r="B1094" s="151" t="s">
        <v>193</v>
      </c>
      <c r="C1094" s="151"/>
      <c r="D1094" s="151"/>
      <c r="E1094" s="288"/>
      <c r="F1094" s="592"/>
      <c r="G1094" s="159"/>
      <c r="H1094" s="159"/>
      <c r="I1094" s="275"/>
      <c r="J1094" s="159"/>
      <c r="K1094" s="159"/>
      <c r="L1094" s="275"/>
      <c r="M1094" s="159"/>
      <c r="N1094" s="159"/>
      <c r="O1094" s="275"/>
      <c r="P1094" s="159"/>
      <c r="Q1094" s="159"/>
      <c r="R1094" s="275"/>
      <c r="S1094" s="500"/>
      <c r="T1094" s="275"/>
      <c r="U1094" s="275"/>
      <c r="V1094" s="275"/>
      <c r="W1094" s="275"/>
      <c r="X1094" s="275"/>
      <c r="Y1094" s="275"/>
      <c r="Z1094" s="275"/>
      <c r="AA1094" s="275"/>
      <c r="AB1094" s="275"/>
      <c r="AC1094" s="275"/>
      <c r="AD1094" s="275"/>
      <c r="AE1094" s="275"/>
      <c r="AF1094" s="500"/>
      <c r="AG1094" s="275"/>
      <c r="AH1094" s="275"/>
      <c r="AI1094" s="275"/>
      <c r="AJ1094" s="275"/>
      <c r="AK1094" s="275"/>
      <c r="AL1094" s="275"/>
      <c r="AM1094" s="275"/>
      <c r="AN1094" s="275"/>
      <c r="AO1094" s="275"/>
      <c r="AP1094" s="275"/>
      <c r="AQ1094" s="275"/>
      <c r="AR1094" s="275"/>
      <c r="AS1094" s="500"/>
      <c r="AT1094" s="275"/>
      <c r="AU1094" s="275"/>
      <c r="AV1094" s="275"/>
      <c r="AW1094" s="567"/>
      <c r="AX1094" s="567"/>
      <c r="AY1094" s="567"/>
      <c r="AZ1094" s="159"/>
      <c r="BA1094" s="159"/>
      <c r="BB1094" s="159"/>
      <c r="BC1094" s="275"/>
      <c r="BD1094" s="275"/>
      <c r="BE1094" s="275"/>
      <c r="BF1094" s="521"/>
    </row>
    <row r="1095" spans="1:84">
      <c r="A1095" s="149" t="s">
        <v>75</v>
      </c>
      <c r="B1095" s="151" t="s">
        <v>912</v>
      </c>
      <c r="C1095" s="151"/>
      <c r="D1095" s="151"/>
      <c r="E1095" s="375" t="s">
        <v>909</v>
      </c>
      <c r="F1095" s="592"/>
      <c r="G1095" s="159"/>
      <c r="H1095" s="159"/>
      <c r="I1095" s="275"/>
      <c r="J1095" s="159"/>
      <c r="K1095" s="159"/>
      <c r="L1095" s="275"/>
      <c r="M1095" s="159"/>
      <c r="N1095" s="159"/>
      <c r="O1095" s="275"/>
      <c r="P1095" s="159"/>
      <c r="Q1095" s="159"/>
      <c r="R1095" s="275"/>
      <c r="S1095" s="500"/>
      <c r="T1095" s="275"/>
      <c r="U1095" s="275"/>
      <c r="V1095" s="275"/>
      <c r="W1095" s="275"/>
      <c r="X1095" s="275"/>
      <c r="Y1095" s="275"/>
      <c r="Z1095" s="275"/>
      <c r="AA1095" s="275"/>
      <c r="AB1095" s="275"/>
      <c r="AC1095" s="275"/>
      <c r="AD1095" s="275"/>
      <c r="AE1095" s="275"/>
      <c r="AF1095" s="500"/>
      <c r="AG1095" s="275"/>
      <c r="AH1095" s="275"/>
      <c r="AI1095" s="275"/>
      <c r="AJ1095" s="275"/>
      <c r="AK1095" s="275"/>
      <c r="AL1095" s="275"/>
      <c r="AM1095" s="275"/>
      <c r="AN1095" s="275"/>
      <c r="AO1095" s="275"/>
      <c r="AP1095" s="275"/>
      <c r="AQ1095" s="275"/>
      <c r="AR1095" s="275"/>
      <c r="AS1095" s="500"/>
      <c r="AT1095" s="275"/>
      <c r="AU1095" s="275"/>
      <c r="AV1095" s="275"/>
      <c r="AW1095" s="567"/>
      <c r="AX1095" s="567"/>
      <c r="AY1095" s="567"/>
      <c r="AZ1095" s="159"/>
      <c r="BA1095" s="159"/>
      <c r="BB1095" s="159"/>
      <c r="BC1095" s="275"/>
      <c r="BD1095" s="275"/>
      <c r="BE1095" s="275"/>
      <c r="BF1095" s="521"/>
    </row>
    <row r="1096" spans="1:84">
      <c r="A1096" s="149"/>
      <c r="B1096" s="149"/>
      <c r="C1096" s="151"/>
      <c r="D1096" s="151"/>
      <c r="E1096" s="288" t="s">
        <v>77</v>
      </c>
      <c r="F1096" s="592">
        <v>118</v>
      </c>
      <c r="G1096" s="428">
        <v>29</v>
      </c>
      <c r="H1096" s="428">
        <v>19</v>
      </c>
      <c r="I1096" s="429">
        <f>SUM(G1096:H1096)</f>
        <v>48</v>
      </c>
      <c r="J1096" s="428">
        <v>9</v>
      </c>
      <c r="K1096" s="428">
        <v>5</v>
      </c>
      <c r="L1096" s="429">
        <f>SUM(J1096:K1096)</f>
        <v>14</v>
      </c>
      <c r="M1096" s="428">
        <v>2</v>
      </c>
      <c r="N1096" s="428">
        <v>4</v>
      </c>
      <c r="O1096" s="429">
        <f>SUM(M1096:N1096)</f>
        <v>6</v>
      </c>
      <c r="P1096" s="428">
        <v>17</v>
      </c>
      <c r="Q1096" s="428">
        <v>7</v>
      </c>
      <c r="R1096" s="275">
        <f>SUM(P1096:Q1096)</f>
        <v>24</v>
      </c>
      <c r="S1096" s="500"/>
      <c r="T1096" s="275">
        <v>12</v>
      </c>
      <c r="U1096" s="275">
        <v>2</v>
      </c>
      <c r="V1096" s="275">
        <f>SUM(T1096:U1096)</f>
        <v>14</v>
      </c>
      <c r="W1096" s="275"/>
      <c r="X1096" s="275"/>
      <c r="Y1096" s="275">
        <f>SUM(W1096:X1096)</f>
        <v>0</v>
      </c>
      <c r="Z1096" s="275"/>
      <c r="AA1096" s="275"/>
      <c r="AB1096" s="275">
        <f>SUM(Z1096:AA1096)</f>
        <v>0</v>
      </c>
      <c r="AC1096" s="275"/>
      <c r="AD1096" s="275"/>
      <c r="AE1096" s="275">
        <f>SUM(AC1096:AD1096)</f>
        <v>0</v>
      </c>
      <c r="AF1096" s="500"/>
      <c r="AG1096" s="275"/>
      <c r="AH1096" s="275"/>
      <c r="AI1096" s="275">
        <f>SUM(AG1096:AH1096)</f>
        <v>0</v>
      </c>
      <c r="AJ1096" s="275"/>
      <c r="AK1096" s="275"/>
      <c r="AL1096" s="275">
        <f>SUM(AJ1096:AK1096)</f>
        <v>0</v>
      </c>
      <c r="AM1096" s="275"/>
      <c r="AN1096" s="275"/>
      <c r="AO1096" s="275">
        <f>SUM(AM1096:AN1096)</f>
        <v>0</v>
      </c>
      <c r="AP1096" s="275"/>
      <c r="AQ1096" s="275"/>
      <c r="AR1096" s="275">
        <f>SUM(AP1096:AQ1096)</f>
        <v>0</v>
      </c>
      <c r="AS1096" s="500"/>
      <c r="AT1096" s="275">
        <v>1</v>
      </c>
      <c r="AU1096" s="275">
        <v>1</v>
      </c>
      <c r="AV1096" s="275">
        <f>SUM(AT1096:AU1096)</f>
        <v>2</v>
      </c>
      <c r="AW1096" s="567">
        <f t="shared" ref="AW1096:AW1097" si="5303">SUM(G1096,J1096,M1096,P1096,T1096,W1096,Z1096,AC1096,AG1096,AJ1096,AM1096,AP1096,AT1096)</f>
        <v>70</v>
      </c>
      <c r="AX1096" s="567">
        <f t="shared" ref="AX1096:AX1097" si="5304">SUM(H1096,K1096,N1096,Q1096,U1096,X1096,AA1096,AD1096,AH1096,AK1096,AN1096,AQ1096,AU1096)</f>
        <v>38</v>
      </c>
      <c r="AY1096" s="567">
        <f t="shared" ref="AY1096:AY1097" si="5305">SUM(I1096,L1096,O1096,R1096,V1096,Y1096,AB1096,AE1096,AI1096,AL1096,AO1096,AR1096,AV1096)</f>
        <v>108</v>
      </c>
      <c r="AZ1096" s="159">
        <v>6</v>
      </c>
      <c r="BA1096" s="159">
        <v>1</v>
      </c>
      <c r="BB1096" s="275">
        <f>SUM(AZ1096:BA1096)</f>
        <v>7</v>
      </c>
      <c r="BC1096" s="275">
        <v>1</v>
      </c>
      <c r="BD1096" s="275">
        <v>1</v>
      </c>
      <c r="BE1096" s="275">
        <f>SUM(BC1096:BD1096)</f>
        <v>2</v>
      </c>
      <c r="BF1096" s="521"/>
      <c r="BG1096" s="605">
        <f>SUM(F1096,S1096,AF1096,AS1096)</f>
        <v>118</v>
      </c>
      <c r="BH1096" s="533">
        <f>SUM(G1096,T1096,AG1096)</f>
        <v>41</v>
      </c>
      <c r="BI1096" s="533">
        <f t="shared" ref="BI1096:BI1097" si="5306">SUM(H1096,U1096,AH1096)</f>
        <v>21</v>
      </c>
      <c r="BJ1096" s="533">
        <f t="shared" ref="BJ1096:BJ1097" si="5307">SUM(I1096,V1096,AI1096)</f>
        <v>62</v>
      </c>
      <c r="BK1096" s="533">
        <f t="shared" ref="BK1096:BK1097" si="5308">SUM(J1096,W1096,AJ1096)</f>
        <v>9</v>
      </c>
      <c r="BL1096" s="533">
        <f t="shared" ref="BL1096:BL1097" si="5309">SUM(K1096,X1096,AK1096)</f>
        <v>5</v>
      </c>
      <c r="BM1096" s="533">
        <f t="shared" ref="BM1096:BM1097" si="5310">SUM(L1096,Y1096,AL1096)</f>
        <v>14</v>
      </c>
      <c r="BN1096" s="533">
        <f>SUM(M1096,Z1096,AM1096)</f>
        <v>2</v>
      </c>
      <c r="BO1096" s="533">
        <f t="shared" ref="BO1096:BO1097" si="5311">SUM(N1096,AA1096,AN1096)</f>
        <v>4</v>
      </c>
      <c r="BP1096" s="533">
        <f t="shared" ref="BP1096:BP1097" si="5312">SUM(O1096,AB1096,AO1096)</f>
        <v>6</v>
      </c>
      <c r="BQ1096" s="533">
        <f t="shared" ref="BQ1096:BQ1097" si="5313">SUM(P1096,AC1096,AP1096)</f>
        <v>17</v>
      </c>
      <c r="BR1096" s="533">
        <f t="shared" ref="BR1096:BR1097" si="5314">SUM(Q1096,AD1096,AQ1096)</f>
        <v>7</v>
      </c>
      <c r="BS1096" s="533">
        <f t="shared" ref="BS1096:BS1097" si="5315">SUM(R1096,AE1096,AR1096)</f>
        <v>24</v>
      </c>
      <c r="BT1096" s="533">
        <f>AT1096</f>
        <v>1</v>
      </c>
      <c r="BU1096" s="533">
        <f t="shared" ref="BU1096:BU1097" si="5316">AU1096</f>
        <v>1</v>
      </c>
      <c r="BV1096" s="533">
        <f t="shared" ref="BV1096:BV1097" si="5317">AV1096</f>
        <v>2</v>
      </c>
      <c r="BW1096" s="536">
        <f>SUM(BH1096,BK1096,BN1096,BQ1096,BT1096)</f>
        <v>70</v>
      </c>
      <c r="BX1096" s="536">
        <f t="shared" ref="BX1096:BX1097" si="5318">SUM(BI1096,BL1096,BO1096,BR1096,BU1096)</f>
        <v>38</v>
      </c>
      <c r="BY1096" s="536">
        <f t="shared" ref="BY1096:BY1097" si="5319">SUM(BJ1096,BM1096,BP1096,BS1096,BV1096)</f>
        <v>108</v>
      </c>
      <c r="BZ1096" t="s">
        <v>74</v>
      </c>
      <c r="CA1096" s="544">
        <f>AZ1096</f>
        <v>6</v>
      </c>
      <c r="CB1096" s="544">
        <f t="shared" ref="CB1096:CB1097" si="5320">BA1096</f>
        <v>1</v>
      </c>
      <c r="CC1096" s="544">
        <f t="shared" ref="CC1096:CC1097" si="5321">BB1096</f>
        <v>7</v>
      </c>
      <c r="CD1096" s="544">
        <f>BC1096</f>
        <v>1</v>
      </c>
      <c r="CE1096" s="544">
        <f t="shared" ref="CE1096:CE1097" si="5322">BD1096</f>
        <v>1</v>
      </c>
      <c r="CF1096" s="544">
        <f t="shared" ref="CF1096:CF1097" si="5323">BE1096</f>
        <v>2</v>
      </c>
    </row>
    <row r="1097" spans="1:84">
      <c r="A1097" s="149"/>
      <c r="B1097" s="151" t="s">
        <v>74</v>
      </c>
      <c r="C1097" s="151"/>
      <c r="D1097" s="151"/>
      <c r="E1097" s="288" t="s">
        <v>78</v>
      </c>
      <c r="F1097" s="592">
        <v>118</v>
      </c>
      <c r="G1097" s="159">
        <v>26</v>
      </c>
      <c r="H1097" s="159">
        <v>22</v>
      </c>
      <c r="I1097" s="275">
        <f>SUM(G1097:H1097)</f>
        <v>48</v>
      </c>
      <c r="J1097" s="159">
        <v>11</v>
      </c>
      <c r="K1097" s="159">
        <v>3</v>
      </c>
      <c r="L1097" s="275">
        <f>SUM(J1097:K1097)</f>
        <v>14</v>
      </c>
      <c r="M1097" s="159">
        <v>4</v>
      </c>
      <c r="N1097" s="159">
        <v>2</v>
      </c>
      <c r="O1097" s="275">
        <f>SUM(M1097:N1097)</f>
        <v>6</v>
      </c>
      <c r="P1097" s="159">
        <v>19</v>
      </c>
      <c r="Q1097" s="159">
        <v>5</v>
      </c>
      <c r="R1097" s="275">
        <f>SUM(P1097:Q1097)</f>
        <v>24</v>
      </c>
      <c r="S1097" s="500"/>
      <c r="T1097" s="275">
        <v>6</v>
      </c>
      <c r="U1097" s="275">
        <v>6</v>
      </c>
      <c r="V1097" s="275">
        <f>SUM(T1097:U1097)</f>
        <v>12</v>
      </c>
      <c r="W1097" s="275"/>
      <c r="X1097" s="275"/>
      <c r="Y1097" s="275">
        <f>SUM(W1097:X1097)</f>
        <v>0</v>
      </c>
      <c r="Z1097" s="275"/>
      <c r="AA1097" s="275"/>
      <c r="AB1097" s="275">
        <f>SUM(Z1097:AA1097)</f>
        <v>0</v>
      </c>
      <c r="AC1097" s="275"/>
      <c r="AD1097" s="275"/>
      <c r="AE1097" s="275">
        <f>SUM(AC1097:AD1097)</f>
        <v>0</v>
      </c>
      <c r="AF1097" s="500"/>
      <c r="AG1097" s="275"/>
      <c r="AH1097" s="275"/>
      <c r="AI1097" s="275">
        <f>SUM(AG1097:AH1097)</f>
        <v>0</v>
      </c>
      <c r="AJ1097" s="275"/>
      <c r="AK1097" s="275"/>
      <c r="AL1097" s="275">
        <f>SUM(AJ1097:AK1097)</f>
        <v>0</v>
      </c>
      <c r="AM1097" s="275"/>
      <c r="AN1097" s="275"/>
      <c r="AO1097" s="275">
        <f>SUM(AM1097:AN1097)</f>
        <v>0</v>
      </c>
      <c r="AP1097" s="275"/>
      <c r="AQ1097" s="275"/>
      <c r="AR1097" s="275">
        <f>SUM(AP1097:AQ1097)</f>
        <v>0</v>
      </c>
      <c r="AS1097" s="500"/>
      <c r="AT1097" s="275">
        <v>2</v>
      </c>
      <c r="AU1097" s="275"/>
      <c r="AV1097" s="275">
        <f>SUM(AT1097:AU1097)</f>
        <v>2</v>
      </c>
      <c r="AW1097" s="567">
        <f t="shared" si="5303"/>
        <v>68</v>
      </c>
      <c r="AX1097" s="567">
        <f t="shared" si="5304"/>
        <v>38</v>
      </c>
      <c r="AY1097" s="567">
        <f t="shared" si="5305"/>
        <v>106</v>
      </c>
      <c r="AZ1097" s="159">
        <v>3</v>
      </c>
      <c r="BA1097" s="159">
        <v>1</v>
      </c>
      <c r="BB1097" s="275">
        <f>SUM(AZ1097:BA1097)</f>
        <v>4</v>
      </c>
      <c r="BC1097" s="275">
        <v>1</v>
      </c>
      <c r="BD1097" s="275">
        <v>1</v>
      </c>
      <c r="BE1097" s="275">
        <f>SUM(BC1097:BD1097)</f>
        <v>2</v>
      </c>
      <c r="BF1097" s="521"/>
      <c r="BG1097" s="605">
        <f>SUM(F1097,S1097,AF1097,AS1097)</f>
        <v>118</v>
      </c>
      <c r="BH1097" s="533">
        <f>SUM(G1097,T1097,AG1097)</f>
        <v>32</v>
      </c>
      <c r="BI1097" s="533">
        <f t="shared" si="5306"/>
        <v>28</v>
      </c>
      <c r="BJ1097" s="533">
        <f t="shared" si="5307"/>
        <v>60</v>
      </c>
      <c r="BK1097" s="533">
        <f t="shared" si="5308"/>
        <v>11</v>
      </c>
      <c r="BL1097" s="533">
        <f t="shared" si="5309"/>
        <v>3</v>
      </c>
      <c r="BM1097" s="533">
        <f t="shared" si="5310"/>
        <v>14</v>
      </c>
      <c r="BN1097" s="533">
        <f>SUM(M1097,Z1097,AM1097)</f>
        <v>4</v>
      </c>
      <c r="BO1097" s="533">
        <f t="shared" si="5311"/>
        <v>2</v>
      </c>
      <c r="BP1097" s="533">
        <f t="shared" si="5312"/>
        <v>6</v>
      </c>
      <c r="BQ1097" s="533">
        <f t="shared" si="5313"/>
        <v>19</v>
      </c>
      <c r="BR1097" s="533">
        <f t="shared" si="5314"/>
        <v>5</v>
      </c>
      <c r="BS1097" s="533">
        <f t="shared" si="5315"/>
        <v>24</v>
      </c>
      <c r="BT1097" s="533">
        <f>AT1097</f>
        <v>2</v>
      </c>
      <c r="BU1097" s="533">
        <f t="shared" si="5316"/>
        <v>0</v>
      </c>
      <c r="BV1097" s="533">
        <f t="shared" si="5317"/>
        <v>2</v>
      </c>
      <c r="BW1097" s="536">
        <f>SUM(BH1097,BK1097,BN1097,BQ1097,BT1097)</f>
        <v>68</v>
      </c>
      <c r="BX1097" s="536">
        <f t="shared" si="5318"/>
        <v>38</v>
      </c>
      <c r="BY1097" s="536">
        <f t="shared" si="5319"/>
        <v>106</v>
      </c>
      <c r="BZ1097" t="s">
        <v>74</v>
      </c>
      <c r="CA1097" s="544">
        <f>AZ1097</f>
        <v>3</v>
      </c>
      <c r="CB1097" s="544">
        <f t="shared" si="5320"/>
        <v>1</v>
      </c>
      <c r="CC1097" s="544">
        <f t="shared" si="5321"/>
        <v>4</v>
      </c>
      <c r="CD1097" s="544">
        <f>BC1097</f>
        <v>1</v>
      </c>
      <c r="CE1097" s="544">
        <f t="shared" si="5322"/>
        <v>1</v>
      </c>
      <c r="CF1097" s="544">
        <f t="shared" si="5323"/>
        <v>2</v>
      </c>
    </row>
    <row r="1098" spans="1:84">
      <c r="A1098" s="149"/>
      <c r="B1098" s="151"/>
      <c r="C1098" s="151"/>
      <c r="D1098" s="151"/>
      <c r="E1098" s="288"/>
      <c r="F1098" s="592"/>
      <c r="G1098" s="159"/>
      <c r="H1098" s="159"/>
      <c r="I1098" s="275"/>
      <c r="J1098" s="159"/>
      <c r="K1098" s="159"/>
      <c r="L1098" s="275"/>
      <c r="M1098" s="159"/>
      <c r="N1098" s="159"/>
      <c r="O1098" s="275"/>
      <c r="P1098" s="159"/>
      <c r="Q1098" s="159"/>
      <c r="R1098" s="275"/>
      <c r="S1098" s="500"/>
      <c r="T1098" s="275"/>
      <c r="U1098" s="275"/>
      <c r="V1098" s="275"/>
      <c r="W1098" s="275"/>
      <c r="X1098" s="275"/>
      <c r="Y1098" s="275"/>
      <c r="Z1098" s="275"/>
      <c r="AA1098" s="275"/>
      <c r="AB1098" s="275"/>
      <c r="AC1098" s="275"/>
      <c r="AD1098" s="275"/>
      <c r="AE1098" s="275"/>
      <c r="AF1098" s="500"/>
      <c r="AG1098" s="275"/>
      <c r="AH1098" s="275"/>
      <c r="AI1098" s="275"/>
      <c r="AJ1098" s="275"/>
      <c r="AK1098" s="275"/>
      <c r="AL1098" s="275"/>
      <c r="AM1098" s="275"/>
      <c r="AN1098" s="275"/>
      <c r="AO1098" s="275"/>
      <c r="AP1098" s="275"/>
      <c r="AQ1098" s="275"/>
      <c r="AR1098" s="275"/>
      <c r="AS1098" s="500"/>
      <c r="AT1098" s="275"/>
      <c r="AU1098" s="275"/>
      <c r="AV1098" s="275"/>
      <c r="AW1098" s="567"/>
      <c r="AX1098" s="567"/>
      <c r="AY1098" s="567"/>
      <c r="AZ1098" s="159"/>
      <c r="BA1098" s="159"/>
      <c r="BB1098" s="159"/>
      <c r="BC1098" s="275"/>
      <c r="BD1098" s="275"/>
      <c r="BE1098" s="275"/>
      <c r="BF1098" s="521"/>
    </row>
    <row r="1099" spans="1:84">
      <c r="A1099" s="149"/>
      <c r="B1099" s="151"/>
      <c r="C1099" s="151"/>
      <c r="D1099" s="151"/>
      <c r="E1099" s="370"/>
      <c r="F1099" s="592"/>
      <c r="G1099" s="159"/>
      <c r="H1099" s="159"/>
      <c r="I1099" s="275"/>
      <c r="J1099" s="159"/>
      <c r="K1099" s="159"/>
      <c r="L1099" s="275"/>
      <c r="M1099" s="159"/>
      <c r="N1099" s="159"/>
      <c r="O1099" s="275"/>
      <c r="P1099" s="159"/>
      <c r="Q1099" s="159"/>
      <c r="R1099" s="275"/>
      <c r="S1099" s="500"/>
      <c r="T1099" s="275"/>
      <c r="U1099" s="275"/>
      <c r="V1099" s="275"/>
      <c r="W1099" s="275"/>
      <c r="X1099" s="275"/>
      <c r="Y1099" s="275"/>
      <c r="Z1099" s="275"/>
      <c r="AA1099" s="275"/>
      <c r="AB1099" s="275"/>
      <c r="AC1099" s="275"/>
      <c r="AD1099" s="275"/>
      <c r="AE1099" s="275"/>
      <c r="AF1099" s="500"/>
      <c r="AG1099" s="275"/>
      <c r="AH1099" s="275"/>
      <c r="AI1099" s="275"/>
      <c r="AJ1099" s="275"/>
      <c r="AK1099" s="275"/>
      <c r="AL1099" s="275"/>
      <c r="AM1099" s="275"/>
      <c r="AN1099" s="275"/>
      <c r="AO1099" s="275"/>
      <c r="AP1099" s="275"/>
      <c r="AQ1099" s="275"/>
      <c r="AR1099" s="275"/>
      <c r="AS1099" s="500"/>
      <c r="AT1099" s="275"/>
      <c r="AU1099" s="275"/>
      <c r="AV1099" s="275"/>
      <c r="AW1099" s="567"/>
      <c r="AX1099" s="567"/>
      <c r="AY1099" s="567"/>
      <c r="AZ1099" s="159"/>
      <c r="BA1099" s="159"/>
      <c r="BB1099" s="159"/>
      <c r="BC1099" s="275"/>
      <c r="BD1099" s="275"/>
      <c r="BE1099" s="275"/>
      <c r="BF1099" s="521"/>
    </row>
    <row r="1100" spans="1:84">
      <c r="A1100" s="149" t="s">
        <v>75</v>
      </c>
      <c r="B1100" s="151" t="s">
        <v>789</v>
      </c>
      <c r="C1100" s="151" t="s">
        <v>484</v>
      </c>
      <c r="D1100" s="151"/>
      <c r="E1100" s="375" t="s">
        <v>800</v>
      </c>
      <c r="F1100" s="591"/>
      <c r="G1100" s="159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503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503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503"/>
      <c r="AT1100" s="159"/>
      <c r="AU1100" s="159"/>
      <c r="AV1100" s="159"/>
      <c r="AW1100" s="570"/>
      <c r="AX1100" s="570"/>
      <c r="AY1100" s="570"/>
      <c r="AZ1100" s="159"/>
      <c r="BA1100" s="159"/>
      <c r="BB1100" s="159"/>
      <c r="BC1100" s="159"/>
      <c r="BD1100" s="159"/>
      <c r="BE1100" s="159"/>
      <c r="BF1100" s="474"/>
    </row>
    <row r="1101" spans="1:84">
      <c r="A1101" s="149"/>
      <c r="B1101" s="151"/>
      <c r="C1101" s="151"/>
      <c r="D1101" s="151"/>
      <c r="E1101" s="288" t="s">
        <v>77</v>
      </c>
      <c r="F1101" s="592">
        <v>46</v>
      </c>
      <c r="G1101" s="428">
        <v>7</v>
      </c>
      <c r="H1101" s="159">
        <v>15</v>
      </c>
      <c r="I1101" s="275">
        <f>SUM(G1101:H1101)</f>
        <v>22</v>
      </c>
      <c r="J1101" s="159">
        <v>5</v>
      </c>
      <c r="K1101" s="159">
        <v>2</v>
      </c>
      <c r="L1101" s="275">
        <f>SUM(J1101:K1101)</f>
        <v>7</v>
      </c>
      <c r="M1101" s="159">
        <v>1</v>
      </c>
      <c r="N1101" s="159"/>
      <c r="O1101" s="275">
        <f>SUM(M1101:N1101)</f>
        <v>1</v>
      </c>
      <c r="P1101" s="159">
        <v>11</v>
      </c>
      <c r="Q1101" s="159">
        <v>5</v>
      </c>
      <c r="R1101" s="275">
        <f>SUM(P1101:Q1101)</f>
        <v>16</v>
      </c>
      <c r="S1101" s="500"/>
      <c r="T1101" s="275"/>
      <c r="U1101" s="275"/>
      <c r="V1101" s="275">
        <f>SUM(T1101:U1101)</f>
        <v>0</v>
      </c>
      <c r="W1101" s="275"/>
      <c r="X1101" s="275"/>
      <c r="Y1101" s="275">
        <f>SUM(W1101:X1101)</f>
        <v>0</v>
      </c>
      <c r="Z1101" s="275"/>
      <c r="AA1101" s="275"/>
      <c r="AB1101" s="275">
        <f>SUM(Z1101:AA1101)</f>
        <v>0</v>
      </c>
      <c r="AC1101" s="275"/>
      <c r="AD1101" s="275"/>
      <c r="AE1101" s="275">
        <f>SUM(AC1101:AD1101)</f>
        <v>0</v>
      </c>
      <c r="AF1101" s="500"/>
      <c r="AG1101" s="275"/>
      <c r="AH1101" s="275"/>
      <c r="AI1101" s="275">
        <f>SUM(AG1101:AH1101)</f>
        <v>0</v>
      </c>
      <c r="AJ1101" s="275"/>
      <c r="AK1101" s="275"/>
      <c r="AL1101" s="275">
        <f>SUM(AJ1101:AK1101)</f>
        <v>0</v>
      </c>
      <c r="AM1101" s="275"/>
      <c r="AN1101" s="275"/>
      <c r="AO1101" s="275">
        <f>SUM(AM1101:AN1101)</f>
        <v>0</v>
      </c>
      <c r="AP1101" s="275"/>
      <c r="AQ1101" s="275"/>
      <c r="AR1101" s="275">
        <f>SUM(AP1101:AQ1101)</f>
        <v>0</v>
      </c>
      <c r="AS1101" s="500"/>
      <c r="AT1101" s="275"/>
      <c r="AU1101" s="275"/>
      <c r="AV1101" s="275">
        <f>SUM(AT1101:AU1101)</f>
        <v>0</v>
      </c>
      <c r="AW1101" s="567">
        <f t="shared" ref="AW1101:AW1102" si="5324">SUM(G1101,J1101,M1101,P1101,T1101,W1101,Z1101,AC1101,AG1101,AJ1101,AM1101,AP1101,AT1101)</f>
        <v>24</v>
      </c>
      <c r="AX1101" s="567">
        <f t="shared" ref="AX1101:AX1102" si="5325">SUM(H1101,K1101,N1101,Q1101,U1101,X1101,AA1101,AD1101,AH1101,AK1101,AN1101,AQ1101,AU1101)</f>
        <v>22</v>
      </c>
      <c r="AY1101" s="567">
        <f t="shared" ref="AY1101:AY1102" si="5326">SUM(I1101,L1101,O1101,R1101,V1101,Y1101,AB1101,AE1101,AI1101,AL1101,AO1101,AR1101,AV1101)</f>
        <v>46</v>
      </c>
      <c r="AZ1101" s="159">
        <v>1</v>
      </c>
      <c r="BA1101" s="159">
        <v>2</v>
      </c>
      <c r="BB1101" s="275">
        <f>SUM(AZ1101:BA1101)</f>
        <v>3</v>
      </c>
      <c r="BC1101" s="275"/>
      <c r="BD1101" s="275"/>
      <c r="BE1101" s="275">
        <f>SUM(BC1101:BD1101)</f>
        <v>0</v>
      </c>
      <c r="BF1101" s="521"/>
      <c r="BG1101" s="605">
        <f>SUM(F1101,S1101,AF1101,AS1101)</f>
        <v>46</v>
      </c>
      <c r="BH1101" s="533">
        <f>SUM(G1101,T1101,AG1101)</f>
        <v>7</v>
      </c>
      <c r="BI1101" s="533">
        <f t="shared" ref="BI1101:BI1102" si="5327">SUM(H1101,U1101,AH1101)</f>
        <v>15</v>
      </c>
      <c r="BJ1101" s="533">
        <f t="shared" ref="BJ1101:BJ1102" si="5328">SUM(I1101,V1101,AI1101)</f>
        <v>22</v>
      </c>
      <c r="BK1101" s="533">
        <f t="shared" ref="BK1101:BK1102" si="5329">SUM(J1101,W1101,AJ1101)</f>
        <v>5</v>
      </c>
      <c r="BL1101" s="533">
        <f t="shared" ref="BL1101:BL1102" si="5330">SUM(K1101,X1101,AK1101)</f>
        <v>2</v>
      </c>
      <c r="BM1101" s="533">
        <f t="shared" ref="BM1101:BM1102" si="5331">SUM(L1101,Y1101,AL1101)</f>
        <v>7</v>
      </c>
      <c r="BN1101" s="533">
        <f>SUM(M1101,Z1101,AM1101)</f>
        <v>1</v>
      </c>
      <c r="BO1101" s="533">
        <f t="shared" ref="BO1101:BO1102" si="5332">SUM(N1101,AA1101,AN1101)</f>
        <v>0</v>
      </c>
      <c r="BP1101" s="533">
        <f t="shared" ref="BP1101:BP1102" si="5333">SUM(O1101,AB1101,AO1101)</f>
        <v>1</v>
      </c>
      <c r="BQ1101" s="533">
        <f t="shared" ref="BQ1101:BQ1102" si="5334">SUM(P1101,AC1101,AP1101)</f>
        <v>11</v>
      </c>
      <c r="BR1101" s="533">
        <f t="shared" ref="BR1101:BR1102" si="5335">SUM(Q1101,AD1101,AQ1101)</f>
        <v>5</v>
      </c>
      <c r="BS1101" s="533">
        <f t="shared" ref="BS1101:BS1102" si="5336">SUM(R1101,AE1101,AR1101)</f>
        <v>16</v>
      </c>
      <c r="BT1101" s="533">
        <f>AT1101</f>
        <v>0</v>
      </c>
      <c r="BU1101" s="533">
        <f t="shared" ref="BU1101:BU1102" si="5337">AU1101</f>
        <v>0</v>
      </c>
      <c r="BV1101" s="533">
        <f t="shared" ref="BV1101:BV1102" si="5338">AV1101</f>
        <v>0</v>
      </c>
      <c r="BW1101" s="536">
        <f>SUM(BH1101,BK1101,BN1101,BQ1101,BT1101)</f>
        <v>24</v>
      </c>
      <c r="BX1101" s="536">
        <f t="shared" ref="BX1101:BX1102" si="5339">SUM(BI1101,BL1101,BO1101,BR1101,BU1101)</f>
        <v>22</v>
      </c>
      <c r="BY1101" s="536">
        <f t="shared" ref="BY1101:BY1102" si="5340">SUM(BJ1101,BM1101,BP1101,BS1101,BV1101)</f>
        <v>46</v>
      </c>
      <c r="BZ1101" t="s">
        <v>74</v>
      </c>
      <c r="CA1101" s="544">
        <f>AZ1101</f>
        <v>1</v>
      </c>
      <c r="CB1101" s="544">
        <f t="shared" ref="CB1101:CB1102" si="5341">BA1101</f>
        <v>2</v>
      </c>
      <c r="CC1101" s="544">
        <f t="shared" ref="CC1101:CC1102" si="5342">BB1101</f>
        <v>3</v>
      </c>
      <c r="CD1101" s="544">
        <f>BC1101</f>
        <v>0</v>
      </c>
      <c r="CE1101" s="544">
        <f t="shared" ref="CE1101:CE1102" si="5343">BD1101</f>
        <v>0</v>
      </c>
      <c r="CF1101" s="544">
        <f t="shared" ref="CF1101:CF1102" si="5344">BE1101</f>
        <v>0</v>
      </c>
    </row>
    <row r="1102" spans="1:84">
      <c r="A1102" s="149"/>
      <c r="B1102" s="151"/>
      <c r="C1102" s="151"/>
      <c r="D1102" s="151"/>
      <c r="E1102" s="288" t="s">
        <v>78</v>
      </c>
      <c r="F1102" s="592">
        <v>46</v>
      </c>
      <c r="G1102" s="159">
        <v>11</v>
      </c>
      <c r="H1102" s="159">
        <v>6</v>
      </c>
      <c r="I1102" s="275">
        <f>SUM(G1102:H1102)</f>
        <v>17</v>
      </c>
      <c r="J1102" s="159">
        <v>4</v>
      </c>
      <c r="K1102" s="159">
        <v>2</v>
      </c>
      <c r="L1102" s="275">
        <f>SUM(J1102:K1102)</f>
        <v>6</v>
      </c>
      <c r="M1102" s="159">
        <v>2</v>
      </c>
      <c r="N1102" s="159">
        <v>1</v>
      </c>
      <c r="O1102" s="275">
        <f>SUM(M1102:N1102)</f>
        <v>3</v>
      </c>
      <c r="P1102" s="159">
        <v>10</v>
      </c>
      <c r="Q1102" s="159">
        <v>9</v>
      </c>
      <c r="R1102" s="275">
        <f>SUM(P1102:Q1102)</f>
        <v>19</v>
      </c>
      <c r="S1102" s="500"/>
      <c r="T1102" s="275"/>
      <c r="U1102" s="275"/>
      <c r="V1102" s="275">
        <f>SUM(T1102:U1102)</f>
        <v>0</v>
      </c>
      <c r="W1102" s="275"/>
      <c r="X1102" s="275"/>
      <c r="Y1102" s="275">
        <f>SUM(W1102:X1102)</f>
        <v>0</v>
      </c>
      <c r="Z1102" s="275"/>
      <c r="AA1102" s="275"/>
      <c r="AB1102" s="275">
        <f>SUM(Z1102:AA1102)</f>
        <v>0</v>
      </c>
      <c r="AC1102" s="275"/>
      <c r="AD1102" s="275"/>
      <c r="AE1102" s="275">
        <f>SUM(AC1102:AD1102)</f>
        <v>0</v>
      </c>
      <c r="AF1102" s="500"/>
      <c r="AG1102" s="275"/>
      <c r="AH1102" s="275"/>
      <c r="AI1102" s="275">
        <f>SUM(AG1102:AH1102)</f>
        <v>0</v>
      </c>
      <c r="AJ1102" s="275"/>
      <c r="AK1102" s="275"/>
      <c r="AL1102" s="275">
        <f>SUM(AJ1102:AK1102)</f>
        <v>0</v>
      </c>
      <c r="AM1102" s="275"/>
      <c r="AN1102" s="275"/>
      <c r="AO1102" s="275">
        <f>SUM(AM1102:AN1102)</f>
        <v>0</v>
      </c>
      <c r="AP1102" s="275"/>
      <c r="AQ1102" s="275"/>
      <c r="AR1102" s="275">
        <f>SUM(AP1102:AQ1102)</f>
        <v>0</v>
      </c>
      <c r="AS1102" s="500"/>
      <c r="AT1102" s="275"/>
      <c r="AU1102" s="275"/>
      <c r="AV1102" s="275">
        <f>SUM(AT1102:AU1102)</f>
        <v>0</v>
      </c>
      <c r="AW1102" s="567">
        <f t="shared" si="5324"/>
        <v>27</v>
      </c>
      <c r="AX1102" s="567">
        <f t="shared" si="5325"/>
        <v>18</v>
      </c>
      <c r="AY1102" s="567">
        <f t="shared" si="5326"/>
        <v>45</v>
      </c>
      <c r="AZ1102" s="159">
        <v>3</v>
      </c>
      <c r="BA1102" s="159">
        <v>2</v>
      </c>
      <c r="BB1102" s="275">
        <f>SUM(AZ1102:BA1102)</f>
        <v>5</v>
      </c>
      <c r="BC1102" s="275"/>
      <c r="BD1102" s="275"/>
      <c r="BE1102" s="275">
        <f>SUM(BC1102:BD1102)</f>
        <v>0</v>
      </c>
      <c r="BF1102" s="521"/>
      <c r="BG1102" s="605">
        <f>SUM(F1102,S1102,AF1102,AS1102)</f>
        <v>46</v>
      </c>
      <c r="BH1102" s="533">
        <f>SUM(G1102,T1102,AG1102)</f>
        <v>11</v>
      </c>
      <c r="BI1102" s="533">
        <f t="shared" si="5327"/>
        <v>6</v>
      </c>
      <c r="BJ1102" s="533">
        <f t="shared" si="5328"/>
        <v>17</v>
      </c>
      <c r="BK1102" s="533">
        <f t="shared" si="5329"/>
        <v>4</v>
      </c>
      <c r="BL1102" s="533">
        <f t="shared" si="5330"/>
        <v>2</v>
      </c>
      <c r="BM1102" s="533">
        <f t="shared" si="5331"/>
        <v>6</v>
      </c>
      <c r="BN1102" s="533">
        <f>SUM(M1102,Z1102,AM1102)</f>
        <v>2</v>
      </c>
      <c r="BO1102" s="533">
        <f t="shared" si="5332"/>
        <v>1</v>
      </c>
      <c r="BP1102" s="533">
        <f t="shared" si="5333"/>
        <v>3</v>
      </c>
      <c r="BQ1102" s="533">
        <f t="shared" si="5334"/>
        <v>10</v>
      </c>
      <c r="BR1102" s="533">
        <f t="shared" si="5335"/>
        <v>9</v>
      </c>
      <c r="BS1102" s="533">
        <f t="shared" si="5336"/>
        <v>19</v>
      </c>
      <c r="BT1102" s="533">
        <f>AT1102</f>
        <v>0</v>
      </c>
      <c r="BU1102" s="533">
        <f t="shared" si="5337"/>
        <v>0</v>
      </c>
      <c r="BV1102" s="533">
        <f t="shared" si="5338"/>
        <v>0</v>
      </c>
      <c r="BW1102" s="536">
        <f>SUM(BH1102,BK1102,BN1102,BQ1102,BT1102)</f>
        <v>27</v>
      </c>
      <c r="BX1102" s="536">
        <f t="shared" si="5339"/>
        <v>18</v>
      </c>
      <c r="BY1102" s="536">
        <f t="shared" si="5340"/>
        <v>45</v>
      </c>
      <c r="BZ1102" t="s">
        <v>74</v>
      </c>
      <c r="CA1102" s="544">
        <f>AZ1102</f>
        <v>3</v>
      </c>
      <c r="CB1102" s="544">
        <f t="shared" si="5341"/>
        <v>2</v>
      </c>
      <c r="CC1102" s="544">
        <f t="shared" si="5342"/>
        <v>5</v>
      </c>
      <c r="CD1102" s="544">
        <f>BC1102</f>
        <v>0</v>
      </c>
      <c r="CE1102" s="544">
        <f t="shared" si="5343"/>
        <v>0</v>
      </c>
      <c r="CF1102" s="544">
        <f t="shared" si="5344"/>
        <v>0</v>
      </c>
    </row>
    <row r="1103" spans="1:84">
      <c r="A1103" s="149"/>
      <c r="B1103" s="151"/>
      <c r="C1103" s="151"/>
      <c r="D1103" s="151"/>
      <c r="E1103" s="288"/>
      <c r="F1103" s="592"/>
      <c r="G1103" s="159"/>
      <c r="H1103" s="159"/>
      <c r="I1103" s="275"/>
      <c r="J1103" s="159"/>
      <c r="K1103" s="159"/>
      <c r="L1103" s="275"/>
      <c r="M1103" s="159"/>
      <c r="N1103" s="159"/>
      <c r="O1103" s="275"/>
      <c r="P1103" s="159"/>
      <c r="Q1103" s="159"/>
      <c r="R1103" s="275"/>
      <c r="S1103" s="500"/>
      <c r="T1103" s="275"/>
      <c r="U1103" s="275"/>
      <c r="V1103" s="275"/>
      <c r="W1103" s="275"/>
      <c r="X1103" s="275"/>
      <c r="Y1103" s="275"/>
      <c r="Z1103" s="275"/>
      <c r="AA1103" s="275"/>
      <c r="AB1103" s="275"/>
      <c r="AC1103" s="275"/>
      <c r="AD1103" s="275"/>
      <c r="AE1103" s="275"/>
      <c r="AF1103" s="500"/>
      <c r="AG1103" s="275"/>
      <c r="AH1103" s="275"/>
      <c r="AI1103" s="275"/>
      <c r="AJ1103" s="275"/>
      <c r="AK1103" s="275"/>
      <c r="AL1103" s="275"/>
      <c r="AM1103" s="275"/>
      <c r="AN1103" s="275"/>
      <c r="AO1103" s="275"/>
      <c r="AP1103" s="275"/>
      <c r="AQ1103" s="275"/>
      <c r="AR1103" s="275"/>
      <c r="AS1103" s="500"/>
      <c r="AT1103" s="275"/>
      <c r="AU1103" s="275"/>
      <c r="AV1103" s="275"/>
      <c r="AW1103" s="567"/>
      <c r="AX1103" s="567"/>
      <c r="AY1103" s="567"/>
      <c r="AZ1103" s="159"/>
      <c r="BA1103" s="159"/>
      <c r="BB1103" s="159"/>
      <c r="BC1103" s="275"/>
      <c r="BD1103" s="275"/>
      <c r="BE1103" s="275"/>
      <c r="BF1103" s="521"/>
    </row>
    <row r="1104" spans="1:84">
      <c r="A1104" s="149"/>
      <c r="B1104" s="151"/>
      <c r="C1104" s="151"/>
      <c r="D1104" s="151"/>
      <c r="E1104" s="288"/>
      <c r="F1104" s="592"/>
      <c r="G1104" s="159"/>
      <c r="H1104" s="159"/>
      <c r="I1104" s="275"/>
      <c r="J1104" s="159"/>
      <c r="K1104" s="159"/>
      <c r="L1104" s="275"/>
      <c r="M1104" s="159"/>
      <c r="N1104" s="159"/>
      <c r="O1104" s="275"/>
      <c r="P1104" s="159"/>
      <c r="Q1104" s="159"/>
      <c r="R1104" s="275"/>
      <c r="S1104" s="500"/>
      <c r="T1104" s="275"/>
      <c r="U1104" s="275"/>
      <c r="V1104" s="275"/>
      <c r="W1104" s="275"/>
      <c r="X1104" s="275"/>
      <c r="Y1104" s="275"/>
      <c r="Z1104" s="275"/>
      <c r="AA1104" s="275"/>
      <c r="AB1104" s="275"/>
      <c r="AC1104" s="275"/>
      <c r="AD1104" s="275"/>
      <c r="AE1104" s="275"/>
      <c r="AF1104" s="500"/>
      <c r="AG1104" s="275"/>
      <c r="AH1104" s="275"/>
      <c r="AI1104" s="275"/>
      <c r="AJ1104" s="275"/>
      <c r="AK1104" s="275"/>
      <c r="AL1104" s="275"/>
      <c r="AM1104" s="275"/>
      <c r="AN1104" s="275"/>
      <c r="AO1104" s="275"/>
      <c r="AP1104" s="275"/>
      <c r="AQ1104" s="275"/>
      <c r="AR1104" s="275"/>
      <c r="AS1104" s="500"/>
      <c r="AT1104" s="275"/>
      <c r="AU1104" s="275"/>
      <c r="AV1104" s="275"/>
      <c r="AW1104" s="567"/>
      <c r="AX1104" s="567"/>
      <c r="AY1104" s="567"/>
      <c r="AZ1104" s="159"/>
      <c r="BA1104" s="159"/>
      <c r="BB1104" s="159"/>
      <c r="BC1104" s="275"/>
      <c r="BD1104" s="275"/>
      <c r="BE1104" s="275"/>
      <c r="BF1104" s="521"/>
    </row>
    <row r="1105" spans="1:84">
      <c r="A1105" s="149"/>
      <c r="B1105" s="151"/>
      <c r="C1105" s="151"/>
      <c r="D1105" s="151"/>
      <c r="E1105" s="288"/>
      <c r="F1105" s="592"/>
      <c r="G1105" s="159"/>
      <c r="H1105" s="159"/>
      <c r="I1105" s="275"/>
      <c r="J1105" s="159"/>
      <c r="K1105" s="159"/>
      <c r="L1105" s="275"/>
      <c r="M1105" s="159"/>
      <c r="N1105" s="159"/>
      <c r="O1105" s="275"/>
      <c r="P1105" s="159"/>
      <c r="Q1105" s="159"/>
      <c r="R1105" s="275"/>
      <c r="S1105" s="500"/>
      <c r="T1105" s="275"/>
      <c r="U1105" s="275"/>
      <c r="V1105" s="275"/>
      <c r="W1105" s="275"/>
      <c r="X1105" s="275"/>
      <c r="Y1105" s="275"/>
      <c r="Z1105" s="275"/>
      <c r="AA1105" s="275"/>
      <c r="AB1105" s="275"/>
      <c r="AC1105" s="275"/>
      <c r="AD1105" s="275"/>
      <c r="AE1105" s="275"/>
      <c r="AF1105" s="500"/>
      <c r="AG1105" s="275"/>
      <c r="AH1105" s="275"/>
      <c r="AI1105" s="275"/>
      <c r="AJ1105" s="275"/>
      <c r="AK1105" s="275"/>
      <c r="AL1105" s="275"/>
      <c r="AM1105" s="275"/>
      <c r="AN1105" s="275"/>
      <c r="AO1105" s="275"/>
      <c r="AP1105" s="275"/>
      <c r="AQ1105" s="275"/>
      <c r="AR1105" s="275"/>
      <c r="AS1105" s="500"/>
      <c r="AT1105" s="275"/>
      <c r="AU1105" s="275"/>
      <c r="AV1105" s="275"/>
      <c r="AW1105" s="567"/>
      <c r="AX1105" s="567"/>
      <c r="AY1105" s="567"/>
      <c r="AZ1105" s="159"/>
      <c r="BA1105" s="159"/>
      <c r="BB1105" s="159" t="s">
        <v>74</v>
      </c>
      <c r="BC1105" s="275"/>
      <c r="BD1105" s="275"/>
      <c r="BE1105" s="275"/>
      <c r="BF1105" s="521"/>
    </row>
    <row r="1106" spans="1:84">
      <c r="A1106" s="149"/>
      <c r="B1106" s="151" t="s">
        <v>599</v>
      </c>
      <c r="C1106" s="151"/>
      <c r="D1106" s="151"/>
      <c r="E1106" s="288" t="s">
        <v>77</v>
      </c>
      <c r="F1106" s="591">
        <f t="shared" ref="F1106:H1107" si="5345">SUM(F1096,F1101)</f>
        <v>164</v>
      </c>
      <c r="G1106" s="159">
        <f t="shared" si="5345"/>
        <v>36</v>
      </c>
      <c r="H1106" s="159">
        <f t="shared" si="5345"/>
        <v>34</v>
      </c>
      <c r="I1106" s="159">
        <f t="shared" ref="I1106:R1107" si="5346">SUM(I1096,I1101)</f>
        <v>70</v>
      </c>
      <c r="J1106" s="159">
        <f>SUM(J1096,J1101)</f>
        <v>14</v>
      </c>
      <c r="K1106" s="159">
        <f>SUM(K1096,K1101)</f>
        <v>7</v>
      </c>
      <c r="L1106" s="159">
        <f t="shared" si="5346"/>
        <v>21</v>
      </c>
      <c r="M1106" s="159">
        <f>SUM(M1096,M1101)</f>
        <v>3</v>
      </c>
      <c r="N1106" s="159">
        <f>SUM(N1096,N1101)</f>
        <v>4</v>
      </c>
      <c r="O1106" s="159">
        <f t="shared" si="5346"/>
        <v>7</v>
      </c>
      <c r="P1106" s="159">
        <f>SUM(P1096,P1101)</f>
        <v>28</v>
      </c>
      <c r="Q1106" s="159">
        <f>SUM(Q1096,Q1101)</f>
        <v>12</v>
      </c>
      <c r="R1106" s="159">
        <f t="shared" si="5346"/>
        <v>40</v>
      </c>
      <c r="S1106" s="503">
        <f t="shared" ref="S1106:BE1106" si="5347">SUM(S1096,S1101)</f>
        <v>0</v>
      </c>
      <c r="T1106" s="159">
        <f>SUM(T1096,T1101)</f>
        <v>12</v>
      </c>
      <c r="U1106" s="159">
        <f>SUM(U1096,U1101)</f>
        <v>2</v>
      </c>
      <c r="V1106" s="159">
        <f t="shared" si="5347"/>
        <v>14</v>
      </c>
      <c r="W1106" s="159">
        <f>SUM(W1096,W1101)</f>
        <v>0</v>
      </c>
      <c r="X1106" s="159">
        <f>SUM(X1096,X1101)</f>
        <v>0</v>
      </c>
      <c r="Y1106" s="159">
        <f t="shared" si="5347"/>
        <v>0</v>
      </c>
      <c r="Z1106" s="159">
        <f>SUM(Z1096,Z1101)</f>
        <v>0</v>
      </c>
      <c r="AA1106" s="159">
        <f>SUM(AA1096,AA1101)</f>
        <v>0</v>
      </c>
      <c r="AB1106" s="159">
        <f t="shared" si="5347"/>
        <v>0</v>
      </c>
      <c r="AC1106" s="159">
        <f>SUM(AC1096,AC1101)</f>
        <v>0</v>
      </c>
      <c r="AD1106" s="159">
        <f>SUM(AD1096,AD1101)</f>
        <v>0</v>
      </c>
      <c r="AE1106" s="159">
        <f t="shared" si="5347"/>
        <v>0</v>
      </c>
      <c r="AF1106" s="503">
        <f t="shared" si="5347"/>
        <v>0</v>
      </c>
      <c r="AG1106" s="159">
        <f>SUM(AG1096,AG1101)</f>
        <v>0</v>
      </c>
      <c r="AH1106" s="159">
        <f>SUM(AH1096,AH1101)</f>
        <v>0</v>
      </c>
      <c r="AI1106" s="159">
        <f t="shared" si="5347"/>
        <v>0</v>
      </c>
      <c r="AJ1106" s="159">
        <f>SUM(AJ1096,AJ1101)</f>
        <v>0</v>
      </c>
      <c r="AK1106" s="159">
        <f>SUM(AK1096,AK1101)</f>
        <v>0</v>
      </c>
      <c r="AL1106" s="159">
        <f t="shared" si="5347"/>
        <v>0</v>
      </c>
      <c r="AM1106" s="159">
        <f>SUM(AM1096,AM1101)</f>
        <v>0</v>
      </c>
      <c r="AN1106" s="159">
        <f>SUM(AN1096,AN1101)</f>
        <v>0</v>
      </c>
      <c r="AO1106" s="159">
        <f t="shared" si="5347"/>
        <v>0</v>
      </c>
      <c r="AP1106" s="159">
        <f>SUM(AP1096,AP1101)</f>
        <v>0</v>
      </c>
      <c r="AQ1106" s="159">
        <f>SUM(AQ1096,AQ1101)</f>
        <v>0</v>
      </c>
      <c r="AR1106" s="159">
        <f t="shared" si="5347"/>
        <v>0</v>
      </c>
      <c r="AS1106" s="503">
        <f t="shared" si="5347"/>
        <v>0</v>
      </c>
      <c r="AT1106" s="159">
        <f>SUM(AT1096,AT1101)</f>
        <v>1</v>
      </c>
      <c r="AU1106" s="159">
        <f>SUM(AU1096,AU1101)</f>
        <v>1</v>
      </c>
      <c r="AV1106" s="159">
        <f t="shared" si="5347"/>
        <v>2</v>
      </c>
      <c r="AW1106" s="570">
        <f>SUM(AW1096,AW1101)</f>
        <v>94</v>
      </c>
      <c r="AX1106" s="570">
        <f t="shared" si="5347"/>
        <v>60</v>
      </c>
      <c r="AY1106" s="570">
        <f t="shared" si="5347"/>
        <v>154</v>
      </c>
      <c r="AZ1106" s="159">
        <f t="shared" ref="AZ1106:BC1107" si="5348">SUM(AZ1096,AZ1101)</f>
        <v>7</v>
      </c>
      <c r="BA1106" s="159">
        <f t="shared" si="5348"/>
        <v>3</v>
      </c>
      <c r="BB1106" s="159">
        <f t="shared" si="5348"/>
        <v>10</v>
      </c>
      <c r="BC1106" s="159">
        <f t="shared" si="5348"/>
        <v>1</v>
      </c>
      <c r="BD1106" s="159">
        <f t="shared" si="5347"/>
        <v>1</v>
      </c>
      <c r="BE1106" s="159">
        <f t="shared" si="5347"/>
        <v>2</v>
      </c>
      <c r="BF1106" s="474"/>
      <c r="BG1106" s="605">
        <f>SUM(F1106,S1106,AF1106,AS1106)</f>
        <v>164</v>
      </c>
      <c r="BH1106" s="533">
        <f>SUM(G1106,T1106,AG1106)</f>
        <v>48</v>
      </c>
      <c r="BI1106" s="533">
        <f t="shared" ref="BI1106:BI1108" si="5349">SUM(H1106,U1106,AH1106)</f>
        <v>36</v>
      </c>
      <c r="BJ1106" s="533">
        <f t="shared" ref="BJ1106:BJ1108" si="5350">SUM(I1106,V1106,AI1106)</f>
        <v>84</v>
      </c>
      <c r="BK1106" s="533">
        <f t="shared" ref="BK1106:BK1108" si="5351">SUM(J1106,W1106,AJ1106)</f>
        <v>14</v>
      </c>
      <c r="BL1106" s="533">
        <f t="shared" ref="BL1106:BL1108" si="5352">SUM(K1106,X1106,AK1106)</f>
        <v>7</v>
      </c>
      <c r="BM1106" s="533">
        <f t="shared" ref="BM1106:BM1108" si="5353">SUM(L1106,Y1106,AL1106)</f>
        <v>21</v>
      </c>
      <c r="BN1106" s="533">
        <f>SUM(M1106,Z1106,AM1106)</f>
        <v>3</v>
      </c>
      <c r="BO1106" s="533">
        <f t="shared" ref="BO1106:BO1108" si="5354">SUM(N1106,AA1106,AN1106)</f>
        <v>4</v>
      </c>
      <c r="BP1106" s="533">
        <f t="shared" ref="BP1106:BP1108" si="5355">SUM(O1106,AB1106,AO1106)</f>
        <v>7</v>
      </c>
      <c r="BQ1106" s="533">
        <f t="shared" ref="BQ1106:BQ1108" si="5356">SUM(P1106,AC1106,AP1106)</f>
        <v>28</v>
      </c>
      <c r="BR1106" s="533">
        <f t="shared" ref="BR1106:BR1108" si="5357">SUM(Q1106,AD1106,AQ1106)</f>
        <v>12</v>
      </c>
      <c r="BS1106" s="533">
        <f t="shared" ref="BS1106:BS1108" si="5358">SUM(R1106,AE1106,AR1106)</f>
        <v>40</v>
      </c>
      <c r="BT1106" s="533">
        <f>AT1106</f>
        <v>1</v>
      </c>
      <c r="BU1106" s="533">
        <f t="shared" ref="BU1106:BU1108" si="5359">AU1106</f>
        <v>1</v>
      </c>
      <c r="BV1106" s="533">
        <f t="shared" ref="BV1106:BV1108" si="5360">AV1106</f>
        <v>2</v>
      </c>
      <c r="BW1106" s="536">
        <f>SUM(BH1106,BK1106,BN1106,BQ1106,BT1106)</f>
        <v>94</v>
      </c>
      <c r="BX1106" s="536">
        <f t="shared" ref="BX1106:BX1108" si="5361">SUM(BI1106,BL1106,BO1106,BR1106,BU1106)</f>
        <v>60</v>
      </c>
      <c r="BY1106" s="536">
        <f t="shared" ref="BY1106:BY1108" si="5362">SUM(BJ1106,BM1106,BP1106,BS1106,BV1106)</f>
        <v>154</v>
      </c>
      <c r="BZ1106" t="s">
        <v>74</v>
      </c>
      <c r="CA1106" s="544">
        <f>AZ1106</f>
        <v>7</v>
      </c>
      <c r="CB1106" s="544">
        <f t="shared" ref="CB1106:CB1108" si="5363">BA1106</f>
        <v>3</v>
      </c>
      <c r="CC1106" s="544">
        <f t="shared" ref="CC1106:CC1108" si="5364">BB1106</f>
        <v>10</v>
      </c>
      <c r="CD1106" s="544">
        <f>BC1106</f>
        <v>1</v>
      </c>
      <c r="CE1106" s="544">
        <f t="shared" ref="CE1106:CE1108" si="5365">BD1106</f>
        <v>1</v>
      </c>
      <c r="CF1106" s="544">
        <f t="shared" ref="CF1106:CF1108" si="5366">BE1106</f>
        <v>2</v>
      </c>
    </row>
    <row r="1107" spans="1:84">
      <c r="A1107" s="149"/>
      <c r="B1107" s="151" t="s">
        <v>420</v>
      </c>
      <c r="C1107" s="151"/>
      <c r="D1107" s="151"/>
      <c r="E1107" s="288" t="s">
        <v>78</v>
      </c>
      <c r="F1107" s="591">
        <f t="shared" si="5345"/>
        <v>164</v>
      </c>
      <c r="G1107" s="159">
        <f t="shared" si="5345"/>
        <v>37</v>
      </c>
      <c r="H1107" s="159">
        <f t="shared" si="5345"/>
        <v>28</v>
      </c>
      <c r="I1107" s="159">
        <f t="shared" si="5346"/>
        <v>65</v>
      </c>
      <c r="J1107" s="159">
        <f>SUM(J1097,J1102)</f>
        <v>15</v>
      </c>
      <c r="K1107" s="159">
        <f>SUM(K1097,K1102)</f>
        <v>5</v>
      </c>
      <c r="L1107" s="159">
        <f t="shared" si="5346"/>
        <v>20</v>
      </c>
      <c r="M1107" s="159">
        <f>SUM(M1097,M1102)</f>
        <v>6</v>
      </c>
      <c r="N1107" s="159">
        <f>SUM(N1097,N1102)</f>
        <v>3</v>
      </c>
      <c r="O1107" s="159">
        <f t="shared" si="5346"/>
        <v>9</v>
      </c>
      <c r="P1107" s="159">
        <f>SUM(P1097,P1102)</f>
        <v>29</v>
      </c>
      <c r="Q1107" s="159">
        <f>SUM(Q1097,Q1102)</f>
        <v>14</v>
      </c>
      <c r="R1107" s="159">
        <f t="shared" si="5346"/>
        <v>43</v>
      </c>
      <c r="S1107" s="503">
        <f t="shared" ref="S1107:BE1107" si="5367">SUM(S1097,S1102)</f>
        <v>0</v>
      </c>
      <c r="T1107" s="159">
        <f>SUM(T1097,T1102)</f>
        <v>6</v>
      </c>
      <c r="U1107" s="159">
        <f>SUM(U1097,U1102)</f>
        <v>6</v>
      </c>
      <c r="V1107" s="159">
        <f t="shared" si="5367"/>
        <v>12</v>
      </c>
      <c r="W1107" s="159">
        <f>SUM(W1097,W1102)</f>
        <v>0</v>
      </c>
      <c r="X1107" s="159">
        <f>SUM(X1097,X1102)</f>
        <v>0</v>
      </c>
      <c r="Y1107" s="159">
        <f t="shared" si="5367"/>
        <v>0</v>
      </c>
      <c r="Z1107" s="159">
        <f>SUM(Z1097,Z1102)</f>
        <v>0</v>
      </c>
      <c r="AA1107" s="159">
        <f>SUM(AA1097,AA1102)</f>
        <v>0</v>
      </c>
      <c r="AB1107" s="159">
        <f t="shared" si="5367"/>
        <v>0</v>
      </c>
      <c r="AC1107" s="159">
        <f>SUM(AC1097,AC1102)</f>
        <v>0</v>
      </c>
      <c r="AD1107" s="159">
        <f>SUM(AD1097,AD1102)</f>
        <v>0</v>
      </c>
      <c r="AE1107" s="159">
        <f t="shared" si="5367"/>
        <v>0</v>
      </c>
      <c r="AF1107" s="503">
        <f t="shared" si="5367"/>
        <v>0</v>
      </c>
      <c r="AG1107" s="159">
        <f>SUM(AG1097,AG1102)</f>
        <v>0</v>
      </c>
      <c r="AH1107" s="159">
        <f>SUM(AH1097,AH1102)</f>
        <v>0</v>
      </c>
      <c r="AI1107" s="159">
        <f t="shared" si="5367"/>
        <v>0</v>
      </c>
      <c r="AJ1107" s="159">
        <f>SUM(AJ1097,AJ1102)</f>
        <v>0</v>
      </c>
      <c r="AK1107" s="159">
        <f>SUM(AK1097,AK1102)</f>
        <v>0</v>
      </c>
      <c r="AL1107" s="159">
        <f t="shared" si="5367"/>
        <v>0</v>
      </c>
      <c r="AM1107" s="159">
        <f>SUM(AM1097,AM1102)</f>
        <v>0</v>
      </c>
      <c r="AN1107" s="159">
        <f>SUM(AN1097,AN1102)</f>
        <v>0</v>
      </c>
      <c r="AO1107" s="159">
        <f t="shared" si="5367"/>
        <v>0</v>
      </c>
      <c r="AP1107" s="159">
        <f>SUM(AP1097,AP1102)</f>
        <v>0</v>
      </c>
      <c r="AQ1107" s="159">
        <f>SUM(AQ1097,AQ1102)</f>
        <v>0</v>
      </c>
      <c r="AR1107" s="159">
        <f t="shared" si="5367"/>
        <v>0</v>
      </c>
      <c r="AS1107" s="503">
        <f t="shared" si="5367"/>
        <v>0</v>
      </c>
      <c r="AT1107" s="159">
        <f>SUM(AT1097,AT1102)</f>
        <v>2</v>
      </c>
      <c r="AU1107" s="159">
        <f>SUM(AU1097,AU1102)</f>
        <v>0</v>
      </c>
      <c r="AV1107" s="159">
        <f t="shared" si="5367"/>
        <v>2</v>
      </c>
      <c r="AW1107" s="570">
        <f t="shared" si="5367"/>
        <v>95</v>
      </c>
      <c r="AX1107" s="570">
        <f t="shared" si="5367"/>
        <v>56</v>
      </c>
      <c r="AY1107" s="570">
        <f t="shared" si="5367"/>
        <v>151</v>
      </c>
      <c r="AZ1107" s="159">
        <f t="shared" si="5348"/>
        <v>6</v>
      </c>
      <c r="BA1107" s="159">
        <f t="shared" si="5348"/>
        <v>3</v>
      </c>
      <c r="BB1107" s="159">
        <f t="shared" si="5348"/>
        <v>9</v>
      </c>
      <c r="BC1107" s="159">
        <f t="shared" si="5348"/>
        <v>1</v>
      </c>
      <c r="BD1107" s="159">
        <f t="shared" si="5367"/>
        <v>1</v>
      </c>
      <c r="BE1107" s="159">
        <f t="shared" si="5367"/>
        <v>2</v>
      </c>
      <c r="BF1107" s="474"/>
      <c r="BG1107" s="605">
        <f>SUM(F1107,S1107,AF1107,AS1107)</f>
        <v>164</v>
      </c>
      <c r="BH1107" s="533">
        <f>SUM(G1107,T1107,AG1107)</f>
        <v>43</v>
      </c>
      <c r="BI1107" s="533">
        <f t="shared" si="5349"/>
        <v>34</v>
      </c>
      <c r="BJ1107" s="533">
        <f t="shared" si="5350"/>
        <v>77</v>
      </c>
      <c r="BK1107" s="533">
        <f t="shared" si="5351"/>
        <v>15</v>
      </c>
      <c r="BL1107" s="533">
        <f t="shared" si="5352"/>
        <v>5</v>
      </c>
      <c r="BM1107" s="533">
        <f t="shared" si="5353"/>
        <v>20</v>
      </c>
      <c r="BN1107" s="533">
        <f>SUM(M1107,Z1107,AM1107)</f>
        <v>6</v>
      </c>
      <c r="BO1107" s="533">
        <f t="shared" si="5354"/>
        <v>3</v>
      </c>
      <c r="BP1107" s="533">
        <f t="shared" si="5355"/>
        <v>9</v>
      </c>
      <c r="BQ1107" s="533">
        <f t="shared" si="5356"/>
        <v>29</v>
      </c>
      <c r="BR1107" s="533">
        <f t="shared" si="5357"/>
        <v>14</v>
      </c>
      <c r="BS1107" s="533">
        <f t="shared" si="5358"/>
        <v>43</v>
      </c>
      <c r="BT1107" s="533">
        <f>AT1107</f>
        <v>2</v>
      </c>
      <c r="BU1107" s="533">
        <f t="shared" si="5359"/>
        <v>0</v>
      </c>
      <c r="BV1107" s="533">
        <f t="shared" si="5360"/>
        <v>2</v>
      </c>
      <c r="BW1107" s="536">
        <f>SUM(BH1107,BK1107,BN1107,BQ1107,BT1107)</f>
        <v>95</v>
      </c>
      <c r="BX1107" s="536">
        <f t="shared" si="5361"/>
        <v>56</v>
      </c>
      <c r="BY1107" s="536">
        <f t="shared" si="5362"/>
        <v>151</v>
      </c>
      <c r="BZ1107" t="s">
        <v>74</v>
      </c>
      <c r="CA1107" s="544">
        <f>AZ1107</f>
        <v>6</v>
      </c>
      <c r="CB1107" s="544">
        <f t="shared" si="5363"/>
        <v>3</v>
      </c>
      <c r="CC1107" s="544">
        <f t="shared" si="5364"/>
        <v>9</v>
      </c>
      <c r="CD1107" s="544">
        <f>BC1107</f>
        <v>1</v>
      </c>
      <c r="CE1107" s="544">
        <f t="shared" si="5365"/>
        <v>1</v>
      </c>
      <c r="CF1107" s="544">
        <f t="shared" si="5366"/>
        <v>2</v>
      </c>
    </row>
    <row r="1108" spans="1:84">
      <c r="A1108" s="149"/>
      <c r="B1108" s="151"/>
      <c r="C1108" s="151"/>
      <c r="D1108" s="151"/>
      <c r="E1108" s="288"/>
      <c r="F1108" s="592">
        <f>SUM(F1106:F1107)</f>
        <v>328</v>
      </c>
      <c r="G1108" s="168">
        <f t="shared" ref="G1108:R1108" si="5368">SUM(G1106:G1107)</f>
        <v>73</v>
      </c>
      <c r="H1108" s="168">
        <f t="shared" si="5368"/>
        <v>62</v>
      </c>
      <c r="I1108" s="168">
        <f t="shared" si="5368"/>
        <v>135</v>
      </c>
      <c r="J1108" s="168">
        <f t="shared" si="5368"/>
        <v>29</v>
      </c>
      <c r="K1108" s="168">
        <f t="shared" si="5368"/>
        <v>12</v>
      </c>
      <c r="L1108" s="168">
        <f t="shared" si="5368"/>
        <v>41</v>
      </c>
      <c r="M1108" s="168">
        <f t="shared" si="5368"/>
        <v>9</v>
      </c>
      <c r="N1108" s="168">
        <f t="shared" si="5368"/>
        <v>7</v>
      </c>
      <c r="O1108" s="168">
        <f t="shared" si="5368"/>
        <v>16</v>
      </c>
      <c r="P1108" s="168">
        <f t="shared" si="5368"/>
        <v>57</v>
      </c>
      <c r="Q1108" s="168">
        <f t="shared" si="5368"/>
        <v>26</v>
      </c>
      <c r="R1108" s="168">
        <f t="shared" si="5368"/>
        <v>83</v>
      </c>
      <c r="S1108" s="502">
        <f t="shared" ref="S1108:BE1108" si="5369">SUM(S1106:S1107)</f>
        <v>0</v>
      </c>
      <c r="T1108" s="168">
        <f t="shared" si="5369"/>
        <v>18</v>
      </c>
      <c r="U1108" s="168">
        <f t="shared" si="5369"/>
        <v>8</v>
      </c>
      <c r="V1108" s="168">
        <f t="shared" si="5369"/>
        <v>26</v>
      </c>
      <c r="W1108" s="168">
        <f t="shared" si="5369"/>
        <v>0</v>
      </c>
      <c r="X1108" s="168">
        <f t="shared" si="5369"/>
        <v>0</v>
      </c>
      <c r="Y1108" s="168">
        <f t="shared" si="5369"/>
        <v>0</v>
      </c>
      <c r="Z1108" s="168">
        <f t="shared" si="5369"/>
        <v>0</v>
      </c>
      <c r="AA1108" s="168">
        <f t="shared" si="5369"/>
        <v>0</v>
      </c>
      <c r="AB1108" s="168">
        <f t="shared" si="5369"/>
        <v>0</v>
      </c>
      <c r="AC1108" s="168">
        <f t="shared" si="5369"/>
        <v>0</v>
      </c>
      <c r="AD1108" s="168">
        <f t="shared" si="5369"/>
        <v>0</v>
      </c>
      <c r="AE1108" s="168">
        <f t="shared" si="5369"/>
        <v>0</v>
      </c>
      <c r="AF1108" s="502">
        <f t="shared" si="5369"/>
        <v>0</v>
      </c>
      <c r="AG1108" s="168">
        <f t="shared" si="5369"/>
        <v>0</v>
      </c>
      <c r="AH1108" s="168">
        <f t="shared" si="5369"/>
        <v>0</v>
      </c>
      <c r="AI1108" s="168">
        <f t="shared" si="5369"/>
        <v>0</v>
      </c>
      <c r="AJ1108" s="168">
        <f t="shared" si="5369"/>
        <v>0</v>
      </c>
      <c r="AK1108" s="168">
        <f t="shared" si="5369"/>
        <v>0</v>
      </c>
      <c r="AL1108" s="168">
        <f t="shared" si="5369"/>
        <v>0</v>
      </c>
      <c r="AM1108" s="168">
        <f t="shared" si="5369"/>
        <v>0</v>
      </c>
      <c r="AN1108" s="168">
        <f t="shared" si="5369"/>
        <v>0</v>
      </c>
      <c r="AO1108" s="168">
        <f t="shared" si="5369"/>
        <v>0</v>
      </c>
      <c r="AP1108" s="168">
        <f t="shared" si="5369"/>
        <v>0</v>
      </c>
      <c r="AQ1108" s="168">
        <f t="shared" si="5369"/>
        <v>0</v>
      </c>
      <c r="AR1108" s="168">
        <f t="shared" si="5369"/>
        <v>0</v>
      </c>
      <c r="AS1108" s="502">
        <f t="shared" si="5369"/>
        <v>0</v>
      </c>
      <c r="AT1108" s="168">
        <f t="shared" si="5369"/>
        <v>3</v>
      </c>
      <c r="AU1108" s="168">
        <f t="shared" si="5369"/>
        <v>1</v>
      </c>
      <c r="AV1108" s="168">
        <f t="shared" si="5369"/>
        <v>4</v>
      </c>
      <c r="AW1108" s="569">
        <f t="shared" si="5369"/>
        <v>189</v>
      </c>
      <c r="AX1108" s="569">
        <f t="shared" si="5369"/>
        <v>116</v>
      </c>
      <c r="AY1108" s="569">
        <f t="shared" si="5369"/>
        <v>305</v>
      </c>
      <c r="AZ1108" s="168">
        <f t="shared" si="5369"/>
        <v>13</v>
      </c>
      <c r="BA1108" s="168">
        <f t="shared" si="5369"/>
        <v>6</v>
      </c>
      <c r="BB1108" s="168">
        <f t="shared" si="5369"/>
        <v>19</v>
      </c>
      <c r="BC1108" s="168">
        <f t="shared" si="5369"/>
        <v>2</v>
      </c>
      <c r="BD1108" s="168">
        <f t="shared" si="5369"/>
        <v>2</v>
      </c>
      <c r="BE1108" s="168">
        <f t="shared" si="5369"/>
        <v>4</v>
      </c>
      <c r="BF1108" s="523"/>
      <c r="BG1108" s="605">
        <f>SUM(F1108,S1108,AF1108,AS1108)</f>
        <v>328</v>
      </c>
      <c r="BH1108" s="533">
        <f>SUM(G1108,T1108,AG1108)</f>
        <v>91</v>
      </c>
      <c r="BI1108" s="533">
        <f t="shared" si="5349"/>
        <v>70</v>
      </c>
      <c r="BJ1108" s="533">
        <f t="shared" si="5350"/>
        <v>161</v>
      </c>
      <c r="BK1108" s="533">
        <f t="shared" si="5351"/>
        <v>29</v>
      </c>
      <c r="BL1108" s="533">
        <f t="shared" si="5352"/>
        <v>12</v>
      </c>
      <c r="BM1108" s="533">
        <f t="shared" si="5353"/>
        <v>41</v>
      </c>
      <c r="BN1108" s="533">
        <f>SUM(M1108,Z1108,AM1108)</f>
        <v>9</v>
      </c>
      <c r="BO1108" s="533">
        <f t="shared" si="5354"/>
        <v>7</v>
      </c>
      <c r="BP1108" s="533">
        <f t="shared" si="5355"/>
        <v>16</v>
      </c>
      <c r="BQ1108" s="533">
        <f t="shared" si="5356"/>
        <v>57</v>
      </c>
      <c r="BR1108" s="533">
        <f t="shared" si="5357"/>
        <v>26</v>
      </c>
      <c r="BS1108" s="533">
        <f t="shared" si="5358"/>
        <v>83</v>
      </c>
      <c r="BT1108" s="533">
        <f>AT1108</f>
        <v>3</v>
      </c>
      <c r="BU1108" s="533">
        <f t="shared" si="5359"/>
        <v>1</v>
      </c>
      <c r="BV1108" s="533">
        <f t="shared" si="5360"/>
        <v>4</v>
      </c>
      <c r="BW1108" s="536">
        <f>SUM(BH1108,BK1108,BN1108,BQ1108,BT1108)</f>
        <v>189</v>
      </c>
      <c r="BX1108" s="536">
        <f t="shared" si="5361"/>
        <v>116</v>
      </c>
      <c r="BY1108" s="536">
        <f t="shared" si="5362"/>
        <v>305</v>
      </c>
      <c r="BZ1108" t="s">
        <v>74</v>
      </c>
      <c r="CA1108" s="544">
        <f>AZ1108</f>
        <v>13</v>
      </c>
      <c r="CB1108" s="544">
        <f t="shared" si="5363"/>
        <v>6</v>
      </c>
      <c r="CC1108" s="544">
        <f t="shared" si="5364"/>
        <v>19</v>
      </c>
      <c r="CD1108" s="544">
        <f>BC1108</f>
        <v>2</v>
      </c>
      <c r="CE1108" s="544">
        <f t="shared" si="5365"/>
        <v>2</v>
      </c>
      <c r="CF1108" s="544">
        <f t="shared" si="5366"/>
        <v>4</v>
      </c>
    </row>
    <row r="1109" spans="1:84">
      <c r="A1109" s="149"/>
      <c r="B1109" s="149"/>
      <c r="C1109" s="151"/>
      <c r="D1109" s="151"/>
      <c r="E1109" s="288"/>
      <c r="F1109" s="591"/>
      <c r="G1109" s="159"/>
      <c r="H1109" s="159"/>
      <c r="I1109" s="159"/>
      <c r="J1109" s="159"/>
      <c r="K1109" s="159"/>
      <c r="L1109" s="159"/>
      <c r="M1109" s="159"/>
      <c r="N1109" s="159"/>
      <c r="O1109" s="159"/>
      <c r="P1109" s="159"/>
      <c r="Q1109" s="159"/>
      <c r="R1109" s="159"/>
      <c r="S1109" s="503"/>
      <c r="T1109" s="159"/>
      <c r="U1109" s="159"/>
      <c r="V1109" s="159"/>
      <c r="W1109" s="159"/>
      <c r="X1109" s="159"/>
      <c r="Y1109" s="159"/>
      <c r="Z1109" s="159"/>
      <c r="AA1109" s="159"/>
      <c r="AB1109" s="159"/>
      <c r="AC1109" s="159"/>
      <c r="AD1109" s="159"/>
      <c r="AE1109" s="159"/>
      <c r="AF1109" s="503"/>
      <c r="AG1109" s="159"/>
      <c r="AH1109" s="159"/>
      <c r="AI1109" s="159"/>
      <c r="AJ1109" s="159"/>
      <c r="AK1109" s="159"/>
      <c r="AL1109" s="159"/>
      <c r="AM1109" s="159"/>
      <c r="AN1109" s="159"/>
      <c r="AO1109" s="159"/>
      <c r="AP1109" s="159"/>
      <c r="AQ1109" s="159"/>
      <c r="AR1109" s="159"/>
      <c r="AS1109" s="503"/>
      <c r="AT1109" s="159"/>
      <c r="AU1109" s="159"/>
      <c r="AV1109" s="159"/>
      <c r="AW1109" s="570"/>
      <c r="AX1109" s="570"/>
      <c r="AY1109" s="570"/>
      <c r="AZ1109" s="159"/>
      <c r="BA1109" s="159"/>
      <c r="BB1109" s="159"/>
      <c r="BC1109" s="159"/>
      <c r="BD1109" s="159"/>
      <c r="BE1109" s="159"/>
      <c r="BF1109" s="474"/>
    </row>
    <row r="1110" spans="1:84">
      <c r="A1110" s="149"/>
      <c r="B1110" s="151" t="s">
        <v>100</v>
      </c>
      <c r="C1110" s="151"/>
      <c r="D1110" s="151"/>
      <c r="E1110" s="288"/>
      <c r="F1110" s="592"/>
      <c r="G1110" s="168"/>
      <c r="H1110" s="168"/>
      <c r="I1110" s="276"/>
      <c r="J1110" s="168"/>
      <c r="K1110" s="168"/>
      <c r="L1110" s="276"/>
      <c r="M1110" s="168"/>
      <c r="N1110" s="168"/>
      <c r="O1110" s="276"/>
      <c r="P1110" s="168"/>
      <c r="Q1110" s="168"/>
      <c r="R1110" s="276"/>
      <c r="S1110" s="501"/>
      <c r="T1110" s="276"/>
      <c r="U1110" s="276"/>
      <c r="V1110" s="276"/>
      <c r="W1110" s="276"/>
      <c r="X1110" s="276"/>
      <c r="Y1110" s="276"/>
      <c r="Z1110" s="276"/>
      <c r="AA1110" s="276"/>
      <c r="AB1110" s="276"/>
      <c r="AC1110" s="276"/>
      <c r="AD1110" s="276"/>
      <c r="AE1110" s="276"/>
      <c r="AF1110" s="501"/>
      <c r="AG1110" s="276"/>
      <c r="AH1110" s="276"/>
      <c r="AI1110" s="276"/>
      <c r="AJ1110" s="276"/>
      <c r="AK1110" s="276"/>
      <c r="AL1110" s="276"/>
      <c r="AM1110" s="276"/>
      <c r="AN1110" s="276"/>
      <c r="AO1110" s="276"/>
      <c r="AP1110" s="276"/>
      <c r="AQ1110" s="276"/>
      <c r="AR1110" s="276"/>
      <c r="AS1110" s="501"/>
      <c r="AT1110" s="276"/>
      <c r="AU1110" s="276"/>
      <c r="AV1110" s="276"/>
      <c r="AW1110" s="568"/>
      <c r="AX1110" s="568"/>
      <c r="AY1110" s="568"/>
      <c r="AZ1110" s="159"/>
      <c r="BA1110" s="159"/>
      <c r="BB1110" s="159"/>
      <c r="BC1110" s="276"/>
      <c r="BD1110" s="276"/>
      <c r="BE1110" s="276"/>
      <c r="BF1110" s="522"/>
    </row>
    <row r="1111" spans="1:84">
      <c r="A1111" s="149" t="s">
        <v>75</v>
      </c>
      <c r="B1111" s="149" t="s">
        <v>101</v>
      </c>
      <c r="C1111" s="151"/>
      <c r="D1111" s="151"/>
      <c r="E1111" s="375" t="s">
        <v>803</v>
      </c>
      <c r="F1111" s="592"/>
      <c r="G1111" s="159"/>
      <c r="H1111" s="159"/>
      <c r="I1111" s="275"/>
      <c r="J1111" s="159"/>
      <c r="K1111" s="159"/>
      <c r="L1111" s="275"/>
      <c r="M1111" s="159"/>
      <c r="N1111" s="159"/>
      <c r="O1111" s="275"/>
      <c r="P1111" s="159"/>
      <c r="Q1111" s="159"/>
      <c r="R1111" s="275"/>
      <c r="S1111" s="500"/>
      <c r="T1111" s="275"/>
      <c r="U1111" s="275"/>
      <c r="V1111" s="275"/>
      <c r="W1111" s="275"/>
      <c r="X1111" s="275"/>
      <c r="Y1111" s="275"/>
      <c r="Z1111" s="275"/>
      <c r="AA1111" s="275"/>
      <c r="AB1111" s="275"/>
      <c r="AC1111" s="275"/>
      <c r="AD1111" s="275"/>
      <c r="AE1111" s="275"/>
      <c r="AF1111" s="500"/>
      <c r="AG1111" s="275"/>
      <c r="AH1111" s="275"/>
      <c r="AI1111" s="275"/>
      <c r="AJ1111" s="275"/>
      <c r="AK1111" s="275"/>
      <c r="AL1111" s="275"/>
      <c r="AM1111" s="275"/>
      <c r="AN1111" s="275"/>
      <c r="AO1111" s="275"/>
      <c r="AP1111" s="275"/>
      <c r="AQ1111" s="275"/>
      <c r="AR1111" s="275"/>
      <c r="AS1111" s="500"/>
      <c r="AT1111" s="275"/>
      <c r="AU1111" s="275"/>
      <c r="AV1111" s="275"/>
      <c r="AW1111" s="567"/>
      <c r="AX1111" s="567"/>
      <c r="AY1111" s="567"/>
      <c r="AZ1111" s="159"/>
      <c r="BA1111" s="159"/>
      <c r="BB1111" s="159"/>
      <c r="BC1111" s="275"/>
      <c r="BD1111" s="275"/>
      <c r="BE1111" s="275"/>
      <c r="BF1111" s="521"/>
    </row>
    <row r="1112" spans="1:84">
      <c r="A1112" s="149"/>
      <c r="B1112" s="151"/>
      <c r="C1112" s="151"/>
      <c r="D1112" s="151"/>
      <c r="E1112" s="288" t="s">
        <v>77</v>
      </c>
      <c r="F1112" s="592">
        <v>17</v>
      </c>
      <c r="G1112" s="159">
        <v>6</v>
      </c>
      <c r="H1112" s="159">
        <v>6</v>
      </c>
      <c r="I1112" s="275">
        <f>SUM(G1112:H1112)</f>
        <v>12</v>
      </c>
      <c r="J1112" s="159">
        <v>1</v>
      </c>
      <c r="K1112" s="159">
        <v>1</v>
      </c>
      <c r="L1112" s="275">
        <f>SUM(J1112:K1112)</f>
        <v>2</v>
      </c>
      <c r="M1112" s="159">
        <v>1</v>
      </c>
      <c r="N1112" s="159"/>
      <c r="O1112" s="275">
        <f>SUM(M1112:N1112)</f>
        <v>1</v>
      </c>
      <c r="P1112" s="159">
        <v>6</v>
      </c>
      <c r="Q1112" s="159">
        <v>2</v>
      </c>
      <c r="R1112" s="275">
        <f>SUM(P1112:Q1112)</f>
        <v>8</v>
      </c>
      <c r="S1112" s="500"/>
      <c r="T1112" s="275"/>
      <c r="U1112" s="275"/>
      <c r="V1112" s="275">
        <f>SUM(T1112:U1112)</f>
        <v>0</v>
      </c>
      <c r="W1112" s="275"/>
      <c r="X1112" s="275"/>
      <c r="Y1112" s="275">
        <f>SUM(W1112:X1112)</f>
        <v>0</v>
      </c>
      <c r="Z1112" s="275"/>
      <c r="AA1112" s="275"/>
      <c r="AB1112" s="275">
        <f>SUM(Z1112:AA1112)</f>
        <v>0</v>
      </c>
      <c r="AC1112" s="275"/>
      <c r="AD1112" s="275"/>
      <c r="AE1112" s="275">
        <f>SUM(AC1112:AD1112)</f>
        <v>0</v>
      </c>
      <c r="AF1112" s="500"/>
      <c r="AG1112" s="275"/>
      <c r="AH1112" s="275"/>
      <c r="AI1112" s="275">
        <f>SUM(AG1112:AH1112)</f>
        <v>0</v>
      </c>
      <c r="AJ1112" s="275"/>
      <c r="AK1112" s="275"/>
      <c r="AL1112" s="275">
        <f>SUM(AJ1112:AK1112)</f>
        <v>0</v>
      </c>
      <c r="AM1112" s="275"/>
      <c r="AN1112" s="275"/>
      <c r="AO1112" s="275">
        <f>SUM(AM1112:AN1112)</f>
        <v>0</v>
      </c>
      <c r="AP1112" s="275"/>
      <c r="AQ1112" s="275"/>
      <c r="AR1112" s="275">
        <f>SUM(AP1112:AQ1112)</f>
        <v>0</v>
      </c>
      <c r="AS1112" s="500"/>
      <c r="AT1112" s="275"/>
      <c r="AU1112" s="275"/>
      <c r="AV1112" s="275">
        <f>SUM(AT1112:AU1112)</f>
        <v>0</v>
      </c>
      <c r="AW1112" s="567">
        <f t="shared" ref="AW1112:AW1113" si="5370">SUM(G1112,J1112,M1112,P1112,T1112,W1112,Z1112,AC1112,AG1112,AJ1112,AM1112,AP1112,AT1112)</f>
        <v>14</v>
      </c>
      <c r="AX1112" s="567">
        <f t="shared" ref="AX1112:AX1113" si="5371">SUM(H1112,K1112,N1112,Q1112,U1112,X1112,AA1112,AD1112,AH1112,AK1112,AN1112,AQ1112,AU1112)</f>
        <v>9</v>
      </c>
      <c r="AY1112" s="567">
        <f t="shared" ref="AY1112:AY1113" si="5372">SUM(I1112,L1112,O1112,R1112,V1112,Y1112,AB1112,AE1112,AI1112,AL1112,AO1112,AR1112,AV1112)</f>
        <v>23</v>
      </c>
      <c r="AZ1112" s="159"/>
      <c r="BA1112" s="159"/>
      <c r="BB1112" s="275">
        <f>SUM(AZ1112:BA1112)</f>
        <v>0</v>
      </c>
      <c r="BC1112" s="275"/>
      <c r="BD1112" s="275"/>
      <c r="BE1112" s="275">
        <f>SUM(BC1112:BD1112)</f>
        <v>0</v>
      </c>
      <c r="BF1112" s="521"/>
      <c r="BG1112" s="605">
        <f>SUM(F1112,S1112,AF1112,AS1112)</f>
        <v>17</v>
      </c>
      <c r="BH1112" s="533">
        <f>SUM(G1112,T1112,AG1112)</f>
        <v>6</v>
      </c>
      <c r="BI1112" s="533">
        <f t="shared" ref="BI1112:BI1113" si="5373">SUM(H1112,U1112,AH1112)</f>
        <v>6</v>
      </c>
      <c r="BJ1112" s="533">
        <f t="shared" ref="BJ1112:BJ1113" si="5374">SUM(I1112,V1112,AI1112)</f>
        <v>12</v>
      </c>
      <c r="BK1112" s="533">
        <f t="shared" ref="BK1112:BK1113" si="5375">SUM(J1112,W1112,AJ1112)</f>
        <v>1</v>
      </c>
      <c r="BL1112" s="533">
        <f t="shared" ref="BL1112:BL1113" si="5376">SUM(K1112,X1112,AK1112)</f>
        <v>1</v>
      </c>
      <c r="BM1112" s="533">
        <f t="shared" ref="BM1112:BM1113" si="5377">SUM(L1112,Y1112,AL1112)</f>
        <v>2</v>
      </c>
      <c r="BN1112" s="533">
        <f>SUM(M1112,Z1112,AM1112)</f>
        <v>1</v>
      </c>
      <c r="BO1112" s="533">
        <f t="shared" ref="BO1112:BO1113" si="5378">SUM(N1112,AA1112,AN1112)</f>
        <v>0</v>
      </c>
      <c r="BP1112" s="533">
        <f t="shared" ref="BP1112:BP1113" si="5379">SUM(O1112,AB1112,AO1112)</f>
        <v>1</v>
      </c>
      <c r="BQ1112" s="533">
        <f t="shared" ref="BQ1112:BQ1113" si="5380">SUM(P1112,AC1112,AP1112)</f>
        <v>6</v>
      </c>
      <c r="BR1112" s="533">
        <f t="shared" ref="BR1112:BR1113" si="5381">SUM(Q1112,AD1112,AQ1112)</f>
        <v>2</v>
      </c>
      <c r="BS1112" s="533">
        <f t="shared" ref="BS1112:BS1113" si="5382">SUM(R1112,AE1112,AR1112)</f>
        <v>8</v>
      </c>
      <c r="BT1112" s="533">
        <f>AT1112</f>
        <v>0</v>
      </c>
      <c r="BU1112" s="533">
        <f t="shared" ref="BU1112:BU1113" si="5383">AU1112</f>
        <v>0</v>
      </c>
      <c r="BV1112" s="533">
        <f t="shared" ref="BV1112:BV1113" si="5384">AV1112</f>
        <v>0</v>
      </c>
      <c r="BW1112" s="536">
        <f>SUM(BH1112,BK1112,BN1112,BQ1112,BT1112)</f>
        <v>14</v>
      </c>
      <c r="BX1112" s="536">
        <f t="shared" ref="BX1112:BX1113" si="5385">SUM(BI1112,BL1112,BO1112,BR1112,BU1112)</f>
        <v>9</v>
      </c>
      <c r="BY1112" s="536">
        <f t="shared" ref="BY1112:BY1113" si="5386">SUM(BJ1112,BM1112,BP1112,BS1112,BV1112)</f>
        <v>23</v>
      </c>
      <c r="BZ1112" t="s">
        <v>74</v>
      </c>
      <c r="CA1112" s="544">
        <f>AZ1112</f>
        <v>0</v>
      </c>
      <c r="CB1112" s="544">
        <f t="shared" ref="CB1112:CB1113" si="5387">BA1112</f>
        <v>0</v>
      </c>
      <c r="CC1112" s="544">
        <f t="shared" ref="CC1112:CC1113" si="5388">BB1112</f>
        <v>0</v>
      </c>
      <c r="CD1112" s="544">
        <f>BC1112</f>
        <v>0</v>
      </c>
      <c r="CE1112" s="544">
        <f t="shared" ref="CE1112:CE1113" si="5389">BD1112</f>
        <v>0</v>
      </c>
      <c r="CF1112" s="544">
        <f t="shared" ref="CF1112:CF1113" si="5390">BE1112</f>
        <v>0</v>
      </c>
    </row>
    <row r="1113" spans="1:84">
      <c r="A1113" s="149"/>
      <c r="B1113" s="151"/>
      <c r="C1113" s="151"/>
      <c r="D1113" s="151"/>
      <c r="E1113" s="288" t="s">
        <v>78</v>
      </c>
      <c r="F1113" s="592">
        <v>17</v>
      </c>
      <c r="G1113" s="159">
        <v>3</v>
      </c>
      <c r="H1113" s="159">
        <v>9</v>
      </c>
      <c r="I1113" s="275">
        <f>SUM(G1113:H1113)</f>
        <v>12</v>
      </c>
      <c r="J1113" s="159">
        <v>1</v>
      </c>
      <c r="K1113" s="159">
        <v>2</v>
      </c>
      <c r="L1113" s="275">
        <f>SUM(J1113:K1113)</f>
        <v>3</v>
      </c>
      <c r="M1113" s="159"/>
      <c r="N1113" s="159"/>
      <c r="O1113" s="275">
        <f>SUM(M1113:N1113)</f>
        <v>0</v>
      </c>
      <c r="P1113" s="159">
        <v>5</v>
      </c>
      <c r="Q1113" s="159">
        <v>1</v>
      </c>
      <c r="R1113" s="275">
        <f>SUM(P1113:Q1113)</f>
        <v>6</v>
      </c>
      <c r="S1113" s="500"/>
      <c r="T1113" s="275"/>
      <c r="U1113" s="275"/>
      <c r="V1113" s="275">
        <f>SUM(T1113:U1113)</f>
        <v>0</v>
      </c>
      <c r="W1113" s="275"/>
      <c r="X1113" s="275"/>
      <c r="Y1113" s="275">
        <f>SUM(W1113:X1113)</f>
        <v>0</v>
      </c>
      <c r="Z1113" s="275"/>
      <c r="AA1113" s="275"/>
      <c r="AB1113" s="275">
        <f>SUM(Z1113:AA1113)</f>
        <v>0</v>
      </c>
      <c r="AC1113" s="275"/>
      <c r="AD1113" s="275"/>
      <c r="AE1113" s="275">
        <f>SUM(AC1113:AD1113)</f>
        <v>0</v>
      </c>
      <c r="AF1113" s="500"/>
      <c r="AG1113" s="275"/>
      <c r="AH1113" s="275"/>
      <c r="AI1113" s="275">
        <f>SUM(AG1113:AH1113)</f>
        <v>0</v>
      </c>
      <c r="AJ1113" s="275"/>
      <c r="AK1113" s="275"/>
      <c r="AL1113" s="275">
        <f>SUM(AJ1113:AK1113)</f>
        <v>0</v>
      </c>
      <c r="AM1113" s="275"/>
      <c r="AN1113" s="275"/>
      <c r="AO1113" s="275">
        <f>SUM(AM1113:AN1113)</f>
        <v>0</v>
      </c>
      <c r="AP1113" s="275"/>
      <c r="AQ1113" s="275"/>
      <c r="AR1113" s="275">
        <f>SUM(AP1113:AQ1113)</f>
        <v>0</v>
      </c>
      <c r="AS1113" s="500"/>
      <c r="AT1113" s="275">
        <v>0</v>
      </c>
      <c r="AU1113" s="275">
        <v>1</v>
      </c>
      <c r="AV1113" s="275">
        <f>SUM(AT1113:AU1113)</f>
        <v>1</v>
      </c>
      <c r="AW1113" s="567">
        <f t="shared" si="5370"/>
        <v>9</v>
      </c>
      <c r="AX1113" s="567">
        <f t="shared" si="5371"/>
        <v>13</v>
      </c>
      <c r="AY1113" s="567">
        <f t="shared" si="5372"/>
        <v>22</v>
      </c>
      <c r="AZ1113" s="159"/>
      <c r="BA1113" s="159"/>
      <c r="BB1113" s="275">
        <f>SUM(AZ1113:BA1113)</f>
        <v>0</v>
      </c>
      <c r="BC1113" s="275"/>
      <c r="BD1113" s="275"/>
      <c r="BE1113" s="275">
        <f>SUM(BC1113:BD1113)</f>
        <v>0</v>
      </c>
      <c r="BF1113" s="521"/>
      <c r="BG1113" s="605">
        <f>SUM(F1113,S1113,AF1113,AS1113)</f>
        <v>17</v>
      </c>
      <c r="BH1113" s="533">
        <f>SUM(G1113,T1113,AG1113)</f>
        <v>3</v>
      </c>
      <c r="BI1113" s="533">
        <f t="shared" si="5373"/>
        <v>9</v>
      </c>
      <c r="BJ1113" s="533">
        <f t="shared" si="5374"/>
        <v>12</v>
      </c>
      <c r="BK1113" s="533">
        <f t="shared" si="5375"/>
        <v>1</v>
      </c>
      <c r="BL1113" s="533">
        <f t="shared" si="5376"/>
        <v>2</v>
      </c>
      <c r="BM1113" s="533">
        <f t="shared" si="5377"/>
        <v>3</v>
      </c>
      <c r="BN1113" s="533">
        <f>SUM(M1113,Z1113,AM1113)</f>
        <v>0</v>
      </c>
      <c r="BO1113" s="533">
        <f t="shared" si="5378"/>
        <v>0</v>
      </c>
      <c r="BP1113" s="533">
        <f t="shared" si="5379"/>
        <v>0</v>
      </c>
      <c r="BQ1113" s="533">
        <f t="shared" si="5380"/>
        <v>5</v>
      </c>
      <c r="BR1113" s="533">
        <f t="shared" si="5381"/>
        <v>1</v>
      </c>
      <c r="BS1113" s="533">
        <f t="shared" si="5382"/>
        <v>6</v>
      </c>
      <c r="BT1113" s="533">
        <f>AT1113</f>
        <v>0</v>
      </c>
      <c r="BU1113" s="533">
        <f t="shared" si="5383"/>
        <v>1</v>
      </c>
      <c r="BV1113" s="533">
        <f t="shared" si="5384"/>
        <v>1</v>
      </c>
      <c r="BW1113" s="536">
        <f>SUM(BH1113,BK1113,BN1113,BQ1113,BT1113)</f>
        <v>9</v>
      </c>
      <c r="BX1113" s="536">
        <f t="shared" si="5385"/>
        <v>13</v>
      </c>
      <c r="BY1113" s="536">
        <f t="shared" si="5386"/>
        <v>22</v>
      </c>
      <c r="BZ1113" t="s">
        <v>74</v>
      </c>
      <c r="CA1113" s="544">
        <f>AZ1113</f>
        <v>0</v>
      </c>
      <c r="CB1113" s="544">
        <f t="shared" si="5387"/>
        <v>0</v>
      </c>
      <c r="CC1113" s="544">
        <f t="shared" si="5388"/>
        <v>0</v>
      </c>
      <c r="CD1113" s="544">
        <f>BC1113</f>
        <v>0</v>
      </c>
      <c r="CE1113" s="544">
        <f t="shared" si="5389"/>
        <v>0</v>
      </c>
      <c r="CF1113" s="544">
        <f t="shared" si="5390"/>
        <v>0</v>
      </c>
    </row>
    <row r="1114" spans="1:84">
      <c r="A1114" s="149"/>
      <c r="B1114" s="149"/>
      <c r="C1114" s="151"/>
      <c r="D1114" s="151"/>
      <c r="E1114" s="288"/>
      <c r="F1114" s="591"/>
      <c r="G1114" s="159"/>
      <c r="H1114" s="159"/>
      <c r="I1114" s="159"/>
      <c r="J1114" s="159"/>
      <c r="K1114" s="159"/>
      <c r="L1114" s="159"/>
      <c r="M1114" s="159"/>
      <c r="N1114" s="159"/>
      <c r="O1114" s="159"/>
      <c r="P1114" s="159"/>
      <c r="Q1114" s="159"/>
      <c r="R1114" s="159"/>
      <c r="S1114" s="503"/>
      <c r="T1114" s="159"/>
      <c r="U1114" s="159"/>
      <c r="V1114" s="159"/>
      <c r="W1114" s="159"/>
      <c r="X1114" s="159"/>
      <c r="Y1114" s="159"/>
      <c r="Z1114" s="159"/>
      <c r="AA1114" s="159"/>
      <c r="AB1114" s="159"/>
      <c r="AC1114" s="159"/>
      <c r="AD1114" s="159"/>
      <c r="AE1114" s="159"/>
      <c r="AF1114" s="503"/>
      <c r="AG1114" s="159"/>
      <c r="AH1114" s="159"/>
      <c r="AI1114" s="159"/>
      <c r="AJ1114" s="159"/>
      <c r="AK1114" s="159"/>
      <c r="AL1114" s="159"/>
      <c r="AM1114" s="159"/>
      <c r="AN1114" s="159"/>
      <c r="AO1114" s="159"/>
      <c r="AP1114" s="159"/>
      <c r="AQ1114" s="159"/>
      <c r="AR1114" s="159"/>
      <c r="AS1114" s="503"/>
      <c r="AT1114" s="159"/>
      <c r="AU1114" s="159"/>
      <c r="AV1114" s="159"/>
      <c r="AW1114" s="570"/>
      <c r="AX1114" s="570"/>
      <c r="AY1114" s="570"/>
      <c r="AZ1114" s="159"/>
      <c r="BA1114" s="159"/>
      <c r="BB1114" s="159"/>
      <c r="BC1114" s="159"/>
      <c r="BD1114" s="159"/>
      <c r="BE1114" s="159"/>
      <c r="BF1114" s="474"/>
    </row>
    <row r="1115" spans="1:84">
      <c r="A1115" s="149" t="s">
        <v>75</v>
      </c>
      <c r="B1115" s="149" t="s">
        <v>103</v>
      </c>
      <c r="C1115" s="151"/>
      <c r="D1115" s="151"/>
      <c r="E1115" s="375" t="s">
        <v>804</v>
      </c>
      <c r="F1115" s="592"/>
      <c r="G1115" s="159"/>
      <c r="H1115" s="159"/>
      <c r="I1115" s="275"/>
      <c r="J1115" s="159"/>
      <c r="K1115" s="159"/>
      <c r="L1115" s="275"/>
      <c r="M1115" s="159"/>
      <c r="N1115" s="159"/>
      <c r="O1115" s="275"/>
      <c r="P1115" s="159"/>
      <c r="Q1115" s="159"/>
      <c r="R1115" s="275"/>
      <c r="S1115" s="500"/>
      <c r="T1115" s="275"/>
      <c r="U1115" s="275"/>
      <c r="V1115" s="275"/>
      <c r="W1115" s="275"/>
      <c r="X1115" s="275"/>
      <c r="Y1115" s="275"/>
      <c r="Z1115" s="275"/>
      <c r="AA1115" s="275"/>
      <c r="AB1115" s="275"/>
      <c r="AC1115" s="275"/>
      <c r="AD1115" s="275"/>
      <c r="AE1115" s="275"/>
      <c r="AF1115" s="500"/>
      <c r="AG1115" s="275"/>
      <c r="AH1115" s="275"/>
      <c r="AI1115" s="275"/>
      <c r="AJ1115" s="275"/>
      <c r="AK1115" s="275"/>
      <c r="AL1115" s="275"/>
      <c r="AM1115" s="275"/>
      <c r="AN1115" s="275"/>
      <c r="AO1115" s="275"/>
      <c r="AP1115" s="275"/>
      <c r="AQ1115" s="275"/>
      <c r="AR1115" s="275"/>
      <c r="AS1115" s="500"/>
      <c r="AT1115" s="275"/>
      <c r="AU1115" s="275"/>
      <c r="AV1115" s="275"/>
      <c r="AW1115" s="567"/>
      <c r="AX1115" s="567"/>
      <c r="AY1115" s="567"/>
      <c r="AZ1115" s="159"/>
      <c r="BA1115" s="159"/>
      <c r="BB1115" s="275"/>
      <c r="BC1115" s="275"/>
      <c r="BD1115" s="275"/>
      <c r="BE1115" s="275"/>
      <c r="BF1115" s="521"/>
    </row>
    <row r="1116" spans="1:84">
      <c r="A1116" s="149"/>
      <c r="B1116" s="151"/>
      <c r="C1116" s="151"/>
      <c r="D1116" s="151"/>
      <c r="E1116" s="288" t="s">
        <v>77</v>
      </c>
      <c r="F1116" s="592">
        <v>34</v>
      </c>
      <c r="G1116" s="159">
        <v>9</v>
      </c>
      <c r="H1116" s="159">
        <v>4</v>
      </c>
      <c r="I1116" s="275">
        <f>SUM(G1116:H1116)</f>
        <v>13</v>
      </c>
      <c r="J1116" s="159">
        <v>4</v>
      </c>
      <c r="K1116" s="159">
        <v>1</v>
      </c>
      <c r="L1116" s="275">
        <f>SUM(J1116:K1116)</f>
        <v>5</v>
      </c>
      <c r="M1116" s="159"/>
      <c r="N1116" s="159">
        <v>1</v>
      </c>
      <c r="O1116" s="275">
        <f>SUM(M1116:N1116)</f>
        <v>1</v>
      </c>
      <c r="P1116" s="159">
        <v>3</v>
      </c>
      <c r="Q1116" s="159">
        <v>3</v>
      </c>
      <c r="R1116" s="275">
        <f>SUM(P1116:Q1116)</f>
        <v>6</v>
      </c>
      <c r="S1116" s="500"/>
      <c r="T1116" s="275"/>
      <c r="U1116" s="275"/>
      <c r="V1116" s="275">
        <f>SUM(T1116:U1116)</f>
        <v>0</v>
      </c>
      <c r="W1116" s="275"/>
      <c r="X1116" s="275"/>
      <c r="Y1116" s="275">
        <f>SUM(W1116:X1116)</f>
        <v>0</v>
      </c>
      <c r="Z1116" s="275"/>
      <c r="AA1116" s="275"/>
      <c r="AB1116" s="275">
        <f>SUM(Z1116:AA1116)</f>
        <v>0</v>
      </c>
      <c r="AC1116" s="275"/>
      <c r="AD1116" s="275"/>
      <c r="AE1116" s="275">
        <f>SUM(AC1116:AD1116)</f>
        <v>0</v>
      </c>
      <c r="AF1116" s="500"/>
      <c r="AG1116" s="275"/>
      <c r="AH1116" s="275"/>
      <c r="AI1116" s="275">
        <f>SUM(AG1116:AH1116)</f>
        <v>0</v>
      </c>
      <c r="AJ1116" s="275"/>
      <c r="AK1116" s="275"/>
      <c r="AL1116" s="275">
        <f>SUM(AJ1116:AK1116)</f>
        <v>0</v>
      </c>
      <c r="AM1116" s="275"/>
      <c r="AN1116" s="275"/>
      <c r="AO1116" s="275">
        <f>SUM(AM1116:AN1116)</f>
        <v>0</v>
      </c>
      <c r="AP1116" s="275"/>
      <c r="AQ1116" s="275"/>
      <c r="AR1116" s="275">
        <f>SUM(AP1116:AQ1116)</f>
        <v>0</v>
      </c>
      <c r="AS1116" s="500"/>
      <c r="AT1116" s="275"/>
      <c r="AU1116" s="275"/>
      <c r="AV1116" s="275">
        <f>SUM(AT1116:AU1116)</f>
        <v>0</v>
      </c>
      <c r="AW1116" s="567">
        <f t="shared" ref="AW1116:AW1117" si="5391">SUM(G1116,J1116,M1116,P1116,T1116,W1116,Z1116,AC1116,AG1116,AJ1116,AM1116,AP1116,AT1116)</f>
        <v>16</v>
      </c>
      <c r="AX1116" s="567">
        <f t="shared" ref="AX1116:AX1117" si="5392">SUM(H1116,K1116,N1116,Q1116,U1116,X1116,AA1116,AD1116,AH1116,AK1116,AN1116,AQ1116,AU1116)</f>
        <v>9</v>
      </c>
      <c r="AY1116" s="567">
        <f t="shared" ref="AY1116:AY1117" si="5393">SUM(I1116,L1116,O1116,R1116,V1116,Y1116,AB1116,AE1116,AI1116,AL1116,AO1116,AR1116,AV1116)</f>
        <v>25</v>
      </c>
      <c r="AZ1116" s="159"/>
      <c r="BA1116" s="159"/>
      <c r="BB1116" s="275">
        <f>SUM(AZ1116:BA1116)</f>
        <v>0</v>
      </c>
      <c r="BC1116" s="275"/>
      <c r="BD1116" s="275"/>
      <c r="BE1116" s="275">
        <f>SUM(BC1116:BD1116)</f>
        <v>0</v>
      </c>
      <c r="BF1116" s="521"/>
      <c r="BG1116" s="605">
        <f>SUM(F1116,S1116,AF1116,AS1116)</f>
        <v>34</v>
      </c>
      <c r="BH1116" s="533">
        <f>SUM(G1116,T1116,AG1116)</f>
        <v>9</v>
      </c>
      <c r="BI1116" s="533">
        <f t="shared" ref="BI1116:BI1117" si="5394">SUM(H1116,U1116,AH1116)</f>
        <v>4</v>
      </c>
      <c r="BJ1116" s="533">
        <f t="shared" ref="BJ1116:BJ1117" si="5395">SUM(I1116,V1116,AI1116)</f>
        <v>13</v>
      </c>
      <c r="BK1116" s="533">
        <f t="shared" ref="BK1116:BK1117" si="5396">SUM(J1116,W1116,AJ1116)</f>
        <v>4</v>
      </c>
      <c r="BL1116" s="533">
        <f t="shared" ref="BL1116:BL1117" si="5397">SUM(K1116,X1116,AK1116)</f>
        <v>1</v>
      </c>
      <c r="BM1116" s="533">
        <f t="shared" ref="BM1116:BM1117" si="5398">SUM(L1116,Y1116,AL1116)</f>
        <v>5</v>
      </c>
      <c r="BN1116" s="533">
        <f>SUM(M1116,Z1116,AM1116)</f>
        <v>0</v>
      </c>
      <c r="BO1116" s="533">
        <f t="shared" ref="BO1116:BO1117" si="5399">SUM(N1116,AA1116,AN1116)</f>
        <v>1</v>
      </c>
      <c r="BP1116" s="533">
        <f t="shared" ref="BP1116:BP1117" si="5400">SUM(O1116,AB1116,AO1116)</f>
        <v>1</v>
      </c>
      <c r="BQ1116" s="533">
        <f t="shared" ref="BQ1116:BQ1117" si="5401">SUM(P1116,AC1116,AP1116)</f>
        <v>3</v>
      </c>
      <c r="BR1116" s="533">
        <f t="shared" ref="BR1116:BR1117" si="5402">SUM(Q1116,AD1116,AQ1116)</f>
        <v>3</v>
      </c>
      <c r="BS1116" s="533">
        <f t="shared" ref="BS1116:BS1117" si="5403">SUM(R1116,AE1116,AR1116)</f>
        <v>6</v>
      </c>
      <c r="BT1116" s="533">
        <f>AT1116</f>
        <v>0</v>
      </c>
      <c r="BU1116" s="533">
        <f t="shared" ref="BU1116:BU1117" si="5404">AU1116</f>
        <v>0</v>
      </c>
      <c r="BV1116" s="533">
        <f t="shared" ref="BV1116:BV1117" si="5405">AV1116</f>
        <v>0</v>
      </c>
      <c r="BW1116" s="536">
        <f>SUM(BH1116,BK1116,BN1116,BQ1116,BT1116)</f>
        <v>16</v>
      </c>
      <c r="BX1116" s="536">
        <f t="shared" ref="BX1116:BX1117" si="5406">SUM(BI1116,BL1116,BO1116,BR1116,BU1116)</f>
        <v>9</v>
      </c>
      <c r="BY1116" s="536">
        <f t="shared" ref="BY1116:BY1117" si="5407">SUM(BJ1116,BM1116,BP1116,BS1116,BV1116)</f>
        <v>25</v>
      </c>
      <c r="BZ1116" t="s">
        <v>74</v>
      </c>
      <c r="CA1116" s="544">
        <f>AZ1116</f>
        <v>0</v>
      </c>
      <c r="CB1116" s="544">
        <f t="shared" ref="CB1116:CB1117" si="5408">BA1116</f>
        <v>0</v>
      </c>
      <c r="CC1116" s="544">
        <f t="shared" ref="CC1116:CC1117" si="5409">BB1116</f>
        <v>0</v>
      </c>
      <c r="CD1116" s="544">
        <f>BC1116</f>
        <v>0</v>
      </c>
      <c r="CE1116" s="544">
        <f t="shared" ref="CE1116:CE1117" si="5410">BD1116</f>
        <v>0</v>
      </c>
      <c r="CF1116" s="544">
        <f t="shared" ref="CF1116:CF1117" si="5411">BE1116</f>
        <v>0</v>
      </c>
    </row>
    <row r="1117" spans="1:84">
      <c r="A1117" s="149"/>
      <c r="B1117" s="151"/>
      <c r="C1117" s="151"/>
      <c r="D1117" s="151"/>
      <c r="E1117" s="288" t="s">
        <v>78</v>
      </c>
      <c r="F1117" s="592">
        <v>34</v>
      </c>
      <c r="G1117" s="159">
        <v>12</v>
      </c>
      <c r="H1117" s="159">
        <v>5</v>
      </c>
      <c r="I1117" s="275">
        <f>SUM(G1117:H1117)</f>
        <v>17</v>
      </c>
      <c r="J1117" s="159">
        <v>2</v>
      </c>
      <c r="K1117" s="159">
        <v>1</v>
      </c>
      <c r="L1117" s="275">
        <f>SUM(J1117:K1117)</f>
        <v>3</v>
      </c>
      <c r="M1117" s="159"/>
      <c r="N1117" s="159"/>
      <c r="O1117" s="275">
        <f>SUM(M1117:N1117)</f>
        <v>0</v>
      </c>
      <c r="P1117" s="159"/>
      <c r="Q1117" s="159">
        <v>3</v>
      </c>
      <c r="R1117" s="275">
        <f>SUM(P1117:Q1117)</f>
        <v>3</v>
      </c>
      <c r="S1117" s="500"/>
      <c r="T1117" s="275"/>
      <c r="U1117" s="275"/>
      <c r="V1117" s="275">
        <f>SUM(T1117:U1117)</f>
        <v>0</v>
      </c>
      <c r="W1117" s="275"/>
      <c r="X1117" s="275"/>
      <c r="Y1117" s="275">
        <f>SUM(W1117:X1117)</f>
        <v>0</v>
      </c>
      <c r="Z1117" s="275"/>
      <c r="AA1117" s="275"/>
      <c r="AB1117" s="275">
        <f>SUM(Z1117:AA1117)</f>
        <v>0</v>
      </c>
      <c r="AC1117" s="275"/>
      <c r="AD1117" s="275"/>
      <c r="AE1117" s="275">
        <f>SUM(AC1117:AD1117)</f>
        <v>0</v>
      </c>
      <c r="AF1117" s="500"/>
      <c r="AG1117" s="275"/>
      <c r="AH1117" s="275"/>
      <c r="AI1117" s="275">
        <f>SUM(AG1117:AH1117)</f>
        <v>0</v>
      </c>
      <c r="AJ1117" s="275"/>
      <c r="AK1117" s="275"/>
      <c r="AL1117" s="275">
        <f>SUM(AJ1117:AK1117)</f>
        <v>0</v>
      </c>
      <c r="AM1117" s="275"/>
      <c r="AN1117" s="275"/>
      <c r="AO1117" s="275">
        <f>SUM(AM1117:AN1117)</f>
        <v>0</v>
      </c>
      <c r="AP1117" s="275"/>
      <c r="AQ1117" s="275"/>
      <c r="AR1117" s="275">
        <f>SUM(AP1117:AQ1117)</f>
        <v>0</v>
      </c>
      <c r="AS1117" s="500"/>
      <c r="AT1117" s="275">
        <v>1</v>
      </c>
      <c r="AU1117" s="275">
        <v>1</v>
      </c>
      <c r="AV1117" s="275">
        <f>SUM(AT1117:AU1117)</f>
        <v>2</v>
      </c>
      <c r="AW1117" s="567">
        <f t="shared" si="5391"/>
        <v>15</v>
      </c>
      <c r="AX1117" s="567">
        <f t="shared" si="5392"/>
        <v>10</v>
      </c>
      <c r="AY1117" s="567">
        <f t="shared" si="5393"/>
        <v>25</v>
      </c>
      <c r="AZ1117" s="159"/>
      <c r="BA1117" s="159"/>
      <c r="BB1117" s="275">
        <f>SUM(AZ1117:BA1117)</f>
        <v>0</v>
      </c>
      <c r="BC1117" s="275"/>
      <c r="BD1117" s="275"/>
      <c r="BE1117" s="275">
        <f>SUM(BC1117:BD1117)</f>
        <v>0</v>
      </c>
      <c r="BF1117" s="521"/>
      <c r="BG1117" s="605">
        <f>SUM(F1117,S1117,AF1117,AS1117)</f>
        <v>34</v>
      </c>
      <c r="BH1117" s="533">
        <f>SUM(G1117,T1117,AG1117)</f>
        <v>12</v>
      </c>
      <c r="BI1117" s="533">
        <f t="shared" si="5394"/>
        <v>5</v>
      </c>
      <c r="BJ1117" s="533">
        <f t="shared" si="5395"/>
        <v>17</v>
      </c>
      <c r="BK1117" s="533">
        <f t="shared" si="5396"/>
        <v>2</v>
      </c>
      <c r="BL1117" s="533">
        <f t="shared" si="5397"/>
        <v>1</v>
      </c>
      <c r="BM1117" s="533">
        <f t="shared" si="5398"/>
        <v>3</v>
      </c>
      <c r="BN1117" s="533">
        <f>SUM(M1117,Z1117,AM1117)</f>
        <v>0</v>
      </c>
      <c r="BO1117" s="533">
        <f t="shared" si="5399"/>
        <v>0</v>
      </c>
      <c r="BP1117" s="533">
        <f t="shared" si="5400"/>
        <v>0</v>
      </c>
      <c r="BQ1117" s="533">
        <f t="shared" si="5401"/>
        <v>0</v>
      </c>
      <c r="BR1117" s="533">
        <f t="shared" si="5402"/>
        <v>3</v>
      </c>
      <c r="BS1117" s="533">
        <f t="shared" si="5403"/>
        <v>3</v>
      </c>
      <c r="BT1117" s="533">
        <f>AT1117</f>
        <v>1</v>
      </c>
      <c r="BU1117" s="533">
        <f t="shared" si="5404"/>
        <v>1</v>
      </c>
      <c r="BV1117" s="533">
        <f t="shared" si="5405"/>
        <v>2</v>
      </c>
      <c r="BW1117" s="536">
        <f>SUM(BH1117,BK1117,BN1117,BQ1117,BT1117)</f>
        <v>15</v>
      </c>
      <c r="BX1117" s="536">
        <f t="shared" si="5406"/>
        <v>10</v>
      </c>
      <c r="BY1117" s="536">
        <f t="shared" si="5407"/>
        <v>25</v>
      </c>
      <c r="BZ1117" t="s">
        <v>74</v>
      </c>
      <c r="CA1117" s="544">
        <f>AZ1117</f>
        <v>0</v>
      </c>
      <c r="CB1117" s="544">
        <f t="shared" si="5408"/>
        <v>0</v>
      </c>
      <c r="CC1117" s="544">
        <f t="shared" si="5409"/>
        <v>0</v>
      </c>
      <c r="CD1117" s="544">
        <f>BC1117</f>
        <v>0</v>
      </c>
      <c r="CE1117" s="544">
        <f t="shared" si="5410"/>
        <v>0</v>
      </c>
      <c r="CF1117" s="544">
        <f t="shared" si="5411"/>
        <v>0</v>
      </c>
    </row>
    <row r="1118" spans="1:84">
      <c r="A1118" s="149"/>
      <c r="B1118" s="149"/>
      <c r="C1118" s="151"/>
      <c r="D1118" s="151"/>
      <c r="E1118" s="288"/>
      <c r="F1118" s="591"/>
      <c r="G1118" s="159"/>
      <c r="H1118" s="159"/>
      <c r="I1118" s="159"/>
      <c r="J1118" s="159"/>
      <c r="K1118" s="159"/>
      <c r="L1118" s="159"/>
      <c r="M1118" s="159"/>
      <c r="N1118" s="159"/>
      <c r="O1118" s="159"/>
      <c r="P1118" s="159"/>
      <c r="Q1118" s="159"/>
      <c r="R1118" s="159"/>
      <c r="S1118" s="503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503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503"/>
      <c r="AT1118" s="159"/>
      <c r="AU1118" s="159"/>
      <c r="AV1118" s="159"/>
      <c r="AW1118" s="570"/>
      <c r="AX1118" s="570"/>
      <c r="AY1118" s="570"/>
      <c r="AZ1118" s="159"/>
      <c r="BA1118" s="159"/>
      <c r="BB1118" s="159"/>
      <c r="BC1118" s="159"/>
      <c r="BD1118" s="159"/>
      <c r="BE1118" s="159"/>
      <c r="BF1118" s="474"/>
    </row>
    <row r="1119" spans="1:84">
      <c r="A1119" s="149" t="s">
        <v>75</v>
      </c>
      <c r="B1119" s="149" t="s">
        <v>801</v>
      </c>
      <c r="C1119" s="151"/>
      <c r="D1119" s="151"/>
      <c r="E1119" s="375" t="s">
        <v>911</v>
      </c>
      <c r="F1119" s="592"/>
      <c r="G1119" s="159"/>
      <c r="H1119" s="159"/>
      <c r="I1119" s="275"/>
      <c r="J1119" s="159"/>
      <c r="K1119" s="159"/>
      <c r="L1119" s="275"/>
      <c r="M1119" s="159"/>
      <c r="N1119" s="159"/>
      <c r="O1119" s="275"/>
      <c r="P1119" s="159"/>
      <c r="Q1119" s="159"/>
      <c r="R1119" s="275"/>
      <c r="S1119" s="500"/>
      <c r="T1119" s="275"/>
      <c r="U1119" s="275"/>
      <c r="V1119" s="275"/>
      <c r="W1119" s="275"/>
      <c r="X1119" s="275"/>
      <c r="Y1119" s="275"/>
      <c r="Z1119" s="275"/>
      <c r="AA1119" s="275"/>
      <c r="AB1119" s="275"/>
      <c r="AC1119" s="275"/>
      <c r="AD1119" s="275"/>
      <c r="AE1119" s="275"/>
      <c r="AF1119" s="500"/>
      <c r="AG1119" s="275"/>
      <c r="AH1119" s="275"/>
      <c r="AI1119" s="275"/>
      <c r="AJ1119" s="275"/>
      <c r="AK1119" s="275"/>
      <c r="AL1119" s="275"/>
      <c r="AM1119" s="275"/>
      <c r="AN1119" s="275"/>
      <c r="AO1119" s="275"/>
      <c r="AP1119" s="275"/>
      <c r="AQ1119" s="275"/>
      <c r="AR1119" s="275"/>
      <c r="AS1119" s="500"/>
      <c r="AT1119" s="275"/>
      <c r="AU1119" s="275"/>
      <c r="AV1119" s="275"/>
      <c r="AW1119" s="567"/>
      <c r="AX1119" s="567"/>
      <c r="AY1119" s="567"/>
      <c r="AZ1119" s="159"/>
      <c r="BA1119" s="159"/>
      <c r="BB1119" s="275"/>
      <c r="BC1119" s="275"/>
      <c r="BD1119" s="275"/>
      <c r="BE1119" s="275"/>
      <c r="BF1119" s="521"/>
    </row>
    <row r="1120" spans="1:84">
      <c r="A1120" s="149"/>
      <c r="B1120" s="151"/>
      <c r="C1120" s="151"/>
      <c r="D1120" s="151"/>
      <c r="E1120" s="288" t="s">
        <v>77</v>
      </c>
      <c r="F1120" s="592">
        <v>20</v>
      </c>
      <c r="G1120" s="159">
        <v>3</v>
      </c>
      <c r="H1120" s="159">
        <v>10</v>
      </c>
      <c r="I1120" s="275">
        <f>SUM(G1120:H1120)</f>
        <v>13</v>
      </c>
      <c r="J1120" s="159"/>
      <c r="K1120" s="159">
        <v>1</v>
      </c>
      <c r="L1120" s="275">
        <f>SUM(J1120:K1120)</f>
        <v>1</v>
      </c>
      <c r="M1120" s="159"/>
      <c r="N1120" s="159">
        <v>1</v>
      </c>
      <c r="O1120" s="275">
        <f>SUM(M1120:N1120)</f>
        <v>1</v>
      </c>
      <c r="P1120" s="159">
        <v>2</v>
      </c>
      <c r="Q1120" s="159">
        <v>4</v>
      </c>
      <c r="R1120" s="275">
        <f>SUM(P1120:Q1120)</f>
        <v>6</v>
      </c>
      <c r="S1120" s="500"/>
      <c r="T1120" s="275"/>
      <c r="U1120" s="275"/>
      <c r="V1120" s="275">
        <f>SUM(T1120:U1120)</f>
        <v>0</v>
      </c>
      <c r="W1120" s="275"/>
      <c r="X1120" s="275"/>
      <c r="Y1120" s="275">
        <f>SUM(W1120:X1120)</f>
        <v>0</v>
      </c>
      <c r="Z1120" s="275"/>
      <c r="AA1120" s="275"/>
      <c r="AB1120" s="275">
        <f>SUM(Z1120:AA1120)</f>
        <v>0</v>
      </c>
      <c r="AC1120" s="275"/>
      <c r="AD1120" s="275"/>
      <c r="AE1120" s="275">
        <f>SUM(AC1120:AD1120)</f>
        <v>0</v>
      </c>
      <c r="AF1120" s="500"/>
      <c r="AG1120" s="275"/>
      <c r="AH1120" s="275"/>
      <c r="AI1120" s="275">
        <f>SUM(AG1120:AH1120)</f>
        <v>0</v>
      </c>
      <c r="AJ1120" s="275"/>
      <c r="AK1120" s="275"/>
      <c r="AL1120" s="275">
        <f>SUM(AJ1120:AK1120)</f>
        <v>0</v>
      </c>
      <c r="AM1120" s="275"/>
      <c r="AN1120" s="275"/>
      <c r="AO1120" s="275">
        <f>SUM(AM1120:AN1120)</f>
        <v>0</v>
      </c>
      <c r="AP1120" s="275"/>
      <c r="AQ1120" s="275"/>
      <c r="AR1120" s="275">
        <f>SUM(AP1120:AQ1120)</f>
        <v>0</v>
      </c>
      <c r="AS1120" s="500"/>
      <c r="AT1120" s="275">
        <v>0</v>
      </c>
      <c r="AU1120" s="275"/>
      <c r="AV1120" s="275">
        <f>SUM(AT1120:AU1120)</f>
        <v>0</v>
      </c>
      <c r="AW1120" s="567">
        <f t="shared" ref="AW1120:AW1121" si="5412">SUM(G1120,J1120,M1120,P1120,T1120,W1120,Z1120,AC1120,AG1120,AJ1120,AM1120,AP1120,AT1120)</f>
        <v>5</v>
      </c>
      <c r="AX1120" s="567">
        <f t="shared" ref="AX1120:AX1121" si="5413">SUM(H1120,K1120,N1120,Q1120,U1120,X1120,AA1120,AD1120,AH1120,AK1120,AN1120,AQ1120,AU1120)</f>
        <v>16</v>
      </c>
      <c r="AY1120" s="567">
        <f t="shared" ref="AY1120:AY1121" si="5414">SUM(I1120,L1120,O1120,R1120,V1120,Y1120,AB1120,AE1120,AI1120,AL1120,AO1120,AR1120,AV1120)</f>
        <v>21</v>
      </c>
      <c r="AZ1120" s="159"/>
      <c r="BA1120" s="159"/>
      <c r="BB1120" s="275">
        <f>SUM(AZ1120:BA1120)</f>
        <v>0</v>
      </c>
      <c r="BC1120" s="275"/>
      <c r="BD1120" s="275"/>
      <c r="BE1120" s="275">
        <f>SUM(BC1120:BD1120)</f>
        <v>0</v>
      </c>
      <c r="BF1120" s="521"/>
      <c r="BG1120" s="605">
        <f>SUM(F1120,S1120,AF1120,AS1120)</f>
        <v>20</v>
      </c>
      <c r="BH1120" s="533">
        <f>SUM(G1120,T1120,AG1120)</f>
        <v>3</v>
      </c>
      <c r="BI1120" s="533">
        <f t="shared" ref="BI1120:BI1121" si="5415">SUM(H1120,U1120,AH1120)</f>
        <v>10</v>
      </c>
      <c r="BJ1120" s="533">
        <f t="shared" ref="BJ1120:BJ1121" si="5416">SUM(I1120,V1120,AI1120)</f>
        <v>13</v>
      </c>
      <c r="BK1120" s="533">
        <f t="shared" ref="BK1120:BK1121" si="5417">SUM(J1120,W1120,AJ1120)</f>
        <v>0</v>
      </c>
      <c r="BL1120" s="533">
        <f t="shared" ref="BL1120:BL1121" si="5418">SUM(K1120,X1120,AK1120)</f>
        <v>1</v>
      </c>
      <c r="BM1120" s="533">
        <f t="shared" ref="BM1120:BM1121" si="5419">SUM(L1120,Y1120,AL1120)</f>
        <v>1</v>
      </c>
      <c r="BN1120" s="533">
        <f>SUM(M1120,Z1120,AM1120)</f>
        <v>0</v>
      </c>
      <c r="BO1120" s="533">
        <f t="shared" ref="BO1120:BO1121" si="5420">SUM(N1120,AA1120,AN1120)</f>
        <v>1</v>
      </c>
      <c r="BP1120" s="533">
        <f t="shared" ref="BP1120:BP1121" si="5421">SUM(O1120,AB1120,AO1120)</f>
        <v>1</v>
      </c>
      <c r="BQ1120" s="533">
        <f t="shared" ref="BQ1120:BQ1121" si="5422">SUM(P1120,AC1120,AP1120)</f>
        <v>2</v>
      </c>
      <c r="BR1120" s="533">
        <f t="shared" ref="BR1120:BR1121" si="5423">SUM(Q1120,AD1120,AQ1120)</f>
        <v>4</v>
      </c>
      <c r="BS1120" s="533">
        <f t="shared" ref="BS1120:BS1121" si="5424">SUM(R1120,AE1120,AR1120)</f>
        <v>6</v>
      </c>
      <c r="BT1120" s="533">
        <f>AT1120</f>
        <v>0</v>
      </c>
      <c r="BU1120" s="533">
        <f t="shared" ref="BU1120:BU1121" si="5425">AU1120</f>
        <v>0</v>
      </c>
      <c r="BV1120" s="533">
        <f t="shared" ref="BV1120:BV1121" si="5426">AV1120</f>
        <v>0</v>
      </c>
      <c r="BW1120" s="536">
        <f>SUM(BH1120,BK1120,BN1120,BQ1120,BT1120)</f>
        <v>5</v>
      </c>
      <c r="BX1120" s="536">
        <f t="shared" ref="BX1120:BX1121" si="5427">SUM(BI1120,BL1120,BO1120,BR1120,BU1120)</f>
        <v>16</v>
      </c>
      <c r="BY1120" s="536">
        <f t="shared" ref="BY1120:BY1121" si="5428">SUM(BJ1120,BM1120,BP1120,BS1120,BV1120)</f>
        <v>21</v>
      </c>
      <c r="BZ1120" t="s">
        <v>74</v>
      </c>
      <c r="CA1120" s="544">
        <f>AZ1120</f>
        <v>0</v>
      </c>
      <c r="CB1120" s="544">
        <f t="shared" ref="CB1120:CB1121" si="5429">BA1120</f>
        <v>0</v>
      </c>
      <c r="CC1120" s="544">
        <f t="shared" ref="CC1120:CC1121" si="5430">BB1120</f>
        <v>0</v>
      </c>
      <c r="CD1120" s="544">
        <f>BC1120</f>
        <v>0</v>
      </c>
      <c r="CE1120" s="544">
        <f t="shared" ref="CE1120:CE1121" si="5431">BD1120</f>
        <v>0</v>
      </c>
      <c r="CF1120" s="544">
        <f t="shared" ref="CF1120:CF1121" si="5432">BE1120</f>
        <v>0</v>
      </c>
    </row>
    <row r="1121" spans="1:84">
      <c r="A1121" s="149"/>
      <c r="B1121" s="151"/>
      <c r="C1121" s="151"/>
      <c r="D1121" s="151"/>
      <c r="E1121" s="288" t="s">
        <v>78</v>
      </c>
      <c r="F1121" s="592">
        <v>22</v>
      </c>
      <c r="G1121" s="159">
        <v>1</v>
      </c>
      <c r="H1121" s="159">
        <v>8</v>
      </c>
      <c r="I1121" s="275">
        <f>SUM(G1121:H1121)</f>
        <v>9</v>
      </c>
      <c r="J1121" s="159"/>
      <c r="K1121" s="159"/>
      <c r="L1121" s="275">
        <f>SUM(J1121:K1121)</f>
        <v>0</v>
      </c>
      <c r="M1121" s="159"/>
      <c r="N1121" s="159">
        <v>1</v>
      </c>
      <c r="O1121" s="275">
        <f>SUM(M1121:N1121)</f>
        <v>1</v>
      </c>
      <c r="P1121" s="159">
        <v>2</v>
      </c>
      <c r="Q1121" s="159">
        <v>2</v>
      </c>
      <c r="R1121" s="275">
        <f>SUM(P1121:Q1121)</f>
        <v>4</v>
      </c>
      <c r="S1121" s="500"/>
      <c r="T1121" s="275"/>
      <c r="U1121" s="275"/>
      <c r="V1121" s="275">
        <f>SUM(T1121:U1121)</f>
        <v>0</v>
      </c>
      <c r="W1121" s="275"/>
      <c r="X1121" s="275"/>
      <c r="Y1121" s="275">
        <f>SUM(W1121:X1121)</f>
        <v>0</v>
      </c>
      <c r="Z1121" s="275"/>
      <c r="AA1121" s="275"/>
      <c r="AB1121" s="275">
        <f>SUM(Z1121:AA1121)</f>
        <v>0</v>
      </c>
      <c r="AC1121" s="275"/>
      <c r="AD1121" s="275"/>
      <c r="AE1121" s="275">
        <f>SUM(AC1121:AD1121)</f>
        <v>0</v>
      </c>
      <c r="AF1121" s="500"/>
      <c r="AG1121" s="275"/>
      <c r="AH1121" s="275"/>
      <c r="AI1121" s="275">
        <f>SUM(AG1121:AH1121)</f>
        <v>0</v>
      </c>
      <c r="AJ1121" s="275"/>
      <c r="AK1121" s="275"/>
      <c r="AL1121" s="275">
        <f>SUM(AJ1121:AK1121)</f>
        <v>0</v>
      </c>
      <c r="AM1121" s="275"/>
      <c r="AN1121" s="275"/>
      <c r="AO1121" s="275">
        <f>SUM(AM1121:AN1121)</f>
        <v>0</v>
      </c>
      <c r="AP1121" s="275"/>
      <c r="AQ1121" s="275"/>
      <c r="AR1121" s="275">
        <f>SUM(AP1121:AQ1121)</f>
        <v>0</v>
      </c>
      <c r="AS1121" s="500"/>
      <c r="AT1121" s="275"/>
      <c r="AU1121" s="275"/>
      <c r="AV1121" s="275">
        <f>SUM(AT1121:AU1121)</f>
        <v>0</v>
      </c>
      <c r="AW1121" s="567">
        <f t="shared" si="5412"/>
        <v>3</v>
      </c>
      <c r="AX1121" s="567">
        <f t="shared" si="5413"/>
        <v>11</v>
      </c>
      <c r="AY1121" s="567">
        <f t="shared" si="5414"/>
        <v>14</v>
      </c>
      <c r="AZ1121" s="159"/>
      <c r="BA1121" s="159"/>
      <c r="BB1121" s="275">
        <f>SUM(AZ1121:BA1121)</f>
        <v>0</v>
      </c>
      <c r="BC1121" s="275"/>
      <c r="BD1121" s="275"/>
      <c r="BE1121" s="275">
        <f>SUM(BC1121:BD1121)</f>
        <v>0</v>
      </c>
      <c r="BF1121" s="521"/>
      <c r="BG1121" s="605">
        <f>SUM(F1121,S1121,AF1121,AS1121)</f>
        <v>22</v>
      </c>
      <c r="BH1121" s="533">
        <f>SUM(G1121,T1121,AG1121)</f>
        <v>1</v>
      </c>
      <c r="BI1121" s="533">
        <f t="shared" si="5415"/>
        <v>8</v>
      </c>
      <c r="BJ1121" s="533">
        <f t="shared" si="5416"/>
        <v>9</v>
      </c>
      <c r="BK1121" s="533">
        <f t="shared" si="5417"/>
        <v>0</v>
      </c>
      <c r="BL1121" s="533">
        <f t="shared" si="5418"/>
        <v>0</v>
      </c>
      <c r="BM1121" s="533">
        <f t="shared" si="5419"/>
        <v>0</v>
      </c>
      <c r="BN1121" s="533">
        <f>SUM(M1121,Z1121,AM1121)</f>
        <v>0</v>
      </c>
      <c r="BO1121" s="533">
        <f t="shared" si="5420"/>
        <v>1</v>
      </c>
      <c r="BP1121" s="533">
        <f t="shared" si="5421"/>
        <v>1</v>
      </c>
      <c r="BQ1121" s="533">
        <f t="shared" si="5422"/>
        <v>2</v>
      </c>
      <c r="BR1121" s="533">
        <f t="shared" si="5423"/>
        <v>2</v>
      </c>
      <c r="BS1121" s="533">
        <f t="shared" si="5424"/>
        <v>4</v>
      </c>
      <c r="BT1121" s="533">
        <f>AT1121</f>
        <v>0</v>
      </c>
      <c r="BU1121" s="533">
        <f t="shared" si="5425"/>
        <v>0</v>
      </c>
      <c r="BV1121" s="533">
        <f t="shared" si="5426"/>
        <v>0</v>
      </c>
      <c r="BW1121" s="536">
        <f>SUM(BH1121,BK1121,BN1121,BQ1121,BT1121)</f>
        <v>3</v>
      </c>
      <c r="BX1121" s="536">
        <f t="shared" si="5427"/>
        <v>11</v>
      </c>
      <c r="BY1121" s="536">
        <f t="shared" si="5428"/>
        <v>14</v>
      </c>
      <c r="BZ1121" t="s">
        <v>74</v>
      </c>
      <c r="CA1121" s="544">
        <f>AZ1121</f>
        <v>0</v>
      </c>
      <c r="CB1121" s="544">
        <f t="shared" si="5429"/>
        <v>0</v>
      </c>
      <c r="CC1121" s="544">
        <f t="shared" si="5430"/>
        <v>0</v>
      </c>
      <c r="CD1121" s="544">
        <f>BC1121</f>
        <v>0</v>
      </c>
      <c r="CE1121" s="544">
        <f t="shared" si="5431"/>
        <v>0</v>
      </c>
      <c r="CF1121" s="544">
        <f t="shared" si="5432"/>
        <v>0</v>
      </c>
    </row>
    <row r="1122" spans="1:84">
      <c r="A1122" s="149"/>
      <c r="B1122" s="151" t="s">
        <v>74</v>
      </c>
      <c r="C1122" s="151"/>
      <c r="D1122" s="151"/>
      <c r="E1122" s="288"/>
      <c r="F1122" s="592"/>
      <c r="G1122" s="159"/>
      <c r="H1122" s="159"/>
      <c r="I1122" s="275"/>
      <c r="J1122" s="159"/>
      <c r="K1122" s="159"/>
      <c r="L1122" s="275"/>
      <c r="M1122" s="159"/>
      <c r="N1122" s="159"/>
      <c r="O1122" s="275"/>
      <c r="P1122" s="159"/>
      <c r="Q1122" s="159"/>
      <c r="R1122" s="275"/>
      <c r="S1122" s="500"/>
      <c r="T1122" s="275"/>
      <c r="U1122" s="275"/>
      <c r="V1122" s="275"/>
      <c r="W1122" s="275"/>
      <c r="X1122" s="275"/>
      <c r="Y1122" s="275"/>
      <c r="Z1122" s="275"/>
      <c r="AA1122" s="275"/>
      <c r="AB1122" s="275"/>
      <c r="AC1122" s="275"/>
      <c r="AD1122" s="275"/>
      <c r="AE1122" s="275"/>
      <c r="AF1122" s="500"/>
      <c r="AG1122" s="275"/>
      <c r="AH1122" s="275"/>
      <c r="AI1122" s="275"/>
      <c r="AJ1122" s="275"/>
      <c r="AK1122" s="275"/>
      <c r="AL1122" s="275"/>
      <c r="AM1122" s="275"/>
      <c r="AN1122" s="275"/>
      <c r="AO1122" s="275"/>
      <c r="AP1122" s="275"/>
      <c r="AQ1122" s="275"/>
      <c r="AR1122" s="275"/>
      <c r="AS1122" s="500"/>
      <c r="AT1122" s="275"/>
      <c r="AU1122" s="275"/>
      <c r="AV1122" s="275"/>
      <c r="AW1122" s="567"/>
      <c r="AX1122" s="567"/>
      <c r="AY1122" s="567"/>
      <c r="AZ1122" s="159"/>
      <c r="BA1122" s="159"/>
      <c r="BB1122" s="275"/>
      <c r="BC1122" s="275"/>
      <c r="BD1122" s="275"/>
      <c r="BE1122" s="275"/>
      <c r="BF1122" s="521"/>
    </row>
    <row r="1123" spans="1:84">
      <c r="A1123" s="149" t="s">
        <v>75</v>
      </c>
      <c r="B1123" s="149" t="s">
        <v>511</v>
      </c>
      <c r="C1123" s="151"/>
      <c r="D1123" s="151"/>
      <c r="E1123" s="375" t="s">
        <v>802</v>
      </c>
      <c r="F1123" s="592"/>
      <c r="G1123" s="159"/>
      <c r="H1123" s="159"/>
      <c r="I1123" s="275"/>
      <c r="J1123" s="159"/>
      <c r="K1123" s="159"/>
      <c r="L1123" s="275"/>
      <c r="M1123" s="159"/>
      <c r="N1123" s="159"/>
      <c r="O1123" s="275"/>
      <c r="P1123" s="159"/>
      <c r="Q1123" s="159"/>
      <c r="R1123" s="275"/>
      <c r="S1123" s="500"/>
      <c r="T1123" s="275"/>
      <c r="U1123" s="275"/>
      <c r="V1123" s="275"/>
      <c r="W1123" s="275"/>
      <c r="X1123" s="275"/>
      <c r="Y1123" s="275"/>
      <c r="Z1123" s="275"/>
      <c r="AA1123" s="275"/>
      <c r="AB1123" s="275"/>
      <c r="AC1123" s="275"/>
      <c r="AD1123" s="275"/>
      <c r="AE1123" s="275"/>
      <c r="AF1123" s="500"/>
      <c r="AG1123" s="275"/>
      <c r="AH1123" s="275"/>
      <c r="AI1123" s="275"/>
      <c r="AJ1123" s="275"/>
      <c r="AK1123" s="275"/>
      <c r="AL1123" s="275"/>
      <c r="AM1123" s="275"/>
      <c r="AN1123" s="275"/>
      <c r="AO1123" s="275"/>
      <c r="AP1123" s="275"/>
      <c r="AQ1123" s="275"/>
      <c r="AR1123" s="275"/>
      <c r="AS1123" s="500"/>
      <c r="AT1123" s="275"/>
      <c r="AU1123" s="275"/>
      <c r="AV1123" s="275"/>
      <c r="AW1123" s="567"/>
      <c r="AX1123" s="567"/>
      <c r="AY1123" s="567"/>
      <c r="AZ1123" s="159"/>
      <c r="BA1123" s="159"/>
      <c r="BB1123" s="275"/>
      <c r="BC1123" s="275"/>
      <c r="BD1123" s="275"/>
      <c r="BE1123" s="275"/>
      <c r="BF1123" s="521"/>
    </row>
    <row r="1124" spans="1:84">
      <c r="A1124" s="149"/>
      <c r="B1124" s="151"/>
      <c r="C1124" s="151"/>
      <c r="D1124" s="151"/>
      <c r="E1124" s="288" t="s">
        <v>77</v>
      </c>
      <c r="F1124" s="592">
        <v>15</v>
      </c>
      <c r="G1124" s="159"/>
      <c r="H1124" s="159"/>
      <c r="I1124" s="275">
        <f>SUM(G1124:H1124)</f>
        <v>0</v>
      </c>
      <c r="J1124" s="159"/>
      <c r="K1124" s="159"/>
      <c r="L1124" s="275">
        <f>SUM(J1124:K1124)</f>
        <v>0</v>
      </c>
      <c r="M1124" s="159"/>
      <c r="N1124" s="159"/>
      <c r="O1124" s="275">
        <f>SUM(M1124:N1124)</f>
        <v>0</v>
      </c>
      <c r="P1124" s="159"/>
      <c r="Q1124" s="159"/>
      <c r="R1124" s="275">
        <f>SUM(P1124:Q1124)</f>
        <v>0</v>
      </c>
      <c r="S1124" s="500"/>
      <c r="T1124" s="275"/>
      <c r="U1124" s="275"/>
      <c r="V1124" s="275">
        <f>SUM(T1124:U1124)</f>
        <v>0</v>
      </c>
      <c r="W1124" s="275"/>
      <c r="X1124" s="275"/>
      <c r="Y1124" s="275">
        <f>SUM(W1124:X1124)</f>
        <v>0</v>
      </c>
      <c r="Z1124" s="275"/>
      <c r="AA1124" s="275"/>
      <c r="AB1124" s="275">
        <f>SUM(Z1124:AA1124)</f>
        <v>0</v>
      </c>
      <c r="AC1124" s="275"/>
      <c r="AD1124" s="275"/>
      <c r="AE1124" s="275">
        <f>SUM(AC1124:AD1124)</f>
        <v>0</v>
      </c>
      <c r="AF1124" s="500"/>
      <c r="AG1124" s="275"/>
      <c r="AH1124" s="275"/>
      <c r="AI1124" s="275">
        <f>SUM(AG1124:AH1124)</f>
        <v>0</v>
      </c>
      <c r="AJ1124" s="275"/>
      <c r="AK1124" s="275"/>
      <c r="AL1124" s="275">
        <f>SUM(AJ1124:AK1124)</f>
        <v>0</v>
      </c>
      <c r="AM1124" s="275"/>
      <c r="AN1124" s="275"/>
      <c r="AO1124" s="275">
        <f>SUM(AM1124:AN1124)</f>
        <v>0</v>
      </c>
      <c r="AP1124" s="275"/>
      <c r="AQ1124" s="275"/>
      <c r="AR1124" s="275">
        <f>SUM(AP1124:AQ1124)</f>
        <v>0</v>
      </c>
      <c r="AS1124" s="500"/>
      <c r="AT1124" s="275"/>
      <c r="AU1124" s="275"/>
      <c r="AV1124" s="275">
        <f>SUM(AT1124:AU1124)</f>
        <v>0</v>
      </c>
      <c r="AW1124" s="567">
        <f t="shared" ref="AW1124:AW1125" si="5433">SUM(G1124,J1124,M1124,P1124,T1124,W1124,Z1124,AC1124,AG1124,AJ1124,AM1124,AP1124,AT1124)</f>
        <v>0</v>
      </c>
      <c r="AX1124" s="567">
        <f t="shared" ref="AX1124:AX1125" si="5434">SUM(H1124,K1124,N1124,Q1124,U1124,X1124,AA1124,AD1124,AH1124,AK1124,AN1124,AQ1124,AU1124)</f>
        <v>0</v>
      </c>
      <c r="AY1124" s="567">
        <f t="shared" ref="AY1124:AY1125" si="5435">SUM(I1124,L1124,O1124,R1124,V1124,Y1124,AB1124,AE1124,AI1124,AL1124,AO1124,AR1124,AV1124)</f>
        <v>0</v>
      </c>
      <c r="AZ1124" s="159"/>
      <c r="BA1124" s="159"/>
      <c r="BB1124" s="275">
        <f>SUM(AZ1124:BA1124)</f>
        <v>0</v>
      </c>
      <c r="BC1124" s="275"/>
      <c r="BD1124" s="275">
        <v>0</v>
      </c>
      <c r="BE1124" s="275">
        <f>SUM(BC1124:BD1124)</f>
        <v>0</v>
      </c>
      <c r="BF1124" s="521"/>
      <c r="BG1124" s="605">
        <f>SUM(F1124,S1124,AF1124,AS1124)</f>
        <v>15</v>
      </c>
      <c r="BH1124" s="533">
        <f>SUM(G1124,T1124,AG1124)</f>
        <v>0</v>
      </c>
      <c r="BI1124" s="533">
        <f t="shared" ref="BI1124:BI1125" si="5436">SUM(H1124,U1124,AH1124)</f>
        <v>0</v>
      </c>
      <c r="BJ1124" s="533">
        <f t="shared" ref="BJ1124:BJ1125" si="5437">SUM(I1124,V1124,AI1124)</f>
        <v>0</v>
      </c>
      <c r="BK1124" s="533">
        <f t="shared" ref="BK1124:BK1125" si="5438">SUM(J1124,W1124,AJ1124)</f>
        <v>0</v>
      </c>
      <c r="BL1124" s="533">
        <f t="shared" ref="BL1124:BL1125" si="5439">SUM(K1124,X1124,AK1124)</f>
        <v>0</v>
      </c>
      <c r="BM1124" s="533">
        <f t="shared" ref="BM1124:BM1125" si="5440">SUM(L1124,Y1124,AL1124)</f>
        <v>0</v>
      </c>
      <c r="BN1124" s="533">
        <f>SUM(M1124,Z1124,AM1124)</f>
        <v>0</v>
      </c>
      <c r="BO1124" s="533">
        <f t="shared" ref="BO1124:BO1125" si="5441">SUM(N1124,AA1124,AN1124)</f>
        <v>0</v>
      </c>
      <c r="BP1124" s="533">
        <f t="shared" ref="BP1124:BP1125" si="5442">SUM(O1124,AB1124,AO1124)</f>
        <v>0</v>
      </c>
      <c r="BQ1124" s="533">
        <f t="shared" ref="BQ1124:BQ1125" si="5443">SUM(P1124,AC1124,AP1124)</f>
        <v>0</v>
      </c>
      <c r="BR1124" s="533">
        <f t="shared" ref="BR1124:BR1125" si="5444">SUM(Q1124,AD1124,AQ1124)</f>
        <v>0</v>
      </c>
      <c r="BS1124" s="533">
        <f t="shared" ref="BS1124:BS1125" si="5445">SUM(R1124,AE1124,AR1124)</f>
        <v>0</v>
      </c>
      <c r="BT1124" s="533">
        <f>AT1124</f>
        <v>0</v>
      </c>
      <c r="BU1124" s="533">
        <f t="shared" ref="BU1124:BU1125" si="5446">AU1124</f>
        <v>0</v>
      </c>
      <c r="BV1124" s="533">
        <f t="shared" ref="BV1124:BV1125" si="5447">AV1124</f>
        <v>0</v>
      </c>
      <c r="BW1124" s="536">
        <f>SUM(BH1124,BK1124,BN1124,BQ1124,BT1124)</f>
        <v>0</v>
      </c>
      <c r="BX1124" s="536">
        <f t="shared" ref="BX1124:BX1125" si="5448">SUM(BI1124,BL1124,BO1124,BR1124,BU1124)</f>
        <v>0</v>
      </c>
      <c r="BY1124" s="536">
        <f t="shared" ref="BY1124:BY1125" si="5449">SUM(BJ1124,BM1124,BP1124,BS1124,BV1124)</f>
        <v>0</v>
      </c>
      <c r="BZ1124" t="s">
        <v>74</v>
      </c>
      <c r="CA1124" s="544">
        <f>AZ1124</f>
        <v>0</v>
      </c>
      <c r="CB1124" s="544">
        <f t="shared" ref="CB1124:CB1125" si="5450">BA1124</f>
        <v>0</v>
      </c>
      <c r="CC1124" s="544">
        <f t="shared" ref="CC1124:CC1125" si="5451">BB1124</f>
        <v>0</v>
      </c>
      <c r="CD1124" s="544">
        <f>BC1124</f>
        <v>0</v>
      </c>
      <c r="CE1124" s="544">
        <f t="shared" ref="CE1124:CE1125" si="5452">BD1124</f>
        <v>0</v>
      </c>
      <c r="CF1124" s="544">
        <f t="shared" ref="CF1124:CF1125" si="5453">BE1124</f>
        <v>0</v>
      </c>
    </row>
    <row r="1125" spans="1:84">
      <c r="A1125" s="149"/>
      <c r="B1125" s="151"/>
      <c r="C1125" s="151"/>
      <c r="D1125" s="151"/>
      <c r="E1125" s="288" t="s">
        <v>78</v>
      </c>
      <c r="F1125" s="592">
        <v>15</v>
      </c>
      <c r="G1125" s="159">
        <v>3</v>
      </c>
      <c r="H1125" s="159">
        <v>6</v>
      </c>
      <c r="I1125" s="275">
        <f>SUM(G1125:H1125)</f>
        <v>9</v>
      </c>
      <c r="J1125" s="159"/>
      <c r="K1125" s="159">
        <v>3</v>
      </c>
      <c r="L1125" s="275">
        <f>SUM(J1125:K1125)</f>
        <v>3</v>
      </c>
      <c r="M1125" s="159"/>
      <c r="N1125" s="159"/>
      <c r="O1125" s="275">
        <f>SUM(M1125:N1125)</f>
        <v>0</v>
      </c>
      <c r="P1125" s="159">
        <v>1</v>
      </c>
      <c r="Q1125" s="159">
        <v>3</v>
      </c>
      <c r="R1125" s="275">
        <f>SUM(P1125:Q1125)</f>
        <v>4</v>
      </c>
      <c r="S1125" s="500"/>
      <c r="T1125" s="275"/>
      <c r="U1125" s="275"/>
      <c r="V1125" s="275">
        <f>SUM(T1125:U1125)</f>
        <v>0</v>
      </c>
      <c r="W1125" s="275"/>
      <c r="X1125" s="275"/>
      <c r="Y1125" s="275">
        <f>SUM(W1125:X1125)</f>
        <v>0</v>
      </c>
      <c r="Z1125" s="275"/>
      <c r="AA1125" s="275"/>
      <c r="AB1125" s="275">
        <f>SUM(Z1125:AA1125)</f>
        <v>0</v>
      </c>
      <c r="AC1125" s="275"/>
      <c r="AD1125" s="275"/>
      <c r="AE1125" s="275">
        <f>SUM(AC1125:AD1125)</f>
        <v>0</v>
      </c>
      <c r="AF1125" s="500"/>
      <c r="AG1125" s="275"/>
      <c r="AH1125" s="275"/>
      <c r="AI1125" s="275">
        <f>SUM(AG1125:AH1125)</f>
        <v>0</v>
      </c>
      <c r="AJ1125" s="275"/>
      <c r="AK1125" s="275"/>
      <c r="AL1125" s="275">
        <f>SUM(AJ1125:AK1125)</f>
        <v>0</v>
      </c>
      <c r="AM1125" s="275"/>
      <c r="AN1125" s="275"/>
      <c r="AO1125" s="275">
        <f>SUM(AM1125:AN1125)</f>
        <v>0</v>
      </c>
      <c r="AP1125" s="275"/>
      <c r="AQ1125" s="275"/>
      <c r="AR1125" s="275">
        <f>SUM(AP1125:AQ1125)</f>
        <v>0</v>
      </c>
      <c r="AS1125" s="500"/>
      <c r="AT1125" s="275"/>
      <c r="AU1125" s="275"/>
      <c r="AV1125" s="275">
        <f>SUM(AT1125:AU1125)</f>
        <v>0</v>
      </c>
      <c r="AW1125" s="567">
        <f t="shared" si="5433"/>
        <v>4</v>
      </c>
      <c r="AX1125" s="567">
        <f t="shared" si="5434"/>
        <v>12</v>
      </c>
      <c r="AY1125" s="567">
        <f t="shared" si="5435"/>
        <v>16</v>
      </c>
      <c r="AZ1125" s="159"/>
      <c r="BA1125" s="159"/>
      <c r="BB1125" s="275">
        <f>SUM(AZ1125:BA1125)</f>
        <v>0</v>
      </c>
      <c r="BC1125" s="275">
        <v>0</v>
      </c>
      <c r="BD1125" s="275"/>
      <c r="BE1125" s="275">
        <f>SUM(BC1125:BD1125)</f>
        <v>0</v>
      </c>
      <c r="BF1125" s="521"/>
      <c r="BG1125" s="605">
        <f>SUM(F1125,S1125,AF1125,AS1125)</f>
        <v>15</v>
      </c>
      <c r="BH1125" s="533">
        <f>SUM(G1125,T1125,AG1125)</f>
        <v>3</v>
      </c>
      <c r="BI1125" s="533">
        <f t="shared" si="5436"/>
        <v>6</v>
      </c>
      <c r="BJ1125" s="533">
        <f t="shared" si="5437"/>
        <v>9</v>
      </c>
      <c r="BK1125" s="533">
        <f t="shared" si="5438"/>
        <v>0</v>
      </c>
      <c r="BL1125" s="533">
        <f t="shared" si="5439"/>
        <v>3</v>
      </c>
      <c r="BM1125" s="533">
        <f t="shared" si="5440"/>
        <v>3</v>
      </c>
      <c r="BN1125" s="533">
        <f>SUM(M1125,Z1125,AM1125)</f>
        <v>0</v>
      </c>
      <c r="BO1125" s="533">
        <f t="shared" si="5441"/>
        <v>0</v>
      </c>
      <c r="BP1125" s="533">
        <f t="shared" si="5442"/>
        <v>0</v>
      </c>
      <c r="BQ1125" s="533">
        <f t="shared" si="5443"/>
        <v>1</v>
      </c>
      <c r="BR1125" s="533">
        <f t="shared" si="5444"/>
        <v>3</v>
      </c>
      <c r="BS1125" s="533">
        <f t="shared" si="5445"/>
        <v>4</v>
      </c>
      <c r="BT1125" s="533">
        <f>AT1125</f>
        <v>0</v>
      </c>
      <c r="BU1125" s="533">
        <f t="shared" si="5446"/>
        <v>0</v>
      </c>
      <c r="BV1125" s="533">
        <f t="shared" si="5447"/>
        <v>0</v>
      </c>
      <c r="BW1125" s="536">
        <f>SUM(BH1125,BK1125,BN1125,BQ1125,BT1125)</f>
        <v>4</v>
      </c>
      <c r="BX1125" s="536">
        <f t="shared" si="5448"/>
        <v>12</v>
      </c>
      <c r="BY1125" s="536">
        <f t="shared" si="5449"/>
        <v>16</v>
      </c>
      <c r="BZ1125" t="s">
        <v>74</v>
      </c>
      <c r="CA1125" s="544">
        <f>AZ1125</f>
        <v>0</v>
      </c>
      <c r="CB1125" s="544">
        <f t="shared" si="5450"/>
        <v>0</v>
      </c>
      <c r="CC1125" s="544">
        <f t="shared" si="5451"/>
        <v>0</v>
      </c>
      <c r="CD1125" s="544">
        <f>BC1125</f>
        <v>0</v>
      </c>
      <c r="CE1125" s="544">
        <f t="shared" si="5452"/>
        <v>0</v>
      </c>
      <c r="CF1125" s="544">
        <f t="shared" si="5453"/>
        <v>0</v>
      </c>
    </row>
    <row r="1126" spans="1:84">
      <c r="A1126" s="149"/>
      <c r="B1126" s="149"/>
      <c r="C1126" s="151"/>
      <c r="D1126" s="151"/>
      <c r="E1126" s="288"/>
      <c r="F1126" s="591"/>
      <c r="G1126" s="159"/>
      <c r="H1126" s="159"/>
      <c r="I1126" s="159"/>
      <c r="J1126" s="159"/>
      <c r="K1126" s="159"/>
      <c r="L1126" s="159"/>
      <c r="M1126" s="159"/>
      <c r="N1126" s="159"/>
      <c r="O1126" s="159"/>
      <c r="P1126" s="159"/>
      <c r="Q1126" s="159"/>
      <c r="R1126" s="159"/>
      <c r="S1126" s="503"/>
      <c r="T1126" s="159"/>
      <c r="U1126" s="159"/>
      <c r="V1126" s="159"/>
      <c r="W1126" s="159"/>
      <c r="X1126" s="159"/>
      <c r="Y1126" s="159"/>
      <c r="Z1126" s="159"/>
      <c r="AA1126" s="159"/>
      <c r="AB1126" s="159"/>
      <c r="AC1126" s="159"/>
      <c r="AD1126" s="159"/>
      <c r="AE1126" s="159"/>
      <c r="AF1126" s="503"/>
      <c r="AG1126" s="159"/>
      <c r="AH1126" s="159"/>
      <c r="AI1126" s="159"/>
      <c r="AJ1126" s="159"/>
      <c r="AK1126" s="159"/>
      <c r="AL1126" s="159"/>
      <c r="AM1126" s="159"/>
      <c r="AN1126" s="159"/>
      <c r="AO1126" s="159"/>
      <c r="AP1126" s="159"/>
      <c r="AQ1126" s="159"/>
      <c r="AR1126" s="159"/>
      <c r="AS1126" s="503"/>
      <c r="AT1126" s="159"/>
      <c r="AU1126" s="159"/>
      <c r="AV1126" s="159"/>
      <c r="AW1126" s="570"/>
      <c r="AX1126" s="570"/>
      <c r="AY1126" s="570"/>
      <c r="AZ1126" s="159"/>
      <c r="BA1126" s="159"/>
      <c r="BB1126" s="159"/>
      <c r="BC1126" s="159"/>
      <c r="BD1126" s="159"/>
      <c r="BE1126" s="159"/>
      <c r="BF1126" s="474"/>
    </row>
    <row r="1127" spans="1:84">
      <c r="A1127" s="149"/>
      <c r="B1127" s="151" t="s">
        <v>87</v>
      </c>
      <c r="C1127" s="151"/>
      <c r="D1127" s="151"/>
      <c r="E1127" s="377" t="s">
        <v>116</v>
      </c>
      <c r="F1127" s="592"/>
      <c r="G1127" s="168"/>
      <c r="H1127" s="168"/>
      <c r="I1127" s="168"/>
      <c r="J1127" s="168"/>
      <c r="K1127" s="168"/>
      <c r="L1127" s="168"/>
      <c r="M1127" s="168"/>
      <c r="N1127" s="168"/>
      <c r="O1127" s="168"/>
      <c r="P1127" s="168"/>
      <c r="Q1127" s="168"/>
      <c r="R1127" s="168"/>
      <c r="S1127" s="502"/>
      <c r="T1127" s="168"/>
      <c r="U1127" s="168"/>
      <c r="V1127" s="168"/>
      <c r="W1127" s="168"/>
      <c r="X1127" s="168"/>
      <c r="Y1127" s="168"/>
      <c r="Z1127" s="168"/>
      <c r="AA1127" s="168"/>
      <c r="AB1127" s="168"/>
      <c r="AC1127" s="168"/>
      <c r="AD1127" s="168"/>
      <c r="AE1127" s="168"/>
      <c r="AF1127" s="502"/>
      <c r="AG1127" s="168"/>
      <c r="AH1127" s="168"/>
      <c r="AI1127" s="168"/>
      <c r="AJ1127" s="168"/>
      <c r="AK1127" s="168"/>
      <c r="AL1127" s="168"/>
      <c r="AM1127" s="168"/>
      <c r="AN1127" s="168"/>
      <c r="AO1127" s="168"/>
      <c r="AP1127" s="168"/>
      <c r="AQ1127" s="168"/>
      <c r="AR1127" s="168"/>
      <c r="AS1127" s="502"/>
      <c r="AT1127" s="168"/>
      <c r="AU1127" s="168"/>
      <c r="AV1127" s="168"/>
      <c r="AW1127" s="569"/>
      <c r="AX1127" s="569"/>
      <c r="AY1127" s="569"/>
      <c r="AZ1127" s="159"/>
      <c r="BA1127" s="159"/>
      <c r="BB1127" s="159"/>
      <c r="BC1127" s="168"/>
      <c r="BD1127" s="168"/>
      <c r="BE1127" s="168"/>
      <c r="BF1127" s="523"/>
    </row>
    <row r="1128" spans="1:84">
      <c r="A1128" s="149"/>
      <c r="B1128" s="151"/>
      <c r="C1128" s="151"/>
      <c r="D1128" s="151"/>
      <c r="E1128" s="288" t="s">
        <v>77</v>
      </c>
      <c r="F1128" s="591">
        <f>SUM(F1112,F1116,F1120,F1124)</f>
        <v>86</v>
      </c>
      <c r="G1128" s="159">
        <f t="shared" ref="G1128" si="5454">SUM(G1112,G1116,G1120,G1124)</f>
        <v>18</v>
      </c>
      <c r="H1128" s="159">
        <f t="shared" ref="H1128:BE1128" si="5455">SUM(H1112,H1116,H1120,H1124)</f>
        <v>20</v>
      </c>
      <c r="I1128" s="159">
        <f t="shared" si="5455"/>
        <v>38</v>
      </c>
      <c r="J1128" s="159">
        <f t="shared" si="5455"/>
        <v>5</v>
      </c>
      <c r="K1128" s="159">
        <f t="shared" si="5455"/>
        <v>3</v>
      </c>
      <c r="L1128" s="159">
        <f t="shared" si="5455"/>
        <v>8</v>
      </c>
      <c r="M1128" s="159">
        <f t="shared" si="5455"/>
        <v>1</v>
      </c>
      <c r="N1128" s="159">
        <f t="shared" si="5455"/>
        <v>2</v>
      </c>
      <c r="O1128" s="159">
        <f t="shared" si="5455"/>
        <v>3</v>
      </c>
      <c r="P1128" s="159">
        <f t="shared" si="5455"/>
        <v>11</v>
      </c>
      <c r="Q1128" s="159">
        <f t="shared" si="5455"/>
        <v>9</v>
      </c>
      <c r="R1128" s="159">
        <f t="shared" si="5455"/>
        <v>20</v>
      </c>
      <c r="S1128" s="503">
        <f t="shared" si="5455"/>
        <v>0</v>
      </c>
      <c r="T1128" s="159">
        <f t="shared" si="5455"/>
        <v>0</v>
      </c>
      <c r="U1128" s="159">
        <f t="shared" si="5455"/>
        <v>0</v>
      </c>
      <c r="V1128" s="159">
        <f t="shared" si="5455"/>
        <v>0</v>
      </c>
      <c r="W1128" s="159">
        <f t="shared" si="5455"/>
        <v>0</v>
      </c>
      <c r="X1128" s="159">
        <f t="shared" si="5455"/>
        <v>0</v>
      </c>
      <c r="Y1128" s="159">
        <f t="shared" si="5455"/>
        <v>0</v>
      </c>
      <c r="Z1128" s="159">
        <f t="shared" si="5455"/>
        <v>0</v>
      </c>
      <c r="AA1128" s="159">
        <f t="shared" si="5455"/>
        <v>0</v>
      </c>
      <c r="AB1128" s="159">
        <f t="shared" si="5455"/>
        <v>0</v>
      </c>
      <c r="AC1128" s="159">
        <f t="shared" si="5455"/>
        <v>0</v>
      </c>
      <c r="AD1128" s="159">
        <f t="shared" si="5455"/>
        <v>0</v>
      </c>
      <c r="AE1128" s="159">
        <f t="shared" si="5455"/>
        <v>0</v>
      </c>
      <c r="AF1128" s="503">
        <f t="shared" si="5455"/>
        <v>0</v>
      </c>
      <c r="AG1128" s="159">
        <f t="shared" si="5455"/>
        <v>0</v>
      </c>
      <c r="AH1128" s="159">
        <f t="shared" si="5455"/>
        <v>0</v>
      </c>
      <c r="AI1128" s="159">
        <f t="shared" si="5455"/>
        <v>0</v>
      </c>
      <c r="AJ1128" s="159">
        <f t="shared" si="5455"/>
        <v>0</v>
      </c>
      <c r="AK1128" s="159">
        <f t="shared" si="5455"/>
        <v>0</v>
      </c>
      <c r="AL1128" s="159">
        <f t="shared" si="5455"/>
        <v>0</v>
      </c>
      <c r="AM1128" s="159">
        <f t="shared" si="5455"/>
        <v>0</v>
      </c>
      <c r="AN1128" s="159">
        <f t="shared" si="5455"/>
        <v>0</v>
      </c>
      <c r="AO1128" s="159">
        <f t="shared" si="5455"/>
        <v>0</v>
      </c>
      <c r="AP1128" s="159">
        <f t="shared" si="5455"/>
        <v>0</v>
      </c>
      <c r="AQ1128" s="159">
        <f t="shared" si="5455"/>
        <v>0</v>
      </c>
      <c r="AR1128" s="159">
        <f t="shared" si="5455"/>
        <v>0</v>
      </c>
      <c r="AS1128" s="503">
        <f t="shared" si="5455"/>
        <v>0</v>
      </c>
      <c r="AT1128" s="159">
        <f t="shared" si="5455"/>
        <v>0</v>
      </c>
      <c r="AU1128" s="159">
        <f t="shared" si="5455"/>
        <v>0</v>
      </c>
      <c r="AV1128" s="159">
        <f t="shared" si="5455"/>
        <v>0</v>
      </c>
      <c r="AW1128" s="570">
        <f t="shared" si="5455"/>
        <v>35</v>
      </c>
      <c r="AX1128" s="570">
        <f t="shared" si="5455"/>
        <v>34</v>
      </c>
      <c r="AY1128" s="570">
        <f t="shared" si="5455"/>
        <v>69</v>
      </c>
      <c r="AZ1128" s="159">
        <f t="shared" si="5455"/>
        <v>0</v>
      </c>
      <c r="BA1128" s="159">
        <f t="shared" si="5455"/>
        <v>0</v>
      </c>
      <c r="BB1128" s="159">
        <f t="shared" si="5455"/>
        <v>0</v>
      </c>
      <c r="BC1128" s="159">
        <f t="shared" si="5455"/>
        <v>0</v>
      </c>
      <c r="BD1128" s="159">
        <f t="shared" si="5455"/>
        <v>0</v>
      </c>
      <c r="BE1128" s="159">
        <f t="shared" si="5455"/>
        <v>0</v>
      </c>
      <c r="BF1128" s="474"/>
      <c r="BG1128" s="605">
        <f>SUM(F1128,S1128,AF1128,AS1128)</f>
        <v>86</v>
      </c>
      <c r="BH1128" s="533">
        <f>SUM(G1128,T1128,AG1128)</f>
        <v>18</v>
      </c>
      <c r="BI1128" s="533">
        <f t="shared" ref="BI1128:BI1130" si="5456">SUM(H1128,U1128,AH1128)</f>
        <v>20</v>
      </c>
      <c r="BJ1128" s="533">
        <f t="shared" ref="BJ1128:BJ1130" si="5457">SUM(I1128,V1128,AI1128)</f>
        <v>38</v>
      </c>
      <c r="BK1128" s="533">
        <f t="shared" ref="BK1128:BK1130" si="5458">SUM(J1128,W1128,AJ1128)</f>
        <v>5</v>
      </c>
      <c r="BL1128" s="533">
        <f t="shared" ref="BL1128:BL1130" si="5459">SUM(K1128,X1128,AK1128)</f>
        <v>3</v>
      </c>
      <c r="BM1128" s="533">
        <f t="shared" ref="BM1128:BM1130" si="5460">SUM(L1128,Y1128,AL1128)</f>
        <v>8</v>
      </c>
      <c r="BN1128" s="533">
        <f>SUM(M1128,Z1128,AM1128)</f>
        <v>1</v>
      </c>
      <c r="BO1128" s="533">
        <f t="shared" ref="BO1128:BO1130" si="5461">SUM(N1128,AA1128,AN1128)</f>
        <v>2</v>
      </c>
      <c r="BP1128" s="533">
        <f t="shared" ref="BP1128:BP1130" si="5462">SUM(O1128,AB1128,AO1128)</f>
        <v>3</v>
      </c>
      <c r="BQ1128" s="533">
        <f t="shared" ref="BQ1128:BQ1130" si="5463">SUM(P1128,AC1128,AP1128)</f>
        <v>11</v>
      </c>
      <c r="BR1128" s="533">
        <f t="shared" ref="BR1128:BR1130" si="5464">SUM(Q1128,AD1128,AQ1128)</f>
        <v>9</v>
      </c>
      <c r="BS1128" s="533">
        <f t="shared" ref="BS1128:BS1130" si="5465">SUM(R1128,AE1128,AR1128)</f>
        <v>20</v>
      </c>
      <c r="BT1128" s="533">
        <f>AT1128</f>
        <v>0</v>
      </c>
      <c r="BU1128" s="533">
        <f t="shared" ref="BU1128:BU1130" si="5466">AU1128</f>
        <v>0</v>
      </c>
      <c r="BV1128" s="533">
        <f t="shared" ref="BV1128:BV1130" si="5467">AV1128</f>
        <v>0</v>
      </c>
      <c r="BW1128" s="536">
        <f>SUM(BH1128,BK1128,BN1128,BQ1128,BT1128)</f>
        <v>35</v>
      </c>
      <c r="BX1128" s="536">
        <f t="shared" ref="BX1128:BX1130" si="5468">SUM(BI1128,BL1128,BO1128,BR1128,BU1128)</f>
        <v>34</v>
      </c>
      <c r="BY1128" s="536">
        <f t="shared" ref="BY1128:BY1130" si="5469">SUM(BJ1128,BM1128,BP1128,BS1128,BV1128)</f>
        <v>69</v>
      </c>
      <c r="BZ1128" t="s">
        <v>74</v>
      </c>
      <c r="CA1128" s="544">
        <f>AZ1128</f>
        <v>0</v>
      </c>
      <c r="CB1128" s="544">
        <f t="shared" ref="CB1128:CB1130" si="5470">BA1128</f>
        <v>0</v>
      </c>
      <c r="CC1128" s="544">
        <f t="shared" ref="CC1128:CC1130" si="5471">BB1128</f>
        <v>0</v>
      </c>
      <c r="CD1128" s="544">
        <f>BC1128</f>
        <v>0</v>
      </c>
      <c r="CE1128" s="544">
        <f t="shared" ref="CE1128:CE1130" si="5472">BD1128</f>
        <v>0</v>
      </c>
      <c r="CF1128" s="544">
        <f t="shared" ref="CF1128:CF1130" si="5473">BE1128</f>
        <v>0</v>
      </c>
    </row>
    <row r="1129" spans="1:84">
      <c r="A1129" s="149"/>
      <c r="B1129" s="151"/>
      <c r="C1129" s="151"/>
      <c r="D1129" s="151"/>
      <c r="E1129" s="288" t="s">
        <v>78</v>
      </c>
      <c r="F1129" s="591">
        <f>SUM(F1113,F1117,F1121,F1125)</f>
        <v>88</v>
      </c>
      <c r="G1129" s="159">
        <f t="shared" ref="G1129" si="5474">SUM(G1113,G1117,G1121,G1125)</f>
        <v>19</v>
      </c>
      <c r="H1129" s="159">
        <f t="shared" ref="H1129:BE1129" si="5475">SUM(H1113,H1117,H1121,H1125)</f>
        <v>28</v>
      </c>
      <c r="I1129" s="159">
        <f t="shared" si="5475"/>
        <v>47</v>
      </c>
      <c r="J1129" s="159">
        <f t="shared" si="5475"/>
        <v>3</v>
      </c>
      <c r="K1129" s="159">
        <f t="shared" si="5475"/>
        <v>6</v>
      </c>
      <c r="L1129" s="159">
        <f t="shared" si="5475"/>
        <v>9</v>
      </c>
      <c r="M1129" s="159">
        <f t="shared" si="5475"/>
        <v>0</v>
      </c>
      <c r="N1129" s="159">
        <f t="shared" si="5475"/>
        <v>1</v>
      </c>
      <c r="O1129" s="159">
        <f t="shared" si="5475"/>
        <v>1</v>
      </c>
      <c r="P1129" s="159">
        <f t="shared" si="5475"/>
        <v>8</v>
      </c>
      <c r="Q1129" s="159">
        <f t="shared" si="5475"/>
        <v>9</v>
      </c>
      <c r="R1129" s="159">
        <f t="shared" si="5475"/>
        <v>17</v>
      </c>
      <c r="S1129" s="503">
        <f t="shared" si="5475"/>
        <v>0</v>
      </c>
      <c r="T1129" s="159">
        <f t="shared" si="5475"/>
        <v>0</v>
      </c>
      <c r="U1129" s="159">
        <f t="shared" si="5475"/>
        <v>0</v>
      </c>
      <c r="V1129" s="159">
        <f t="shared" si="5475"/>
        <v>0</v>
      </c>
      <c r="W1129" s="159">
        <f t="shared" si="5475"/>
        <v>0</v>
      </c>
      <c r="X1129" s="159">
        <f t="shared" si="5475"/>
        <v>0</v>
      </c>
      <c r="Y1129" s="159">
        <f t="shared" si="5475"/>
        <v>0</v>
      </c>
      <c r="Z1129" s="159">
        <f t="shared" si="5475"/>
        <v>0</v>
      </c>
      <c r="AA1129" s="159">
        <f t="shared" si="5475"/>
        <v>0</v>
      </c>
      <c r="AB1129" s="159">
        <f t="shared" si="5475"/>
        <v>0</v>
      </c>
      <c r="AC1129" s="159">
        <f t="shared" si="5475"/>
        <v>0</v>
      </c>
      <c r="AD1129" s="159">
        <f t="shared" si="5475"/>
        <v>0</v>
      </c>
      <c r="AE1129" s="159">
        <f t="shared" si="5475"/>
        <v>0</v>
      </c>
      <c r="AF1129" s="503">
        <f t="shared" si="5475"/>
        <v>0</v>
      </c>
      <c r="AG1129" s="159">
        <f t="shared" si="5475"/>
        <v>0</v>
      </c>
      <c r="AH1129" s="159">
        <f t="shared" si="5475"/>
        <v>0</v>
      </c>
      <c r="AI1129" s="159">
        <f t="shared" si="5475"/>
        <v>0</v>
      </c>
      <c r="AJ1129" s="159">
        <f t="shared" si="5475"/>
        <v>0</v>
      </c>
      <c r="AK1129" s="159">
        <f t="shared" si="5475"/>
        <v>0</v>
      </c>
      <c r="AL1129" s="159">
        <f t="shared" si="5475"/>
        <v>0</v>
      </c>
      <c r="AM1129" s="159">
        <f t="shared" si="5475"/>
        <v>0</v>
      </c>
      <c r="AN1129" s="159">
        <f t="shared" si="5475"/>
        <v>0</v>
      </c>
      <c r="AO1129" s="159">
        <f t="shared" si="5475"/>
        <v>0</v>
      </c>
      <c r="AP1129" s="159">
        <f t="shared" si="5475"/>
        <v>0</v>
      </c>
      <c r="AQ1129" s="159">
        <f t="shared" si="5475"/>
        <v>0</v>
      </c>
      <c r="AR1129" s="159">
        <f t="shared" si="5475"/>
        <v>0</v>
      </c>
      <c r="AS1129" s="503">
        <f t="shared" si="5475"/>
        <v>0</v>
      </c>
      <c r="AT1129" s="159">
        <f t="shared" si="5475"/>
        <v>1</v>
      </c>
      <c r="AU1129" s="159">
        <f t="shared" si="5475"/>
        <v>2</v>
      </c>
      <c r="AV1129" s="159">
        <f t="shared" si="5475"/>
        <v>3</v>
      </c>
      <c r="AW1129" s="570">
        <f t="shared" si="5475"/>
        <v>31</v>
      </c>
      <c r="AX1129" s="570">
        <f t="shared" si="5475"/>
        <v>46</v>
      </c>
      <c r="AY1129" s="570">
        <f t="shared" si="5475"/>
        <v>77</v>
      </c>
      <c r="AZ1129" s="159">
        <f t="shared" si="5475"/>
        <v>0</v>
      </c>
      <c r="BA1129" s="159">
        <f t="shared" si="5475"/>
        <v>0</v>
      </c>
      <c r="BB1129" s="159">
        <f t="shared" si="5475"/>
        <v>0</v>
      </c>
      <c r="BC1129" s="159">
        <f t="shared" si="5475"/>
        <v>0</v>
      </c>
      <c r="BD1129" s="159">
        <f t="shared" si="5475"/>
        <v>0</v>
      </c>
      <c r="BE1129" s="159">
        <f t="shared" si="5475"/>
        <v>0</v>
      </c>
      <c r="BF1129" s="474"/>
      <c r="BG1129" s="605">
        <f>SUM(F1129,S1129,AF1129,AS1129)</f>
        <v>88</v>
      </c>
      <c r="BH1129" s="533">
        <f>SUM(G1129,T1129,AG1129)</f>
        <v>19</v>
      </c>
      <c r="BI1129" s="533">
        <f t="shared" si="5456"/>
        <v>28</v>
      </c>
      <c r="BJ1129" s="533">
        <f t="shared" si="5457"/>
        <v>47</v>
      </c>
      <c r="BK1129" s="533">
        <f t="shared" si="5458"/>
        <v>3</v>
      </c>
      <c r="BL1129" s="533">
        <f t="shared" si="5459"/>
        <v>6</v>
      </c>
      <c r="BM1129" s="533">
        <f t="shared" si="5460"/>
        <v>9</v>
      </c>
      <c r="BN1129" s="533">
        <f>SUM(M1129,Z1129,AM1129)</f>
        <v>0</v>
      </c>
      <c r="BO1129" s="533">
        <f t="shared" si="5461"/>
        <v>1</v>
      </c>
      <c r="BP1129" s="533">
        <f t="shared" si="5462"/>
        <v>1</v>
      </c>
      <c r="BQ1129" s="533">
        <f t="shared" si="5463"/>
        <v>8</v>
      </c>
      <c r="BR1129" s="533">
        <f t="shared" si="5464"/>
        <v>9</v>
      </c>
      <c r="BS1129" s="533">
        <f t="shared" si="5465"/>
        <v>17</v>
      </c>
      <c r="BT1129" s="533">
        <f>AT1129</f>
        <v>1</v>
      </c>
      <c r="BU1129" s="533">
        <f t="shared" si="5466"/>
        <v>2</v>
      </c>
      <c r="BV1129" s="533">
        <f t="shared" si="5467"/>
        <v>3</v>
      </c>
      <c r="BW1129" s="536">
        <f>SUM(BH1129,BK1129,BN1129,BQ1129,BT1129)</f>
        <v>31</v>
      </c>
      <c r="BX1129" s="536">
        <f t="shared" si="5468"/>
        <v>46</v>
      </c>
      <c r="BY1129" s="536">
        <f t="shared" si="5469"/>
        <v>77</v>
      </c>
      <c r="BZ1129" t="s">
        <v>74</v>
      </c>
      <c r="CA1129" s="544">
        <f>AZ1129</f>
        <v>0</v>
      </c>
      <c r="CB1129" s="544">
        <f t="shared" si="5470"/>
        <v>0</v>
      </c>
      <c r="CC1129" s="544">
        <f t="shared" si="5471"/>
        <v>0</v>
      </c>
      <c r="CD1129" s="544">
        <f>BC1129</f>
        <v>0</v>
      </c>
      <c r="CE1129" s="544">
        <f t="shared" si="5472"/>
        <v>0</v>
      </c>
      <c r="CF1129" s="544">
        <f t="shared" si="5473"/>
        <v>0</v>
      </c>
    </row>
    <row r="1130" spans="1:84">
      <c r="A1130" s="149"/>
      <c r="B1130" s="151"/>
      <c r="C1130" s="151"/>
      <c r="D1130" s="151"/>
      <c r="E1130" s="288"/>
      <c r="F1130" s="592">
        <f>SUM(F1128:F1129)</f>
        <v>174</v>
      </c>
      <c r="G1130" s="168">
        <f t="shared" ref="G1130" si="5476">SUM(G1128:G1129)</f>
        <v>37</v>
      </c>
      <c r="H1130" s="168">
        <f t="shared" ref="H1130:BE1130" si="5477">SUM(H1128:H1129)</f>
        <v>48</v>
      </c>
      <c r="I1130" s="168">
        <f t="shared" si="5477"/>
        <v>85</v>
      </c>
      <c r="J1130" s="168">
        <f t="shared" si="5477"/>
        <v>8</v>
      </c>
      <c r="K1130" s="168">
        <f t="shared" si="5477"/>
        <v>9</v>
      </c>
      <c r="L1130" s="168">
        <f t="shared" si="5477"/>
        <v>17</v>
      </c>
      <c r="M1130" s="168">
        <f t="shared" si="5477"/>
        <v>1</v>
      </c>
      <c r="N1130" s="168">
        <f t="shared" si="5477"/>
        <v>3</v>
      </c>
      <c r="O1130" s="168">
        <f t="shared" si="5477"/>
        <v>4</v>
      </c>
      <c r="P1130" s="168">
        <f t="shared" si="5477"/>
        <v>19</v>
      </c>
      <c r="Q1130" s="168">
        <f t="shared" si="5477"/>
        <v>18</v>
      </c>
      <c r="R1130" s="168">
        <f t="shared" si="5477"/>
        <v>37</v>
      </c>
      <c r="S1130" s="502">
        <f t="shared" si="5477"/>
        <v>0</v>
      </c>
      <c r="T1130" s="168">
        <f t="shared" si="5477"/>
        <v>0</v>
      </c>
      <c r="U1130" s="168">
        <f t="shared" si="5477"/>
        <v>0</v>
      </c>
      <c r="V1130" s="168">
        <f t="shared" si="5477"/>
        <v>0</v>
      </c>
      <c r="W1130" s="168">
        <f t="shared" si="5477"/>
        <v>0</v>
      </c>
      <c r="X1130" s="168">
        <f t="shared" si="5477"/>
        <v>0</v>
      </c>
      <c r="Y1130" s="168">
        <f t="shared" si="5477"/>
        <v>0</v>
      </c>
      <c r="Z1130" s="168">
        <f t="shared" si="5477"/>
        <v>0</v>
      </c>
      <c r="AA1130" s="168">
        <f t="shared" si="5477"/>
        <v>0</v>
      </c>
      <c r="AB1130" s="168">
        <f t="shared" si="5477"/>
        <v>0</v>
      </c>
      <c r="AC1130" s="168">
        <f t="shared" si="5477"/>
        <v>0</v>
      </c>
      <c r="AD1130" s="168">
        <f t="shared" si="5477"/>
        <v>0</v>
      </c>
      <c r="AE1130" s="168">
        <f t="shared" si="5477"/>
        <v>0</v>
      </c>
      <c r="AF1130" s="502">
        <f t="shared" si="5477"/>
        <v>0</v>
      </c>
      <c r="AG1130" s="168">
        <f t="shared" si="5477"/>
        <v>0</v>
      </c>
      <c r="AH1130" s="168">
        <f t="shared" si="5477"/>
        <v>0</v>
      </c>
      <c r="AI1130" s="168">
        <f t="shared" si="5477"/>
        <v>0</v>
      </c>
      <c r="AJ1130" s="168">
        <f t="shared" si="5477"/>
        <v>0</v>
      </c>
      <c r="AK1130" s="168">
        <f t="shared" si="5477"/>
        <v>0</v>
      </c>
      <c r="AL1130" s="168">
        <f t="shared" si="5477"/>
        <v>0</v>
      </c>
      <c r="AM1130" s="168">
        <f t="shared" si="5477"/>
        <v>0</v>
      </c>
      <c r="AN1130" s="168">
        <f t="shared" si="5477"/>
        <v>0</v>
      </c>
      <c r="AO1130" s="168">
        <f t="shared" si="5477"/>
        <v>0</v>
      </c>
      <c r="AP1130" s="168">
        <f t="shared" si="5477"/>
        <v>0</v>
      </c>
      <c r="AQ1130" s="168">
        <f t="shared" si="5477"/>
        <v>0</v>
      </c>
      <c r="AR1130" s="168">
        <f t="shared" si="5477"/>
        <v>0</v>
      </c>
      <c r="AS1130" s="502">
        <f t="shared" si="5477"/>
        <v>0</v>
      </c>
      <c r="AT1130" s="168">
        <f t="shared" si="5477"/>
        <v>1</v>
      </c>
      <c r="AU1130" s="168">
        <f t="shared" si="5477"/>
        <v>2</v>
      </c>
      <c r="AV1130" s="168">
        <f t="shared" si="5477"/>
        <v>3</v>
      </c>
      <c r="AW1130" s="569">
        <f t="shared" si="5477"/>
        <v>66</v>
      </c>
      <c r="AX1130" s="569">
        <f t="shared" si="5477"/>
        <v>80</v>
      </c>
      <c r="AY1130" s="569">
        <f t="shared" si="5477"/>
        <v>146</v>
      </c>
      <c r="AZ1130" s="168">
        <f t="shared" si="5477"/>
        <v>0</v>
      </c>
      <c r="BA1130" s="168">
        <f t="shared" si="5477"/>
        <v>0</v>
      </c>
      <c r="BB1130" s="168">
        <f t="shared" si="5477"/>
        <v>0</v>
      </c>
      <c r="BC1130" s="168">
        <f t="shared" si="5477"/>
        <v>0</v>
      </c>
      <c r="BD1130" s="168">
        <f t="shared" si="5477"/>
        <v>0</v>
      </c>
      <c r="BE1130" s="168">
        <f t="shared" si="5477"/>
        <v>0</v>
      </c>
      <c r="BF1130" s="523"/>
      <c r="BG1130" s="605">
        <f>SUM(F1130,S1130,AF1130,AS1130)</f>
        <v>174</v>
      </c>
      <c r="BH1130" s="533">
        <f>SUM(G1130,T1130,AG1130)</f>
        <v>37</v>
      </c>
      <c r="BI1130" s="533">
        <f t="shared" si="5456"/>
        <v>48</v>
      </c>
      <c r="BJ1130" s="533">
        <f t="shared" si="5457"/>
        <v>85</v>
      </c>
      <c r="BK1130" s="533">
        <f t="shared" si="5458"/>
        <v>8</v>
      </c>
      <c r="BL1130" s="533">
        <f t="shared" si="5459"/>
        <v>9</v>
      </c>
      <c r="BM1130" s="533">
        <f t="shared" si="5460"/>
        <v>17</v>
      </c>
      <c r="BN1130" s="533">
        <f>SUM(M1130,Z1130,AM1130)</f>
        <v>1</v>
      </c>
      <c r="BO1130" s="533">
        <f t="shared" si="5461"/>
        <v>3</v>
      </c>
      <c r="BP1130" s="533">
        <f t="shared" si="5462"/>
        <v>4</v>
      </c>
      <c r="BQ1130" s="533">
        <f t="shared" si="5463"/>
        <v>19</v>
      </c>
      <c r="BR1130" s="533">
        <f t="shared" si="5464"/>
        <v>18</v>
      </c>
      <c r="BS1130" s="533">
        <f t="shared" si="5465"/>
        <v>37</v>
      </c>
      <c r="BT1130" s="533">
        <f>AT1130</f>
        <v>1</v>
      </c>
      <c r="BU1130" s="533">
        <f t="shared" si="5466"/>
        <v>2</v>
      </c>
      <c r="BV1130" s="533">
        <f t="shared" si="5467"/>
        <v>3</v>
      </c>
      <c r="BW1130" s="536">
        <f>SUM(BH1130,BK1130,BN1130,BQ1130,BT1130)</f>
        <v>66</v>
      </c>
      <c r="BX1130" s="536">
        <f t="shared" si="5468"/>
        <v>80</v>
      </c>
      <c r="BY1130" s="536">
        <f t="shared" si="5469"/>
        <v>146</v>
      </c>
      <c r="BZ1130" t="s">
        <v>74</v>
      </c>
      <c r="CA1130" s="544">
        <f>AZ1130</f>
        <v>0</v>
      </c>
      <c r="CB1130" s="544">
        <f t="shared" si="5470"/>
        <v>0</v>
      </c>
      <c r="CC1130" s="544">
        <f t="shared" si="5471"/>
        <v>0</v>
      </c>
      <c r="CD1130" s="544">
        <f>BC1130</f>
        <v>0</v>
      </c>
      <c r="CE1130" s="544">
        <f t="shared" si="5472"/>
        <v>0</v>
      </c>
      <c r="CF1130" s="544">
        <f t="shared" si="5473"/>
        <v>0</v>
      </c>
    </row>
    <row r="1131" spans="1:84">
      <c r="A1131" s="149"/>
      <c r="B1131" s="151"/>
      <c r="C1131" s="151"/>
      <c r="D1131" s="151"/>
      <c r="E1131" s="288"/>
      <c r="F1131" s="592"/>
      <c r="G1131" s="168"/>
      <c r="H1131" s="168"/>
      <c r="I1131" s="168"/>
      <c r="J1131" s="168"/>
      <c r="K1131" s="168"/>
      <c r="L1131" s="168"/>
      <c r="M1131" s="168"/>
      <c r="N1131" s="168"/>
      <c r="O1131" s="168"/>
      <c r="P1131" s="168"/>
      <c r="Q1131" s="168"/>
      <c r="R1131" s="168"/>
      <c r="S1131" s="502"/>
      <c r="T1131" s="168"/>
      <c r="U1131" s="168"/>
      <c r="V1131" s="168"/>
      <c r="W1131" s="168"/>
      <c r="X1131" s="168"/>
      <c r="Y1131" s="168"/>
      <c r="Z1131" s="168"/>
      <c r="AA1131" s="168"/>
      <c r="AB1131" s="168"/>
      <c r="AC1131" s="168"/>
      <c r="AD1131" s="168"/>
      <c r="AE1131" s="168"/>
      <c r="AF1131" s="502"/>
      <c r="AG1131" s="168"/>
      <c r="AH1131" s="168"/>
      <c r="AI1131" s="168"/>
      <c r="AJ1131" s="168"/>
      <c r="AK1131" s="168"/>
      <c r="AL1131" s="168"/>
      <c r="AM1131" s="168"/>
      <c r="AN1131" s="168"/>
      <c r="AO1131" s="168"/>
      <c r="AP1131" s="168"/>
      <c r="AQ1131" s="168"/>
      <c r="AR1131" s="168"/>
      <c r="AS1131" s="502"/>
      <c r="AT1131" s="168"/>
      <c r="AU1131" s="168"/>
      <c r="AV1131" s="168"/>
      <c r="AW1131" s="569"/>
      <c r="AX1131" s="569"/>
      <c r="AY1131" s="569"/>
      <c r="AZ1131" s="159"/>
      <c r="BA1131" s="159"/>
      <c r="BB1131" s="159"/>
      <c r="BC1131" s="168"/>
      <c r="BD1131" s="168"/>
      <c r="BE1131" s="168"/>
      <c r="BF1131" s="523"/>
    </row>
    <row r="1132" spans="1:84">
      <c r="A1132" s="149"/>
      <c r="B1132" s="151" t="s">
        <v>105</v>
      </c>
      <c r="C1132" s="151"/>
      <c r="D1132" s="151"/>
      <c r="E1132" s="288"/>
      <c r="F1132" s="591"/>
      <c r="G1132" s="159"/>
      <c r="H1132" s="159"/>
      <c r="I1132" s="159"/>
      <c r="J1132" s="159"/>
      <c r="K1132" s="159"/>
      <c r="L1132" s="159"/>
      <c r="M1132" s="159"/>
      <c r="N1132" s="159"/>
      <c r="O1132" s="159"/>
      <c r="P1132" s="159"/>
      <c r="Q1132" s="159"/>
      <c r="R1132" s="159"/>
      <c r="S1132" s="503"/>
      <c r="T1132" s="159"/>
      <c r="U1132" s="159"/>
      <c r="V1132" s="159"/>
      <c r="W1132" s="159"/>
      <c r="X1132" s="159"/>
      <c r="Y1132" s="159"/>
      <c r="Z1132" s="159"/>
      <c r="AA1132" s="159"/>
      <c r="AB1132" s="159"/>
      <c r="AC1132" s="159"/>
      <c r="AD1132" s="159"/>
      <c r="AE1132" s="159"/>
      <c r="AF1132" s="503"/>
      <c r="AG1132" s="159"/>
      <c r="AH1132" s="159"/>
      <c r="AI1132" s="159"/>
      <c r="AJ1132" s="159"/>
      <c r="AK1132" s="159"/>
      <c r="AL1132" s="159"/>
      <c r="AM1132" s="159"/>
      <c r="AN1132" s="159"/>
      <c r="AO1132" s="159"/>
      <c r="AP1132" s="159"/>
      <c r="AQ1132" s="159"/>
      <c r="AR1132" s="159"/>
      <c r="AS1132" s="503"/>
      <c r="AT1132" s="159"/>
      <c r="AU1132" s="159"/>
      <c r="AV1132" s="159"/>
      <c r="AW1132" s="570"/>
      <c r="AX1132" s="570"/>
      <c r="AY1132" s="570"/>
      <c r="AZ1132" s="159"/>
      <c r="BA1132" s="159"/>
      <c r="BB1132" s="159"/>
      <c r="BC1132" s="159"/>
      <c r="BD1132" s="159"/>
      <c r="BE1132" s="159"/>
      <c r="BF1132" s="474"/>
    </row>
    <row r="1133" spans="1:84">
      <c r="A1133" s="149" t="s">
        <v>95</v>
      </c>
      <c r="B1133" s="149" t="s">
        <v>194</v>
      </c>
      <c r="C1133" s="151"/>
      <c r="D1133" s="151"/>
      <c r="E1133" s="375" t="s">
        <v>805</v>
      </c>
      <c r="F1133" s="592"/>
      <c r="G1133" s="159"/>
      <c r="H1133" s="159"/>
      <c r="I1133" s="275"/>
      <c r="J1133" s="159"/>
      <c r="K1133" s="159"/>
      <c r="L1133" s="275"/>
      <c r="M1133" s="159"/>
      <c r="N1133" s="159"/>
      <c r="O1133" s="275"/>
      <c r="P1133" s="159"/>
      <c r="Q1133" s="159"/>
      <c r="R1133" s="275"/>
      <c r="S1133" s="500"/>
      <c r="T1133" s="275"/>
      <c r="U1133" s="275"/>
      <c r="V1133" s="275"/>
      <c r="W1133" s="275"/>
      <c r="X1133" s="275"/>
      <c r="Y1133" s="275"/>
      <c r="Z1133" s="275"/>
      <c r="AA1133" s="275"/>
      <c r="AB1133" s="275"/>
      <c r="AC1133" s="275"/>
      <c r="AD1133" s="275"/>
      <c r="AE1133" s="275"/>
      <c r="AF1133" s="500"/>
      <c r="AG1133" s="275"/>
      <c r="AH1133" s="275"/>
      <c r="AI1133" s="275"/>
      <c r="AJ1133" s="275"/>
      <c r="AK1133" s="275"/>
      <c r="AL1133" s="275"/>
      <c r="AM1133" s="275"/>
      <c r="AN1133" s="275"/>
      <c r="AO1133" s="275"/>
      <c r="AP1133" s="275"/>
      <c r="AQ1133" s="275"/>
      <c r="AR1133" s="275"/>
      <c r="AS1133" s="500"/>
      <c r="AT1133" s="275"/>
      <c r="AU1133" s="275"/>
      <c r="AV1133" s="275"/>
      <c r="AW1133" s="567"/>
      <c r="AX1133" s="567"/>
      <c r="AY1133" s="567"/>
      <c r="AZ1133" s="159"/>
      <c r="BA1133" s="159"/>
      <c r="BB1133" s="159"/>
      <c r="BC1133" s="275"/>
      <c r="BD1133" s="275"/>
      <c r="BE1133" s="275"/>
      <c r="BF1133" s="521"/>
    </row>
    <row r="1134" spans="1:84">
      <c r="A1134" s="149"/>
      <c r="B1134" s="149"/>
      <c r="C1134" s="151"/>
      <c r="D1134" s="151"/>
      <c r="E1134" s="288" t="s">
        <v>77</v>
      </c>
      <c r="F1134" s="592">
        <v>77</v>
      </c>
      <c r="G1134" s="159">
        <v>32</v>
      </c>
      <c r="H1134" s="159">
        <v>7</v>
      </c>
      <c r="I1134" s="275">
        <f>SUM(G1134:H1134)</f>
        <v>39</v>
      </c>
      <c r="J1134" s="159">
        <v>9</v>
      </c>
      <c r="K1134" s="159">
        <v>2</v>
      </c>
      <c r="L1134" s="275">
        <f>SUM(J1134:K1134)</f>
        <v>11</v>
      </c>
      <c r="M1134" s="159">
        <v>4</v>
      </c>
      <c r="N1134" s="159">
        <v>2</v>
      </c>
      <c r="O1134" s="275">
        <f>SUM(M1134:N1134)</f>
        <v>6</v>
      </c>
      <c r="P1134" s="159">
        <v>18</v>
      </c>
      <c r="Q1134" s="159">
        <v>3</v>
      </c>
      <c r="R1134" s="275">
        <f>SUM(P1134:Q1134)</f>
        <v>21</v>
      </c>
      <c r="S1134" s="500"/>
      <c r="T1134" s="275">
        <v>7</v>
      </c>
      <c r="U1134" s="275">
        <v>5</v>
      </c>
      <c r="V1134" s="275">
        <f>SUM(T1134:U1134)</f>
        <v>12</v>
      </c>
      <c r="W1134" s="275"/>
      <c r="X1134" s="275"/>
      <c r="Y1134" s="275">
        <f>SUM(W1134:X1134)</f>
        <v>0</v>
      </c>
      <c r="Z1134" s="275"/>
      <c r="AA1134" s="275"/>
      <c r="AB1134" s="275">
        <f>SUM(Z1134:AA1134)</f>
        <v>0</v>
      </c>
      <c r="AC1134" s="275"/>
      <c r="AD1134" s="275"/>
      <c r="AE1134" s="275">
        <f>SUM(AC1134:AD1134)</f>
        <v>0</v>
      </c>
      <c r="AF1134" s="500"/>
      <c r="AG1134" s="275"/>
      <c r="AH1134" s="275"/>
      <c r="AI1134" s="275">
        <f>SUM(AG1134:AH1134)</f>
        <v>0</v>
      </c>
      <c r="AJ1134" s="275"/>
      <c r="AK1134" s="275"/>
      <c r="AL1134" s="275">
        <f>SUM(AJ1134:AK1134)</f>
        <v>0</v>
      </c>
      <c r="AM1134" s="275"/>
      <c r="AN1134" s="275"/>
      <c r="AO1134" s="275">
        <f>SUM(AM1134:AN1134)</f>
        <v>0</v>
      </c>
      <c r="AP1134" s="275">
        <v>1</v>
      </c>
      <c r="AQ1134" s="275">
        <v>0</v>
      </c>
      <c r="AR1134" s="275">
        <f>SUM(AP1134:AQ1134)</f>
        <v>1</v>
      </c>
      <c r="AS1134" s="500">
        <v>12</v>
      </c>
      <c r="AT1134" s="275">
        <v>4</v>
      </c>
      <c r="AU1134" s="275">
        <v>5</v>
      </c>
      <c r="AV1134" s="275">
        <f>SUM(AT1134:AU1134)</f>
        <v>9</v>
      </c>
      <c r="AW1134" s="567">
        <f>SUM(G1134,J1134,M1134,P1134,T1134,W1134,Z1134,AC1134,AG1134,AJ1134,AM1134,AP1134,AT1134)</f>
        <v>75</v>
      </c>
      <c r="AX1134" s="567">
        <f t="shared" ref="AX1134:AY1134" si="5478">SUM(H1134,K1134,N1134,Q1134,U1134,X1134,AA1134,AD1134,AH1134,AK1134,AN1134,AQ1134,AU1134)</f>
        <v>24</v>
      </c>
      <c r="AY1134" s="567">
        <f t="shared" si="5478"/>
        <v>99</v>
      </c>
      <c r="AZ1134" s="159"/>
      <c r="BA1134" s="159"/>
      <c r="BB1134" s="275">
        <f>SUM(AZ1134:BA1134)</f>
        <v>0</v>
      </c>
      <c r="BC1134" s="275">
        <v>2</v>
      </c>
      <c r="BD1134" s="275">
        <v>0</v>
      </c>
      <c r="BE1134" s="275">
        <f>SUM(BC1134:BD1134)</f>
        <v>2</v>
      </c>
      <c r="BF1134" s="521"/>
      <c r="BG1134" s="605">
        <f>SUM(F1134,S1134,AF1134,AS1134)</f>
        <v>89</v>
      </c>
      <c r="BH1134" s="533">
        <f>SUM(G1134,T1134,AG1134)</f>
        <v>39</v>
      </c>
      <c r="BI1134" s="533">
        <f t="shared" ref="BI1134:BI1135" si="5479">SUM(H1134,U1134,AH1134)</f>
        <v>12</v>
      </c>
      <c r="BJ1134" s="533">
        <f t="shared" ref="BJ1134:BJ1135" si="5480">SUM(I1134,V1134,AI1134)</f>
        <v>51</v>
      </c>
      <c r="BK1134" s="533">
        <f t="shared" ref="BK1134:BK1135" si="5481">SUM(J1134,W1134,AJ1134)</f>
        <v>9</v>
      </c>
      <c r="BL1134" s="533">
        <f t="shared" ref="BL1134:BL1135" si="5482">SUM(K1134,X1134,AK1134)</f>
        <v>2</v>
      </c>
      <c r="BM1134" s="533">
        <f t="shared" ref="BM1134:BM1135" si="5483">SUM(L1134,Y1134,AL1134)</f>
        <v>11</v>
      </c>
      <c r="BN1134" s="533">
        <f>SUM(M1134,Z1134,AM1134)</f>
        <v>4</v>
      </c>
      <c r="BO1134" s="533">
        <f t="shared" ref="BO1134:BO1135" si="5484">SUM(N1134,AA1134,AN1134)</f>
        <v>2</v>
      </c>
      <c r="BP1134" s="533">
        <f t="shared" ref="BP1134:BP1135" si="5485">SUM(O1134,AB1134,AO1134)</f>
        <v>6</v>
      </c>
      <c r="BQ1134" s="533">
        <f t="shared" ref="BQ1134:BQ1135" si="5486">SUM(P1134,AC1134,AP1134)</f>
        <v>19</v>
      </c>
      <c r="BR1134" s="533">
        <f t="shared" ref="BR1134:BR1135" si="5487">SUM(Q1134,AD1134,AQ1134)</f>
        <v>3</v>
      </c>
      <c r="BS1134" s="533">
        <f t="shared" ref="BS1134:BS1135" si="5488">SUM(R1134,AE1134,AR1134)</f>
        <v>22</v>
      </c>
      <c r="BT1134" s="533">
        <f>AT1134</f>
        <v>4</v>
      </c>
      <c r="BU1134" s="533">
        <f t="shared" ref="BU1134:BU1135" si="5489">AU1134</f>
        <v>5</v>
      </c>
      <c r="BV1134" s="533">
        <f t="shared" ref="BV1134:BV1135" si="5490">AV1134</f>
        <v>9</v>
      </c>
      <c r="BW1134" s="536">
        <f>SUM(BH1134,BK1134,BN1134,BQ1134,BT1134)</f>
        <v>75</v>
      </c>
      <c r="BX1134" s="536">
        <f t="shared" ref="BX1134:BX1135" si="5491">SUM(BI1134,BL1134,BO1134,BR1134,BU1134)</f>
        <v>24</v>
      </c>
      <c r="BY1134" s="536">
        <f t="shared" ref="BY1134:BY1135" si="5492">SUM(BJ1134,BM1134,BP1134,BS1134,BV1134)</f>
        <v>99</v>
      </c>
      <c r="BZ1134" t="s">
        <v>74</v>
      </c>
      <c r="CA1134" s="544">
        <f>AZ1134</f>
        <v>0</v>
      </c>
      <c r="CB1134" s="544">
        <f t="shared" ref="CB1134:CB1135" si="5493">BA1134</f>
        <v>0</v>
      </c>
      <c r="CC1134" s="544">
        <f t="shared" ref="CC1134:CC1135" si="5494">BB1134</f>
        <v>0</v>
      </c>
      <c r="CD1134" s="544">
        <f>BC1134</f>
        <v>2</v>
      </c>
      <c r="CE1134" s="544">
        <f t="shared" ref="CE1134:CE1135" si="5495">BD1134</f>
        <v>0</v>
      </c>
      <c r="CF1134" s="544">
        <f t="shared" ref="CF1134:CF1135" si="5496">BE1134</f>
        <v>2</v>
      </c>
    </row>
    <row r="1135" spans="1:84">
      <c r="A1135" s="149"/>
      <c r="B1135" s="149"/>
      <c r="C1135" s="151"/>
      <c r="D1135" s="151"/>
      <c r="E1135" s="288" t="s">
        <v>78</v>
      </c>
      <c r="F1135" s="592">
        <v>77</v>
      </c>
      <c r="G1135" s="159">
        <v>31</v>
      </c>
      <c r="H1135" s="159">
        <v>9</v>
      </c>
      <c r="I1135" s="275">
        <f>SUM(G1135:H1135)</f>
        <v>40</v>
      </c>
      <c r="J1135" s="159">
        <v>10</v>
      </c>
      <c r="K1135" s="159">
        <v>1</v>
      </c>
      <c r="L1135" s="275">
        <f>SUM(J1135:K1135)</f>
        <v>11</v>
      </c>
      <c r="M1135" s="159">
        <v>4</v>
      </c>
      <c r="N1135" s="159">
        <v>2</v>
      </c>
      <c r="O1135" s="275">
        <f>SUM(M1135:N1135)</f>
        <v>6</v>
      </c>
      <c r="P1135" s="159">
        <v>21</v>
      </c>
      <c r="Q1135" s="159">
        <v>0</v>
      </c>
      <c r="R1135" s="275">
        <f>SUM(P1135:Q1135)</f>
        <v>21</v>
      </c>
      <c r="S1135" s="500"/>
      <c r="T1135" s="275">
        <v>10</v>
      </c>
      <c r="U1135" s="275">
        <v>2</v>
      </c>
      <c r="V1135" s="275">
        <f>SUM(T1135:U1135)</f>
        <v>12</v>
      </c>
      <c r="W1135" s="275"/>
      <c r="X1135" s="275"/>
      <c r="Y1135" s="275">
        <f>SUM(W1135:X1135)</f>
        <v>0</v>
      </c>
      <c r="Z1135" s="275"/>
      <c r="AA1135" s="275"/>
      <c r="AB1135" s="275">
        <f>SUM(Z1135:AA1135)</f>
        <v>0</v>
      </c>
      <c r="AC1135" s="275"/>
      <c r="AD1135" s="275"/>
      <c r="AE1135" s="275">
        <f>SUM(AC1135:AD1135)</f>
        <v>0</v>
      </c>
      <c r="AF1135" s="500"/>
      <c r="AG1135" s="275"/>
      <c r="AH1135" s="275"/>
      <c r="AI1135" s="275">
        <f>SUM(AG1135:AH1135)</f>
        <v>0</v>
      </c>
      <c r="AJ1135" s="275"/>
      <c r="AK1135" s="275"/>
      <c r="AL1135" s="275">
        <f>SUM(AJ1135:AK1135)</f>
        <v>0</v>
      </c>
      <c r="AM1135" s="275"/>
      <c r="AN1135" s="275"/>
      <c r="AO1135" s="275">
        <f>SUM(AM1135:AN1135)</f>
        <v>0</v>
      </c>
      <c r="AP1135" s="275">
        <v>0</v>
      </c>
      <c r="AQ1135" s="275">
        <v>0</v>
      </c>
      <c r="AR1135" s="275">
        <f>SUM(AP1135:AQ1135)</f>
        <v>0</v>
      </c>
      <c r="AS1135" s="500">
        <v>12</v>
      </c>
      <c r="AT1135" s="275">
        <v>4</v>
      </c>
      <c r="AU1135" s="275">
        <v>0</v>
      </c>
      <c r="AV1135" s="275">
        <f>SUM(AT1135:AU1135)</f>
        <v>4</v>
      </c>
      <c r="AW1135" s="567">
        <f>SUM(G1135,J1135,M1135,P1135,T1135,W1135,Z1135,AC1135,AG1135,AJ1135,AM1135,AP1135,AT1135)</f>
        <v>80</v>
      </c>
      <c r="AX1135" s="567">
        <f t="shared" ref="AX1135" si="5497">SUM(H1135,K1135,N1135,Q1135,U1135,X1135,AA1135,AD1135,AH1135,AK1135,AN1135,AQ1135,AU1135)</f>
        <v>14</v>
      </c>
      <c r="AY1135" s="567">
        <f t="shared" ref="AY1135" si="5498">SUM(I1135,L1135,O1135,R1135,V1135,Y1135,AB1135,AE1135,AI1135,AL1135,AO1135,AR1135,AV1135)</f>
        <v>94</v>
      </c>
      <c r="AZ1135" s="159"/>
      <c r="BA1135" s="159"/>
      <c r="BB1135" s="275">
        <f>SUM(AZ1135:BA1135)</f>
        <v>0</v>
      </c>
      <c r="BC1135" s="275">
        <v>2</v>
      </c>
      <c r="BD1135" s="275">
        <v>0</v>
      </c>
      <c r="BE1135" s="275">
        <f>SUM(BC1135:BD1135)</f>
        <v>2</v>
      </c>
      <c r="BF1135" s="521"/>
      <c r="BG1135" s="605">
        <f>SUM(F1135,S1135,AF1135,AS1135)</f>
        <v>89</v>
      </c>
      <c r="BH1135" s="533">
        <f>SUM(G1135,T1135,AG1135)</f>
        <v>41</v>
      </c>
      <c r="BI1135" s="533">
        <f t="shared" si="5479"/>
        <v>11</v>
      </c>
      <c r="BJ1135" s="533">
        <f t="shared" si="5480"/>
        <v>52</v>
      </c>
      <c r="BK1135" s="533">
        <f t="shared" si="5481"/>
        <v>10</v>
      </c>
      <c r="BL1135" s="533">
        <f t="shared" si="5482"/>
        <v>1</v>
      </c>
      <c r="BM1135" s="533">
        <f t="shared" si="5483"/>
        <v>11</v>
      </c>
      <c r="BN1135" s="533">
        <f>SUM(M1135,Z1135,AM1135)</f>
        <v>4</v>
      </c>
      <c r="BO1135" s="533">
        <f t="shared" si="5484"/>
        <v>2</v>
      </c>
      <c r="BP1135" s="533">
        <f t="shared" si="5485"/>
        <v>6</v>
      </c>
      <c r="BQ1135" s="533">
        <f t="shared" si="5486"/>
        <v>21</v>
      </c>
      <c r="BR1135" s="533">
        <f t="shared" si="5487"/>
        <v>0</v>
      </c>
      <c r="BS1135" s="533">
        <f t="shared" si="5488"/>
        <v>21</v>
      </c>
      <c r="BT1135" s="533">
        <f>AT1135</f>
        <v>4</v>
      </c>
      <c r="BU1135" s="533">
        <f t="shared" si="5489"/>
        <v>0</v>
      </c>
      <c r="BV1135" s="533">
        <f t="shared" si="5490"/>
        <v>4</v>
      </c>
      <c r="BW1135" s="536">
        <f>SUM(BH1135,BK1135,BN1135,BQ1135,BT1135)</f>
        <v>80</v>
      </c>
      <c r="BX1135" s="536">
        <f t="shared" si="5491"/>
        <v>14</v>
      </c>
      <c r="BY1135" s="536">
        <f t="shared" si="5492"/>
        <v>94</v>
      </c>
      <c r="BZ1135" t="s">
        <v>74</v>
      </c>
      <c r="CA1135" s="544">
        <f>AZ1135</f>
        <v>0</v>
      </c>
      <c r="CB1135" s="544">
        <f t="shared" si="5493"/>
        <v>0</v>
      </c>
      <c r="CC1135" s="544">
        <f t="shared" si="5494"/>
        <v>0</v>
      </c>
      <c r="CD1135" s="544">
        <f>BC1135</f>
        <v>2</v>
      </c>
      <c r="CE1135" s="544">
        <f t="shared" si="5495"/>
        <v>0</v>
      </c>
      <c r="CF1135" s="544">
        <f t="shared" si="5496"/>
        <v>2</v>
      </c>
    </row>
    <row r="1136" spans="1:84">
      <c r="A1136" s="149"/>
      <c r="B1136" s="149"/>
      <c r="C1136" s="151"/>
      <c r="D1136" s="151"/>
      <c r="E1136" s="375"/>
      <c r="F1136" s="592"/>
      <c r="G1136" s="168"/>
      <c r="H1136" s="168"/>
      <c r="I1136" s="168"/>
      <c r="J1136" s="168"/>
      <c r="K1136" s="168"/>
      <c r="L1136" s="168"/>
      <c r="M1136" s="168"/>
      <c r="N1136" s="168"/>
      <c r="O1136" s="168"/>
      <c r="P1136" s="168"/>
      <c r="Q1136" s="168"/>
      <c r="R1136" s="168"/>
      <c r="S1136" s="502"/>
      <c r="T1136" s="168"/>
      <c r="U1136" s="168"/>
      <c r="V1136" s="168"/>
      <c r="W1136" s="168"/>
      <c r="X1136" s="168"/>
      <c r="Y1136" s="168"/>
      <c r="Z1136" s="168"/>
      <c r="AA1136" s="168"/>
      <c r="AB1136" s="168"/>
      <c r="AC1136" s="168"/>
      <c r="AD1136" s="168"/>
      <c r="AE1136" s="168"/>
      <c r="AF1136" s="502"/>
      <c r="AG1136" s="168"/>
      <c r="AH1136" s="168"/>
      <c r="AI1136" s="168"/>
      <c r="AJ1136" s="168"/>
      <c r="AK1136" s="168"/>
      <c r="AL1136" s="168"/>
      <c r="AM1136" s="168"/>
      <c r="AN1136" s="168"/>
      <c r="AO1136" s="168"/>
      <c r="AP1136" s="168"/>
      <c r="AQ1136" s="168"/>
      <c r="AR1136" s="168"/>
      <c r="AS1136" s="502"/>
      <c r="AT1136" s="168"/>
      <c r="AU1136" s="168"/>
      <c r="AV1136" s="168"/>
      <c r="AW1136" s="569"/>
      <c r="AX1136" s="569"/>
      <c r="AY1136" s="569"/>
      <c r="AZ1136" s="159"/>
      <c r="BA1136" s="159"/>
      <c r="BB1136" s="159"/>
      <c r="BC1136" s="168"/>
      <c r="BD1136" s="168"/>
      <c r="BE1136" s="168"/>
      <c r="BF1136" s="523"/>
    </row>
    <row r="1137" spans="1:84">
      <c r="A1137" s="149"/>
      <c r="B1137" s="149"/>
      <c r="C1137" s="151"/>
      <c r="D1137" s="151"/>
      <c r="E1137" s="375"/>
      <c r="F1137" s="592">
        <f>SUM(F1134:F1136)</f>
        <v>154</v>
      </c>
      <c r="G1137" s="168">
        <f t="shared" ref="G1137:BE1137" si="5499">SUM(G1134:G1136)</f>
        <v>63</v>
      </c>
      <c r="H1137" s="168">
        <f t="shared" si="5499"/>
        <v>16</v>
      </c>
      <c r="I1137" s="168">
        <f t="shared" si="5499"/>
        <v>79</v>
      </c>
      <c r="J1137" s="168">
        <f t="shared" si="5499"/>
        <v>19</v>
      </c>
      <c r="K1137" s="168">
        <f t="shared" si="5499"/>
        <v>3</v>
      </c>
      <c r="L1137" s="168">
        <f t="shared" si="5499"/>
        <v>22</v>
      </c>
      <c r="M1137" s="168">
        <f t="shared" si="5499"/>
        <v>8</v>
      </c>
      <c r="N1137" s="168">
        <f t="shared" si="5499"/>
        <v>4</v>
      </c>
      <c r="O1137" s="168">
        <f t="shared" si="5499"/>
        <v>12</v>
      </c>
      <c r="P1137" s="168">
        <f t="shared" si="5499"/>
        <v>39</v>
      </c>
      <c r="Q1137" s="168">
        <f t="shared" si="5499"/>
        <v>3</v>
      </c>
      <c r="R1137" s="168">
        <f t="shared" si="5499"/>
        <v>42</v>
      </c>
      <c r="S1137" s="502">
        <f t="shared" si="5499"/>
        <v>0</v>
      </c>
      <c r="T1137" s="168">
        <f t="shared" si="5499"/>
        <v>17</v>
      </c>
      <c r="U1137" s="168">
        <f t="shared" si="5499"/>
        <v>7</v>
      </c>
      <c r="V1137" s="168">
        <f t="shared" si="5499"/>
        <v>24</v>
      </c>
      <c r="W1137" s="168">
        <f t="shared" si="5499"/>
        <v>0</v>
      </c>
      <c r="X1137" s="168">
        <f t="shared" si="5499"/>
        <v>0</v>
      </c>
      <c r="Y1137" s="168">
        <f t="shared" si="5499"/>
        <v>0</v>
      </c>
      <c r="Z1137" s="168">
        <f t="shared" si="5499"/>
        <v>0</v>
      </c>
      <c r="AA1137" s="168">
        <f t="shared" si="5499"/>
        <v>0</v>
      </c>
      <c r="AB1137" s="168">
        <f t="shared" si="5499"/>
        <v>0</v>
      </c>
      <c r="AC1137" s="168">
        <f t="shared" si="5499"/>
        <v>0</v>
      </c>
      <c r="AD1137" s="168">
        <f t="shared" si="5499"/>
        <v>0</v>
      </c>
      <c r="AE1137" s="168">
        <f t="shared" si="5499"/>
        <v>0</v>
      </c>
      <c r="AF1137" s="502">
        <f t="shared" si="5499"/>
        <v>0</v>
      </c>
      <c r="AG1137" s="168">
        <f t="shared" si="5499"/>
        <v>0</v>
      </c>
      <c r="AH1137" s="168">
        <f t="shared" si="5499"/>
        <v>0</v>
      </c>
      <c r="AI1137" s="168">
        <f t="shared" si="5499"/>
        <v>0</v>
      </c>
      <c r="AJ1137" s="168">
        <f t="shared" si="5499"/>
        <v>0</v>
      </c>
      <c r="AK1137" s="168">
        <f t="shared" si="5499"/>
        <v>0</v>
      </c>
      <c r="AL1137" s="168">
        <f t="shared" si="5499"/>
        <v>0</v>
      </c>
      <c r="AM1137" s="168">
        <f t="shared" si="5499"/>
        <v>0</v>
      </c>
      <c r="AN1137" s="168">
        <f t="shared" si="5499"/>
        <v>0</v>
      </c>
      <c r="AO1137" s="168">
        <f t="shared" si="5499"/>
        <v>0</v>
      </c>
      <c r="AP1137" s="168">
        <f t="shared" si="5499"/>
        <v>1</v>
      </c>
      <c r="AQ1137" s="168">
        <f t="shared" si="5499"/>
        <v>0</v>
      </c>
      <c r="AR1137" s="168">
        <f t="shared" si="5499"/>
        <v>1</v>
      </c>
      <c r="AS1137" s="502">
        <f t="shared" si="5499"/>
        <v>24</v>
      </c>
      <c r="AT1137" s="168">
        <f t="shared" si="5499"/>
        <v>8</v>
      </c>
      <c r="AU1137" s="168">
        <f t="shared" si="5499"/>
        <v>5</v>
      </c>
      <c r="AV1137" s="168">
        <f t="shared" si="5499"/>
        <v>13</v>
      </c>
      <c r="AW1137" s="569">
        <f t="shared" si="5499"/>
        <v>155</v>
      </c>
      <c r="AX1137" s="569">
        <f t="shared" si="5499"/>
        <v>38</v>
      </c>
      <c r="AY1137" s="569">
        <f t="shared" si="5499"/>
        <v>193</v>
      </c>
      <c r="AZ1137" s="168">
        <f t="shared" si="5499"/>
        <v>0</v>
      </c>
      <c r="BA1137" s="168">
        <f t="shared" si="5499"/>
        <v>0</v>
      </c>
      <c r="BB1137" s="168">
        <f t="shared" si="5499"/>
        <v>0</v>
      </c>
      <c r="BC1137" s="168">
        <f t="shared" si="5499"/>
        <v>4</v>
      </c>
      <c r="BD1137" s="168">
        <f t="shared" si="5499"/>
        <v>0</v>
      </c>
      <c r="BE1137" s="168">
        <f t="shared" si="5499"/>
        <v>4</v>
      </c>
      <c r="BF1137" s="523"/>
      <c r="BG1137" s="605">
        <f>SUM(F1137,S1137,AF1137,AS1137)</f>
        <v>178</v>
      </c>
      <c r="BH1137" s="533">
        <f>SUM(G1137,T1137,AG1137)</f>
        <v>80</v>
      </c>
      <c r="BI1137" s="533">
        <f t="shared" ref="BI1137" si="5500">SUM(H1137,U1137,AH1137)</f>
        <v>23</v>
      </c>
      <c r="BJ1137" s="533">
        <f t="shared" ref="BJ1137" si="5501">SUM(I1137,V1137,AI1137)</f>
        <v>103</v>
      </c>
      <c r="BK1137" s="533">
        <f t="shared" ref="BK1137" si="5502">SUM(J1137,W1137,AJ1137)</f>
        <v>19</v>
      </c>
      <c r="BL1137" s="533">
        <f t="shared" ref="BL1137" si="5503">SUM(K1137,X1137,AK1137)</f>
        <v>3</v>
      </c>
      <c r="BM1137" s="533">
        <f t="shared" ref="BM1137" si="5504">SUM(L1137,Y1137,AL1137)</f>
        <v>22</v>
      </c>
      <c r="BN1137" s="533">
        <f>SUM(M1137,Z1137,AM1137)</f>
        <v>8</v>
      </c>
      <c r="BO1137" s="533">
        <f t="shared" ref="BO1137" si="5505">SUM(N1137,AA1137,AN1137)</f>
        <v>4</v>
      </c>
      <c r="BP1137" s="533">
        <f t="shared" ref="BP1137" si="5506">SUM(O1137,AB1137,AO1137)</f>
        <v>12</v>
      </c>
      <c r="BQ1137" s="533">
        <f t="shared" ref="BQ1137" si="5507">SUM(P1137,AC1137,AP1137)</f>
        <v>40</v>
      </c>
      <c r="BR1137" s="533">
        <f t="shared" ref="BR1137" si="5508">SUM(Q1137,AD1137,AQ1137)</f>
        <v>3</v>
      </c>
      <c r="BS1137" s="533">
        <f t="shared" ref="BS1137" si="5509">SUM(R1137,AE1137,AR1137)</f>
        <v>43</v>
      </c>
      <c r="BT1137" s="533">
        <f>AT1137</f>
        <v>8</v>
      </c>
      <c r="BU1137" s="533">
        <f t="shared" ref="BU1137" si="5510">AU1137</f>
        <v>5</v>
      </c>
      <c r="BV1137" s="533">
        <f t="shared" ref="BV1137" si="5511">AV1137</f>
        <v>13</v>
      </c>
      <c r="BW1137" s="536">
        <f>SUM(BH1137,BK1137,BN1137,BQ1137,BT1137)</f>
        <v>155</v>
      </c>
      <c r="BX1137" s="536">
        <f t="shared" ref="BX1137" si="5512">SUM(BI1137,BL1137,BO1137,BR1137,BU1137)</f>
        <v>38</v>
      </c>
      <c r="BY1137" s="536">
        <f t="shared" ref="BY1137" si="5513">SUM(BJ1137,BM1137,BP1137,BS1137,BV1137)</f>
        <v>193</v>
      </c>
      <c r="BZ1137" t="s">
        <v>74</v>
      </c>
      <c r="CA1137" s="544">
        <f>AZ1137</f>
        <v>0</v>
      </c>
      <c r="CB1137" s="544">
        <f t="shared" ref="CB1137" si="5514">BA1137</f>
        <v>0</v>
      </c>
      <c r="CC1137" s="544">
        <f t="shared" ref="CC1137" si="5515">BB1137</f>
        <v>0</v>
      </c>
      <c r="CD1137" s="544">
        <f>BC1137</f>
        <v>4</v>
      </c>
      <c r="CE1137" s="544">
        <f t="shared" ref="CE1137" si="5516">BD1137</f>
        <v>0</v>
      </c>
      <c r="CF1137" s="544">
        <f t="shared" ref="CF1137" si="5517">BE1137</f>
        <v>4</v>
      </c>
    </row>
    <row r="1138" spans="1:84">
      <c r="A1138" s="149" t="s">
        <v>95</v>
      </c>
      <c r="B1138" s="149" t="s">
        <v>196</v>
      </c>
      <c r="C1138" s="151"/>
      <c r="D1138" s="151"/>
      <c r="E1138" s="375" t="s">
        <v>806</v>
      </c>
      <c r="F1138" s="592"/>
      <c r="G1138" s="159"/>
      <c r="H1138" s="159"/>
      <c r="I1138" s="275"/>
      <c r="J1138" s="159"/>
      <c r="K1138" s="159"/>
      <c r="L1138" s="275"/>
      <c r="M1138" s="159"/>
      <c r="N1138" s="159"/>
      <c r="O1138" s="275"/>
      <c r="P1138" s="159"/>
      <c r="Q1138" s="159"/>
      <c r="R1138" s="275"/>
      <c r="S1138" s="500"/>
      <c r="T1138" s="275"/>
      <c r="U1138" s="275"/>
      <c r="V1138" s="275"/>
      <c r="W1138" s="275"/>
      <c r="X1138" s="275"/>
      <c r="Y1138" s="275"/>
      <c r="Z1138" s="275"/>
      <c r="AA1138" s="275"/>
      <c r="AB1138" s="275"/>
      <c r="AC1138" s="275"/>
      <c r="AD1138" s="275"/>
      <c r="AE1138" s="275"/>
      <c r="AF1138" s="500"/>
      <c r="AG1138" s="275"/>
      <c r="AH1138" s="275"/>
      <c r="AI1138" s="275"/>
      <c r="AJ1138" s="275"/>
      <c r="AK1138" s="275"/>
      <c r="AL1138" s="275"/>
      <c r="AM1138" s="275"/>
      <c r="AN1138" s="275"/>
      <c r="AO1138" s="275"/>
      <c r="AP1138" s="275"/>
      <c r="AQ1138" s="275"/>
      <c r="AR1138" s="275"/>
      <c r="AS1138" s="500"/>
      <c r="AT1138" s="275"/>
      <c r="AU1138" s="275"/>
      <c r="AV1138" s="275"/>
      <c r="AW1138" s="567"/>
      <c r="AX1138" s="567"/>
      <c r="AY1138" s="567"/>
      <c r="AZ1138" s="159"/>
      <c r="BA1138" s="159"/>
      <c r="BB1138" s="159"/>
      <c r="BC1138" s="275"/>
      <c r="BD1138" s="275"/>
      <c r="BE1138" s="275"/>
      <c r="BF1138" s="521"/>
    </row>
    <row r="1139" spans="1:84">
      <c r="A1139" s="149"/>
      <c r="B1139" s="149"/>
      <c r="C1139" s="151"/>
      <c r="D1139" s="151"/>
      <c r="E1139" s="288" t="s">
        <v>77</v>
      </c>
      <c r="F1139" s="592">
        <v>51</v>
      </c>
      <c r="G1139" s="159">
        <v>4</v>
      </c>
      <c r="H1139" s="159">
        <v>10</v>
      </c>
      <c r="I1139" s="275">
        <f>SUM(G1139:H1139)</f>
        <v>14</v>
      </c>
      <c r="J1139" s="159">
        <v>3</v>
      </c>
      <c r="K1139" s="159">
        <v>4</v>
      </c>
      <c r="L1139" s="275">
        <f>SUM(J1139:K1139)</f>
        <v>7</v>
      </c>
      <c r="M1139" s="159">
        <v>1</v>
      </c>
      <c r="N1139" s="159">
        <v>3</v>
      </c>
      <c r="O1139" s="275">
        <f>SUM(M1139:N1139)</f>
        <v>4</v>
      </c>
      <c r="P1139" s="159">
        <v>12</v>
      </c>
      <c r="Q1139" s="159">
        <v>14</v>
      </c>
      <c r="R1139" s="275">
        <f>SUM(P1139:Q1139)</f>
        <v>26</v>
      </c>
      <c r="S1139" s="500">
        <v>8</v>
      </c>
      <c r="T1139" s="275">
        <v>2</v>
      </c>
      <c r="U1139" s="275">
        <v>5</v>
      </c>
      <c r="V1139" s="275">
        <f>SUM(T1139:U1139)</f>
        <v>7</v>
      </c>
      <c r="W1139" s="275"/>
      <c r="X1139" s="275"/>
      <c r="Y1139" s="275">
        <f>SUM(W1139:X1139)</f>
        <v>0</v>
      </c>
      <c r="Z1139" s="275"/>
      <c r="AA1139" s="275"/>
      <c r="AB1139" s="275">
        <f>SUM(Z1139:AA1139)</f>
        <v>0</v>
      </c>
      <c r="AC1139" s="275">
        <v>1</v>
      </c>
      <c r="AD1139" s="275">
        <v>0</v>
      </c>
      <c r="AE1139" s="275">
        <f>SUM(AC1139:AD1139)</f>
        <v>1</v>
      </c>
      <c r="AF1139" s="500"/>
      <c r="AG1139" s="275">
        <v>2</v>
      </c>
      <c r="AH1139" s="275">
        <v>1</v>
      </c>
      <c r="AI1139" s="275">
        <f>SUM(AG1139:AH1139)</f>
        <v>3</v>
      </c>
      <c r="AJ1139" s="275"/>
      <c r="AK1139" s="275"/>
      <c r="AL1139" s="275">
        <f>SUM(AJ1139:AK1139)</f>
        <v>0</v>
      </c>
      <c r="AM1139" s="275"/>
      <c r="AN1139" s="275"/>
      <c r="AO1139" s="275">
        <f>SUM(AM1139:AN1139)</f>
        <v>0</v>
      </c>
      <c r="AP1139" s="275">
        <v>0</v>
      </c>
      <c r="AQ1139" s="275">
        <v>2</v>
      </c>
      <c r="AR1139" s="275">
        <f>SUM(AP1139:AQ1139)</f>
        <v>2</v>
      </c>
      <c r="AS1139" s="500">
        <v>8</v>
      </c>
      <c r="AT1139" s="275">
        <v>0</v>
      </c>
      <c r="AU1139" s="275">
        <v>0</v>
      </c>
      <c r="AV1139" s="275">
        <f>SUM(AT1139:AU1139)</f>
        <v>0</v>
      </c>
      <c r="AW1139" s="567">
        <f>SUM(G1139,J1139,M1139,P1139,T1139,W1139,Z1139,AC1139,AG1139,AJ1139,AM1139,AP1139,AT1139)</f>
        <v>25</v>
      </c>
      <c r="AX1139" s="567">
        <f t="shared" ref="AX1139:AX1140" si="5518">SUM(H1139,K1139,N1139,Q1139,U1139,X1139,AA1139,AD1139,AH1139,AK1139,AN1139,AQ1139,AU1139)</f>
        <v>39</v>
      </c>
      <c r="AY1139" s="567">
        <f t="shared" ref="AY1139:AY1140" si="5519">SUM(I1139,L1139,O1139,R1139,V1139,Y1139,AB1139,AE1139,AI1139,AL1139,AO1139,AR1139,AV1139)</f>
        <v>64</v>
      </c>
      <c r="AZ1139" s="159">
        <v>0</v>
      </c>
      <c r="BA1139" s="159">
        <v>4</v>
      </c>
      <c r="BB1139" s="275">
        <f>SUM(AZ1139:BA1139)</f>
        <v>4</v>
      </c>
      <c r="BC1139" s="275">
        <v>1</v>
      </c>
      <c r="BD1139" s="275">
        <v>1</v>
      </c>
      <c r="BE1139" s="275">
        <f>SUM(BC1139:BD1139)</f>
        <v>2</v>
      </c>
      <c r="BF1139" s="521"/>
      <c r="BG1139" s="605">
        <f>SUM(F1139,S1139,AF1139,AS1139)</f>
        <v>67</v>
      </c>
      <c r="BH1139" s="533">
        <f>SUM(G1139,T1139,AG1139)</f>
        <v>8</v>
      </c>
      <c r="BI1139" s="533">
        <f t="shared" ref="BI1139:BI1140" si="5520">SUM(H1139,U1139,AH1139)</f>
        <v>16</v>
      </c>
      <c r="BJ1139" s="533">
        <f t="shared" ref="BJ1139:BJ1140" si="5521">SUM(I1139,V1139,AI1139)</f>
        <v>24</v>
      </c>
      <c r="BK1139" s="533">
        <f t="shared" ref="BK1139:BK1140" si="5522">SUM(J1139,W1139,AJ1139)</f>
        <v>3</v>
      </c>
      <c r="BL1139" s="533">
        <f t="shared" ref="BL1139:BL1140" si="5523">SUM(K1139,X1139,AK1139)</f>
        <v>4</v>
      </c>
      <c r="BM1139" s="533">
        <f t="shared" ref="BM1139:BM1140" si="5524">SUM(L1139,Y1139,AL1139)</f>
        <v>7</v>
      </c>
      <c r="BN1139" s="533">
        <f>SUM(M1139,Z1139,AM1139)</f>
        <v>1</v>
      </c>
      <c r="BO1139" s="533">
        <f t="shared" ref="BO1139:BO1140" si="5525">SUM(N1139,AA1139,AN1139)</f>
        <v>3</v>
      </c>
      <c r="BP1139" s="533">
        <f t="shared" ref="BP1139:BP1140" si="5526">SUM(O1139,AB1139,AO1139)</f>
        <v>4</v>
      </c>
      <c r="BQ1139" s="533">
        <f t="shared" ref="BQ1139:BQ1140" si="5527">SUM(P1139,AC1139,AP1139)</f>
        <v>13</v>
      </c>
      <c r="BR1139" s="533">
        <f t="shared" ref="BR1139:BR1140" si="5528">SUM(Q1139,AD1139,AQ1139)</f>
        <v>16</v>
      </c>
      <c r="BS1139" s="533">
        <f t="shared" ref="BS1139:BS1140" si="5529">SUM(R1139,AE1139,AR1139)</f>
        <v>29</v>
      </c>
      <c r="BT1139" s="533">
        <f>AT1139</f>
        <v>0</v>
      </c>
      <c r="BU1139" s="533">
        <f t="shared" ref="BU1139:BU1140" si="5530">AU1139</f>
        <v>0</v>
      </c>
      <c r="BV1139" s="533">
        <f t="shared" ref="BV1139:BV1140" si="5531">AV1139</f>
        <v>0</v>
      </c>
      <c r="BW1139" s="536">
        <f>SUM(BH1139,BK1139,BN1139,BQ1139,BT1139)</f>
        <v>25</v>
      </c>
      <c r="BX1139" s="536">
        <f t="shared" ref="BX1139:BX1140" si="5532">SUM(BI1139,BL1139,BO1139,BR1139,BU1139)</f>
        <v>39</v>
      </c>
      <c r="BY1139" s="536">
        <f t="shared" ref="BY1139:BY1140" si="5533">SUM(BJ1139,BM1139,BP1139,BS1139,BV1139)</f>
        <v>64</v>
      </c>
      <c r="BZ1139" t="s">
        <v>74</v>
      </c>
      <c r="CA1139" s="544">
        <f>AZ1139</f>
        <v>0</v>
      </c>
      <c r="CB1139" s="544">
        <f t="shared" ref="CB1139:CB1140" si="5534">BA1139</f>
        <v>4</v>
      </c>
      <c r="CC1139" s="544">
        <f t="shared" ref="CC1139:CC1140" si="5535">BB1139</f>
        <v>4</v>
      </c>
      <c r="CD1139" s="544">
        <f>BC1139</f>
        <v>1</v>
      </c>
      <c r="CE1139" s="544">
        <f t="shared" ref="CE1139:CE1140" si="5536">BD1139</f>
        <v>1</v>
      </c>
      <c r="CF1139" s="544">
        <f t="shared" ref="CF1139:CF1140" si="5537">BE1139</f>
        <v>2</v>
      </c>
    </row>
    <row r="1140" spans="1:84">
      <c r="A1140" s="149"/>
      <c r="B1140" s="149"/>
      <c r="C1140" s="151"/>
      <c r="D1140" s="151"/>
      <c r="E1140" s="288" t="s">
        <v>78</v>
      </c>
      <c r="F1140" s="592">
        <v>51</v>
      </c>
      <c r="G1140" s="159">
        <v>8</v>
      </c>
      <c r="H1140" s="159">
        <v>10</v>
      </c>
      <c r="I1140" s="275">
        <f>SUM(G1140:H1140)</f>
        <v>18</v>
      </c>
      <c r="J1140" s="159">
        <v>5</v>
      </c>
      <c r="K1140" s="159">
        <v>2</v>
      </c>
      <c r="L1140" s="275">
        <f>SUM(J1140:K1140)</f>
        <v>7</v>
      </c>
      <c r="M1140" s="159">
        <v>2</v>
      </c>
      <c r="N1140" s="159">
        <v>2</v>
      </c>
      <c r="O1140" s="275">
        <f>SUM(M1140:N1140)</f>
        <v>4</v>
      </c>
      <c r="P1140" s="159">
        <v>12</v>
      </c>
      <c r="Q1140" s="159">
        <v>8</v>
      </c>
      <c r="R1140" s="275">
        <f>SUM(P1140:Q1140)</f>
        <v>20</v>
      </c>
      <c r="S1140" s="500">
        <v>7</v>
      </c>
      <c r="T1140" s="275">
        <v>2</v>
      </c>
      <c r="U1140" s="275">
        <v>5</v>
      </c>
      <c r="V1140" s="275">
        <f>SUM(T1140:U1140)</f>
        <v>7</v>
      </c>
      <c r="W1140" s="275"/>
      <c r="X1140" s="275"/>
      <c r="Y1140" s="275">
        <f>SUM(W1140:X1140)</f>
        <v>0</v>
      </c>
      <c r="Z1140" s="275"/>
      <c r="AA1140" s="275"/>
      <c r="AB1140" s="275">
        <f>SUM(Z1140:AA1140)</f>
        <v>0</v>
      </c>
      <c r="AC1140" s="275">
        <v>0</v>
      </c>
      <c r="AD1140" s="275">
        <v>0</v>
      </c>
      <c r="AE1140" s="275">
        <f>SUM(AC1140:AD1140)</f>
        <v>0</v>
      </c>
      <c r="AF1140" s="500"/>
      <c r="AG1140" s="275">
        <v>1</v>
      </c>
      <c r="AH1140" s="275">
        <v>2</v>
      </c>
      <c r="AI1140" s="275">
        <f>SUM(AG1140:AH1140)</f>
        <v>3</v>
      </c>
      <c r="AJ1140" s="275"/>
      <c r="AK1140" s="275"/>
      <c r="AL1140" s="275">
        <f>SUM(AJ1140:AK1140)</f>
        <v>0</v>
      </c>
      <c r="AM1140" s="275"/>
      <c r="AN1140" s="275"/>
      <c r="AO1140" s="275">
        <f>SUM(AM1140:AN1140)</f>
        <v>0</v>
      </c>
      <c r="AP1140" s="275">
        <v>2</v>
      </c>
      <c r="AQ1140" s="275">
        <v>3</v>
      </c>
      <c r="AR1140" s="275">
        <f>SUM(AP1140:AQ1140)</f>
        <v>5</v>
      </c>
      <c r="AS1140" s="500">
        <v>8</v>
      </c>
      <c r="AT1140" s="275">
        <v>1</v>
      </c>
      <c r="AU1140" s="275">
        <v>0</v>
      </c>
      <c r="AV1140" s="275">
        <f>SUM(AT1140:AU1140)</f>
        <v>1</v>
      </c>
      <c r="AW1140" s="567">
        <f>SUM(G1140,J1140,M1140,P1140,T1140,W1140,Z1140,AC1140,AG1140,AJ1140,AM1140,AP1140,AT1140)</f>
        <v>33</v>
      </c>
      <c r="AX1140" s="567">
        <f t="shared" si="5518"/>
        <v>32</v>
      </c>
      <c r="AY1140" s="567">
        <f t="shared" si="5519"/>
        <v>65</v>
      </c>
      <c r="AZ1140" s="159">
        <v>0</v>
      </c>
      <c r="BA1140" s="159">
        <v>3</v>
      </c>
      <c r="BB1140" s="275">
        <f>SUM(AZ1140:BA1140)</f>
        <v>3</v>
      </c>
      <c r="BC1140" s="275">
        <v>1</v>
      </c>
      <c r="BD1140" s="275">
        <v>0</v>
      </c>
      <c r="BE1140" s="275">
        <f>SUM(BC1140:BD1140)</f>
        <v>1</v>
      </c>
      <c r="BF1140" s="521"/>
      <c r="BG1140" s="605">
        <f>SUM(F1140,S1140,AF1140,AS1140)</f>
        <v>66</v>
      </c>
      <c r="BH1140" s="533">
        <f>SUM(G1140,T1140,AG1140)</f>
        <v>11</v>
      </c>
      <c r="BI1140" s="533">
        <f t="shared" si="5520"/>
        <v>17</v>
      </c>
      <c r="BJ1140" s="533">
        <f t="shared" si="5521"/>
        <v>28</v>
      </c>
      <c r="BK1140" s="533">
        <f t="shared" si="5522"/>
        <v>5</v>
      </c>
      <c r="BL1140" s="533">
        <f t="shared" si="5523"/>
        <v>2</v>
      </c>
      <c r="BM1140" s="533">
        <f t="shared" si="5524"/>
        <v>7</v>
      </c>
      <c r="BN1140" s="533">
        <f>SUM(M1140,Z1140,AM1140)</f>
        <v>2</v>
      </c>
      <c r="BO1140" s="533">
        <f t="shared" si="5525"/>
        <v>2</v>
      </c>
      <c r="BP1140" s="533">
        <f t="shared" si="5526"/>
        <v>4</v>
      </c>
      <c r="BQ1140" s="533">
        <f t="shared" si="5527"/>
        <v>14</v>
      </c>
      <c r="BR1140" s="533">
        <f t="shared" si="5528"/>
        <v>11</v>
      </c>
      <c r="BS1140" s="533">
        <f t="shared" si="5529"/>
        <v>25</v>
      </c>
      <c r="BT1140" s="533">
        <f>AT1140</f>
        <v>1</v>
      </c>
      <c r="BU1140" s="533">
        <f t="shared" si="5530"/>
        <v>0</v>
      </c>
      <c r="BV1140" s="533">
        <f t="shared" si="5531"/>
        <v>1</v>
      </c>
      <c r="BW1140" s="536">
        <f>SUM(BH1140,BK1140,BN1140,BQ1140,BT1140)</f>
        <v>33</v>
      </c>
      <c r="BX1140" s="536">
        <f t="shared" si="5532"/>
        <v>32</v>
      </c>
      <c r="BY1140" s="536">
        <f t="shared" si="5533"/>
        <v>65</v>
      </c>
      <c r="BZ1140" t="s">
        <v>74</v>
      </c>
      <c r="CA1140" s="544">
        <f>AZ1140</f>
        <v>0</v>
      </c>
      <c r="CB1140" s="544">
        <f t="shared" si="5534"/>
        <v>3</v>
      </c>
      <c r="CC1140" s="544">
        <f t="shared" si="5535"/>
        <v>3</v>
      </c>
      <c r="CD1140" s="544">
        <f>BC1140</f>
        <v>1</v>
      </c>
      <c r="CE1140" s="544">
        <f t="shared" si="5536"/>
        <v>0</v>
      </c>
      <c r="CF1140" s="544">
        <f t="shared" si="5537"/>
        <v>1</v>
      </c>
    </row>
    <row r="1141" spans="1:84">
      <c r="A1141" s="149"/>
      <c r="B1141" s="149"/>
      <c r="C1141" s="151"/>
      <c r="D1141" s="151"/>
      <c r="E1141" s="375"/>
      <c r="F1141" s="592"/>
      <c r="G1141" s="168"/>
      <c r="H1141" s="168"/>
      <c r="I1141" s="168"/>
      <c r="J1141" s="168"/>
      <c r="K1141" s="168"/>
      <c r="L1141" s="168"/>
      <c r="M1141" s="168"/>
      <c r="N1141" s="168"/>
      <c r="O1141" s="168"/>
      <c r="P1141" s="168"/>
      <c r="Q1141" s="168"/>
      <c r="R1141" s="168"/>
      <c r="S1141" s="502"/>
      <c r="T1141" s="168"/>
      <c r="U1141" s="168"/>
      <c r="V1141" s="168"/>
      <c r="W1141" s="168"/>
      <c r="X1141" s="168"/>
      <c r="Y1141" s="168"/>
      <c r="Z1141" s="168"/>
      <c r="AA1141" s="168"/>
      <c r="AB1141" s="168"/>
      <c r="AC1141" s="168"/>
      <c r="AD1141" s="168"/>
      <c r="AE1141" s="168"/>
      <c r="AF1141" s="502"/>
      <c r="AG1141" s="168"/>
      <c r="AH1141" s="168"/>
      <c r="AI1141" s="168"/>
      <c r="AJ1141" s="168"/>
      <c r="AK1141" s="168"/>
      <c r="AL1141" s="168"/>
      <c r="AM1141" s="168"/>
      <c r="AN1141" s="168"/>
      <c r="AO1141" s="168"/>
      <c r="AP1141" s="168"/>
      <c r="AQ1141" s="168"/>
      <c r="AR1141" s="168"/>
      <c r="AS1141" s="502"/>
      <c r="AT1141" s="168"/>
      <c r="AU1141" s="168"/>
      <c r="AV1141" s="168"/>
      <c r="AW1141" s="569"/>
      <c r="AX1141" s="569"/>
      <c r="AY1141" s="569"/>
      <c r="AZ1141" s="159"/>
      <c r="BA1141" s="159"/>
      <c r="BB1141" s="159"/>
      <c r="BC1141" s="168"/>
      <c r="BD1141" s="168"/>
      <c r="BE1141" s="168"/>
      <c r="BF1141" s="523"/>
    </row>
    <row r="1142" spans="1:84">
      <c r="A1142" s="149"/>
      <c r="B1142" s="149"/>
      <c r="C1142" s="151"/>
      <c r="D1142" s="151"/>
      <c r="E1142" s="375"/>
      <c r="F1142" s="592">
        <f>SUM(F1139:F1141)</f>
        <v>102</v>
      </c>
      <c r="G1142" s="168">
        <f t="shared" ref="G1142:BE1142" si="5538">SUM(G1139:G1141)</f>
        <v>12</v>
      </c>
      <c r="H1142" s="168">
        <f t="shared" si="5538"/>
        <v>20</v>
      </c>
      <c r="I1142" s="168">
        <f t="shared" si="5538"/>
        <v>32</v>
      </c>
      <c r="J1142" s="168">
        <f t="shared" si="5538"/>
        <v>8</v>
      </c>
      <c r="K1142" s="168">
        <f t="shared" si="5538"/>
        <v>6</v>
      </c>
      <c r="L1142" s="168">
        <f t="shared" si="5538"/>
        <v>14</v>
      </c>
      <c r="M1142" s="168">
        <f t="shared" si="5538"/>
        <v>3</v>
      </c>
      <c r="N1142" s="168">
        <f t="shared" si="5538"/>
        <v>5</v>
      </c>
      <c r="O1142" s="168">
        <f t="shared" si="5538"/>
        <v>8</v>
      </c>
      <c r="P1142" s="168">
        <f t="shared" si="5538"/>
        <v>24</v>
      </c>
      <c r="Q1142" s="168">
        <f t="shared" si="5538"/>
        <v>22</v>
      </c>
      <c r="R1142" s="168">
        <f t="shared" si="5538"/>
        <v>46</v>
      </c>
      <c r="S1142" s="502">
        <f t="shared" si="5538"/>
        <v>15</v>
      </c>
      <c r="T1142" s="168">
        <f t="shared" si="5538"/>
        <v>4</v>
      </c>
      <c r="U1142" s="168">
        <f t="shared" si="5538"/>
        <v>10</v>
      </c>
      <c r="V1142" s="168">
        <f t="shared" si="5538"/>
        <v>14</v>
      </c>
      <c r="W1142" s="168">
        <f t="shared" si="5538"/>
        <v>0</v>
      </c>
      <c r="X1142" s="168">
        <f t="shared" si="5538"/>
        <v>0</v>
      </c>
      <c r="Y1142" s="168">
        <f t="shared" si="5538"/>
        <v>0</v>
      </c>
      <c r="Z1142" s="168">
        <f t="shared" si="5538"/>
        <v>0</v>
      </c>
      <c r="AA1142" s="168">
        <f t="shared" si="5538"/>
        <v>0</v>
      </c>
      <c r="AB1142" s="168">
        <f t="shared" si="5538"/>
        <v>0</v>
      </c>
      <c r="AC1142" s="168">
        <f t="shared" si="5538"/>
        <v>1</v>
      </c>
      <c r="AD1142" s="168">
        <f t="shared" si="5538"/>
        <v>0</v>
      </c>
      <c r="AE1142" s="168">
        <f t="shared" si="5538"/>
        <v>1</v>
      </c>
      <c r="AF1142" s="502">
        <f t="shared" si="5538"/>
        <v>0</v>
      </c>
      <c r="AG1142" s="168">
        <f t="shared" si="5538"/>
        <v>3</v>
      </c>
      <c r="AH1142" s="168">
        <f t="shared" si="5538"/>
        <v>3</v>
      </c>
      <c r="AI1142" s="168">
        <f t="shared" si="5538"/>
        <v>6</v>
      </c>
      <c r="AJ1142" s="168">
        <f t="shared" si="5538"/>
        <v>0</v>
      </c>
      <c r="AK1142" s="168">
        <f t="shared" si="5538"/>
        <v>0</v>
      </c>
      <c r="AL1142" s="168">
        <f t="shared" si="5538"/>
        <v>0</v>
      </c>
      <c r="AM1142" s="168">
        <f t="shared" si="5538"/>
        <v>0</v>
      </c>
      <c r="AN1142" s="168">
        <f t="shared" si="5538"/>
        <v>0</v>
      </c>
      <c r="AO1142" s="168">
        <f t="shared" si="5538"/>
        <v>0</v>
      </c>
      <c r="AP1142" s="168">
        <f t="shared" si="5538"/>
        <v>2</v>
      </c>
      <c r="AQ1142" s="168">
        <f t="shared" si="5538"/>
        <v>5</v>
      </c>
      <c r="AR1142" s="168">
        <f t="shared" si="5538"/>
        <v>7</v>
      </c>
      <c r="AS1142" s="502">
        <f t="shared" si="5538"/>
        <v>16</v>
      </c>
      <c r="AT1142" s="168">
        <f t="shared" si="5538"/>
        <v>1</v>
      </c>
      <c r="AU1142" s="168">
        <f t="shared" si="5538"/>
        <v>0</v>
      </c>
      <c r="AV1142" s="168">
        <f t="shared" si="5538"/>
        <v>1</v>
      </c>
      <c r="AW1142" s="569">
        <f t="shared" si="5538"/>
        <v>58</v>
      </c>
      <c r="AX1142" s="569">
        <f t="shared" si="5538"/>
        <v>71</v>
      </c>
      <c r="AY1142" s="569">
        <f t="shared" si="5538"/>
        <v>129</v>
      </c>
      <c r="AZ1142" s="168">
        <f t="shared" si="5538"/>
        <v>0</v>
      </c>
      <c r="BA1142" s="168">
        <f t="shared" si="5538"/>
        <v>7</v>
      </c>
      <c r="BB1142" s="168">
        <f t="shared" si="5538"/>
        <v>7</v>
      </c>
      <c r="BC1142" s="168">
        <f t="shared" si="5538"/>
        <v>2</v>
      </c>
      <c r="BD1142" s="168">
        <f t="shared" si="5538"/>
        <v>1</v>
      </c>
      <c r="BE1142" s="168">
        <f t="shared" si="5538"/>
        <v>3</v>
      </c>
      <c r="BF1142" s="523"/>
      <c r="BG1142" s="605">
        <f>SUM(F1142,S1142,AF1142,AS1142)</f>
        <v>133</v>
      </c>
      <c r="BH1142" s="533">
        <f>SUM(G1142,T1142,AG1142)</f>
        <v>19</v>
      </c>
      <c r="BI1142" s="533">
        <f t="shared" ref="BI1142" si="5539">SUM(H1142,U1142,AH1142)</f>
        <v>33</v>
      </c>
      <c r="BJ1142" s="533">
        <f t="shared" ref="BJ1142" si="5540">SUM(I1142,V1142,AI1142)</f>
        <v>52</v>
      </c>
      <c r="BK1142" s="533">
        <f t="shared" ref="BK1142" si="5541">SUM(J1142,W1142,AJ1142)</f>
        <v>8</v>
      </c>
      <c r="BL1142" s="533">
        <f t="shared" ref="BL1142" si="5542">SUM(K1142,X1142,AK1142)</f>
        <v>6</v>
      </c>
      <c r="BM1142" s="533">
        <f t="shared" ref="BM1142" si="5543">SUM(L1142,Y1142,AL1142)</f>
        <v>14</v>
      </c>
      <c r="BN1142" s="533">
        <f>SUM(M1142,Z1142,AM1142)</f>
        <v>3</v>
      </c>
      <c r="BO1142" s="533">
        <f t="shared" ref="BO1142" si="5544">SUM(N1142,AA1142,AN1142)</f>
        <v>5</v>
      </c>
      <c r="BP1142" s="533">
        <f t="shared" ref="BP1142" si="5545">SUM(O1142,AB1142,AO1142)</f>
        <v>8</v>
      </c>
      <c r="BQ1142" s="533">
        <f t="shared" ref="BQ1142" si="5546">SUM(P1142,AC1142,AP1142)</f>
        <v>27</v>
      </c>
      <c r="BR1142" s="533">
        <f t="shared" ref="BR1142" si="5547">SUM(Q1142,AD1142,AQ1142)</f>
        <v>27</v>
      </c>
      <c r="BS1142" s="533">
        <f t="shared" ref="BS1142" si="5548">SUM(R1142,AE1142,AR1142)</f>
        <v>54</v>
      </c>
      <c r="BT1142" s="533">
        <f>AT1142</f>
        <v>1</v>
      </c>
      <c r="BU1142" s="533">
        <f t="shared" ref="BU1142" si="5549">AU1142</f>
        <v>0</v>
      </c>
      <c r="BV1142" s="533">
        <f t="shared" ref="BV1142" si="5550">AV1142</f>
        <v>1</v>
      </c>
      <c r="BW1142" s="536">
        <f>SUM(BH1142,BK1142,BN1142,BQ1142,BT1142)</f>
        <v>58</v>
      </c>
      <c r="BX1142" s="536">
        <f t="shared" ref="BX1142" si="5551">SUM(BI1142,BL1142,BO1142,BR1142,BU1142)</f>
        <v>71</v>
      </c>
      <c r="BY1142" s="536">
        <f t="shared" ref="BY1142" si="5552">SUM(BJ1142,BM1142,BP1142,BS1142,BV1142)</f>
        <v>129</v>
      </c>
      <c r="BZ1142" t="s">
        <v>74</v>
      </c>
      <c r="CA1142" s="544">
        <f>AZ1142</f>
        <v>0</v>
      </c>
      <c r="CB1142" s="544">
        <f t="shared" ref="CB1142" si="5553">BA1142</f>
        <v>7</v>
      </c>
      <c r="CC1142" s="544">
        <f t="shared" ref="CC1142" si="5554">BB1142</f>
        <v>7</v>
      </c>
      <c r="CD1142" s="544">
        <f>BC1142</f>
        <v>2</v>
      </c>
      <c r="CE1142" s="544">
        <f t="shared" ref="CE1142" si="5555">BD1142</f>
        <v>1</v>
      </c>
      <c r="CF1142" s="544">
        <f t="shared" ref="CF1142" si="5556">BE1142</f>
        <v>3</v>
      </c>
    </row>
    <row r="1143" spans="1:84">
      <c r="A1143" s="149" t="s">
        <v>95</v>
      </c>
      <c r="B1143" s="149" t="s">
        <v>197</v>
      </c>
      <c r="C1143" s="151"/>
      <c r="D1143" s="151"/>
      <c r="E1143" s="375" t="s">
        <v>805</v>
      </c>
      <c r="F1143" s="592"/>
      <c r="G1143" s="159"/>
      <c r="H1143" s="159"/>
      <c r="I1143" s="275"/>
      <c r="J1143" s="159"/>
      <c r="K1143" s="159"/>
      <c r="L1143" s="275"/>
      <c r="M1143" s="159"/>
      <c r="N1143" s="159"/>
      <c r="O1143" s="275"/>
      <c r="P1143" s="159"/>
      <c r="Q1143" s="159"/>
      <c r="R1143" s="275"/>
      <c r="S1143" s="500"/>
      <c r="T1143" s="275"/>
      <c r="U1143" s="275"/>
      <c r="V1143" s="275"/>
      <c r="W1143" s="275"/>
      <c r="X1143" s="275"/>
      <c r="Y1143" s="275"/>
      <c r="Z1143" s="275"/>
      <c r="AA1143" s="275"/>
      <c r="AB1143" s="275"/>
      <c r="AC1143" s="275"/>
      <c r="AD1143" s="275"/>
      <c r="AE1143" s="275"/>
      <c r="AF1143" s="500"/>
      <c r="AG1143" s="275"/>
      <c r="AH1143" s="275"/>
      <c r="AI1143" s="275"/>
      <c r="AJ1143" s="275"/>
      <c r="AK1143" s="275"/>
      <c r="AL1143" s="275"/>
      <c r="AM1143" s="275"/>
      <c r="AN1143" s="275"/>
      <c r="AO1143" s="275"/>
      <c r="AP1143" s="275"/>
      <c r="AQ1143" s="275"/>
      <c r="AR1143" s="275"/>
      <c r="AS1143" s="500"/>
      <c r="AT1143" s="275"/>
      <c r="AU1143" s="275"/>
      <c r="AV1143" s="275"/>
      <c r="AW1143" s="567"/>
      <c r="AX1143" s="567"/>
      <c r="AY1143" s="567"/>
      <c r="AZ1143" s="159"/>
      <c r="BA1143" s="159"/>
      <c r="BB1143" s="159"/>
      <c r="BC1143" s="275"/>
      <c r="BD1143" s="275"/>
      <c r="BE1143" s="275"/>
      <c r="BF1143" s="521"/>
    </row>
    <row r="1144" spans="1:84">
      <c r="A1144" s="149"/>
      <c r="B1144" s="149"/>
      <c r="C1144" s="151"/>
      <c r="D1144" s="151"/>
      <c r="E1144" s="288" t="s">
        <v>77</v>
      </c>
      <c r="F1144" s="592">
        <v>77</v>
      </c>
      <c r="G1144" s="159">
        <v>19</v>
      </c>
      <c r="H1144" s="159">
        <v>25</v>
      </c>
      <c r="I1144" s="275">
        <f>SUM(G1144:H1144)</f>
        <v>44</v>
      </c>
      <c r="J1144" s="159">
        <v>8</v>
      </c>
      <c r="K1144" s="159">
        <v>3</v>
      </c>
      <c r="L1144" s="275">
        <f>SUM(J1144:K1144)</f>
        <v>11</v>
      </c>
      <c r="M1144" s="159">
        <v>4</v>
      </c>
      <c r="N1144" s="159">
        <v>2</v>
      </c>
      <c r="O1144" s="275">
        <f>SUM(M1144:N1144)</f>
        <v>6</v>
      </c>
      <c r="P1144" s="159">
        <v>27</v>
      </c>
      <c r="Q1144" s="159">
        <v>6</v>
      </c>
      <c r="R1144" s="275">
        <f>SUM(P1144:Q1144)</f>
        <v>33</v>
      </c>
      <c r="S1144" s="500">
        <v>12</v>
      </c>
      <c r="T1144" s="275">
        <v>4</v>
      </c>
      <c r="U1144" s="275">
        <v>8</v>
      </c>
      <c r="V1144" s="275">
        <f>SUM(T1144:U1144)</f>
        <v>12</v>
      </c>
      <c r="W1144" s="275"/>
      <c r="X1144" s="275"/>
      <c r="Y1144" s="275">
        <f>SUM(W1144:X1144)</f>
        <v>0</v>
      </c>
      <c r="Z1144" s="275"/>
      <c r="AA1144" s="275"/>
      <c r="AB1144" s="275">
        <f>SUM(Z1144:AA1144)</f>
        <v>0</v>
      </c>
      <c r="AC1144" s="275"/>
      <c r="AD1144" s="275"/>
      <c r="AE1144" s="275">
        <f>SUM(AC1144:AD1144)</f>
        <v>0</v>
      </c>
      <c r="AF1144" s="500">
        <v>12</v>
      </c>
      <c r="AG1144" s="275">
        <v>2</v>
      </c>
      <c r="AH1144" s="275">
        <v>1</v>
      </c>
      <c r="AI1144" s="275">
        <f>SUM(AG1144:AH1144)</f>
        <v>3</v>
      </c>
      <c r="AJ1144" s="275"/>
      <c r="AK1144" s="275"/>
      <c r="AL1144" s="275">
        <f>SUM(AJ1144:AK1144)</f>
        <v>0</v>
      </c>
      <c r="AM1144" s="275"/>
      <c r="AN1144" s="275"/>
      <c r="AO1144" s="275">
        <f>SUM(AM1144:AN1144)</f>
        <v>0</v>
      </c>
      <c r="AP1144" s="275">
        <v>1</v>
      </c>
      <c r="AQ1144" s="275"/>
      <c r="AR1144" s="275">
        <f>SUM(AP1144:AQ1144)</f>
        <v>1</v>
      </c>
      <c r="AS1144" s="500">
        <v>12</v>
      </c>
      <c r="AT1144" s="275">
        <v>2</v>
      </c>
      <c r="AU1144" s="275">
        <v>0</v>
      </c>
      <c r="AV1144" s="275">
        <f>SUM(AT1144:AU1144)</f>
        <v>2</v>
      </c>
      <c r="AW1144" s="567">
        <f>SUM(G1144,J1144,M1144,P1144,T1144,W1144,Z1144,AC1144,AG1144,AJ1144,AM1144,AP1144,AT1144)</f>
        <v>67</v>
      </c>
      <c r="AX1144" s="567">
        <f t="shared" ref="AX1144:AX1145" si="5557">SUM(H1144,K1144,N1144,Q1144,U1144,X1144,AA1144,AD1144,AH1144,AK1144,AN1144,AQ1144,AU1144)</f>
        <v>45</v>
      </c>
      <c r="AY1144" s="567">
        <f t="shared" ref="AY1144:AY1145" si="5558">SUM(I1144,L1144,O1144,R1144,V1144,Y1144,AB1144,AE1144,AI1144,AL1144,AO1144,AR1144,AV1144)</f>
        <v>112</v>
      </c>
      <c r="AZ1144" s="159"/>
      <c r="BA1144" s="159"/>
      <c r="BB1144" s="275">
        <f>SUM(AZ1144:BA1144)</f>
        <v>0</v>
      </c>
      <c r="BC1144" s="275">
        <v>1</v>
      </c>
      <c r="BD1144" s="275">
        <v>1</v>
      </c>
      <c r="BE1144" s="275">
        <f>SUM(BC1144:BD1144)</f>
        <v>2</v>
      </c>
      <c r="BF1144" s="521"/>
      <c r="BG1144" s="605">
        <f>SUM(F1144,S1144,AF1144,AS1144)</f>
        <v>113</v>
      </c>
      <c r="BH1144" s="533">
        <f>SUM(G1144,T1144,AG1144)</f>
        <v>25</v>
      </c>
      <c r="BI1144" s="533">
        <f t="shared" ref="BI1144:BI1145" si="5559">SUM(H1144,U1144,AH1144)</f>
        <v>34</v>
      </c>
      <c r="BJ1144" s="533">
        <f t="shared" ref="BJ1144:BJ1145" si="5560">SUM(I1144,V1144,AI1144)</f>
        <v>59</v>
      </c>
      <c r="BK1144" s="533">
        <f t="shared" ref="BK1144:BK1145" si="5561">SUM(J1144,W1144,AJ1144)</f>
        <v>8</v>
      </c>
      <c r="BL1144" s="533">
        <f t="shared" ref="BL1144:BL1145" si="5562">SUM(K1144,X1144,AK1144)</f>
        <v>3</v>
      </c>
      <c r="BM1144" s="533">
        <f t="shared" ref="BM1144:BM1145" si="5563">SUM(L1144,Y1144,AL1144)</f>
        <v>11</v>
      </c>
      <c r="BN1144" s="533">
        <f>SUM(M1144,Z1144,AM1144)</f>
        <v>4</v>
      </c>
      <c r="BO1144" s="533">
        <f t="shared" ref="BO1144:BO1145" si="5564">SUM(N1144,AA1144,AN1144)</f>
        <v>2</v>
      </c>
      <c r="BP1144" s="533">
        <f t="shared" ref="BP1144:BP1145" si="5565">SUM(O1144,AB1144,AO1144)</f>
        <v>6</v>
      </c>
      <c r="BQ1144" s="533">
        <f t="shared" ref="BQ1144:BQ1145" si="5566">SUM(P1144,AC1144,AP1144)</f>
        <v>28</v>
      </c>
      <c r="BR1144" s="533">
        <f t="shared" ref="BR1144:BR1145" si="5567">SUM(Q1144,AD1144,AQ1144)</f>
        <v>6</v>
      </c>
      <c r="BS1144" s="533">
        <f t="shared" ref="BS1144:BS1145" si="5568">SUM(R1144,AE1144,AR1144)</f>
        <v>34</v>
      </c>
      <c r="BT1144" s="533">
        <f>AT1144</f>
        <v>2</v>
      </c>
      <c r="BU1144" s="533">
        <f t="shared" ref="BU1144:BU1145" si="5569">AU1144</f>
        <v>0</v>
      </c>
      <c r="BV1144" s="533">
        <f t="shared" ref="BV1144:BV1145" si="5570">AV1144</f>
        <v>2</v>
      </c>
      <c r="BW1144" s="536">
        <f>SUM(BH1144,BK1144,BN1144,BQ1144,BT1144)</f>
        <v>67</v>
      </c>
      <c r="BX1144" s="536">
        <f t="shared" ref="BX1144:BX1145" si="5571">SUM(BI1144,BL1144,BO1144,BR1144,BU1144)</f>
        <v>45</v>
      </c>
      <c r="BY1144" s="536">
        <f t="shared" ref="BY1144:BY1145" si="5572">SUM(BJ1144,BM1144,BP1144,BS1144,BV1144)</f>
        <v>112</v>
      </c>
      <c r="BZ1144" t="s">
        <v>74</v>
      </c>
      <c r="CA1144" s="544">
        <f>AZ1144</f>
        <v>0</v>
      </c>
      <c r="CB1144" s="544">
        <f t="shared" ref="CB1144:CB1145" si="5573">BA1144</f>
        <v>0</v>
      </c>
      <c r="CC1144" s="544">
        <f t="shared" ref="CC1144:CC1145" si="5574">BB1144</f>
        <v>0</v>
      </c>
      <c r="CD1144" s="544">
        <f>BC1144</f>
        <v>1</v>
      </c>
      <c r="CE1144" s="544">
        <f t="shared" ref="CE1144:CE1145" si="5575">BD1144</f>
        <v>1</v>
      </c>
      <c r="CF1144" s="544">
        <f t="shared" ref="CF1144:CF1145" si="5576">BE1144</f>
        <v>2</v>
      </c>
    </row>
    <row r="1145" spans="1:84">
      <c r="A1145" s="149"/>
      <c r="B1145" s="149"/>
      <c r="C1145" s="151"/>
      <c r="D1145" s="151"/>
      <c r="E1145" s="288" t="s">
        <v>78</v>
      </c>
      <c r="F1145" s="592">
        <v>77</v>
      </c>
      <c r="G1145" s="159">
        <v>21</v>
      </c>
      <c r="H1145" s="159">
        <v>15</v>
      </c>
      <c r="I1145" s="275">
        <f>SUM(G1145:H1145)</f>
        <v>36</v>
      </c>
      <c r="J1145" s="159">
        <v>8</v>
      </c>
      <c r="K1145" s="159">
        <v>4</v>
      </c>
      <c r="L1145" s="275">
        <f>SUM(J1145:K1145)</f>
        <v>12</v>
      </c>
      <c r="M1145" s="159">
        <v>3</v>
      </c>
      <c r="N1145" s="159">
        <v>3</v>
      </c>
      <c r="O1145" s="275">
        <f>SUM(M1145:N1145)</f>
        <v>6</v>
      </c>
      <c r="P1145" s="159">
        <v>19</v>
      </c>
      <c r="Q1145" s="159">
        <v>11</v>
      </c>
      <c r="R1145" s="275">
        <f>SUM(P1145:Q1145)</f>
        <v>30</v>
      </c>
      <c r="S1145" s="500">
        <v>12</v>
      </c>
      <c r="T1145" s="275">
        <v>7</v>
      </c>
      <c r="U1145" s="275">
        <v>5</v>
      </c>
      <c r="V1145" s="275">
        <f>SUM(T1145:U1145)</f>
        <v>12</v>
      </c>
      <c r="W1145" s="275"/>
      <c r="X1145" s="275"/>
      <c r="Y1145" s="275">
        <f>SUM(W1145:X1145)</f>
        <v>0</v>
      </c>
      <c r="Z1145" s="275"/>
      <c r="AA1145" s="275"/>
      <c r="AB1145" s="275">
        <f>SUM(Z1145:AA1145)</f>
        <v>0</v>
      </c>
      <c r="AC1145" s="275"/>
      <c r="AD1145" s="275"/>
      <c r="AE1145" s="275">
        <f>SUM(AC1145:AD1145)</f>
        <v>0</v>
      </c>
      <c r="AF1145" s="500">
        <v>12</v>
      </c>
      <c r="AG1145" s="275"/>
      <c r="AH1145" s="275"/>
      <c r="AI1145" s="275">
        <f>SUM(AG1145:AH1145)</f>
        <v>0</v>
      </c>
      <c r="AJ1145" s="275"/>
      <c r="AK1145" s="275"/>
      <c r="AL1145" s="275">
        <f>SUM(AJ1145:AK1145)</f>
        <v>0</v>
      </c>
      <c r="AM1145" s="275"/>
      <c r="AN1145" s="275"/>
      <c r="AO1145" s="275">
        <f>SUM(AM1145:AN1145)</f>
        <v>0</v>
      </c>
      <c r="AP1145" s="275"/>
      <c r="AQ1145" s="275">
        <v>1</v>
      </c>
      <c r="AR1145" s="275">
        <f>SUM(AP1145:AQ1145)</f>
        <v>1</v>
      </c>
      <c r="AS1145" s="500">
        <v>12</v>
      </c>
      <c r="AT1145" s="275">
        <v>0</v>
      </c>
      <c r="AU1145" s="275">
        <v>0</v>
      </c>
      <c r="AV1145" s="275">
        <f>SUM(AT1145:AU1145)</f>
        <v>0</v>
      </c>
      <c r="AW1145" s="567">
        <f>SUM(G1145,J1145,M1145,P1145,T1145,W1145,Z1145,AC1145,AG1145,AJ1145,AM1145,AP1145,AT1145)</f>
        <v>58</v>
      </c>
      <c r="AX1145" s="567">
        <f t="shared" si="5557"/>
        <v>39</v>
      </c>
      <c r="AY1145" s="567">
        <f t="shared" si="5558"/>
        <v>97</v>
      </c>
      <c r="AZ1145" s="159"/>
      <c r="BA1145" s="159"/>
      <c r="BB1145" s="275">
        <f>SUM(AZ1145:BA1145)</f>
        <v>0</v>
      </c>
      <c r="BC1145" s="275">
        <v>1</v>
      </c>
      <c r="BD1145" s="275">
        <v>0</v>
      </c>
      <c r="BE1145" s="275">
        <f>SUM(BC1145:BD1145)</f>
        <v>1</v>
      </c>
      <c r="BF1145" s="521"/>
      <c r="BG1145" s="605">
        <f>SUM(F1145,S1145,AF1145,AS1145)</f>
        <v>113</v>
      </c>
      <c r="BH1145" s="533">
        <f>SUM(G1145,T1145,AG1145)</f>
        <v>28</v>
      </c>
      <c r="BI1145" s="533">
        <f t="shared" si="5559"/>
        <v>20</v>
      </c>
      <c r="BJ1145" s="533">
        <f t="shared" si="5560"/>
        <v>48</v>
      </c>
      <c r="BK1145" s="533">
        <f t="shared" si="5561"/>
        <v>8</v>
      </c>
      <c r="BL1145" s="533">
        <f t="shared" si="5562"/>
        <v>4</v>
      </c>
      <c r="BM1145" s="533">
        <f t="shared" si="5563"/>
        <v>12</v>
      </c>
      <c r="BN1145" s="533">
        <f>SUM(M1145,Z1145,AM1145)</f>
        <v>3</v>
      </c>
      <c r="BO1145" s="533">
        <f t="shared" si="5564"/>
        <v>3</v>
      </c>
      <c r="BP1145" s="533">
        <f t="shared" si="5565"/>
        <v>6</v>
      </c>
      <c r="BQ1145" s="533">
        <f t="shared" si="5566"/>
        <v>19</v>
      </c>
      <c r="BR1145" s="533">
        <f t="shared" si="5567"/>
        <v>12</v>
      </c>
      <c r="BS1145" s="533">
        <f t="shared" si="5568"/>
        <v>31</v>
      </c>
      <c r="BT1145" s="533">
        <f>AT1145</f>
        <v>0</v>
      </c>
      <c r="BU1145" s="533">
        <f t="shared" si="5569"/>
        <v>0</v>
      </c>
      <c r="BV1145" s="533">
        <f t="shared" si="5570"/>
        <v>0</v>
      </c>
      <c r="BW1145" s="536">
        <f>SUM(BH1145,BK1145,BN1145,BQ1145,BT1145)</f>
        <v>58</v>
      </c>
      <c r="BX1145" s="536">
        <f t="shared" si="5571"/>
        <v>39</v>
      </c>
      <c r="BY1145" s="536">
        <f t="shared" si="5572"/>
        <v>97</v>
      </c>
      <c r="BZ1145" t="s">
        <v>74</v>
      </c>
      <c r="CA1145" s="544">
        <f>AZ1145</f>
        <v>0</v>
      </c>
      <c r="CB1145" s="544">
        <f t="shared" si="5573"/>
        <v>0</v>
      </c>
      <c r="CC1145" s="544">
        <f t="shared" si="5574"/>
        <v>0</v>
      </c>
      <c r="CD1145" s="544">
        <f>BC1145</f>
        <v>1</v>
      </c>
      <c r="CE1145" s="544">
        <f t="shared" si="5575"/>
        <v>0</v>
      </c>
      <c r="CF1145" s="544">
        <f t="shared" si="5576"/>
        <v>1</v>
      </c>
    </row>
    <row r="1146" spans="1:84">
      <c r="A1146" s="149"/>
      <c r="B1146" s="149"/>
      <c r="C1146" s="151"/>
      <c r="D1146" s="151"/>
      <c r="E1146" s="288"/>
      <c r="F1146" s="592"/>
      <c r="G1146" s="168"/>
      <c r="H1146" s="168"/>
      <c r="I1146" s="168"/>
      <c r="J1146" s="168"/>
      <c r="K1146" s="168"/>
      <c r="L1146" s="168"/>
      <c r="M1146" s="168"/>
      <c r="N1146" s="168"/>
      <c r="O1146" s="168"/>
      <c r="P1146" s="168"/>
      <c r="Q1146" s="168"/>
      <c r="R1146" s="168"/>
      <c r="S1146" s="502"/>
      <c r="T1146" s="168"/>
      <c r="U1146" s="168"/>
      <c r="V1146" s="168"/>
      <c r="W1146" s="168"/>
      <c r="X1146" s="168"/>
      <c r="Y1146" s="168"/>
      <c r="Z1146" s="168"/>
      <c r="AA1146" s="168"/>
      <c r="AB1146" s="168"/>
      <c r="AC1146" s="168"/>
      <c r="AD1146" s="168"/>
      <c r="AE1146" s="168"/>
      <c r="AF1146" s="502"/>
      <c r="AG1146" s="168"/>
      <c r="AH1146" s="168"/>
      <c r="AI1146" s="168"/>
      <c r="AJ1146" s="168"/>
      <c r="AK1146" s="168"/>
      <c r="AL1146" s="168"/>
      <c r="AM1146" s="168"/>
      <c r="AN1146" s="168"/>
      <c r="AO1146" s="168"/>
      <c r="AP1146" s="168"/>
      <c r="AQ1146" s="168"/>
      <c r="AR1146" s="168"/>
      <c r="AS1146" s="502"/>
      <c r="AT1146" s="168"/>
      <c r="AU1146" s="168"/>
      <c r="AV1146" s="168"/>
      <c r="AW1146" s="569"/>
      <c r="AX1146" s="569"/>
      <c r="AY1146" s="569"/>
      <c r="AZ1146" s="159"/>
      <c r="BA1146" s="159"/>
      <c r="BB1146" s="159"/>
      <c r="BC1146" s="168"/>
      <c r="BD1146" s="168"/>
      <c r="BE1146" s="168"/>
      <c r="BF1146" s="523"/>
    </row>
    <row r="1147" spans="1:84">
      <c r="A1147" s="149"/>
      <c r="B1147" s="149"/>
      <c r="C1147" s="151"/>
      <c r="D1147" s="151"/>
      <c r="E1147" s="288"/>
      <c r="F1147" s="592">
        <f>SUM(F1144:F1146)</f>
        <v>154</v>
      </c>
      <c r="G1147" s="168">
        <f t="shared" ref="G1147:BE1147" si="5577">SUM(G1144:G1146)</f>
        <v>40</v>
      </c>
      <c r="H1147" s="168">
        <f t="shared" si="5577"/>
        <v>40</v>
      </c>
      <c r="I1147" s="168">
        <f t="shared" si="5577"/>
        <v>80</v>
      </c>
      <c r="J1147" s="168">
        <f t="shared" si="5577"/>
        <v>16</v>
      </c>
      <c r="K1147" s="168">
        <f t="shared" si="5577"/>
        <v>7</v>
      </c>
      <c r="L1147" s="168">
        <f t="shared" si="5577"/>
        <v>23</v>
      </c>
      <c r="M1147" s="168">
        <f t="shared" si="5577"/>
        <v>7</v>
      </c>
      <c r="N1147" s="168">
        <f t="shared" si="5577"/>
        <v>5</v>
      </c>
      <c r="O1147" s="168">
        <f t="shared" si="5577"/>
        <v>12</v>
      </c>
      <c r="P1147" s="168">
        <f t="shared" si="5577"/>
        <v>46</v>
      </c>
      <c r="Q1147" s="168">
        <f t="shared" si="5577"/>
        <v>17</v>
      </c>
      <c r="R1147" s="168">
        <f t="shared" si="5577"/>
        <v>63</v>
      </c>
      <c r="S1147" s="502">
        <f t="shared" si="5577"/>
        <v>24</v>
      </c>
      <c r="T1147" s="168">
        <f t="shared" si="5577"/>
        <v>11</v>
      </c>
      <c r="U1147" s="168">
        <f t="shared" si="5577"/>
        <v>13</v>
      </c>
      <c r="V1147" s="168">
        <f t="shared" si="5577"/>
        <v>24</v>
      </c>
      <c r="W1147" s="168">
        <f t="shared" si="5577"/>
        <v>0</v>
      </c>
      <c r="X1147" s="168">
        <f t="shared" si="5577"/>
        <v>0</v>
      </c>
      <c r="Y1147" s="168">
        <f t="shared" si="5577"/>
        <v>0</v>
      </c>
      <c r="Z1147" s="168">
        <f t="shared" si="5577"/>
        <v>0</v>
      </c>
      <c r="AA1147" s="168">
        <f t="shared" si="5577"/>
        <v>0</v>
      </c>
      <c r="AB1147" s="168">
        <f t="shared" si="5577"/>
        <v>0</v>
      </c>
      <c r="AC1147" s="168">
        <f t="shared" si="5577"/>
        <v>0</v>
      </c>
      <c r="AD1147" s="168">
        <f t="shared" si="5577"/>
        <v>0</v>
      </c>
      <c r="AE1147" s="168">
        <f t="shared" si="5577"/>
        <v>0</v>
      </c>
      <c r="AF1147" s="502">
        <f t="shared" si="5577"/>
        <v>24</v>
      </c>
      <c r="AG1147" s="168">
        <f t="shared" si="5577"/>
        <v>2</v>
      </c>
      <c r="AH1147" s="168">
        <f t="shared" si="5577"/>
        <v>1</v>
      </c>
      <c r="AI1147" s="168">
        <f t="shared" si="5577"/>
        <v>3</v>
      </c>
      <c r="AJ1147" s="168">
        <f t="shared" si="5577"/>
        <v>0</v>
      </c>
      <c r="AK1147" s="168">
        <f t="shared" si="5577"/>
        <v>0</v>
      </c>
      <c r="AL1147" s="168">
        <f t="shared" si="5577"/>
        <v>0</v>
      </c>
      <c r="AM1147" s="168">
        <f t="shared" si="5577"/>
        <v>0</v>
      </c>
      <c r="AN1147" s="168">
        <f t="shared" si="5577"/>
        <v>0</v>
      </c>
      <c r="AO1147" s="168">
        <f t="shared" si="5577"/>
        <v>0</v>
      </c>
      <c r="AP1147" s="168">
        <f t="shared" si="5577"/>
        <v>1</v>
      </c>
      <c r="AQ1147" s="168">
        <f t="shared" si="5577"/>
        <v>1</v>
      </c>
      <c r="AR1147" s="168">
        <f t="shared" si="5577"/>
        <v>2</v>
      </c>
      <c r="AS1147" s="502">
        <f t="shared" si="5577"/>
        <v>24</v>
      </c>
      <c r="AT1147" s="168">
        <f t="shared" si="5577"/>
        <v>2</v>
      </c>
      <c r="AU1147" s="168">
        <f t="shared" si="5577"/>
        <v>0</v>
      </c>
      <c r="AV1147" s="168">
        <f t="shared" si="5577"/>
        <v>2</v>
      </c>
      <c r="AW1147" s="569">
        <f t="shared" si="5577"/>
        <v>125</v>
      </c>
      <c r="AX1147" s="569">
        <f t="shared" si="5577"/>
        <v>84</v>
      </c>
      <c r="AY1147" s="569">
        <f t="shared" si="5577"/>
        <v>209</v>
      </c>
      <c r="AZ1147" s="168">
        <f t="shared" si="5577"/>
        <v>0</v>
      </c>
      <c r="BA1147" s="168">
        <f t="shared" si="5577"/>
        <v>0</v>
      </c>
      <c r="BB1147" s="168">
        <f t="shared" si="5577"/>
        <v>0</v>
      </c>
      <c r="BC1147" s="168">
        <f t="shared" si="5577"/>
        <v>2</v>
      </c>
      <c r="BD1147" s="168">
        <f t="shared" si="5577"/>
        <v>1</v>
      </c>
      <c r="BE1147" s="168">
        <f t="shared" si="5577"/>
        <v>3</v>
      </c>
      <c r="BF1147" s="523"/>
      <c r="BG1147" s="605">
        <f>SUM(F1147,S1147,AF1147,AS1147)</f>
        <v>226</v>
      </c>
      <c r="BH1147" s="533">
        <f>SUM(G1147,T1147,AG1147)</f>
        <v>53</v>
      </c>
      <c r="BI1147" s="533">
        <f t="shared" ref="BI1147" si="5578">SUM(H1147,U1147,AH1147)</f>
        <v>54</v>
      </c>
      <c r="BJ1147" s="533">
        <f t="shared" ref="BJ1147" si="5579">SUM(I1147,V1147,AI1147)</f>
        <v>107</v>
      </c>
      <c r="BK1147" s="533">
        <f t="shared" ref="BK1147" si="5580">SUM(J1147,W1147,AJ1147)</f>
        <v>16</v>
      </c>
      <c r="BL1147" s="533">
        <f t="shared" ref="BL1147" si="5581">SUM(K1147,X1147,AK1147)</f>
        <v>7</v>
      </c>
      <c r="BM1147" s="533">
        <f t="shared" ref="BM1147" si="5582">SUM(L1147,Y1147,AL1147)</f>
        <v>23</v>
      </c>
      <c r="BN1147" s="533">
        <f>SUM(M1147,Z1147,AM1147)</f>
        <v>7</v>
      </c>
      <c r="BO1147" s="533">
        <f t="shared" ref="BO1147" si="5583">SUM(N1147,AA1147,AN1147)</f>
        <v>5</v>
      </c>
      <c r="BP1147" s="533">
        <f t="shared" ref="BP1147" si="5584">SUM(O1147,AB1147,AO1147)</f>
        <v>12</v>
      </c>
      <c r="BQ1147" s="533">
        <f t="shared" ref="BQ1147" si="5585">SUM(P1147,AC1147,AP1147)</f>
        <v>47</v>
      </c>
      <c r="BR1147" s="533">
        <f t="shared" ref="BR1147" si="5586">SUM(Q1147,AD1147,AQ1147)</f>
        <v>18</v>
      </c>
      <c r="BS1147" s="533">
        <f t="shared" ref="BS1147" si="5587">SUM(R1147,AE1147,AR1147)</f>
        <v>65</v>
      </c>
      <c r="BT1147" s="533">
        <f>AT1147</f>
        <v>2</v>
      </c>
      <c r="BU1147" s="533">
        <f t="shared" ref="BU1147" si="5588">AU1147</f>
        <v>0</v>
      </c>
      <c r="BV1147" s="533">
        <f t="shared" ref="BV1147" si="5589">AV1147</f>
        <v>2</v>
      </c>
      <c r="BW1147" s="536">
        <f>SUM(BH1147,BK1147,BN1147,BQ1147,BT1147)</f>
        <v>125</v>
      </c>
      <c r="BX1147" s="536">
        <f t="shared" ref="BX1147" si="5590">SUM(BI1147,BL1147,BO1147,BR1147,BU1147)</f>
        <v>84</v>
      </c>
      <c r="BY1147" s="536">
        <f t="shared" ref="BY1147" si="5591">SUM(BJ1147,BM1147,BP1147,BS1147,BV1147)</f>
        <v>209</v>
      </c>
      <c r="BZ1147" t="s">
        <v>74</v>
      </c>
      <c r="CA1147" s="544">
        <f>AZ1147</f>
        <v>0</v>
      </c>
      <c r="CB1147" s="544">
        <f t="shared" ref="CB1147" si="5592">BA1147</f>
        <v>0</v>
      </c>
      <c r="CC1147" s="544">
        <f t="shared" ref="CC1147" si="5593">BB1147</f>
        <v>0</v>
      </c>
      <c r="CD1147" s="544">
        <f>BC1147</f>
        <v>2</v>
      </c>
      <c r="CE1147" s="544">
        <f t="shared" ref="CE1147" si="5594">BD1147</f>
        <v>1</v>
      </c>
      <c r="CF1147" s="544">
        <f t="shared" ref="CF1147" si="5595">BE1147</f>
        <v>3</v>
      </c>
    </row>
    <row r="1148" spans="1:84">
      <c r="A1148" s="149" t="s">
        <v>95</v>
      </c>
      <c r="B1148" s="149" t="s">
        <v>197</v>
      </c>
      <c r="C1148" s="151"/>
      <c r="D1148" s="151"/>
      <c r="E1148" s="375" t="s">
        <v>954</v>
      </c>
      <c r="F1148" s="592"/>
      <c r="G1148" s="159"/>
      <c r="H1148" s="159"/>
      <c r="I1148" s="275"/>
      <c r="J1148" s="159"/>
      <c r="K1148" s="159"/>
      <c r="L1148" s="275"/>
      <c r="M1148" s="159"/>
      <c r="N1148" s="159"/>
      <c r="O1148" s="275"/>
      <c r="P1148" s="159"/>
      <c r="Q1148" s="159"/>
      <c r="R1148" s="275"/>
      <c r="S1148" s="500"/>
      <c r="T1148" s="275"/>
      <c r="U1148" s="275"/>
      <c r="V1148" s="275"/>
      <c r="W1148" s="275"/>
      <c r="X1148" s="275"/>
      <c r="Y1148" s="275"/>
      <c r="Z1148" s="275"/>
      <c r="AA1148" s="275"/>
      <c r="AB1148" s="275"/>
      <c r="AC1148" s="275"/>
      <c r="AD1148" s="275"/>
      <c r="AE1148" s="275"/>
      <c r="AF1148" s="500"/>
      <c r="AG1148" s="275"/>
      <c r="AH1148" s="275"/>
      <c r="AI1148" s="275"/>
      <c r="AJ1148" s="275"/>
      <c r="AK1148" s="275"/>
      <c r="AL1148" s="275"/>
      <c r="AM1148" s="275"/>
      <c r="AN1148" s="275"/>
      <c r="AO1148" s="275"/>
      <c r="AP1148" s="275"/>
      <c r="AQ1148" s="275"/>
      <c r="AR1148" s="275"/>
      <c r="AS1148" s="500"/>
      <c r="AT1148" s="275"/>
      <c r="AU1148" s="275"/>
      <c r="AV1148" s="275"/>
      <c r="AW1148" s="567"/>
      <c r="AX1148" s="567"/>
      <c r="AY1148" s="567"/>
      <c r="AZ1148" s="159"/>
      <c r="BA1148" s="159"/>
      <c r="BB1148" s="159"/>
      <c r="BC1148" s="275"/>
      <c r="BD1148" s="275"/>
      <c r="BE1148" s="275"/>
      <c r="BF1148" s="521"/>
    </row>
    <row r="1149" spans="1:84">
      <c r="A1149" s="149"/>
      <c r="B1149" s="149"/>
      <c r="C1149" s="151"/>
      <c r="D1149" s="151"/>
      <c r="E1149" s="288" t="s">
        <v>77</v>
      </c>
      <c r="F1149" s="592">
        <v>30</v>
      </c>
      <c r="G1149" s="159">
        <v>3</v>
      </c>
      <c r="H1149" s="159">
        <v>2</v>
      </c>
      <c r="I1149" s="275">
        <f>SUM(G1149:H1149)</f>
        <v>5</v>
      </c>
      <c r="J1149" s="159">
        <v>2</v>
      </c>
      <c r="K1149" s="159">
        <v>3</v>
      </c>
      <c r="L1149" s="275">
        <f>SUM(J1149:K1149)</f>
        <v>5</v>
      </c>
      <c r="M1149" s="159">
        <v>0</v>
      </c>
      <c r="N1149" s="159">
        <v>2</v>
      </c>
      <c r="O1149" s="275">
        <f>SUM(M1149:N1149)</f>
        <v>2</v>
      </c>
      <c r="P1149" s="159">
        <v>8</v>
      </c>
      <c r="Q1149" s="159">
        <v>7</v>
      </c>
      <c r="R1149" s="275">
        <f>SUM(P1149:Q1149)</f>
        <v>15</v>
      </c>
      <c r="S1149" s="500"/>
      <c r="T1149" s="275"/>
      <c r="U1149" s="275"/>
      <c r="V1149" s="275">
        <f>SUM(T1149:U1149)</f>
        <v>0</v>
      </c>
      <c r="W1149" s="275"/>
      <c r="X1149" s="275"/>
      <c r="Y1149" s="275">
        <f>SUM(W1149:X1149)</f>
        <v>0</v>
      </c>
      <c r="Z1149" s="275"/>
      <c r="AA1149" s="275"/>
      <c r="AB1149" s="275">
        <f>SUM(Z1149:AA1149)</f>
        <v>0</v>
      </c>
      <c r="AC1149" s="275"/>
      <c r="AD1149" s="275"/>
      <c r="AE1149" s="275">
        <f>SUM(AC1149:AD1149)</f>
        <v>0</v>
      </c>
      <c r="AF1149" s="500">
        <v>5</v>
      </c>
      <c r="AG1149" s="275">
        <v>0</v>
      </c>
      <c r="AH1149" s="275">
        <v>0</v>
      </c>
      <c r="AI1149" s="275">
        <f>SUM(AG1149:AH1149)</f>
        <v>0</v>
      </c>
      <c r="AJ1149" s="275"/>
      <c r="AK1149" s="275"/>
      <c r="AL1149" s="275">
        <f>SUM(AJ1149:AK1149)</f>
        <v>0</v>
      </c>
      <c r="AM1149" s="275"/>
      <c r="AN1149" s="275"/>
      <c r="AO1149" s="275">
        <f>SUM(AM1149:AN1149)</f>
        <v>0</v>
      </c>
      <c r="AP1149" s="275"/>
      <c r="AQ1149" s="275"/>
      <c r="AR1149" s="275">
        <f>SUM(AP1149:AQ1149)</f>
        <v>0</v>
      </c>
      <c r="AS1149" s="500">
        <v>5</v>
      </c>
      <c r="AT1149" s="275"/>
      <c r="AU1149" s="275"/>
      <c r="AV1149" s="275">
        <f>SUM(AT1149:AU1149)</f>
        <v>0</v>
      </c>
      <c r="AW1149" s="567">
        <f>SUM(G1149,J1149,M1149,P1149,T1149,W1149,Z1149,AC1149,AG1149,AJ1149,AM1149,AP1149,AT1149)</f>
        <v>13</v>
      </c>
      <c r="AX1149" s="567">
        <f t="shared" ref="AX1149:AX1150" si="5596">SUM(H1149,K1149,N1149,Q1149,U1149,X1149,AA1149,AD1149,AH1149,AK1149,AN1149,AQ1149,AU1149)</f>
        <v>14</v>
      </c>
      <c r="AY1149" s="567">
        <f t="shared" ref="AY1149:AY1150" si="5597">SUM(I1149,L1149,O1149,R1149,V1149,Y1149,AB1149,AE1149,AI1149,AL1149,AO1149,AR1149,AV1149)</f>
        <v>27</v>
      </c>
      <c r="AZ1149" s="159"/>
      <c r="BA1149" s="159"/>
      <c r="BB1149" s="275">
        <f>SUM(AZ1149:BA1149)</f>
        <v>0</v>
      </c>
      <c r="BC1149" s="275"/>
      <c r="BD1149" s="275"/>
      <c r="BE1149" s="275">
        <f>SUM(BC1149:BD1149)</f>
        <v>0</v>
      </c>
      <c r="BF1149" s="521"/>
      <c r="BG1149" s="605">
        <f>SUM(F1149,S1149,AF1149,AS1149)</f>
        <v>40</v>
      </c>
      <c r="BH1149" s="533">
        <f>SUM(G1149,T1149,AG1149)</f>
        <v>3</v>
      </c>
      <c r="BI1149" s="533">
        <f t="shared" ref="BI1149:BI1150" si="5598">SUM(H1149,U1149,AH1149)</f>
        <v>2</v>
      </c>
      <c r="BJ1149" s="533">
        <f t="shared" ref="BJ1149:BJ1150" si="5599">SUM(I1149,V1149,AI1149)</f>
        <v>5</v>
      </c>
      <c r="BK1149" s="533">
        <f t="shared" ref="BK1149:BK1150" si="5600">SUM(J1149,W1149,AJ1149)</f>
        <v>2</v>
      </c>
      <c r="BL1149" s="533">
        <f t="shared" ref="BL1149:BL1150" si="5601">SUM(K1149,X1149,AK1149)</f>
        <v>3</v>
      </c>
      <c r="BM1149" s="533">
        <f t="shared" ref="BM1149:BM1150" si="5602">SUM(L1149,Y1149,AL1149)</f>
        <v>5</v>
      </c>
      <c r="BN1149" s="533">
        <f>SUM(M1149,Z1149,AM1149)</f>
        <v>0</v>
      </c>
      <c r="BO1149" s="533">
        <f t="shared" ref="BO1149:BO1150" si="5603">SUM(N1149,AA1149,AN1149)</f>
        <v>2</v>
      </c>
      <c r="BP1149" s="533">
        <f t="shared" ref="BP1149:BP1150" si="5604">SUM(O1149,AB1149,AO1149)</f>
        <v>2</v>
      </c>
      <c r="BQ1149" s="533">
        <f t="shared" ref="BQ1149:BQ1150" si="5605">SUM(P1149,AC1149,AP1149)</f>
        <v>8</v>
      </c>
      <c r="BR1149" s="533">
        <f t="shared" ref="BR1149:BR1150" si="5606">SUM(Q1149,AD1149,AQ1149)</f>
        <v>7</v>
      </c>
      <c r="BS1149" s="533">
        <f t="shared" ref="BS1149:BS1150" si="5607">SUM(R1149,AE1149,AR1149)</f>
        <v>15</v>
      </c>
      <c r="BT1149" s="533">
        <f>AT1149</f>
        <v>0</v>
      </c>
      <c r="BU1149" s="533">
        <f t="shared" ref="BU1149:BU1150" si="5608">AU1149</f>
        <v>0</v>
      </c>
      <c r="BV1149" s="533">
        <f t="shared" ref="BV1149:BV1150" si="5609">AV1149</f>
        <v>0</v>
      </c>
      <c r="BW1149" s="536">
        <f>SUM(BH1149,BK1149,BN1149,BQ1149,BT1149)</f>
        <v>13</v>
      </c>
      <c r="BX1149" s="536">
        <f t="shared" ref="BX1149:BX1150" si="5610">SUM(BI1149,BL1149,BO1149,BR1149,BU1149)</f>
        <v>14</v>
      </c>
      <c r="BY1149" s="536">
        <f t="shared" ref="BY1149:BY1150" si="5611">SUM(BJ1149,BM1149,BP1149,BS1149,BV1149)</f>
        <v>27</v>
      </c>
      <c r="BZ1149" t="s">
        <v>74</v>
      </c>
      <c r="CA1149" s="544">
        <f>AZ1149</f>
        <v>0</v>
      </c>
      <c r="CB1149" s="544">
        <f t="shared" ref="CB1149:CB1150" si="5612">BA1149</f>
        <v>0</v>
      </c>
      <c r="CC1149" s="544">
        <f t="shared" ref="CC1149:CC1150" si="5613">BB1149</f>
        <v>0</v>
      </c>
      <c r="CD1149" s="544">
        <f>BC1149</f>
        <v>0</v>
      </c>
      <c r="CE1149" s="544">
        <f t="shared" ref="CE1149:CE1150" si="5614">BD1149</f>
        <v>0</v>
      </c>
      <c r="CF1149" s="544">
        <f t="shared" ref="CF1149:CF1150" si="5615">BE1149</f>
        <v>0</v>
      </c>
    </row>
    <row r="1150" spans="1:84">
      <c r="A1150" s="149"/>
      <c r="B1150" s="149" t="s">
        <v>74</v>
      </c>
      <c r="C1150" s="151"/>
      <c r="D1150" s="151"/>
      <c r="E1150" s="288" t="s">
        <v>78</v>
      </c>
      <c r="F1150" s="592">
        <v>30</v>
      </c>
      <c r="G1150" s="159">
        <v>6</v>
      </c>
      <c r="H1150" s="159">
        <v>9</v>
      </c>
      <c r="I1150" s="275">
        <f>SUM(G1150:H1150)</f>
        <v>15</v>
      </c>
      <c r="J1150" s="159">
        <v>3</v>
      </c>
      <c r="K1150" s="159">
        <v>0</v>
      </c>
      <c r="L1150" s="275">
        <f>SUM(J1150:K1150)</f>
        <v>3</v>
      </c>
      <c r="M1150" s="159">
        <v>0</v>
      </c>
      <c r="N1150" s="159">
        <v>2</v>
      </c>
      <c r="O1150" s="275">
        <f>SUM(M1150:N1150)</f>
        <v>2</v>
      </c>
      <c r="P1150" s="159">
        <v>3</v>
      </c>
      <c r="Q1150" s="159">
        <v>5</v>
      </c>
      <c r="R1150" s="275">
        <f>SUM(P1150:Q1150)</f>
        <v>8</v>
      </c>
      <c r="S1150" s="500"/>
      <c r="T1150" s="275"/>
      <c r="U1150" s="275"/>
      <c r="V1150" s="275">
        <f>SUM(T1150:U1150)</f>
        <v>0</v>
      </c>
      <c r="W1150" s="275"/>
      <c r="X1150" s="275"/>
      <c r="Y1150" s="275">
        <f>SUM(W1150:X1150)</f>
        <v>0</v>
      </c>
      <c r="Z1150" s="275"/>
      <c r="AA1150" s="275"/>
      <c r="AB1150" s="275">
        <f>SUM(Z1150:AA1150)</f>
        <v>0</v>
      </c>
      <c r="AC1150" s="275"/>
      <c r="AD1150" s="275"/>
      <c r="AE1150" s="275">
        <f>SUM(AC1150:AD1150)</f>
        <v>0</v>
      </c>
      <c r="AF1150" s="500">
        <v>5</v>
      </c>
      <c r="AG1150" s="275">
        <v>1</v>
      </c>
      <c r="AH1150" s="275">
        <v>0</v>
      </c>
      <c r="AI1150" s="275">
        <f>SUM(AG1150:AH1150)</f>
        <v>1</v>
      </c>
      <c r="AJ1150" s="275"/>
      <c r="AK1150" s="275"/>
      <c r="AL1150" s="275">
        <f>SUM(AJ1150:AK1150)</f>
        <v>0</v>
      </c>
      <c r="AM1150" s="275"/>
      <c r="AN1150" s="275"/>
      <c r="AO1150" s="275">
        <f>SUM(AM1150:AN1150)</f>
        <v>0</v>
      </c>
      <c r="AP1150" s="275"/>
      <c r="AQ1150" s="275"/>
      <c r="AR1150" s="275">
        <f>SUM(AP1150:AQ1150)</f>
        <v>0</v>
      </c>
      <c r="AS1150" s="500">
        <v>5</v>
      </c>
      <c r="AT1150" s="275"/>
      <c r="AU1150" s="275"/>
      <c r="AV1150" s="275">
        <f>SUM(AT1150:AU1150)</f>
        <v>0</v>
      </c>
      <c r="AW1150" s="567">
        <f>SUM(G1150,J1150,M1150,P1150,T1150,W1150,Z1150,AC1150,AG1150,AJ1150,AM1150,AP1150,AT1150)</f>
        <v>13</v>
      </c>
      <c r="AX1150" s="567">
        <f t="shared" si="5596"/>
        <v>16</v>
      </c>
      <c r="AY1150" s="567">
        <f t="shared" si="5597"/>
        <v>29</v>
      </c>
      <c r="AZ1150" s="159"/>
      <c r="BA1150" s="159"/>
      <c r="BB1150" s="275">
        <f>SUM(AZ1150:BA1150)</f>
        <v>0</v>
      </c>
      <c r="BC1150" s="275"/>
      <c r="BD1150" s="275"/>
      <c r="BE1150" s="275">
        <f>SUM(BC1150:BD1150)</f>
        <v>0</v>
      </c>
      <c r="BF1150" s="521"/>
      <c r="BG1150" s="605">
        <f>SUM(F1150,S1150,AF1150,AS1150)</f>
        <v>40</v>
      </c>
      <c r="BH1150" s="533">
        <f>SUM(G1150,T1150,AG1150)</f>
        <v>7</v>
      </c>
      <c r="BI1150" s="533">
        <f t="shared" si="5598"/>
        <v>9</v>
      </c>
      <c r="BJ1150" s="533">
        <f t="shared" si="5599"/>
        <v>16</v>
      </c>
      <c r="BK1150" s="533">
        <f t="shared" si="5600"/>
        <v>3</v>
      </c>
      <c r="BL1150" s="533">
        <f t="shared" si="5601"/>
        <v>0</v>
      </c>
      <c r="BM1150" s="533">
        <f t="shared" si="5602"/>
        <v>3</v>
      </c>
      <c r="BN1150" s="533">
        <f>SUM(M1150,Z1150,AM1150)</f>
        <v>0</v>
      </c>
      <c r="BO1150" s="533">
        <f t="shared" si="5603"/>
        <v>2</v>
      </c>
      <c r="BP1150" s="533">
        <f t="shared" si="5604"/>
        <v>2</v>
      </c>
      <c r="BQ1150" s="533">
        <f t="shared" si="5605"/>
        <v>3</v>
      </c>
      <c r="BR1150" s="533">
        <f t="shared" si="5606"/>
        <v>5</v>
      </c>
      <c r="BS1150" s="533">
        <f t="shared" si="5607"/>
        <v>8</v>
      </c>
      <c r="BT1150" s="533">
        <f>AT1150</f>
        <v>0</v>
      </c>
      <c r="BU1150" s="533">
        <f t="shared" si="5608"/>
        <v>0</v>
      </c>
      <c r="BV1150" s="533">
        <f t="shared" si="5609"/>
        <v>0</v>
      </c>
      <c r="BW1150" s="536">
        <f>SUM(BH1150,BK1150,BN1150,BQ1150,BT1150)</f>
        <v>13</v>
      </c>
      <c r="BX1150" s="536">
        <f t="shared" si="5610"/>
        <v>16</v>
      </c>
      <c r="BY1150" s="536">
        <f t="shared" si="5611"/>
        <v>29</v>
      </c>
      <c r="BZ1150" t="s">
        <v>74</v>
      </c>
      <c r="CA1150" s="544">
        <f>AZ1150</f>
        <v>0</v>
      </c>
      <c r="CB1150" s="544">
        <f t="shared" si="5612"/>
        <v>0</v>
      </c>
      <c r="CC1150" s="544">
        <f t="shared" si="5613"/>
        <v>0</v>
      </c>
      <c r="CD1150" s="544">
        <f>BC1150</f>
        <v>0</v>
      </c>
      <c r="CE1150" s="544">
        <f t="shared" si="5614"/>
        <v>0</v>
      </c>
      <c r="CF1150" s="544">
        <f t="shared" si="5615"/>
        <v>0</v>
      </c>
    </row>
    <row r="1151" spans="1:84">
      <c r="A1151" s="149"/>
      <c r="B1151" s="149"/>
      <c r="C1151" s="151"/>
      <c r="D1151" s="151"/>
      <c r="E1151" s="288"/>
      <c r="F1151" s="592"/>
      <c r="G1151" s="168"/>
      <c r="H1151" s="168"/>
      <c r="I1151" s="168"/>
      <c r="J1151" s="168"/>
      <c r="K1151" s="168"/>
      <c r="L1151" s="168"/>
      <c r="M1151" s="168"/>
      <c r="N1151" s="168"/>
      <c r="O1151" s="168"/>
      <c r="P1151" s="168"/>
      <c r="Q1151" s="168"/>
      <c r="R1151" s="168"/>
      <c r="S1151" s="502"/>
      <c r="T1151" s="168"/>
      <c r="U1151" s="168"/>
      <c r="V1151" s="168"/>
      <c r="W1151" s="168"/>
      <c r="X1151" s="168"/>
      <c r="Y1151" s="168"/>
      <c r="Z1151" s="168"/>
      <c r="AA1151" s="168"/>
      <c r="AB1151" s="168"/>
      <c r="AC1151" s="168"/>
      <c r="AD1151" s="168"/>
      <c r="AE1151" s="168"/>
      <c r="AF1151" s="502"/>
      <c r="AG1151" s="168"/>
      <c r="AH1151" s="168"/>
      <c r="AI1151" s="168"/>
      <c r="AJ1151" s="168"/>
      <c r="AK1151" s="168"/>
      <c r="AL1151" s="168"/>
      <c r="AM1151" s="168"/>
      <c r="AN1151" s="168"/>
      <c r="AO1151" s="168"/>
      <c r="AP1151" s="168"/>
      <c r="AQ1151" s="168"/>
      <c r="AR1151" s="168"/>
      <c r="AS1151" s="502"/>
      <c r="AT1151" s="168"/>
      <c r="AU1151" s="168"/>
      <c r="AV1151" s="168"/>
      <c r="AW1151" s="569"/>
      <c r="AX1151" s="569"/>
      <c r="AY1151" s="569"/>
      <c r="AZ1151" s="159"/>
      <c r="BA1151" s="159"/>
      <c r="BB1151" s="159"/>
      <c r="BC1151" s="168"/>
      <c r="BD1151" s="168"/>
      <c r="BE1151" s="168"/>
      <c r="BF1151" s="523"/>
    </row>
    <row r="1152" spans="1:84">
      <c r="A1152" s="149"/>
      <c r="B1152" s="149"/>
      <c r="C1152" s="151"/>
      <c r="D1152" s="151"/>
      <c r="E1152" s="288"/>
      <c r="F1152" s="592">
        <f>SUM(F1149:F1151)</f>
        <v>60</v>
      </c>
      <c r="G1152" s="168">
        <f t="shared" ref="G1152:BE1152" si="5616">SUM(G1149:G1151)</f>
        <v>9</v>
      </c>
      <c r="H1152" s="168">
        <f t="shared" si="5616"/>
        <v>11</v>
      </c>
      <c r="I1152" s="168">
        <f t="shared" si="5616"/>
        <v>20</v>
      </c>
      <c r="J1152" s="168">
        <f t="shared" si="5616"/>
        <v>5</v>
      </c>
      <c r="K1152" s="168">
        <f t="shared" si="5616"/>
        <v>3</v>
      </c>
      <c r="L1152" s="168">
        <f t="shared" si="5616"/>
        <v>8</v>
      </c>
      <c r="M1152" s="168">
        <f t="shared" si="5616"/>
        <v>0</v>
      </c>
      <c r="N1152" s="168">
        <f t="shared" si="5616"/>
        <v>4</v>
      </c>
      <c r="O1152" s="168">
        <f t="shared" si="5616"/>
        <v>4</v>
      </c>
      <c r="P1152" s="168">
        <f t="shared" si="5616"/>
        <v>11</v>
      </c>
      <c r="Q1152" s="168">
        <f t="shared" si="5616"/>
        <v>12</v>
      </c>
      <c r="R1152" s="168">
        <f t="shared" si="5616"/>
        <v>23</v>
      </c>
      <c r="S1152" s="502">
        <f t="shared" si="5616"/>
        <v>0</v>
      </c>
      <c r="T1152" s="168">
        <f t="shared" si="5616"/>
        <v>0</v>
      </c>
      <c r="U1152" s="168">
        <f t="shared" si="5616"/>
        <v>0</v>
      </c>
      <c r="V1152" s="168">
        <f t="shared" si="5616"/>
        <v>0</v>
      </c>
      <c r="W1152" s="168">
        <f t="shared" si="5616"/>
        <v>0</v>
      </c>
      <c r="X1152" s="168">
        <f t="shared" si="5616"/>
        <v>0</v>
      </c>
      <c r="Y1152" s="168">
        <f t="shared" si="5616"/>
        <v>0</v>
      </c>
      <c r="Z1152" s="168">
        <f t="shared" si="5616"/>
        <v>0</v>
      </c>
      <c r="AA1152" s="168">
        <f t="shared" si="5616"/>
        <v>0</v>
      </c>
      <c r="AB1152" s="168">
        <f t="shared" si="5616"/>
        <v>0</v>
      </c>
      <c r="AC1152" s="168">
        <f t="shared" si="5616"/>
        <v>0</v>
      </c>
      <c r="AD1152" s="168">
        <f t="shared" si="5616"/>
        <v>0</v>
      </c>
      <c r="AE1152" s="168">
        <f t="shared" si="5616"/>
        <v>0</v>
      </c>
      <c r="AF1152" s="502">
        <f t="shared" si="5616"/>
        <v>10</v>
      </c>
      <c r="AG1152" s="168">
        <f t="shared" si="5616"/>
        <v>1</v>
      </c>
      <c r="AH1152" s="168">
        <f t="shared" si="5616"/>
        <v>0</v>
      </c>
      <c r="AI1152" s="168">
        <f t="shared" si="5616"/>
        <v>1</v>
      </c>
      <c r="AJ1152" s="168">
        <f t="shared" si="5616"/>
        <v>0</v>
      </c>
      <c r="AK1152" s="168">
        <f t="shared" si="5616"/>
        <v>0</v>
      </c>
      <c r="AL1152" s="168">
        <f t="shared" si="5616"/>
        <v>0</v>
      </c>
      <c r="AM1152" s="168">
        <f t="shared" si="5616"/>
        <v>0</v>
      </c>
      <c r="AN1152" s="168">
        <f t="shared" si="5616"/>
        <v>0</v>
      </c>
      <c r="AO1152" s="168">
        <f t="shared" si="5616"/>
        <v>0</v>
      </c>
      <c r="AP1152" s="168">
        <f t="shared" si="5616"/>
        <v>0</v>
      </c>
      <c r="AQ1152" s="168">
        <f t="shared" si="5616"/>
        <v>0</v>
      </c>
      <c r="AR1152" s="168">
        <f t="shared" si="5616"/>
        <v>0</v>
      </c>
      <c r="AS1152" s="502">
        <f t="shared" si="5616"/>
        <v>10</v>
      </c>
      <c r="AT1152" s="168">
        <f t="shared" si="5616"/>
        <v>0</v>
      </c>
      <c r="AU1152" s="168">
        <f t="shared" si="5616"/>
        <v>0</v>
      </c>
      <c r="AV1152" s="168">
        <f t="shared" si="5616"/>
        <v>0</v>
      </c>
      <c r="AW1152" s="569">
        <f t="shared" si="5616"/>
        <v>26</v>
      </c>
      <c r="AX1152" s="569">
        <f t="shared" si="5616"/>
        <v>30</v>
      </c>
      <c r="AY1152" s="569">
        <f t="shared" si="5616"/>
        <v>56</v>
      </c>
      <c r="AZ1152" s="168">
        <f t="shared" si="5616"/>
        <v>0</v>
      </c>
      <c r="BA1152" s="168">
        <f t="shared" si="5616"/>
        <v>0</v>
      </c>
      <c r="BB1152" s="168">
        <f t="shared" si="5616"/>
        <v>0</v>
      </c>
      <c r="BC1152" s="168">
        <f t="shared" si="5616"/>
        <v>0</v>
      </c>
      <c r="BD1152" s="168">
        <f t="shared" si="5616"/>
        <v>0</v>
      </c>
      <c r="BE1152" s="168">
        <f t="shared" si="5616"/>
        <v>0</v>
      </c>
      <c r="BF1152" s="523"/>
      <c r="BG1152" s="605">
        <f>SUM(F1152,S1152,AF1152,AS1152)</f>
        <v>80</v>
      </c>
      <c r="BH1152" s="533">
        <f>SUM(G1152,T1152,AG1152)</f>
        <v>10</v>
      </c>
      <c r="BI1152" s="533">
        <f t="shared" ref="BI1152" si="5617">SUM(H1152,U1152,AH1152)</f>
        <v>11</v>
      </c>
      <c r="BJ1152" s="533">
        <f t="shared" ref="BJ1152" si="5618">SUM(I1152,V1152,AI1152)</f>
        <v>21</v>
      </c>
      <c r="BK1152" s="533">
        <f t="shared" ref="BK1152" si="5619">SUM(J1152,W1152,AJ1152)</f>
        <v>5</v>
      </c>
      <c r="BL1152" s="533">
        <f t="shared" ref="BL1152" si="5620">SUM(K1152,X1152,AK1152)</f>
        <v>3</v>
      </c>
      <c r="BM1152" s="533">
        <f t="shared" ref="BM1152" si="5621">SUM(L1152,Y1152,AL1152)</f>
        <v>8</v>
      </c>
      <c r="BN1152" s="533">
        <f>SUM(M1152,Z1152,AM1152)</f>
        <v>0</v>
      </c>
      <c r="BO1152" s="533">
        <f t="shared" ref="BO1152" si="5622">SUM(N1152,AA1152,AN1152)</f>
        <v>4</v>
      </c>
      <c r="BP1152" s="533">
        <f t="shared" ref="BP1152" si="5623">SUM(O1152,AB1152,AO1152)</f>
        <v>4</v>
      </c>
      <c r="BQ1152" s="533">
        <f t="shared" ref="BQ1152" si="5624">SUM(P1152,AC1152,AP1152)</f>
        <v>11</v>
      </c>
      <c r="BR1152" s="533">
        <f t="shared" ref="BR1152" si="5625">SUM(Q1152,AD1152,AQ1152)</f>
        <v>12</v>
      </c>
      <c r="BS1152" s="533">
        <f t="shared" ref="BS1152" si="5626">SUM(R1152,AE1152,AR1152)</f>
        <v>23</v>
      </c>
      <c r="BT1152" s="533">
        <f>AT1152</f>
        <v>0</v>
      </c>
      <c r="BU1152" s="533">
        <f t="shared" ref="BU1152" si="5627">AU1152</f>
        <v>0</v>
      </c>
      <c r="BV1152" s="533">
        <f t="shared" ref="BV1152" si="5628">AV1152</f>
        <v>0</v>
      </c>
      <c r="BW1152" s="536">
        <f>SUM(BH1152,BK1152,BN1152,BQ1152,BT1152)</f>
        <v>26</v>
      </c>
      <c r="BX1152" s="536">
        <f t="shared" ref="BX1152" si="5629">SUM(BI1152,BL1152,BO1152,BR1152,BU1152)</f>
        <v>30</v>
      </c>
      <c r="BY1152" s="536">
        <f t="shared" ref="BY1152" si="5630">SUM(BJ1152,BM1152,BP1152,BS1152,BV1152)</f>
        <v>56</v>
      </c>
      <c r="BZ1152" t="s">
        <v>74</v>
      </c>
      <c r="CA1152" s="544">
        <f>AZ1152</f>
        <v>0</v>
      </c>
      <c r="CB1152" s="544">
        <f t="shared" ref="CB1152" si="5631">BA1152</f>
        <v>0</v>
      </c>
      <c r="CC1152" s="544">
        <f t="shared" ref="CC1152" si="5632">BB1152</f>
        <v>0</v>
      </c>
      <c r="CD1152" s="544">
        <f>BC1152</f>
        <v>0</v>
      </c>
      <c r="CE1152" s="544">
        <f t="shared" ref="CE1152" si="5633">BD1152</f>
        <v>0</v>
      </c>
      <c r="CF1152" s="544">
        <f t="shared" ref="CF1152" si="5634">BE1152</f>
        <v>0</v>
      </c>
    </row>
    <row r="1153" spans="1:84">
      <c r="A1153" s="149" t="s">
        <v>95</v>
      </c>
      <c r="B1153" s="149" t="s">
        <v>807</v>
      </c>
      <c r="C1153" s="151"/>
      <c r="D1153" s="151"/>
      <c r="E1153" s="379" t="s">
        <v>1080</v>
      </c>
      <c r="F1153" s="592"/>
      <c r="G1153" s="159"/>
      <c r="H1153" s="159"/>
      <c r="I1153" s="275"/>
      <c r="J1153" s="159"/>
      <c r="K1153" s="159"/>
      <c r="L1153" s="275"/>
      <c r="M1153" s="159"/>
      <c r="N1153" s="159"/>
      <c r="O1153" s="275"/>
      <c r="P1153" s="159"/>
      <c r="Q1153" s="159"/>
      <c r="R1153" s="275"/>
      <c r="S1153" s="500"/>
      <c r="T1153" s="275"/>
      <c r="U1153" s="275"/>
      <c r="V1153" s="275"/>
      <c r="W1153" s="275"/>
      <c r="X1153" s="275"/>
      <c r="Y1153" s="275"/>
      <c r="Z1153" s="275"/>
      <c r="AA1153" s="275"/>
      <c r="AB1153" s="275"/>
      <c r="AC1153" s="275"/>
      <c r="AD1153" s="275"/>
      <c r="AE1153" s="275"/>
      <c r="AF1153" s="500"/>
      <c r="AG1153" s="275"/>
      <c r="AH1153" s="275"/>
      <c r="AI1153" s="275"/>
      <c r="AJ1153" s="275"/>
      <c r="AK1153" s="275"/>
      <c r="AL1153" s="275"/>
      <c r="AM1153" s="275"/>
      <c r="AN1153" s="275"/>
      <c r="AO1153" s="275"/>
      <c r="AP1153" s="275"/>
      <c r="AQ1153" s="275"/>
      <c r="AR1153" s="275"/>
      <c r="AS1153" s="500"/>
      <c r="AT1153" s="275"/>
      <c r="AU1153" s="275"/>
      <c r="AV1153" s="275"/>
      <c r="AW1153" s="567"/>
      <c r="AX1153" s="567"/>
      <c r="AY1153" s="567"/>
      <c r="AZ1153" s="159"/>
      <c r="BA1153" s="159"/>
      <c r="BB1153" s="159"/>
      <c r="BC1153" s="275"/>
      <c r="BD1153" s="275"/>
      <c r="BE1153" s="275"/>
      <c r="BF1153" s="521"/>
    </row>
    <row r="1154" spans="1:84">
      <c r="A1154" s="149"/>
      <c r="B1154" s="149"/>
      <c r="C1154" s="151"/>
      <c r="D1154" s="151"/>
      <c r="E1154" s="288" t="s">
        <v>77</v>
      </c>
      <c r="F1154" s="592">
        <v>43</v>
      </c>
      <c r="G1154" s="159">
        <v>15</v>
      </c>
      <c r="H1154" s="159">
        <v>7</v>
      </c>
      <c r="I1154" s="275">
        <f>SUM(G1154:H1154)</f>
        <v>22</v>
      </c>
      <c r="J1154" s="159">
        <v>5</v>
      </c>
      <c r="K1154" s="159">
        <v>1</v>
      </c>
      <c r="L1154" s="275">
        <f>SUM(J1154:K1154)</f>
        <v>6</v>
      </c>
      <c r="M1154" s="159">
        <v>2</v>
      </c>
      <c r="N1154" s="159">
        <v>1</v>
      </c>
      <c r="O1154" s="275">
        <f>SUM(M1154:N1154)</f>
        <v>3</v>
      </c>
      <c r="P1154" s="159">
        <v>10</v>
      </c>
      <c r="Q1154" s="159">
        <v>2</v>
      </c>
      <c r="R1154" s="275">
        <f>SUM(P1154:Q1154)</f>
        <v>12</v>
      </c>
      <c r="S1154" s="500">
        <v>7</v>
      </c>
      <c r="T1154" s="275">
        <v>4</v>
      </c>
      <c r="U1154" s="275">
        <v>3</v>
      </c>
      <c r="V1154" s="275">
        <f>SUM(T1154:U1154)</f>
        <v>7</v>
      </c>
      <c r="W1154" s="275"/>
      <c r="X1154" s="275"/>
      <c r="Y1154" s="275">
        <f>SUM(W1154:X1154)</f>
        <v>0</v>
      </c>
      <c r="Z1154" s="275"/>
      <c r="AA1154" s="275"/>
      <c r="AB1154" s="275">
        <f>SUM(Z1154:AA1154)</f>
        <v>0</v>
      </c>
      <c r="AC1154" s="275"/>
      <c r="AD1154" s="275"/>
      <c r="AE1154" s="275">
        <f>SUM(AC1154:AD1154)</f>
        <v>0</v>
      </c>
      <c r="AF1154" s="500">
        <v>7</v>
      </c>
      <c r="AG1154" s="275">
        <v>0</v>
      </c>
      <c r="AH1154" s="275">
        <v>2</v>
      </c>
      <c r="AI1154" s="275">
        <f>SUM(AG1154:AH1154)</f>
        <v>2</v>
      </c>
      <c r="AJ1154" s="275"/>
      <c r="AK1154" s="275"/>
      <c r="AL1154" s="275">
        <f>SUM(AJ1154:AK1154)</f>
        <v>0</v>
      </c>
      <c r="AM1154" s="275"/>
      <c r="AN1154" s="275"/>
      <c r="AO1154" s="275">
        <f>SUM(AM1154:AN1154)</f>
        <v>0</v>
      </c>
      <c r="AP1154" s="275">
        <v>1</v>
      </c>
      <c r="AQ1154" s="275">
        <v>2</v>
      </c>
      <c r="AR1154" s="275">
        <f>SUM(AP1154:AQ1154)</f>
        <v>3</v>
      </c>
      <c r="AS1154" s="500">
        <v>7</v>
      </c>
      <c r="AT1154" s="275">
        <v>0</v>
      </c>
      <c r="AU1154" s="275">
        <v>0</v>
      </c>
      <c r="AV1154" s="275">
        <f>SUM(AT1154:AU1154)</f>
        <v>0</v>
      </c>
      <c r="AW1154" s="567">
        <f>SUM(G1154,J1154,M1154,P1154,T1154,W1154,Z1154,AC1154,AG1154,AJ1154,AM1154,AP1154,AT1154)</f>
        <v>37</v>
      </c>
      <c r="AX1154" s="567">
        <f t="shared" ref="AX1154:AX1155" si="5635">SUM(H1154,K1154,N1154,Q1154,U1154,X1154,AA1154,AD1154,AH1154,AK1154,AN1154,AQ1154,AU1154)</f>
        <v>18</v>
      </c>
      <c r="AY1154" s="567">
        <f t="shared" ref="AY1154:AY1155" si="5636">SUM(I1154,L1154,O1154,R1154,V1154,Y1154,AB1154,AE1154,AI1154,AL1154,AO1154,AR1154,AV1154)</f>
        <v>55</v>
      </c>
      <c r="AZ1154" s="159">
        <v>1</v>
      </c>
      <c r="BA1154" s="159">
        <v>3</v>
      </c>
      <c r="BB1154" s="275">
        <f>SUM(AZ1154:BA1154)</f>
        <v>4</v>
      </c>
      <c r="BC1154" s="275">
        <v>0</v>
      </c>
      <c r="BD1154" s="275">
        <v>1</v>
      </c>
      <c r="BE1154" s="275">
        <f>SUM(BC1154:BD1154)</f>
        <v>1</v>
      </c>
      <c r="BF1154" s="521"/>
      <c r="BG1154" s="605">
        <f>SUM(F1154,S1154,AF1154,AS1154)</f>
        <v>64</v>
      </c>
      <c r="BH1154" s="533">
        <f>SUM(G1154,T1154,AG1154)</f>
        <v>19</v>
      </c>
      <c r="BI1154" s="533">
        <f t="shared" ref="BI1154:BI1157" si="5637">SUM(H1154,U1154,AH1154)</f>
        <v>12</v>
      </c>
      <c r="BJ1154" s="533">
        <f t="shared" ref="BJ1154:BJ1157" si="5638">SUM(I1154,V1154,AI1154)</f>
        <v>31</v>
      </c>
      <c r="BK1154" s="533">
        <f t="shared" ref="BK1154:BK1157" si="5639">SUM(J1154,W1154,AJ1154)</f>
        <v>5</v>
      </c>
      <c r="BL1154" s="533">
        <f t="shared" ref="BL1154:BL1157" si="5640">SUM(K1154,X1154,AK1154)</f>
        <v>1</v>
      </c>
      <c r="BM1154" s="533">
        <f t="shared" ref="BM1154:BM1157" si="5641">SUM(L1154,Y1154,AL1154)</f>
        <v>6</v>
      </c>
      <c r="BN1154" s="533">
        <f>SUM(M1154,Z1154,AM1154)</f>
        <v>2</v>
      </c>
      <c r="BO1154" s="533">
        <f t="shared" ref="BO1154:BO1157" si="5642">SUM(N1154,AA1154,AN1154)</f>
        <v>1</v>
      </c>
      <c r="BP1154" s="533">
        <f t="shared" ref="BP1154:BP1157" si="5643">SUM(O1154,AB1154,AO1154)</f>
        <v>3</v>
      </c>
      <c r="BQ1154" s="533">
        <f t="shared" ref="BQ1154:BQ1157" si="5644">SUM(P1154,AC1154,AP1154)</f>
        <v>11</v>
      </c>
      <c r="BR1154" s="533">
        <f t="shared" ref="BR1154:BR1157" si="5645">SUM(Q1154,AD1154,AQ1154)</f>
        <v>4</v>
      </c>
      <c r="BS1154" s="533">
        <f t="shared" ref="BS1154:BS1157" si="5646">SUM(R1154,AE1154,AR1154)</f>
        <v>15</v>
      </c>
      <c r="BT1154" s="533">
        <f>AT1154</f>
        <v>0</v>
      </c>
      <c r="BU1154" s="533">
        <f t="shared" ref="BU1154:BU1157" si="5647">AU1154</f>
        <v>0</v>
      </c>
      <c r="BV1154" s="533">
        <f t="shared" ref="BV1154:BV1157" si="5648">AV1154</f>
        <v>0</v>
      </c>
      <c r="BW1154" s="536">
        <f>SUM(BH1154,BK1154,BN1154,BQ1154,BT1154)</f>
        <v>37</v>
      </c>
      <c r="BX1154" s="536">
        <f t="shared" ref="BX1154:BX1157" si="5649">SUM(BI1154,BL1154,BO1154,BR1154,BU1154)</f>
        <v>18</v>
      </c>
      <c r="BY1154" s="536">
        <f t="shared" ref="BY1154:BY1157" si="5650">SUM(BJ1154,BM1154,BP1154,BS1154,BV1154)</f>
        <v>55</v>
      </c>
      <c r="BZ1154" t="s">
        <v>74</v>
      </c>
      <c r="CA1154" s="544">
        <f>AZ1154</f>
        <v>1</v>
      </c>
      <c r="CB1154" s="544">
        <f t="shared" ref="CB1154:CB1157" si="5651">BA1154</f>
        <v>3</v>
      </c>
      <c r="CC1154" s="544">
        <f t="shared" ref="CC1154:CC1157" si="5652">BB1154</f>
        <v>4</v>
      </c>
      <c r="CD1154" s="544">
        <f>BC1154</f>
        <v>0</v>
      </c>
      <c r="CE1154" s="544">
        <f t="shared" ref="CE1154:CE1157" si="5653">BD1154</f>
        <v>1</v>
      </c>
      <c r="CF1154" s="544">
        <f t="shared" ref="CF1154:CF1157" si="5654">BE1154</f>
        <v>1</v>
      </c>
    </row>
    <row r="1155" spans="1:84">
      <c r="A1155" s="149"/>
      <c r="B1155" s="149"/>
      <c r="C1155" s="151"/>
      <c r="D1155" s="151"/>
      <c r="E1155" s="288" t="s">
        <v>78</v>
      </c>
      <c r="F1155" s="592">
        <v>43</v>
      </c>
      <c r="G1155" s="159">
        <v>15</v>
      </c>
      <c r="H1155" s="159">
        <v>7</v>
      </c>
      <c r="I1155" s="275">
        <f>SUM(G1155:H1155)</f>
        <v>22</v>
      </c>
      <c r="J1155" s="159">
        <v>6</v>
      </c>
      <c r="K1155" s="159">
        <v>0</v>
      </c>
      <c r="L1155" s="275">
        <f>SUM(J1155:K1155)</f>
        <v>6</v>
      </c>
      <c r="M1155" s="159">
        <v>2</v>
      </c>
      <c r="N1155" s="159">
        <v>1</v>
      </c>
      <c r="O1155" s="275">
        <f>SUM(M1155:N1155)</f>
        <v>3</v>
      </c>
      <c r="P1155" s="159">
        <v>6</v>
      </c>
      <c r="Q1155" s="159">
        <v>6</v>
      </c>
      <c r="R1155" s="275">
        <f>SUM(P1155:Q1155)</f>
        <v>12</v>
      </c>
      <c r="S1155" s="500">
        <v>7</v>
      </c>
      <c r="T1155" s="275">
        <v>5</v>
      </c>
      <c r="U1155" s="275">
        <v>2</v>
      </c>
      <c r="V1155" s="275">
        <f>SUM(T1155:U1155)</f>
        <v>7</v>
      </c>
      <c r="W1155" s="275"/>
      <c r="X1155" s="275"/>
      <c r="Y1155" s="275">
        <f>SUM(W1155:X1155)</f>
        <v>0</v>
      </c>
      <c r="Z1155" s="275"/>
      <c r="AA1155" s="275"/>
      <c r="AB1155" s="275">
        <f>SUM(Z1155:AA1155)</f>
        <v>0</v>
      </c>
      <c r="AC1155" s="275"/>
      <c r="AD1155" s="275"/>
      <c r="AE1155" s="275">
        <f>SUM(AC1155:AD1155)</f>
        <v>0</v>
      </c>
      <c r="AF1155" s="500">
        <v>7</v>
      </c>
      <c r="AG1155" s="275">
        <v>1</v>
      </c>
      <c r="AH1155" s="275">
        <v>1</v>
      </c>
      <c r="AI1155" s="275">
        <f>SUM(AG1155:AH1155)</f>
        <v>2</v>
      </c>
      <c r="AJ1155" s="275"/>
      <c r="AK1155" s="275"/>
      <c r="AL1155" s="275">
        <f>SUM(AJ1155:AK1155)</f>
        <v>0</v>
      </c>
      <c r="AM1155" s="275"/>
      <c r="AN1155" s="275"/>
      <c r="AO1155" s="275">
        <f>SUM(AM1155:AN1155)</f>
        <v>0</v>
      </c>
      <c r="AP1155" s="275">
        <v>2</v>
      </c>
      <c r="AQ1155" s="275">
        <v>0</v>
      </c>
      <c r="AR1155" s="275">
        <f>SUM(AP1155:AQ1155)</f>
        <v>2</v>
      </c>
      <c r="AS1155" s="500">
        <v>7</v>
      </c>
      <c r="AT1155" s="275">
        <v>1</v>
      </c>
      <c r="AU1155" s="275">
        <v>1</v>
      </c>
      <c r="AV1155" s="275">
        <f>SUM(AT1155:AU1155)</f>
        <v>2</v>
      </c>
      <c r="AW1155" s="567">
        <f>SUM(G1155,J1155,M1155,P1155,T1155,W1155,Z1155,AC1155,AG1155,AJ1155,AM1155,AP1155,AT1155)</f>
        <v>38</v>
      </c>
      <c r="AX1155" s="567">
        <f t="shared" si="5635"/>
        <v>18</v>
      </c>
      <c r="AY1155" s="567">
        <f t="shared" si="5636"/>
        <v>56</v>
      </c>
      <c r="AZ1155" s="159">
        <v>0</v>
      </c>
      <c r="BA1155" s="159">
        <v>2</v>
      </c>
      <c r="BB1155" s="275">
        <v>0</v>
      </c>
      <c r="BC1155" s="275">
        <v>0</v>
      </c>
      <c r="BD1155" s="275">
        <v>1</v>
      </c>
      <c r="BE1155" s="275">
        <f>SUM(BC1155:BD1155)</f>
        <v>1</v>
      </c>
      <c r="BF1155" s="521"/>
      <c r="BG1155" s="605">
        <f>SUM(F1155,S1155,AF1155,AS1155)</f>
        <v>64</v>
      </c>
      <c r="BH1155" s="533">
        <f>SUM(G1155,T1155,AG1155)</f>
        <v>21</v>
      </c>
      <c r="BI1155" s="533">
        <f t="shared" si="5637"/>
        <v>10</v>
      </c>
      <c r="BJ1155" s="533">
        <f t="shared" si="5638"/>
        <v>31</v>
      </c>
      <c r="BK1155" s="533">
        <f t="shared" si="5639"/>
        <v>6</v>
      </c>
      <c r="BL1155" s="533">
        <f t="shared" si="5640"/>
        <v>0</v>
      </c>
      <c r="BM1155" s="533">
        <f t="shared" si="5641"/>
        <v>6</v>
      </c>
      <c r="BN1155" s="533">
        <f>SUM(M1155,Z1155,AM1155)</f>
        <v>2</v>
      </c>
      <c r="BO1155" s="533">
        <f t="shared" si="5642"/>
        <v>1</v>
      </c>
      <c r="BP1155" s="533">
        <f t="shared" si="5643"/>
        <v>3</v>
      </c>
      <c r="BQ1155" s="533">
        <f t="shared" si="5644"/>
        <v>8</v>
      </c>
      <c r="BR1155" s="533">
        <f t="shared" si="5645"/>
        <v>6</v>
      </c>
      <c r="BS1155" s="533">
        <f t="shared" si="5646"/>
        <v>14</v>
      </c>
      <c r="BT1155" s="533">
        <f>AT1155</f>
        <v>1</v>
      </c>
      <c r="BU1155" s="533">
        <f t="shared" si="5647"/>
        <v>1</v>
      </c>
      <c r="BV1155" s="533">
        <f t="shared" si="5648"/>
        <v>2</v>
      </c>
      <c r="BW1155" s="536">
        <f>SUM(BH1155,BK1155,BN1155,BQ1155,BT1155)</f>
        <v>38</v>
      </c>
      <c r="BX1155" s="536">
        <f t="shared" si="5649"/>
        <v>18</v>
      </c>
      <c r="BY1155" s="536">
        <f t="shared" si="5650"/>
        <v>56</v>
      </c>
      <c r="BZ1155" t="s">
        <v>74</v>
      </c>
      <c r="CA1155" s="544">
        <f>AZ1155</f>
        <v>0</v>
      </c>
      <c r="CB1155" s="544">
        <f t="shared" si="5651"/>
        <v>2</v>
      </c>
      <c r="CC1155" s="544">
        <f t="shared" si="5652"/>
        <v>0</v>
      </c>
      <c r="CD1155" s="544">
        <f>BC1155</f>
        <v>0</v>
      </c>
      <c r="CE1155" s="544">
        <f t="shared" si="5653"/>
        <v>1</v>
      </c>
      <c r="CF1155" s="544">
        <f t="shared" si="5654"/>
        <v>1</v>
      </c>
    </row>
    <row r="1156" spans="1:84">
      <c r="A1156" s="149"/>
      <c r="B1156" s="149"/>
      <c r="C1156" s="151"/>
      <c r="D1156" s="151"/>
      <c r="E1156" s="288"/>
      <c r="F1156" s="592"/>
      <c r="G1156" s="159"/>
      <c r="H1156" s="159"/>
      <c r="I1156" s="275"/>
      <c r="J1156" s="159"/>
      <c r="K1156" s="159"/>
      <c r="L1156" s="275"/>
      <c r="M1156" s="159"/>
      <c r="N1156" s="159"/>
      <c r="O1156" s="275"/>
      <c r="P1156" s="159"/>
      <c r="Q1156" s="159"/>
      <c r="R1156" s="275"/>
      <c r="S1156" s="500"/>
      <c r="T1156" s="275"/>
      <c r="U1156" s="275"/>
      <c r="V1156" s="275"/>
      <c r="W1156" s="275"/>
      <c r="X1156" s="275"/>
      <c r="Y1156" s="275"/>
      <c r="Z1156" s="275"/>
      <c r="AA1156" s="275"/>
      <c r="AB1156" s="275"/>
      <c r="AC1156" s="275"/>
      <c r="AD1156" s="275"/>
      <c r="AE1156" s="275"/>
      <c r="AF1156" s="500"/>
      <c r="AG1156" s="275"/>
      <c r="AH1156" s="275"/>
      <c r="AI1156" s="275"/>
      <c r="AJ1156" s="275"/>
      <c r="AK1156" s="275"/>
      <c r="AL1156" s="275"/>
      <c r="AM1156" s="275"/>
      <c r="AN1156" s="275"/>
      <c r="AO1156" s="275"/>
      <c r="AP1156" s="275"/>
      <c r="AQ1156" s="275"/>
      <c r="AR1156" s="275"/>
      <c r="AS1156" s="500"/>
      <c r="AT1156" s="275"/>
      <c r="AU1156" s="275"/>
      <c r="AV1156" s="275"/>
      <c r="AW1156" s="567"/>
      <c r="AX1156" s="567"/>
      <c r="AY1156" s="567"/>
      <c r="AZ1156" s="159"/>
      <c r="BA1156" s="159"/>
      <c r="BB1156" s="275"/>
      <c r="BC1156" s="275"/>
      <c r="BD1156" s="275"/>
      <c r="BE1156" s="275"/>
      <c r="BF1156" s="521"/>
      <c r="BG1156" s="605">
        <f>SUM(F1156,S1156,AF1156,AS1156)</f>
        <v>0</v>
      </c>
      <c r="BH1156" s="533">
        <f>SUM(G1156,T1156,AG1156)</f>
        <v>0</v>
      </c>
      <c r="BI1156" s="533">
        <f t="shared" si="5637"/>
        <v>0</v>
      </c>
      <c r="BJ1156" s="533">
        <f t="shared" si="5638"/>
        <v>0</v>
      </c>
      <c r="BK1156" s="533">
        <f t="shared" si="5639"/>
        <v>0</v>
      </c>
      <c r="BL1156" s="533">
        <f t="shared" si="5640"/>
        <v>0</v>
      </c>
      <c r="BM1156" s="533">
        <f t="shared" si="5641"/>
        <v>0</v>
      </c>
      <c r="BN1156" s="533">
        <f>SUM(M1156,Z1156,AM1156)</f>
        <v>0</v>
      </c>
      <c r="BO1156" s="533">
        <f t="shared" si="5642"/>
        <v>0</v>
      </c>
      <c r="BP1156" s="533">
        <f t="shared" si="5643"/>
        <v>0</v>
      </c>
      <c r="BQ1156" s="533">
        <f t="shared" si="5644"/>
        <v>0</v>
      </c>
      <c r="BR1156" s="533">
        <f t="shared" si="5645"/>
        <v>0</v>
      </c>
      <c r="BS1156" s="533">
        <f t="shared" si="5646"/>
        <v>0</v>
      </c>
      <c r="BT1156" s="533">
        <f>AT1156</f>
        <v>0</v>
      </c>
      <c r="BU1156" s="533">
        <f t="shared" si="5647"/>
        <v>0</v>
      </c>
      <c r="BV1156" s="533">
        <f t="shared" si="5648"/>
        <v>0</v>
      </c>
      <c r="BW1156" s="536">
        <f>SUM(BH1156,BK1156,BN1156,BQ1156,BT1156)</f>
        <v>0</v>
      </c>
      <c r="BX1156" s="536">
        <f t="shared" si="5649"/>
        <v>0</v>
      </c>
      <c r="BY1156" s="536">
        <f t="shared" si="5650"/>
        <v>0</v>
      </c>
      <c r="BZ1156" t="s">
        <v>74</v>
      </c>
      <c r="CA1156" s="544">
        <f>AZ1156</f>
        <v>0</v>
      </c>
      <c r="CB1156" s="544">
        <f t="shared" si="5651"/>
        <v>0</v>
      </c>
      <c r="CC1156" s="544">
        <f t="shared" si="5652"/>
        <v>0</v>
      </c>
      <c r="CD1156" s="544">
        <f>BC1156</f>
        <v>0</v>
      </c>
      <c r="CE1156" s="544">
        <f t="shared" si="5653"/>
        <v>0</v>
      </c>
      <c r="CF1156" s="544">
        <f t="shared" si="5654"/>
        <v>0</v>
      </c>
    </row>
    <row r="1157" spans="1:84">
      <c r="A1157" s="149"/>
      <c r="B1157" s="149"/>
      <c r="C1157" s="151"/>
      <c r="D1157" s="151"/>
      <c r="E1157" s="288"/>
      <c r="F1157" s="592">
        <f>SUM(F1154:F1156)</f>
        <v>86</v>
      </c>
      <c r="G1157" s="168">
        <f t="shared" ref="G1157:BE1157" si="5655">SUM(G1154:G1156)</f>
        <v>30</v>
      </c>
      <c r="H1157" s="168">
        <f t="shared" si="5655"/>
        <v>14</v>
      </c>
      <c r="I1157" s="168">
        <f t="shared" si="5655"/>
        <v>44</v>
      </c>
      <c r="J1157" s="168">
        <f t="shared" si="5655"/>
        <v>11</v>
      </c>
      <c r="K1157" s="168">
        <f t="shared" si="5655"/>
        <v>1</v>
      </c>
      <c r="L1157" s="168">
        <f t="shared" si="5655"/>
        <v>12</v>
      </c>
      <c r="M1157" s="168">
        <f t="shared" si="5655"/>
        <v>4</v>
      </c>
      <c r="N1157" s="168">
        <f t="shared" si="5655"/>
        <v>2</v>
      </c>
      <c r="O1157" s="168">
        <f t="shared" si="5655"/>
        <v>6</v>
      </c>
      <c r="P1157" s="168">
        <f t="shared" si="5655"/>
        <v>16</v>
      </c>
      <c r="Q1157" s="168">
        <f t="shared" si="5655"/>
        <v>8</v>
      </c>
      <c r="R1157" s="168">
        <f t="shared" si="5655"/>
        <v>24</v>
      </c>
      <c r="S1157" s="502">
        <f t="shared" si="5655"/>
        <v>14</v>
      </c>
      <c r="T1157" s="168">
        <f t="shared" si="5655"/>
        <v>9</v>
      </c>
      <c r="U1157" s="168">
        <f t="shared" si="5655"/>
        <v>5</v>
      </c>
      <c r="V1157" s="168">
        <f t="shared" si="5655"/>
        <v>14</v>
      </c>
      <c r="W1157" s="168">
        <f t="shared" si="5655"/>
        <v>0</v>
      </c>
      <c r="X1157" s="168">
        <f t="shared" si="5655"/>
        <v>0</v>
      </c>
      <c r="Y1157" s="168">
        <f t="shared" si="5655"/>
        <v>0</v>
      </c>
      <c r="Z1157" s="168">
        <f t="shared" si="5655"/>
        <v>0</v>
      </c>
      <c r="AA1157" s="168">
        <f t="shared" si="5655"/>
        <v>0</v>
      </c>
      <c r="AB1157" s="168">
        <f t="shared" si="5655"/>
        <v>0</v>
      </c>
      <c r="AC1157" s="168">
        <f t="shared" si="5655"/>
        <v>0</v>
      </c>
      <c r="AD1157" s="168">
        <f t="shared" si="5655"/>
        <v>0</v>
      </c>
      <c r="AE1157" s="168">
        <f t="shared" si="5655"/>
        <v>0</v>
      </c>
      <c r="AF1157" s="502">
        <f t="shared" si="5655"/>
        <v>14</v>
      </c>
      <c r="AG1157" s="168">
        <f t="shared" si="5655"/>
        <v>1</v>
      </c>
      <c r="AH1157" s="168">
        <f t="shared" si="5655"/>
        <v>3</v>
      </c>
      <c r="AI1157" s="168">
        <f t="shared" si="5655"/>
        <v>4</v>
      </c>
      <c r="AJ1157" s="168">
        <f t="shared" si="5655"/>
        <v>0</v>
      </c>
      <c r="AK1157" s="168">
        <f t="shared" si="5655"/>
        <v>0</v>
      </c>
      <c r="AL1157" s="168">
        <f t="shared" si="5655"/>
        <v>0</v>
      </c>
      <c r="AM1157" s="168">
        <f t="shared" si="5655"/>
        <v>0</v>
      </c>
      <c r="AN1157" s="168">
        <f t="shared" si="5655"/>
        <v>0</v>
      </c>
      <c r="AO1157" s="168">
        <f t="shared" si="5655"/>
        <v>0</v>
      </c>
      <c r="AP1157" s="168">
        <f t="shared" si="5655"/>
        <v>3</v>
      </c>
      <c r="AQ1157" s="168">
        <f t="shared" si="5655"/>
        <v>2</v>
      </c>
      <c r="AR1157" s="168">
        <f t="shared" si="5655"/>
        <v>5</v>
      </c>
      <c r="AS1157" s="502">
        <f t="shared" si="5655"/>
        <v>14</v>
      </c>
      <c r="AT1157" s="168">
        <f t="shared" si="5655"/>
        <v>1</v>
      </c>
      <c r="AU1157" s="168">
        <f t="shared" si="5655"/>
        <v>1</v>
      </c>
      <c r="AV1157" s="168">
        <f t="shared" si="5655"/>
        <v>2</v>
      </c>
      <c r="AW1157" s="569">
        <f t="shared" si="5655"/>
        <v>75</v>
      </c>
      <c r="AX1157" s="569">
        <f t="shared" si="5655"/>
        <v>36</v>
      </c>
      <c r="AY1157" s="569">
        <f t="shared" si="5655"/>
        <v>111</v>
      </c>
      <c r="AZ1157" s="168">
        <f t="shared" si="5655"/>
        <v>1</v>
      </c>
      <c r="BA1157" s="168">
        <f t="shared" si="5655"/>
        <v>5</v>
      </c>
      <c r="BB1157" s="168">
        <f t="shared" si="5655"/>
        <v>4</v>
      </c>
      <c r="BC1157" s="168">
        <f t="shared" si="5655"/>
        <v>0</v>
      </c>
      <c r="BD1157" s="168">
        <f t="shared" si="5655"/>
        <v>2</v>
      </c>
      <c r="BE1157" s="168">
        <f t="shared" si="5655"/>
        <v>2</v>
      </c>
      <c r="BF1157" s="523"/>
      <c r="BG1157" s="605">
        <f>SUM(F1157,S1157,AF1157,AS1157)</f>
        <v>128</v>
      </c>
      <c r="BH1157" s="533">
        <f>SUM(G1157,T1157,AG1157)</f>
        <v>40</v>
      </c>
      <c r="BI1157" s="533">
        <f t="shared" si="5637"/>
        <v>22</v>
      </c>
      <c r="BJ1157" s="533">
        <f t="shared" si="5638"/>
        <v>62</v>
      </c>
      <c r="BK1157" s="533">
        <f t="shared" si="5639"/>
        <v>11</v>
      </c>
      <c r="BL1157" s="533">
        <f t="shared" si="5640"/>
        <v>1</v>
      </c>
      <c r="BM1157" s="533">
        <f t="shared" si="5641"/>
        <v>12</v>
      </c>
      <c r="BN1157" s="533">
        <f>SUM(M1157,Z1157,AM1157)</f>
        <v>4</v>
      </c>
      <c r="BO1157" s="533">
        <f t="shared" si="5642"/>
        <v>2</v>
      </c>
      <c r="BP1157" s="533">
        <f t="shared" si="5643"/>
        <v>6</v>
      </c>
      <c r="BQ1157" s="533">
        <f t="shared" si="5644"/>
        <v>19</v>
      </c>
      <c r="BR1157" s="533">
        <f t="shared" si="5645"/>
        <v>10</v>
      </c>
      <c r="BS1157" s="533">
        <f t="shared" si="5646"/>
        <v>29</v>
      </c>
      <c r="BT1157" s="533">
        <f>AT1157</f>
        <v>1</v>
      </c>
      <c r="BU1157" s="533">
        <f t="shared" si="5647"/>
        <v>1</v>
      </c>
      <c r="BV1157" s="533">
        <f t="shared" si="5648"/>
        <v>2</v>
      </c>
      <c r="BW1157" s="536">
        <f>SUM(BH1157,BK1157,BN1157,BQ1157,BT1157)</f>
        <v>75</v>
      </c>
      <c r="BX1157" s="536">
        <f t="shared" si="5649"/>
        <v>36</v>
      </c>
      <c r="BY1157" s="536">
        <f t="shared" si="5650"/>
        <v>111</v>
      </c>
      <c r="BZ1157" t="s">
        <v>74</v>
      </c>
      <c r="CA1157" s="544">
        <f>AZ1157</f>
        <v>1</v>
      </c>
      <c r="CB1157" s="544">
        <f t="shared" si="5651"/>
        <v>5</v>
      </c>
      <c r="CC1157" s="544">
        <f t="shared" si="5652"/>
        <v>4</v>
      </c>
      <c r="CD1157" s="544">
        <f>BC1157</f>
        <v>0</v>
      </c>
      <c r="CE1157" s="544">
        <f t="shared" si="5653"/>
        <v>2</v>
      </c>
      <c r="CF1157" s="544">
        <f t="shared" si="5654"/>
        <v>2</v>
      </c>
    </row>
    <row r="1158" spans="1:84">
      <c r="A1158" s="149" t="s">
        <v>95</v>
      </c>
      <c r="B1158" s="149" t="s">
        <v>199</v>
      </c>
      <c r="C1158" s="151"/>
      <c r="D1158" s="151"/>
      <c r="E1158" s="375" t="s">
        <v>806</v>
      </c>
      <c r="F1158" s="592"/>
      <c r="G1158" s="159"/>
      <c r="H1158" s="159"/>
      <c r="I1158" s="275"/>
      <c r="J1158" s="159"/>
      <c r="K1158" s="159"/>
      <c r="L1158" s="275"/>
      <c r="M1158" s="159"/>
      <c r="N1158" s="159"/>
      <c r="O1158" s="275"/>
      <c r="P1158" s="159"/>
      <c r="Q1158" s="159"/>
      <c r="R1158" s="275"/>
      <c r="S1158" s="500"/>
      <c r="T1158" s="275"/>
      <c r="U1158" s="275"/>
      <c r="V1158" s="275"/>
      <c r="W1158" s="275"/>
      <c r="X1158" s="275"/>
      <c r="Y1158" s="275"/>
      <c r="Z1158" s="275"/>
      <c r="AA1158" s="275"/>
      <c r="AB1158" s="275"/>
      <c r="AC1158" s="275"/>
      <c r="AD1158" s="275"/>
      <c r="AE1158" s="275"/>
      <c r="AF1158" s="500"/>
      <c r="AG1158" s="275"/>
      <c r="AH1158" s="275"/>
      <c r="AI1158" s="275"/>
      <c r="AJ1158" s="275"/>
      <c r="AK1158" s="275"/>
      <c r="AL1158" s="275"/>
      <c r="AM1158" s="275"/>
      <c r="AN1158" s="275"/>
      <c r="AO1158" s="275"/>
      <c r="AP1158" s="275"/>
      <c r="AQ1158" s="275"/>
      <c r="AR1158" s="275"/>
      <c r="AS1158" s="500"/>
      <c r="AT1158" s="275"/>
      <c r="AU1158" s="275"/>
      <c r="AV1158" s="275"/>
      <c r="AW1158" s="567"/>
      <c r="AX1158" s="567"/>
      <c r="AY1158" s="567"/>
      <c r="AZ1158" s="159"/>
      <c r="BA1158" s="159"/>
      <c r="BB1158" s="159"/>
      <c r="BC1158" s="275"/>
      <c r="BD1158" s="275"/>
      <c r="BE1158" s="275"/>
      <c r="BF1158" s="521"/>
    </row>
    <row r="1159" spans="1:84">
      <c r="A1159" s="149"/>
      <c r="B1159" s="149"/>
      <c r="C1159" s="151"/>
      <c r="D1159" s="151"/>
      <c r="E1159" s="288" t="s">
        <v>77</v>
      </c>
      <c r="F1159" s="592">
        <v>51</v>
      </c>
      <c r="G1159" s="159">
        <v>8</v>
      </c>
      <c r="H1159" s="159">
        <v>22</v>
      </c>
      <c r="I1159" s="275">
        <f>SUM(G1159:H1159)</f>
        <v>30</v>
      </c>
      <c r="J1159" s="159">
        <v>2</v>
      </c>
      <c r="K1159" s="159">
        <v>5</v>
      </c>
      <c r="L1159" s="275">
        <f>SUM(J1159:K1159)</f>
        <v>7</v>
      </c>
      <c r="M1159" s="159">
        <v>1</v>
      </c>
      <c r="N1159" s="159">
        <v>1</v>
      </c>
      <c r="O1159" s="275">
        <f>SUM(M1159:N1159)</f>
        <v>2</v>
      </c>
      <c r="P1159" s="159">
        <v>6</v>
      </c>
      <c r="Q1159" s="159">
        <v>12</v>
      </c>
      <c r="R1159" s="275">
        <f>SUM(P1159:Q1159)</f>
        <v>18</v>
      </c>
      <c r="S1159" s="500"/>
      <c r="T1159" s="275">
        <v>3</v>
      </c>
      <c r="U1159" s="275">
        <v>5</v>
      </c>
      <c r="V1159" s="275">
        <f>SUM(T1159:U1159)</f>
        <v>8</v>
      </c>
      <c r="W1159" s="275"/>
      <c r="X1159" s="275"/>
      <c r="Y1159" s="275">
        <f>SUM(W1159:X1159)</f>
        <v>0</v>
      </c>
      <c r="Z1159" s="275"/>
      <c r="AA1159" s="275"/>
      <c r="AB1159" s="275">
        <f>SUM(Z1159:AA1159)</f>
        <v>0</v>
      </c>
      <c r="AC1159" s="275">
        <v>0</v>
      </c>
      <c r="AD1159" s="275">
        <v>0</v>
      </c>
      <c r="AE1159" s="275">
        <f>SUM(AC1159:AD1159)</f>
        <v>0</v>
      </c>
      <c r="AF1159" s="500"/>
      <c r="AG1159" s="275">
        <v>1</v>
      </c>
      <c r="AH1159" s="275">
        <v>0</v>
      </c>
      <c r="AI1159" s="275">
        <f>SUM(AG1159:AH1159)</f>
        <v>1</v>
      </c>
      <c r="AJ1159" s="275"/>
      <c r="AK1159" s="275"/>
      <c r="AL1159" s="275">
        <f>SUM(AJ1159:AK1159)</f>
        <v>0</v>
      </c>
      <c r="AM1159" s="275"/>
      <c r="AN1159" s="275"/>
      <c r="AO1159" s="275">
        <f>SUM(AM1159:AN1159)</f>
        <v>0</v>
      </c>
      <c r="AP1159" s="275"/>
      <c r="AQ1159" s="275"/>
      <c r="AR1159" s="275">
        <f>SUM(AP1159:AQ1159)</f>
        <v>0</v>
      </c>
      <c r="AS1159" s="500"/>
      <c r="AT1159" s="275"/>
      <c r="AU1159" s="275"/>
      <c r="AV1159" s="275">
        <f>SUM(AT1159:AU1159)</f>
        <v>0</v>
      </c>
      <c r="AW1159" s="567">
        <f>SUM(G1159,J1159,M1159,P1159,T1159,W1159,Z1159,AC1159,AG1159,AJ1159,AM1159,AP1159,AT1159)</f>
        <v>21</v>
      </c>
      <c r="AX1159" s="567">
        <f t="shared" ref="AX1159:AX1160" si="5656">SUM(H1159,K1159,N1159,Q1159,U1159,X1159,AA1159,AD1159,AH1159,AK1159,AN1159,AQ1159,AU1159)</f>
        <v>45</v>
      </c>
      <c r="AY1159" s="567">
        <f t="shared" ref="AY1159:AY1160" si="5657">SUM(I1159,L1159,O1159,R1159,V1159,Y1159,AB1159,AE1159,AI1159,AL1159,AO1159,AR1159,AV1159)</f>
        <v>66</v>
      </c>
      <c r="AZ1159" s="159">
        <v>0</v>
      </c>
      <c r="BA1159" s="159">
        <v>1</v>
      </c>
      <c r="BB1159" s="275">
        <f>SUM(AZ1159:BA1159)</f>
        <v>1</v>
      </c>
      <c r="BC1159" s="275">
        <v>1</v>
      </c>
      <c r="BD1159" s="275">
        <v>1</v>
      </c>
      <c r="BE1159" s="275">
        <f>SUM(BC1159:BD1159)</f>
        <v>2</v>
      </c>
      <c r="BF1159" s="521"/>
      <c r="BG1159" s="605">
        <f>SUM(F1159,S1159,AF1159,AS1159)</f>
        <v>51</v>
      </c>
      <c r="BH1159" s="533">
        <f>SUM(G1159,T1159,AG1159)</f>
        <v>12</v>
      </c>
      <c r="BI1159" s="533">
        <f t="shared" ref="BI1159:BI1160" si="5658">SUM(H1159,U1159,AH1159)</f>
        <v>27</v>
      </c>
      <c r="BJ1159" s="533">
        <f t="shared" ref="BJ1159:BJ1160" si="5659">SUM(I1159,V1159,AI1159)</f>
        <v>39</v>
      </c>
      <c r="BK1159" s="533">
        <f t="shared" ref="BK1159:BK1160" si="5660">SUM(J1159,W1159,AJ1159)</f>
        <v>2</v>
      </c>
      <c r="BL1159" s="533">
        <f t="shared" ref="BL1159:BL1160" si="5661">SUM(K1159,X1159,AK1159)</f>
        <v>5</v>
      </c>
      <c r="BM1159" s="533">
        <f t="shared" ref="BM1159:BM1160" si="5662">SUM(L1159,Y1159,AL1159)</f>
        <v>7</v>
      </c>
      <c r="BN1159" s="533">
        <f>SUM(M1159,Z1159,AM1159)</f>
        <v>1</v>
      </c>
      <c r="BO1159" s="533">
        <f t="shared" ref="BO1159:BO1160" si="5663">SUM(N1159,AA1159,AN1159)</f>
        <v>1</v>
      </c>
      <c r="BP1159" s="533">
        <f t="shared" ref="BP1159:BP1160" si="5664">SUM(O1159,AB1159,AO1159)</f>
        <v>2</v>
      </c>
      <c r="BQ1159" s="533">
        <f t="shared" ref="BQ1159:BQ1160" si="5665">SUM(P1159,AC1159,AP1159)</f>
        <v>6</v>
      </c>
      <c r="BR1159" s="533">
        <f t="shared" ref="BR1159:BR1160" si="5666">SUM(Q1159,AD1159,AQ1159)</f>
        <v>12</v>
      </c>
      <c r="BS1159" s="533">
        <f t="shared" ref="BS1159:BS1160" si="5667">SUM(R1159,AE1159,AR1159)</f>
        <v>18</v>
      </c>
      <c r="BT1159" s="533">
        <f>AT1159</f>
        <v>0</v>
      </c>
      <c r="BU1159" s="533">
        <f t="shared" ref="BU1159:BU1160" si="5668">AU1159</f>
        <v>0</v>
      </c>
      <c r="BV1159" s="533">
        <f t="shared" ref="BV1159:BV1160" si="5669">AV1159</f>
        <v>0</v>
      </c>
      <c r="BW1159" s="536">
        <f>SUM(BH1159,BK1159,BN1159,BQ1159,BT1159)</f>
        <v>21</v>
      </c>
      <c r="BX1159" s="536">
        <f t="shared" ref="BX1159:BX1160" si="5670">SUM(BI1159,BL1159,BO1159,BR1159,BU1159)</f>
        <v>45</v>
      </c>
      <c r="BY1159" s="536">
        <f t="shared" ref="BY1159:BY1160" si="5671">SUM(BJ1159,BM1159,BP1159,BS1159,BV1159)</f>
        <v>66</v>
      </c>
      <c r="BZ1159" t="s">
        <v>74</v>
      </c>
      <c r="CA1159" s="544">
        <f>AZ1159</f>
        <v>0</v>
      </c>
      <c r="CB1159" s="544">
        <f t="shared" ref="CB1159:CB1160" si="5672">BA1159</f>
        <v>1</v>
      </c>
      <c r="CC1159" s="544">
        <f t="shared" ref="CC1159:CC1160" si="5673">BB1159</f>
        <v>1</v>
      </c>
      <c r="CD1159" s="544">
        <f>BC1159</f>
        <v>1</v>
      </c>
      <c r="CE1159" s="544">
        <f t="shared" ref="CE1159:CE1160" si="5674">BD1159</f>
        <v>1</v>
      </c>
      <c r="CF1159" s="544">
        <f t="shared" ref="CF1159:CF1160" si="5675">BE1159</f>
        <v>2</v>
      </c>
    </row>
    <row r="1160" spans="1:84">
      <c r="A1160" s="149"/>
      <c r="B1160" s="149"/>
      <c r="C1160" s="151"/>
      <c r="D1160" s="151"/>
      <c r="E1160" s="288" t="s">
        <v>78</v>
      </c>
      <c r="F1160" s="592">
        <v>51</v>
      </c>
      <c r="G1160" s="159">
        <v>6</v>
      </c>
      <c r="H1160" s="159">
        <v>19</v>
      </c>
      <c r="I1160" s="275">
        <f>SUM(G1160:H1160)</f>
        <v>25</v>
      </c>
      <c r="J1160" s="159">
        <v>5</v>
      </c>
      <c r="K1160" s="159">
        <v>4</v>
      </c>
      <c r="L1160" s="275">
        <f>SUM(J1160:K1160)</f>
        <v>9</v>
      </c>
      <c r="M1160" s="159">
        <v>1</v>
      </c>
      <c r="N1160" s="159">
        <v>3</v>
      </c>
      <c r="O1160" s="275">
        <f>SUM(M1160:N1160)</f>
        <v>4</v>
      </c>
      <c r="P1160" s="159">
        <v>6</v>
      </c>
      <c r="Q1160" s="159">
        <v>16</v>
      </c>
      <c r="R1160" s="275">
        <f>SUM(P1160:Q1160)</f>
        <v>22</v>
      </c>
      <c r="S1160" s="500"/>
      <c r="T1160" s="275">
        <v>2</v>
      </c>
      <c r="U1160" s="275">
        <v>3</v>
      </c>
      <c r="V1160" s="275">
        <f>SUM(T1160:U1160)</f>
        <v>5</v>
      </c>
      <c r="W1160" s="275"/>
      <c r="X1160" s="275"/>
      <c r="Y1160" s="275">
        <f>SUM(W1160:X1160)</f>
        <v>0</v>
      </c>
      <c r="Z1160" s="275"/>
      <c r="AA1160" s="275"/>
      <c r="AB1160" s="275">
        <f>SUM(Z1160:AA1160)</f>
        <v>0</v>
      </c>
      <c r="AC1160" s="275">
        <v>0</v>
      </c>
      <c r="AD1160" s="275">
        <v>1</v>
      </c>
      <c r="AE1160" s="275">
        <f>SUM(AC1160:AD1160)</f>
        <v>1</v>
      </c>
      <c r="AF1160" s="500"/>
      <c r="AG1160" s="275">
        <v>0</v>
      </c>
      <c r="AH1160" s="275">
        <v>1</v>
      </c>
      <c r="AI1160" s="275">
        <f>SUM(AG1160:AH1160)</f>
        <v>1</v>
      </c>
      <c r="AJ1160" s="275"/>
      <c r="AK1160" s="275"/>
      <c r="AL1160" s="275">
        <f>SUM(AJ1160:AK1160)</f>
        <v>0</v>
      </c>
      <c r="AM1160" s="275"/>
      <c r="AN1160" s="275"/>
      <c r="AO1160" s="275">
        <f>SUM(AM1160:AN1160)</f>
        <v>0</v>
      </c>
      <c r="AP1160" s="275"/>
      <c r="AQ1160" s="275"/>
      <c r="AR1160" s="275">
        <f>SUM(AP1160:AQ1160)</f>
        <v>0</v>
      </c>
      <c r="AS1160" s="500"/>
      <c r="AT1160" s="275"/>
      <c r="AU1160" s="275"/>
      <c r="AV1160" s="275">
        <f>SUM(AT1160:AU1160)</f>
        <v>0</v>
      </c>
      <c r="AW1160" s="567">
        <f>SUM(G1160,J1160,M1160,P1160,T1160,W1160,Z1160,AC1160,AG1160,AJ1160,AM1160,AP1160,AT1160)</f>
        <v>20</v>
      </c>
      <c r="AX1160" s="567">
        <f t="shared" si="5656"/>
        <v>47</v>
      </c>
      <c r="AY1160" s="567">
        <f t="shared" si="5657"/>
        <v>67</v>
      </c>
      <c r="AZ1160" s="159">
        <v>2</v>
      </c>
      <c r="BA1160" s="159">
        <v>1</v>
      </c>
      <c r="BB1160" s="275">
        <f>SUM(AZ1160:BA1160)</f>
        <v>3</v>
      </c>
      <c r="BC1160" s="275">
        <v>0</v>
      </c>
      <c r="BD1160" s="275">
        <v>1</v>
      </c>
      <c r="BE1160" s="275">
        <f>SUM(BC1160:BD1160)</f>
        <v>1</v>
      </c>
      <c r="BF1160" s="521"/>
      <c r="BG1160" s="605">
        <f>SUM(F1160,S1160,AF1160,AS1160)</f>
        <v>51</v>
      </c>
      <c r="BH1160" s="533">
        <f>SUM(G1160,T1160,AG1160)</f>
        <v>8</v>
      </c>
      <c r="BI1160" s="533">
        <f t="shared" si="5658"/>
        <v>23</v>
      </c>
      <c r="BJ1160" s="533">
        <f t="shared" si="5659"/>
        <v>31</v>
      </c>
      <c r="BK1160" s="533">
        <f t="shared" si="5660"/>
        <v>5</v>
      </c>
      <c r="BL1160" s="533">
        <f t="shared" si="5661"/>
        <v>4</v>
      </c>
      <c r="BM1160" s="533">
        <f t="shared" si="5662"/>
        <v>9</v>
      </c>
      <c r="BN1160" s="533">
        <f>SUM(M1160,Z1160,AM1160)</f>
        <v>1</v>
      </c>
      <c r="BO1160" s="533">
        <f t="shared" si="5663"/>
        <v>3</v>
      </c>
      <c r="BP1160" s="533">
        <f t="shared" si="5664"/>
        <v>4</v>
      </c>
      <c r="BQ1160" s="533">
        <f t="shared" si="5665"/>
        <v>6</v>
      </c>
      <c r="BR1160" s="533">
        <f t="shared" si="5666"/>
        <v>17</v>
      </c>
      <c r="BS1160" s="533">
        <f t="shared" si="5667"/>
        <v>23</v>
      </c>
      <c r="BT1160" s="533">
        <f>AT1160</f>
        <v>0</v>
      </c>
      <c r="BU1160" s="533">
        <f t="shared" si="5668"/>
        <v>0</v>
      </c>
      <c r="BV1160" s="533">
        <f t="shared" si="5669"/>
        <v>0</v>
      </c>
      <c r="BW1160" s="536">
        <f>SUM(BH1160,BK1160,BN1160,BQ1160,BT1160)</f>
        <v>20</v>
      </c>
      <c r="BX1160" s="536">
        <f t="shared" si="5670"/>
        <v>47</v>
      </c>
      <c r="BY1160" s="536">
        <f t="shared" si="5671"/>
        <v>67</v>
      </c>
      <c r="BZ1160" t="s">
        <v>74</v>
      </c>
      <c r="CA1160" s="544">
        <f>AZ1160</f>
        <v>2</v>
      </c>
      <c r="CB1160" s="544">
        <f t="shared" si="5672"/>
        <v>1</v>
      </c>
      <c r="CC1160" s="544">
        <f t="shared" si="5673"/>
        <v>3</v>
      </c>
      <c r="CD1160" s="544">
        <f>BC1160</f>
        <v>0</v>
      </c>
      <c r="CE1160" s="544">
        <f t="shared" si="5674"/>
        <v>1</v>
      </c>
      <c r="CF1160" s="544">
        <f t="shared" si="5675"/>
        <v>1</v>
      </c>
    </row>
    <row r="1161" spans="1:84">
      <c r="A1161" s="149"/>
      <c r="B1161" s="149"/>
      <c r="C1161" s="151"/>
      <c r="D1161" s="151"/>
      <c r="E1161" s="288"/>
      <c r="F1161" s="591"/>
      <c r="G1161" s="159"/>
      <c r="H1161" s="159"/>
      <c r="I1161" s="159"/>
      <c r="J1161" s="159"/>
      <c r="K1161" s="159"/>
      <c r="L1161" s="159"/>
      <c r="M1161" s="159"/>
      <c r="N1161" s="159"/>
      <c r="O1161" s="159"/>
      <c r="P1161" s="159"/>
      <c r="Q1161" s="159"/>
      <c r="R1161" s="159"/>
      <c r="S1161" s="503"/>
      <c r="T1161" s="159"/>
      <c r="U1161" s="159"/>
      <c r="V1161" s="159"/>
      <c r="W1161" s="159"/>
      <c r="X1161" s="159"/>
      <c r="Y1161" s="159"/>
      <c r="Z1161" s="159"/>
      <c r="AA1161" s="159"/>
      <c r="AB1161" s="159"/>
      <c r="AC1161" s="159"/>
      <c r="AD1161" s="159"/>
      <c r="AE1161" s="159"/>
      <c r="AF1161" s="503"/>
      <c r="AG1161" s="159"/>
      <c r="AH1161" s="159"/>
      <c r="AI1161" s="159"/>
      <c r="AJ1161" s="159"/>
      <c r="AK1161" s="159"/>
      <c r="AL1161" s="159"/>
      <c r="AM1161" s="159"/>
      <c r="AN1161" s="159"/>
      <c r="AO1161" s="159"/>
      <c r="AP1161" s="159"/>
      <c r="AQ1161" s="159"/>
      <c r="AR1161" s="159"/>
      <c r="AS1161" s="503"/>
      <c r="AT1161" s="159"/>
      <c r="AU1161" s="159"/>
      <c r="AV1161" s="159"/>
      <c r="AW1161" s="570"/>
      <c r="AX1161" s="570"/>
      <c r="AY1161" s="570"/>
      <c r="AZ1161" s="159"/>
      <c r="BA1161" s="159"/>
      <c r="BB1161" s="159"/>
      <c r="BC1161" s="159"/>
      <c r="BD1161" s="159"/>
      <c r="BE1161" s="159"/>
      <c r="BF1161" s="474"/>
    </row>
    <row r="1162" spans="1:84">
      <c r="A1162" s="149"/>
      <c r="B1162" s="149"/>
      <c r="C1162" s="151"/>
      <c r="D1162" s="151"/>
      <c r="E1162" s="288"/>
      <c r="F1162" s="592">
        <f>SUM(F1159:F1161)</f>
        <v>102</v>
      </c>
      <c r="G1162" s="168">
        <f t="shared" ref="G1162:BE1162" si="5676">SUM(G1159:G1161)</f>
        <v>14</v>
      </c>
      <c r="H1162" s="168">
        <f t="shared" si="5676"/>
        <v>41</v>
      </c>
      <c r="I1162" s="168">
        <f t="shared" si="5676"/>
        <v>55</v>
      </c>
      <c r="J1162" s="168">
        <f t="shared" si="5676"/>
        <v>7</v>
      </c>
      <c r="K1162" s="168">
        <f t="shared" si="5676"/>
        <v>9</v>
      </c>
      <c r="L1162" s="168">
        <f t="shared" si="5676"/>
        <v>16</v>
      </c>
      <c r="M1162" s="168">
        <f t="shared" si="5676"/>
        <v>2</v>
      </c>
      <c r="N1162" s="168">
        <f t="shared" si="5676"/>
        <v>4</v>
      </c>
      <c r="O1162" s="168">
        <f t="shared" si="5676"/>
        <v>6</v>
      </c>
      <c r="P1162" s="168">
        <f t="shared" si="5676"/>
        <v>12</v>
      </c>
      <c r="Q1162" s="168">
        <f t="shared" si="5676"/>
        <v>28</v>
      </c>
      <c r="R1162" s="168">
        <f t="shared" si="5676"/>
        <v>40</v>
      </c>
      <c r="S1162" s="502">
        <f t="shared" si="5676"/>
        <v>0</v>
      </c>
      <c r="T1162" s="168">
        <f t="shared" si="5676"/>
        <v>5</v>
      </c>
      <c r="U1162" s="168">
        <f t="shared" si="5676"/>
        <v>8</v>
      </c>
      <c r="V1162" s="168">
        <f t="shared" si="5676"/>
        <v>13</v>
      </c>
      <c r="W1162" s="168">
        <f t="shared" si="5676"/>
        <v>0</v>
      </c>
      <c r="X1162" s="168">
        <f t="shared" si="5676"/>
        <v>0</v>
      </c>
      <c r="Y1162" s="168">
        <f t="shared" si="5676"/>
        <v>0</v>
      </c>
      <c r="Z1162" s="168">
        <f t="shared" si="5676"/>
        <v>0</v>
      </c>
      <c r="AA1162" s="168">
        <f t="shared" si="5676"/>
        <v>0</v>
      </c>
      <c r="AB1162" s="168">
        <f t="shared" si="5676"/>
        <v>0</v>
      </c>
      <c r="AC1162" s="168">
        <f t="shared" si="5676"/>
        <v>0</v>
      </c>
      <c r="AD1162" s="168">
        <f t="shared" si="5676"/>
        <v>1</v>
      </c>
      <c r="AE1162" s="168">
        <f t="shared" si="5676"/>
        <v>1</v>
      </c>
      <c r="AF1162" s="502">
        <f t="shared" si="5676"/>
        <v>0</v>
      </c>
      <c r="AG1162" s="168">
        <f t="shared" si="5676"/>
        <v>1</v>
      </c>
      <c r="AH1162" s="168">
        <f t="shared" si="5676"/>
        <v>1</v>
      </c>
      <c r="AI1162" s="168">
        <f t="shared" si="5676"/>
        <v>2</v>
      </c>
      <c r="AJ1162" s="168">
        <f t="shared" si="5676"/>
        <v>0</v>
      </c>
      <c r="AK1162" s="168">
        <f t="shared" si="5676"/>
        <v>0</v>
      </c>
      <c r="AL1162" s="168">
        <f t="shared" si="5676"/>
        <v>0</v>
      </c>
      <c r="AM1162" s="168">
        <f t="shared" si="5676"/>
        <v>0</v>
      </c>
      <c r="AN1162" s="168">
        <f t="shared" si="5676"/>
        <v>0</v>
      </c>
      <c r="AO1162" s="168">
        <f t="shared" si="5676"/>
        <v>0</v>
      </c>
      <c r="AP1162" s="168">
        <f t="shared" si="5676"/>
        <v>0</v>
      </c>
      <c r="AQ1162" s="168">
        <f t="shared" si="5676"/>
        <v>0</v>
      </c>
      <c r="AR1162" s="168">
        <f t="shared" si="5676"/>
        <v>0</v>
      </c>
      <c r="AS1162" s="502">
        <f t="shared" si="5676"/>
        <v>0</v>
      </c>
      <c r="AT1162" s="168">
        <f t="shared" si="5676"/>
        <v>0</v>
      </c>
      <c r="AU1162" s="168">
        <f t="shared" si="5676"/>
        <v>0</v>
      </c>
      <c r="AV1162" s="168">
        <f t="shared" si="5676"/>
        <v>0</v>
      </c>
      <c r="AW1162" s="569">
        <f t="shared" si="5676"/>
        <v>41</v>
      </c>
      <c r="AX1162" s="569">
        <f t="shared" si="5676"/>
        <v>92</v>
      </c>
      <c r="AY1162" s="569">
        <f t="shared" si="5676"/>
        <v>133</v>
      </c>
      <c r="AZ1162" s="168">
        <f t="shared" si="5676"/>
        <v>2</v>
      </c>
      <c r="BA1162" s="168">
        <f t="shared" si="5676"/>
        <v>2</v>
      </c>
      <c r="BB1162" s="168">
        <f t="shared" si="5676"/>
        <v>4</v>
      </c>
      <c r="BC1162" s="168">
        <f t="shared" si="5676"/>
        <v>1</v>
      </c>
      <c r="BD1162" s="168">
        <f t="shared" si="5676"/>
        <v>2</v>
      </c>
      <c r="BE1162" s="168">
        <f t="shared" si="5676"/>
        <v>3</v>
      </c>
      <c r="BF1162" s="523"/>
      <c r="BG1162" s="605">
        <f>SUM(F1162,S1162,AF1162,AS1162)</f>
        <v>102</v>
      </c>
      <c r="BH1162" s="533">
        <f>SUM(G1162,T1162,AG1162)</f>
        <v>20</v>
      </c>
      <c r="BI1162" s="533">
        <f t="shared" ref="BI1162" si="5677">SUM(H1162,U1162,AH1162)</f>
        <v>50</v>
      </c>
      <c r="BJ1162" s="533">
        <f t="shared" ref="BJ1162" si="5678">SUM(I1162,V1162,AI1162)</f>
        <v>70</v>
      </c>
      <c r="BK1162" s="533">
        <f t="shared" ref="BK1162" si="5679">SUM(J1162,W1162,AJ1162)</f>
        <v>7</v>
      </c>
      <c r="BL1162" s="533">
        <f t="shared" ref="BL1162" si="5680">SUM(K1162,X1162,AK1162)</f>
        <v>9</v>
      </c>
      <c r="BM1162" s="533">
        <f t="shared" ref="BM1162" si="5681">SUM(L1162,Y1162,AL1162)</f>
        <v>16</v>
      </c>
      <c r="BN1162" s="533">
        <f>SUM(M1162,Z1162,AM1162)</f>
        <v>2</v>
      </c>
      <c r="BO1162" s="533">
        <f t="shared" ref="BO1162" si="5682">SUM(N1162,AA1162,AN1162)</f>
        <v>4</v>
      </c>
      <c r="BP1162" s="533">
        <f t="shared" ref="BP1162" si="5683">SUM(O1162,AB1162,AO1162)</f>
        <v>6</v>
      </c>
      <c r="BQ1162" s="533">
        <f t="shared" ref="BQ1162" si="5684">SUM(P1162,AC1162,AP1162)</f>
        <v>12</v>
      </c>
      <c r="BR1162" s="533">
        <f t="shared" ref="BR1162" si="5685">SUM(Q1162,AD1162,AQ1162)</f>
        <v>29</v>
      </c>
      <c r="BS1162" s="533">
        <f t="shared" ref="BS1162" si="5686">SUM(R1162,AE1162,AR1162)</f>
        <v>41</v>
      </c>
      <c r="BT1162" s="533">
        <f>AT1162</f>
        <v>0</v>
      </c>
      <c r="BU1162" s="533">
        <f t="shared" ref="BU1162" si="5687">AU1162</f>
        <v>0</v>
      </c>
      <c r="BV1162" s="533">
        <f t="shared" ref="BV1162" si="5688">AV1162</f>
        <v>0</v>
      </c>
      <c r="BW1162" s="536">
        <f>SUM(BH1162,BK1162,BN1162,BQ1162,BT1162)</f>
        <v>41</v>
      </c>
      <c r="BX1162" s="536">
        <f t="shared" ref="BX1162" si="5689">SUM(BI1162,BL1162,BO1162,BR1162,BU1162)</f>
        <v>92</v>
      </c>
      <c r="BY1162" s="536">
        <f t="shared" ref="BY1162" si="5690">SUM(BJ1162,BM1162,BP1162,BS1162,BV1162)</f>
        <v>133</v>
      </c>
      <c r="BZ1162" t="s">
        <v>74</v>
      </c>
      <c r="CA1162" s="544">
        <f>AZ1162</f>
        <v>2</v>
      </c>
      <c r="CB1162" s="544">
        <f t="shared" ref="CB1162" si="5691">BA1162</f>
        <v>2</v>
      </c>
      <c r="CC1162" s="544">
        <f t="shared" ref="CC1162" si="5692">BB1162</f>
        <v>4</v>
      </c>
      <c r="CD1162" s="544">
        <f>BC1162</f>
        <v>1</v>
      </c>
      <c r="CE1162" s="544">
        <f t="shared" ref="CE1162" si="5693">BD1162</f>
        <v>2</v>
      </c>
      <c r="CF1162" s="544">
        <f t="shared" ref="CF1162" si="5694">BE1162</f>
        <v>3</v>
      </c>
    </row>
    <row r="1163" spans="1:84">
      <c r="A1163" s="149" t="s">
        <v>95</v>
      </c>
      <c r="B1163" s="149" t="s">
        <v>808</v>
      </c>
      <c r="C1163" s="151"/>
      <c r="D1163" s="151"/>
      <c r="E1163" s="375" t="s">
        <v>809</v>
      </c>
      <c r="F1163" s="592"/>
      <c r="G1163" s="159"/>
      <c r="H1163" s="159"/>
      <c r="I1163" s="275"/>
      <c r="J1163" s="159"/>
      <c r="K1163" s="159"/>
      <c r="L1163" s="275"/>
      <c r="M1163" s="159"/>
      <c r="N1163" s="159"/>
      <c r="O1163" s="275"/>
      <c r="P1163" s="159"/>
      <c r="Q1163" s="159"/>
      <c r="R1163" s="275"/>
      <c r="S1163" s="500"/>
      <c r="T1163" s="275"/>
      <c r="U1163" s="275"/>
      <c r="V1163" s="275"/>
      <c r="W1163" s="275"/>
      <c r="X1163" s="275"/>
      <c r="Y1163" s="275"/>
      <c r="Z1163" s="275"/>
      <c r="AA1163" s="275"/>
      <c r="AB1163" s="275"/>
      <c r="AC1163" s="275"/>
      <c r="AD1163" s="275"/>
      <c r="AE1163" s="275"/>
      <c r="AF1163" s="500"/>
      <c r="AG1163" s="275"/>
      <c r="AH1163" s="275"/>
      <c r="AI1163" s="275"/>
      <c r="AJ1163" s="275"/>
      <c r="AK1163" s="275"/>
      <c r="AL1163" s="275"/>
      <c r="AM1163" s="275"/>
      <c r="AN1163" s="275"/>
      <c r="AO1163" s="275"/>
      <c r="AP1163" s="275"/>
      <c r="AQ1163" s="275"/>
      <c r="AR1163" s="275"/>
      <c r="AS1163" s="500"/>
      <c r="AT1163" s="275"/>
      <c r="AU1163" s="275"/>
      <c r="AV1163" s="275"/>
      <c r="AW1163" s="567"/>
      <c r="AX1163" s="567"/>
      <c r="AY1163" s="567"/>
      <c r="AZ1163" s="159"/>
      <c r="BA1163" s="159"/>
      <c r="BB1163" s="159"/>
      <c r="BC1163" s="275"/>
      <c r="BD1163" s="275"/>
      <c r="BE1163" s="275"/>
      <c r="BF1163" s="521"/>
    </row>
    <row r="1164" spans="1:84">
      <c r="A1164" s="149"/>
      <c r="B1164" s="149"/>
      <c r="C1164" s="151"/>
      <c r="D1164" s="151"/>
      <c r="E1164" s="378" t="s">
        <v>77</v>
      </c>
      <c r="F1164" s="592">
        <v>26</v>
      </c>
      <c r="G1164" s="159">
        <v>10</v>
      </c>
      <c r="H1164" s="159">
        <v>2</v>
      </c>
      <c r="I1164" s="275">
        <f>SUM(G1164:H1164)</f>
        <v>12</v>
      </c>
      <c r="J1164" s="159">
        <v>1</v>
      </c>
      <c r="K1164" s="159">
        <v>2</v>
      </c>
      <c r="L1164" s="275">
        <f>SUM(J1164:K1164)</f>
        <v>3</v>
      </c>
      <c r="M1164" s="159">
        <v>2</v>
      </c>
      <c r="N1164" s="159">
        <v>0</v>
      </c>
      <c r="O1164" s="275">
        <f>SUM(M1164:N1164)</f>
        <v>2</v>
      </c>
      <c r="P1164" s="159">
        <v>3</v>
      </c>
      <c r="Q1164" s="159">
        <v>3</v>
      </c>
      <c r="R1164" s="275">
        <f>SUM(P1164:Q1164)</f>
        <v>6</v>
      </c>
      <c r="S1164" s="500">
        <v>4</v>
      </c>
      <c r="T1164" s="275">
        <v>2</v>
      </c>
      <c r="U1164" s="275">
        <v>1</v>
      </c>
      <c r="V1164" s="275">
        <f>SUM(T1164:U1164)</f>
        <v>3</v>
      </c>
      <c r="W1164" s="275"/>
      <c r="X1164" s="275"/>
      <c r="Y1164" s="275">
        <f>SUM(W1164:X1164)</f>
        <v>0</v>
      </c>
      <c r="Z1164" s="275"/>
      <c r="AA1164" s="275"/>
      <c r="AB1164" s="275">
        <f>SUM(Z1164:AA1164)</f>
        <v>0</v>
      </c>
      <c r="AC1164" s="275"/>
      <c r="AD1164" s="275"/>
      <c r="AE1164" s="275">
        <f>SUM(AC1164:AD1164)</f>
        <v>0</v>
      </c>
      <c r="AF1164" s="500">
        <v>4</v>
      </c>
      <c r="AG1164" s="275">
        <v>0</v>
      </c>
      <c r="AH1164" s="275">
        <v>1</v>
      </c>
      <c r="AI1164" s="275">
        <f>SUM(AG1164:AH1164)</f>
        <v>1</v>
      </c>
      <c r="AJ1164" s="275">
        <v>0</v>
      </c>
      <c r="AK1164" s="275">
        <v>0</v>
      </c>
      <c r="AL1164" s="275">
        <f>SUM(AJ1164:AK1164)</f>
        <v>0</v>
      </c>
      <c r="AM1164" s="275">
        <v>0</v>
      </c>
      <c r="AN1164" s="275">
        <v>0</v>
      </c>
      <c r="AO1164" s="275">
        <f>SUM(AM1164:AN1164)</f>
        <v>0</v>
      </c>
      <c r="AP1164" s="275"/>
      <c r="AQ1164" s="275"/>
      <c r="AR1164" s="275">
        <f>SUM(AP1164:AQ1164)</f>
        <v>0</v>
      </c>
      <c r="AS1164" s="500">
        <v>4</v>
      </c>
      <c r="AT1164" s="275">
        <v>0</v>
      </c>
      <c r="AU1164" s="275">
        <v>0</v>
      </c>
      <c r="AV1164" s="275">
        <f>SUM(AT1164:AU1164)</f>
        <v>0</v>
      </c>
      <c r="AW1164" s="567">
        <f>SUM(G1164,J1164,M1164,P1164,T1164,W1164,Z1164,AC1164,AG1164,AJ1164,AM1164,AP1164,AT1164)</f>
        <v>18</v>
      </c>
      <c r="AX1164" s="567">
        <f t="shared" ref="AX1164:AX1165" si="5695">SUM(H1164,K1164,N1164,Q1164,U1164,X1164,AA1164,AD1164,AH1164,AK1164,AN1164,AQ1164,AU1164)</f>
        <v>9</v>
      </c>
      <c r="AY1164" s="567">
        <f t="shared" ref="AY1164:AY1165" si="5696">SUM(I1164,L1164,O1164,R1164,V1164,Y1164,AB1164,AE1164,AI1164,AL1164,AO1164,AR1164,AV1164)</f>
        <v>27</v>
      </c>
      <c r="AZ1164" s="159">
        <v>1</v>
      </c>
      <c r="BA1164" s="159">
        <v>0</v>
      </c>
      <c r="BB1164" s="275">
        <f>SUM(AZ1164:BA1164)</f>
        <v>1</v>
      </c>
      <c r="BC1164" s="275">
        <v>0</v>
      </c>
      <c r="BD1164" s="275">
        <v>0</v>
      </c>
      <c r="BE1164" s="275">
        <f>SUM(BC1164:BD1164)</f>
        <v>0</v>
      </c>
      <c r="BF1164" s="521"/>
      <c r="BG1164" s="605">
        <f>SUM(F1164,S1164,AF1164,AS1164)</f>
        <v>38</v>
      </c>
      <c r="BH1164" s="533">
        <f>SUM(G1164,T1164,AG1164)</f>
        <v>12</v>
      </c>
      <c r="BI1164" s="533">
        <f t="shared" ref="BI1164:BI1165" si="5697">SUM(H1164,U1164,AH1164)</f>
        <v>4</v>
      </c>
      <c r="BJ1164" s="533">
        <f t="shared" ref="BJ1164:BJ1165" si="5698">SUM(I1164,V1164,AI1164)</f>
        <v>16</v>
      </c>
      <c r="BK1164" s="533">
        <f t="shared" ref="BK1164:BK1165" si="5699">SUM(J1164,W1164,AJ1164)</f>
        <v>1</v>
      </c>
      <c r="BL1164" s="533">
        <f t="shared" ref="BL1164:BL1165" si="5700">SUM(K1164,X1164,AK1164)</f>
        <v>2</v>
      </c>
      <c r="BM1164" s="533">
        <f t="shared" ref="BM1164:BM1165" si="5701">SUM(L1164,Y1164,AL1164)</f>
        <v>3</v>
      </c>
      <c r="BN1164" s="533">
        <f>SUM(M1164,Z1164,AM1164)</f>
        <v>2</v>
      </c>
      <c r="BO1164" s="533">
        <f t="shared" ref="BO1164:BO1165" si="5702">SUM(N1164,AA1164,AN1164)</f>
        <v>0</v>
      </c>
      <c r="BP1164" s="533">
        <f t="shared" ref="BP1164:BP1165" si="5703">SUM(O1164,AB1164,AO1164)</f>
        <v>2</v>
      </c>
      <c r="BQ1164" s="533">
        <f t="shared" ref="BQ1164:BQ1165" si="5704">SUM(P1164,AC1164,AP1164)</f>
        <v>3</v>
      </c>
      <c r="BR1164" s="533">
        <f t="shared" ref="BR1164:BR1165" si="5705">SUM(Q1164,AD1164,AQ1164)</f>
        <v>3</v>
      </c>
      <c r="BS1164" s="533">
        <f t="shared" ref="BS1164:BS1165" si="5706">SUM(R1164,AE1164,AR1164)</f>
        <v>6</v>
      </c>
      <c r="BT1164" s="533">
        <f>AT1164</f>
        <v>0</v>
      </c>
      <c r="BU1164" s="533">
        <f t="shared" ref="BU1164:BU1165" si="5707">AU1164</f>
        <v>0</v>
      </c>
      <c r="BV1164" s="533">
        <f t="shared" ref="BV1164:BV1165" si="5708">AV1164</f>
        <v>0</v>
      </c>
      <c r="BW1164" s="536">
        <f>SUM(BH1164,BK1164,BN1164,BQ1164,BT1164)</f>
        <v>18</v>
      </c>
      <c r="BX1164" s="536">
        <f t="shared" ref="BX1164:BX1165" si="5709">SUM(BI1164,BL1164,BO1164,BR1164,BU1164)</f>
        <v>9</v>
      </c>
      <c r="BY1164" s="536">
        <f t="shared" ref="BY1164:BY1165" si="5710">SUM(BJ1164,BM1164,BP1164,BS1164,BV1164)</f>
        <v>27</v>
      </c>
      <c r="BZ1164" t="s">
        <v>74</v>
      </c>
      <c r="CA1164" s="544">
        <f>AZ1164</f>
        <v>1</v>
      </c>
      <c r="CB1164" s="544">
        <f t="shared" ref="CB1164:CB1165" si="5711">BA1164</f>
        <v>0</v>
      </c>
      <c r="CC1164" s="544">
        <f t="shared" ref="CC1164:CC1165" si="5712">BB1164</f>
        <v>1</v>
      </c>
      <c r="CD1164" s="544">
        <f>BC1164</f>
        <v>0</v>
      </c>
      <c r="CE1164" s="544">
        <f t="shared" ref="CE1164:CE1165" si="5713">BD1164</f>
        <v>0</v>
      </c>
      <c r="CF1164" s="544">
        <f t="shared" ref="CF1164:CF1165" si="5714">BE1164</f>
        <v>0</v>
      </c>
    </row>
    <row r="1165" spans="1:84">
      <c r="A1165" s="149"/>
      <c r="B1165" s="149"/>
      <c r="C1165" s="151"/>
      <c r="D1165" s="151"/>
      <c r="E1165" s="288" t="s">
        <v>78</v>
      </c>
      <c r="F1165" s="592">
        <v>26</v>
      </c>
      <c r="G1165" s="159">
        <v>4</v>
      </c>
      <c r="H1165" s="159">
        <v>9</v>
      </c>
      <c r="I1165" s="275">
        <f>SUM(G1165:H1165)</f>
        <v>13</v>
      </c>
      <c r="J1165" s="159">
        <v>2</v>
      </c>
      <c r="K1165" s="159">
        <v>1</v>
      </c>
      <c r="L1165" s="275">
        <f>SUM(J1165:K1165)</f>
        <v>3</v>
      </c>
      <c r="M1165" s="159">
        <v>1</v>
      </c>
      <c r="N1165" s="159">
        <v>0</v>
      </c>
      <c r="O1165" s="275">
        <f>SUM(M1165:N1165)</f>
        <v>1</v>
      </c>
      <c r="P1165" s="159">
        <v>5</v>
      </c>
      <c r="Q1165" s="159">
        <v>4</v>
      </c>
      <c r="R1165" s="275">
        <f>SUM(P1165:Q1165)</f>
        <v>9</v>
      </c>
      <c r="S1165" s="500">
        <v>4</v>
      </c>
      <c r="T1165" s="275">
        <v>1</v>
      </c>
      <c r="U1165" s="275">
        <v>3</v>
      </c>
      <c r="V1165" s="275">
        <f>SUM(T1165:U1165)</f>
        <v>4</v>
      </c>
      <c r="W1165" s="275"/>
      <c r="X1165" s="275"/>
      <c r="Y1165" s="275">
        <f>SUM(W1165:X1165)</f>
        <v>0</v>
      </c>
      <c r="Z1165" s="275"/>
      <c r="AA1165" s="275"/>
      <c r="AB1165" s="275">
        <f>SUM(Z1165:AA1165)</f>
        <v>0</v>
      </c>
      <c r="AC1165" s="275"/>
      <c r="AD1165" s="275"/>
      <c r="AE1165" s="275">
        <f>SUM(AC1165:AD1165)</f>
        <v>0</v>
      </c>
      <c r="AF1165" s="500">
        <v>4</v>
      </c>
      <c r="AG1165" s="275">
        <v>0</v>
      </c>
      <c r="AH1165" s="275">
        <v>0</v>
      </c>
      <c r="AI1165" s="275">
        <f>SUM(AG1165:AH1165)</f>
        <v>0</v>
      </c>
      <c r="AJ1165" s="275">
        <v>0</v>
      </c>
      <c r="AK1165" s="275">
        <v>0</v>
      </c>
      <c r="AL1165" s="275">
        <f>SUM(AJ1165:AK1165)</f>
        <v>0</v>
      </c>
      <c r="AM1165" s="275">
        <v>0</v>
      </c>
      <c r="AN1165" s="275">
        <v>0</v>
      </c>
      <c r="AO1165" s="275">
        <f>SUM(AM1165:AN1165)</f>
        <v>0</v>
      </c>
      <c r="AP1165" s="275"/>
      <c r="AQ1165" s="275"/>
      <c r="AR1165" s="275">
        <f>SUM(AP1165:AQ1165)</f>
        <v>0</v>
      </c>
      <c r="AS1165" s="500">
        <v>4</v>
      </c>
      <c r="AT1165" s="275">
        <v>0</v>
      </c>
      <c r="AU1165" s="275">
        <v>0</v>
      </c>
      <c r="AV1165" s="275">
        <f>SUM(AT1165:AU1165)</f>
        <v>0</v>
      </c>
      <c r="AW1165" s="567">
        <f>SUM(G1165,J1165,M1165,P1165,T1165,W1165,Z1165,AC1165,AG1165,AJ1165,AM1165,AP1165,AT1165)</f>
        <v>13</v>
      </c>
      <c r="AX1165" s="567">
        <f t="shared" si="5695"/>
        <v>17</v>
      </c>
      <c r="AY1165" s="567">
        <f t="shared" si="5696"/>
        <v>30</v>
      </c>
      <c r="AZ1165" s="159">
        <v>0</v>
      </c>
      <c r="BA1165" s="159">
        <v>0</v>
      </c>
      <c r="BB1165" s="275">
        <f>SUM(AZ1165:BA1165)</f>
        <v>0</v>
      </c>
      <c r="BC1165" s="275">
        <v>0</v>
      </c>
      <c r="BD1165" s="275">
        <v>0</v>
      </c>
      <c r="BE1165" s="275">
        <f>SUM(BC1165:BD1165)</f>
        <v>0</v>
      </c>
      <c r="BF1165" s="521"/>
      <c r="BG1165" s="605">
        <f>SUM(F1165,S1165,AF1165,AS1165)</f>
        <v>38</v>
      </c>
      <c r="BH1165" s="533">
        <f>SUM(G1165,T1165,AG1165)</f>
        <v>5</v>
      </c>
      <c r="BI1165" s="533">
        <f t="shared" si="5697"/>
        <v>12</v>
      </c>
      <c r="BJ1165" s="533">
        <f t="shared" si="5698"/>
        <v>17</v>
      </c>
      <c r="BK1165" s="533">
        <f t="shared" si="5699"/>
        <v>2</v>
      </c>
      <c r="BL1165" s="533">
        <f t="shared" si="5700"/>
        <v>1</v>
      </c>
      <c r="BM1165" s="533">
        <f t="shared" si="5701"/>
        <v>3</v>
      </c>
      <c r="BN1165" s="533">
        <f>SUM(M1165,Z1165,AM1165)</f>
        <v>1</v>
      </c>
      <c r="BO1165" s="533">
        <f t="shared" si="5702"/>
        <v>0</v>
      </c>
      <c r="BP1165" s="533">
        <f t="shared" si="5703"/>
        <v>1</v>
      </c>
      <c r="BQ1165" s="533">
        <f t="shared" si="5704"/>
        <v>5</v>
      </c>
      <c r="BR1165" s="533">
        <f t="shared" si="5705"/>
        <v>4</v>
      </c>
      <c r="BS1165" s="533">
        <f t="shared" si="5706"/>
        <v>9</v>
      </c>
      <c r="BT1165" s="533">
        <f>AT1165</f>
        <v>0</v>
      </c>
      <c r="BU1165" s="533">
        <f t="shared" si="5707"/>
        <v>0</v>
      </c>
      <c r="BV1165" s="533">
        <f t="shared" si="5708"/>
        <v>0</v>
      </c>
      <c r="BW1165" s="536">
        <f>SUM(BH1165,BK1165,BN1165,BQ1165,BT1165)</f>
        <v>13</v>
      </c>
      <c r="BX1165" s="536">
        <f t="shared" si="5709"/>
        <v>17</v>
      </c>
      <c r="BY1165" s="536">
        <f t="shared" si="5710"/>
        <v>30</v>
      </c>
      <c r="BZ1165" t="s">
        <v>74</v>
      </c>
      <c r="CA1165" s="544">
        <f>AZ1165</f>
        <v>0</v>
      </c>
      <c r="CB1165" s="544">
        <f t="shared" si="5711"/>
        <v>0</v>
      </c>
      <c r="CC1165" s="544">
        <f t="shared" si="5712"/>
        <v>0</v>
      </c>
      <c r="CD1165" s="544">
        <f>BC1165</f>
        <v>0</v>
      </c>
      <c r="CE1165" s="544">
        <f t="shared" si="5713"/>
        <v>0</v>
      </c>
      <c r="CF1165" s="544">
        <f t="shared" si="5714"/>
        <v>0</v>
      </c>
    </row>
    <row r="1166" spans="1:84">
      <c r="A1166" s="149"/>
      <c r="B1166" s="149"/>
      <c r="C1166" s="151"/>
      <c r="D1166" s="151"/>
      <c r="E1166" s="288"/>
      <c r="F1166" s="591"/>
      <c r="G1166" s="159"/>
      <c r="H1166" s="159"/>
      <c r="I1166" s="159"/>
      <c r="J1166" s="159"/>
      <c r="K1166" s="159"/>
      <c r="L1166" s="159"/>
      <c r="M1166" s="159"/>
      <c r="N1166" s="159"/>
      <c r="O1166" s="159"/>
      <c r="P1166" s="159"/>
      <c r="Q1166" s="159"/>
      <c r="R1166" s="159"/>
      <c r="S1166" s="503"/>
      <c r="T1166" s="159"/>
      <c r="U1166" s="159"/>
      <c r="V1166" s="159"/>
      <c r="W1166" s="159"/>
      <c r="X1166" s="159"/>
      <c r="Y1166" s="159"/>
      <c r="Z1166" s="159"/>
      <c r="AA1166" s="159"/>
      <c r="AB1166" s="159"/>
      <c r="AC1166" s="159"/>
      <c r="AD1166" s="159"/>
      <c r="AE1166" s="159"/>
      <c r="AF1166" s="503"/>
      <c r="AG1166" s="159"/>
      <c r="AH1166" s="159"/>
      <c r="AI1166" s="159"/>
      <c r="AJ1166" s="159"/>
      <c r="AK1166" s="159"/>
      <c r="AL1166" s="159"/>
      <c r="AM1166" s="159"/>
      <c r="AN1166" s="159"/>
      <c r="AO1166" s="159"/>
      <c r="AP1166" s="159"/>
      <c r="AQ1166" s="159"/>
      <c r="AR1166" s="159"/>
      <c r="AS1166" s="503"/>
      <c r="AT1166" s="159"/>
      <c r="AU1166" s="159"/>
      <c r="AV1166" s="159"/>
      <c r="AW1166" s="570"/>
      <c r="AX1166" s="570"/>
      <c r="AY1166" s="570"/>
      <c r="AZ1166" s="159"/>
      <c r="BA1166" s="159"/>
      <c r="BB1166" s="159"/>
      <c r="BC1166" s="159"/>
      <c r="BD1166" s="159"/>
      <c r="BE1166" s="159"/>
      <c r="BF1166" s="474"/>
    </row>
    <row r="1167" spans="1:84">
      <c r="A1167" s="149"/>
      <c r="B1167" s="149"/>
      <c r="C1167" s="151"/>
      <c r="D1167" s="151"/>
      <c r="E1167" s="288"/>
      <c r="F1167" s="592">
        <f>SUM(F1164:F1166)</f>
        <v>52</v>
      </c>
      <c r="G1167" s="168">
        <f t="shared" ref="G1167:BE1167" si="5715">SUM(G1164:G1166)</f>
        <v>14</v>
      </c>
      <c r="H1167" s="168">
        <f t="shared" si="5715"/>
        <v>11</v>
      </c>
      <c r="I1167" s="168">
        <f t="shared" si="5715"/>
        <v>25</v>
      </c>
      <c r="J1167" s="168">
        <f t="shared" si="5715"/>
        <v>3</v>
      </c>
      <c r="K1167" s="168">
        <f t="shared" si="5715"/>
        <v>3</v>
      </c>
      <c r="L1167" s="168">
        <f t="shared" si="5715"/>
        <v>6</v>
      </c>
      <c r="M1167" s="168">
        <f t="shared" si="5715"/>
        <v>3</v>
      </c>
      <c r="N1167" s="168">
        <f t="shared" si="5715"/>
        <v>0</v>
      </c>
      <c r="O1167" s="168">
        <f t="shared" si="5715"/>
        <v>3</v>
      </c>
      <c r="P1167" s="168">
        <f t="shared" si="5715"/>
        <v>8</v>
      </c>
      <c r="Q1167" s="168">
        <f t="shared" si="5715"/>
        <v>7</v>
      </c>
      <c r="R1167" s="168">
        <f t="shared" si="5715"/>
        <v>15</v>
      </c>
      <c r="S1167" s="502">
        <f t="shared" si="5715"/>
        <v>8</v>
      </c>
      <c r="T1167" s="168">
        <f t="shared" si="5715"/>
        <v>3</v>
      </c>
      <c r="U1167" s="168">
        <f t="shared" si="5715"/>
        <v>4</v>
      </c>
      <c r="V1167" s="168">
        <f t="shared" si="5715"/>
        <v>7</v>
      </c>
      <c r="W1167" s="168">
        <f t="shared" si="5715"/>
        <v>0</v>
      </c>
      <c r="X1167" s="168">
        <f t="shared" si="5715"/>
        <v>0</v>
      </c>
      <c r="Y1167" s="168">
        <f t="shared" si="5715"/>
        <v>0</v>
      </c>
      <c r="Z1167" s="168">
        <f t="shared" si="5715"/>
        <v>0</v>
      </c>
      <c r="AA1167" s="168">
        <f t="shared" si="5715"/>
        <v>0</v>
      </c>
      <c r="AB1167" s="168">
        <f t="shared" si="5715"/>
        <v>0</v>
      </c>
      <c r="AC1167" s="168">
        <f t="shared" si="5715"/>
        <v>0</v>
      </c>
      <c r="AD1167" s="168">
        <f t="shared" si="5715"/>
        <v>0</v>
      </c>
      <c r="AE1167" s="168">
        <f t="shared" si="5715"/>
        <v>0</v>
      </c>
      <c r="AF1167" s="502">
        <f t="shared" si="5715"/>
        <v>8</v>
      </c>
      <c r="AG1167" s="168">
        <f t="shared" si="5715"/>
        <v>0</v>
      </c>
      <c r="AH1167" s="168">
        <f t="shared" si="5715"/>
        <v>1</v>
      </c>
      <c r="AI1167" s="168">
        <f t="shared" si="5715"/>
        <v>1</v>
      </c>
      <c r="AJ1167" s="168">
        <f t="shared" si="5715"/>
        <v>0</v>
      </c>
      <c r="AK1167" s="168">
        <f t="shared" si="5715"/>
        <v>0</v>
      </c>
      <c r="AL1167" s="168">
        <f t="shared" si="5715"/>
        <v>0</v>
      </c>
      <c r="AM1167" s="168">
        <f t="shared" si="5715"/>
        <v>0</v>
      </c>
      <c r="AN1167" s="168">
        <f t="shared" si="5715"/>
        <v>0</v>
      </c>
      <c r="AO1167" s="168">
        <f t="shared" si="5715"/>
        <v>0</v>
      </c>
      <c r="AP1167" s="168">
        <f t="shared" si="5715"/>
        <v>0</v>
      </c>
      <c r="AQ1167" s="168">
        <f t="shared" si="5715"/>
        <v>0</v>
      </c>
      <c r="AR1167" s="168">
        <f t="shared" si="5715"/>
        <v>0</v>
      </c>
      <c r="AS1167" s="502">
        <f t="shared" si="5715"/>
        <v>8</v>
      </c>
      <c r="AT1167" s="168">
        <f t="shared" si="5715"/>
        <v>0</v>
      </c>
      <c r="AU1167" s="168">
        <f t="shared" si="5715"/>
        <v>0</v>
      </c>
      <c r="AV1167" s="168">
        <f t="shared" si="5715"/>
        <v>0</v>
      </c>
      <c r="AW1167" s="569">
        <f t="shared" si="5715"/>
        <v>31</v>
      </c>
      <c r="AX1167" s="569">
        <f t="shared" si="5715"/>
        <v>26</v>
      </c>
      <c r="AY1167" s="569">
        <f t="shared" si="5715"/>
        <v>57</v>
      </c>
      <c r="AZ1167" s="168">
        <f t="shared" si="5715"/>
        <v>1</v>
      </c>
      <c r="BA1167" s="168">
        <f t="shared" si="5715"/>
        <v>0</v>
      </c>
      <c r="BB1167" s="168">
        <f t="shared" si="5715"/>
        <v>1</v>
      </c>
      <c r="BC1167" s="168">
        <f t="shared" si="5715"/>
        <v>0</v>
      </c>
      <c r="BD1167" s="168">
        <f t="shared" si="5715"/>
        <v>0</v>
      </c>
      <c r="BE1167" s="168">
        <f t="shared" si="5715"/>
        <v>0</v>
      </c>
      <c r="BF1167" s="523"/>
      <c r="BG1167" s="605">
        <f>SUM(F1167,S1167,AF1167,AS1167)</f>
        <v>76</v>
      </c>
      <c r="BH1167" s="533">
        <f>SUM(G1167,T1167,AG1167)</f>
        <v>17</v>
      </c>
      <c r="BI1167" s="533">
        <f t="shared" ref="BI1167" si="5716">SUM(H1167,U1167,AH1167)</f>
        <v>16</v>
      </c>
      <c r="BJ1167" s="533">
        <f t="shared" ref="BJ1167" si="5717">SUM(I1167,V1167,AI1167)</f>
        <v>33</v>
      </c>
      <c r="BK1167" s="533">
        <f t="shared" ref="BK1167" si="5718">SUM(J1167,W1167,AJ1167)</f>
        <v>3</v>
      </c>
      <c r="BL1167" s="533">
        <f t="shared" ref="BL1167" si="5719">SUM(K1167,X1167,AK1167)</f>
        <v>3</v>
      </c>
      <c r="BM1167" s="533">
        <f t="shared" ref="BM1167" si="5720">SUM(L1167,Y1167,AL1167)</f>
        <v>6</v>
      </c>
      <c r="BN1167" s="533">
        <f>SUM(M1167,Z1167,AM1167)</f>
        <v>3</v>
      </c>
      <c r="BO1167" s="533">
        <f t="shared" ref="BO1167" si="5721">SUM(N1167,AA1167,AN1167)</f>
        <v>0</v>
      </c>
      <c r="BP1167" s="533">
        <f t="shared" ref="BP1167" si="5722">SUM(O1167,AB1167,AO1167)</f>
        <v>3</v>
      </c>
      <c r="BQ1167" s="533">
        <f t="shared" ref="BQ1167" si="5723">SUM(P1167,AC1167,AP1167)</f>
        <v>8</v>
      </c>
      <c r="BR1167" s="533">
        <f t="shared" ref="BR1167" si="5724">SUM(Q1167,AD1167,AQ1167)</f>
        <v>7</v>
      </c>
      <c r="BS1167" s="533">
        <f t="shared" ref="BS1167" si="5725">SUM(R1167,AE1167,AR1167)</f>
        <v>15</v>
      </c>
      <c r="BT1167" s="533">
        <f>AT1167</f>
        <v>0</v>
      </c>
      <c r="BU1167" s="533">
        <f t="shared" ref="BU1167" si="5726">AU1167</f>
        <v>0</v>
      </c>
      <c r="BV1167" s="533">
        <f t="shared" ref="BV1167" si="5727">AV1167</f>
        <v>0</v>
      </c>
      <c r="BW1167" s="536">
        <f>SUM(BH1167,BK1167,BN1167,BQ1167,BT1167)</f>
        <v>31</v>
      </c>
      <c r="BX1167" s="536">
        <f t="shared" ref="BX1167" si="5728">SUM(BI1167,BL1167,BO1167,BR1167,BU1167)</f>
        <v>26</v>
      </c>
      <c r="BY1167" s="536">
        <f t="shared" ref="BY1167" si="5729">SUM(BJ1167,BM1167,BP1167,BS1167,BV1167)</f>
        <v>57</v>
      </c>
      <c r="BZ1167" t="s">
        <v>74</v>
      </c>
      <c r="CA1167" s="544">
        <f>AZ1167</f>
        <v>1</v>
      </c>
      <c r="CB1167" s="544">
        <f t="shared" ref="CB1167" si="5730">BA1167</f>
        <v>0</v>
      </c>
      <c r="CC1167" s="544">
        <f t="shared" ref="CC1167" si="5731">BB1167</f>
        <v>1</v>
      </c>
      <c r="CD1167" s="544">
        <f>BC1167</f>
        <v>0</v>
      </c>
      <c r="CE1167" s="544">
        <f t="shared" ref="CE1167" si="5732">BD1167</f>
        <v>0</v>
      </c>
      <c r="CF1167" s="544">
        <f t="shared" ref="CF1167" si="5733">BE1167</f>
        <v>0</v>
      </c>
    </row>
    <row r="1168" spans="1:84">
      <c r="A1168" s="149"/>
      <c r="B1168" s="149"/>
      <c r="C1168" s="151"/>
      <c r="D1168" s="151"/>
      <c r="E1168" s="288"/>
      <c r="F1168" s="592"/>
      <c r="G1168" s="168"/>
      <c r="H1168" s="168"/>
      <c r="I1168" s="168"/>
      <c r="J1168" s="168"/>
      <c r="K1168" s="168"/>
      <c r="L1168" s="168"/>
      <c r="M1168" s="168"/>
      <c r="N1168" s="168"/>
      <c r="O1168" s="168"/>
      <c r="P1168" s="168"/>
      <c r="Q1168" s="168"/>
      <c r="R1168" s="168"/>
      <c r="S1168" s="502"/>
      <c r="T1168" s="168"/>
      <c r="U1168" s="168"/>
      <c r="V1168" s="168"/>
      <c r="W1168" s="168"/>
      <c r="X1168" s="168"/>
      <c r="Y1168" s="168"/>
      <c r="Z1168" s="168"/>
      <c r="AA1168" s="168"/>
      <c r="AB1168" s="168"/>
      <c r="AC1168" s="168"/>
      <c r="AD1168" s="168"/>
      <c r="AE1168" s="168"/>
      <c r="AF1168" s="502"/>
      <c r="AG1168" s="168"/>
      <c r="AH1168" s="168"/>
      <c r="AI1168" s="168"/>
      <c r="AJ1168" s="168"/>
      <c r="AK1168" s="168"/>
      <c r="AL1168" s="168"/>
      <c r="AM1168" s="168"/>
      <c r="AN1168" s="168"/>
      <c r="AO1168" s="168"/>
      <c r="AP1168" s="168"/>
      <c r="AQ1168" s="168"/>
      <c r="AR1168" s="168"/>
      <c r="AS1168" s="502"/>
      <c r="AT1168" s="168"/>
      <c r="AU1168" s="168"/>
      <c r="AV1168" s="168"/>
      <c r="AW1168" s="569"/>
      <c r="AX1168" s="569"/>
      <c r="AY1168" s="569"/>
      <c r="AZ1168" s="168"/>
      <c r="BA1168" s="168"/>
      <c r="BB1168" s="168"/>
      <c r="BC1168" s="168"/>
      <c r="BD1168" s="168"/>
      <c r="BE1168" s="168"/>
      <c r="BF1168" s="523"/>
    </row>
    <row r="1169" spans="1:84">
      <c r="A1169" s="149" t="s">
        <v>95</v>
      </c>
      <c r="B1169" s="149" t="s">
        <v>201</v>
      </c>
      <c r="C1169" s="151"/>
      <c r="D1169" s="151"/>
      <c r="E1169" s="375" t="s">
        <v>805</v>
      </c>
      <c r="F1169" s="592"/>
      <c r="G1169" s="159"/>
      <c r="H1169" s="159"/>
      <c r="I1169" s="275"/>
      <c r="J1169" s="159"/>
      <c r="K1169" s="159"/>
      <c r="L1169" s="275"/>
      <c r="M1169" s="159"/>
      <c r="N1169" s="159"/>
      <c r="O1169" s="275"/>
      <c r="P1169" s="159"/>
      <c r="Q1169" s="159"/>
      <c r="R1169" s="275"/>
      <c r="S1169" s="500"/>
      <c r="T1169" s="275"/>
      <c r="U1169" s="275"/>
      <c r="V1169" s="275"/>
      <c r="W1169" s="275"/>
      <c r="X1169" s="275"/>
      <c r="Y1169" s="275"/>
      <c r="Z1169" s="275"/>
      <c r="AA1169" s="275"/>
      <c r="AB1169" s="275"/>
      <c r="AC1169" s="275"/>
      <c r="AD1169" s="275"/>
      <c r="AE1169" s="275"/>
      <c r="AF1169" s="500"/>
      <c r="AG1169" s="275"/>
      <c r="AH1169" s="275"/>
      <c r="AI1169" s="275"/>
      <c r="AJ1169" s="275"/>
      <c r="AK1169" s="275"/>
      <c r="AL1169" s="275"/>
      <c r="AM1169" s="275"/>
      <c r="AN1169" s="275"/>
      <c r="AO1169" s="275"/>
      <c r="AP1169" s="275"/>
      <c r="AQ1169" s="275"/>
      <c r="AR1169" s="275"/>
      <c r="AS1169" s="500"/>
      <c r="AT1169" s="275"/>
      <c r="AU1169" s="275"/>
      <c r="AV1169" s="275"/>
      <c r="AW1169" s="567"/>
      <c r="AX1169" s="567"/>
      <c r="AY1169" s="567"/>
      <c r="AZ1169" s="159"/>
      <c r="BA1169" s="159"/>
      <c r="BB1169" s="159"/>
      <c r="BC1169" s="275"/>
      <c r="BD1169" s="275"/>
      <c r="BE1169" s="275"/>
      <c r="BF1169" s="521"/>
    </row>
    <row r="1170" spans="1:84">
      <c r="A1170" s="149"/>
      <c r="B1170" s="149"/>
      <c r="C1170" s="151"/>
      <c r="D1170" s="151"/>
      <c r="E1170" s="288" t="s">
        <v>77</v>
      </c>
      <c r="F1170" s="592">
        <v>22</v>
      </c>
      <c r="G1170" s="159">
        <v>3</v>
      </c>
      <c r="H1170" s="159">
        <v>7</v>
      </c>
      <c r="I1170" s="275">
        <f>SUM(G1170:H1170)</f>
        <v>10</v>
      </c>
      <c r="J1170" s="159">
        <v>2</v>
      </c>
      <c r="K1170" s="159">
        <v>1</v>
      </c>
      <c r="L1170" s="275">
        <f>SUM(J1170:K1170)</f>
        <v>3</v>
      </c>
      <c r="M1170" s="159">
        <v>2</v>
      </c>
      <c r="N1170" s="159">
        <v>0</v>
      </c>
      <c r="O1170" s="275">
        <f>SUM(M1170:N1170)</f>
        <v>2</v>
      </c>
      <c r="P1170" s="159">
        <v>2</v>
      </c>
      <c r="Q1170" s="159">
        <v>4</v>
      </c>
      <c r="R1170" s="275">
        <f>SUM(P1170:Q1170)</f>
        <v>6</v>
      </c>
      <c r="S1170" s="500">
        <v>4</v>
      </c>
      <c r="T1170" s="275">
        <v>1</v>
      </c>
      <c r="U1170" s="275">
        <v>3</v>
      </c>
      <c r="V1170" s="275">
        <f>SUM(T1170:U1170)</f>
        <v>4</v>
      </c>
      <c r="W1170" s="275"/>
      <c r="X1170" s="275"/>
      <c r="Y1170" s="275">
        <f>SUM(W1170:X1170)</f>
        <v>0</v>
      </c>
      <c r="Z1170" s="275"/>
      <c r="AA1170" s="275"/>
      <c r="AB1170" s="275">
        <f>SUM(Z1170:AA1170)</f>
        <v>0</v>
      </c>
      <c r="AC1170" s="275"/>
      <c r="AD1170" s="275"/>
      <c r="AE1170" s="275">
        <f>SUM(AC1170:AD1170)</f>
        <v>0</v>
      </c>
      <c r="AF1170" s="500">
        <v>4</v>
      </c>
      <c r="AG1170" s="275">
        <v>0</v>
      </c>
      <c r="AH1170" s="275">
        <v>0</v>
      </c>
      <c r="AI1170" s="275">
        <f>SUM(AG1170:AH1170)</f>
        <v>0</v>
      </c>
      <c r="AJ1170" s="275"/>
      <c r="AK1170" s="275"/>
      <c r="AL1170" s="275">
        <f>SUM(AJ1170:AK1170)</f>
        <v>0</v>
      </c>
      <c r="AM1170" s="275"/>
      <c r="AN1170" s="275"/>
      <c r="AO1170" s="275">
        <f>SUM(AM1170:AN1170)</f>
        <v>0</v>
      </c>
      <c r="AP1170" s="275">
        <v>0</v>
      </c>
      <c r="AQ1170" s="275">
        <v>0</v>
      </c>
      <c r="AR1170" s="275">
        <f>SUM(AP1170:AQ1170)</f>
        <v>0</v>
      </c>
      <c r="AS1170" s="500">
        <v>3</v>
      </c>
      <c r="AT1170" s="275"/>
      <c r="AU1170" s="275"/>
      <c r="AV1170" s="275">
        <f>SUM(AT1170:AU1170)</f>
        <v>0</v>
      </c>
      <c r="AW1170" s="567">
        <f>SUM(G1170,J1170,M1170,P1170,T1170,W1170,Z1170,AC1170,AG1170,AJ1170,AM1170,AP1170,AT1170)</f>
        <v>10</v>
      </c>
      <c r="AX1170" s="567">
        <f t="shared" ref="AX1170:AX1171" si="5734">SUM(H1170,K1170,N1170,Q1170,U1170,X1170,AA1170,AD1170,AH1170,AK1170,AN1170,AQ1170,AU1170)</f>
        <v>15</v>
      </c>
      <c r="AY1170" s="567">
        <f t="shared" ref="AY1170:AY1171" si="5735">SUM(I1170,L1170,O1170,R1170,V1170,Y1170,AB1170,AE1170,AI1170,AL1170,AO1170,AR1170,AV1170)</f>
        <v>25</v>
      </c>
      <c r="AZ1170" s="159">
        <v>0</v>
      </c>
      <c r="BA1170" s="159">
        <v>1</v>
      </c>
      <c r="BB1170" s="275">
        <f>SUM(AZ1170:BA1170)</f>
        <v>1</v>
      </c>
      <c r="BC1170" s="275">
        <v>1</v>
      </c>
      <c r="BD1170" s="275">
        <v>0</v>
      </c>
      <c r="BE1170" s="275">
        <f>SUM(BC1170:BD1170)</f>
        <v>1</v>
      </c>
      <c r="BF1170" s="521"/>
      <c r="BG1170" s="605">
        <f>SUM(F1170,S1170,AF1170,AS1170)</f>
        <v>33</v>
      </c>
      <c r="BH1170" s="533">
        <f>SUM(G1170,T1170,AG1170)</f>
        <v>4</v>
      </c>
      <c r="BI1170" s="533">
        <f t="shared" ref="BI1170:BI1171" si="5736">SUM(H1170,U1170,AH1170)</f>
        <v>10</v>
      </c>
      <c r="BJ1170" s="533">
        <f t="shared" ref="BJ1170:BJ1171" si="5737">SUM(I1170,V1170,AI1170)</f>
        <v>14</v>
      </c>
      <c r="BK1170" s="533">
        <f t="shared" ref="BK1170:BK1171" si="5738">SUM(J1170,W1170,AJ1170)</f>
        <v>2</v>
      </c>
      <c r="BL1170" s="533">
        <f t="shared" ref="BL1170:BL1171" si="5739">SUM(K1170,X1170,AK1170)</f>
        <v>1</v>
      </c>
      <c r="BM1170" s="533">
        <f t="shared" ref="BM1170:BM1171" si="5740">SUM(L1170,Y1170,AL1170)</f>
        <v>3</v>
      </c>
      <c r="BN1170" s="533">
        <f>SUM(M1170,Z1170,AM1170)</f>
        <v>2</v>
      </c>
      <c r="BO1170" s="533">
        <f t="shared" ref="BO1170:BO1171" si="5741">SUM(N1170,AA1170,AN1170)</f>
        <v>0</v>
      </c>
      <c r="BP1170" s="533">
        <f t="shared" ref="BP1170:BP1171" si="5742">SUM(O1170,AB1170,AO1170)</f>
        <v>2</v>
      </c>
      <c r="BQ1170" s="533">
        <f t="shared" ref="BQ1170:BQ1171" si="5743">SUM(P1170,AC1170,AP1170)</f>
        <v>2</v>
      </c>
      <c r="BR1170" s="533">
        <f t="shared" ref="BR1170:BR1171" si="5744">SUM(Q1170,AD1170,AQ1170)</f>
        <v>4</v>
      </c>
      <c r="BS1170" s="533">
        <f t="shared" ref="BS1170:BS1171" si="5745">SUM(R1170,AE1170,AR1170)</f>
        <v>6</v>
      </c>
      <c r="BT1170" s="533">
        <f>AT1170</f>
        <v>0</v>
      </c>
      <c r="BU1170" s="533">
        <f t="shared" ref="BU1170:BU1171" si="5746">AU1170</f>
        <v>0</v>
      </c>
      <c r="BV1170" s="533">
        <f t="shared" ref="BV1170:BV1171" si="5747">AV1170</f>
        <v>0</v>
      </c>
      <c r="BW1170" s="536">
        <f>SUM(BH1170,BK1170,BN1170,BQ1170,BT1170)</f>
        <v>10</v>
      </c>
      <c r="BX1170" s="536">
        <f t="shared" ref="BX1170:BX1171" si="5748">SUM(BI1170,BL1170,BO1170,BR1170,BU1170)</f>
        <v>15</v>
      </c>
      <c r="BY1170" s="536">
        <f t="shared" ref="BY1170:BY1171" si="5749">SUM(BJ1170,BM1170,BP1170,BS1170,BV1170)</f>
        <v>25</v>
      </c>
      <c r="BZ1170" t="s">
        <v>74</v>
      </c>
      <c r="CA1170" s="544">
        <f>AZ1170</f>
        <v>0</v>
      </c>
      <c r="CB1170" s="544">
        <f t="shared" ref="CB1170:CB1171" si="5750">BA1170</f>
        <v>1</v>
      </c>
      <c r="CC1170" s="544">
        <f t="shared" ref="CC1170:CC1171" si="5751">BB1170</f>
        <v>1</v>
      </c>
      <c r="CD1170" s="544">
        <f>BC1170</f>
        <v>1</v>
      </c>
      <c r="CE1170" s="544">
        <f t="shared" ref="CE1170:CE1171" si="5752">BD1170</f>
        <v>0</v>
      </c>
      <c r="CF1170" s="544">
        <f t="shared" ref="CF1170:CF1171" si="5753">BE1170</f>
        <v>1</v>
      </c>
    </row>
    <row r="1171" spans="1:84">
      <c r="A1171" s="149"/>
      <c r="B1171" s="149"/>
      <c r="C1171" s="151"/>
      <c r="D1171" s="151"/>
      <c r="E1171" s="288" t="s">
        <v>78</v>
      </c>
      <c r="F1171" s="592">
        <v>22</v>
      </c>
      <c r="G1171" s="159">
        <v>1</v>
      </c>
      <c r="H1171" s="159">
        <v>4</v>
      </c>
      <c r="I1171" s="275">
        <f>SUM(G1171:H1171)</f>
        <v>5</v>
      </c>
      <c r="J1171" s="159">
        <v>1</v>
      </c>
      <c r="K1171" s="159">
        <v>2</v>
      </c>
      <c r="L1171" s="275">
        <f>SUM(J1171:K1171)</f>
        <v>3</v>
      </c>
      <c r="M1171" s="159">
        <v>2</v>
      </c>
      <c r="N1171" s="159">
        <v>0</v>
      </c>
      <c r="O1171" s="275">
        <f>SUM(M1171:N1171)</f>
        <v>2</v>
      </c>
      <c r="P1171" s="159">
        <v>0</v>
      </c>
      <c r="Q1171" s="159">
        <v>6</v>
      </c>
      <c r="R1171" s="275">
        <f>SUM(P1171:Q1171)</f>
        <v>6</v>
      </c>
      <c r="S1171" s="500">
        <v>4</v>
      </c>
      <c r="T1171" s="275">
        <v>0</v>
      </c>
      <c r="U1171" s="275">
        <v>4</v>
      </c>
      <c r="V1171" s="275">
        <f>SUM(T1171:U1171)</f>
        <v>4</v>
      </c>
      <c r="W1171" s="275"/>
      <c r="X1171" s="275"/>
      <c r="Y1171" s="275">
        <f>SUM(W1171:X1171)</f>
        <v>0</v>
      </c>
      <c r="Z1171" s="275"/>
      <c r="AA1171" s="275"/>
      <c r="AB1171" s="275">
        <f>SUM(Z1171:AA1171)</f>
        <v>0</v>
      </c>
      <c r="AC1171" s="275"/>
      <c r="AD1171" s="275"/>
      <c r="AE1171" s="275">
        <f>SUM(AC1171:AD1171)</f>
        <v>0</v>
      </c>
      <c r="AF1171" s="500">
        <v>4</v>
      </c>
      <c r="AG1171" s="275">
        <v>1</v>
      </c>
      <c r="AH1171" s="275">
        <v>0</v>
      </c>
      <c r="AI1171" s="275">
        <f>SUM(AG1171:AH1171)</f>
        <v>1</v>
      </c>
      <c r="AJ1171" s="275"/>
      <c r="AK1171" s="275"/>
      <c r="AL1171" s="275">
        <f>SUM(AJ1171:AK1171)</f>
        <v>0</v>
      </c>
      <c r="AM1171" s="275"/>
      <c r="AN1171" s="275"/>
      <c r="AO1171" s="275">
        <f>SUM(AM1171:AN1171)</f>
        <v>0</v>
      </c>
      <c r="AP1171" s="275">
        <v>1</v>
      </c>
      <c r="AQ1171" s="275">
        <v>0</v>
      </c>
      <c r="AR1171" s="275">
        <f>SUM(AP1171:AQ1171)</f>
        <v>1</v>
      </c>
      <c r="AS1171" s="500">
        <v>3</v>
      </c>
      <c r="AT1171" s="275"/>
      <c r="AU1171" s="275"/>
      <c r="AV1171" s="275">
        <f>SUM(AT1171:AU1171)</f>
        <v>0</v>
      </c>
      <c r="AW1171" s="567">
        <f>SUM(G1171,J1171,M1171,P1171,T1171,W1171,Z1171,AC1171,AG1171,AJ1171,AM1171,AP1171,AT1171)</f>
        <v>6</v>
      </c>
      <c r="AX1171" s="567">
        <f t="shared" si="5734"/>
        <v>16</v>
      </c>
      <c r="AY1171" s="567">
        <f t="shared" si="5735"/>
        <v>22</v>
      </c>
      <c r="AZ1171" s="159">
        <v>0</v>
      </c>
      <c r="BA1171" s="159">
        <v>1</v>
      </c>
      <c r="BB1171" s="275">
        <f>SUM(AZ1171:BA1171)</f>
        <v>1</v>
      </c>
      <c r="BC1171" s="275">
        <v>0</v>
      </c>
      <c r="BD1171" s="275">
        <v>1</v>
      </c>
      <c r="BE1171" s="275">
        <f>SUM(BC1171:BD1171)</f>
        <v>1</v>
      </c>
      <c r="BF1171" s="521"/>
      <c r="BG1171" s="605">
        <f>SUM(F1171,S1171,AF1171,AS1171)</f>
        <v>33</v>
      </c>
      <c r="BH1171" s="533">
        <f>SUM(G1171,T1171,AG1171)</f>
        <v>2</v>
      </c>
      <c r="BI1171" s="533">
        <f t="shared" si="5736"/>
        <v>8</v>
      </c>
      <c r="BJ1171" s="533">
        <f t="shared" si="5737"/>
        <v>10</v>
      </c>
      <c r="BK1171" s="533">
        <f t="shared" si="5738"/>
        <v>1</v>
      </c>
      <c r="BL1171" s="533">
        <f t="shared" si="5739"/>
        <v>2</v>
      </c>
      <c r="BM1171" s="533">
        <f t="shared" si="5740"/>
        <v>3</v>
      </c>
      <c r="BN1171" s="533">
        <f>SUM(M1171,Z1171,AM1171)</f>
        <v>2</v>
      </c>
      <c r="BO1171" s="533">
        <f t="shared" si="5741"/>
        <v>0</v>
      </c>
      <c r="BP1171" s="533">
        <f t="shared" si="5742"/>
        <v>2</v>
      </c>
      <c r="BQ1171" s="533">
        <f t="shared" si="5743"/>
        <v>1</v>
      </c>
      <c r="BR1171" s="533">
        <f t="shared" si="5744"/>
        <v>6</v>
      </c>
      <c r="BS1171" s="533">
        <f t="shared" si="5745"/>
        <v>7</v>
      </c>
      <c r="BT1171" s="533">
        <f>AT1171</f>
        <v>0</v>
      </c>
      <c r="BU1171" s="533">
        <f t="shared" si="5746"/>
        <v>0</v>
      </c>
      <c r="BV1171" s="533">
        <f t="shared" si="5747"/>
        <v>0</v>
      </c>
      <c r="BW1171" s="536">
        <f>SUM(BH1171,BK1171,BN1171,BQ1171,BT1171)</f>
        <v>6</v>
      </c>
      <c r="BX1171" s="536">
        <f t="shared" si="5748"/>
        <v>16</v>
      </c>
      <c r="BY1171" s="536">
        <f t="shared" si="5749"/>
        <v>22</v>
      </c>
      <c r="BZ1171" t="s">
        <v>74</v>
      </c>
      <c r="CA1171" s="544">
        <f>AZ1171</f>
        <v>0</v>
      </c>
      <c r="CB1171" s="544">
        <f t="shared" si="5750"/>
        <v>1</v>
      </c>
      <c r="CC1171" s="544">
        <f t="shared" si="5751"/>
        <v>1</v>
      </c>
      <c r="CD1171" s="544">
        <f>BC1171</f>
        <v>0</v>
      </c>
      <c r="CE1171" s="544">
        <f t="shared" si="5752"/>
        <v>1</v>
      </c>
      <c r="CF1171" s="544">
        <f t="shared" si="5753"/>
        <v>1</v>
      </c>
    </row>
    <row r="1172" spans="1:84" ht="9" customHeight="1">
      <c r="A1172" s="149"/>
      <c r="B1172" s="149"/>
      <c r="C1172" s="151"/>
      <c r="D1172" s="151"/>
      <c r="E1172" s="288"/>
      <c r="F1172" s="591"/>
      <c r="G1172" s="159"/>
      <c r="H1172" s="159"/>
      <c r="I1172" s="159"/>
      <c r="J1172" s="159"/>
      <c r="K1172" s="159"/>
      <c r="L1172" s="159"/>
      <c r="M1172" s="159"/>
      <c r="N1172" s="159"/>
      <c r="O1172" s="159"/>
      <c r="P1172" s="159"/>
      <c r="Q1172" s="159"/>
      <c r="R1172" s="159"/>
      <c r="S1172" s="503"/>
      <c r="T1172" s="159"/>
      <c r="U1172" s="159"/>
      <c r="V1172" s="159"/>
      <c r="W1172" s="159"/>
      <c r="X1172" s="159"/>
      <c r="Y1172" s="159"/>
      <c r="Z1172" s="159"/>
      <c r="AA1172" s="159"/>
      <c r="AB1172" s="159"/>
      <c r="AC1172" s="159"/>
      <c r="AD1172" s="159"/>
      <c r="AE1172" s="159"/>
      <c r="AF1172" s="503"/>
      <c r="AG1172" s="159"/>
      <c r="AH1172" s="159"/>
      <c r="AI1172" s="159"/>
      <c r="AJ1172" s="159"/>
      <c r="AK1172" s="159"/>
      <c r="AL1172" s="159"/>
      <c r="AM1172" s="159"/>
      <c r="AN1172" s="159"/>
      <c r="AO1172" s="159"/>
      <c r="AP1172" s="159"/>
      <c r="AQ1172" s="159"/>
      <c r="AR1172" s="159"/>
      <c r="AS1172" s="503"/>
      <c r="AT1172" s="159"/>
      <c r="AU1172" s="159"/>
      <c r="AV1172" s="159"/>
      <c r="AW1172" s="570"/>
      <c r="AX1172" s="570"/>
      <c r="AY1172" s="570"/>
      <c r="AZ1172" s="159"/>
      <c r="BA1172" s="159"/>
      <c r="BB1172" s="159"/>
      <c r="BC1172" s="159"/>
      <c r="BD1172" s="159"/>
      <c r="BE1172" s="159"/>
      <c r="BF1172" s="474"/>
    </row>
    <row r="1173" spans="1:84">
      <c r="A1173" s="149"/>
      <c r="B1173" s="149"/>
      <c r="C1173" s="151"/>
      <c r="D1173" s="151"/>
      <c r="E1173" s="288"/>
      <c r="F1173" s="592">
        <f>SUM(F1170:F1172)</f>
        <v>44</v>
      </c>
      <c r="G1173" s="168">
        <f t="shared" ref="G1173:BE1173" si="5754">SUM(G1170:G1172)</f>
        <v>4</v>
      </c>
      <c r="H1173" s="168">
        <f t="shared" si="5754"/>
        <v>11</v>
      </c>
      <c r="I1173" s="168">
        <f t="shared" si="5754"/>
        <v>15</v>
      </c>
      <c r="J1173" s="168">
        <f t="shared" si="5754"/>
        <v>3</v>
      </c>
      <c r="K1173" s="168">
        <f t="shared" si="5754"/>
        <v>3</v>
      </c>
      <c r="L1173" s="168">
        <f t="shared" si="5754"/>
        <v>6</v>
      </c>
      <c r="M1173" s="168">
        <f t="shared" si="5754"/>
        <v>4</v>
      </c>
      <c r="N1173" s="168">
        <f t="shared" si="5754"/>
        <v>0</v>
      </c>
      <c r="O1173" s="168">
        <f t="shared" si="5754"/>
        <v>4</v>
      </c>
      <c r="P1173" s="168">
        <f t="shared" si="5754"/>
        <v>2</v>
      </c>
      <c r="Q1173" s="168">
        <f t="shared" si="5754"/>
        <v>10</v>
      </c>
      <c r="R1173" s="168">
        <f t="shared" si="5754"/>
        <v>12</v>
      </c>
      <c r="S1173" s="502">
        <f t="shared" si="5754"/>
        <v>8</v>
      </c>
      <c r="T1173" s="168">
        <f t="shared" si="5754"/>
        <v>1</v>
      </c>
      <c r="U1173" s="168">
        <f t="shared" si="5754"/>
        <v>7</v>
      </c>
      <c r="V1173" s="168">
        <f t="shared" si="5754"/>
        <v>8</v>
      </c>
      <c r="W1173" s="168">
        <f t="shared" si="5754"/>
        <v>0</v>
      </c>
      <c r="X1173" s="168">
        <f t="shared" si="5754"/>
        <v>0</v>
      </c>
      <c r="Y1173" s="168">
        <f t="shared" si="5754"/>
        <v>0</v>
      </c>
      <c r="Z1173" s="168">
        <f t="shared" si="5754"/>
        <v>0</v>
      </c>
      <c r="AA1173" s="168">
        <f t="shared" si="5754"/>
        <v>0</v>
      </c>
      <c r="AB1173" s="168">
        <f t="shared" si="5754"/>
        <v>0</v>
      </c>
      <c r="AC1173" s="168">
        <f t="shared" si="5754"/>
        <v>0</v>
      </c>
      <c r="AD1173" s="168">
        <f t="shared" si="5754"/>
        <v>0</v>
      </c>
      <c r="AE1173" s="168">
        <f t="shared" si="5754"/>
        <v>0</v>
      </c>
      <c r="AF1173" s="502">
        <f t="shared" si="5754"/>
        <v>8</v>
      </c>
      <c r="AG1173" s="168">
        <f t="shared" si="5754"/>
        <v>1</v>
      </c>
      <c r="AH1173" s="168">
        <f t="shared" si="5754"/>
        <v>0</v>
      </c>
      <c r="AI1173" s="168">
        <f t="shared" si="5754"/>
        <v>1</v>
      </c>
      <c r="AJ1173" s="168">
        <f t="shared" si="5754"/>
        <v>0</v>
      </c>
      <c r="AK1173" s="168">
        <f t="shared" si="5754"/>
        <v>0</v>
      </c>
      <c r="AL1173" s="168">
        <f t="shared" si="5754"/>
        <v>0</v>
      </c>
      <c r="AM1173" s="168">
        <f t="shared" si="5754"/>
        <v>0</v>
      </c>
      <c r="AN1173" s="168">
        <f t="shared" si="5754"/>
        <v>0</v>
      </c>
      <c r="AO1173" s="168">
        <f t="shared" si="5754"/>
        <v>0</v>
      </c>
      <c r="AP1173" s="168">
        <f t="shared" si="5754"/>
        <v>1</v>
      </c>
      <c r="AQ1173" s="168">
        <f t="shared" si="5754"/>
        <v>0</v>
      </c>
      <c r="AR1173" s="168">
        <f t="shared" si="5754"/>
        <v>1</v>
      </c>
      <c r="AS1173" s="502">
        <f t="shared" si="5754"/>
        <v>6</v>
      </c>
      <c r="AT1173" s="168">
        <f t="shared" si="5754"/>
        <v>0</v>
      </c>
      <c r="AU1173" s="168">
        <f t="shared" si="5754"/>
        <v>0</v>
      </c>
      <c r="AV1173" s="168">
        <f t="shared" si="5754"/>
        <v>0</v>
      </c>
      <c r="AW1173" s="569">
        <f t="shared" si="5754"/>
        <v>16</v>
      </c>
      <c r="AX1173" s="569">
        <f t="shared" si="5754"/>
        <v>31</v>
      </c>
      <c r="AY1173" s="569">
        <f t="shared" si="5754"/>
        <v>47</v>
      </c>
      <c r="AZ1173" s="168">
        <f t="shared" si="5754"/>
        <v>0</v>
      </c>
      <c r="BA1173" s="168">
        <f t="shared" si="5754"/>
        <v>2</v>
      </c>
      <c r="BB1173" s="168">
        <f t="shared" si="5754"/>
        <v>2</v>
      </c>
      <c r="BC1173" s="168">
        <f t="shared" si="5754"/>
        <v>1</v>
      </c>
      <c r="BD1173" s="168">
        <f t="shared" si="5754"/>
        <v>1</v>
      </c>
      <c r="BE1173" s="168">
        <f t="shared" si="5754"/>
        <v>2</v>
      </c>
      <c r="BF1173" s="523"/>
      <c r="BG1173" s="605">
        <f>SUM(F1173,S1173,AF1173,AS1173)</f>
        <v>66</v>
      </c>
      <c r="BH1173" s="533">
        <f>SUM(G1173,T1173,AG1173)</f>
        <v>6</v>
      </c>
      <c r="BI1173" s="533">
        <f t="shared" ref="BI1173" si="5755">SUM(H1173,U1173,AH1173)</f>
        <v>18</v>
      </c>
      <c r="BJ1173" s="533">
        <f t="shared" ref="BJ1173" si="5756">SUM(I1173,V1173,AI1173)</f>
        <v>24</v>
      </c>
      <c r="BK1173" s="533">
        <f t="shared" ref="BK1173" si="5757">SUM(J1173,W1173,AJ1173)</f>
        <v>3</v>
      </c>
      <c r="BL1173" s="533">
        <f t="shared" ref="BL1173" si="5758">SUM(K1173,X1173,AK1173)</f>
        <v>3</v>
      </c>
      <c r="BM1173" s="533">
        <f t="shared" ref="BM1173" si="5759">SUM(L1173,Y1173,AL1173)</f>
        <v>6</v>
      </c>
      <c r="BN1173" s="533">
        <f>SUM(M1173,Z1173,AM1173)</f>
        <v>4</v>
      </c>
      <c r="BO1173" s="533">
        <f t="shared" ref="BO1173" si="5760">SUM(N1173,AA1173,AN1173)</f>
        <v>0</v>
      </c>
      <c r="BP1173" s="533">
        <f t="shared" ref="BP1173" si="5761">SUM(O1173,AB1173,AO1173)</f>
        <v>4</v>
      </c>
      <c r="BQ1173" s="533">
        <f t="shared" ref="BQ1173" si="5762">SUM(P1173,AC1173,AP1173)</f>
        <v>3</v>
      </c>
      <c r="BR1173" s="533">
        <f t="shared" ref="BR1173" si="5763">SUM(Q1173,AD1173,AQ1173)</f>
        <v>10</v>
      </c>
      <c r="BS1173" s="533">
        <f t="shared" ref="BS1173" si="5764">SUM(R1173,AE1173,AR1173)</f>
        <v>13</v>
      </c>
      <c r="BT1173" s="533">
        <f>AT1173</f>
        <v>0</v>
      </c>
      <c r="BU1173" s="533">
        <f t="shared" ref="BU1173" si="5765">AU1173</f>
        <v>0</v>
      </c>
      <c r="BV1173" s="533">
        <f t="shared" ref="BV1173" si="5766">AV1173</f>
        <v>0</v>
      </c>
      <c r="BW1173" s="536">
        <f>SUM(BH1173,BK1173,BN1173,BQ1173,BT1173)</f>
        <v>16</v>
      </c>
      <c r="BX1173" s="536">
        <f t="shared" ref="BX1173" si="5767">SUM(BI1173,BL1173,BO1173,BR1173,BU1173)</f>
        <v>31</v>
      </c>
      <c r="BY1173" s="536">
        <f t="shared" ref="BY1173" si="5768">SUM(BJ1173,BM1173,BP1173,BS1173,BV1173)</f>
        <v>47</v>
      </c>
      <c r="BZ1173" t="s">
        <v>74</v>
      </c>
      <c r="CA1173" s="544">
        <f>AZ1173</f>
        <v>0</v>
      </c>
      <c r="CB1173" s="544">
        <f t="shared" ref="CB1173" si="5769">BA1173</f>
        <v>2</v>
      </c>
      <c r="CC1173" s="544">
        <f t="shared" ref="CC1173" si="5770">BB1173</f>
        <v>2</v>
      </c>
      <c r="CD1173" s="544">
        <f>BC1173</f>
        <v>1</v>
      </c>
      <c r="CE1173" s="544">
        <f t="shared" ref="CE1173" si="5771">BD1173</f>
        <v>1</v>
      </c>
      <c r="CF1173" s="544">
        <f t="shared" ref="CF1173" si="5772">BE1173</f>
        <v>2</v>
      </c>
    </row>
    <row r="1174" spans="1:84">
      <c r="A1174" s="149" t="s">
        <v>95</v>
      </c>
      <c r="B1174" s="149" t="s">
        <v>202</v>
      </c>
      <c r="C1174" s="151"/>
      <c r="D1174" s="151"/>
      <c r="E1174" s="375" t="s">
        <v>621</v>
      </c>
      <c r="F1174" s="592"/>
      <c r="G1174" s="159"/>
      <c r="H1174" s="159"/>
      <c r="I1174" s="275"/>
      <c r="J1174" s="159"/>
      <c r="K1174" s="159"/>
      <c r="L1174" s="275"/>
      <c r="M1174" s="159"/>
      <c r="N1174" s="159"/>
      <c r="O1174" s="275"/>
      <c r="P1174" s="159"/>
      <c r="Q1174" s="159"/>
      <c r="R1174" s="275"/>
      <c r="S1174" s="500"/>
      <c r="T1174" s="275"/>
      <c r="U1174" s="275"/>
      <c r="V1174" s="275"/>
      <c r="W1174" s="275"/>
      <c r="X1174" s="275"/>
      <c r="Y1174" s="275"/>
      <c r="Z1174" s="275"/>
      <c r="AA1174" s="275"/>
      <c r="AB1174" s="275"/>
      <c r="AC1174" s="275"/>
      <c r="AD1174" s="275"/>
      <c r="AE1174" s="275"/>
      <c r="AF1174" s="500"/>
      <c r="AG1174" s="275"/>
      <c r="AH1174" s="275"/>
      <c r="AI1174" s="275"/>
      <c r="AJ1174" s="275"/>
      <c r="AK1174" s="275"/>
      <c r="AL1174" s="275"/>
      <c r="AM1174" s="275"/>
      <c r="AN1174" s="275"/>
      <c r="AO1174" s="275"/>
      <c r="AP1174" s="275"/>
      <c r="AQ1174" s="275"/>
      <c r="AR1174" s="275"/>
      <c r="AS1174" s="500"/>
      <c r="AT1174" s="275"/>
      <c r="AU1174" s="275"/>
      <c r="AV1174" s="275"/>
      <c r="AW1174" s="567"/>
      <c r="AX1174" s="567"/>
      <c r="AY1174" s="567"/>
      <c r="AZ1174" s="159"/>
      <c r="BA1174" s="159"/>
      <c r="BB1174" s="275"/>
      <c r="BC1174" s="275"/>
      <c r="BD1174" s="275"/>
      <c r="BE1174" s="275"/>
      <c r="BF1174" s="521"/>
    </row>
    <row r="1175" spans="1:84">
      <c r="A1175" s="149"/>
      <c r="B1175" s="149"/>
      <c r="C1175" s="151"/>
      <c r="D1175" s="151"/>
      <c r="E1175" s="288" t="s">
        <v>77</v>
      </c>
      <c r="F1175" s="592">
        <v>34</v>
      </c>
      <c r="G1175" s="159">
        <v>14</v>
      </c>
      <c r="H1175" s="159">
        <v>7</v>
      </c>
      <c r="I1175" s="275">
        <f>SUM(G1175:H1175)</f>
        <v>21</v>
      </c>
      <c r="J1175" s="159">
        <v>2</v>
      </c>
      <c r="K1175" s="159">
        <v>2</v>
      </c>
      <c r="L1175" s="275">
        <f>SUM(J1175:K1175)</f>
        <v>4</v>
      </c>
      <c r="M1175" s="159">
        <v>3</v>
      </c>
      <c r="N1175" s="159">
        <v>1</v>
      </c>
      <c r="O1175" s="275">
        <f>SUM(M1175:N1175)</f>
        <v>4</v>
      </c>
      <c r="P1175" s="159">
        <v>12</v>
      </c>
      <c r="Q1175" s="159">
        <v>5</v>
      </c>
      <c r="R1175" s="275">
        <f>SUM(P1175:Q1175)</f>
        <v>17</v>
      </c>
      <c r="S1175" s="500">
        <v>6</v>
      </c>
      <c r="T1175" s="275">
        <v>1</v>
      </c>
      <c r="U1175" s="275">
        <v>4</v>
      </c>
      <c r="V1175" s="275">
        <f>SUM(T1175:U1175)</f>
        <v>5</v>
      </c>
      <c r="W1175" s="275"/>
      <c r="X1175" s="275"/>
      <c r="Y1175" s="275">
        <f>SUM(W1175:X1175)</f>
        <v>0</v>
      </c>
      <c r="Z1175" s="275"/>
      <c r="AA1175" s="275"/>
      <c r="AB1175" s="275">
        <f>SUM(Z1175:AA1175)</f>
        <v>0</v>
      </c>
      <c r="AC1175" s="275">
        <v>1</v>
      </c>
      <c r="AD1175" s="275">
        <v>0</v>
      </c>
      <c r="AE1175" s="275">
        <f>SUM(AC1175:AD1175)</f>
        <v>1</v>
      </c>
      <c r="AF1175" s="500">
        <v>6</v>
      </c>
      <c r="AG1175" s="275">
        <v>2</v>
      </c>
      <c r="AH1175" s="275">
        <v>1</v>
      </c>
      <c r="AI1175" s="275">
        <f>SUM(AG1175:AH1175)</f>
        <v>3</v>
      </c>
      <c r="AJ1175" s="275">
        <v>0</v>
      </c>
      <c r="AK1175" s="275">
        <v>0</v>
      </c>
      <c r="AL1175" s="275">
        <f>SUM(AJ1175:AK1175)</f>
        <v>0</v>
      </c>
      <c r="AM1175" s="275">
        <v>0</v>
      </c>
      <c r="AN1175" s="275">
        <v>0</v>
      </c>
      <c r="AO1175" s="275">
        <f>SUM(AM1175:AN1175)</f>
        <v>0</v>
      </c>
      <c r="AP1175" s="275">
        <v>3</v>
      </c>
      <c r="AQ1175" s="275">
        <v>0</v>
      </c>
      <c r="AR1175" s="275">
        <f>SUM(AP1175:AQ1175)</f>
        <v>3</v>
      </c>
      <c r="AS1175" s="500">
        <v>5</v>
      </c>
      <c r="AT1175" s="275">
        <v>1</v>
      </c>
      <c r="AU1175" s="275">
        <v>0</v>
      </c>
      <c r="AV1175" s="275">
        <f>SUM(AT1175:AU1175)</f>
        <v>1</v>
      </c>
      <c r="AW1175" s="567">
        <f>SUM(G1175,J1175,M1175,P1175,T1175,W1175,Z1175,AC1175,AG1175,AJ1175,AM1175,AP1175,AT1175)</f>
        <v>39</v>
      </c>
      <c r="AX1175" s="567">
        <f t="shared" ref="AX1175:AX1177" si="5773">SUM(H1175,K1175,N1175,Q1175,U1175,X1175,AA1175,AD1175,AH1175,AK1175,AN1175,AQ1175,AU1175)</f>
        <v>20</v>
      </c>
      <c r="AY1175" s="567">
        <f t="shared" ref="AY1175:AY1177" si="5774">SUM(I1175,L1175,O1175,R1175,V1175,Y1175,AB1175,AE1175,AI1175,AL1175,AO1175,AR1175,AV1175)</f>
        <v>59</v>
      </c>
      <c r="AZ1175" s="159">
        <v>0</v>
      </c>
      <c r="BA1175" s="159">
        <v>0</v>
      </c>
      <c r="BB1175" s="275">
        <f>SUM(AZ1175:BA1175)</f>
        <v>0</v>
      </c>
      <c r="BC1175" s="275">
        <v>0</v>
      </c>
      <c r="BD1175" s="275">
        <v>0</v>
      </c>
      <c r="BE1175" s="275">
        <f>SUM(BC1175:BD1175)</f>
        <v>0</v>
      </c>
      <c r="BF1175" s="521"/>
      <c r="BG1175" s="605">
        <f>SUM(F1175,S1175,AF1175,AS1175)</f>
        <v>51</v>
      </c>
      <c r="BH1175" s="533">
        <f>SUM(G1175,T1175,AG1175)</f>
        <v>17</v>
      </c>
      <c r="BI1175" s="533">
        <f t="shared" ref="BI1175:BI1178" si="5775">SUM(H1175,U1175,AH1175)</f>
        <v>12</v>
      </c>
      <c r="BJ1175" s="533">
        <f t="shared" ref="BJ1175:BJ1178" si="5776">SUM(I1175,V1175,AI1175)</f>
        <v>29</v>
      </c>
      <c r="BK1175" s="533">
        <f t="shared" ref="BK1175:BK1178" si="5777">SUM(J1175,W1175,AJ1175)</f>
        <v>2</v>
      </c>
      <c r="BL1175" s="533">
        <f t="shared" ref="BL1175:BL1178" si="5778">SUM(K1175,X1175,AK1175)</f>
        <v>2</v>
      </c>
      <c r="BM1175" s="533">
        <f t="shared" ref="BM1175:BM1178" si="5779">SUM(L1175,Y1175,AL1175)</f>
        <v>4</v>
      </c>
      <c r="BN1175" s="533">
        <f>SUM(M1175,Z1175,AM1175)</f>
        <v>3</v>
      </c>
      <c r="BO1175" s="533">
        <f t="shared" ref="BO1175:BO1178" si="5780">SUM(N1175,AA1175,AN1175)</f>
        <v>1</v>
      </c>
      <c r="BP1175" s="533">
        <f t="shared" ref="BP1175:BP1178" si="5781">SUM(O1175,AB1175,AO1175)</f>
        <v>4</v>
      </c>
      <c r="BQ1175" s="533">
        <f t="shared" ref="BQ1175:BQ1178" si="5782">SUM(P1175,AC1175,AP1175)</f>
        <v>16</v>
      </c>
      <c r="BR1175" s="533">
        <f t="shared" ref="BR1175:BR1178" si="5783">SUM(Q1175,AD1175,AQ1175)</f>
        <v>5</v>
      </c>
      <c r="BS1175" s="533">
        <f t="shared" ref="BS1175:BS1178" si="5784">SUM(R1175,AE1175,AR1175)</f>
        <v>21</v>
      </c>
      <c r="BT1175" s="533">
        <f>AT1175</f>
        <v>1</v>
      </c>
      <c r="BU1175" s="533">
        <f t="shared" ref="BU1175:BU1178" si="5785">AU1175</f>
        <v>0</v>
      </c>
      <c r="BV1175" s="533">
        <f t="shared" ref="BV1175:BV1178" si="5786">AV1175</f>
        <v>1</v>
      </c>
      <c r="BW1175" s="536">
        <f>SUM(BH1175,BK1175,BN1175,BQ1175,BT1175)</f>
        <v>39</v>
      </c>
      <c r="BX1175" s="536">
        <f t="shared" ref="BX1175:BX1178" si="5787">SUM(BI1175,BL1175,BO1175,BR1175,BU1175)</f>
        <v>20</v>
      </c>
      <c r="BY1175" s="536">
        <f t="shared" ref="BY1175:BY1178" si="5788">SUM(BJ1175,BM1175,BP1175,BS1175,BV1175)</f>
        <v>59</v>
      </c>
      <c r="BZ1175" t="s">
        <v>74</v>
      </c>
      <c r="CA1175" s="544">
        <f>AZ1175</f>
        <v>0</v>
      </c>
      <c r="CB1175" s="544">
        <f t="shared" ref="CB1175:CB1178" si="5789">BA1175</f>
        <v>0</v>
      </c>
      <c r="CC1175" s="544">
        <f t="shared" ref="CC1175:CC1178" si="5790">BB1175</f>
        <v>0</v>
      </c>
      <c r="CD1175" s="544">
        <f>BC1175</f>
        <v>0</v>
      </c>
      <c r="CE1175" s="544">
        <f t="shared" ref="CE1175:CE1178" si="5791">BD1175</f>
        <v>0</v>
      </c>
      <c r="CF1175" s="544">
        <f t="shared" ref="CF1175:CF1178" si="5792">BE1175</f>
        <v>0</v>
      </c>
    </row>
    <row r="1176" spans="1:84">
      <c r="A1176" s="149"/>
      <c r="B1176" s="149"/>
      <c r="C1176" s="151"/>
      <c r="D1176" s="151"/>
      <c r="E1176" s="288" t="s">
        <v>78</v>
      </c>
      <c r="F1176" s="592">
        <v>34</v>
      </c>
      <c r="G1176" s="159">
        <v>13</v>
      </c>
      <c r="H1176" s="159">
        <v>5</v>
      </c>
      <c r="I1176" s="275">
        <f>SUM(G1176:H1176)</f>
        <v>18</v>
      </c>
      <c r="J1176" s="159">
        <v>2</v>
      </c>
      <c r="K1176" s="159">
        <v>2</v>
      </c>
      <c r="L1176" s="275">
        <f>SUM(J1176:K1176)</f>
        <v>4</v>
      </c>
      <c r="M1176" s="159">
        <v>3</v>
      </c>
      <c r="N1176" s="159">
        <v>0</v>
      </c>
      <c r="O1176" s="275">
        <f>SUM(M1176:N1176)</f>
        <v>3</v>
      </c>
      <c r="P1176" s="159">
        <v>14</v>
      </c>
      <c r="Q1176" s="159">
        <v>3</v>
      </c>
      <c r="R1176" s="275">
        <f>SUM(P1176:Q1176)</f>
        <v>17</v>
      </c>
      <c r="S1176" s="500">
        <v>6</v>
      </c>
      <c r="T1176" s="275">
        <v>3</v>
      </c>
      <c r="U1176" s="275">
        <v>1</v>
      </c>
      <c r="V1176" s="275">
        <f>SUM(T1176:U1176)</f>
        <v>4</v>
      </c>
      <c r="W1176" s="275"/>
      <c r="X1176" s="275"/>
      <c r="Y1176" s="275">
        <f>SUM(W1176:X1176)</f>
        <v>0</v>
      </c>
      <c r="Z1176" s="275"/>
      <c r="AA1176" s="275"/>
      <c r="AB1176" s="275">
        <f>SUM(Z1176:AA1176)</f>
        <v>0</v>
      </c>
      <c r="AC1176" s="275">
        <v>1</v>
      </c>
      <c r="AD1176" s="275">
        <v>1</v>
      </c>
      <c r="AE1176" s="275">
        <f>SUM(AC1176:AD1176)</f>
        <v>2</v>
      </c>
      <c r="AF1176" s="500">
        <v>6</v>
      </c>
      <c r="AG1176" s="275">
        <v>2</v>
      </c>
      <c r="AH1176" s="275">
        <v>0</v>
      </c>
      <c r="AI1176" s="275">
        <f>SUM(AG1176:AH1176)</f>
        <v>2</v>
      </c>
      <c r="AJ1176" s="275">
        <v>0</v>
      </c>
      <c r="AK1176" s="275">
        <v>0</v>
      </c>
      <c r="AL1176" s="275">
        <f>SUM(AJ1176:AK1176)</f>
        <v>0</v>
      </c>
      <c r="AM1176" s="275">
        <v>0</v>
      </c>
      <c r="AN1176" s="275">
        <v>0</v>
      </c>
      <c r="AO1176" s="275">
        <f>SUM(AM1176:AN1176)</f>
        <v>0</v>
      </c>
      <c r="AP1176" s="275">
        <v>2</v>
      </c>
      <c r="AQ1176" s="275">
        <v>0</v>
      </c>
      <c r="AR1176" s="275">
        <f>SUM(AP1176:AQ1176)</f>
        <v>2</v>
      </c>
      <c r="AS1176" s="500">
        <v>5</v>
      </c>
      <c r="AT1176" s="275">
        <v>2</v>
      </c>
      <c r="AU1176" s="275">
        <v>1</v>
      </c>
      <c r="AV1176" s="275">
        <f>SUM(AT1176:AU1176)</f>
        <v>3</v>
      </c>
      <c r="AW1176" s="567">
        <f>SUM(G1176,J1176,M1176,P1176,T1176,W1176,Z1176,AC1176,AG1176,AJ1176,AM1176,AP1176,AT1176)</f>
        <v>42</v>
      </c>
      <c r="AX1176" s="567">
        <f t="shared" si="5773"/>
        <v>13</v>
      </c>
      <c r="AY1176" s="567">
        <f t="shared" si="5774"/>
        <v>55</v>
      </c>
      <c r="AZ1176" s="159">
        <v>0</v>
      </c>
      <c r="BA1176" s="159">
        <v>1</v>
      </c>
      <c r="BB1176" s="275">
        <f>SUM(AZ1176:BA1176)</f>
        <v>1</v>
      </c>
      <c r="BC1176" s="275">
        <v>0</v>
      </c>
      <c r="BD1176" s="275">
        <v>0</v>
      </c>
      <c r="BE1176" s="275">
        <f>SUM(BC1176:BD1176)</f>
        <v>0</v>
      </c>
      <c r="BF1176" s="521"/>
      <c r="BG1176" s="605">
        <f>SUM(F1176,S1176,AF1176,AS1176)</f>
        <v>51</v>
      </c>
      <c r="BH1176" s="533">
        <f>SUM(G1176,T1176,AG1176)</f>
        <v>18</v>
      </c>
      <c r="BI1176" s="533">
        <f t="shared" si="5775"/>
        <v>6</v>
      </c>
      <c r="BJ1176" s="533">
        <f t="shared" si="5776"/>
        <v>24</v>
      </c>
      <c r="BK1176" s="533">
        <f t="shared" si="5777"/>
        <v>2</v>
      </c>
      <c r="BL1176" s="533">
        <f t="shared" si="5778"/>
        <v>2</v>
      </c>
      <c r="BM1176" s="533">
        <f t="shared" si="5779"/>
        <v>4</v>
      </c>
      <c r="BN1176" s="533">
        <f>SUM(M1176,Z1176,AM1176)</f>
        <v>3</v>
      </c>
      <c r="BO1176" s="533">
        <f t="shared" si="5780"/>
        <v>0</v>
      </c>
      <c r="BP1176" s="533">
        <f t="shared" si="5781"/>
        <v>3</v>
      </c>
      <c r="BQ1176" s="533">
        <f t="shared" si="5782"/>
        <v>17</v>
      </c>
      <c r="BR1176" s="533">
        <f t="shared" si="5783"/>
        <v>4</v>
      </c>
      <c r="BS1176" s="533">
        <f t="shared" si="5784"/>
        <v>21</v>
      </c>
      <c r="BT1176" s="533">
        <f>AT1176</f>
        <v>2</v>
      </c>
      <c r="BU1176" s="533">
        <f t="shared" si="5785"/>
        <v>1</v>
      </c>
      <c r="BV1176" s="533">
        <f t="shared" si="5786"/>
        <v>3</v>
      </c>
      <c r="BW1176" s="536">
        <f>SUM(BH1176,BK1176,BN1176,BQ1176,BT1176)</f>
        <v>42</v>
      </c>
      <c r="BX1176" s="536">
        <f t="shared" si="5787"/>
        <v>13</v>
      </c>
      <c r="BY1176" s="536">
        <f t="shared" si="5788"/>
        <v>55</v>
      </c>
      <c r="BZ1176" t="s">
        <v>74</v>
      </c>
      <c r="CA1176" s="544">
        <f>AZ1176</f>
        <v>0</v>
      </c>
      <c r="CB1176" s="544">
        <f t="shared" si="5789"/>
        <v>1</v>
      </c>
      <c r="CC1176" s="544">
        <f t="shared" si="5790"/>
        <v>1</v>
      </c>
      <c r="CD1176" s="544">
        <f>BC1176</f>
        <v>0</v>
      </c>
      <c r="CE1176" s="544">
        <f t="shared" si="5791"/>
        <v>0</v>
      </c>
      <c r="CF1176" s="544">
        <f t="shared" si="5792"/>
        <v>0</v>
      </c>
    </row>
    <row r="1177" spans="1:84">
      <c r="A1177" s="149"/>
      <c r="B1177" s="149"/>
      <c r="C1177" s="151"/>
      <c r="D1177" s="151"/>
      <c r="E1177" s="288" t="s">
        <v>79</v>
      </c>
      <c r="F1177" s="592">
        <v>34</v>
      </c>
      <c r="G1177" s="159">
        <v>22</v>
      </c>
      <c r="H1177" s="159">
        <v>1</v>
      </c>
      <c r="I1177" s="275">
        <f>SUM(G1177:H1177)</f>
        <v>23</v>
      </c>
      <c r="J1177" s="159">
        <v>4</v>
      </c>
      <c r="K1177" s="159">
        <v>1</v>
      </c>
      <c r="L1177" s="275">
        <f>SUM(J1177:K1177)</f>
        <v>5</v>
      </c>
      <c r="M1177" s="159">
        <v>2</v>
      </c>
      <c r="N1177" s="159">
        <v>1</v>
      </c>
      <c r="O1177" s="275">
        <f>SUM(M1177:N1177)</f>
        <v>3</v>
      </c>
      <c r="P1177" s="159">
        <v>12</v>
      </c>
      <c r="Q1177" s="159">
        <v>0</v>
      </c>
      <c r="R1177" s="275">
        <f>SUM(P1177:Q1177)</f>
        <v>12</v>
      </c>
      <c r="S1177" s="500">
        <v>6</v>
      </c>
      <c r="T1177" s="275">
        <v>5</v>
      </c>
      <c r="U1177" s="275">
        <v>0</v>
      </c>
      <c r="V1177" s="275">
        <f>SUM(T1177:U1177)</f>
        <v>5</v>
      </c>
      <c r="W1177" s="275"/>
      <c r="X1177" s="275"/>
      <c r="Y1177" s="275">
        <f>SUM(W1177:X1177)</f>
        <v>0</v>
      </c>
      <c r="Z1177" s="275"/>
      <c r="AA1177" s="275"/>
      <c r="AB1177" s="275">
        <f>SUM(Z1177:AA1177)</f>
        <v>0</v>
      </c>
      <c r="AC1177" s="275">
        <v>0</v>
      </c>
      <c r="AD1177" s="275">
        <v>0</v>
      </c>
      <c r="AE1177" s="275">
        <f>SUM(AC1177:AD1177)</f>
        <v>0</v>
      </c>
      <c r="AF1177" s="500">
        <v>6</v>
      </c>
      <c r="AG1177" s="275">
        <v>1</v>
      </c>
      <c r="AH1177" s="275">
        <v>0</v>
      </c>
      <c r="AI1177" s="275">
        <f>SUM(AG1177:AH1177)</f>
        <v>1</v>
      </c>
      <c r="AJ1177" s="275">
        <v>1</v>
      </c>
      <c r="AK1177" s="275">
        <v>0</v>
      </c>
      <c r="AL1177" s="275">
        <f>SUM(AJ1177:AK1177)</f>
        <v>1</v>
      </c>
      <c r="AM1177" s="275">
        <v>0</v>
      </c>
      <c r="AN1177" s="275">
        <v>0</v>
      </c>
      <c r="AO1177" s="275">
        <f>SUM(AM1177:AN1177)</f>
        <v>0</v>
      </c>
      <c r="AP1177" s="275">
        <v>1</v>
      </c>
      <c r="AQ1177" s="275">
        <v>0</v>
      </c>
      <c r="AR1177" s="275">
        <f>SUM(AP1177:AQ1177)</f>
        <v>1</v>
      </c>
      <c r="AS1177" s="500">
        <v>5</v>
      </c>
      <c r="AT1177" s="275">
        <v>2</v>
      </c>
      <c r="AU1177" s="275">
        <v>0</v>
      </c>
      <c r="AV1177" s="275">
        <f>SUM(AT1177:AU1177)</f>
        <v>2</v>
      </c>
      <c r="AW1177" s="567">
        <f>SUM(G1177,J1177,M1177,P1177,T1177,W1177,Z1177,AC1177,AG1177,AJ1177,AM1177,AP1177,AT1177)</f>
        <v>50</v>
      </c>
      <c r="AX1177" s="567">
        <f t="shared" si="5773"/>
        <v>3</v>
      </c>
      <c r="AY1177" s="567">
        <f t="shared" si="5774"/>
        <v>53</v>
      </c>
      <c r="AZ1177" s="159">
        <v>3</v>
      </c>
      <c r="BA1177" s="159">
        <v>0</v>
      </c>
      <c r="BB1177" s="275">
        <f>SUM(AZ1177:BA1177)</f>
        <v>3</v>
      </c>
      <c r="BC1177" s="275">
        <v>0</v>
      </c>
      <c r="BD1177" s="275">
        <v>0</v>
      </c>
      <c r="BE1177" s="275">
        <f>SUM(BC1177:BD1177)</f>
        <v>0</v>
      </c>
      <c r="BF1177" s="521"/>
      <c r="BG1177" s="605">
        <f>SUM(F1177,S1177,AF1177,AS1177)</f>
        <v>51</v>
      </c>
      <c r="BH1177" s="533">
        <f>SUM(G1177,T1177,AG1177)</f>
        <v>28</v>
      </c>
      <c r="BI1177" s="533">
        <f t="shared" si="5775"/>
        <v>1</v>
      </c>
      <c r="BJ1177" s="533">
        <f t="shared" si="5776"/>
        <v>29</v>
      </c>
      <c r="BK1177" s="533">
        <f t="shared" si="5777"/>
        <v>5</v>
      </c>
      <c r="BL1177" s="533">
        <f t="shared" si="5778"/>
        <v>1</v>
      </c>
      <c r="BM1177" s="533">
        <f t="shared" si="5779"/>
        <v>6</v>
      </c>
      <c r="BN1177" s="533">
        <f>SUM(M1177,Z1177,AM1177)</f>
        <v>2</v>
      </c>
      <c r="BO1177" s="533">
        <f t="shared" si="5780"/>
        <v>1</v>
      </c>
      <c r="BP1177" s="533">
        <f t="shared" si="5781"/>
        <v>3</v>
      </c>
      <c r="BQ1177" s="533">
        <f t="shared" si="5782"/>
        <v>13</v>
      </c>
      <c r="BR1177" s="533">
        <f t="shared" si="5783"/>
        <v>0</v>
      </c>
      <c r="BS1177" s="533">
        <f t="shared" si="5784"/>
        <v>13</v>
      </c>
      <c r="BT1177" s="533">
        <f>AT1177</f>
        <v>2</v>
      </c>
      <c r="BU1177" s="533">
        <f t="shared" si="5785"/>
        <v>0</v>
      </c>
      <c r="BV1177" s="533">
        <f t="shared" si="5786"/>
        <v>2</v>
      </c>
      <c r="BW1177" s="536">
        <f>SUM(BH1177,BK1177,BN1177,BQ1177,BT1177)</f>
        <v>50</v>
      </c>
      <c r="BX1177" s="536">
        <f t="shared" si="5787"/>
        <v>3</v>
      </c>
      <c r="BY1177" s="536">
        <f t="shared" si="5788"/>
        <v>53</v>
      </c>
      <c r="BZ1177" t="s">
        <v>74</v>
      </c>
      <c r="CA1177" s="544">
        <f>AZ1177</f>
        <v>3</v>
      </c>
      <c r="CB1177" s="544">
        <f t="shared" si="5789"/>
        <v>0</v>
      </c>
      <c r="CC1177" s="544">
        <f t="shared" si="5790"/>
        <v>3</v>
      </c>
      <c r="CD1177" s="544">
        <f>BC1177</f>
        <v>0</v>
      </c>
      <c r="CE1177" s="544">
        <f t="shared" si="5791"/>
        <v>0</v>
      </c>
      <c r="CF1177" s="544">
        <f t="shared" si="5792"/>
        <v>0</v>
      </c>
    </row>
    <row r="1178" spans="1:84">
      <c r="A1178" s="149"/>
      <c r="B1178" s="149"/>
      <c r="C1178" s="151"/>
      <c r="D1178" s="151"/>
      <c r="E1178" s="288"/>
      <c r="F1178" s="592">
        <f>SUM(F1175:F1177)</f>
        <v>102</v>
      </c>
      <c r="G1178" s="168">
        <f t="shared" ref="G1178:BE1178" si="5793">SUM(G1175:G1177)</f>
        <v>49</v>
      </c>
      <c r="H1178" s="168">
        <f t="shared" si="5793"/>
        <v>13</v>
      </c>
      <c r="I1178" s="168">
        <f t="shared" si="5793"/>
        <v>62</v>
      </c>
      <c r="J1178" s="168">
        <f t="shared" si="5793"/>
        <v>8</v>
      </c>
      <c r="K1178" s="168">
        <f t="shared" si="5793"/>
        <v>5</v>
      </c>
      <c r="L1178" s="168">
        <f t="shared" si="5793"/>
        <v>13</v>
      </c>
      <c r="M1178" s="168">
        <f t="shared" si="5793"/>
        <v>8</v>
      </c>
      <c r="N1178" s="168">
        <f t="shared" si="5793"/>
        <v>2</v>
      </c>
      <c r="O1178" s="168">
        <f t="shared" si="5793"/>
        <v>10</v>
      </c>
      <c r="P1178" s="168">
        <f t="shared" si="5793"/>
        <v>38</v>
      </c>
      <c r="Q1178" s="168">
        <f t="shared" si="5793"/>
        <v>8</v>
      </c>
      <c r="R1178" s="168">
        <f t="shared" si="5793"/>
        <v>46</v>
      </c>
      <c r="S1178" s="502">
        <f t="shared" si="5793"/>
        <v>18</v>
      </c>
      <c r="T1178" s="168">
        <f t="shared" si="5793"/>
        <v>9</v>
      </c>
      <c r="U1178" s="168">
        <f t="shared" si="5793"/>
        <v>5</v>
      </c>
      <c r="V1178" s="168">
        <f t="shared" si="5793"/>
        <v>14</v>
      </c>
      <c r="W1178" s="168">
        <f t="shared" si="5793"/>
        <v>0</v>
      </c>
      <c r="X1178" s="168">
        <f t="shared" si="5793"/>
        <v>0</v>
      </c>
      <c r="Y1178" s="168">
        <f t="shared" si="5793"/>
        <v>0</v>
      </c>
      <c r="Z1178" s="168">
        <f t="shared" si="5793"/>
        <v>0</v>
      </c>
      <c r="AA1178" s="168">
        <f t="shared" si="5793"/>
        <v>0</v>
      </c>
      <c r="AB1178" s="168">
        <f t="shared" si="5793"/>
        <v>0</v>
      </c>
      <c r="AC1178" s="168">
        <f t="shared" si="5793"/>
        <v>2</v>
      </c>
      <c r="AD1178" s="168">
        <f t="shared" si="5793"/>
        <v>1</v>
      </c>
      <c r="AE1178" s="168">
        <f t="shared" si="5793"/>
        <v>3</v>
      </c>
      <c r="AF1178" s="502">
        <f t="shared" si="5793"/>
        <v>18</v>
      </c>
      <c r="AG1178" s="168">
        <f t="shared" si="5793"/>
        <v>5</v>
      </c>
      <c r="AH1178" s="168">
        <f t="shared" si="5793"/>
        <v>1</v>
      </c>
      <c r="AI1178" s="168">
        <f t="shared" si="5793"/>
        <v>6</v>
      </c>
      <c r="AJ1178" s="168">
        <f t="shared" si="5793"/>
        <v>1</v>
      </c>
      <c r="AK1178" s="168">
        <f t="shared" si="5793"/>
        <v>0</v>
      </c>
      <c r="AL1178" s="168">
        <f t="shared" si="5793"/>
        <v>1</v>
      </c>
      <c r="AM1178" s="168">
        <f t="shared" si="5793"/>
        <v>0</v>
      </c>
      <c r="AN1178" s="168">
        <f t="shared" si="5793"/>
        <v>0</v>
      </c>
      <c r="AO1178" s="168">
        <f t="shared" si="5793"/>
        <v>0</v>
      </c>
      <c r="AP1178" s="168">
        <f t="shared" si="5793"/>
        <v>6</v>
      </c>
      <c r="AQ1178" s="168">
        <f t="shared" si="5793"/>
        <v>0</v>
      </c>
      <c r="AR1178" s="168">
        <f t="shared" si="5793"/>
        <v>6</v>
      </c>
      <c r="AS1178" s="502">
        <f t="shared" si="5793"/>
        <v>15</v>
      </c>
      <c r="AT1178" s="168">
        <f t="shared" si="5793"/>
        <v>5</v>
      </c>
      <c r="AU1178" s="168">
        <f t="shared" si="5793"/>
        <v>1</v>
      </c>
      <c r="AV1178" s="168">
        <f t="shared" si="5793"/>
        <v>6</v>
      </c>
      <c r="AW1178" s="569">
        <f t="shared" si="5793"/>
        <v>131</v>
      </c>
      <c r="AX1178" s="569">
        <f t="shared" si="5793"/>
        <v>36</v>
      </c>
      <c r="AY1178" s="569">
        <f t="shared" si="5793"/>
        <v>167</v>
      </c>
      <c r="AZ1178" s="168">
        <f t="shared" si="5793"/>
        <v>3</v>
      </c>
      <c r="BA1178" s="168">
        <f t="shared" si="5793"/>
        <v>1</v>
      </c>
      <c r="BB1178" s="168">
        <f t="shared" si="5793"/>
        <v>4</v>
      </c>
      <c r="BC1178" s="168">
        <f t="shared" si="5793"/>
        <v>0</v>
      </c>
      <c r="BD1178" s="168">
        <f t="shared" si="5793"/>
        <v>0</v>
      </c>
      <c r="BE1178" s="168">
        <f t="shared" si="5793"/>
        <v>0</v>
      </c>
      <c r="BF1178" s="523"/>
      <c r="BG1178" s="605">
        <f>SUM(F1178,S1178,AF1178,AS1178)</f>
        <v>153</v>
      </c>
      <c r="BH1178" s="533">
        <f>SUM(G1178,T1178,AG1178)</f>
        <v>63</v>
      </c>
      <c r="BI1178" s="533">
        <f t="shared" si="5775"/>
        <v>19</v>
      </c>
      <c r="BJ1178" s="533">
        <f t="shared" si="5776"/>
        <v>82</v>
      </c>
      <c r="BK1178" s="533">
        <f t="shared" si="5777"/>
        <v>9</v>
      </c>
      <c r="BL1178" s="533">
        <f t="shared" si="5778"/>
        <v>5</v>
      </c>
      <c r="BM1178" s="533">
        <f t="shared" si="5779"/>
        <v>14</v>
      </c>
      <c r="BN1178" s="533">
        <f>SUM(M1178,Z1178,AM1178)</f>
        <v>8</v>
      </c>
      <c r="BO1178" s="533">
        <f t="shared" si="5780"/>
        <v>2</v>
      </c>
      <c r="BP1178" s="533">
        <f t="shared" si="5781"/>
        <v>10</v>
      </c>
      <c r="BQ1178" s="533">
        <f t="shared" si="5782"/>
        <v>46</v>
      </c>
      <c r="BR1178" s="533">
        <f t="shared" si="5783"/>
        <v>9</v>
      </c>
      <c r="BS1178" s="533">
        <f t="shared" si="5784"/>
        <v>55</v>
      </c>
      <c r="BT1178" s="533">
        <f>AT1178</f>
        <v>5</v>
      </c>
      <c r="BU1178" s="533">
        <f t="shared" si="5785"/>
        <v>1</v>
      </c>
      <c r="BV1178" s="533">
        <f t="shared" si="5786"/>
        <v>6</v>
      </c>
      <c r="BW1178" s="536">
        <f>SUM(BH1178,BK1178,BN1178,BQ1178,BT1178)</f>
        <v>131</v>
      </c>
      <c r="BX1178" s="536">
        <f t="shared" si="5787"/>
        <v>36</v>
      </c>
      <c r="BY1178" s="536">
        <f t="shared" si="5788"/>
        <v>167</v>
      </c>
      <c r="BZ1178" t="s">
        <v>74</v>
      </c>
      <c r="CA1178" s="544">
        <f>AZ1178</f>
        <v>3</v>
      </c>
      <c r="CB1178" s="544">
        <f t="shared" si="5789"/>
        <v>1</v>
      </c>
      <c r="CC1178" s="544">
        <f t="shared" si="5790"/>
        <v>4</v>
      </c>
      <c r="CD1178" s="544">
        <f>BC1178</f>
        <v>0</v>
      </c>
      <c r="CE1178" s="544">
        <f t="shared" si="5791"/>
        <v>0</v>
      </c>
      <c r="CF1178" s="544">
        <f t="shared" si="5792"/>
        <v>0</v>
      </c>
    </row>
    <row r="1179" spans="1:84">
      <c r="A1179" s="149" t="s">
        <v>95</v>
      </c>
      <c r="B1179" s="149" t="s">
        <v>232</v>
      </c>
      <c r="C1179" s="151"/>
      <c r="D1179" s="151"/>
      <c r="E1179" s="375" t="s">
        <v>810</v>
      </c>
      <c r="F1179" s="592"/>
      <c r="G1179" s="159"/>
      <c r="H1179" s="322" t="s">
        <v>722</v>
      </c>
      <c r="I1179" s="275"/>
      <c r="J1179" s="159"/>
      <c r="K1179" s="159"/>
      <c r="L1179" s="275"/>
      <c r="M1179" s="159"/>
      <c r="N1179" s="159"/>
      <c r="O1179" s="275"/>
      <c r="P1179" s="159"/>
      <c r="Q1179" s="159"/>
      <c r="R1179" s="275"/>
      <c r="S1179" s="500"/>
      <c r="T1179" s="275"/>
      <c r="U1179" s="275"/>
      <c r="V1179" s="275"/>
      <c r="W1179" s="275"/>
      <c r="X1179" s="275"/>
      <c r="Y1179" s="275"/>
      <c r="Z1179" s="275"/>
      <c r="AA1179" s="275"/>
      <c r="AB1179" s="275"/>
      <c r="AC1179" s="275"/>
      <c r="AD1179" s="275"/>
      <c r="AE1179" s="275"/>
      <c r="AF1179" s="500"/>
      <c r="AG1179" s="275"/>
      <c r="AH1179" s="275"/>
      <c r="AI1179" s="275"/>
      <c r="AJ1179" s="275"/>
      <c r="AK1179" s="275"/>
      <c r="AL1179" s="275"/>
      <c r="AM1179" s="275"/>
      <c r="AN1179" s="275"/>
      <c r="AO1179" s="275"/>
      <c r="AP1179" s="275"/>
      <c r="AQ1179" s="275"/>
      <c r="AR1179" s="275"/>
      <c r="AS1179" s="500"/>
      <c r="AT1179" s="275"/>
      <c r="AU1179" s="275"/>
      <c r="AV1179" s="275"/>
      <c r="AW1179" s="567"/>
      <c r="AX1179" s="567"/>
      <c r="AY1179" s="567"/>
      <c r="AZ1179" s="159"/>
      <c r="BA1179" s="159"/>
      <c r="BB1179" s="159"/>
      <c r="BC1179" s="275"/>
      <c r="BD1179" s="275"/>
      <c r="BE1179" s="275"/>
      <c r="BF1179" s="521"/>
    </row>
    <row r="1180" spans="1:84">
      <c r="A1180" s="149"/>
      <c r="B1180" s="149"/>
      <c r="C1180" s="151"/>
      <c r="D1180" s="151"/>
      <c r="E1180" s="288" t="s">
        <v>77</v>
      </c>
      <c r="F1180" s="592">
        <v>66</v>
      </c>
      <c r="G1180" s="159">
        <v>25</v>
      </c>
      <c r="H1180" s="159">
        <v>9</v>
      </c>
      <c r="I1180" s="275">
        <f>SUM(G1180:H1180)</f>
        <v>34</v>
      </c>
      <c r="J1180" s="159">
        <v>10</v>
      </c>
      <c r="K1180" s="159">
        <v>4</v>
      </c>
      <c r="L1180" s="275">
        <f>SUM(J1180:K1180)</f>
        <v>14</v>
      </c>
      <c r="M1180" s="159">
        <v>4</v>
      </c>
      <c r="N1180" s="159">
        <v>1</v>
      </c>
      <c r="O1180" s="275">
        <f>SUM(M1180:N1180)</f>
        <v>5</v>
      </c>
      <c r="P1180" s="159">
        <v>20</v>
      </c>
      <c r="Q1180" s="159">
        <v>10</v>
      </c>
      <c r="R1180" s="275">
        <f>SUM(P1180:Q1180)</f>
        <v>30</v>
      </c>
      <c r="S1180" s="500">
        <v>10</v>
      </c>
      <c r="T1180" s="275">
        <v>5</v>
      </c>
      <c r="U1180" s="275">
        <v>3</v>
      </c>
      <c r="V1180" s="275">
        <f>SUM(T1180:U1180)</f>
        <v>8</v>
      </c>
      <c r="W1180" s="275"/>
      <c r="X1180" s="275"/>
      <c r="Y1180" s="275">
        <f>SUM(W1180:X1180)</f>
        <v>0</v>
      </c>
      <c r="Z1180" s="275"/>
      <c r="AA1180" s="275"/>
      <c r="AB1180" s="275">
        <f>SUM(Z1180:AA1180)</f>
        <v>0</v>
      </c>
      <c r="AC1180" s="275">
        <v>2</v>
      </c>
      <c r="AD1180" s="275">
        <v>0</v>
      </c>
      <c r="AE1180" s="275">
        <f>SUM(AC1180:AD1180)</f>
        <v>2</v>
      </c>
      <c r="AF1180" s="500">
        <v>10</v>
      </c>
      <c r="AG1180" s="275">
        <v>4</v>
      </c>
      <c r="AH1180" s="275">
        <v>3</v>
      </c>
      <c r="AI1180" s="275">
        <f>SUM(AG1180:AH1180)</f>
        <v>7</v>
      </c>
      <c r="AJ1180" s="275">
        <v>1</v>
      </c>
      <c r="AK1180" s="275">
        <v>0</v>
      </c>
      <c r="AL1180" s="275">
        <f>SUM(AJ1180:AK1180)</f>
        <v>1</v>
      </c>
      <c r="AM1180" s="275">
        <v>0</v>
      </c>
      <c r="AN1180" s="275">
        <v>0</v>
      </c>
      <c r="AO1180" s="275">
        <f>SUM(AM1180:AN1180)</f>
        <v>0</v>
      </c>
      <c r="AP1180" s="275">
        <v>1</v>
      </c>
      <c r="AQ1180" s="275">
        <v>1</v>
      </c>
      <c r="AR1180" s="275">
        <f>SUM(AP1180:AQ1180)</f>
        <v>2</v>
      </c>
      <c r="AS1180" s="500"/>
      <c r="AT1180" s="275">
        <v>0</v>
      </c>
      <c r="AU1180" s="275">
        <v>1</v>
      </c>
      <c r="AV1180" s="275">
        <f>SUM(AT1180:AU1180)</f>
        <v>1</v>
      </c>
      <c r="AW1180" s="567">
        <f>SUM(G1180,J1180,M1180,P1180,T1180,W1180,Z1180,AC1180,AG1180,AJ1180,AM1180,AP1180,AT1180)</f>
        <v>72</v>
      </c>
      <c r="AX1180" s="567">
        <f t="shared" ref="AX1180:AX1181" si="5794">SUM(H1180,K1180,N1180,Q1180,U1180,X1180,AA1180,AD1180,AH1180,AK1180,AN1180,AQ1180,AU1180)</f>
        <v>32</v>
      </c>
      <c r="AY1180" s="567">
        <f t="shared" ref="AY1180:AY1181" si="5795">SUM(I1180,L1180,O1180,R1180,V1180,Y1180,AB1180,AE1180,AI1180,AL1180,AO1180,AR1180,AV1180)</f>
        <v>104</v>
      </c>
      <c r="AZ1180" s="159"/>
      <c r="BA1180" s="159"/>
      <c r="BB1180" s="275">
        <f>SUM(AZ1180:BA1180)</f>
        <v>0</v>
      </c>
      <c r="BC1180" s="275"/>
      <c r="BD1180" s="275"/>
      <c r="BE1180" s="275">
        <f>SUM(BC1180:BD1180)</f>
        <v>0</v>
      </c>
      <c r="BF1180" s="521"/>
      <c r="BG1180" s="605">
        <f>SUM(F1180,S1180,AF1180,AS1180)</f>
        <v>86</v>
      </c>
      <c r="BH1180" s="533">
        <f>SUM(G1180,T1180,AG1180)</f>
        <v>34</v>
      </c>
      <c r="BI1180" s="533">
        <f t="shared" ref="BI1180:BI1181" si="5796">SUM(H1180,U1180,AH1180)</f>
        <v>15</v>
      </c>
      <c r="BJ1180" s="533">
        <f t="shared" ref="BJ1180:BJ1181" si="5797">SUM(I1180,V1180,AI1180)</f>
        <v>49</v>
      </c>
      <c r="BK1180" s="533">
        <f t="shared" ref="BK1180:BK1181" si="5798">SUM(J1180,W1180,AJ1180)</f>
        <v>11</v>
      </c>
      <c r="BL1180" s="533">
        <f t="shared" ref="BL1180:BL1181" si="5799">SUM(K1180,X1180,AK1180)</f>
        <v>4</v>
      </c>
      <c r="BM1180" s="533">
        <f t="shared" ref="BM1180:BM1181" si="5800">SUM(L1180,Y1180,AL1180)</f>
        <v>15</v>
      </c>
      <c r="BN1180" s="533">
        <f>SUM(M1180,Z1180,AM1180)</f>
        <v>4</v>
      </c>
      <c r="BO1180" s="533">
        <f t="shared" ref="BO1180:BO1181" si="5801">SUM(N1180,AA1180,AN1180)</f>
        <v>1</v>
      </c>
      <c r="BP1180" s="533">
        <f t="shared" ref="BP1180:BP1181" si="5802">SUM(O1180,AB1180,AO1180)</f>
        <v>5</v>
      </c>
      <c r="BQ1180" s="533">
        <f t="shared" ref="BQ1180:BQ1181" si="5803">SUM(P1180,AC1180,AP1180)</f>
        <v>23</v>
      </c>
      <c r="BR1180" s="533">
        <f t="shared" ref="BR1180:BR1181" si="5804">SUM(Q1180,AD1180,AQ1180)</f>
        <v>11</v>
      </c>
      <c r="BS1180" s="533">
        <f t="shared" ref="BS1180:BS1181" si="5805">SUM(R1180,AE1180,AR1180)</f>
        <v>34</v>
      </c>
      <c r="BT1180" s="533">
        <f>AT1180</f>
        <v>0</v>
      </c>
      <c r="BU1180" s="533">
        <f t="shared" ref="BU1180:BU1181" si="5806">AU1180</f>
        <v>1</v>
      </c>
      <c r="BV1180" s="533">
        <f t="shared" ref="BV1180:BV1181" si="5807">AV1180</f>
        <v>1</v>
      </c>
      <c r="BW1180" s="536">
        <f>SUM(BH1180,BK1180,BN1180,BQ1180,BT1180)</f>
        <v>72</v>
      </c>
      <c r="BX1180" s="536">
        <f t="shared" ref="BX1180:BX1181" si="5808">SUM(BI1180,BL1180,BO1180,BR1180,BU1180)</f>
        <v>32</v>
      </c>
      <c r="BY1180" s="536">
        <f t="shared" ref="BY1180:BY1181" si="5809">SUM(BJ1180,BM1180,BP1180,BS1180,BV1180)</f>
        <v>104</v>
      </c>
      <c r="BZ1180" t="s">
        <v>74</v>
      </c>
      <c r="CA1180" s="544">
        <f>AZ1180</f>
        <v>0</v>
      </c>
      <c r="CB1180" s="544">
        <f t="shared" ref="CB1180:CB1181" si="5810">BA1180</f>
        <v>0</v>
      </c>
      <c r="CC1180" s="544">
        <f t="shared" ref="CC1180:CC1181" si="5811">BB1180</f>
        <v>0</v>
      </c>
      <c r="CD1180" s="544">
        <f>BC1180</f>
        <v>0</v>
      </c>
      <c r="CE1180" s="544">
        <f t="shared" ref="CE1180:CE1181" si="5812">BD1180</f>
        <v>0</v>
      </c>
      <c r="CF1180" s="544">
        <f t="shared" ref="CF1180:CF1181" si="5813">BE1180</f>
        <v>0</v>
      </c>
    </row>
    <row r="1181" spans="1:84">
      <c r="A1181" s="149"/>
      <c r="B1181" s="149"/>
      <c r="C1181" s="151"/>
      <c r="D1181" s="151"/>
      <c r="E1181" s="288" t="s">
        <v>78</v>
      </c>
      <c r="F1181" s="592">
        <v>66</v>
      </c>
      <c r="G1181" s="159">
        <v>24</v>
      </c>
      <c r="H1181" s="159">
        <v>9</v>
      </c>
      <c r="I1181" s="275">
        <f>SUM(G1181:H1181)</f>
        <v>33</v>
      </c>
      <c r="J1181" s="159">
        <v>10</v>
      </c>
      <c r="K1181" s="159">
        <v>4</v>
      </c>
      <c r="L1181" s="275">
        <f>SUM(J1181:K1181)</f>
        <v>14</v>
      </c>
      <c r="M1181" s="159">
        <v>4</v>
      </c>
      <c r="N1181" s="159">
        <v>1</v>
      </c>
      <c r="O1181" s="275">
        <f>SUM(M1181:N1181)</f>
        <v>5</v>
      </c>
      <c r="P1181" s="159">
        <v>20</v>
      </c>
      <c r="Q1181" s="159">
        <v>10</v>
      </c>
      <c r="R1181" s="275">
        <f>SUM(P1181:Q1181)</f>
        <v>30</v>
      </c>
      <c r="S1181" s="500">
        <v>10</v>
      </c>
      <c r="T1181" s="275">
        <v>4</v>
      </c>
      <c r="U1181" s="275">
        <v>5</v>
      </c>
      <c r="V1181" s="275">
        <f>SUM(T1181:U1181)</f>
        <v>9</v>
      </c>
      <c r="W1181" s="275"/>
      <c r="X1181" s="275"/>
      <c r="Y1181" s="275">
        <f>SUM(W1181:X1181)</f>
        <v>0</v>
      </c>
      <c r="Z1181" s="275"/>
      <c r="AA1181" s="275"/>
      <c r="AB1181" s="275">
        <f>SUM(Z1181:AA1181)</f>
        <v>0</v>
      </c>
      <c r="AC1181" s="275">
        <v>1</v>
      </c>
      <c r="AD1181" s="275">
        <v>0</v>
      </c>
      <c r="AE1181" s="275">
        <f>SUM(AC1181:AD1181)</f>
        <v>1</v>
      </c>
      <c r="AF1181" s="500">
        <v>10</v>
      </c>
      <c r="AG1181" s="275">
        <v>3</v>
      </c>
      <c r="AH1181" s="275">
        <v>2</v>
      </c>
      <c r="AI1181" s="275">
        <f>SUM(AG1181:AH1181)</f>
        <v>5</v>
      </c>
      <c r="AJ1181" s="275">
        <v>0</v>
      </c>
      <c r="AK1181" s="275">
        <v>1</v>
      </c>
      <c r="AL1181" s="275">
        <f>SUM(AJ1181:AK1181)</f>
        <v>1</v>
      </c>
      <c r="AM1181" s="275">
        <v>1</v>
      </c>
      <c r="AN1181" s="275">
        <v>1</v>
      </c>
      <c r="AO1181" s="275">
        <f>SUM(AM1181:AN1181)</f>
        <v>2</v>
      </c>
      <c r="AP1181" s="275">
        <v>2</v>
      </c>
      <c r="AQ1181" s="275">
        <v>1</v>
      </c>
      <c r="AR1181" s="275">
        <f>SUM(AP1181:AQ1181)</f>
        <v>3</v>
      </c>
      <c r="AS1181" s="500"/>
      <c r="AT1181" s="275">
        <v>0</v>
      </c>
      <c r="AU1181" s="275">
        <v>1</v>
      </c>
      <c r="AV1181" s="275">
        <f>SUM(AT1181:AU1181)</f>
        <v>1</v>
      </c>
      <c r="AW1181" s="567">
        <f>SUM(G1181,J1181,M1181,P1181,T1181,W1181,Z1181,AC1181,AG1181,AJ1181,AM1181,AP1181,AT1181)</f>
        <v>69</v>
      </c>
      <c r="AX1181" s="567">
        <f t="shared" si="5794"/>
        <v>35</v>
      </c>
      <c r="AY1181" s="567">
        <f t="shared" si="5795"/>
        <v>104</v>
      </c>
      <c r="AZ1181" s="159"/>
      <c r="BA1181" s="159"/>
      <c r="BB1181" s="275">
        <f>SUM(AZ1181:BA1181)</f>
        <v>0</v>
      </c>
      <c r="BC1181" s="275"/>
      <c r="BD1181" s="275"/>
      <c r="BE1181" s="275">
        <f>SUM(BC1181:BD1181)</f>
        <v>0</v>
      </c>
      <c r="BF1181" s="521"/>
      <c r="BG1181" s="605">
        <f>SUM(F1181,S1181,AF1181,AS1181)</f>
        <v>86</v>
      </c>
      <c r="BH1181" s="533">
        <f>SUM(G1181,T1181,AG1181)</f>
        <v>31</v>
      </c>
      <c r="BI1181" s="533">
        <f t="shared" si="5796"/>
        <v>16</v>
      </c>
      <c r="BJ1181" s="533">
        <f t="shared" si="5797"/>
        <v>47</v>
      </c>
      <c r="BK1181" s="533">
        <f t="shared" si="5798"/>
        <v>10</v>
      </c>
      <c r="BL1181" s="533">
        <f t="shared" si="5799"/>
        <v>5</v>
      </c>
      <c r="BM1181" s="533">
        <f t="shared" si="5800"/>
        <v>15</v>
      </c>
      <c r="BN1181" s="533">
        <f>SUM(M1181,Z1181,AM1181)</f>
        <v>5</v>
      </c>
      <c r="BO1181" s="533">
        <f t="shared" si="5801"/>
        <v>2</v>
      </c>
      <c r="BP1181" s="533">
        <f t="shared" si="5802"/>
        <v>7</v>
      </c>
      <c r="BQ1181" s="533">
        <f t="shared" si="5803"/>
        <v>23</v>
      </c>
      <c r="BR1181" s="533">
        <f t="shared" si="5804"/>
        <v>11</v>
      </c>
      <c r="BS1181" s="533">
        <f t="shared" si="5805"/>
        <v>34</v>
      </c>
      <c r="BT1181" s="533">
        <f>AT1181</f>
        <v>0</v>
      </c>
      <c r="BU1181" s="533">
        <f t="shared" si="5806"/>
        <v>1</v>
      </c>
      <c r="BV1181" s="533">
        <f t="shared" si="5807"/>
        <v>1</v>
      </c>
      <c r="BW1181" s="536">
        <f>SUM(BH1181,BK1181,BN1181,BQ1181,BT1181)</f>
        <v>69</v>
      </c>
      <c r="BX1181" s="536">
        <f t="shared" si="5808"/>
        <v>35</v>
      </c>
      <c r="BY1181" s="536">
        <f t="shared" si="5809"/>
        <v>104</v>
      </c>
      <c r="BZ1181" t="s">
        <v>74</v>
      </c>
      <c r="CA1181" s="544">
        <f>AZ1181</f>
        <v>0</v>
      </c>
      <c r="CB1181" s="544">
        <f t="shared" si="5810"/>
        <v>0</v>
      </c>
      <c r="CC1181" s="544">
        <f t="shared" si="5811"/>
        <v>0</v>
      </c>
      <c r="CD1181" s="544">
        <f>BC1181</f>
        <v>0</v>
      </c>
      <c r="CE1181" s="544">
        <f t="shared" si="5812"/>
        <v>0</v>
      </c>
      <c r="CF1181" s="544">
        <f t="shared" si="5813"/>
        <v>0</v>
      </c>
    </row>
    <row r="1182" spans="1:84">
      <c r="A1182" s="149"/>
      <c r="B1182" s="149"/>
      <c r="C1182" s="151"/>
      <c r="D1182" s="151"/>
      <c r="E1182" s="288"/>
      <c r="F1182" s="591"/>
      <c r="G1182" s="159"/>
      <c r="H1182" s="159"/>
      <c r="I1182" s="159"/>
      <c r="J1182" s="159"/>
      <c r="K1182" s="159"/>
      <c r="L1182" s="159"/>
      <c r="M1182" s="159"/>
      <c r="N1182" s="159"/>
      <c r="O1182" s="159"/>
      <c r="P1182" s="159"/>
      <c r="Q1182" s="159"/>
      <c r="R1182" s="159"/>
      <c r="S1182" s="503"/>
      <c r="T1182" s="159"/>
      <c r="U1182" s="159"/>
      <c r="V1182" s="159"/>
      <c r="W1182" s="159"/>
      <c r="X1182" s="159"/>
      <c r="Y1182" s="159"/>
      <c r="Z1182" s="159"/>
      <c r="AA1182" s="159"/>
      <c r="AB1182" s="159"/>
      <c r="AC1182" s="159"/>
      <c r="AD1182" s="159"/>
      <c r="AE1182" s="159"/>
      <c r="AF1182" s="503"/>
      <c r="AG1182" s="159"/>
      <c r="AH1182" s="159"/>
      <c r="AI1182" s="159"/>
      <c r="AJ1182" s="159"/>
      <c r="AK1182" s="159"/>
      <c r="AL1182" s="159"/>
      <c r="AM1182" s="159"/>
      <c r="AN1182" s="159"/>
      <c r="AO1182" s="159"/>
      <c r="AP1182" s="159"/>
      <c r="AQ1182" s="159"/>
      <c r="AR1182" s="159"/>
      <c r="AS1182" s="503"/>
      <c r="AT1182" s="159"/>
      <c r="AU1182" s="159"/>
      <c r="AV1182" s="159"/>
      <c r="AW1182" s="570"/>
      <c r="AX1182" s="570"/>
      <c r="AY1182" s="570"/>
      <c r="AZ1182" s="159"/>
      <c r="BA1182" s="159"/>
      <c r="BB1182" s="159"/>
      <c r="BC1182" s="159"/>
      <c r="BD1182" s="159"/>
      <c r="BE1182" s="159"/>
      <c r="BF1182" s="474"/>
    </row>
    <row r="1183" spans="1:84">
      <c r="A1183" s="149"/>
      <c r="B1183" s="149"/>
      <c r="C1183" s="151"/>
      <c r="D1183" s="151"/>
      <c r="E1183" s="288"/>
      <c r="F1183" s="592">
        <f>SUM(F1180:F1182)</f>
        <v>132</v>
      </c>
      <c r="G1183" s="168">
        <f t="shared" ref="G1183:BE1183" si="5814">SUM(G1180:G1182)</f>
        <v>49</v>
      </c>
      <c r="H1183" s="168">
        <f t="shared" si="5814"/>
        <v>18</v>
      </c>
      <c r="I1183" s="168">
        <f t="shared" si="5814"/>
        <v>67</v>
      </c>
      <c r="J1183" s="168">
        <f t="shared" si="5814"/>
        <v>20</v>
      </c>
      <c r="K1183" s="168">
        <f t="shared" si="5814"/>
        <v>8</v>
      </c>
      <c r="L1183" s="168">
        <f t="shared" si="5814"/>
        <v>28</v>
      </c>
      <c r="M1183" s="168">
        <f t="shared" si="5814"/>
        <v>8</v>
      </c>
      <c r="N1183" s="168">
        <f t="shared" si="5814"/>
        <v>2</v>
      </c>
      <c r="O1183" s="168">
        <f t="shared" si="5814"/>
        <v>10</v>
      </c>
      <c r="P1183" s="168">
        <f t="shared" si="5814"/>
        <v>40</v>
      </c>
      <c r="Q1183" s="168">
        <f t="shared" si="5814"/>
        <v>20</v>
      </c>
      <c r="R1183" s="168">
        <f t="shared" si="5814"/>
        <v>60</v>
      </c>
      <c r="S1183" s="502">
        <f t="shared" si="5814"/>
        <v>20</v>
      </c>
      <c r="T1183" s="168">
        <f t="shared" si="5814"/>
        <v>9</v>
      </c>
      <c r="U1183" s="168">
        <f t="shared" si="5814"/>
        <v>8</v>
      </c>
      <c r="V1183" s="168">
        <f t="shared" si="5814"/>
        <v>17</v>
      </c>
      <c r="W1183" s="168">
        <f t="shared" si="5814"/>
        <v>0</v>
      </c>
      <c r="X1183" s="168">
        <f t="shared" si="5814"/>
        <v>0</v>
      </c>
      <c r="Y1183" s="168">
        <f t="shared" si="5814"/>
        <v>0</v>
      </c>
      <c r="Z1183" s="168">
        <f t="shared" si="5814"/>
        <v>0</v>
      </c>
      <c r="AA1183" s="168">
        <f t="shared" si="5814"/>
        <v>0</v>
      </c>
      <c r="AB1183" s="168">
        <f t="shared" si="5814"/>
        <v>0</v>
      </c>
      <c r="AC1183" s="168">
        <f t="shared" si="5814"/>
        <v>3</v>
      </c>
      <c r="AD1183" s="168">
        <f t="shared" si="5814"/>
        <v>0</v>
      </c>
      <c r="AE1183" s="168">
        <f t="shared" si="5814"/>
        <v>3</v>
      </c>
      <c r="AF1183" s="502">
        <f t="shared" si="5814"/>
        <v>20</v>
      </c>
      <c r="AG1183" s="168">
        <f t="shared" si="5814"/>
        <v>7</v>
      </c>
      <c r="AH1183" s="168">
        <f t="shared" si="5814"/>
        <v>5</v>
      </c>
      <c r="AI1183" s="168">
        <f t="shared" si="5814"/>
        <v>12</v>
      </c>
      <c r="AJ1183" s="168">
        <f t="shared" si="5814"/>
        <v>1</v>
      </c>
      <c r="AK1183" s="168">
        <f t="shared" si="5814"/>
        <v>1</v>
      </c>
      <c r="AL1183" s="168">
        <f t="shared" si="5814"/>
        <v>2</v>
      </c>
      <c r="AM1183" s="168">
        <f t="shared" si="5814"/>
        <v>1</v>
      </c>
      <c r="AN1183" s="168">
        <f t="shared" si="5814"/>
        <v>1</v>
      </c>
      <c r="AO1183" s="168">
        <f t="shared" si="5814"/>
        <v>2</v>
      </c>
      <c r="AP1183" s="168">
        <f t="shared" si="5814"/>
        <v>3</v>
      </c>
      <c r="AQ1183" s="168">
        <f t="shared" si="5814"/>
        <v>2</v>
      </c>
      <c r="AR1183" s="168">
        <f t="shared" si="5814"/>
        <v>5</v>
      </c>
      <c r="AS1183" s="502">
        <f t="shared" si="5814"/>
        <v>0</v>
      </c>
      <c r="AT1183" s="168">
        <f t="shared" si="5814"/>
        <v>0</v>
      </c>
      <c r="AU1183" s="168">
        <f t="shared" si="5814"/>
        <v>2</v>
      </c>
      <c r="AV1183" s="168">
        <f t="shared" si="5814"/>
        <v>2</v>
      </c>
      <c r="AW1183" s="569">
        <f t="shared" si="5814"/>
        <v>141</v>
      </c>
      <c r="AX1183" s="569">
        <f t="shared" si="5814"/>
        <v>67</v>
      </c>
      <c r="AY1183" s="569">
        <f t="shared" si="5814"/>
        <v>208</v>
      </c>
      <c r="AZ1183" s="168">
        <f t="shared" si="5814"/>
        <v>0</v>
      </c>
      <c r="BA1183" s="168">
        <f t="shared" si="5814"/>
        <v>0</v>
      </c>
      <c r="BB1183" s="168">
        <f t="shared" si="5814"/>
        <v>0</v>
      </c>
      <c r="BC1183" s="168">
        <f t="shared" si="5814"/>
        <v>0</v>
      </c>
      <c r="BD1183" s="168">
        <f t="shared" si="5814"/>
        <v>0</v>
      </c>
      <c r="BE1183" s="168">
        <f t="shared" si="5814"/>
        <v>0</v>
      </c>
      <c r="BF1183" s="523"/>
      <c r="BG1183" s="605">
        <f>SUM(F1183,S1183,AF1183,AS1183)</f>
        <v>172</v>
      </c>
      <c r="BH1183" s="533">
        <f>SUM(G1183,T1183,AG1183)</f>
        <v>65</v>
      </c>
      <c r="BI1183" s="533">
        <f t="shared" ref="BI1183" si="5815">SUM(H1183,U1183,AH1183)</f>
        <v>31</v>
      </c>
      <c r="BJ1183" s="533">
        <f t="shared" ref="BJ1183" si="5816">SUM(I1183,V1183,AI1183)</f>
        <v>96</v>
      </c>
      <c r="BK1183" s="533">
        <f t="shared" ref="BK1183" si="5817">SUM(J1183,W1183,AJ1183)</f>
        <v>21</v>
      </c>
      <c r="BL1183" s="533">
        <f t="shared" ref="BL1183" si="5818">SUM(K1183,X1183,AK1183)</f>
        <v>9</v>
      </c>
      <c r="BM1183" s="533">
        <f t="shared" ref="BM1183" si="5819">SUM(L1183,Y1183,AL1183)</f>
        <v>30</v>
      </c>
      <c r="BN1183" s="533">
        <f>SUM(M1183,Z1183,AM1183)</f>
        <v>9</v>
      </c>
      <c r="BO1183" s="533">
        <f t="shared" ref="BO1183" si="5820">SUM(N1183,AA1183,AN1183)</f>
        <v>3</v>
      </c>
      <c r="BP1183" s="533">
        <f t="shared" ref="BP1183" si="5821">SUM(O1183,AB1183,AO1183)</f>
        <v>12</v>
      </c>
      <c r="BQ1183" s="533">
        <f t="shared" ref="BQ1183" si="5822">SUM(P1183,AC1183,AP1183)</f>
        <v>46</v>
      </c>
      <c r="BR1183" s="533">
        <f t="shared" ref="BR1183" si="5823">SUM(Q1183,AD1183,AQ1183)</f>
        <v>22</v>
      </c>
      <c r="BS1183" s="533">
        <f t="shared" ref="BS1183" si="5824">SUM(R1183,AE1183,AR1183)</f>
        <v>68</v>
      </c>
      <c r="BT1183" s="533">
        <f>AT1183</f>
        <v>0</v>
      </c>
      <c r="BU1183" s="533">
        <f t="shared" ref="BU1183" si="5825">AU1183</f>
        <v>2</v>
      </c>
      <c r="BV1183" s="533">
        <f t="shared" ref="BV1183" si="5826">AV1183</f>
        <v>2</v>
      </c>
      <c r="BW1183" s="536">
        <f>SUM(BH1183,BK1183,BN1183,BQ1183,BT1183)</f>
        <v>141</v>
      </c>
      <c r="BX1183" s="536">
        <f t="shared" ref="BX1183" si="5827">SUM(BI1183,BL1183,BO1183,BR1183,BU1183)</f>
        <v>67</v>
      </c>
      <c r="BY1183" s="536">
        <f t="shared" ref="BY1183" si="5828">SUM(BJ1183,BM1183,BP1183,BS1183,BV1183)</f>
        <v>208</v>
      </c>
      <c r="BZ1183" t="s">
        <v>74</v>
      </c>
      <c r="CA1183" s="544">
        <f>AZ1183</f>
        <v>0</v>
      </c>
      <c r="CB1183" s="544">
        <f t="shared" ref="CB1183" si="5829">BA1183</f>
        <v>0</v>
      </c>
      <c r="CC1183" s="544">
        <f t="shared" ref="CC1183" si="5830">BB1183</f>
        <v>0</v>
      </c>
      <c r="CD1183" s="544">
        <f>BC1183</f>
        <v>0</v>
      </c>
      <c r="CE1183" s="544">
        <f t="shared" ref="CE1183" si="5831">BD1183</f>
        <v>0</v>
      </c>
      <c r="CF1183" s="544">
        <f t="shared" ref="CF1183" si="5832">BE1183</f>
        <v>0</v>
      </c>
    </row>
    <row r="1184" spans="1:84">
      <c r="A1184" s="149"/>
      <c r="B1184" s="149"/>
      <c r="C1184" s="151"/>
      <c r="D1184" s="151"/>
      <c r="E1184" s="288"/>
      <c r="F1184" s="592"/>
      <c r="G1184" s="168"/>
      <c r="H1184" s="168"/>
      <c r="I1184" s="168"/>
      <c r="J1184" s="168"/>
      <c r="K1184" s="168"/>
      <c r="L1184" s="168"/>
      <c r="M1184" s="168"/>
      <c r="N1184" s="168"/>
      <c r="O1184" s="168"/>
      <c r="P1184" s="168"/>
      <c r="Q1184" s="168"/>
      <c r="R1184" s="168"/>
      <c r="S1184" s="502"/>
      <c r="T1184" s="168"/>
      <c r="U1184" s="168"/>
      <c r="V1184" s="168"/>
      <c r="W1184" s="168"/>
      <c r="X1184" s="168"/>
      <c r="Y1184" s="168"/>
      <c r="Z1184" s="168"/>
      <c r="AA1184" s="168"/>
      <c r="AB1184" s="168"/>
      <c r="AC1184" s="168"/>
      <c r="AD1184" s="168"/>
      <c r="AE1184" s="168"/>
      <c r="AF1184" s="502"/>
      <c r="AG1184" s="168"/>
      <c r="AH1184" s="168"/>
      <c r="AI1184" s="168"/>
      <c r="AJ1184" s="168"/>
      <c r="AK1184" s="168"/>
      <c r="AL1184" s="168"/>
      <c r="AM1184" s="168"/>
      <c r="AN1184" s="168"/>
      <c r="AO1184" s="168"/>
      <c r="AP1184" s="168"/>
      <c r="AQ1184" s="168"/>
      <c r="AR1184" s="168"/>
      <c r="AS1184" s="502"/>
      <c r="AT1184" s="168"/>
      <c r="AU1184" s="168"/>
      <c r="AV1184" s="168"/>
      <c r="AW1184" s="569"/>
      <c r="AX1184" s="569"/>
      <c r="AY1184" s="569"/>
      <c r="AZ1184" s="168"/>
      <c r="BA1184" s="168"/>
      <c r="BB1184" s="168"/>
      <c r="BC1184" s="168"/>
      <c r="BD1184" s="168"/>
      <c r="BE1184" s="168"/>
      <c r="BF1184" s="523"/>
    </row>
    <row r="1185" spans="1:84">
      <c r="A1185" s="149"/>
      <c r="B1185" s="149"/>
      <c r="C1185" s="151"/>
      <c r="D1185" s="151"/>
      <c r="E1185" s="288"/>
      <c r="F1185" s="592"/>
      <c r="G1185" s="168"/>
      <c r="H1185" s="168"/>
      <c r="I1185" s="168"/>
      <c r="J1185" s="168"/>
      <c r="K1185" s="168"/>
      <c r="L1185" s="168"/>
      <c r="M1185" s="168"/>
      <c r="N1185" s="168"/>
      <c r="O1185" s="168"/>
      <c r="P1185" s="168"/>
      <c r="Q1185" s="168"/>
      <c r="R1185" s="168"/>
      <c r="S1185" s="502"/>
      <c r="T1185" s="168"/>
      <c r="U1185" s="168"/>
      <c r="V1185" s="168"/>
      <c r="W1185" s="168"/>
      <c r="X1185" s="168"/>
      <c r="Y1185" s="168"/>
      <c r="Z1185" s="168"/>
      <c r="AA1185" s="168"/>
      <c r="AB1185" s="168"/>
      <c r="AC1185" s="168"/>
      <c r="AD1185" s="168"/>
      <c r="AE1185" s="168"/>
      <c r="AF1185" s="502"/>
      <c r="AG1185" s="168"/>
      <c r="AH1185" s="168"/>
      <c r="AI1185" s="168"/>
      <c r="AJ1185" s="168"/>
      <c r="AK1185" s="168"/>
      <c r="AL1185" s="168"/>
      <c r="AM1185" s="168"/>
      <c r="AN1185" s="168"/>
      <c r="AO1185" s="168"/>
      <c r="AP1185" s="168"/>
      <c r="AQ1185" s="168"/>
      <c r="AR1185" s="168"/>
      <c r="AS1185" s="502"/>
      <c r="AT1185" s="168"/>
      <c r="AU1185" s="168"/>
      <c r="AV1185" s="168"/>
      <c r="AW1185" s="569"/>
      <c r="AX1185" s="569"/>
      <c r="AY1185" s="569"/>
      <c r="AZ1185" s="168"/>
      <c r="BA1185" s="168"/>
      <c r="BB1185" s="168"/>
      <c r="BC1185" s="168"/>
      <c r="BD1185" s="168"/>
      <c r="BE1185" s="168"/>
      <c r="BF1185" s="523"/>
    </row>
    <row r="1186" spans="1:84">
      <c r="A1186" s="149" t="s">
        <v>95</v>
      </c>
      <c r="B1186" s="149" t="s">
        <v>233</v>
      </c>
      <c r="C1186" s="151"/>
      <c r="D1186" s="151"/>
      <c r="E1186" s="379"/>
      <c r="F1186" s="592"/>
      <c r="G1186" s="159" t="s">
        <v>74</v>
      </c>
      <c r="H1186" s="159"/>
      <c r="I1186" s="275"/>
      <c r="J1186" s="159"/>
      <c r="K1186" s="159"/>
      <c r="L1186" s="275"/>
      <c r="M1186" s="159"/>
      <c r="N1186" s="159"/>
      <c r="O1186" s="275"/>
      <c r="P1186" s="159"/>
      <c r="Q1186" s="159"/>
      <c r="R1186" s="275"/>
      <c r="S1186" s="500"/>
      <c r="T1186" s="275"/>
      <c r="U1186" s="275"/>
      <c r="V1186" s="275"/>
      <c r="W1186" s="275"/>
      <c r="X1186" s="275"/>
      <c r="Y1186" s="275"/>
      <c r="Z1186" s="275"/>
      <c r="AA1186" s="275"/>
      <c r="AB1186" s="275"/>
      <c r="AC1186" s="275"/>
      <c r="AD1186" s="275"/>
      <c r="AE1186" s="275"/>
      <c r="AF1186" s="500"/>
      <c r="AG1186" s="275"/>
      <c r="AH1186" s="275"/>
      <c r="AI1186" s="275"/>
      <c r="AJ1186" s="275"/>
      <c r="AK1186" s="275"/>
      <c r="AL1186" s="275"/>
      <c r="AM1186" s="275"/>
      <c r="AN1186" s="275"/>
      <c r="AO1186" s="275"/>
      <c r="AP1186" s="275"/>
      <c r="AQ1186" s="275"/>
      <c r="AR1186" s="275"/>
      <c r="AS1186" s="500"/>
      <c r="AT1186" s="275"/>
      <c r="AU1186" s="275"/>
      <c r="AV1186" s="275"/>
      <c r="AW1186" s="567"/>
      <c r="AX1186" s="567"/>
      <c r="AY1186" s="567"/>
      <c r="AZ1186" s="159"/>
      <c r="BA1186" s="159"/>
      <c r="BB1186" s="159"/>
      <c r="BC1186" s="275"/>
      <c r="BD1186" s="275"/>
      <c r="BE1186" s="275"/>
      <c r="BF1186" s="521"/>
    </row>
    <row r="1187" spans="1:84">
      <c r="A1187" s="149"/>
      <c r="B1187" s="149"/>
      <c r="C1187" s="151"/>
      <c r="D1187" s="151"/>
      <c r="E1187" s="288" t="s">
        <v>77</v>
      </c>
      <c r="F1187" s="592">
        <v>115</v>
      </c>
      <c r="G1187" s="428">
        <v>50</v>
      </c>
      <c r="H1187" s="159">
        <v>15</v>
      </c>
      <c r="I1187" s="275">
        <f>SUM(G1187:H1187)</f>
        <v>65</v>
      </c>
      <c r="J1187" s="159">
        <v>10</v>
      </c>
      <c r="K1187" s="159">
        <v>5</v>
      </c>
      <c r="L1187" s="275">
        <f>SUM(J1187:K1187)</f>
        <v>15</v>
      </c>
      <c r="M1187" s="159">
        <v>8</v>
      </c>
      <c r="N1187" s="159">
        <v>1</v>
      </c>
      <c r="O1187" s="275">
        <f>SUM(M1187:N1187)</f>
        <v>9</v>
      </c>
      <c r="P1187" s="159">
        <v>22</v>
      </c>
      <c r="Q1187" s="159">
        <v>9</v>
      </c>
      <c r="R1187" s="275">
        <f>SUM(P1187:Q1187)</f>
        <v>31</v>
      </c>
      <c r="S1187" s="500"/>
      <c r="T1187" s="275">
        <v>6</v>
      </c>
      <c r="U1187" s="275">
        <v>8</v>
      </c>
      <c r="V1187" s="275">
        <f>SUM(T1187:U1187)</f>
        <v>14</v>
      </c>
      <c r="W1187" s="275"/>
      <c r="X1187" s="275"/>
      <c r="Y1187" s="275">
        <f>SUM(W1187:X1187)</f>
        <v>0</v>
      </c>
      <c r="Z1187" s="275"/>
      <c r="AA1187" s="275"/>
      <c r="AB1187" s="275">
        <f>SUM(Z1187:AA1187)</f>
        <v>0</v>
      </c>
      <c r="AC1187" s="275">
        <v>1</v>
      </c>
      <c r="AD1187" s="275">
        <v>0</v>
      </c>
      <c r="AE1187" s="275">
        <f>SUM(AC1187:AD1187)</f>
        <v>1</v>
      </c>
      <c r="AF1187" s="500"/>
      <c r="AG1187" s="275">
        <v>1</v>
      </c>
      <c r="AH1187" s="275">
        <v>0</v>
      </c>
      <c r="AI1187" s="275">
        <f>SUM(AG1187:AH1187)</f>
        <v>1</v>
      </c>
      <c r="AJ1187" s="275">
        <v>0</v>
      </c>
      <c r="AK1187" s="275">
        <v>0</v>
      </c>
      <c r="AL1187" s="275">
        <f>SUM(AJ1187:AK1187)</f>
        <v>0</v>
      </c>
      <c r="AM1187" s="275">
        <v>0</v>
      </c>
      <c r="AN1187" s="275">
        <v>0</v>
      </c>
      <c r="AO1187" s="275">
        <f>SUM(AM1187:AN1187)</f>
        <v>0</v>
      </c>
      <c r="AP1187" s="275">
        <v>1</v>
      </c>
      <c r="AQ1187" s="275">
        <v>0</v>
      </c>
      <c r="AR1187" s="275">
        <f>SUM(AP1187:AQ1187)</f>
        <v>1</v>
      </c>
      <c r="AS1187" s="500"/>
      <c r="AT1187" s="275">
        <v>0</v>
      </c>
      <c r="AU1187" s="275">
        <v>0</v>
      </c>
      <c r="AV1187" s="275">
        <f>SUM(AT1187:AU1187)</f>
        <v>0</v>
      </c>
      <c r="AW1187" s="567">
        <f>SUM(G1187,J1187,M1187,P1187,T1187,W1187,Z1187,AC1187,AG1187,AJ1187,AM1187,AP1187,AT1187)</f>
        <v>99</v>
      </c>
      <c r="AX1187" s="567">
        <f t="shared" ref="AX1187:AX1188" si="5833">SUM(H1187,K1187,N1187,Q1187,U1187,X1187,AA1187,AD1187,AH1187,AK1187,AN1187,AQ1187,AU1187)</f>
        <v>38</v>
      </c>
      <c r="AY1187" s="567">
        <f t="shared" ref="AY1187:AY1188" si="5834">SUM(I1187,L1187,O1187,R1187,V1187,Y1187,AB1187,AE1187,AI1187,AL1187,AO1187,AR1187,AV1187)</f>
        <v>137</v>
      </c>
      <c r="AZ1187" s="159">
        <v>2</v>
      </c>
      <c r="BA1187" s="159">
        <v>0</v>
      </c>
      <c r="BB1187" s="275">
        <f>SUM(AZ1187:BA1187)</f>
        <v>2</v>
      </c>
      <c r="BC1187" s="275">
        <v>3</v>
      </c>
      <c r="BD1187" s="275">
        <v>0</v>
      </c>
      <c r="BE1187" s="275">
        <f>SUM(BC1187:BD1187)</f>
        <v>3</v>
      </c>
      <c r="BF1187" s="521"/>
      <c r="BG1187" s="605">
        <f>SUM(F1187,S1187,AF1187,AS1187)</f>
        <v>115</v>
      </c>
      <c r="BH1187" s="533">
        <f>SUM(G1187,T1187,AG1187)</f>
        <v>57</v>
      </c>
      <c r="BI1187" s="533">
        <f t="shared" ref="BI1187:BI1188" si="5835">SUM(H1187,U1187,AH1187)</f>
        <v>23</v>
      </c>
      <c r="BJ1187" s="533">
        <f t="shared" ref="BJ1187:BJ1188" si="5836">SUM(I1187,V1187,AI1187)</f>
        <v>80</v>
      </c>
      <c r="BK1187" s="533">
        <f t="shared" ref="BK1187:BK1188" si="5837">SUM(J1187,W1187,AJ1187)</f>
        <v>10</v>
      </c>
      <c r="BL1187" s="533">
        <f t="shared" ref="BL1187:BL1188" si="5838">SUM(K1187,X1187,AK1187)</f>
        <v>5</v>
      </c>
      <c r="BM1187" s="533">
        <f t="shared" ref="BM1187:BM1188" si="5839">SUM(L1187,Y1187,AL1187)</f>
        <v>15</v>
      </c>
      <c r="BN1187" s="533">
        <f>SUM(M1187,Z1187,AM1187)</f>
        <v>8</v>
      </c>
      <c r="BO1187" s="533">
        <f t="shared" ref="BO1187:BO1188" si="5840">SUM(N1187,AA1187,AN1187)</f>
        <v>1</v>
      </c>
      <c r="BP1187" s="533">
        <f t="shared" ref="BP1187:BP1188" si="5841">SUM(O1187,AB1187,AO1187)</f>
        <v>9</v>
      </c>
      <c r="BQ1187" s="533">
        <f t="shared" ref="BQ1187:BQ1188" si="5842">SUM(P1187,AC1187,AP1187)</f>
        <v>24</v>
      </c>
      <c r="BR1187" s="533">
        <f t="shared" ref="BR1187:BR1188" si="5843">SUM(Q1187,AD1187,AQ1187)</f>
        <v>9</v>
      </c>
      <c r="BS1187" s="533">
        <f t="shared" ref="BS1187:BS1188" si="5844">SUM(R1187,AE1187,AR1187)</f>
        <v>33</v>
      </c>
      <c r="BT1187" s="533">
        <f>AT1187</f>
        <v>0</v>
      </c>
      <c r="BU1187" s="533">
        <f t="shared" ref="BU1187:BU1188" si="5845">AU1187</f>
        <v>0</v>
      </c>
      <c r="BV1187" s="533">
        <f t="shared" ref="BV1187:BV1188" si="5846">AV1187</f>
        <v>0</v>
      </c>
      <c r="BW1187" s="536">
        <f>SUM(BH1187,BK1187,BN1187,BQ1187,BT1187)</f>
        <v>99</v>
      </c>
      <c r="BX1187" s="536">
        <f t="shared" ref="BX1187:BX1188" si="5847">SUM(BI1187,BL1187,BO1187,BR1187,BU1187)</f>
        <v>38</v>
      </c>
      <c r="BY1187" s="536">
        <f t="shared" ref="BY1187:BY1188" si="5848">SUM(BJ1187,BM1187,BP1187,BS1187,BV1187)</f>
        <v>137</v>
      </c>
      <c r="BZ1187" t="s">
        <v>74</v>
      </c>
      <c r="CA1187" s="544">
        <f>AZ1187</f>
        <v>2</v>
      </c>
      <c r="CB1187" s="544">
        <f t="shared" ref="CB1187:CB1188" si="5849">BA1187</f>
        <v>0</v>
      </c>
      <c r="CC1187" s="544">
        <f t="shared" ref="CC1187:CC1188" si="5850">BB1187</f>
        <v>2</v>
      </c>
      <c r="CD1187" s="544">
        <f>BC1187</f>
        <v>3</v>
      </c>
      <c r="CE1187" s="544">
        <f t="shared" ref="CE1187:CE1188" si="5851">BD1187</f>
        <v>0</v>
      </c>
      <c r="CF1187" s="544">
        <f t="shared" ref="CF1187:CF1188" si="5852">BE1187</f>
        <v>3</v>
      </c>
    </row>
    <row r="1188" spans="1:84">
      <c r="A1188" s="149"/>
      <c r="B1188" s="149"/>
      <c r="C1188" s="151"/>
      <c r="D1188" s="151"/>
      <c r="E1188" s="288" t="s">
        <v>78</v>
      </c>
      <c r="F1188" s="592">
        <v>115</v>
      </c>
      <c r="G1188" s="159">
        <v>41</v>
      </c>
      <c r="H1188" s="159">
        <v>15</v>
      </c>
      <c r="I1188" s="275">
        <f>SUM(G1188:H1188)</f>
        <v>56</v>
      </c>
      <c r="J1188" s="159">
        <v>9</v>
      </c>
      <c r="K1188" s="159">
        <v>5</v>
      </c>
      <c r="L1188" s="275">
        <f>SUM(J1188:K1188)</f>
        <v>14</v>
      </c>
      <c r="M1188" s="159">
        <v>2</v>
      </c>
      <c r="N1188" s="159">
        <v>1</v>
      </c>
      <c r="O1188" s="275">
        <f>SUM(M1188:N1188)</f>
        <v>3</v>
      </c>
      <c r="P1188" s="159">
        <v>11</v>
      </c>
      <c r="Q1188" s="159">
        <v>7</v>
      </c>
      <c r="R1188" s="275">
        <f>SUM(P1188:Q1188)</f>
        <v>18</v>
      </c>
      <c r="S1188" s="500"/>
      <c r="T1188" s="275">
        <v>4</v>
      </c>
      <c r="U1188" s="275">
        <v>6</v>
      </c>
      <c r="V1188" s="275">
        <f>SUM(T1188:U1188)</f>
        <v>10</v>
      </c>
      <c r="W1188" s="275"/>
      <c r="X1188" s="275"/>
      <c r="Y1188" s="275">
        <f>SUM(W1188:X1188)</f>
        <v>0</v>
      </c>
      <c r="Z1188" s="275"/>
      <c r="AA1188" s="275"/>
      <c r="AB1188" s="275">
        <f>SUM(Z1188:AA1188)</f>
        <v>0</v>
      </c>
      <c r="AC1188" s="275">
        <v>0</v>
      </c>
      <c r="AD1188" s="275">
        <v>0</v>
      </c>
      <c r="AE1188" s="275">
        <f>SUM(AC1188:AD1188)</f>
        <v>0</v>
      </c>
      <c r="AF1188" s="500"/>
      <c r="AG1188" s="275">
        <v>0</v>
      </c>
      <c r="AH1188" s="275">
        <v>0</v>
      </c>
      <c r="AI1188" s="275">
        <f>SUM(AG1188:AH1188)</f>
        <v>0</v>
      </c>
      <c r="AJ1188" s="275">
        <v>0</v>
      </c>
      <c r="AK1188" s="275">
        <v>0</v>
      </c>
      <c r="AL1188" s="275">
        <f>SUM(AJ1188:AK1188)</f>
        <v>0</v>
      </c>
      <c r="AM1188" s="275">
        <v>0</v>
      </c>
      <c r="AN1188" s="275">
        <v>0</v>
      </c>
      <c r="AO1188" s="275">
        <f>SUM(AM1188:AN1188)</f>
        <v>0</v>
      </c>
      <c r="AP1188" s="275">
        <v>0</v>
      </c>
      <c r="AQ1188" s="275">
        <v>1</v>
      </c>
      <c r="AR1188" s="275">
        <f>SUM(AP1188:AQ1188)</f>
        <v>1</v>
      </c>
      <c r="AS1188" s="500"/>
      <c r="AT1188" s="275">
        <v>1</v>
      </c>
      <c r="AU1188" s="275">
        <v>0</v>
      </c>
      <c r="AV1188" s="275">
        <f>SUM(AT1188:AU1188)</f>
        <v>1</v>
      </c>
      <c r="AW1188" s="567">
        <f>SUM(G1188,J1188,M1188,P1188,T1188,W1188,Z1188,AC1188,AG1188,AJ1188,AM1188,AP1188,AT1188)</f>
        <v>68</v>
      </c>
      <c r="AX1188" s="567">
        <f t="shared" si="5833"/>
        <v>35</v>
      </c>
      <c r="AY1188" s="567">
        <f t="shared" si="5834"/>
        <v>103</v>
      </c>
      <c r="AZ1188" s="159">
        <v>2</v>
      </c>
      <c r="BA1188" s="159">
        <v>1</v>
      </c>
      <c r="BB1188" s="275">
        <f>SUM(AZ1188:BA1188)</f>
        <v>3</v>
      </c>
      <c r="BC1188" s="275">
        <v>1</v>
      </c>
      <c r="BD1188" s="275">
        <v>0</v>
      </c>
      <c r="BE1188" s="275">
        <f>SUM(BC1188:BD1188)</f>
        <v>1</v>
      </c>
      <c r="BF1188" s="521"/>
      <c r="BG1188" s="605">
        <f>SUM(F1188,S1188,AF1188,AS1188)</f>
        <v>115</v>
      </c>
      <c r="BH1188" s="533">
        <f>SUM(G1188,T1188,AG1188)</f>
        <v>45</v>
      </c>
      <c r="BI1188" s="533">
        <f t="shared" si="5835"/>
        <v>21</v>
      </c>
      <c r="BJ1188" s="533">
        <f t="shared" si="5836"/>
        <v>66</v>
      </c>
      <c r="BK1188" s="533">
        <f t="shared" si="5837"/>
        <v>9</v>
      </c>
      <c r="BL1188" s="533">
        <f t="shared" si="5838"/>
        <v>5</v>
      </c>
      <c r="BM1188" s="533">
        <f t="shared" si="5839"/>
        <v>14</v>
      </c>
      <c r="BN1188" s="533">
        <f>SUM(M1188,Z1188,AM1188)</f>
        <v>2</v>
      </c>
      <c r="BO1188" s="533">
        <f t="shared" si="5840"/>
        <v>1</v>
      </c>
      <c r="BP1188" s="533">
        <f t="shared" si="5841"/>
        <v>3</v>
      </c>
      <c r="BQ1188" s="533">
        <f t="shared" si="5842"/>
        <v>11</v>
      </c>
      <c r="BR1188" s="533">
        <f t="shared" si="5843"/>
        <v>8</v>
      </c>
      <c r="BS1188" s="533">
        <f t="shared" si="5844"/>
        <v>19</v>
      </c>
      <c r="BT1188" s="533">
        <f>AT1188</f>
        <v>1</v>
      </c>
      <c r="BU1188" s="533">
        <f t="shared" si="5845"/>
        <v>0</v>
      </c>
      <c r="BV1188" s="533">
        <f t="shared" si="5846"/>
        <v>1</v>
      </c>
      <c r="BW1188" s="536">
        <f>SUM(BH1188,BK1188,BN1188,BQ1188,BT1188)</f>
        <v>68</v>
      </c>
      <c r="BX1188" s="536">
        <f t="shared" si="5847"/>
        <v>35</v>
      </c>
      <c r="BY1188" s="536">
        <f t="shared" si="5848"/>
        <v>103</v>
      </c>
      <c r="BZ1188" t="s">
        <v>74</v>
      </c>
      <c r="CA1188" s="544">
        <f>AZ1188</f>
        <v>2</v>
      </c>
      <c r="CB1188" s="544">
        <f t="shared" si="5849"/>
        <v>1</v>
      </c>
      <c r="CC1188" s="544">
        <f t="shared" si="5850"/>
        <v>3</v>
      </c>
      <c r="CD1188" s="544">
        <f>BC1188</f>
        <v>1</v>
      </c>
      <c r="CE1188" s="544">
        <f t="shared" si="5851"/>
        <v>0</v>
      </c>
      <c r="CF1188" s="544">
        <f t="shared" si="5852"/>
        <v>1</v>
      </c>
    </row>
    <row r="1189" spans="1:84">
      <c r="A1189" s="149"/>
      <c r="B1189" s="149"/>
      <c r="C1189" s="151"/>
      <c r="D1189" s="151"/>
      <c r="E1189" s="375"/>
      <c r="F1189" s="592"/>
      <c r="G1189" s="168"/>
      <c r="H1189" s="168"/>
      <c r="I1189" s="168"/>
      <c r="J1189" s="168"/>
      <c r="K1189" s="168"/>
      <c r="L1189" s="168"/>
      <c r="M1189" s="168"/>
      <c r="N1189" s="168"/>
      <c r="O1189" s="168"/>
      <c r="P1189" s="168"/>
      <c r="Q1189" s="168"/>
      <c r="R1189" s="168"/>
      <c r="S1189" s="502"/>
      <c r="T1189" s="168"/>
      <c r="U1189" s="168"/>
      <c r="V1189" s="168"/>
      <c r="W1189" s="168"/>
      <c r="X1189" s="168"/>
      <c r="Y1189" s="168"/>
      <c r="Z1189" s="168"/>
      <c r="AA1189" s="168"/>
      <c r="AB1189" s="168"/>
      <c r="AC1189" s="168"/>
      <c r="AD1189" s="168"/>
      <c r="AE1189" s="168"/>
      <c r="AF1189" s="502"/>
      <c r="AG1189" s="168"/>
      <c r="AH1189" s="168"/>
      <c r="AI1189" s="168"/>
      <c r="AJ1189" s="168"/>
      <c r="AK1189" s="168"/>
      <c r="AL1189" s="168"/>
      <c r="AM1189" s="168"/>
      <c r="AN1189" s="168"/>
      <c r="AO1189" s="168"/>
      <c r="AP1189" s="168"/>
      <c r="AQ1189" s="168"/>
      <c r="AR1189" s="168"/>
      <c r="AS1189" s="502"/>
      <c r="AT1189" s="168"/>
      <c r="AU1189" s="168"/>
      <c r="AV1189" s="168"/>
      <c r="AW1189" s="569"/>
      <c r="AX1189" s="569"/>
      <c r="AY1189" s="569"/>
      <c r="AZ1189" s="168"/>
      <c r="BA1189" s="168"/>
      <c r="BB1189" s="168"/>
      <c r="BC1189" s="168"/>
      <c r="BD1189" s="168"/>
      <c r="BE1189" s="168"/>
      <c r="BF1189" s="523"/>
    </row>
    <row r="1190" spans="1:84">
      <c r="A1190" s="149"/>
      <c r="B1190" s="149"/>
      <c r="C1190" s="151"/>
      <c r="D1190" s="151"/>
      <c r="E1190" s="375"/>
      <c r="F1190" s="592">
        <f>SUM(F1187:F1189)</f>
        <v>230</v>
      </c>
      <c r="G1190" s="168">
        <f>SUM(G1187:G1189)</f>
        <v>91</v>
      </c>
      <c r="H1190" s="168">
        <f t="shared" ref="H1190:BE1190" si="5853">SUM(H1187:H1189)</f>
        <v>30</v>
      </c>
      <c r="I1190" s="168">
        <f t="shared" si="5853"/>
        <v>121</v>
      </c>
      <c r="J1190" s="168">
        <f t="shared" si="5853"/>
        <v>19</v>
      </c>
      <c r="K1190" s="168">
        <f t="shared" si="5853"/>
        <v>10</v>
      </c>
      <c r="L1190" s="168">
        <f t="shared" si="5853"/>
        <v>29</v>
      </c>
      <c r="M1190" s="168">
        <f t="shared" si="5853"/>
        <v>10</v>
      </c>
      <c r="N1190" s="168">
        <f t="shared" si="5853"/>
        <v>2</v>
      </c>
      <c r="O1190" s="168">
        <f t="shared" si="5853"/>
        <v>12</v>
      </c>
      <c r="P1190" s="168">
        <f t="shared" si="5853"/>
        <v>33</v>
      </c>
      <c r="Q1190" s="168">
        <f t="shared" si="5853"/>
        <v>16</v>
      </c>
      <c r="R1190" s="168">
        <f t="shared" si="5853"/>
        <v>49</v>
      </c>
      <c r="S1190" s="502">
        <f t="shared" si="5853"/>
        <v>0</v>
      </c>
      <c r="T1190" s="168">
        <f t="shared" si="5853"/>
        <v>10</v>
      </c>
      <c r="U1190" s="168">
        <f t="shared" si="5853"/>
        <v>14</v>
      </c>
      <c r="V1190" s="168">
        <f t="shared" si="5853"/>
        <v>24</v>
      </c>
      <c r="W1190" s="168">
        <f t="shared" si="5853"/>
        <v>0</v>
      </c>
      <c r="X1190" s="168">
        <f t="shared" si="5853"/>
        <v>0</v>
      </c>
      <c r="Y1190" s="168">
        <f t="shared" si="5853"/>
        <v>0</v>
      </c>
      <c r="Z1190" s="168">
        <f t="shared" si="5853"/>
        <v>0</v>
      </c>
      <c r="AA1190" s="168">
        <f t="shared" si="5853"/>
        <v>0</v>
      </c>
      <c r="AB1190" s="168">
        <f t="shared" si="5853"/>
        <v>0</v>
      </c>
      <c r="AC1190" s="168">
        <f t="shared" si="5853"/>
        <v>1</v>
      </c>
      <c r="AD1190" s="168">
        <f t="shared" si="5853"/>
        <v>0</v>
      </c>
      <c r="AE1190" s="168">
        <f t="shared" si="5853"/>
        <v>1</v>
      </c>
      <c r="AF1190" s="502">
        <f t="shared" si="5853"/>
        <v>0</v>
      </c>
      <c r="AG1190" s="168">
        <f t="shared" si="5853"/>
        <v>1</v>
      </c>
      <c r="AH1190" s="168">
        <f t="shared" si="5853"/>
        <v>0</v>
      </c>
      <c r="AI1190" s="168">
        <f t="shared" si="5853"/>
        <v>1</v>
      </c>
      <c r="AJ1190" s="168">
        <f t="shared" si="5853"/>
        <v>0</v>
      </c>
      <c r="AK1190" s="168">
        <f t="shared" si="5853"/>
        <v>0</v>
      </c>
      <c r="AL1190" s="168">
        <f t="shared" si="5853"/>
        <v>0</v>
      </c>
      <c r="AM1190" s="168">
        <f t="shared" si="5853"/>
        <v>0</v>
      </c>
      <c r="AN1190" s="168">
        <f t="shared" si="5853"/>
        <v>0</v>
      </c>
      <c r="AO1190" s="168">
        <f t="shared" si="5853"/>
        <v>0</v>
      </c>
      <c r="AP1190" s="168">
        <f t="shared" si="5853"/>
        <v>1</v>
      </c>
      <c r="AQ1190" s="168">
        <f t="shared" si="5853"/>
        <v>1</v>
      </c>
      <c r="AR1190" s="168">
        <f t="shared" si="5853"/>
        <v>2</v>
      </c>
      <c r="AS1190" s="502">
        <f t="shared" si="5853"/>
        <v>0</v>
      </c>
      <c r="AT1190" s="168">
        <f t="shared" si="5853"/>
        <v>1</v>
      </c>
      <c r="AU1190" s="168">
        <f t="shared" si="5853"/>
        <v>0</v>
      </c>
      <c r="AV1190" s="168">
        <f t="shared" si="5853"/>
        <v>1</v>
      </c>
      <c r="AW1190" s="569">
        <f t="shared" si="5853"/>
        <v>167</v>
      </c>
      <c r="AX1190" s="569">
        <f t="shared" si="5853"/>
        <v>73</v>
      </c>
      <c r="AY1190" s="569">
        <f t="shared" si="5853"/>
        <v>240</v>
      </c>
      <c r="AZ1190" s="168">
        <f t="shared" si="5853"/>
        <v>4</v>
      </c>
      <c r="BA1190" s="168">
        <f t="shared" si="5853"/>
        <v>1</v>
      </c>
      <c r="BB1190" s="168">
        <f t="shared" si="5853"/>
        <v>5</v>
      </c>
      <c r="BC1190" s="168">
        <f t="shared" si="5853"/>
        <v>4</v>
      </c>
      <c r="BD1190" s="168">
        <f t="shared" si="5853"/>
        <v>0</v>
      </c>
      <c r="BE1190" s="168">
        <f t="shared" si="5853"/>
        <v>4</v>
      </c>
      <c r="BF1190" s="523"/>
      <c r="BG1190" s="605">
        <f>SUM(F1190,S1190,AF1190,AS1190)</f>
        <v>230</v>
      </c>
      <c r="BH1190" s="533">
        <f>SUM(G1190,T1190,AG1190)</f>
        <v>102</v>
      </c>
      <c r="BI1190" s="533">
        <f t="shared" ref="BI1190" si="5854">SUM(H1190,U1190,AH1190)</f>
        <v>44</v>
      </c>
      <c r="BJ1190" s="533">
        <f t="shared" ref="BJ1190" si="5855">SUM(I1190,V1190,AI1190)</f>
        <v>146</v>
      </c>
      <c r="BK1190" s="533">
        <f t="shared" ref="BK1190" si="5856">SUM(J1190,W1190,AJ1190)</f>
        <v>19</v>
      </c>
      <c r="BL1190" s="533">
        <f t="shared" ref="BL1190" si="5857">SUM(K1190,X1190,AK1190)</f>
        <v>10</v>
      </c>
      <c r="BM1190" s="533">
        <f t="shared" ref="BM1190" si="5858">SUM(L1190,Y1190,AL1190)</f>
        <v>29</v>
      </c>
      <c r="BN1190" s="533">
        <f>SUM(M1190,Z1190,AM1190)</f>
        <v>10</v>
      </c>
      <c r="BO1190" s="533">
        <f t="shared" ref="BO1190" si="5859">SUM(N1190,AA1190,AN1190)</f>
        <v>2</v>
      </c>
      <c r="BP1190" s="533">
        <f t="shared" ref="BP1190" si="5860">SUM(O1190,AB1190,AO1190)</f>
        <v>12</v>
      </c>
      <c r="BQ1190" s="533">
        <f t="shared" ref="BQ1190" si="5861">SUM(P1190,AC1190,AP1190)</f>
        <v>35</v>
      </c>
      <c r="BR1190" s="533">
        <f t="shared" ref="BR1190" si="5862">SUM(Q1190,AD1190,AQ1190)</f>
        <v>17</v>
      </c>
      <c r="BS1190" s="533">
        <f t="shared" ref="BS1190" si="5863">SUM(R1190,AE1190,AR1190)</f>
        <v>52</v>
      </c>
      <c r="BT1190" s="533">
        <f>AT1190</f>
        <v>1</v>
      </c>
      <c r="BU1190" s="533">
        <f t="shared" ref="BU1190" si="5864">AU1190</f>
        <v>0</v>
      </c>
      <c r="BV1190" s="533">
        <f t="shared" ref="BV1190" si="5865">AV1190</f>
        <v>1</v>
      </c>
      <c r="BW1190" s="536">
        <f>SUM(BH1190,BK1190,BN1190,BQ1190,BT1190)</f>
        <v>167</v>
      </c>
      <c r="BX1190" s="536">
        <f t="shared" ref="BX1190" si="5866">SUM(BI1190,BL1190,BO1190,BR1190,BU1190)</f>
        <v>73</v>
      </c>
      <c r="BY1190" s="536">
        <f t="shared" ref="BY1190" si="5867">SUM(BJ1190,BM1190,BP1190,BS1190,BV1190)</f>
        <v>240</v>
      </c>
      <c r="BZ1190" t="s">
        <v>74</v>
      </c>
      <c r="CA1190" s="544">
        <f>AZ1190</f>
        <v>4</v>
      </c>
      <c r="CB1190" s="544">
        <f t="shared" ref="CB1190" si="5868">BA1190</f>
        <v>1</v>
      </c>
      <c r="CC1190" s="544">
        <f t="shared" ref="CC1190" si="5869">BB1190</f>
        <v>5</v>
      </c>
      <c r="CD1190" s="544">
        <f>BC1190</f>
        <v>4</v>
      </c>
      <c r="CE1190" s="544">
        <f t="shared" ref="CE1190" si="5870">BD1190</f>
        <v>0</v>
      </c>
      <c r="CF1190" s="544">
        <f t="shared" ref="CF1190" si="5871">BE1190</f>
        <v>4</v>
      </c>
    </row>
    <row r="1191" spans="1:84">
      <c r="A1191" s="149" t="s">
        <v>95</v>
      </c>
      <c r="B1191" s="149" t="s">
        <v>277</v>
      </c>
      <c r="C1191" s="151"/>
      <c r="D1191" s="151"/>
      <c r="E1191" s="379" t="s">
        <v>811</v>
      </c>
      <c r="F1191" s="592"/>
      <c r="G1191" s="159"/>
      <c r="H1191" s="159"/>
      <c r="I1191" s="275"/>
      <c r="J1191" s="159"/>
      <c r="K1191" s="159"/>
      <c r="L1191" s="275"/>
      <c r="M1191" s="159"/>
      <c r="N1191" s="159"/>
      <c r="O1191" s="275"/>
      <c r="P1191" s="159"/>
      <c r="Q1191" s="159"/>
      <c r="R1191" s="275"/>
      <c r="S1191" s="500"/>
      <c r="T1191" s="275"/>
      <c r="U1191" s="275"/>
      <c r="V1191" s="275"/>
      <c r="W1191" s="275"/>
      <c r="X1191" s="275"/>
      <c r="Y1191" s="275"/>
      <c r="Z1191" s="275"/>
      <c r="AA1191" s="275"/>
      <c r="AB1191" s="275"/>
      <c r="AC1191" s="275"/>
      <c r="AD1191" s="275"/>
      <c r="AE1191" s="275"/>
      <c r="AF1191" s="500"/>
      <c r="AG1191" s="275"/>
      <c r="AH1191" s="275"/>
      <c r="AI1191" s="275"/>
      <c r="AJ1191" s="275"/>
      <c r="AK1191" s="275"/>
      <c r="AL1191" s="275"/>
      <c r="AM1191" s="275"/>
      <c r="AN1191" s="275"/>
      <c r="AO1191" s="275"/>
      <c r="AP1191" s="275"/>
      <c r="AQ1191" s="275"/>
      <c r="AR1191" s="275"/>
      <c r="AS1191" s="500"/>
      <c r="AT1191" s="275"/>
      <c r="AU1191" s="275"/>
      <c r="AV1191" s="275"/>
      <c r="AW1191" s="567"/>
      <c r="AX1191" s="567"/>
      <c r="AY1191" s="567"/>
      <c r="AZ1191" s="159"/>
      <c r="BA1191" s="159"/>
      <c r="BB1191" s="159"/>
      <c r="BC1191" s="275"/>
      <c r="BD1191" s="275"/>
      <c r="BE1191" s="275"/>
      <c r="BF1191" s="521"/>
    </row>
    <row r="1192" spans="1:84">
      <c r="A1192" s="149"/>
      <c r="B1192" s="149"/>
      <c r="C1192" s="151"/>
      <c r="D1192" s="151"/>
      <c r="E1192" s="288" t="s">
        <v>77</v>
      </c>
      <c r="F1192" s="592">
        <v>51</v>
      </c>
      <c r="G1192" s="159">
        <v>21</v>
      </c>
      <c r="H1192" s="159">
        <v>10</v>
      </c>
      <c r="I1192" s="275">
        <f>SUM(G1192:H1192)</f>
        <v>31</v>
      </c>
      <c r="J1192" s="159">
        <v>5</v>
      </c>
      <c r="K1192" s="159">
        <v>4</v>
      </c>
      <c r="L1192" s="275">
        <f>SUM(J1192:K1192)</f>
        <v>9</v>
      </c>
      <c r="M1192" s="159">
        <v>2</v>
      </c>
      <c r="N1192" s="159">
        <v>0</v>
      </c>
      <c r="O1192" s="275">
        <f>SUM(M1192:N1192)</f>
        <v>2</v>
      </c>
      <c r="P1192" s="159">
        <v>12</v>
      </c>
      <c r="Q1192" s="159">
        <v>7</v>
      </c>
      <c r="R1192" s="275">
        <f>SUM(P1192:Q1192)</f>
        <v>19</v>
      </c>
      <c r="S1192" s="500"/>
      <c r="T1192" s="275">
        <v>5</v>
      </c>
      <c r="U1192" s="275">
        <v>3</v>
      </c>
      <c r="V1192" s="275">
        <f>SUM(T1192:U1192)</f>
        <v>8</v>
      </c>
      <c r="W1192" s="275"/>
      <c r="X1192" s="275"/>
      <c r="Y1192" s="275">
        <f>SUM(W1192:X1192)</f>
        <v>0</v>
      </c>
      <c r="Z1192" s="275"/>
      <c r="AA1192" s="275"/>
      <c r="AB1192" s="275">
        <f>SUM(Z1192:AA1192)</f>
        <v>0</v>
      </c>
      <c r="AC1192" s="275"/>
      <c r="AD1192" s="275"/>
      <c r="AE1192" s="275">
        <f>SUM(AC1192:AD1192)</f>
        <v>0</v>
      </c>
      <c r="AF1192" s="500"/>
      <c r="AG1192" s="275">
        <v>0</v>
      </c>
      <c r="AH1192" s="275">
        <v>1</v>
      </c>
      <c r="AI1192" s="275">
        <f>SUM(AG1192:AH1192)</f>
        <v>1</v>
      </c>
      <c r="AJ1192" s="275"/>
      <c r="AK1192" s="275"/>
      <c r="AL1192" s="275">
        <f>SUM(AJ1192:AK1192)</f>
        <v>0</v>
      </c>
      <c r="AM1192" s="275"/>
      <c r="AN1192" s="275"/>
      <c r="AO1192" s="275">
        <f>SUM(AM1192:AN1192)</f>
        <v>0</v>
      </c>
      <c r="AP1192" s="275">
        <v>0</v>
      </c>
      <c r="AQ1192" s="275">
        <v>1</v>
      </c>
      <c r="AR1192" s="275">
        <f>SUM(AP1192:AQ1192)</f>
        <v>1</v>
      </c>
      <c r="AS1192" s="500"/>
      <c r="AT1192" s="275"/>
      <c r="AU1192" s="275"/>
      <c r="AV1192" s="275">
        <f>SUM(AT1192:AU1192)</f>
        <v>0</v>
      </c>
      <c r="AW1192" s="567">
        <f>SUM(G1192,J1192,M1192,P1192,T1192,W1192,Z1192,AC1192,AG1192,AJ1192,AM1192,AP1192,AT1192)</f>
        <v>45</v>
      </c>
      <c r="AX1192" s="567">
        <f t="shared" ref="AX1192:AX1193" si="5872">SUM(H1192,K1192,N1192,Q1192,U1192,X1192,AA1192,AD1192,AH1192,AK1192,AN1192,AQ1192,AU1192)</f>
        <v>26</v>
      </c>
      <c r="AY1192" s="567">
        <f t="shared" ref="AY1192:AY1193" si="5873">SUM(I1192,L1192,O1192,R1192,V1192,Y1192,AB1192,AE1192,AI1192,AL1192,AO1192,AR1192,AV1192)</f>
        <v>71</v>
      </c>
      <c r="AZ1192" s="159">
        <v>0</v>
      </c>
      <c r="BA1192" s="159">
        <v>1</v>
      </c>
      <c r="BB1192" s="275">
        <f>SUM(AZ1192:BA1192)</f>
        <v>1</v>
      </c>
      <c r="BC1192" s="275">
        <v>1</v>
      </c>
      <c r="BD1192" s="275">
        <v>1</v>
      </c>
      <c r="BE1192" s="275">
        <f>SUM(BC1192:BD1192)</f>
        <v>2</v>
      </c>
      <c r="BF1192" s="521"/>
      <c r="BG1192" s="605">
        <f>SUM(F1192,S1192,AF1192,AS1192)</f>
        <v>51</v>
      </c>
      <c r="BH1192" s="533">
        <f>SUM(G1192,T1192,AG1192)</f>
        <v>26</v>
      </c>
      <c r="BI1192" s="533">
        <f t="shared" ref="BI1192:BI1193" si="5874">SUM(H1192,U1192,AH1192)</f>
        <v>14</v>
      </c>
      <c r="BJ1192" s="533">
        <f t="shared" ref="BJ1192:BJ1193" si="5875">SUM(I1192,V1192,AI1192)</f>
        <v>40</v>
      </c>
      <c r="BK1192" s="533">
        <f t="shared" ref="BK1192:BK1193" si="5876">SUM(J1192,W1192,AJ1192)</f>
        <v>5</v>
      </c>
      <c r="BL1192" s="533">
        <f t="shared" ref="BL1192:BL1193" si="5877">SUM(K1192,X1192,AK1192)</f>
        <v>4</v>
      </c>
      <c r="BM1192" s="533">
        <f t="shared" ref="BM1192:BM1193" si="5878">SUM(L1192,Y1192,AL1192)</f>
        <v>9</v>
      </c>
      <c r="BN1192" s="533">
        <f>SUM(M1192,Z1192,AM1192)</f>
        <v>2</v>
      </c>
      <c r="BO1192" s="533">
        <f t="shared" ref="BO1192:BO1193" si="5879">SUM(N1192,AA1192,AN1192)</f>
        <v>0</v>
      </c>
      <c r="BP1192" s="533">
        <f t="shared" ref="BP1192:BP1193" si="5880">SUM(O1192,AB1192,AO1192)</f>
        <v>2</v>
      </c>
      <c r="BQ1192" s="533">
        <f t="shared" ref="BQ1192:BQ1193" si="5881">SUM(P1192,AC1192,AP1192)</f>
        <v>12</v>
      </c>
      <c r="BR1192" s="533">
        <f t="shared" ref="BR1192:BR1193" si="5882">SUM(Q1192,AD1192,AQ1192)</f>
        <v>8</v>
      </c>
      <c r="BS1192" s="533">
        <f t="shared" ref="BS1192:BS1193" si="5883">SUM(R1192,AE1192,AR1192)</f>
        <v>20</v>
      </c>
      <c r="BT1192" s="533">
        <f>AT1192</f>
        <v>0</v>
      </c>
      <c r="BU1192" s="533">
        <f t="shared" ref="BU1192:BU1193" si="5884">AU1192</f>
        <v>0</v>
      </c>
      <c r="BV1192" s="533">
        <f t="shared" ref="BV1192:BV1193" si="5885">AV1192</f>
        <v>0</v>
      </c>
      <c r="BW1192" s="536">
        <f>SUM(BH1192,BK1192,BN1192,BQ1192,BT1192)</f>
        <v>45</v>
      </c>
      <c r="BX1192" s="536">
        <f t="shared" ref="BX1192:BX1193" si="5886">SUM(BI1192,BL1192,BO1192,BR1192,BU1192)</f>
        <v>26</v>
      </c>
      <c r="BY1192" s="536">
        <f t="shared" ref="BY1192:BY1193" si="5887">SUM(BJ1192,BM1192,BP1192,BS1192,BV1192)</f>
        <v>71</v>
      </c>
      <c r="BZ1192" t="s">
        <v>74</v>
      </c>
      <c r="CA1192" s="544">
        <f>AZ1192</f>
        <v>0</v>
      </c>
      <c r="CB1192" s="544">
        <f t="shared" ref="CB1192:CB1193" si="5888">BA1192</f>
        <v>1</v>
      </c>
      <c r="CC1192" s="544">
        <f t="shared" ref="CC1192:CC1193" si="5889">BB1192</f>
        <v>1</v>
      </c>
      <c r="CD1192" s="544">
        <f>BC1192</f>
        <v>1</v>
      </c>
      <c r="CE1192" s="544">
        <f t="shared" ref="CE1192:CE1193" si="5890">BD1192</f>
        <v>1</v>
      </c>
      <c r="CF1192" s="544">
        <f t="shared" ref="CF1192:CF1193" si="5891">BE1192</f>
        <v>2</v>
      </c>
    </row>
    <row r="1193" spans="1:84">
      <c r="A1193" s="149"/>
      <c r="B1193" s="149"/>
      <c r="C1193" s="151"/>
      <c r="D1193" s="151"/>
      <c r="E1193" s="288" t="s">
        <v>78</v>
      </c>
      <c r="F1193" s="592">
        <v>51</v>
      </c>
      <c r="G1193" s="159">
        <v>17</v>
      </c>
      <c r="H1193" s="159">
        <v>10</v>
      </c>
      <c r="I1193" s="275">
        <f>SUM(G1193:H1193)</f>
        <v>27</v>
      </c>
      <c r="J1193" s="159">
        <v>4</v>
      </c>
      <c r="K1193" s="159">
        <v>3</v>
      </c>
      <c r="L1193" s="275">
        <f>SUM(J1193:K1193)</f>
        <v>7</v>
      </c>
      <c r="M1193" s="159">
        <v>2</v>
      </c>
      <c r="N1193" s="159">
        <v>2</v>
      </c>
      <c r="O1193" s="275">
        <f>SUM(M1193:N1193)</f>
        <v>4</v>
      </c>
      <c r="P1193" s="159">
        <v>4</v>
      </c>
      <c r="Q1193" s="159">
        <v>8</v>
      </c>
      <c r="R1193" s="275">
        <f>SUM(P1193:Q1193)</f>
        <v>12</v>
      </c>
      <c r="S1193" s="500"/>
      <c r="T1193" s="275">
        <v>5</v>
      </c>
      <c r="U1193" s="275">
        <v>3</v>
      </c>
      <c r="V1193" s="275">
        <f>SUM(T1193:U1193)</f>
        <v>8</v>
      </c>
      <c r="W1193" s="275"/>
      <c r="X1193" s="275"/>
      <c r="Y1193" s="275">
        <f>SUM(W1193:X1193)</f>
        <v>0</v>
      </c>
      <c r="Z1193" s="275"/>
      <c r="AA1193" s="275"/>
      <c r="AB1193" s="275">
        <f>SUM(Z1193:AA1193)</f>
        <v>0</v>
      </c>
      <c r="AC1193" s="275"/>
      <c r="AD1193" s="275"/>
      <c r="AE1193" s="275">
        <f>SUM(AC1193:AD1193)</f>
        <v>0</v>
      </c>
      <c r="AF1193" s="500"/>
      <c r="AG1193" s="275">
        <v>0</v>
      </c>
      <c r="AH1193" s="275">
        <v>0</v>
      </c>
      <c r="AI1193" s="275">
        <f>SUM(AG1193:AH1193)</f>
        <v>0</v>
      </c>
      <c r="AJ1193" s="275"/>
      <c r="AK1193" s="275"/>
      <c r="AL1193" s="275">
        <f>SUM(AJ1193:AK1193)</f>
        <v>0</v>
      </c>
      <c r="AM1193" s="275"/>
      <c r="AN1193" s="275"/>
      <c r="AO1193" s="275">
        <f>SUM(AM1193:AN1193)</f>
        <v>0</v>
      </c>
      <c r="AP1193" s="275">
        <v>0</v>
      </c>
      <c r="AQ1193" s="275">
        <v>0</v>
      </c>
      <c r="AR1193" s="275">
        <f>SUM(AP1193:AQ1193)</f>
        <v>0</v>
      </c>
      <c r="AS1193" s="500"/>
      <c r="AT1193" s="275"/>
      <c r="AU1193" s="275"/>
      <c r="AV1193" s="275">
        <f>SUM(AT1193:AU1193)</f>
        <v>0</v>
      </c>
      <c r="AW1193" s="567">
        <f>SUM(G1193,J1193,M1193,P1193,T1193,W1193,Z1193,AC1193,AG1193,AJ1193,AM1193,AP1193,AT1193)</f>
        <v>32</v>
      </c>
      <c r="AX1193" s="567">
        <f t="shared" si="5872"/>
        <v>26</v>
      </c>
      <c r="AY1193" s="567">
        <f t="shared" si="5873"/>
        <v>58</v>
      </c>
      <c r="AZ1193" s="159">
        <v>1</v>
      </c>
      <c r="BA1193" s="159">
        <v>0</v>
      </c>
      <c r="BB1193" s="275">
        <f>SUM(AZ1193:BA1193)</f>
        <v>1</v>
      </c>
      <c r="BC1193" s="275">
        <v>2</v>
      </c>
      <c r="BD1193" s="275">
        <v>0</v>
      </c>
      <c r="BE1193" s="275">
        <f>SUM(BC1193:BD1193)</f>
        <v>2</v>
      </c>
      <c r="BF1193" s="521"/>
      <c r="BG1193" s="605">
        <f>SUM(F1193,S1193,AF1193,AS1193)</f>
        <v>51</v>
      </c>
      <c r="BH1193" s="533">
        <f>SUM(G1193,T1193,AG1193)</f>
        <v>22</v>
      </c>
      <c r="BI1193" s="533">
        <f t="shared" si="5874"/>
        <v>13</v>
      </c>
      <c r="BJ1193" s="533">
        <f t="shared" si="5875"/>
        <v>35</v>
      </c>
      <c r="BK1193" s="533">
        <f t="shared" si="5876"/>
        <v>4</v>
      </c>
      <c r="BL1193" s="533">
        <f t="shared" si="5877"/>
        <v>3</v>
      </c>
      <c r="BM1193" s="533">
        <f t="shared" si="5878"/>
        <v>7</v>
      </c>
      <c r="BN1193" s="533">
        <f>SUM(M1193,Z1193,AM1193)</f>
        <v>2</v>
      </c>
      <c r="BO1193" s="533">
        <f t="shared" si="5879"/>
        <v>2</v>
      </c>
      <c r="BP1193" s="533">
        <f t="shared" si="5880"/>
        <v>4</v>
      </c>
      <c r="BQ1193" s="533">
        <f t="shared" si="5881"/>
        <v>4</v>
      </c>
      <c r="BR1193" s="533">
        <f t="shared" si="5882"/>
        <v>8</v>
      </c>
      <c r="BS1193" s="533">
        <f t="shared" si="5883"/>
        <v>12</v>
      </c>
      <c r="BT1193" s="533">
        <f>AT1193</f>
        <v>0</v>
      </c>
      <c r="BU1193" s="533">
        <f t="shared" si="5884"/>
        <v>0</v>
      </c>
      <c r="BV1193" s="533">
        <f t="shared" si="5885"/>
        <v>0</v>
      </c>
      <c r="BW1193" s="536">
        <f>SUM(BH1193,BK1193,BN1193,BQ1193,BT1193)</f>
        <v>32</v>
      </c>
      <c r="BX1193" s="536">
        <f t="shared" si="5886"/>
        <v>26</v>
      </c>
      <c r="BY1193" s="536">
        <f t="shared" si="5887"/>
        <v>58</v>
      </c>
      <c r="BZ1193" t="s">
        <v>74</v>
      </c>
      <c r="CA1193" s="544">
        <f>AZ1193</f>
        <v>1</v>
      </c>
      <c r="CB1193" s="544">
        <f t="shared" si="5888"/>
        <v>0</v>
      </c>
      <c r="CC1193" s="544">
        <f t="shared" si="5889"/>
        <v>1</v>
      </c>
      <c r="CD1193" s="544">
        <f>BC1193</f>
        <v>2</v>
      </c>
      <c r="CE1193" s="544">
        <f t="shared" si="5890"/>
        <v>0</v>
      </c>
      <c r="CF1193" s="544">
        <f t="shared" si="5891"/>
        <v>2</v>
      </c>
    </row>
    <row r="1194" spans="1:84">
      <c r="A1194" s="149"/>
      <c r="B1194" s="149"/>
      <c r="C1194" s="151"/>
      <c r="D1194" s="151"/>
      <c r="E1194" s="288"/>
      <c r="F1194" s="591"/>
      <c r="G1194" s="159"/>
      <c r="H1194" s="159"/>
      <c r="I1194" s="159"/>
      <c r="J1194" s="159"/>
      <c r="K1194" s="159"/>
      <c r="L1194" s="159"/>
      <c r="M1194" s="159"/>
      <c r="N1194" s="159"/>
      <c r="O1194" s="159"/>
      <c r="P1194" s="159"/>
      <c r="Q1194" s="159"/>
      <c r="R1194" s="159"/>
      <c r="S1194" s="503"/>
      <c r="T1194" s="159"/>
      <c r="U1194" s="159"/>
      <c r="V1194" s="159"/>
      <c r="W1194" s="159"/>
      <c r="X1194" s="159"/>
      <c r="Y1194" s="159"/>
      <c r="Z1194" s="159"/>
      <c r="AA1194" s="159"/>
      <c r="AB1194" s="159"/>
      <c r="AC1194" s="159"/>
      <c r="AD1194" s="159"/>
      <c r="AE1194" s="159"/>
      <c r="AF1194" s="503"/>
      <c r="AG1194" s="159"/>
      <c r="AH1194" s="159"/>
      <c r="AI1194" s="159"/>
      <c r="AJ1194" s="159"/>
      <c r="AK1194" s="159"/>
      <c r="AL1194" s="159"/>
      <c r="AM1194" s="159"/>
      <c r="AN1194" s="159"/>
      <c r="AO1194" s="159"/>
      <c r="AP1194" s="159"/>
      <c r="AQ1194" s="159"/>
      <c r="AR1194" s="159"/>
      <c r="AS1194" s="503"/>
      <c r="AT1194" s="159"/>
      <c r="AU1194" s="159"/>
      <c r="AV1194" s="159"/>
      <c r="AW1194" s="570"/>
      <c r="AX1194" s="570"/>
      <c r="AY1194" s="570"/>
      <c r="AZ1194" s="159"/>
      <c r="BA1194" s="159"/>
      <c r="BB1194" s="159"/>
      <c r="BC1194" s="159"/>
      <c r="BD1194" s="159"/>
      <c r="BE1194" s="159"/>
      <c r="BF1194" s="474"/>
    </row>
    <row r="1195" spans="1:84">
      <c r="A1195" s="149" t="s">
        <v>74</v>
      </c>
      <c r="B1195" s="149"/>
      <c r="C1195" s="151"/>
      <c r="D1195" s="151"/>
      <c r="E1195" s="288"/>
      <c r="F1195" s="592">
        <f>SUM(F1192:F1194)</f>
        <v>102</v>
      </c>
      <c r="G1195" s="168">
        <f>SUM(G1192:G1194)</f>
        <v>38</v>
      </c>
      <c r="H1195" s="168">
        <f t="shared" ref="H1195:BE1195" si="5892">SUM(H1192:H1194)</f>
        <v>20</v>
      </c>
      <c r="I1195" s="168">
        <f t="shared" si="5892"/>
        <v>58</v>
      </c>
      <c r="J1195" s="168">
        <f t="shared" si="5892"/>
        <v>9</v>
      </c>
      <c r="K1195" s="168">
        <f t="shared" si="5892"/>
        <v>7</v>
      </c>
      <c r="L1195" s="168">
        <f t="shared" si="5892"/>
        <v>16</v>
      </c>
      <c r="M1195" s="168">
        <f t="shared" si="5892"/>
        <v>4</v>
      </c>
      <c r="N1195" s="168">
        <f t="shared" si="5892"/>
        <v>2</v>
      </c>
      <c r="O1195" s="168">
        <f t="shared" si="5892"/>
        <v>6</v>
      </c>
      <c r="P1195" s="168">
        <f t="shared" si="5892"/>
        <v>16</v>
      </c>
      <c r="Q1195" s="168">
        <f t="shared" si="5892"/>
        <v>15</v>
      </c>
      <c r="R1195" s="168">
        <f t="shared" si="5892"/>
        <v>31</v>
      </c>
      <c r="S1195" s="502">
        <f t="shared" si="5892"/>
        <v>0</v>
      </c>
      <c r="T1195" s="168">
        <f t="shared" si="5892"/>
        <v>10</v>
      </c>
      <c r="U1195" s="168">
        <f t="shared" si="5892"/>
        <v>6</v>
      </c>
      <c r="V1195" s="168">
        <f t="shared" si="5892"/>
        <v>16</v>
      </c>
      <c r="W1195" s="168">
        <f t="shared" si="5892"/>
        <v>0</v>
      </c>
      <c r="X1195" s="168">
        <f t="shared" si="5892"/>
        <v>0</v>
      </c>
      <c r="Y1195" s="168">
        <f t="shared" si="5892"/>
        <v>0</v>
      </c>
      <c r="Z1195" s="168">
        <f t="shared" si="5892"/>
        <v>0</v>
      </c>
      <c r="AA1195" s="168">
        <f t="shared" si="5892"/>
        <v>0</v>
      </c>
      <c r="AB1195" s="168">
        <f t="shared" si="5892"/>
        <v>0</v>
      </c>
      <c r="AC1195" s="168">
        <f t="shared" si="5892"/>
        <v>0</v>
      </c>
      <c r="AD1195" s="168">
        <f t="shared" si="5892"/>
        <v>0</v>
      </c>
      <c r="AE1195" s="168">
        <f t="shared" si="5892"/>
        <v>0</v>
      </c>
      <c r="AF1195" s="502">
        <f t="shared" si="5892"/>
        <v>0</v>
      </c>
      <c r="AG1195" s="168">
        <f t="shared" si="5892"/>
        <v>0</v>
      </c>
      <c r="AH1195" s="168">
        <f t="shared" si="5892"/>
        <v>1</v>
      </c>
      <c r="AI1195" s="168">
        <f t="shared" si="5892"/>
        <v>1</v>
      </c>
      <c r="AJ1195" s="168">
        <f t="shared" si="5892"/>
        <v>0</v>
      </c>
      <c r="AK1195" s="168">
        <f t="shared" si="5892"/>
        <v>0</v>
      </c>
      <c r="AL1195" s="168">
        <f t="shared" si="5892"/>
        <v>0</v>
      </c>
      <c r="AM1195" s="168">
        <f t="shared" si="5892"/>
        <v>0</v>
      </c>
      <c r="AN1195" s="168">
        <f t="shared" si="5892"/>
        <v>0</v>
      </c>
      <c r="AO1195" s="168">
        <f t="shared" si="5892"/>
        <v>0</v>
      </c>
      <c r="AP1195" s="168">
        <f t="shared" si="5892"/>
        <v>0</v>
      </c>
      <c r="AQ1195" s="168">
        <f t="shared" si="5892"/>
        <v>1</v>
      </c>
      <c r="AR1195" s="168">
        <f t="shared" si="5892"/>
        <v>1</v>
      </c>
      <c r="AS1195" s="502">
        <f t="shared" si="5892"/>
        <v>0</v>
      </c>
      <c r="AT1195" s="168">
        <f t="shared" si="5892"/>
        <v>0</v>
      </c>
      <c r="AU1195" s="168">
        <f t="shared" si="5892"/>
        <v>0</v>
      </c>
      <c r="AV1195" s="168">
        <f t="shared" si="5892"/>
        <v>0</v>
      </c>
      <c r="AW1195" s="569">
        <f t="shared" si="5892"/>
        <v>77</v>
      </c>
      <c r="AX1195" s="569">
        <f t="shared" si="5892"/>
        <v>52</v>
      </c>
      <c r="AY1195" s="569">
        <f t="shared" si="5892"/>
        <v>129</v>
      </c>
      <c r="AZ1195" s="168">
        <f t="shared" si="5892"/>
        <v>1</v>
      </c>
      <c r="BA1195" s="168">
        <f t="shared" si="5892"/>
        <v>1</v>
      </c>
      <c r="BB1195" s="168">
        <f t="shared" si="5892"/>
        <v>2</v>
      </c>
      <c r="BC1195" s="168">
        <f t="shared" si="5892"/>
        <v>3</v>
      </c>
      <c r="BD1195" s="168">
        <f t="shared" si="5892"/>
        <v>1</v>
      </c>
      <c r="BE1195" s="168">
        <f t="shared" si="5892"/>
        <v>4</v>
      </c>
      <c r="BF1195" s="523"/>
      <c r="BG1195" s="605">
        <f>SUM(F1195,S1195,AF1195,AS1195)</f>
        <v>102</v>
      </c>
      <c r="BH1195" s="533">
        <f>SUM(G1195,T1195,AG1195)</f>
        <v>48</v>
      </c>
      <c r="BI1195" s="533">
        <f t="shared" ref="BI1195" si="5893">SUM(H1195,U1195,AH1195)</f>
        <v>27</v>
      </c>
      <c r="BJ1195" s="533">
        <f t="shared" ref="BJ1195" si="5894">SUM(I1195,V1195,AI1195)</f>
        <v>75</v>
      </c>
      <c r="BK1195" s="533">
        <f t="shared" ref="BK1195" si="5895">SUM(J1195,W1195,AJ1195)</f>
        <v>9</v>
      </c>
      <c r="BL1195" s="533">
        <f t="shared" ref="BL1195" si="5896">SUM(K1195,X1195,AK1195)</f>
        <v>7</v>
      </c>
      <c r="BM1195" s="533">
        <f t="shared" ref="BM1195" si="5897">SUM(L1195,Y1195,AL1195)</f>
        <v>16</v>
      </c>
      <c r="BN1195" s="533">
        <f>SUM(M1195,Z1195,AM1195)</f>
        <v>4</v>
      </c>
      <c r="BO1195" s="533">
        <f t="shared" ref="BO1195" si="5898">SUM(N1195,AA1195,AN1195)</f>
        <v>2</v>
      </c>
      <c r="BP1195" s="533">
        <f t="shared" ref="BP1195" si="5899">SUM(O1195,AB1195,AO1195)</f>
        <v>6</v>
      </c>
      <c r="BQ1195" s="533">
        <f t="shared" ref="BQ1195" si="5900">SUM(P1195,AC1195,AP1195)</f>
        <v>16</v>
      </c>
      <c r="BR1195" s="533">
        <f t="shared" ref="BR1195" si="5901">SUM(Q1195,AD1195,AQ1195)</f>
        <v>16</v>
      </c>
      <c r="BS1195" s="533">
        <f t="shared" ref="BS1195" si="5902">SUM(R1195,AE1195,AR1195)</f>
        <v>32</v>
      </c>
      <c r="BT1195" s="533">
        <f>AT1195</f>
        <v>0</v>
      </c>
      <c r="BU1195" s="533">
        <f t="shared" ref="BU1195" si="5903">AU1195</f>
        <v>0</v>
      </c>
      <c r="BV1195" s="533">
        <f t="shared" ref="BV1195" si="5904">AV1195</f>
        <v>0</v>
      </c>
      <c r="BW1195" s="536">
        <f>SUM(BH1195,BK1195,BN1195,BQ1195,BT1195)</f>
        <v>77</v>
      </c>
      <c r="BX1195" s="536">
        <f t="shared" ref="BX1195" si="5905">SUM(BI1195,BL1195,BO1195,BR1195,BU1195)</f>
        <v>52</v>
      </c>
      <c r="BY1195" s="536">
        <f t="shared" ref="BY1195" si="5906">SUM(BJ1195,BM1195,BP1195,BS1195,BV1195)</f>
        <v>129</v>
      </c>
      <c r="BZ1195" t="s">
        <v>74</v>
      </c>
      <c r="CA1195" s="544">
        <f>AZ1195</f>
        <v>1</v>
      </c>
      <c r="CB1195" s="544">
        <f t="shared" ref="CB1195" si="5907">BA1195</f>
        <v>1</v>
      </c>
      <c r="CC1195" s="544">
        <f t="shared" ref="CC1195" si="5908">BB1195</f>
        <v>2</v>
      </c>
      <c r="CD1195" s="544">
        <f>BC1195</f>
        <v>3</v>
      </c>
      <c r="CE1195" s="544">
        <f t="shared" ref="CE1195" si="5909">BD1195</f>
        <v>1</v>
      </c>
      <c r="CF1195" s="544">
        <f t="shared" ref="CF1195" si="5910">BE1195</f>
        <v>4</v>
      </c>
    </row>
    <row r="1196" spans="1:84">
      <c r="A1196" s="149"/>
      <c r="B1196" s="149" t="s">
        <v>910</v>
      </c>
      <c r="C1196" s="151"/>
      <c r="D1196" s="151"/>
      <c r="E1196" s="375" t="s">
        <v>812</v>
      </c>
      <c r="F1196" s="592"/>
      <c r="G1196" s="159"/>
      <c r="H1196" s="159"/>
      <c r="I1196" s="275"/>
      <c r="J1196" s="159"/>
      <c r="K1196" s="159"/>
      <c r="L1196" s="275"/>
      <c r="M1196" s="159"/>
      <c r="N1196" s="159"/>
      <c r="O1196" s="275"/>
      <c r="P1196" s="159"/>
      <c r="Q1196" s="159"/>
      <c r="R1196" s="275"/>
      <c r="S1196" s="500"/>
      <c r="T1196" s="275"/>
      <c r="U1196" s="275"/>
      <c r="V1196" s="275"/>
      <c r="W1196" s="275"/>
      <c r="X1196" s="275"/>
      <c r="Y1196" s="275"/>
      <c r="Z1196" s="275"/>
      <c r="AA1196" s="275"/>
      <c r="AB1196" s="275"/>
      <c r="AC1196" s="275"/>
      <c r="AD1196" s="275"/>
      <c r="AE1196" s="275"/>
      <c r="AF1196" s="500"/>
      <c r="AG1196" s="275"/>
      <c r="AH1196" s="275"/>
      <c r="AI1196" s="275"/>
      <c r="AJ1196" s="275"/>
      <c r="AK1196" s="275"/>
      <c r="AL1196" s="275"/>
      <c r="AM1196" s="275"/>
      <c r="AN1196" s="275"/>
      <c r="AO1196" s="275"/>
      <c r="AP1196" s="275"/>
      <c r="AQ1196" s="275"/>
      <c r="AR1196" s="275"/>
      <c r="AS1196" s="500"/>
      <c r="AT1196" s="275"/>
      <c r="AU1196" s="275"/>
      <c r="AV1196" s="275"/>
      <c r="AW1196" s="567"/>
      <c r="AX1196" s="567"/>
      <c r="AY1196" s="567"/>
      <c r="AZ1196" s="159"/>
      <c r="BA1196" s="159"/>
      <c r="BB1196" s="159"/>
      <c r="BC1196" s="275"/>
      <c r="BD1196" s="275"/>
      <c r="BE1196" s="275"/>
      <c r="BF1196" s="521"/>
    </row>
    <row r="1197" spans="1:84">
      <c r="A1197" s="149"/>
      <c r="B1197" s="149"/>
      <c r="C1197" s="151"/>
      <c r="D1197" s="151"/>
      <c r="E1197" s="288" t="s">
        <v>77</v>
      </c>
      <c r="F1197" s="592">
        <v>27</v>
      </c>
      <c r="G1197" s="159">
        <v>3</v>
      </c>
      <c r="H1197" s="159">
        <v>6</v>
      </c>
      <c r="I1197" s="275">
        <f>SUM(G1197:H1197)</f>
        <v>9</v>
      </c>
      <c r="J1197" s="159">
        <v>1</v>
      </c>
      <c r="K1197" s="159">
        <v>0</v>
      </c>
      <c r="L1197" s="275">
        <f>SUM(J1197:K1197)</f>
        <v>1</v>
      </c>
      <c r="M1197" s="159">
        <v>1</v>
      </c>
      <c r="N1197" s="159">
        <v>0</v>
      </c>
      <c r="O1197" s="275">
        <f>SUM(M1197:N1197)</f>
        <v>1</v>
      </c>
      <c r="P1197" s="159">
        <v>2</v>
      </c>
      <c r="Q1197" s="159">
        <v>2</v>
      </c>
      <c r="R1197" s="275">
        <f>SUM(P1197:Q1197)</f>
        <v>4</v>
      </c>
      <c r="S1197" s="500"/>
      <c r="T1197" s="275"/>
      <c r="U1197" s="275"/>
      <c r="V1197" s="275">
        <f>SUM(T1197:U1197)</f>
        <v>0</v>
      </c>
      <c r="W1197" s="275"/>
      <c r="X1197" s="275"/>
      <c r="Y1197" s="275">
        <f>SUM(W1197:X1197)</f>
        <v>0</v>
      </c>
      <c r="Z1197" s="275"/>
      <c r="AA1197" s="275"/>
      <c r="AB1197" s="275">
        <f>SUM(Z1197:AA1197)</f>
        <v>0</v>
      </c>
      <c r="AC1197" s="275"/>
      <c r="AD1197" s="275"/>
      <c r="AE1197" s="275">
        <f>SUM(AC1197:AD1197)</f>
        <v>0</v>
      </c>
      <c r="AF1197" s="500"/>
      <c r="AG1197" s="275"/>
      <c r="AH1197" s="275"/>
      <c r="AI1197" s="275">
        <f>SUM(AG1197:AH1197)</f>
        <v>0</v>
      </c>
      <c r="AJ1197" s="275"/>
      <c r="AK1197" s="275"/>
      <c r="AL1197" s="275">
        <f>SUM(AJ1197:AK1197)</f>
        <v>0</v>
      </c>
      <c r="AM1197" s="275"/>
      <c r="AN1197" s="275"/>
      <c r="AO1197" s="275">
        <f>SUM(AM1197:AN1197)</f>
        <v>0</v>
      </c>
      <c r="AP1197" s="275"/>
      <c r="AQ1197" s="275"/>
      <c r="AR1197" s="275">
        <f>SUM(AP1197:AQ1197)</f>
        <v>0</v>
      </c>
      <c r="AS1197" s="500"/>
      <c r="AT1197" s="275"/>
      <c r="AU1197" s="275"/>
      <c r="AV1197" s="275">
        <f>SUM(AT1197:AU1197)</f>
        <v>0</v>
      </c>
      <c r="AW1197" s="567">
        <f>SUM(G1197,J1197,M1197,P1197,T1197,W1197,Z1197,AC1197,AG1197,AJ1197,AM1197,AP1197,AT1197)</f>
        <v>7</v>
      </c>
      <c r="AX1197" s="567">
        <f t="shared" ref="AX1197:AX1198" si="5911">SUM(H1197,K1197,N1197,Q1197,U1197,X1197,AA1197,AD1197,AH1197,AK1197,AN1197,AQ1197,AU1197)</f>
        <v>8</v>
      </c>
      <c r="AY1197" s="567">
        <f t="shared" ref="AY1197:AY1198" si="5912">SUM(I1197,L1197,O1197,R1197,V1197,Y1197,AB1197,AE1197,AI1197,AL1197,AO1197,AR1197,AV1197)</f>
        <v>15</v>
      </c>
      <c r="AZ1197" s="159"/>
      <c r="BA1197" s="159"/>
      <c r="BB1197" s="275">
        <f>SUM(AZ1197:BA1197)</f>
        <v>0</v>
      </c>
      <c r="BC1197" s="275"/>
      <c r="BD1197" s="275"/>
      <c r="BE1197" s="275">
        <f>SUM(BC1197:BD1197)</f>
        <v>0</v>
      </c>
      <c r="BF1197" s="521"/>
      <c r="BG1197" s="605">
        <f>SUM(F1197,S1197,AF1197,AS1197)</f>
        <v>27</v>
      </c>
      <c r="BH1197" s="533">
        <f>SUM(G1197,T1197,AG1197)</f>
        <v>3</v>
      </c>
      <c r="BI1197" s="533">
        <f t="shared" ref="BI1197:BI1198" si="5913">SUM(H1197,U1197,AH1197)</f>
        <v>6</v>
      </c>
      <c r="BJ1197" s="533">
        <f t="shared" ref="BJ1197:BJ1198" si="5914">SUM(I1197,V1197,AI1197)</f>
        <v>9</v>
      </c>
      <c r="BK1197" s="533">
        <f t="shared" ref="BK1197:BK1198" si="5915">SUM(J1197,W1197,AJ1197)</f>
        <v>1</v>
      </c>
      <c r="BL1197" s="533">
        <f t="shared" ref="BL1197:BL1198" si="5916">SUM(K1197,X1197,AK1197)</f>
        <v>0</v>
      </c>
      <c r="BM1197" s="533">
        <f t="shared" ref="BM1197:BM1198" si="5917">SUM(L1197,Y1197,AL1197)</f>
        <v>1</v>
      </c>
      <c r="BN1197" s="533">
        <f>SUM(M1197,Z1197,AM1197)</f>
        <v>1</v>
      </c>
      <c r="BO1197" s="533">
        <f t="shared" ref="BO1197:BO1198" si="5918">SUM(N1197,AA1197,AN1197)</f>
        <v>0</v>
      </c>
      <c r="BP1197" s="533">
        <f t="shared" ref="BP1197:BP1198" si="5919">SUM(O1197,AB1197,AO1197)</f>
        <v>1</v>
      </c>
      <c r="BQ1197" s="533">
        <f t="shared" ref="BQ1197:BQ1198" si="5920">SUM(P1197,AC1197,AP1197)</f>
        <v>2</v>
      </c>
      <c r="BR1197" s="533">
        <f t="shared" ref="BR1197:BR1198" si="5921">SUM(Q1197,AD1197,AQ1197)</f>
        <v>2</v>
      </c>
      <c r="BS1197" s="533">
        <f t="shared" ref="BS1197:BS1198" si="5922">SUM(R1197,AE1197,AR1197)</f>
        <v>4</v>
      </c>
      <c r="BT1197" s="533">
        <f>AT1197</f>
        <v>0</v>
      </c>
      <c r="BU1197" s="533">
        <f t="shared" ref="BU1197:BU1198" si="5923">AU1197</f>
        <v>0</v>
      </c>
      <c r="BV1197" s="533">
        <f t="shared" ref="BV1197:BV1198" si="5924">AV1197</f>
        <v>0</v>
      </c>
      <c r="BW1197" s="536">
        <f>SUM(BH1197,BK1197,BN1197,BQ1197,BT1197)</f>
        <v>7</v>
      </c>
      <c r="BX1197" s="536">
        <f t="shared" ref="BX1197:BX1198" si="5925">SUM(BI1197,BL1197,BO1197,BR1197,BU1197)</f>
        <v>8</v>
      </c>
      <c r="BY1197" s="536">
        <f t="shared" ref="BY1197:BY1198" si="5926">SUM(BJ1197,BM1197,BP1197,BS1197,BV1197)</f>
        <v>15</v>
      </c>
      <c r="BZ1197" t="s">
        <v>74</v>
      </c>
      <c r="CA1197" s="544">
        <f>AZ1197</f>
        <v>0</v>
      </c>
      <c r="CB1197" s="544">
        <f t="shared" ref="CB1197:CB1198" si="5927">BA1197</f>
        <v>0</v>
      </c>
      <c r="CC1197" s="544">
        <f t="shared" ref="CC1197:CC1198" si="5928">BB1197</f>
        <v>0</v>
      </c>
      <c r="CD1197" s="544">
        <f>BC1197</f>
        <v>0</v>
      </c>
      <c r="CE1197" s="544">
        <f t="shared" ref="CE1197:CE1198" si="5929">BD1197</f>
        <v>0</v>
      </c>
      <c r="CF1197" s="544">
        <f t="shared" ref="CF1197:CF1198" si="5930">BE1197</f>
        <v>0</v>
      </c>
    </row>
    <row r="1198" spans="1:84">
      <c r="A1198" s="149"/>
      <c r="B1198" s="149"/>
      <c r="C1198" s="151"/>
      <c r="D1198" s="151"/>
      <c r="E1198" s="288" t="s">
        <v>78</v>
      </c>
      <c r="F1198" s="592">
        <v>27</v>
      </c>
      <c r="G1198" s="159">
        <v>5</v>
      </c>
      <c r="H1198" s="159">
        <v>7</v>
      </c>
      <c r="I1198" s="275">
        <f>SUM(G1198:H1198)</f>
        <v>12</v>
      </c>
      <c r="J1198" s="159">
        <v>2</v>
      </c>
      <c r="K1198" s="159">
        <v>0</v>
      </c>
      <c r="L1198" s="275">
        <f>SUM(J1198:K1198)</f>
        <v>2</v>
      </c>
      <c r="M1198" s="159">
        <v>1</v>
      </c>
      <c r="N1198" s="159">
        <v>0</v>
      </c>
      <c r="O1198" s="275">
        <f>SUM(M1198:N1198)</f>
        <v>1</v>
      </c>
      <c r="P1198" s="159">
        <v>3</v>
      </c>
      <c r="Q1198" s="159">
        <v>3</v>
      </c>
      <c r="R1198" s="275">
        <f>SUM(P1198:Q1198)</f>
        <v>6</v>
      </c>
      <c r="S1198" s="500"/>
      <c r="T1198" s="275"/>
      <c r="U1198" s="275"/>
      <c r="V1198" s="275">
        <f>SUM(T1198:U1198)</f>
        <v>0</v>
      </c>
      <c r="W1198" s="275"/>
      <c r="X1198" s="275"/>
      <c r="Y1198" s="275">
        <f>SUM(W1198:X1198)</f>
        <v>0</v>
      </c>
      <c r="Z1198" s="275"/>
      <c r="AA1198" s="275"/>
      <c r="AB1198" s="275">
        <f>SUM(Z1198:AA1198)</f>
        <v>0</v>
      </c>
      <c r="AC1198" s="275"/>
      <c r="AD1198" s="275"/>
      <c r="AE1198" s="275">
        <f>SUM(AC1198:AD1198)</f>
        <v>0</v>
      </c>
      <c r="AF1198" s="500"/>
      <c r="AG1198" s="275"/>
      <c r="AH1198" s="275"/>
      <c r="AI1198" s="275">
        <f>SUM(AG1198:AH1198)</f>
        <v>0</v>
      </c>
      <c r="AJ1198" s="275"/>
      <c r="AK1198" s="275"/>
      <c r="AL1198" s="275">
        <f>SUM(AJ1198:AK1198)</f>
        <v>0</v>
      </c>
      <c r="AM1198" s="275"/>
      <c r="AN1198" s="275"/>
      <c r="AO1198" s="275">
        <f>SUM(AM1198:AN1198)</f>
        <v>0</v>
      </c>
      <c r="AP1198" s="275"/>
      <c r="AQ1198" s="275"/>
      <c r="AR1198" s="275">
        <f>SUM(AP1198:AQ1198)</f>
        <v>0</v>
      </c>
      <c r="AS1198" s="500"/>
      <c r="AT1198" s="275"/>
      <c r="AU1198" s="275"/>
      <c r="AV1198" s="275">
        <f>SUM(AT1198:AU1198)</f>
        <v>0</v>
      </c>
      <c r="AW1198" s="567">
        <f>SUM(G1198,J1198,M1198,P1198,T1198,W1198,Z1198,AC1198,AG1198,AJ1198,AM1198,AP1198,AT1198)</f>
        <v>11</v>
      </c>
      <c r="AX1198" s="567">
        <f t="shared" si="5911"/>
        <v>10</v>
      </c>
      <c r="AY1198" s="567">
        <f t="shared" si="5912"/>
        <v>21</v>
      </c>
      <c r="AZ1198" s="159"/>
      <c r="BA1198" s="159"/>
      <c r="BB1198" s="275">
        <f>SUM(AZ1198:BA1198)</f>
        <v>0</v>
      </c>
      <c r="BC1198" s="275"/>
      <c r="BD1198" s="275"/>
      <c r="BE1198" s="275">
        <f>SUM(BC1198:BD1198)</f>
        <v>0</v>
      </c>
      <c r="BF1198" s="521"/>
      <c r="BG1198" s="605">
        <f>SUM(F1198,S1198,AF1198,AS1198)</f>
        <v>27</v>
      </c>
      <c r="BH1198" s="533">
        <f>SUM(G1198,T1198,AG1198)</f>
        <v>5</v>
      </c>
      <c r="BI1198" s="533">
        <f t="shared" si="5913"/>
        <v>7</v>
      </c>
      <c r="BJ1198" s="533">
        <f t="shared" si="5914"/>
        <v>12</v>
      </c>
      <c r="BK1198" s="533">
        <f t="shared" si="5915"/>
        <v>2</v>
      </c>
      <c r="BL1198" s="533">
        <f t="shared" si="5916"/>
        <v>0</v>
      </c>
      <c r="BM1198" s="533">
        <f t="shared" si="5917"/>
        <v>2</v>
      </c>
      <c r="BN1198" s="533">
        <f>SUM(M1198,Z1198,AM1198)</f>
        <v>1</v>
      </c>
      <c r="BO1198" s="533">
        <f t="shared" si="5918"/>
        <v>0</v>
      </c>
      <c r="BP1198" s="533">
        <f t="shared" si="5919"/>
        <v>1</v>
      </c>
      <c r="BQ1198" s="533">
        <f t="shared" si="5920"/>
        <v>3</v>
      </c>
      <c r="BR1198" s="533">
        <f t="shared" si="5921"/>
        <v>3</v>
      </c>
      <c r="BS1198" s="533">
        <f t="shared" si="5922"/>
        <v>6</v>
      </c>
      <c r="BT1198" s="533">
        <f>AT1198</f>
        <v>0</v>
      </c>
      <c r="BU1198" s="533">
        <f t="shared" si="5923"/>
        <v>0</v>
      </c>
      <c r="BV1198" s="533">
        <f t="shared" si="5924"/>
        <v>0</v>
      </c>
      <c r="BW1198" s="536">
        <f>SUM(BH1198,BK1198,BN1198,BQ1198,BT1198)</f>
        <v>11</v>
      </c>
      <c r="BX1198" s="536">
        <f t="shared" si="5925"/>
        <v>10</v>
      </c>
      <c r="BY1198" s="536">
        <f t="shared" si="5926"/>
        <v>21</v>
      </c>
      <c r="BZ1198" t="s">
        <v>74</v>
      </c>
      <c r="CA1198" s="544">
        <f>AZ1198</f>
        <v>0</v>
      </c>
      <c r="CB1198" s="544">
        <f t="shared" si="5927"/>
        <v>0</v>
      </c>
      <c r="CC1198" s="544">
        <f t="shared" si="5928"/>
        <v>0</v>
      </c>
      <c r="CD1198" s="544">
        <f>BC1198</f>
        <v>0</v>
      </c>
      <c r="CE1198" s="544">
        <f t="shared" si="5929"/>
        <v>0</v>
      </c>
      <c r="CF1198" s="544">
        <f t="shared" si="5930"/>
        <v>0</v>
      </c>
    </row>
    <row r="1199" spans="1:84">
      <c r="A1199" s="149" t="s">
        <v>74</v>
      </c>
      <c r="B1199" s="149"/>
      <c r="C1199" s="151"/>
      <c r="D1199" s="151"/>
      <c r="E1199" s="375"/>
      <c r="F1199" s="592"/>
      <c r="G1199" s="159"/>
      <c r="H1199" s="159"/>
      <c r="I1199" s="275"/>
      <c r="J1199" s="159"/>
      <c r="K1199" s="159"/>
      <c r="L1199" s="275"/>
      <c r="M1199" s="159"/>
      <c r="N1199" s="159"/>
      <c r="O1199" s="275"/>
      <c r="P1199" s="159"/>
      <c r="Q1199" s="159"/>
      <c r="R1199" s="275"/>
      <c r="S1199" s="500"/>
      <c r="T1199" s="275"/>
      <c r="U1199" s="275"/>
      <c r="V1199" s="275"/>
      <c r="W1199" s="275"/>
      <c r="X1199" s="275"/>
      <c r="Y1199" s="275"/>
      <c r="Z1199" s="275"/>
      <c r="AA1199" s="275"/>
      <c r="AB1199" s="275"/>
      <c r="AC1199" s="275"/>
      <c r="AD1199" s="275"/>
      <c r="AE1199" s="275"/>
      <c r="AF1199" s="500"/>
      <c r="AG1199" s="275"/>
      <c r="AH1199" s="275"/>
      <c r="AI1199" s="275"/>
      <c r="AJ1199" s="275"/>
      <c r="AK1199" s="275"/>
      <c r="AL1199" s="275"/>
      <c r="AM1199" s="275"/>
      <c r="AN1199" s="275"/>
      <c r="AO1199" s="275"/>
      <c r="AP1199" s="275"/>
      <c r="AQ1199" s="275"/>
      <c r="AR1199" s="275"/>
      <c r="AS1199" s="500"/>
      <c r="AT1199" s="275"/>
      <c r="AU1199" s="275"/>
      <c r="AV1199" s="275"/>
      <c r="AW1199" s="567"/>
      <c r="AX1199" s="567"/>
      <c r="AY1199" s="567"/>
      <c r="AZ1199" s="159"/>
      <c r="BA1199" s="159"/>
      <c r="BB1199" s="275"/>
      <c r="BC1199" s="275"/>
      <c r="BD1199" s="275"/>
      <c r="BE1199" s="275"/>
      <c r="BF1199" s="521"/>
    </row>
    <row r="1200" spans="1:84">
      <c r="A1200" s="149"/>
      <c r="B1200" s="149"/>
      <c r="C1200" s="151"/>
      <c r="D1200" s="151"/>
      <c r="E1200" s="288"/>
      <c r="F1200" s="592">
        <f>SUM(F1197:F1199)</f>
        <v>54</v>
      </c>
      <c r="G1200" s="168">
        <f>SUM(G1197:G1199)</f>
        <v>8</v>
      </c>
      <c r="H1200" s="168">
        <f t="shared" ref="H1200:BE1200" si="5931">SUM(H1197:H1199)</f>
        <v>13</v>
      </c>
      <c r="I1200" s="168">
        <f t="shared" si="5931"/>
        <v>21</v>
      </c>
      <c r="J1200" s="168">
        <f t="shared" si="5931"/>
        <v>3</v>
      </c>
      <c r="K1200" s="168">
        <f t="shared" si="5931"/>
        <v>0</v>
      </c>
      <c r="L1200" s="168">
        <f t="shared" si="5931"/>
        <v>3</v>
      </c>
      <c r="M1200" s="168">
        <f t="shared" si="5931"/>
        <v>2</v>
      </c>
      <c r="N1200" s="168">
        <f t="shared" si="5931"/>
        <v>0</v>
      </c>
      <c r="O1200" s="168">
        <f t="shared" si="5931"/>
        <v>2</v>
      </c>
      <c r="P1200" s="168">
        <f t="shared" si="5931"/>
        <v>5</v>
      </c>
      <c r="Q1200" s="168">
        <f t="shared" si="5931"/>
        <v>5</v>
      </c>
      <c r="R1200" s="168">
        <f t="shared" si="5931"/>
        <v>10</v>
      </c>
      <c r="S1200" s="502">
        <f t="shared" si="5931"/>
        <v>0</v>
      </c>
      <c r="T1200" s="168">
        <f t="shared" si="5931"/>
        <v>0</v>
      </c>
      <c r="U1200" s="168">
        <f t="shared" si="5931"/>
        <v>0</v>
      </c>
      <c r="V1200" s="168">
        <f t="shared" si="5931"/>
        <v>0</v>
      </c>
      <c r="W1200" s="168">
        <f t="shared" si="5931"/>
        <v>0</v>
      </c>
      <c r="X1200" s="168">
        <f t="shared" si="5931"/>
        <v>0</v>
      </c>
      <c r="Y1200" s="168">
        <f t="shared" si="5931"/>
        <v>0</v>
      </c>
      <c r="Z1200" s="168">
        <f t="shared" si="5931"/>
        <v>0</v>
      </c>
      <c r="AA1200" s="168">
        <f t="shared" si="5931"/>
        <v>0</v>
      </c>
      <c r="AB1200" s="168">
        <f t="shared" si="5931"/>
        <v>0</v>
      </c>
      <c r="AC1200" s="168">
        <f t="shared" si="5931"/>
        <v>0</v>
      </c>
      <c r="AD1200" s="168">
        <f t="shared" si="5931"/>
        <v>0</v>
      </c>
      <c r="AE1200" s="168">
        <f t="shared" si="5931"/>
        <v>0</v>
      </c>
      <c r="AF1200" s="502">
        <f t="shared" si="5931"/>
        <v>0</v>
      </c>
      <c r="AG1200" s="168">
        <f t="shared" si="5931"/>
        <v>0</v>
      </c>
      <c r="AH1200" s="168">
        <f t="shared" si="5931"/>
        <v>0</v>
      </c>
      <c r="AI1200" s="168">
        <f t="shared" si="5931"/>
        <v>0</v>
      </c>
      <c r="AJ1200" s="168">
        <f t="shared" si="5931"/>
        <v>0</v>
      </c>
      <c r="AK1200" s="168">
        <f t="shared" si="5931"/>
        <v>0</v>
      </c>
      <c r="AL1200" s="168">
        <f t="shared" si="5931"/>
        <v>0</v>
      </c>
      <c r="AM1200" s="168">
        <f t="shared" si="5931"/>
        <v>0</v>
      </c>
      <c r="AN1200" s="168">
        <f t="shared" si="5931"/>
        <v>0</v>
      </c>
      <c r="AO1200" s="168">
        <f t="shared" si="5931"/>
        <v>0</v>
      </c>
      <c r="AP1200" s="168">
        <f t="shared" si="5931"/>
        <v>0</v>
      </c>
      <c r="AQ1200" s="168">
        <f t="shared" si="5931"/>
        <v>0</v>
      </c>
      <c r="AR1200" s="168">
        <f t="shared" si="5931"/>
        <v>0</v>
      </c>
      <c r="AS1200" s="502">
        <f t="shared" si="5931"/>
        <v>0</v>
      </c>
      <c r="AT1200" s="168">
        <f t="shared" si="5931"/>
        <v>0</v>
      </c>
      <c r="AU1200" s="168">
        <f t="shared" si="5931"/>
        <v>0</v>
      </c>
      <c r="AV1200" s="168">
        <f t="shared" si="5931"/>
        <v>0</v>
      </c>
      <c r="AW1200" s="569">
        <f t="shared" si="5931"/>
        <v>18</v>
      </c>
      <c r="AX1200" s="569">
        <f t="shared" si="5931"/>
        <v>18</v>
      </c>
      <c r="AY1200" s="569">
        <f t="shared" si="5931"/>
        <v>36</v>
      </c>
      <c r="AZ1200" s="168">
        <f t="shared" si="5931"/>
        <v>0</v>
      </c>
      <c r="BA1200" s="168">
        <f t="shared" si="5931"/>
        <v>0</v>
      </c>
      <c r="BB1200" s="168">
        <f t="shared" si="5931"/>
        <v>0</v>
      </c>
      <c r="BC1200" s="168">
        <f t="shared" si="5931"/>
        <v>0</v>
      </c>
      <c r="BD1200" s="168">
        <f t="shared" si="5931"/>
        <v>0</v>
      </c>
      <c r="BE1200" s="168">
        <f t="shared" si="5931"/>
        <v>0</v>
      </c>
      <c r="BF1200" s="523"/>
      <c r="BG1200" s="605">
        <f>SUM(F1200,S1200,AF1200,AS1200)</f>
        <v>54</v>
      </c>
      <c r="BH1200" s="533">
        <f>SUM(G1200,T1200,AG1200)</f>
        <v>8</v>
      </c>
      <c r="BI1200" s="533">
        <f t="shared" ref="BI1200" si="5932">SUM(H1200,U1200,AH1200)</f>
        <v>13</v>
      </c>
      <c r="BJ1200" s="533">
        <f t="shared" ref="BJ1200" si="5933">SUM(I1200,V1200,AI1200)</f>
        <v>21</v>
      </c>
      <c r="BK1200" s="533">
        <f t="shared" ref="BK1200" si="5934">SUM(J1200,W1200,AJ1200)</f>
        <v>3</v>
      </c>
      <c r="BL1200" s="533">
        <f t="shared" ref="BL1200" si="5935">SUM(K1200,X1200,AK1200)</f>
        <v>0</v>
      </c>
      <c r="BM1200" s="533">
        <f t="shared" ref="BM1200" si="5936">SUM(L1200,Y1200,AL1200)</f>
        <v>3</v>
      </c>
      <c r="BN1200" s="533">
        <f>SUM(M1200,Z1200,AM1200)</f>
        <v>2</v>
      </c>
      <c r="BO1200" s="533">
        <f t="shared" ref="BO1200" si="5937">SUM(N1200,AA1200,AN1200)</f>
        <v>0</v>
      </c>
      <c r="BP1200" s="533">
        <f t="shared" ref="BP1200" si="5938">SUM(O1200,AB1200,AO1200)</f>
        <v>2</v>
      </c>
      <c r="BQ1200" s="533">
        <f t="shared" ref="BQ1200" si="5939">SUM(P1200,AC1200,AP1200)</f>
        <v>5</v>
      </c>
      <c r="BR1200" s="533">
        <f t="shared" ref="BR1200" si="5940">SUM(Q1200,AD1200,AQ1200)</f>
        <v>5</v>
      </c>
      <c r="BS1200" s="533">
        <f t="shared" ref="BS1200" si="5941">SUM(R1200,AE1200,AR1200)</f>
        <v>10</v>
      </c>
      <c r="BT1200" s="533">
        <f>AT1200</f>
        <v>0</v>
      </c>
      <c r="BU1200" s="533">
        <f t="shared" ref="BU1200" si="5942">AU1200</f>
        <v>0</v>
      </c>
      <c r="BV1200" s="533">
        <f t="shared" ref="BV1200" si="5943">AV1200</f>
        <v>0</v>
      </c>
      <c r="BW1200" s="536">
        <f>SUM(BH1200,BK1200,BN1200,BQ1200,BT1200)</f>
        <v>18</v>
      </c>
      <c r="BX1200" s="536">
        <f t="shared" ref="BX1200" si="5944">SUM(BI1200,BL1200,BO1200,BR1200,BU1200)</f>
        <v>18</v>
      </c>
      <c r="BY1200" s="536">
        <f t="shared" ref="BY1200" si="5945">SUM(BJ1200,BM1200,BP1200,BS1200,BV1200)</f>
        <v>36</v>
      </c>
      <c r="BZ1200" t="s">
        <v>74</v>
      </c>
      <c r="CA1200" s="544">
        <f>AZ1200</f>
        <v>0</v>
      </c>
      <c r="CB1200" s="544">
        <f t="shared" ref="CB1200" si="5946">BA1200</f>
        <v>0</v>
      </c>
      <c r="CC1200" s="544">
        <f t="shared" ref="CC1200" si="5947">BB1200</f>
        <v>0</v>
      </c>
      <c r="CD1200" s="544">
        <f>BC1200</f>
        <v>0</v>
      </c>
      <c r="CE1200" s="544">
        <f t="shared" ref="CE1200" si="5948">BD1200</f>
        <v>0</v>
      </c>
      <c r="CF1200" s="544">
        <f t="shared" ref="CF1200" si="5949">BE1200</f>
        <v>0</v>
      </c>
    </row>
    <row r="1201" spans="1:84">
      <c r="A1201" s="149"/>
      <c r="B1201" s="149" t="s">
        <v>203</v>
      </c>
      <c r="C1201" s="151"/>
      <c r="D1201" s="151"/>
      <c r="E1201" s="375" t="s">
        <v>915</v>
      </c>
      <c r="F1201" s="592"/>
      <c r="G1201" s="159"/>
      <c r="H1201" s="159"/>
      <c r="I1201" s="275"/>
      <c r="J1201" s="159"/>
      <c r="K1201" s="159"/>
      <c r="L1201" s="275"/>
      <c r="M1201" s="159"/>
      <c r="N1201" s="159"/>
      <c r="O1201" s="275"/>
      <c r="P1201" s="159"/>
      <c r="Q1201" s="159"/>
      <c r="R1201" s="275"/>
      <c r="S1201" s="500"/>
      <c r="T1201" s="275"/>
      <c r="U1201" s="275"/>
      <c r="V1201" s="275"/>
      <c r="W1201" s="275"/>
      <c r="X1201" s="275"/>
      <c r="Y1201" s="275"/>
      <c r="Z1201" s="275"/>
      <c r="AA1201" s="275"/>
      <c r="AB1201" s="275"/>
      <c r="AC1201" s="275"/>
      <c r="AD1201" s="275"/>
      <c r="AE1201" s="275"/>
      <c r="AF1201" s="500"/>
      <c r="AG1201" s="275"/>
      <c r="AH1201" s="275"/>
      <c r="AI1201" s="275"/>
      <c r="AJ1201" s="275"/>
      <c r="AK1201" s="275"/>
      <c r="AL1201" s="275"/>
      <c r="AM1201" s="275"/>
      <c r="AN1201" s="275"/>
      <c r="AO1201" s="275"/>
      <c r="AP1201" s="275"/>
      <c r="AQ1201" s="275"/>
      <c r="AR1201" s="275"/>
      <c r="AS1201" s="500"/>
      <c r="AT1201" s="275"/>
      <c r="AU1201" s="275"/>
      <c r="AV1201" s="275"/>
      <c r="AW1201" s="567"/>
      <c r="AX1201" s="567"/>
      <c r="AY1201" s="567"/>
      <c r="AZ1201" s="159"/>
      <c r="BA1201" s="159"/>
      <c r="BB1201" s="159"/>
      <c r="BC1201" s="275"/>
      <c r="BD1201" s="275"/>
      <c r="BE1201" s="275"/>
      <c r="BF1201" s="521"/>
    </row>
    <row r="1202" spans="1:84">
      <c r="A1202" s="149"/>
      <c r="B1202" s="149"/>
      <c r="C1202" s="151"/>
      <c r="D1202" s="151"/>
      <c r="E1202" s="288" t="s">
        <v>77</v>
      </c>
      <c r="F1202" s="592">
        <v>20</v>
      </c>
      <c r="G1202" s="159">
        <v>2</v>
      </c>
      <c r="H1202" s="159">
        <v>2</v>
      </c>
      <c r="I1202" s="275">
        <f>SUM(G1202:H1202)</f>
        <v>4</v>
      </c>
      <c r="J1202" s="159">
        <v>2</v>
      </c>
      <c r="K1202" s="159">
        <v>2</v>
      </c>
      <c r="L1202" s="275">
        <f>SUM(J1202:K1202)</f>
        <v>4</v>
      </c>
      <c r="M1202" s="159"/>
      <c r="N1202" s="159">
        <v>1</v>
      </c>
      <c r="O1202" s="275">
        <f>SUM(M1202:N1202)</f>
        <v>1</v>
      </c>
      <c r="P1202" s="159">
        <v>1</v>
      </c>
      <c r="Q1202" s="159">
        <v>2</v>
      </c>
      <c r="R1202" s="275">
        <f>SUM(P1202:Q1202)</f>
        <v>3</v>
      </c>
      <c r="S1202" s="500">
        <v>3</v>
      </c>
      <c r="T1202" s="275"/>
      <c r="U1202" s="275"/>
      <c r="V1202" s="275">
        <f>SUM(T1202:U1202)</f>
        <v>0</v>
      </c>
      <c r="W1202" s="275"/>
      <c r="X1202" s="275"/>
      <c r="Y1202" s="275">
        <f>SUM(W1202:X1202)</f>
        <v>0</v>
      </c>
      <c r="Z1202" s="275"/>
      <c r="AA1202" s="275"/>
      <c r="AB1202" s="275">
        <f>SUM(Z1202:AA1202)</f>
        <v>0</v>
      </c>
      <c r="AC1202" s="275"/>
      <c r="AD1202" s="275"/>
      <c r="AE1202" s="275">
        <f>SUM(AC1202:AD1202)</f>
        <v>0</v>
      </c>
      <c r="AF1202" s="500">
        <v>3</v>
      </c>
      <c r="AG1202" s="275"/>
      <c r="AH1202" s="275"/>
      <c r="AI1202" s="275">
        <f>SUM(AG1202:AH1202)</f>
        <v>0</v>
      </c>
      <c r="AJ1202" s="275"/>
      <c r="AK1202" s="275"/>
      <c r="AL1202" s="275">
        <f>SUM(AJ1202:AK1202)</f>
        <v>0</v>
      </c>
      <c r="AM1202" s="275"/>
      <c r="AN1202" s="275"/>
      <c r="AO1202" s="275">
        <f>SUM(AM1202:AN1202)</f>
        <v>0</v>
      </c>
      <c r="AP1202" s="275"/>
      <c r="AQ1202" s="275"/>
      <c r="AR1202" s="275">
        <f>SUM(AP1202:AQ1202)</f>
        <v>0</v>
      </c>
      <c r="AS1202" s="500">
        <v>3</v>
      </c>
      <c r="AT1202" s="275"/>
      <c r="AU1202" s="275">
        <v>2</v>
      </c>
      <c r="AV1202" s="275">
        <f>SUM(AT1202:AU1202)</f>
        <v>2</v>
      </c>
      <c r="AW1202" s="567">
        <f>SUM(G1202,J1202,M1202,P1202,T1202,W1202,Z1202,AC1202,AG1202,AJ1202,AM1202,AP1202,AT1202)</f>
        <v>5</v>
      </c>
      <c r="AX1202" s="567">
        <f t="shared" ref="AX1202:AX1203" si="5950">SUM(H1202,K1202,N1202,Q1202,U1202,X1202,AA1202,AD1202,AH1202,AK1202,AN1202,AQ1202,AU1202)</f>
        <v>9</v>
      </c>
      <c r="AY1202" s="567">
        <f t="shared" ref="AY1202:AY1203" si="5951">SUM(I1202,L1202,O1202,R1202,V1202,Y1202,AB1202,AE1202,AI1202,AL1202,AO1202,AR1202,AV1202)</f>
        <v>14</v>
      </c>
      <c r="AZ1202" s="159"/>
      <c r="BA1202" s="159">
        <v>1</v>
      </c>
      <c r="BB1202" s="275">
        <f>SUM(AZ1202:BA1202)</f>
        <v>1</v>
      </c>
      <c r="BC1202" s="275"/>
      <c r="BD1202" s="275"/>
      <c r="BE1202" s="275">
        <f>SUM(BC1202:BD1202)</f>
        <v>0</v>
      </c>
      <c r="BF1202" s="521"/>
      <c r="BG1202" s="605">
        <f>SUM(F1202,S1202,AF1202,AS1202)</f>
        <v>29</v>
      </c>
      <c r="BH1202" s="533">
        <f>SUM(G1202,T1202,AG1202)</f>
        <v>2</v>
      </c>
      <c r="BI1202" s="533">
        <f t="shared" ref="BI1202:BI1203" si="5952">SUM(H1202,U1202,AH1202)</f>
        <v>2</v>
      </c>
      <c r="BJ1202" s="533">
        <f t="shared" ref="BJ1202:BJ1203" si="5953">SUM(I1202,V1202,AI1202)</f>
        <v>4</v>
      </c>
      <c r="BK1202" s="533">
        <f t="shared" ref="BK1202:BK1203" si="5954">SUM(J1202,W1202,AJ1202)</f>
        <v>2</v>
      </c>
      <c r="BL1202" s="533">
        <f t="shared" ref="BL1202:BL1203" si="5955">SUM(K1202,X1202,AK1202)</f>
        <v>2</v>
      </c>
      <c r="BM1202" s="533">
        <f t="shared" ref="BM1202:BM1203" si="5956">SUM(L1202,Y1202,AL1202)</f>
        <v>4</v>
      </c>
      <c r="BN1202" s="533">
        <f>SUM(M1202,Z1202,AM1202)</f>
        <v>0</v>
      </c>
      <c r="BO1202" s="533">
        <f t="shared" ref="BO1202:BO1203" si="5957">SUM(N1202,AA1202,AN1202)</f>
        <v>1</v>
      </c>
      <c r="BP1202" s="533">
        <f t="shared" ref="BP1202:BP1203" si="5958">SUM(O1202,AB1202,AO1202)</f>
        <v>1</v>
      </c>
      <c r="BQ1202" s="533">
        <f t="shared" ref="BQ1202:BQ1203" si="5959">SUM(P1202,AC1202,AP1202)</f>
        <v>1</v>
      </c>
      <c r="BR1202" s="533">
        <f t="shared" ref="BR1202:BR1203" si="5960">SUM(Q1202,AD1202,AQ1202)</f>
        <v>2</v>
      </c>
      <c r="BS1202" s="533">
        <f t="shared" ref="BS1202:BS1203" si="5961">SUM(R1202,AE1202,AR1202)</f>
        <v>3</v>
      </c>
      <c r="BT1202" s="533">
        <f>AT1202</f>
        <v>0</v>
      </c>
      <c r="BU1202" s="533">
        <f t="shared" ref="BU1202:BU1203" si="5962">AU1202</f>
        <v>2</v>
      </c>
      <c r="BV1202" s="533">
        <f t="shared" ref="BV1202:BV1203" si="5963">AV1202</f>
        <v>2</v>
      </c>
      <c r="BW1202" s="536">
        <f>SUM(BH1202,BK1202,BN1202,BQ1202,BT1202)</f>
        <v>5</v>
      </c>
      <c r="BX1202" s="536">
        <f t="shared" ref="BX1202:BX1203" si="5964">SUM(BI1202,BL1202,BO1202,BR1202,BU1202)</f>
        <v>9</v>
      </c>
      <c r="BY1202" s="536">
        <f t="shared" ref="BY1202:BY1203" si="5965">SUM(BJ1202,BM1202,BP1202,BS1202,BV1202)</f>
        <v>14</v>
      </c>
      <c r="BZ1202" t="s">
        <v>74</v>
      </c>
      <c r="CA1202" s="544">
        <f>AZ1202</f>
        <v>0</v>
      </c>
      <c r="CB1202" s="544">
        <f t="shared" ref="CB1202:CB1203" si="5966">BA1202</f>
        <v>1</v>
      </c>
      <c r="CC1202" s="544">
        <f t="shared" ref="CC1202:CC1203" si="5967">BB1202</f>
        <v>1</v>
      </c>
      <c r="CD1202" s="544">
        <f>BC1202</f>
        <v>0</v>
      </c>
      <c r="CE1202" s="544">
        <f t="shared" ref="CE1202:CE1203" si="5968">BD1202</f>
        <v>0</v>
      </c>
      <c r="CF1202" s="544">
        <f t="shared" ref="CF1202:CF1203" si="5969">BE1202</f>
        <v>0</v>
      </c>
    </row>
    <row r="1203" spans="1:84">
      <c r="A1203" s="149"/>
      <c r="B1203" s="149"/>
      <c r="C1203" s="151"/>
      <c r="D1203" s="151"/>
      <c r="E1203" s="288" t="s">
        <v>78</v>
      </c>
      <c r="F1203" s="592">
        <v>20</v>
      </c>
      <c r="G1203" s="159">
        <v>2</v>
      </c>
      <c r="H1203" s="159">
        <v>4</v>
      </c>
      <c r="I1203" s="275">
        <f>SUM(G1203:H1203)</f>
        <v>6</v>
      </c>
      <c r="J1203" s="159">
        <v>2</v>
      </c>
      <c r="K1203" s="159">
        <v>1</v>
      </c>
      <c r="L1203" s="275">
        <f>SUM(J1203:K1203)</f>
        <v>3</v>
      </c>
      <c r="M1203" s="159">
        <v>1</v>
      </c>
      <c r="N1203" s="159">
        <v>1</v>
      </c>
      <c r="O1203" s="275">
        <f>SUM(M1203:N1203)</f>
        <v>2</v>
      </c>
      <c r="P1203" s="159">
        <v>2</v>
      </c>
      <c r="Q1203" s="159">
        <v>1</v>
      </c>
      <c r="R1203" s="275">
        <f>SUM(P1203:Q1203)</f>
        <v>3</v>
      </c>
      <c r="S1203" s="500">
        <v>3</v>
      </c>
      <c r="T1203" s="275"/>
      <c r="U1203" s="275">
        <v>1</v>
      </c>
      <c r="V1203" s="275">
        <f>SUM(T1203:U1203)</f>
        <v>1</v>
      </c>
      <c r="W1203" s="275"/>
      <c r="X1203" s="275"/>
      <c r="Y1203" s="275">
        <f>SUM(W1203:X1203)</f>
        <v>0</v>
      </c>
      <c r="Z1203" s="275"/>
      <c r="AA1203" s="275"/>
      <c r="AB1203" s="275">
        <f>SUM(Z1203:AA1203)</f>
        <v>0</v>
      </c>
      <c r="AC1203" s="275"/>
      <c r="AD1203" s="275"/>
      <c r="AE1203" s="275">
        <f>SUM(AC1203:AD1203)</f>
        <v>0</v>
      </c>
      <c r="AF1203" s="500">
        <v>3</v>
      </c>
      <c r="AG1203" s="275"/>
      <c r="AH1203" s="275"/>
      <c r="AI1203" s="275">
        <f>SUM(AG1203:AH1203)</f>
        <v>0</v>
      </c>
      <c r="AJ1203" s="275"/>
      <c r="AK1203" s="275"/>
      <c r="AL1203" s="275">
        <f>SUM(AJ1203:AK1203)</f>
        <v>0</v>
      </c>
      <c r="AM1203" s="275"/>
      <c r="AN1203" s="275"/>
      <c r="AO1203" s="275">
        <f>SUM(AM1203:AN1203)</f>
        <v>0</v>
      </c>
      <c r="AP1203" s="275"/>
      <c r="AQ1203" s="275"/>
      <c r="AR1203" s="275">
        <f>SUM(AP1203:AQ1203)</f>
        <v>0</v>
      </c>
      <c r="AS1203" s="500">
        <v>3</v>
      </c>
      <c r="AT1203" s="275"/>
      <c r="AU1203" s="275"/>
      <c r="AV1203" s="275">
        <f>SUM(AT1203:AU1203)</f>
        <v>0</v>
      </c>
      <c r="AW1203" s="567">
        <f>SUM(G1203,J1203,M1203,P1203,T1203,W1203,Z1203,AC1203,AG1203,AJ1203,AM1203,AP1203,AT1203)</f>
        <v>7</v>
      </c>
      <c r="AX1203" s="567">
        <f t="shared" si="5950"/>
        <v>8</v>
      </c>
      <c r="AY1203" s="567">
        <f t="shared" si="5951"/>
        <v>15</v>
      </c>
      <c r="AZ1203" s="159"/>
      <c r="BA1203" s="159"/>
      <c r="BB1203" s="275">
        <f>SUM(AZ1203:BA1203)</f>
        <v>0</v>
      </c>
      <c r="BC1203" s="275"/>
      <c r="BD1203" s="275"/>
      <c r="BE1203" s="275">
        <f>SUM(BC1203:BD1203)</f>
        <v>0</v>
      </c>
      <c r="BF1203" s="521"/>
      <c r="BG1203" s="605">
        <f>SUM(F1203,S1203,AF1203,AS1203)</f>
        <v>29</v>
      </c>
      <c r="BH1203" s="533">
        <f>SUM(G1203,T1203,AG1203)</f>
        <v>2</v>
      </c>
      <c r="BI1203" s="533">
        <f t="shared" si="5952"/>
        <v>5</v>
      </c>
      <c r="BJ1203" s="533">
        <f t="shared" si="5953"/>
        <v>7</v>
      </c>
      <c r="BK1203" s="533">
        <f t="shared" si="5954"/>
        <v>2</v>
      </c>
      <c r="BL1203" s="533">
        <f t="shared" si="5955"/>
        <v>1</v>
      </c>
      <c r="BM1203" s="533">
        <f t="shared" si="5956"/>
        <v>3</v>
      </c>
      <c r="BN1203" s="533">
        <f>SUM(M1203,Z1203,AM1203)</f>
        <v>1</v>
      </c>
      <c r="BO1203" s="533">
        <f t="shared" si="5957"/>
        <v>1</v>
      </c>
      <c r="BP1203" s="533">
        <f t="shared" si="5958"/>
        <v>2</v>
      </c>
      <c r="BQ1203" s="533">
        <f t="shared" si="5959"/>
        <v>2</v>
      </c>
      <c r="BR1203" s="533">
        <f t="shared" si="5960"/>
        <v>1</v>
      </c>
      <c r="BS1203" s="533">
        <f t="shared" si="5961"/>
        <v>3</v>
      </c>
      <c r="BT1203" s="533">
        <f>AT1203</f>
        <v>0</v>
      </c>
      <c r="BU1203" s="533">
        <f t="shared" si="5962"/>
        <v>0</v>
      </c>
      <c r="BV1203" s="533">
        <f t="shared" si="5963"/>
        <v>0</v>
      </c>
      <c r="BW1203" s="536">
        <f>SUM(BH1203,BK1203,BN1203,BQ1203,BT1203)</f>
        <v>7</v>
      </c>
      <c r="BX1203" s="536">
        <f t="shared" si="5964"/>
        <v>8</v>
      </c>
      <c r="BY1203" s="536">
        <f t="shared" si="5965"/>
        <v>15</v>
      </c>
      <c r="BZ1203" t="s">
        <v>74</v>
      </c>
      <c r="CA1203" s="544">
        <f>AZ1203</f>
        <v>0</v>
      </c>
      <c r="CB1203" s="544">
        <f t="shared" si="5966"/>
        <v>0</v>
      </c>
      <c r="CC1203" s="544">
        <f t="shared" si="5967"/>
        <v>0</v>
      </c>
      <c r="CD1203" s="544">
        <f>BC1203</f>
        <v>0</v>
      </c>
      <c r="CE1203" s="544">
        <f t="shared" si="5968"/>
        <v>0</v>
      </c>
      <c r="CF1203" s="544">
        <f t="shared" si="5969"/>
        <v>0</v>
      </c>
    </row>
    <row r="1204" spans="1:84">
      <c r="A1204" s="149"/>
      <c r="B1204" s="149"/>
      <c r="C1204" s="151"/>
      <c r="D1204" s="151"/>
      <c r="E1204" s="288"/>
      <c r="F1204" s="592"/>
      <c r="G1204" s="159"/>
      <c r="H1204" s="159"/>
      <c r="I1204" s="275"/>
      <c r="J1204" s="159"/>
      <c r="K1204" s="159"/>
      <c r="L1204" s="275"/>
      <c r="M1204" s="159"/>
      <c r="N1204" s="159"/>
      <c r="O1204" s="275"/>
      <c r="P1204" s="159"/>
      <c r="Q1204" s="159"/>
      <c r="R1204" s="275"/>
      <c r="S1204" s="500"/>
      <c r="T1204" s="275"/>
      <c r="U1204" s="275"/>
      <c r="V1204" s="275"/>
      <c r="W1204" s="275"/>
      <c r="X1204" s="275"/>
      <c r="Y1204" s="275"/>
      <c r="Z1204" s="275"/>
      <c r="AA1204" s="275"/>
      <c r="AB1204" s="275"/>
      <c r="AC1204" s="275"/>
      <c r="AD1204" s="275"/>
      <c r="AE1204" s="275"/>
      <c r="AF1204" s="500"/>
      <c r="AG1204" s="275"/>
      <c r="AH1204" s="275"/>
      <c r="AI1204" s="275"/>
      <c r="AJ1204" s="275"/>
      <c r="AK1204" s="275"/>
      <c r="AL1204" s="275"/>
      <c r="AM1204" s="275"/>
      <c r="AN1204" s="275"/>
      <c r="AO1204" s="275"/>
      <c r="AP1204" s="275"/>
      <c r="AQ1204" s="275"/>
      <c r="AR1204" s="275"/>
      <c r="AS1204" s="500"/>
      <c r="AT1204" s="275"/>
      <c r="AU1204" s="275"/>
      <c r="AV1204" s="275"/>
      <c r="AW1204" s="567"/>
      <c r="AX1204" s="567"/>
      <c r="AY1204" s="567"/>
      <c r="AZ1204" s="159"/>
      <c r="BA1204" s="159"/>
      <c r="BB1204" s="275"/>
      <c r="BC1204" s="275"/>
      <c r="BD1204" s="275"/>
      <c r="BE1204" s="275"/>
      <c r="BF1204" s="521"/>
    </row>
    <row r="1205" spans="1:84">
      <c r="A1205" s="149"/>
      <c r="B1205" s="149"/>
      <c r="C1205" s="151"/>
      <c r="D1205" s="151"/>
      <c r="E1205" s="288"/>
      <c r="F1205" s="592">
        <f>SUM(F1202:F1204)</f>
        <v>40</v>
      </c>
      <c r="G1205" s="168">
        <f>SUM(G1202:G1204)</f>
        <v>4</v>
      </c>
      <c r="H1205" s="168">
        <f t="shared" ref="H1205:BE1205" si="5970">SUM(H1202:H1204)</f>
        <v>6</v>
      </c>
      <c r="I1205" s="168">
        <f t="shared" si="5970"/>
        <v>10</v>
      </c>
      <c r="J1205" s="168">
        <f t="shared" si="5970"/>
        <v>4</v>
      </c>
      <c r="K1205" s="168">
        <f t="shared" si="5970"/>
        <v>3</v>
      </c>
      <c r="L1205" s="168">
        <f t="shared" si="5970"/>
        <v>7</v>
      </c>
      <c r="M1205" s="168">
        <f t="shared" si="5970"/>
        <v>1</v>
      </c>
      <c r="N1205" s="168">
        <f t="shared" si="5970"/>
        <v>2</v>
      </c>
      <c r="O1205" s="168">
        <f t="shared" si="5970"/>
        <v>3</v>
      </c>
      <c r="P1205" s="168">
        <f t="shared" si="5970"/>
        <v>3</v>
      </c>
      <c r="Q1205" s="168">
        <f t="shared" si="5970"/>
        <v>3</v>
      </c>
      <c r="R1205" s="168">
        <f t="shared" si="5970"/>
        <v>6</v>
      </c>
      <c r="S1205" s="502">
        <f t="shared" si="5970"/>
        <v>6</v>
      </c>
      <c r="T1205" s="168">
        <f t="shared" si="5970"/>
        <v>0</v>
      </c>
      <c r="U1205" s="168">
        <f t="shared" si="5970"/>
        <v>1</v>
      </c>
      <c r="V1205" s="168">
        <f t="shared" si="5970"/>
        <v>1</v>
      </c>
      <c r="W1205" s="168">
        <f t="shared" si="5970"/>
        <v>0</v>
      </c>
      <c r="X1205" s="168">
        <f t="shared" si="5970"/>
        <v>0</v>
      </c>
      <c r="Y1205" s="168">
        <f t="shared" si="5970"/>
        <v>0</v>
      </c>
      <c r="Z1205" s="168">
        <f t="shared" si="5970"/>
        <v>0</v>
      </c>
      <c r="AA1205" s="168">
        <f t="shared" si="5970"/>
        <v>0</v>
      </c>
      <c r="AB1205" s="168">
        <f t="shared" si="5970"/>
        <v>0</v>
      </c>
      <c r="AC1205" s="168">
        <f t="shared" si="5970"/>
        <v>0</v>
      </c>
      <c r="AD1205" s="168">
        <f t="shared" si="5970"/>
        <v>0</v>
      </c>
      <c r="AE1205" s="168">
        <f t="shared" si="5970"/>
        <v>0</v>
      </c>
      <c r="AF1205" s="502">
        <f t="shared" si="5970"/>
        <v>6</v>
      </c>
      <c r="AG1205" s="168">
        <f t="shared" si="5970"/>
        <v>0</v>
      </c>
      <c r="AH1205" s="168">
        <f t="shared" si="5970"/>
        <v>0</v>
      </c>
      <c r="AI1205" s="168">
        <f t="shared" si="5970"/>
        <v>0</v>
      </c>
      <c r="AJ1205" s="168">
        <f t="shared" si="5970"/>
        <v>0</v>
      </c>
      <c r="AK1205" s="168">
        <f t="shared" si="5970"/>
        <v>0</v>
      </c>
      <c r="AL1205" s="168">
        <f t="shared" si="5970"/>
        <v>0</v>
      </c>
      <c r="AM1205" s="168">
        <f t="shared" si="5970"/>
        <v>0</v>
      </c>
      <c r="AN1205" s="168">
        <f t="shared" si="5970"/>
        <v>0</v>
      </c>
      <c r="AO1205" s="168">
        <f t="shared" si="5970"/>
        <v>0</v>
      </c>
      <c r="AP1205" s="168">
        <f t="shared" si="5970"/>
        <v>0</v>
      </c>
      <c r="AQ1205" s="168">
        <f t="shared" si="5970"/>
        <v>0</v>
      </c>
      <c r="AR1205" s="168">
        <f t="shared" si="5970"/>
        <v>0</v>
      </c>
      <c r="AS1205" s="502">
        <f t="shared" si="5970"/>
        <v>6</v>
      </c>
      <c r="AT1205" s="168">
        <f t="shared" si="5970"/>
        <v>0</v>
      </c>
      <c r="AU1205" s="168">
        <f t="shared" si="5970"/>
        <v>2</v>
      </c>
      <c r="AV1205" s="168">
        <f t="shared" si="5970"/>
        <v>2</v>
      </c>
      <c r="AW1205" s="569">
        <f t="shared" si="5970"/>
        <v>12</v>
      </c>
      <c r="AX1205" s="569">
        <f t="shared" si="5970"/>
        <v>17</v>
      </c>
      <c r="AY1205" s="569">
        <f t="shared" si="5970"/>
        <v>29</v>
      </c>
      <c r="AZ1205" s="168">
        <f t="shared" si="5970"/>
        <v>0</v>
      </c>
      <c r="BA1205" s="168">
        <f t="shared" si="5970"/>
        <v>1</v>
      </c>
      <c r="BB1205" s="168">
        <f t="shared" si="5970"/>
        <v>1</v>
      </c>
      <c r="BC1205" s="168">
        <f t="shared" si="5970"/>
        <v>0</v>
      </c>
      <c r="BD1205" s="168">
        <f t="shared" si="5970"/>
        <v>0</v>
      </c>
      <c r="BE1205" s="168">
        <f t="shared" si="5970"/>
        <v>0</v>
      </c>
      <c r="BF1205" s="523"/>
      <c r="BG1205" s="605">
        <f>SUM(F1205,S1205,AF1205,AS1205)</f>
        <v>58</v>
      </c>
      <c r="BH1205" s="533">
        <f>SUM(G1205,T1205,AG1205)</f>
        <v>4</v>
      </c>
      <c r="BI1205" s="533">
        <f t="shared" ref="BI1205" si="5971">SUM(H1205,U1205,AH1205)</f>
        <v>7</v>
      </c>
      <c r="BJ1205" s="533">
        <f t="shared" ref="BJ1205" si="5972">SUM(I1205,V1205,AI1205)</f>
        <v>11</v>
      </c>
      <c r="BK1205" s="533">
        <f t="shared" ref="BK1205" si="5973">SUM(J1205,W1205,AJ1205)</f>
        <v>4</v>
      </c>
      <c r="BL1205" s="533">
        <f t="shared" ref="BL1205" si="5974">SUM(K1205,X1205,AK1205)</f>
        <v>3</v>
      </c>
      <c r="BM1205" s="533">
        <f t="shared" ref="BM1205" si="5975">SUM(L1205,Y1205,AL1205)</f>
        <v>7</v>
      </c>
      <c r="BN1205" s="533">
        <f>SUM(M1205,Z1205,AM1205)</f>
        <v>1</v>
      </c>
      <c r="BO1205" s="533">
        <f t="shared" ref="BO1205" si="5976">SUM(N1205,AA1205,AN1205)</f>
        <v>2</v>
      </c>
      <c r="BP1205" s="533">
        <f t="shared" ref="BP1205" si="5977">SUM(O1205,AB1205,AO1205)</f>
        <v>3</v>
      </c>
      <c r="BQ1205" s="533">
        <f t="shared" ref="BQ1205" si="5978">SUM(P1205,AC1205,AP1205)</f>
        <v>3</v>
      </c>
      <c r="BR1205" s="533">
        <f t="shared" ref="BR1205" si="5979">SUM(Q1205,AD1205,AQ1205)</f>
        <v>3</v>
      </c>
      <c r="BS1205" s="533">
        <f t="shared" ref="BS1205" si="5980">SUM(R1205,AE1205,AR1205)</f>
        <v>6</v>
      </c>
      <c r="BT1205" s="533">
        <f>AT1205</f>
        <v>0</v>
      </c>
      <c r="BU1205" s="533">
        <f t="shared" ref="BU1205" si="5981">AU1205</f>
        <v>2</v>
      </c>
      <c r="BV1205" s="533">
        <f t="shared" ref="BV1205" si="5982">AV1205</f>
        <v>2</v>
      </c>
      <c r="BW1205" s="536">
        <f>SUM(BH1205,BK1205,BN1205,BQ1205,BT1205)</f>
        <v>12</v>
      </c>
      <c r="BX1205" s="536">
        <f t="shared" ref="BX1205" si="5983">SUM(BI1205,BL1205,BO1205,BR1205,BU1205)</f>
        <v>17</v>
      </c>
      <c r="BY1205" s="536">
        <f t="shared" ref="BY1205" si="5984">SUM(BJ1205,BM1205,BP1205,BS1205,BV1205)</f>
        <v>29</v>
      </c>
      <c r="BZ1205" t="s">
        <v>74</v>
      </c>
      <c r="CA1205" s="544">
        <f>AZ1205</f>
        <v>0</v>
      </c>
      <c r="CB1205" s="544">
        <f t="shared" ref="CB1205" si="5985">BA1205</f>
        <v>1</v>
      </c>
      <c r="CC1205" s="544">
        <f t="shared" ref="CC1205" si="5986">BB1205</f>
        <v>1</v>
      </c>
      <c r="CD1205" s="544">
        <f>BC1205</f>
        <v>0</v>
      </c>
      <c r="CE1205" s="544">
        <f t="shared" ref="CE1205" si="5987">BD1205</f>
        <v>0</v>
      </c>
      <c r="CF1205" s="544">
        <f t="shared" ref="CF1205" si="5988">BE1205</f>
        <v>0</v>
      </c>
    </row>
    <row r="1206" spans="1:84">
      <c r="A1206" s="149"/>
      <c r="B1206" s="149" t="s">
        <v>196</v>
      </c>
      <c r="C1206" s="151"/>
      <c r="D1206" s="151"/>
      <c r="E1206" s="375" t="s">
        <v>653</v>
      </c>
      <c r="F1206" s="592"/>
      <c r="G1206" s="159"/>
      <c r="H1206" s="159"/>
      <c r="I1206" s="275"/>
      <c r="J1206" s="159"/>
      <c r="K1206" s="159"/>
      <c r="L1206" s="275"/>
      <c r="M1206" s="159"/>
      <c r="N1206" s="159"/>
      <c r="O1206" s="275"/>
      <c r="P1206" s="159"/>
      <c r="Q1206" s="159"/>
      <c r="R1206" s="275"/>
      <c r="S1206" s="500"/>
      <c r="T1206" s="275"/>
      <c r="U1206" s="275"/>
      <c r="V1206" s="275"/>
      <c r="W1206" s="275"/>
      <c r="X1206" s="275"/>
      <c r="Y1206" s="275"/>
      <c r="Z1206" s="275"/>
      <c r="AA1206" s="275"/>
      <c r="AB1206" s="275"/>
      <c r="AC1206" s="275"/>
      <c r="AD1206" s="275"/>
      <c r="AE1206" s="275"/>
      <c r="AF1206" s="500"/>
      <c r="AG1206" s="275"/>
      <c r="AH1206" s="275"/>
      <c r="AI1206" s="275"/>
      <c r="AJ1206" s="275"/>
      <c r="AK1206" s="275"/>
      <c r="AL1206" s="275"/>
      <c r="AM1206" s="275"/>
      <c r="AN1206" s="275"/>
      <c r="AO1206" s="275"/>
      <c r="AP1206" s="275"/>
      <c r="AQ1206" s="275"/>
      <c r="AR1206" s="275"/>
      <c r="AS1206" s="500"/>
      <c r="AT1206" s="275"/>
      <c r="AU1206" s="275"/>
      <c r="AV1206" s="275"/>
      <c r="AW1206" s="567"/>
      <c r="AX1206" s="567"/>
      <c r="AY1206" s="567"/>
      <c r="AZ1206" s="159"/>
      <c r="BA1206" s="159"/>
      <c r="BB1206" s="159"/>
      <c r="BC1206" s="275"/>
      <c r="BD1206" s="275"/>
      <c r="BE1206" s="275"/>
      <c r="BF1206" s="521"/>
    </row>
    <row r="1207" spans="1:84">
      <c r="A1207" s="149"/>
      <c r="B1207" s="149"/>
      <c r="C1207" s="151"/>
      <c r="D1207" s="151"/>
      <c r="E1207" s="288" t="s">
        <v>77</v>
      </c>
      <c r="F1207" s="592">
        <v>31</v>
      </c>
      <c r="G1207" s="159">
        <v>5</v>
      </c>
      <c r="H1207" s="159">
        <v>11</v>
      </c>
      <c r="I1207" s="275">
        <f>SUM(G1207:H1207)</f>
        <v>16</v>
      </c>
      <c r="J1207" s="159">
        <v>4</v>
      </c>
      <c r="K1207" s="159">
        <v>1</v>
      </c>
      <c r="L1207" s="275">
        <f>SUM(J1207:K1207)</f>
        <v>5</v>
      </c>
      <c r="M1207" s="159"/>
      <c r="N1207" s="159">
        <v>2</v>
      </c>
      <c r="O1207" s="275">
        <f>SUM(M1207:N1207)</f>
        <v>2</v>
      </c>
      <c r="P1207" s="159">
        <v>4</v>
      </c>
      <c r="Q1207" s="159">
        <v>4</v>
      </c>
      <c r="R1207" s="275">
        <f>SUM(P1207:Q1207)</f>
        <v>8</v>
      </c>
      <c r="S1207" s="500"/>
      <c r="T1207" s="275"/>
      <c r="U1207" s="275"/>
      <c r="V1207" s="275">
        <f>SUM(T1207:U1207)</f>
        <v>0</v>
      </c>
      <c r="W1207" s="275"/>
      <c r="X1207" s="275"/>
      <c r="Y1207" s="275">
        <f>SUM(W1207:X1207)</f>
        <v>0</v>
      </c>
      <c r="Z1207" s="275"/>
      <c r="AA1207" s="275"/>
      <c r="AB1207" s="275">
        <f>SUM(Z1207:AA1207)</f>
        <v>0</v>
      </c>
      <c r="AC1207" s="275"/>
      <c r="AD1207" s="275"/>
      <c r="AE1207" s="275">
        <f>SUM(AC1207:AD1207)</f>
        <v>0</v>
      </c>
      <c r="AF1207" s="500"/>
      <c r="AG1207" s="275"/>
      <c r="AH1207" s="275">
        <v>1</v>
      </c>
      <c r="AI1207" s="275">
        <f>SUM(AG1207:AH1207)</f>
        <v>1</v>
      </c>
      <c r="AJ1207" s="275"/>
      <c r="AK1207" s="275"/>
      <c r="AL1207" s="275">
        <f>SUM(AJ1207:AK1207)</f>
        <v>0</v>
      </c>
      <c r="AM1207" s="275"/>
      <c r="AN1207" s="275"/>
      <c r="AO1207" s="275">
        <f>SUM(AM1207:AN1207)</f>
        <v>0</v>
      </c>
      <c r="AP1207" s="275"/>
      <c r="AQ1207" s="275"/>
      <c r="AR1207" s="275">
        <f>SUM(AP1207:AQ1207)</f>
        <v>0</v>
      </c>
      <c r="AS1207" s="500"/>
      <c r="AT1207" s="275">
        <v>0</v>
      </c>
      <c r="AU1207" s="275">
        <v>1</v>
      </c>
      <c r="AV1207" s="275">
        <f>SUM(AT1207:AU1207)</f>
        <v>1</v>
      </c>
      <c r="AW1207" s="567">
        <f t="shared" ref="AW1207:AW1208" si="5989">SUM(G1207,J1207,M1207,P1207,T1207,W1207,Z1207,AC1207,AG1207,AJ1207,AM1207,AP1207,AT1207)</f>
        <v>13</v>
      </c>
      <c r="AX1207" s="567">
        <f t="shared" ref="AX1207:AX1208" si="5990">SUM(H1207,K1207,N1207,Q1207,U1207,X1207,AA1207,AD1207,AH1207,AK1207,AN1207,AQ1207,AU1207)</f>
        <v>20</v>
      </c>
      <c r="AY1207" s="567">
        <f t="shared" ref="AY1207:AY1208" si="5991">SUM(I1207,L1207,O1207,R1207,V1207,Y1207,AB1207,AE1207,AI1207,AL1207,AO1207,AR1207,AV1207)</f>
        <v>33</v>
      </c>
      <c r="AZ1207" s="159"/>
      <c r="BA1207" s="159">
        <v>1</v>
      </c>
      <c r="BB1207" s="275">
        <f>SUM(AZ1207:BA1207)</f>
        <v>1</v>
      </c>
      <c r="BC1207" s="275">
        <v>0</v>
      </c>
      <c r="BD1207" s="275">
        <v>2</v>
      </c>
      <c r="BE1207" s="275">
        <f>SUM(BC1207:BD1207)</f>
        <v>2</v>
      </c>
      <c r="BF1207" s="521"/>
      <c r="BG1207" s="605">
        <f>SUM(F1207,S1207,AF1207,AS1207)</f>
        <v>31</v>
      </c>
      <c r="BH1207" s="533">
        <f>SUM(G1207,T1207,AG1207)</f>
        <v>5</v>
      </c>
      <c r="BI1207" s="533">
        <f t="shared" ref="BI1207:BI1208" si="5992">SUM(H1207,U1207,AH1207)</f>
        <v>12</v>
      </c>
      <c r="BJ1207" s="533">
        <f t="shared" ref="BJ1207:BJ1208" si="5993">SUM(I1207,V1207,AI1207)</f>
        <v>17</v>
      </c>
      <c r="BK1207" s="533">
        <f t="shared" ref="BK1207:BK1208" si="5994">SUM(J1207,W1207,AJ1207)</f>
        <v>4</v>
      </c>
      <c r="BL1207" s="533">
        <f t="shared" ref="BL1207:BL1208" si="5995">SUM(K1207,X1207,AK1207)</f>
        <v>1</v>
      </c>
      <c r="BM1207" s="533">
        <f t="shared" ref="BM1207:BM1208" si="5996">SUM(L1207,Y1207,AL1207)</f>
        <v>5</v>
      </c>
      <c r="BN1207" s="533">
        <f>SUM(M1207,Z1207,AM1207)</f>
        <v>0</v>
      </c>
      <c r="BO1207" s="533">
        <f t="shared" ref="BO1207:BO1208" si="5997">SUM(N1207,AA1207,AN1207)</f>
        <v>2</v>
      </c>
      <c r="BP1207" s="533">
        <f t="shared" ref="BP1207:BP1208" si="5998">SUM(O1207,AB1207,AO1207)</f>
        <v>2</v>
      </c>
      <c r="BQ1207" s="533">
        <f t="shared" ref="BQ1207:BQ1208" si="5999">SUM(P1207,AC1207,AP1207)</f>
        <v>4</v>
      </c>
      <c r="BR1207" s="533">
        <f t="shared" ref="BR1207:BR1208" si="6000">SUM(Q1207,AD1207,AQ1207)</f>
        <v>4</v>
      </c>
      <c r="BS1207" s="533">
        <f t="shared" ref="BS1207:BS1208" si="6001">SUM(R1207,AE1207,AR1207)</f>
        <v>8</v>
      </c>
      <c r="BT1207" s="533">
        <f>AT1207</f>
        <v>0</v>
      </c>
      <c r="BU1207" s="533">
        <f t="shared" ref="BU1207:BU1208" si="6002">AU1207</f>
        <v>1</v>
      </c>
      <c r="BV1207" s="533">
        <f t="shared" ref="BV1207:BV1208" si="6003">AV1207</f>
        <v>1</v>
      </c>
      <c r="BW1207" s="536">
        <f>SUM(BH1207,BK1207,BN1207,BQ1207,BT1207)</f>
        <v>13</v>
      </c>
      <c r="BX1207" s="536">
        <f t="shared" ref="BX1207:BX1208" si="6004">SUM(BI1207,BL1207,BO1207,BR1207,BU1207)</f>
        <v>20</v>
      </c>
      <c r="BY1207" s="536">
        <f t="shared" ref="BY1207:BY1208" si="6005">SUM(BJ1207,BM1207,BP1207,BS1207,BV1207)</f>
        <v>33</v>
      </c>
      <c r="BZ1207" t="s">
        <v>74</v>
      </c>
      <c r="CA1207" s="544">
        <f>AZ1207</f>
        <v>0</v>
      </c>
      <c r="CB1207" s="544">
        <f t="shared" ref="CB1207:CB1208" si="6006">BA1207</f>
        <v>1</v>
      </c>
      <c r="CC1207" s="544">
        <f t="shared" ref="CC1207:CC1208" si="6007">BB1207</f>
        <v>1</v>
      </c>
      <c r="CD1207" s="544">
        <f>BC1207</f>
        <v>0</v>
      </c>
      <c r="CE1207" s="544">
        <f t="shared" ref="CE1207:CE1208" si="6008">BD1207</f>
        <v>2</v>
      </c>
      <c r="CF1207" s="544">
        <f t="shared" ref="CF1207:CF1208" si="6009">BE1207</f>
        <v>2</v>
      </c>
    </row>
    <row r="1208" spans="1:84">
      <c r="A1208" s="149"/>
      <c r="B1208" s="149"/>
      <c r="C1208" s="151"/>
      <c r="D1208" s="151"/>
      <c r="E1208" s="288" t="s">
        <v>78</v>
      </c>
      <c r="F1208" s="592">
        <v>31</v>
      </c>
      <c r="G1208" s="159">
        <v>9</v>
      </c>
      <c r="H1208" s="159">
        <v>7</v>
      </c>
      <c r="I1208" s="275">
        <f>SUM(G1208:H1208)</f>
        <v>16</v>
      </c>
      <c r="J1208" s="159">
        <v>2</v>
      </c>
      <c r="K1208" s="159">
        <v>3</v>
      </c>
      <c r="L1208" s="275">
        <f>SUM(J1208:K1208)</f>
        <v>5</v>
      </c>
      <c r="M1208" s="159">
        <v>1</v>
      </c>
      <c r="N1208" s="159">
        <v>1</v>
      </c>
      <c r="O1208" s="275">
        <f>SUM(M1208:N1208)</f>
        <v>2</v>
      </c>
      <c r="P1208" s="159">
        <v>5</v>
      </c>
      <c r="Q1208" s="159">
        <v>3</v>
      </c>
      <c r="R1208" s="275">
        <f>SUM(P1208:Q1208)</f>
        <v>8</v>
      </c>
      <c r="S1208" s="500"/>
      <c r="T1208" s="275"/>
      <c r="U1208" s="275"/>
      <c r="V1208" s="275">
        <f>SUM(T1208:U1208)</f>
        <v>0</v>
      </c>
      <c r="W1208" s="275"/>
      <c r="X1208" s="275"/>
      <c r="Y1208" s="275">
        <f>SUM(W1208:X1208)</f>
        <v>0</v>
      </c>
      <c r="Z1208" s="275"/>
      <c r="AA1208" s="275"/>
      <c r="AB1208" s="275">
        <f>SUM(Z1208:AA1208)</f>
        <v>0</v>
      </c>
      <c r="AC1208" s="275"/>
      <c r="AD1208" s="275"/>
      <c r="AE1208" s="275">
        <f>SUM(AC1208:AD1208)</f>
        <v>0</v>
      </c>
      <c r="AF1208" s="500"/>
      <c r="AG1208" s="275"/>
      <c r="AH1208" s="275">
        <v>1</v>
      </c>
      <c r="AI1208" s="275">
        <f>SUM(AG1208:AH1208)</f>
        <v>1</v>
      </c>
      <c r="AJ1208" s="275"/>
      <c r="AK1208" s="275"/>
      <c r="AL1208" s="275">
        <f>SUM(AJ1208:AK1208)</f>
        <v>0</v>
      </c>
      <c r="AM1208" s="275"/>
      <c r="AN1208" s="275"/>
      <c r="AO1208" s="275">
        <f>SUM(AM1208:AN1208)</f>
        <v>0</v>
      </c>
      <c r="AP1208" s="275"/>
      <c r="AQ1208" s="275"/>
      <c r="AR1208" s="275">
        <f>SUM(AP1208:AQ1208)</f>
        <v>0</v>
      </c>
      <c r="AS1208" s="500"/>
      <c r="AT1208" s="275">
        <v>1</v>
      </c>
      <c r="AU1208" s="275">
        <v>1</v>
      </c>
      <c r="AV1208" s="275">
        <f>SUM(AT1208:AU1208)</f>
        <v>2</v>
      </c>
      <c r="AW1208" s="567">
        <f t="shared" si="5989"/>
        <v>18</v>
      </c>
      <c r="AX1208" s="567">
        <f t="shared" si="5990"/>
        <v>16</v>
      </c>
      <c r="AY1208" s="567">
        <f t="shared" si="5991"/>
        <v>34</v>
      </c>
      <c r="AZ1208" s="159">
        <v>2</v>
      </c>
      <c r="BA1208" s="159">
        <v>3</v>
      </c>
      <c r="BB1208" s="275">
        <f>SUM(AZ1208:BA1208)</f>
        <v>5</v>
      </c>
      <c r="BC1208" s="275">
        <v>2</v>
      </c>
      <c r="BD1208" s="275">
        <v>3</v>
      </c>
      <c r="BE1208" s="275">
        <f>SUM(BC1208:BD1208)</f>
        <v>5</v>
      </c>
      <c r="BF1208" s="521"/>
      <c r="BG1208" s="605">
        <f>SUM(F1208,S1208,AF1208,AS1208)</f>
        <v>31</v>
      </c>
      <c r="BH1208" s="533">
        <f>SUM(G1208,T1208,AG1208)</f>
        <v>9</v>
      </c>
      <c r="BI1208" s="533">
        <f t="shared" si="5992"/>
        <v>8</v>
      </c>
      <c r="BJ1208" s="533">
        <f t="shared" si="5993"/>
        <v>17</v>
      </c>
      <c r="BK1208" s="533">
        <f t="shared" si="5994"/>
        <v>2</v>
      </c>
      <c r="BL1208" s="533">
        <f t="shared" si="5995"/>
        <v>3</v>
      </c>
      <c r="BM1208" s="533">
        <f t="shared" si="5996"/>
        <v>5</v>
      </c>
      <c r="BN1208" s="533">
        <f>SUM(M1208,Z1208,AM1208)</f>
        <v>1</v>
      </c>
      <c r="BO1208" s="533">
        <f t="shared" si="5997"/>
        <v>1</v>
      </c>
      <c r="BP1208" s="533">
        <f t="shared" si="5998"/>
        <v>2</v>
      </c>
      <c r="BQ1208" s="533">
        <f t="shared" si="5999"/>
        <v>5</v>
      </c>
      <c r="BR1208" s="533">
        <f t="shared" si="6000"/>
        <v>3</v>
      </c>
      <c r="BS1208" s="533">
        <f t="shared" si="6001"/>
        <v>8</v>
      </c>
      <c r="BT1208" s="533">
        <f>AT1208</f>
        <v>1</v>
      </c>
      <c r="BU1208" s="533">
        <f t="shared" si="6002"/>
        <v>1</v>
      </c>
      <c r="BV1208" s="533">
        <f t="shared" si="6003"/>
        <v>2</v>
      </c>
      <c r="BW1208" s="536">
        <f>SUM(BH1208,BK1208,BN1208,BQ1208,BT1208)</f>
        <v>18</v>
      </c>
      <c r="BX1208" s="536">
        <f t="shared" si="6004"/>
        <v>16</v>
      </c>
      <c r="BY1208" s="536">
        <f t="shared" si="6005"/>
        <v>34</v>
      </c>
      <c r="BZ1208" t="s">
        <v>74</v>
      </c>
      <c r="CA1208" s="544">
        <f>AZ1208</f>
        <v>2</v>
      </c>
      <c r="CB1208" s="544">
        <f t="shared" si="6006"/>
        <v>3</v>
      </c>
      <c r="CC1208" s="544">
        <f t="shared" si="6007"/>
        <v>5</v>
      </c>
      <c r="CD1208" s="544">
        <f>BC1208</f>
        <v>2</v>
      </c>
      <c r="CE1208" s="544">
        <f t="shared" si="6008"/>
        <v>3</v>
      </c>
      <c r="CF1208" s="544">
        <f t="shared" si="6009"/>
        <v>5</v>
      </c>
    </row>
    <row r="1209" spans="1:84">
      <c r="A1209" s="149"/>
      <c r="B1209" s="149"/>
      <c r="C1209" s="151"/>
      <c r="D1209" s="151"/>
      <c r="E1209" s="288"/>
      <c r="F1209" s="592"/>
      <c r="G1209" s="159"/>
      <c r="H1209" s="159"/>
      <c r="I1209" s="275"/>
      <c r="J1209" s="159"/>
      <c r="K1209" s="159"/>
      <c r="L1209" s="275"/>
      <c r="M1209" s="159"/>
      <c r="N1209" s="159"/>
      <c r="O1209" s="275"/>
      <c r="P1209" s="159"/>
      <c r="Q1209" s="159"/>
      <c r="R1209" s="275"/>
      <c r="S1209" s="500"/>
      <c r="T1209" s="275"/>
      <c r="U1209" s="275"/>
      <c r="V1209" s="275"/>
      <c r="W1209" s="275"/>
      <c r="X1209" s="275"/>
      <c r="Y1209" s="275"/>
      <c r="Z1209" s="275"/>
      <c r="AA1209" s="275"/>
      <c r="AB1209" s="275"/>
      <c r="AC1209" s="275"/>
      <c r="AD1209" s="275"/>
      <c r="AE1209" s="275"/>
      <c r="AF1209" s="500"/>
      <c r="AG1209" s="275"/>
      <c r="AH1209" s="275"/>
      <c r="AI1209" s="275"/>
      <c r="AJ1209" s="275"/>
      <c r="AK1209" s="275"/>
      <c r="AL1209" s="275"/>
      <c r="AM1209" s="275"/>
      <c r="AN1209" s="275"/>
      <c r="AO1209" s="275"/>
      <c r="AP1209" s="275"/>
      <c r="AQ1209" s="275"/>
      <c r="AR1209" s="275"/>
      <c r="AS1209" s="500"/>
      <c r="AT1209" s="275"/>
      <c r="AU1209" s="275"/>
      <c r="AV1209" s="275"/>
      <c r="AW1209" s="567"/>
      <c r="AX1209" s="567"/>
      <c r="AY1209" s="567"/>
      <c r="AZ1209" s="159"/>
      <c r="BA1209" s="159"/>
      <c r="BB1209" s="275"/>
      <c r="BC1209" s="275"/>
      <c r="BD1209" s="275"/>
      <c r="BE1209" s="275"/>
      <c r="BF1209" s="521"/>
    </row>
    <row r="1210" spans="1:84">
      <c r="A1210" s="149"/>
      <c r="B1210" s="149"/>
      <c r="C1210" s="151"/>
      <c r="D1210" s="151"/>
      <c r="E1210" s="288"/>
      <c r="F1210" s="592">
        <f>SUM(F1207:F1209)</f>
        <v>62</v>
      </c>
      <c r="G1210" s="168">
        <f>SUM(G1207:G1209)</f>
        <v>14</v>
      </c>
      <c r="H1210" s="168">
        <f t="shared" ref="H1210:BE1210" si="6010">SUM(H1207:H1209)</f>
        <v>18</v>
      </c>
      <c r="I1210" s="168">
        <f t="shared" si="6010"/>
        <v>32</v>
      </c>
      <c r="J1210" s="168">
        <f t="shared" si="6010"/>
        <v>6</v>
      </c>
      <c r="K1210" s="168">
        <f t="shared" si="6010"/>
        <v>4</v>
      </c>
      <c r="L1210" s="168">
        <f t="shared" si="6010"/>
        <v>10</v>
      </c>
      <c r="M1210" s="168">
        <f t="shared" si="6010"/>
        <v>1</v>
      </c>
      <c r="N1210" s="168">
        <f t="shared" si="6010"/>
        <v>3</v>
      </c>
      <c r="O1210" s="168">
        <f t="shared" si="6010"/>
        <v>4</v>
      </c>
      <c r="P1210" s="168">
        <f t="shared" si="6010"/>
        <v>9</v>
      </c>
      <c r="Q1210" s="168">
        <f t="shared" si="6010"/>
        <v>7</v>
      </c>
      <c r="R1210" s="168">
        <f t="shared" si="6010"/>
        <v>16</v>
      </c>
      <c r="S1210" s="502">
        <f t="shared" si="6010"/>
        <v>0</v>
      </c>
      <c r="T1210" s="168">
        <f t="shared" si="6010"/>
        <v>0</v>
      </c>
      <c r="U1210" s="168">
        <f t="shared" si="6010"/>
        <v>0</v>
      </c>
      <c r="V1210" s="168">
        <f t="shared" si="6010"/>
        <v>0</v>
      </c>
      <c r="W1210" s="168">
        <f t="shared" si="6010"/>
        <v>0</v>
      </c>
      <c r="X1210" s="168">
        <f t="shared" si="6010"/>
        <v>0</v>
      </c>
      <c r="Y1210" s="168">
        <f t="shared" si="6010"/>
        <v>0</v>
      </c>
      <c r="Z1210" s="168">
        <f t="shared" si="6010"/>
        <v>0</v>
      </c>
      <c r="AA1210" s="168">
        <f t="shared" si="6010"/>
        <v>0</v>
      </c>
      <c r="AB1210" s="168">
        <f t="shared" si="6010"/>
        <v>0</v>
      </c>
      <c r="AC1210" s="168">
        <f t="shared" si="6010"/>
        <v>0</v>
      </c>
      <c r="AD1210" s="168">
        <f t="shared" si="6010"/>
        <v>0</v>
      </c>
      <c r="AE1210" s="168">
        <f t="shared" si="6010"/>
        <v>0</v>
      </c>
      <c r="AF1210" s="502">
        <f t="shared" si="6010"/>
        <v>0</v>
      </c>
      <c r="AG1210" s="168">
        <f t="shared" si="6010"/>
        <v>0</v>
      </c>
      <c r="AH1210" s="168">
        <f t="shared" si="6010"/>
        <v>2</v>
      </c>
      <c r="AI1210" s="168">
        <f t="shared" si="6010"/>
        <v>2</v>
      </c>
      <c r="AJ1210" s="168">
        <f t="shared" si="6010"/>
        <v>0</v>
      </c>
      <c r="AK1210" s="168">
        <f t="shared" si="6010"/>
        <v>0</v>
      </c>
      <c r="AL1210" s="168">
        <f t="shared" si="6010"/>
        <v>0</v>
      </c>
      <c r="AM1210" s="168">
        <f t="shared" si="6010"/>
        <v>0</v>
      </c>
      <c r="AN1210" s="168">
        <f t="shared" si="6010"/>
        <v>0</v>
      </c>
      <c r="AO1210" s="168">
        <f t="shared" si="6010"/>
        <v>0</v>
      </c>
      <c r="AP1210" s="168">
        <f t="shared" si="6010"/>
        <v>0</v>
      </c>
      <c r="AQ1210" s="168">
        <f t="shared" si="6010"/>
        <v>0</v>
      </c>
      <c r="AR1210" s="168">
        <f t="shared" si="6010"/>
        <v>0</v>
      </c>
      <c r="AS1210" s="502">
        <f t="shared" si="6010"/>
        <v>0</v>
      </c>
      <c r="AT1210" s="168">
        <f t="shared" si="6010"/>
        <v>1</v>
      </c>
      <c r="AU1210" s="168">
        <f t="shared" si="6010"/>
        <v>2</v>
      </c>
      <c r="AV1210" s="168">
        <f t="shared" si="6010"/>
        <v>3</v>
      </c>
      <c r="AW1210" s="569">
        <f t="shared" si="6010"/>
        <v>31</v>
      </c>
      <c r="AX1210" s="569">
        <f t="shared" si="6010"/>
        <v>36</v>
      </c>
      <c r="AY1210" s="569">
        <f t="shared" si="6010"/>
        <v>67</v>
      </c>
      <c r="AZ1210" s="168">
        <f t="shared" si="6010"/>
        <v>2</v>
      </c>
      <c r="BA1210" s="168">
        <f t="shared" si="6010"/>
        <v>4</v>
      </c>
      <c r="BB1210" s="168">
        <f t="shared" si="6010"/>
        <v>6</v>
      </c>
      <c r="BC1210" s="168">
        <f t="shared" si="6010"/>
        <v>2</v>
      </c>
      <c r="BD1210" s="168">
        <f t="shared" si="6010"/>
        <v>5</v>
      </c>
      <c r="BE1210" s="168">
        <f t="shared" si="6010"/>
        <v>7</v>
      </c>
      <c r="BF1210" s="523"/>
      <c r="BG1210" s="605">
        <f>SUM(F1210,S1210,AF1210,AS1210)</f>
        <v>62</v>
      </c>
      <c r="BH1210" s="533">
        <f>SUM(G1210,T1210,AG1210)</f>
        <v>14</v>
      </c>
      <c r="BI1210" s="533">
        <f t="shared" ref="BI1210" si="6011">SUM(H1210,U1210,AH1210)</f>
        <v>20</v>
      </c>
      <c r="BJ1210" s="533">
        <f t="shared" ref="BJ1210" si="6012">SUM(I1210,V1210,AI1210)</f>
        <v>34</v>
      </c>
      <c r="BK1210" s="533">
        <f t="shared" ref="BK1210" si="6013">SUM(J1210,W1210,AJ1210)</f>
        <v>6</v>
      </c>
      <c r="BL1210" s="533">
        <f t="shared" ref="BL1210" si="6014">SUM(K1210,X1210,AK1210)</f>
        <v>4</v>
      </c>
      <c r="BM1210" s="533">
        <f t="shared" ref="BM1210" si="6015">SUM(L1210,Y1210,AL1210)</f>
        <v>10</v>
      </c>
      <c r="BN1210" s="533">
        <f>SUM(M1210,Z1210,AM1210)</f>
        <v>1</v>
      </c>
      <c r="BO1210" s="533">
        <f t="shared" ref="BO1210" si="6016">SUM(N1210,AA1210,AN1210)</f>
        <v>3</v>
      </c>
      <c r="BP1210" s="533">
        <f t="shared" ref="BP1210" si="6017">SUM(O1210,AB1210,AO1210)</f>
        <v>4</v>
      </c>
      <c r="BQ1210" s="533">
        <f t="shared" ref="BQ1210" si="6018">SUM(P1210,AC1210,AP1210)</f>
        <v>9</v>
      </c>
      <c r="BR1210" s="533">
        <f t="shared" ref="BR1210" si="6019">SUM(Q1210,AD1210,AQ1210)</f>
        <v>7</v>
      </c>
      <c r="BS1210" s="533">
        <f t="shared" ref="BS1210" si="6020">SUM(R1210,AE1210,AR1210)</f>
        <v>16</v>
      </c>
      <c r="BT1210" s="533">
        <f>AT1210</f>
        <v>1</v>
      </c>
      <c r="BU1210" s="533">
        <f t="shared" ref="BU1210" si="6021">AU1210</f>
        <v>2</v>
      </c>
      <c r="BV1210" s="533">
        <f t="shared" ref="BV1210" si="6022">AV1210</f>
        <v>3</v>
      </c>
      <c r="BW1210" s="536">
        <f>SUM(BH1210,BK1210,BN1210,BQ1210,BT1210)</f>
        <v>31</v>
      </c>
      <c r="BX1210" s="536">
        <f t="shared" ref="BX1210" si="6023">SUM(BI1210,BL1210,BO1210,BR1210,BU1210)</f>
        <v>36</v>
      </c>
      <c r="BY1210" s="536">
        <f t="shared" ref="BY1210" si="6024">SUM(BJ1210,BM1210,BP1210,BS1210,BV1210)</f>
        <v>67</v>
      </c>
      <c r="BZ1210" t="s">
        <v>74</v>
      </c>
      <c r="CA1210" s="544">
        <f>AZ1210</f>
        <v>2</v>
      </c>
      <c r="CB1210" s="544">
        <f t="shared" ref="CB1210" si="6025">BA1210</f>
        <v>4</v>
      </c>
      <c r="CC1210" s="544">
        <f t="shared" ref="CC1210" si="6026">BB1210</f>
        <v>6</v>
      </c>
      <c r="CD1210" s="544">
        <f>BC1210</f>
        <v>2</v>
      </c>
      <c r="CE1210" s="544">
        <f t="shared" ref="CE1210" si="6027">BD1210</f>
        <v>5</v>
      </c>
      <c r="CF1210" s="544">
        <f t="shared" ref="CF1210" si="6028">BE1210</f>
        <v>7</v>
      </c>
    </row>
    <row r="1211" spans="1:84" s="421" customFormat="1">
      <c r="A1211" s="455"/>
      <c r="B1211" s="708" t="s">
        <v>528</v>
      </c>
      <c r="C1211" s="709" t="s">
        <v>484</v>
      </c>
      <c r="D1211" s="709" t="s">
        <v>916</v>
      </c>
      <c r="E1211" s="710" t="s">
        <v>1121</v>
      </c>
      <c r="F1211" s="711"/>
      <c r="G1211" s="712"/>
      <c r="H1211" s="712"/>
      <c r="I1211" s="713"/>
      <c r="J1211" s="712"/>
      <c r="K1211" s="712"/>
      <c r="L1211" s="713"/>
      <c r="M1211" s="712"/>
      <c r="N1211" s="712"/>
      <c r="O1211" s="713"/>
      <c r="P1211" s="712"/>
      <c r="Q1211" s="712"/>
      <c r="R1211" s="713"/>
      <c r="S1211" s="714"/>
      <c r="T1211" s="713"/>
      <c r="U1211" s="713"/>
      <c r="V1211" s="713"/>
      <c r="W1211" s="713"/>
      <c r="X1211" s="713"/>
      <c r="Y1211" s="713"/>
      <c r="Z1211" s="713"/>
      <c r="AA1211" s="713"/>
      <c r="AB1211" s="713"/>
      <c r="AC1211" s="713"/>
      <c r="AD1211" s="713"/>
      <c r="AE1211" s="713"/>
      <c r="AF1211" s="714"/>
      <c r="AG1211" s="713"/>
      <c r="AH1211" s="713"/>
      <c r="AI1211" s="713"/>
      <c r="AJ1211" s="713"/>
      <c r="AK1211" s="713"/>
      <c r="AL1211" s="713"/>
      <c r="AM1211" s="713"/>
      <c r="AN1211" s="713"/>
      <c r="AO1211" s="713"/>
      <c r="AP1211" s="713"/>
      <c r="AQ1211" s="713"/>
      <c r="AR1211" s="713"/>
      <c r="AS1211" s="714"/>
      <c r="AT1211" s="713"/>
      <c r="AU1211" s="713"/>
      <c r="AV1211" s="713"/>
      <c r="AW1211" s="715"/>
      <c r="AX1211" s="715"/>
      <c r="AY1211" s="715"/>
      <c r="AZ1211" s="712"/>
      <c r="BA1211" s="712"/>
      <c r="BB1211" s="712"/>
      <c r="BC1211" s="713"/>
      <c r="BD1211" s="713"/>
      <c r="BE1211" s="713"/>
      <c r="BF1211" s="716"/>
      <c r="BG1211" s="717"/>
      <c r="BH1211" s="718"/>
      <c r="BI1211" s="718"/>
      <c r="BJ1211" s="718"/>
      <c r="BK1211" s="718"/>
      <c r="BL1211" s="718"/>
      <c r="BM1211" s="718"/>
      <c r="BN1211" s="718"/>
      <c r="BO1211" s="718"/>
      <c r="BP1211" s="718"/>
      <c r="BQ1211" s="718"/>
      <c r="BR1211" s="718"/>
      <c r="BS1211" s="718"/>
      <c r="BT1211" s="718"/>
      <c r="BU1211" s="718"/>
      <c r="BV1211" s="718"/>
      <c r="BW1211" s="718"/>
      <c r="BX1211" s="718"/>
      <c r="BY1211" s="718"/>
      <c r="BZ1211" s="719"/>
      <c r="CA1211" s="708"/>
      <c r="CB1211" s="708"/>
      <c r="CC1211" s="708"/>
      <c r="CD1211" s="708"/>
      <c r="CE1211" s="708"/>
      <c r="CF1211" s="708"/>
    </row>
    <row r="1212" spans="1:84" s="421" customFormat="1">
      <c r="A1212" s="455"/>
      <c r="B1212" s="708" t="s">
        <v>528</v>
      </c>
      <c r="C1212" s="709"/>
      <c r="D1212" s="709"/>
      <c r="E1212" s="720" t="s">
        <v>77</v>
      </c>
      <c r="F1212" s="711">
        <v>30</v>
      </c>
      <c r="G1212" s="712"/>
      <c r="H1212" s="712"/>
      <c r="I1212" s="713">
        <f>SUM(G1212:H1212)</f>
        <v>0</v>
      </c>
      <c r="J1212" s="712"/>
      <c r="K1212" s="712"/>
      <c r="L1212" s="713">
        <f>SUM(J1212:K1212)</f>
        <v>0</v>
      </c>
      <c r="M1212" s="712"/>
      <c r="N1212" s="712"/>
      <c r="O1212" s="713">
        <f>SUM(M1212:N1212)</f>
        <v>0</v>
      </c>
      <c r="P1212" s="712"/>
      <c r="Q1212" s="712"/>
      <c r="R1212" s="713">
        <f>SUM(P1212:Q1212)</f>
        <v>0</v>
      </c>
      <c r="S1212" s="714"/>
      <c r="T1212" s="713"/>
      <c r="U1212" s="713"/>
      <c r="V1212" s="713">
        <f>SUM(T1212:U1212)</f>
        <v>0</v>
      </c>
      <c r="W1212" s="713"/>
      <c r="X1212" s="713"/>
      <c r="Y1212" s="713">
        <f>SUM(W1212:X1212)</f>
        <v>0</v>
      </c>
      <c r="Z1212" s="713"/>
      <c r="AA1212" s="713"/>
      <c r="AB1212" s="713">
        <f>SUM(Z1212:AA1212)</f>
        <v>0</v>
      </c>
      <c r="AC1212" s="713"/>
      <c r="AD1212" s="713"/>
      <c r="AE1212" s="713">
        <f>SUM(AC1212:AD1212)</f>
        <v>0</v>
      </c>
      <c r="AF1212" s="714"/>
      <c r="AG1212" s="713"/>
      <c r="AH1212" s="713"/>
      <c r="AI1212" s="713">
        <f>SUM(AG1212:AH1212)</f>
        <v>0</v>
      </c>
      <c r="AJ1212" s="713"/>
      <c r="AK1212" s="713"/>
      <c r="AL1212" s="713">
        <f>SUM(AJ1212:AK1212)</f>
        <v>0</v>
      </c>
      <c r="AM1212" s="713"/>
      <c r="AN1212" s="713"/>
      <c r="AO1212" s="713">
        <f>SUM(AM1212:AN1212)</f>
        <v>0</v>
      </c>
      <c r="AP1212" s="713"/>
      <c r="AQ1212" s="713"/>
      <c r="AR1212" s="713">
        <f>SUM(AP1212:AQ1212)</f>
        <v>0</v>
      </c>
      <c r="AS1212" s="714"/>
      <c r="AT1212" s="713"/>
      <c r="AU1212" s="713"/>
      <c r="AV1212" s="713">
        <f>SUM(AT1212:AU1212)</f>
        <v>0</v>
      </c>
      <c r="AW1212" s="715">
        <f t="shared" ref="AW1212:AW1214" si="6029">SUM(G1212,J1212,M1212,P1212,T1212,W1212,Z1212,AC1212,AG1212,AJ1212,AM1212,AP1212,AT1212)</f>
        <v>0</v>
      </c>
      <c r="AX1212" s="715">
        <f t="shared" ref="AX1212:AX1214" si="6030">SUM(H1212,K1212,N1212,Q1212,U1212,X1212,AA1212,AD1212,AH1212,AK1212,AN1212,AQ1212,AU1212)</f>
        <v>0</v>
      </c>
      <c r="AY1212" s="715">
        <f t="shared" ref="AY1212:AY1214" si="6031">SUM(I1212,L1212,O1212,R1212,V1212,Y1212,AB1212,AE1212,AI1212,AL1212,AO1212,AR1212,AV1212)</f>
        <v>0</v>
      </c>
      <c r="AZ1212" s="712"/>
      <c r="BA1212" s="712"/>
      <c r="BB1212" s="713">
        <f>SUM(AZ1212:BA1212)</f>
        <v>0</v>
      </c>
      <c r="BC1212" s="713"/>
      <c r="BD1212" s="713"/>
      <c r="BE1212" s="713">
        <f>SUM(BC1212:BD1212)</f>
        <v>0</v>
      </c>
      <c r="BF1212" s="716"/>
      <c r="BG1212" s="717">
        <f>SUM(F1212,S1212,AF1212,AS1212)</f>
        <v>30</v>
      </c>
      <c r="BH1212" s="718">
        <f>SUM(G1212,T1212,AG1212)</f>
        <v>0</v>
      </c>
      <c r="BI1212" s="718">
        <f t="shared" ref="BI1212:BI1215" si="6032">SUM(H1212,U1212,AH1212)</f>
        <v>0</v>
      </c>
      <c r="BJ1212" s="718">
        <f t="shared" ref="BJ1212:BJ1215" si="6033">SUM(I1212,V1212,AI1212)</f>
        <v>0</v>
      </c>
      <c r="BK1212" s="718">
        <f t="shared" ref="BK1212:BK1215" si="6034">SUM(J1212,W1212,AJ1212)</f>
        <v>0</v>
      </c>
      <c r="BL1212" s="718">
        <f t="shared" ref="BL1212:BL1215" si="6035">SUM(K1212,X1212,AK1212)</f>
        <v>0</v>
      </c>
      <c r="BM1212" s="718">
        <f t="shared" ref="BM1212:BM1215" si="6036">SUM(L1212,Y1212,AL1212)</f>
        <v>0</v>
      </c>
      <c r="BN1212" s="718">
        <f>SUM(M1212,Z1212,AM1212)</f>
        <v>0</v>
      </c>
      <c r="BO1212" s="718">
        <f t="shared" ref="BO1212:BO1215" si="6037">SUM(N1212,AA1212,AN1212)</f>
        <v>0</v>
      </c>
      <c r="BP1212" s="718">
        <f t="shared" ref="BP1212:BP1215" si="6038">SUM(O1212,AB1212,AO1212)</f>
        <v>0</v>
      </c>
      <c r="BQ1212" s="718">
        <f t="shared" ref="BQ1212:BQ1215" si="6039">SUM(P1212,AC1212,AP1212)</f>
        <v>0</v>
      </c>
      <c r="BR1212" s="718">
        <f t="shared" ref="BR1212:BR1215" si="6040">SUM(Q1212,AD1212,AQ1212)</f>
        <v>0</v>
      </c>
      <c r="BS1212" s="718">
        <f t="shared" ref="BS1212:BS1215" si="6041">SUM(R1212,AE1212,AR1212)</f>
        <v>0</v>
      </c>
      <c r="BT1212" s="718">
        <f>AT1212</f>
        <v>0</v>
      </c>
      <c r="BU1212" s="718">
        <f t="shared" ref="BU1212:BU1215" si="6042">AU1212</f>
        <v>0</v>
      </c>
      <c r="BV1212" s="718">
        <f t="shared" ref="BV1212:BV1215" si="6043">AV1212</f>
        <v>0</v>
      </c>
      <c r="BW1212" s="721">
        <f>SUM(BH1212,BK1212,BN1212,BQ1212,BT1212)</f>
        <v>0</v>
      </c>
      <c r="BX1212" s="721">
        <f t="shared" ref="BX1212:BX1215" si="6044">SUM(BI1212,BL1212,BO1212,BR1212,BU1212)</f>
        <v>0</v>
      </c>
      <c r="BY1212" s="721">
        <f t="shared" ref="BY1212:BY1215" si="6045">SUM(BJ1212,BM1212,BP1212,BS1212,BV1212)</f>
        <v>0</v>
      </c>
      <c r="BZ1212" s="719" t="s">
        <v>74</v>
      </c>
      <c r="CA1212" s="708">
        <f>AZ1212</f>
        <v>0</v>
      </c>
      <c r="CB1212" s="708">
        <f t="shared" ref="CB1212:CB1215" si="6046">BA1212</f>
        <v>0</v>
      </c>
      <c r="CC1212" s="708">
        <f t="shared" ref="CC1212:CC1215" si="6047">BB1212</f>
        <v>0</v>
      </c>
      <c r="CD1212" s="708">
        <f>BC1212</f>
        <v>0</v>
      </c>
      <c r="CE1212" s="708">
        <f t="shared" ref="CE1212:CE1215" si="6048">BD1212</f>
        <v>0</v>
      </c>
      <c r="CF1212" s="708">
        <f t="shared" ref="CF1212:CF1215" si="6049">BE1212</f>
        <v>0</v>
      </c>
    </row>
    <row r="1213" spans="1:84" s="421" customFormat="1">
      <c r="A1213" s="455"/>
      <c r="B1213" s="708"/>
      <c r="C1213" s="709"/>
      <c r="D1213" s="709"/>
      <c r="E1213" s="720" t="s">
        <v>78</v>
      </c>
      <c r="F1213" s="711">
        <v>30</v>
      </c>
      <c r="G1213" s="712"/>
      <c r="H1213" s="712"/>
      <c r="I1213" s="713">
        <f>SUM(G1213:H1213)</f>
        <v>0</v>
      </c>
      <c r="J1213" s="712"/>
      <c r="K1213" s="712"/>
      <c r="L1213" s="713">
        <f>SUM(J1213:K1213)</f>
        <v>0</v>
      </c>
      <c r="M1213" s="712"/>
      <c r="N1213" s="712"/>
      <c r="O1213" s="713">
        <f>SUM(M1213:N1213)</f>
        <v>0</v>
      </c>
      <c r="P1213" s="712"/>
      <c r="Q1213" s="712"/>
      <c r="R1213" s="713">
        <f>SUM(P1213:Q1213)</f>
        <v>0</v>
      </c>
      <c r="S1213" s="714"/>
      <c r="T1213" s="713"/>
      <c r="U1213" s="713"/>
      <c r="V1213" s="713">
        <f>SUM(T1213:U1213)</f>
        <v>0</v>
      </c>
      <c r="W1213" s="713"/>
      <c r="X1213" s="713"/>
      <c r="Y1213" s="713">
        <f>SUM(W1213:X1213)</f>
        <v>0</v>
      </c>
      <c r="Z1213" s="713"/>
      <c r="AA1213" s="713"/>
      <c r="AB1213" s="713">
        <f>SUM(Z1213:AA1213)</f>
        <v>0</v>
      </c>
      <c r="AC1213" s="713"/>
      <c r="AD1213" s="713"/>
      <c r="AE1213" s="713">
        <f>SUM(AC1213:AD1213)</f>
        <v>0</v>
      </c>
      <c r="AF1213" s="714"/>
      <c r="AG1213" s="713"/>
      <c r="AH1213" s="713"/>
      <c r="AI1213" s="713">
        <f>SUM(AG1213:AH1213)</f>
        <v>0</v>
      </c>
      <c r="AJ1213" s="713"/>
      <c r="AK1213" s="713"/>
      <c r="AL1213" s="713">
        <f>SUM(AJ1213:AK1213)</f>
        <v>0</v>
      </c>
      <c r="AM1213" s="713"/>
      <c r="AN1213" s="713"/>
      <c r="AO1213" s="713">
        <f>SUM(AM1213:AN1213)</f>
        <v>0</v>
      </c>
      <c r="AP1213" s="713"/>
      <c r="AQ1213" s="713"/>
      <c r="AR1213" s="713">
        <f>SUM(AP1213:AQ1213)</f>
        <v>0</v>
      </c>
      <c r="AS1213" s="714"/>
      <c r="AT1213" s="713"/>
      <c r="AU1213" s="713"/>
      <c r="AV1213" s="713">
        <f>SUM(AT1213:AU1213)</f>
        <v>0</v>
      </c>
      <c r="AW1213" s="715">
        <f t="shared" si="6029"/>
        <v>0</v>
      </c>
      <c r="AX1213" s="715">
        <f t="shared" si="6030"/>
        <v>0</v>
      </c>
      <c r="AY1213" s="715">
        <f t="shared" si="6031"/>
        <v>0</v>
      </c>
      <c r="AZ1213" s="712"/>
      <c r="BA1213" s="712"/>
      <c r="BB1213" s="713">
        <f>SUM(AZ1213:BA1213)</f>
        <v>0</v>
      </c>
      <c r="BC1213" s="713"/>
      <c r="BD1213" s="713"/>
      <c r="BE1213" s="713">
        <f>SUM(BC1213:BD1213)</f>
        <v>0</v>
      </c>
      <c r="BF1213" s="716"/>
      <c r="BG1213" s="717">
        <f>SUM(F1213,S1213,AF1213,AS1213)</f>
        <v>30</v>
      </c>
      <c r="BH1213" s="718">
        <f>SUM(G1213,T1213,AG1213)</f>
        <v>0</v>
      </c>
      <c r="BI1213" s="718">
        <f t="shared" si="6032"/>
        <v>0</v>
      </c>
      <c r="BJ1213" s="718">
        <f t="shared" si="6033"/>
        <v>0</v>
      </c>
      <c r="BK1213" s="718">
        <f t="shared" si="6034"/>
        <v>0</v>
      </c>
      <c r="BL1213" s="718">
        <f t="shared" si="6035"/>
        <v>0</v>
      </c>
      <c r="BM1213" s="718">
        <f t="shared" si="6036"/>
        <v>0</v>
      </c>
      <c r="BN1213" s="718">
        <f>SUM(M1213,Z1213,AM1213)</f>
        <v>0</v>
      </c>
      <c r="BO1213" s="718">
        <f t="shared" si="6037"/>
        <v>0</v>
      </c>
      <c r="BP1213" s="718">
        <f t="shared" si="6038"/>
        <v>0</v>
      </c>
      <c r="BQ1213" s="718">
        <f t="shared" si="6039"/>
        <v>0</v>
      </c>
      <c r="BR1213" s="718">
        <f t="shared" si="6040"/>
        <v>0</v>
      </c>
      <c r="BS1213" s="718">
        <f t="shared" si="6041"/>
        <v>0</v>
      </c>
      <c r="BT1213" s="718">
        <f>AT1213</f>
        <v>0</v>
      </c>
      <c r="BU1213" s="718">
        <f t="shared" si="6042"/>
        <v>0</v>
      </c>
      <c r="BV1213" s="718">
        <f t="shared" si="6043"/>
        <v>0</v>
      </c>
      <c r="BW1213" s="721">
        <f>SUM(BH1213,BK1213,BN1213,BQ1213,BT1213)</f>
        <v>0</v>
      </c>
      <c r="BX1213" s="721">
        <f t="shared" si="6044"/>
        <v>0</v>
      </c>
      <c r="BY1213" s="721">
        <f t="shared" si="6045"/>
        <v>0</v>
      </c>
      <c r="BZ1213" s="719" t="s">
        <v>74</v>
      </c>
      <c r="CA1213" s="708">
        <f>AZ1213</f>
        <v>0</v>
      </c>
      <c r="CB1213" s="708">
        <f t="shared" si="6046"/>
        <v>0</v>
      </c>
      <c r="CC1213" s="708">
        <f t="shared" si="6047"/>
        <v>0</v>
      </c>
      <c r="CD1213" s="708">
        <f>BC1213</f>
        <v>0</v>
      </c>
      <c r="CE1213" s="708">
        <f t="shared" si="6048"/>
        <v>0</v>
      </c>
      <c r="CF1213" s="708">
        <f t="shared" si="6049"/>
        <v>0</v>
      </c>
    </row>
    <row r="1214" spans="1:84" s="421" customFormat="1">
      <c r="A1214" s="455"/>
      <c r="B1214" s="708" t="s">
        <v>74</v>
      </c>
      <c r="C1214" s="709"/>
      <c r="D1214" s="709"/>
      <c r="E1214" s="720" t="s">
        <v>78</v>
      </c>
      <c r="F1214" s="711">
        <v>30</v>
      </c>
      <c r="G1214" s="712"/>
      <c r="H1214" s="712"/>
      <c r="I1214" s="713">
        <f>SUM(G1214:H1214)</f>
        <v>0</v>
      </c>
      <c r="J1214" s="712"/>
      <c r="K1214" s="712"/>
      <c r="L1214" s="713">
        <f>SUM(J1214:K1214)</f>
        <v>0</v>
      </c>
      <c r="M1214" s="712"/>
      <c r="N1214" s="712"/>
      <c r="O1214" s="713">
        <f>SUM(M1214:N1214)</f>
        <v>0</v>
      </c>
      <c r="P1214" s="712"/>
      <c r="Q1214" s="712"/>
      <c r="R1214" s="713">
        <f>SUM(P1214:Q1214)</f>
        <v>0</v>
      </c>
      <c r="S1214" s="714"/>
      <c r="T1214" s="713"/>
      <c r="U1214" s="713"/>
      <c r="V1214" s="713">
        <f>SUM(T1214:U1214)</f>
        <v>0</v>
      </c>
      <c r="W1214" s="713"/>
      <c r="X1214" s="713"/>
      <c r="Y1214" s="713">
        <f>SUM(W1214:X1214)</f>
        <v>0</v>
      </c>
      <c r="Z1214" s="713"/>
      <c r="AA1214" s="713"/>
      <c r="AB1214" s="713">
        <f>SUM(Z1214:AA1214)</f>
        <v>0</v>
      </c>
      <c r="AC1214" s="713"/>
      <c r="AD1214" s="713"/>
      <c r="AE1214" s="713">
        <f>SUM(AC1214:AD1214)</f>
        <v>0</v>
      </c>
      <c r="AF1214" s="714"/>
      <c r="AG1214" s="713"/>
      <c r="AH1214" s="713"/>
      <c r="AI1214" s="713">
        <f>SUM(AG1214:AH1214)</f>
        <v>0</v>
      </c>
      <c r="AJ1214" s="713"/>
      <c r="AK1214" s="713"/>
      <c r="AL1214" s="713">
        <f>SUM(AJ1214:AK1214)</f>
        <v>0</v>
      </c>
      <c r="AM1214" s="713"/>
      <c r="AN1214" s="713"/>
      <c r="AO1214" s="713">
        <f>SUM(AM1214:AN1214)</f>
        <v>0</v>
      </c>
      <c r="AP1214" s="713"/>
      <c r="AQ1214" s="713"/>
      <c r="AR1214" s="713">
        <f>SUM(AP1214:AQ1214)</f>
        <v>0</v>
      </c>
      <c r="AS1214" s="714"/>
      <c r="AT1214" s="713"/>
      <c r="AU1214" s="713"/>
      <c r="AV1214" s="713">
        <f>SUM(AT1214:AU1214)</f>
        <v>0</v>
      </c>
      <c r="AW1214" s="715">
        <f t="shared" si="6029"/>
        <v>0</v>
      </c>
      <c r="AX1214" s="715">
        <f t="shared" si="6030"/>
        <v>0</v>
      </c>
      <c r="AY1214" s="715">
        <f t="shared" si="6031"/>
        <v>0</v>
      </c>
      <c r="AZ1214" s="712"/>
      <c r="BA1214" s="712"/>
      <c r="BB1214" s="713">
        <f>SUM(AZ1214:BA1214)</f>
        <v>0</v>
      </c>
      <c r="BC1214" s="713"/>
      <c r="BD1214" s="713"/>
      <c r="BE1214" s="713">
        <f>SUM(BC1214:BD1214)</f>
        <v>0</v>
      </c>
      <c r="BF1214" s="716"/>
      <c r="BG1214" s="717">
        <f>SUM(F1214,S1214,AF1214,AS1214)</f>
        <v>30</v>
      </c>
      <c r="BH1214" s="718">
        <f>SUM(G1214,T1214,AG1214)</f>
        <v>0</v>
      </c>
      <c r="BI1214" s="718">
        <f t="shared" si="6032"/>
        <v>0</v>
      </c>
      <c r="BJ1214" s="718">
        <f t="shared" si="6033"/>
        <v>0</v>
      </c>
      <c r="BK1214" s="718">
        <f t="shared" si="6034"/>
        <v>0</v>
      </c>
      <c r="BL1214" s="718">
        <f t="shared" si="6035"/>
        <v>0</v>
      </c>
      <c r="BM1214" s="718">
        <f t="shared" si="6036"/>
        <v>0</v>
      </c>
      <c r="BN1214" s="718">
        <f>SUM(M1214,Z1214,AM1214)</f>
        <v>0</v>
      </c>
      <c r="BO1214" s="718">
        <f t="shared" si="6037"/>
        <v>0</v>
      </c>
      <c r="BP1214" s="718">
        <f t="shared" si="6038"/>
        <v>0</v>
      </c>
      <c r="BQ1214" s="718">
        <f t="shared" si="6039"/>
        <v>0</v>
      </c>
      <c r="BR1214" s="718">
        <f t="shared" si="6040"/>
        <v>0</v>
      </c>
      <c r="BS1214" s="718">
        <f t="shared" si="6041"/>
        <v>0</v>
      </c>
      <c r="BT1214" s="718">
        <f>AT1214</f>
        <v>0</v>
      </c>
      <c r="BU1214" s="718">
        <f t="shared" si="6042"/>
        <v>0</v>
      </c>
      <c r="BV1214" s="718">
        <f t="shared" si="6043"/>
        <v>0</v>
      </c>
      <c r="BW1214" s="721">
        <f>SUM(BH1214,BK1214,BN1214,BQ1214,BT1214)</f>
        <v>0</v>
      </c>
      <c r="BX1214" s="721">
        <f t="shared" si="6044"/>
        <v>0</v>
      </c>
      <c r="BY1214" s="721">
        <f t="shared" si="6045"/>
        <v>0</v>
      </c>
      <c r="BZ1214" s="719" t="s">
        <v>74</v>
      </c>
      <c r="CA1214" s="708">
        <f>AZ1214</f>
        <v>0</v>
      </c>
      <c r="CB1214" s="708">
        <f t="shared" si="6046"/>
        <v>0</v>
      </c>
      <c r="CC1214" s="708">
        <f t="shared" si="6047"/>
        <v>0</v>
      </c>
      <c r="CD1214" s="708">
        <f>BC1214</f>
        <v>0</v>
      </c>
      <c r="CE1214" s="708">
        <f t="shared" si="6048"/>
        <v>0</v>
      </c>
      <c r="CF1214" s="708">
        <f t="shared" si="6049"/>
        <v>0</v>
      </c>
    </row>
    <row r="1215" spans="1:84" s="421" customFormat="1">
      <c r="A1215" s="455"/>
      <c r="B1215" s="708"/>
      <c r="C1215" s="709"/>
      <c r="D1215" s="709"/>
      <c r="E1215" s="720"/>
      <c r="F1215" s="711">
        <f>SUM(F1212:F1214)</f>
        <v>90</v>
      </c>
      <c r="G1215" s="722">
        <f>SUM(G1212:G1214)</f>
        <v>0</v>
      </c>
      <c r="H1215" s="722">
        <f t="shared" ref="H1215:BE1215" si="6050">SUM(H1212:H1214)</f>
        <v>0</v>
      </c>
      <c r="I1215" s="722">
        <f t="shared" si="6050"/>
        <v>0</v>
      </c>
      <c r="J1215" s="722">
        <f t="shared" si="6050"/>
        <v>0</v>
      </c>
      <c r="K1215" s="722">
        <f t="shared" si="6050"/>
        <v>0</v>
      </c>
      <c r="L1215" s="722">
        <f t="shared" si="6050"/>
        <v>0</v>
      </c>
      <c r="M1215" s="722">
        <f t="shared" si="6050"/>
        <v>0</v>
      </c>
      <c r="N1215" s="722">
        <f t="shared" si="6050"/>
        <v>0</v>
      </c>
      <c r="O1215" s="722">
        <f t="shared" si="6050"/>
        <v>0</v>
      </c>
      <c r="P1215" s="722">
        <f t="shared" si="6050"/>
        <v>0</v>
      </c>
      <c r="Q1215" s="722">
        <f t="shared" si="6050"/>
        <v>0</v>
      </c>
      <c r="R1215" s="722">
        <f t="shared" si="6050"/>
        <v>0</v>
      </c>
      <c r="S1215" s="711">
        <f t="shared" si="6050"/>
        <v>0</v>
      </c>
      <c r="T1215" s="722">
        <f t="shared" si="6050"/>
        <v>0</v>
      </c>
      <c r="U1215" s="722">
        <f t="shared" si="6050"/>
        <v>0</v>
      </c>
      <c r="V1215" s="722">
        <f t="shared" si="6050"/>
        <v>0</v>
      </c>
      <c r="W1215" s="722">
        <f t="shared" si="6050"/>
        <v>0</v>
      </c>
      <c r="X1215" s="722">
        <f t="shared" si="6050"/>
        <v>0</v>
      </c>
      <c r="Y1215" s="722">
        <f t="shared" si="6050"/>
        <v>0</v>
      </c>
      <c r="Z1215" s="722">
        <f t="shared" si="6050"/>
        <v>0</v>
      </c>
      <c r="AA1215" s="722">
        <f t="shared" si="6050"/>
        <v>0</v>
      </c>
      <c r="AB1215" s="722">
        <f t="shared" si="6050"/>
        <v>0</v>
      </c>
      <c r="AC1215" s="722">
        <f t="shared" si="6050"/>
        <v>0</v>
      </c>
      <c r="AD1215" s="722">
        <f t="shared" si="6050"/>
        <v>0</v>
      </c>
      <c r="AE1215" s="722">
        <f t="shared" si="6050"/>
        <v>0</v>
      </c>
      <c r="AF1215" s="711">
        <f t="shared" si="6050"/>
        <v>0</v>
      </c>
      <c r="AG1215" s="722">
        <f t="shared" si="6050"/>
        <v>0</v>
      </c>
      <c r="AH1215" s="722">
        <f t="shared" si="6050"/>
        <v>0</v>
      </c>
      <c r="AI1215" s="722">
        <f t="shared" si="6050"/>
        <v>0</v>
      </c>
      <c r="AJ1215" s="722">
        <f t="shared" si="6050"/>
        <v>0</v>
      </c>
      <c r="AK1215" s="722">
        <f t="shared" si="6050"/>
        <v>0</v>
      </c>
      <c r="AL1215" s="722">
        <f t="shared" si="6050"/>
        <v>0</v>
      </c>
      <c r="AM1215" s="722">
        <f t="shared" si="6050"/>
        <v>0</v>
      </c>
      <c r="AN1215" s="722">
        <f t="shared" si="6050"/>
        <v>0</v>
      </c>
      <c r="AO1215" s="722">
        <f t="shared" si="6050"/>
        <v>0</v>
      </c>
      <c r="AP1215" s="722">
        <f t="shared" si="6050"/>
        <v>0</v>
      </c>
      <c r="AQ1215" s="722">
        <f t="shared" si="6050"/>
        <v>0</v>
      </c>
      <c r="AR1215" s="722">
        <f t="shared" si="6050"/>
        <v>0</v>
      </c>
      <c r="AS1215" s="711">
        <f t="shared" si="6050"/>
        <v>0</v>
      </c>
      <c r="AT1215" s="722">
        <f t="shared" si="6050"/>
        <v>0</v>
      </c>
      <c r="AU1215" s="722">
        <f t="shared" si="6050"/>
        <v>0</v>
      </c>
      <c r="AV1215" s="722">
        <f t="shared" si="6050"/>
        <v>0</v>
      </c>
      <c r="AW1215" s="723">
        <f t="shared" si="6050"/>
        <v>0</v>
      </c>
      <c r="AX1215" s="723">
        <f t="shared" si="6050"/>
        <v>0</v>
      </c>
      <c r="AY1215" s="723">
        <f t="shared" si="6050"/>
        <v>0</v>
      </c>
      <c r="AZ1215" s="722">
        <f t="shared" si="6050"/>
        <v>0</v>
      </c>
      <c r="BA1215" s="722">
        <f t="shared" si="6050"/>
        <v>0</v>
      </c>
      <c r="BB1215" s="722">
        <f t="shared" si="6050"/>
        <v>0</v>
      </c>
      <c r="BC1215" s="722">
        <f t="shared" si="6050"/>
        <v>0</v>
      </c>
      <c r="BD1215" s="722">
        <f t="shared" si="6050"/>
        <v>0</v>
      </c>
      <c r="BE1215" s="722">
        <f t="shared" si="6050"/>
        <v>0</v>
      </c>
      <c r="BF1215" s="724"/>
      <c r="BG1215" s="717">
        <f>SUM(F1215,S1215,AF1215,AS1215)</f>
        <v>90</v>
      </c>
      <c r="BH1215" s="718">
        <f>SUM(G1215,T1215,AG1215)</f>
        <v>0</v>
      </c>
      <c r="BI1215" s="718">
        <f t="shared" si="6032"/>
        <v>0</v>
      </c>
      <c r="BJ1215" s="718">
        <f t="shared" si="6033"/>
        <v>0</v>
      </c>
      <c r="BK1215" s="718">
        <f t="shared" si="6034"/>
        <v>0</v>
      </c>
      <c r="BL1215" s="718">
        <f t="shared" si="6035"/>
        <v>0</v>
      </c>
      <c r="BM1215" s="718">
        <f t="shared" si="6036"/>
        <v>0</v>
      </c>
      <c r="BN1215" s="718">
        <f>SUM(M1215,Z1215,AM1215)</f>
        <v>0</v>
      </c>
      <c r="BO1215" s="718">
        <f t="shared" si="6037"/>
        <v>0</v>
      </c>
      <c r="BP1215" s="718">
        <f t="shared" si="6038"/>
        <v>0</v>
      </c>
      <c r="BQ1215" s="718">
        <f t="shared" si="6039"/>
        <v>0</v>
      </c>
      <c r="BR1215" s="718">
        <f t="shared" si="6040"/>
        <v>0</v>
      </c>
      <c r="BS1215" s="718">
        <f t="shared" si="6041"/>
        <v>0</v>
      </c>
      <c r="BT1215" s="718">
        <f>AT1215</f>
        <v>0</v>
      </c>
      <c r="BU1215" s="718">
        <f t="shared" si="6042"/>
        <v>0</v>
      </c>
      <c r="BV1215" s="718">
        <f t="shared" si="6043"/>
        <v>0</v>
      </c>
      <c r="BW1215" s="721">
        <f>SUM(BH1215,BK1215,BN1215,BQ1215,BT1215)</f>
        <v>0</v>
      </c>
      <c r="BX1215" s="721">
        <f t="shared" si="6044"/>
        <v>0</v>
      </c>
      <c r="BY1215" s="721">
        <f t="shared" si="6045"/>
        <v>0</v>
      </c>
      <c r="BZ1215" s="719" t="s">
        <v>74</v>
      </c>
      <c r="CA1215" s="708">
        <f>AZ1215</f>
        <v>0</v>
      </c>
      <c r="CB1215" s="708">
        <f t="shared" si="6046"/>
        <v>0</v>
      </c>
      <c r="CC1215" s="708">
        <f t="shared" si="6047"/>
        <v>0</v>
      </c>
      <c r="CD1215" s="708">
        <f>BC1215</f>
        <v>0</v>
      </c>
      <c r="CE1215" s="708">
        <f t="shared" si="6048"/>
        <v>0</v>
      </c>
      <c r="CF1215" s="708">
        <f t="shared" si="6049"/>
        <v>0</v>
      </c>
    </row>
    <row r="1216" spans="1:84">
      <c r="A1216" s="149"/>
      <c r="B1216" s="149" t="s">
        <v>196</v>
      </c>
      <c r="C1216" s="151"/>
      <c r="D1216" s="151"/>
      <c r="E1216" s="375" t="s">
        <v>813</v>
      </c>
      <c r="F1216" s="592"/>
      <c r="G1216" s="159"/>
      <c r="H1216" s="159"/>
      <c r="I1216" s="275"/>
      <c r="J1216" s="159"/>
      <c r="K1216" s="159"/>
      <c r="L1216" s="275"/>
      <c r="M1216" s="159"/>
      <c r="N1216" s="159"/>
      <c r="O1216" s="275"/>
      <c r="P1216" s="159"/>
      <c r="Q1216" s="159"/>
      <c r="R1216" s="275"/>
      <c r="S1216" s="500"/>
      <c r="T1216" s="275"/>
      <c r="U1216" s="275"/>
      <c r="V1216" s="275"/>
      <c r="W1216" s="275"/>
      <c r="X1216" s="275"/>
      <c r="Y1216" s="275"/>
      <c r="Z1216" s="275"/>
      <c r="AA1216" s="275"/>
      <c r="AB1216" s="275"/>
      <c r="AC1216" s="275"/>
      <c r="AD1216" s="275"/>
      <c r="AE1216" s="275"/>
      <c r="AF1216" s="500"/>
      <c r="AG1216" s="275"/>
      <c r="AH1216" s="275"/>
      <c r="AI1216" s="275"/>
      <c r="AJ1216" s="275"/>
      <c r="AK1216" s="275"/>
      <c r="AL1216" s="275"/>
      <c r="AM1216" s="275"/>
      <c r="AN1216" s="275"/>
      <c r="AO1216" s="275"/>
      <c r="AP1216" s="275"/>
      <c r="AQ1216" s="275"/>
      <c r="AR1216" s="275"/>
      <c r="AS1216" s="500"/>
      <c r="AT1216" s="275"/>
      <c r="AU1216" s="275"/>
      <c r="AV1216" s="275"/>
      <c r="AW1216" s="567"/>
      <c r="AX1216" s="567"/>
      <c r="AY1216" s="567"/>
      <c r="AZ1216" s="159" t="s">
        <v>74</v>
      </c>
      <c r="BA1216" s="159"/>
      <c r="BB1216" s="159"/>
      <c r="BC1216" s="275"/>
      <c r="BD1216" s="275"/>
      <c r="BE1216" s="275"/>
      <c r="BF1216" s="521"/>
    </row>
    <row r="1217" spans="1:84">
      <c r="A1217" s="149"/>
      <c r="B1217" s="149" t="s">
        <v>74</v>
      </c>
      <c r="C1217" s="151"/>
      <c r="D1217" s="151"/>
      <c r="E1217" s="288" t="s">
        <v>77</v>
      </c>
      <c r="F1217" s="592">
        <v>31</v>
      </c>
      <c r="G1217" s="159">
        <v>4</v>
      </c>
      <c r="H1217" s="159">
        <v>12</v>
      </c>
      <c r="I1217" s="275">
        <f>SUM(G1217:H1217)</f>
        <v>16</v>
      </c>
      <c r="J1217" s="159">
        <v>2</v>
      </c>
      <c r="K1217" s="159">
        <v>3</v>
      </c>
      <c r="L1217" s="275">
        <f>SUM(J1217:K1217)</f>
        <v>5</v>
      </c>
      <c r="M1217" s="159"/>
      <c r="N1217" s="159">
        <v>2</v>
      </c>
      <c r="O1217" s="275">
        <f>SUM(M1217:N1217)</f>
        <v>2</v>
      </c>
      <c r="P1217" s="159">
        <v>4</v>
      </c>
      <c r="Q1217" s="159">
        <v>4</v>
      </c>
      <c r="R1217" s="275">
        <f>SUM(P1217:Q1217)</f>
        <v>8</v>
      </c>
      <c r="S1217" s="500"/>
      <c r="T1217" s="275"/>
      <c r="U1217" s="275"/>
      <c r="V1217" s="275">
        <f>SUM(T1217:U1217)</f>
        <v>0</v>
      </c>
      <c r="W1217" s="275"/>
      <c r="X1217" s="275"/>
      <c r="Y1217" s="275">
        <f>SUM(W1217:X1217)</f>
        <v>0</v>
      </c>
      <c r="Z1217" s="275"/>
      <c r="AA1217" s="275"/>
      <c r="AB1217" s="275">
        <f>SUM(Z1217:AA1217)</f>
        <v>0</v>
      </c>
      <c r="AC1217" s="275"/>
      <c r="AD1217" s="275"/>
      <c r="AE1217" s="275">
        <f>SUM(AC1217:AD1217)</f>
        <v>0</v>
      </c>
      <c r="AF1217" s="500"/>
      <c r="AG1217" s="275">
        <v>1</v>
      </c>
      <c r="AH1217" s="275">
        <v>1</v>
      </c>
      <c r="AI1217" s="275">
        <f>SUM(AG1217:AH1217)</f>
        <v>2</v>
      </c>
      <c r="AJ1217" s="275"/>
      <c r="AK1217" s="275"/>
      <c r="AL1217" s="275">
        <f>SUM(AJ1217:AK1217)</f>
        <v>0</v>
      </c>
      <c r="AM1217" s="275"/>
      <c r="AN1217" s="275"/>
      <c r="AO1217" s="275">
        <f>SUM(AM1217:AN1217)</f>
        <v>0</v>
      </c>
      <c r="AP1217" s="275"/>
      <c r="AQ1217" s="275"/>
      <c r="AR1217" s="275">
        <f>SUM(AP1217:AQ1217)</f>
        <v>0</v>
      </c>
      <c r="AS1217" s="500"/>
      <c r="AT1217" s="275">
        <v>1</v>
      </c>
      <c r="AU1217" s="275"/>
      <c r="AV1217" s="275">
        <f>SUM(AT1217:AU1217)</f>
        <v>1</v>
      </c>
      <c r="AW1217" s="567">
        <f t="shared" ref="AW1217:AW1218" si="6051">SUM(G1217,J1217,M1217,P1217,T1217,W1217,Z1217,AC1217,AG1217,AJ1217,AM1217,AP1217,AT1217)</f>
        <v>12</v>
      </c>
      <c r="AX1217" s="567">
        <f t="shared" ref="AX1217:AX1218" si="6052">SUM(H1217,K1217,N1217,Q1217,U1217,X1217,AA1217,AD1217,AH1217,AK1217,AN1217,AQ1217,AU1217)</f>
        <v>22</v>
      </c>
      <c r="AY1217" s="567">
        <f t="shared" ref="AY1217:AY1218" si="6053">SUM(I1217,L1217,O1217,R1217,V1217,Y1217,AB1217,AE1217,AI1217,AL1217,AO1217,AR1217,AV1217)</f>
        <v>34</v>
      </c>
      <c r="AZ1217" s="159"/>
      <c r="BA1217" s="159"/>
      <c r="BB1217" s="275">
        <f>SUM(AZ1217:BA1217)</f>
        <v>0</v>
      </c>
      <c r="BC1217" s="275">
        <v>1</v>
      </c>
      <c r="BD1217" s="275"/>
      <c r="BE1217" s="275">
        <f>SUM(BC1217:BD1217)</f>
        <v>1</v>
      </c>
      <c r="BF1217" s="521"/>
      <c r="BG1217" s="605">
        <f>SUM(F1217,S1217,AF1217,AS1217)</f>
        <v>31</v>
      </c>
      <c r="BH1217" s="533">
        <f>SUM(G1217,T1217,AG1217)</f>
        <v>5</v>
      </c>
      <c r="BI1217" s="533">
        <f t="shared" ref="BI1217:BI1218" si="6054">SUM(H1217,U1217,AH1217)</f>
        <v>13</v>
      </c>
      <c r="BJ1217" s="533">
        <f t="shared" ref="BJ1217:BJ1218" si="6055">SUM(I1217,V1217,AI1217)</f>
        <v>18</v>
      </c>
      <c r="BK1217" s="533">
        <f t="shared" ref="BK1217:BK1218" si="6056">SUM(J1217,W1217,AJ1217)</f>
        <v>2</v>
      </c>
      <c r="BL1217" s="533">
        <f t="shared" ref="BL1217:BL1218" si="6057">SUM(K1217,X1217,AK1217)</f>
        <v>3</v>
      </c>
      <c r="BM1217" s="533">
        <f t="shared" ref="BM1217:BM1218" si="6058">SUM(L1217,Y1217,AL1217)</f>
        <v>5</v>
      </c>
      <c r="BN1217" s="533">
        <f>SUM(M1217,Z1217,AM1217)</f>
        <v>0</v>
      </c>
      <c r="BO1217" s="533">
        <f t="shared" ref="BO1217:BO1218" si="6059">SUM(N1217,AA1217,AN1217)</f>
        <v>2</v>
      </c>
      <c r="BP1217" s="533">
        <f t="shared" ref="BP1217:BP1218" si="6060">SUM(O1217,AB1217,AO1217)</f>
        <v>2</v>
      </c>
      <c r="BQ1217" s="533">
        <f t="shared" ref="BQ1217:BQ1218" si="6061">SUM(P1217,AC1217,AP1217)</f>
        <v>4</v>
      </c>
      <c r="BR1217" s="533">
        <f t="shared" ref="BR1217:BR1218" si="6062">SUM(Q1217,AD1217,AQ1217)</f>
        <v>4</v>
      </c>
      <c r="BS1217" s="533">
        <f t="shared" ref="BS1217:BS1218" si="6063">SUM(R1217,AE1217,AR1217)</f>
        <v>8</v>
      </c>
      <c r="BT1217" s="533">
        <f>AT1217</f>
        <v>1</v>
      </c>
      <c r="BU1217" s="533">
        <f t="shared" ref="BU1217:BU1218" si="6064">AU1217</f>
        <v>0</v>
      </c>
      <c r="BV1217" s="533">
        <f t="shared" ref="BV1217:BV1218" si="6065">AV1217</f>
        <v>1</v>
      </c>
      <c r="BW1217" s="536">
        <f>SUM(BH1217,BK1217,BN1217,BQ1217,BT1217)</f>
        <v>12</v>
      </c>
      <c r="BX1217" s="536">
        <f t="shared" ref="BX1217:BX1218" si="6066">SUM(BI1217,BL1217,BO1217,BR1217,BU1217)</f>
        <v>22</v>
      </c>
      <c r="BY1217" s="536">
        <f t="shared" ref="BY1217:BY1218" si="6067">SUM(BJ1217,BM1217,BP1217,BS1217,BV1217)</f>
        <v>34</v>
      </c>
      <c r="BZ1217" t="s">
        <v>74</v>
      </c>
      <c r="CA1217" s="544">
        <f>AZ1217</f>
        <v>0</v>
      </c>
      <c r="CB1217" s="544">
        <f t="shared" ref="CB1217:CB1218" si="6068">BA1217</f>
        <v>0</v>
      </c>
      <c r="CC1217" s="544">
        <f t="shared" ref="CC1217:CC1218" si="6069">BB1217</f>
        <v>0</v>
      </c>
      <c r="CD1217" s="544">
        <f>BC1217</f>
        <v>1</v>
      </c>
      <c r="CE1217" s="544">
        <f t="shared" ref="CE1217:CE1218" si="6070">BD1217</f>
        <v>0</v>
      </c>
      <c r="CF1217" s="544">
        <f t="shared" ref="CF1217:CF1218" si="6071">BE1217</f>
        <v>1</v>
      </c>
    </row>
    <row r="1218" spans="1:84">
      <c r="A1218" s="149"/>
      <c r="B1218" s="149"/>
      <c r="C1218" s="151"/>
      <c r="D1218" s="151"/>
      <c r="E1218" s="288" t="s">
        <v>78</v>
      </c>
      <c r="F1218" s="592">
        <v>31</v>
      </c>
      <c r="G1218" s="159">
        <v>4</v>
      </c>
      <c r="H1218" s="159">
        <v>11</v>
      </c>
      <c r="I1218" s="275">
        <f>SUM(G1218:H1218)</f>
        <v>15</v>
      </c>
      <c r="J1218" s="159">
        <v>2</v>
      </c>
      <c r="K1218" s="159">
        <v>3</v>
      </c>
      <c r="L1218" s="275">
        <f>SUM(J1218:K1218)</f>
        <v>5</v>
      </c>
      <c r="M1218" s="159">
        <v>1</v>
      </c>
      <c r="N1218" s="159">
        <v>1</v>
      </c>
      <c r="O1218" s="275">
        <f>SUM(M1218:N1218)</f>
        <v>2</v>
      </c>
      <c r="P1218" s="159">
        <v>4</v>
      </c>
      <c r="Q1218" s="159">
        <v>5</v>
      </c>
      <c r="R1218" s="275">
        <f>SUM(P1218:Q1218)</f>
        <v>9</v>
      </c>
      <c r="S1218" s="500"/>
      <c r="T1218" s="275"/>
      <c r="U1218" s="275"/>
      <c r="V1218" s="275">
        <f>SUM(T1218:U1218)</f>
        <v>0</v>
      </c>
      <c r="W1218" s="275"/>
      <c r="X1218" s="275"/>
      <c r="Y1218" s="275">
        <f>SUM(W1218:X1218)</f>
        <v>0</v>
      </c>
      <c r="Z1218" s="275"/>
      <c r="AA1218" s="275"/>
      <c r="AB1218" s="275">
        <f>SUM(Z1218:AA1218)</f>
        <v>0</v>
      </c>
      <c r="AC1218" s="275"/>
      <c r="AD1218" s="275"/>
      <c r="AE1218" s="275">
        <f>SUM(AC1218:AD1218)</f>
        <v>0</v>
      </c>
      <c r="AF1218" s="500"/>
      <c r="AG1218" s="275"/>
      <c r="AH1218" s="275">
        <v>2</v>
      </c>
      <c r="AI1218" s="275">
        <f>SUM(AG1218:AH1218)</f>
        <v>2</v>
      </c>
      <c r="AJ1218" s="275"/>
      <c r="AK1218" s="275"/>
      <c r="AL1218" s="275">
        <f>SUM(AJ1218:AK1218)</f>
        <v>0</v>
      </c>
      <c r="AM1218" s="275"/>
      <c r="AN1218" s="275"/>
      <c r="AO1218" s="275">
        <f>SUM(AM1218:AN1218)</f>
        <v>0</v>
      </c>
      <c r="AP1218" s="275"/>
      <c r="AQ1218" s="275"/>
      <c r="AR1218" s="275">
        <f>SUM(AP1218:AQ1218)</f>
        <v>0</v>
      </c>
      <c r="AS1218" s="500"/>
      <c r="AT1218" s="275"/>
      <c r="AU1218" s="275"/>
      <c r="AV1218" s="275">
        <f>SUM(AT1218:AU1218)</f>
        <v>0</v>
      </c>
      <c r="AW1218" s="567">
        <f t="shared" si="6051"/>
        <v>11</v>
      </c>
      <c r="AX1218" s="567">
        <f t="shared" si="6052"/>
        <v>22</v>
      </c>
      <c r="AY1218" s="567">
        <f t="shared" si="6053"/>
        <v>33</v>
      </c>
      <c r="AZ1218" s="159">
        <v>1</v>
      </c>
      <c r="BA1218" s="159"/>
      <c r="BB1218" s="275">
        <f>SUM(AZ1218:BA1218)</f>
        <v>1</v>
      </c>
      <c r="BC1218" s="275"/>
      <c r="BD1218" s="275">
        <v>1</v>
      </c>
      <c r="BE1218" s="275">
        <f>SUM(BC1218:BD1218)</f>
        <v>1</v>
      </c>
      <c r="BF1218" s="521"/>
      <c r="BG1218" s="605">
        <f>SUM(F1218,S1218,AF1218,AS1218)</f>
        <v>31</v>
      </c>
      <c r="BH1218" s="533">
        <f>SUM(G1218,T1218,AG1218)</f>
        <v>4</v>
      </c>
      <c r="BI1218" s="533">
        <f t="shared" si="6054"/>
        <v>13</v>
      </c>
      <c r="BJ1218" s="533">
        <f t="shared" si="6055"/>
        <v>17</v>
      </c>
      <c r="BK1218" s="533">
        <f t="shared" si="6056"/>
        <v>2</v>
      </c>
      <c r="BL1218" s="533">
        <f t="shared" si="6057"/>
        <v>3</v>
      </c>
      <c r="BM1218" s="533">
        <f t="shared" si="6058"/>
        <v>5</v>
      </c>
      <c r="BN1218" s="533">
        <f>SUM(M1218,Z1218,AM1218)</f>
        <v>1</v>
      </c>
      <c r="BO1218" s="533">
        <f t="shared" si="6059"/>
        <v>1</v>
      </c>
      <c r="BP1218" s="533">
        <f t="shared" si="6060"/>
        <v>2</v>
      </c>
      <c r="BQ1218" s="533">
        <f t="shared" si="6061"/>
        <v>4</v>
      </c>
      <c r="BR1218" s="533">
        <f t="shared" si="6062"/>
        <v>5</v>
      </c>
      <c r="BS1218" s="533">
        <f t="shared" si="6063"/>
        <v>9</v>
      </c>
      <c r="BT1218" s="533">
        <f>AT1218</f>
        <v>0</v>
      </c>
      <c r="BU1218" s="533">
        <f t="shared" si="6064"/>
        <v>0</v>
      </c>
      <c r="BV1218" s="533">
        <f t="shared" si="6065"/>
        <v>0</v>
      </c>
      <c r="BW1218" s="536">
        <f>SUM(BH1218,BK1218,BN1218,BQ1218,BT1218)</f>
        <v>11</v>
      </c>
      <c r="BX1218" s="536">
        <f t="shared" si="6066"/>
        <v>22</v>
      </c>
      <c r="BY1218" s="536">
        <f t="shared" si="6067"/>
        <v>33</v>
      </c>
      <c r="BZ1218" t="s">
        <v>74</v>
      </c>
      <c r="CA1218" s="544">
        <f>AZ1218</f>
        <v>1</v>
      </c>
      <c r="CB1218" s="544">
        <f t="shared" si="6068"/>
        <v>0</v>
      </c>
      <c r="CC1218" s="544">
        <f t="shared" si="6069"/>
        <v>1</v>
      </c>
      <c r="CD1218" s="544">
        <f>BC1218</f>
        <v>0</v>
      </c>
      <c r="CE1218" s="544">
        <f t="shared" si="6070"/>
        <v>1</v>
      </c>
      <c r="CF1218" s="544">
        <f t="shared" si="6071"/>
        <v>1</v>
      </c>
    </row>
    <row r="1219" spans="1:84">
      <c r="A1219" s="149"/>
      <c r="B1219" s="149"/>
      <c r="C1219" s="151"/>
      <c r="D1219" s="151"/>
      <c r="E1219" s="375"/>
      <c r="F1219" s="592"/>
      <c r="G1219" s="168"/>
      <c r="H1219" s="168"/>
      <c r="I1219" s="168"/>
      <c r="J1219" s="168"/>
      <c r="K1219" s="168"/>
      <c r="L1219" s="168"/>
      <c r="M1219" s="168"/>
      <c r="N1219" s="168"/>
      <c r="O1219" s="168"/>
      <c r="P1219" s="168"/>
      <c r="Q1219" s="168"/>
      <c r="R1219" s="168"/>
      <c r="S1219" s="502"/>
      <c r="T1219" s="168"/>
      <c r="U1219" s="168"/>
      <c r="V1219" s="168"/>
      <c r="W1219" s="168"/>
      <c r="X1219" s="168"/>
      <c r="Y1219" s="168"/>
      <c r="Z1219" s="168"/>
      <c r="AA1219" s="168"/>
      <c r="AB1219" s="168"/>
      <c r="AC1219" s="168"/>
      <c r="AD1219" s="168"/>
      <c r="AE1219" s="168"/>
      <c r="AF1219" s="502"/>
      <c r="AG1219" s="168"/>
      <c r="AH1219" s="168"/>
      <c r="AI1219" s="168"/>
      <c r="AJ1219" s="168"/>
      <c r="AK1219" s="168"/>
      <c r="AL1219" s="168"/>
      <c r="AM1219" s="168"/>
      <c r="AN1219" s="168"/>
      <c r="AO1219" s="168"/>
      <c r="AP1219" s="168"/>
      <c r="AQ1219" s="168"/>
      <c r="AR1219" s="168"/>
      <c r="AS1219" s="502"/>
      <c r="AT1219" s="168"/>
      <c r="AU1219" s="168"/>
      <c r="AV1219" s="168"/>
      <c r="AW1219" s="569"/>
      <c r="AX1219" s="569"/>
      <c r="AY1219" s="569"/>
      <c r="AZ1219" s="168"/>
      <c r="BA1219" s="168"/>
      <c r="BB1219" s="168"/>
      <c r="BC1219" s="168"/>
      <c r="BD1219" s="168"/>
      <c r="BE1219" s="168"/>
      <c r="BF1219" s="523"/>
    </row>
    <row r="1220" spans="1:84">
      <c r="A1220" s="149"/>
      <c r="B1220" s="149"/>
      <c r="C1220" s="151"/>
      <c r="D1220" s="151"/>
      <c r="E1220" s="375"/>
      <c r="F1220" s="592">
        <f>SUM(F1217:F1219)</f>
        <v>62</v>
      </c>
      <c r="G1220" s="168">
        <f>SUM(G1217:G1219)</f>
        <v>8</v>
      </c>
      <c r="H1220" s="168">
        <f t="shared" ref="H1220:BE1220" si="6072">SUM(H1217:H1219)</f>
        <v>23</v>
      </c>
      <c r="I1220" s="168">
        <f t="shared" si="6072"/>
        <v>31</v>
      </c>
      <c r="J1220" s="168">
        <f t="shared" si="6072"/>
        <v>4</v>
      </c>
      <c r="K1220" s="168">
        <f t="shared" si="6072"/>
        <v>6</v>
      </c>
      <c r="L1220" s="168">
        <f t="shared" si="6072"/>
        <v>10</v>
      </c>
      <c r="M1220" s="168">
        <f t="shared" si="6072"/>
        <v>1</v>
      </c>
      <c r="N1220" s="168">
        <f t="shared" si="6072"/>
        <v>3</v>
      </c>
      <c r="O1220" s="168">
        <f t="shared" si="6072"/>
        <v>4</v>
      </c>
      <c r="P1220" s="168">
        <f t="shared" si="6072"/>
        <v>8</v>
      </c>
      <c r="Q1220" s="168">
        <f t="shared" si="6072"/>
        <v>9</v>
      </c>
      <c r="R1220" s="168">
        <f t="shared" si="6072"/>
        <v>17</v>
      </c>
      <c r="S1220" s="502">
        <f t="shared" si="6072"/>
        <v>0</v>
      </c>
      <c r="T1220" s="168">
        <f t="shared" si="6072"/>
        <v>0</v>
      </c>
      <c r="U1220" s="168">
        <f t="shared" si="6072"/>
        <v>0</v>
      </c>
      <c r="V1220" s="168">
        <f t="shared" si="6072"/>
        <v>0</v>
      </c>
      <c r="W1220" s="168">
        <f t="shared" si="6072"/>
        <v>0</v>
      </c>
      <c r="X1220" s="168">
        <f t="shared" si="6072"/>
        <v>0</v>
      </c>
      <c r="Y1220" s="168">
        <f t="shared" si="6072"/>
        <v>0</v>
      </c>
      <c r="Z1220" s="168">
        <f t="shared" si="6072"/>
        <v>0</v>
      </c>
      <c r="AA1220" s="168">
        <f t="shared" si="6072"/>
        <v>0</v>
      </c>
      <c r="AB1220" s="168">
        <f t="shared" si="6072"/>
        <v>0</v>
      </c>
      <c r="AC1220" s="168">
        <f t="shared" si="6072"/>
        <v>0</v>
      </c>
      <c r="AD1220" s="168">
        <f t="shared" si="6072"/>
        <v>0</v>
      </c>
      <c r="AE1220" s="168">
        <f t="shared" si="6072"/>
        <v>0</v>
      </c>
      <c r="AF1220" s="502">
        <f t="shared" si="6072"/>
        <v>0</v>
      </c>
      <c r="AG1220" s="168">
        <f t="shared" si="6072"/>
        <v>1</v>
      </c>
      <c r="AH1220" s="168">
        <f t="shared" si="6072"/>
        <v>3</v>
      </c>
      <c r="AI1220" s="168">
        <f t="shared" si="6072"/>
        <v>4</v>
      </c>
      <c r="AJ1220" s="168">
        <f t="shared" si="6072"/>
        <v>0</v>
      </c>
      <c r="AK1220" s="168">
        <f t="shared" si="6072"/>
        <v>0</v>
      </c>
      <c r="AL1220" s="168">
        <f t="shared" si="6072"/>
        <v>0</v>
      </c>
      <c r="AM1220" s="168">
        <f t="shared" si="6072"/>
        <v>0</v>
      </c>
      <c r="AN1220" s="168">
        <f t="shared" si="6072"/>
        <v>0</v>
      </c>
      <c r="AO1220" s="168">
        <f t="shared" si="6072"/>
        <v>0</v>
      </c>
      <c r="AP1220" s="168">
        <f t="shared" si="6072"/>
        <v>0</v>
      </c>
      <c r="AQ1220" s="168">
        <f t="shared" si="6072"/>
        <v>0</v>
      </c>
      <c r="AR1220" s="168">
        <f t="shared" si="6072"/>
        <v>0</v>
      </c>
      <c r="AS1220" s="502">
        <f t="shared" si="6072"/>
        <v>0</v>
      </c>
      <c r="AT1220" s="168">
        <f t="shared" si="6072"/>
        <v>1</v>
      </c>
      <c r="AU1220" s="168">
        <f t="shared" si="6072"/>
        <v>0</v>
      </c>
      <c r="AV1220" s="168">
        <f t="shared" si="6072"/>
        <v>1</v>
      </c>
      <c r="AW1220" s="569">
        <f t="shared" si="6072"/>
        <v>23</v>
      </c>
      <c r="AX1220" s="569">
        <f t="shared" si="6072"/>
        <v>44</v>
      </c>
      <c r="AY1220" s="569">
        <f t="shared" si="6072"/>
        <v>67</v>
      </c>
      <c r="AZ1220" s="168">
        <f t="shared" si="6072"/>
        <v>1</v>
      </c>
      <c r="BA1220" s="168">
        <f t="shared" si="6072"/>
        <v>0</v>
      </c>
      <c r="BB1220" s="168">
        <f t="shared" si="6072"/>
        <v>1</v>
      </c>
      <c r="BC1220" s="168">
        <f t="shared" si="6072"/>
        <v>1</v>
      </c>
      <c r="BD1220" s="168">
        <f t="shared" si="6072"/>
        <v>1</v>
      </c>
      <c r="BE1220" s="168">
        <f t="shared" si="6072"/>
        <v>2</v>
      </c>
      <c r="BF1220" s="523"/>
      <c r="BG1220" s="605">
        <f>SUM(F1220,S1220,AF1220,AS1220)</f>
        <v>62</v>
      </c>
      <c r="BH1220" s="533">
        <f>SUM(G1220,T1220,AG1220)</f>
        <v>9</v>
      </c>
      <c r="BI1220" s="533">
        <f t="shared" ref="BI1220" si="6073">SUM(H1220,U1220,AH1220)</f>
        <v>26</v>
      </c>
      <c r="BJ1220" s="533">
        <f t="shared" ref="BJ1220" si="6074">SUM(I1220,V1220,AI1220)</f>
        <v>35</v>
      </c>
      <c r="BK1220" s="533">
        <f t="shared" ref="BK1220" si="6075">SUM(J1220,W1220,AJ1220)</f>
        <v>4</v>
      </c>
      <c r="BL1220" s="533">
        <f t="shared" ref="BL1220" si="6076">SUM(K1220,X1220,AK1220)</f>
        <v>6</v>
      </c>
      <c r="BM1220" s="533">
        <f t="shared" ref="BM1220" si="6077">SUM(L1220,Y1220,AL1220)</f>
        <v>10</v>
      </c>
      <c r="BN1220" s="533">
        <f>SUM(M1220,Z1220,AM1220)</f>
        <v>1</v>
      </c>
      <c r="BO1220" s="533">
        <f t="shared" ref="BO1220" si="6078">SUM(N1220,AA1220,AN1220)</f>
        <v>3</v>
      </c>
      <c r="BP1220" s="533">
        <f t="shared" ref="BP1220" si="6079">SUM(O1220,AB1220,AO1220)</f>
        <v>4</v>
      </c>
      <c r="BQ1220" s="533">
        <f t="shared" ref="BQ1220" si="6080">SUM(P1220,AC1220,AP1220)</f>
        <v>8</v>
      </c>
      <c r="BR1220" s="533">
        <f t="shared" ref="BR1220" si="6081">SUM(Q1220,AD1220,AQ1220)</f>
        <v>9</v>
      </c>
      <c r="BS1220" s="533">
        <f t="shared" ref="BS1220" si="6082">SUM(R1220,AE1220,AR1220)</f>
        <v>17</v>
      </c>
      <c r="BT1220" s="533">
        <f>AT1220</f>
        <v>1</v>
      </c>
      <c r="BU1220" s="533">
        <f t="shared" ref="BU1220" si="6083">AU1220</f>
        <v>0</v>
      </c>
      <c r="BV1220" s="533">
        <f t="shared" ref="BV1220" si="6084">AV1220</f>
        <v>1</v>
      </c>
      <c r="BW1220" s="536">
        <f>SUM(BH1220,BK1220,BN1220,BQ1220,BT1220)</f>
        <v>23</v>
      </c>
      <c r="BX1220" s="536">
        <f t="shared" ref="BX1220" si="6085">SUM(BI1220,BL1220,BO1220,BR1220,BU1220)</f>
        <v>44</v>
      </c>
      <c r="BY1220" s="536">
        <f t="shared" ref="BY1220" si="6086">SUM(BJ1220,BM1220,BP1220,BS1220,BV1220)</f>
        <v>67</v>
      </c>
      <c r="BZ1220" t="s">
        <v>74</v>
      </c>
      <c r="CA1220" s="544">
        <f>AZ1220</f>
        <v>1</v>
      </c>
      <c r="CB1220" s="544">
        <f t="shared" ref="CB1220" si="6087">BA1220</f>
        <v>0</v>
      </c>
      <c r="CC1220" s="544">
        <f t="shared" ref="CC1220" si="6088">BB1220</f>
        <v>1</v>
      </c>
      <c r="CD1220" s="544">
        <f>BC1220</f>
        <v>1</v>
      </c>
      <c r="CE1220" s="544">
        <f t="shared" ref="CE1220" si="6089">BD1220</f>
        <v>1</v>
      </c>
      <c r="CF1220" s="544">
        <f t="shared" ref="CF1220" si="6090">BE1220</f>
        <v>2</v>
      </c>
    </row>
    <row r="1221" spans="1:84">
      <c r="A1221" s="149"/>
      <c r="B1221" s="149"/>
      <c r="C1221" s="151"/>
      <c r="D1221" s="151"/>
      <c r="E1221" s="375"/>
      <c r="F1221" s="592"/>
      <c r="G1221" s="168"/>
      <c r="H1221" s="168"/>
      <c r="I1221" s="168"/>
      <c r="J1221" s="168"/>
      <c r="K1221" s="168"/>
      <c r="L1221" s="168"/>
      <c r="M1221" s="168"/>
      <c r="N1221" s="168"/>
      <c r="O1221" s="168"/>
      <c r="P1221" s="168"/>
      <c r="Q1221" s="168"/>
      <c r="R1221" s="168"/>
      <c r="S1221" s="502"/>
      <c r="T1221" s="168"/>
      <c r="U1221" s="168"/>
      <c r="V1221" s="168"/>
      <c r="W1221" s="168"/>
      <c r="X1221" s="168"/>
      <c r="Y1221" s="168"/>
      <c r="Z1221" s="168"/>
      <c r="AA1221" s="168"/>
      <c r="AB1221" s="168"/>
      <c r="AC1221" s="168"/>
      <c r="AD1221" s="168"/>
      <c r="AE1221" s="168"/>
      <c r="AF1221" s="502"/>
      <c r="AG1221" s="168"/>
      <c r="AH1221" s="168"/>
      <c r="AI1221" s="168"/>
      <c r="AJ1221" s="168"/>
      <c r="AK1221" s="168"/>
      <c r="AL1221" s="168"/>
      <c r="AM1221" s="168"/>
      <c r="AN1221" s="168"/>
      <c r="AO1221" s="168"/>
      <c r="AP1221" s="168"/>
      <c r="AQ1221" s="168"/>
      <c r="AR1221" s="168"/>
      <c r="AS1221" s="502"/>
      <c r="AT1221" s="168"/>
      <c r="AU1221" s="168"/>
      <c r="AV1221" s="168"/>
      <c r="AW1221" s="569"/>
      <c r="AX1221" s="569"/>
      <c r="AY1221" s="569"/>
      <c r="AZ1221" s="168"/>
      <c r="BA1221" s="168"/>
      <c r="BB1221" s="168"/>
      <c r="BC1221" s="168"/>
      <c r="BD1221" s="168"/>
      <c r="BE1221" s="168"/>
      <c r="BF1221" s="523"/>
    </row>
    <row r="1222" spans="1:84">
      <c r="A1222" s="149"/>
      <c r="B1222" s="149"/>
      <c r="C1222" s="151"/>
      <c r="D1222" s="151"/>
      <c r="E1222" s="375"/>
      <c r="F1222" s="592"/>
      <c r="G1222" s="168"/>
      <c r="H1222" s="168"/>
      <c r="I1222" s="168"/>
      <c r="J1222" s="168"/>
      <c r="K1222" s="168"/>
      <c r="L1222" s="168"/>
      <c r="M1222" s="168"/>
      <c r="N1222" s="168"/>
      <c r="O1222" s="168"/>
      <c r="P1222" s="168"/>
      <c r="Q1222" s="168"/>
      <c r="R1222" s="168"/>
      <c r="S1222" s="502"/>
      <c r="T1222" s="168"/>
      <c r="U1222" s="168"/>
      <c r="V1222" s="168"/>
      <c r="W1222" s="168"/>
      <c r="X1222" s="168"/>
      <c r="Y1222" s="168"/>
      <c r="Z1222" s="168"/>
      <c r="AA1222" s="168"/>
      <c r="AB1222" s="168"/>
      <c r="AC1222" s="168"/>
      <c r="AD1222" s="168"/>
      <c r="AE1222" s="168"/>
      <c r="AF1222" s="502"/>
      <c r="AG1222" s="168"/>
      <c r="AH1222" s="168"/>
      <c r="AI1222" s="168"/>
      <c r="AJ1222" s="168"/>
      <c r="AK1222" s="168"/>
      <c r="AL1222" s="168"/>
      <c r="AM1222" s="168"/>
      <c r="AN1222" s="168"/>
      <c r="AO1222" s="168"/>
      <c r="AP1222" s="168"/>
      <c r="AQ1222" s="168"/>
      <c r="AR1222" s="168"/>
      <c r="AS1222" s="502"/>
      <c r="AT1222" s="168"/>
      <c r="AU1222" s="168"/>
      <c r="AV1222" s="168"/>
      <c r="AW1222" s="569"/>
      <c r="AX1222" s="569"/>
      <c r="AY1222" s="569"/>
      <c r="AZ1222" s="168"/>
      <c r="BA1222" s="168"/>
      <c r="BB1222" s="168"/>
      <c r="BC1222" s="168"/>
      <c r="BD1222" s="168"/>
      <c r="BE1222" s="168"/>
      <c r="BF1222" s="523"/>
    </row>
    <row r="1223" spans="1:84">
      <c r="A1223" s="149"/>
      <c r="B1223" s="149" t="s">
        <v>575</v>
      </c>
      <c r="C1223" s="151"/>
      <c r="D1223" s="151"/>
      <c r="E1223" s="379" t="s">
        <v>758</v>
      </c>
      <c r="F1223" s="592"/>
      <c r="G1223" s="159"/>
      <c r="H1223" s="159"/>
      <c r="I1223" s="275"/>
      <c r="J1223" s="159"/>
      <c r="K1223" s="159"/>
      <c r="L1223" s="275"/>
      <c r="M1223" s="159"/>
      <c r="N1223" s="159"/>
      <c r="O1223" s="275"/>
      <c r="P1223" s="159"/>
      <c r="Q1223" s="159"/>
      <c r="R1223" s="275"/>
      <c r="S1223" s="500"/>
      <c r="T1223" s="275"/>
      <c r="U1223" s="275"/>
      <c r="V1223" s="275"/>
      <c r="W1223" s="275"/>
      <c r="X1223" s="275"/>
      <c r="Y1223" s="275"/>
      <c r="Z1223" s="275"/>
      <c r="AA1223" s="275"/>
      <c r="AB1223" s="275"/>
      <c r="AC1223" s="275"/>
      <c r="AD1223" s="275"/>
      <c r="AE1223" s="275"/>
      <c r="AF1223" s="500"/>
      <c r="AG1223" s="275"/>
      <c r="AH1223" s="275"/>
      <c r="AI1223" s="275"/>
      <c r="AJ1223" s="275"/>
      <c r="AK1223" s="275"/>
      <c r="AL1223" s="275"/>
      <c r="AM1223" s="275"/>
      <c r="AN1223" s="275"/>
      <c r="AO1223" s="275"/>
      <c r="AP1223" s="275"/>
      <c r="AQ1223" s="275"/>
      <c r="AR1223" s="275"/>
      <c r="AS1223" s="500"/>
      <c r="AT1223" s="275"/>
      <c r="AU1223" s="275"/>
      <c r="AV1223" s="275"/>
      <c r="AW1223" s="567"/>
      <c r="AX1223" s="567"/>
      <c r="AY1223" s="567"/>
      <c r="AZ1223" s="159"/>
      <c r="BA1223" s="159"/>
      <c r="BB1223" s="159"/>
      <c r="BC1223" s="275"/>
      <c r="BD1223" s="275"/>
      <c r="BE1223" s="275"/>
      <c r="BF1223" s="521"/>
    </row>
    <row r="1224" spans="1:84">
      <c r="A1224" s="149"/>
      <c r="B1224" s="149" t="s">
        <v>694</v>
      </c>
      <c r="C1224" s="151"/>
      <c r="D1224" s="151"/>
      <c r="E1224" s="288" t="s">
        <v>77</v>
      </c>
      <c r="F1224" s="592">
        <v>10</v>
      </c>
      <c r="G1224" s="159">
        <v>0</v>
      </c>
      <c r="H1224" s="159">
        <v>0</v>
      </c>
      <c r="I1224" s="275">
        <f>SUM(G1224:H1224)</f>
        <v>0</v>
      </c>
      <c r="J1224" s="159">
        <v>0</v>
      </c>
      <c r="K1224" s="159">
        <v>0</v>
      </c>
      <c r="L1224" s="275">
        <f>SUM(J1224:K1224)</f>
        <v>0</v>
      </c>
      <c r="M1224" s="159">
        <v>0</v>
      </c>
      <c r="N1224" s="159">
        <v>0</v>
      </c>
      <c r="O1224" s="275">
        <f>SUM(M1224:N1224)</f>
        <v>0</v>
      </c>
      <c r="P1224" s="159">
        <v>0</v>
      </c>
      <c r="Q1224" s="159">
        <v>0</v>
      </c>
      <c r="R1224" s="275">
        <f>SUM(P1224:Q1224)</f>
        <v>0</v>
      </c>
      <c r="S1224" s="500"/>
      <c r="T1224" s="275">
        <v>0</v>
      </c>
      <c r="U1224" s="275">
        <v>0</v>
      </c>
      <c r="V1224" s="275">
        <f>SUM(T1224:U1224)</f>
        <v>0</v>
      </c>
      <c r="W1224" s="275"/>
      <c r="X1224" s="275"/>
      <c r="Y1224" s="275">
        <f>SUM(W1224:X1224)</f>
        <v>0</v>
      </c>
      <c r="Z1224" s="275">
        <v>0</v>
      </c>
      <c r="AA1224" s="275">
        <v>0</v>
      </c>
      <c r="AB1224" s="275">
        <f>SUM(Z1224:AA1224)</f>
        <v>0</v>
      </c>
      <c r="AC1224" s="275">
        <v>0</v>
      </c>
      <c r="AD1224" s="275">
        <v>0</v>
      </c>
      <c r="AE1224" s="275">
        <f>SUM(AC1224:AD1224)</f>
        <v>0</v>
      </c>
      <c r="AF1224" s="500">
        <v>2</v>
      </c>
      <c r="AG1224" s="275"/>
      <c r="AH1224" s="275"/>
      <c r="AI1224" s="275">
        <f>SUM(AG1224:AH1224)</f>
        <v>0</v>
      </c>
      <c r="AJ1224" s="275"/>
      <c r="AK1224" s="275"/>
      <c r="AL1224" s="275">
        <f>SUM(AJ1224:AK1224)</f>
        <v>0</v>
      </c>
      <c r="AM1224" s="275"/>
      <c r="AN1224" s="275"/>
      <c r="AO1224" s="275">
        <f>SUM(AM1224:AN1224)</f>
        <v>0</v>
      </c>
      <c r="AP1224" s="275"/>
      <c r="AQ1224" s="275"/>
      <c r="AR1224" s="275">
        <f>SUM(AP1224:AQ1224)</f>
        <v>0</v>
      </c>
      <c r="AS1224" s="500">
        <v>2</v>
      </c>
      <c r="AT1224" s="275">
        <v>0</v>
      </c>
      <c r="AU1224" s="275">
        <v>0</v>
      </c>
      <c r="AV1224" s="275">
        <f>SUM(AT1224:AU1224)</f>
        <v>0</v>
      </c>
      <c r="AW1224" s="567">
        <f>SUM(G1224,J1224,M1224,P1224,T1224,W1224,Z1224,AC1224,AG1224,AJ1224,AM1224,AP1224,AT1224)</f>
        <v>0</v>
      </c>
      <c r="AX1224" s="567">
        <f t="shared" ref="AX1224:AX1225" si="6091">SUM(H1224,K1224,N1224,Q1224,U1224,X1224,AA1224,AD1224,AH1224,AK1224,AN1224,AQ1224,AU1224)</f>
        <v>0</v>
      </c>
      <c r="AY1224" s="567">
        <f t="shared" ref="AY1224:AY1225" si="6092">SUM(I1224,L1224,O1224,R1224,V1224,Y1224,AB1224,AE1224,AI1224,AL1224,AO1224,AR1224,AV1224)</f>
        <v>0</v>
      </c>
      <c r="AZ1224" s="159">
        <v>0</v>
      </c>
      <c r="BA1224" s="159">
        <v>0</v>
      </c>
      <c r="BB1224" s="275">
        <f>SUM(AZ1224:BA1224)</f>
        <v>0</v>
      </c>
      <c r="BC1224" s="275">
        <v>0</v>
      </c>
      <c r="BD1224" s="275">
        <v>0</v>
      </c>
      <c r="BE1224" s="275">
        <f>SUM(BC1224:BD1224)</f>
        <v>0</v>
      </c>
      <c r="BF1224" s="521"/>
      <c r="BG1224" s="605">
        <f>SUM(F1224,S1224,AF1224,AS1224)</f>
        <v>14</v>
      </c>
      <c r="BH1224" s="533">
        <f>SUM(G1224,T1224,AG1224)</f>
        <v>0</v>
      </c>
      <c r="BI1224" s="533">
        <f t="shared" ref="BI1224:BI1225" si="6093">SUM(H1224,U1224,AH1224)</f>
        <v>0</v>
      </c>
      <c r="BJ1224" s="533">
        <f t="shared" ref="BJ1224:BJ1225" si="6094">SUM(I1224,V1224,AI1224)</f>
        <v>0</v>
      </c>
      <c r="BK1224" s="533">
        <f t="shared" ref="BK1224:BK1225" si="6095">SUM(J1224,W1224,AJ1224)</f>
        <v>0</v>
      </c>
      <c r="BL1224" s="533">
        <f t="shared" ref="BL1224:BL1225" si="6096">SUM(K1224,X1224,AK1224)</f>
        <v>0</v>
      </c>
      <c r="BM1224" s="533">
        <f t="shared" ref="BM1224:BM1225" si="6097">SUM(L1224,Y1224,AL1224)</f>
        <v>0</v>
      </c>
      <c r="BN1224" s="533">
        <f>SUM(M1224,Z1224,AM1224)</f>
        <v>0</v>
      </c>
      <c r="BO1224" s="533">
        <f t="shared" ref="BO1224:BO1225" si="6098">SUM(N1224,AA1224,AN1224)</f>
        <v>0</v>
      </c>
      <c r="BP1224" s="533">
        <f t="shared" ref="BP1224:BP1225" si="6099">SUM(O1224,AB1224,AO1224)</f>
        <v>0</v>
      </c>
      <c r="BQ1224" s="533">
        <f t="shared" ref="BQ1224:BQ1225" si="6100">SUM(P1224,AC1224,AP1224)</f>
        <v>0</v>
      </c>
      <c r="BR1224" s="533">
        <f t="shared" ref="BR1224:BR1225" si="6101">SUM(Q1224,AD1224,AQ1224)</f>
        <v>0</v>
      </c>
      <c r="BS1224" s="533">
        <f t="shared" ref="BS1224:BS1225" si="6102">SUM(R1224,AE1224,AR1224)</f>
        <v>0</v>
      </c>
      <c r="BT1224" s="533">
        <f>AT1224</f>
        <v>0</v>
      </c>
      <c r="BU1224" s="533">
        <f t="shared" ref="BU1224:BU1225" si="6103">AU1224</f>
        <v>0</v>
      </c>
      <c r="BV1224" s="533">
        <f t="shared" ref="BV1224:BV1225" si="6104">AV1224</f>
        <v>0</v>
      </c>
      <c r="BW1224" s="536">
        <f>SUM(BH1224,BK1224,BN1224,BQ1224,BT1224)</f>
        <v>0</v>
      </c>
      <c r="BX1224" s="536">
        <f t="shared" ref="BX1224:BX1225" si="6105">SUM(BI1224,BL1224,BO1224,BR1224,BU1224)</f>
        <v>0</v>
      </c>
      <c r="BY1224" s="536">
        <f t="shared" ref="BY1224:BY1225" si="6106">SUM(BJ1224,BM1224,BP1224,BS1224,BV1224)</f>
        <v>0</v>
      </c>
      <c r="BZ1224" t="s">
        <v>74</v>
      </c>
      <c r="CA1224" s="544">
        <f>AZ1224</f>
        <v>0</v>
      </c>
      <c r="CB1224" s="544">
        <f t="shared" ref="CB1224:CB1225" si="6107">BA1224</f>
        <v>0</v>
      </c>
      <c r="CC1224" s="544">
        <f t="shared" ref="CC1224:CC1225" si="6108">BB1224</f>
        <v>0</v>
      </c>
      <c r="CD1224" s="544">
        <f>BC1224</f>
        <v>0</v>
      </c>
      <c r="CE1224" s="544">
        <f t="shared" ref="CE1224:CE1225" si="6109">BD1224</f>
        <v>0</v>
      </c>
      <c r="CF1224" s="544">
        <f t="shared" ref="CF1224:CF1225" si="6110">BE1224</f>
        <v>0</v>
      </c>
    </row>
    <row r="1225" spans="1:84">
      <c r="A1225" s="149"/>
      <c r="B1225" s="149"/>
      <c r="C1225" s="151"/>
      <c r="D1225" s="151"/>
      <c r="E1225" s="288" t="s">
        <v>78</v>
      </c>
      <c r="F1225" s="592">
        <v>10</v>
      </c>
      <c r="G1225" s="159">
        <v>1</v>
      </c>
      <c r="H1225" s="159">
        <v>1</v>
      </c>
      <c r="I1225" s="275">
        <f>SUM(G1225:H1225)</f>
        <v>2</v>
      </c>
      <c r="J1225" s="159">
        <v>0</v>
      </c>
      <c r="K1225" s="159">
        <v>0</v>
      </c>
      <c r="L1225" s="275">
        <f>SUM(J1225:K1225)</f>
        <v>0</v>
      </c>
      <c r="M1225" s="159">
        <v>1</v>
      </c>
      <c r="N1225" s="159">
        <v>0</v>
      </c>
      <c r="O1225" s="275">
        <f>SUM(M1225:N1225)</f>
        <v>1</v>
      </c>
      <c r="P1225" s="159">
        <v>2</v>
      </c>
      <c r="Q1225" s="159">
        <v>1</v>
      </c>
      <c r="R1225" s="275">
        <f>SUM(P1225:Q1225)</f>
        <v>3</v>
      </c>
      <c r="S1225" s="500"/>
      <c r="T1225" s="275">
        <v>1</v>
      </c>
      <c r="U1225" s="275">
        <v>1</v>
      </c>
      <c r="V1225" s="275">
        <f>SUM(T1225:U1225)</f>
        <v>2</v>
      </c>
      <c r="W1225" s="275"/>
      <c r="X1225" s="275"/>
      <c r="Y1225" s="275">
        <f>SUM(W1225:X1225)</f>
        <v>0</v>
      </c>
      <c r="Z1225" s="275">
        <v>1</v>
      </c>
      <c r="AA1225" s="275">
        <v>0</v>
      </c>
      <c r="AB1225" s="275">
        <f>SUM(Z1225:AA1225)</f>
        <v>1</v>
      </c>
      <c r="AC1225" s="275">
        <v>2</v>
      </c>
      <c r="AD1225" s="275">
        <v>1</v>
      </c>
      <c r="AE1225" s="275">
        <f>SUM(AC1225:AD1225)</f>
        <v>3</v>
      </c>
      <c r="AF1225" s="500">
        <v>2</v>
      </c>
      <c r="AG1225" s="275"/>
      <c r="AH1225" s="275"/>
      <c r="AI1225" s="275">
        <f>SUM(AG1225:AH1225)</f>
        <v>0</v>
      </c>
      <c r="AJ1225" s="275"/>
      <c r="AK1225" s="275"/>
      <c r="AL1225" s="275">
        <f>SUM(AJ1225:AK1225)</f>
        <v>0</v>
      </c>
      <c r="AM1225" s="275"/>
      <c r="AN1225" s="275"/>
      <c r="AO1225" s="275">
        <f>SUM(AM1225:AN1225)</f>
        <v>0</v>
      </c>
      <c r="AP1225" s="275"/>
      <c r="AQ1225" s="275"/>
      <c r="AR1225" s="275">
        <f>SUM(AP1225:AQ1225)</f>
        <v>0</v>
      </c>
      <c r="AS1225" s="500">
        <v>2</v>
      </c>
      <c r="AT1225" s="275">
        <v>0</v>
      </c>
      <c r="AU1225" s="275">
        <v>0</v>
      </c>
      <c r="AV1225" s="275">
        <f>SUM(AT1225:AU1225)</f>
        <v>0</v>
      </c>
      <c r="AW1225" s="567">
        <f>SUM(G1225,J1225,M1225,P1225,T1225,W1225,Z1225,AC1225,AG1225,AJ1225,AM1225,AP1225,AT1225)</f>
        <v>8</v>
      </c>
      <c r="AX1225" s="567">
        <f t="shared" si="6091"/>
        <v>4</v>
      </c>
      <c r="AY1225" s="567">
        <f t="shared" si="6092"/>
        <v>12</v>
      </c>
      <c r="AZ1225" s="159">
        <v>1</v>
      </c>
      <c r="BA1225" s="159">
        <v>0</v>
      </c>
      <c r="BB1225" s="275">
        <f>SUM(AZ1225:BA1225)</f>
        <v>1</v>
      </c>
      <c r="BC1225" s="275">
        <v>4</v>
      </c>
      <c r="BD1225" s="275">
        <v>2</v>
      </c>
      <c r="BE1225" s="275">
        <f>SUM(BC1225:BD1225)</f>
        <v>6</v>
      </c>
      <c r="BF1225" s="521"/>
      <c r="BG1225" s="605">
        <f>SUM(F1225,S1225,AF1225,AS1225)</f>
        <v>14</v>
      </c>
      <c r="BH1225" s="533">
        <f>SUM(G1225,T1225,AG1225)</f>
        <v>2</v>
      </c>
      <c r="BI1225" s="533">
        <f t="shared" si="6093"/>
        <v>2</v>
      </c>
      <c r="BJ1225" s="533">
        <f t="shared" si="6094"/>
        <v>4</v>
      </c>
      <c r="BK1225" s="533">
        <f t="shared" si="6095"/>
        <v>0</v>
      </c>
      <c r="BL1225" s="533">
        <f t="shared" si="6096"/>
        <v>0</v>
      </c>
      <c r="BM1225" s="533">
        <f t="shared" si="6097"/>
        <v>0</v>
      </c>
      <c r="BN1225" s="533">
        <f>SUM(M1225,Z1225,AM1225)</f>
        <v>2</v>
      </c>
      <c r="BO1225" s="533">
        <f t="shared" si="6098"/>
        <v>0</v>
      </c>
      <c r="BP1225" s="533">
        <f t="shared" si="6099"/>
        <v>2</v>
      </c>
      <c r="BQ1225" s="533">
        <f t="shared" si="6100"/>
        <v>4</v>
      </c>
      <c r="BR1225" s="533">
        <f t="shared" si="6101"/>
        <v>2</v>
      </c>
      <c r="BS1225" s="533">
        <f t="shared" si="6102"/>
        <v>6</v>
      </c>
      <c r="BT1225" s="533">
        <f>AT1225</f>
        <v>0</v>
      </c>
      <c r="BU1225" s="533">
        <f t="shared" si="6103"/>
        <v>0</v>
      </c>
      <c r="BV1225" s="533">
        <f t="shared" si="6104"/>
        <v>0</v>
      </c>
      <c r="BW1225" s="536">
        <f>SUM(BH1225,BK1225,BN1225,BQ1225,BT1225)</f>
        <v>8</v>
      </c>
      <c r="BX1225" s="536">
        <f t="shared" si="6105"/>
        <v>4</v>
      </c>
      <c r="BY1225" s="536">
        <f t="shared" si="6106"/>
        <v>12</v>
      </c>
      <c r="BZ1225" t="s">
        <v>74</v>
      </c>
      <c r="CA1225" s="544">
        <f>AZ1225</f>
        <v>1</v>
      </c>
      <c r="CB1225" s="544">
        <f t="shared" si="6107"/>
        <v>0</v>
      </c>
      <c r="CC1225" s="544">
        <f t="shared" si="6108"/>
        <v>1</v>
      </c>
      <c r="CD1225" s="544">
        <f>BC1225</f>
        <v>4</v>
      </c>
      <c r="CE1225" s="544">
        <f t="shared" si="6109"/>
        <v>2</v>
      </c>
      <c r="CF1225" s="544">
        <f t="shared" si="6110"/>
        <v>6</v>
      </c>
    </row>
    <row r="1226" spans="1:84">
      <c r="A1226" s="149"/>
      <c r="B1226" s="149"/>
      <c r="C1226" s="151"/>
      <c r="D1226" s="151"/>
      <c r="E1226" s="288"/>
      <c r="F1226" s="592"/>
      <c r="G1226" s="159"/>
      <c r="H1226" s="159"/>
      <c r="I1226" s="275"/>
      <c r="J1226" s="159"/>
      <c r="K1226" s="159"/>
      <c r="L1226" s="275"/>
      <c r="M1226" s="159"/>
      <c r="N1226" s="159"/>
      <c r="O1226" s="275"/>
      <c r="P1226" s="159"/>
      <c r="Q1226" s="159"/>
      <c r="R1226" s="275"/>
      <c r="S1226" s="500"/>
      <c r="T1226" s="275"/>
      <c r="U1226" s="275"/>
      <c r="V1226" s="275"/>
      <c r="W1226" s="275"/>
      <c r="X1226" s="275"/>
      <c r="Y1226" s="275"/>
      <c r="Z1226" s="275"/>
      <c r="AA1226" s="275"/>
      <c r="AB1226" s="275"/>
      <c r="AC1226" s="275"/>
      <c r="AD1226" s="275"/>
      <c r="AE1226" s="275"/>
      <c r="AF1226" s="500"/>
      <c r="AG1226" s="275"/>
      <c r="AH1226" s="275"/>
      <c r="AI1226" s="275"/>
      <c r="AJ1226" s="275"/>
      <c r="AK1226" s="275"/>
      <c r="AL1226" s="275"/>
      <c r="AM1226" s="275"/>
      <c r="AN1226" s="275"/>
      <c r="AO1226" s="275"/>
      <c r="AP1226" s="275"/>
      <c r="AQ1226" s="275"/>
      <c r="AR1226" s="275"/>
      <c r="AS1226" s="500"/>
      <c r="AT1226" s="275"/>
      <c r="AU1226" s="275"/>
      <c r="AV1226" s="275"/>
      <c r="AW1226" s="567"/>
      <c r="AX1226" s="567"/>
      <c r="AY1226" s="567"/>
      <c r="AZ1226" s="159"/>
      <c r="BA1226" s="159"/>
      <c r="BB1226" s="275"/>
      <c r="BC1226" s="275"/>
      <c r="BD1226" s="275"/>
      <c r="BE1226" s="275"/>
      <c r="BF1226" s="521"/>
    </row>
    <row r="1227" spans="1:84">
      <c r="A1227" s="149"/>
      <c r="B1227" s="149"/>
      <c r="C1227" s="151"/>
      <c r="D1227" s="151"/>
      <c r="E1227" s="375"/>
      <c r="F1227" s="592">
        <f>SUM(F1224:F1225)</f>
        <v>20</v>
      </c>
      <c r="G1227" s="168">
        <f t="shared" ref="G1227:BE1227" si="6111">SUM(G1224:G1225)</f>
        <v>1</v>
      </c>
      <c r="H1227" s="168">
        <f t="shared" si="6111"/>
        <v>1</v>
      </c>
      <c r="I1227" s="168">
        <f t="shared" si="6111"/>
        <v>2</v>
      </c>
      <c r="J1227" s="168">
        <f t="shared" si="6111"/>
        <v>0</v>
      </c>
      <c r="K1227" s="168">
        <f t="shared" si="6111"/>
        <v>0</v>
      </c>
      <c r="L1227" s="168">
        <f t="shared" si="6111"/>
        <v>0</v>
      </c>
      <c r="M1227" s="168">
        <f t="shared" si="6111"/>
        <v>1</v>
      </c>
      <c r="N1227" s="168">
        <f t="shared" si="6111"/>
        <v>0</v>
      </c>
      <c r="O1227" s="168">
        <f t="shared" si="6111"/>
        <v>1</v>
      </c>
      <c r="P1227" s="168">
        <f t="shared" si="6111"/>
        <v>2</v>
      </c>
      <c r="Q1227" s="168">
        <f t="shared" si="6111"/>
        <v>1</v>
      </c>
      <c r="R1227" s="168">
        <f t="shared" si="6111"/>
        <v>3</v>
      </c>
      <c r="S1227" s="502">
        <f t="shared" si="6111"/>
        <v>0</v>
      </c>
      <c r="T1227" s="168">
        <f t="shared" si="6111"/>
        <v>1</v>
      </c>
      <c r="U1227" s="168">
        <f t="shared" si="6111"/>
        <v>1</v>
      </c>
      <c r="V1227" s="168">
        <f t="shared" si="6111"/>
        <v>2</v>
      </c>
      <c r="W1227" s="168">
        <f t="shared" si="6111"/>
        <v>0</v>
      </c>
      <c r="X1227" s="168">
        <f t="shared" si="6111"/>
        <v>0</v>
      </c>
      <c r="Y1227" s="168">
        <f t="shared" si="6111"/>
        <v>0</v>
      </c>
      <c r="Z1227" s="168">
        <f t="shared" si="6111"/>
        <v>1</v>
      </c>
      <c r="AA1227" s="168">
        <f t="shared" si="6111"/>
        <v>0</v>
      </c>
      <c r="AB1227" s="168">
        <f t="shared" si="6111"/>
        <v>1</v>
      </c>
      <c r="AC1227" s="168">
        <f t="shared" si="6111"/>
        <v>2</v>
      </c>
      <c r="AD1227" s="168">
        <f t="shared" si="6111"/>
        <v>1</v>
      </c>
      <c r="AE1227" s="168">
        <f t="shared" si="6111"/>
        <v>3</v>
      </c>
      <c r="AF1227" s="502">
        <f t="shared" si="6111"/>
        <v>4</v>
      </c>
      <c r="AG1227" s="168">
        <f t="shared" si="6111"/>
        <v>0</v>
      </c>
      <c r="AH1227" s="168">
        <f t="shared" si="6111"/>
        <v>0</v>
      </c>
      <c r="AI1227" s="168">
        <f t="shared" si="6111"/>
        <v>0</v>
      </c>
      <c r="AJ1227" s="168">
        <f t="shared" si="6111"/>
        <v>0</v>
      </c>
      <c r="AK1227" s="168">
        <f t="shared" si="6111"/>
        <v>0</v>
      </c>
      <c r="AL1227" s="168">
        <f t="shared" si="6111"/>
        <v>0</v>
      </c>
      <c r="AM1227" s="168">
        <f t="shared" si="6111"/>
        <v>0</v>
      </c>
      <c r="AN1227" s="168">
        <f t="shared" si="6111"/>
        <v>0</v>
      </c>
      <c r="AO1227" s="168">
        <f t="shared" si="6111"/>
        <v>0</v>
      </c>
      <c r="AP1227" s="168">
        <f t="shared" si="6111"/>
        <v>0</v>
      </c>
      <c r="AQ1227" s="168">
        <f t="shared" si="6111"/>
        <v>0</v>
      </c>
      <c r="AR1227" s="168">
        <f t="shared" si="6111"/>
        <v>0</v>
      </c>
      <c r="AS1227" s="502">
        <f t="shared" si="6111"/>
        <v>4</v>
      </c>
      <c r="AT1227" s="168">
        <f t="shared" si="6111"/>
        <v>0</v>
      </c>
      <c r="AU1227" s="168">
        <f t="shared" si="6111"/>
        <v>0</v>
      </c>
      <c r="AV1227" s="168">
        <f t="shared" si="6111"/>
        <v>0</v>
      </c>
      <c r="AW1227" s="569">
        <f t="shared" si="6111"/>
        <v>8</v>
      </c>
      <c r="AX1227" s="569">
        <f t="shared" si="6111"/>
        <v>4</v>
      </c>
      <c r="AY1227" s="569">
        <f t="shared" si="6111"/>
        <v>12</v>
      </c>
      <c r="AZ1227" s="168">
        <f t="shared" si="6111"/>
        <v>1</v>
      </c>
      <c r="BA1227" s="168">
        <f t="shared" si="6111"/>
        <v>0</v>
      </c>
      <c r="BB1227" s="168">
        <f t="shared" si="6111"/>
        <v>1</v>
      </c>
      <c r="BC1227" s="168">
        <f t="shared" si="6111"/>
        <v>4</v>
      </c>
      <c r="BD1227" s="168">
        <f t="shared" si="6111"/>
        <v>2</v>
      </c>
      <c r="BE1227" s="168">
        <f t="shared" si="6111"/>
        <v>6</v>
      </c>
      <c r="BF1227" s="523"/>
      <c r="BG1227" s="605">
        <f>SUM(F1227,S1227,AF1227,AS1227)</f>
        <v>28</v>
      </c>
      <c r="BH1227" s="533">
        <f>SUM(G1227,T1227,AG1227)</f>
        <v>2</v>
      </c>
      <c r="BI1227" s="533">
        <f t="shared" ref="BI1227" si="6112">SUM(H1227,U1227,AH1227)</f>
        <v>2</v>
      </c>
      <c r="BJ1227" s="533">
        <f t="shared" ref="BJ1227" si="6113">SUM(I1227,V1227,AI1227)</f>
        <v>4</v>
      </c>
      <c r="BK1227" s="533">
        <f t="shared" ref="BK1227" si="6114">SUM(J1227,W1227,AJ1227)</f>
        <v>0</v>
      </c>
      <c r="BL1227" s="533">
        <f t="shared" ref="BL1227" si="6115">SUM(K1227,X1227,AK1227)</f>
        <v>0</v>
      </c>
      <c r="BM1227" s="533">
        <f t="shared" ref="BM1227" si="6116">SUM(L1227,Y1227,AL1227)</f>
        <v>0</v>
      </c>
      <c r="BN1227" s="533">
        <f>SUM(M1227,Z1227,AM1227)</f>
        <v>2</v>
      </c>
      <c r="BO1227" s="533">
        <f t="shared" ref="BO1227" si="6117">SUM(N1227,AA1227,AN1227)</f>
        <v>0</v>
      </c>
      <c r="BP1227" s="533">
        <f t="shared" ref="BP1227" si="6118">SUM(O1227,AB1227,AO1227)</f>
        <v>2</v>
      </c>
      <c r="BQ1227" s="533">
        <f t="shared" ref="BQ1227" si="6119">SUM(P1227,AC1227,AP1227)</f>
        <v>4</v>
      </c>
      <c r="BR1227" s="533">
        <f t="shared" ref="BR1227" si="6120">SUM(Q1227,AD1227,AQ1227)</f>
        <v>2</v>
      </c>
      <c r="BS1227" s="533">
        <f t="shared" ref="BS1227" si="6121">SUM(R1227,AE1227,AR1227)</f>
        <v>6</v>
      </c>
      <c r="BT1227" s="533">
        <f>AT1227</f>
        <v>0</v>
      </c>
      <c r="BU1227" s="533">
        <f t="shared" ref="BU1227" si="6122">AU1227</f>
        <v>0</v>
      </c>
      <c r="BV1227" s="533">
        <f t="shared" ref="BV1227" si="6123">AV1227</f>
        <v>0</v>
      </c>
      <c r="BW1227" s="536">
        <f>SUM(BH1227,BK1227,BN1227,BQ1227,BT1227)</f>
        <v>8</v>
      </c>
      <c r="BX1227" s="536">
        <f t="shared" ref="BX1227" si="6124">SUM(BI1227,BL1227,BO1227,BR1227,BU1227)</f>
        <v>4</v>
      </c>
      <c r="BY1227" s="536">
        <f t="shared" ref="BY1227" si="6125">SUM(BJ1227,BM1227,BP1227,BS1227,BV1227)</f>
        <v>12</v>
      </c>
      <c r="BZ1227" t="s">
        <v>74</v>
      </c>
      <c r="CA1227" s="544">
        <f>AZ1227</f>
        <v>1</v>
      </c>
      <c r="CB1227" s="544">
        <f t="shared" ref="CB1227" si="6126">BA1227</f>
        <v>0</v>
      </c>
      <c r="CC1227" s="544">
        <f t="shared" ref="CC1227" si="6127">BB1227</f>
        <v>1</v>
      </c>
      <c r="CD1227" s="544">
        <f>BC1227</f>
        <v>4</v>
      </c>
      <c r="CE1227" s="544">
        <f t="shared" ref="CE1227" si="6128">BD1227</f>
        <v>2</v>
      </c>
      <c r="CF1227" s="544">
        <f t="shared" ref="CF1227" si="6129">BE1227</f>
        <v>6</v>
      </c>
    </row>
    <row r="1228" spans="1:84">
      <c r="A1228" s="149" t="s">
        <v>75</v>
      </c>
      <c r="B1228" s="149" t="s">
        <v>200</v>
      </c>
      <c r="C1228" s="151"/>
      <c r="D1228" s="151"/>
      <c r="E1228" s="375" t="s">
        <v>204</v>
      </c>
      <c r="F1228" s="592"/>
      <c r="G1228" s="159"/>
      <c r="H1228" s="159"/>
      <c r="I1228" s="275"/>
      <c r="J1228" s="159"/>
      <c r="K1228" s="159"/>
      <c r="L1228" s="275"/>
      <c r="M1228" s="159"/>
      <c r="N1228" s="159"/>
      <c r="O1228" s="275"/>
      <c r="P1228" s="159"/>
      <c r="Q1228" s="159"/>
      <c r="R1228" s="275"/>
      <c r="S1228" s="500"/>
      <c r="T1228" s="275"/>
      <c r="U1228" s="275"/>
      <c r="V1228" s="275"/>
      <c r="W1228" s="275"/>
      <c r="X1228" s="275"/>
      <c r="Y1228" s="275"/>
      <c r="Z1228" s="275"/>
      <c r="AA1228" s="275"/>
      <c r="AB1228" s="275"/>
      <c r="AC1228" s="275"/>
      <c r="AD1228" s="275"/>
      <c r="AE1228" s="275"/>
      <c r="AF1228" s="500"/>
      <c r="AG1228" s="275"/>
      <c r="AH1228" s="275"/>
      <c r="AI1228" s="275"/>
      <c r="AJ1228" s="275"/>
      <c r="AK1228" s="275"/>
      <c r="AL1228" s="275"/>
      <c r="AM1228" s="275"/>
      <c r="AN1228" s="275"/>
      <c r="AO1228" s="275"/>
      <c r="AP1228" s="275"/>
      <c r="AQ1228" s="275"/>
      <c r="AR1228" s="275"/>
      <c r="AS1228" s="500"/>
      <c r="AT1228" s="275"/>
      <c r="AU1228" s="275"/>
      <c r="AV1228" s="275"/>
      <c r="AW1228" s="567"/>
      <c r="AX1228" s="567"/>
      <c r="AY1228" s="567"/>
      <c r="AZ1228" s="159"/>
      <c r="BA1228" s="159"/>
      <c r="BB1228" s="159"/>
      <c r="BC1228" s="275"/>
      <c r="BD1228" s="275"/>
      <c r="BE1228" s="275"/>
      <c r="BF1228" s="521"/>
    </row>
    <row r="1229" spans="1:84">
      <c r="A1229" s="149"/>
      <c r="B1229" s="149" t="s">
        <v>204</v>
      </c>
      <c r="C1229" s="151"/>
      <c r="D1229" s="151"/>
      <c r="E1229" s="378" t="s">
        <v>77</v>
      </c>
      <c r="F1229" s="592">
        <v>46</v>
      </c>
      <c r="G1229" s="159">
        <v>16</v>
      </c>
      <c r="H1229" s="159">
        <v>7</v>
      </c>
      <c r="I1229" s="275">
        <f>SUM(G1229:H1229)</f>
        <v>23</v>
      </c>
      <c r="J1229" s="159">
        <v>6</v>
      </c>
      <c r="K1229" s="159">
        <v>0</v>
      </c>
      <c r="L1229" s="275">
        <f>SUM(J1229:K1229)</f>
        <v>6</v>
      </c>
      <c r="M1229" s="159">
        <v>3</v>
      </c>
      <c r="N1229" s="159">
        <v>1</v>
      </c>
      <c r="O1229" s="275">
        <f>SUM(M1229:N1229)</f>
        <v>4</v>
      </c>
      <c r="P1229" s="159">
        <v>9</v>
      </c>
      <c r="Q1229" s="159">
        <v>6</v>
      </c>
      <c r="R1229" s="275">
        <f>SUM(P1229:Q1229)</f>
        <v>15</v>
      </c>
      <c r="S1229" s="500">
        <v>7</v>
      </c>
      <c r="T1229" s="275">
        <v>2</v>
      </c>
      <c r="U1229" s="275">
        <v>3</v>
      </c>
      <c r="V1229" s="275">
        <f>SUM(T1229:U1229)</f>
        <v>5</v>
      </c>
      <c r="W1229" s="275"/>
      <c r="X1229" s="275"/>
      <c r="Y1229" s="275">
        <f>SUM(W1229:X1229)</f>
        <v>0</v>
      </c>
      <c r="Z1229" s="275"/>
      <c r="AA1229" s="275"/>
      <c r="AB1229" s="275">
        <f>SUM(Z1229:AA1229)</f>
        <v>0</v>
      </c>
      <c r="AC1229" s="275">
        <v>0</v>
      </c>
      <c r="AD1229" s="275">
        <v>1</v>
      </c>
      <c r="AE1229" s="275">
        <f>SUM(AC1229:AD1229)</f>
        <v>1</v>
      </c>
      <c r="AF1229" s="500">
        <v>7</v>
      </c>
      <c r="AG1229" s="275">
        <v>1</v>
      </c>
      <c r="AH1229" s="275">
        <v>1</v>
      </c>
      <c r="AI1229" s="275">
        <f>SUM(AG1229:AH1229)</f>
        <v>2</v>
      </c>
      <c r="AJ1229" s="275">
        <v>0</v>
      </c>
      <c r="AK1229" s="275">
        <v>0</v>
      </c>
      <c r="AL1229" s="275">
        <f>SUM(AJ1229:AK1229)</f>
        <v>0</v>
      </c>
      <c r="AM1229" s="275">
        <v>0</v>
      </c>
      <c r="AN1229" s="275">
        <v>0</v>
      </c>
      <c r="AO1229" s="275">
        <f>SUM(AM1229:AN1229)</f>
        <v>0</v>
      </c>
      <c r="AP1229" s="275">
        <v>1</v>
      </c>
      <c r="AQ1229" s="275">
        <v>0</v>
      </c>
      <c r="AR1229" s="275">
        <f>SUM(AP1229:AQ1229)</f>
        <v>1</v>
      </c>
      <c r="AS1229" s="500">
        <v>5</v>
      </c>
      <c r="AT1229" s="275">
        <v>0</v>
      </c>
      <c r="AU1229" s="275">
        <v>0</v>
      </c>
      <c r="AV1229" s="275">
        <f>SUM(AT1229:AU1229)</f>
        <v>0</v>
      </c>
      <c r="AW1229" s="567">
        <f>SUM(G1229,J1229,M1229,P1229,T1229,W1229,Z1229,AC1229,AG1229,AJ1229,AM1229,AP1229,AT1229)</f>
        <v>38</v>
      </c>
      <c r="AX1229" s="567">
        <f t="shared" ref="AX1229:AX1231" si="6130">SUM(H1229,K1229,N1229,Q1229,U1229,X1229,AA1229,AD1229,AH1229,AK1229,AN1229,AQ1229,AU1229)</f>
        <v>19</v>
      </c>
      <c r="AY1229" s="567">
        <f t="shared" ref="AY1229:AY1231" si="6131">SUM(I1229,L1229,O1229,R1229,V1229,Y1229,AB1229,AE1229,AI1229,AL1229,AO1229,AR1229,AV1229)</f>
        <v>57</v>
      </c>
      <c r="AZ1229" s="159">
        <v>2</v>
      </c>
      <c r="BA1229" s="159">
        <v>1</v>
      </c>
      <c r="BB1229" s="275">
        <f>SUM(AZ1229:BA1229)</f>
        <v>3</v>
      </c>
      <c r="BC1229" s="275">
        <v>1</v>
      </c>
      <c r="BD1229" s="275">
        <v>0</v>
      </c>
      <c r="BE1229" s="275">
        <f>SUM(BC1229:BD1229)</f>
        <v>1</v>
      </c>
      <c r="BF1229" s="521"/>
      <c r="BG1229" s="605">
        <f>SUM(F1229,S1229,AF1229,AS1229)</f>
        <v>65</v>
      </c>
      <c r="BH1229" s="533">
        <f>SUM(G1229,T1229,AG1229)</f>
        <v>19</v>
      </c>
      <c r="BI1229" s="533">
        <f t="shared" ref="BI1229:BI1232" si="6132">SUM(H1229,U1229,AH1229)</f>
        <v>11</v>
      </c>
      <c r="BJ1229" s="533">
        <f t="shared" ref="BJ1229:BJ1232" si="6133">SUM(I1229,V1229,AI1229)</f>
        <v>30</v>
      </c>
      <c r="BK1229" s="533">
        <f t="shared" ref="BK1229:BK1232" si="6134">SUM(J1229,W1229,AJ1229)</f>
        <v>6</v>
      </c>
      <c r="BL1229" s="533">
        <f t="shared" ref="BL1229:BL1232" si="6135">SUM(K1229,X1229,AK1229)</f>
        <v>0</v>
      </c>
      <c r="BM1229" s="533">
        <f t="shared" ref="BM1229:BM1232" si="6136">SUM(L1229,Y1229,AL1229)</f>
        <v>6</v>
      </c>
      <c r="BN1229" s="533">
        <f>SUM(M1229,Z1229,AM1229)</f>
        <v>3</v>
      </c>
      <c r="BO1229" s="533">
        <f t="shared" ref="BO1229:BO1232" si="6137">SUM(N1229,AA1229,AN1229)</f>
        <v>1</v>
      </c>
      <c r="BP1229" s="533">
        <f t="shared" ref="BP1229:BP1232" si="6138">SUM(O1229,AB1229,AO1229)</f>
        <v>4</v>
      </c>
      <c r="BQ1229" s="533">
        <f t="shared" ref="BQ1229:BQ1232" si="6139">SUM(P1229,AC1229,AP1229)</f>
        <v>10</v>
      </c>
      <c r="BR1229" s="533">
        <f t="shared" ref="BR1229:BR1232" si="6140">SUM(Q1229,AD1229,AQ1229)</f>
        <v>7</v>
      </c>
      <c r="BS1229" s="533">
        <f t="shared" ref="BS1229:BS1232" si="6141">SUM(R1229,AE1229,AR1229)</f>
        <v>17</v>
      </c>
      <c r="BT1229" s="533">
        <f>AT1229</f>
        <v>0</v>
      </c>
      <c r="BU1229" s="533">
        <f t="shared" ref="BU1229:BU1232" si="6142">AU1229</f>
        <v>0</v>
      </c>
      <c r="BV1229" s="533">
        <f t="shared" ref="BV1229:BV1232" si="6143">AV1229</f>
        <v>0</v>
      </c>
      <c r="BW1229" s="536">
        <f>SUM(BH1229,BK1229,BN1229,BQ1229,BT1229)</f>
        <v>38</v>
      </c>
      <c r="BX1229" s="536">
        <f t="shared" ref="BX1229:BX1232" si="6144">SUM(BI1229,BL1229,BO1229,BR1229,BU1229)</f>
        <v>19</v>
      </c>
      <c r="BY1229" s="536">
        <f t="shared" ref="BY1229:BY1232" si="6145">SUM(BJ1229,BM1229,BP1229,BS1229,BV1229)</f>
        <v>57</v>
      </c>
      <c r="BZ1229" t="s">
        <v>74</v>
      </c>
      <c r="CA1229" s="544">
        <f>AZ1229</f>
        <v>2</v>
      </c>
      <c r="CB1229" s="544">
        <f t="shared" ref="CB1229:CB1232" si="6146">BA1229</f>
        <v>1</v>
      </c>
      <c r="CC1229" s="544">
        <f t="shared" ref="CC1229:CC1232" si="6147">BB1229</f>
        <v>3</v>
      </c>
      <c r="CD1229" s="544">
        <f>BC1229</f>
        <v>1</v>
      </c>
      <c r="CE1229" s="544">
        <f t="shared" ref="CE1229:CE1232" si="6148">BD1229</f>
        <v>0</v>
      </c>
      <c r="CF1229" s="544">
        <f t="shared" ref="CF1229:CF1232" si="6149">BE1229</f>
        <v>1</v>
      </c>
    </row>
    <row r="1230" spans="1:84">
      <c r="A1230" s="149"/>
      <c r="B1230" s="149"/>
      <c r="C1230" s="151"/>
      <c r="D1230" s="151"/>
      <c r="E1230" s="288" t="s">
        <v>78</v>
      </c>
      <c r="F1230" s="592">
        <v>46</v>
      </c>
      <c r="G1230" s="159">
        <v>19</v>
      </c>
      <c r="H1230" s="159">
        <v>5</v>
      </c>
      <c r="I1230" s="275">
        <f>SUM(G1230:H1230)</f>
        <v>24</v>
      </c>
      <c r="J1230" s="159">
        <v>6</v>
      </c>
      <c r="K1230" s="159">
        <v>1</v>
      </c>
      <c r="L1230" s="275">
        <f>SUM(J1230:K1230)</f>
        <v>7</v>
      </c>
      <c r="M1230" s="159">
        <v>4</v>
      </c>
      <c r="N1230" s="159">
        <v>0</v>
      </c>
      <c r="O1230" s="275">
        <f>SUM(M1230:N1230)</f>
        <v>4</v>
      </c>
      <c r="P1230" s="159">
        <v>23</v>
      </c>
      <c r="Q1230" s="159">
        <v>1</v>
      </c>
      <c r="R1230" s="275">
        <f>SUM(P1230:Q1230)</f>
        <v>24</v>
      </c>
      <c r="S1230" s="500">
        <v>7</v>
      </c>
      <c r="T1230" s="275">
        <v>6</v>
      </c>
      <c r="U1230" s="275">
        <v>1</v>
      </c>
      <c r="V1230" s="275">
        <f>SUM(T1230:U1230)</f>
        <v>7</v>
      </c>
      <c r="W1230" s="275"/>
      <c r="X1230" s="275"/>
      <c r="Y1230" s="275">
        <f>SUM(W1230:X1230)</f>
        <v>0</v>
      </c>
      <c r="Z1230" s="275"/>
      <c r="AA1230" s="275"/>
      <c r="AB1230" s="275">
        <f>SUM(Z1230:AA1230)</f>
        <v>0</v>
      </c>
      <c r="AC1230" s="275">
        <v>0</v>
      </c>
      <c r="AD1230" s="275">
        <v>0</v>
      </c>
      <c r="AE1230" s="275">
        <f>SUM(AC1230:AD1230)</f>
        <v>0</v>
      </c>
      <c r="AF1230" s="500">
        <v>7</v>
      </c>
      <c r="AG1230" s="275">
        <v>3</v>
      </c>
      <c r="AH1230" s="275">
        <v>0</v>
      </c>
      <c r="AI1230" s="275">
        <f>SUM(AG1230:AH1230)</f>
        <v>3</v>
      </c>
      <c r="AJ1230" s="275">
        <v>1</v>
      </c>
      <c r="AK1230" s="275">
        <v>0</v>
      </c>
      <c r="AL1230" s="275">
        <f>SUM(AJ1230:AK1230)</f>
        <v>1</v>
      </c>
      <c r="AM1230" s="275">
        <v>0</v>
      </c>
      <c r="AN1230" s="275">
        <v>0</v>
      </c>
      <c r="AO1230" s="275">
        <f>SUM(AM1230:AN1230)</f>
        <v>0</v>
      </c>
      <c r="AP1230" s="275">
        <v>3</v>
      </c>
      <c r="AQ1230" s="275">
        <v>0</v>
      </c>
      <c r="AR1230" s="275">
        <f>SUM(AP1230:AQ1230)</f>
        <v>3</v>
      </c>
      <c r="AS1230" s="500">
        <v>5</v>
      </c>
      <c r="AT1230" s="275">
        <v>2</v>
      </c>
      <c r="AU1230" s="275">
        <v>0</v>
      </c>
      <c r="AV1230" s="275">
        <f>SUM(AT1230:AU1230)</f>
        <v>2</v>
      </c>
      <c r="AW1230" s="567">
        <f>SUM(G1230,J1230,M1230,P1230,T1230,W1230,Z1230,AC1230,AG1230,AJ1230,AM1230,AP1230,AT1230)</f>
        <v>67</v>
      </c>
      <c r="AX1230" s="567">
        <f t="shared" si="6130"/>
        <v>8</v>
      </c>
      <c r="AY1230" s="567">
        <f t="shared" si="6131"/>
        <v>75</v>
      </c>
      <c r="AZ1230" s="159">
        <v>5</v>
      </c>
      <c r="BA1230" s="159">
        <v>1</v>
      </c>
      <c r="BB1230" s="275">
        <f>SUM(AZ1230:BA1230)</f>
        <v>6</v>
      </c>
      <c r="BC1230" s="275">
        <v>1</v>
      </c>
      <c r="BD1230" s="275">
        <v>0</v>
      </c>
      <c r="BE1230" s="275">
        <f>SUM(BC1230:BD1230)</f>
        <v>1</v>
      </c>
      <c r="BF1230" s="521"/>
      <c r="BG1230" s="605">
        <f>SUM(F1230,S1230,AF1230,AS1230)</f>
        <v>65</v>
      </c>
      <c r="BH1230" s="533">
        <f>SUM(G1230,T1230,AG1230)</f>
        <v>28</v>
      </c>
      <c r="BI1230" s="533">
        <f t="shared" si="6132"/>
        <v>6</v>
      </c>
      <c r="BJ1230" s="533">
        <f t="shared" si="6133"/>
        <v>34</v>
      </c>
      <c r="BK1230" s="533">
        <f t="shared" si="6134"/>
        <v>7</v>
      </c>
      <c r="BL1230" s="533">
        <f t="shared" si="6135"/>
        <v>1</v>
      </c>
      <c r="BM1230" s="533">
        <f t="shared" si="6136"/>
        <v>8</v>
      </c>
      <c r="BN1230" s="533">
        <f>SUM(M1230,Z1230,AM1230)</f>
        <v>4</v>
      </c>
      <c r="BO1230" s="533">
        <f t="shared" si="6137"/>
        <v>0</v>
      </c>
      <c r="BP1230" s="533">
        <f t="shared" si="6138"/>
        <v>4</v>
      </c>
      <c r="BQ1230" s="533">
        <f t="shared" si="6139"/>
        <v>26</v>
      </c>
      <c r="BR1230" s="533">
        <f t="shared" si="6140"/>
        <v>1</v>
      </c>
      <c r="BS1230" s="533">
        <f t="shared" si="6141"/>
        <v>27</v>
      </c>
      <c r="BT1230" s="533">
        <f>AT1230</f>
        <v>2</v>
      </c>
      <c r="BU1230" s="533">
        <f t="shared" si="6142"/>
        <v>0</v>
      </c>
      <c r="BV1230" s="533">
        <f t="shared" si="6143"/>
        <v>2</v>
      </c>
      <c r="BW1230" s="536">
        <f>SUM(BH1230,BK1230,BN1230,BQ1230,BT1230)</f>
        <v>67</v>
      </c>
      <c r="BX1230" s="536">
        <f t="shared" si="6144"/>
        <v>8</v>
      </c>
      <c r="BY1230" s="536">
        <f t="shared" si="6145"/>
        <v>75</v>
      </c>
      <c r="BZ1230" t="s">
        <v>74</v>
      </c>
      <c r="CA1230" s="544">
        <f>AZ1230</f>
        <v>5</v>
      </c>
      <c r="CB1230" s="544">
        <f t="shared" si="6146"/>
        <v>1</v>
      </c>
      <c r="CC1230" s="544">
        <f t="shared" si="6147"/>
        <v>6</v>
      </c>
      <c r="CD1230" s="544">
        <f>BC1230</f>
        <v>1</v>
      </c>
      <c r="CE1230" s="544">
        <f t="shared" si="6148"/>
        <v>0</v>
      </c>
      <c r="CF1230" s="544">
        <f t="shared" si="6149"/>
        <v>1</v>
      </c>
    </row>
    <row r="1231" spans="1:84">
      <c r="A1231" s="149"/>
      <c r="B1231" s="149"/>
      <c r="C1231" s="151"/>
      <c r="D1231" s="151"/>
      <c r="E1231" s="288" t="s">
        <v>79</v>
      </c>
      <c r="F1231" s="592">
        <v>46</v>
      </c>
      <c r="G1231" s="159">
        <v>19</v>
      </c>
      <c r="H1231" s="159">
        <v>8</v>
      </c>
      <c r="I1231" s="275">
        <f>SUM(G1231:H1231)</f>
        <v>27</v>
      </c>
      <c r="J1231" s="159">
        <v>4</v>
      </c>
      <c r="K1231" s="159">
        <v>2</v>
      </c>
      <c r="L1231" s="275">
        <f>SUM(J1231:K1231)</f>
        <v>6</v>
      </c>
      <c r="M1231" s="159">
        <v>4</v>
      </c>
      <c r="N1231" s="159">
        <v>0</v>
      </c>
      <c r="O1231" s="275">
        <f>SUM(M1231:N1231)</f>
        <v>4</v>
      </c>
      <c r="P1231" s="159">
        <v>16</v>
      </c>
      <c r="Q1231" s="159">
        <v>5</v>
      </c>
      <c r="R1231" s="275">
        <f>SUM(P1231:Q1231)</f>
        <v>21</v>
      </c>
      <c r="S1231" s="500">
        <v>7</v>
      </c>
      <c r="T1231" s="275">
        <v>4</v>
      </c>
      <c r="U1231" s="275">
        <v>2</v>
      </c>
      <c r="V1231" s="275">
        <f>SUM(T1231:U1231)</f>
        <v>6</v>
      </c>
      <c r="W1231" s="275"/>
      <c r="X1231" s="275"/>
      <c r="Y1231" s="275">
        <f>SUM(W1231:X1231)</f>
        <v>0</v>
      </c>
      <c r="Z1231" s="275"/>
      <c r="AA1231" s="275"/>
      <c r="AB1231" s="275">
        <f>SUM(Z1231:AA1231)</f>
        <v>0</v>
      </c>
      <c r="AC1231" s="275">
        <v>1</v>
      </c>
      <c r="AD1231" s="275">
        <v>0</v>
      </c>
      <c r="AE1231" s="275">
        <f>SUM(AC1231:AD1231)</f>
        <v>1</v>
      </c>
      <c r="AF1231" s="500">
        <v>7</v>
      </c>
      <c r="AG1231" s="275">
        <v>2</v>
      </c>
      <c r="AH1231" s="275">
        <v>3</v>
      </c>
      <c r="AI1231" s="275">
        <f>SUM(AG1231:AH1231)</f>
        <v>5</v>
      </c>
      <c r="AJ1231" s="275">
        <v>0</v>
      </c>
      <c r="AK1231" s="275">
        <v>0</v>
      </c>
      <c r="AL1231" s="275">
        <f>SUM(AJ1231:AK1231)</f>
        <v>0</v>
      </c>
      <c r="AM1231" s="275">
        <v>0</v>
      </c>
      <c r="AN1231" s="275">
        <v>0</v>
      </c>
      <c r="AO1231" s="275">
        <f>SUM(AM1231:AN1231)</f>
        <v>0</v>
      </c>
      <c r="AP1231" s="275">
        <v>1</v>
      </c>
      <c r="AQ1231" s="275">
        <v>1</v>
      </c>
      <c r="AR1231" s="275">
        <f>SUM(AP1231:AQ1231)</f>
        <v>2</v>
      </c>
      <c r="AS1231" s="500">
        <v>5</v>
      </c>
      <c r="AT1231" s="275">
        <v>1</v>
      </c>
      <c r="AU1231" s="275">
        <v>0</v>
      </c>
      <c r="AV1231" s="275">
        <f>SUM(AT1231:AU1231)</f>
        <v>1</v>
      </c>
      <c r="AW1231" s="567">
        <f>SUM(G1231,J1231,M1231,P1231,T1231,W1231,Z1231,AC1231,AG1231,AJ1231,AM1231,AP1231,AT1231)</f>
        <v>52</v>
      </c>
      <c r="AX1231" s="567">
        <f t="shared" si="6130"/>
        <v>21</v>
      </c>
      <c r="AY1231" s="567">
        <f t="shared" si="6131"/>
        <v>73</v>
      </c>
      <c r="AZ1231" s="159">
        <v>7</v>
      </c>
      <c r="BA1231" s="159">
        <v>3</v>
      </c>
      <c r="BB1231" s="275">
        <f>SUM(AZ1231:BA1231)</f>
        <v>10</v>
      </c>
      <c r="BC1231" s="275">
        <v>0</v>
      </c>
      <c r="BD1231" s="275">
        <v>1</v>
      </c>
      <c r="BE1231" s="275">
        <f>SUM(BC1231:BD1231)</f>
        <v>1</v>
      </c>
      <c r="BF1231" s="521"/>
      <c r="BG1231" s="605">
        <f>SUM(F1231,S1231,AF1231,AS1231)</f>
        <v>65</v>
      </c>
      <c r="BH1231" s="533">
        <f>SUM(G1231,T1231,AG1231)</f>
        <v>25</v>
      </c>
      <c r="BI1231" s="533">
        <f t="shared" si="6132"/>
        <v>13</v>
      </c>
      <c r="BJ1231" s="533">
        <f t="shared" si="6133"/>
        <v>38</v>
      </c>
      <c r="BK1231" s="533">
        <f t="shared" si="6134"/>
        <v>4</v>
      </c>
      <c r="BL1231" s="533">
        <f t="shared" si="6135"/>
        <v>2</v>
      </c>
      <c r="BM1231" s="533">
        <f t="shared" si="6136"/>
        <v>6</v>
      </c>
      <c r="BN1231" s="533">
        <f>SUM(M1231,Z1231,AM1231)</f>
        <v>4</v>
      </c>
      <c r="BO1231" s="533">
        <f t="shared" si="6137"/>
        <v>0</v>
      </c>
      <c r="BP1231" s="533">
        <f t="shared" si="6138"/>
        <v>4</v>
      </c>
      <c r="BQ1231" s="533">
        <f t="shared" si="6139"/>
        <v>18</v>
      </c>
      <c r="BR1231" s="533">
        <f t="shared" si="6140"/>
        <v>6</v>
      </c>
      <c r="BS1231" s="533">
        <f t="shared" si="6141"/>
        <v>24</v>
      </c>
      <c r="BT1231" s="533">
        <f>AT1231</f>
        <v>1</v>
      </c>
      <c r="BU1231" s="533">
        <f t="shared" si="6142"/>
        <v>0</v>
      </c>
      <c r="BV1231" s="533">
        <f t="shared" si="6143"/>
        <v>1</v>
      </c>
      <c r="BW1231" s="536">
        <f>SUM(BH1231,BK1231,BN1231,BQ1231,BT1231)</f>
        <v>52</v>
      </c>
      <c r="BX1231" s="536">
        <f t="shared" si="6144"/>
        <v>21</v>
      </c>
      <c r="BY1231" s="536">
        <f t="shared" si="6145"/>
        <v>73</v>
      </c>
      <c r="BZ1231" t="s">
        <v>74</v>
      </c>
      <c r="CA1231" s="544">
        <f>AZ1231</f>
        <v>7</v>
      </c>
      <c r="CB1231" s="544">
        <f t="shared" si="6146"/>
        <v>3</v>
      </c>
      <c r="CC1231" s="544">
        <f t="shared" si="6147"/>
        <v>10</v>
      </c>
      <c r="CD1231" s="544">
        <f>BC1231</f>
        <v>0</v>
      </c>
      <c r="CE1231" s="544">
        <f t="shared" si="6148"/>
        <v>1</v>
      </c>
      <c r="CF1231" s="544">
        <f t="shared" si="6149"/>
        <v>1</v>
      </c>
    </row>
    <row r="1232" spans="1:84">
      <c r="A1232" s="149"/>
      <c r="B1232" s="149"/>
      <c r="C1232" s="151"/>
      <c r="D1232" s="151"/>
      <c r="E1232" s="375" t="s">
        <v>85</v>
      </c>
      <c r="F1232" s="592">
        <f>SUM(F1229:F1231)</f>
        <v>138</v>
      </c>
      <c r="G1232" s="168">
        <f t="shared" ref="G1232:BE1232" si="6150">SUM(G1229:G1231)</f>
        <v>54</v>
      </c>
      <c r="H1232" s="168">
        <f t="shared" si="6150"/>
        <v>20</v>
      </c>
      <c r="I1232" s="168">
        <f t="shared" si="6150"/>
        <v>74</v>
      </c>
      <c r="J1232" s="168">
        <f t="shared" si="6150"/>
        <v>16</v>
      </c>
      <c r="K1232" s="168">
        <f t="shared" si="6150"/>
        <v>3</v>
      </c>
      <c r="L1232" s="168">
        <f t="shared" si="6150"/>
        <v>19</v>
      </c>
      <c r="M1232" s="168">
        <f t="shared" si="6150"/>
        <v>11</v>
      </c>
      <c r="N1232" s="168">
        <f t="shared" si="6150"/>
        <v>1</v>
      </c>
      <c r="O1232" s="168">
        <f t="shared" si="6150"/>
        <v>12</v>
      </c>
      <c r="P1232" s="168">
        <f t="shared" si="6150"/>
        <v>48</v>
      </c>
      <c r="Q1232" s="168">
        <f t="shared" si="6150"/>
        <v>12</v>
      </c>
      <c r="R1232" s="168">
        <f t="shared" si="6150"/>
        <v>60</v>
      </c>
      <c r="S1232" s="502">
        <f t="shared" si="6150"/>
        <v>21</v>
      </c>
      <c r="T1232" s="168">
        <f t="shared" si="6150"/>
        <v>12</v>
      </c>
      <c r="U1232" s="168">
        <f t="shared" si="6150"/>
        <v>6</v>
      </c>
      <c r="V1232" s="168">
        <f t="shared" si="6150"/>
        <v>18</v>
      </c>
      <c r="W1232" s="168">
        <f t="shared" si="6150"/>
        <v>0</v>
      </c>
      <c r="X1232" s="168">
        <f t="shared" si="6150"/>
        <v>0</v>
      </c>
      <c r="Y1232" s="168">
        <f t="shared" si="6150"/>
        <v>0</v>
      </c>
      <c r="Z1232" s="168">
        <f t="shared" si="6150"/>
        <v>0</v>
      </c>
      <c r="AA1232" s="168">
        <f t="shared" si="6150"/>
        <v>0</v>
      </c>
      <c r="AB1232" s="168">
        <f t="shared" si="6150"/>
        <v>0</v>
      </c>
      <c r="AC1232" s="168">
        <f t="shared" si="6150"/>
        <v>1</v>
      </c>
      <c r="AD1232" s="168">
        <f t="shared" si="6150"/>
        <v>1</v>
      </c>
      <c r="AE1232" s="168">
        <f t="shared" si="6150"/>
        <v>2</v>
      </c>
      <c r="AF1232" s="502">
        <f t="shared" si="6150"/>
        <v>21</v>
      </c>
      <c r="AG1232" s="168">
        <f t="shared" si="6150"/>
        <v>6</v>
      </c>
      <c r="AH1232" s="168">
        <f t="shared" si="6150"/>
        <v>4</v>
      </c>
      <c r="AI1232" s="168">
        <f t="shared" si="6150"/>
        <v>10</v>
      </c>
      <c r="AJ1232" s="168">
        <f t="shared" si="6150"/>
        <v>1</v>
      </c>
      <c r="AK1232" s="168">
        <f t="shared" si="6150"/>
        <v>0</v>
      </c>
      <c r="AL1232" s="168">
        <f t="shared" si="6150"/>
        <v>1</v>
      </c>
      <c r="AM1232" s="168">
        <f t="shared" si="6150"/>
        <v>0</v>
      </c>
      <c r="AN1232" s="168">
        <f t="shared" si="6150"/>
        <v>0</v>
      </c>
      <c r="AO1232" s="168">
        <f t="shared" si="6150"/>
        <v>0</v>
      </c>
      <c r="AP1232" s="168">
        <f t="shared" si="6150"/>
        <v>5</v>
      </c>
      <c r="AQ1232" s="168">
        <f t="shared" si="6150"/>
        <v>1</v>
      </c>
      <c r="AR1232" s="168">
        <f t="shared" si="6150"/>
        <v>6</v>
      </c>
      <c r="AS1232" s="502">
        <f t="shared" si="6150"/>
        <v>15</v>
      </c>
      <c r="AT1232" s="168">
        <f t="shared" si="6150"/>
        <v>3</v>
      </c>
      <c r="AU1232" s="168">
        <f t="shared" si="6150"/>
        <v>0</v>
      </c>
      <c r="AV1232" s="168">
        <f t="shared" si="6150"/>
        <v>3</v>
      </c>
      <c r="AW1232" s="569">
        <f t="shared" si="6150"/>
        <v>157</v>
      </c>
      <c r="AX1232" s="569">
        <f t="shared" si="6150"/>
        <v>48</v>
      </c>
      <c r="AY1232" s="569">
        <f t="shared" si="6150"/>
        <v>205</v>
      </c>
      <c r="AZ1232" s="168">
        <f t="shared" si="6150"/>
        <v>14</v>
      </c>
      <c r="BA1232" s="168">
        <f t="shared" si="6150"/>
        <v>5</v>
      </c>
      <c r="BB1232" s="168">
        <f t="shared" si="6150"/>
        <v>19</v>
      </c>
      <c r="BC1232" s="168">
        <f t="shared" si="6150"/>
        <v>2</v>
      </c>
      <c r="BD1232" s="168">
        <f t="shared" si="6150"/>
        <v>1</v>
      </c>
      <c r="BE1232" s="168">
        <f t="shared" si="6150"/>
        <v>3</v>
      </c>
      <c r="BF1232" s="523"/>
      <c r="BG1232" s="605">
        <f>SUM(F1232,S1232,AF1232,AS1232)</f>
        <v>195</v>
      </c>
      <c r="BH1232" s="533">
        <f>SUM(G1232,T1232,AG1232)</f>
        <v>72</v>
      </c>
      <c r="BI1232" s="533">
        <f t="shared" si="6132"/>
        <v>30</v>
      </c>
      <c r="BJ1232" s="533">
        <f t="shared" si="6133"/>
        <v>102</v>
      </c>
      <c r="BK1232" s="533">
        <f t="shared" si="6134"/>
        <v>17</v>
      </c>
      <c r="BL1232" s="533">
        <f t="shared" si="6135"/>
        <v>3</v>
      </c>
      <c r="BM1232" s="533">
        <f t="shared" si="6136"/>
        <v>20</v>
      </c>
      <c r="BN1232" s="533">
        <f>SUM(M1232,Z1232,AM1232)</f>
        <v>11</v>
      </c>
      <c r="BO1232" s="533">
        <f t="shared" si="6137"/>
        <v>1</v>
      </c>
      <c r="BP1232" s="533">
        <f t="shared" si="6138"/>
        <v>12</v>
      </c>
      <c r="BQ1232" s="533">
        <f t="shared" si="6139"/>
        <v>54</v>
      </c>
      <c r="BR1232" s="533">
        <f t="shared" si="6140"/>
        <v>14</v>
      </c>
      <c r="BS1232" s="533">
        <f t="shared" si="6141"/>
        <v>68</v>
      </c>
      <c r="BT1232" s="533">
        <f>AT1232</f>
        <v>3</v>
      </c>
      <c r="BU1232" s="533">
        <f t="shared" si="6142"/>
        <v>0</v>
      </c>
      <c r="BV1232" s="533">
        <f t="shared" si="6143"/>
        <v>3</v>
      </c>
      <c r="BW1232" s="536">
        <f>SUM(BH1232,BK1232,BN1232,BQ1232,BT1232)</f>
        <v>157</v>
      </c>
      <c r="BX1232" s="536">
        <f t="shared" si="6144"/>
        <v>48</v>
      </c>
      <c r="BY1232" s="536">
        <f t="shared" si="6145"/>
        <v>205</v>
      </c>
      <c r="BZ1232" t="s">
        <v>74</v>
      </c>
      <c r="CA1232" s="544">
        <f>AZ1232</f>
        <v>14</v>
      </c>
      <c r="CB1232" s="544">
        <f t="shared" si="6146"/>
        <v>5</v>
      </c>
      <c r="CC1232" s="544">
        <f t="shared" si="6147"/>
        <v>19</v>
      </c>
      <c r="CD1232" s="544">
        <f>BC1232</f>
        <v>2</v>
      </c>
      <c r="CE1232" s="544">
        <f t="shared" si="6148"/>
        <v>1</v>
      </c>
      <c r="CF1232" s="544">
        <f t="shared" si="6149"/>
        <v>3</v>
      </c>
    </row>
    <row r="1233" spans="1:84">
      <c r="A1233" s="149" t="s">
        <v>75</v>
      </c>
      <c r="B1233" s="149" t="s">
        <v>200</v>
      </c>
      <c r="C1233" s="151" t="s">
        <v>484</v>
      </c>
      <c r="D1233" s="151"/>
      <c r="E1233" s="375" t="s">
        <v>205</v>
      </c>
      <c r="F1233" s="592"/>
      <c r="G1233" s="159"/>
      <c r="H1233" s="159"/>
      <c r="I1233" s="275"/>
      <c r="J1233" s="159"/>
      <c r="K1233" s="159"/>
      <c r="L1233" s="275"/>
      <c r="M1233" s="159"/>
      <c r="N1233" s="159"/>
      <c r="O1233" s="275"/>
      <c r="P1233" s="159"/>
      <c r="Q1233" s="159"/>
      <c r="R1233" s="275"/>
      <c r="S1233" s="500"/>
      <c r="T1233" s="275"/>
      <c r="U1233" s="275"/>
      <c r="V1233" s="275"/>
      <c r="W1233" s="275"/>
      <c r="X1233" s="275"/>
      <c r="Y1233" s="275"/>
      <c r="Z1233" s="275"/>
      <c r="AA1233" s="275"/>
      <c r="AB1233" s="275"/>
      <c r="AC1233" s="275"/>
      <c r="AD1233" s="275"/>
      <c r="AE1233" s="275"/>
      <c r="AF1233" s="500"/>
      <c r="AG1233" s="275"/>
      <c r="AH1233" s="275"/>
      <c r="AI1233" s="275"/>
      <c r="AJ1233" s="275"/>
      <c r="AK1233" s="275"/>
      <c r="AL1233" s="275"/>
      <c r="AM1233" s="275"/>
      <c r="AN1233" s="275"/>
      <c r="AO1233" s="275"/>
      <c r="AP1233" s="275"/>
      <c r="AQ1233" s="275"/>
      <c r="AR1233" s="275"/>
      <c r="AS1233" s="500"/>
      <c r="AT1233" s="275"/>
      <c r="AU1233" s="275"/>
      <c r="AV1233" s="275"/>
      <c r="AW1233" s="567"/>
      <c r="AX1233" s="567"/>
      <c r="AY1233" s="567"/>
      <c r="AZ1233" s="159"/>
      <c r="BA1233" s="159"/>
      <c r="BB1233" s="159"/>
      <c r="BC1233" s="275"/>
      <c r="BD1233" s="275"/>
      <c r="BE1233" s="275"/>
      <c r="BF1233" s="521"/>
    </row>
    <row r="1234" spans="1:84">
      <c r="A1234" s="149"/>
      <c r="B1234" s="149" t="s">
        <v>204</v>
      </c>
      <c r="C1234" s="151"/>
      <c r="D1234" s="151"/>
      <c r="E1234" s="378" t="s">
        <v>77</v>
      </c>
      <c r="F1234" s="592">
        <v>20</v>
      </c>
      <c r="G1234" s="159"/>
      <c r="H1234" s="159"/>
      <c r="I1234" s="275">
        <f>SUM(G1234:H1234)</f>
        <v>0</v>
      </c>
      <c r="J1234" s="159"/>
      <c r="K1234" s="159"/>
      <c r="L1234" s="275">
        <f>SUM(J1234:K1234)</f>
        <v>0</v>
      </c>
      <c r="M1234" s="159"/>
      <c r="N1234" s="159"/>
      <c r="O1234" s="275">
        <f t="shared" ref="O1234:O1235" si="6151">SUM(M1234:N1234)</f>
        <v>0</v>
      </c>
      <c r="P1234" s="159"/>
      <c r="Q1234" s="159"/>
      <c r="R1234" s="275">
        <f>SUM(P1234:Q1234)</f>
        <v>0</v>
      </c>
      <c r="S1234" s="500"/>
      <c r="T1234" s="275">
        <v>1</v>
      </c>
      <c r="U1234" s="275">
        <v>1</v>
      </c>
      <c r="V1234" s="275">
        <f>SUM(T1234:U1234)</f>
        <v>2</v>
      </c>
      <c r="W1234" s="275">
        <v>2</v>
      </c>
      <c r="X1234" s="275"/>
      <c r="Y1234" s="275">
        <f>SUM(W1234:X1234)</f>
        <v>2</v>
      </c>
      <c r="Z1234" s="275"/>
      <c r="AA1234" s="275"/>
      <c r="AB1234" s="275">
        <f>SUM(Z1234:AA1234)</f>
        <v>0</v>
      </c>
      <c r="AC1234" s="275">
        <v>5</v>
      </c>
      <c r="AD1234" s="275">
        <v>1</v>
      </c>
      <c r="AE1234" s="275">
        <f>SUM(AC1234:AD1234)</f>
        <v>6</v>
      </c>
      <c r="AF1234" s="500"/>
      <c r="AG1234" s="275"/>
      <c r="AH1234" s="275"/>
      <c r="AI1234" s="275">
        <f>SUM(AG1234:AH1234)</f>
        <v>0</v>
      </c>
      <c r="AJ1234" s="275"/>
      <c r="AK1234" s="275"/>
      <c r="AL1234" s="275">
        <f>SUM(AJ1234:AK1234)</f>
        <v>0</v>
      </c>
      <c r="AM1234" s="275"/>
      <c r="AN1234" s="275"/>
      <c r="AO1234" s="275">
        <f>SUM(AM1234:AN1234)</f>
        <v>0</v>
      </c>
      <c r="AP1234" s="275"/>
      <c r="AQ1234" s="275"/>
      <c r="AR1234" s="275">
        <f>SUM(AP1234:AQ1234)</f>
        <v>0</v>
      </c>
      <c r="AS1234" s="500"/>
      <c r="AT1234" s="275"/>
      <c r="AU1234" s="275"/>
      <c r="AV1234" s="275">
        <f>SUM(AT1234:AU1234)</f>
        <v>0</v>
      </c>
      <c r="AW1234" s="567">
        <f>SUM(G1234,J1234,M1234,P1234,T1234,W1234,Z1234,AC1234,AG1234,AJ1234,AM1234,AP1234,AT1234)</f>
        <v>8</v>
      </c>
      <c r="AX1234" s="567">
        <f t="shared" ref="AX1234:AX1236" si="6152">SUM(H1234,K1234,N1234,Q1234,U1234,X1234,AA1234,AD1234,AH1234,AK1234,AN1234,AQ1234,AU1234)</f>
        <v>2</v>
      </c>
      <c r="AY1234" s="567">
        <f t="shared" ref="AY1234:AY1236" si="6153">SUM(I1234,L1234,O1234,R1234,V1234,Y1234,AB1234,AE1234,AI1234,AL1234,AO1234,AR1234,AV1234)</f>
        <v>10</v>
      </c>
      <c r="AZ1234" s="159"/>
      <c r="BA1234" s="159"/>
      <c r="BB1234" s="275">
        <f>SUM(AZ1234:BA1234)</f>
        <v>0</v>
      </c>
      <c r="BC1234" s="275"/>
      <c r="BD1234" s="275"/>
      <c r="BE1234" s="275">
        <f>SUM(BC1234:BD1234)</f>
        <v>0</v>
      </c>
      <c r="BF1234" s="521"/>
      <c r="BG1234" s="605">
        <f>SUM(F1234,S1234,AF1234,AS1234)</f>
        <v>20</v>
      </c>
      <c r="BH1234" s="533">
        <f>SUM(G1234,T1234,AG1234)</f>
        <v>1</v>
      </c>
      <c r="BI1234" s="533">
        <f t="shared" ref="BI1234:BI1237" si="6154">SUM(H1234,U1234,AH1234)</f>
        <v>1</v>
      </c>
      <c r="BJ1234" s="533">
        <f t="shared" ref="BJ1234:BJ1237" si="6155">SUM(I1234,V1234,AI1234)</f>
        <v>2</v>
      </c>
      <c r="BK1234" s="533">
        <f t="shared" ref="BK1234:BK1237" si="6156">SUM(J1234,W1234,AJ1234)</f>
        <v>2</v>
      </c>
      <c r="BL1234" s="533">
        <f t="shared" ref="BL1234:BL1237" si="6157">SUM(K1234,X1234,AK1234)</f>
        <v>0</v>
      </c>
      <c r="BM1234" s="533">
        <f t="shared" ref="BM1234:BM1237" si="6158">SUM(L1234,Y1234,AL1234)</f>
        <v>2</v>
      </c>
      <c r="BN1234" s="533">
        <f>SUM(M1234,Z1234,AM1234)</f>
        <v>0</v>
      </c>
      <c r="BO1234" s="533">
        <f t="shared" ref="BO1234:BO1237" si="6159">SUM(N1234,AA1234,AN1234)</f>
        <v>0</v>
      </c>
      <c r="BP1234" s="533">
        <f t="shared" ref="BP1234:BP1237" si="6160">SUM(O1234,AB1234,AO1234)</f>
        <v>0</v>
      </c>
      <c r="BQ1234" s="533">
        <f t="shared" ref="BQ1234:BQ1237" si="6161">SUM(P1234,AC1234,AP1234)</f>
        <v>5</v>
      </c>
      <c r="BR1234" s="533">
        <f t="shared" ref="BR1234:BR1237" si="6162">SUM(Q1234,AD1234,AQ1234)</f>
        <v>1</v>
      </c>
      <c r="BS1234" s="533">
        <f t="shared" ref="BS1234:BS1237" si="6163">SUM(R1234,AE1234,AR1234)</f>
        <v>6</v>
      </c>
      <c r="BT1234" s="533">
        <f>AT1234</f>
        <v>0</v>
      </c>
      <c r="BU1234" s="533">
        <f t="shared" ref="BU1234:BU1237" si="6164">AU1234</f>
        <v>0</v>
      </c>
      <c r="BV1234" s="533">
        <f t="shared" ref="BV1234:BV1237" si="6165">AV1234</f>
        <v>0</v>
      </c>
      <c r="BW1234" s="536">
        <f>SUM(BH1234,BK1234,BN1234,BQ1234,BT1234)</f>
        <v>8</v>
      </c>
      <c r="BX1234" s="536">
        <f t="shared" ref="BX1234:BX1237" si="6166">SUM(BI1234,BL1234,BO1234,BR1234,BU1234)</f>
        <v>2</v>
      </c>
      <c r="BY1234" s="536">
        <f t="shared" ref="BY1234:BY1237" si="6167">SUM(BJ1234,BM1234,BP1234,BS1234,BV1234)</f>
        <v>10</v>
      </c>
      <c r="BZ1234" t="s">
        <v>74</v>
      </c>
      <c r="CA1234" s="544">
        <f>AZ1234</f>
        <v>0</v>
      </c>
      <c r="CB1234" s="544">
        <f t="shared" ref="CB1234:CB1237" si="6168">BA1234</f>
        <v>0</v>
      </c>
      <c r="CC1234" s="544">
        <f t="shared" ref="CC1234:CC1237" si="6169">BB1234</f>
        <v>0</v>
      </c>
      <c r="CD1234" s="544">
        <f>BC1234</f>
        <v>0</v>
      </c>
      <c r="CE1234" s="544">
        <f t="shared" ref="CE1234:CE1237" si="6170">BD1234</f>
        <v>0</v>
      </c>
      <c r="CF1234" s="544">
        <f t="shared" ref="CF1234:CF1237" si="6171">BE1234</f>
        <v>0</v>
      </c>
    </row>
    <row r="1235" spans="1:84">
      <c r="A1235" s="149"/>
      <c r="B1235" s="149"/>
      <c r="C1235" s="151"/>
      <c r="D1235" s="151"/>
      <c r="E1235" s="288" t="s">
        <v>78</v>
      </c>
      <c r="F1235" s="592">
        <v>20</v>
      </c>
      <c r="G1235" s="159"/>
      <c r="H1235" s="159"/>
      <c r="I1235" s="275">
        <f>SUM(G1235:H1235)</f>
        <v>0</v>
      </c>
      <c r="J1235" s="159"/>
      <c r="K1235" s="159"/>
      <c r="L1235" s="275">
        <f>SUM(J1235:K1235)</f>
        <v>0</v>
      </c>
      <c r="M1235" s="159"/>
      <c r="N1235" s="159"/>
      <c r="O1235" s="275">
        <f t="shared" si="6151"/>
        <v>0</v>
      </c>
      <c r="P1235" s="159"/>
      <c r="Q1235" s="159"/>
      <c r="R1235" s="275">
        <f>SUM(P1235:Q1235)</f>
        <v>0</v>
      </c>
      <c r="S1235" s="500"/>
      <c r="T1235" s="275">
        <v>9</v>
      </c>
      <c r="U1235" s="275"/>
      <c r="V1235" s="275">
        <f>SUM(T1235:U1235)</f>
        <v>9</v>
      </c>
      <c r="W1235" s="275">
        <v>2</v>
      </c>
      <c r="X1235" s="275"/>
      <c r="Y1235" s="275">
        <f>SUM(W1235:X1235)</f>
        <v>2</v>
      </c>
      <c r="Z1235" s="275"/>
      <c r="AA1235" s="275">
        <v>1</v>
      </c>
      <c r="AB1235" s="275">
        <f>SUM(Z1235:AA1235)</f>
        <v>1</v>
      </c>
      <c r="AC1235" s="275">
        <v>3</v>
      </c>
      <c r="AD1235" s="275"/>
      <c r="AE1235" s="275">
        <f>SUM(AC1235:AD1235)</f>
        <v>3</v>
      </c>
      <c r="AF1235" s="500"/>
      <c r="AG1235" s="275">
        <v>1</v>
      </c>
      <c r="AH1235" s="275"/>
      <c r="AI1235" s="275">
        <f>SUM(AG1235:AH1235)</f>
        <v>1</v>
      </c>
      <c r="AJ1235" s="275"/>
      <c r="AK1235" s="275"/>
      <c r="AL1235" s="275">
        <f>SUM(AJ1235:AK1235)</f>
        <v>0</v>
      </c>
      <c r="AM1235" s="275"/>
      <c r="AN1235" s="275"/>
      <c r="AO1235" s="275">
        <f>SUM(AM1235:AN1235)</f>
        <v>0</v>
      </c>
      <c r="AP1235" s="275"/>
      <c r="AQ1235" s="275"/>
      <c r="AR1235" s="275">
        <f>SUM(AP1235:AQ1235)</f>
        <v>0</v>
      </c>
      <c r="AS1235" s="500"/>
      <c r="AT1235" s="275"/>
      <c r="AU1235" s="275"/>
      <c r="AV1235" s="275">
        <f>SUM(AT1235:AU1235)</f>
        <v>0</v>
      </c>
      <c r="AW1235" s="567">
        <f>SUM(G1235,J1235,M1235,P1235,T1235,W1235,Z1235,AC1235,AG1235,AJ1235,AM1235,AP1235,AT1235)</f>
        <v>15</v>
      </c>
      <c r="AX1235" s="567">
        <f t="shared" si="6152"/>
        <v>1</v>
      </c>
      <c r="AY1235" s="567">
        <f t="shared" si="6153"/>
        <v>16</v>
      </c>
      <c r="AZ1235" s="159"/>
      <c r="BA1235" s="159"/>
      <c r="BB1235" s="275">
        <f>SUM(AZ1235:BA1235)</f>
        <v>0</v>
      </c>
      <c r="BC1235" s="275">
        <v>1</v>
      </c>
      <c r="BD1235" s="275"/>
      <c r="BE1235" s="275">
        <f>SUM(BC1235:BD1235)</f>
        <v>1</v>
      </c>
      <c r="BF1235" s="521"/>
      <c r="BG1235" s="605">
        <f>SUM(F1235,S1235,AF1235,AS1235)</f>
        <v>20</v>
      </c>
      <c r="BH1235" s="533">
        <f>SUM(G1235,T1235,AG1235)</f>
        <v>10</v>
      </c>
      <c r="BI1235" s="533">
        <f t="shared" si="6154"/>
        <v>0</v>
      </c>
      <c r="BJ1235" s="533">
        <f t="shared" si="6155"/>
        <v>10</v>
      </c>
      <c r="BK1235" s="533">
        <f t="shared" si="6156"/>
        <v>2</v>
      </c>
      <c r="BL1235" s="533">
        <f t="shared" si="6157"/>
        <v>0</v>
      </c>
      <c r="BM1235" s="533">
        <f t="shared" si="6158"/>
        <v>2</v>
      </c>
      <c r="BN1235" s="533">
        <f>SUM(M1235,Z1235,AM1235)</f>
        <v>0</v>
      </c>
      <c r="BO1235" s="533">
        <f t="shared" si="6159"/>
        <v>1</v>
      </c>
      <c r="BP1235" s="533">
        <f t="shared" si="6160"/>
        <v>1</v>
      </c>
      <c r="BQ1235" s="533">
        <f t="shared" si="6161"/>
        <v>3</v>
      </c>
      <c r="BR1235" s="533">
        <f t="shared" si="6162"/>
        <v>0</v>
      </c>
      <c r="BS1235" s="533">
        <f t="shared" si="6163"/>
        <v>3</v>
      </c>
      <c r="BT1235" s="533">
        <f>AT1235</f>
        <v>0</v>
      </c>
      <c r="BU1235" s="533">
        <f t="shared" si="6164"/>
        <v>0</v>
      </c>
      <c r="BV1235" s="533">
        <f t="shared" si="6165"/>
        <v>0</v>
      </c>
      <c r="BW1235" s="536">
        <f>SUM(BH1235,BK1235,BN1235,BQ1235,BT1235)</f>
        <v>15</v>
      </c>
      <c r="BX1235" s="536">
        <f t="shared" si="6166"/>
        <v>1</v>
      </c>
      <c r="BY1235" s="536">
        <f t="shared" si="6167"/>
        <v>16</v>
      </c>
      <c r="BZ1235" t="s">
        <v>74</v>
      </c>
      <c r="CA1235" s="544">
        <f>AZ1235</f>
        <v>0</v>
      </c>
      <c r="CB1235" s="544">
        <f t="shared" si="6168"/>
        <v>0</v>
      </c>
      <c r="CC1235" s="544">
        <f t="shared" si="6169"/>
        <v>0</v>
      </c>
      <c r="CD1235" s="544">
        <f>BC1235</f>
        <v>1</v>
      </c>
      <c r="CE1235" s="544">
        <f t="shared" si="6170"/>
        <v>0</v>
      </c>
      <c r="CF1235" s="544">
        <f t="shared" si="6171"/>
        <v>1</v>
      </c>
    </row>
    <row r="1236" spans="1:84">
      <c r="A1236" s="149"/>
      <c r="B1236" s="149"/>
      <c r="C1236" s="151"/>
      <c r="D1236" s="151"/>
      <c r="E1236" s="288" t="s">
        <v>79</v>
      </c>
      <c r="F1236" s="592">
        <v>20</v>
      </c>
      <c r="G1236" s="159"/>
      <c r="H1236" s="159"/>
      <c r="I1236" s="275">
        <f>SUM(G1236:H1236)</f>
        <v>0</v>
      </c>
      <c r="J1236" s="159"/>
      <c r="K1236" s="159"/>
      <c r="L1236" s="275">
        <f>SUM(J1236:K1236)</f>
        <v>0</v>
      </c>
      <c r="M1236" s="159"/>
      <c r="N1236" s="159"/>
      <c r="O1236" s="275">
        <f>SUM(M1236:N1236)</f>
        <v>0</v>
      </c>
      <c r="P1236" s="159"/>
      <c r="Q1236" s="159"/>
      <c r="R1236" s="275">
        <f>SUM(P1236:Q1236)</f>
        <v>0</v>
      </c>
      <c r="S1236" s="500"/>
      <c r="T1236" s="275">
        <v>6</v>
      </c>
      <c r="U1236" s="275">
        <v>1</v>
      </c>
      <c r="V1236" s="275">
        <f>SUM(T1236:U1236)</f>
        <v>7</v>
      </c>
      <c r="W1236" s="275">
        <v>3</v>
      </c>
      <c r="X1236" s="275"/>
      <c r="Y1236" s="275">
        <f>SUM(W1236:X1236)</f>
        <v>3</v>
      </c>
      <c r="Z1236" s="275"/>
      <c r="AA1236" s="275">
        <v>1</v>
      </c>
      <c r="AB1236" s="275">
        <f>SUM(Z1236:AA1236)</f>
        <v>1</v>
      </c>
      <c r="AC1236" s="275">
        <v>8</v>
      </c>
      <c r="AD1236" s="275"/>
      <c r="AE1236" s="275">
        <f>SUM(AC1236:AD1236)</f>
        <v>8</v>
      </c>
      <c r="AF1236" s="500"/>
      <c r="AG1236" s="275"/>
      <c r="AH1236" s="275"/>
      <c r="AI1236" s="275">
        <f>SUM(AG1236:AH1236)</f>
        <v>0</v>
      </c>
      <c r="AJ1236" s="275"/>
      <c r="AK1236" s="275"/>
      <c r="AL1236" s="275">
        <f>SUM(AJ1236:AK1236)</f>
        <v>0</v>
      </c>
      <c r="AM1236" s="275"/>
      <c r="AN1236" s="275"/>
      <c r="AO1236" s="275">
        <f>SUM(AM1236:AN1236)</f>
        <v>0</v>
      </c>
      <c r="AP1236" s="275"/>
      <c r="AQ1236" s="275"/>
      <c r="AR1236" s="275">
        <f>SUM(AP1236:AQ1236)</f>
        <v>0</v>
      </c>
      <c r="AS1236" s="500"/>
      <c r="AT1236" s="275"/>
      <c r="AU1236" s="275"/>
      <c r="AV1236" s="275">
        <f>SUM(AT1236:AU1236)</f>
        <v>0</v>
      </c>
      <c r="AW1236" s="567">
        <f>SUM(G1236,J1236,M1236,P1236,T1236,W1236,Z1236,AC1236,AG1236,AJ1236,AM1236,AP1236,AT1236)</f>
        <v>17</v>
      </c>
      <c r="AX1236" s="567">
        <f t="shared" si="6152"/>
        <v>2</v>
      </c>
      <c r="AY1236" s="567">
        <f t="shared" si="6153"/>
        <v>19</v>
      </c>
      <c r="AZ1236" s="159">
        <v>2</v>
      </c>
      <c r="BA1236" s="159">
        <v>0</v>
      </c>
      <c r="BB1236" s="275">
        <f>SUM(AZ1236:BA1236)</f>
        <v>2</v>
      </c>
      <c r="BC1236" s="275">
        <v>1</v>
      </c>
      <c r="BD1236" s="275"/>
      <c r="BE1236" s="275">
        <f>SUM(BC1236:BD1236)</f>
        <v>1</v>
      </c>
      <c r="BF1236" s="521"/>
      <c r="BG1236" s="605">
        <f>SUM(F1236,S1236,AF1236,AS1236)</f>
        <v>20</v>
      </c>
      <c r="BH1236" s="533">
        <f>SUM(G1236,T1236,AG1236)</f>
        <v>6</v>
      </c>
      <c r="BI1236" s="533">
        <f t="shared" si="6154"/>
        <v>1</v>
      </c>
      <c r="BJ1236" s="533">
        <f t="shared" si="6155"/>
        <v>7</v>
      </c>
      <c r="BK1236" s="533">
        <f t="shared" si="6156"/>
        <v>3</v>
      </c>
      <c r="BL1236" s="533">
        <f t="shared" si="6157"/>
        <v>0</v>
      </c>
      <c r="BM1236" s="533">
        <f t="shared" si="6158"/>
        <v>3</v>
      </c>
      <c r="BN1236" s="533">
        <f>SUM(M1236,Z1236,AM1236)</f>
        <v>0</v>
      </c>
      <c r="BO1236" s="533">
        <f t="shared" si="6159"/>
        <v>1</v>
      </c>
      <c r="BP1236" s="533">
        <f t="shared" si="6160"/>
        <v>1</v>
      </c>
      <c r="BQ1236" s="533">
        <f t="shared" si="6161"/>
        <v>8</v>
      </c>
      <c r="BR1236" s="533">
        <f t="shared" si="6162"/>
        <v>0</v>
      </c>
      <c r="BS1236" s="533">
        <f t="shared" si="6163"/>
        <v>8</v>
      </c>
      <c r="BT1236" s="533">
        <f>AT1236</f>
        <v>0</v>
      </c>
      <c r="BU1236" s="533">
        <f t="shared" si="6164"/>
        <v>0</v>
      </c>
      <c r="BV1236" s="533">
        <f t="shared" si="6165"/>
        <v>0</v>
      </c>
      <c r="BW1236" s="536">
        <f>SUM(BH1236,BK1236,BN1236,BQ1236,BT1236)</f>
        <v>17</v>
      </c>
      <c r="BX1236" s="536">
        <f t="shared" si="6166"/>
        <v>2</v>
      </c>
      <c r="BY1236" s="536">
        <f t="shared" si="6167"/>
        <v>19</v>
      </c>
      <c r="BZ1236" t="s">
        <v>74</v>
      </c>
      <c r="CA1236" s="544">
        <f>AZ1236</f>
        <v>2</v>
      </c>
      <c r="CB1236" s="544">
        <f t="shared" si="6168"/>
        <v>0</v>
      </c>
      <c r="CC1236" s="544">
        <f t="shared" si="6169"/>
        <v>2</v>
      </c>
      <c r="CD1236" s="544">
        <f>BC1236</f>
        <v>1</v>
      </c>
      <c r="CE1236" s="544">
        <f t="shared" si="6170"/>
        <v>0</v>
      </c>
      <c r="CF1236" s="544">
        <f t="shared" si="6171"/>
        <v>1</v>
      </c>
    </row>
    <row r="1237" spans="1:84">
      <c r="A1237" s="149"/>
      <c r="B1237" s="151" t="s">
        <v>74</v>
      </c>
      <c r="C1237" s="151"/>
      <c r="D1237" s="151"/>
      <c r="E1237" s="375" t="s">
        <v>85</v>
      </c>
      <c r="F1237" s="592">
        <f>SUM(F1234:F1236)</f>
        <v>60</v>
      </c>
      <c r="G1237" s="168">
        <f t="shared" ref="G1237:BE1237" si="6172">SUM(G1234:G1236)</f>
        <v>0</v>
      </c>
      <c r="H1237" s="168">
        <f t="shared" si="6172"/>
        <v>0</v>
      </c>
      <c r="I1237" s="168">
        <f t="shared" si="6172"/>
        <v>0</v>
      </c>
      <c r="J1237" s="168">
        <f t="shared" si="6172"/>
        <v>0</v>
      </c>
      <c r="K1237" s="168">
        <f t="shared" si="6172"/>
        <v>0</v>
      </c>
      <c r="L1237" s="168">
        <f t="shared" si="6172"/>
        <v>0</v>
      </c>
      <c r="M1237" s="168">
        <f t="shared" si="6172"/>
        <v>0</v>
      </c>
      <c r="N1237" s="168">
        <f t="shared" si="6172"/>
        <v>0</v>
      </c>
      <c r="O1237" s="168">
        <f t="shared" si="6172"/>
        <v>0</v>
      </c>
      <c r="P1237" s="168">
        <f t="shared" si="6172"/>
        <v>0</v>
      </c>
      <c r="Q1237" s="168">
        <f t="shared" si="6172"/>
        <v>0</v>
      </c>
      <c r="R1237" s="168">
        <f t="shared" si="6172"/>
        <v>0</v>
      </c>
      <c r="S1237" s="502">
        <f t="shared" si="6172"/>
        <v>0</v>
      </c>
      <c r="T1237" s="168">
        <f t="shared" si="6172"/>
        <v>16</v>
      </c>
      <c r="U1237" s="168">
        <f t="shared" si="6172"/>
        <v>2</v>
      </c>
      <c r="V1237" s="168">
        <f t="shared" si="6172"/>
        <v>18</v>
      </c>
      <c r="W1237" s="168">
        <f t="shared" si="6172"/>
        <v>7</v>
      </c>
      <c r="X1237" s="168">
        <f t="shared" si="6172"/>
        <v>0</v>
      </c>
      <c r="Y1237" s="168">
        <f t="shared" si="6172"/>
        <v>7</v>
      </c>
      <c r="Z1237" s="168">
        <f t="shared" si="6172"/>
        <v>0</v>
      </c>
      <c r="AA1237" s="168">
        <f t="shared" si="6172"/>
        <v>2</v>
      </c>
      <c r="AB1237" s="168">
        <f t="shared" si="6172"/>
        <v>2</v>
      </c>
      <c r="AC1237" s="168">
        <f t="shared" si="6172"/>
        <v>16</v>
      </c>
      <c r="AD1237" s="168">
        <f t="shared" si="6172"/>
        <v>1</v>
      </c>
      <c r="AE1237" s="168">
        <f t="shared" si="6172"/>
        <v>17</v>
      </c>
      <c r="AF1237" s="502">
        <f t="shared" si="6172"/>
        <v>0</v>
      </c>
      <c r="AG1237" s="168">
        <f t="shared" si="6172"/>
        <v>1</v>
      </c>
      <c r="AH1237" s="168">
        <f t="shared" si="6172"/>
        <v>0</v>
      </c>
      <c r="AI1237" s="168">
        <f t="shared" si="6172"/>
        <v>1</v>
      </c>
      <c r="AJ1237" s="168">
        <f t="shared" si="6172"/>
        <v>0</v>
      </c>
      <c r="AK1237" s="168">
        <f t="shared" si="6172"/>
        <v>0</v>
      </c>
      <c r="AL1237" s="168">
        <f t="shared" si="6172"/>
        <v>0</v>
      </c>
      <c r="AM1237" s="168">
        <f t="shared" si="6172"/>
        <v>0</v>
      </c>
      <c r="AN1237" s="168">
        <f t="shared" si="6172"/>
        <v>0</v>
      </c>
      <c r="AO1237" s="168">
        <f t="shared" si="6172"/>
        <v>0</v>
      </c>
      <c r="AP1237" s="168">
        <f t="shared" si="6172"/>
        <v>0</v>
      </c>
      <c r="AQ1237" s="168">
        <f t="shared" si="6172"/>
        <v>0</v>
      </c>
      <c r="AR1237" s="168">
        <f t="shared" si="6172"/>
        <v>0</v>
      </c>
      <c r="AS1237" s="502">
        <f t="shared" si="6172"/>
        <v>0</v>
      </c>
      <c r="AT1237" s="168">
        <f t="shared" si="6172"/>
        <v>0</v>
      </c>
      <c r="AU1237" s="168">
        <f t="shared" si="6172"/>
        <v>0</v>
      </c>
      <c r="AV1237" s="168">
        <f t="shared" si="6172"/>
        <v>0</v>
      </c>
      <c r="AW1237" s="569">
        <f t="shared" si="6172"/>
        <v>40</v>
      </c>
      <c r="AX1237" s="569">
        <f t="shared" si="6172"/>
        <v>5</v>
      </c>
      <c r="AY1237" s="569">
        <f t="shared" si="6172"/>
        <v>45</v>
      </c>
      <c r="AZ1237" s="168">
        <f t="shared" si="6172"/>
        <v>2</v>
      </c>
      <c r="BA1237" s="168">
        <f t="shared" si="6172"/>
        <v>0</v>
      </c>
      <c r="BB1237" s="168">
        <f t="shared" si="6172"/>
        <v>2</v>
      </c>
      <c r="BC1237" s="168">
        <f t="shared" si="6172"/>
        <v>2</v>
      </c>
      <c r="BD1237" s="168">
        <f t="shared" si="6172"/>
        <v>0</v>
      </c>
      <c r="BE1237" s="168">
        <f t="shared" si="6172"/>
        <v>2</v>
      </c>
      <c r="BF1237" s="531"/>
      <c r="BG1237" s="605">
        <f>SUM(F1237,S1237,AF1237,AS1237)</f>
        <v>60</v>
      </c>
      <c r="BH1237" s="533">
        <f>SUM(G1237,T1237,AG1237)</f>
        <v>17</v>
      </c>
      <c r="BI1237" s="533">
        <f t="shared" si="6154"/>
        <v>2</v>
      </c>
      <c r="BJ1237" s="533">
        <f t="shared" si="6155"/>
        <v>19</v>
      </c>
      <c r="BK1237" s="533">
        <f t="shared" si="6156"/>
        <v>7</v>
      </c>
      <c r="BL1237" s="533">
        <f t="shared" si="6157"/>
        <v>0</v>
      </c>
      <c r="BM1237" s="533">
        <f t="shared" si="6158"/>
        <v>7</v>
      </c>
      <c r="BN1237" s="533">
        <f>SUM(M1237,Z1237,AM1237)</f>
        <v>0</v>
      </c>
      <c r="BO1237" s="533">
        <f t="shared" si="6159"/>
        <v>2</v>
      </c>
      <c r="BP1237" s="533">
        <f t="shared" si="6160"/>
        <v>2</v>
      </c>
      <c r="BQ1237" s="533">
        <f t="shared" si="6161"/>
        <v>16</v>
      </c>
      <c r="BR1237" s="533">
        <f t="shared" si="6162"/>
        <v>1</v>
      </c>
      <c r="BS1237" s="533">
        <f t="shared" si="6163"/>
        <v>17</v>
      </c>
      <c r="BT1237" s="533">
        <f>AT1237</f>
        <v>0</v>
      </c>
      <c r="BU1237" s="533">
        <f t="shared" si="6164"/>
        <v>0</v>
      </c>
      <c r="BV1237" s="533">
        <f t="shared" si="6165"/>
        <v>0</v>
      </c>
      <c r="BW1237" s="536">
        <f>SUM(BH1237,BK1237,BN1237,BQ1237,BT1237)</f>
        <v>40</v>
      </c>
      <c r="BX1237" s="536">
        <f t="shared" si="6166"/>
        <v>5</v>
      </c>
      <c r="BY1237" s="536">
        <f t="shared" si="6167"/>
        <v>45</v>
      </c>
      <c r="BZ1237" t="s">
        <v>74</v>
      </c>
      <c r="CA1237" s="544">
        <f>AZ1237</f>
        <v>2</v>
      </c>
      <c r="CB1237" s="544">
        <f t="shared" si="6168"/>
        <v>0</v>
      </c>
      <c r="CC1237" s="544">
        <f t="shared" si="6169"/>
        <v>2</v>
      </c>
      <c r="CD1237" s="544">
        <f>BC1237</f>
        <v>2</v>
      </c>
      <c r="CE1237" s="544">
        <f t="shared" si="6170"/>
        <v>0</v>
      </c>
      <c r="CF1237" s="544">
        <f t="shared" si="6171"/>
        <v>2</v>
      </c>
    </row>
    <row r="1238" spans="1:84">
      <c r="A1238" s="149"/>
      <c r="B1238" s="149" t="s">
        <v>924</v>
      </c>
      <c r="C1238" s="151"/>
      <c r="D1238" s="151"/>
      <c r="E1238" s="375" t="s">
        <v>926</v>
      </c>
      <c r="F1238" s="592"/>
      <c r="G1238" s="159"/>
      <c r="H1238" s="159"/>
      <c r="I1238" s="275"/>
      <c r="J1238" s="159"/>
      <c r="K1238" s="159"/>
      <c r="L1238" s="275"/>
      <c r="M1238" s="159"/>
      <c r="N1238" s="159"/>
      <c r="O1238" s="275"/>
      <c r="P1238" s="159"/>
      <c r="Q1238" s="159"/>
      <c r="R1238" s="275"/>
      <c r="S1238" s="500"/>
      <c r="T1238" s="275"/>
      <c r="U1238" s="275"/>
      <c r="V1238" s="275"/>
      <c r="W1238" s="275"/>
      <c r="X1238" s="275"/>
      <c r="Y1238" s="275"/>
      <c r="Z1238" s="275"/>
      <c r="AA1238" s="275"/>
      <c r="AB1238" s="275"/>
      <c r="AC1238" s="275"/>
      <c r="AD1238" s="275"/>
      <c r="AE1238" s="275"/>
      <c r="AF1238" s="500"/>
      <c r="AG1238" s="275"/>
      <c r="AH1238" s="275"/>
      <c r="AI1238" s="275"/>
      <c r="AJ1238" s="275"/>
      <c r="AK1238" s="275"/>
      <c r="AL1238" s="275"/>
      <c r="AM1238" s="275"/>
      <c r="AN1238" s="275"/>
      <c r="AO1238" s="275"/>
      <c r="AP1238" s="275"/>
      <c r="AQ1238" s="275"/>
      <c r="AR1238" s="275"/>
      <c r="AS1238" s="500"/>
      <c r="AT1238" s="275"/>
      <c r="AU1238" s="275"/>
      <c r="AV1238" s="275"/>
      <c r="AW1238" s="567"/>
      <c r="AX1238" s="567"/>
      <c r="AY1238" s="567"/>
      <c r="AZ1238" s="159"/>
      <c r="BA1238" s="159"/>
      <c r="BB1238" s="159"/>
      <c r="BC1238" s="275"/>
      <c r="BD1238" s="275"/>
      <c r="BE1238" s="275"/>
      <c r="BF1238" s="521"/>
    </row>
    <row r="1239" spans="1:84">
      <c r="A1239" s="149"/>
      <c r="B1239" s="149" t="s">
        <v>925</v>
      </c>
      <c r="C1239" s="151"/>
      <c r="D1239" s="151"/>
      <c r="E1239" s="288" t="s">
        <v>77</v>
      </c>
      <c r="F1239" s="502">
        <v>40</v>
      </c>
      <c r="G1239" s="159">
        <v>7</v>
      </c>
      <c r="H1239" s="159">
        <v>9</v>
      </c>
      <c r="I1239" s="275">
        <f>SUM(G1239:H1239)</f>
        <v>16</v>
      </c>
      <c r="J1239" s="159">
        <v>1</v>
      </c>
      <c r="K1239" s="159">
        <v>1</v>
      </c>
      <c r="L1239" s="275">
        <f>SUM(J1239:K1239)</f>
        <v>2</v>
      </c>
      <c r="M1239" s="159">
        <v>1</v>
      </c>
      <c r="N1239" s="159"/>
      <c r="O1239" s="275">
        <f>SUM(M1239:N1239)</f>
        <v>1</v>
      </c>
      <c r="P1239" s="159">
        <v>4</v>
      </c>
      <c r="Q1239" s="159">
        <v>8</v>
      </c>
      <c r="R1239" s="275">
        <f>SUM(P1239:Q1239)</f>
        <v>12</v>
      </c>
      <c r="S1239" s="500"/>
      <c r="T1239" s="275"/>
      <c r="U1239" s="275"/>
      <c r="V1239" s="275">
        <f>SUM(T1239:U1239)</f>
        <v>0</v>
      </c>
      <c r="W1239" s="275"/>
      <c r="X1239" s="275"/>
      <c r="Y1239" s="275">
        <f>SUM(W1239:X1239)</f>
        <v>0</v>
      </c>
      <c r="Z1239" s="275"/>
      <c r="AA1239" s="275"/>
      <c r="AB1239" s="275">
        <f>SUM(Z1239:AA1239)</f>
        <v>0</v>
      </c>
      <c r="AC1239" s="275"/>
      <c r="AD1239" s="275"/>
      <c r="AE1239" s="275">
        <f>SUM(AC1239:AD1239)</f>
        <v>0</v>
      </c>
      <c r="AF1239" s="500">
        <v>6</v>
      </c>
      <c r="AG1239" s="275"/>
      <c r="AH1239" s="275"/>
      <c r="AI1239" s="275">
        <f>SUM(AG1239:AH1239)</f>
        <v>0</v>
      </c>
      <c r="AJ1239" s="275"/>
      <c r="AK1239" s="275"/>
      <c r="AL1239" s="275">
        <f>SUM(AJ1239:AK1239)</f>
        <v>0</v>
      </c>
      <c r="AM1239" s="275"/>
      <c r="AN1239" s="275"/>
      <c r="AO1239" s="275">
        <f>SUM(AM1239:AN1239)</f>
        <v>0</v>
      </c>
      <c r="AP1239" s="275"/>
      <c r="AQ1239" s="275"/>
      <c r="AR1239" s="275">
        <f>SUM(AP1239:AQ1239)</f>
        <v>0</v>
      </c>
      <c r="AS1239" s="500">
        <v>6</v>
      </c>
      <c r="AT1239" s="275"/>
      <c r="AU1239" s="275"/>
      <c r="AV1239" s="275">
        <f>SUM(AT1239:AU1239)</f>
        <v>0</v>
      </c>
      <c r="AW1239" s="567">
        <f t="shared" ref="AW1239:AW1240" si="6173">SUM(G1239,J1239,M1239,P1239,T1239,W1239,Z1239,AC1239,AG1239,AJ1239,AM1239,AP1239,AT1239)</f>
        <v>13</v>
      </c>
      <c r="AX1239" s="567">
        <f t="shared" ref="AX1239:AX1240" si="6174">SUM(H1239,K1239,N1239,Q1239,U1239,X1239,AA1239,AD1239,AH1239,AK1239,AN1239,AQ1239,AU1239)</f>
        <v>18</v>
      </c>
      <c r="AY1239" s="567">
        <f t="shared" ref="AY1239:AY1240" si="6175">SUM(I1239,L1239,O1239,R1239,V1239,Y1239,AB1239,AE1239,AI1239,AL1239,AO1239,AR1239,AV1239)</f>
        <v>31</v>
      </c>
      <c r="AZ1239" s="159"/>
      <c r="BA1239" s="159"/>
      <c r="BB1239" s="275">
        <f>SUM(AZ1239:BA1239)</f>
        <v>0</v>
      </c>
      <c r="BC1239" s="275"/>
      <c r="BD1239" s="275"/>
      <c r="BE1239" s="275">
        <f>SUM(BC1239:BD1239)</f>
        <v>0</v>
      </c>
      <c r="BF1239" s="521"/>
      <c r="BG1239" s="605">
        <f>SUM(F1239,S1239,AF1239,AS1239)</f>
        <v>52</v>
      </c>
      <c r="BH1239" s="533">
        <f>SUM(G1239,T1239,AG1239)</f>
        <v>7</v>
      </c>
      <c r="BI1239" s="533">
        <f t="shared" ref="BI1239" si="6176">SUM(H1239,U1239,AH1239)</f>
        <v>9</v>
      </c>
      <c r="BJ1239" s="533">
        <f t="shared" ref="BJ1239" si="6177">SUM(I1239,V1239,AI1239)</f>
        <v>16</v>
      </c>
      <c r="BK1239" s="533">
        <f t="shared" ref="BK1239" si="6178">SUM(J1239,W1239,AJ1239)</f>
        <v>1</v>
      </c>
      <c r="BL1239" s="533">
        <f t="shared" ref="BL1239" si="6179">SUM(K1239,X1239,AK1239)</f>
        <v>1</v>
      </c>
      <c r="BM1239" s="533">
        <f t="shared" ref="BM1239" si="6180">SUM(L1239,Y1239,AL1239)</f>
        <v>2</v>
      </c>
      <c r="BN1239" s="533">
        <f>SUM(M1239,Z1239,AM1239)</f>
        <v>1</v>
      </c>
      <c r="BO1239" s="533">
        <f t="shared" ref="BO1239" si="6181">SUM(N1239,AA1239,AN1239)</f>
        <v>0</v>
      </c>
      <c r="BP1239" s="533">
        <f t="shared" ref="BP1239" si="6182">SUM(O1239,AB1239,AO1239)</f>
        <v>1</v>
      </c>
      <c r="BQ1239" s="533">
        <f t="shared" ref="BQ1239" si="6183">SUM(P1239,AC1239,AP1239)</f>
        <v>4</v>
      </c>
      <c r="BR1239" s="533">
        <f t="shared" ref="BR1239" si="6184">SUM(Q1239,AD1239,AQ1239)</f>
        <v>8</v>
      </c>
      <c r="BS1239" s="533">
        <f t="shared" ref="BS1239" si="6185">SUM(R1239,AE1239,AR1239)</f>
        <v>12</v>
      </c>
      <c r="BT1239" s="533">
        <f>AT1239</f>
        <v>0</v>
      </c>
      <c r="BU1239" s="533">
        <f t="shared" ref="BU1239" si="6186">AU1239</f>
        <v>0</v>
      </c>
      <c r="BV1239" s="533">
        <f t="shared" ref="BV1239" si="6187">AV1239</f>
        <v>0</v>
      </c>
      <c r="BW1239" s="536">
        <f>SUM(BH1239,BK1239,BN1239,BQ1239,BT1239)</f>
        <v>13</v>
      </c>
      <c r="BX1239" s="536">
        <f t="shared" ref="BX1239" si="6188">SUM(BI1239,BL1239,BO1239,BR1239,BU1239)</f>
        <v>18</v>
      </c>
      <c r="BY1239" s="536">
        <f t="shared" ref="BY1239" si="6189">SUM(BJ1239,BM1239,BP1239,BS1239,BV1239)</f>
        <v>31</v>
      </c>
      <c r="BZ1239" t="s">
        <v>74</v>
      </c>
      <c r="CA1239" s="544">
        <f>AZ1239</f>
        <v>0</v>
      </c>
      <c r="CB1239" s="544">
        <f t="shared" ref="CB1239" si="6190">BA1239</f>
        <v>0</v>
      </c>
      <c r="CC1239" s="544">
        <f t="shared" ref="CC1239" si="6191">BB1239</f>
        <v>0</v>
      </c>
      <c r="CD1239" s="544">
        <f>BC1239</f>
        <v>0</v>
      </c>
      <c r="CE1239" s="544">
        <f t="shared" ref="CE1239" si="6192">BD1239</f>
        <v>0</v>
      </c>
      <c r="CF1239" s="544">
        <f t="shared" ref="CF1239" si="6193">BE1239</f>
        <v>0</v>
      </c>
    </row>
    <row r="1240" spans="1:84">
      <c r="A1240" s="149"/>
      <c r="B1240" s="151"/>
      <c r="C1240" s="151"/>
      <c r="D1240" s="151"/>
      <c r="E1240" s="288" t="s">
        <v>78</v>
      </c>
      <c r="F1240" s="502">
        <v>40</v>
      </c>
      <c r="G1240" s="159">
        <v>6</v>
      </c>
      <c r="H1240" s="159">
        <v>10</v>
      </c>
      <c r="I1240" s="275">
        <f>SUM(G1240:H1240)</f>
        <v>16</v>
      </c>
      <c r="J1240" s="159">
        <v>3</v>
      </c>
      <c r="K1240" s="159"/>
      <c r="L1240" s="275">
        <f>SUM(J1240:K1240)</f>
        <v>3</v>
      </c>
      <c r="M1240" s="159"/>
      <c r="N1240" s="159"/>
      <c r="O1240" s="275">
        <f>SUM(M1240:N1240)</f>
        <v>0</v>
      </c>
      <c r="P1240" s="159">
        <v>6</v>
      </c>
      <c r="Q1240" s="159">
        <v>5</v>
      </c>
      <c r="R1240" s="275">
        <f>SUM(P1240:Q1240)</f>
        <v>11</v>
      </c>
      <c r="S1240" s="500"/>
      <c r="T1240" s="275"/>
      <c r="U1240" s="275"/>
      <c r="V1240" s="275">
        <f>SUM(T1240:U1240)</f>
        <v>0</v>
      </c>
      <c r="W1240" s="275"/>
      <c r="X1240" s="275"/>
      <c r="Y1240" s="275">
        <f>SUM(W1240:X1240)</f>
        <v>0</v>
      </c>
      <c r="Z1240" s="275"/>
      <c r="AA1240" s="275"/>
      <c r="AB1240" s="275">
        <f>SUM(Z1240:AA1240)</f>
        <v>0</v>
      </c>
      <c r="AC1240" s="275"/>
      <c r="AD1240" s="275"/>
      <c r="AE1240" s="275">
        <f>SUM(AC1240:AD1240)</f>
        <v>0</v>
      </c>
      <c r="AF1240" s="500">
        <v>6</v>
      </c>
      <c r="AG1240" s="275"/>
      <c r="AH1240" s="275"/>
      <c r="AI1240" s="275">
        <f>SUM(AG1240:AH1240)</f>
        <v>0</v>
      </c>
      <c r="AJ1240" s="275"/>
      <c r="AK1240" s="275"/>
      <c r="AL1240" s="275">
        <f>SUM(AJ1240:AK1240)</f>
        <v>0</v>
      </c>
      <c r="AM1240" s="275"/>
      <c r="AN1240" s="275"/>
      <c r="AO1240" s="275">
        <f>SUM(AM1240:AN1240)</f>
        <v>0</v>
      </c>
      <c r="AP1240" s="275"/>
      <c r="AQ1240" s="275"/>
      <c r="AR1240" s="275">
        <f>SUM(AP1240:AQ1240)</f>
        <v>0</v>
      </c>
      <c r="AS1240" s="500">
        <v>6</v>
      </c>
      <c r="AT1240" s="275"/>
      <c r="AU1240" s="275"/>
      <c r="AV1240" s="275">
        <f>SUM(AT1240:AU1240)</f>
        <v>0</v>
      </c>
      <c r="AW1240" s="567">
        <f t="shared" si="6173"/>
        <v>15</v>
      </c>
      <c r="AX1240" s="567">
        <f t="shared" si="6174"/>
        <v>15</v>
      </c>
      <c r="AY1240" s="567">
        <f t="shared" si="6175"/>
        <v>30</v>
      </c>
      <c r="AZ1240" s="159"/>
      <c r="BA1240" s="159"/>
      <c r="BB1240" s="275">
        <f>SUM(AZ1240:BA1240)</f>
        <v>0</v>
      </c>
      <c r="BC1240" s="275"/>
      <c r="BD1240" s="275"/>
      <c r="BE1240" s="275">
        <f>SUM(BC1240:BD1240)</f>
        <v>0</v>
      </c>
      <c r="BF1240" s="521"/>
      <c r="BG1240" s="605">
        <f>SUM(F1240,S1240,AF1240,AS1240)</f>
        <v>52</v>
      </c>
      <c r="BH1240" s="533">
        <f>SUM(G1240,T1240,AG1240)</f>
        <v>6</v>
      </c>
      <c r="BI1240" s="533">
        <f t="shared" ref="BI1240" si="6194">SUM(H1240,U1240,AH1240)</f>
        <v>10</v>
      </c>
      <c r="BJ1240" s="533">
        <f t="shared" ref="BJ1240" si="6195">SUM(I1240,V1240,AI1240)</f>
        <v>16</v>
      </c>
      <c r="BK1240" s="533">
        <f t="shared" ref="BK1240" si="6196">SUM(J1240,W1240,AJ1240)</f>
        <v>3</v>
      </c>
      <c r="BL1240" s="533">
        <f t="shared" ref="BL1240" si="6197">SUM(K1240,X1240,AK1240)</f>
        <v>0</v>
      </c>
      <c r="BM1240" s="533">
        <f t="shared" ref="BM1240" si="6198">SUM(L1240,Y1240,AL1240)</f>
        <v>3</v>
      </c>
      <c r="BN1240" s="533">
        <f>SUM(M1240,Z1240,AM1240)</f>
        <v>0</v>
      </c>
      <c r="BO1240" s="533">
        <f t="shared" ref="BO1240" si="6199">SUM(N1240,AA1240,AN1240)</f>
        <v>0</v>
      </c>
      <c r="BP1240" s="533">
        <f t="shared" ref="BP1240" si="6200">SUM(O1240,AB1240,AO1240)</f>
        <v>0</v>
      </c>
      <c r="BQ1240" s="533">
        <f t="shared" ref="BQ1240" si="6201">SUM(P1240,AC1240,AP1240)</f>
        <v>6</v>
      </c>
      <c r="BR1240" s="533">
        <f t="shared" ref="BR1240" si="6202">SUM(Q1240,AD1240,AQ1240)</f>
        <v>5</v>
      </c>
      <c r="BS1240" s="533">
        <f t="shared" ref="BS1240" si="6203">SUM(R1240,AE1240,AR1240)</f>
        <v>11</v>
      </c>
      <c r="BT1240" s="533">
        <f>AT1240</f>
        <v>0</v>
      </c>
      <c r="BU1240" s="533">
        <f t="shared" ref="BU1240" si="6204">AU1240</f>
        <v>0</v>
      </c>
      <c r="BV1240" s="533">
        <f t="shared" ref="BV1240" si="6205">AV1240</f>
        <v>0</v>
      </c>
      <c r="BW1240" s="536">
        <f>SUM(BH1240,BK1240,BN1240,BQ1240,BT1240)</f>
        <v>15</v>
      </c>
      <c r="BX1240" s="536">
        <f t="shared" ref="BX1240" si="6206">SUM(BI1240,BL1240,BO1240,BR1240,BU1240)</f>
        <v>15</v>
      </c>
      <c r="BY1240" s="536">
        <f t="shared" ref="BY1240" si="6207">SUM(BJ1240,BM1240,BP1240,BS1240,BV1240)</f>
        <v>30</v>
      </c>
      <c r="BZ1240" t="s">
        <v>74</v>
      </c>
      <c r="CA1240" s="544">
        <f>AZ1240</f>
        <v>0</v>
      </c>
      <c r="CB1240" s="544">
        <f t="shared" ref="CB1240" si="6208">BA1240</f>
        <v>0</v>
      </c>
      <c r="CC1240" s="544">
        <f t="shared" ref="CC1240" si="6209">BB1240</f>
        <v>0</v>
      </c>
      <c r="CD1240" s="544">
        <f>BC1240</f>
        <v>0</v>
      </c>
      <c r="CE1240" s="544">
        <f t="shared" ref="CE1240" si="6210">BD1240</f>
        <v>0</v>
      </c>
      <c r="CF1240" s="544">
        <f t="shared" ref="CF1240" si="6211">BE1240</f>
        <v>0</v>
      </c>
    </row>
    <row r="1241" spans="1:84">
      <c r="A1241" s="149"/>
      <c r="B1241" s="151"/>
      <c r="C1241" s="151"/>
      <c r="D1241" s="151"/>
      <c r="E1241" s="288"/>
      <c r="F1241" s="502"/>
      <c r="G1241" s="159"/>
      <c r="H1241" s="159"/>
      <c r="I1241" s="275"/>
      <c r="J1241" s="159"/>
      <c r="K1241" s="159"/>
      <c r="L1241" s="275"/>
      <c r="M1241" s="159"/>
      <c r="N1241" s="159"/>
      <c r="O1241" s="275"/>
      <c r="P1241" s="159"/>
      <c r="Q1241" s="159"/>
      <c r="R1241" s="275"/>
      <c r="S1241" s="500"/>
      <c r="T1241" s="275"/>
      <c r="U1241" s="275"/>
      <c r="V1241" s="275"/>
      <c r="W1241" s="275"/>
      <c r="X1241" s="275"/>
      <c r="Y1241" s="275"/>
      <c r="Z1241" s="275"/>
      <c r="AA1241" s="275"/>
      <c r="AB1241" s="275"/>
      <c r="AC1241" s="275"/>
      <c r="AD1241" s="275"/>
      <c r="AE1241" s="275"/>
      <c r="AF1241" s="500"/>
      <c r="AG1241" s="275"/>
      <c r="AH1241" s="275"/>
      <c r="AI1241" s="275"/>
      <c r="AJ1241" s="275"/>
      <c r="AK1241" s="275"/>
      <c r="AL1241" s="275"/>
      <c r="AM1241" s="275"/>
      <c r="AN1241" s="275"/>
      <c r="AO1241" s="275"/>
      <c r="AP1241" s="275"/>
      <c r="AQ1241" s="275"/>
      <c r="AR1241" s="275"/>
      <c r="AS1241" s="500"/>
      <c r="AT1241" s="275"/>
      <c r="AU1241" s="275"/>
      <c r="AV1241" s="275"/>
      <c r="AW1241" s="567"/>
      <c r="AX1241" s="567"/>
      <c r="AY1241" s="567"/>
      <c r="AZ1241" s="159"/>
      <c r="BA1241" s="159"/>
      <c r="BB1241" s="159"/>
      <c r="BC1241" s="275"/>
      <c r="BD1241" s="275"/>
      <c r="BE1241" s="275"/>
      <c r="BF1241" s="521"/>
    </row>
    <row r="1242" spans="1:84">
      <c r="A1242" s="149"/>
      <c r="B1242" s="149"/>
      <c r="C1242" s="151"/>
      <c r="D1242" s="151"/>
      <c r="E1242" s="288" t="s">
        <v>72</v>
      </c>
      <c r="F1242" s="502">
        <f t="shared" ref="F1242:BE1242" si="6212">SUM(F1239:F1240)</f>
        <v>80</v>
      </c>
      <c r="G1242" s="168">
        <f t="shared" si="6212"/>
        <v>13</v>
      </c>
      <c r="H1242" s="168">
        <f t="shared" si="6212"/>
        <v>19</v>
      </c>
      <c r="I1242" s="168">
        <f t="shared" si="6212"/>
        <v>32</v>
      </c>
      <c r="J1242" s="168">
        <f t="shared" si="6212"/>
        <v>4</v>
      </c>
      <c r="K1242" s="168">
        <f t="shared" si="6212"/>
        <v>1</v>
      </c>
      <c r="L1242" s="168">
        <f t="shared" si="6212"/>
        <v>5</v>
      </c>
      <c r="M1242" s="168">
        <f t="shared" si="6212"/>
        <v>1</v>
      </c>
      <c r="N1242" s="168">
        <f t="shared" si="6212"/>
        <v>0</v>
      </c>
      <c r="O1242" s="168">
        <f t="shared" si="6212"/>
        <v>1</v>
      </c>
      <c r="P1242" s="168">
        <f t="shared" si="6212"/>
        <v>10</v>
      </c>
      <c r="Q1242" s="168">
        <f t="shared" si="6212"/>
        <v>13</v>
      </c>
      <c r="R1242" s="168">
        <f t="shared" si="6212"/>
        <v>23</v>
      </c>
      <c r="S1242" s="502">
        <f t="shared" si="6212"/>
        <v>0</v>
      </c>
      <c r="T1242" s="168">
        <f t="shared" si="6212"/>
        <v>0</v>
      </c>
      <c r="U1242" s="168">
        <f t="shared" si="6212"/>
        <v>0</v>
      </c>
      <c r="V1242" s="168">
        <f t="shared" si="6212"/>
        <v>0</v>
      </c>
      <c r="W1242" s="168">
        <f t="shared" si="6212"/>
        <v>0</v>
      </c>
      <c r="X1242" s="168">
        <f t="shared" si="6212"/>
        <v>0</v>
      </c>
      <c r="Y1242" s="168">
        <f t="shared" si="6212"/>
        <v>0</v>
      </c>
      <c r="Z1242" s="168">
        <f t="shared" si="6212"/>
        <v>0</v>
      </c>
      <c r="AA1242" s="168">
        <f t="shared" si="6212"/>
        <v>0</v>
      </c>
      <c r="AB1242" s="168">
        <f t="shared" si="6212"/>
        <v>0</v>
      </c>
      <c r="AC1242" s="168">
        <f t="shared" si="6212"/>
        <v>0</v>
      </c>
      <c r="AD1242" s="168">
        <f t="shared" si="6212"/>
        <v>0</v>
      </c>
      <c r="AE1242" s="168">
        <f t="shared" si="6212"/>
        <v>0</v>
      </c>
      <c r="AF1242" s="502">
        <f t="shared" si="6212"/>
        <v>12</v>
      </c>
      <c r="AG1242" s="168">
        <f t="shared" si="6212"/>
        <v>0</v>
      </c>
      <c r="AH1242" s="168">
        <f t="shared" si="6212"/>
        <v>0</v>
      </c>
      <c r="AI1242" s="168">
        <f t="shared" si="6212"/>
        <v>0</v>
      </c>
      <c r="AJ1242" s="168">
        <f t="shared" si="6212"/>
        <v>0</v>
      </c>
      <c r="AK1242" s="168">
        <f t="shared" si="6212"/>
        <v>0</v>
      </c>
      <c r="AL1242" s="168">
        <f t="shared" si="6212"/>
        <v>0</v>
      </c>
      <c r="AM1242" s="168">
        <f t="shared" si="6212"/>
        <v>0</v>
      </c>
      <c r="AN1242" s="168">
        <f t="shared" si="6212"/>
        <v>0</v>
      </c>
      <c r="AO1242" s="168">
        <f t="shared" si="6212"/>
        <v>0</v>
      </c>
      <c r="AP1242" s="168">
        <f t="shared" si="6212"/>
        <v>0</v>
      </c>
      <c r="AQ1242" s="168">
        <f t="shared" si="6212"/>
        <v>0</v>
      </c>
      <c r="AR1242" s="168">
        <f t="shared" si="6212"/>
        <v>0</v>
      </c>
      <c r="AS1242" s="502">
        <f t="shared" si="6212"/>
        <v>12</v>
      </c>
      <c r="AT1242" s="168">
        <f t="shared" si="6212"/>
        <v>0</v>
      </c>
      <c r="AU1242" s="168">
        <f t="shared" si="6212"/>
        <v>0</v>
      </c>
      <c r="AV1242" s="168">
        <f t="shared" si="6212"/>
        <v>0</v>
      </c>
      <c r="AW1242" s="569">
        <f t="shared" si="6212"/>
        <v>28</v>
      </c>
      <c r="AX1242" s="569">
        <f t="shared" si="6212"/>
        <v>33</v>
      </c>
      <c r="AY1242" s="569">
        <f t="shared" si="6212"/>
        <v>61</v>
      </c>
      <c r="AZ1242" s="168">
        <f t="shared" si="6212"/>
        <v>0</v>
      </c>
      <c r="BA1242" s="168">
        <f t="shared" si="6212"/>
        <v>0</v>
      </c>
      <c r="BB1242" s="168">
        <f t="shared" si="6212"/>
        <v>0</v>
      </c>
      <c r="BC1242" s="168">
        <f t="shared" si="6212"/>
        <v>0</v>
      </c>
      <c r="BD1242" s="168">
        <f t="shared" si="6212"/>
        <v>0</v>
      </c>
      <c r="BE1242" s="168">
        <f t="shared" si="6212"/>
        <v>0</v>
      </c>
      <c r="BF1242" s="523"/>
      <c r="BG1242" s="605">
        <f>SUM(F1242,S1242,AF1242,AS1242)</f>
        <v>104</v>
      </c>
      <c r="BH1242" s="533">
        <f>SUM(G1242,T1242,AG1242)</f>
        <v>13</v>
      </c>
      <c r="BI1242" s="533">
        <f t="shared" ref="BI1242" si="6213">SUM(H1242,U1242,AH1242)</f>
        <v>19</v>
      </c>
      <c r="BJ1242" s="533">
        <f t="shared" ref="BJ1242" si="6214">SUM(I1242,V1242,AI1242)</f>
        <v>32</v>
      </c>
      <c r="BK1242" s="533">
        <f t="shared" ref="BK1242" si="6215">SUM(J1242,W1242,AJ1242)</f>
        <v>4</v>
      </c>
      <c r="BL1242" s="533">
        <f t="shared" ref="BL1242" si="6216">SUM(K1242,X1242,AK1242)</f>
        <v>1</v>
      </c>
      <c r="BM1242" s="533">
        <f t="shared" ref="BM1242" si="6217">SUM(L1242,Y1242,AL1242)</f>
        <v>5</v>
      </c>
      <c r="BN1242" s="533">
        <f>SUM(M1242,Z1242,AM1242)</f>
        <v>1</v>
      </c>
      <c r="BO1242" s="533">
        <f t="shared" ref="BO1242" si="6218">SUM(N1242,AA1242,AN1242)</f>
        <v>0</v>
      </c>
      <c r="BP1242" s="533">
        <f t="shared" ref="BP1242" si="6219">SUM(O1242,AB1242,AO1242)</f>
        <v>1</v>
      </c>
      <c r="BQ1242" s="533">
        <f t="shared" ref="BQ1242" si="6220">SUM(P1242,AC1242,AP1242)</f>
        <v>10</v>
      </c>
      <c r="BR1242" s="533">
        <f t="shared" ref="BR1242" si="6221">SUM(Q1242,AD1242,AQ1242)</f>
        <v>13</v>
      </c>
      <c r="BS1242" s="533">
        <f t="shared" ref="BS1242" si="6222">SUM(R1242,AE1242,AR1242)</f>
        <v>23</v>
      </c>
      <c r="BT1242" s="533">
        <f>AT1242</f>
        <v>0</v>
      </c>
      <c r="BU1242" s="533">
        <f t="shared" ref="BU1242" si="6223">AU1242</f>
        <v>0</v>
      </c>
      <c r="BV1242" s="533">
        <f t="shared" ref="BV1242" si="6224">AV1242</f>
        <v>0</v>
      </c>
      <c r="BW1242" s="536">
        <f>SUM(BH1242,BK1242,BN1242,BQ1242,BT1242)</f>
        <v>28</v>
      </c>
      <c r="BX1242" s="536">
        <f t="shared" ref="BX1242" si="6225">SUM(BI1242,BL1242,BO1242,BR1242,BU1242)</f>
        <v>33</v>
      </c>
      <c r="BY1242" s="536">
        <f t="shared" ref="BY1242" si="6226">SUM(BJ1242,BM1242,BP1242,BS1242,BV1242)</f>
        <v>61</v>
      </c>
      <c r="BZ1242" t="s">
        <v>74</v>
      </c>
      <c r="CA1242" s="544">
        <f>AZ1242</f>
        <v>0</v>
      </c>
      <c r="CB1242" s="544">
        <f t="shared" ref="CB1242" si="6227">BA1242</f>
        <v>0</v>
      </c>
      <c r="CC1242" s="544">
        <f t="shared" ref="CC1242" si="6228">BB1242</f>
        <v>0</v>
      </c>
      <c r="CD1242" s="544">
        <f>BC1242</f>
        <v>0</v>
      </c>
      <c r="CE1242" s="544">
        <f t="shared" ref="CE1242" si="6229">BD1242</f>
        <v>0</v>
      </c>
      <c r="CF1242" s="544">
        <f t="shared" ref="CF1242" si="6230">BE1242</f>
        <v>0</v>
      </c>
    </row>
    <row r="1243" spans="1:84">
      <c r="A1243" s="149"/>
      <c r="B1243" s="149" t="s">
        <v>924</v>
      </c>
      <c r="C1243" s="151"/>
      <c r="D1243" s="151"/>
      <c r="E1243" s="375" t="s">
        <v>1082</v>
      </c>
      <c r="F1243" s="502"/>
      <c r="G1243" s="168"/>
      <c r="H1243" s="168"/>
      <c r="I1243" s="168"/>
      <c r="J1243" s="168"/>
      <c r="K1243" s="168"/>
      <c r="L1243" s="168"/>
      <c r="M1243" s="168"/>
      <c r="N1243" s="168"/>
      <c r="O1243" s="168"/>
      <c r="P1243" s="168"/>
      <c r="Q1243" s="168"/>
      <c r="R1243" s="168"/>
      <c r="S1243" s="502"/>
      <c r="T1243" s="168"/>
      <c r="U1243" s="168"/>
      <c r="V1243" s="168"/>
      <c r="W1243" s="168"/>
      <c r="X1243" s="168"/>
      <c r="Y1243" s="168"/>
      <c r="Z1243" s="168"/>
      <c r="AA1243" s="168"/>
      <c r="AB1243" s="168"/>
      <c r="AC1243" s="168"/>
      <c r="AD1243" s="168"/>
      <c r="AE1243" s="168"/>
      <c r="AF1243" s="502"/>
      <c r="AG1243" s="168"/>
      <c r="AH1243" s="168"/>
      <c r="AI1243" s="168"/>
      <c r="AJ1243" s="168"/>
      <c r="AK1243" s="168"/>
      <c r="AL1243" s="168"/>
      <c r="AM1243" s="168"/>
      <c r="AN1243" s="168"/>
      <c r="AO1243" s="168"/>
      <c r="AP1243" s="168"/>
      <c r="AQ1243" s="168"/>
      <c r="AR1243" s="168"/>
      <c r="AS1243" s="502"/>
      <c r="AT1243" s="168"/>
      <c r="AU1243" s="168"/>
      <c r="AV1243" s="168"/>
      <c r="AW1243" s="569"/>
      <c r="AX1243" s="569"/>
      <c r="AY1243" s="569"/>
      <c r="AZ1243" s="168"/>
      <c r="BA1243" s="168"/>
      <c r="BB1243" s="168"/>
      <c r="BC1243" s="168"/>
      <c r="BD1243" s="168"/>
      <c r="BE1243" s="168"/>
      <c r="BF1243" s="523"/>
      <c r="BW1243" s="536"/>
      <c r="BX1243" s="536"/>
      <c r="BY1243" s="536"/>
      <c r="CA1243" s="701"/>
      <c r="CB1243" s="701"/>
      <c r="CC1243" s="701"/>
      <c r="CD1243" s="701"/>
      <c r="CE1243" s="701"/>
      <c r="CF1243" s="701"/>
    </row>
    <row r="1244" spans="1:84">
      <c r="A1244" s="149"/>
      <c r="B1244" s="149" t="s">
        <v>1082</v>
      </c>
      <c r="C1244" s="151"/>
      <c r="D1244" s="151"/>
      <c r="E1244" s="288" t="s">
        <v>77</v>
      </c>
      <c r="F1244" s="502">
        <v>20</v>
      </c>
      <c r="G1244" s="159">
        <v>1</v>
      </c>
      <c r="H1244" s="159">
        <v>3</v>
      </c>
      <c r="I1244" s="275">
        <f>SUM(G1244:H1244)</f>
        <v>4</v>
      </c>
      <c r="J1244" s="159"/>
      <c r="K1244" s="159"/>
      <c r="L1244" s="275">
        <f>SUM(J1244:K1244)</f>
        <v>0</v>
      </c>
      <c r="M1244" s="159"/>
      <c r="N1244" s="159"/>
      <c r="O1244" s="275">
        <f>SUM(M1244:N1244)</f>
        <v>0</v>
      </c>
      <c r="P1244" s="159">
        <v>8</v>
      </c>
      <c r="Q1244" s="159">
        <v>3</v>
      </c>
      <c r="R1244" s="275">
        <f>SUM(P1244:Q1244)</f>
        <v>11</v>
      </c>
      <c r="S1244" s="500"/>
      <c r="T1244" s="275"/>
      <c r="U1244" s="275"/>
      <c r="V1244" s="275">
        <f>SUM(T1244:U1244)</f>
        <v>0</v>
      </c>
      <c r="W1244" s="275"/>
      <c r="X1244" s="275"/>
      <c r="Y1244" s="275">
        <f>SUM(W1244:X1244)</f>
        <v>0</v>
      </c>
      <c r="Z1244" s="275"/>
      <c r="AA1244" s="275"/>
      <c r="AB1244" s="275">
        <f>SUM(Z1244:AA1244)</f>
        <v>0</v>
      </c>
      <c r="AC1244" s="275"/>
      <c r="AD1244" s="275"/>
      <c r="AE1244" s="275">
        <f>SUM(AC1244:AD1244)</f>
        <v>0</v>
      </c>
      <c r="AF1244" s="500"/>
      <c r="AG1244" s="275"/>
      <c r="AH1244" s="275"/>
      <c r="AI1244" s="275">
        <f>SUM(AG1244:AH1244)</f>
        <v>0</v>
      </c>
      <c r="AJ1244" s="275"/>
      <c r="AK1244" s="275"/>
      <c r="AL1244" s="275">
        <f>SUM(AJ1244:AK1244)</f>
        <v>0</v>
      </c>
      <c r="AM1244" s="275"/>
      <c r="AN1244" s="275"/>
      <c r="AO1244" s="275">
        <f>SUM(AM1244:AN1244)</f>
        <v>0</v>
      </c>
      <c r="AP1244" s="275"/>
      <c r="AQ1244" s="275"/>
      <c r="AR1244" s="275">
        <f>SUM(AP1244:AQ1244)</f>
        <v>0</v>
      </c>
      <c r="AS1244" s="500"/>
      <c r="AT1244" s="275"/>
      <c r="AU1244" s="275"/>
      <c r="AV1244" s="275">
        <f>SUM(AT1244:AU1244)</f>
        <v>0</v>
      </c>
      <c r="AW1244" s="567">
        <f t="shared" ref="AW1244:AW1245" si="6231">SUM(G1244,J1244,M1244,P1244,T1244,W1244,Z1244,AC1244,AG1244,AJ1244,AM1244,AP1244,AT1244)</f>
        <v>9</v>
      </c>
      <c r="AX1244" s="567">
        <f t="shared" ref="AX1244:AX1245" si="6232">SUM(H1244,K1244,N1244,Q1244,U1244,X1244,AA1244,AD1244,AH1244,AK1244,AN1244,AQ1244,AU1244)</f>
        <v>6</v>
      </c>
      <c r="AY1244" s="567">
        <f t="shared" ref="AY1244:AY1245" si="6233">SUM(I1244,L1244,O1244,R1244,V1244,Y1244,AB1244,AE1244,AI1244,AL1244,AO1244,AR1244,AV1244)</f>
        <v>15</v>
      </c>
      <c r="AZ1244" s="159"/>
      <c r="BA1244" s="159"/>
      <c r="BB1244" s="275">
        <f>SUM(AZ1244:BA1244)</f>
        <v>0</v>
      </c>
      <c r="BC1244" s="275"/>
      <c r="BD1244" s="275"/>
      <c r="BE1244" s="275">
        <f>SUM(BC1244:BD1244)</f>
        <v>0</v>
      </c>
      <c r="BF1244" s="521"/>
      <c r="BG1244" s="605">
        <f>SUM(F1244,S1244,AF1244,AS1244)</f>
        <v>20</v>
      </c>
      <c r="BH1244" s="533">
        <f>SUM(G1244,T1244,AG1244)</f>
        <v>1</v>
      </c>
      <c r="BI1244" s="533">
        <f t="shared" ref="BI1244:BI1245" si="6234">SUM(H1244,U1244,AH1244)</f>
        <v>3</v>
      </c>
      <c r="BJ1244" s="533">
        <f t="shared" ref="BJ1244:BJ1245" si="6235">SUM(I1244,V1244,AI1244)</f>
        <v>4</v>
      </c>
      <c r="BK1244" s="533">
        <f t="shared" ref="BK1244:BK1245" si="6236">SUM(J1244,W1244,AJ1244)</f>
        <v>0</v>
      </c>
      <c r="BL1244" s="533">
        <f t="shared" ref="BL1244:BL1245" si="6237">SUM(K1244,X1244,AK1244)</f>
        <v>0</v>
      </c>
      <c r="BM1244" s="533">
        <f t="shared" ref="BM1244:BM1245" si="6238">SUM(L1244,Y1244,AL1244)</f>
        <v>0</v>
      </c>
      <c r="BN1244" s="533">
        <f>SUM(M1244,Z1244,AM1244)</f>
        <v>0</v>
      </c>
      <c r="BO1244" s="533">
        <f t="shared" ref="BO1244:BO1245" si="6239">SUM(N1244,AA1244,AN1244)</f>
        <v>0</v>
      </c>
      <c r="BP1244" s="533">
        <f t="shared" ref="BP1244:BP1245" si="6240">SUM(O1244,AB1244,AO1244)</f>
        <v>0</v>
      </c>
      <c r="BQ1244" s="533">
        <f t="shared" ref="BQ1244:BQ1245" si="6241">SUM(P1244,AC1244,AP1244)</f>
        <v>8</v>
      </c>
      <c r="BR1244" s="533">
        <f t="shared" ref="BR1244:BR1245" si="6242">SUM(Q1244,AD1244,AQ1244)</f>
        <v>3</v>
      </c>
      <c r="BS1244" s="533">
        <f t="shared" ref="BS1244:BS1245" si="6243">SUM(R1244,AE1244,AR1244)</f>
        <v>11</v>
      </c>
      <c r="BT1244" s="533">
        <f>AT1244</f>
        <v>0</v>
      </c>
      <c r="BU1244" s="533">
        <f t="shared" ref="BU1244:BU1245" si="6244">AU1244</f>
        <v>0</v>
      </c>
      <c r="BV1244" s="533">
        <f t="shared" ref="BV1244:BV1245" si="6245">AV1244</f>
        <v>0</v>
      </c>
      <c r="BW1244" s="536">
        <f>SUM(BH1244,BK1244,BN1244,BQ1244,BT1244)</f>
        <v>9</v>
      </c>
      <c r="BX1244" s="536">
        <f t="shared" ref="BX1244:BX1245" si="6246">SUM(BI1244,BL1244,BO1244,BR1244,BU1244)</f>
        <v>6</v>
      </c>
      <c r="BY1244" s="536">
        <f t="shared" ref="BY1244:BY1245" si="6247">SUM(BJ1244,BM1244,BP1244,BS1244,BV1244)</f>
        <v>15</v>
      </c>
      <c r="BZ1244" t="s">
        <v>74</v>
      </c>
      <c r="CA1244" s="701">
        <f>AZ1244</f>
        <v>0</v>
      </c>
      <c r="CB1244" s="701">
        <f t="shared" ref="CB1244:CB1245" si="6248">BA1244</f>
        <v>0</v>
      </c>
      <c r="CC1244" s="701">
        <f t="shared" ref="CC1244:CC1245" si="6249">BB1244</f>
        <v>0</v>
      </c>
      <c r="CD1244" s="701">
        <f>BC1244</f>
        <v>0</v>
      </c>
      <c r="CE1244" s="701">
        <f t="shared" ref="CE1244:CE1245" si="6250">BD1244</f>
        <v>0</v>
      </c>
      <c r="CF1244" s="701">
        <f t="shared" ref="CF1244:CF1245" si="6251">BE1244</f>
        <v>0</v>
      </c>
    </row>
    <row r="1245" spans="1:84">
      <c r="A1245" s="149"/>
      <c r="B1245" s="151"/>
      <c r="C1245" s="151"/>
      <c r="D1245" s="151"/>
      <c r="E1245" s="288" t="s">
        <v>78</v>
      </c>
      <c r="F1245" s="502">
        <v>20</v>
      </c>
      <c r="G1245" s="159">
        <v>5</v>
      </c>
      <c r="H1245" s="159">
        <v>1</v>
      </c>
      <c r="I1245" s="275">
        <f>SUM(G1245:H1245)</f>
        <v>6</v>
      </c>
      <c r="J1245" s="159"/>
      <c r="K1245" s="159"/>
      <c r="L1245" s="275">
        <f>SUM(J1245:K1245)</f>
        <v>0</v>
      </c>
      <c r="M1245" s="159"/>
      <c r="N1245" s="159"/>
      <c r="O1245" s="275">
        <f>SUM(M1245:N1245)</f>
        <v>0</v>
      </c>
      <c r="P1245" s="159">
        <v>5</v>
      </c>
      <c r="Q1245" s="159"/>
      <c r="R1245" s="275">
        <f>SUM(P1245:Q1245)</f>
        <v>5</v>
      </c>
      <c r="S1245" s="500"/>
      <c r="T1245" s="275"/>
      <c r="U1245" s="275"/>
      <c r="V1245" s="275">
        <f>SUM(T1245:U1245)</f>
        <v>0</v>
      </c>
      <c r="W1245" s="275"/>
      <c r="X1245" s="275"/>
      <c r="Y1245" s="275">
        <f>SUM(W1245:X1245)</f>
        <v>0</v>
      </c>
      <c r="Z1245" s="275"/>
      <c r="AA1245" s="275"/>
      <c r="AB1245" s="275">
        <f>SUM(Z1245:AA1245)</f>
        <v>0</v>
      </c>
      <c r="AC1245" s="275"/>
      <c r="AD1245" s="275"/>
      <c r="AE1245" s="275">
        <f>SUM(AC1245:AD1245)</f>
        <v>0</v>
      </c>
      <c r="AF1245" s="500"/>
      <c r="AG1245" s="275"/>
      <c r="AH1245" s="275"/>
      <c r="AI1245" s="275">
        <f>SUM(AG1245:AH1245)</f>
        <v>0</v>
      </c>
      <c r="AJ1245" s="275"/>
      <c r="AK1245" s="275"/>
      <c r="AL1245" s="275">
        <f>SUM(AJ1245:AK1245)</f>
        <v>0</v>
      </c>
      <c r="AM1245" s="275"/>
      <c r="AN1245" s="275"/>
      <c r="AO1245" s="275">
        <f>SUM(AM1245:AN1245)</f>
        <v>0</v>
      </c>
      <c r="AP1245" s="275"/>
      <c r="AQ1245" s="275"/>
      <c r="AR1245" s="275">
        <f>SUM(AP1245:AQ1245)</f>
        <v>0</v>
      </c>
      <c r="AS1245" s="500"/>
      <c r="AT1245" s="275"/>
      <c r="AU1245" s="275"/>
      <c r="AV1245" s="275">
        <f>SUM(AT1245:AU1245)</f>
        <v>0</v>
      </c>
      <c r="AW1245" s="567">
        <f t="shared" si="6231"/>
        <v>10</v>
      </c>
      <c r="AX1245" s="567">
        <f t="shared" si="6232"/>
        <v>1</v>
      </c>
      <c r="AY1245" s="567">
        <f t="shared" si="6233"/>
        <v>11</v>
      </c>
      <c r="AZ1245" s="159"/>
      <c r="BA1245" s="159"/>
      <c r="BB1245" s="275">
        <f>SUM(AZ1245:BA1245)</f>
        <v>0</v>
      </c>
      <c r="BC1245" s="275"/>
      <c r="BD1245" s="275"/>
      <c r="BE1245" s="275">
        <f>SUM(BC1245:BD1245)</f>
        <v>0</v>
      </c>
      <c r="BF1245" s="521"/>
      <c r="BG1245" s="605">
        <f>SUM(F1245,S1245,AF1245,AS1245)</f>
        <v>20</v>
      </c>
      <c r="BH1245" s="533">
        <f>SUM(G1245,T1245,AG1245)</f>
        <v>5</v>
      </c>
      <c r="BI1245" s="533">
        <f t="shared" si="6234"/>
        <v>1</v>
      </c>
      <c r="BJ1245" s="533">
        <f t="shared" si="6235"/>
        <v>6</v>
      </c>
      <c r="BK1245" s="533">
        <f t="shared" si="6236"/>
        <v>0</v>
      </c>
      <c r="BL1245" s="533">
        <f t="shared" si="6237"/>
        <v>0</v>
      </c>
      <c r="BM1245" s="533">
        <f t="shared" si="6238"/>
        <v>0</v>
      </c>
      <c r="BN1245" s="533">
        <f>SUM(M1245,Z1245,AM1245)</f>
        <v>0</v>
      </c>
      <c r="BO1245" s="533">
        <f t="shared" si="6239"/>
        <v>0</v>
      </c>
      <c r="BP1245" s="533">
        <f t="shared" si="6240"/>
        <v>0</v>
      </c>
      <c r="BQ1245" s="533">
        <f t="shared" si="6241"/>
        <v>5</v>
      </c>
      <c r="BR1245" s="533">
        <f t="shared" si="6242"/>
        <v>0</v>
      </c>
      <c r="BS1245" s="533">
        <f t="shared" si="6243"/>
        <v>5</v>
      </c>
      <c r="BT1245" s="533">
        <f>AT1245</f>
        <v>0</v>
      </c>
      <c r="BU1245" s="533">
        <f t="shared" si="6244"/>
        <v>0</v>
      </c>
      <c r="BV1245" s="533">
        <f t="shared" si="6245"/>
        <v>0</v>
      </c>
      <c r="BW1245" s="536">
        <f>SUM(BH1245,BK1245,BN1245,BQ1245,BT1245)</f>
        <v>10</v>
      </c>
      <c r="BX1245" s="536">
        <f t="shared" si="6246"/>
        <v>1</v>
      </c>
      <c r="BY1245" s="536">
        <f t="shared" si="6247"/>
        <v>11</v>
      </c>
      <c r="BZ1245" t="s">
        <v>74</v>
      </c>
      <c r="CA1245" s="701">
        <f>AZ1245</f>
        <v>0</v>
      </c>
      <c r="CB1245" s="701">
        <f t="shared" si="6248"/>
        <v>0</v>
      </c>
      <c r="CC1245" s="701">
        <f t="shared" si="6249"/>
        <v>0</v>
      </c>
      <c r="CD1245" s="701">
        <f>BC1245</f>
        <v>0</v>
      </c>
      <c r="CE1245" s="701">
        <f t="shared" si="6250"/>
        <v>0</v>
      </c>
      <c r="CF1245" s="701">
        <f t="shared" si="6251"/>
        <v>0</v>
      </c>
    </row>
    <row r="1246" spans="1:84">
      <c r="A1246" s="149"/>
      <c r="B1246" s="151"/>
      <c r="C1246" s="151"/>
      <c r="D1246" s="151"/>
      <c r="E1246" s="288"/>
      <c r="F1246" s="502"/>
      <c r="G1246" s="159"/>
      <c r="H1246" s="159"/>
      <c r="I1246" s="275"/>
      <c r="J1246" s="159"/>
      <c r="K1246" s="159"/>
      <c r="L1246" s="275"/>
      <c r="M1246" s="159"/>
      <c r="N1246" s="159"/>
      <c r="O1246" s="275"/>
      <c r="P1246" s="159"/>
      <c r="Q1246" s="159"/>
      <c r="R1246" s="275"/>
      <c r="S1246" s="500"/>
      <c r="T1246" s="275"/>
      <c r="U1246" s="275"/>
      <c r="V1246" s="275"/>
      <c r="W1246" s="275"/>
      <c r="X1246" s="275"/>
      <c r="Y1246" s="275"/>
      <c r="Z1246" s="275"/>
      <c r="AA1246" s="275"/>
      <c r="AB1246" s="275"/>
      <c r="AC1246" s="275"/>
      <c r="AD1246" s="275"/>
      <c r="AE1246" s="275"/>
      <c r="AF1246" s="500"/>
      <c r="AG1246" s="275"/>
      <c r="AH1246" s="275"/>
      <c r="AI1246" s="275"/>
      <c r="AJ1246" s="275"/>
      <c r="AK1246" s="275"/>
      <c r="AL1246" s="275"/>
      <c r="AM1246" s="275"/>
      <c r="AN1246" s="275"/>
      <c r="AO1246" s="275"/>
      <c r="AP1246" s="275"/>
      <c r="AQ1246" s="275"/>
      <c r="AR1246" s="275"/>
      <c r="AS1246" s="500"/>
      <c r="AT1246" s="275"/>
      <c r="AU1246" s="275"/>
      <c r="AV1246" s="275"/>
      <c r="AW1246" s="567"/>
      <c r="AX1246" s="567"/>
      <c r="AY1246" s="567"/>
      <c r="AZ1246" s="159"/>
      <c r="BA1246" s="159"/>
      <c r="BB1246" s="159"/>
      <c r="BC1246" s="275"/>
      <c r="BD1246" s="275"/>
      <c r="BE1246" s="275"/>
      <c r="BF1246" s="521"/>
      <c r="CA1246" s="701"/>
      <c r="CB1246" s="701"/>
      <c r="CC1246" s="701"/>
      <c r="CD1246" s="701"/>
      <c r="CE1246" s="701"/>
      <c r="CF1246" s="701"/>
    </row>
    <row r="1247" spans="1:84">
      <c r="A1247" s="149"/>
      <c r="B1247" s="149"/>
      <c r="C1247" s="151"/>
      <c r="D1247" s="151"/>
      <c r="E1247" s="375" t="s">
        <v>72</v>
      </c>
      <c r="F1247" s="502">
        <f t="shared" ref="F1247:BE1247" si="6252">SUM(F1244:F1245)</f>
        <v>40</v>
      </c>
      <c r="G1247" s="168">
        <f t="shared" si="6252"/>
        <v>6</v>
      </c>
      <c r="H1247" s="168">
        <f t="shared" si="6252"/>
        <v>4</v>
      </c>
      <c r="I1247" s="168">
        <f t="shared" si="6252"/>
        <v>10</v>
      </c>
      <c r="J1247" s="168">
        <f t="shared" si="6252"/>
        <v>0</v>
      </c>
      <c r="K1247" s="168">
        <f t="shared" si="6252"/>
        <v>0</v>
      </c>
      <c r="L1247" s="168">
        <f t="shared" si="6252"/>
        <v>0</v>
      </c>
      <c r="M1247" s="168">
        <f t="shared" si="6252"/>
        <v>0</v>
      </c>
      <c r="N1247" s="168">
        <f t="shared" si="6252"/>
        <v>0</v>
      </c>
      <c r="O1247" s="168">
        <f t="shared" si="6252"/>
        <v>0</v>
      </c>
      <c r="P1247" s="168">
        <f t="shared" si="6252"/>
        <v>13</v>
      </c>
      <c r="Q1247" s="168">
        <f t="shared" si="6252"/>
        <v>3</v>
      </c>
      <c r="R1247" s="168">
        <f t="shared" si="6252"/>
        <v>16</v>
      </c>
      <c r="S1247" s="502">
        <f t="shared" si="6252"/>
        <v>0</v>
      </c>
      <c r="T1247" s="168">
        <f t="shared" si="6252"/>
        <v>0</v>
      </c>
      <c r="U1247" s="168">
        <f t="shared" si="6252"/>
        <v>0</v>
      </c>
      <c r="V1247" s="168">
        <f t="shared" si="6252"/>
        <v>0</v>
      </c>
      <c r="W1247" s="168">
        <f t="shared" si="6252"/>
        <v>0</v>
      </c>
      <c r="X1247" s="168">
        <f t="shared" si="6252"/>
        <v>0</v>
      </c>
      <c r="Y1247" s="168">
        <f t="shared" si="6252"/>
        <v>0</v>
      </c>
      <c r="Z1247" s="168">
        <f t="shared" si="6252"/>
        <v>0</v>
      </c>
      <c r="AA1247" s="168">
        <f t="shared" si="6252"/>
        <v>0</v>
      </c>
      <c r="AB1247" s="168">
        <f t="shared" si="6252"/>
        <v>0</v>
      </c>
      <c r="AC1247" s="168">
        <f t="shared" si="6252"/>
        <v>0</v>
      </c>
      <c r="AD1247" s="168">
        <f t="shared" si="6252"/>
        <v>0</v>
      </c>
      <c r="AE1247" s="168">
        <f t="shared" si="6252"/>
        <v>0</v>
      </c>
      <c r="AF1247" s="502">
        <f t="shared" si="6252"/>
        <v>0</v>
      </c>
      <c r="AG1247" s="168">
        <f t="shared" si="6252"/>
        <v>0</v>
      </c>
      <c r="AH1247" s="168">
        <f t="shared" si="6252"/>
        <v>0</v>
      </c>
      <c r="AI1247" s="168">
        <f t="shared" si="6252"/>
        <v>0</v>
      </c>
      <c r="AJ1247" s="168">
        <f t="shared" si="6252"/>
        <v>0</v>
      </c>
      <c r="AK1247" s="168">
        <f t="shared" si="6252"/>
        <v>0</v>
      </c>
      <c r="AL1247" s="168">
        <f t="shared" si="6252"/>
        <v>0</v>
      </c>
      <c r="AM1247" s="168">
        <f t="shared" si="6252"/>
        <v>0</v>
      </c>
      <c r="AN1247" s="168">
        <f t="shared" si="6252"/>
        <v>0</v>
      </c>
      <c r="AO1247" s="168">
        <f t="shared" si="6252"/>
        <v>0</v>
      </c>
      <c r="AP1247" s="168">
        <f t="shared" si="6252"/>
        <v>0</v>
      </c>
      <c r="AQ1247" s="168">
        <f t="shared" si="6252"/>
        <v>0</v>
      </c>
      <c r="AR1247" s="168">
        <f t="shared" si="6252"/>
        <v>0</v>
      </c>
      <c r="AS1247" s="502">
        <f t="shared" si="6252"/>
        <v>0</v>
      </c>
      <c r="AT1247" s="168">
        <f t="shared" si="6252"/>
        <v>0</v>
      </c>
      <c r="AU1247" s="168">
        <f t="shared" si="6252"/>
        <v>0</v>
      </c>
      <c r="AV1247" s="168">
        <f t="shared" si="6252"/>
        <v>0</v>
      </c>
      <c r="AW1247" s="569">
        <f t="shared" si="6252"/>
        <v>19</v>
      </c>
      <c r="AX1247" s="569">
        <f t="shared" si="6252"/>
        <v>7</v>
      </c>
      <c r="AY1247" s="569">
        <f t="shared" si="6252"/>
        <v>26</v>
      </c>
      <c r="AZ1247" s="168">
        <f t="shared" si="6252"/>
        <v>0</v>
      </c>
      <c r="BA1247" s="168">
        <f t="shared" si="6252"/>
        <v>0</v>
      </c>
      <c r="BB1247" s="168">
        <f t="shared" si="6252"/>
        <v>0</v>
      </c>
      <c r="BC1247" s="168">
        <f t="shared" si="6252"/>
        <v>0</v>
      </c>
      <c r="BD1247" s="168">
        <f t="shared" si="6252"/>
        <v>0</v>
      </c>
      <c r="BE1247" s="168">
        <f t="shared" si="6252"/>
        <v>0</v>
      </c>
      <c r="BF1247" s="523"/>
      <c r="BG1247" s="605">
        <f>SUM(F1247,S1247,AF1247,AS1247)</f>
        <v>40</v>
      </c>
      <c r="BH1247" s="533">
        <f>SUM(G1247,T1247,AG1247)</f>
        <v>6</v>
      </c>
      <c r="BI1247" s="533">
        <f t="shared" ref="BI1247" si="6253">SUM(H1247,U1247,AH1247)</f>
        <v>4</v>
      </c>
      <c r="BJ1247" s="533">
        <f t="shared" ref="BJ1247" si="6254">SUM(I1247,V1247,AI1247)</f>
        <v>10</v>
      </c>
      <c r="BK1247" s="533">
        <f t="shared" ref="BK1247" si="6255">SUM(J1247,W1247,AJ1247)</f>
        <v>0</v>
      </c>
      <c r="BL1247" s="533">
        <f t="shared" ref="BL1247" si="6256">SUM(K1247,X1247,AK1247)</f>
        <v>0</v>
      </c>
      <c r="BM1247" s="533">
        <f t="shared" ref="BM1247" si="6257">SUM(L1247,Y1247,AL1247)</f>
        <v>0</v>
      </c>
      <c r="BN1247" s="533">
        <f>SUM(M1247,Z1247,AM1247)</f>
        <v>0</v>
      </c>
      <c r="BO1247" s="533">
        <f t="shared" ref="BO1247" si="6258">SUM(N1247,AA1247,AN1247)</f>
        <v>0</v>
      </c>
      <c r="BP1247" s="533">
        <f t="shared" ref="BP1247" si="6259">SUM(O1247,AB1247,AO1247)</f>
        <v>0</v>
      </c>
      <c r="BQ1247" s="533">
        <f t="shared" ref="BQ1247" si="6260">SUM(P1247,AC1247,AP1247)</f>
        <v>13</v>
      </c>
      <c r="BR1247" s="533">
        <f t="shared" ref="BR1247" si="6261">SUM(Q1247,AD1247,AQ1247)</f>
        <v>3</v>
      </c>
      <c r="BS1247" s="533">
        <f t="shared" ref="BS1247" si="6262">SUM(R1247,AE1247,AR1247)</f>
        <v>16</v>
      </c>
      <c r="BT1247" s="533">
        <f>AT1247</f>
        <v>0</v>
      </c>
      <c r="BU1247" s="533">
        <f t="shared" ref="BU1247" si="6263">AU1247</f>
        <v>0</v>
      </c>
      <c r="BV1247" s="533">
        <f t="shared" ref="BV1247" si="6264">AV1247</f>
        <v>0</v>
      </c>
      <c r="BW1247" s="536">
        <f>SUM(BH1247,BK1247,BN1247,BQ1247,BT1247)</f>
        <v>19</v>
      </c>
      <c r="BX1247" s="536">
        <f t="shared" ref="BX1247" si="6265">SUM(BI1247,BL1247,BO1247,BR1247,BU1247)</f>
        <v>7</v>
      </c>
      <c r="BY1247" s="536">
        <f t="shared" ref="BY1247" si="6266">SUM(BJ1247,BM1247,BP1247,BS1247,BV1247)</f>
        <v>26</v>
      </c>
      <c r="BZ1247" t="s">
        <v>74</v>
      </c>
      <c r="CA1247" s="701">
        <f>AZ1247</f>
        <v>0</v>
      </c>
      <c r="CB1247" s="701">
        <f t="shared" ref="CB1247" si="6267">BA1247</f>
        <v>0</v>
      </c>
      <c r="CC1247" s="701">
        <f t="shared" ref="CC1247" si="6268">BB1247</f>
        <v>0</v>
      </c>
      <c r="CD1247" s="701">
        <f>BC1247</f>
        <v>0</v>
      </c>
      <c r="CE1247" s="701">
        <f t="shared" ref="CE1247" si="6269">BD1247</f>
        <v>0</v>
      </c>
      <c r="CF1247" s="701">
        <f t="shared" ref="CF1247" si="6270">BE1247</f>
        <v>0</v>
      </c>
    </row>
    <row r="1248" spans="1:84">
      <c r="A1248" s="149"/>
      <c r="B1248" s="149"/>
      <c r="C1248" s="151"/>
      <c r="D1248" s="151"/>
      <c r="E1248" s="288" t="s">
        <v>74</v>
      </c>
      <c r="F1248" s="592"/>
      <c r="G1248" s="168"/>
      <c r="H1248" s="168"/>
      <c r="I1248" s="168"/>
      <c r="J1248" s="168"/>
      <c r="K1248" s="168"/>
      <c r="L1248" s="168"/>
      <c r="M1248" s="168"/>
      <c r="N1248" s="168"/>
      <c r="O1248" s="168"/>
      <c r="P1248" s="168"/>
      <c r="Q1248" s="168"/>
      <c r="R1248" s="168"/>
      <c r="S1248" s="502"/>
      <c r="T1248" s="168"/>
      <c r="U1248" s="168"/>
      <c r="V1248" s="168"/>
      <c r="W1248" s="168"/>
      <c r="X1248" s="168"/>
      <c r="Y1248" s="168"/>
      <c r="Z1248" s="168"/>
      <c r="AA1248" s="168"/>
      <c r="AB1248" s="168"/>
      <c r="AC1248" s="168"/>
      <c r="AD1248" s="168"/>
      <c r="AE1248" s="168"/>
      <c r="AF1248" s="502"/>
      <c r="AG1248" s="168"/>
      <c r="AH1248" s="168"/>
      <c r="AI1248" s="168"/>
      <c r="AJ1248" s="168"/>
      <c r="AK1248" s="168"/>
      <c r="AL1248" s="168"/>
      <c r="AM1248" s="168"/>
      <c r="AN1248" s="168"/>
      <c r="AO1248" s="168"/>
      <c r="AP1248" s="168"/>
      <c r="AQ1248" s="168"/>
      <c r="AR1248" s="168"/>
      <c r="AS1248" s="502"/>
      <c r="AT1248" s="168"/>
      <c r="AU1248" s="168"/>
      <c r="AV1248" s="168"/>
      <c r="AW1248" s="569"/>
      <c r="AX1248" s="569"/>
      <c r="AY1248" s="569"/>
      <c r="AZ1248" s="159"/>
      <c r="BA1248" s="159"/>
      <c r="BB1248" s="159"/>
      <c r="BC1248" s="168"/>
      <c r="BD1248" s="168"/>
      <c r="BE1248" s="168"/>
      <c r="BF1248" s="523"/>
    </row>
    <row r="1249" spans="1:232">
      <c r="A1249" s="149"/>
      <c r="B1249" s="149"/>
      <c r="C1249" s="151"/>
      <c r="D1249" s="151"/>
      <c r="E1249" s="288"/>
      <c r="F1249" s="592"/>
      <c r="G1249" s="168"/>
      <c r="H1249" s="168"/>
      <c r="I1249" s="168"/>
      <c r="J1249" s="168"/>
      <c r="K1249" s="168"/>
      <c r="L1249" s="168"/>
      <c r="M1249" s="168"/>
      <c r="N1249" s="168"/>
      <c r="O1249" s="168"/>
      <c r="P1249" s="168"/>
      <c r="Q1249" s="168"/>
      <c r="R1249" s="168"/>
      <c r="S1249" s="502"/>
      <c r="T1249" s="168"/>
      <c r="U1249" s="168"/>
      <c r="V1249" s="168"/>
      <c r="W1249" s="168"/>
      <c r="X1249" s="168"/>
      <c r="Y1249" s="168"/>
      <c r="Z1249" s="168"/>
      <c r="AA1249" s="168"/>
      <c r="AB1249" s="168"/>
      <c r="AC1249" s="168"/>
      <c r="AD1249" s="168"/>
      <c r="AE1249" s="168"/>
      <c r="AF1249" s="502"/>
      <c r="AG1249" s="168"/>
      <c r="AH1249" s="168"/>
      <c r="AI1249" s="168"/>
      <c r="AJ1249" s="168"/>
      <c r="AK1249" s="168"/>
      <c r="AL1249" s="168"/>
      <c r="AM1249" s="168"/>
      <c r="AN1249" s="168"/>
      <c r="AO1249" s="168"/>
      <c r="AP1249" s="168"/>
      <c r="AQ1249" s="168"/>
      <c r="AR1249" s="168"/>
      <c r="AS1249" s="502"/>
      <c r="AT1249" s="168"/>
      <c r="AU1249" s="168"/>
      <c r="AV1249" s="168"/>
      <c r="AW1249" s="569"/>
      <c r="AX1249" s="569"/>
      <c r="AY1249" s="569"/>
      <c r="AZ1249" s="159"/>
      <c r="BA1249" s="159"/>
      <c r="BB1249" s="159"/>
      <c r="BC1249" s="168"/>
      <c r="BD1249" s="168"/>
      <c r="BE1249" s="168"/>
      <c r="BF1249" s="523"/>
    </row>
    <row r="1250" spans="1:232">
      <c r="A1250" s="149"/>
      <c r="B1250" s="151" t="s">
        <v>207</v>
      </c>
      <c r="C1250" s="151"/>
      <c r="D1250" s="151"/>
      <c r="E1250" s="288"/>
      <c r="F1250" s="592">
        <f>SUM(F1215,F1210)</f>
        <v>152</v>
      </c>
      <c r="G1250" s="168">
        <f t="shared" ref="G1250" si="6271">SUM(G1215,G1210)</f>
        <v>14</v>
      </c>
      <c r="H1250" s="168">
        <f t="shared" ref="H1250:BE1250" si="6272">SUM(H1215,H1210)</f>
        <v>18</v>
      </c>
      <c r="I1250" s="168">
        <f t="shared" si="6272"/>
        <v>32</v>
      </c>
      <c r="J1250" s="168">
        <f t="shared" si="6272"/>
        <v>6</v>
      </c>
      <c r="K1250" s="168">
        <f t="shared" si="6272"/>
        <v>4</v>
      </c>
      <c r="L1250" s="168">
        <f t="shared" si="6272"/>
        <v>10</v>
      </c>
      <c r="M1250" s="168">
        <f t="shared" si="6272"/>
        <v>1</v>
      </c>
      <c r="N1250" s="168">
        <f t="shared" si="6272"/>
        <v>3</v>
      </c>
      <c r="O1250" s="168">
        <f t="shared" si="6272"/>
        <v>4</v>
      </c>
      <c r="P1250" s="168">
        <f t="shared" si="6272"/>
        <v>9</v>
      </c>
      <c r="Q1250" s="168">
        <f t="shared" si="6272"/>
        <v>7</v>
      </c>
      <c r="R1250" s="168">
        <f t="shared" si="6272"/>
        <v>16</v>
      </c>
      <c r="S1250" s="502">
        <f t="shared" si="6272"/>
        <v>0</v>
      </c>
      <c r="T1250" s="168">
        <f t="shared" si="6272"/>
        <v>0</v>
      </c>
      <c r="U1250" s="168">
        <f t="shared" si="6272"/>
        <v>0</v>
      </c>
      <c r="V1250" s="168">
        <f t="shared" si="6272"/>
        <v>0</v>
      </c>
      <c r="W1250" s="168">
        <f t="shared" si="6272"/>
        <v>0</v>
      </c>
      <c r="X1250" s="168">
        <f t="shared" si="6272"/>
        <v>0</v>
      </c>
      <c r="Y1250" s="168">
        <f t="shared" si="6272"/>
        <v>0</v>
      </c>
      <c r="Z1250" s="168">
        <f t="shared" si="6272"/>
        <v>0</v>
      </c>
      <c r="AA1250" s="168">
        <f t="shared" si="6272"/>
        <v>0</v>
      </c>
      <c r="AB1250" s="168">
        <f t="shared" si="6272"/>
        <v>0</v>
      </c>
      <c r="AC1250" s="168">
        <f t="shared" si="6272"/>
        <v>0</v>
      </c>
      <c r="AD1250" s="168">
        <f t="shared" si="6272"/>
        <v>0</v>
      </c>
      <c r="AE1250" s="168">
        <f t="shared" si="6272"/>
        <v>0</v>
      </c>
      <c r="AF1250" s="502">
        <f t="shared" si="6272"/>
        <v>0</v>
      </c>
      <c r="AG1250" s="168">
        <f t="shared" si="6272"/>
        <v>0</v>
      </c>
      <c r="AH1250" s="168">
        <f t="shared" si="6272"/>
        <v>2</v>
      </c>
      <c r="AI1250" s="168">
        <f t="shared" si="6272"/>
        <v>2</v>
      </c>
      <c r="AJ1250" s="168">
        <f t="shared" si="6272"/>
        <v>0</v>
      </c>
      <c r="AK1250" s="168">
        <f t="shared" si="6272"/>
        <v>0</v>
      </c>
      <c r="AL1250" s="168">
        <f t="shared" si="6272"/>
        <v>0</v>
      </c>
      <c r="AM1250" s="168">
        <f t="shared" si="6272"/>
        <v>0</v>
      </c>
      <c r="AN1250" s="168">
        <f t="shared" si="6272"/>
        <v>0</v>
      </c>
      <c r="AO1250" s="168">
        <f t="shared" si="6272"/>
        <v>0</v>
      </c>
      <c r="AP1250" s="168">
        <f t="shared" si="6272"/>
        <v>0</v>
      </c>
      <c r="AQ1250" s="168">
        <f t="shared" si="6272"/>
        <v>0</v>
      </c>
      <c r="AR1250" s="168">
        <f t="shared" si="6272"/>
        <v>0</v>
      </c>
      <c r="AS1250" s="502">
        <f t="shared" si="6272"/>
        <v>0</v>
      </c>
      <c r="AT1250" s="168">
        <f t="shared" si="6272"/>
        <v>1</v>
      </c>
      <c r="AU1250" s="168">
        <f t="shared" si="6272"/>
        <v>2</v>
      </c>
      <c r="AV1250" s="168">
        <f t="shared" si="6272"/>
        <v>3</v>
      </c>
      <c r="AW1250" s="569">
        <f t="shared" si="6272"/>
        <v>31</v>
      </c>
      <c r="AX1250" s="569">
        <f t="shared" si="6272"/>
        <v>36</v>
      </c>
      <c r="AY1250" s="569">
        <f t="shared" si="6272"/>
        <v>67</v>
      </c>
      <c r="AZ1250" s="168">
        <f t="shared" si="6272"/>
        <v>2</v>
      </c>
      <c r="BA1250" s="168">
        <f t="shared" si="6272"/>
        <v>4</v>
      </c>
      <c r="BB1250" s="168">
        <f t="shared" si="6272"/>
        <v>6</v>
      </c>
      <c r="BC1250" s="168">
        <f t="shared" si="6272"/>
        <v>2</v>
      </c>
      <c r="BD1250" s="168">
        <f t="shared" si="6272"/>
        <v>5</v>
      </c>
      <c r="BE1250" s="168">
        <f t="shared" si="6272"/>
        <v>7</v>
      </c>
      <c r="BF1250" s="523"/>
      <c r="BG1250" s="605">
        <f>SUM(F1250,S1250,AF1250,AS1250)</f>
        <v>152</v>
      </c>
      <c r="BH1250" s="533">
        <f>SUM(G1250,T1250,AG1250)</f>
        <v>14</v>
      </c>
      <c r="BI1250" s="533">
        <f t="shared" ref="BI1250" si="6273">SUM(H1250,U1250,AH1250)</f>
        <v>20</v>
      </c>
      <c r="BJ1250" s="533">
        <f t="shared" ref="BJ1250" si="6274">SUM(I1250,V1250,AI1250)</f>
        <v>34</v>
      </c>
      <c r="BK1250" s="533">
        <f t="shared" ref="BK1250" si="6275">SUM(J1250,W1250,AJ1250)</f>
        <v>6</v>
      </c>
      <c r="BL1250" s="533">
        <f t="shared" ref="BL1250" si="6276">SUM(K1250,X1250,AK1250)</f>
        <v>4</v>
      </c>
      <c r="BM1250" s="533">
        <f t="shared" ref="BM1250" si="6277">SUM(L1250,Y1250,AL1250)</f>
        <v>10</v>
      </c>
      <c r="BN1250" s="533">
        <f>SUM(M1250,Z1250,AM1250)</f>
        <v>1</v>
      </c>
      <c r="BO1250" s="533">
        <f t="shared" ref="BO1250" si="6278">SUM(N1250,AA1250,AN1250)</f>
        <v>3</v>
      </c>
      <c r="BP1250" s="533">
        <f t="shared" ref="BP1250" si="6279">SUM(O1250,AB1250,AO1250)</f>
        <v>4</v>
      </c>
      <c r="BQ1250" s="533">
        <f t="shared" ref="BQ1250" si="6280">SUM(P1250,AC1250,AP1250)</f>
        <v>9</v>
      </c>
      <c r="BR1250" s="533">
        <f t="shared" ref="BR1250" si="6281">SUM(Q1250,AD1250,AQ1250)</f>
        <v>7</v>
      </c>
      <c r="BS1250" s="533">
        <f t="shared" ref="BS1250" si="6282">SUM(R1250,AE1250,AR1250)</f>
        <v>16</v>
      </c>
      <c r="BT1250" s="533">
        <f>AT1250</f>
        <v>1</v>
      </c>
      <c r="BU1250" s="533">
        <f t="shared" ref="BU1250" si="6283">AU1250</f>
        <v>2</v>
      </c>
      <c r="BV1250" s="533">
        <f t="shared" ref="BV1250" si="6284">AV1250</f>
        <v>3</v>
      </c>
      <c r="BW1250" s="536">
        <f>SUM(BH1250,BK1250,BN1250,BQ1250,BT1250)</f>
        <v>31</v>
      </c>
      <c r="BX1250" s="536">
        <f t="shared" ref="BX1250" si="6285">SUM(BI1250,BL1250,BO1250,BR1250,BU1250)</f>
        <v>36</v>
      </c>
      <c r="BY1250" s="536">
        <f t="shared" ref="BY1250" si="6286">SUM(BJ1250,BM1250,BP1250,BS1250,BV1250)</f>
        <v>67</v>
      </c>
      <c r="BZ1250" t="s">
        <v>74</v>
      </c>
      <c r="CA1250" s="544">
        <f>AZ1250</f>
        <v>2</v>
      </c>
      <c r="CB1250" s="544">
        <f t="shared" ref="CB1250" si="6287">BA1250</f>
        <v>4</v>
      </c>
      <c r="CC1250" s="544">
        <f t="shared" ref="CC1250" si="6288">BB1250</f>
        <v>6</v>
      </c>
      <c r="CD1250" s="544">
        <f>BC1250</f>
        <v>2</v>
      </c>
      <c r="CE1250" s="544">
        <f t="shared" ref="CE1250" si="6289">BD1250</f>
        <v>5</v>
      </c>
      <c r="CF1250" s="544">
        <f t="shared" ref="CF1250" si="6290">BE1250</f>
        <v>7</v>
      </c>
    </row>
    <row r="1251" spans="1:232">
      <c r="A1251" s="149"/>
      <c r="B1251" s="149"/>
      <c r="C1251" s="151"/>
      <c r="D1251" s="151"/>
      <c r="E1251" s="288"/>
      <c r="F1251" s="592"/>
      <c r="G1251" s="168"/>
      <c r="H1251" s="168"/>
      <c r="I1251" s="168"/>
      <c r="J1251" s="168"/>
      <c r="K1251" s="168"/>
      <c r="L1251" s="168"/>
      <c r="M1251" s="168"/>
      <c r="N1251" s="168"/>
      <c r="O1251" s="168"/>
      <c r="P1251" s="168"/>
      <c r="Q1251" s="168"/>
      <c r="R1251" s="168"/>
      <c r="S1251" s="502"/>
      <c r="T1251" s="168"/>
      <c r="U1251" s="168"/>
      <c r="V1251" s="168"/>
      <c r="W1251" s="168"/>
      <c r="X1251" s="168"/>
      <c r="Y1251" s="168"/>
      <c r="Z1251" s="168"/>
      <c r="AA1251" s="168"/>
      <c r="AB1251" s="168"/>
      <c r="AC1251" s="168"/>
      <c r="AD1251" s="168"/>
      <c r="AE1251" s="168"/>
      <c r="AF1251" s="502"/>
      <c r="AG1251" s="168"/>
      <c r="AH1251" s="168"/>
      <c r="AI1251" s="168"/>
      <c r="AJ1251" s="168"/>
      <c r="AK1251" s="168"/>
      <c r="AL1251" s="168"/>
      <c r="AM1251" s="168"/>
      <c r="AN1251" s="168"/>
      <c r="AO1251" s="168"/>
      <c r="AP1251" s="168"/>
      <c r="AQ1251" s="168"/>
      <c r="AR1251" s="168"/>
      <c r="AS1251" s="502"/>
      <c r="AT1251" s="168"/>
      <c r="AU1251" s="168"/>
      <c r="AV1251" s="168"/>
      <c r="AW1251" s="569" t="s">
        <v>74</v>
      </c>
      <c r="AX1251" s="569"/>
      <c r="AY1251" s="569"/>
      <c r="AZ1251" s="168"/>
      <c r="BA1251" s="168"/>
      <c r="BB1251" s="168"/>
      <c r="BC1251" s="168"/>
      <c r="BD1251" s="168"/>
      <c r="BE1251" s="168"/>
      <c r="BF1251" s="523"/>
    </row>
    <row r="1252" spans="1:232">
      <c r="A1252" s="149"/>
      <c r="B1252" s="151" t="s">
        <v>612</v>
      </c>
      <c r="C1252" s="151"/>
      <c r="D1252" s="151"/>
      <c r="E1252" s="379" t="s">
        <v>116</v>
      </c>
      <c r="F1252" s="592"/>
      <c r="G1252" s="168"/>
      <c r="H1252" s="168"/>
      <c r="I1252" s="168"/>
      <c r="J1252" s="168"/>
      <c r="K1252" s="168"/>
      <c r="L1252" s="168"/>
      <c r="M1252" s="168"/>
      <c r="N1252" s="168"/>
      <c r="O1252" s="168"/>
      <c r="P1252" s="168"/>
      <c r="Q1252" s="168"/>
      <c r="R1252" s="168" t="s">
        <v>74</v>
      </c>
      <c r="S1252" s="502"/>
      <c r="T1252" s="168"/>
      <c r="U1252" s="168"/>
      <c r="V1252" s="168"/>
      <c r="W1252" s="168"/>
      <c r="X1252" s="168"/>
      <c r="Y1252" s="168"/>
      <c r="Z1252" s="168"/>
      <c r="AA1252" s="168"/>
      <c r="AB1252" s="168"/>
      <c r="AC1252" s="168"/>
      <c r="AD1252" s="168"/>
      <c r="AE1252" s="168"/>
      <c r="AF1252" s="502"/>
      <c r="AG1252" s="168"/>
      <c r="AH1252" s="168"/>
      <c r="AI1252" s="168"/>
      <c r="AJ1252" s="168"/>
      <c r="AK1252" s="168"/>
      <c r="AL1252" s="168"/>
      <c r="AM1252" s="168"/>
      <c r="AN1252" s="168"/>
      <c r="AO1252" s="168"/>
      <c r="AP1252" s="168"/>
      <c r="AQ1252" s="168"/>
      <c r="AR1252" s="168"/>
      <c r="AS1252" s="502"/>
      <c r="AT1252" s="168"/>
      <c r="AU1252" s="168"/>
      <c r="AV1252" s="168"/>
      <c r="AW1252" s="569"/>
      <c r="AX1252" s="569"/>
      <c r="AY1252" s="569"/>
      <c r="AZ1252" s="168"/>
      <c r="BA1252" s="168"/>
      <c r="BB1252" s="168"/>
      <c r="BC1252" s="168"/>
      <c r="BD1252" s="168"/>
      <c r="BE1252" s="168"/>
      <c r="BF1252" s="523"/>
    </row>
    <row r="1253" spans="1:232">
      <c r="A1253" s="149"/>
      <c r="B1253" s="151"/>
      <c r="C1253" s="151"/>
      <c r="D1253" s="151"/>
      <c r="E1253" s="288" t="s">
        <v>77</v>
      </c>
      <c r="F1253" s="591">
        <f t="shared" ref="F1253:AK1253" si="6291">SUM(F1134,F1139,F1144,F1149,F1154,F1159,F1164,F1170,F1175,F1180,F1187,F1192,F1202,F1207,F1212,F1217,F1224,F1229,F1234,F1197,F1239,F1244)</f>
        <v>918</v>
      </c>
      <c r="G1253" s="159">
        <f t="shared" si="6291"/>
        <v>242</v>
      </c>
      <c r="H1253" s="159">
        <f t="shared" si="6291"/>
        <v>173</v>
      </c>
      <c r="I1253" s="159">
        <f t="shared" si="6291"/>
        <v>415</v>
      </c>
      <c r="J1253" s="159">
        <f t="shared" si="6291"/>
        <v>75</v>
      </c>
      <c r="K1253" s="159">
        <f t="shared" si="6291"/>
        <v>43</v>
      </c>
      <c r="L1253" s="159">
        <f t="shared" si="6291"/>
        <v>118</v>
      </c>
      <c r="M1253" s="159">
        <f t="shared" si="6291"/>
        <v>38</v>
      </c>
      <c r="N1253" s="159">
        <f t="shared" si="6291"/>
        <v>20</v>
      </c>
      <c r="O1253" s="159">
        <f t="shared" si="6291"/>
        <v>58</v>
      </c>
      <c r="P1253" s="159">
        <f t="shared" si="6291"/>
        <v>184</v>
      </c>
      <c r="Q1253" s="159">
        <f t="shared" si="6291"/>
        <v>111</v>
      </c>
      <c r="R1253" s="159">
        <f t="shared" si="6291"/>
        <v>295</v>
      </c>
      <c r="S1253" s="503">
        <f t="shared" si="6291"/>
        <v>61</v>
      </c>
      <c r="T1253" s="159">
        <f t="shared" si="6291"/>
        <v>43</v>
      </c>
      <c r="U1253" s="159">
        <f t="shared" si="6291"/>
        <v>52</v>
      </c>
      <c r="V1253" s="159">
        <f t="shared" si="6291"/>
        <v>95</v>
      </c>
      <c r="W1253" s="159">
        <f t="shared" si="6291"/>
        <v>2</v>
      </c>
      <c r="X1253" s="159">
        <f t="shared" si="6291"/>
        <v>0</v>
      </c>
      <c r="Y1253" s="159">
        <f t="shared" si="6291"/>
        <v>2</v>
      </c>
      <c r="Z1253" s="159">
        <f t="shared" si="6291"/>
        <v>0</v>
      </c>
      <c r="AA1253" s="159">
        <f t="shared" si="6291"/>
        <v>0</v>
      </c>
      <c r="AB1253" s="159">
        <f t="shared" si="6291"/>
        <v>0</v>
      </c>
      <c r="AC1253" s="159">
        <f t="shared" si="6291"/>
        <v>10</v>
      </c>
      <c r="AD1253" s="159">
        <f t="shared" si="6291"/>
        <v>2</v>
      </c>
      <c r="AE1253" s="159">
        <f t="shared" si="6291"/>
        <v>12</v>
      </c>
      <c r="AF1253" s="503">
        <f t="shared" si="6291"/>
        <v>66</v>
      </c>
      <c r="AG1253" s="159">
        <f t="shared" si="6291"/>
        <v>14</v>
      </c>
      <c r="AH1253" s="159">
        <f t="shared" si="6291"/>
        <v>13</v>
      </c>
      <c r="AI1253" s="159">
        <f t="shared" si="6291"/>
        <v>27</v>
      </c>
      <c r="AJ1253" s="159">
        <f t="shared" si="6291"/>
        <v>1</v>
      </c>
      <c r="AK1253" s="159">
        <f t="shared" si="6291"/>
        <v>0</v>
      </c>
      <c r="AL1253" s="159">
        <f t="shared" ref="AL1253:BE1253" si="6292">SUM(AL1134,AL1139,AL1144,AL1149,AL1154,AL1159,AL1164,AL1170,AL1175,AL1180,AL1187,AL1192,AL1202,AL1207,AL1212,AL1217,AL1224,AL1229,AL1234,AL1197,AL1239,AL1244)</f>
        <v>1</v>
      </c>
      <c r="AM1253" s="159">
        <f t="shared" si="6292"/>
        <v>0</v>
      </c>
      <c r="AN1253" s="159">
        <f t="shared" si="6292"/>
        <v>0</v>
      </c>
      <c r="AO1253" s="159">
        <f t="shared" si="6292"/>
        <v>0</v>
      </c>
      <c r="AP1253" s="159">
        <f t="shared" si="6292"/>
        <v>9</v>
      </c>
      <c r="AQ1253" s="159">
        <f t="shared" si="6292"/>
        <v>6</v>
      </c>
      <c r="AR1253" s="159">
        <f t="shared" si="6292"/>
        <v>15</v>
      </c>
      <c r="AS1253" s="503">
        <f t="shared" si="6292"/>
        <v>72</v>
      </c>
      <c r="AT1253" s="159">
        <f t="shared" si="6292"/>
        <v>8</v>
      </c>
      <c r="AU1253" s="159">
        <f t="shared" si="6292"/>
        <v>9</v>
      </c>
      <c r="AV1253" s="159">
        <f t="shared" si="6292"/>
        <v>17</v>
      </c>
      <c r="AW1253" s="570">
        <f t="shared" si="6292"/>
        <v>626</v>
      </c>
      <c r="AX1253" s="570">
        <f t="shared" si="6292"/>
        <v>429</v>
      </c>
      <c r="AY1253" s="570">
        <f t="shared" si="6292"/>
        <v>1055</v>
      </c>
      <c r="AZ1253" s="159">
        <f t="shared" si="6292"/>
        <v>6</v>
      </c>
      <c r="BA1253" s="159">
        <f t="shared" si="6292"/>
        <v>13</v>
      </c>
      <c r="BB1253" s="159">
        <f t="shared" si="6292"/>
        <v>19</v>
      </c>
      <c r="BC1253" s="159">
        <f t="shared" si="6292"/>
        <v>12</v>
      </c>
      <c r="BD1253" s="159">
        <f t="shared" si="6292"/>
        <v>7</v>
      </c>
      <c r="BE1253" s="159">
        <f t="shared" si="6292"/>
        <v>19</v>
      </c>
      <c r="BF1253" s="474"/>
      <c r="BG1253" s="605">
        <f>SUM(F1253,S1253,AF1253,AS1253)</f>
        <v>1117</v>
      </c>
      <c r="BH1253" s="533">
        <f>SUM(G1253,T1253,AG1253)</f>
        <v>299</v>
      </c>
      <c r="BI1253" s="533">
        <f t="shared" ref="BI1253:BI1256" si="6293">SUM(H1253,U1253,AH1253)</f>
        <v>238</v>
      </c>
      <c r="BJ1253" s="533">
        <f t="shared" ref="BJ1253:BJ1256" si="6294">SUM(I1253,V1253,AI1253)</f>
        <v>537</v>
      </c>
      <c r="BK1253" s="533">
        <f t="shared" ref="BK1253:BK1256" si="6295">SUM(J1253,W1253,AJ1253)</f>
        <v>78</v>
      </c>
      <c r="BL1253" s="533">
        <f t="shared" ref="BL1253:BL1256" si="6296">SUM(K1253,X1253,AK1253)</f>
        <v>43</v>
      </c>
      <c r="BM1253" s="533">
        <f t="shared" ref="BM1253:BM1256" si="6297">SUM(L1253,Y1253,AL1253)</f>
        <v>121</v>
      </c>
      <c r="BN1253" s="533">
        <f>SUM(M1253,Z1253,AM1253)</f>
        <v>38</v>
      </c>
      <c r="BO1253" s="533">
        <f t="shared" ref="BO1253:BO1256" si="6298">SUM(N1253,AA1253,AN1253)</f>
        <v>20</v>
      </c>
      <c r="BP1253" s="533">
        <f t="shared" ref="BP1253:BP1256" si="6299">SUM(O1253,AB1253,AO1253)</f>
        <v>58</v>
      </c>
      <c r="BQ1253" s="533">
        <f t="shared" ref="BQ1253:BQ1256" si="6300">SUM(P1253,AC1253,AP1253)</f>
        <v>203</v>
      </c>
      <c r="BR1253" s="533">
        <f t="shared" ref="BR1253:BR1256" si="6301">SUM(Q1253,AD1253,AQ1253)</f>
        <v>119</v>
      </c>
      <c r="BS1253" s="533">
        <f t="shared" ref="BS1253:BS1256" si="6302">SUM(R1253,AE1253,AR1253)</f>
        <v>322</v>
      </c>
      <c r="BT1253" s="533">
        <f>AT1253</f>
        <v>8</v>
      </c>
      <c r="BU1253" s="533">
        <f t="shared" ref="BU1253:BU1256" si="6303">AU1253</f>
        <v>9</v>
      </c>
      <c r="BV1253" s="533">
        <f t="shared" ref="BV1253:BV1256" si="6304">AV1253</f>
        <v>17</v>
      </c>
      <c r="BW1253" s="536">
        <f>SUM(BH1253,BK1253,BN1253,BQ1253,BT1253)</f>
        <v>626</v>
      </c>
      <c r="BX1253" s="536">
        <f t="shared" ref="BX1253:BX1256" si="6305">SUM(BI1253,BL1253,BO1253,BR1253,BU1253)</f>
        <v>429</v>
      </c>
      <c r="BY1253" s="536">
        <f t="shared" ref="BY1253:BY1256" si="6306">SUM(BJ1253,BM1253,BP1253,BS1253,BV1253)</f>
        <v>1055</v>
      </c>
      <c r="BZ1253" t="s">
        <v>74</v>
      </c>
      <c r="CA1253" s="544">
        <f>AZ1253</f>
        <v>6</v>
      </c>
      <c r="CB1253" s="544">
        <f t="shared" ref="CB1253:CB1256" si="6307">BA1253</f>
        <v>13</v>
      </c>
      <c r="CC1253" s="544">
        <f t="shared" ref="CC1253:CC1256" si="6308">BB1253</f>
        <v>19</v>
      </c>
      <c r="CD1253" s="544">
        <f>BC1253</f>
        <v>12</v>
      </c>
      <c r="CE1253" s="544">
        <f t="shared" ref="CE1253:CE1256" si="6309">BD1253</f>
        <v>7</v>
      </c>
      <c r="CF1253" s="544">
        <f t="shared" ref="CF1253:CF1256" si="6310">BE1253</f>
        <v>19</v>
      </c>
      <c r="CG1253" t="s">
        <v>74</v>
      </c>
    </row>
    <row r="1254" spans="1:232">
      <c r="A1254" s="149"/>
      <c r="B1254" s="151"/>
      <c r="C1254" s="151"/>
      <c r="D1254" s="151"/>
      <c r="E1254" s="288" t="s">
        <v>78</v>
      </c>
      <c r="F1254" s="591">
        <f t="shared" ref="F1254:R1254" si="6311">SUM(F1135,F1140,F1145,F1150,F1155,F1160,F1165,F1171,F1176,F1181,F1188,F1193,F1203,F1208,F1213,F1218,F1225,F1230,F1235,F1198,F1240,F1245)</f>
        <v>918</v>
      </c>
      <c r="G1254" s="159">
        <f t="shared" si="6311"/>
        <v>238</v>
      </c>
      <c r="H1254" s="159">
        <f t="shared" si="6311"/>
        <v>167</v>
      </c>
      <c r="I1254" s="159">
        <f t="shared" si="6311"/>
        <v>405</v>
      </c>
      <c r="J1254" s="159">
        <f t="shared" si="6311"/>
        <v>82</v>
      </c>
      <c r="K1254" s="159">
        <f t="shared" si="6311"/>
        <v>36</v>
      </c>
      <c r="L1254" s="159">
        <f t="shared" si="6311"/>
        <v>118</v>
      </c>
      <c r="M1254" s="159">
        <f t="shared" si="6311"/>
        <v>35</v>
      </c>
      <c r="N1254" s="159">
        <f t="shared" si="6311"/>
        <v>20</v>
      </c>
      <c r="O1254" s="159">
        <f t="shared" si="6311"/>
        <v>55</v>
      </c>
      <c r="P1254" s="159">
        <f t="shared" si="6311"/>
        <v>171</v>
      </c>
      <c r="Q1254" s="159">
        <f t="shared" si="6311"/>
        <v>103</v>
      </c>
      <c r="R1254" s="159">
        <f t="shared" si="6311"/>
        <v>274</v>
      </c>
      <c r="S1254" s="503">
        <f t="shared" ref="S1254:S1255" si="6312">SUM(S1135,S1140,S1145,S1150,S1155,S1160,S1165,S1171,S1176,S1181,S1188,S1193,S1203,S1208,S1213,S1218,S1225,S1230,S1235,S1198,S1240,S1245)</f>
        <v>60</v>
      </c>
      <c r="T1254" s="159">
        <f t="shared" ref="T1254:AE1254" si="6313">SUM(T1135,T1140,T1145,T1150,T1155,T1160,T1165,T1171,T1176,T1181,T1188,T1193,T1203,T1208,T1213,T1218,T1225,T1230,T1235,T1198,T1240,T1245)</f>
        <v>59</v>
      </c>
      <c r="U1254" s="159">
        <f t="shared" si="6313"/>
        <v>42</v>
      </c>
      <c r="V1254" s="159">
        <f t="shared" si="6313"/>
        <v>101</v>
      </c>
      <c r="W1254" s="159">
        <f t="shared" si="6313"/>
        <v>2</v>
      </c>
      <c r="X1254" s="159">
        <f t="shared" si="6313"/>
        <v>0</v>
      </c>
      <c r="Y1254" s="159">
        <f t="shared" si="6313"/>
        <v>2</v>
      </c>
      <c r="Z1254" s="159">
        <f t="shared" si="6313"/>
        <v>1</v>
      </c>
      <c r="AA1254" s="159">
        <f t="shared" si="6313"/>
        <v>1</v>
      </c>
      <c r="AB1254" s="159">
        <f t="shared" si="6313"/>
        <v>2</v>
      </c>
      <c r="AC1254" s="159">
        <f t="shared" si="6313"/>
        <v>7</v>
      </c>
      <c r="AD1254" s="159">
        <f t="shared" si="6313"/>
        <v>3</v>
      </c>
      <c r="AE1254" s="159">
        <f t="shared" si="6313"/>
        <v>10</v>
      </c>
      <c r="AF1254" s="503">
        <f t="shared" ref="AF1254:AF1255" si="6314">SUM(AF1135,AF1140,AF1145,AF1150,AF1155,AF1160,AF1165,AF1171,AF1176,AF1181,AF1188,AF1193,AF1203,AF1208,AF1213,AF1218,AF1225,AF1230,AF1235,AF1198,AF1240,AF1245)</f>
        <v>66</v>
      </c>
      <c r="AG1254" s="159">
        <f t="shared" ref="AG1254:AR1254" si="6315">SUM(AG1135,AG1140,AG1145,AG1150,AG1155,AG1160,AG1165,AG1171,AG1176,AG1181,AG1188,AG1193,AG1203,AG1208,AG1213,AG1218,AG1225,AG1230,AG1235,AG1198,AG1240,AG1245)</f>
        <v>13</v>
      </c>
      <c r="AH1254" s="159">
        <f t="shared" si="6315"/>
        <v>9</v>
      </c>
      <c r="AI1254" s="159">
        <f t="shared" si="6315"/>
        <v>22</v>
      </c>
      <c r="AJ1254" s="159">
        <f t="shared" si="6315"/>
        <v>1</v>
      </c>
      <c r="AK1254" s="159">
        <f t="shared" si="6315"/>
        <v>1</v>
      </c>
      <c r="AL1254" s="159">
        <f t="shared" si="6315"/>
        <v>2</v>
      </c>
      <c r="AM1254" s="159">
        <f t="shared" si="6315"/>
        <v>1</v>
      </c>
      <c r="AN1254" s="159">
        <f t="shared" si="6315"/>
        <v>1</v>
      </c>
      <c r="AO1254" s="159">
        <f t="shared" si="6315"/>
        <v>2</v>
      </c>
      <c r="AP1254" s="159">
        <f t="shared" si="6315"/>
        <v>12</v>
      </c>
      <c r="AQ1254" s="159">
        <f t="shared" si="6315"/>
        <v>6</v>
      </c>
      <c r="AR1254" s="159">
        <f t="shared" si="6315"/>
        <v>18</v>
      </c>
      <c r="AS1254" s="503">
        <f t="shared" ref="AS1254:AS1255" si="6316">SUM(AS1135,AS1140,AS1145,AS1150,AS1155,AS1160,AS1165,AS1171,AS1176,AS1181,AS1188,AS1193,AS1203,AS1208,AS1213,AS1218,AS1225,AS1230,AS1235,AS1198,AS1240,AS1245)</f>
        <v>72</v>
      </c>
      <c r="AT1254" s="159">
        <f t="shared" ref="AT1254:AV1255" si="6317">SUM(AT1135,AT1140,AT1145,AT1150,AT1155,AT1160,AT1165,AT1171,AT1176,AT1181,AT1188,AT1193,AT1203,AT1208,AT1213,AT1218,AT1225,AT1230,AT1235,AT1198,AT1240,AT1245)</f>
        <v>12</v>
      </c>
      <c r="AU1254" s="159">
        <f t="shared" si="6317"/>
        <v>4</v>
      </c>
      <c r="AV1254" s="159">
        <f t="shared" si="6317"/>
        <v>16</v>
      </c>
      <c r="AW1254" s="570">
        <f t="shared" ref="AW1254:AX1255" si="6318">SUM(AW1135,AW1140,AW1145,AW1150,AW1155,AW1160,AW1165,AW1171,AW1176,AW1181,AW1188,AW1193,AW1203,AW1208,AW1213,AW1218,AW1225,AW1230,AW1235,AW1198,AW1240,AW1245)</f>
        <v>634</v>
      </c>
      <c r="AX1254" s="570">
        <f t="shared" si="6318"/>
        <v>393</v>
      </c>
      <c r="AY1254" s="570">
        <f t="shared" ref="AY1254" si="6319">SUM(AY1135,AY1140,AY1145,AY1150,AY1155,AY1160,AY1165,AY1171,AY1176,AY1181,AY1188,AY1193,AY1203,AY1208,AY1213,AY1218,AY1225,AY1230,AY1235,AY1198,AY1240,AY1245)</f>
        <v>1027</v>
      </c>
      <c r="AZ1254" s="159">
        <f t="shared" ref="AZ1254:BE1255" si="6320">SUM(AZ1135,AZ1140,AZ1145,AZ1150,AZ1155,AZ1160,AZ1165,AZ1171,AZ1176,AZ1181,AZ1188,AZ1193,AZ1203,AZ1208,AZ1213,AZ1218,AZ1225,AZ1230,AZ1235,AZ1198,AZ1240,AZ1245)</f>
        <v>14</v>
      </c>
      <c r="BA1254" s="159">
        <f t="shared" si="6320"/>
        <v>13</v>
      </c>
      <c r="BB1254" s="159">
        <f t="shared" si="6320"/>
        <v>25</v>
      </c>
      <c r="BC1254" s="159">
        <f t="shared" si="6320"/>
        <v>15</v>
      </c>
      <c r="BD1254" s="159">
        <f t="shared" si="6320"/>
        <v>9</v>
      </c>
      <c r="BE1254" s="159">
        <f t="shared" si="6320"/>
        <v>24</v>
      </c>
      <c r="BF1254" s="474"/>
      <c r="BG1254" s="605">
        <f>SUM(F1254,S1254,AF1254,AS1254)</f>
        <v>1116</v>
      </c>
      <c r="BH1254" s="533">
        <f>SUM(G1254,T1254,AG1254)</f>
        <v>310</v>
      </c>
      <c r="BI1254" s="533">
        <f t="shared" si="6293"/>
        <v>218</v>
      </c>
      <c r="BJ1254" s="533">
        <f t="shared" si="6294"/>
        <v>528</v>
      </c>
      <c r="BK1254" s="533">
        <f t="shared" si="6295"/>
        <v>85</v>
      </c>
      <c r="BL1254" s="533">
        <f t="shared" si="6296"/>
        <v>37</v>
      </c>
      <c r="BM1254" s="533">
        <f t="shared" si="6297"/>
        <v>122</v>
      </c>
      <c r="BN1254" s="533">
        <f>SUM(M1254,Z1254,AM1254)</f>
        <v>37</v>
      </c>
      <c r="BO1254" s="533">
        <f t="shared" si="6298"/>
        <v>22</v>
      </c>
      <c r="BP1254" s="533">
        <f t="shared" si="6299"/>
        <v>59</v>
      </c>
      <c r="BQ1254" s="533">
        <f t="shared" si="6300"/>
        <v>190</v>
      </c>
      <c r="BR1254" s="533">
        <f t="shared" si="6301"/>
        <v>112</v>
      </c>
      <c r="BS1254" s="533">
        <f t="shared" si="6302"/>
        <v>302</v>
      </c>
      <c r="BT1254" s="533">
        <f>AT1254</f>
        <v>12</v>
      </c>
      <c r="BU1254" s="533">
        <f t="shared" si="6303"/>
        <v>4</v>
      </c>
      <c r="BV1254" s="533">
        <f t="shared" si="6304"/>
        <v>16</v>
      </c>
      <c r="BW1254" s="536">
        <f>SUM(BH1254,BK1254,BN1254,BQ1254,BT1254)</f>
        <v>634</v>
      </c>
      <c r="BX1254" s="536">
        <f t="shared" si="6305"/>
        <v>393</v>
      </c>
      <c r="BY1254" s="536">
        <f t="shared" si="6306"/>
        <v>1027</v>
      </c>
      <c r="BZ1254" t="s">
        <v>74</v>
      </c>
      <c r="CA1254" s="544">
        <f>AZ1254</f>
        <v>14</v>
      </c>
      <c r="CB1254" s="544">
        <f t="shared" si="6307"/>
        <v>13</v>
      </c>
      <c r="CC1254" s="544">
        <f t="shared" si="6308"/>
        <v>25</v>
      </c>
      <c r="CD1254" s="544">
        <f>BC1254</f>
        <v>15</v>
      </c>
      <c r="CE1254" s="544">
        <f t="shared" si="6309"/>
        <v>9</v>
      </c>
      <c r="CF1254" s="544">
        <f t="shared" si="6310"/>
        <v>24</v>
      </c>
    </row>
    <row r="1255" spans="1:232">
      <c r="A1255" s="149"/>
      <c r="B1255" s="151"/>
      <c r="C1255" s="151"/>
      <c r="D1255" s="151"/>
      <c r="E1255" s="370" t="s">
        <v>79</v>
      </c>
      <c r="F1255" s="591">
        <f t="shared" ref="F1255:R1255" si="6321">SUM(F1136,F1141,F1146,F1151,F1156,F1161,F1166,F1172,F1177,F1182,F1189,F1194,F1204,F1209,F1214,F1219,F1226,F1231,F1236,F1199,F1241,F1246)</f>
        <v>130</v>
      </c>
      <c r="G1255" s="159">
        <f t="shared" si="6321"/>
        <v>41</v>
      </c>
      <c r="H1255" s="159">
        <f t="shared" si="6321"/>
        <v>9</v>
      </c>
      <c r="I1255" s="159">
        <f t="shared" si="6321"/>
        <v>50</v>
      </c>
      <c r="J1255" s="159">
        <f t="shared" si="6321"/>
        <v>8</v>
      </c>
      <c r="K1255" s="159">
        <f t="shared" si="6321"/>
        <v>3</v>
      </c>
      <c r="L1255" s="159">
        <f t="shared" si="6321"/>
        <v>11</v>
      </c>
      <c r="M1255" s="159">
        <f t="shared" si="6321"/>
        <v>6</v>
      </c>
      <c r="N1255" s="159">
        <f t="shared" si="6321"/>
        <v>1</v>
      </c>
      <c r="O1255" s="159">
        <f t="shared" si="6321"/>
        <v>7</v>
      </c>
      <c r="P1255" s="159">
        <f t="shared" si="6321"/>
        <v>28</v>
      </c>
      <c r="Q1255" s="159">
        <f t="shared" si="6321"/>
        <v>5</v>
      </c>
      <c r="R1255" s="159">
        <f t="shared" si="6321"/>
        <v>33</v>
      </c>
      <c r="S1255" s="503">
        <f t="shared" si="6312"/>
        <v>13</v>
      </c>
      <c r="T1255" s="159">
        <f t="shared" ref="T1255:AE1255" si="6322">SUM(T1136,T1141,T1146,T1151,T1156,T1161,T1166,T1172,T1177,T1182,T1189,T1194,T1204,T1209,T1214,T1219,T1226,T1231,T1236,T1199,T1241,T1246)</f>
        <v>15</v>
      </c>
      <c r="U1255" s="159">
        <f t="shared" si="6322"/>
        <v>3</v>
      </c>
      <c r="V1255" s="159">
        <f t="shared" si="6322"/>
        <v>18</v>
      </c>
      <c r="W1255" s="159">
        <f t="shared" si="6322"/>
        <v>3</v>
      </c>
      <c r="X1255" s="159">
        <f t="shared" si="6322"/>
        <v>0</v>
      </c>
      <c r="Y1255" s="159">
        <f t="shared" si="6322"/>
        <v>3</v>
      </c>
      <c r="Z1255" s="159">
        <f t="shared" si="6322"/>
        <v>0</v>
      </c>
      <c r="AA1255" s="159">
        <f t="shared" si="6322"/>
        <v>1</v>
      </c>
      <c r="AB1255" s="159">
        <f t="shared" si="6322"/>
        <v>1</v>
      </c>
      <c r="AC1255" s="159">
        <f t="shared" si="6322"/>
        <v>9</v>
      </c>
      <c r="AD1255" s="159">
        <f t="shared" si="6322"/>
        <v>0</v>
      </c>
      <c r="AE1255" s="159">
        <f t="shared" si="6322"/>
        <v>9</v>
      </c>
      <c r="AF1255" s="503">
        <f t="shared" si="6314"/>
        <v>13</v>
      </c>
      <c r="AG1255" s="159">
        <f t="shared" ref="AG1255:AR1255" si="6323">SUM(AG1136,AG1141,AG1146,AG1151,AG1156,AG1161,AG1166,AG1172,AG1177,AG1182,AG1189,AG1194,AG1204,AG1209,AG1214,AG1219,AG1226,AG1231,AG1236,AG1199,AG1241,AG1246)</f>
        <v>3</v>
      </c>
      <c r="AH1255" s="159">
        <f t="shared" si="6323"/>
        <v>3</v>
      </c>
      <c r="AI1255" s="159">
        <f t="shared" si="6323"/>
        <v>6</v>
      </c>
      <c r="AJ1255" s="159">
        <f t="shared" si="6323"/>
        <v>1</v>
      </c>
      <c r="AK1255" s="159">
        <f t="shared" si="6323"/>
        <v>0</v>
      </c>
      <c r="AL1255" s="159">
        <f t="shared" si="6323"/>
        <v>1</v>
      </c>
      <c r="AM1255" s="159">
        <f t="shared" si="6323"/>
        <v>0</v>
      </c>
      <c r="AN1255" s="159">
        <f t="shared" si="6323"/>
        <v>0</v>
      </c>
      <c r="AO1255" s="159">
        <f t="shared" si="6323"/>
        <v>0</v>
      </c>
      <c r="AP1255" s="159">
        <f t="shared" si="6323"/>
        <v>2</v>
      </c>
      <c r="AQ1255" s="159">
        <f t="shared" si="6323"/>
        <v>1</v>
      </c>
      <c r="AR1255" s="159">
        <f t="shared" si="6323"/>
        <v>3</v>
      </c>
      <c r="AS1255" s="503">
        <f t="shared" si="6316"/>
        <v>10</v>
      </c>
      <c r="AT1255" s="159">
        <f t="shared" si="6317"/>
        <v>3</v>
      </c>
      <c r="AU1255" s="159">
        <f t="shared" si="6317"/>
        <v>0</v>
      </c>
      <c r="AV1255" s="159">
        <f t="shared" si="6317"/>
        <v>3</v>
      </c>
      <c r="AW1255" s="570">
        <f t="shared" si="6318"/>
        <v>119</v>
      </c>
      <c r="AX1255" s="570">
        <f t="shared" si="6318"/>
        <v>26</v>
      </c>
      <c r="AY1255" s="570">
        <f t="shared" ref="AY1255" si="6324">SUM(AY1136,AY1141,AY1146,AY1151,AY1156,AY1161,AY1166,AY1172,AY1177,AY1182,AY1189,AY1194,AY1204,AY1209,AY1214,AY1219,AY1226,AY1231,AY1236,AY1199,AY1241,AY1246)</f>
        <v>145</v>
      </c>
      <c r="AZ1255" s="159">
        <f t="shared" si="6320"/>
        <v>12</v>
      </c>
      <c r="BA1255" s="159">
        <f t="shared" si="6320"/>
        <v>3</v>
      </c>
      <c r="BB1255" s="159">
        <f t="shared" si="6320"/>
        <v>15</v>
      </c>
      <c r="BC1255" s="159">
        <f t="shared" si="6320"/>
        <v>1</v>
      </c>
      <c r="BD1255" s="159">
        <f t="shared" si="6320"/>
        <v>1</v>
      </c>
      <c r="BE1255" s="159">
        <f t="shared" si="6320"/>
        <v>2</v>
      </c>
      <c r="BF1255" s="474"/>
      <c r="BG1255" s="605">
        <f>SUM(F1255,S1255,AF1255,AS1255)</f>
        <v>166</v>
      </c>
      <c r="BH1255" s="533">
        <f>SUM(G1255,T1255,AG1255)</f>
        <v>59</v>
      </c>
      <c r="BI1255" s="533">
        <f t="shared" si="6293"/>
        <v>15</v>
      </c>
      <c r="BJ1255" s="533">
        <f t="shared" si="6294"/>
        <v>74</v>
      </c>
      <c r="BK1255" s="533">
        <f t="shared" si="6295"/>
        <v>12</v>
      </c>
      <c r="BL1255" s="533">
        <f t="shared" si="6296"/>
        <v>3</v>
      </c>
      <c r="BM1255" s="533">
        <f t="shared" si="6297"/>
        <v>15</v>
      </c>
      <c r="BN1255" s="533">
        <f>SUM(M1255,Z1255,AM1255)</f>
        <v>6</v>
      </c>
      <c r="BO1255" s="533">
        <f t="shared" si="6298"/>
        <v>2</v>
      </c>
      <c r="BP1255" s="533">
        <f t="shared" si="6299"/>
        <v>8</v>
      </c>
      <c r="BQ1255" s="533">
        <f t="shared" si="6300"/>
        <v>39</v>
      </c>
      <c r="BR1255" s="533">
        <f t="shared" si="6301"/>
        <v>6</v>
      </c>
      <c r="BS1255" s="533">
        <f t="shared" si="6302"/>
        <v>45</v>
      </c>
      <c r="BT1255" s="533">
        <f>AT1255</f>
        <v>3</v>
      </c>
      <c r="BU1255" s="533">
        <f t="shared" si="6303"/>
        <v>0</v>
      </c>
      <c r="BV1255" s="533">
        <f t="shared" si="6304"/>
        <v>3</v>
      </c>
      <c r="BW1255" s="536">
        <f>SUM(BH1255,BK1255,BN1255,BQ1255,BT1255)</f>
        <v>119</v>
      </c>
      <c r="BX1255" s="536">
        <f t="shared" si="6305"/>
        <v>26</v>
      </c>
      <c r="BY1255" s="536">
        <f t="shared" si="6306"/>
        <v>145</v>
      </c>
      <c r="BZ1255" t="s">
        <v>74</v>
      </c>
      <c r="CA1255" s="544">
        <f>AZ1255</f>
        <v>12</v>
      </c>
      <c r="CB1255" s="544">
        <f t="shared" si="6307"/>
        <v>3</v>
      </c>
      <c r="CC1255" s="544">
        <f t="shared" si="6308"/>
        <v>15</v>
      </c>
      <c r="CD1255" s="544">
        <f>BC1255</f>
        <v>1</v>
      </c>
      <c r="CE1255" s="544">
        <f t="shared" si="6309"/>
        <v>1</v>
      </c>
      <c r="CF1255" s="544">
        <f t="shared" si="6310"/>
        <v>2</v>
      </c>
    </row>
    <row r="1256" spans="1:232">
      <c r="A1256" s="149"/>
      <c r="B1256" s="151"/>
      <c r="C1256" s="151"/>
      <c r="D1256" s="151"/>
      <c r="E1256" s="379" t="s">
        <v>85</v>
      </c>
      <c r="F1256" s="592">
        <f t="shared" ref="F1256:AK1256" si="6325">SUM(F1253:F1255)</f>
        <v>1966</v>
      </c>
      <c r="G1256" s="168">
        <f t="shared" si="6325"/>
        <v>521</v>
      </c>
      <c r="H1256" s="168">
        <f t="shared" si="6325"/>
        <v>349</v>
      </c>
      <c r="I1256" s="168">
        <f t="shared" si="6325"/>
        <v>870</v>
      </c>
      <c r="J1256" s="168">
        <f t="shared" si="6325"/>
        <v>165</v>
      </c>
      <c r="K1256" s="168">
        <f t="shared" si="6325"/>
        <v>82</v>
      </c>
      <c r="L1256" s="168">
        <f t="shared" si="6325"/>
        <v>247</v>
      </c>
      <c r="M1256" s="168">
        <f t="shared" si="6325"/>
        <v>79</v>
      </c>
      <c r="N1256" s="168">
        <f t="shared" si="6325"/>
        <v>41</v>
      </c>
      <c r="O1256" s="168">
        <f t="shared" si="6325"/>
        <v>120</v>
      </c>
      <c r="P1256" s="168">
        <f t="shared" si="6325"/>
        <v>383</v>
      </c>
      <c r="Q1256" s="168">
        <f t="shared" si="6325"/>
        <v>219</v>
      </c>
      <c r="R1256" s="168">
        <f t="shared" si="6325"/>
        <v>602</v>
      </c>
      <c r="S1256" s="502">
        <f t="shared" si="6325"/>
        <v>134</v>
      </c>
      <c r="T1256" s="168">
        <f t="shared" si="6325"/>
        <v>117</v>
      </c>
      <c r="U1256" s="168">
        <f t="shared" si="6325"/>
        <v>97</v>
      </c>
      <c r="V1256" s="168">
        <f t="shared" si="6325"/>
        <v>214</v>
      </c>
      <c r="W1256" s="168">
        <f t="shared" si="6325"/>
        <v>7</v>
      </c>
      <c r="X1256" s="168">
        <f t="shared" si="6325"/>
        <v>0</v>
      </c>
      <c r="Y1256" s="168">
        <f t="shared" si="6325"/>
        <v>7</v>
      </c>
      <c r="Z1256" s="168">
        <f t="shared" si="6325"/>
        <v>1</v>
      </c>
      <c r="AA1256" s="168">
        <f t="shared" si="6325"/>
        <v>2</v>
      </c>
      <c r="AB1256" s="168">
        <f t="shared" si="6325"/>
        <v>3</v>
      </c>
      <c r="AC1256" s="168">
        <f t="shared" si="6325"/>
        <v>26</v>
      </c>
      <c r="AD1256" s="168">
        <f t="shared" si="6325"/>
        <v>5</v>
      </c>
      <c r="AE1256" s="168">
        <f t="shared" si="6325"/>
        <v>31</v>
      </c>
      <c r="AF1256" s="502">
        <f t="shared" si="6325"/>
        <v>145</v>
      </c>
      <c r="AG1256" s="168">
        <f t="shared" si="6325"/>
        <v>30</v>
      </c>
      <c r="AH1256" s="168">
        <f t="shared" si="6325"/>
        <v>25</v>
      </c>
      <c r="AI1256" s="168">
        <f t="shared" si="6325"/>
        <v>55</v>
      </c>
      <c r="AJ1256" s="168">
        <f t="shared" si="6325"/>
        <v>3</v>
      </c>
      <c r="AK1256" s="168">
        <f t="shared" si="6325"/>
        <v>1</v>
      </c>
      <c r="AL1256" s="168">
        <f t="shared" ref="AL1256:BE1256" si="6326">SUM(AL1253:AL1255)</f>
        <v>4</v>
      </c>
      <c r="AM1256" s="168">
        <f t="shared" si="6326"/>
        <v>1</v>
      </c>
      <c r="AN1256" s="168">
        <f t="shared" si="6326"/>
        <v>1</v>
      </c>
      <c r="AO1256" s="168">
        <f t="shared" si="6326"/>
        <v>2</v>
      </c>
      <c r="AP1256" s="168">
        <f t="shared" si="6326"/>
        <v>23</v>
      </c>
      <c r="AQ1256" s="168">
        <f t="shared" si="6326"/>
        <v>13</v>
      </c>
      <c r="AR1256" s="168">
        <f t="shared" si="6326"/>
        <v>36</v>
      </c>
      <c r="AS1256" s="502">
        <f t="shared" si="6326"/>
        <v>154</v>
      </c>
      <c r="AT1256" s="168">
        <f t="shared" si="6326"/>
        <v>23</v>
      </c>
      <c r="AU1256" s="168">
        <f t="shared" si="6326"/>
        <v>13</v>
      </c>
      <c r="AV1256" s="168">
        <f t="shared" si="6326"/>
        <v>36</v>
      </c>
      <c r="AW1256" s="569">
        <f t="shared" si="6326"/>
        <v>1379</v>
      </c>
      <c r="AX1256" s="569">
        <f t="shared" si="6326"/>
        <v>848</v>
      </c>
      <c r="AY1256" s="569">
        <f t="shared" si="6326"/>
        <v>2227</v>
      </c>
      <c r="AZ1256" s="168">
        <f t="shared" si="6326"/>
        <v>32</v>
      </c>
      <c r="BA1256" s="168">
        <f t="shared" si="6326"/>
        <v>29</v>
      </c>
      <c r="BB1256" s="168">
        <f t="shared" si="6326"/>
        <v>59</v>
      </c>
      <c r="BC1256" s="168">
        <f t="shared" si="6326"/>
        <v>28</v>
      </c>
      <c r="BD1256" s="168">
        <f t="shared" si="6326"/>
        <v>17</v>
      </c>
      <c r="BE1256" s="168">
        <f t="shared" si="6326"/>
        <v>45</v>
      </c>
      <c r="BF1256" s="523"/>
      <c r="BG1256" s="605">
        <f>SUM(F1256,S1256,AF1256,AS1256)</f>
        <v>2399</v>
      </c>
      <c r="BH1256" s="533">
        <f>SUM(G1256,T1256,AG1256)</f>
        <v>668</v>
      </c>
      <c r="BI1256" s="533">
        <f t="shared" si="6293"/>
        <v>471</v>
      </c>
      <c r="BJ1256" s="533">
        <f t="shared" si="6294"/>
        <v>1139</v>
      </c>
      <c r="BK1256" s="533">
        <f t="shared" si="6295"/>
        <v>175</v>
      </c>
      <c r="BL1256" s="533">
        <f t="shared" si="6296"/>
        <v>83</v>
      </c>
      <c r="BM1256" s="533">
        <f t="shared" si="6297"/>
        <v>258</v>
      </c>
      <c r="BN1256" s="533">
        <f>SUM(M1256,Z1256,AM1256)</f>
        <v>81</v>
      </c>
      <c r="BO1256" s="533">
        <f t="shared" si="6298"/>
        <v>44</v>
      </c>
      <c r="BP1256" s="533">
        <f t="shared" si="6299"/>
        <v>125</v>
      </c>
      <c r="BQ1256" s="533">
        <f t="shared" si="6300"/>
        <v>432</v>
      </c>
      <c r="BR1256" s="533">
        <f t="shared" si="6301"/>
        <v>237</v>
      </c>
      <c r="BS1256" s="533">
        <f t="shared" si="6302"/>
        <v>669</v>
      </c>
      <c r="BT1256" s="533">
        <f>AT1256</f>
        <v>23</v>
      </c>
      <c r="BU1256" s="533">
        <f t="shared" si="6303"/>
        <v>13</v>
      </c>
      <c r="BV1256" s="533">
        <f t="shared" si="6304"/>
        <v>36</v>
      </c>
      <c r="BW1256" s="536">
        <f>SUM(BH1256,BK1256,BN1256,BQ1256,BT1256)</f>
        <v>1379</v>
      </c>
      <c r="BX1256" s="536">
        <f t="shared" si="6305"/>
        <v>848</v>
      </c>
      <c r="BY1256" s="536">
        <f t="shared" si="6306"/>
        <v>2227</v>
      </c>
      <c r="BZ1256" t="s">
        <v>74</v>
      </c>
      <c r="CA1256" s="544">
        <f>AZ1256</f>
        <v>32</v>
      </c>
      <c r="CB1256" s="544">
        <f t="shared" si="6307"/>
        <v>29</v>
      </c>
      <c r="CC1256" s="544">
        <f t="shared" si="6308"/>
        <v>59</v>
      </c>
      <c r="CD1256" s="544">
        <f>BC1256</f>
        <v>28</v>
      </c>
      <c r="CE1256" s="544">
        <f t="shared" si="6309"/>
        <v>17</v>
      </c>
      <c r="CF1256" s="544">
        <f t="shared" si="6310"/>
        <v>45</v>
      </c>
      <c r="HX1256" s="17">
        <f>SUM(G1256:HW1256)</f>
        <v>21068</v>
      </c>
    </row>
    <row r="1257" spans="1:232">
      <c r="A1257" s="149"/>
      <c r="B1257" s="151"/>
      <c r="C1257" s="151"/>
      <c r="D1257" s="151"/>
      <c r="E1257" s="370"/>
      <c r="F1257" s="591"/>
      <c r="G1257" s="159"/>
      <c r="H1257" s="159"/>
      <c r="I1257" s="159"/>
      <c r="J1257" s="159"/>
      <c r="K1257" s="159"/>
      <c r="L1257" s="159"/>
      <c r="M1257" s="159"/>
      <c r="N1257" s="159"/>
      <c r="O1257" s="159"/>
      <c r="P1257" s="159"/>
      <c r="Q1257" s="159"/>
      <c r="R1257" s="159"/>
      <c r="S1257" s="503"/>
      <c r="T1257" s="159"/>
      <c r="U1257" s="159"/>
      <c r="V1257" s="159"/>
      <c r="W1257" s="159"/>
      <c r="X1257" s="159"/>
      <c r="Y1257" s="159"/>
      <c r="Z1257" s="159"/>
      <c r="AA1257" s="159"/>
      <c r="AB1257" s="159"/>
      <c r="AC1257" s="159"/>
      <c r="AD1257" s="159"/>
      <c r="AE1257" s="159"/>
      <c r="AF1257" s="503"/>
      <c r="AG1257" s="159"/>
      <c r="AH1257" s="159"/>
      <c r="AI1257" s="159"/>
      <c r="AJ1257" s="159"/>
      <c r="AK1257" s="159"/>
      <c r="AL1257" s="159"/>
      <c r="AM1257" s="159"/>
      <c r="AN1257" s="159"/>
      <c r="AO1257" s="159"/>
      <c r="AP1257" s="159"/>
      <c r="AQ1257" s="159"/>
      <c r="AR1257" s="159"/>
      <c r="AS1257" s="503"/>
      <c r="AT1257" s="159"/>
      <c r="AU1257" s="159"/>
      <c r="AV1257" s="159"/>
      <c r="AW1257" s="570"/>
      <c r="AX1257" s="570"/>
      <c r="AY1257" s="570"/>
      <c r="AZ1257" s="159"/>
      <c r="BA1257" s="159"/>
      <c r="BB1257" s="159"/>
      <c r="BC1257" s="159"/>
      <c r="BD1257" s="159"/>
      <c r="BE1257" s="159"/>
      <c r="BF1257" s="474"/>
    </row>
    <row r="1258" spans="1:232">
      <c r="A1258" s="149"/>
      <c r="B1258" s="151"/>
      <c r="C1258" s="151"/>
      <c r="D1258" s="151"/>
      <c r="E1258" s="379"/>
      <c r="F1258" s="592"/>
      <c r="G1258" s="168"/>
      <c r="H1258" s="168"/>
      <c r="I1258" s="168" t="s">
        <v>74</v>
      </c>
      <c r="J1258" s="168"/>
      <c r="K1258" s="168"/>
      <c r="L1258" s="168"/>
      <c r="M1258" s="168"/>
      <c r="N1258" s="168"/>
      <c r="O1258" s="168"/>
      <c r="P1258" s="168"/>
      <c r="Q1258" s="168"/>
      <c r="R1258" s="168"/>
      <c r="S1258" s="502"/>
      <c r="T1258" s="168"/>
      <c r="U1258" s="168"/>
      <c r="V1258" s="168"/>
      <c r="W1258" s="168"/>
      <c r="X1258" s="168"/>
      <c r="Y1258" s="168"/>
      <c r="Z1258" s="168"/>
      <c r="AA1258" s="168"/>
      <c r="AB1258" s="168"/>
      <c r="AC1258" s="168"/>
      <c r="AD1258" s="168"/>
      <c r="AE1258" s="168"/>
      <c r="AF1258" s="502"/>
      <c r="AG1258" s="168"/>
      <c r="AH1258" s="168"/>
      <c r="AI1258" s="168"/>
      <c r="AJ1258" s="168"/>
      <c r="AK1258" s="168"/>
      <c r="AL1258" s="168"/>
      <c r="AM1258" s="168"/>
      <c r="AN1258" s="168"/>
      <c r="AO1258" s="168"/>
      <c r="AP1258" s="168"/>
      <c r="AQ1258" s="168"/>
      <c r="AR1258" s="168"/>
      <c r="AS1258" s="502"/>
      <c r="AT1258" s="168"/>
      <c r="AU1258" s="168"/>
      <c r="AV1258" s="168"/>
      <c r="AW1258" s="569"/>
      <c r="AX1258" s="569"/>
      <c r="AY1258" s="569"/>
      <c r="AZ1258" s="168"/>
      <c r="BA1258" s="168"/>
      <c r="BB1258" s="168"/>
      <c r="BC1258" s="168"/>
      <c r="BD1258" s="168"/>
      <c r="BE1258" s="168"/>
      <c r="BF1258" s="523"/>
    </row>
    <row r="1259" spans="1:232">
      <c r="A1259" s="149"/>
      <c r="B1259" s="151" t="s">
        <v>208</v>
      </c>
      <c r="C1259" s="151"/>
      <c r="D1259" s="151"/>
      <c r="E1259" s="379" t="s">
        <v>116</v>
      </c>
      <c r="F1259" s="592"/>
      <c r="G1259" s="159"/>
      <c r="H1259" s="159"/>
      <c r="I1259" s="159"/>
      <c r="J1259" s="159"/>
      <c r="K1259" s="159"/>
      <c r="L1259" s="159"/>
      <c r="M1259" s="159"/>
      <c r="N1259" s="159"/>
      <c r="O1259" s="159"/>
      <c r="P1259" s="159"/>
      <c r="Q1259" s="159"/>
      <c r="R1259" s="159"/>
      <c r="S1259" s="503"/>
      <c r="T1259" s="159"/>
      <c r="U1259" s="159"/>
      <c r="V1259" s="159"/>
      <c r="W1259" s="159"/>
      <c r="X1259" s="159"/>
      <c r="Y1259" s="159"/>
      <c r="Z1259" s="159"/>
      <c r="AA1259" s="159"/>
      <c r="AB1259" s="159"/>
      <c r="AC1259" s="159"/>
      <c r="AD1259" s="159"/>
      <c r="AE1259" s="159"/>
      <c r="AF1259" s="503"/>
      <c r="AG1259" s="159"/>
      <c r="AH1259" s="159"/>
      <c r="AI1259" s="159"/>
      <c r="AJ1259" s="159"/>
      <c r="AK1259" s="159"/>
      <c r="AL1259" s="159"/>
      <c r="AM1259" s="159"/>
      <c r="AN1259" s="159"/>
      <c r="AO1259" s="159"/>
      <c r="AP1259" s="159"/>
      <c r="AQ1259" s="159"/>
      <c r="AR1259" s="159"/>
      <c r="AS1259" s="503"/>
      <c r="AT1259" s="159"/>
      <c r="AU1259" s="159"/>
      <c r="AV1259" s="159"/>
      <c r="AW1259" s="570"/>
      <c r="AX1259" s="570"/>
      <c r="AY1259" s="570"/>
      <c r="AZ1259" s="159"/>
      <c r="BA1259" s="159"/>
      <c r="BB1259" s="159"/>
      <c r="BC1259" s="159"/>
      <c r="BD1259" s="159"/>
      <c r="BE1259" s="159"/>
      <c r="BF1259" s="521"/>
    </row>
    <row r="1260" spans="1:232">
      <c r="A1260" s="149"/>
      <c r="B1260" s="151"/>
      <c r="C1260" s="151"/>
      <c r="D1260" s="151"/>
      <c r="E1260" s="288" t="s">
        <v>77</v>
      </c>
      <c r="F1260" s="591">
        <f>SUM(F1164,F1159,F1170,F1144,F1134,F1180,F1139,F1197,F1187,F1154,F1192)</f>
        <v>606</v>
      </c>
      <c r="G1260" s="159">
        <f>SUM(G1164,G1159,G1170,G1144,G1134,G1180,G1139,G1197,G1187,G1154,G1192)</f>
        <v>190</v>
      </c>
      <c r="H1260" s="159">
        <f t="shared" ref="H1260:BE1260" si="6327">SUM(H1164,H1159,H1170,H1144,H1134,H1180,H1139,H1197,H1187,H1154,H1192)</f>
        <v>120</v>
      </c>
      <c r="I1260" s="159">
        <f t="shared" si="6327"/>
        <v>310</v>
      </c>
      <c r="J1260" s="159">
        <f t="shared" si="6327"/>
        <v>56</v>
      </c>
      <c r="K1260" s="159">
        <f t="shared" si="6327"/>
        <v>31</v>
      </c>
      <c r="L1260" s="159">
        <f t="shared" si="6327"/>
        <v>87</v>
      </c>
      <c r="M1260" s="159">
        <f t="shared" si="6327"/>
        <v>31</v>
      </c>
      <c r="N1260" s="159">
        <f t="shared" si="6327"/>
        <v>11</v>
      </c>
      <c r="O1260" s="159">
        <f t="shared" si="6327"/>
        <v>42</v>
      </c>
      <c r="P1260" s="159">
        <f t="shared" si="6327"/>
        <v>134</v>
      </c>
      <c r="Q1260" s="159">
        <f t="shared" si="6327"/>
        <v>72</v>
      </c>
      <c r="R1260" s="159">
        <f t="shared" si="6327"/>
        <v>206</v>
      </c>
      <c r="S1260" s="503">
        <f t="shared" si="6327"/>
        <v>45</v>
      </c>
      <c r="T1260" s="159">
        <f t="shared" si="6327"/>
        <v>39</v>
      </c>
      <c r="U1260" s="159">
        <f t="shared" si="6327"/>
        <v>44</v>
      </c>
      <c r="V1260" s="159">
        <f t="shared" si="6327"/>
        <v>83</v>
      </c>
      <c r="W1260" s="159">
        <f t="shared" si="6327"/>
        <v>0</v>
      </c>
      <c r="X1260" s="159">
        <f t="shared" si="6327"/>
        <v>0</v>
      </c>
      <c r="Y1260" s="159">
        <f t="shared" si="6327"/>
        <v>0</v>
      </c>
      <c r="Z1260" s="159">
        <f t="shared" si="6327"/>
        <v>0</v>
      </c>
      <c r="AA1260" s="159">
        <f t="shared" si="6327"/>
        <v>0</v>
      </c>
      <c r="AB1260" s="159">
        <f t="shared" si="6327"/>
        <v>0</v>
      </c>
      <c r="AC1260" s="159">
        <f t="shared" si="6327"/>
        <v>4</v>
      </c>
      <c r="AD1260" s="159">
        <f t="shared" si="6327"/>
        <v>0</v>
      </c>
      <c r="AE1260" s="159">
        <f t="shared" si="6327"/>
        <v>4</v>
      </c>
      <c r="AF1260" s="503">
        <f t="shared" si="6327"/>
        <v>37</v>
      </c>
      <c r="AG1260" s="159">
        <f t="shared" si="6327"/>
        <v>10</v>
      </c>
      <c r="AH1260" s="159">
        <f t="shared" si="6327"/>
        <v>9</v>
      </c>
      <c r="AI1260" s="159">
        <f t="shared" si="6327"/>
        <v>19</v>
      </c>
      <c r="AJ1260" s="159">
        <f t="shared" si="6327"/>
        <v>1</v>
      </c>
      <c r="AK1260" s="159">
        <f t="shared" si="6327"/>
        <v>0</v>
      </c>
      <c r="AL1260" s="159">
        <f t="shared" si="6327"/>
        <v>1</v>
      </c>
      <c r="AM1260" s="159">
        <f t="shared" si="6327"/>
        <v>0</v>
      </c>
      <c r="AN1260" s="159">
        <f t="shared" si="6327"/>
        <v>0</v>
      </c>
      <c r="AO1260" s="159">
        <f t="shared" si="6327"/>
        <v>0</v>
      </c>
      <c r="AP1260" s="159">
        <f t="shared" si="6327"/>
        <v>5</v>
      </c>
      <c r="AQ1260" s="159">
        <f t="shared" si="6327"/>
        <v>6</v>
      </c>
      <c r="AR1260" s="159">
        <f t="shared" si="6327"/>
        <v>11</v>
      </c>
      <c r="AS1260" s="503">
        <f t="shared" si="6327"/>
        <v>46</v>
      </c>
      <c r="AT1260" s="159">
        <f t="shared" si="6327"/>
        <v>6</v>
      </c>
      <c r="AU1260" s="159">
        <f t="shared" si="6327"/>
        <v>6</v>
      </c>
      <c r="AV1260" s="159">
        <f t="shared" si="6327"/>
        <v>12</v>
      </c>
      <c r="AW1260" s="570">
        <f t="shared" si="6327"/>
        <v>476</v>
      </c>
      <c r="AX1260" s="570">
        <f t="shared" si="6327"/>
        <v>299</v>
      </c>
      <c r="AY1260" s="570">
        <f t="shared" si="6327"/>
        <v>775</v>
      </c>
      <c r="AZ1260" s="159">
        <f t="shared" si="6327"/>
        <v>4</v>
      </c>
      <c r="BA1260" s="159">
        <f t="shared" si="6327"/>
        <v>10</v>
      </c>
      <c r="BB1260" s="159">
        <f t="shared" si="6327"/>
        <v>14</v>
      </c>
      <c r="BC1260" s="159">
        <f t="shared" si="6327"/>
        <v>10</v>
      </c>
      <c r="BD1260" s="159">
        <f t="shared" si="6327"/>
        <v>5</v>
      </c>
      <c r="BE1260" s="159">
        <f t="shared" si="6327"/>
        <v>15</v>
      </c>
      <c r="BF1260" s="474"/>
      <c r="BG1260" s="605">
        <f>SUM(F1260,S1260,AF1260,AS1260)</f>
        <v>734</v>
      </c>
      <c r="BH1260" s="533">
        <f>SUM(G1260,T1260,AG1260)</f>
        <v>239</v>
      </c>
      <c r="BI1260" s="533">
        <f t="shared" ref="BI1260:BI1263" si="6328">SUM(H1260,U1260,AH1260)</f>
        <v>173</v>
      </c>
      <c r="BJ1260" s="533">
        <f t="shared" ref="BJ1260:BJ1263" si="6329">SUM(I1260,V1260,AI1260)</f>
        <v>412</v>
      </c>
      <c r="BK1260" s="533">
        <f t="shared" ref="BK1260:BK1263" si="6330">SUM(J1260,W1260,AJ1260)</f>
        <v>57</v>
      </c>
      <c r="BL1260" s="533">
        <f t="shared" ref="BL1260:BL1263" si="6331">SUM(K1260,X1260,AK1260)</f>
        <v>31</v>
      </c>
      <c r="BM1260" s="533">
        <f t="shared" ref="BM1260:BM1263" si="6332">SUM(L1260,Y1260,AL1260)</f>
        <v>88</v>
      </c>
      <c r="BN1260" s="533">
        <f>SUM(M1260,Z1260,AM1260)</f>
        <v>31</v>
      </c>
      <c r="BO1260" s="533">
        <f t="shared" ref="BO1260:BO1263" si="6333">SUM(N1260,AA1260,AN1260)</f>
        <v>11</v>
      </c>
      <c r="BP1260" s="533">
        <f t="shared" ref="BP1260:BP1263" si="6334">SUM(O1260,AB1260,AO1260)</f>
        <v>42</v>
      </c>
      <c r="BQ1260" s="533">
        <f t="shared" ref="BQ1260:BQ1263" si="6335">SUM(P1260,AC1260,AP1260)</f>
        <v>143</v>
      </c>
      <c r="BR1260" s="533">
        <f t="shared" ref="BR1260:BR1263" si="6336">SUM(Q1260,AD1260,AQ1260)</f>
        <v>78</v>
      </c>
      <c r="BS1260" s="533">
        <f t="shared" ref="BS1260:BS1263" si="6337">SUM(R1260,AE1260,AR1260)</f>
        <v>221</v>
      </c>
      <c r="BT1260" s="533">
        <f>AT1260</f>
        <v>6</v>
      </c>
      <c r="BU1260" s="533">
        <f t="shared" ref="BU1260:BU1263" si="6338">AU1260</f>
        <v>6</v>
      </c>
      <c r="BV1260" s="533">
        <f t="shared" ref="BV1260:BV1263" si="6339">AV1260</f>
        <v>12</v>
      </c>
      <c r="BW1260" s="536">
        <f>SUM(BH1260,BK1260,BN1260,BQ1260,BT1260)</f>
        <v>476</v>
      </c>
      <c r="BX1260" s="536">
        <f t="shared" ref="BX1260:BX1263" si="6340">SUM(BI1260,BL1260,BO1260,BR1260,BU1260)</f>
        <v>299</v>
      </c>
      <c r="BY1260" s="536">
        <f t="shared" ref="BY1260:BY1263" si="6341">SUM(BJ1260,BM1260,BP1260,BS1260,BV1260)</f>
        <v>775</v>
      </c>
      <c r="BZ1260" t="s">
        <v>74</v>
      </c>
      <c r="CA1260" s="544">
        <f>AZ1260</f>
        <v>4</v>
      </c>
      <c r="CB1260" s="544">
        <f t="shared" ref="CB1260:CB1263" si="6342">BA1260</f>
        <v>10</v>
      </c>
      <c r="CC1260" s="544">
        <f t="shared" ref="CC1260:CC1263" si="6343">BB1260</f>
        <v>14</v>
      </c>
      <c r="CD1260" s="544">
        <f>BC1260</f>
        <v>10</v>
      </c>
      <c r="CE1260" s="544">
        <f t="shared" ref="CE1260:CE1263" si="6344">BD1260</f>
        <v>5</v>
      </c>
      <c r="CF1260" s="544">
        <f t="shared" ref="CF1260:CF1263" si="6345">BE1260</f>
        <v>15</v>
      </c>
    </row>
    <row r="1261" spans="1:232">
      <c r="A1261" s="149"/>
      <c r="B1261" s="151"/>
      <c r="C1261" s="151"/>
      <c r="D1261" s="151"/>
      <c r="E1261" s="288" t="s">
        <v>78</v>
      </c>
      <c r="F1261" s="591">
        <f t="shared" ref="F1261" si="6346">SUM(F1165,F1160,F1171,F1145,F1135,F1181,F1140,F1198,F1188,F1155,F1193)</f>
        <v>606</v>
      </c>
      <c r="G1261" s="159">
        <f>SUM(G1165,G1160,G1171,G1145,G1135,G1181,G1140,G1198,G1188,G1155,G1193)</f>
        <v>173</v>
      </c>
      <c r="H1261" s="159">
        <f t="shared" ref="H1261:BE1261" si="6347">SUM(H1165,H1160,H1171,H1145,H1135,H1181,H1140,H1198,H1188,H1155,H1193)</f>
        <v>114</v>
      </c>
      <c r="I1261" s="159">
        <f t="shared" si="6347"/>
        <v>287</v>
      </c>
      <c r="J1261" s="159">
        <f t="shared" si="6347"/>
        <v>62</v>
      </c>
      <c r="K1261" s="159">
        <f t="shared" si="6347"/>
        <v>26</v>
      </c>
      <c r="L1261" s="159">
        <f t="shared" si="6347"/>
        <v>88</v>
      </c>
      <c r="M1261" s="159">
        <f t="shared" si="6347"/>
        <v>24</v>
      </c>
      <c r="N1261" s="159">
        <f t="shared" si="6347"/>
        <v>15</v>
      </c>
      <c r="O1261" s="159">
        <f t="shared" si="6347"/>
        <v>39</v>
      </c>
      <c r="P1261" s="159">
        <f t="shared" si="6347"/>
        <v>107</v>
      </c>
      <c r="Q1261" s="159">
        <f t="shared" si="6347"/>
        <v>79</v>
      </c>
      <c r="R1261" s="159">
        <f t="shared" si="6347"/>
        <v>186</v>
      </c>
      <c r="S1261" s="503">
        <f t="shared" si="6347"/>
        <v>44</v>
      </c>
      <c r="T1261" s="159">
        <f t="shared" si="6347"/>
        <v>40</v>
      </c>
      <c r="U1261" s="159">
        <f t="shared" si="6347"/>
        <v>38</v>
      </c>
      <c r="V1261" s="159">
        <f t="shared" si="6347"/>
        <v>78</v>
      </c>
      <c r="W1261" s="159">
        <f t="shared" si="6347"/>
        <v>0</v>
      </c>
      <c r="X1261" s="159">
        <f t="shared" si="6347"/>
        <v>0</v>
      </c>
      <c r="Y1261" s="159">
        <f t="shared" si="6347"/>
        <v>0</v>
      </c>
      <c r="Z1261" s="159">
        <f t="shared" si="6347"/>
        <v>0</v>
      </c>
      <c r="AA1261" s="159">
        <f t="shared" si="6347"/>
        <v>0</v>
      </c>
      <c r="AB1261" s="159">
        <f t="shared" si="6347"/>
        <v>0</v>
      </c>
      <c r="AC1261" s="159">
        <f t="shared" si="6347"/>
        <v>1</v>
      </c>
      <c r="AD1261" s="159">
        <f t="shared" si="6347"/>
        <v>1</v>
      </c>
      <c r="AE1261" s="159">
        <f t="shared" si="6347"/>
        <v>2</v>
      </c>
      <c r="AF1261" s="503">
        <f t="shared" si="6347"/>
        <v>37</v>
      </c>
      <c r="AG1261" s="159">
        <f t="shared" si="6347"/>
        <v>6</v>
      </c>
      <c r="AH1261" s="159">
        <f t="shared" si="6347"/>
        <v>6</v>
      </c>
      <c r="AI1261" s="159">
        <f t="shared" si="6347"/>
        <v>12</v>
      </c>
      <c r="AJ1261" s="159">
        <f t="shared" si="6347"/>
        <v>0</v>
      </c>
      <c r="AK1261" s="159">
        <f t="shared" si="6347"/>
        <v>1</v>
      </c>
      <c r="AL1261" s="159">
        <f t="shared" si="6347"/>
        <v>1</v>
      </c>
      <c r="AM1261" s="159">
        <f t="shared" si="6347"/>
        <v>1</v>
      </c>
      <c r="AN1261" s="159">
        <f t="shared" si="6347"/>
        <v>1</v>
      </c>
      <c r="AO1261" s="159">
        <f t="shared" si="6347"/>
        <v>2</v>
      </c>
      <c r="AP1261" s="159">
        <f t="shared" si="6347"/>
        <v>7</v>
      </c>
      <c r="AQ1261" s="159">
        <f t="shared" si="6347"/>
        <v>6</v>
      </c>
      <c r="AR1261" s="159">
        <f t="shared" si="6347"/>
        <v>13</v>
      </c>
      <c r="AS1261" s="503">
        <f t="shared" si="6347"/>
        <v>46</v>
      </c>
      <c r="AT1261" s="159">
        <f t="shared" si="6347"/>
        <v>7</v>
      </c>
      <c r="AU1261" s="159">
        <f t="shared" si="6347"/>
        <v>2</v>
      </c>
      <c r="AV1261" s="159">
        <f t="shared" si="6347"/>
        <v>9</v>
      </c>
      <c r="AW1261" s="570">
        <f t="shared" si="6347"/>
        <v>428</v>
      </c>
      <c r="AX1261" s="570">
        <f t="shared" si="6347"/>
        <v>289</v>
      </c>
      <c r="AY1261" s="570">
        <f t="shared" si="6347"/>
        <v>717</v>
      </c>
      <c r="AZ1261" s="159">
        <f t="shared" si="6347"/>
        <v>5</v>
      </c>
      <c r="BA1261" s="159">
        <f t="shared" si="6347"/>
        <v>8</v>
      </c>
      <c r="BB1261" s="159">
        <f t="shared" si="6347"/>
        <v>11</v>
      </c>
      <c r="BC1261" s="159">
        <f t="shared" si="6347"/>
        <v>7</v>
      </c>
      <c r="BD1261" s="159">
        <f t="shared" si="6347"/>
        <v>3</v>
      </c>
      <c r="BE1261" s="159">
        <f t="shared" si="6347"/>
        <v>10</v>
      </c>
      <c r="BF1261" s="474"/>
      <c r="BG1261" s="605">
        <f>SUM(F1261,S1261,AF1261,AS1261)</f>
        <v>733</v>
      </c>
      <c r="BH1261" s="533">
        <f>SUM(G1261,T1261,AG1261)</f>
        <v>219</v>
      </c>
      <c r="BI1261" s="533">
        <f t="shared" si="6328"/>
        <v>158</v>
      </c>
      <c r="BJ1261" s="533">
        <f t="shared" si="6329"/>
        <v>377</v>
      </c>
      <c r="BK1261" s="533">
        <f t="shared" si="6330"/>
        <v>62</v>
      </c>
      <c r="BL1261" s="533">
        <f t="shared" si="6331"/>
        <v>27</v>
      </c>
      <c r="BM1261" s="533">
        <f t="shared" si="6332"/>
        <v>89</v>
      </c>
      <c r="BN1261" s="533">
        <f>SUM(M1261,Z1261,AM1261)</f>
        <v>25</v>
      </c>
      <c r="BO1261" s="533">
        <f t="shared" si="6333"/>
        <v>16</v>
      </c>
      <c r="BP1261" s="533">
        <f t="shared" si="6334"/>
        <v>41</v>
      </c>
      <c r="BQ1261" s="533">
        <f t="shared" si="6335"/>
        <v>115</v>
      </c>
      <c r="BR1261" s="533">
        <f t="shared" si="6336"/>
        <v>86</v>
      </c>
      <c r="BS1261" s="533">
        <f t="shared" si="6337"/>
        <v>201</v>
      </c>
      <c r="BT1261" s="533">
        <f>AT1261</f>
        <v>7</v>
      </c>
      <c r="BU1261" s="533">
        <f t="shared" si="6338"/>
        <v>2</v>
      </c>
      <c r="BV1261" s="533">
        <f t="shared" si="6339"/>
        <v>9</v>
      </c>
      <c r="BW1261" s="536">
        <f>SUM(BH1261,BK1261,BN1261,BQ1261,BT1261)</f>
        <v>428</v>
      </c>
      <c r="BX1261" s="536">
        <f t="shared" si="6340"/>
        <v>289</v>
      </c>
      <c r="BY1261" s="536">
        <f t="shared" si="6341"/>
        <v>717</v>
      </c>
      <c r="BZ1261" t="s">
        <v>74</v>
      </c>
      <c r="CA1261" s="544">
        <f>AZ1261</f>
        <v>5</v>
      </c>
      <c r="CB1261" s="544">
        <f t="shared" si="6342"/>
        <v>8</v>
      </c>
      <c r="CC1261" s="544">
        <f t="shared" si="6343"/>
        <v>11</v>
      </c>
      <c r="CD1261" s="544">
        <f>BC1261</f>
        <v>7</v>
      </c>
      <c r="CE1261" s="544">
        <f t="shared" si="6344"/>
        <v>3</v>
      </c>
      <c r="CF1261" s="544">
        <f t="shared" si="6345"/>
        <v>10</v>
      </c>
    </row>
    <row r="1262" spans="1:232">
      <c r="A1262" s="149"/>
      <c r="B1262" s="151"/>
      <c r="C1262" s="151"/>
      <c r="D1262" s="151"/>
      <c r="E1262" s="370" t="s">
        <v>79</v>
      </c>
      <c r="F1262" s="591">
        <f t="shared" ref="F1262:G1262" si="6348">SUM(F1166,F1161,F1172,F1146,F1136,F1182,F1141,F1199,F1189,F1156,F1194)</f>
        <v>0</v>
      </c>
      <c r="G1262" s="159">
        <f t="shared" si="6348"/>
        <v>0</v>
      </c>
      <c r="H1262" s="159">
        <f t="shared" ref="H1262:BE1262" si="6349">SUM(H1166,H1161,H1172,H1146,H1136,H1182,H1141,H1199,H1189,H1156,H1194)</f>
        <v>0</v>
      </c>
      <c r="I1262" s="159">
        <f t="shared" si="6349"/>
        <v>0</v>
      </c>
      <c r="J1262" s="159">
        <f t="shared" si="6349"/>
        <v>0</v>
      </c>
      <c r="K1262" s="159">
        <f t="shared" si="6349"/>
        <v>0</v>
      </c>
      <c r="L1262" s="159">
        <f t="shared" si="6349"/>
        <v>0</v>
      </c>
      <c r="M1262" s="159">
        <f t="shared" si="6349"/>
        <v>0</v>
      </c>
      <c r="N1262" s="159">
        <f t="shared" si="6349"/>
        <v>0</v>
      </c>
      <c r="O1262" s="159">
        <f t="shared" si="6349"/>
        <v>0</v>
      </c>
      <c r="P1262" s="159">
        <f t="shared" si="6349"/>
        <v>0</v>
      </c>
      <c r="Q1262" s="159">
        <f t="shared" si="6349"/>
        <v>0</v>
      </c>
      <c r="R1262" s="159">
        <f t="shared" si="6349"/>
        <v>0</v>
      </c>
      <c r="S1262" s="503">
        <f t="shared" si="6349"/>
        <v>0</v>
      </c>
      <c r="T1262" s="159">
        <f t="shared" si="6349"/>
        <v>0</v>
      </c>
      <c r="U1262" s="159">
        <f t="shared" si="6349"/>
        <v>0</v>
      </c>
      <c r="V1262" s="159">
        <f t="shared" si="6349"/>
        <v>0</v>
      </c>
      <c r="W1262" s="159">
        <f t="shared" si="6349"/>
        <v>0</v>
      </c>
      <c r="X1262" s="159">
        <f t="shared" si="6349"/>
        <v>0</v>
      </c>
      <c r="Y1262" s="159">
        <f t="shared" si="6349"/>
        <v>0</v>
      </c>
      <c r="Z1262" s="159">
        <f t="shared" si="6349"/>
        <v>0</v>
      </c>
      <c r="AA1262" s="159">
        <f t="shared" si="6349"/>
        <v>0</v>
      </c>
      <c r="AB1262" s="159">
        <f t="shared" si="6349"/>
        <v>0</v>
      </c>
      <c r="AC1262" s="159">
        <f t="shared" si="6349"/>
        <v>0</v>
      </c>
      <c r="AD1262" s="159">
        <f t="shared" si="6349"/>
        <v>0</v>
      </c>
      <c r="AE1262" s="159">
        <f t="shared" si="6349"/>
        <v>0</v>
      </c>
      <c r="AF1262" s="503">
        <f t="shared" si="6349"/>
        <v>0</v>
      </c>
      <c r="AG1262" s="159">
        <f t="shared" si="6349"/>
        <v>0</v>
      </c>
      <c r="AH1262" s="159">
        <f t="shared" si="6349"/>
        <v>0</v>
      </c>
      <c r="AI1262" s="159">
        <f t="shared" si="6349"/>
        <v>0</v>
      </c>
      <c r="AJ1262" s="159">
        <f t="shared" si="6349"/>
        <v>0</v>
      </c>
      <c r="AK1262" s="159">
        <f t="shared" si="6349"/>
        <v>0</v>
      </c>
      <c r="AL1262" s="159">
        <f t="shared" si="6349"/>
        <v>0</v>
      </c>
      <c r="AM1262" s="159">
        <f t="shared" si="6349"/>
        <v>0</v>
      </c>
      <c r="AN1262" s="159">
        <f t="shared" si="6349"/>
        <v>0</v>
      </c>
      <c r="AO1262" s="159">
        <f t="shared" si="6349"/>
        <v>0</v>
      </c>
      <c r="AP1262" s="159">
        <f t="shared" si="6349"/>
        <v>0</v>
      </c>
      <c r="AQ1262" s="159">
        <f t="shared" si="6349"/>
        <v>0</v>
      </c>
      <c r="AR1262" s="159">
        <f t="shared" si="6349"/>
        <v>0</v>
      </c>
      <c r="AS1262" s="503">
        <f t="shared" si="6349"/>
        <v>0</v>
      </c>
      <c r="AT1262" s="159">
        <f t="shared" si="6349"/>
        <v>0</v>
      </c>
      <c r="AU1262" s="159">
        <f t="shared" si="6349"/>
        <v>0</v>
      </c>
      <c r="AV1262" s="159">
        <f t="shared" si="6349"/>
        <v>0</v>
      </c>
      <c r="AW1262" s="570">
        <f t="shared" si="6349"/>
        <v>0</v>
      </c>
      <c r="AX1262" s="570">
        <f t="shared" si="6349"/>
        <v>0</v>
      </c>
      <c r="AY1262" s="570">
        <f t="shared" si="6349"/>
        <v>0</v>
      </c>
      <c r="AZ1262" s="159">
        <f t="shared" si="6349"/>
        <v>0</v>
      </c>
      <c r="BA1262" s="159">
        <f t="shared" si="6349"/>
        <v>0</v>
      </c>
      <c r="BB1262" s="159">
        <f t="shared" si="6349"/>
        <v>0</v>
      </c>
      <c r="BC1262" s="159">
        <f t="shared" si="6349"/>
        <v>0</v>
      </c>
      <c r="BD1262" s="159">
        <f t="shared" si="6349"/>
        <v>0</v>
      </c>
      <c r="BE1262" s="159">
        <f t="shared" si="6349"/>
        <v>0</v>
      </c>
      <c r="BF1262" s="474"/>
      <c r="BG1262" s="605">
        <f>SUM(F1262,S1262,AF1262,AS1262)</f>
        <v>0</v>
      </c>
      <c r="BH1262" s="533">
        <f>SUM(G1262,T1262,AG1262)</f>
        <v>0</v>
      </c>
      <c r="BI1262" s="533">
        <f t="shared" si="6328"/>
        <v>0</v>
      </c>
      <c r="BJ1262" s="533">
        <f t="shared" si="6329"/>
        <v>0</v>
      </c>
      <c r="BK1262" s="533">
        <f t="shared" si="6330"/>
        <v>0</v>
      </c>
      <c r="BL1262" s="533">
        <f t="shared" si="6331"/>
        <v>0</v>
      </c>
      <c r="BM1262" s="533">
        <f t="shared" si="6332"/>
        <v>0</v>
      </c>
      <c r="BN1262" s="533">
        <f>SUM(M1262,Z1262,AM1262)</f>
        <v>0</v>
      </c>
      <c r="BO1262" s="533">
        <f t="shared" si="6333"/>
        <v>0</v>
      </c>
      <c r="BP1262" s="533">
        <f t="shared" si="6334"/>
        <v>0</v>
      </c>
      <c r="BQ1262" s="533">
        <f t="shared" si="6335"/>
        <v>0</v>
      </c>
      <c r="BR1262" s="533">
        <f t="shared" si="6336"/>
        <v>0</v>
      </c>
      <c r="BS1262" s="533">
        <f t="shared" si="6337"/>
        <v>0</v>
      </c>
      <c r="BT1262" s="533">
        <f>AT1262</f>
        <v>0</v>
      </c>
      <c r="BU1262" s="533">
        <f t="shared" si="6338"/>
        <v>0</v>
      </c>
      <c r="BV1262" s="533">
        <f t="shared" si="6339"/>
        <v>0</v>
      </c>
      <c r="BW1262" s="536">
        <f>SUM(BH1262,BK1262,BN1262,BQ1262,BT1262)</f>
        <v>0</v>
      </c>
      <c r="BX1262" s="536">
        <f t="shared" si="6340"/>
        <v>0</v>
      </c>
      <c r="BY1262" s="536">
        <f t="shared" si="6341"/>
        <v>0</v>
      </c>
      <c r="BZ1262" t="s">
        <v>74</v>
      </c>
      <c r="CA1262" s="544">
        <f>AZ1262</f>
        <v>0</v>
      </c>
      <c r="CB1262" s="544">
        <f t="shared" si="6342"/>
        <v>0</v>
      </c>
      <c r="CC1262" s="544">
        <f t="shared" si="6343"/>
        <v>0</v>
      </c>
      <c r="CD1262" s="544">
        <f>BC1262</f>
        <v>0</v>
      </c>
      <c r="CE1262" s="544">
        <f t="shared" si="6344"/>
        <v>0</v>
      </c>
      <c r="CF1262" s="544">
        <f t="shared" si="6345"/>
        <v>0</v>
      </c>
    </row>
    <row r="1263" spans="1:232">
      <c r="A1263" s="149"/>
      <c r="B1263" s="151"/>
      <c r="C1263" s="151"/>
      <c r="D1263" s="151"/>
      <c r="E1263" s="379" t="s">
        <v>85</v>
      </c>
      <c r="F1263" s="592">
        <f t="shared" ref="F1263:G1263" si="6350">SUM(F1260:F1262)</f>
        <v>1212</v>
      </c>
      <c r="G1263" s="168">
        <f t="shared" si="6350"/>
        <v>363</v>
      </c>
      <c r="H1263" s="168">
        <f t="shared" ref="H1263:BE1263" si="6351">SUM(H1260:H1262)</f>
        <v>234</v>
      </c>
      <c r="I1263" s="168">
        <f t="shared" si="6351"/>
        <v>597</v>
      </c>
      <c r="J1263" s="168">
        <f t="shared" si="6351"/>
        <v>118</v>
      </c>
      <c r="K1263" s="168">
        <f t="shared" si="6351"/>
        <v>57</v>
      </c>
      <c r="L1263" s="168">
        <f t="shared" si="6351"/>
        <v>175</v>
      </c>
      <c r="M1263" s="168">
        <f t="shared" si="6351"/>
        <v>55</v>
      </c>
      <c r="N1263" s="168">
        <f t="shared" si="6351"/>
        <v>26</v>
      </c>
      <c r="O1263" s="168">
        <f t="shared" si="6351"/>
        <v>81</v>
      </c>
      <c r="P1263" s="168">
        <f t="shared" si="6351"/>
        <v>241</v>
      </c>
      <c r="Q1263" s="168">
        <f t="shared" si="6351"/>
        <v>151</v>
      </c>
      <c r="R1263" s="168">
        <f t="shared" si="6351"/>
        <v>392</v>
      </c>
      <c r="S1263" s="502">
        <f t="shared" si="6351"/>
        <v>89</v>
      </c>
      <c r="T1263" s="168">
        <f t="shared" si="6351"/>
        <v>79</v>
      </c>
      <c r="U1263" s="168">
        <f t="shared" si="6351"/>
        <v>82</v>
      </c>
      <c r="V1263" s="168">
        <f t="shared" si="6351"/>
        <v>161</v>
      </c>
      <c r="W1263" s="168">
        <f t="shared" si="6351"/>
        <v>0</v>
      </c>
      <c r="X1263" s="168">
        <f t="shared" si="6351"/>
        <v>0</v>
      </c>
      <c r="Y1263" s="168">
        <f t="shared" si="6351"/>
        <v>0</v>
      </c>
      <c r="Z1263" s="168">
        <f t="shared" si="6351"/>
        <v>0</v>
      </c>
      <c r="AA1263" s="168">
        <f t="shared" si="6351"/>
        <v>0</v>
      </c>
      <c r="AB1263" s="168">
        <f t="shared" si="6351"/>
        <v>0</v>
      </c>
      <c r="AC1263" s="168">
        <f t="shared" si="6351"/>
        <v>5</v>
      </c>
      <c r="AD1263" s="168">
        <f t="shared" si="6351"/>
        <v>1</v>
      </c>
      <c r="AE1263" s="168">
        <f t="shared" si="6351"/>
        <v>6</v>
      </c>
      <c r="AF1263" s="502">
        <f t="shared" si="6351"/>
        <v>74</v>
      </c>
      <c r="AG1263" s="168">
        <f t="shared" si="6351"/>
        <v>16</v>
      </c>
      <c r="AH1263" s="168">
        <f t="shared" si="6351"/>
        <v>15</v>
      </c>
      <c r="AI1263" s="168">
        <f t="shared" si="6351"/>
        <v>31</v>
      </c>
      <c r="AJ1263" s="168">
        <f t="shared" si="6351"/>
        <v>1</v>
      </c>
      <c r="AK1263" s="168">
        <f t="shared" si="6351"/>
        <v>1</v>
      </c>
      <c r="AL1263" s="168">
        <f t="shared" si="6351"/>
        <v>2</v>
      </c>
      <c r="AM1263" s="168">
        <f t="shared" si="6351"/>
        <v>1</v>
      </c>
      <c r="AN1263" s="168">
        <f t="shared" si="6351"/>
        <v>1</v>
      </c>
      <c r="AO1263" s="168">
        <f t="shared" si="6351"/>
        <v>2</v>
      </c>
      <c r="AP1263" s="168">
        <f t="shared" si="6351"/>
        <v>12</v>
      </c>
      <c r="AQ1263" s="168">
        <f t="shared" si="6351"/>
        <v>12</v>
      </c>
      <c r="AR1263" s="168">
        <f t="shared" si="6351"/>
        <v>24</v>
      </c>
      <c r="AS1263" s="502">
        <f t="shared" si="6351"/>
        <v>92</v>
      </c>
      <c r="AT1263" s="168">
        <f t="shared" si="6351"/>
        <v>13</v>
      </c>
      <c r="AU1263" s="168">
        <f t="shared" si="6351"/>
        <v>8</v>
      </c>
      <c r="AV1263" s="168">
        <f t="shared" si="6351"/>
        <v>21</v>
      </c>
      <c r="AW1263" s="569">
        <f t="shared" si="6351"/>
        <v>904</v>
      </c>
      <c r="AX1263" s="569">
        <f t="shared" si="6351"/>
        <v>588</v>
      </c>
      <c r="AY1263" s="569">
        <f t="shared" si="6351"/>
        <v>1492</v>
      </c>
      <c r="AZ1263" s="168">
        <f t="shared" si="6351"/>
        <v>9</v>
      </c>
      <c r="BA1263" s="168">
        <f t="shared" si="6351"/>
        <v>18</v>
      </c>
      <c r="BB1263" s="168">
        <f t="shared" si="6351"/>
        <v>25</v>
      </c>
      <c r="BC1263" s="168">
        <f t="shared" si="6351"/>
        <v>17</v>
      </c>
      <c r="BD1263" s="168">
        <f t="shared" si="6351"/>
        <v>8</v>
      </c>
      <c r="BE1263" s="168">
        <f t="shared" si="6351"/>
        <v>25</v>
      </c>
      <c r="BF1263" s="523"/>
      <c r="BG1263" s="605">
        <f>SUM(F1263,S1263,AF1263,AS1263)</f>
        <v>1467</v>
      </c>
      <c r="BH1263" s="533">
        <f>SUM(G1263,T1263,AG1263)</f>
        <v>458</v>
      </c>
      <c r="BI1263" s="533">
        <f t="shared" si="6328"/>
        <v>331</v>
      </c>
      <c r="BJ1263" s="533">
        <f t="shared" si="6329"/>
        <v>789</v>
      </c>
      <c r="BK1263" s="533">
        <f t="shared" si="6330"/>
        <v>119</v>
      </c>
      <c r="BL1263" s="533">
        <f t="shared" si="6331"/>
        <v>58</v>
      </c>
      <c r="BM1263" s="533">
        <f t="shared" si="6332"/>
        <v>177</v>
      </c>
      <c r="BN1263" s="533">
        <f>SUM(M1263,Z1263,AM1263)</f>
        <v>56</v>
      </c>
      <c r="BO1263" s="533">
        <f t="shared" si="6333"/>
        <v>27</v>
      </c>
      <c r="BP1263" s="533">
        <f t="shared" si="6334"/>
        <v>83</v>
      </c>
      <c r="BQ1263" s="533">
        <f t="shared" si="6335"/>
        <v>258</v>
      </c>
      <c r="BR1263" s="533">
        <f t="shared" si="6336"/>
        <v>164</v>
      </c>
      <c r="BS1263" s="533">
        <f t="shared" si="6337"/>
        <v>422</v>
      </c>
      <c r="BT1263" s="533">
        <f>AT1263</f>
        <v>13</v>
      </c>
      <c r="BU1263" s="533">
        <f t="shared" si="6338"/>
        <v>8</v>
      </c>
      <c r="BV1263" s="533">
        <f t="shared" si="6339"/>
        <v>21</v>
      </c>
      <c r="BW1263" s="536">
        <f>SUM(BH1263,BK1263,BN1263,BQ1263,BT1263)</f>
        <v>904</v>
      </c>
      <c r="BX1263" s="536">
        <f t="shared" si="6340"/>
        <v>588</v>
      </c>
      <c r="BY1263" s="536">
        <f t="shared" si="6341"/>
        <v>1492</v>
      </c>
      <c r="BZ1263" t="s">
        <v>74</v>
      </c>
      <c r="CA1263" s="544">
        <f>AZ1263</f>
        <v>9</v>
      </c>
      <c r="CB1263" s="544">
        <f t="shared" si="6342"/>
        <v>18</v>
      </c>
      <c r="CC1263" s="544">
        <f t="shared" si="6343"/>
        <v>25</v>
      </c>
      <c r="CD1263" s="544">
        <f>BC1263</f>
        <v>17</v>
      </c>
      <c r="CE1263" s="544">
        <f t="shared" si="6344"/>
        <v>8</v>
      </c>
      <c r="CF1263" s="544">
        <f t="shared" si="6345"/>
        <v>25</v>
      </c>
    </row>
    <row r="1264" spans="1:232">
      <c r="A1264" s="149"/>
      <c r="B1264" s="151"/>
      <c r="C1264" s="151"/>
      <c r="D1264" s="151"/>
      <c r="E1264" s="379"/>
      <c r="F1264" s="592"/>
      <c r="G1264" s="168"/>
      <c r="H1264" s="168"/>
      <c r="I1264" s="168"/>
      <c r="J1264" s="168"/>
      <c r="K1264" s="168"/>
      <c r="L1264" s="168"/>
      <c r="M1264" s="168"/>
      <c r="N1264" s="168"/>
      <c r="O1264" s="168"/>
      <c r="P1264" s="168"/>
      <c r="Q1264" s="168"/>
      <c r="R1264" s="168"/>
      <c r="S1264" s="502"/>
      <c r="T1264" s="168"/>
      <c r="U1264" s="168"/>
      <c r="V1264" s="168"/>
      <c r="W1264" s="168"/>
      <c r="X1264" s="168"/>
      <c r="Y1264" s="168"/>
      <c r="Z1264" s="168"/>
      <c r="AA1264" s="168"/>
      <c r="AB1264" s="168"/>
      <c r="AC1264" s="168"/>
      <c r="AD1264" s="168"/>
      <c r="AE1264" s="168"/>
      <c r="AF1264" s="502"/>
      <c r="AG1264" s="168"/>
      <c r="AH1264" s="168"/>
      <c r="AI1264" s="168"/>
      <c r="AJ1264" s="168"/>
      <c r="AK1264" s="168"/>
      <c r="AL1264" s="168"/>
      <c r="AM1264" s="168"/>
      <c r="AN1264" s="168"/>
      <c r="AO1264" s="168"/>
      <c r="AP1264" s="168"/>
      <c r="AQ1264" s="168"/>
      <c r="AR1264" s="168"/>
      <c r="AS1264" s="502"/>
      <c r="AT1264" s="168"/>
      <c r="AU1264" s="168"/>
      <c r="AV1264" s="168"/>
      <c r="AW1264" s="569"/>
      <c r="AX1264" s="569"/>
      <c r="AY1264" s="569"/>
      <c r="AZ1264" s="168"/>
      <c r="BA1264" s="168"/>
      <c r="BB1264" s="168"/>
      <c r="BC1264" s="168"/>
      <c r="BD1264" s="168"/>
      <c r="BE1264" s="168"/>
      <c r="BF1264" s="523"/>
    </row>
    <row r="1265" spans="1:84">
      <c r="A1265" s="149"/>
      <c r="B1265" s="151"/>
      <c r="C1265" s="151"/>
      <c r="D1265" s="151"/>
      <c r="E1265" s="379"/>
      <c r="F1265" s="592"/>
      <c r="G1265" s="168"/>
      <c r="H1265" s="168"/>
      <c r="I1265" s="168"/>
      <c r="J1265" s="168"/>
      <c r="K1265" s="168"/>
      <c r="L1265" s="168"/>
      <c r="M1265" s="168"/>
      <c r="N1265" s="168"/>
      <c r="O1265" s="168"/>
      <c r="P1265" s="168"/>
      <c r="Q1265" s="168"/>
      <c r="R1265" s="168"/>
      <c r="S1265" s="502"/>
      <c r="T1265" s="168"/>
      <c r="U1265" s="168"/>
      <c r="V1265" s="168"/>
      <c r="W1265" s="168"/>
      <c r="X1265" s="168"/>
      <c r="Y1265" s="168"/>
      <c r="Z1265" s="168"/>
      <c r="AA1265" s="168"/>
      <c r="AB1265" s="168"/>
      <c r="AC1265" s="168"/>
      <c r="AD1265" s="168"/>
      <c r="AE1265" s="168"/>
      <c r="AF1265" s="502"/>
      <c r="AG1265" s="168"/>
      <c r="AH1265" s="168"/>
      <c r="AI1265" s="168"/>
      <c r="AJ1265" s="168"/>
      <c r="AK1265" s="168"/>
      <c r="AL1265" s="168"/>
      <c r="AM1265" s="168"/>
      <c r="AN1265" s="168"/>
      <c r="AO1265" s="168"/>
      <c r="AP1265" s="168"/>
      <c r="AQ1265" s="168"/>
      <c r="AR1265" s="168"/>
      <c r="AS1265" s="502"/>
      <c r="AT1265" s="168"/>
      <c r="AU1265" s="168"/>
      <c r="AV1265" s="168"/>
      <c r="AW1265" s="569"/>
      <c r="AX1265" s="569"/>
      <c r="AY1265" s="569"/>
      <c r="AZ1265" s="168"/>
      <c r="BA1265" s="168"/>
      <c r="BB1265" s="168"/>
      <c r="BC1265" s="168"/>
      <c r="BD1265" s="168"/>
      <c r="BE1265" s="168"/>
      <c r="BF1265" s="523"/>
    </row>
    <row r="1266" spans="1:84">
      <c r="A1266" s="149"/>
      <c r="B1266" s="151"/>
      <c r="C1266" s="151"/>
      <c r="D1266" s="151"/>
      <c r="E1266" s="379"/>
      <c r="F1266" s="592"/>
      <c r="G1266" s="168"/>
      <c r="H1266" s="168"/>
      <c r="I1266" s="168"/>
      <c r="J1266" s="168"/>
      <c r="K1266" s="168"/>
      <c r="L1266" s="168"/>
      <c r="M1266" s="168"/>
      <c r="N1266" s="168"/>
      <c r="O1266" s="168"/>
      <c r="P1266" s="168"/>
      <c r="Q1266" s="168"/>
      <c r="R1266" s="168"/>
      <c r="S1266" s="502"/>
      <c r="T1266" s="168"/>
      <c r="U1266" s="168"/>
      <c r="V1266" s="168"/>
      <c r="W1266" s="168"/>
      <c r="X1266" s="168"/>
      <c r="Y1266" s="168"/>
      <c r="Z1266" s="168"/>
      <c r="AA1266" s="168"/>
      <c r="AB1266" s="168"/>
      <c r="AC1266" s="168"/>
      <c r="AD1266" s="168"/>
      <c r="AE1266" s="168"/>
      <c r="AF1266" s="502"/>
      <c r="AG1266" s="168"/>
      <c r="AH1266" s="168"/>
      <c r="AI1266" s="168"/>
      <c r="AJ1266" s="168"/>
      <c r="AK1266" s="168"/>
      <c r="AL1266" s="168"/>
      <c r="AM1266" s="168"/>
      <c r="AN1266" s="168"/>
      <c r="AO1266" s="168"/>
      <c r="AP1266" s="168"/>
      <c r="AQ1266" s="168"/>
      <c r="AR1266" s="168"/>
      <c r="AS1266" s="502"/>
      <c r="AT1266" s="168"/>
      <c r="AU1266" s="168"/>
      <c r="AV1266" s="168"/>
      <c r="AW1266" s="569"/>
      <c r="AX1266" s="569"/>
      <c r="AY1266" s="569"/>
      <c r="AZ1266" s="168"/>
      <c r="BA1266" s="168"/>
      <c r="BB1266" s="168"/>
      <c r="BC1266" s="168"/>
      <c r="BD1266" s="168"/>
      <c r="BE1266" s="168"/>
      <c r="BF1266" s="523"/>
    </row>
    <row r="1267" spans="1:84">
      <c r="A1267" s="149"/>
      <c r="B1267" s="151"/>
      <c r="C1267" s="151"/>
      <c r="D1267" s="151"/>
      <c r="E1267" s="379"/>
      <c r="F1267" s="592"/>
      <c r="G1267" s="168"/>
      <c r="H1267" s="168"/>
      <c r="I1267" s="168"/>
      <c r="J1267" s="168"/>
      <c r="K1267" s="168"/>
      <c r="L1267" s="168"/>
      <c r="M1267" s="168"/>
      <c r="N1267" s="168"/>
      <c r="O1267" s="168"/>
      <c r="P1267" s="168"/>
      <c r="Q1267" s="168"/>
      <c r="R1267" s="168"/>
      <c r="S1267" s="502"/>
      <c r="T1267" s="168"/>
      <c r="U1267" s="168"/>
      <c r="V1267" s="168"/>
      <c r="W1267" s="168"/>
      <c r="X1267" s="168"/>
      <c r="Y1267" s="168"/>
      <c r="Z1267" s="168"/>
      <c r="AA1267" s="168"/>
      <c r="AB1267" s="168"/>
      <c r="AC1267" s="168"/>
      <c r="AD1267" s="168"/>
      <c r="AE1267" s="168"/>
      <c r="AF1267" s="502"/>
      <c r="AG1267" s="168"/>
      <c r="AH1267" s="168"/>
      <c r="AI1267" s="168"/>
      <c r="AJ1267" s="168"/>
      <c r="AK1267" s="168"/>
      <c r="AL1267" s="168"/>
      <c r="AM1267" s="168"/>
      <c r="AN1267" s="168"/>
      <c r="AO1267" s="168"/>
      <c r="AP1267" s="168"/>
      <c r="AQ1267" s="168"/>
      <c r="AR1267" s="168"/>
      <c r="AS1267" s="502"/>
      <c r="AT1267" s="168"/>
      <c r="AU1267" s="168"/>
      <c r="AV1267" s="168"/>
      <c r="AW1267" s="569"/>
      <c r="AX1267" s="569"/>
      <c r="AY1267" s="569"/>
      <c r="AZ1267" s="168"/>
      <c r="BA1267" s="168"/>
      <c r="BB1267" s="168"/>
      <c r="BC1267" s="168"/>
      <c r="BD1267" s="168"/>
      <c r="BE1267" s="168"/>
      <c r="BF1267" s="523"/>
    </row>
    <row r="1268" spans="1:84">
      <c r="A1268" s="149"/>
      <c r="B1268" s="151"/>
      <c r="C1268" s="151"/>
      <c r="D1268" s="151"/>
      <c r="E1268" s="379"/>
      <c r="F1268" s="592"/>
      <c r="G1268" s="168"/>
      <c r="H1268" s="168"/>
      <c r="I1268" s="168"/>
      <c r="J1268" s="168"/>
      <c r="K1268" s="168"/>
      <c r="L1268" s="168"/>
      <c r="M1268" s="168"/>
      <c r="N1268" s="168"/>
      <c r="O1268" s="168"/>
      <c r="P1268" s="168"/>
      <c r="Q1268" s="168"/>
      <c r="R1268" s="168"/>
      <c r="S1268" s="502"/>
      <c r="T1268" s="168"/>
      <c r="U1268" s="168"/>
      <c r="V1268" s="168"/>
      <c r="W1268" s="168"/>
      <c r="X1268" s="168"/>
      <c r="Y1268" s="168"/>
      <c r="Z1268" s="168"/>
      <c r="AA1268" s="168"/>
      <c r="AB1268" s="168"/>
      <c r="AC1268" s="168"/>
      <c r="AD1268" s="168"/>
      <c r="AE1268" s="168"/>
      <c r="AF1268" s="502"/>
      <c r="AG1268" s="168"/>
      <c r="AH1268" s="168"/>
      <c r="AI1268" s="168"/>
      <c r="AJ1268" s="168"/>
      <c r="AK1268" s="168"/>
      <c r="AL1268" s="168"/>
      <c r="AM1268" s="168"/>
      <c r="AN1268" s="168"/>
      <c r="AO1268" s="168"/>
      <c r="AP1268" s="168"/>
      <c r="AQ1268" s="168"/>
      <c r="AR1268" s="168"/>
      <c r="AS1268" s="502"/>
      <c r="AT1268" s="168"/>
      <c r="AU1268" s="168"/>
      <c r="AV1268" s="168"/>
      <c r="AW1268" s="569"/>
      <c r="AX1268" s="569"/>
      <c r="AY1268" s="569"/>
      <c r="AZ1268" s="168"/>
      <c r="BA1268" s="168"/>
      <c r="BB1268" s="168"/>
      <c r="BC1268" s="168"/>
      <c r="BD1268" s="168"/>
      <c r="BE1268" s="168"/>
      <c r="BF1268" s="523"/>
    </row>
    <row r="1269" spans="1:84">
      <c r="A1269" s="149"/>
      <c r="B1269" s="151" t="s">
        <v>209</v>
      </c>
      <c r="C1269" s="151"/>
      <c r="D1269" s="151"/>
      <c r="E1269" s="379" t="s">
        <v>116</v>
      </c>
      <c r="F1269" s="591"/>
      <c r="G1269" s="159"/>
      <c r="H1269" s="159"/>
      <c r="I1269" s="159"/>
      <c r="J1269" s="159"/>
      <c r="K1269" s="159"/>
      <c r="L1269" s="159"/>
      <c r="M1269" s="159"/>
      <c r="N1269" s="159"/>
      <c r="O1269" s="159"/>
      <c r="P1269" s="159"/>
      <c r="Q1269" s="159"/>
      <c r="R1269" s="159"/>
      <c r="S1269" s="503"/>
      <c r="T1269" s="159"/>
      <c r="U1269" s="159"/>
      <c r="V1269" s="159"/>
      <c r="W1269" s="159"/>
      <c r="X1269" s="159"/>
      <c r="Y1269" s="159"/>
      <c r="Z1269" s="159"/>
      <c r="AA1269" s="159"/>
      <c r="AB1269" s="159"/>
      <c r="AC1269" s="159"/>
      <c r="AD1269" s="159"/>
      <c r="AE1269" s="159"/>
      <c r="AF1269" s="503"/>
      <c r="AG1269" s="159"/>
      <c r="AH1269" s="159"/>
      <c r="AI1269" s="159"/>
      <c r="AJ1269" s="159"/>
      <c r="AK1269" s="159"/>
      <c r="AL1269" s="159"/>
      <c r="AM1269" s="159"/>
      <c r="AN1269" s="159"/>
      <c r="AO1269" s="159"/>
      <c r="AP1269" s="159"/>
      <c r="AQ1269" s="159"/>
      <c r="AR1269" s="159"/>
      <c r="AS1269" s="503"/>
      <c r="AT1269" s="159"/>
      <c r="AU1269" s="159"/>
      <c r="AV1269" s="159"/>
      <c r="AW1269" s="570"/>
      <c r="AX1269" s="570"/>
      <c r="AY1269" s="570"/>
      <c r="AZ1269" s="159"/>
      <c r="BA1269" s="159"/>
      <c r="BB1269" s="159"/>
      <c r="BC1269" s="159"/>
      <c r="BD1269" s="159"/>
      <c r="BE1269" s="159"/>
      <c r="BF1269" s="474"/>
    </row>
    <row r="1270" spans="1:84">
      <c r="A1270" s="149"/>
      <c r="B1270" s="151"/>
      <c r="C1270" s="151"/>
      <c r="D1270" s="151"/>
      <c r="E1270" s="288" t="s">
        <v>77</v>
      </c>
      <c r="F1270" s="591">
        <f t="shared" ref="F1270:G1271" si="6352">SUM(F1134,F1139,F1144,F1154,F1159,F1164,F1170,F1175,F1180,F1187,F1192,F1202,F1207,F1212,F1217,F1224,F1197)</f>
        <v>762</v>
      </c>
      <c r="G1270" s="159">
        <f t="shared" si="6352"/>
        <v>215</v>
      </c>
      <c r="H1270" s="159">
        <f t="shared" ref="H1270:BE1270" si="6353">SUM(H1134,H1139,H1144,H1154,H1159,H1164,H1170,H1175,H1180,H1187,H1192,H1202,H1207,H1212,H1217,H1224,H1197)</f>
        <v>152</v>
      </c>
      <c r="I1270" s="159">
        <f t="shared" si="6353"/>
        <v>367</v>
      </c>
      <c r="J1270" s="159">
        <f t="shared" si="6353"/>
        <v>66</v>
      </c>
      <c r="K1270" s="159">
        <f t="shared" si="6353"/>
        <v>39</v>
      </c>
      <c r="L1270" s="159">
        <f t="shared" si="6353"/>
        <v>105</v>
      </c>
      <c r="M1270" s="159">
        <f t="shared" si="6353"/>
        <v>34</v>
      </c>
      <c r="N1270" s="159">
        <f t="shared" si="6353"/>
        <v>17</v>
      </c>
      <c r="O1270" s="159">
        <f t="shared" si="6353"/>
        <v>51</v>
      </c>
      <c r="P1270" s="159">
        <f t="shared" si="6353"/>
        <v>155</v>
      </c>
      <c r="Q1270" s="159">
        <f t="shared" si="6353"/>
        <v>87</v>
      </c>
      <c r="R1270" s="159">
        <f t="shared" si="6353"/>
        <v>242</v>
      </c>
      <c r="S1270" s="503">
        <f t="shared" si="6353"/>
        <v>54</v>
      </c>
      <c r="T1270" s="159">
        <f t="shared" si="6353"/>
        <v>40</v>
      </c>
      <c r="U1270" s="159">
        <f t="shared" si="6353"/>
        <v>48</v>
      </c>
      <c r="V1270" s="159">
        <f t="shared" si="6353"/>
        <v>88</v>
      </c>
      <c r="W1270" s="159">
        <f t="shared" si="6353"/>
        <v>0</v>
      </c>
      <c r="X1270" s="159">
        <f t="shared" si="6353"/>
        <v>0</v>
      </c>
      <c r="Y1270" s="159">
        <f t="shared" si="6353"/>
        <v>0</v>
      </c>
      <c r="Z1270" s="159">
        <f t="shared" si="6353"/>
        <v>0</v>
      </c>
      <c r="AA1270" s="159">
        <f t="shared" si="6353"/>
        <v>0</v>
      </c>
      <c r="AB1270" s="159">
        <f t="shared" si="6353"/>
        <v>0</v>
      </c>
      <c r="AC1270" s="159">
        <f t="shared" si="6353"/>
        <v>5</v>
      </c>
      <c r="AD1270" s="159">
        <f t="shared" si="6353"/>
        <v>0</v>
      </c>
      <c r="AE1270" s="159">
        <f t="shared" si="6353"/>
        <v>5</v>
      </c>
      <c r="AF1270" s="503">
        <f t="shared" si="6353"/>
        <v>48</v>
      </c>
      <c r="AG1270" s="159">
        <f t="shared" si="6353"/>
        <v>13</v>
      </c>
      <c r="AH1270" s="159">
        <f t="shared" si="6353"/>
        <v>12</v>
      </c>
      <c r="AI1270" s="159">
        <f t="shared" si="6353"/>
        <v>25</v>
      </c>
      <c r="AJ1270" s="159">
        <f t="shared" si="6353"/>
        <v>1</v>
      </c>
      <c r="AK1270" s="159">
        <f t="shared" si="6353"/>
        <v>0</v>
      </c>
      <c r="AL1270" s="159">
        <f t="shared" si="6353"/>
        <v>1</v>
      </c>
      <c r="AM1270" s="159">
        <f t="shared" si="6353"/>
        <v>0</v>
      </c>
      <c r="AN1270" s="159">
        <f t="shared" si="6353"/>
        <v>0</v>
      </c>
      <c r="AO1270" s="159">
        <f t="shared" si="6353"/>
        <v>0</v>
      </c>
      <c r="AP1270" s="159">
        <f t="shared" si="6353"/>
        <v>8</v>
      </c>
      <c r="AQ1270" s="159">
        <f t="shared" si="6353"/>
        <v>6</v>
      </c>
      <c r="AR1270" s="159">
        <f t="shared" si="6353"/>
        <v>14</v>
      </c>
      <c r="AS1270" s="503">
        <f t="shared" si="6353"/>
        <v>56</v>
      </c>
      <c r="AT1270" s="159">
        <f t="shared" si="6353"/>
        <v>8</v>
      </c>
      <c r="AU1270" s="159">
        <f t="shared" si="6353"/>
        <v>9</v>
      </c>
      <c r="AV1270" s="159">
        <f t="shared" si="6353"/>
        <v>17</v>
      </c>
      <c r="AW1270" s="570">
        <f t="shared" si="6353"/>
        <v>545</v>
      </c>
      <c r="AX1270" s="570">
        <f t="shared" si="6353"/>
        <v>370</v>
      </c>
      <c r="AY1270" s="570">
        <f t="shared" si="6353"/>
        <v>915</v>
      </c>
      <c r="AZ1270" s="159">
        <f t="shared" si="6353"/>
        <v>4</v>
      </c>
      <c r="BA1270" s="159">
        <f t="shared" si="6353"/>
        <v>12</v>
      </c>
      <c r="BB1270" s="159">
        <f t="shared" si="6353"/>
        <v>16</v>
      </c>
      <c r="BC1270" s="159">
        <f t="shared" si="6353"/>
        <v>11</v>
      </c>
      <c r="BD1270" s="159">
        <f t="shared" si="6353"/>
        <v>7</v>
      </c>
      <c r="BE1270" s="159">
        <f t="shared" si="6353"/>
        <v>18</v>
      </c>
      <c r="BF1270" s="474"/>
      <c r="BG1270" s="605">
        <f>SUM(F1270,S1270,AF1270,AS1270)</f>
        <v>920</v>
      </c>
      <c r="BH1270" s="533">
        <f>SUM(G1270,T1270,AG1270)</f>
        <v>268</v>
      </c>
      <c r="BI1270" s="533">
        <f t="shared" ref="BI1270:BI1273" si="6354">SUM(H1270,U1270,AH1270)</f>
        <v>212</v>
      </c>
      <c r="BJ1270" s="533">
        <f t="shared" ref="BJ1270:BJ1273" si="6355">SUM(I1270,V1270,AI1270)</f>
        <v>480</v>
      </c>
      <c r="BK1270" s="533">
        <f t="shared" ref="BK1270:BK1273" si="6356">SUM(J1270,W1270,AJ1270)</f>
        <v>67</v>
      </c>
      <c r="BL1270" s="533">
        <f t="shared" ref="BL1270:BL1273" si="6357">SUM(K1270,X1270,AK1270)</f>
        <v>39</v>
      </c>
      <c r="BM1270" s="533">
        <f t="shared" ref="BM1270:BM1273" si="6358">SUM(L1270,Y1270,AL1270)</f>
        <v>106</v>
      </c>
      <c r="BN1270" s="533">
        <f>SUM(M1270,Z1270,AM1270)</f>
        <v>34</v>
      </c>
      <c r="BO1270" s="533">
        <f t="shared" ref="BO1270:BO1273" si="6359">SUM(N1270,AA1270,AN1270)</f>
        <v>17</v>
      </c>
      <c r="BP1270" s="533">
        <f t="shared" ref="BP1270:BP1273" si="6360">SUM(O1270,AB1270,AO1270)</f>
        <v>51</v>
      </c>
      <c r="BQ1270" s="533">
        <f t="shared" ref="BQ1270:BQ1273" si="6361">SUM(P1270,AC1270,AP1270)</f>
        <v>168</v>
      </c>
      <c r="BR1270" s="533">
        <f t="shared" ref="BR1270:BR1273" si="6362">SUM(Q1270,AD1270,AQ1270)</f>
        <v>93</v>
      </c>
      <c r="BS1270" s="533">
        <f t="shared" ref="BS1270:BS1273" si="6363">SUM(R1270,AE1270,AR1270)</f>
        <v>261</v>
      </c>
      <c r="BT1270" s="533">
        <f>AT1270</f>
        <v>8</v>
      </c>
      <c r="BU1270" s="533">
        <f t="shared" ref="BU1270:BU1273" si="6364">AU1270</f>
        <v>9</v>
      </c>
      <c r="BV1270" s="533">
        <f t="shared" ref="BV1270:BV1273" si="6365">AV1270</f>
        <v>17</v>
      </c>
      <c r="BW1270" s="536">
        <f>SUM(BH1270,BK1270,BN1270,BQ1270,BT1270)</f>
        <v>545</v>
      </c>
      <c r="BX1270" s="536">
        <f t="shared" ref="BX1270:BX1273" si="6366">SUM(BI1270,BL1270,BO1270,BR1270,BU1270)</f>
        <v>370</v>
      </c>
      <c r="BY1270" s="536">
        <f t="shared" ref="BY1270:BY1273" si="6367">SUM(BJ1270,BM1270,BP1270,BS1270,BV1270)</f>
        <v>915</v>
      </c>
      <c r="BZ1270" t="s">
        <v>74</v>
      </c>
      <c r="CA1270" s="544">
        <f>AZ1270</f>
        <v>4</v>
      </c>
      <c r="CB1270" s="544">
        <f t="shared" ref="CB1270:CB1273" si="6368">BA1270</f>
        <v>12</v>
      </c>
      <c r="CC1270" s="544">
        <f t="shared" ref="CC1270:CC1273" si="6369">BB1270</f>
        <v>16</v>
      </c>
      <c r="CD1270" s="544">
        <f>BC1270</f>
        <v>11</v>
      </c>
      <c r="CE1270" s="544">
        <f t="shared" ref="CE1270:CE1273" si="6370">BD1270</f>
        <v>7</v>
      </c>
      <c r="CF1270" s="544">
        <f t="shared" ref="CF1270:CF1273" si="6371">BE1270</f>
        <v>18</v>
      </c>
    </row>
    <row r="1271" spans="1:84">
      <c r="A1271" s="149"/>
      <c r="B1271" s="151"/>
      <c r="C1271" s="151"/>
      <c r="D1271" s="151"/>
      <c r="E1271" s="370" t="s">
        <v>78</v>
      </c>
      <c r="F1271" s="591">
        <f t="shared" si="6352"/>
        <v>762</v>
      </c>
      <c r="G1271" s="159">
        <f t="shared" si="6352"/>
        <v>202</v>
      </c>
      <c r="H1271" s="159">
        <f t="shared" ref="H1271:BE1271" si="6372">SUM(H1135,H1140,H1145,H1155,H1160,H1165,H1171,H1176,H1181,H1188,H1193,H1203,H1208,H1213,H1218,H1225,H1198)</f>
        <v>142</v>
      </c>
      <c r="I1271" s="159">
        <f t="shared" si="6372"/>
        <v>344</v>
      </c>
      <c r="J1271" s="159">
        <f t="shared" si="6372"/>
        <v>70</v>
      </c>
      <c r="K1271" s="159">
        <f t="shared" si="6372"/>
        <v>35</v>
      </c>
      <c r="L1271" s="159">
        <f t="shared" si="6372"/>
        <v>105</v>
      </c>
      <c r="M1271" s="159">
        <f t="shared" si="6372"/>
        <v>31</v>
      </c>
      <c r="N1271" s="159">
        <f t="shared" si="6372"/>
        <v>18</v>
      </c>
      <c r="O1271" s="159">
        <f t="shared" si="6372"/>
        <v>49</v>
      </c>
      <c r="P1271" s="159">
        <f t="shared" si="6372"/>
        <v>134</v>
      </c>
      <c r="Q1271" s="159">
        <f t="shared" si="6372"/>
        <v>92</v>
      </c>
      <c r="R1271" s="159">
        <f t="shared" si="6372"/>
        <v>226</v>
      </c>
      <c r="S1271" s="503">
        <f t="shared" si="6372"/>
        <v>53</v>
      </c>
      <c r="T1271" s="159">
        <f t="shared" si="6372"/>
        <v>44</v>
      </c>
      <c r="U1271" s="159">
        <f t="shared" si="6372"/>
        <v>41</v>
      </c>
      <c r="V1271" s="159">
        <f t="shared" si="6372"/>
        <v>85</v>
      </c>
      <c r="W1271" s="159">
        <f t="shared" si="6372"/>
        <v>0</v>
      </c>
      <c r="X1271" s="159">
        <f t="shared" si="6372"/>
        <v>0</v>
      </c>
      <c r="Y1271" s="159">
        <f t="shared" si="6372"/>
        <v>0</v>
      </c>
      <c r="Z1271" s="159">
        <f t="shared" si="6372"/>
        <v>1</v>
      </c>
      <c r="AA1271" s="159">
        <f t="shared" si="6372"/>
        <v>0</v>
      </c>
      <c r="AB1271" s="159">
        <f t="shared" si="6372"/>
        <v>1</v>
      </c>
      <c r="AC1271" s="159">
        <f t="shared" si="6372"/>
        <v>4</v>
      </c>
      <c r="AD1271" s="159">
        <f t="shared" si="6372"/>
        <v>3</v>
      </c>
      <c r="AE1271" s="159">
        <f t="shared" si="6372"/>
        <v>7</v>
      </c>
      <c r="AF1271" s="503">
        <f t="shared" si="6372"/>
        <v>48</v>
      </c>
      <c r="AG1271" s="159">
        <f t="shared" si="6372"/>
        <v>8</v>
      </c>
      <c r="AH1271" s="159">
        <f t="shared" si="6372"/>
        <v>9</v>
      </c>
      <c r="AI1271" s="159">
        <f t="shared" si="6372"/>
        <v>17</v>
      </c>
      <c r="AJ1271" s="159">
        <f t="shared" si="6372"/>
        <v>0</v>
      </c>
      <c r="AK1271" s="159">
        <f t="shared" si="6372"/>
        <v>1</v>
      </c>
      <c r="AL1271" s="159">
        <f t="shared" si="6372"/>
        <v>1</v>
      </c>
      <c r="AM1271" s="159">
        <f t="shared" si="6372"/>
        <v>1</v>
      </c>
      <c r="AN1271" s="159">
        <f t="shared" si="6372"/>
        <v>1</v>
      </c>
      <c r="AO1271" s="159">
        <f t="shared" si="6372"/>
        <v>2</v>
      </c>
      <c r="AP1271" s="159">
        <f t="shared" si="6372"/>
        <v>9</v>
      </c>
      <c r="AQ1271" s="159">
        <f t="shared" si="6372"/>
        <v>6</v>
      </c>
      <c r="AR1271" s="159">
        <f t="shared" si="6372"/>
        <v>15</v>
      </c>
      <c r="AS1271" s="503">
        <f t="shared" si="6372"/>
        <v>56</v>
      </c>
      <c r="AT1271" s="159">
        <f t="shared" si="6372"/>
        <v>10</v>
      </c>
      <c r="AU1271" s="159">
        <f t="shared" si="6372"/>
        <v>4</v>
      </c>
      <c r="AV1271" s="159">
        <f t="shared" si="6372"/>
        <v>14</v>
      </c>
      <c r="AW1271" s="570">
        <f t="shared" si="6372"/>
        <v>514</v>
      </c>
      <c r="AX1271" s="570">
        <f t="shared" si="6372"/>
        <v>352</v>
      </c>
      <c r="AY1271" s="570">
        <f t="shared" si="6372"/>
        <v>866</v>
      </c>
      <c r="AZ1271" s="159">
        <f t="shared" si="6372"/>
        <v>9</v>
      </c>
      <c r="BA1271" s="159">
        <f t="shared" si="6372"/>
        <v>12</v>
      </c>
      <c r="BB1271" s="159">
        <f t="shared" si="6372"/>
        <v>19</v>
      </c>
      <c r="BC1271" s="159">
        <f t="shared" si="6372"/>
        <v>13</v>
      </c>
      <c r="BD1271" s="159">
        <f t="shared" si="6372"/>
        <v>9</v>
      </c>
      <c r="BE1271" s="159">
        <f t="shared" si="6372"/>
        <v>22</v>
      </c>
      <c r="BF1271" s="474"/>
      <c r="BG1271" s="605">
        <f>SUM(F1271,S1271,AF1271,AS1271)</f>
        <v>919</v>
      </c>
      <c r="BH1271" s="533">
        <f>SUM(G1271,T1271,AG1271)</f>
        <v>254</v>
      </c>
      <c r="BI1271" s="533">
        <f t="shared" si="6354"/>
        <v>192</v>
      </c>
      <c r="BJ1271" s="533">
        <f t="shared" si="6355"/>
        <v>446</v>
      </c>
      <c r="BK1271" s="533">
        <f t="shared" si="6356"/>
        <v>70</v>
      </c>
      <c r="BL1271" s="533">
        <f t="shared" si="6357"/>
        <v>36</v>
      </c>
      <c r="BM1271" s="533">
        <f t="shared" si="6358"/>
        <v>106</v>
      </c>
      <c r="BN1271" s="533">
        <f>SUM(M1271,Z1271,AM1271)</f>
        <v>33</v>
      </c>
      <c r="BO1271" s="533">
        <f t="shared" si="6359"/>
        <v>19</v>
      </c>
      <c r="BP1271" s="533">
        <f t="shared" si="6360"/>
        <v>52</v>
      </c>
      <c r="BQ1271" s="533">
        <f t="shared" si="6361"/>
        <v>147</v>
      </c>
      <c r="BR1271" s="533">
        <f t="shared" si="6362"/>
        <v>101</v>
      </c>
      <c r="BS1271" s="533">
        <f t="shared" si="6363"/>
        <v>248</v>
      </c>
      <c r="BT1271" s="533">
        <f>AT1271</f>
        <v>10</v>
      </c>
      <c r="BU1271" s="533">
        <f t="shared" si="6364"/>
        <v>4</v>
      </c>
      <c r="BV1271" s="533">
        <f t="shared" si="6365"/>
        <v>14</v>
      </c>
      <c r="BW1271" s="536">
        <f>SUM(BH1271,BK1271,BN1271,BQ1271,BT1271)</f>
        <v>514</v>
      </c>
      <c r="BX1271" s="536">
        <f t="shared" si="6366"/>
        <v>352</v>
      </c>
      <c r="BY1271" s="536">
        <f t="shared" si="6367"/>
        <v>866</v>
      </c>
      <c r="BZ1271" t="s">
        <v>74</v>
      </c>
      <c r="CA1271" s="544">
        <f>AZ1271</f>
        <v>9</v>
      </c>
      <c r="CB1271" s="544">
        <f t="shared" si="6368"/>
        <v>12</v>
      </c>
      <c r="CC1271" s="544">
        <f t="shared" si="6369"/>
        <v>19</v>
      </c>
      <c r="CD1271" s="544">
        <f>BC1271</f>
        <v>13</v>
      </c>
      <c r="CE1271" s="544">
        <f t="shared" si="6370"/>
        <v>9</v>
      </c>
      <c r="CF1271" s="544">
        <f t="shared" si="6371"/>
        <v>22</v>
      </c>
    </row>
    <row r="1272" spans="1:84">
      <c r="A1272" s="149"/>
      <c r="B1272" s="151"/>
      <c r="C1272" s="151"/>
      <c r="D1272" s="151"/>
      <c r="E1272" s="370" t="s">
        <v>79</v>
      </c>
      <c r="F1272" s="591">
        <f>SUM(F1136,F1141,F1146,F1156,F1161,F1166,F1172,F1177,F1182,F1189,F1194,F1204,F1209,F1214,F1219,F1226,F1199)</f>
        <v>64</v>
      </c>
      <c r="G1272" s="159">
        <f t="shared" ref="G1272" si="6373">SUM(G1136,G1141,G1146,G1156,G1161,G1166,G1172,G1177,G1182,G1189,G1194,G1204,G1209,G1214,G1219,G1226,G1199)</f>
        <v>22</v>
      </c>
      <c r="H1272" s="159">
        <f t="shared" ref="H1272:BE1272" si="6374">SUM(H1136,H1141,H1146,H1156,H1161,H1166,H1172,H1177,H1182,H1189,H1194,H1204,H1209,H1214,H1219,H1226,H1199)</f>
        <v>1</v>
      </c>
      <c r="I1272" s="159">
        <f t="shared" si="6374"/>
        <v>23</v>
      </c>
      <c r="J1272" s="159">
        <f t="shared" si="6374"/>
        <v>4</v>
      </c>
      <c r="K1272" s="159">
        <f t="shared" si="6374"/>
        <v>1</v>
      </c>
      <c r="L1272" s="159">
        <f t="shared" si="6374"/>
        <v>5</v>
      </c>
      <c r="M1272" s="159">
        <f t="shared" si="6374"/>
        <v>2</v>
      </c>
      <c r="N1272" s="159">
        <f t="shared" si="6374"/>
        <v>1</v>
      </c>
      <c r="O1272" s="159">
        <f t="shared" si="6374"/>
        <v>3</v>
      </c>
      <c r="P1272" s="159">
        <f t="shared" si="6374"/>
        <v>12</v>
      </c>
      <c r="Q1272" s="159">
        <f t="shared" si="6374"/>
        <v>0</v>
      </c>
      <c r="R1272" s="159">
        <f t="shared" si="6374"/>
        <v>12</v>
      </c>
      <c r="S1272" s="503">
        <f t="shared" si="6374"/>
        <v>6</v>
      </c>
      <c r="T1272" s="159">
        <f t="shared" si="6374"/>
        <v>5</v>
      </c>
      <c r="U1272" s="159">
        <f t="shared" si="6374"/>
        <v>0</v>
      </c>
      <c r="V1272" s="159">
        <f t="shared" si="6374"/>
        <v>5</v>
      </c>
      <c r="W1272" s="159">
        <f t="shared" si="6374"/>
        <v>0</v>
      </c>
      <c r="X1272" s="159">
        <f t="shared" si="6374"/>
        <v>0</v>
      </c>
      <c r="Y1272" s="159">
        <f t="shared" si="6374"/>
        <v>0</v>
      </c>
      <c r="Z1272" s="159">
        <f t="shared" si="6374"/>
        <v>0</v>
      </c>
      <c r="AA1272" s="159">
        <f t="shared" si="6374"/>
        <v>0</v>
      </c>
      <c r="AB1272" s="159">
        <f t="shared" si="6374"/>
        <v>0</v>
      </c>
      <c r="AC1272" s="159">
        <f t="shared" si="6374"/>
        <v>0</v>
      </c>
      <c r="AD1272" s="159">
        <f t="shared" si="6374"/>
        <v>0</v>
      </c>
      <c r="AE1272" s="159">
        <f t="shared" si="6374"/>
        <v>0</v>
      </c>
      <c r="AF1272" s="503">
        <f t="shared" si="6374"/>
        <v>6</v>
      </c>
      <c r="AG1272" s="159">
        <f t="shared" si="6374"/>
        <v>1</v>
      </c>
      <c r="AH1272" s="159">
        <f t="shared" si="6374"/>
        <v>0</v>
      </c>
      <c r="AI1272" s="159">
        <f t="shared" si="6374"/>
        <v>1</v>
      </c>
      <c r="AJ1272" s="159">
        <f t="shared" si="6374"/>
        <v>1</v>
      </c>
      <c r="AK1272" s="159">
        <f t="shared" si="6374"/>
        <v>0</v>
      </c>
      <c r="AL1272" s="159">
        <f t="shared" si="6374"/>
        <v>1</v>
      </c>
      <c r="AM1272" s="159">
        <f t="shared" si="6374"/>
        <v>0</v>
      </c>
      <c r="AN1272" s="159">
        <f t="shared" si="6374"/>
        <v>0</v>
      </c>
      <c r="AO1272" s="159">
        <f t="shared" si="6374"/>
        <v>0</v>
      </c>
      <c r="AP1272" s="159">
        <f t="shared" si="6374"/>
        <v>1</v>
      </c>
      <c r="AQ1272" s="159">
        <f t="shared" si="6374"/>
        <v>0</v>
      </c>
      <c r="AR1272" s="159">
        <f t="shared" si="6374"/>
        <v>1</v>
      </c>
      <c r="AS1272" s="503">
        <f t="shared" si="6374"/>
        <v>5</v>
      </c>
      <c r="AT1272" s="159">
        <f t="shared" si="6374"/>
        <v>2</v>
      </c>
      <c r="AU1272" s="159">
        <f t="shared" si="6374"/>
        <v>0</v>
      </c>
      <c r="AV1272" s="159">
        <f t="shared" si="6374"/>
        <v>2</v>
      </c>
      <c r="AW1272" s="570">
        <f t="shared" si="6374"/>
        <v>50</v>
      </c>
      <c r="AX1272" s="570">
        <f t="shared" si="6374"/>
        <v>3</v>
      </c>
      <c r="AY1272" s="570">
        <f t="shared" si="6374"/>
        <v>53</v>
      </c>
      <c r="AZ1272" s="159">
        <f t="shared" si="6374"/>
        <v>3</v>
      </c>
      <c r="BA1272" s="159">
        <f t="shared" si="6374"/>
        <v>0</v>
      </c>
      <c r="BB1272" s="159">
        <f t="shared" si="6374"/>
        <v>3</v>
      </c>
      <c r="BC1272" s="159">
        <f t="shared" si="6374"/>
        <v>0</v>
      </c>
      <c r="BD1272" s="159">
        <f t="shared" si="6374"/>
        <v>0</v>
      </c>
      <c r="BE1272" s="159">
        <f t="shared" si="6374"/>
        <v>0</v>
      </c>
      <c r="BF1272" s="474"/>
      <c r="BG1272" s="605">
        <f>SUM(F1272,S1272,AF1272,AS1272)</f>
        <v>81</v>
      </c>
      <c r="BH1272" s="533">
        <f>SUM(G1272,T1272,AG1272)</f>
        <v>28</v>
      </c>
      <c r="BI1272" s="533">
        <f t="shared" si="6354"/>
        <v>1</v>
      </c>
      <c r="BJ1272" s="533">
        <f t="shared" si="6355"/>
        <v>29</v>
      </c>
      <c r="BK1272" s="533">
        <f t="shared" si="6356"/>
        <v>5</v>
      </c>
      <c r="BL1272" s="533">
        <f t="shared" si="6357"/>
        <v>1</v>
      </c>
      <c r="BM1272" s="533">
        <f t="shared" si="6358"/>
        <v>6</v>
      </c>
      <c r="BN1272" s="533">
        <f>SUM(M1272,Z1272,AM1272)</f>
        <v>2</v>
      </c>
      <c r="BO1272" s="533">
        <f t="shared" si="6359"/>
        <v>1</v>
      </c>
      <c r="BP1272" s="533">
        <f t="shared" si="6360"/>
        <v>3</v>
      </c>
      <c r="BQ1272" s="533">
        <f t="shared" si="6361"/>
        <v>13</v>
      </c>
      <c r="BR1272" s="533">
        <f t="shared" si="6362"/>
        <v>0</v>
      </c>
      <c r="BS1272" s="533">
        <f t="shared" si="6363"/>
        <v>13</v>
      </c>
      <c r="BT1272" s="533">
        <f>AT1272</f>
        <v>2</v>
      </c>
      <c r="BU1272" s="533">
        <f t="shared" si="6364"/>
        <v>0</v>
      </c>
      <c r="BV1272" s="533">
        <f t="shared" si="6365"/>
        <v>2</v>
      </c>
      <c r="BW1272" s="536">
        <f>SUM(BH1272,BK1272,BN1272,BQ1272,BT1272)</f>
        <v>50</v>
      </c>
      <c r="BX1272" s="536">
        <f t="shared" si="6366"/>
        <v>3</v>
      </c>
      <c r="BY1272" s="536">
        <f t="shared" si="6367"/>
        <v>53</v>
      </c>
      <c r="BZ1272" t="s">
        <v>74</v>
      </c>
      <c r="CA1272" s="544">
        <f>AZ1272</f>
        <v>3</v>
      </c>
      <c r="CB1272" s="544">
        <f t="shared" si="6368"/>
        <v>0</v>
      </c>
      <c r="CC1272" s="544">
        <f t="shared" si="6369"/>
        <v>3</v>
      </c>
      <c r="CD1272" s="544">
        <f>BC1272</f>
        <v>0</v>
      </c>
      <c r="CE1272" s="544">
        <f t="shared" si="6370"/>
        <v>0</v>
      </c>
      <c r="CF1272" s="544">
        <f t="shared" si="6371"/>
        <v>0</v>
      </c>
    </row>
    <row r="1273" spans="1:84">
      <c r="A1273" s="149"/>
      <c r="B1273" s="151"/>
      <c r="C1273" s="151"/>
      <c r="D1273" s="151"/>
      <c r="E1273" s="379" t="s">
        <v>85</v>
      </c>
      <c r="F1273" s="592">
        <f>SUM(F1270:F1272)</f>
        <v>1588</v>
      </c>
      <c r="G1273" s="168">
        <f t="shared" ref="G1273" si="6375">SUM(G1270:G1272)</f>
        <v>439</v>
      </c>
      <c r="H1273" s="168">
        <f t="shared" ref="H1273:BE1273" si="6376">SUM(H1270:H1272)</f>
        <v>295</v>
      </c>
      <c r="I1273" s="168">
        <f t="shared" si="6376"/>
        <v>734</v>
      </c>
      <c r="J1273" s="168">
        <f t="shared" si="6376"/>
        <v>140</v>
      </c>
      <c r="K1273" s="168">
        <f t="shared" si="6376"/>
        <v>75</v>
      </c>
      <c r="L1273" s="168">
        <f t="shared" si="6376"/>
        <v>215</v>
      </c>
      <c r="M1273" s="168">
        <f t="shared" si="6376"/>
        <v>67</v>
      </c>
      <c r="N1273" s="168">
        <f t="shared" si="6376"/>
        <v>36</v>
      </c>
      <c r="O1273" s="168">
        <f t="shared" si="6376"/>
        <v>103</v>
      </c>
      <c r="P1273" s="168">
        <f t="shared" si="6376"/>
        <v>301</v>
      </c>
      <c r="Q1273" s="168">
        <f t="shared" si="6376"/>
        <v>179</v>
      </c>
      <c r="R1273" s="168">
        <f t="shared" si="6376"/>
        <v>480</v>
      </c>
      <c r="S1273" s="502">
        <f t="shared" si="6376"/>
        <v>113</v>
      </c>
      <c r="T1273" s="168">
        <f t="shared" si="6376"/>
        <v>89</v>
      </c>
      <c r="U1273" s="168">
        <f t="shared" si="6376"/>
        <v>89</v>
      </c>
      <c r="V1273" s="168">
        <f t="shared" si="6376"/>
        <v>178</v>
      </c>
      <c r="W1273" s="168">
        <f t="shared" si="6376"/>
        <v>0</v>
      </c>
      <c r="X1273" s="168">
        <f t="shared" si="6376"/>
        <v>0</v>
      </c>
      <c r="Y1273" s="168">
        <f t="shared" si="6376"/>
        <v>0</v>
      </c>
      <c r="Z1273" s="168">
        <f t="shared" si="6376"/>
        <v>1</v>
      </c>
      <c r="AA1273" s="168">
        <f t="shared" si="6376"/>
        <v>0</v>
      </c>
      <c r="AB1273" s="168">
        <f t="shared" si="6376"/>
        <v>1</v>
      </c>
      <c r="AC1273" s="168">
        <f t="shared" si="6376"/>
        <v>9</v>
      </c>
      <c r="AD1273" s="168">
        <f t="shared" si="6376"/>
        <v>3</v>
      </c>
      <c r="AE1273" s="168">
        <f t="shared" si="6376"/>
        <v>12</v>
      </c>
      <c r="AF1273" s="502">
        <f t="shared" si="6376"/>
        <v>102</v>
      </c>
      <c r="AG1273" s="168">
        <f t="shared" si="6376"/>
        <v>22</v>
      </c>
      <c r="AH1273" s="168">
        <f t="shared" si="6376"/>
        <v>21</v>
      </c>
      <c r="AI1273" s="168">
        <f t="shared" si="6376"/>
        <v>43</v>
      </c>
      <c r="AJ1273" s="168">
        <f t="shared" si="6376"/>
        <v>2</v>
      </c>
      <c r="AK1273" s="168">
        <f t="shared" si="6376"/>
        <v>1</v>
      </c>
      <c r="AL1273" s="168">
        <f t="shared" si="6376"/>
        <v>3</v>
      </c>
      <c r="AM1273" s="168">
        <f t="shared" si="6376"/>
        <v>1</v>
      </c>
      <c r="AN1273" s="168">
        <f t="shared" si="6376"/>
        <v>1</v>
      </c>
      <c r="AO1273" s="168">
        <f t="shared" si="6376"/>
        <v>2</v>
      </c>
      <c r="AP1273" s="168">
        <f t="shared" si="6376"/>
        <v>18</v>
      </c>
      <c r="AQ1273" s="168">
        <f t="shared" si="6376"/>
        <v>12</v>
      </c>
      <c r="AR1273" s="168">
        <f t="shared" si="6376"/>
        <v>30</v>
      </c>
      <c r="AS1273" s="502">
        <f t="shared" si="6376"/>
        <v>117</v>
      </c>
      <c r="AT1273" s="168">
        <f t="shared" si="6376"/>
        <v>20</v>
      </c>
      <c r="AU1273" s="168">
        <f t="shared" si="6376"/>
        <v>13</v>
      </c>
      <c r="AV1273" s="168">
        <f t="shared" si="6376"/>
        <v>33</v>
      </c>
      <c r="AW1273" s="569">
        <f t="shared" si="6376"/>
        <v>1109</v>
      </c>
      <c r="AX1273" s="569">
        <f t="shared" si="6376"/>
        <v>725</v>
      </c>
      <c r="AY1273" s="569">
        <f t="shared" si="6376"/>
        <v>1834</v>
      </c>
      <c r="AZ1273" s="168">
        <f t="shared" si="6376"/>
        <v>16</v>
      </c>
      <c r="BA1273" s="168">
        <f t="shared" si="6376"/>
        <v>24</v>
      </c>
      <c r="BB1273" s="168">
        <f t="shared" si="6376"/>
        <v>38</v>
      </c>
      <c r="BC1273" s="168">
        <f t="shared" si="6376"/>
        <v>24</v>
      </c>
      <c r="BD1273" s="168">
        <f t="shared" si="6376"/>
        <v>16</v>
      </c>
      <c r="BE1273" s="168">
        <f t="shared" si="6376"/>
        <v>40</v>
      </c>
      <c r="BF1273" s="523"/>
      <c r="BG1273" s="605">
        <f>SUM(F1273,S1273,AF1273,AS1273)</f>
        <v>1920</v>
      </c>
      <c r="BH1273" s="533">
        <f>SUM(G1273,T1273,AG1273)</f>
        <v>550</v>
      </c>
      <c r="BI1273" s="533">
        <f t="shared" si="6354"/>
        <v>405</v>
      </c>
      <c r="BJ1273" s="533">
        <f t="shared" si="6355"/>
        <v>955</v>
      </c>
      <c r="BK1273" s="533">
        <f t="shared" si="6356"/>
        <v>142</v>
      </c>
      <c r="BL1273" s="533">
        <f t="shared" si="6357"/>
        <v>76</v>
      </c>
      <c r="BM1273" s="533">
        <f t="shared" si="6358"/>
        <v>218</v>
      </c>
      <c r="BN1273" s="533">
        <f>SUM(M1273,Z1273,AM1273)</f>
        <v>69</v>
      </c>
      <c r="BO1273" s="533">
        <f t="shared" si="6359"/>
        <v>37</v>
      </c>
      <c r="BP1273" s="533">
        <f t="shared" si="6360"/>
        <v>106</v>
      </c>
      <c r="BQ1273" s="533">
        <f t="shared" si="6361"/>
        <v>328</v>
      </c>
      <c r="BR1273" s="533">
        <f t="shared" si="6362"/>
        <v>194</v>
      </c>
      <c r="BS1273" s="533">
        <f t="shared" si="6363"/>
        <v>522</v>
      </c>
      <c r="BT1273" s="533">
        <f>AT1273</f>
        <v>20</v>
      </c>
      <c r="BU1273" s="533">
        <f t="shared" si="6364"/>
        <v>13</v>
      </c>
      <c r="BV1273" s="533">
        <f t="shared" si="6365"/>
        <v>33</v>
      </c>
      <c r="BW1273" s="536">
        <f>SUM(BH1273,BK1273,BN1273,BQ1273,BT1273)</f>
        <v>1109</v>
      </c>
      <c r="BX1273" s="536">
        <f t="shared" si="6366"/>
        <v>725</v>
      </c>
      <c r="BY1273" s="536">
        <f t="shared" si="6367"/>
        <v>1834</v>
      </c>
      <c r="BZ1273" t="s">
        <v>74</v>
      </c>
      <c r="CA1273" s="544">
        <f>AZ1273</f>
        <v>16</v>
      </c>
      <c r="CB1273" s="544">
        <f t="shared" si="6368"/>
        <v>24</v>
      </c>
      <c r="CC1273" s="544">
        <f t="shared" si="6369"/>
        <v>38</v>
      </c>
      <c r="CD1273" s="544">
        <f>BC1273</f>
        <v>24</v>
      </c>
      <c r="CE1273" s="544">
        <f t="shared" si="6370"/>
        <v>16</v>
      </c>
      <c r="CF1273" s="544">
        <f t="shared" si="6371"/>
        <v>40</v>
      </c>
    </row>
    <row r="1274" spans="1:84">
      <c r="A1274" s="149"/>
      <c r="B1274" s="151"/>
      <c r="C1274" s="151"/>
      <c r="D1274" s="151"/>
      <c r="E1274" s="379"/>
      <c r="F1274" s="592" t="s">
        <v>74</v>
      </c>
      <c r="G1274" s="168"/>
      <c r="H1274" s="168"/>
      <c r="I1274" s="168"/>
      <c r="J1274" s="168"/>
      <c r="K1274" s="168"/>
      <c r="L1274" s="168"/>
      <c r="M1274" s="168"/>
      <c r="N1274" s="168"/>
      <c r="O1274" s="168"/>
      <c r="P1274" s="168"/>
      <c r="Q1274" s="168"/>
      <c r="R1274" s="168"/>
      <c r="S1274" s="502"/>
      <c r="T1274" s="168"/>
      <c r="U1274" s="168"/>
      <c r="V1274" s="168"/>
      <c r="W1274" s="168"/>
      <c r="X1274" s="168"/>
      <c r="Y1274" s="168"/>
      <c r="Z1274" s="168"/>
      <c r="AA1274" s="168"/>
      <c r="AB1274" s="168"/>
      <c r="AC1274" s="168"/>
      <c r="AD1274" s="168"/>
      <c r="AE1274" s="168"/>
      <c r="AF1274" s="502"/>
      <c r="AG1274" s="168"/>
      <c r="AH1274" s="168"/>
      <c r="AI1274" s="168"/>
      <c r="AJ1274" s="168"/>
      <c r="AK1274" s="168"/>
      <c r="AL1274" s="168"/>
      <c r="AM1274" s="168"/>
      <c r="AN1274" s="168"/>
      <c r="AO1274" s="168"/>
      <c r="AP1274" s="168"/>
      <c r="AQ1274" s="168"/>
      <c r="AR1274" s="168"/>
      <c r="AS1274" s="502"/>
      <c r="AT1274" s="168"/>
      <c r="AU1274" s="168"/>
      <c r="AV1274" s="168"/>
      <c r="AW1274" s="569"/>
      <c r="AX1274" s="569"/>
      <c r="AY1274" s="569"/>
      <c r="AZ1274" s="168"/>
      <c r="BA1274" s="168"/>
      <c r="BB1274" s="168"/>
      <c r="BC1274" s="168"/>
      <c r="BD1274" s="168"/>
      <c r="BE1274" s="168"/>
      <c r="BF1274" s="523"/>
    </row>
    <row r="1275" spans="1:84">
      <c r="A1275" s="149"/>
      <c r="B1275" s="151"/>
      <c r="C1275" s="151"/>
      <c r="D1275" s="151"/>
      <c r="E1275" s="379"/>
      <c r="F1275" s="592"/>
      <c r="G1275" s="168"/>
      <c r="H1275" s="168"/>
      <c r="I1275" s="168"/>
      <c r="J1275" s="168"/>
      <c r="K1275" s="168"/>
      <c r="L1275" s="168"/>
      <c r="M1275" s="168"/>
      <c r="N1275" s="168"/>
      <c r="O1275" s="168"/>
      <c r="P1275" s="168"/>
      <c r="Q1275" s="168"/>
      <c r="R1275" s="168"/>
      <c r="S1275" s="502"/>
      <c r="T1275" s="168"/>
      <c r="U1275" s="168"/>
      <c r="V1275" s="168"/>
      <c r="W1275" s="168"/>
      <c r="X1275" s="168"/>
      <c r="Y1275" s="168"/>
      <c r="Z1275" s="168"/>
      <c r="AA1275" s="168"/>
      <c r="AB1275" s="168"/>
      <c r="AC1275" s="168"/>
      <c r="AD1275" s="168"/>
      <c r="AE1275" s="168"/>
      <c r="AF1275" s="502"/>
      <c r="AG1275" s="168"/>
      <c r="AH1275" s="168"/>
      <c r="AI1275" s="168"/>
      <c r="AJ1275" s="168"/>
      <c r="AK1275" s="168"/>
      <c r="AL1275" s="168"/>
      <c r="AM1275" s="168"/>
      <c r="AN1275" s="168"/>
      <c r="AO1275" s="168"/>
      <c r="AP1275" s="168"/>
      <c r="AQ1275" s="168"/>
      <c r="AR1275" s="168"/>
      <c r="AS1275" s="502"/>
      <c r="AT1275" s="168"/>
      <c r="AU1275" s="168"/>
      <c r="AV1275" s="168"/>
      <c r="AW1275" s="569"/>
      <c r="AX1275" s="569"/>
      <c r="AY1275" s="569"/>
      <c r="AZ1275" s="168"/>
      <c r="BA1275" s="168"/>
      <c r="BB1275" s="168"/>
      <c r="BC1275" s="168"/>
      <c r="BD1275" s="168"/>
      <c r="BE1275" s="168"/>
      <c r="BF1275" s="523"/>
    </row>
    <row r="1276" spans="1:84">
      <c r="A1276" s="149"/>
      <c r="B1276" s="151" t="s">
        <v>210</v>
      </c>
      <c r="C1276" s="151"/>
      <c r="D1276" s="151"/>
      <c r="E1276" s="379" t="s">
        <v>116</v>
      </c>
      <c r="F1276" s="592"/>
      <c r="G1276" s="168"/>
      <c r="H1276" s="168"/>
      <c r="I1276" s="168"/>
      <c r="J1276" s="168"/>
      <c r="K1276" s="168"/>
      <c r="L1276" s="168"/>
      <c r="M1276" s="168"/>
      <c r="N1276" s="168"/>
      <c r="O1276" s="168"/>
      <c r="P1276" s="168"/>
      <c r="Q1276" s="168"/>
      <c r="R1276" s="168"/>
      <c r="S1276" s="502"/>
      <c r="T1276" s="168"/>
      <c r="U1276" s="168"/>
      <c r="V1276" s="168"/>
      <c r="W1276" s="168"/>
      <c r="X1276" s="168"/>
      <c r="Y1276" s="168"/>
      <c r="Z1276" s="168"/>
      <c r="AA1276" s="168"/>
      <c r="AB1276" s="168"/>
      <c r="AC1276" s="168"/>
      <c r="AD1276" s="168"/>
      <c r="AE1276" s="168"/>
      <c r="AF1276" s="502"/>
      <c r="AG1276" s="168"/>
      <c r="AH1276" s="168"/>
      <c r="AI1276" s="168"/>
      <c r="AJ1276" s="168"/>
      <c r="AK1276" s="168"/>
      <c r="AL1276" s="168"/>
      <c r="AM1276" s="168"/>
      <c r="AN1276" s="168"/>
      <c r="AO1276" s="168"/>
      <c r="AP1276" s="168"/>
      <c r="AQ1276" s="168"/>
      <c r="AR1276" s="168"/>
      <c r="AS1276" s="502"/>
      <c r="AT1276" s="168"/>
      <c r="AU1276" s="168"/>
      <c r="AV1276" s="168"/>
      <c r="AW1276" s="569"/>
      <c r="AX1276" s="569"/>
      <c r="AY1276" s="569"/>
      <c r="AZ1276" s="168"/>
      <c r="BA1276" s="168"/>
      <c r="BB1276" s="168"/>
      <c r="BC1276" s="168"/>
      <c r="BD1276" s="168"/>
      <c r="BE1276" s="168"/>
      <c r="BF1276" s="523"/>
    </row>
    <row r="1277" spans="1:84">
      <c r="A1277" s="149"/>
      <c r="B1277" s="151"/>
      <c r="C1277" s="151"/>
      <c r="D1277" s="151"/>
      <c r="E1277" s="288" t="s">
        <v>77</v>
      </c>
      <c r="F1277" s="592">
        <f>SUM(F1229,F1234)</f>
        <v>66</v>
      </c>
      <c r="G1277" s="159">
        <f t="shared" ref="G1277:G1279" si="6377">SUM(G1229,G1234)</f>
        <v>16</v>
      </c>
      <c r="H1277" s="159">
        <f t="shared" ref="H1277:BE1277" si="6378">SUM(H1229,H1234)</f>
        <v>7</v>
      </c>
      <c r="I1277" s="159">
        <f t="shared" si="6378"/>
        <v>23</v>
      </c>
      <c r="J1277" s="159">
        <f t="shared" si="6378"/>
        <v>6</v>
      </c>
      <c r="K1277" s="159">
        <f t="shared" si="6378"/>
        <v>0</v>
      </c>
      <c r="L1277" s="159">
        <f t="shared" si="6378"/>
        <v>6</v>
      </c>
      <c r="M1277" s="159">
        <f t="shared" si="6378"/>
        <v>3</v>
      </c>
      <c r="N1277" s="159">
        <f t="shared" si="6378"/>
        <v>1</v>
      </c>
      <c r="O1277" s="159">
        <f t="shared" si="6378"/>
        <v>4</v>
      </c>
      <c r="P1277" s="159">
        <f t="shared" si="6378"/>
        <v>9</v>
      </c>
      <c r="Q1277" s="159">
        <f t="shared" si="6378"/>
        <v>6</v>
      </c>
      <c r="R1277" s="159">
        <f t="shared" si="6378"/>
        <v>15</v>
      </c>
      <c r="S1277" s="503">
        <f t="shared" si="6378"/>
        <v>7</v>
      </c>
      <c r="T1277" s="159">
        <f t="shared" si="6378"/>
        <v>3</v>
      </c>
      <c r="U1277" s="159">
        <f t="shared" si="6378"/>
        <v>4</v>
      </c>
      <c r="V1277" s="159">
        <f t="shared" si="6378"/>
        <v>7</v>
      </c>
      <c r="W1277" s="159">
        <f t="shared" si="6378"/>
        <v>2</v>
      </c>
      <c r="X1277" s="159">
        <f t="shared" si="6378"/>
        <v>0</v>
      </c>
      <c r="Y1277" s="159">
        <f t="shared" si="6378"/>
        <v>2</v>
      </c>
      <c r="Z1277" s="159">
        <f t="shared" si="6378"/>
        <v>0</v>
      </c>
      <c r="AA1277" s="159">
        <f t="shared" si="6378"/>
        <v>0</v>
      </c>
      <c r="AB1277" s="159">
        <f t="shared" si="6378"/>
        <v>0</v>
      </c>
      <c r="AC1277" s="159">
        <f t="shared" si="6378"/>
        <v>5</v>
      </c>
      <c r="AD1277" s="159">
        <f t="shared" si="6378"/>
        <v>2</v>
      </c>
      <c r="AE1277" s="159">
        <f t="shared" si="6378"/>
        <v>7</v>
      </c>
      <c r="AF1277" s="503">
        <f t="shared" si="6378"/>
        <v>7</v>
      </c>
      <c r="AG1277" s="159">
        <f t="shared" si="6378"/>
        <v>1</v>
      </c>
      <c r="AH1277" s="159">
        <f t="shared" si="6378"/>
        <v>1</v>
      </c>
      <c r="AI1277" s="159">
        <f t="shared" si="6378"/>
        <v>2</v>
      </c>
      <c r="AJ1277" s="159">
        <f t="shared" si="6378"/>
        <v>0</v>
      </c>
      <c r="AK1277" s="159">
        <f t="shared" si="6378"/>
        <v>0</v>
      </c>
      <c r="AL1277" s="159">
        <f t="shared" si="6378"/>
        <v>0</v>
      </c>
      <c r="AM1277" s="159">
        <f t="shared" si="6378"/>
        <v>0</v>
      </c>
      <c r="AN1277" s="159">
        <f t="shared" si="6378"/>
        <v>0</v>
      </c>
      <c r="AO1277" s="159">
        <f t="shared" si="6378"/>
        <v>0</v>
      </c>
      <c r="AP1277" s="159">
        <f t="shared" si="6378"/>
        <v>1</v>
      </c>
      <c r="AQ1277" s="159">
        <f t="shared" si="6378"/>
        <v>0</v>
      </c>
      <c r="AR1277" s="159">
        <f t="shared" si="6378"/>
        <v>1</v>
      </c>
      <c r="AS1277" s="503">
        <f t="shared" si="6378"/>
        <v>5</v>
      </c>
      <c r="AT1277" s="159">
        <f t="shared" si="6378"/>
        <v>0</v>
      </c>
      <c r="AU1277" s="159">
        <f t="shared" si="6378"/>
        <v>0</v>
      </c>
      <c r="AV1277" s="159">
        <f t="shared" si="6378"/>
        <v>0</v>
      </c>
      <c r="AW1277" s="570">
        <f t="shared" si="6378"/>
        <v>46</v>
      </c>
      <c r="AX1277" s="570">
        <f t="shared" si="6378"/>
        <v>21</v>
      </c>
      <c r="AY1277" s="570">
        <f t="shared" si="6378"/>
        <v>67</v>
      </c>
      <c r="AZ1277" s="159">
        <f t="shared" si="6378"/>
        <v>2</v>
      </c>
      <c r="BA1277" s="159">
        <f t="shared" si="6378"/>
        <v>1</v>
      </c>
      <c r="BB1277" s="159">
        <f t="shared" si="6378"/>
        <v>3</v>
      </c>
      <c r="BC1277" s="159">
        <f t="shared" si="6378"/>
        <v>1</v>
      </c>
      <c r="BD1277" s="159">
        <f t="shared" si="6378"/>
        <v>0</v>
      </c>
      <c r="BE1277" s="159">
        <f t="shared" si="6378"/>
        <v>1</v>
      </c>
      <c r="BF1277" s="474"/>
      <c r="BG1277" s="605">
        <f>SUM(F1277,S1277,AF1277,AS1277)</f>
        <v>85</v>
      </c>
      <c r="BH1277" s="533">
        <f>SUM(G1277,T1277,AG1277)</f>
        <v>20</v>
      </c>
      <c r="BI1277" s="533">
        <f t="shared" ref="BI1277:BI1280" si="6379">SUM(H1277,U1277,AH1277)</f>
        <v>12</v>
      </c>
      <c r="BJ1277" s="533">
        <f t="shared" ref="BJ1277:BJ1280" si="6380">SUM(I1277,V1277,AI1277)</f>
        <v>32</v>
      </c>
      <c r="BK1277" s="533">
        <f t="shared" ref="BK1277:BK1280" si="6381">SUM(J1277,W1277,AJ1277)</f>
        <v>8</v>
      </c>
      <c r="BL1277" s="533">
        <f t="shared" ref="BL1277:BL1280" si="6382">SUM(K1277,X1277,AK1277)</f>
        <v>0</v>
      </c>
      <c r="BM1277" s="533">
        <f t="shared" ref="BM1277:BM1280" si="6383">SUM(L1277,Y1277,AL1277)</f>
        <v>8</v>
      </c>
      <c r="BN1277" s="533">
        <f>SUM(M1277,Z1277,AM1277)</f>
        <v>3</v>
      </c>
      <c r="BO1277" s="533">
        <f t="shared" ref="BO1277:BO1280" si="6384">SUM(N1277,AA1277,AN1277)</f>
        <v>1</v>
      </c>
      <c r="BP1277" s="533">
        <f t="shared" ref="BP1277:BP1280" si="6385">SUM(O1277,AB1277,AO1277)</f>
        <v>4</v>
      </c>
      <c r="BQ1277" s="533">
        <f t="shared" ref="BQ1277:BQ1280" si="6386">SUM(P1277,AC1277,AP1277)</f>
        <v>15</v>
      </c>
      <c r="BR1277" s="533">
        <f t="shared" ref="BR1277:BR1280" si="6387">SUM(Q1277,AD1277,AQ1277)</f>
        <v>8</v>
      </c>
      <c r="BS1277" s="533">
        <f t="shared" ref="BS1277:BS1280" si="6388">SUM(R1277,AE1277,AR1277)</f>
        <v>23</v>
      </c>
      <c r="BT1277" s="533">
        <f>AT1277</f>
        <v>0</v>
      </c>
      <c r="BU1277" s="533">
        <f t="shared" ref="BU1277:BU1280" si="6389">AU1277</f>
        <v>0</v>
      </c>
      <c r="BV1277" s="533">
        <f t="shared" ref="BV1277:BV1280" si="6390">AV1277</f>
        <v>0</v>
      </c>
      <c r="BW1277" s="536">
        <f>SUM(BH1277,BK1277,BN1277,BQ1277,BT1277)</f>
        <v>46</v>
      </c>
      <c r="BX1277" s="536">
        <f t="shared" ref="BX1277:BX1280" si="6391">SUM(BI1277,BL1277,BO1277,BR1277,BU1277)</f>
        <v>21</v>
      </c>
      <c r="BY1277" s="536">
        <f t="shared" ref="BY1277:BY1280" si="6392">SUM(BJ1277,BM1277,BP1277,BS1277,BV1277)</f>
        <v>67</v>
      </c>
      <c r="BZ1277" t="s">
        <v>74</v>
      </c>
      <c r="CA1277" s="544">
        <f>AZ1277</f>
        <v>2</v>
      </c>
      <c r="CB1277" s="544">
        <f t="shared" ref="CB1277:CB1280" si="6393">BA1277</f>
        <v>1</v>
      </c>
      <c r="CC1277" s="544">
        <f t="shared" ref="CC1277:CC1280" si="6394">BB1277</f>
        <v>3</v>
      </c>
      <c r="CD1277" s="544">
        <f>BC1277</f>
        <v>1</v>
      </c>
      <c r="CE1277" s="544">
        <f t="shared" ref="CE1277:CE1280" si="6395">BD1277</f>
        <v>0</v>
      </c>
      <c r="CF1277" s="544">
        <f t="shared" ref="CF1277:CF1280" si="6396">BE1277</f>
        <v>1</v>
      </c>
    </row>
    <row r="1278" spans="1:84">
      <c r="A1278" s="149"/>
      <c r="B1278" s="151"/>
      <c r="C1278" s="151"/>
      <c r="D1278" s="151"/>
      <c r="E1278" s="288" t="s">
        <v>78</v>
      </c>
      <c r="F1278" s="592">
        <f>SUM(F1230,F1235)</f>
        <v>66</v>
      </c>
      <c r="G1278" s="159">
        <f t="shared" ref="G1278" si="6397">SUM(G1230,G1235)</f>
        <v>19</v>
      </c>
      <c r="H1278" s="159">
        <f t="shared" ref="H1278:BE1278" si="6398">SUM(H1230,H1235)</f>
        <v>5</v>
      </c>
      <c r="I1278" s="159">
        <f t="shared" si="6398"/>
        <v>24</v>
      </c>
      <c r="J1278" s="159">
        <f t="shared" si="6398"/>
        <v>6</v>
      </c>
      <c r="K1278" s="159">
        <f t="shared" si="6398"/>
        <v>1</v>
      </c>
      <c r="L1278" s="159">
        <f t="shared" si="6398"/>
        <v>7</v>
      </c>
      <c r="M1278" s="159">
        <f t="shared" si="6398"/>
        <v>4</v>
      </c>
      <c r="N1278" s="159">
        <f t="shared" si="6398"/>
        <v>0</v>
      </c>
      <c r="O1278" s="159">
        <f t="shared" si="6398"/>
        <v>4</v>
      </c>
      <c r="P1278" s="159">
        <f t="shared" si="6398"/>
        <v>23</v>
      </c>
      <c r="Q1278" s="159">
        <f t="shared" si="6398"/>
        <v>1</v>
      </c>
      <c r="R1278" s="159">
        <f t="shared" si="6398"/>
        <v>24</v>
      </c>
      <c r="S1278" s="503">
        <f t="shared" si="6398"/>
        <v>7</v>
      </c>
      <c r="T1278" s="159">
        <f t="shared" si="6398"/>
        <v>15</v>
      </c>
      <c r="U1278" s="159">
        <f t="shared" si="6398"/>
        <v>1</v>
      </c>
      <c r="V1278" s="159">
        <f t="shared" si="6398"/>
        <v>16</v>
      </c>
      <c r="W1278" s="159">
        <f t="shared" si="6398"/>
        <v>2</v>
      </c>
      <c r="X1278" s="159">
        <f t="shared" si="6398"/>
        <v>0</v>
      </c>
      <c r="Y1278" s="159">
        <f t="shared" si="6398"/>
        <v>2</v>
      </c>
      <c r="Z1278" s="159">
        <f t="shared" si="6398"/>
        <v>0</v>
      </c>
      <c r="AA1278" s="159">
        <f t="shared" si="6398"/>
        <v>1</v>
      </c>
      <c r="AB1278" s="159">
        <f t="shared" si="6398"/>
        <v>1</v>
      </c>
      <c r="AC1278" s="159">
        <f t="shared" si="6398"/>
        <v>3</v>
      </c>
      <c r="AD1278" s="159">
        <f t="shared" si="6398"/>
        <v>0</v>
      </c>
      <c r="AE1278" s="159">
        <f t="shared" si="6398"/>
        <v>3</v>
      </c>
      <c r="AF1278" s="503">
        <f t="shared" si="6398"/>
        <v>7</v>
      </c>
      <c r="AG1278" s="159">
        <f t="shared" si="6398"/>
        <v>4</v>
      </c>
      <c r="AH1278" s="159">
        <f t="shared" si="6398"/>
        <v>0</v>
      </c>
      <c r="AI1278" s="159">
        <f t="shared" si="6398"/>
        <v>4</v>
      </c>
      <c r="AJ1278" s="159">
        <f t="shared" si="6398"/>
        <v>1</v>
      </c>
      <c r="AK1278" s="159">
        <f t="shared" si="6398"/>
        <v>0</v>
      </c>
      <c r="AL1278" s="159">
        <f t="shared" si="6398"/>
        <v>1</v>
      </c>
      <c r="AM1278" s="159">
        <f t="shared" si="6398"/>
        <v>0</v>
      </c>
      <c r="AN1278" s="159">
        <f t="shared" si="6398"/>
        <v>0</v>
      </c>
      <c r="AO1278" s="159">
        <f t="shared" si="6398"/>
        <v>0</v>
      </c>
      <c r="AP1278" s="159">
        <f t="shared" si="6398"/>
        <v>3</v>
      </c>
      <c r="AQ1278" s="159">
        <f t="shared" si="6398"/>
        <v>0</v>
      </c>
      <c r="AR1278" s="159">
        <f t="shared" si="6398"/>
        <v>3</v>
      </c>
      <c r="AS1278" s="503">
        <f t="shared" si="6398"/>
        <v>5</v>
      </c>
      <c r="AT1278" s="159">
        <f t="shared" si="6398"/>
        <v>2</v>
      </c>
      <c r="AU1278" s="159">
        <f t="shared" si="6398"/>
        <v>0</v>
      </c>
      <c r="AV1278" s="159">
        <f t="shared" si="6398"/>
        <v>2</v>
      </c>
      <c r="AW1278" s="570">
        <f t="shared" si="6398"/>
        <v>82</v>
      </c>
      <c r="AX1278" s="570">
        <f t="shared" si="6398"/>
        <v>9</v>
      </c>
      <c r="AY1278" s="570">
        <f t="shared" si="6398"/>
        <v>91</v>
      </c>
      <c r="AZ1278" s="159">
        <f t="shared" si="6398"/>
        <v>5</v>
      </c>
      <c r="BA1278" s="159">
        <f t="shared" si="6398"/>
        <v>1</v>
      </c>
      <c r="BB1278" s="159">
        <f t="shared" si="6398"/>
        <v>6</v>
      </c>
      <c r="BC1278" s="159">
        <f t="shared" si="6398"/>
        <v>2</v>
      </c>
      <c r="BD1278" s="159">
        <f t="shared" si="6398"/>
        <v>0</v>
      </c>
      <c r="BE1278" s="159">
        <f t="shared" si="6398"/>
        <v>2</v>
      </c>
      <c r="BF1278" s="474"/>
      <c r="BG1278" s="605">
        <f>SUM(F1278,S1278,AF1278,AS1278)</f>
        <v>85</v>
      </c>
      <c r="BH1278" s="533">
        <f>SUM(G1278,T1278,AG1278)</f>
        <v>38</v>
      </c>
      <c r="BI1278" s="533">
        <f t="shared" si="6379"/>
        <v>6</v>
      </c>
      <c r="BJ1278" s="533">
        <f t="shared" si="6380"/>
        <v>44</v>
      </c>
      <c r="BK1278" s="533">
        <f t="shared" si="6381"/>
        <v>9</v>
      </c>
      <c r="BL1278" s="533">
        <f t="shared" si="6382"/>
        <v>1</v>
      </c>
      <c r="BM1278" s="533">
        <f t="shared" si="6383"/>
        <v>10</v>
      </c>
      <c r="BN1278" s="533">
        <f>SUM(M1278,Z1278,AM1278)</f>
        <v>4</v>
      </c>
      <c r="BO1278" s="533">
        <f t="shared" si="6384"/>
        <v>1</v>
      </c>
      <c r="BP1278" s="533">
        <f t="shared" si="6385"/>
        <v>5</v>
      </c>
      <c r="BQ1278" s="533">
        <f t="shared" si="6386"/>
        <v>29</v>
      </c>
      <c r="BR1278" s="533">
        <f t="shared" si="6387"/>
        <v>1</v>
      </c>
      <c r="BS1278" s="533">
        <f t="shared" si="6388"/>
        <v>30</v>
      </c>
      <c r="BT1278" s="533">
        <f>AT1278</f>
        <v>2</v>
      </c>
      <c r="BU1278" s="533">
        <f t="shared" si="6389"/>
        <v>0</v>
      </c>
      <c r="BV1278" s="533">
        <f t="shared" si="6390"/>
        <v>2</v>
      </c>
      <c r="BW1278" s="536">
        <f>SUM(BH1278,BK1278,BN1278,BQ1278,BT1278)</f>
        <v>82</v>
      </c>
      <c r="BX1278" s="536">
        <f t="shared" si="6391"/>
        <v>9</v>
      </c>
      <c r="BY1278" s="536">
        <f t="shared" si="6392"/>
        <v>91</v>
      </c>
      <c r="BZ1278" t="s">
        <v>74</v>
      </c>
      <c r="CA1278" s="544">
        <f>AZ1278</f>
        <v>5</v>
      </c>
      <c r="CB1278" s="544">
        <f t="shared" si="6393"/>
        <v>1</v>
      </c>
      <c r="CC1278" s="544">
        <f t="shared" si="6394"/>
        <v>6</v>
      </c>
      <c r="CD1278" s="544">
        <f>BC1278</f>
        <v>2</v>
      </c>
      <c r="CE1278" s="544">
        <f t="shared" si="6395"/>
        <v>0</v>
      </c>
      <c r="CF1278" s="544">
        <f t="shared" si="6396"/>
        <v>2</v>
      </c>
    </row>
    <row r="1279" spans="1:84">
      <c r="A1279" s="149"/>
      <c r="B1279" s="151"/>
      <c r="C1279" s="151"/>
      <c r="D1279" s="151"/>
      <c r="E1279" s="370" t="s">
        <v>79</v>
      </c>
      <c r="F1279" s="592">
        <f>SUM(F1231,F1236)</f>
        <v>66</v>
      </c>
      <c r="G1279" s="159">
        <f t="shared" si="6377"/>
        <v>19</v>
      </c>
      <c r="H1279" s="159">
        <f t="shared" ref="H1279:BE1279" si="6399">SUM(H1231,H1236)</f>
        <v>8</v>
      </c>
      <c r="I1279" s="159">
        <f t="shared" si="6399"/>
        <v>27</v>
      </c>
      <c r="J1279" s="159">
        <f t="shared" si="6399"/>
        <v>4</v>
      </c>
      <c r="K1279" s="159">
        <f t="shared" si="6399"/>
        <v>2</v>
      </c>
      <c r="L1279" s="159">
        <f t="shared" si="6399"/>
        <v>6</v>
      </c>
      <c r="M1279" s="159">
        <f t="shared" si="6399"/>
        <v>4</v>
      </c>
      <c r="N1279" s="159">
        <f t="shared" si="6399"/>
        <v>0</v>
      </c>
      <c r="O1279" s="159">
        <f t="shared" si="6399"/>
        <v>4</v>
      </c>
      <c r="P1279" s="159">
        <f t="shared" si="6399"/>
        <v>16</v>
      </c>
      <c r="Q1279" s="159">
        <f t="shared" si="6399"/>
        <v>5</v>
      </c>
      <c r="R1279" s="159">
        <f t="shared" si="6399"/>
        <v>21</v>
      </c>
      <c r="S1279" s="503">
        <f t="shared" si="6399"/>
        <v>7</v>
      </c>
      <c r="T1279" s="159">
        <f t="shared" si="6399"/>
        <v>10</v>
      </c>
      <c r="U1279" s="159">
        <f t="shared" si="6399"/>
        <v>3</v>
      </c>
      <c r="V1279" s="159">
        <f t="shared" si="6399"/>
        <v>13</v>
      </c>
      <c r="W1279" s="159">
        <f t="shared" si="6399"/>
        <v>3</v>
      </c>
      <c r="X1279" s="159">
        <f t="shared" si="6399"/>
        <v>0</v>
      </c>
      <c r="Y1279" s="159">
        <f t="shared" si="6399"/>
        <v>3</v>
      </c>
      <c r="Z1279" s="159">
        <f t="shared" si="6399"/>
        <v>0</v>
      </c>
      <c r="AA1279" s="159">
        <f t="shared" si="6399"/>
        <v>1</v>
      </c>
      <c r="AB1279" s="159">
        <f t="shared" si="6399"/>
        <v>1</v>
      </c>
      <c r="AC1279" s="159">
        <f t="shared" si="6399"/>
        <v>9</v>
      </c>
      <c r="AD1279" s="159">
        <f t="shared" si="6399"/>
        <v>0</v>
      </c>
      <c r="AE1279" s="159">
        <f t="shared" si="6399"/>
        <v>9</v>
      </c>
      <c r="AF1279" s="503">
        <f t="shared" si="6399"/>
        <v>7</v>
      </c>
      <c r="AG1279" s="159">
        <f t="shared" si="6399"/>
        <v>2</v>
      </c>
      <c r="AH1279" s="159">
        <f t="shared" si="6399"/>
        <v>3</v>
      </c>
      <c r="AI1279" s="159">
        <f t="shared" si="6399"/>
        <v>5</v>
      </c>
      <c r="AJ1279" s="159">
        <f t="shared" si="6399"/>
        <v>0</v>
      </c>
      <c r="AK1279" s="159">
        <f t="shared" si="6399"/>
        <v>0</v>
      </c>
      <c r="AL1279" s="159">
        <f t="shared" si="6399"/>
        <v>0</v>
      </c>
      <c r="AM1279" s="159">
        <f t="shared" si="6399"/>
        <v>0</v>
      </c>
      <c r="AN1279" s="159">
        <f t="shared" si="6399"/>
        <v>0</v>
      </c>
      <c r="AO1279" s="159">
        <f t="shared" si="6399"/>
        <v>0</v>
      </c>
      <c r="AP1279" s="159">
        <f t="shared" si="6399"/>
        <v>1</v>
      </c>
      <c r="AQ1279" s="159">
        <f t="shared" si="6399"/>
        <v>1</v>
      </c>
      <c r="AR1279" s="159">
        <f t="shared" si="6399"/>
        <v>2</v>
      </c>
      <c r="AS1279" s="503">
        <f t="shared" si="6399"/>
        <v>5</v>
      </c>
      <c r="AT1279" s="159">
        <f t="shared" si="6399"/>
        <v>1</v>
      </c>
      <c r="AU1279" s="159">
        <f t="shared" si="6399"/>
        <v>0</v>
      </c>
      <c r="AV1279" s="159">
        <f t="shared" si="6399"/>
        <v>1</v>
      </c>
      <c r="AW1279" s="570">
        <f t="shared" si="6399"/>
        <v>69</v>
      </c>
      <c r="AX1279" s="570">
        <f t="shared" si="6399"/>
        <v>23</v>
      </c>
      <c r="AY1279" s="570">
        <f t="shared" si="6399"/>
        <v>92</v>
      </c>
      <c r="AZ1279" s="159">
        <f t="shared" si="6399"/>
        <v>9</v>
      </c>
      <c r="BA1279" s="159">
        <f t="shared" si="6399"/>
        <v>3</v>
      </c>
      <c r="BB1279" s="159">
        <f t="shared" si="6399"/>
        <v>12</v>
      </c>
      <c r="BC1279" s="159">
        <f t="shared" si="6399"/>
        <v>1</v>
      </c>
      <c r="BD1279" s="159">
        <f t="shared" si="6399"/>
        <v>1</v>
      </c>
      <c r="BE1279" s="159">
        <f t="shared" si="6399"/>
        <v>2</v>
      </c>
      <c r="BF1279" s="474"/>
      <c r="BG1279" s="605">
        <f>SUM(F1279,S1279,AF1279,AS1279)</f>
        <v>85</v>
      </c>
      <c r="BH1279" s="533">
        <f>SUM(G1279,T1279,AG1279)</f>
        <v>31</v>
      </c>
      <c r="BI1279" s="533">
        <f t="shared" si="6379"/>
        <v>14</v>
      </c>
      <c r="BJ1279" s="533">
        <f t="shared" si="6380"/>
        <v>45</v>
      </c>
      <c r="BK1279" s="533">
        <f t="shared" si="6381"/>
        <v>7</v>
      </c>
      <c r="BL1279" s="533">
        <f t="shared" si="6382"/>
        <v>2</v>
      </c>
      <c r="BM1279" s="533">
        <f t="shared" si="6383"/>
        <v>9</v>
      </c>
      <c r="BN1279" s="533">
        <f>SUM(M1279,Z1279,AM1279)</f>
        <v>4</v>
      </c>
      <c r="BO1279" s="533">
        <f t="shared" si="6384"/>
        <v>1</v>
      </c>
      <c r="BP1279" s="533">
        <f t="shared" si="6385"/>
        <v>5</v>
      </c>
      <c r="BQ1279" s="533">
        <f t="shared" si="6386"/>
        <v>26</v>
      </c>
      <c r="BR1279" s="533">
        <f t="shared" si="6387"/>
        <v>6</v>
      </c>
      <c r="BS1279" s="533">
        <f t="shared" si="6388"/>
        <v>32</v>
      </c>
      <c r="BT1279" s="533">
        <f>AT1279</f>
        <v>1</v>
      </c>
      <c r="BU1279" s="533">
        <f t="shared" si="6389"/>
        <v>0</v>
      </c>
      <c r="BV1279" s="533">
        <f t="shared" si="6390"/>
        <v>1</v>
      </c>
      <c r="BW1279" s="536">
        <f>SUM(BH1279,BK1279,BN1279,BQ1279,BT1279)</f>
        <v>69</v>
      </c>
      <c r="BX1279" s="536">
        <f t="shared" si="6391"/>
        <v>23</v>
      </c>
      <c r="BY1279" s="536">
        <f t="shared" si="6392"/>
        <v>92</v>
      </c>
      <c r="BZ1279" t="s">
        <v>74</v>
      </c>
      <c r="CA1279" s="544">
        <f>AZ1279</f>
        <v>9</v>
      </c>
      <c r="CB1279" s="544">
        <f t="shared" si="6393"/>
        <v>3</v>
      </c>
      <c r="CC1279" s="544">
        <f t="shared" si="6394"/>
        <v>12</v>
      </c>
      <c r="CD1279" s="544">
        <f>BC1279</f>
        <v>1</v>
      </c>
      <c r="CE1279" s="544">
        <f t="shared" si="6395"/>
        <v>1</v>
      </c>
      <c r="CF1279" s="544">
        <f t="shared" si="6396"/>
        <v>2</v>
      </c>
    </row>
    <row r="1280" spans="1:84" s="10" customFormat="1">
      <c r="A1280" s="151"/>
      <c r="B1280" s="151"/>
      <c r="C1280" s="151"/>
      <c r="D1280" s="151"/>
      <c r="E1280" s="379" t="s">
        <v>85</v>
      </c>
      <c r="F1280" s="592">
        <f>SUM(F1232,F1237)</f>
        <v>198</v>
      </c>
      <c r="G1280" s="168">
        <f t="shared" ref="G1280" si="6400">SUM(G1232,G1237)</f>
        <v>54</v>
      </c>
      <c r="H1280" s="168">
        <f t="shared" ref="H1280:BE1280" si="6401">SUM(H1232,H1237)</f>
        <v>20</v>
      </c>
      <c r="I1280" s="168">
        <f t="shared" si="6401"/>
        <v>74</v>
      </c>
      <c r="J1280" s="168">
        <f t="shared" si="6401"/>
        <v>16</v>
      </c>
      <c r="K1280" s="168">
        <f t="shared" si="6401"/>
        <v>3</v>
      </c>
      <c r="L1280" s="168">
        <f t="shared" si="6401"/>
        <v>19</v>
      </c>
      <c r="M1280" s="168">
        <f t="shared" si="6401"/>
        <v>11</v>
      </c>
      <c r="N1280" s="168">
        <f t="shared" si="6401"/>
        <v>1</v>
      </c>
      <c r="O1280" s="168">
        <f t="shared" si="6401"/>
        <v>12</v>
      </c>
      <c r="P1280" s="168">
        <f t="shared" si="6401"/>
        <v>48</v>
      </c>
      <c r="Q1280" s="168">
        <f t="shared" si="6401"/>
        <v>12</v>
      </c>
      <c r="R1280" s="168">
        <f t="shared" si="6401"/>
        <v>60</v>
      </c>
      <c r="S1280" s="502">
        <f t="shared" si="6401"/>
        <v>21</v>
      </c>
      <c r="T1280" s="168">
        <f t="shared" si="6401"/>
        <v>28</v>
      </c>
      <c r="U1280" s="168">
        <f t="shared" si="6401"/>
        <v>8</v>
      </c>
      <c r="V1280" s="168">
        <f t="shared" si="6401"/>
        <v>36</v>
      </c>
      <c r="W1280" s="168">
        <f t="shared" si="6401"/>
        <v>7</v>
      </c>
      <c r="X1280" s="168">
        <f t="shared" si="6401"/>
        <v>0</v>
      </c>
      <c r="Y1280" s="168">
        <f t="shared" si="6401"/>
        <v>7</v>
      </c>
      <c r="Z1280" s="168">
        <f t="shared" si="6401"/>
        <v>0</v>
      </c>
      <c r="AA1280" s="168">
        <f t="shared" si="6401"/>
        <v>2</v>
      </c>
      <c r="AB1280" s="168">
        <f t="shared" si="6401"/>
        <v>2</v>
      </c>
      <c r="AC1280" s="168">
        <f t="shared" si="6401"/>
        <v>17</v>
      </c>
      <c r="AD1280" s="168">
        <f t="shared" si="6401"/>
        <v>2</v>
      </c>
      <c r="AE1280" s="168">
        <f t="shared" si="6401"/>
        <v>19</v>
      </c>
      <c r="AF1280" s="502">
        <f t="shared" si="6401"/>
        <v>21</v>
      </c>
      <c r="AG1280" s="168">
        <f t="shared" si="6401"/>
        <v>7</v>
      </c>
      <c r="AH1280" s="168">
        <f t="shared" si="6401"/>
        <v>4</v>
      </c>
      <c r="AI1280" s="168">
        <f t="shared" si="6401"/>
        <v>11</v>
      </c>
      <c r="AJ1280" s="168">
        <f t="shared" si="6401"/>
        <v>1</v>
      </c>
      <c r="AK1280" s="168">
        <f t="shared" si="6401"/>
        <v>0</v>
      </c>
      <c r="AL1280" s="168">
        <f t="shared" si="6401"/>
        <v>1</v>
      </c>
      <c r="AM1280" s="168">
        <f t="shared" si="6401"/>
        <v>0</v>
      </c>
      <c r="AN1280" s="168">
        <f t="shared" si="6401"/>
        <v>0</v>
      </c>
      <c r="AO1280" s="168">
        <f t="shared" si="6401"/>
        <v>0</v>
      </c>
      <c r="AP1280" s="168">
        <f t="shared" si="6401"/>
        <v>5</v>
      </c>
      <c r="AQ1280" s="168">
        <f t="shared" si="6401"/>
        <v>1</v>
      </c>
      <c r="AR1280" s="168">
        <f t="shared" si="6401"/>
        <v>6</v>
      </c>
      <c r="AS1280" s="502">
        <f t="shared" si="6401"/>
        <v>15</v>
      </c>
      <c r="AT1280" s="168">
        <f t="shared" si="6401"/>
        <v>3</v>
      </c>
      <c r="AU1280" s="168">
        <f t="shared" si="6401"/>
        <v>0</v>
      </c>
      <c r="AV1280" s="168">
        <f t="shared" si="6401"/>
        <v>3</v>
      </c>
      <c r="AW1280" s="569">
        <f t="shared" si="6401"/>
        <v>197</v>
      </c>
      <c r="AX1280" s="569">
        <f t="shared" si="6401"/>
        <v>53</v>
      </c>
      <c r="AY1280" s="569">
        <f t="shared" si="6401"/>
        <v>250</v>
      </c>
      <c r="AZ1280" s="168">
        <f t="shared" si="6401"/>
        <v>16</v>
      </c>
      <c r="BA1280" s="168">
        <f t="shared" si="6401"/>
        <v>5</v>
      </c>
      <c r="BB1280" s="168">
        <f t="shared" si="6401"/>
        <v>21</v>
      </c>
      <c r="BC1280" s="168">
        <f t="shared" si="6401"/>
        <v>4</v>
      </c>
      <c r="BD1280" s="168">
        <f t="shared" si="6401"/>
        <v>1</v>
      </c>
      <c r="BE1280" s="168">
        <f t="shared" si="6401"/>
        <v>5</v>
      </c>
      <c r="BF1280" s="523"/>
      <c r="BG1280" s="605">
        <f>SUM(F1280,S1280,AF1280,AS1280)</f>
        <v>255</v>
      </c>
      <c r="BH1280" s="533">
        <f>SUM(G1280,T1280,AG1280)</f>
        <v>89</v>
      </c>
      <c r="BI1280" s="533">
        <f t="shared" si="6379"/>
        <v>32</v>
      </c>
      <c r="BJ1280" s="533">
        <f t="shared" si="6380"/>
        <v>121</v>
      </c>
      <c r="BK1280" s="533">
        <f t="shared" si="6381"/>
        <v>24</v>
      </c>
      <c r="BL1280" s="533">
        <f t="shared" si="6382"/>
        <v>3</v>
      </c>
      <c r="BM1280" s="533">
        <f t="shared" si="6383"/>
        <v>27</v>
      </c>
      <c r="BN1280" s="533">
        <f>SUM(M1280,Z1280,AM1280)</f>
        <v>11</v>
      </c>
      <c r="BO1280" s="533">
        <f t="shared" si="6384"/>
        <v>3</v>
      </c>
      <c r="BP1280" s="533">
        <f t="shared" si="6385"/>
        <v>14</v>
      </c>
      <c r="BQ1280" s="533">
        <f t="shared" si="6386"/>
        <v>70</v>
      </c>
      <c r="BR1280" s="533">
        <f t="shared" si="6387"/>
        <v>15</v>
      </c>
      <c r="BS1280" s="533">
        <f t="shared" si="6388"/>
        <v>85</v>
      </c>
      <c r="BT1280" s="533">
        <f>AT1280</f>
        <v>3</v>
      </c>
      <c r="BU1280" s="533">
        <f t="shared" si="6389"/>
        <v>0</v>
      </c>
      <c r="BV1280" s="533">
        <f t="shared" si="6390"/>
        <v>3</v>
      </c>
      <c r="BW1280" s="536">
        <f>SUM(BH1280,BK1280,BN1280,BQ1280,BT1280)</f>
        <v>197</v>
      </c>
      <c r="BX1280" s="536">
        <f t="shared" si="6391"/>
        <v>53</v>
      </c>
      <c r="BY1280" s="536">
        <f t="shared" si="6392"/>
        <v>250</v>
      </c>
      <c r="BZ1280" t="s">
        <v>74</v>
      </c>
      <c r="CA1280" s="544">
        <f>AZ1280</f>
        <v>16</v>
      </c>
      <c r="CB1280" s="544">
        <f t="shared" si="6393"/>
        <v>5</v>
      </c>
      <c r="CC1280" s="544">
        <f t="shared" si="6394"/>
        <v>21</v>
      </c>
      <c r="CD1280" s="544">
        <f>BC1280</f>
        <v>4</v>
      </c>
      <c r="CE1280" s="544">
        <f t="shared" si="6395"/>
        <v>1</v>
      </c>
      <c r="CF1280" s="544">
        <f t="shared" si="6396"/>
        <v>5</v>
      </c>
    </row>
    <row r="1281" spans="1:84" s="10" customFormat="1">
      <c r="A1281" s="151"/>
      <c r="B1281" s="151"/>
      <c r="C1281" s="151"/>
      <c r="D1281" s="151"/>
      <c r="E1281" s="379"/>
      <c r="F1281" s="592"/>
      <c r="G1281" s="168"/>
      <c r="H1281" s="168"/>
      <c r="I1281" s="168"/>
      <c r="J1281" s="168"/>
      <c r="K1281" s="168"/>
      <c r="L1281" s="168"/>
      <c r="M1281" s="168"/>
      <c r="N1281" s="168"/>
      <c r="O1281" s="168"/>
      <c r="P1281" s="168"/>
      <c r="Q1281" s="168"/>
      <c r="R1281" s="168"/>
      <c r="S1281" s="502"/>
      <c r="T1281" s="168"/>
      <c r="U1281" s="168"/>
      <c r="V1281" s="168"/>
      <c r="W1281" s="168"/>
      <c r="X1281" s="168"/>
      <c r="Y1281" s="168"/>
      <c r="Z1281" s="168"/>
      <c r="AA1281" s="168"/>
      <c r="AB1281" s="168"/>
      <c r="AC1281" s="168"/>
      <c r="AD1281" s="168"/>
      <c r="AE1281" s="168"/>
      <c r="AF1281" s="502"/>
      <c r="AG1281" s="168"/>
      <c r="AH1281" s="168"/>
      <c r="AI1281" s="168"/>
      <c r="AJ1281" s="168"/>
      <c r="AK1281" s="168"/>
      <c r="AL1281" s="168"/>
      <c r="AM1281" s="168"/>
      <c r="AN1281" s="168"/>
      <c r="AO1281" s="168"/>
      <c r="AP1281" s="168"/>
      <c r="AQ1281" s="168"/>
      <c r="AR1281" s="168"/>
      <c r="AS1281" s="502"/>
      <c r="AT1281" s="168"/>
      <c r="AU1281" s="168"/>
      <c r="AV1281" s="168"/>
      <c r="AW1281" s="569"/>
      <c r="AX1281" s="569"/>
      <c r="AY1281" s="569"/>
      <c r="AZ1281" s="168"/>
      <c r="BA1281" s="168"/>
      <c r="BB1281" s="168"/>
      <c r="BC1281" s="168"/>
      <c r="BD1281" s="168"/>
      <c r="BE1281" s="168"/>
      <c r="BF1281" s="523"/>
      <c r="BG1281" s="611"/>
      <c r="BH1281" s="537"/>
      <c r="BI1281" s="537"/>
      <c r="BJ1281" s="537"/>
      <c r="BK1281" s="537"/>
      <c r="BL1281" s="537"/>
      <c r="BM1281" s="537"/>
      <c r="BN1281" s="537"/>
      <c r="BO1281" s="537"/>
      <c r="BP1281" s="537"/>
      <c r="BQ1281" s="537"/>
      <c r="BR1281" s="537"/>
      <c r="BS1281" s="537"/>
      <c r="BT1281" s="537"/>
      <c r="BU1281" s="537"/>
      <c r="BV1281" s="537"/>
      <c r="BW1281" s="537"/>
      <c r="BX1281" s="537"/>
      <c r="BY1281" s="537"/>
      <c r="CA1281" s="171"/>
      <c r="CB1281" s="171"/>
      <c r="CC1281" s="171"/>
      <c r="CD1281" s="171"/>
      <c r="CE1281" s="171"/>
      <c r="CF1281" s="171"/>
    </row>
    <row r="1282" spans="1:84">
      <c r="A1282" s="149"/>
      <c r="B1282" s="151" t="s">
        <v>584</v>
      </c>
      <c r="C1282" s="151"/>
      <c r="D1282" s="151"/>
      <c r="E1282" s="379" t="s">
        <v>116</v>
      </c>
      <c r="F1282" s="592"/>
      <c r="G1282" s="168"/>
      <c r="H1282" s="168"/>
      <c r="I1282" s="168"/>
      <c r="J1282" s="168"/>
      <c r="K1282" s="168"/>
      <c r="L1282" s="168"/>
      <c r="M1282" s="168"/>
      <c r="N1282" s="168"/>
      <c r="O1282" s="168"/>
      <c r="P1282" s="168"/>
      <c r="Q1282" s="168"/>
      <c r="R1282" s="168"/>
      <c r="S1282" s="502"/>
      <c r="T1282" s="168"/>
      <c r="U1282" s="168"/>
      <c r="V1282" s="168"/>
      <c r="W1282" s="168"/>
      <c r="X1282" s="168"/>
      <c r="Y1282" s="168"/>
      <c r="Z1282" s="168"/>
      <c r="AA1282" s="168"/>
      <c r="AB1282" s="168"/>
      <c r="AC1282" s="168"/>
      <c r="AD1282" s="168"/>
      <c r="AE1282" s="168"/>
      <c r="AF1282" s="502"/>
      <c r="AG1282" s="168"/>
      <c r="AH1282" s="168"/>
      <c r="AI1282" s="168"/>
      <c r="AJ1282" s="168"/>
      <c r="AK1282" s="168"/>
      <c r="AL1282" s="168"/>
      <c r="AM1282" s="168"/>
      <c r="AN1282" s="168"/>
      <c r="AO1282" s="168"/>
      <c r="AP1282" s="168"/>
      <c r="AQ1282" s="168"/>
      <c r="AR1282" s="168"/>
      <c r="AS1282" s="502"/>
      <c r="AT1282" s="168"/>
      <c r="AU1282" s="168"/>
      <c r="AV1282" s="168"/>
      <c r="AW1282" s="569"/>
      <c r="AX1282" s="569"/>
      <c r="AY1282" s="569"/>
      <c r="AZ1282" s="168"/>
      <c r="BA1282" s="168"/>
      <c r="BB1282" s="168"/>
      <c r="BC1282" s="168"/>
      <c r="BD1282" s="168"/>
      <c r="BE1282" s="168"/>
      <c r="BF1282" s="523"/>
    </row>
    <row r="1283" spans="1:84">
      <c r="A1283" s="149"/>
      <c r="B1283" s="151"/>
      <c r="C1283" s="151"/>
      <c r="D1283" s="151"/>
      <c r="E1283" s="288" t="s">
        <v>77</v>
      </c>
      <c r="F1283" s="592">
        <f>SUM(F1164,F1229,F1234)</f>
        <v>92</v>
      </c>
      <c r="G1283" s="159">
        <f t="shared" ref="G1283" si="6402">SUM(G1235,G1198)</f>
        <v>5</v>
      </c>
      <c r="H1283" s="159">
        <f t="shared" ref="H1283:BE1283" si="6403">SUM(H1235,H1198)</f>
        <v>7</v>
      </c>
      <c r="I1283" s="159">
        <f t="shared" si="6403"/>
        <v>12</v>
      </c>
      <c r="J1283" s="159">
        <f t="shared" si="6403"/>
        <v>2</v>
      </c>
      <c r="K1283" s="159">
        <f t="shared" si="6403"/>
        <v>0</v>
      </c>
      <c r="L1283" s="159">
        <f t="shared" si="6403"/>
        <v>2</v>
      </c>
      <c r="M1283" s="159">
        <f t="shared" si="6403"/>
        <v>1</v>
      </c>
      <c r="N1283" s="159">
        <f t="shared" si="6403"/>
        <v>0</v>
      </c>
      <c r="O1283" s="159">
        <f t="shared" si="6403"/>
        <v>1</v>
      </c>
      <c r="P1283" s="159">
        <f t="shared" si="6403"/>
        <v>3</v>
      </c>
      <c r="Q1283" s="159">
        <f t="shared" si="6403"/>
        <v>3</v>
      </c>
      <c r="R1283" s="159">
        <f t="shared" si="6403"/>
        <v>6</v>
      </c>
      <c r="S1283" s="503">
        <f t="shared" si="6403"/>
        <v>0</v>
      </c>
      <c r="T1283" s="159">
        <f t="shared" si="6403"/>
        <v>9</v>
      </c>
      <c r="U1283" s="159">
        <f t="shared" si="6403"/>
        <v>0</v>
      </c>
      <c r="V1283" s="159">
        <f t="shared" si="6403"/>
        <v>9</v>
      </c>
      <c r="W1283" s="159">
        <f t="shared" si="6403"/>
        <v>2</v>
      </c>
      <c r="X1283" s="159">
        <f t="shared" si="6403"/>
        <v>0</v>
      </c>
      <c r="Y1283" s="159">
        <f t="shared" si="6403"/>
        <v>2</v>
      </c>
      <c r="Z1283" s="159">
        <f t="shared" si="6403"/>
        <v>0</v>
      </c>
      <c r="AA1283" s="159">
        <f t="shared" si="6403"/>
        <v>1</v>
      </c>
      <c r="AB1283" s="159">
        <f t="shared" si="6403"/>
        <v>1</v>
      </c>
      <c r="AC1283" s="159">
        <f t="shared" si="6403"/>
        <v>3</v>
      </c>
      <c r="AD1283" s="159">
        <f t="shared" si="6403"/>
        <v>0</v>
      </c>
      <c r="AE1283" s="159">
        <f t="shared" si="6403"/>
        <v>3</v>
      </c>
      <c r="AF1283" s="503">
        <f t="shared" si="6403"/>
        <v>0</v>
      </c>
      <c r="AG1283" s="159">
        <f t="shared" si="6403"/>
        <v>1</v>
      </c>
      <c r="AH1283" s="159">
        <f t="shared" si="6403"/>
        <v>0</v>
      </c>
      <c r="AI1283" s="159">
        <f t="shared" si="6403"/>
        <v>1</v>
      </c>
      <c r="AJ1283" s="159">
        <f t="shared" si="6403"/>
        <v>0</v>
      </c>
      <c r="AK1283" s="159">
        <f t="shared" si="6403"/>
        <v>0</v>
      </c>
      <c r="AL1283" s="159">
        <f t="shared" si="6403"/>
        <v>0</v>
      </c>
      <c r="AM1283" s="159">
        <f t="shared" si="6403"/>
        <v>0</v>
      </c>
      <c r="AN1283" s="159">
        <f t="shared" si="6403"/>
        <v>0</v>
      </c>
      <c r="AO1283" s="159">
        <f t="shared" si="6403"/>
        <v>0</v>
      </c>
      <c r="AP1283" s="159">
        <f t="shared" si="6403"/>
        <v>0</v>
      </c>
      <c r="AQ1283" s="159">
        <f t="shared" si="6403"/>
        <v>0</v>
      </c>
      <c r="AR1283" s="159">
        <f t="shared" si="6403"/>
        <v>0</v>
      </c>
      <c r="AS1283" s="503">
        <f t="shared" si="6403"/>
        <v>0</v>
      </c>
      <c r="AT1283" s="159">
        <f t="shared" si="6403"/>
        <v>0</v>
      </c>
      <c r="AU1283" s="159">
        <f t="shared" si="6403"/>
        <v>0</v>
      </c>
      <c r="AV1283" s="159">
        <f t="shared" si="6403"/>
        <v>0</v>
      </c>
      <c r="AW1283" s="570">
        <f t="shared" si="6403"/>
        <v>26</v>
      </c>
      <c r="AX1283" s="570">
        <f t="shared" si="6403"/>
        <v>11</v>
      </c>
      <c r="AY1283" s="570">
        <f t="shared" si="6403"/>
        <v>37</v>
      </c>
      <c r="AZ1283" s="159">
        <f t="shared" si="6403"/>
        <v>0</v>
      </c>
      <c r="BA1283" s="159">
        <f t="shared" si="6403"/>
        <v>0</v>
      </c>
      <c r="BB1283" s="159">
        <f t="shared" si="6403"/>
        <v>0</v>
      </c>
      <c r="BC1283" s="159">
        <f t="shared" si="6403"/>
        <v>1</v>
      </c>
      <c r="BD1283" s="159">
        <f t="shared" si="6403"/>
        <v>0</v>
      </c>
      <c r="BE1283" s="159">
        <f t="shared" si="6403"/>
        <v>1</v>
      </c>
      <c r="BF1283" s="474"/>
      <c r="BG1283" s="605">
        <f>SUM(F1283,S1283,AF1283,AS1283)</f>
        <v>92</v>
      </c>
      <c r="BH1283" s="533">
        <f>SUM(G1283,T1283,AG1283)</f>
        <v>15</v>
      </c>
      <c r="BI1283" s="533">
        <f t="shared" ref="BI1283:BI1286" si="6404">SUM(H1283,U1283,AH1283)</f>
        <v>7</v>
      </c>
      <c r="BJ1283" s="533">
        <f t="shared" ref="BJ1283:BJ1286" si="6405">SUM(I1283,V1283,AI1283)</f>
        <v>22</v>
      </c>
      <c r="BK1283" s="533">
        <f t="shared" ref="BK1283:BK1286" si="6406">SUM(J1283,W1283,AJ1283)</f>
        <v>4</v>
      </c>
      <c r="BL1283" s="533">
        <f t="shared" ref="BL1283:BL1286" si="6407">SUM(K1283,X1283,AK1283)</f>
        <v>0</v>
      </c>
      <c r="BM1283" s="533">
        <f t="shared" ref="BM1283:BM1286" si="6408">SUM(L1283,Y1283,AL1283)</f>
        <v>4</v>
      </c>
      <c r="BN1283" s="533">
        <f>SUM(M1283,Z1283,AM1283)</f>
        <v>1</v>
      </c>
      <c r="BO1283" s="533">
        <f t="shared" ref="BO1283:BO1286" si="6409">SUM(N1283,AA1283,AN1283)</f>
        <v>1</v>
      </c>
      <c r="BP1283" s="533">
        <f t="shared" ref="BP1283:BP1286" si="6410">SUM(O1283,AB1283,AO1283)</f>
        <v>2</v>
      </c>
      <c r="BQ1283" s="533">
        <f t="shared" ref="BQ1283:BQ1286" si="6411">SUM(P1283,AC1283,AP1283)</f>
        <v>6</v>
      </c>
      <c r="BR1283" s="533">
        <f t="shared" ref="BR1283:BR1286" si="6412">SUM(Q1283,AD1283,AQ1283)</f>
        <v>3</v>
      </c>
      <c r="BS1283" s="533">
        <f t="shared" ref="BS1283:BS1286" si="6413">SUM(R1283,AE1283,AR1283)</f>
        <v>9</v>
      </c>
      <c r="BT1283" s="533">
        <f>AT1283</f>
        <v>0</v>
      </c>
      <c r="BU1283" s="533">
        <f t="shared" ref="BU1283:BU1286" si="6414">AU1283</f>
        <v>0</v>
      </c>
      <c r="BV1283" s="533">
        <f t="shared" ref="BV1283:BV1286" si="6415">AV1283</f>
        <v>0</v>
      </c>
      <c r="BW1283" s="536">
        <f>SUM(BH1283,BK1283,BN1283,BQ1283,BT1283)</f>
        <v>26</v>
      </c>
      <c r="BX1283" s="536">
        <f t="shared" ref="BX1283:BX1286" si="6416">SUM(BI1283,BL1283,BO1283,BR1283,BU1283)</f>
        <v>11</v>
      </c>
      <c r="BY1283" s="536">
        <f t="shared" ref="BY1283:BY1286" si="6417">SUM(BJ1283,BM1283,BP1283,BS1283,BV1283)</f>
        <v>37</v>
      </c>
      <c r="BZ1283" t="s">
        <v>74</v>
      </c>
      <c r="CA1283" s="544">
        <f>AZ1283</f>
        <v>0</v>
      </c>
      <c r="CB1283" s="544">
        <f t="shared" ref="CB1283:CB1286" si="6418">BA1283</f>
        <v>0</v>
      </c>
      <c r="CC1283" s="544">
        <f t="shared" ref="CC1283:CC1286" si="6419">BB1283</f>
        <v>0</v>
      </c>
      <c r="CD1283" s="544">
        <f>BC1283</f>
        <v>1</v>
      </c>
      <c r="CE1283" s="544">
        <f t="shared" ref="CE1283:CE1286" si="6420">BD1283</f>
        <v>0</v>
      </c>
      <c r="CF1283" s="544">
        <f t="shared" ref="CF1283:CF1286" si="6421">BE1283</f>
        <v>1</v>
      </c>
    </row>
    <row r="1284" spans="1:84">
      <c r="A1284" s="149"/>
      <c r="B1284" s="151"/>
      <c r="C1284" s="151"/>
      <c r="D1284" s="151"/>
      <c r="E1284" s="288" t="s">
        <v>78</v>
      </c>
      <c r="F1284" s="592">
        <f>SUM(F1165,F1230,F1235)</f>
        <v>92</v>
      </c>
      <c r="G1284" s="159">
        <f t="shared" ref="G1284" si="6422">SUM(G1236,G1199)</f>
        <v>0</v>
      </c>
      <c r="H1284" s="159">
        <f t="shared" ref="H1284:BE1284" si="6423">SUM(H1236,H1199)</f>
        <v>0</v>
      </c>
      <c r="I1284" s="159">
        <f t="shared" si="6423"/>
        <v>0</v>
      </c>
      <c r="J1284" s="159">
        <f t="shared" si="6423"/>
        <v>0</v>
      </c>
      <c r="K1284" s="159">
        <f t="shared" si="6423"/>
        <v>0</v>
      </c>
      <c r="L1284" s="159">
        <f t="shared" si="6423"/>
        <v>0</v>
      </c>
      <c r="M1284" s="159">
        <f t="shared" si="6423"/>
        <v>0</v>
      </c>
      <c r="N1284" s="159">
        <f t="shared" si="6423"/>
        <v>0</v>
      </c>
      <c r="O1284" s="159">
        <f t="shared" si="6423"/>
        <v>0</v>
      </c>
      <c r="P1284" s="159">
        <f t="shared" si="6423"/>
        <v>0</v>
      </c>
      <c r="Q1284" s="159">
        <f t="shared" si="6423"/>
        <v>0</v>
      </c>
      <c r="R1284" s="159">
        <f t="shared" si="6423"/>
        <v>0</v>
      </c>
      <c r="S1284" s="503">
        <f t="shared" si="6423"/>
        <v>0</v>
      </c>
      <c r="T1284" s="159">
        <f t="shared" si="6423"/>
        <v>6</v>
      </c>
      <c r="U1284" s="159">
        <f t="shared" si="6423"/>
        <v>1</v>
      </c>
      <c r="V1284" s="159">
        <f t="shared" si="6423"/>
        <v>7</v>
      </c>
      <c r="W1284" s="159">
        <f t="shared" si="6423"/>
        <v>3</v>
      </c>
      <c r="X1284" s="159">
        <f t="shared" si="6423"/>
        <v>0</v>
      </c>
      <c r="Y1284" s="159">
        <f t="shared" si="6423"/>
        <v>3</v>
      </c>
      <c r="Z1284" s="159">
        <f t="shared" si="6423"/>
        <v>0</v>
      </c>
      <c r="AA1284" s="159">
        <f t="shared" si="6423"/>
        <v>1</v>
      </c>
      <c r="AB1284" s="159">
        <f t="shared" si="6423"/>
        <v>1</v>
      </c>
      <c r="AC1284" s="159">
        <f t="shared" si="6423"/>
        <v>8</v>
      </c>
      <c r="AD1284" s="159">
        <f t="shared" si="6423"/>
        <v>0</v>
      </c>
      <c r="AE1284" s="159">
        <f t="shared" si="6423"/>
        <v>8</v>
      </c>
      <c r="AF1284" s="503">
        <f t="shared" si="6423"/>
        <v>0</v>
      </c>
      <c r="AG1284" s="159">
        <f t="shared" si="6423"/>
        <v>0</v>
      </c>
      <c r="AH1284" s="159">
        <f t="shared" si="6423"/>
        <v>0</v>
      </c>
      <c r="AI1284" s="159">
        <f t="shared" si="6423"/>
        <v>0</v>
      </c>
      <c r="AJ1284" s="159">
        <f t="shared" si="6423"/>
        <v>0</v>
      </c>
      <c r="AK1284" s="159">
        <f t="shared" si="6423"/>
        <v>0</v>
      </c>
      <c r="AL1284" s="159">
        <f t="shared" si="6423"/>
        <v>0</v>
      </c>
      <c r="AM1284" s="159">
        <f t="shared" si="6423"/>
        <v>0</v>
      </c>
      <c r="AN1284" s="159">
        <f t="shared" si="6423"/>
        <v>0</v>
      </c>
      <c r="AO1284" s="159">
        <f t="shared" si="6423"/>
        <v>0</v>
      </c>
      <c r="AP1284" s="159">
        <f t="shared" si="6423"/>
        <v>0</v>
      </c>
      <c r="AQ1284" s="159">
        <f t="shared" si="6423"/>
        <v>0</v>
      </c>
      <c r="AR1284" s="159">
        <f t="shared" si="6423"/>
        <v>0</v>
      </c>
      <c r="AS1284" s="503">
        <f t="shared" si="6423"/>
        <v>0</v>
      </c>
      <c r="AT1284" s="159">
        <f t="shared" si="6423"/>
        <v>0</v>
      </c>
      <c r="AU1284" s="159">
        <f t="shared" si="6423"/>
        <v>0</v>
      </c>
      <c r="AV1284" s="159">
        <f t="shared" si="6423"/>
        <v>0</v>
      </c>
      <c r="AW1284" s="570">
        <f t="shared" si="6423"/>
        <v>17</v>
      </c>
      <c r="AX1284" s="570">
        <f t="shared" si="6423"/>
        <v>2</v>
      </c>
      <c r="AY1284" s="570">
        <f t="shared" si="6423"/>
        <v>19</v>
      </c>
      <c r="AZ1284" s="159">
        <f t="shared" si="6423"/>
        <v>2</v>
      </c>
      <c r="BA1284" s="159">
        <f t="shared" si="6423"/>
        <v>0</v>
      </c>
      <c r="BB1284" s="159">
        <f t="shared" si="6423"/>
        <v>2</v>
      </c>
      <c r="BC1284" s="159">
        <f t="shared" si="6423"/>
        <v>1</v>
      </c>
      <c r="BD1284" s="159">
        <f t="shared" si="6423"/>
        <v>0</v>
      </c>
      <c r="BE1284" s="159">
        <f t="shared" si="6423"/>
        <v>1</v>
      </c>
      <c r="BF1284" s="474"/>
      <c r="BG1284" s="605">
        <f>SUM(F1284,S1284,AF1284,AS1284)</f>
        <v>92</v>
      </c>
      <c r="BH1284" s="533">
        <f>SUM(G1284,T1284,AG1284)</f>
        <v>6</v>
      </c>
      <c r="BI1284" s="533">
        <f t="shared" si="6404"/>
        <v>1</v>
      </c>
      <c r="BJ1284" s="533">
        <f t="shared" si="6405"/>
        <v>7</v>
      </c>
      <c r="BK1284" s="533">
        <f t="shared" si="6406"/>
        <v>3</v>
      </c>
      <c r="BL1284" s="533">
        <f t="shared" si="6407"/>
        <v>0</v>
      </c>
      <c r="BM1284" s="533">
        <f t="shared" si="6408"/>
        <v>3</v>
      </c>
      <c r="BN1284" s="533">
        <f>SUM(M1284,Z1284,AM1284)</f>
        <v>0</v>
      </c>
      <c r="BO1284" s="533">
        <f t="shared" si="6409"/>
        <v>1</v>
      </c>
      <c r="BP1284" s="533">
        <f t="shared" si="6410"/>
        <v>1</v>
      </c>
      <c r="BQ1284" s="533">
        <f t="shared" si="6411"/>
        <v>8</v>
      </c>
      <c r="BR1284" s="533">
        <f t="shared" si="6412"/>
        <v>0</v>
      </c>
      <c r="BS1284" s="533">
        <f t="shared" si="6413"/>
        <v>8</v>
      </c>
      <c r="BT1284" s="533">
        <f>AT1284</f>
        <v>0</v>
      </c>
      <c r="BU1284" s="533">
        <f t="shared" si="6414"/>
        <v>0</v>
      </c>
      <c r="BV1284" s="533">
        <f t="shared" si="6415"/>
        <v>0</v>
      </c>
      <c r="BW1284" s="536">
        <f>SUM(BH1284,BK1284,BN1284,BQ1284,BT1284)</f>
        <v>17</v>
      </c>
      <c r="BX1284" s="536">
        <f t="shared" si="6416"/>
        <v>2</v>
      </c>
      <c r="BY1284" s="536">
        <f t="shared" si="6417"/>
        <v>19</v>
      </c>
      <c r="BZ1284" t="s">
        <v>74</v>
      </c>
      <c r="CA1284" s="544">
        <f>AZ1284</f>
        <v>2</v>
      </c>
      <c r="CB1284" s="544">
        <f t="shared" si="6418"/>
        <v>0</v>
      </c>
      <c r="CC1284" s="544">
        <f t="shared" si="6419"/>
        <v>2</v>
      </c>
      <c r="CD1284" s="544">
        <f>BC1284</f>
        <v>1</v>
      </c>
      <c r="CE1284" s="544">
        <f t="shared" si="6420"/>
        <v>0</v>
      </c>
      <c r="CF1284" s="544">
        <f t="shared" si="6421"/>
        <v>1</v>
      </c>
    </row>
    <row r="1285" spans="1:84">
      <c r="A1285" s="149"/>
      <c r="B1285" s="151"/>
      <c r="C1285" s="151"/>
      <c r="D1285" s="151"/>
      <c r="E1285" s="370" t="s">
        <v>79</v>
      </c>
      <c r="F1285" s="592">
        <f>SUM(F1237,F1200)</f>
        <v>114</v>
      </c>
      <c r="G1285" s="159">
        <f t="shared" ref="G1285" si="6424">SUM(G1237,G1200)</f>
        <v>8</v>
      </c>
      <c r="H1285" s="159">
        <f t="shared" ref="H1285:BE1285" si="6425">SUM(H1237,H1200)</f>
        <v>13</v>
      </c>
      <c r="I1285" s="159">
        <f t="shared" si="6425"/>
        <v>21</v>
      </c>
      <c r="J1285" s="159">
        <f t="shared" si="6425"/>
        <v>3</v>
      </c>
      <c r="K1285" s="159">
        <f t="shared" si="6425"/>
        <v>0</v>
      </c>
      <c r="L1285" s="159">
        <f t="shared" si="6425"/>
        <v>3</v>
      </c>
      <c r="M1285" s="159">
        <f t="shared" si="6425"/>
        <v>2</v>
      </c>
      <c r="N1285" s="159">
        <f t="shared" si="6425"/>
        <v>0</v>
      </c>
      <c r="O1285" s="159">
        <f t="shared" si="6425"/>
        <v>2</v>
      </c>
      <c r="P1285" s="159">
        <f t="shared" si="6425"/>
        <v>5</v>
      </c>
      <c r="Q1285" s="159">
        <f t="shared" si="6425"/>
        <v>5</v>
      </c>
      <c r="R1285" s="159">
        <f t="shared" si="6425"/>
        <v>10</v>
      </c>
      <c r="S1285" s="503">
        <f t="shared" si="6425"/>
        <v>0</v>
      </c>
      <c r="T1285" s="159">
        <f t="shared" si="6425"/>
        <v>16</v>
      </c>
      <c r="U1285" s="159">
        <f t="shared" si="6425"/>
        <v>2</v>
      </c>
      <c r="V1285" s="159">
        <f t="shared" si="6425"/>
        <v>18</v>
      </c>
      <c r="W1285" s="159">
        <f t="shared" si="6425"/>
        <v>7</v>
      </c>
      <c r="X1285" s="159">
        <f t="shared" si="6425"/>
        <v>0</v>
      </c>
      <c r="Y1285" s="159">
        <f t="shared" si="6425"/>
        <v>7</v>
      </c>
      <c r="Z1285" s="159">
        <f t="shared" si="6425"/>
        <v>0</v>
      </c>
      <c r="AA1285" s="159">
        <f t="shared" si="6425"/>
        <v>2</v>
      </c>
      <c r="AB1285" s="159">
        <f t="shared" si="6425"/>
        <v>2</v>
      </c>
      <c r="AC1285" s="159">
        <f t="shared" si="6425"/>
        <v>16</v>
      </c>
      <c r="AD1285" s="159">
        <f t="shared" si="6425"/>
        <v>1</v>
      </c>
      <c r="AE1285" s="159">
        <f t="shared" si="6425"/>
        <v>17</v>
      </c>
      <c r="AF1285" s="503">
        <f t="shared" si="6425"/>
        <v>0</v>
      </c>
      <c r="AG1285" s="159">
        <f t="shared" si="6425"/>
        <v>1</v>
      </c>
      <c r="AH1285" s="159">
        <f t="shared" si="6425"/>
        <v>0</v>
      </c>
      <c r="AI1285" s="159">
        <f t="shared" si="6425"/>
        <v>1</v>
      </c>
      <c r="AJ1285" s="159">
        <f t="shared" si="6425"/>
        <v>0</v>
      </c>
      <c r="AK1285" s="159">
        <f t="shared" si="6425"/>
        <v>0</v>
      </c>
      <c r="AL1285" s="159">
        <f t="shared" si="6425"/>
        <v>0</v>
      </c>
      <c r="AM1285" s="159">
        <f t="shared" si="6425"/>
        <v>0</v>
      </c>
      <c r="AN1285" s="159">
        <f t="shared" si="6425"/>
        <v>0</v>
      </c>
      <c r="AO1285" s="159">
        <f t="shared" si="6425"/>
        <v>0</v>
      </c>
      <c r="AP1285" s="159">
        <f t="shared" si="6425"/>
        <v>0</v>
      </c>
      <c r="AQ1285" s="159">
        <f t="shared" si="6425"/>
        <v>0</v>
      </c>
      <c r="AR1285" s="159">
        <f t="shared" si="6425"/>
        <v>0</v>
      </c>
      <c r="AS1285" s="503">
        <f t="shared" si="6425"/>
        <v>0</v>
      </c>
      <c r="AT1285" s="159">
        <f t="shared" si="6425"/>
        <v>0</v>
      </c>
      <c r="AU1285" s="159">
        <f t="shared" si="6425"/>
        <v>0</v>
      </c>
      <c r="AV1285" s="159">
        <f t="shared" si="6425"/>
        <v>0</v>
      </c>
      <c r="AW1285" s="570">
        <f t="shared" si="6425"/>
        <v>58</v>
      </c>
      <c r="AX1285" s="570">
        <f t="shared" si="6425"/>
        <v>23</v>
      </c>
      <c r="AY1285" s="570">
        <f t="shared" si="6425"/>
        <v>81</v>
      </c>
      <c r="AZ1285" s="159">
        <f t="shared" si="6425"/>
        <v>2</v>
      </c>
      <c r="BA1285" s="159">
        <f t="shared" si="6425"/>
        <v>0</v>
      </c>
      <c r="BB1285" s="159">
        <f t="shared" si="6425"/>
        <v>2</v>
      </c>
      <c r="BC1285" s="159">
        <f t="shared" si="6425"/>
        <v>2</v>
      </c>
      <c r="BD1285" s="159">
        <f t="shared" si="6425"/>
        <v>0</v>
      </c>
      <c r="BE1285" s="159">
        <f t="shared" si="6425"/>
        <v>2</v>
      </c>
      <c r="BF1285" s="474"/>
      <c r="BG1285" s="605">
        <f>SUM(F1285,S1285,AF1285,AS1285)</f>
        <v>114</v>
      </c>
      <c r="BH1285" s="533">
        <f>SUM(G1285,T1285,AG1285)</f>
        <v>25</v>
      </c>
      <c r="BI1285" s="533">
        <f t="shared" si="6404"/>
        <v>15</v>
      </c>
      <c r="BJ1285" s="533">
        <f t="shared" si="6405"/>
        <v>40</v>
      </c>
      <c r="BK1285" s="533">
        <f t="shared" si="6406"/>
        <v>10</v>
      </c>
      <c r="BL1285" s="533">
        <f t="shared" si="6407"/>
        <v>0</v>
      </c>
      <c r="BM1285" s="533">
        <f t="shared" si="6408"/>
        <v>10</v>
      </c>
      <c r="BN1285" s="533">
        <f>SUM(M1285,Z1285,AM1285)</f>
        <v>2</v>
      </c>
      <c r="BO1285" s="533">
        <f t="shared" si="6409"/>
        <v>2</v>
      </c>
      <c r="BP1285" s="533">
        <f t="shared" si="6410"/>
        <v>4</v>
      </c>
      <c r="BQ1285" s="533">
        <f t="shared" si="6411"/>
        <v>21</v>
      </c>
      <c r="BR1285" s="533">
        <f t="shared" si="6412"/>
        <v>6</v>
      </c>
      <c r="BS1285" s="533">
        <f t="shared" si="6413"/>
        <v>27</v>
      </c>
      <c r="BT1285" s="533">
        <f>AT1285</f>
        <v>0</v>
      </c>
      <c r="BU1285" s="533">
        <f t="shared" si="6414"/>
        <v>0</v>
      </c>
      <c r="BV1285" s="533">
        <f t="shared" si="6415"/>
        <v>0</v>
      </c>
      <c r="BW1285" s="536">
        <f>SUM(BH1285,BK1285,BN1285,BQ1285,BT1285)</f>
        <v>58</v>
      </c>
      <c r="BX1285" s="536">
        <f t="shared" si="6416"/>
        <v>23</v>
      </c>
      <c r="BY1285" s="536">
        <f t="shared" si="6417"/>
        <v>81</v>
      </c>
      <c r="BZ1285" t="s">
        <v>74</v>
      </c>
      <c r="CA1285" s="544">
        <f>AZ1285</f>
        <v>2</v>
      </c>
      <c r="CB1285" s="544">
        <f t="shared" si="6418"/>
        <v>0</v>
      </c>
      <c r="CC1285" s="544">
        <f t="shared" si="6419"/>
        <v>2</v>
      </c>
      <c r="CD1285" s="544">
        <f>BC1285</f>
        <v>2</v>
      </c>
      <c r="CE1285" s="544">
        <f t="shared" si="6420"/>
        <v>0</v>
      </c>
      <c r="CF1285" s="544">
        <f t="shared" si="6421"/>
        <v>2</v>
      </c>
    </row>
    <row r="1286" spans="1:84" s="10" customFormat="1">
      <c r="A1286" s="151"/>
      <c r="B1286" s="151"/>
      <c r="C1286" s="151"/>
      <c r="D1286" s="151"/>
      <c r="E1286" s="379" t="s">
        <v>85</v>
      </c>
      <c r="F1286" s="592">
        <f>SUM(F1283:F1285)</f>
        <v>298</v>
      </c>
      <c r="G1286" s="168">
        <f t="shared" ref="G1286" si="6426">SUM(G1283:G1285)</f>
        <v>13</v>
      </c>
      <c r="H1286" s="168">
        <f t="shared" ref="H1286:BE1286" si="6427">SUM(H1283:H1285)</f>
        <v>20</v>
      </c>
      <c r="I1286" s="168">
        <f t="shared" si="6427"/>
        <v>33</v>
      </c>
      <c r="J1286" s="168">
        <f t="shared" si="6427"/>
        <v>5</v>
      </c>
      <c r="K1286" s="168">
        <f t="shared" si="6427"/>
        <v>0</v>
      </c>
      <c r="L1286" s="168">
        <f t="shared" si="6427"/>
        <v>5</v>
      </c>
      <c r="M1286" s="168">
        <f t="shared" si="6427"/>
        <v>3</v>
      </c>
      <c r="N1286" s="168">
        <f t="shared" si="6427"/>
        <v>0</v>
      </c>
      <c r="O1286" s="168">
        <f t="shared" si="6427"/>
        <v>3</v>
      </c>
      <c r="P1286" s="168">
        <f t="shared" si="6427"/>
        <v>8</v>
      </c>
      <c r="Q1286" s="168">
        <f t="shared" si="6427"/>
        <v>8</v>
      </c>
      <c r="R1286" s="168">
        <f t="shared" si="6427"/>
        <v>16</v>
      </c>
      <c r="S1286" s="502">
        <f t="shared" si="6427"/>
        <v>0</v>
      </c>
      <c r="T1286" s="168">
        <f t="shared" si="6427"/>
        <v>31</v>
      </c>
      <c r="U1286" s="168">
        <f t="shared" si="6427"/>
        <v>3</v>
      </c>
      <c r="V1286" s="168">
        <f t="shared" si="6427"/>
        <v>34</v>
      </c>
      <c r="W1286" s="168">
        <f t="shared" si="6427"/>
        <v>12</v>
      </c>
      <c r="X1286" s="168">
        <f t="shared" si="6427"/>
        <v>0</v>
      </c>
      <c r="Y1286" s="168">
        <f t="shared" si="6427"/>
        <v>12</v>
      </c>
      <c r="Z1286" s="168">
        <f t="shared" si="6427"/>
        <v>0</v>
      </c>
      <c r="AA1286" s="168">
        <f t="shared" si="6427"/>
        <v>4</v>
      </c>
      <c r="AB1286" s="168">
        <f t="shared" si="6427"/>
        <v>4</v>
      </c>
      <c r="AC1286" s="168">
        <f t="shared" si="6427"/>
        <v>27</v>
      </c>
      <c r="AD1286" s="168">
        <f t="shared" si="6427"/>
        <v>1</v>
      </c>
      <c r="AE1286" s="168">
        <f t="shared" si="6427"/>
        <v>28</v>
      </c>
      <c r="AF1286" s="502">
        <f t="shared" si="6427"/>
        <v>0</v>
      </c>
      <c r="AG1286" s="168">
        <f t="shared" si="6427"/>
        <v>2</v>
      </c>
      <c r="AH1286" s="168">
        <f t="shared" si="6427"/>
        <v>0</v>
      </c>
      <c r="AI1286" s="168">
        <f t="shared" si="6427"/>
        <v>2</v>
      </c>
      <c r="AJ1286" s="168">
        <f t="shared" si="6427"/>
        <v>0</v>
      </c>
      <c r="AK1286" s="168">
        <f t="shared" si="6427"/>
        <v>0</v>
      </c>
      <c r="AL1286" s="168">
        <f t="shared" si="6427"/>
        <v>0</v>
      </c>
      <c r="AM1286" s="168">
        <f t="shared" si="6427"/>
        <v>0</v>
      </c>
      <c r="AN1286" s="168">
        <f t="shared" si="6427"/>
        <v>0</v>
      </c>
      <c r="AO1286" s="168">
        <f t="shared" si="6427"/>
        <v>0</v>
      </c>
      <c r="AP1286" s="168">
        <f t="shared" si="6427"/>
        <v>0</v>
      </c>
      <c r="AQ1286" s="168">
        <f t="shared" si="6427"/>
        <v>0</v>
      </c>
      <c r="AR1286" s="168">
        <f t="shared" si="6427"/>
        <v>0</v>
      </c>
      <c r="AS1286" s="502">
        <f t="shared" si="6427"/>
        <v>0</v>
      </c>
      <c r="AT1286" s="168">
        <f t="shared" si="6427"/>
        <v>0</v>
      </c>
      <c r="AU1286" s="168">
        <f t="shared" si="6427"/>
        <v>0</v>
      </c>
      <c r="AV1286" s="168">
        <f t="shared" si="6427"/>
        <v>0</v>
      </c>
      <c r="AW1286" s="569">
        <f t="shared" si="6427"/>
        <v>101</v>
      </c>
      <c r="AX1286" s="569">
        <f t="shared" si="6427"/>
        <v>36</v>
      </c>
      <c r="AY1286" s="569">
        <f t="shared" si="6427"/>
        <v>137</v>
      </c>
      <c r="AZ1286" s="168">
        <f t="shared" si="6427"/>
        <v>4</v>
      </c>
      <c r="BA1286" s="168">
        <f t="shared" si="6427"/>
        <v>0</v>
      </c>
      <c r="BB1286" s="168">
        <f t="shared" si="6427"/>
        <v>4</v>
      </c>
      <c r="BC1286" s="168">
        <f t="shared" si="6427"/>
        <v>4</v>
      </c>
      <c r="BD1286" s="168">
        <f t="shared" si="6427"/>
        <v>0</v>
      </c>
      <c r="BE1286" s="168">
        <f t="shared" si="6427"/>
        <v>4</v>
      </c>
      <c r="BF1286" s="523"/>
      <c r="BG1286" s="605">
        <f>SUM(F1286,S1286,AF1286,AS1286)</f>
        <v>298</v>
      </c>
      <c r="BH1286" s="533">
        <f>SUM(G1286,T1286,AG1286)</f>
        <v>46</v>
      </c>
      <c r="BI1286" s="533">
        <f t="shared" si="6404"/>
        <v>23</v>
      </c>
      <c r="BJ1286" s="533">
        <f t="shared" si="6405"/>
        <v>69</v>
      </c>
      <c r="BK1286" s="533">
        <f t="shared" si="6406"/>
        <v>17</v>
      </c>
      <c r="BL1286" s="533">
        <f t="shared" si="6407"/>
        <v>0</v>
      </c>
      <c r="BM1286" s="533">
        <f t="shared" si="6408"/>
        <v>17</v>
      </c>
      <c r="BN1286" s="533">
        <f>SUM(M1286,Z1286,AM1286)</f>
        <v>3</v>
      </c>
      <c r="BO1286" s="533">
        <f t="shared" si="6409"/>
        <v>4</v>
      </c>
      <c r="BP1286" s="533">
        <f t="shared" si="6410"/>
        <v>7</v>
      </c>
      <c r="BQ1286" s="533">
        <f t="shared" si="6411"/>
        <v>35</v>
      </c>
      <c r="BR1286" s="533">
        <f t="shared" si="6412"/>
        <v>9</v>
      </c>
      <c r="BS1286" s="533">
        <f t="shared" si="6413"/>
        <v>44</v>
      </c>
      <c r="BT1286" s="533">
        <f>AT1286</f>
        <v>0</v>
      </c>
      <c r="BU1286" s="533">
        <f t="shared" si="6414"/>
        <v>0</v>
      </c>
      <c r="BV1286" s="533">
        <f t="shared" si="6415"/>
        <v>0</v>
      </c>
      <c r="BW1286" s="536">
        <f>SUM(BH1286,BK1286,BN1286,BQ1286,BT1286)</f>
        <v>101</v>
      </c>
      <c r="BX1286" s="536">
        <f t="shared" si="6416"/>
        <v>36</v>
      </c>
      <c r="BY1286" s="536">
        <f t="shared" si="6417"/>
        <v>137</v>
      </c>
      <c r="BZ1286" t="s">
        <v>74</v>
      </c>
      <c r="CA1286" s="544">
        <f>AZ1286</f>
        <v>4</v>
      </c>
      <c r="CB1286" s="544">
        <f t="shared" si="6418"/>
        <v>0</v>
      </c>
      <c r="CC1286" s="544">
        <f t="shared" si="6419"/>
        <v>4</v>
      </c>
      <c r="CD1286" s="544">
        <f>BC1286</f>
        <v>4</v>
      </c>
      <c r="CE1286" s="544">
        <f t="shared" si="6420"/>
        <v>0</v>
      </c>
      <c r="CF1286" s="544">
        <f t="shared" si="6421"/>
        <v>4</v>
      </c>
    </row>
    <row r="1287" spans="1:84" ht="18" customHeight="1">
      <c r="A1287" s="149"/>
      <c r="B1287" s="151"/>
      <c r="C1287" s="151"/>
      <c r="D1287" s="151"/>
      <c r="E1287" s="379" t="s">
        <v>74</v>
      </c>
      <c r="F1287" s="592"/>
      <c r="G1287" s="168"/>
      <c r="H1287" s="168"/>
      <c r="I1287" s="168"/>
      <c r="J1287" s="168"/>
      <c r="K1287" s="168"/>
      <c r="L1287" s="168"/>
      <c r="M1287" s="168"/>
      <c r="N1287" s="168"/>
      <c r="O1287" s="168"/>
      <c r="P1287" s="168"/>
      <c r="Q1287" s="168"/>
      <c r="R1287" s="168"/>
      <c r="S1287" s="502"/>
      <c r="T1287" s="168"/>
      <c r="U1287" s="168"/>
      <c r="V1287" s="168"/>
      <c r="W1287" s="168"/>
      <c r="X1287" s="168"/>
      <c r="Y1287" s="168"/>
      <c r="Z1287" s="168"/>
      <c r="AA1287" s="168"/>
      <c r="AB1287" s="168"/>
      <c r="AC1287" s="168"/>
      <c r="AD1287" s="168"/>
      <c r="AE1287" s="168"/>
      <c r="AF1287" s="502"/>
      <c r="AG1287" s="168"/>
      <c r="AH1287" s="168"/>
      <c r="AI1287" s="168"/>
      <c r="AJ1287" s="168"/>
      <c r="AK1287" s="168"/>
      <c r="AL1287" s="168"/>
      <c r="AM1287" s="168"/>
      <c r="AN1287" s="168"/>
      <c r="AO1287" s="168"/>
      <c r="AP1287" s="168"/>
      <c r="AQ1287" s="168"/>
      <c r="AR1287" s="168"/>
      <c r="AS1287" s="502"/>
      <c r="AT1287" s="168"/>
      <c r="AU1287" s="168"/>
      <c r="AV1287" s="168"/>
      <c r="AW1287" s="569"/>
      <c r="AX1287" s="569"/>
      <c r="AY1287" s="569"/>
      <c r="AZ1287" s="168"/>
      <c r="BA1287" s="168"/>
      <c r="BB1287" s="168"/>
      <c r="BC1287" s="168"/>
      <c r="BD1287" s="168"/>
      <c r="BE1287" s="168"/>
      <c r="BF1287" s="523"/>
    </row>
    <row r="1288" spans="1:84">
      <c r="A1288" s="149"/>
      <c r="B1288" s="151" t="s">
        <v>52</v>
      </c>
      <c r="C1288" s="151"/>
      <c r="D1288" s="151"/>
      <c r="E1288" s="379" t="s">
        <v>116</v>
      </c>
      <c r="F1288" s="592"/>
      <c r="G1288" s="168"/>
      <c r="H1288" s="168"/>
      <c r="I1288" s="168"/>
      <c r="J1288" s="168"/>
      <c r="K1288" s="168"/>
      <c r="L1288" s="168"/>
      <c r="M1288" s="168"/>
      <c r="N1288" s="168"/>
      <c r="O1288" s="168"/>
      <c r="P1288" s="168"/>
      <c r="Q1288" s="168"/>
      <c r="R1288" s="168"/>
      <c r="S1288" s="502"/>
      <c r="T1288" s="168"/>
      <c r="U1288" s="168"/>
      <c r="V1288" s="168"/>
      <c r="W1288" s="168"/>
      <c r="X1288" s="168"/>
      <c r="Y1288" s="168"/>
      <c r="Z1288" s="168"/>
      <c r="AA1288" s="168"/>
      <c r="AB1288" s="168"/>
      <c r="AC1288" s="168"/>
      <c r="AD1288" s="168"/>
      <c r="AE1288" s="168"/>
      <c r="AF1288" s="502"/>
      <c r="AG1288" s="168"/>
      <c r="AH1288" s="168"/>
      <c r="AI1288" s="168"/>
      <c r="AJ1288" s="168"/>
      <c r="AK1288" s="168"/>
      <c r="AL1288" s="168"/>
      <c r="AM1288" s="168"/>
      <c r="AN1288" s="168"/>
      <c r="AO1288" s="168"/>
      <c r="AP1288" s="168"/>
      <c r="AQ1288" s="168"/>
      <c r="AR1288" s="168"/>
      <c r="AS1288" s="502"/>
      <c r="AT1288" s="168"/>
      <c r="AU1288" s="168"/>
      <c r="AV1288" s="168"/>
      <c r="AW1288" s="569"/>
      <c r="AX1288" s="569"/>
      <c r="AY1288" s="569"/>
      <c r="AZ1288" s="168"/>
      <c r="BA1288" s="168"/>
      <c r="BB1288" s="168"/>
      <c r="BC1288" s="168"/>
      <c r="BD1288" s="168"/>
      <c r="BE1288" s="168"/>
      <c r="BF1288" s="523"/>
    </row>
    <row r="1289" spans="1:84">
      <c r="A1289" s="149"/>
      <c r="B1289" s="151"/>
      <c r="C1289" s="151"/>
      <c r="D1289" s="151"/>
      <c r="E1289" s="288" t="s">
        <v>77</v>
      </c>
      <c r="F1289" s="591">
        <f>SUM(F1134,F1139,F1144,F1159,F1164,F1170,F1180,F1187,F1192,F1197)</f>
        <v>563</v>
      </c>
      <c r="G1289" s="159">
        <f>SUM(G1134,G1139,G1144,G1159,G1164,G1170,G1180,G1187,G1192,G1197)</f>
        <v>175</v>
      </c>
      <c r="H1289" s="159">
        <f t="shared" ref="H1289:BE1289" si="6428">SUM(H1134,H1139,H1144,H1159,H1164,H1170,H1180,H1187,H1192,H1197)</f>
        <v>113</v>
      </c>
      <c r="I1289" s="159">
        <f t="shared" si="6428"/>
        <v>288</v>
      </c>
      <c r="J1289" s="159">
        <f t="shared" si="6428"/>
        <v>51</v>
      </c>
      <c r="K1289" s="159">
        <f t="shared" si="6428"/>
        <v>30</v>
      </c>
      <c r="L1289" s="159">
        <f t="shared" si="6428"/>
        <v>81</v>
      </c>
      <c r="M1289" s="159">
        <f t="shared" si="6428"/>
        <v>29</v>
      </c>
      <c r="N1289" s="159">
        <f t="shared" si="6428"/>
        <v>10</v>
      </c>
      <c r="O1289" s="159">
        <f t="shared" si="6428"/>
        <v>39</v>
      </c>
      <c r="P1289" s="159">
        <f t="shared" si="6428"/>
        <v>124</v>
      </c>
      <c r="Q1289" s="159">
        <f t="shared" si="6428"/>
        <v>70</v>
      </c>
      <c r="R1289" s="159">
        <f t="shared" si="6428"/>
        <v>194</v>
      </c>
      <c r="S1289" s="503">
        <f t="shared" si="6428"/>
        <v>38</v>
      </c>
      <c r="T1289" s="159">
        <f t="shared" si="6428"/>
        <v>35</v>
      </c>
      <c r="U1289" s="159">
        <f t="shared" si="6428"/>
        <v>41</v>
      </c>
      <c r="V1289" s="159">
        <f t="shared" si="6428"/>
        <v>76</v>
      </c>
      <c r="W1289" s="159">
        <f t="shared" si="6428"/>
        <v>0</v>
      </c>
      <c r="X1289" s="159">
        <f t="shared" si="6428"/>
        <v>0</v>
      </c>
      <c r="Y1289" s="159">
        <f t="shared" si="6428"/>
        <v>0</v>
      </c>
      <c r="Z1289" s="159">
        <f t="shared" si="6428"/>
        <v>0</v>
      </c>
      <c r="AA1289" s="159">
        <f t="shared" si="6428"/>
        <v>0</v>
      </c>
      <c r="AB1289" s="159">
        <f t="shared" si="6428"/>
        <v>0</v>
      </c>
      <c r="AC1289" s="159">
        <f t="shared" si="6428"/>
        <v>4</v>
      </c>
      <c r="AD1289" s="159">
        <f t="shared" si="6428"/>
        <v>0</v>
      </c>
      <c r="AE1289" s="159">
        <f t="shared" si="6428"/>
        <v>4</v>
      </c>
      <c r="AF1289" s="503">
        <f t="shared" si="6428"/>
        <v>30</v>
      </c>
      <c r="AG1289" s="159">
        <f t="shared" si="6428"/>
        <v>10</v>
      </c>
      <c r="AH1289" s="159">
        <f t="shared" si="6428"/>
        <v>7</v>
      </c>
      <c r="AI1289" s="159">
        <f t="shared" si="6428"/>
        <v>17</v>
      </c>
      <c r="AJ1289" s="159">
        <f t="shared" si="6428"/>
        <v>1</v>
      </c>
      <c r="AK1289" s="159">
        <f t="shared" si="6428"/>
        <v>0</v>
      </c>
      <c r="AL1289" s="159">
        <f t="shared" si="6428"/>
        <v>1</v>
      </c>
      <c r="AM1289" s="159">
        <f t="shared" si="6428"/>
        <v>0</v>
      </c>
      <c r="AN1289" s="159">
        <f t="shared" si="6428"/>
        <v>0</v>
      </c>
      <c r="AO1289" s="159">
        <f t="shared" si="6428"/>
        <v>0</v>
      </c>
      <c r="AP1289" s="159">
        <f t="shared" si="6428"/>
        <v>4</v>
      </c>
      <c r="AQ1289" s="159">
        <f t="shared" si="6428"/>
        <v>4</v>
      </c>
      <c r="AR1289" s="159">
        <f t="shared" si="6428"/>
        <v>8</v>
      </c>
      <c r="AS1289" s="503">
        <f t="shared" si="6428"/>
        <v>39</v>
      </c>
      <c r="AT1289" s="159">
        <f t="shared" si="6428"/>
        <v>6</v>
      </c>
      <c r="AU1289" s="159">
        <f t="shared" si="6428"/>
        <v>6</v>
      </c>
      <c r="AV1289" s="159">
        <f t="shared" si="6428"/>
        <v>12</v>
      </c>
      <c r="AW1289" s="570">
        <f t="shared" si="6428"/>
        <v>439</v>
      </c>
      <c r="AX1289" s="570">
        <f t="shared" si="6428"/>
        <v>281</v>
      </c>
      <c r="AY1289" s="570">
        <f t="shared" si="6428"/>
        <v>720</v>
      </c>
      <c r="AZ1289" s="159">
        <f t="shared" si="6428"/>
        <v>3</v>
      </c>
      <c r="BA1289" s="159">
        <f t="shared" si="6428"/>
        <v>7</v>
      </c>
      <c r="BB1289" s="159">
        <f t="shared" si="6428"/>
        <v>10</v>
      </c>
      <c r="BC1289" s="159">
        <f t="shared" si="6428"/>
        <v>10</v>
      </c>
      <c r="BD1289" s="159">
        <f t="shared" si="6428"/>
        <v>4</v>
      </c>
      <c r="BE1289" s="159">
        <f t="shared" si="6428"/>
        <v>14</v>
      </c>
      <c r="BF1289" s="474"/>
      <c r="BG1289" s="605">
        <f>SUM(F1289,S1289,AF1289,AS1289)</f>
        <v>670</v>
      </c>
      <c r="BH1289" s="533">
        <f>SUM(G1289,T1289,AG1289)</f>
        <v>220</v>
      </c>
      <c r="BI1289" s="533">
        <f t="shared" ref="BI1289:BI1291" si="6429">SUM(H1289,U1289,AH1289)</f>
        <v>161</v>
      </c>
      <c r="BJ1289" s="533">
        <f t="shared" ref="BJ1289:BJ1291" si="6430">SUM(I1289,V1289,AI1289)</f>
        <v>381</v>
      </c>
      <c r="BK1289" s="533">
        <f t="shared" ref="BK1289:BK1291" si="6431">SUM(J1289,W1289,AJ1289)</f>
        <v>52</v>
      </c>
      <c r="BL1289" s="533">
        <f t="shared" ref="BL1289:BL1291" si="6432">SUM(K1289,X1289,AK1289)</f>
        <v>30</v>
      </c>
      <c r="BM1289" s="533">
        <f t="shared" ref="BM1289:BM1291" si="6433">SUM(L1289,Y1289,AL1289)</f>
        <v>82</v>
      </c>
      <c r="BN1289" s="533">
        <f>SUM(M1289,Z1289,AM1289)</f>
        <v>29</v>
      </c>
      <c r="BO1289" s="533">
        <f t="shared" ref="BO1289:BO1291" si="6434">SUM(N1289,AA1289,AN1289)</f>
        <v>10</v>
      </c>
      <c r="BP1289" s="533">
        <f t="shared" ref="BP1289:BP1291" si="6435">SUM(O1289,AB1289,AO1289)</f>
        <v>39</v>
      </c>
      <c r="BQ1289" s="533">
        <f t="shared" ref="BQ1289:BQ1291" si="6436">SUM(P1289,AC1289,AP1289)</f>
        <v>132</v>
      </c>
      <c r="BR1289" s="533">
        <f t="shared" ref="BR1289:BR1291" si="6437">SUM(Q1289,AD1289,AQ1289)</f>
        <v>74</v>
      </c>
      <c r="BS1289" s="533">
        <f t="shared" ref="BS1289:BS1291" si="6438">SUM(R1289,AE1289,AR1289)</f>
        <v>206</v>
      </c>
      <c r="BT1289" s="533">
        <f>AT1289</f>
        <v>6</v>
      </c>
      <c r="BU1289" s="533">
        <f t="shared" ref="BU1289:BU1291" si="6439">AU1289</f>
        <v>6</v>
      </c>
      <c r="BV1289" s="533">
        <f t="shared" ref="BV1289:BV1291" si="6440">AV1289</f>
        <v>12</v>
      </c>
      <c r="BW1289" s="536">
        <f>SUM(BH1289,BK1289,BN1289,BQ1289,BT1289)</f>
        <v>439</v>
      </c>
      <c r="BX1289" s="536">
        <f t="shared" ref="BX1289:BX1291" si="6441">SUM(BI1289,BL1289,BO1289,BR1289,BU1289)</f>
        <v>281</v>
      </c>
      <c r="BY1289" s="536">
        <f t="shared" ref="BY1289:BY1291" si="6442">SUM(BJ1289,BM1289,BP1289,BS1289,BV1289)</f>
        <v>720</v>
      </c>
      <c r="BZ1289" t="s">
        <v>74</v>
      </c>
      <c r="CA1289" s="544">
        <f>AZ1289</f>
        <v>3</v>
      </c>
      <c r="CB1289" s="544">
        <f t="shared" ref="CB1289:CB1291" si="6443">BA1289</f>
        <v>7</v>
      </c>
      <c r="CC1289" s="544">
        <f t="shared" ref="CC1289:CC1291" si="6444">BB1289</f>
        <v>10</v>
      </c>
      <c r="CD1289" s="544">
        <f>BC1289</f>
        <v>10</v>
      </c>
      <c r="CE1289" s="544">
        <f t="shared" ref="CE1289:CE1291" si="6445">BD1289</f>
        <v>4</v>
      </c>
      <c r="CF1289" s="544">
        <f t="shared" ref="CF1289:CF1291" si="6446">BE1289</f>
        <v>14</v>
      </c>
    </row>
    <row r="1290" spans="1:84">
      <c r="A1290" s="149"/>
      <c r="B1290" s="151"/>
      <c r="C1290" s="151"/>
      <c r="D1290" s="151"/>
      <c r="E1290" s="288" t="s">
        <v>78</v>
      </c>
      <c r="F1290" s="591">
        <f>SUM(F1135,F1140,F1145,F1160,F1165,F1171,F1181,F1188,F1193,F1198)</f>
        <v>563</v>
      </c>
      <c r="G1290" s="159">
        <f t="shared" ref="G1290" si="6447">SUM(G1135,G1140,G1145,G1160,G1165,G1171,G1181,G1188,G1193,G1198)</f>
        <v>158</v>
      </c>
      <c r="H1290" s="159">
        <f t="shared" ref="H1290:BE1290" si="6448">SUM(H1135,H1140,H1145,H1160,H1165,H1171,H1181,H1188,H1193,H1198)</f>
        <v>107</v>
      </c>
      <c r="I1290" s="159">
        <f t="shared" si="6448"/>
        <v>265</v>
      </c>
      <c r="J1290" s="159">
        <f t="shared" si="6448"/>
        <v>56</v>
      </c>
      <c r="K1290" s="159">
        <f t="shared" si="6448"/>
        <v>26</v>
      </c>
      <c r="L1290" s="159">
        <f t="shared" si="6448"/>
        <v>82</v>
      </c>
      <c r="M1290" s="159">
        <f t="shared" si="6448"/>
        <v>22</v>
      </c>
      <c r="N1290" s="159">
        <f t="shared" si="6448"/>
        <v>14</v>
      </c>
      <c r="O1290" s="159">
        <f t="shared" si="6448"/>
        <v>36</v>
      </c>
      <c r="P1290" s="159">
        <f t="shared" si="6448"/>
        <v>101</v>
      </c>
      <c r="Q1290" s="159">
        <f t="shared" si="6448"/>
        <v>73</v>
      </c>
      <c r="R1290" s="159">
        <f t="shared" si="6448"/>
        <v>174</v>
      </c>
      <c r="S1290" s="503">
        <f t="shared" si="6448"/>
        <v>37</v>
      </c>
      <c r="T1290" s="159">
        <f t="shared" si="6448"/>
        <v>35</v>
      </c>
      <c r="U1290" s="159">
        <f t="shared" si="6448"/>
        <v>36</v>
      </c>
      <c r="V1290" s="159">
        <f t="shared" si="6448"/>
        <v>71</v>
      </c>
      <c r="W1290" s="159">
        <f t="shared" si="6448"/>
        <v>0</v>
      </c>
      <c r="X1290" s="159">
        <f t="shared" si="6448"/>
        <v>0</v>
      </c>
      <c r="Y1290" s="159">
        <f t="shared" si="6448"/>
        <v>0</v>
      </c>
      <c r="Z1290" s="159">
        <f t="shared" si="6448"/>
        <v>0</v>
      </c>
      <c r="AA1290" s="159">
        <f t="shared" si="6448"/>
        <v>0</v>
      </c>
      <c r="AB1290" s="159">
        <f t="shared" si="6448"/>
        <v>0</v>
      </c>
      <c r="AC1290" s="159">
        <f t="shared" si="6448"/>
        <v>1</v>
      </c>
      <c r="AD1290" s="159">
        <f t="shared" si="6448"/>
        <v>1</v>
      </c>
      <c r="AE1290" s="159">
        <f t="shared" si="6448"/>
        <v>2</v>
      </c>
      <c r="AF1290" s="503">
        <f t="shared" si="6448"/>
        <v>30</v>
      </c>
      <c r="AG1290" s="159">
        <f t="shared" si="6448"/>
        <v>5</v>
      </c>
      <c r="AH1290" s="159">
        <f t="shared" si="6448"/>
        <v>5</v>
      </c>
      <c r="AI1290" s="159">
        <f t="shared" si="6448"/>
        <v>10</v>
      </c>
      <c r="AJ1290" s="159">
        <f t="shared" si="6448"/>
        <v>0</v>
      </c>
      <c r="AK1290" s="159">
        <f t="shared" si="6448"/>
        <v>1</v>
      </c>
      <c r="AL1290" s="159">
        <f t="shared" si="6448"/>
        <v>1</v>
      </c>
      <c r="AM1290" s="159">
        <f t="shared" si="6448"/>
        <v>1</v>
      </c>
      <c r="AN1290" s="159">
        <f t="shared" si="6448"/>
        <v>1</v>
      </c>
      <c r="AO1290" s="159">
        <f t="shared" si="6448"/>
        <v>2</v>
      </c>
      <c r="AP1290" s="159">
        <f t="shared" si="6448"/>
        <v>5</v>
      </c>
      <c r="AQ1290" s="159">
        <f t="shared" si="6448"/>
        <v>6</v>
      </c>
      <c r="AR1290" s="159">
        <f t="shared" si="6448"/>
        <v>11</v>
      </c>
      <c r="AS1290" s="503">
        <f t="shared" si="6448"/>
        <v>39</v>
      </c>
      <c r="AT1290" s="159">
        <f t="shared" si="6448"/>
        <v>6</v>
      </c>
      <c r="AU1290" s="159">
        <f t="shared" si="6448"/>
        <v>1</v>
      </c>
      <c r="AV1290" s="159">
        <f t="shared" si="6448"/>
        <v>7</v>
      </c>
      <c r="AW1290" s="570">
        <f t="shared" si="6448"/>
        <v>390</v>
      </c>
      <c r="AX1290" s="570">
        <f t="shared" si="6448"/>
        <v>271</v>
      </c>
      <c r="AY1290" s="570">
        <f t="shared" si="6448"/>
        <v>661</v>
      </c>
      <c r="AZ1290" s="159">
        <f t="shared" si="6448"/>
        <v>5</v>
      </c>
      <c r="BA1290" s="159">
        <f t="shared" si="6448"/>
        <v>6</v>
      </c>
      <c r="BB1290" s="159">
        <f t="shared" si="6448"/>
        <v>11</v>
      </c>
      <c r="BC1290" s="159">
        <f t="shared" si="6448"/>
        <v>7</v>
      </c>
      <c r="BD1290" s="159">
        <f t="shared" si="6448"/>
        <v>2</v>
      </c>
      <c r="BE1290" s="159">
        <f t="shared" si="6448"/>
        <v>9</v>
      </c>
      <c r="BF1290" s="474"/>
      <c r="BG1290" s="605">
        <f>SUM(F1290,S1290,AF1290,AS1290)</f>
        <v>669</v>
      </c>
      <c r="BH1290" s="533">
        <f>SUM(G1290,T1290,AG1290)</f>
        <v>198</v>
      </c>
      <c r="BI1290" s="533">
        <f t="shared" si="6429"/>
        <v>148</v>
      </c>
      <c r="BJ1290" s="533">
        <f t="shared" si="6430"/>
        <v>346</v>
      </c>
      <c r="BK1290" s="533">
        <f t="shared" si="6431"/>
        <v>56</v>
      </c>
      <c r="BL1290" s="533">
        <f t="shared" si="6432"/>
        <v>27</v>
      </c>
      <c r="BM1290" s="533">
        <f t="shared" si="6433"/>
        <v>83</v>
      </c>
      <c r="BN1290" s="533">
        <f>SUM(M1290,Z1290,AM1290)</f>
        <v>23</v>
      </c>
      <c r="BO1290" s="533">
        <f t="shared" si="6434"/>
        <v>15</v>
      </c>
      <c r="BP1290" s="533">
        <f t="shared" si="6435"/>
        <v>38</v>
      </c>
      <c r="BQ1290" s="533">
        <f t="shared" si="6436"/>
        <v>107</v>
      </c>
      <c r="BR1290" s="533">
        <f t="shared" si="6437"/>
        <v>80</v>
      </c>
      <c r="BS1290" s="533">
        <f t="shared" si="6438"/>
        <v>187</v>
      </c>
      <c r="BT1290" s="533">
        <f>AT1290</f>
        <v>6</v>
      </c>
      <c r="BU1290" s="533">
        <f t="shared" si="6439"/>
        <v>1</v>
      </c>
      <c r="BV1290" s="533">
        <f t="shared" si="6440"/>
        <v>7</v>
      </c>
      <c r="BW1290" s="536">
        <f>SUM(BH1290,BK1290,BN1290,BQ1290,BT1290)</f>
        <v>390</v>
      </c>
      <c r="BX1290" s="536">
        <f t="shared" si="6441"/>
        <v>271</v>
      </c>
      <c r="BY1290" s="536">
        <f t="shared" si="6442"/>
        <v>661</v>
      </c>
      <c r="BZ1290" t="s">
        <v>74</v>
      </c>
      <c r="CA1290" s="544">
        <f>AZ1290</f>
        <v>5</v>
      </c>
      <c r="CB1290" s="544">
        <f t="shared" si="6443"/>
        <v>6</v>
      </c>
      <c r="CC1290" s="544">
        <f t="shared" si="6444"/>
        <v>11</v>
      </c>
      <c r="CD1290" s="544">
        <f>BC1290</f>
        <v>7</v>
      </c>
      <c r="CE1290" s="544">
        <f t="shared" si="6445"/>
        <v>2</v>
      </c>
      <c r="CF1290" s="544">
        <f t="shared" si="6446"/>
        <v>9</v>
      </c>
    </row>
    <row r="1291" spans="1:84">
      <c r="A1291" s="149"/>
      <c r="B1291" s="151"/>
      <c r="C1291" s="151"/>
      <c r="D1291" s="151"/>
      <c r="E1291" s="379"/>
      <c r="F1291" s="592">
        <f>SUM(F1289:F1290)</f>
        <v>1126</v>
      </c>
      <c r="G1291" s="168">
        <f t="shared" ref="G1291" si="6449">SUM(G1289:G1290)</f>
        <v>333</v>
      </c>
      <c r="H1291" s="168">
        <f t="shared" ref="H1291:BE1291" si="6450">SUM(H1289:H1290)</f>
        <v>220</v>
      </c>
      <c r="I1291" s="168">
        <f t="shared" si="6450"/>
        <v>553</v>
      </c>
      <c r="J1291" s="168">
        <f t="shared" si="6450"/>
        <v>107</v>
      </c>
      <c r="K1291" s="168">
        <f t="shared" si="6450"/>
        <v>56</v>
      </c>
      <c r="L1291" s="168">
        <f t="shared" si="6450"/>
        <v>163</v>
      </c>
      <c r="M1291" s="168">
        <f t="shared" si="6450"/>
        <v>51</v>
      </c>
      <c r="N1291" s="168">
        <f t="shared" si="6450"/>
        <v>24</v>
      </c>
      <c r="O1291" s="168">
        <f t="shared" si="6450"/>
        <v>75</v>
      </c>
      <c r="P1291" s="168">
        <f t="shared" si="6450"/>
        <v>225</v>
      </c>
      <c r="Q1291" s="168">
        <f t="shared" si="6450"/>
        <v>143</v>
      </c>
      <c r="R1291" s="168">
        <f t="shared" si="6450"/>
        <v>368</v>
      </c>
      <c r="S1291" s="502">
        <f t="shared" si="6450"/>
        <v>75</v>
      </c>
      <c r="T1291" s="168">
        <f t="shared" si="6450"/>
        <v>70</v>
      </c>
      <c r="U1291" s="168">
        <f t="shared" si="6450"/>
        <v>77</v>
      </c>
      <c r="V1291" s="168">
        <f t="shared" si="6450"/>
        <v>147</v>
      </c>
      <c r="W1291" s="168">
        <f t="shared" si="6450"/>
        <v>0</v>
      </c>
      <c r="X1291" s="168">
        <f t="shared" si="6450"/>
        <v>0</v>
      </c>
      <c r="Y1291" s="168">
        <f t="shared" si="6450"/>
        <v>0</v>
      </c>
      <c r="Z1291" s="168">
        <f t="shared" si="6450"/>
        <v>0</v>
      </c>
      <c r="AA1291" s="168">
        <f t="shared" si="6450"/>
        <v>0</v>
      </c>
      <c r="AB1291" s="168">
        <f t="shared" si="6450"/>
        <v>0</v>
      </c>
      <c r="AC1291" s="168">
        <f t="shared" si="6450"/>
        <v>5</v>
      </c>
      <c r="AD1291" s="168">
        <f t="shared" si="6450"/>
        <v>1</v>
      </c>
      <c r="AE1291" s="168">
        <f t="shared" si="6450"/>
        <v>6</v>
      </c>
      <c r="AF1291" s="502">
        <f t="shared" si="6450"/>
        <v>60</v>
      </c>
      <c r="AG1291" s="168">
        <f t="shared" si="6450"/>
        <v>15</v>
      </c>
      <c r="AH1291" s="168">
        <f t="shared" si="6450"/>
        <v>12</v>
      </c>
      <c r="AI1291" s="168">
        <f t="shared" si="6450"/>
        <v>27</v>
      </c>
      <c r="AJ1291" s="168">
        <f t="shared" si="6450"/>
        <v>1</v>
      </c>
      <c r="AK1291" s="168">
        <f t="shared" si="6450"/>
        <v>1</v>
      </c>
      <c r="AL1291" s="168">
        <f t="shared" si="6450"/>
        <v>2</v>
      </c>
      <c r="AM1291" s="168">
        <f t="shared" si="6450"/>
        <v>1</v>
      </c>
      <c r="AN1291" s="168">
        <f t="shared" si="6450"/>
        <v>1</v>
      </c>
      <c r="AO1291" s="168">
        <f t="shared" si="6450"/>
        <v>2</v>
      </c>
      <c r="AP1291" s="168">
        <f t="shared" si="6450"/>
        <v>9</v>
      </c>
      <c r="AQ1291" s="168">
        <f t="shared" si="6450"/>
        <v>10</v>
      </c>
      <c r="AR1291" s="168">
        <f t="shared" si="6450"/>
        <v>19</v>
      </c>
      <c r="AS1291" s="502">
        <f t="shared" si="6450"/>
        <v>78</v>
      </c>
      <c r="AT1291" s="168">
        <f t="shared" si="6450"/>
        <v>12</v>
      </c>
      <c r="AU1291" s="168">
        <f t="shared" si="6450"/>
        <v>7</v>
      </c>
      <c r="AV1291" s="168">
        <f t="shared" si="6450"/>
        <v>19</v>
      </c>
      <c r="AW1291" s="569">
        <f t="shared" si="6450"/>
        <v>829</v>
      </c>
      <c r="AX1291" s="569">
        <f t="shared" si="6450"/>
        <v>552</v>
      </c>
      <c r="AY1291" s="569">
        <f t="shared" si="6450"/>
        <v>1381</v>
      </c>
      <c r="AZ1291" s="168">
        <f t="shared" si="6450"/>
        <v>8</v>
      </c>
      <c r="BA1291" s="168">
        <f t="shared" si="6450"/>
        <v>13</v>
      </c>
      <c r="BB1291" s="168">
        <f t="shared" si="6450"/>
        <v>21</v>
      </c>
      <c r="BC1291" s="168">
        <f t="shared" si="6450"/>
        <v>17</v>
      </c>
      <c r="BD1291" s="168">
        <f t="shared" si="6450"/>
        <v>6</v>
      </c>
      <c r="BE1291" s="168">
        <f t="shared" si="6450"/>
        <v>23</v>
      </c>
      <c r="BF1291" s="523"/>
      <c r="BG1291" s="605">
        <f>SUM(F1291,S1291,AF1291,AS1291)</f>
        <v>1339</v>
      </c>
      <c r="BH1291" s="533">
        <f>SUM(G1291,T1291,AG1291)</f>
        <v>418</v>
      </c>
      <c r="BI1291" s="533">
        <f t="shared" si="6429"/>
        <v>309</v>
      </c>
      <c r="BJ1291" s="533">
        <f t="shared" si="6430"/>
        <v>727</v>
      </c>
      <c r="BK1291" s="533">
        <f t="shared" si="6431"/>
        <v>108</v>
      </c>
      <c r="BL1291" s="533">
        <f t="shared" si="6432"/>
        <v>57</v>
      </c>
      <c r="BM1291" s="533">
        <f t="shared" si="6433"/>
        <v>165</v>
      </c>
      <c r="BN1291" s="533">
        <f>SUM(M1291,Z1291,AM1291)</f>
        <v>52</v>
      </c>
      <c r="BO1291" s="533">
        <f t="shared" si="6434"/>
        <v>25</v>
      </c>
      <c r="BP1291" s="533">
        <f t="shared" si="6435"/>
        <v>77</v>
      </c>
      <c r="BQ1291" s="533">
        <f t="shared" si="6436"/>
        <v>239</v>
      </c>
      <c r="BR1291" s="533">
        <f t="shared" si="6437"/>
        <v>154</v>
      </c>
      <c r="BS1291" s="533">
        <f t="shared" si="6438"/>
        <v>393</v>
      </c>
      <c r="BT1291" s="533">
        <f>AT1291</f>
        <v>12</v>
      </c>
      <c r="BU1291" s="533">
        <f t="shared" si="6439"/>
        <v>7</v>
      </c>
      <c r="BV1291" s="533">
        <f t="shared" si="6440"/>
        <v>19</v>
      </c>
      <c r="BW1291" s="536">
        <f>SUM(BH1291,BK1291,BN1291,BQ1291,BT1291)</f>
        <v>829</v>
      </c>
      <c r="BX1291" s="536">
        <f t="shared" si="6441"/>
        <v>552</v>
      </c>
      <c r="BY1291" s="536">
        <f t="shared" si="6442"/>
        <v>1381</v>
      </c>
      <c r="BZ1291" t="s">
        <v>74</v>
      </c>
      <c r="CA1291" s="544">
        <f>AZ1291</f>
        <v>8</v>
      </c>
      <c r="CB1291" s="544">
        <f t="shared" si="6443"/>
        <v>13</v>
      </c>
      <c r="CC1291" s="544">
        <f t="shared" si="6444"/>
        <v>21</v>
      </c>
      <c r="CD1291" s="544">
        <f>BC1291</f>
        <v>17</v>
      </c>
      <c r="CE1291" s="544">
        <f t="shared" si="6445"/>
        <v>6</v>
      </c>
      <c r="CF1291" s="544">
        <f t="shared" si="6446"/>
        <v>23</v>
      </c>
    </row>
    <row r="1292" spans="1:84" ht="6.75" customHeight="1">
      <c r="A1292" s="149"/>
      <c r="B1292" s="151"/>
      <c r="C1292" s="151"/>
      <c r="D1292" s="151"/>
      <c r="E1292" s="288"/>
      <c r="F1292" s="592"/>
      <c r="G1292" s="168"/>
      <c r="H1292" s="168"/>
      <c r="I1292" s="168"/>
      <c r="J1292" s="168"/>
      <c r="K1292" s="168"/>
      <c r="L1292" s="168"/>
      <c r="M1292" s="168"/>
      <c r="N1292" s="168"/>
      <c r="O1292" s="168"/>
      <c r="P1292" s="168"/>
      <c r="Q1292" s="168"/>
      <c r="R1292" s="168"/>
      <c r="S1292" s="502"/>
      <c r="T1292" s="168"/>
      <c r="U1292" s="168"/>
      <c r="V1292" s="168"/>
      <c r="W1292" s="168"/>
      <c r="X1292" s="168"/>
      <c r="Y1292" s="168"/>
      <c r="Z1292" s="168"/>
      <c r="AA1292" s="168"/>
      <c r="AB1292" s="168"/>
      <c r="AC1292" s="168"/>
      <c r="AD1292" s="168"/>
      <c r="AE1292" s="168"/>
      <c r="AF1292" s="502"/>
      <c r="AG1292" s="168"/>
      <c r="AH1292" s="168"/>
      <c r="AI1292" s="168"/>
      <c r="AJ1292" s="168"/>
      <c r="AK1292" s="168"/>
      <c r="AL1292" s="168"/>
      <c r="AM1292" s="168"/>
      <c r="AN1292" s="168"/>
      <c r="AO1292" s="168"/>
      <c r="AP1292" s="168"/>
      <c r="AQ1292" s="168"/>
      <c r="AR1292" s="168"/>
      <c r="AS1292" s="502"/>
      <c r="AT1292" s="168"/>
      <c r="AU1292" s="168"/>
      <c r="AV1292" s="168"/>
      <c r="AW1292" s="569"/>
      <c r="AX1292" s="569"/>
      <c r="AY1292" s="569"/>
      <c r="AZ1292" s="159"/>
      <c r="BA1292" s="159"/>
      <c r="BB1292" s="159"/>
      <c r="BC1292" s="168"/>
      <c r="BD1292" s="168"/>
      <c r="BE1292" s="168"/>
      <c r="BF1292" s="523"/>
    </row>
    <row r="1293" spans="1:84">
      <c r="A1293" s="149"/>
      <c r="B1293" s="151" t="s">
        <v>106</v>
      </c>
      <c r="C1293" s="151"/>
      <c r="D1293" s="151"/>
      <c r="E1293" s="288"/>
      <c r="F1293" s="591"/>
      <c r="G1293" s="159"/>
      <c r="H1293" s="159"/>
      <c r="I1293" s="159"/>
      <c r="J1293" s="159"/>
      <c r="K1293" s="159"/>
      <c r="L1293" s="159"/>
      <c r="M1293" s="159"/>
      <c r="N1293" s="159"/>
      <c r="O1293" s="159"/>
      <c r="P1293" s="159"/>
      <c r="Q1293" s="159"/>
      <c r="R1293" s="159"/>
      <c r="S1293" s="503"/>
      <c r="T1293" s="159"/>
      <c r="U1293" s="159"/>
      <c r="V1293" s="159"/>
      <c r="W1293" s="159"/>
      <c r="X1293" s="159"/>
      <c r="Y1293" s="159"/>
      <c r="Z1293" s="159"/>
      <c r="AA1293" s="159"/>
      <c r="AB1293" s="159"/>
      <c r="AC1293" s="159"/>
      <c r="AD1293" s="159"/>
      <c r="AE1293" s="159"/>
      <c r="AF1293" s="503"/>
      <c r="AG1293" s="159"/>
      <c r="AH1293" s="159"/>
      <c r="AI1293" s="159"/>
      <c r="AJ1293" s="159"/>
      <c r="AK1293" s="159"/>
      <c r="AL1293" s="159"/>
      <c r="AM1293" s="159"/>
      <c r="AN1293" s="159"/>
      <c r="AO1293" s="159"/>
      <c r="AP1293" s="159"/>
      <c r="AQ1293" s="159"/>
      <c r="AR1293" s="159"/>
      <c r="AS1293" s="503"/>
      <c r="AT1293" s="159"/>
      <c r="AU1293" s="159"/>
      <c r="AV1293" s="159"/>
      <c r="AW1293" s="570"/>
      <c r="AX1293" s="570"/>
      <c r="AY1293" s="570"/>
      <c r="AZ1293" s="159"/>
      <c r="BA1293" s="159"/>
      <c r="BB1293" s="159"/>
      <c r="BC1293" s="159"/>
      <c r="BD1293" s="159"/>
      <c r="BE1293" s="159"/>
      <c r="BF1293" s="474"/>
    </row>
    <row r="1294" spans="1:84">
      <c r="A1294" s="149" t="s">
        <v>95</v>
      </c>
      <c r="B1294" s="149" t="s">
        <v>215</v>
      </c>
      <c r="C1294" s="151"/>
      <c r="D1294" s="151"/>
      <c r="E1294" s="375" t="s">
        <v>815</v>
      </c>
      <c r="F1294" s="592"/>
      <c r="G1294" s="159"/>
      <c r="H1294" s="159"/>
      <c r="I1294" s="275"/>
      <c r="J1294" s="159"/>
      <c r="K1294" s="159"/>
      <c r="L1294" s="275"/>
      <c r="M1294" s="159"/>
      <c r="N1294" s="159"/>
      <c r="O1294" s="275"/>
      <c r="P1294" s="159"/>
      <c r="Q1294" s="159"/>
      <c r="R1294" s="275"/>
      <c r="S1294" s="500"/>
      <c r="T1294" s="275"/>
      <c r="U1294" s="275"/>
      <c r="V1294" s="275"/>
      <c r="W1294" s="275"/>
      <c r="X1294" s="275"/>
      <c r="Y1294" s="275"/>
      <c r="Z1294" s="275"/>
      <c r="AA1294" s="275"/>
      <c r="AB1294" s="275"/>
      <c r="AC1294" s="275"/>
      <c r="AD1294" s="275"/>
      <c r="AE1294" s="275"/>
      <c r="AF1294" s="500"/>
      <c r="AG1294" s="275"/>
      <c r="AH1294" s="275"/>
      <c r="AI1294" s="275"/>
      <c r="AJ1294" s="275"/>
      <c r="AK1294" s="275"/>
      <c r="AL1294" s="275"/>
      <c r="AM1294" s="275"/>
      <c r="AN1294" s="275"/>
      <c r="AO1294" s="275"/>
      <c r="AP1294" s="275"/>
      <c r="AQ1294" s="275"/>
      <c r="AR1294" s="275"/>
      <c r="AS1294" s="500"/>
      <c r="AT1294" s="275"/>
      <c r="AU1294" s="275"/>
      <c r="AV1294" s="275"/>
      <c r="AW1294" s="567"/>
      <c r="AX1294" s="567"/>
      <c r="AY1294" s="567"/>
      <c r="AZ1294" s="159"/>
      <c r="BA1294" s="159"/>
      <c r="BB1294" s="159"/>
      <c r="BC1294" s="275"/>
      <c r="BD1294" s="275"/>
      <c r="BE1294" s="275"/>
      <c r="BF1294" s="521"/>
    </row>
    <row r="1295" spans="1:84">
      <c r="A1295" s="149"/>
      <c r="B1295" s="151"/>
      <c r="C1295" s="151"/>
      <c r="D1295" s="151"/>
      <c r="E1295" s="288" t="s">
        <v>77</v>
      </c>
      <c r="F1295" s="592">
        <v>51</v>
      </c>
      <c r="G1295" s="159">
        <v>3</v>
      </c>
      <c r="H1295" s="159">
        <v>23</v>
      </c>
      <c r="I1295" s="275">
        <f>SUM(G1295:H1295)</f>
        <v>26</v>
      </c>
      <c r="J1295" s="159">
        <v>3</v>
      </c>
      <c r="K1295" s="159">
        <v>4</v>
      </c>
      <c r="L1295" s="275">
        <f>SUM(J1295:K1295)</f>
        <v>7</v>
      </c>
      <c r="M1295" s="159">
        <v>1</v>
      </c>
      <c r="N1295" s="159">
        <v>3</v>
      </c>
      <c r="O1295" s="275">
        <f>SUM(M1295:N1295)</f>
        <v>4</v>
      </c>
      <c r="P1295" s="159">
        <v>4</v>
      </c>
      <c r="Q1295" s="159">
        <v>10</v>
      </c>
      <c r="R1295" s="275">
        <f>SUM(P1295:Q1295)</f>
        <v>14</v>
      </c>
      <c r="S1295" s="500"/>
      <c r="T1295" s="275">
        <v>2</v>
      </c>
      <c r="U1295" s="275">
        <v>6</v>
      </c>
      <c r="V1295" s="275">
        <f>SUM(T1295:U1295)</f>
        <v>8</v>
      </c>
      <c r="W1295" s="275"/>
      <c r="X1295" s="275"/>
      <c r="Y1295" s="275">
        <f>SUM(W1295:X1295)</f>
        <v>0</v>
      </c>
      <c r="Z1295" s="275"/>
      <c r="AA1295" s="275"/>
      <c r="AB1295" s="275">
        <f>SUM(Z1295:AA1295)</f>
        <v>0</v>
      </c>
      <c r="AC1295" s="275"/>
      <c r="AD1295" s="275"/>
      <c r="AE1295" s="275">
        <f>SUM(AC1295:AD1295)</f>
        <v>0</v>
      </c>
      <c r="AF1295" s="500"/>
      <c r="AG1295" s="275">
        <v>1</v>
      </c>
      <c r="AH1295" s="275">
        <v>1</v>
      </c>
      <c r="AI1295" s="275">
        <f>SUM(AG1295:AH1295)</f>
        <v>2</v>
      </c>
      <c r="AJ1295" s="275"/>
      <c r="AK1295" s="275"/>
      <c r="AL1295" s="275">
        <f>SUM(AJ1295:AK1295)</f>
        <v>0</v>
      </c>
      <c r="AM1295" s="275"/>
      <c r="AN1295" s="275"/>
      <c r="AO1295" s="275">
        <f>SUM(AM1295:AN1295)</f>
        <v>0</v>
      </c>
      <c r="AP1295" s="275"/>
      <c r="AQ1295" s="275">
        <v>1</v>
      </c>
      <c r="AR1295" s="275">
        <f>SUM(AP1295:AQ1295)</f>
        <v>1</v>
      </c>
      <c r="AS1295" s="500"/>
      <c r="AT1295" s="275">
        <v>1</v>
      </c>
      <c r="AU1295" s="275">
        <v>3</v>
      </c>
      <c r="AV1295" s="275">
        <f>SUM(AT1295:AU1295)</f>
        <v>4</v>
      </c>
      <c r="AW1295" s="567">
        <f t="shared" ref="AW1295:AW1296" si="6451">SUM(G1295,J1295,M1295,P1295,T1295,W1295,Z1295,AC1295,AG1295,AJ1295,AM1295,AP1295,AT1295)</f>
        <v>15</v>
      </c>
      <c r="AX1295" s="567">
        <f t="shared" ref="AX1295:AX1296" si="6452">SUM(H1295,K1295,N1295,Q1295,U1295,X1295,AA1295,AD1295,AH1295,AK1295,AN1295,AQ1295,AU1295)</f>
        <v>51</v>
      </c>
      <c r="AY1295" s="567">
        <f t="shared" ref="AY1295:AY1296" si="6453">SUM(I1295,L1295,O1295,R1295,V1295,Y1295,AB1295,AE1295,AI1295,AL1295,AO1295,AR1295,AV1295)</f>
        <v>66</v>
      </c>
      <c r="AZ1295" s="159"/>
      <c r="BA1295" s="159"/>
      <c r="BB1295" s="275">
        <f>SUM(AZ1295:BA1295)</f>
        <v>0</v>
      </c>
      <c r="BC1295" s="275"/>
      <c r="BD1295" s="275"/>
      <c r="BE1295" s="275">
        <f>SUM(BC1295:BD1295)</f>
        <v>0</v>
      </c>
      <c r="BF1295" s="521"/>
      <c r="BG1295" s="605">
        <f>SUM(F1295,S1295,AF1295,AS1295)</f>
        <v>51</v>
      </c>
      <c r="BH1295" s="533">
        <f>SUM(G1295,T1295,AG1295)</f>
        <v>6</v>
      </c>
      <c r="BI1295" s="533">
        <f t="shared" ref="BI1295:BI1297" si="6454">SUM(H1295,U1295,AH1295)</f>
        <v>30</v>
      </c>
      <c r="BJ1295" s="533">
        <f t="shared" ref="BJ1295:BJ1297" si="6455">SUM(I1295,V1295,AI1295)</f>
        <v>36</v>
      </c>
      <c r="BK1295" s="533">
        <f t="shared" ref="BK1295:BK1297" si="6456">SUM(J1295,W1295,AJ1295)</f>
        <v>3</v>
      </c>
      <c r="BL1295" s="533">
        <f t="shared" ref="BL1295:BL1297" si="6457">SUM(K1295,X1295,AK1295)</f>
        <v>4</v>
      </c>
      <c r="BM1295" s="533">
        <f t="shared" ref="BM1295:BM1297" si="6458">SUM(L1295,Y1295,AL1295)</f>
        <v>7</v>
      </c>
      <c r="BN1295" s="533">
        <f>SUM(M1295,Z1295,AM1295)</f>
        <v>1</v>
      </c>
      <c r="BO1295" s="533">
        <f t="shared" ref="BO1295:BO1297" si="6459">SUM(N1295,AA1295,AN1295)</f>
        <v>3</v>
      </c>
      <c r="BP1295" s="533">
        <f t="shared" ref="BP1295:BP1297" si="6460">SUM(O1295,AB1295,AO1295)</f>
        <v>4</v>
      </c>
      <c r="BQ1295" s="533">
        <f t="shared" ref="BQ1295:BQ1297" si="6461">SUM(P1295,AC1295,AP1295)</f>
        <v>4</v>
      </c>
      <c r="BR1295" s="533">
        <f t="shared" ref="BR1295:BR1297" si="6462">SUM(Q1295,AD1295,AQ1295)</f>
        <v>11</v>
      </c>
      <c r="BS1295" s="533">
        <f t="shared" ref="BS1295:BS1297" si="6463">SUM(R1295,AE1295,AR1295)</f>
        <v>15</v>
      </c>
      <c r="BT1295" s="533">
        <f>AT1295</f>
        <v>1</v>
      </c>
      <c r="BU1295" s="533">
        <f t="shared" ref="BU1295:BU1297" si="6464">AU1295</f>
        <v>3</v>
      </c>
      <c r="BV1295" s="533">
        <f t="shared" ref="BV1295:BV1297" si="6465">AV1295</f>
        <v>4</v>
      </c>
      <c r="BW1295" s="536">
        <f>SUM(BH1295,BK1295,BN1295,BQ1295,BT1295)</f>
        <v>15</v>
      </c>
      <c r="BX1295" s="536">
        <f t="shared" ref="BX1295:BX1297" si="6466">SUM(BI1295,BL1295,BO1295,BR1295,BU1295)</f>
        <v>51</v>
      </c>
      <c r="BY1295" s="536">
        <f t="shared" ref="BY1295:BY1297" si="6467">SUM(BJ1295,BM1295,BP1295,BS1295,BV1295)</f>
        <v>66</v>
      </c>
      <c r="BZ1295" t="s">
        <v>74</v>
      </c>
      <c r="CA1295" s="544">
        <f>AZ1295</f>
        <v>0</v>
      </c>
      <c r="CB1295" s="544">
        <f t="shared" ref="CB1295:CB1297" si="6468">BA1295</f>
        <v>0</v>
      </c>
      <c r="CC1295" s="544">
        <f t="shared" ref="CC1295:CC1297" si="6469">BB1295</f>
        <v>0</v>
      </c>
      <c r="CD1295" s="544">
        <f>BC1295</f>
        <v>0</v>
      </c>
      <c r="CE1295" s="544">
        <f t="shared" ref="CE1295:CE1297" si="6470">BD1295</f>
        <v>0</v>
      </c>
      <c r="CF1295" s="544">
        <f t="shared" ref="CF1295:CF1297" si="6471">BE1295</f>
        <v>0</v>
      </c>
    </row>
    <row r="1296" spans="1:84">
      <c r="A1296" s="149"/>
      <c r="B1296" s="151"/>
      <c r="C1296" s="151"/>
      <c r="D1296" s="151"/>
      <c r="E1296" s="288" t="s">
        <v>78</v>
      </c>
      <c r="F1296" s="592">
        <v>51</v>
      </c>
      <c r="G1296" s="159">
        <v>8</v>
      </c>
      <c r="H1296" s="159">
        <v>18</v>
      </c>
      <c r="I1296" s="275">
        <f>SUM(G1296:H1296)</f>
        <v>26</v>
      </c>
      <c r="J1296" s="159">
        <v>6</v>
      </c>
      <c r="K1296" s="159">
        <v>1</v>
      </c>
      <c r="L1296" s="275">
        <f>SUM(J1296:K1296)</f>
        <v>7</v>
      </c>
      <c r="M1296" s="159">
        <v>2</v>
      </c>
      <c r="N1296" s="159">
        <v>2</v>
      </c>
      <c r="O1296" s="275">
        <f>SUM(M1296:N1296)</f>
        <v>4</v>
      </c>
      <c r="P1296" s="159">
        <v>5</v>
      </c>
      <c r="Q1296" s="159">
        <v>9</v>
      </c>
      <c r="R1296" s="275">
        <f>SUM(P1296:Q1296)</f>
        <v>14</v>
      </c>
      <c r="S1296" s="500"/>
      <c r="T1296" s="275">
        <v>1</v>
      </c>
      <c r="U1296" s="275">
        <v>4</v>
      </c>
      <c r="V1296" s="275">
        <f>SUM(T1296:U1296)</f>
        <v>5</v>
      </c>
      <c r="W1296" s="275"/>
      <c r="X1296" s="275"/>
      <c r="Y1296" s="275">
        <f>SUM(W1296:X1296)</f>
        <v>0</v>
      </c>
      <c r="Z1296" s="275"/>
      <c r="AA1296" s="275"/>
      <c r="AB1296" s="275">
        <f>SUM(Z1296:AA1296)</f>
        <v>0</v>
      </c>
      <c r="AC1296" s="275">
        <v>1</v>
      </c>
      <c r="AD1296" s="275">
        <v>2</v>
      </c>
      <c r="AE1296" s="275">
        <f>SUM(AC1296:AD1296)</f>
        <v>3</v>
      </c>
      <c r="AF1296" s="500"/>
      <c r="AG1296" s="275">
        <v>2</v>
      </c>
      <c r="AH1296" s="275">
        <v>1</v>
      </c>
      <c r="AI1296" s="275">
        <f>SUM(AG1296:AH1296)</f>
        <v>3</v>
      </c>
      <c r="AJ1296" s="275"/>
      <c r="AK1296" s="275">
        <v>3</v>
      </c>
      <c r="AL1296" s="275">
        <f>SUM(AJ1296:AK1296)</f>
        <v>3</v>
      </c>
      <c r="AM1296" s="275"/>
      <c r="AN1296" s="275"/>
      <c r="AO1296" s="275">
        <f>SUM(AM1296:AN1296)</f>
        <v>0</v>
      </c>
      <c r="AP1296" s="275"/>
      <c r="AQ1296" s="275"/>
      <c r="AR1296" s="275">
        <f>SUM(AP1296:AQ1296)</f>
        <v>0</v>
      </c>
      <c r="AS1296" s="500"/>
      <c r="AT1296" s="275"/>
      <c r="AU1296" s="275"/>
      <c r="AV1296" s="275">
        <f>SUM(AT1296:AU1296)</f>
        <v>0</v>
      </c>
      <c r="AW1296" s="567">
        <f t="shared" si="6451"/>
        <v>25</v>
      </c>
      <c r="AX1296" s="567">
        <f t="shared" si="6452"/>
        <v>40</v>
      </c>
      <c r="AY1296" s="567">
        <f t="shared" si="6453"/>
        <v>65</v>
      </c>
      <c r="AZ1296" s="159"/>
      <c r="BA1296" s="159"/>
      <c r="BB1296" s="275">
        <f>SUM(AZ1296:BA1296)</f>
        <v>0</v>
      </c>
      <c r="BC1296" s="275"/>
      <c r="BD1296" s="275"/>
      <c r="BE1296" s="275">
        <f>SUM(BC1296:BD1296)</f>
        <v>0</v>
      </c>
      <c r="BF1296" s="521"/>
      <c r="BG1296" s="605">
        <f>SUM(F1296,S1296,AF1296,AS1296)</f>
        <v>51</v>
      </c>
      <c r="BH1296" s="533">
        <f>SUM(G1296,T1296,AG1296)</f>
        <v>11</v>
      </c>
      <c r="BI1296" s="533">
        <f t="shared" si="6454"/>
        <v>23</v>
      </c>
      <c r="BJ1296" s="533">
        <f t="shared" si="6455"/>
        <v>34</v>
      </c>
      <c r="BK1296" s="533">
        <f t="shared" si="6456"/>
        <v>6</v>
      </c>
      <c r="BL1296" s="533">
        <f t="shared" si="6457"/>
        <v>4</v>
      </c>
      <c r="BM1296" s="533">
        <f t="shared" si="6458"/>
        <v>10</v>
      </c>
      <c r="BN1296" s="533">
        <f>SUM(M1296,Z1296,AM1296)</f>
        <v>2</v>
      </c>
      <c r="BO1296" s="533">
        <f t="shared" si="6459"/>
        <v>2</v>
      </c>
      <c r="BP1296" s="533">
        <f t="shared" si="6460"/>
        <v>4</v>
      </c>
      <c r="BQ1296" s="533">
        <f t="shared" si="6461"/>
        <v>6</v>
      </c>
      <c r="BR1296" s="533">
        <f t="shared" si="6462"/>
        <v>11</v>
      </c>
      <c r="BS1296" s="533">
        <f t="shared" si="6463"/>
        <v>17</v>
      </c>
      <c r="BT1296" s="533">
        <f>AT1296</f>
        <v>0</v>
      </c>
      <c r="BU1296" s="533">
        <f t="shared" si="6464"/>
        <v>0</v>
      </c>
      <c r="BV1296" s="533">
        <f t="shared" si="6465"/>
        <v>0</v>
      </c>
      <c r="BW1296" s="536">
        <f>SUM(BH1296,BK1296,BN1296,BQ1296,BT1296)</f>
        <v>25</v>
      </c>
      <c r="BX1296" s="536">
        <f t="shared" si="6466"/>
        <v>40</v>
      </c>
      <c r="BY1296" s="536">
        <f t="shared" si="6467"/>
        <v>65</v>
      </c>
      <c r="BZ1296" t="s">
        <v>74</v>
      </c>
      <c r="CA1296" s="544">
        <f>AZ1296</f>
        <v>0</v>
      </c>
      <c r="CB1296" s="544">
        <f t="shared" si="6468"/>
        <v>0</v>
      </c>
      <c r="CC1296" s="544">
        <f t="shared" si="6469"/>
        <v>0</v>
      </c>
      <c r="CD1296" s="544">
        <f>BC1296</f>
        <v>0</v>
      </c>
      <c r="CE1296" s="544">
        <f t="shared" si="6470"/>
        <v>0</v>
      </c>
      <c r="CF1296" s="544">
        <f t="shared" si="6471"/>
        <v>0</v>
      </c>
    </row>
    <row r="1297" spans="1:84">
      <c r="A1297" s="149"/>
      <c r="B1297" s="151"/>
      <c r="C1297" s="151"/>
      <c r="D1297" s="151"/>
      <c r="E1297" s="288"/>
      <c r="F1297" s="592">
        <f>SUM(F1295:F1296)</f>
        <v>102</v>
      </c>
      <c r="G1297" s="168">
        <f t="shared" ref="G1297:BE1297" si="6472">SUM(G1295:G1296)</f>
        <v>11</v>
      </c>
      <c r="H1297" s="168">
        <f t="shared" si="6472"/>
        <v>41</v>
      </c>
      <c r="I1297" s="168">
        <f t="shared" si="6472"/>
        <v>52</v>
      </c>
      <c r="J1297" s="168">
        <f t="shared" si="6472"/>
        <v>9</v>
      </c>
      <c r="K1297" s="168">
        <f t="shared" si="6472"/>
        <v>5</v>
      </c>
      <c r="L1297" s="168">
        <f t="shared" si="6472"/>
        <v>14</v>
      </c>
      <c r="M1297" s="168">
        <f t="shared" si="6472"/>
        <v>3</v>
      </c>
      <c r="N1297" s="168">
        <f t="shared" si="6472"/>
        <v>5</v>
      </c>
      <c r="O1297" s="168">
        <f t="shared" si="6472"/>
        <v>8</v>
      </c>
      <c r="P1297" s="168">
        <f t="shared" si="6472"/>
        <v>9</v>
      </c>
      <c r="Q1297" s="168">
        <f t="shared" si="6472"/>
        <v>19</v>
      </c>
      <c r="R1297" s="168">
        <f t="shared" si="6472"/>
        <v>28</v>
      </c>
      <c r="S1297" s="502">
        <f t="shared" si="6472"/>
        <v>0</v>
      </c>
      <c r="T1297" s="168">
        <f t="shared" si="6472"/>
        <v>3</v>
      </c>
      <c r="U1297" s="168">
        <f t="shared" si="6472"/>
        <v>10</v>
      </c>
      <c r="V1297" s="168">
        <f t="shared" si="6472"/>
        <v>13</v>
      </c>
      <c r="W1297" s="168">
        <f t="shared" si="6472"/>
        <v>0</v>
      </c>
      <c r="X1297" s="168">
        <f t="shared" si="6472"/>
        <v>0</v>
      </c>
      <c r="Y1297" s="168">
        <f t="shared" si="6472"/>
        <v>0</v>
      </c>
      <c r="Z1297" s="168">
        <f t="shared" si="6472"/>
        <v>0</v>
      </c>
      <c r="AA1297" s="168">
        <f t="shared" si="6472"/>
        <v>0</v>
      </c>
      <c r="AB1297" s="168">
        <f t="shared" si="6472"/>
        <v>0</v>
      </c>
      <c r="AC1297" s="168">
        <f t="shared" si="6472"/>
        <v>1</v>
      </c>
      <c r="AD1297" s="168">
        <f t="shared" si="6472"/>
        <v>2</v>
      </c>
      <c r="AE1297" s="168">
        <f t="shared" si="6472"/>
        <v>3</v>
      </c>
      <c r="AF1297" s="502">
        <f t="shared" si="6472"/>
        <v>0</v>
      </c>
      <c r="AG1297" s="168">
        <f t="shared" si="6472"/>
        <v>3</v>
      </c>
      <c r="AH1297" s="168">
        <f t="shared" si="6472"/>
        <v>2</v>
      </c>
      <c r="AI1297" s="168">
        <f t="shared" si="6472"/>
        <v>5</v>
      </c>
      <c r="AJ1297" s="168">
        <f t="shared" si="6472"/>
        <v>0</v>
      </c>
      <c r="AK1297" s="168">
        <f t="shared" si="6472"/>
        <v>3</v>
      </c>
      <c r="AL1297" s="168">
        <f t="shared" si="6472"/>
        <v>3</v>
      </c>
      <c r="AM1297" s="168">
        <f t="shared" si="6472"/>
        <v>0</v>
      </c>
      <c r="AN1297" s="168">
        <f t="shared" si="6472"/>
        <v>0</v>
      </c>
      <c r="AO1297" s="168">
        <f t="shared" si="6472"/>
        <v>0</v>
      </c>
      <c r="AP1297" s="168">
        <f t="shared" si="6472"/>
        <v>0</v>
      </c>
      <c r="AQ1297" s="168">
        <f t="shared" si="6472"/>
        <v>1</v>
      </c>
      <c r="AR1297" s="168">
        <f t="shared" si="6472"/>
        <v>1</v>
      </c>
      <c r="AS1297" s="502">
        <f t="shared" si="6472"/>
        <v>0</v>
      </c>
      <c r="AT1297" s="168">
        <f t="shared" si="6472"/>
        <v>1</v>
      </c>
      <c r="AU1297" s="168">
        <f t="shared" si="6472"/>
        <v>3</v>
      </c>
      <c r="AV1297" s="168">
        <f t="shared" si="6472"/>
        <v>4</v>
      </c>
      <c r="AW1297" s="569">
        <f t="shared" si="6472"/>
        <v>40</v>
      </c>
      <c r="AX1297" s="569">
        <f t="shared" si="6472"/>
        <v>91</v>
      </c>
      <c r="AY1297" s="569">
        <f t="shared" si="6472"/>
        <v>131</v>
      </c>
      <c r="AZ1297" s="168">
        <f t="shared" si="6472"/>
        <v>0</v>
      </c>
      <c r="BA1297" s="168">
        <f t="shared" si="6472"/>
        <v>0</v>
      </c>
      <c r="BB1297" s="168">
        <f t="shared" si="6472"/>
        <v>0</v>
      </c>
      <c r="BC1297" s="168">
        <f t="shared" si="6472"/>
        <v>0</v>
      </c>
      <c r="BD1297" s="168">
        <f t="shared" si="6472"/>
        <v>0</v>
      </c>
      <c r="BE1297" s="168">
        <f t="shared" si="6472"/>
        <v>0</v>
      </c>
      <c r="BF1297" s="523"/>
      <c r="BG1297" s="605">
        <f>SUM(F1297,S1297,AF1297,AS1297)</f>
        <v>102</v>
      </c>
      <c r="BH1297" s="533">
        <f>SUM(G1297,T1297,AG1297)</f>
        <v>17</v>
      </c>
      <c r="BI1297" s="533">
        <f t="shared" si="6454"/>
        <v>53</v>
      </c>
      <c r="BJ1297" s="533">
        <f t="shared" si="6455"/>
        <v>70</v>
      </c>
      <c r="BK1297" s="533">
        <f t="shared" si="6456"/>
        <v>9</v>
      </c>
      <c r="BL1297" s="533">
        <f t="shared" si="6457"/>
        <v>8</v>
      </c>
      <c r="BM1297" s="533">
        <f t="shared" si="6458"/>
        <v>17</v>
      </c>
      <c r="BN1297" s="533">
        <f>SUM(M1297,Z1297,AM1297)</f>
        <v>3</v>
      </c>
      <c r="BO1297" s="533">
        <f t="shared" si="6459"/>
        <v>5</v>
      </c>
      <c r="BP1297" s="533">
        <f t="shared" si="6460"/>
        <v>8</v>
      </c>
      <c r="BQ1297" s="533">
        <f t="shared" si="6461"/>
        <v>10</v>
      </c>
      <c r="BR1297" s="533">
        <f t="shared" si="6462"/>
        <v>22</v>
      </c>
      <c r="BS1297" s="533">
        <f t="shared" si="6463"/>
        <v>32</v>
      </c>
      <c r="BT1297" s="533">
        <f>AT1297</f>
        <v>1</v>
      </c>
      <c r="BU1297" s="533">
        <f t="shared" si="6464"/>
        <v>3</v>
      </c>
      <c r="BV1297" s="533">
        <f t="shared" si="6465"/>
        <v>4</v>
      </c>
      <c r="BW1297" s="536">
        <f>SUM(BH1297,BK1297,BN1297,BQ1297,BT1297)</f>
        <v>40</v>
      </c>
      <c r="BX1297" s="536">
        <f t="shared" si="6466"/>
        <v>91</v>
      </c>
      <c r="BY1297" s="536">
        <f t="shared" si="6467"/>
        <v>131</v>
      </c>
      <c r="BZ1297" t="s">
        <v>74</v>
      </c>
      <c r="CA1297" s="544">
        <f>AZ1297</f>
        <v>0</v>
      </c>
      <c r="CB1297" s="544">
        <f t="shared" si="6468"/>
        <v>0</v>
      </c>
      <c r="CC1297" s="544">
        <f t="shared" si="6469"/>
        <v>0</v>
      </c>
      <c r="CD1297" s="544">
        <f>BC1297</f>
        <v>0</v>
      </c>
      <c r="CE1297" s="544">
        <f t="shared" si="6470"/>
        <v>0</v>
      </c>
      <c r="CF1297" s="544">
        <f t="shared" si="6471"/>
        <v>0</v>
      </c>
    </row>
    <row r="1298" spans="1:84">
      <c r="A1298" s="149" t="s">
        <v>95</v>
      </c>
      <c r="B1298" s="149" t="s">
        <v>211</v>
      </c>
      <c r="C1298" s="151"/>
      <c r="D1298" s="151"/>
      <c r="E1298" s="375" t="s">
        <v>814</v>
      </c>
      <c r="F1298" s="591"/>
      <c r="G1298" s="159"/>
      <c r="H1298" s="159"/>
      <c r="I1298" s="275"/>
      <c r="J1298" s="159"/>
      <c r="K1298" s="159"/>
      <c r="L1298" s="275"/>
      <c r="M1298" s="159"/>
      <c r="N1298" s="159"/>
      <c r="O1298" s="275"/>
      <c r="P1298" s="159"/>
      <c r="Q1298" s="159"/>
      <c r="R1298" s="275"/>
      <c r="S1298" s="500"/>
      <c r="T1298" s="275"/>
      <c r="U1298" s="275"/>
      <c r="V1298" s="275"/>
      <c r="W1298" s="275"/>
      <c r="X1298" s="275"/>
      <c r="Y1298" s="275"/>
      <c r="Z1298" s="275"/>
      <c r="AA1298" s="275"/>
      <c r="AB1298" s="275"/>
      <c r="AC1298" s="275"/>
      <c r="AD1298" s="275"/>
      <c r="AE1298" s="275"/>
      <c r="AF1298" s="500"/>
      <c r="AG1298" s="275"/>
      <c r="AH1298" s="275"/>
      <c r="AI1298" s="275"/>
      <c r="AJ1298" s="275"/>
      <c r="AK1298" s="275"/>
      <c r="AL1298" s="275"/>
      <c r="AM1298" s="275"/>
      <c r="AN1298" s="275"/>
      <c r="AO1298" s="275"/>
      <c r="AP1298" s="275"/>
      <c r="AQ1298" s="275"/>
      <c r="AR1298" s="275"/>
      <c r="AS1298" s="500"/>
      <c r="AT1298" s="275"/>
      <c r="AU1298" s="275"/>
      <c r="AV1298" s="275"/>
      <c r="AW1298" s="567"/>
      <c r="AX1298" s="567"/>
      <c r="AY1298" s="567"/>
      <c r="AZ1298" s="159"/>
      <c r="BA1298" s="159"/>
      <c r="BB1298" s="159"/>
      <c r="BC1298" s="275"/>
      <c r="BD1298" s="275"/>
      <c r="BE1298" s="275"/>
      <c r="BF1298" s="521"/>
    </row>
    <row r="1299" spans="1:84">
      <c r="A1299" s="149"/>
      <c r="B1299" s="151"/>
      <c r="C1299" s="151"/>
      <c r="D1299" s="151"/>
      <c r="E1299" s="288" t="s">
        <v>77</v>
      </c>
      <c r="F1299" s="592">
        <v>77</v>
      </c>
      <c r="G1299" s="159">
        <v>22</v>
      </c>
      <c r="H1299" s="159">
        <v>16</v>
      </c>
      <c r="I1299" s="275">
        <f>SUM(G1299:H1299)</f>
        <v>38</v>
      </c>
      <c r="J1299" s="159">
        <v>8</v>
      </c>
      <c r="K1299" s="159">
        <v>3</v>
      </c>
      <c r="L1299" s="275">
        <v>11</v>
      </c>
      <c r="M1299" s="159">
        <v>5</v>
      </c>
      <c r="N1299" s="159">
        <v>1</v>
      </c>
      <c r="O1299" s="275">
        <f>SUM(M1299:N1299)</f>
        <v>6</v>
      </c>
      <c r="P1299" s="159">
        <v>15</v>
      </c>
      <c r="Q1299" s="159">
        <v>7</v>
      </c>
      <c r="R1299" s="275">
        <f>SUM(P1299:Q1299)</f>
        <v>22</v>
      </c>
      <c r="S1299" s="500"/>
      <c r="T1299" s="275">
        <v>5</v>
      </c>
      <c r="U1299" s="275">
        <v>7</v>
      </c>
      <c r="V1299" s="275">
        <f>SUM(T1299:U1299)</f>
        <v>12</v>
      </c>
      <c r="W1299" s="275"/>
      <c r="X1299" s="275"/>
      <c r="Y1299" s="275">
        <f>SUM(W1299:X1299)</f>
        <v>0</v>
      </c>
      <c r="Z1299" s="275"/>
      <c r="AA1299" s="275"/>
      <c r="AB1299" s="275">
        <f>SUM(Z1299:AA1299)</f>
        <v>0</v>
      </c>
      <c r="AC1299" s="275"/>
      <c r="AD1299" s="275"/>
      <c r="AE1299" s="275">
        <f>SUM(AC1299:AD1299)</f>
        <v>0</v>
      </c>
      <c r="AF1299" s="500"/>
      <c r="AG1299" s="275">
        <v>2</v>
      </c>
      <c r="AH1299" s="275">
        <v>0</v>
      </c>
      <c r="AI1299" s="275">
        <f>SUM(AG1299:AH1299)</f>
        <v>2</v>
      </c>
      <c r="AJ1299" s="275">
        <v>0</v>
      </c>
      <c r="AK1299" s="275">
        <v>1</v>
      </c>
      <c r="AL1299" s="275">
        <f>SUM(AJ1299:AK1299)</f>
        <v>1</v>
      </c>
      <c r="AM1299" s="275">
        <v>0</v>
      </c>
      <c r="AN1299" s="275">
        <v>1</v>
      </c>
      <c r="AO1299" s="275">
        <f>SUM(AM1299:AN1299)</f>
        <v>1</v>
      </c>
      <c r="AP1299" s="275">
        <v>1</v>
      </c>
      <c r="AQ1299" s="275">
        <v>0</v>
      </c>
      <c r="AR1299" s="275">
        <f>SUM(AP1299:AQ1299)</f>
        <v>1</v>
      </c>
      <c r="AS1299" s="500"/>
      <c r="AT1299" s="275">
        <v>0</v>
      </c>
      <c r="AU1299" s="275">
        <v>0</v>
      </c>
      <c r="AV1299" s="275">
        <f>SUM(AT1299:AU1299)</f>
        <v>0</v>
      </c>
      <c r="AW1299" s="567">
        <f t="shared" ref="AW1299:AW1300" si="6473">SUM(G1299,J1299,M1299,P1299,T1299,W1299,Z1299,AC1299,AG1299,AJ1299,AM1299,AP1299,AT1299)</f>
        <v>58</v>
      </c>
      <c r="AX1299" s="567">
        <f t="shared" ref="AX1299:AX1300" si="6474">SUM(H1299,K1299,N1299,Q1299,U1299,X1299,AA1299,AD1299,AH1299,AK1299,AN1299,AQ1299,AU1299)</f>
        <v>36</v>
      </c>
      <c r="AY1299" s="567">
        <f t="shared" ref="AY1299:AY1300" si="6475">SUM(I1299,L1299,O1299,R1299,V1299,Y1299,AB1299,AE1299,AI1299,AL1299,AO1299,AR1299,AV1299)</f>
        <v>94</v>
      </c>
      <c r="AZ1299" s="159"/>
      <c r="BA1299" s="159"/>
      <c r="BB1299" s="275">
        <f>SUM(AZ1299:BA1299)</f>
        <v>0</v>
      </c>
      <c r="BC1299" s="275">
        <v>1</v>
      </c>
      <c r="BD1299" s="275">
        <v>1</v>
      </c>
      <c r="BE1299" s="275">
        <f>SUM(BC1299:BD1299)</f>
        <v>2</v>
      </c>
      <c r="BF1299" s="521"/>
      <c r="BG1299" s="605">
        <f>SUM(F1299,S1299,AF1299,AS1299)</f>
        <v>77</v>
      </c>
      <c r="BH1299" s="533">
        <f>SUM(G1299,T1299,AG1299)</f>
        <v>29</v>
      </c>
      <c r="BI1299" s="533">
        <f t="shared" ref="BI1299:BI1301" si="6476">SUM(H1299,U1299,AH1299)</f>
        <v>23</v>
      </c>
      <c r="BJ1299" s="533">
        <f t="shared" ref="BJ1299:BJ1301" si="6477">SUM(I1299,V1299,AI1299)</f>
        <v>52</v>
      </c>
      <c r="BK1299" s="533">
        <f t="shared" ref="BK1299:BK1301" si="6478">SUM(J1299,W1299,AJ1299)</f>
        <v>8</v>
      </c>
      <c r="BL1299" s="533">
        <f t="shared" ref="BL1299:BL1301" si="6479">SUM(K1299,X1299,AK1299)</f>
        <v>4</v>
      </c>
      <c r="BM1299" s="533">
        <f t="shared" ref="BM1299:BM1301" si="6480">SUM(L1299,Y1299,AL1299)</f>
        <v>12</v>
      </c>
      <c r="BN1299" s="533">
        <f>SUM(M1299,Z1299,AM1299)</f>
        <v>5</v>
      </c>
      <c r="BO1299" s="533">
        <f t="shared" ref="BO1299:BO1301" si="6481">SUM(N1299,AA1299,AN1299)</f>
        <v>2</v>
      </c>
      <c r="BP1299" s="533">
        <f t="shared" ref="BP1299:BP1301" si="6482">SUM(O1299,AB1299,AO1299)</f>
        <v>7</v>
      </c>
      <c r="BQ1299" s="533">
        <f t="shared" ref="BQ1299:BQ1301" si="6483">SUM(P1299,AC1299,AP1299)</f>
        <v>16</v>
      </c>
      <c r="BR1299" s="533">
        <f t="shared" ref="BR1299:BR1301" si="6484">SUM(Q1299,AD1299,AQ1299)</f>
        <v>7</v>
      </c>
      <c r="BS1299" s="533">
        <f t="shared" ref="BS1299:BS1301" si="6485">SUM(R1299,AE1299,AR1299)</f>
        <v>23</v>
      </c>
      <c r="BT1299" s="533">
        <f>AT1299</f>
        <v>0</v>
      </c>
      <c r="BU1299" s="533">
        <f t="shared" ref="BU1299:BU1301" si="6486">AU1299</f>
        <v>0</v>
      </c>
      <c r="BV1299" s="533">
        <f t="shared" ref="BV1299:BV1301" si="6487">AV1299</f>
        <v>0</v>
      </c>
      <c r="BW1299" s="536">
        <f>SUM(BH1299,BK1299,BN1299,BQ1299,BT1299)</f>
        <v>58</v>
      </c>
      <c r="BX1299" s="536">
        <f t="shared" ref="BX1299:BX1301" si="6488">SUM(BI1299,BL1299,BO1299,BR1299,BU1299)</f>
        <v>36</v>
      </c>
      <c r="BY1299" s="536">
        <f t="shared" ref="BY1299:BY1301" si="6489">SUM(BJ1299,BM1299,BP1299,BS1299,BV1299)</f>
        <v>94</v>
      </c>
      <c r="BZ1299" t="s">
        <v>74</v>
      </c>
      <c r="CA1299" s="544">
        <f>AZ1299</f>
        <v>0</v>
      </c>
      <c r="CB1299" s="544">
        <f t="shared" ref="CB1299:CB1301" si="6490">BA1299</f>
        <v>0</v>
      </c>
      <c r="CC1299" s="544">
        <f t="shared" ref="CC1299:CC1301" si="6491">BB1299</f>
        <v>0</v>
      </c>
      <c r="CD1299" s="544">
        <f>BC1299</f>
        <v>1</v>
      </c>
      <c r="CE1299" s="544">
        <f t="shared" ref="CE1299:CE1301" si="6492">BD1299</f>
        <v>1</v>
      </c>
      <c r="CF1299" s="544">
        <f t="shared" ref="CF1299:CF1301" si="6493">BE1299</f>
        <v>2</v>
      </c>
    </row>
    <row r="1300" spans="1:84">
      <c r="A1300" s="149"/>
      <c r="B1300" s="151"/>
      <c r="C1300" s="151"/>
      <c r="D1300" s="151"/>
      <c r="E1300" s="288" t="s">
        <v>78</v>
      </c>
      <c r="F1300" s="592">
        <v>77</v>
      </c>
      <c r="G1300" s="159">
        <v>13</v>
      </c>
      <c r="H1300" s="159">
        <v>15</v>
      </c>
      <c r="I1300" s="275">
        <f>SUM(G1300:H1300)</f>
        <v>28</v>
      </c>
      <c r="J1300" s="159">
        <v>7</v>
      </c>
      <c r="K1300" s="159">
        <v>3</v>
      </c>
      <c r="L1300" s="275">
        <f>SUM(J1300:K1300)</f>
        <v>10</v>
      </c>
      <c r="M1300" s="159">
        <v>2</v>
      </c>
      <c r="N1300" s="159">
        <v>3</v>
      </c>
      <c r="O1300" s="275">
        <f>SUM(M1300:N1300)</f>
        <v>5</v>
      </c>
      <c r="P1300" s="159">
        <v>11</v>
      </c>
      <c r="Q1300" s="159">
        <v>7</v>
      </c>
      <c r="R1300" s="275">
        <f>SUM(P1300:Q1300)</f>
        <v>18</v>
      </c>
      <c r="S1300" s="500"/>
      <c r="T1300" s="275">
        <v>2</v>
      </c>
      <c r="U1300" s="275">
        <v>8</v>
      </c>
      <c r="V1300" s="275">
        <f>SUM(T1300:U1300)</f>
        <v>10</v>
      </c>
      <c r="W1300" s="275"/>
      <c r="X1300" s="275"/>
      <c r="Y1300" s="275">
        <f>SUM(W1300:X1300)</f>
        <v>0</v>
      </c>
      <c r="Z1300" s="275"/>
      <c r="AA1300" s="275"/>
      <c r="AB1300" s="275">
        <f>SUM(Z1300:AA1300)</f>
        <v>0</v>
      </c>
      <c r="AC1300" s="275"/>
      <c r="AD1300" s="275"/>
      <c r="AE1300" s="275">
        <f>SUM(AC1300:AD1300)</f>
        <v>0</v>
      </c>
      <c r="AF1300" s="500"/>
      <c r="AG1300" s="275">
        <v>1</v>
      </c>
      <c r="AH1300" s="275">
        <v>2</v>
      </c>
      <c r="AI1300" s="275">
        <f>SUM(AG1300:AH1300)</f>
        <v>3</v>
      </c>
      <c r="AJ1300" s="275">
        <v>0</v>
      </c>
      <c r="AK1300" s="275">
        <v>0</v>
      </c>
      <c r="AL1300" s="275">
        <f>SUM(AJ1300:AK1300)</f>
        <v>0</v>
      </c>
      <c r="AM1300" s="275">
        <v>1</v>
      </c>
      <c r="AN1300" s="275">
        <v>1</v>
      </c>
      <c r="AO1300" s="275">
        <f>SUM(AM1300:AN1300)</f>
        <v>2</v>
      </c>
      <c r="AP1300" s="275">
        <v>2</v>
      </c>
      <c r="AQ1300" s="275">
        <v>0</v>
      </c>
      <c r="AR1300" s="275">
        <f>SUM(AP1300:AQ1300)</f>
        <v>2</v>
      </c>
      <c r="AS1300" s="500"/>
      <c r="AT1300" s="275">
        <v>2</v>
      </c>
      <c r="AU1300" s="275">
        <v>0</v>
      </c>
      <c r="AV1300" s="275">
        <f>SUM(AT1300:AU1300)</f>
        <v>2</v>
      </c>
      <c r="AW1300" s="567">
        <f t="shared" si="6473"/>
        <v>41</v>
      </c>
      <c r="AX1300" s="567">
        <f t="shared" si="6474"/>
        <v>39</v>
      </c>
      <c r="AY1300" s="567">
        <f t="shared" si="6475"/>
        <v>80</v>
      </c>
      <c r="AZ1300" s="159"/>
      <c r="BA1300" s="159"/>
      <c r="BB1300" s="275">
        <f>SUM(AZ1300:BA1300)</f>
        <v>0</v>
      </c>
      <c r="BC1300" s="275">
        <v>2</v>
      </c>
      <c r="BD1300" s="275">
        <v>0</v>
      </c>
      <c r="BE1300" s="275">
        <f>SUM(BC1300:BD1300)</f>
        <v>2</v>
      </c>
      <c r="BF1300" s="521"/>
      <c r="BG1300" s="605">
        <f>SUM(F1300,S1300,AF1300,AS1300)</f>
        <v>77</v>
      </c>
      <c r="BH1300" s="533">
        <f>SUM(G1300,T1300,AG1300)</f>
        <v>16</v>
      </c>
      <c r="BI1300" s="533">
        <f t="shared" si="6476"/>
        <v>25</v>
      </c>
      <c r="BJ1300" s="533">
        <f t="shared" si="6477"/>
        <v>41</v>
      </c>
      <c r="BK1300" s="533">
        <f t="shared" si="6478"/>
        <v>7</v>
      </c>
      <c r="BL1300" s="533">
        <f t="shared" si="6479"/>
        <v>3</v>
      </c>
      <c r="BM1300" s="533">
        <f t="shared" si="6480"/>
        <v>10</v>
      </c>
      <c r="BN1300" s="533">
        <f>SUM(M1300,Z1300,AM1300)</f>
        <v>3</v>
      </c>
      <c r="BO1300" s="533">
        <f t="shared" si="6481"/>
        <v>4</v>
      </c>
      <c r="BP1300" s="533">
        <f t="shared" si="6482"/>
        <v>7</v>
      </c>
      <c r="BQ1300" s="533">
        <f t="shared" si="6483"/>
        <v>13</v>
      </c>
      <c r="BR1300" s="533">
        <f t="shared" si="6484"/>
        <v>7</v>
      </c>
      <c r="BS1300" s="533">
        <f t="shared" si="6485"/>
        <v>20</v>
      </c>
      <c r="BT1300" s="533">
        <f>AT1300</f>
        <v>2</v>
      </c>
      <c r="BU1300" s="533">
        <f t="shared" si="6486"/>
        <v>0</v>
      </c>
      <c r="BV1300" s="533">
        <f t="shared" si="6487"/>
        <v>2</v>
      </c>
      <c r="BW1300" s="536">
        <f>SUM(BH1300,BK1300,BN1300,BQ1300,BT1300)</f>
        <v>41</v>
      </c>
      <c r="BX1300" s="536">
        <f t="shared" si="6488"/>
        <v>39</v>
      </c>
      <c r="BY1300" s="536">
        <f t="shared" si="6489"/>
        <v>80</v>
      </c>
      <c r="BZ1300" t="s">
        <v>74</v>
      </c>
      <c r="CA1300" s="544">
        <f>AZ1300</f>
        <v>0</v>
      </c>
      <c r="CB1300" s="544">
        <f t="shared" si="6490"/>
        <v>0</v>
      </c>
      <c r="CC1300" s="544">
        <f t="shared" si="6491"/>
        <v>0</v>
      </c>
      <c r="CD1300" s="544">
        <f>BC1300</f>
        <v>2</v>
      </c>
      <c r="CE1300" s="544">
        <f t="shared" si="6492"/>
        <v>0</v>
      </c>
      <c r="CF1300" s="544">
        <f t="shared" si="6493"/>
        <v>2</v>
      </c>
    </row>
    <row r="1301" spans="1:84">
      <c r="A1301" s="149"/>
      <c r="B1301" s="151"/>
      <c r="C1301" s="151"/>
      <c r="D1301" s="151"/>
      <c r="E1301" s="288"/>
      <c r="F1301" s="592">
        <f>SUM(F1299:F1300)</f>
        <v>154</v>
      </c>
      <c r="G1301" s="168">
        <f t="shared" ref="G1301:BE1301" si="6494">SUM(G1299:G1300)</f>
        <v>35</v>
      </c>
      <c r="H1301" s="168">
        <f t="shared" si="6494"/>
        <v>31</v>
      </c>
      <c r="I1301" s="168">
        <f t="shared" si="6494"/>
        <v>66</v>
      </c>
      <c r="J1301" s="168">
        <f t="shared" si="6494"/>
        <v>15</v>
      </c>
      <c r="K1301" s="168">
        <f t="shared" si="6494"/>
        <v>6</v>
      </c>
      <c r="L1301" s="168">
        <f t="shared" si="6494"/>
        <v>21</v>
      </c>
      <c r="M1301" s="168">
        <f t="shared" si="6494"/>
        <v>7</v>
      </c>
      <c r="N1301" s="168">
        <f t="shared" si="6494"/>
        <v>4</v>
      </c>
      <c r="O1301" s="168">
        <f t="shared" si="6494"/>
        <v>11</v>
      </c>
      <c r="P1301" s="168">
        <f t="shared" si="6494"/>
        <v>26</v>
      </c>
      <c r="Q1301" s="168">
        <f t="shared" si="6494"/>
        <v>14</v>
      </c>
      <c r="R1301" s="168">
        <f t="shared" si="6494"/>
        <v>40</v>
      </c>
      <c r="S1301" s="502">
        <f t="shared" si="6494"/>
        <v>0</v>
      </c>
      <c r="T1301" s="168">
        <f t="shared" si="6494"/>
        <v>7</v>
      </c>
      <c r="U1301" s="168">
        <f t="shared" si="6494"/>
        <v>15</v>
      </c>
      <c r="V1301" s="168">
        <f t="shared" si="6494"/>
        <v>22</v>
      </c>
      <c r="W1301" s="168">
        <f t="shared" si="6494"/>
        <v>0</v>
      </c>
      <c r="X1301" s="168">
        <f t="shared" si="6494"/>
        <v>0</v>
      </c>
      <c r="Y1301" s="168">
        <f t="shared" si="6494"/>
        <v>0</v>
      </c>
      <c r="Z1301" s="168">
        <f t="shared" si="6494"/>
        <v>0</v>
      </c>
      <c r="AA1301" s="168">
        <f t="shared" si="6494"/>
        <v>0</v>
      </c>
      <c r="AB1301" s="168">
        <f t="shared" si="6494"/>
        <v>0</v>
      </c>
      <c r="AC1301" s="168">
        <f t="shared" si="6494"/>
        <v>0</v>
      </c>
      <c r="AD1301" s="168">
        <f t="shared" si="6494"/>
        <v>0</v>
      </c>
      <c r="AE1301" s="168">
        <f t="shared" si="6494"/>
        <v>0</v>
      </c>
      <c r="AF1301" s="502">
        <f t="shared" si="6494"/>
        <v>0</v>
      </c>
      <c r="AG1301" s="168">
        <f t="shared" si="6494"/>
        <v>3</v>
      </c>
      <c r="AH1301" s="168">
        <f t="shared" si="6494"/>
        <v>2</v>
      </c>
      <c r="AI1301" s="168">
        <f t="shared" si="6494"/>
        <v>5</v>
      </c>
      <c r="AJ1301" s="168">
        <f t="shared" si="6494"/>
        <v>0</v>
      </c>
      <c r="AK1301" s="168">
        <f t="shared" si="6494"/>
        <v>1</v>
      </c>
      <c r="AL1301" s="168">
        <f t="shared" si="6494"/>
        <v>1</v>
      </c>
      <c r="AM1301" s="168">
        <f t="shared" si="6494"/>
        <v>1</v>
      </c>
      <c r="AN1301" s="168">
        <f t="shared" si="6494"/>
        <v>2</v>
      </c>
      <c r="AO1301" s="168">
        <f t="shared" si="6494"/>
        <v>3</v>
      </c>
      <c r="AP1301" s="168">
        <f t="shared" si="6494"/>
        <v>3</v>
      </c>
      <c r="AQ1301" s="168">
        <f t="shared" si="6494"/>
        <v>0</v>
      </c>
      <c r="AR1301" s="168">
        <f t="shared" si="6494"/>
        <v>3</v>
      </c>
      <c r="AS1301" s="502">
        <f t="shared" si="6494"/>
        <v>0</v>
      </c>
      <c r="AT1301" s="168">
        <f t="shared" si="6494"/>
        <v>2</v>
      </c>
      <c r="AU1301" s="168">
        <f t="shared" si="6494"/>
        <v>0</v>
      </c>
      <c r="AV1301" s="168">
        <f t="shared" si="6494"/>
        <v>2</v>
      </c>
      <c r="AW1301" s="569">
        <f t="shared" si="6494"/>
        <v>99</v>
      </c>
      <c r="AX1301" s="569">
        <f t="shared" si="6494"/>
        <v>75</v>
      </c>
      <c r="AY1301" s="569">
        <f t="shared" si="6494"/>
        <v>174</v>
      </c>
      <c r="AZ1301" s="168">
        <f t="shared" si="6494"/>
        <v>0</v>
      </c>
      <c r="BA1301" s="168">
        <f t="shared" si="6494"/>
        <v>0</v>
      </c>
      <c r="BB1301" s="168">
        <f t="shared" si="6494"/>
        <v>0</v>
      </c>
      <c r="BC1301" s="168">
        <f t="shared" si="6494"/>
        <v>3</v>
      </c>
      <c r="BD1301" s="168">
        <f t="shared" si="6494"/>
        <v>1</v>
      </c>
      <c r="BE1301" s="168">
        <f t="shared" si="6494"/>
        <v>4</v>
      </c>
      <c r="BF1301" s="523"/>
      <c r="BG1301" s="605">
        <f>SUM(F1301,S1301,AF1301,AS1301)</f>
        <v>154</v>
      </c>
      <c r="BH1301" s="533">
        <f>SUM(G1301,T1301,AG1301)</f>
        <v>45</v>
      </c>
      <c r="BI1301" s="533">
        <f t="shared" si="6476"/>
        <v>48</v>
      </c>
      <c r="BJ1301" s="533">
        <f t="shared" si="6477"/>
        <v>93</v>
      </c>
      <c r="BK1301" s="533">
        <f t="shared" si="6478"/>
        <v>15</v>
      </c>
      <c r="BL1301" s="533">
        <f t="shared" si="6479"/>
        <v>7</v>
      </c>
      <c r="BM1301" s="533">
        <f t="shared" si="6480"/>
        <v>22</v>
      </c>
      <c r="BN1301" s="533">
        <f>SUM(M1301,Z1301,AM1301)</f>
        <v>8</v>
      </c>
      <c r="BO1301" s="533">
        <f t="shared" si="6481"/>
        <v>6</v>
      </c>
      <c r="BP1301" s="533">
        <f t="shared" si="6482"/>
        <v>14</v>
      </c>
      <c r="BQ1301" s="533">
        <f t="shared" si="6483"/>
        <v>29</v>
      </c>
      <c r="BR1301" s="533">
        <f t="shared" si="6484"/>
        <v>14</v>
      </c>
      <c r="BS1301" s="533">
        <f t="shared" si="6485"/>
        <v>43</v>
      </c>
      <c r="BT1301" s="533">
        <f>AT1301</f>
        <v>2</v>
      </c>
      <c r="BU1301" s="533">
        <f t="shared" si="6486"/>
        <v>0</v>
      </c>
      <c r="BV1301" s="533">
        <f t="shared" si="6487"/>
        <v>2</v>
      </c>
      <c r="BW1301" s="536">
        <f>SUM(BH1301,BK1301,BN1301,BQ1301,BT1301)</f>
        <v>99</v>
      </c>
      <c r="BX1301" s="536">
        <f t="shared" si="6488"/>
        <v>75</v>
      </c>
      <c r="BY1301" s="536">
        <f t="shared" si="6489"/>
        <v>174</v>
      </c>
      <c r="BZ1301" t="s">
        <v>74</v>
      </c>
      <c r="CA1301" s="544">
        <f>AZ1301</f>
        <v>0</v>
      </c>
      <c r="CB1301" s="544">
        <f t="shared" si="6490"/>
        <v>0</v>
      </c>
      <c r="CC1301" s="544">
        <f t="shared" si="6491"/>
        <v>0</v>
      </c>
      <c r="CD1301" s="544">
        <f>BC1301</f>
        <v>3</v>
      </c>
      <c r="CE1301" s="544">
        <f t="shared" si="6492"/>
        <v>1</v>
      </c>
      <c r="CF1301" s="544">
        <f t="shared" si="6493"/>
        <v>4</v>
      </c>
    </row>
    <row r="1302" spans="1:84">
      <c r="A1302" s="149" t="s">
        <v>95</v>
      </c>
      <c r="B1302" s="149" t="s">
        <v>212</v>
      </c>
      <c r="C1302" s="151"/>
      <c r="D1302" s="151"/>
      <c r="E1302" s="375" t="s">
        <v>816</v>
      </c>
      <c r="F1302" s="591"/>
      <c r="G1302" s="159"/>
      <c r="H1302" s="159"/>
      <c r="I1302" s="275"/>
      <c r="J1302" s="159"/>
      <c r="K1302" s="159"/>
      <c r="L1302" s="275"/>
      <c r="M1302" s="159"/>
      <c r="N1302" s="159"/>
      <c r="O1302" s="275"/>
      <c r="P1302" s="159"/>
      <c r="Q1302" s="159"/>
      <c r="R1302" s="275"/>
      <c r="S1302" s="500"/>
      <c r="T1302" s="275"/>
      <c r="U1302" s="275"/>
      <c r="V1302" s="275"/>
      <c r="W1302" s="275"/>
      <c r="X1302" s="275"/>
      <c r="Y1302" s="275"/>
      <c r="Z1302" s="275"/>
      <c r="AA1302" s="275"/>
      <c r="AB1302" s="275"/>
      <c r="AC1302" s="275"/>
      <c r="AD1302" s="275"/>
      <c r="AE1302" s="275"/>
      <c r="AF1302" s="500"/>
      <c r="AG1302" s="275"/>
      <c r="AH1302" s="275"/>
      <c r="AI1302" s="275"/>
      <c r="AJ1302" s="275"/>
      <c r="AK1302" s="275"/>
      <c r="AL1302" s="275"/>
      <c r="AM1302" s="275"/>
      <c r="AN1302" s="275"/>
      <c r="AO1302" s="275"/>
      <c r="AP1302" s="275"/>
      <c r="AQ1302" s="275"/>
      <c r="AR1302" s="275"/>
      <c r="AS1302" s="500"/>
      <c r="AT1302" s="275"/>
      <c r="AU1302" s="275"/>
      <c r="AV1302" s="275"/>
      <c r="AW1302" s="567"/>
      <c r="AX1302" s="567"/>
      <c r="AY1302" s="567"/>
      <c r="AZ1302" s="159"/>
      <c r="BA1302" s="159"/>
      <c r="BB1302" s="159"/>
      <c r="BC1302" s="275"/>
      <c r="BD1302" s="275"/>
      <c r="BE1302" s="275"/>
      <c r="BF1302" s="521"/>
    </row>
    <row r="1303" spans="1:84">
      <c r="A1303" s="149"/>
      <c r="B1303" s="151"/>
      <c r="C1303" s="151"/>
      <c r="D1303" s="151"/>
      <c r="E1303" s="288" t="s">
        <v>77</v>
      </c>
      <c r="F1303" s="592">
        <v>77</v>
      </c>
      <c r="G1303" s="159">
        <v>18</v>
      </c>
      <c r="H1303" s="159">
        <v>20</v>
      </c>
      <c r="I1303" s="275">
        <f>SUM(G1303:H1303)</f>
        <v>38</v>
      </c>
      <c r="J1303" s="159">
        <v>6</v>
      </c>
      <c r="K1303" s="159">
        <v>4</v>
      </c>
      <c r="L1303" s="275">
        <f>SUM(J1303:K1303)</f>
        <v>10</v>
      </c>
      <c r="M1303" s="159">
        <v>5</v>
      </c>
      <c r="N1303" s="159">
        <v>1</v>
      </c>
      <c r="O1303" s="275">
        <f>SUM(M1303:N1303)</f>
        <v>6</v>
      </c>
      <c r="P1303" s="159">
        <v>12</v>
      </c>
      <c r="Q1303" s="159">
        <v>8</v>
      </c>
      <c r="R1303" s="275">
        <f>SUM(P1303:Q1303)</f>
        <v>20</v>
      </c>
      <c r="S1303" s="500">
        <v>12</v>
      </c>
      <c r="T1303" s="275">
        <v>3</v>
      </c>
      <c r="U1303" s="275">
        <f>7-1</f>
        <v>6</v>
      </c>
      <c r="V1303" s="275">
        <f>SUM(T1303:U1303)</f>
        <v>9</v>
      </c>
      <c r="W1303" s="275"/>
      <c r="X1303" s="275"/>
      <c r="Y1303" s="275">
        <f>SUM(W1303:X1303)</f>
        <v>0</v>
      </c>
      <c r="Z1303" s="275"/>
      <c r="AA1303" s="275"/>
      <c r="AB1303" s="275">
        <f>SUM(Z1303:AA1303)</f>
        <v>0</v>
      </c>
      <c r="AC1303" s="275">
        <v>0</v>
      </c>
      <c r="AD1303" s="275">
        <v>1</v>
      </c>
      <c r="AE1303" s="275">
        <f>SUM(AC1303:AD1303)</f>
        <v>1</v>
      </c>
      <c r="AF1303" s="500"/>
      <c r="AG1303" s="275">
        <v>1</v>
      </c>
      <c r="AH1303" s="275">
        <v>0</v>
      </c>
      <c r="AI1303" s="275">
        <f>SUM(AG1303:AH1303)</f>
        <v>1</v>
      </c>
      <c r="AJ1303" s="275">
        <v>2</v>
      </c>
      <c r="AK1303" s="275">
        <v>1</v>
      </c>
      <c r="AL1303" s="275">
        <f>SUM(AJ1303:AK1303)</f>
        <v>3</v>
      </c>
      <c r="AM1303" s="275"/>
      <c r="AN1303" s="275"/>
      <c r="AO1303" s="275">
        <f>SUM(AM1303:AN1303)</f>
        <v>0</v>
      </c>
      <c r="AP1303" s="275">
        <v>1</v>
      </c>
      <c r="AQ1303" s="275">
        <f>5</f>
        <v>5</v>
      </c>
      <c r="AR1303" s="275">
        <f>SUM(AP1303:AQ1303)</f>
        <v>6</v>
      </c>
      <c r="AS1303" s="500"/>
      <c r="AT1303" s="275"/>
      <c r="AU1303" s="275"/>
      <c r="AV1303" s="275">
        <f>SUM(AT1303:AU1303)</f>
        <v>0</v>
      </c>
      <c r="AW1303" s="567">
        <f t="shared" ref="AW1303:AW1304" si="6495">SUM(G1303,J1303,M1303,P1303,T1303,W1303,Z1303,AC1303,AG1303,AJ1303,AM1303,AP1303,AT1303)</f>
        <v>48</v>
      </c>
      <c r="AX1303" s="567">
        <f t="shared" ref="AX1303:AX1304" si="6496">SUM(H1303,K1303,N1303,Q1303,U1303,X1303,AA1303,AD1303,AH1303,AK1303,AN1303,AQ1303,AU1303)</f>
        <v>46</v>
      </c>
      <c r="AY1303" s="567">
        <f t="shared" ref="AY1303:AY1304" si="6497">SUM(I1303,L1303,O1303,R1303,V1303,Y1303,AB1303,AE1303,AI1303,AL1303,AO1303,AR1303,AV1303)</f>
        <v>94</v>
      </c>
      <c r="AZ1303" s="159"/>
      <c r="BA1303" s="159"/>
      <c r="BB1303" s="275">
        <f>SUM(AZ1303:BA1303)</f>
        <v>0</v>
      </c>
      <c r="BC1303" s="275">
        <v>2</v>
      </c>
      <c r="BD1303" s="275"/>
      <c r="BE1303" s="275">
        <f>SUM(BC1303:BD1303)</f>
        <v>2</v>
      </c>
      <c r="BF1303" s="521"/>
      <c r="BG1303" s="605">
        <f>SUM(F1303,S1303,AF1303,AS1303)</f>
        <v>89</v>
      </c>
      <c r="BH1303" s="533">
        <f>SUM(G1303,T1303,AG1303)</f>
        <v>22</v>
      </c>
      <c r="BI1303" s="533">
        <f t="shared" ref="BI1303:BI1305" si="6498">SUM(H1303,U1303,AH1303)</f>
        <v>26</v>
      </c>
      <c r="BJ1303" s="533">
        <f t="shared" ref="BJ1303:BJ1305" si="6499">SUM(I1303,V1303,AI1303)</f>
        <v>48</v>
      </c>
      <c r="BK1303" s="533">
        <f t="shared" ref="BK1303:BK1305" si="6500">SUM(J1303,W1303,AJ1303)</f>
        <v>8</v>
      </c>
      <c r="BL1303" s="533">
        <f t="shared" ref="BL1303:BL1305" si="6501">SUM(K1303,X1303,AK1303)</f>
        <v>5</v>
      </c>
      <c r="BM1303" s="533">
        <f t="shared" ref="BM1303:BM1305" si="6502">SUM(L1303,Y1303,AL1303)</f>
        <v>13</v>
      </c>
      <c r="BN1303" s="533">
        <f>SUM(M1303,Z1303,AM1303)</f>
        <v>5</v>
      </c>
      <c r="BO1303" s="533">
        <f t="shared" ref="BO1303:BO1305" si="6503">SUM(N1303,AA1303,AN1303)</f>
        <v>1</v>
      </c>
      <c r="BP1303" s="533">
        <f t="shared" ref="BP1303:BP1305" si="6504">SUM(O1303,AB1303,AO1303)</f>
        <v>6</v>
      </c>
      <c r="BQ1303" s="533">
        <f t="shared" ref="BQ1303:BQ1305" si="6505">SUM(P1303,AC1303,AP1303)</f>
        <v>13</v>
      </c>
      <c r="BR1303" s="533">
        <f t="shared" ref="BR1303:BR1305" si="6506">SUM(Q1303,AD1303,AQ1303)</f>
        <v>14</v>
      </c>
      <c r="BS1303" s="533">
        <f t="shared" ref="BS1303:BS1305" si="6507">SUM(R1303,AE1303,AR1303)</f>
        <v>27</v>
      </c>
      <c r="BT1303" s="533">
        <f>AT1303</f>
        <v>0</v>
      </c>
      <c r="BU1303" s="533">
        <f t="shared" ref="BU1303:BU1305" si="6508">AU1303</f>
        <v>0</v>
      </c>
      <c r="BV1303" s="533">
        <f t="shared" ref="BV1303:BV1305" si="6509">AV1303</f>
        <v>0</v>
      </c>
      <c r="BW1303" s="536">
        <f>SUM(BH1303,BK1303,BN1303,BQ1303,BT1303)</f>
        <v>48</v>
      </c>
      <c r="BX1303" s="536">
        <f t="shared" ref="BX1303:BX1305" si="6510">SUM(BI1303,BL1303,BO1303,BR1303,BU1303)</f>
        <v>46</v>
      </c>
      <c r="BY1303" s="536">
        <f t="shared" ref="BY1303:BY1305" si="6511">SUM(BJ1303,BM1303,BP1303,BS1303,BV1303)</f>
        <v>94</v>
      </c>
      <c r="BZ1303" t="s">
        <v>74</v>
      </c>
      <c r="CA1303" s="544">
        <f>AZ1303</f>
        <v>0</v>
      </c>
      <c r="CB1303" s="544">
        <f t="shared" ref="CB1303:CB1305" si="6512">BA1303</f>
        <v>0</v>
      </c>
      <c r="CC1303" s="544">
        <f t="shared" ref="CC1303:CC1305" si="6513">BB1303</f>
        <v>0</v>
      </c>
      <c r="CD1303" s="544">
        <f>BC1303</f>
        <v>2</v>
      </c>
      <c r="CE1303" s="544">
        <f t="shared" ref="CE1303:CE1305" si="6514">BD1303</f>
        <v>0</v>
      </c>
      <c r="CF1303" s="544">
        <f t="shared" ref="CF1303:CF1305" si="6515">BE1303</f>
        <v>2</v>
      </c>
    </row>
    <row r="1304" spans="1:84">
      <c r="A1304" s="149"/>
      <c r="B1304" s="151"/>
      <c r="C1304" s="151"/>
      <c r="D1304" s="151"/>
      <c r="E1304" s="288" t="s">
        <v>78</v>
      </c>
      <c r="F1304" s="592">
        <v>77</v>
      </c>
      <c r="G1304" s="159">
        <v>20</v>
      </c>
      <c r="H1304" s="159">
        <v>19</v>
      </c>
      <c r="I1304" s="275">
        <f>SUM(G1304:H1304)</f>
        <v>39</v>
      </c>
      <c r="J1304" s="159">
        <v>6</v>
      </c>
      <c r="K1304" s="159">
        <v>5</v>
      </c>
      <c r="L1304" s="275">
        <f>SUM(J1304:K1304)</f>
        <v>11</v>
      </c>
      <c r="M1304" s="159">
        <v>3</v>
      </c>
      <c r="N1304" s="159">
        <v>3</v>
      </c>
      <c r="O1304" s="275">
        <f>SUM(M1304:N1304)</f>
        <v>6</v>
      </c>
      <c r="P1304" s="159">
        <v>11</v>
      </c>
      <c r="Q1304" s="159">
        <v>10</v>
      </c>
      <c r="R1304" s="275">
        <f>SUM(P1304:Q1304)</f>
        <v>21</v>
      </c>
      <c r="S1304" s="500">
        <v>12</v>
      </c>
      <c r="T1304" s="275"/>
      <c r="U1304" s="275"/>
      <c r="V1304" s="275">
        <f>SUM(T1304:U1304)</f>
        <v>0</v>
      </c>
      <c r="W1304" s="275"/>
      <c r="X1304" s="275"/>
      <c r="Y1304" s="275">
        <f>SUM(W1304:X1304)</f>
        <v>0</v>
      </c>
      <c r="Z1304" s="275"/>
      <c r="AA1304" s="275"/>
      <c r="AB1304" s="275">
        <f>SUM(Z1304:AA1304)</f>
        <v>0</v>
      </c>
      <c r="AC1304" s="275">
        <v>7</v>
      </c>
      <c r="AD1304" s="275">
        <v>5</v>
      </c>
      <c r="AE1304" s="275">
        <f>SUM(AC1304:AD1304)</f>
        <v>12</v>
      </c>
      <c r="AF1304" s="500"/>
      <c r="AG1304" s="275"/>
      <c r="AH1304" s="275"/>
      <c r="AI1304" s="275">
        <f>SUM(AG1304:AH1304)</f>
        <v>0</v>
      </c>
      <c r="AJ1304" s="275"/>
      <c r="AK1304" s="275"/>
      <c r="AL1304" s="275">
        <f>SUM(AJ1304:AK1304)</f>
        <v>0</v>
      </c>
      <c r="AM1304" s="275"/>
      <c r="AN1304" s="275"/>
      <c r="AO1304" s="275">
        <f>SUM(AM1304:AN1304)</f>
        <v>0</v>
      </c>
      <c r="AP1304" s="275">
        <v>6</v>
      </c>
      <c r="AQ1304" s="275">
        <v>6</v>
      </c>
      <c r="AR1304" s="275">
        <f>SUM(AP1304:AQ1304)</f>
        <v>12</v>
      </c>
      <c r="AS1304" s="500"/>
      <c r="AT1304" s="275"/>
      <c r="AU1304" s="275"/>
      <c r="AV1304" s="275">
        <f>SUM(AT1304:AU1304)</f>
        <v>0</v>
      </c>
      <c r="AW1304" s="567">
        <f t="shared" si="6495"/>
        <v>53</v>
      </c>
      <c r="AX1304" s="567">
        <f t="shared" si="6496"/>
        <v>48</v>
      </c>
      <c r="AY1304" s="567">
        <f t="shared" si="6497"/>
        <v>101</v>
      </c>
      <c r="AZ1304" s="159"/>
      <c r="BA1304" s="159"/>
      <c r="BB1304" s="275">
        <f>SUM(AZ1304:BA1304)</f>
        <v>0</v>
      </c>
      <c r="BC1304" s="275">
        <v>2</v>
      </c>
      <c r="BD1304" s="275">
        <v>1</v>
      </c>
      <c r="BE1304" s="275">
        <f>SUM(BC1304:BD1304)</f>
        <v>3</v>
      </c>
      <c r="BF1304" s="521"/>
      <c r="BG1304" s="605">
        <f>SUM(F1304,S1304,AF1304,AS1304)</f>
        <v>89</v>
      </c>
      <c r="BH1304" s="533">
        <f>SUM(G1304,T1304,AG1304)</f>
        <v>20</v>
      </c>
      <c r="BI1304" s="533">
        <f t="shared" si="6498"/>
        <v>19</v>
      </c>
      <c r="BJ1304" s="533">
        <f t="shared" si="6499"/>
        <v>39</v>
      </c>
      <c r="BK1304" s="533">
        <f t="shared" si="6500"/>
        <v>6</v>
      </c>
      <c r="BL1304" s="533">
        <f t="shared" si="6501"/>
        <v>5</v>
      </c>
      <c r="BM1304" s="533">
        <f t="shared" si="6502"/>
        <v>11</v>
      </c>
      <c r="BN1304" s="533">
        <f>SUM(M1304,Z1304,AM1304)</f>
        <v>3</v>
      </c>
      <c r="BO1304" s="533">
        <f t="shared" si="6503"/>
        <v>3</v>
      </c>
      <c r="BP1304" s="533">
        <f t="shared" si="6504"/>
        <v>6</v>
      </c>
      <c r="BQ1304" s="533">
        <f t="shared" si="6505"/>
        <v>24</v>
      </c>
      <c r="BR1304" s="533">
        <f t="shared" si="6506"/>
        <v>21</v>
      </c>
      <c r="BS1304" s="533">
        <f t="shared" si="6507"/>
        <v>45</v>
      </c>
      <c r="BT1304" s="533">
        <f>AT1304</f>
        <v>0</v>
      </c>
      <c r="BU1304" s="533">
        <f t="shared" si="6508"/>
        <v>0</v>
      </c>
      <c r="BV1304" s="533">
        <f t="shared" si="6509"/>
        <v>0</v>
      </c>
      <c r="BW1304" s="536">
        <f>SUM(BH1304,BK1304,BN1304,BQ1304,BT1304)</f>
        <v>53</v>
      </c>
      <c r="BX1304" s="536">
        <f t="shared" si="6510"/>
        <v>48</v>
      </c>
      <c r="BY1304" s="536">
        <f t="shared" si="6511"/>
        <v>101</v>
      </c>
      <c r="BZ1304" t="s">
        <v>74</v>
      </c>
      <c r="CA1304" s="544">
        <f>AZ1304</f>
        <v>0</v>
      </c>
      <c r="CB1304" s="544">
        <f t="shared" si="6512"/>
        <v>0</v>
      </c>
      <c r="CC1304" s="544">
        <f t="shared" si="6513"/>
        <v>0</v>
      </c>
      <c r="CD1304" s="544">
        <f>BC1304</f>
        <v>2</v>
      </c>
      <c r="CE1304" s="544">
        <f t="shared" si="6514"/>
        <v>1</v>
      </c>
      <c r="CF1304" s="544">
        <f t="shared" si="6515"/>
        <v>3</v>
      </c>
    </row>
    <row r="1305" spans="1:84">
      <c r="A1305" s="149"/>
      <c r="B1305" s="151"/>
      <c r="C1305" s="151"/>
      <c r="D1305" s="151"/>
      <c r="E1305" s="288"/>
      <c r="F1305" s="592">
        <f>SUM(F1303:F1304)</f>
        <v>154</v>
      </c>
      <c r="G1305" s="168">
        <f t="shared" ref="G1305:BE1305" si="6516">SUM(G1303:G1304)</f>
        <v>38</v>
      </c>
      <c r="H1305" s="168">
        <f t="shared" si="6516"/>
        <v>39</v>
      </c>
      <c r="I1305" s="168">
        <f t="shared" si="6516"/>
        <v>77</v>
      </c>
      <c r="J1305" s="168">
        <f t="shared" si="6516"/>
        <v>12</v>
      </c>
      <c r="K1305" s="168">
        <f t="shared" si="6516"/>
        <v>9</v>
      </c>
      <c r="L1305" s="168">
        <f t="shared" si="6516"/>
        <v>21</v>
      </c>
      <c r="M1305" s="168">
        <f t="shared" si="6516"/>
        <v>8</v>
      </c>
      <c r="N1305" s="168">
        <f t="shared" si="6516"/>
        <v>4</v>
      </c>
      <c r="O1305" s="168">
        <f t="shared" si="6516"/>
        <v>12</v>
      </c>
      <c r="P1305" s="168">
        <f t="shared" si="6516"/>
        <v>23</v>
      </c>
      <c r="Q1305" s="168">
        <f t="shared" si="6516"/>
        <v>18</v>
      </c>
      <c r="R1305" s="168">
        <f t="shared" si="6516"/>
        <v>41</v>
      </c>
      <c r="S1305" s="502">
        <f t="shared" si="6516"/>
        <v>24</v>
      </c>
      <c r="T1305" s="168">
        <f t="shared" si="6516"/>
        <v>3</v>
      </c>
      <c r="U1305" s="168">
        <f t="shared" si="6516"/>
        <v>6</v>
      </c>
      <c r="V1305" s="168">
        <f t="shared" si="6516"/>
        <v>9</v>
      </c>
      <c r="W1305" s="168">
        <f t="shared" si="6516"/>
        <v>0</v>
      </c>
      <c r="X1305" s="168">
        <f t="shared" si="6516"/>
        <v>0</v>
      </c>
      <c r="Y1305" s="168">
        <f t="shared" si="6516"/>
        <v>0</v>
      </c>
      <c r="Z1305" s="168">
        <f t="shared" si="6516"/>
        <v>0</v>
      </c>
      <c r="AA1305" s="168">
        <f t="shared" si="6516"/>
        <v>0</v>
      </c>
      <c r="AB1305" s="168">
        <f t="shared" si="6516"/>
        <v>0</v>
      </c>
      <c r="AC1305" s="168">
        <f t="shared" si="6516"/>
        <v>7</v>
      </c>
      <c r="AD1305" s="168">
        <f t="shared" si="6516"/>
        <v>6</v>
      </c>
      <c r="AE1305" s="168">
        <f t="shared" si="6516"/>
        <v>13</v>
      </c>
      <c r="AF1305" s="502">
        <f t="shared" si="6516"/>
        <v>0</v>
      </c>
      <c r="AG1305" s="168">
        <f t="shared" si="6516"/>
        <v>1</v>
      </c>
      <c r="AH1305" s="168">
        <f t="shared" si="6516"/>
        <v>0</v>
      </c>
      <c r="AI1305" s="168">
        <f t="shared" si="6516"/>
        <v>1</v>
      </c>
      <c r="AJ1305" s="168">
        <f t="shared" si="6516"/>
        <v>2</v>
      </c>
      <c r="AK1305" s="168">
        <f t="shared" si="6516"/>
        <v>1</v>
      </c>
      <c r="AL1305" s="168">
        <f t="shared" si="6516"/>
        <v>3</v>
      </c>
      <c r="AM1305" s="168">
        <f t="shared" si="6516"/>
        <v>0</v>
      </c>
      <c r="AN1305" s="168">
        <f t="shared" si="6516"/>
        <v>0</v>
      </c>
      <c r="AO1305" s="168">
        <f t="shared" si="6516"/>
        <v>0</v>
      </c>
      <c r="AP1305" s="168">
        <f t="shared" si="6516"/>
        <v>7</v>
      </c>
      <c r="AQ1305" s="168">
        <f t="shared" si="6516"/>
        <v>11</v>
      </c>
      <c r="AR1305" s="168">
        <f t="shared" si="6516"/>
        <v>18</v>
      </c>
      <c r="AS1305" s="502">
        <f t="shared" si="6516"/>
        <v>0</v>
      </c>
      <c r="AT1305" s="168">
        <f t="shared" si="6516"/>
        <v>0</v>
      </c>
      <c r="AU1305" s="168">
        <f t="shared" si="6516"/>
        <v>0</v>
      </c>
      <c r="AV1305" s="168">
        <f t="shared" si="6516"/>
        <v>0</v>
      </c>
      <c r="AW1305" s="569">
        <f t="shared" si="6516"/>
        <v>101</v>
      </c>
      <c r="AX1305" s="569">
        <f t="shared" si="6516"/>
        <v>94</v>
      </c>
      <c r="AY1305" s="569">
        <f t="shared" si="6516"/>
        <v>195</v>
      </c>
      <c r="AZ1305" s="168">
        <f t="shared" si="6516"/>
        <v>0</v>
      </c>
      <c r="BA1305" s="168">
        <f t="shared" si="6516"/>
        <v>0</v>
      </c>
      <c r="BB1305" s="168">
        <f t="shared" si="6516"/>
        <v>0</v>
      </c>
      <c r="BC1305" s="168">
        <f t="shared" si="6516"/>
        <v>4</v>
      </c>
      <c r="BD1305" s="168">
        <f t="shared" si="6516"/>
        <v>1</v>
      </c>
      <c r="BE1305" s="168">
        <f t="shared" si="6516"/>
        <v>5</v>
      </c>
      <c r="BF1305" s="523"/>
      <c r="BG1305" s="605">
        <f>SUM(F1305,S1305,AF1305,AS1305)</f>
        <v>178</v>
      </c>
      <c r="BH1305" s="533">
        <f>SUM(G1305,T1305,AG1305)</f>
        <v>42</v>
      </c>
      <c r="BI1305" s="533">
        <f t="shared" si="6498"/>
        <v>45</v>
      </c>
      <c r="BJ1305" s="533">
        <f t="shared" si="6499"/>
        <v>87</v>
      </c>
      <c r="BK1305" s="533">
        <f t="shared" si="6500"/>
        <v>14</v>
      </c>
      <c r="BL1305" s="533">
        <f t="shared" si="6501"/>
        <v>10</v>
      </c>
      <c r="BM1305" s="533">
        <f t="shared" si="6502"/>
        <v>24</v>
      </c>
      <c r="BN1305" s="533">
        <f>SUM(M1305,Z1305,AM1305)</f>
        <v>8</v>
      </c>
      <c r="BO1305" s="533">
        <f t="shared" si="6503"/>
        <v>4</v>
      </c>
      <c r="BP1305" s="533">
        <f t="shared" si="6504"/>
        <v>12</v>
      </c>
      <c r="BQ1305" s="533">
        <f t="shared" si="6505"/>
        <v>37</v>
      </c>
      <c r="BR1305" s="533">
        <f t="shared" si="6506"/>
        <v>35</v>
      </c>
      <c r="BS1305" s="533">
        <f t="shared" si="6507"/>
        <v>72</v>
      </c>
      <c r="BT1305" s="533">
        <f>AT1305</f>
        <v>0</v>
      </c>
      <c r="BU1305" s="533">
        <f t="shared" si="6508"/>
        <v>0</v>
      </c>
      <c r="BV1305" s="533">
        <f t="shared" si="6509"/>
        <v>0</v>
      </c>
      <c r="BW1305" s="536">
        <f>SUM(BH1305,BK1305,BN1305,BQ1305,BT1305)</f>
        <v>101</v>
      </c>
      <c r="BX1305" s="536">
        <f t="shared" si="6510"/>
        <v>94</v>
      </c>
      <c r="BY1305" s="536">
        <f t="shared" si="6511"/>
        <v>195</v>
      </c>
      <c r="BZ1305" t="s">
        <v>74</v>
      </c>
      <c r="CA1305" s="544">
        <f>AZ1305</f>
        <v>0</v>
      </c>
      <c r="CB1305" s="544">
        <f t="shared" si="6512"/>
        <v>0</v>
      </c>
      <c r="CC1305" s="544">
        <f t="shared" si="6513"/>
        <v>0</v>
      </c>
      <c r="CD1305" s="544">
        <f>BC1305</f>
        <v>4</v>
      </c>
      <c r="CE1305" s="544">
        <f t="shared" si="6514"/>
        <v>1</v>
      </c>
      <c r="CF1305" s="544">
        <f t="shared" si="6515"/>
        <v>5</v>
      </c>
    </row>
    <row r="1306" spans="1:84">
      <c r="A1306" s="149" t="s">
        <v>95</v>
      </c>
      <c r="B1306" s="149" t="s">
        <v>213</v>
      </c>
      <c r="C1306" s="151"/>
      <c r="D1306" s="151"/>
      <c r="E1306" s="375" t="s">
        <v>816</v>
      </c>
      <c r="F1306" s="591"/>
      <c r="G1306" s="159"/>
      <c r="H1306" s="159"/>
      <c r="I1306" s="275"/>
      <c r="J1306" s="159"/>
      <c r="K1306" s="159"/>
      <c r="L1306" s="275"/>
      <c r="M1306" s="159"/>
      <c r="N1306" s="159"/>
      <c r="O1306" s="275"/>
      <c r="P1306" s="159"/>
      <c r="Q1306" s="159"/>
      <c r="R1306" s="275"/>
      <c r="S1306" s="500"/>
      <c r="T1306" s="275"/>
      <c r="U1306" s="275"/>
      <c r="V1306" s="275"/>
      <c r="W1306" s="275"/>
      <c r="X1306" s="275"/>
      <c r="Y1306" s="275"/>
      <c r="Z1306" s="275"/>
      <c r="AA1306" s="275"/>
      <c r="AB1306" s="275"/>
      <c r="AC1306" s="275"/>
      <c r="AD1306" s="275"/>
      <c r="AE1306" s="275"/>
      <c r="AF1306" s="500"/>
      <c r="AG1306" s="275"/>
      <c r="AH1306" s="275"/>
      <c r="AI1306" s="275"/>
      <c r="AJ1306" s="275"/>
      <c r="AK1306" s="275"/>
      <c r="AL1306" s="275"/>
      <c r="AM1306" s="275"/>
      <c r="AN1306" s="275"/>
      <c r="AO1306" s="275"/>
      <c r="AP1306" s="275"/>
      <c r="AQ1306" s="275"/>
      <c r="AR1306" s="275"/>
      <c r="AS1306" s="500"/>
      <c r="AT1306" s="275"/>
      <c r="AU1306" s="275"/>
      <c r="AV1306" s="275"/>
      <c r="AW1306" s="567"/>
      <c r="AX1306" s="567"/>
      <c r="AY1306" s="567"/>
      <c r="AZ1306" s="159"/>
      <c r="BA1306" s="159"/>
      <c r="BB1306" s="159"/>
      <c r="BC1306" s="275"/>
      <c r="BD1306" s="275"/>
      <c r="BE1306" s="275"/>
      <c r="BF1306" s="521"/>
    </row>
    <row r="1307" spans="1:84">
      <c r="A1307" s="149"/>
      <c r="B1307" s="151"/>
      <c r="C1307" s="151"/>
      <c r="D1307" s="151"/>
      <c r="E1307" s="288" t="s">
        <v>77</v>
      </c>
      <c r="F1307" s="592">
        <v>77</v>
      </c>
      <c r="G1307" s="159">
        <v>25</v>
      </c>
      <c r="H1307" s="159">
        <v>14</v>
      </c>
      <c r="I1307" s="275">
        <f>SUM(G1307:H1307)</f>
        <v>39</v>
      </c>
      <c r="J1307" s="159">
        <v>7</v>
      </c>
      <c r="K1307" s="159">
        <v>5</v>
      </c>
      <c r="L1307" s="275">
        <f>SUM(J1307:K1307)</f>
        <v>12</v>
      </c>
      <c r="M1307" s="159"/>
      <c r="N1307" s="159"/>
      <c r="O1307" s="275">
        <f>SUM(M1307:N1307)</f>
        <v>0</v>
      </c>
      <c r="P1307" s="159"/>
      <c r="Q1307" s="159"/>
      <c r="R1307" s="275">
        <f>SUM(P1307:Q1307)</f>
        <v>0</v>
      </c>
      <c r="S1307" s="500"/>
      <c r="T1307" s="275"/>
      <c r="U1307" s="275"/>
      <c r="V1307" s="275">
        <f>SUM(T1307:U1307)</f>
        <v>0</v>
      </c>
      <c r="W1307" s="275"/>
      <c r="X1307" s="275"/>
      <c r="Y1307" s="275">
        <f>SUM(W1307:X1307)</f>
        <v>0</v>
      </c>
      <c r="Z1307" s="275"/>
      <c r="AA1307" s="275"/>
      <c r="AB1307" s="275">
        <f>SUM(Z1307:AA1307)</f>
        <v>0</v>
      </c>
      <c r="AC1307" s="275"/>
      <c r="AD1307" s="275"/>
      <c r="AE1307" s="275">
        <f>SUM(AC1307:AD1307)</f>
        <v>0</v>
      </c>
      <c r="AF1307" s="500"/>
      <c r="AG1307" s="275"/>
      <c r="AH1307" s="275"/>
      <c r="AI1307" s="275">
        <f>SUM(AG1307:AH1307)</f>
        <v>0</v>
      </c>
      <c r="AJ1307" s="275"/>
      <c r="AK1307" s="275"/>
      <c r="AL1307" s="275">
        <f>SUM(AJ1307:AK1307)</f>
        <v>0</v>
      </c>
      <c r="AM1307" s="275"/>
      <c r="AN1307" s="275"/>
      <c r="AO1307" s="275">
        <f>SUM(AM1307:AN1307)</f>
        <v>0</v>
      </c>
      <c r="AP1307" s="275"/>
      <c r="AQ1307" s="275"/>
      <c r="AR1307" s="275">
        <f>SUM(AP1307:AQ1307)</f>
        <v>0</v>
      </c>
      <c r="AS1307" s="500"/>
      <c r="AT1307" s="275"/>
      <c r="AU1307" s="275"/>
      <c r="AV1307" s="275">
        <f>SUM(AT1307:AU1307)</f>
        <v>0</v>
      </c>
      <c r="AW1307" s="567">
        <f t="shared" ref="AW1307:AW1308" si="6517">SUM(G1307,J1307,M1307,P1307,T1307,W1307,Z1307,AC1307,AG1307,AJ1307,AM1307,AP1307,AT1307)</f>
        <v>32</v>
      </c>
      <c r="AX1307" s="567">
        <f t="shared" ref="AX1307:AX1308" si="6518">SUM(H1307,K1307,N1307,Q1307,U1307,X1307,AA1307,AD1307,AH1307,AK1307,AN1307,AQ1307,AU1307)</f>
        <v>19</v>
      </c>
      <c r="AY1307" s="567">
        <f t="shared" ref="AY1307:AY1308" si="6519">SUM(I1307,L1307,O1307,R1307,V1307,Y1307,AB1307,AE1307,AI1307,AL1307,AO1307,AR1307,AV1307)</f>
        <v>51</v>
      </c>
      <c r="AZ1307" s="159"/>
      <c r="BA1307" s="159"/>
      <c r="BB1307" s="275">
        <f>SUM(AZ1307:BA1307)</f>
        <v>0</v>
      </c>
      <c r="BC1307" s="275"/>
      <c r="BD1307" s="275"/>
      <c r="BE1307" s="275">
        <f>SUM(BC1307:BD1307)</f>
        <v>0</v>
      </c>
      <c r="BF1307" s="521"/>
      <c r="BG1307" s="605">
        <f>SUM(F1307,S1307,AF1307,AS1307)</f>
        <v>77</v>
      </c>
      <c r="BH1307" s="533">
        <f>SUM(G1307,T1307,AG1307)</f>
        <v>25</v>
      </c>
      <c r="BI1307" s="533">
        <f t="shared" ref="BI1307:BI1309" si="6520">SUM(H1307,U1307,AH1307)</f>
        <v>14</v>
      </c>
      <c r="BJ1307" s="533">
        <f t="shared" ref="BJ1307:BJ1309" si="6521">SUM(I1307,V1307,AI1307)</f>
        <v>39</v>
      </c>
      <c r="BK1307" s="533">
        <f t="shared" ref="BK1307:BK1309" si="6522">SUM(J1307,W1307,AJ1307)</f>
        <v>7</v>
      </c>
      <c r="BL1307" s="533">
        <f t="shared" ref="BL1307:BL1309" si="6523">SUM(K1307,X1307,AK1307)</f>
        <v>5</v>
      </c>
      <c r="BM1307" s="533">
        <f t="shared" ref="BM1307:BM1309" si="6524">SUM(L1307,Y1307,AL1307)</f>
        <v>12</v>
      </c>
      <c r="BN1307" s="533">
        <f>SUM(M1307,Z1307,AM1307)</f>
        <v>0</v>
      </c>
      <c r="BO1307" s="533">
        <f t="shared" ref="BO1307:BO1309" si="6525">SUM(N1307,AA1307,AN1307)</f>
        <v>0</v>
      </c>
      <c r="BP1307" s="533">
        <f t="shared" ref="BP1307:BP1309" si="6526">SUM(O1307,AB1307,AO1307)</f>
        <v>0</v>
      </c>
      <c r="BQ1307" s="533">
        <f t="shared" ref="BQ1307:BQ1309" si="6527">SUM(P1307,AC1307,AP1307)</f>
        <v>0</v>
      </c>
      <c r="BR1307" s="533">
        <f t="shared" ref="BR1307:BR1309" si="6528">SUM(Q1307,AD1307,AQ1307)</f>
        <v>0</v>
      </c>
      <c r="BS1307" s="533">
        <f t="shared" ref="BS1307:BS1309" si="6529">SUM(R1307,AE1307,AR1307)</f>
        <v>0</v>
      </c>
      <c r="BT1307" s="533">
        <f>AT1307</f>
        <v>0</v>
      </c>
      <c r="BU1307" s="533">
        <f t="shared" ref="BU1307:BU1309" si="6530">AU1307</f>
        <v>0</v>
      </c>
      <c r="BV1307" s="533">
        <f t="shared" ref="BV1307:BV1309" si="6531">AV1307</f>
        <v>0</v>
      </c>
      <c r="BW1307" s="536">
        <f>SUM(BH1307,BK1307,BN1307,BQ1307,BT1307)</f>
        <v>32</v>
      </c>
      <c r="BX1307" s="536">
        <f t="shared" ref="BX1307:BX1309" si="6532">SUM(BI1307,BL1307,BO1307,BR1307,BU1307)</f>
        <v>19</v>
      </c>
      <c r="BY1307" s="536">
        <f t="shared" ref="BY1307:BY1309" si="6533">SUM(BJ1307,BM1307,BP1307,BS1307,BV1307)</f>
        <v>51</v>
      </c>
      <c r="BZ1307" t="s">
        <v>74</v>
      </c>
      <c r="CA1307" s="544">
        <f>AZ1307</f>
        <v>0</v>
      </c>
      <c r="CB1307" s="544">
        <f t="shared" ref="CB1307:CB1309" si="6534">BA1307</f>
        <v>0</v>
      </c>
      <c r="CC1307" s="544">
        <f t="shared" ref="CC1307:CC1309" si="6535">BB1307</f>
        <v>0</v>
      </c>
      <c r="CD1307" s="544">
        <f>BC1307</f>
        <v>0</v>
      </c>
      <c r="CE1307" s="544">
        <f t="shared" ref="CE1307:CE1309" si="6536">BD1307</f>
        <v>0</v>
      </c>
      <c r="CF1307" s="544">
        <f t="shared" ref="CF1307:CF1309" si="6537">BE1307</f>
        <v>0</v>
      </c>
    </row>
    <row r="1308" spans="1:84">
      <c r="A1308" s="149"/>
      <c r="B1308" s="151"/>
      <c r="C1308" s="151"/>
      <c r="D1308" s="151"/>
      <c r="E1308" s="288" t="s">
        <v>78</v>
      </c>
      <c r="F1308" s="592">
        <v>77</v>
      </c>
      <c r="G1308" s="159">
        <v>25</v>
      </c>
      <c r="H1308" s="159">
        <v>14</v>
      </c>
      <c r="I1308" s="275">
        <f>SUM(G1308:H1308)</f>
        <v>39</v>
      </c>
      <c r="J1308" s="159">
        <v>8</v>
      </c>
      <c r="K1308" s="159">
        <v>3</v>
      </c>
      <c r="L1308" s="275">
        <f>SUM(J1308:K1308)</f>
        <v>11</v>
      </c>
      <c r="M1308" s="159"/>
      <c r="N1308" s="159"/>
      <c r="O1308" s="275">
        <f>SUM(M1308:N1308)</f>
        <v>0</v>
      </c>
      <c r="P1308" s="159"/>
      <c r="Q1308" s="159"/>
      <c r="R1308" s="275">
        <f>SUM(P1308:Q1308)</f>
        <v>0</v>
      </c>
      <c r="S1308" s="500"/>
      <c r="T1308" s="275"/>
      <c r="U1308" s="275"/>
      <c r="V1308" s="275">
        <f>SUM(T1308:U1308)</f>
        <v>0</v>
      </c>
      <c r="W1308" s="275"/>
      <c r="X1308" s="275"/>
      <c r="Y1308" s="275">
        <f>SUM(W1308:X1308)</f>
        <v>0</v>
      </c>
      <c r="Z1308" s="275"/>
      <c r="AA1308" s="275"/>
      <c r="AB1308" s="275">
        <f>SUM(Z1308:AA1308)</f>
        <v>0</v>
      </c>
      <c r="AC1308" s="275"/>
      <c r="AD1308" s="275"/>
      <c r="AE1308" s="275">
        <f>SUM(AC1308:AD1308)</f>
        <v>0</v>
      </c>
      <c r="AF1308" s="500"/>
      <c r="AG1308" s="275"/>
      <c r="AH1308" s="275"/>
      <c r="AI1308" s="275">
        <f>SUM(AG1308:AH1308)</f>
        <v>0</v>
      </c>
      <c r="AJ1308" s="275"/>
      <c r="AK1308" s="275"/>
      <c r="AL1308" s="275">
        <f>SUM(AJ1308:AK1308)</f>
        <v>0</v>
      </c>
      <c r="AM1308" s="275"/>
      <c r="AN1308" s="275"/>
      <c r="AO1308" s="275">
        <f>SUM(AM1308:AN1308)</f>
        <v>0</v>
      </c>
      <c r="AP1308" s="275"/>
      <c r="AQ1308" s="275"/>
      <c r="AR1308" s="275">
        <f>SUM(AP1308:AQ1308)</f>
        <v>0</v>
      </c>
      <c r="AS1308" s="500"/>
      <c r="AT1308" s="275"/>
      <c r="AU1308" s="275"/>
      <c r="AV1308" s="275">
        <f>SUM(AT1308:AU1308)</f>
        <v>0</v>
      </c>
      <c r="AW1308" s="567">
        <f t="shared" si="6517"/>
        <v>33</v>
      </c>
      <c r="AX1308" s="567">
        <f t="shared" si="6518"/>
        <v>17</v>
      </c>
      <c r="AY1308" s="567">
        <f t="shared" si="6519"/>
        <v>50</v>
      </c>
      <c r="AZ1308" s="159"/>
      <c r="BA1308" s="159"/>
      <c r="BB1308" s="275">
        <f>SUM(AZ1308:BA1308)</f>
        <v>0</v>
      </c>
      <c r="BC1308" s="275"/>
      <c r="BD1308" s="275"/>
      <c r="BE1308" s="275">
        <f>SUM(BC1308:BD1308)</f>
        <v>0</v>
      </c>
      <c r="BF1308" s="521"/>
      <c r="BG1308" s="605">
        <f>SUM(F1308,S1308,AF1308,AS1308)</f>
        <v>77</v>
      </c>
      <c r="BH1308" s="533">
        <f>SUM(G1308,T1308,AG1308)</f>
        <v>25</v>
      </c>
      <c r="BI1308" s="533">
        <f t="shared" si="6520"/>
        <v>14</v>
      </c>
      <c r="BJ1308" s="533">
        <f t="shared" si="6521"/>
        <v>39</v>
      </c>
      <c r="BK1308" s="533">
        <f t="shared" si="6522"/>
        <v>8</v>
      </c>
      <c r="BL1308" s="533">
        <f t="shared" si="6523"/>
        <v>3</v>
      </c>
      <c r="BM1308" s="533">
        <f t="shared" si="6524"/>
        <v>11</v>
      </c>
      <c r="BN1308" s="533">
        <f>SUM(M1308,Z1308,AM1308)</f>
        <v>0</v>
      </c>
      <c r="BO1308" s="533">
        <f t="shared" si="6525"/>
        <v>0</v>
      </c>
      <c r="BP1308" s="533">
        <f t="shared" si="6526"/>
        <v>0</v>
      </c>
      <c r="BQ1308" s="533">
        <f t="shared" si="6527"/>
        <v>0</v>
      </c>
      <c r="BR1308" s="533">
        <f t="shared" si="6528"/>
        <v>0</v>
      </c>
      <c r="BS1308" s="533">
        <f t="shared" si="6529"/>
        <v>0</v>
      </c>
      <c r="BT1308" s="533">
        <f>AT1308</f>
        <v>0</v>
      </c>
      <c r="BU1308" s="533">
        <f t="shared" si="6530"/>
        <v>0</v>
      </c>
      <c r="BV1308" s="533">
        <f t="shared" si="6531"/>
        <v>0</v>
      </c>
      <c r="BW1308" s="536">
        <f>SUM(BH1308,BK1308,BN1308,BQ1308,BT1308)</f>
        <v>33</v>
      </c>
      <c r="BX1308" s="536">
        <f t="shared" si="6532"/>
        <v>17</v>
      </c>
      <c r="BY1308" s="536">
        <f t="shared" si="6533"/>
        <v>50</v>
      </c>
      <c r="BZ1308" t="s">
        <v>74</v>
      </c>
      <c r="CA1308" s="544">
        <f>AZ1308</f>
        <v>0</v>
      </c>
      <c r="CB1308" s="544">
        <f t="shared" si="6534"/>
        <v>0</v>
      </c>
      <c r="CC1308" s="544">
        <f t="shared" si="6535"/>
        <v>0</v>
      </c>
      <c r="CD1308" s="544">
        <f>BC1308</f>
        <v>0</v>
      </c>
      <c r="CE1308" s="544">
        <f t="shared" si="6536"/>
        <v>0</v>
      </c>
      <c r="CF1308" s="544">
        <f t="shared" si="6537"/>
        <v>0</v>
      </c>
    </row>
    <row r="1309" spans="1:84">
      <c r="A1309" s="149"/>
      <c r="B1309" s="151"/>
      <c r="C1309" s="151"/>
      <c r="D1309" s="151"/>
      <c r="E1309" s="288"/>
      <c r="F1309" s="592">
        <f>SUM(F1307:F1308)</f>
        <v>154</v>
      </c>
      <c r="G1309" s="168">
        <f t="shared" ref="G1309:BE1309" si="6538">SUM(G1307:G1308)</f>
        <v>50</v>
      </c>
      <c r="H1309" s="168">
        <f t="shared" si="6538"/>
        <v>28</v>
      </c>
      <c r="I1309" s="168">
        <f t="shared" si="6538"/>
        <v>78</v>
      </c>
      <c r="J1309" s="168">
        <f t="shared" si="6538"/>
        <v>15</v>
      </c>
      <c r="K1309" s="168">
        <f t="shared" si="6538"/>
        <v>8</v>
      </c>
      <c r="L1309" s="168">
        <f t="shared" si="6538"/>
        <v>23</v>
      </c>
      <c r="M1309" s="168">
        <f t="shared" si="6538"/>
        <v>0</v>
      </c>
      <c r="N1309" s="168">
        <f t="shared" si="6538"/>
        <v>0</v>
      </c>
      <c r="O1309" s="168">
        <f t="shared" si="6538"/>
        <v>0</v>
      </c>
      <c r="P1309" s="168">
        <f t="shared" si="6538"/>
        <v>0</v>
      </c>
      <c r="Q1309" s="168">
        <f t="shared" si="6538"/>
        <v>0</v>
      </c>
      <c r="R1309" s="168">
        <f t="shared" si="6538"/>
        <v>0</v>
      </c>
      <c r="S1309" s="502">
        <f t="shared" si="6538"/>
        <v>0</v>
      </c>
      <c r="T1309" s="168">
        <f t="shared" si="6538"/>
        <v>0</v>
      </c>
      <c r="U1309" s="168">
        <f t="shared" si="6538"/>
        <v>0</v>
      </c>
      <c r="V1309" s="168">
        <f t="shared" si="6538"/>
        <v>0</v>
      </c>
      <c r="W1309" s="168">
        <f t="shared" si="6538"/>
        <v>0</v>
      </c>
      <c r="X1309" s="168">
        <f t="shared" si="6538"/>
        <v>0</v>
      </c>
      <c r="Y1309" s="168">
        <f t="shared" si="6538"/>
        <v>0</v>
      </c>
      <c r="Z1309" s="168">
        <f t="shared" si="6538"/>
        <v>0</v>
      </c>
      <c r="AA1309" s="168">
        <f t="shared" si="6538"/>
        <v>0</v>
      </c>
      <c r="AB1309" s="168">
        <f t="shared" si="6538"/>
        <v>0</v>
      </c>
      <c r="AC1309" s="168">
        <f t="shared" si="6538"/>
        <v>0</v>
      </c>
      <c r="AD1309" s="168">
        <f t="shared" si="6538"/>
        <v>0</v>
      </c>
      <c r="AE1309" s="168">
        <f t="shared" si="6538"/>
        <v>0</v>
      </c>
      <c r="AF1309" s="502">
        <f t="shared" si="6538"/>
        <v>0</v>
      </c>
      <c r="AG1309" s="168">
        <f t="shared" si="6538"/>
        <v>0</v>
      </c>
      <c r="AH1309" s="168">
        <f t="shared" si="6538"/>
        <v>0</v>
      </c>
      <c r="AI1309" s="168">
        <f t="shared" si="6538"/>
        <v>0</v>
      </c>
      <c r="AJ1309" s="168">
        <f t="shared" si="6538"/>
        <v>0</v>
      </c>
      <c r="AK1309" s="168">
        <f t="shared" si="6538"/>
        <v>0</v>
      </c>
      <c r="AL1309" s="168">
        <f t="shared" si="6538"/>
        <v>0</v>
      </c>
      <c r="AM1309" s="168">
        <f t="shared" si="6538"/>
        <v>0</v>
      </c>
      <c r="AN1309" s="168">
        <f t="shared" si="6538"/>
        <v>0</v>
      </c>
      <c r="AO1309" s="168">
        <f t="shared" si="6538"/>
        <v>0</v>
      </c>
      <c r="AP1309" s="168">
        <f t="shared" si="6538"/>
        <v>0</v>
      </c>
      <c r="AQ1309" s="168">
        <f t="shared" si="6538"/>
        <v>0</v>
      </c>
      <c r="AR1309" s="168">
        <f t="shared" si="6538"/>
        <v>0</v>
      </c>
      <c r="AS1309" s="502">
        <f t="shared" si="6538"/>
        <v>0</v>
      </c>
      <c r="AT1309" s="168">
        <f t="shared" si="6538"/>
        <v>0</v>
      </c>
      <c r="AU1309" s="168">
        <f t="shared" si="6538"/>
        <v>0</v>
      </c>
      <c r="AV1309" s="168">
        <f t="shared" si="6538"/>
        <v>0</v>
      </c>
      <c r="AW1309" s="569">
        <f t="shared" si="6538"/>
        <v>65</v>
      </c>
      <c r="AX1309" s="569">
        <f t="shared" si="6538"/>
        <v>36</v>
      </c>
      <c r="AY1309" s="569">
        <f t="shared" si="6538"/>
        <v>101</v>
      </c>
      <c r="AZ1309" s="168">
        <f t="shared" si="6538"/>
        <v>0</v>
      </c>
      <c r="BA1309" s="168">
        <f t="shared" si="6538"/>
        <v>0</v>
      </c>
      <c r="BB1309" s="168">
        <f t="shared" si="6538"/>
        <v>0</v>
      </c>
      <c r="BC1309" s="168">
        <f t="shared" si="6538"/>
        <v>0</v>
      </c>
      <c r="BD1309" s="168">
        <f t="shared" si="6538"/>
        <v>0</v>
      </c>
      <c r="BE1309" s="168">
        <f t="shared" si="6538"/>
        <v>0</v>
      </c>
      <c r="BF1309" s="523"/>
      <c r="BG1309" s="605">
        <f>SUM(F1309,S1309,AF1309,AS1309)</f>
        <v>154</v>
      </c>
      <c r="BH1309" s="533">
        <f>SUM(G1309,T1309,AG1309)</f>
        <v>50</v>
      </c>
      <c r="BI1309" s="533">
        <f t="shared" si="6520"/>
        <v>28</v>
      </c>
      <c r="BJ1309" s="533">
        <f t="shared" si="6521"/>
        <v>78</v>
      </c>
      <c r="BK1309" s="533">
        <f t="shared" si="6522"/>
        <v>15</v>
      </c>
      <c r="BL1309" s="533">
        <f t="shared" si="6523"/>
        <v>8</v>
      </c>
      <c r="BM1309" s="533">
        <f t="shared" si="6524"/>
        <v>23</v>
      </c>
      <c r="BN1309" s="533">
        <f>SUM(M1309,Z1309,AM1309)</f>
        <v>0</v>
      </c>
      <c r="BO1309" s="533">
        <f t="shared" si="6525"/>
        <v>0</v>
      </c>
      <c r="BP1309" s="533">
        <f t="shared" si="6526"/>
        <v>0</v>
      </c>
      <c r="BQ1309" s="533">
        <f t="shared" si="6527"/>
        <v>0</v>
      </c>
      <c r="BR1309" s="533">
        <f t="shared" si="6528"/>
        <v>0</v>
      </c>
      <c r="BS1309" s="533">
        <f t="shared" si="6529"/>
        <v>0</v>
      </c>
      <c r="BT1309" s="533">
        <f>AT1309</f>
        <v>0</v>
      </c>
      <c r="BU1309" s="533">
        <f t="shared" si="6530"/>
        <v>0</v>
      </c>
      <c r="BV1309" s="533">
        <f t="shared" si="6531"/>
        <v>0</v>
      </c>
      <c r="BW1309" s="536">
        <f>SUM(BH1309,BK1309,BN1309,BQ1309,BT1309)</f>
        <v>65</v>
      </c>
      <c r="BX1309" s="536">
        <f t="shared" si="6532"/>
        <v>36</v>
      </c>
      <c r="BY1309" s="536">
        <f t="shared" si="6533"/>
        <v>101</v>
      </c>
      <c r="BZ1309" t="s">
        <v>74</v>
      </c>
      <c r="CA1309" s="544">
        <f>AZ1309</f>
        <v>0</v>
      </c>
      <c r="CB1309" s="544">
        <f t="shared" si="6534"/>
        <v>0</v>
      </c>
      <c r="CC1309" s="544">
        <f t="shared" si="6535"/>
        <v>0</v>
      </c>
      <c r="CD1309" s="544">
        <f>BC1309</f>
        <v>0</v>
      </c>
      <c r="CE1309" s="544">
        <f t="shared" si="6536"/>
        <v>0</v>
      </c>
      <c r="CF1309" s="544">
        <f t="shared" si="6537"/>
        <v>0</v>
      </c>
    </row>
    <row r="1310" spans="1:84">
      <c r="A1310" s="149" t="s">
        <v>95</v>
      </c>
      <c r="B1310" s="149" t="s">
        <v>214</v>
      </c>
      <c r="C1310" s="151"/>
      <c r="D1310" s="151"/>
      <c r="E1310" s="375" t="s">
        <v>816</v>
      </c>
      <c r="F1310" s="591"/>
      <c r="G1310" s="159"/>
      <c r="H1310" s="159"/>
      <c r="I1310" s="275"/>
      <c r="J1310" s="159"/>
      <c r="K1310" s="159"/>
      <c r="L1310" s="275"/>
      <c r="M1310" s="159"/>
      <c r="N1310" s="159"/>
      <c r="O1310" s="275"/>
      <c r="P1310" s="159"/>
      <c r="Q1310" s="159"/>
      <c r="R1310" s="275"/>
      <c r="S1310" s="500"/>
      <c r="T1310" s="275"/>
      <c r="U1310" s="275"/>
      <c r="V1310" s="275"/>
      <c r="W1310" s="275"/>
      <c r="X1310" s="275"/>
      <c r="Y1310" s="275"/>
      <c r="Z1310" s="275"/>
      <c r="AA1310" s="275"/>
      <c r="AB1310" s="275"/>
      <c r="AC1310" s="275"/>
      <c r="AD1310" s="275"/>
      <c r="AE1310" s="275"/>
      <c r="AF1310" s="500"/>
      <c r="AG1310" s="275"/>
      <c r="AH1310" s="275"/>
      <c r="AI1310" s="275"/>
      <c r="AJ1310" s="275"/>
      <c r="AK1310" s="275"/>
      <c r="AL1310" s="275"/>
      <c r="AM1310" s="275"/>
      <c r="AN1310" s="275"/>
      <c r="AO1310" s="275"/>
      <c r="AP1310" s="275"/>
      <c r="AQ1310" s="275"/>
      <c r="AR1310" s="275"/>
      <c r="AS1310" s="500"/>
      <c r="AT1310" s="275"/>
      <c r="AU1310" s="275"/>
      <c r="AV1310" s="275"/>
      <c r="AW1310" s="567"/>
      <c r="AX1310" s="567"/>
      <c r="AY1310" s="567"/>
      <c r="AZ1310" s="159"/>
      <c r="BA1310" s="159"/>
      <c r="BB1310" s="275"/>
      <c r="BC1310" s="275"/>
      <c r="BD1310" s="275"/>
      <c r="BE1310" s="275"/>
      <c r="BF1310" s="521"/>
    </row>
    <row r="1311" spans="1:84">
      <c r="A1311" s="149"/>
      <c r="B1311" s="151"/>
      <c r="C1311" s="151"/>
      <c r="D1311" s="151"/>
      <c r="E1311" s="288" t="s">
        <v>77</v>
      </c>
      <c r="F1311" s="592">
        <v>77</v>
      </c>
      <c r="G1311" s="159">
        <v>23</v>
      </c>
      <c r="H1311" s="159">
        <v>16</v>
      </c>
      <c r="I1311" s="275">
        <f>SUM(G1311:H1311)</f>
        <v>39</v>
      </c>
      <c r="J1311" s="159">
        <v>10</v>
      </c>
      <c r="K1311" s="159">
        <v>1</v>
      </c>
      <c r="L1311" s="275">
        <f>SUM(J1311:K1311)</f>
        <v>11</v>
      </c>
      <c r="M1311" s="159">
        <v>3</v>
      </c>
      <c r="N1311" s="159">
        <v>3</v>
      </c>
      <c r="O1311" s="275">
        <f>SUM(M1311:N1311)</f>
        <v>6</v>
      </c>
      <c r="P1311" s="159">
        <v>14</v>
      </c>
      <c r="Q1311" s="159">
        <v>7</v>
      </c>
      <c r="R1311" s="275">
        <f>SUM(P1311:Q1311)</f>
        <v>21</v>
      </c>
      <c r="S1311" s="500"/>
      <c r="T1311" s="275">
        <v>5</v>
      </c>
      <c r="U1311" s="275">
        <v>6</v>
      </c>
      <c r="V1311" s="275">
        <f>SUM(T1311:U1311)</f>
        <v>11</v>
      </c>
      <c r="W1311" s="275"/>
      <c r="X1311" s="275"/>
      <c r="Y1311" s="275">
        <f>SUM(W1311:X1311)</f>
        <v>0</v>
      </c>
      <c r="Z1311" s="275"/>
      <c r="AA1311" s="275"/>
      <c r="AB1311" s="275">
        <f>SUM(Z1311:AA1311)</f>
        <v>0</v>
      </c>
      <c r="AC1311" s="275"/>
      <c r="AD1311" s="275"/>
      <c r="AE1311" s="275">
        <f>SUM(AC1311:AD1311)</f>
        <v>0</v>
      </c>
      <c r="AF1311" s="500"/>
      <c r="AG1311" s="275"/>
      <c r="AH1311" s="275">
        <v>1</v>
      </c>
      <c r="AI1311" s="275">
        <f>SUM(AG1311:AH1311)</f>
        <v>1</v>
      </c>
      <c r="AJ1311" s="275">
        <v>2</v>
      </c>
      <c r="AK1311" s="275"/>
      <c r="AL1311" s="275">
        <f>SUM(AJ1311:AK1311)</f>
        <v>2</v>
      </c>
      <c r="AM1311" s="275"/>
      <c r="AN1311" s="275"/>
      <c r="AO1311" s="275">
        <f>SUM(AM1311:AN1311)</f>
        <v>0</v>
      </c>
      <c r="AP1311" s="275">
        <v>6</v>
      </c>
      <c r="AQ1311" s="275">
        <v>1</v>
      </c>
      <c r="AR1311" s="275">
        <f>SUM(AP1311:AQ1311)</f>
        <v>7</v>
      </c>
      <c r="AS1311" s="500"/>
      <c r="AT1311" s="275">
        <v>1</v>
      </c>
      <c r="AU1311" s="275"/>
      <c r="AV1311" s="275">
        <f>SUM(AT1311:AU1311)</f>
        <v>1</v>
      </c>
      <c r="AW1311" s="567">
        <f t="shared" ref="AW1311:AW1312" si="6539">SUM(G1311,J1311,M1311,P1311,T1311,W1311,Z1311,AC1311,AG1311,AJ1311,AM1311,AP1311,AT1311)</f>
        <v>64</v>
      </c>
      <c r="AX1311" s="567">
        <f t="shared" ref="AX1311:AX1312" si="6540">SUM(H1311,K1311,N1311,Q1311,U1311,X1311,AA1311,AD1311,AH1311,AK1311,AN1311,AQ1311,AU1311)</f>
        <v>35</v>
      </c>
      <c r="AY1311" s="567">
        <f t="shared" ref="AY1311:AY1312" si="6541">SUM(I1311,L1311,O1311,R1311,V1311,Y1311,AB1311,AE1311,AI1311,AL1311,AO1311,AR1311,AV1311)</f>
        <v>99</v>
      </c>
      <c r="AZ1311" s="159"/>
      <c r="BA1311" s="159"/>
      <c r="BB1311" s="275">
        <f>SUM(AZ1311:BA1311)</f>
        <v>0</v>
      </c>
      <c r="BC1311" s="275">
        <v>1</v>
      </c>
      <c r="BD1311" s="275">
        <v>1</v>
      </c>
      <c r="BE1311" s="275">
        <f>SUM(BC1311:BD1311)</f>
        <v>2</v>
      </c>
      <c r="BF1311" s="521"/>
      <c r="BG1311" s="605">
        <f>SUM(F1311,S1311,AF1311,AS1311)</f>
        <v>77</v>
      </c>
      <c r="BH1311" s="533">
        <f>SUM(G1311,T1311,AG1311)</f>
        <v>28</v>
      </c>
      <c r="BI1311" s="533">
        <f t="shared" ref="BI1311:BI1313" si="6542">SUM(H1311,U1311,AH1311)</f>
        <v>23</v>
      </c>
      <c r="BJ1311" s="533">
        <f t="shared" ref="BJ1311:BJ1313" si="6543">SUM(I1311,V1311,AI1311)</f>
        <v>51</v>
      </c>
      <c r="BK1311" s="533">
        <f t="shared" ref="BK1311:BK1313" si="6544">SUM(J1311,W1311,AJ1311)</f>
        <v>12</v>
      </c>
      <c r="BL1311" s="533">
        <f t="shared" ref="BL1311:BL1313" si="6545">SUM(K1311,X1311,AK1311)</f>
        <v>1</v>
      </c>
      <c r="BM1311" s="533">
        <f t="shared" ref="BM1311:BM1313" si="6546">SUM(L1311,Y1311,AL1311)</f>
        <v>13</v>
      </c>
      <c r="BN1311" s="533">
        <f>SUM(M1311,Z1311,AM1311)</f>
        <v>3</v>
      </c>
      <c r="BO1311" s="533">
        <f t="shared" ref="BO1311:BO1313" si="6547">SUM(N1311,AA1311,AN1311)</f>
        <v>3</v>
      </c>
      <c r="BP1311" s="533">
        <f t="shared" ref="BP1311:BP1313" si="6548">SUM(O1311,AB1311,AO1311)</f>
        <v>6</v>
      </c>
      <c r="BQ1311" s="533">
        <f t="shared" ref="BQ1311:BQ1313" si="6549">SUM(P1311,AC1311,AP1311)</f>
        <v>20</v>
      </c>
      <c r="BR1311" s="533">
        <f t="shared" ref="BR1311:BR1313" si="6550">SUM(Q1311,AD1311,AQ1311)</f>
        <v>8</v>
      </c>
      <c r="BS1311" s="533">
        <f t="shared" ref="BS1311:BS1313" si="6551">SUM(R1311,AE1311,AR1311)</f>
        <v>28</v>
      </c>
      <c r="BT1311" s="533">
        <f>AT1311</f>
        <v>1</v>
      </c>
      <c r="BU1311" s="533">
        <f t="shared" ref="BU1311:BU1313" si="6552">AU1311</f>
        <v>0</v>
      </c>
      <c r="BV1311" s="533">
        <f t="shared" ref="BV1311:BV1313" si="6553">AV1311</f>
        <v>1</v>
      </c>
      <c r="BW1311" s="536">
        <f>SUM(BH1311,BK1311,BN1311,BQ1311,BT1311)</f>
        <v>64</v>
      </c>
      <c r="BX1311" s="536">
        <f t="shared" ref="BX1311:BX1313" si="6554">SUM(BI1311,BL1311,BO1311,BR1311,BU1311)</f>
        <v>35</v>
      </c>
      <c r="BY1311" s="536">
        <f t="shared" ref="BY1311:BY1313" si="6555">SUM(BJ1311,BM1311,BP1311,BS1311,BV1311)</f>
        <v>99</v>
      </c>
      <c r="BZ1311" t="s">
        <v>74</v>
      </c>
      <c r="CA1311" s="544">
        <f>AZ1311</f>
        <v>0</v>
      </c>
      <c r="CB1311" s="544">
        <f t="shared" ref="CB1311:CB1313" si="6556">BA1311</f>
        <v>0</v>
      </c>
      <c r="CC1311" s="544">
        <f t="shared" ref="CC1311:CC1313" si="6557">BB1311</f>
        <v>0</v>
      </c>
      <c r="CD1311" s="544">
        <f>BC1311</f>
        <v>1</v>
      </c>
      <c r="CE1311" s="544">
        <f t="shared" ref="CE1311:CE1313" si="6558">BD1311</f>
        <v>1</v>
      </c>
      <c r="CF1311" s="544">
        <f t="shared" ref="CF1311:CF1313" si="6559">BE1311</f>
        <v>2</v>
      </c>
    </row>
    <row r="1312" spans="1:84">
      <c r="A1312" s="149"/>
      <c r="B1312" s="151"/>
      <c r="C1312" s="151"/>
      <c r="D1312" s="151"/>
      <c r="E1312" s="288" t="s">
        <v>78</v>
      </c>
      <c r="F1312" s="592">
        <v>77</v>
      </c>
      <c r="G1312" s="159">
        <v>24</v>
      </c>
      <c r="H1312" s="159">
        <v>15</v>
      </c>
      <c r="I1312" s="275">
        <f>SUM(G1312:H1312)</f>
        <v>39</v>
      </c>
      <c r="J1312" s="159">
        <v>9</v>
      </c>
      <c r="K1312" s="159">
        <v>2</v>
      </c>
      <c r="L1312" s="275">
        <f>SUM(J1312:K1312)</f>
        <v>11</v>
      </c>
      <c r="M1312" s="159">
        <v>4</v>
      </c>
      <c r="N1312" s="159">
        <v>2</v>
      </c>
      <c r="O1312" s="275">
        <f>SUM(M1312:N1312)</f>
        <v>6</v>
      </c>
      <c r="P1312" s="159">
        <v>13</v>
      </c>
      <c r="Q1312" s="159">
        <v>8</v>
      </c>
      <c r="R1312" s="275">
        <f>SUM(P1312:Q1312)</f>
        <v>21</v>
      </c>
      <c r="S1312" s="500"/>
      <c r="T1312" s="275">
        <v>6</v>
      </c>
      <c r="U1312" s="275">
        <v>2</v>
      </c>
      <c r="V1312" s="275">
        <f>SUM(T1312:U1312)</f>
        <v>8</v>
      </c>
      <c r="W1312" s="275"/>
      <c r="X1312" s="275"/>
      <c r="Y1312" s="275">
        <f>SUM(W1312:X1312)</f>
        <v>0</v>
      </c>
      <c r="Z1312" s="275"/>
      <c r="AA1312" s="275"/>
      <c r="AB1312" s="275">
        <f>SUM(Z1312:AA1312)</f>
        <v>0</v>
      </c>
      <c r="AC1312" s="275"/>
      <c r="AD1312" s="275">
        <v>1</v>
      </c>
      <c r="AE1312" s="275">
        <f>SUM(AC1312:AD1312)</f>
        <v>1</v>
      </c>
      <c r="AF1312" s="500"/>
      <c r="AG1312" s="275">
        <v>4</v>
      </c>
      <c r="AH1312" s="275">
        <v>2</v>
      </c>
      <c r="AI1312" s="275">
        <f>SUM(AG1312:AH1312)</f>
        <v>6</v>
      </c>
      <c r="AJ1312" s="275"/>
      <c r="AK1312" s="275"/>
      <c r="AL1312" s="275">
        <f>SUM(AJ1312:AK1312)</f>
        <v>0</v>
      </c>
      <c r="AM1312" s="275"/>
      <c r="AN1312" s="275"/>
      <c r="AO1312" s="275">
        <f>SUM(AM1312:AN1312)</f>
        <v>0</v>
      </c>
      <c r="AP1312" s="275"/>
      <c r="AQ1312" s="275"/>
      <c r="AR1312" s="275">
        <f>SUM(AP1312:AQ1312)</f>
        <v>0</v>
      </c>
      <c r="AS1312" s="500"/>
      <c r="AT1312" s="275">
        <v>1</v>
      </c>
      <c r="AU1312" s="275"/>
      <c r="AV1312" s="275">
        <f>SUM(AT1312:AU1312)</f>
        <v>1</v>
      </c>
      <c r="AW1312" s="567">
        <f t="shared" si="6539"/>
        <v>61</v>
      </c>
      <c r="AX1312" s="567">
        <f t="shared" si="6540"/>
        <v>32</v>
      </c>
      <c r="AY1312" s="567">
        <f t="shared" si="6541"/>
        <v>93</v>
      </c>
      <c r="AZ1312" s="159"/>
      <c r="BA1312" s="159">
        <v>0</v>
      </c>
      <c r="BB1312" s="275">
        <f>SUM(AZ1312:BA1312)</f>
        <v>0</v>
      </c>
      <c r="BC1312" s="275">
        <v>2</v>
      </c>
      <c r="BD1312" s="275"/>
      <c r="BE1312" s="275">
        <f>SUM(BC1312:BD1312)</f>
        <v>2</v>
      </c>
      <c r="BF1312" s="521"/>
      <c r="BG1312" s="605">
        <f>SUM(F1312,S1312,AF1312,AS1312)</f>
        <v>77</v>
      </c>
      <c r="BH1312" s="533">
        <f>SUM(G1312,T1312,AG1312)</f>
        <v>34</v>
      </c>
      <c r="BI1312" s="533">
        <f t="shared" si="6542"/>
        <v>19</v>
      </c>
      <c r="BJ1312" s="533">
        <f t="shared" si="6543"/>
        <v>53</v>
      </c>
      <c r="BK1312" s="533">
        <f t="shared" si="6544"/>
        <v>9</v>
      </c>
      <c r="BL1312" s="533">
        <f t="shared" si="6545"/>
        <v>2</v>
      </c>
      <c r="BM1312" s="533">
        <f t="shared" si="6546"/>
        <v>11</v>
      </c>
      <c r="BN1312" s="533">
        <f>SUM(M1312,Z1312,AM1312)</f>
        <v>4</v>
      </c>
      <c r="BO1312" s="533">
        <f t="shared" si="6547"/>
        <v>2</v>
      </c>
      <c r="BP1312" s="533">
        <f t="shared" si="6548"/>
        <v>6</v>
      </c>
      <c r="BQ1312" s="533">
        <f t="shared" si="6549"/>
        <v>13</v>
      </c>
      <c r="BR1312" s="533">
        <f t="shared" si="6550"/>
        <v>9</v>
      </c>
      <c r="BS1312" s="533">
        <f t="shared" si="6551"/>
        <v>22</v>
      </c>
      <c r="BT1312" s="533">
        <f>AT1312</f>
        <v>1</v>
      </c>
      <c r="BU1312" s="533">
        <f t="shared" si="6552"/>
        <v>0</v>
      </c>
      <c r="BV1312" s="533">
        <f t="shared" si="6553"/>
        <v>1</v>
      </c>
      <c r="BW1312" s="536">
        <f>SUM(BH1312,BK1312,BN1312,BQ1312,BT1312)</f>
        <v>61</v>
      </c>
      <c r="BX1312" s="536">
        <f t="shared" si="6554"/>
        <v>32</v>
      </c>
      <c r="BY1312" s="536">
        <f t="shared" si="6555"/>
        <v>93</v>
      </c>
      <c r="BZ1312" t="s">
        <v>74</v>
      </c>
      <c r="CA1312" s="544">
        <f>AZ1312</f>
        <v>0</v>
      </c>
      <c r="CB1312" s="544">
        <f t="shared" si="6556"/>
        <v>0</v>
      </c>
      <c r="CC1312" s="544">
        <f t="shared" si="6557"/>
        <v>0</v>
      </c>
      <c r="CD1312" s="544">
        <f>BC1312</f>
        <v>2</v>
      </c>
      <c r="CE1312" s="544">
        <f t="shared" si="6558"/>
        <v>0</v>
      </c>
      <c r="CF1312" s="544">
        <f t="shared" si="6559"/>
        <v>2</v>
      </c>
    </row>
    <row r="1313" spans="1:84">
      <c r="A1313" s="149"/>
      <c r="B1313" s="151"/>
      <c r="C1313" s="151"/>
      <c r="D1313" s="151"/>
      <c r="E1313" s="288"/>
      <c r="F1313" s="592">
        <f>SUM(F1311:F1312)</f>
        <v>154</v>
      </c>
      <c r="G1313" s="168">
        <f t="shared" ref="G1313:BE1313" si="6560">SUM(G1311:G1312)</f>
        <v>47</v>
      </c>
      <c r="H1313" s="168">
        <f t="shared" si="6560"/>
        <v>31</v>
      </c>
      <c r="I1313" s="168">
        <f t="shared" si="6560"/>
        <v>78</v>
      </c>
      <c r="J1313" s="168">
        <f t="shared" si="6560"/>
        <v>19</v>
      </c>
      <c r="K1313" s="168">
        <f t="shared" si="6560"/>
        <v>3</v>
      </c>
      <c r="L1313" s="168">
        <f t="shared" si="6560"/>
        <v>22</v>
      </c>
      <c r="M1313" s="168">
        <f t="shared" si="6560"/>
        <v>7</v>
      </c>
      <c r="N1313" s="168">
        <f t="shared" si="6560"/>
        <v>5</v>
      </c>
      <c r="O1313" s="168">
        <f t="shared" si="6560"/>
        <v>12</v>
      </c>
      <c r="P1313" s="168">
        <f t="shared" si="6560"/>
        <v>27</v>
      </c>
      <c r="Q1313" s="168">
        <f t="shared" si="6560"/>
        <v>15</v>
      </c>
      <c r="R1313" s="168">
        <f t="shared" si="6560"/>
        <v>42</v>
      </c>
      <c r="S1313" s="502">
        <f t="shared" si="6560"/>
        <v>0</v>
      </c>
      <c r="T1313" s="168">
        <f t="shared" si="6560"/>
        <v>11</v>
      </c>
      <c r="U1313" s="168">
        <f t="shared" si="6560"/>
        <v>8</v>
      </c>
      <c r="V1313" s="168">
        <f t="shared" si="6560"/>
        <v>19</v>
      </c>
      <c r="W1313" s="168">
        <f t="shared" si="6560"/>
        <v>0</v>
      </c>
      <c r="X1313" s="168">
        <f t="shared" si="6560"/>
        <v>0</v>
      </c>
      <c r="Y1313" s="168">
        <f t="shared" si="6560"/>
        <v>0</v>
      </c>
      <c r="Z1313" s="168">
        <f t="shared" si="6560"/>
        <v>0</v>
      </c>
      <c r="AA1313" s="168">
        <f t="shared" si="6560"/>
        <v>0</v>
      </c>
      <c r="AB1313" s="168">
        <f t="shared" si="6560"/>
        <v>0</v>
      </c>
      <c r="AC1313" s="168">
        <f t="shared" si="6560"/>
        <v>0</v>
      </c>
      <c r="AD1313" s="168">
        <f t="shared" si="6560"/>
        <v>1</v>
      </c>
      <c r="AE1313" s="168">
        <f t="shared" si="6560"/>
        <v>1</v>
      </c>
      <c r="AF1313" s="502">
        <f t="shared" si="6560"/>
        <v>0</v>
      </c>
      <c r="AG1313" s="168">
        <f t="shared" si="6560"/>
        <v>4</v>
      </c>
      <c r="AH1313" s="168">
        <f t="shared" si="6560"/>
        <v>3</v>
      </c>
      <c r="AI1313" s="168">
        <f t="shared" si="6560"/>
        <v>7</v>
      </c>
      <c r="AJ1313" s="168">
        <f t="shared" si="6560"/>
        <v>2</v>
      </c>
      <c r="AK1313" s="168">
        <f t="shared" si="6560"/>
        <v>0</v>
      </c>
      <c r="AL1313" s="168">
        <f t="shared" si="6560"/>
        <v>2</v>
      </c>
      <c r="AM1313" s="168">
        <f t="shared" si="6560"/>
        <v>0</v>
      </c>
      <c r="AN1313" s="168">
        <f t="shared" si="6560"/>
        <v>0</v>
      </c>
      <c r="AO1313" s="168">
        <f t="shared" si="6560"/>
        <v>0</v>
      </c>
      <c r="AP1313" s="168">
        <f t="shared" si="6560"/>
        <v>6</v>
      </c>
      <c r="AQ1313" s="168">
        <f t="shared" si="6560"/>
        <v>1</v>
      </c>
      <c r="AR1313" s="168">
        <f t="shared" si="6560"/>
        <v>7</v>
      </c>
      <c r="AS1313" s="502">
        <f t="shared" si="6560"/>
        <v>0</v>
      </c>
      <c r="AT1313" s="168">
        <f t="shared" si="6560"/>
        <v>2</v>
      </c>
      <c r="AU1313" s="168">
        <f t="shared" si="6560"/>
        <v>0</v>
      </c>
      <c r="AV1313" s="168">
        <f t="shared" si="6560"/>
        <v>2</v>
      </c>
      <c r="AW1313" s="569">
        <f t="shared" si="6560"/>
        <v>125</v>
      </c>
      <c r="AX1313" s="569">
        <f t="shared" si="6560"/>
        <v>67</v>
      </c>
      <c r="AY1313" s="569">
        <f t="shared" si="6560"/>
        <v>192</v>
      </c>
      <c r="AZ1313" s="168">
        <f t="shared" si="6560"/>
        <v>0</v>
      </c>
      <c r="BA1313" s="168">
        <f t="shared" si="6560"/>
        <v>0</v>
      </c>
      <c r="BB1313" s="168">
        <f t="shared" si="6560"/>
        <v>0</v>
      </c>
      <c r="BC1313" s="168">
        <f t="shared" si="6560"/>
        <v>3</v>
      </c>
      <c r="BD1313" s="168">
        <f t="shared" si="6560"/>
        <v>1</v>
      </c>
      <c r="BE1313" s="168">
        <f t="shared" si="6560"/>
        <v>4</v>
      </c>
      <c r="BF1313" s="523"/>
      <c r="BG1313" s="605">
        <f>SUM(F1313,S1313,AF1313,AS1313)</f>
        <v>154</v>
      </c>
      <c r="BH1313" s="533">
        <f>SUM(G1313,T1313,AG1313)</f>
        <v>62</v>
      </c>
      <c r="BI1313" s="533">
        <f t="shared" si="6542"/>
        <v>42</v>
      </c>
      <c r="BJ1313" s="533">
        <f t="shared" si="6543"/>
        <v>104</v>
      </c>
      <c r="BK1313" s="533">
        <f t="shared" si="6544"/>
        <v>21</v>
      </c>
      <c r="BL1313" s="533">
        <f t="shared" si="6545"/>
        <v>3</v>
      </c>
      <c r="BM1313" s="533">
        <f t="shared" si="6546"/>
        <v>24</v>
      </c>
      <c r="BN1313" s="533">
        <f>SUM(M1313,Z1313,AM1313)</f>
        <v>7</v>
      </c>
      <c r="BO1313" s="533">
        <f t="shared" si="6547"/>
        <v>5</v>
      </c>
      <c r="BP1313" s="533">
        <f t="shared" si="6548"/>
        <v>12</v>
      </c>
      <c r="BQ1313" s="533">
        <f t="shared" si="6549"/>
        <v>33</v>
      </c>
      <c r="BR1313" s="533">
        <f t="shared" si="6550"/>
        <v>17</v>
      </c>
      <c r="BS1313" s="533">
        <f t="shared" si="6551"/>
        <v>50</v>
      </c>
      <c r="BT1313" s="533">
        <f>AT1313</f>
        <v>2</v>
      </c>
      <c r="BU1313" s="533">
        <f t="shared" si="6552"/>
        <v>0</v>
      </c>
      <c r="BV1313" s="533">
        <f t="shared" si="6553"/>
        <v>2</v>
      </c>
      <c r="BW1313" s="536">
        <f>SUM(BH1313,BK1313,BN1313,BQ1313,BT1313)</f>
        <v>125</v>
      </c>
      <c r="BX1313" s="536">
        <f t="shared" si="6554"/>
        <v>67</v>
      </c>
      <c r="BY1313" s="536">
        <f t="shared" si="6555"/>
        <v>192</v>
      </c>
      <c r="BZ1313" t="s">
        <v>74</v>
      </c>
      <c r="CA1313" s="544">
        <f>AZ1313</f>
        <v>0</v>
      </c>
      <c r="CB1313" s="544">
        <f t="shared" si="6556"/>
        <v>0</v>
      </c>
      <c r="CC1313" s="544">
        <f t="shared" si="6557"/>
        <v>0</v>
      </c>
      <c r="CD1313" s="544">
        <f>BC1313</f>
        <v>3</v>
      </c>
      <c r="CE1313" s="544">
        <f t="shared" si="6558"/>
        <v>1</v>
      </c>
      <c r="CF1313" s="544">
        <f t="shared" si="6559"/>
        <v>4</v>
      </c>
    </row>
    <row r="1314" spans="1:84">
      <c r="A1314" s="149"/>
      <c r="B1314" s="149" t="s">
        <v>215</v>
      </c>
      <c r="C1314" s="151"/>
      <c r="D1314" s="151"/>
      <c r="E1314" s="375" t="s">
        <v>817</v>
      </c>
      <c r="F1314" s="591"/>
      <c r="G1314" s="159"/>
      <c r="H1314" s="159"/>
      <c r="I1314" s="159"/>
      <c r="J1314" s="159"/>
      <c r="K1314" s="159"/>
      <c r="L1314" s="159"/>
      <c r="M1314" s="159"/>
      <c r="N1314" s="159"/>
      <c r="O1314" s="159"/>
      <c r="P1314" s="159"/>
      <c r="Q1314" s="159"/>
      <c r="R1314" s="159"/>
      <c r="S1314" s="503"/>
      <c r="T1314" s="159"/>
      <c r="U1314" s="159"/>
      <c r="V1314" s="159"/>
      <c r="W1314" s="159"/>
      <c r="X1314" s="159"/>
      <c r="Y1314" s="159"/>
      <c r="Z1314" s="159"/>
      <c r="AA1314" s="159"/>
      <c r="AB1314" s="159"/>
      <c r="AC1314" s="159"/>
      <c r="AD1314" s="159"/>
      <c r="AE1314" s="159"/>
      <c r="AF1314" s="503"/>
      <c r="AG1314" s="159"/>
      <c r="AH1314" s="159"/>
      <c r="AI1314" s="159"/>
      <c r="AJ1314" s="159"/>
      <c r="AK1314" s="159"/>
      <c r="AL1314" s="159"/>
      <c r="AM1314" s="159"/>
      <c r="AN1314" s="159"/>
      <c r="AO1314" s="159"/>
      <c r="AP1314" s="159"/>
      <c r="AQ1314" s="159"/>
      <c r="AR1314" s="159"/>
      <c r="AS1314" s="503"/>
      <c r="AT1314" s="159"/>
      <c r="AU1314" s="159"/>
      <c r="AV1314" s="159"/>
      <c r="AW1314" s="570"/>
      <c r="AX1314" s="570"/>
      <c r="AY1314" s="570"/>
      <c r="AZ1314" s="159"/>
      <c r="BA1314" s="159"/>
      <c r="BB1314" s="159"/>
      <c r="BC1314" s="159"/>
      <c r="BD1314" s="159"/>
      <c r="BE1314" s="159"/>
      <c r="BF1314" s="474"/>
    </row>
    <row r="1315" spans="1:84">
      <c r="A1315" s="149"/>
      <c r="B1315" s="151"/>
      <c r="C1315" s="151"/>
      <c r="D1315" s="151"/>
      <c r="E1315" s="288" t="s">
        <v>77</v>
      </c>
      <c r="F1315" s="592">
        <v>46</v>
      </c>
      <c r="G1315" s="159">
        <v>17</v>
      </c>
      <c r="H1315" s="159">
        <f>7-1</f>
        <v>6</v>
      </c>
      <c r="I1315" s="275">
        <f>SUM(G1315:H1315)</f>
        <v>23</v>
      </c>
      <c r="J1315" s="159">
        <v>5</v>
      </c>
      <c r="K1315" s="159">
        <v>2</v>
      </c>
      <c r="L1315" s="275">
        <f>SUM(J1315:K1315)</f>
        <v>7</v>
      </c>
      <c r="M1315" s="159">
        <v>2</v>
      </c>
      <c r="N1315" s="159">
        <v>1</v>
      </c>
      <c r="O1315" s="275">
        <f>SUM(M1315:N1315)</f>
        <v>3</v>
      </c>
      <c r="P1315" s="159">
        <v>7</v>
      </c>
      <c r="Q1315" s="159">
        <v>5</v>
      </c>
      <c r="R1315" s="275">
        <f>SUM(P1315:Q1315)</f>
        <v>12</v>
      </c>
      <c r="S1315" s="500"/>
      <c r="T1315" s="275"/>
      <c r="U1315" s="275"/>
      <c r="V1315" s="275">
        <f>SUM(T1315:U1315)</f>
        <v>0</v>
      </c>
      <c r="W1315" s="275"/>
      <c r="X1315" s="275"/>
      <c r="Y1315" s="275">
        <f>SUM(W1315:X1315)</f>
        <v>0</v>
      </c>
      <c r="Z1315" s="275"/>
      <c r="AA1315" s="275"/>
      <c r="AB1315" s="275">
        <f>SUM(Z1315:AA1315)</f>
        <v>0</v>
      </c>
      <c r="AC1315" s="275"/>
      <c r="AD1315" s="275"/>
      <c r="AE1315" s="275">
        <f>SUM(AC1315:AD1315)</f>
        <v>0</v>
      </c>
      <c r="AF1315" s="500"/>
      <c r="AG1315" s="275"/>
      <c r="AH1315" s="275">
        <v>1</v>
      </c>
      <c r="AI1315" s="275">
        <f>SUM(AG1315:AH1315)</f>
        <v>1</v>
      </c>
      <c r="AJ1315" s="275"/>
      <c r="AK1315" s="275"/>
      <c r="AL1315" s="275">
        <f>SUM(AJ1315:AK1315)</f>
        <v>0</v>
      </c>
      <c r="AM1315" s="275"/>
      <c r="AN1315" s="275"/>
      <c r="AO1315" s="275">
        <f>SUM(AM1315:AN1315)</f>
        <v>0</v>
      </c>
      <c r="AP1315" s="275"/>
      <c r="AQ1315" s="275"/>
      <c r="AR1315" s="275">
        <f>SUM(AP1315:AQ1315)</f>
        <v>0</v>
      </c>
      <c r="AS1315" s="500"/>
      <c r="AT1315" s="275"/>
      <c r="AU1315" s="275"/>
      <c r="AV1315" s="275">
        <f>SUM(AT1315:AU1315)</f>
        <v>0</v>
      </c>
      <c r="AW1315" s="567">
        <f t="shared" ref="AW1315:AW1316" si="6561">SUM(G1315,J1315,M1315,P1315,T1315,W1315,Z1315,AC1315,AG1315,AJ1315,AM1315,AP1315,AT1315)</f>
        <v>31</v>
      </c>
      <c r="AX1315" s="567">
        <f t="shared" ref="AX1315:AX1316" si="6562">SUM(H1315,K1315,N1315,Q1315,U1315,X1315,AA1315,AD1315,AH1315,AK1315,AN1315,AQ1315,AU1315)</f>
        <v>15</v>
      </c>
      <c r="AY1315" s="567">
        <f t="shared" ref="AY1315:AY1316" si="6563">SUM(I1315,L1315,O1315,R1315,V1315,Y1315,AB1315,AE1315,AI1315,AL1315,AO1315,AR1315,AV1315)</f>
        <v>46</v>
      </c>
      <c r="AZ1315" s="159"/>
      <c r="BA1315" s="159"/>
      <c r="BB1315" s="275">
        <f>SUM(AZ1315:BA1315)</f>
        <v>0</v>
      </c>
      <c r="BC1315" s="275">
        <v>0</v>
      </c>
      <c r="BD1315" s="275">
        <v>1</v>
      </c>
      <c r="BE1315" s="275">
        <f>SUM(BC1315:BD1315)</f>
        <v>1</v>
      </c>
      <c r="BF1315" s="521"/>
      <c r="BG1315" s="605">
        <f>SUM(F1315,S1315,AF1315,AS1315)</f>
        <v>46</v>
      </c>
      <c r="BH1315" s="533">
        <f>SUM(G1315,T1315,AG1315)</f>
        <v>17</v>
      </c>
      <c r="BI1315" s="533">
        <f t="shared" ref="BI1315:BI1317" si="6564">SUM(H1315,U1315,AH1315)</f>
        <v>7</v>
      </c>
      <c r="BJ1315" s="533">
        <f t="shared" ref="BJ1315:BJ1317" si="6565">SUM(I1315,V1315,AI1315)</f>
        <v>24</v>
      </c>
      <c r="BK1315" s="533">
        <f t="shared" ref="BK1315:BK1317" si="6566">SUM(J1315,W1315,AJ1315)</f>
        <v>5</v>
      </c>
      <c r="BL1315" s="533">
        <f t="shared" ref="BL1315:BL1317" si="6567">SUM(K1315,X1315,AK1315)</f>
        <v>2</v>
      </c>
      <c r="BM1315" s="533">
        <f t="shared" ref="BM1315:BM1317" si="6568">SUM(L1315,Y1315,AL1315)</f>
        <v>7</v>
      </c>
      <c r="BN1315" s="533">
        <f>SUM(M1315,Z1315,AM1315)</f>
        <v>2</v>
      </c>
      <c r="BO1315" s="533">
        <f t="shared" ref="BO1315:BO1317" si="6569">SUM(N1315,AA1315,AN1315)</f>
        <v>1</v>
      </c>
      <c r="BP1315" s="533">
        <f t="shared" ref="BP1315:BP1317" si="6570">SUM(O1315,AB1315,AO1315)</f>
        <v>3</v>
      </c>
      <c r="BQ1315" s="533">
        <f t="shared" ref="BQ1315:BQ1317" si="6571">SUM(P1315,AC1315,AP1315)</f>
        <v>7</v>
      </c>
      <c r="BR1315" s="533">
        <f t="shared" ref="BR1315:BR1317" si="6572">SUM(Q1315,AD1315,AQ1315)</f>
        <v>5</v>
      </c>
      <c r="BS1315" s="533">
        <f t="shared" ref="BS1315:BS1317" si="6573">SUM(R1315,AE1315,AR1315)</f>
        <v>12</v>
      </c>
      <c r="BT1315" s="533">
        <f>AT1315</f>
        <v>0</v>
      </c>
      <c r="BU1315" s="533">
        <f t="shared" ref="BU1315:BU1317" si="6574">AU1315</f>
        <v>0</v>
      </c>
      <c r="BV1315" s="533">
        <f t="shared" ref="BV1315:BV1317" si="6575">AV1315</f>
        <v>0</v>
      </c>
      <c r="BW1315" s="536">
        <f>SUM(BH1315,BK1315,BN1315,BQ1315,BT1315)</f>
        <v>31</v>
      </c>
      <c r="BX1315" s="536">
        <f t="shared" ref="BX1315:BX1317" si="6576">SUM(BI1315,BL1315,BO1315,BR1315,BU1315)</f>
        <v>15</v>
      </c>
      <c r="BY1315" s="536">
        <f t="shared" ref="BY1315:BY1317" si="6577">SUM(BJ1315,BM1315,BP1315,BS1315,BV1315)</f>
        <v>46</v>
      </c>
      <c r="BZ1315" t="s">
        <v>74</v>
      </c>
      <c r="CA1315" s="544">
        <f>AZ1315</f>
        <v>0</v>
      </c>
      <c r="CB1315" s="544">
        <f t="shared" ref="CB1315:CB1317" si="6578">BA1315</f>
        <v>0</v>
      </c>
      <c r="CC1315" s="544">
        <f t="shared" ref="CC1315:CC1317" si="6579">BB1315</f>
        <v>0</v>
      </c>
      <c r="CD1315" s="544">
        <f>BC1315</f>
        <v>0</v>
      </c>
      <c r="CE1315" s="544">
        <f t="shared" ref="CE1315:CE1317" si="6580">BD1315</f>
        <v>1</v>
      </c>
      <c r="CF1315" s="544">
        <f t="shared" ref="CF1315:CF1317" si="6581">BE1315</f>
        <v>1</v>
      </c>
    </row>
    <row r="1316" spans="1:84">
      <c r="A1316" s="149"/>
      <c r="B1316" s="151"/>
      <c r="C1316" s="151"/>
      <c r="D1316" s="151"/>
      <c r="E1316" s="288" t="s">
        <v>78</v>
      </c>
      <c r="F1316" s="592">
        <v>46</v>
      </c>
      <c r="G1316" s="159">
        <v>16</v>
      </c>
      <c r="H1316" s="159">
        <v>8</v>
      </c>
      <c r="I1316" s="275">
        <f>SUM(G1316:H1316)</f>
        <v>24</v>
      </c>
      <c r="J1316" s="159">
        <v>3</v>
      </c>
      <c r="K1316" s="159">
        <v>4</v>
      </c>
      <c r="L1316" s="275">
        <f>SUM(J1316:K1316)</f>
        <v>7</v>
      </c>
      <c r="M1316" s="159">
        <v>1</v>
      </c>
      <c r="N1316" s="159">
        <v>2</v>
      </c>
      <c r="O1316" s="275">
        <f>SUM(M1316:N1316)</f>
        <v>3</v>
      </c>
      <c r="P1316" s="159">
        <v>9</v>
      </c>
      <c r="Q1316" s="159">
        <v>3</v>
      </c>
      <c r="R1316" s="275">
        <f>SUM(P1316:Q1316)</f>
        <v>12</v>
      </c>
      <c r="S1316" s="500"/>
      <c r="T1316" s="275"/>
      <c r="U1316" s="275"/>
      <c r="V1316" s="275">
        <f>SUM(T1316:U1316)</f>
        <v>0</v>
      </c>
      <c r="W1316" s="275"/>
      <c r="X1316" s="275"/>
      <c r="Y1316" s="275">
        <f>SUM(W1316:X1316)</f>
        <v>0</v>
      </c>
      <c r="Z1316" s="275"/>
      <c r="AA1316" s="275"/>
      <c r="AB1316" s="275">
        <f>SUM(Z1316:AA1316)</f>
        <v>0</v>
      </c>
      <c r="AC1316" s="275"/>
      <c r="AD1316" s="275"/>
      <c r="AE1316" s="275">
        <f>SUM(AC1316:AD1316)</f>
        <v>0</v>
      </c>
      <c r="AF1316" s="500"/>
      <c r="AG1316" s="275">
        <v>2</v>
      </c>
      <c r="AH1316" s="275">
        <v>1</v>
      </c>
      <c r="AI1316" s="275">
        <f>SUM(AG1316:AH1316)</f>
        <v>3</v>
      </c>
      <c r="AJ1316" s="275"/>
      <c r="AK1316" s="275"/>
      <c r="AL1316" s="275">
        <f>SUM(AJ1316:AK1316)</f>
        <v>0</v>
      </c>
      <c r="AM1316" s="275"/>
      <c r="AN1316" s="275"/>
      <c r="AO1316" s="275">
        <f>SUM(AM1316:AN1316)</f>
        <v>0</v>
      </c>
      <c r="AP1316" s="275"/>
      <c r="AQ1316" s="275">
        <v>2</v>
      </c>
      <c r="AR1316" s="275">
        <f>SUM(AP1316:AQ1316)</f>
        <v>2</v>
      </c>
      <c r="AS1316" s="500"/>
      <c r="AT1316" s="275">
        <v>0</v>
      </c>
      <c r="AU1316" s="275"/>
      <c r="AV1316" s="275">
        <f>SUM(AT1316:AU1316)</f>
        <v>0</v>
      </c>
      <c r="AW1316" s="567">
        <f t="shared" si="6561"/>
        <v>31</v>
      </c>
      <c r="AX1316" s="567">
        <f t="shared" si="6562"/>
        <v>20</v>
      </c>
      <c r="AY1316" s="567">
        <f t="shared" si="6563"/>
        <v>51</v>
      </c>
      <c r="AZ1316" s="159"/>
      <c r="BA1316" s="159"/>
      <c r="BB1316" s="275">
        <f>SUM(AZ1316:BA1316)</f>
        <v>0</v>
      </c>
      <c r="BC1316" s="275">
        <v>0</v>
      </c>
      <c r="BD1316" s="275">
        <v>1</v>
      </c>
      <c r="BE1316" s="275">
        <f>SUM(BC1316:BD1316)</f>
        <v>1</v>
      </c>
      <c r="BF1316" s="521"/>
      <c r="BG1316" s="605">
        <f>SUM(F1316,S1316,AF1316,AS1316)</f>
        <v>46</v>
      </c>
      <c r="BH1316" s="533">
        <f>SUM(G1316,T1316,AG1316)</f>
        <v>18</v>
      </c>
      <c r="BI1316" s="533">
        <f t="shared" si="6564"/>
        <v>9</v>
      </c>
      <c r="BJ1316" s="533">
        <f t="shared" si="6565"/>
        <v>27</v>
      </c>
      <c r="BK1316" s="533">
        <f t="shared" si="6566"/>
        <v>3</v>
      </c>
      <c r="BL1316" s="533">
        <f t="shared" si="6567"/>
        <v>4</v>
      </c>
      <c r="BM1316" s="533">
        <f t="shared" si="6568"/>
        <v>7</v>
      </c>
      <c r="BN1316" s="533">
        <f>SUM(M1316,Z1316,AM1316)</f>
        <v>1</v>
      </c>
      <c r="BO1316" s="533">
        <f t="shared" si="6569"/>
        <v>2</v>
      </c>
      <c r="BP1316" s="533">
        <f t="shared" si="6570"/>
        <v>3</v>
      </c>
      <c r="BQ1316" s="533">
        <f t="shared" si="6571"/>
        <v>9</v>
      </c>
      <c r="BR1316" s="533">
        <f t="shared" si="6572"/>
        <v>5</v>
      </c>
      <c r="BS1316" s="533">
        <f t="shared" si="6573"/>
        <v>14</v>
      </c>
      <c r="BT1316" s="533">
        <f>AT1316</f>
        <v>0</v>
      </c>
      <c r="BU1316" s="533">
        <f t="shared" si="6574"/>
        <v>0</v>
      </c>
      <c r="BV1316" s="533">
        <f t="shared" si="6575"/>
        <v>0</v>
      </c>
      <c r="BW1316" s="536">
        <f>SUM(BH1316,BK1316,BN1316,BQ1316,BT1316)</f>
        <v>31</v>
      </c>
      <c r="BX1316" s="536">
        <f t="shared" si="6576"/>
        <v>20</v>
      </c>
      <c r="BY1316" s="536">
        <f t="shared" si="6577"/>
        <v>51</v>
      </c>
      <c r="BZ1316" t="s">
        <v>74</v>
      </c>
      <c r="CA1316" s="544">
        <f>AZ1316</f>
        <v>0</v>
      </c>
      <c r="CB1316" s="544">
        <f t="shared" si="6578"/>
        <v>0</v>
      </c>
      <c r="CC1316" s="544">
        <f t="shared" si="6579"/>
        <v>0</v>
      </c>
      <c r="CD1316" s="544">
        <f>BC1316</f>
        <v>0</v>
      </c>
      <c r="CE1316" s="544">
        <f t="shared" si="6580"/>
        <v>1</v>
      </c>
      <c r="CF1316" s="544">
        <f t="shared" si="6581"/>
        <v>1</v>
      </c>
    </row>
    <row r="1317" spans="1:84">
      <c r="A1317" s="149"/>
      <c r="B1317" s="149"/>
      <c r="C1317" s="151"/>
      <c r="D1317" s="151"/>
      <c r="E1317" s="288"/>
      <c r="F1317" s="592">
        <f>SUM(F1315:F1316)</f>
        <v>92</v>
      </c>
      <c r="G1317" s="168">
        <f t="shared" ref="G1317:BE1317" si="6582">SUM(G1315:G1316)</f>
        <v>33</v>
      </c>
      <c r="H1317" s="168">
        <f t="shared" si="6582"/>
        <v>14</v>
      </c>
      <c r="I1317" s="168">
        <f t="shared" si="6582"/>
        <v>47</v>
      </c>
      <c r="J1317" s="168">
        <f t="shared" si="6582"/>
        <v>8</v>
      </c>
      <c r="K1317" s="168">
        <f t="shared" si="6582"/>
        <v>6</v>
      </c>
      <c r="L1317" s="168">
        <f t="shared" si="6582"/>
        <v>14</v>
      </c>
      <c r="M1317" s="168">
        <f t="shared" si="6582"/>
        <v>3</v>
      </c>
      <c r="N1317" s="168">
        <f t="shared" si="6582"/>
        <v>3</v>
      </c>
      <c r="O1317" s="168">
        <f t="shared" si="6582"/>
        <v>6</v>
      </c>
      <c r="P1317" s="168">
        <f t="shared" si="6582"/>
        <v>16</v>
      </c>
      <c r="Q1317" s="168">
        <f t="shared" si="6582"/>
        <v>8</v>
      </c>
      <c r="R1317" s="168">
        <f t="shared" si="6582"/>
        <v>24</v>
      </c>
      <c r="S1317" s="502">
        <f t="shared" si="6582"/>
        <v>0</v>
      </c>
      <c r="T1317" s="168">
        <f t="shared" si="6582"/>
        <v>0</v>
      </c>
      <c r="U1317" s="168">
        <f t="shared" si="6582"/>
        <v>0</v>
      </c>
      <c r="V1317" s="168">
        <f t="shared" si="6582"/>
        <v>0</v>
      </c>
      <c r="W1317" s="168">
        <f t="shared" si="6582"/>
        <v>0</v>
      </c>
      <c r="X1317" s="168">
        <f t="shared" si="6582"/>
        <v>0</v>
      </c>
      <c r="Y1317" s="168">
        <f t="shared" si="6582"/>
        <v>0</v>
      </c>
      <c r="Z1317" s="168">
        <f t="shared" si="6582"/>
        <v>0</v>
      </c>
      <c r="AA1317" s="168">
        <f t="shared" si="6582"/>
        <v>0</v>
      </c>
      <c r="AB1317" s="168">
        <f t="shared" si="6582"/>
        <v>0</v>
      </c>
      <c r="AC1317" s="168">
        <f t="shared" si="6582"/>
        <v>0</v>
      </c>
      <c r="AD1317" s="168">
        <f t="shared" si="6582"/>
        <v>0</v>
      </c>
      <c r="AE1317" s="168">
        <f t="shared" si="6582"/>
        <v>0</v>
      </c>
      <c r="AF1317" s="502">
        <f t="shared" si="6582"/>
        <v>0</v>
      </c>
      <c r="AG1317" s="168">
        <f t="shared" si="6582"/>
        <v>2</v>
      </c>
      <c r="AH1317" s="168">
        <f t="shared" si="6582"/>
        <v>2</v>
      </c>
      <c r="AI1317" s="168">
        <f t="shared" si="6582"/>
        <v>4</v>
      </c>
      <c r="AJ1317" s="168">
        <f t="shared" si="6582"/>
        <v>0</v>
      </c>
      <c r="AK1317" s="168">
        <f t="shared" si="6582"/>
        <v>0</v>
      </c>
      <c r="AL1317" s="168">
        <f t="shared" si="6582"/>
        <v>0</v>
      </c>
      <c r="AM1317" s="168">
        <f t="shared" si="6582"/>
        <v>0</v>
      </c>
      <c r="AN1317" s="168">
        <f t="shared" si="6582"/>
        <v>0</v>
      </c>
      <c r="AO1317" s="168">
        <f t="shared" si="6582"/>
        <v>0</v>
      </c>
      <c r="AP1317" s="168">
        <f t="shared" si="6582"/>
        <v>0</v>
      </c>
      <c r="AQ1317" s="168">
        <f t="shared" si="6582"/>
        <v>2</v>
      </c>
      <c r="AR1317" s="168">
        <f t="shared" si="6582"/>
        <v>2</v>
      </c>
      <c r="AS1317" s="502">
        <f t="shared" si="6582"/>
        <v>0</v>
      </c>
      <c r="AT1317" s="168">
        <f t="shared" si="6582"/>
        <v>0</v>
      </c>
      <c r="AU1317" s="168">
        <f t="shared" si="6582"/>
        <v>0</v>
      </c>
      <c r="AV1317" s="168">
        <f t="shared" si="6582"/>
        <v>0</v>
      </c>
      <c r="AW1317" s="569">
        <f t="shared" si="6582"/>
        <v>62</v>
      </c>
      <c r="AX1317" s="569">
        <f t="shared" si="6582"/>
        <v>35</v>
      </c>
      <c r="AY1317" s="569">
        <f t="shared" si="6582"/>
        <v>97</v>
      </c>
      <c r="AZ1317" s="168">
        <f t="shared" si="6582"/>
        <v>0</v>
      </c>
      <c r="BA1317" s="168">
        <f t="shared" si="6582"/>
        <v>0</v>
      </c>
      <c r="BB1317" s="168">
        <f t="shared" si="6582"/>
        <v>0</v>
      </c>
      <c r="BC1317" s="168">
        <f t="shared" si="6582"/>
        <v>0</v>
      </c>
      <c r="BD1317" s="168">
        <f t="shared" si="6582"/>
        <v>2</v>
      </c>
      <c r="BE1317" s="168">
        <f t="shared" si="6582"/>
        <v>2</v>
      </c>
      <c r="BF1317" s="523"/>
      <c r="BG1317" s="605">
        <f>SUM(F1317,S1317,AF1317,AS1317)</f>
        <v>92</v>
      </c>
      <c r="BH1317" s="533">
        <f>SUM(G1317,T1317,AG1317)</f>
        <v>35</v>
      </c>
      <c r="BI1317" s="533">
        <f t="shared" si="6564"/>
        <v>16</v>
      </c>
      <c r="BJ1317" s="533">
        <f t="shared" si="6565"/>
        <v>51</v>
      </c>
      <c r="BK1317" s="533">
        <f t="shared" si="6566"/>
        <v>8</v>
      </c>
      <c r="BL1317" s="533">
        <f t="shared" si="6567"/>
        <v>6</v>
      </c>
      <c r="BM1317" s="533">
        <f t="shared" si="6568"/>
        <v>14</v>
      </c>
      <c r="BN1317" s="533">
        <f>SUM(M1317,Z1317,AM1317)</f>
        <v>3</v>
      </c>
      <c r="BO1317" s="533">
        <f t="shared" si="6569"/>
        <v>3</v>
      </c>
      <c r="BP1317" s="533">
        <f t="shared" si="6570"/>
        <v>6</v>
      </c>
      <c r="BQ1317" s="533">
        <f t="shared" si="6571"/>
        <v>16</v>
      </c>
      <c r="BR1317" s="533">
        <f t="shared" si="6572"/>
        <v>10</v>
      </c>
      <c r="BS1317" s="533">
        <f t="shared" si="6573"/>
        <v>26</v>
      </c>
      <c r="BT1317" s="533">
        <f>AT1317</f>
        <v>0</v>
      </c>
      <c r="BU1317" s="533">
        <f t="shared" si="6574"/>
        <v>0</v>
      </c>
      <c r="BV1317" s="533">
        <f t="shared" si="6575"/>
        <v>0</v>
      </c>
      <c r="BW1317" s="536">
        <f>SUM(BH1317,BK1317,BN1317,BQ1317,BT1317)</f>
        <v>62</v>
      </c>
      <c r="BX1317" s="536">
        <f t="shared" si="6576"/>
        <v>35</v>
      </c>
      <c r="BY1317" s="536">
        <f t="shared" si="6577"/>
        <v>97</v>
      </c>
      <c r="BZ1317" t="s">
        <v>74</v>
      </c>
      <c r="CA1317" s="544">
        <f>AZ1317</f>
        <v>0</v>
      </c>
      <c r="CB1317" s="544">
        <f t="shared" si="6578"/>
        <v>0</v>
      </c>
      <c r="CC1317" s="544">
        <f t="shared" si="6579"/>
        <v>0</v>
      </c>
      <c r="CD1317" s="544">
        <f>BC1317</f>
        <v>0</v>
      </c>
      <c r="CE1317" s="544">
        <f t="shared" si="6580"/>
        <v>2</v>
      </c>
      <c r="CF1317" s="544">
        <f t="shared" si="6581"/>
        <v>2</v>
      </c>
    </row>
    <row r="1318" spans="1:84" s="430" customFormat="1">
      <c r="A1318" s="424"/>
      <c r="B1318" s="424" t="s">
        <v>212</v>
      </c>
      <c r="C1318" s="425"/>
      <c r="D1318" s="425"/>
      <c r="E1318" s="432" t="s">
        <v>216</v>
      </c>
      <c r="F1318" s="655"/>
      <c r="G1318" s="428"/>
      <c r="H1318" s="428"/>
      <c r="I1318" s="428"/>
      <c r="J1318" s="428"/>
      <c r="K1318" s="428"/>
      <c r="L1318" s="428"/>
      <c r="M1318" s="428"/>
      <c r="N1318" s="428"/>
      <c r="O1318" s="428"/>
      <c r="P1318" s="428"/>
      <c r="Q1318" s="428"/>
      <c r="R1318" s="428"/>
      <c r="S1318" s="428"/>
      <c r="T1318" s="428"/>
      <c r="U1318" s="428"/>
      <c r="V1318" s="428"/>
      <c r="W1318" s="428"/>
      <c r="X1318" s="428"/>
      <c r="Y1318" s="428"/>
      <c r="Z1318" s="428"/>
      <c r="AA1318" s="428"/>
      <c r="AB1318" s="428"/>
      <c r="AC1318" s="428"/>
      <c r="AD1318" s="428"/>
      <c r="AE1318" s="428"/>
      <c r="AF1318" s="428"/>
      <c r="AG1318" s="428"/>
      <c r="AH1318" s="428"/>
      <c r="AI1318" s="428"/>
      <c r="AJ1318" s="428"/>
      <c r="AK1318" s="428"/>
      <c r="AL1318" s="428"/>
      <c r="AM1318" s="428"/>
      <c r="AN1318" s="428"/>
      <c r="AO1318" s="428"/>
      <c r="AP1318" s="428"/>
      <c r="AQ1318" s="428"/>
      <c r="AR1318" s="428"/>
      <c r="AS1318" s="428"/>
      <c r="AT1318" s="428"/>
      <c r="AU1318" s="428"/>
      <c r="AV1318" s="428"/>
      <c r="AW1318" s="428"/>
      <c r="AX1318" s="428"/>
      <c r="AY1318" s="428"/>
      <c r="AZ1318" s="428"/>
      <c r="BA1318" s="428"/>
      <c r="BB1318" s="428"/>
      <c r="BC1318" s="428"/>
      <c r="BD1318" s="428"/>
      <c r="BE1318" s="428" t="s">
        <v>74</v>
      </c>
      <c r="BF1318" s="656"/>
      <c r="BG1318" s="557"/>
      <c r="BH1318" s="557"/>
      <c r="BI1318" s="557"/>
      <c r="BJ1318" s="557"/>
      <c r="BK1318" s="557"/>
      <c r="BL1318" s="557"/>
      <c r="BM1318" s="557"/>
      <c r="BN1318" s="557"/>
      <c r="BO1318" s="557"/>
      <c r="BP1318" s="557"/>
      <c r="BQ1318" s="557"/>
      <c r="BR1318" s="557"/>
      <c r="BS1318" s="557"/>
      <c r="BT1318" s="557"/>
      <c r="BU1318" s="557"/>
      <c r="BV1318" s="557"/>
      <c r="BW1318" s="557"/>
      <c r="BX1318" s="557"/>
      <c r="BY1318" s="557"/>
      <c r="CA1318" s="557"/>
      <c r="CB1318" s="557"/>
      <c r="CC1318" s="557"/>
      <c r="CD1318" s="557"/>
      <c r="CE1318" s="557"/>
      <c r="CF1318" s="557"/>
    </row>
    <row r="1319" spans="1:84">
      <c r="A1319" s="149"/>
      <c r="B1319" s="149"/>
      <c r="C1319" s="151"/>
      <c r="D1319" s="151"/>
      <c r="E1319" s="288" t="s">
        <v>77</v>
      </c>
      <c r="F1319" s="592">
        <v>46</v>
      </c>
      <c r="G1319" s="159">
        <v>11</v>
      </c>
      <c r="H1319" s="159">
        <v>9</v>
      </c>
      <c r="I1319" s="275">
        <f>SUM(G1319:H1319)</f>
        <v>20</v>
      </c>
      <c r="J1319" s="159">
        <v>5</v>
      </c>
      <c r="K1319" s="159">
        <v>2</v>
      </c>
      <c r="L1319" s="275">
        <f>SUM(J1319:K1319)</f>
        <v>7</v>
      </c>
      <c r="M1319" s="159"/>
      <c r="N1319" s="159">
        <v>3</v>
      </c>
      <c r="O1319" s="275">
        <f>SUM(M1319:N1319)</f>
        <v>3</v>
      </c>
      <c r="P1319" s="159">
        <v>8</v>
      </c>
      <c r="Q1319" s="159">
        <v>8</v>
      </c>
      <c r="R1319" s="275">
        <f>SUM(P1319:Q1319)</f>
        <v>16</v>
      </c>
      <c r="S1319" s="500"/>
      <c r="T1319" s="275"/>
      <c r="U1319" s="275"/>
      <c r="V1319" s="275">
        <f>SUM(T1319:U1319)</f>
        <v>0</v>
      </c>
      <c r="W1319" s="275"/>
      <c r="X1319" s="275"/>
      <c r="Y1319" s="275">
        <f>SUM(W1319:X1319)</f>
        <v>0</v>
      </c>
      <c r="Z1319" s="275"/>
      <c r="AA1319" s="275"/>
      <c r="AB1319" s="275">
        <f>SUM(Z1319:AA1319)</f>
        <v>0</v>
      </c>
      <c r="AC1319" s="275"/>
      <c r="AD1319" s="275"/>
      <c r="AE1319" s="275">
        <f>SUM(AC1319:AD1319)</f>
        <v>0</v>
      </c>
      <c r="AF1319" s="500"/>
      <c r="AG1319" s="275"/>
      <c r="AH1319" s="275">
        <v>2</v>
      </c>
      <c r="AI1319" s="275">
        <f>SUM(AG1319:AH1319)</f>
        <v>2</v>
      </c>
      <c r="AJ1319" s="275"/>
      <c r="AK1319" s="275"/>
      <c r="AL1319" s="275">
        <f>SUM(AJ1319:AK1319)</f>
        <v>0</v>
      </c>
      <c r="AM1319" s="275">
        <v>1</v>
      </c>
      <c r="AN1319" s="275"/>
      <c r="AO1319" s="275">
        <f>SUM(AM1319:AN1319)</f>
        <v>1</v>
      </c>
      <c r="AP1319" s="275">
        <v>1</v>
      </c>
      <c r="AQ1319" s="275"/>
      <c r="AR1319" s="275">
        <f>SUM(AP1319:AQ1319)</f>
        <v>1</v>
      </c>
      <c r="AS1319" s="500"/>
      <c r="AT1319" s="275">
        <v>1</v>
      </c>
      <c r="AU1319" s="275"/>
      <c r="AV1319" s="275">
        <f>SUM(AT1319:AU1319)</f>
        <v>1</v>
      </c>
      <c r="AW1319" s="567">
        <f t="shared" ref="AW1319:AW1320" si="6583">SUM(G1319,J1319,M1319,P1319,T1319,W1319,Z1319,AC1319,AG1319,AJ1319,AM1319,AP1319,AT1319)</f>
        <v>27</v>
      </c>
      <c r="AX1319" s="567">
        <f t="shared" ref="AX1319:AX1320" si="6584">SUM(H1319,K1319,N1319,Q1319,U1319,X1319,AA1319,AD1319,AH1319,AK1319,AN1319,AQ1319,AU1319)</f>
        <v>24</v>
      </c>
      <c r="AY1319" s="567">
        <f t="shared" ref="AY1319:AY1320" si="6585">SUM(I1319,L1319,O1319,R1319,V1319,Y1319,AB1319,AE1319,AI1319,AL1319,AO1319,AR1319,AV1319)</f>
        <v>51</v>
      </c>
      <c r="AZ1319" s="159"/>
      <c r="BA1319" s="159"/>
      <c r="BB1319" s="275">
        <f>SUM(AZ1319:BA1319)</f>
        <v>0</v>
      </c>
      <c r="BC1319" s="275">
        <v>2</v>
      </c>
      <c r="BD1319" s="275">
        <v>1</v>
      </c>
      <c r="BE1319" s="275">
        <f>SUM(BC1319:BD1319)</f>
        <v>3</v>
      </c>
      <c r="BF1319" s="521"/>
      <c r="BG1319" s="605">
        <f>SUM(F1319,S1319,AF1319,AS1319)</f>
        <v>46</v>
      </c>
      <c r="BH1319" s="533">
        <f>SUM(G1319,T1319,AG1319)</f>
        <v>11</v>
      </c>
      <c r="BI1319" s="533">
        <f t="shared" ref="BI1319:BI1321" si="6586">SUM(H1319,U1319,AH1319)</f>
        <v>11</v>
      </c>
      <c r="BJ1319" s="533">
        <f t="shared" ref="BJ1319:BJ1321" si="6587">SUM(I1319,V1319,AI1319)</f>
        <v>22</v>
      </c>
      <c r="BK1319" s="533">
        <f t="shared" ref="BK1319:BK1321" si="6588">SUM(J1319,W1319,AJ1319)</f>
        <v>5</v>
      </c>
      <c r="BL1319" s="533">
        <f t="shared" ref="BL1319:BL1321" si="6589">SUM(K1319,X1319,AK1319)</f>
        <v>2</v>
      </c>
      <c r="BM1319" s="533">
        <f t="shared" ref="BM1319:BM1321" si="6590">SUM(L1319,Y1319,AL1319)</f>
        <v>7</v>
      </c>
      <c r="BN1319" s="533">
        <f>SUM(M1319,Z1319,AM1319)</f>
        <v>1</v>
      </c>
      <c r="BO1319" s="533">
        <f t="shared" ref="BO1319:BO1321" si="6591">SUM(N1319,AA1319,AN1319)</f>
        <v>3</v>
      </c>
      <c r="BP1319" s="533">
        <f t="shared" ref="BP1319:BP1321" si="6592">SUM(O1319,AB1319,AO1319)</f>
        <v>4</v>
      </c>
      <c r="BQ1319" s="533">
        <f t="shared" ref="BQ1319:BQ1321" si="6593">SUM(P1319,AC1319,AP1319)</f>
        <v>9</v>
      </c>
      <c r="BR1319" s="533">
        <f t="shared" ref="BR1319:BR1321" si="6594">SUM(Q1319,AD1319,AQ1319)</f>
        <v>8</v>
      </c>
      <c r="BS1319" s="533">
        <f t="shared" ref="BS1319:BS1321" si="6595">SUM(R1319,AE1319,AR1319)</f>
        <v>17</v>
      </c>
      <c r="BT1319" s="533">
        <f>AT1319</f>
        <v>1</v>
      </c>
      <c r="BU1319" s="533">
        <f t="shared" ref="BU1319:BU1321" si="6596">AU1319</f>
        <v>0</v>
      </c>
      <c r="BV1319" s="533">
        <f t="shared" ref="BV1319:BV1321" si="6597">AV1319</f>
        <v>1</v>
      </c>
      <c r="BW1319" s="536">
        <f>SUM(BH1319,BK1319,BN1319,BQ1319,BT1319)</f>
        <v>27</v>
      </c>
      <c r="BX1319" s="536">
        <f t="shared" ref="BX1319:BX1321" si="6598">SUM(BI1319,BL1319,BO1319,BR1319,BU1319)</f>
        <v>24</v>
      </c>
      <c r="BY1319" s="536">
        <f t="shared" ref="BY1319:BY1321" si="6599">SUM(BJ1319,BM1319,BP1319,BS1319,BV1319)</f>
        <v>51</v>
      </c>
      <c r="BZ1319" t="s">
        <v>74</v>
      </c>
      <c r="CA1319" s="544">
        <f>AZ1319</f>
        <v>0</v>
      </c>
      <c r="CB1319" s="544">
        <f t="shared" ref="CB1319:CB1321" si="6600">BA1319</f>
        <v>0</v>
      </c>
      <c r="CC1319" s="544">
        <f t="shared" ref="CC1319:CC1321" si="6601">BB1319</f>
        <v>0</v>
      </c>
      <c r="CD1319" s="544">
        <f>BC1319</f>
        <v>2</v>
      </c>
      <c r="CE1319" s="544">
        <f t="shared" ref="CE1319:CE1321" si="6602">BD1319</f>
        <v>1</v>
      </c>
      <c r="CF1319" s="544">
        <f t="shared" ref="CF1319:CF1321" si="6603">BE1319</f>
        <v>3</v>
      </c>
    </row>
    <row r="1320" spans="1:84">
      <c r="A1320" s="149"/>
      <c r="B1320" s="151"/>
      <c r="C1320" s="151"/>
      <c r="D1320" s="151"/>
      <c r="E1320" s="288" t="s">
        <v>78</v>
      </c>
      <c r="F1320" s="592">
        <v>46</v>
      </c>
      <c r="G1320" s="159">
        <v>8</v>
      </c>
      <c r="H1320" s="159">
        <v>14</v>
      </c>
      <c r="I1320" s="275">
        <f>SUM(G1320:H1320)</f>
        <v>22</v>
      </c>
      <c r="J1320" s="159">
        <v>3</v>
      </c>
      <c r="K1320" s="159">
        <v>5</v>
      </c>
      <c r="L1320" s="275">
        <f>SUM(J1320:K1320)</f>
        <v>8</v>
      </c>
      <c r="M1320" s="159">
        <v>2</v>
      </c>
      <c r="N1320" s="159">
        <v>1</v>
      </c>
      <c r="O1320" s="275">
        <f>SUM(M1320:N1320)</f>
        <v>3</v>
      </c>
      <c r="P1320" s="159">
        <v>8</v>
      </c>
      <c r="Q1320" s="159">
        <v>7</v>
      </c>
      <c r="R1320" s="275">
        <f>SUM(P1320:Q1320)</f>
        <v>15</v>
      </c>
      <c r="S1320" s="500"/>
      <c r="T1320" s="275"/>
      <c r="U1320" s="275"/>
      <c r="V1320" s="275">
        <f>SUM(T1320:U1320)</f>
        <v>0</v>
      </c>
      <c r="W1320" s="275"/>
      <c r="X1320" s="275"/>
      <c r="Y1320" s="275">
        <f>SUM(W1320:X1320)</f>
        <v>0</v>
      </c>
      <c r="Z1320" s="275"/>
      <c r="AA1320" s="275"/>
      <c r="AB1320" s="275">
        <f>SUM(Z1320:AA1320)</f>
        <v>0</v>
      </c>
      <c r="AC1320" s="275"/>
      <c r="AD1320" s="275"/>
      <c r="AE1320" s="275">
        <f>SUM(AC1320:AD1320)</f>
        <v>0</v>
      </c>
      <c r="AF1320" s="500"/>
      <c r="AG1320" s="275">
        <v>1</v>
      </c>
      <c r="AH1320" s="275"/>
      <c r="AI1320" s="275">
        <f>SUM(AG1320:AH1320)</f>
        <v>1</v>
      </c>
      <c r="AJ1320" s="275"/>
      <c r="AK1320" s="275">
        <v>1</v>
      </c>
      <c r="AL1320" s="275">
        <f>SUM(AJ1320:AK1320)</f>
        <v>1</v>
      </c>
      <c r="AM1320" s="275"/>
      <c r="AN1320" s="275"/>
      <c r="AO1320" s="275">
        <f>SUM(AM1320:AN1320)</f>
        <v>0</v>
      </c>
      <c r="AP1320" s="275"/>
      <c r="AQ1320" s="275"/>
      <c r="AR1320" s="275">
        <f>SUM(AP1320:AQ1320)</f>
        <v>0</v>
      </c>
      <c r="AS1320" s="500"/>
      <c r="AT1320" s="275"/>
      <c r="AU1320" s="275">
        <v>1</v>
      </c>
      <c r="AV1320" s="275">
        <f>SUM(AT1320:AU1320)</f>
        <v>1</v>
      </c>
      <c r="AW1320" s="567">
        <f t="shared" si="6583"/>
        <v>22</v>
      </c>
      <c r="AX1320" s="567">
        <f t="shared" si="6584"/>
        <v>29</v>
      </c>
      <c r="AY1320" s="567">
        <f t="shared" si="6585"/>
        <v>51</v>
      </c>
      <c r="AZ1320" s="159"/>
      <c r="BA1320" s="159"/>
      <c r="BB1320" s="275">
        <f>SUM(AZ1320:BA1320)</f>
        <v>0</v>
      </c>
      <c r="BC1320" s="275">
        <v>1</v>
      </c>
      <c r="BD1320" s="275"/>
      <c r="BE1320" s="275">
        <f>SUM(BC1320:BD1320)</f>
        <v>1</v>
      </c>
      <c r="BF1320" s="521"/>
      <c r="BG1320" s="605">
        <f>SUM(F1320,S1320,AF1320,AS1320)</f>
        <v>46</v>
      </c>
      <c r="BH1320" s="533">
        <f>SUM(G1320,T1320,AG1320)</f>
        <v>9</v>
      </c>
      <c r="BI1320" s="533">
        <f t="shared" si="6586"/>
        <v>14</v>
      </c>
      <c r="BJ1320" s="533">
        <f t="shared" si="6587"/>
        <v>23</v>
      </c>
      <c r="BK1320" s="533">
        <f t="shared" si="6588"/>
        <v>3</v>
      </c>
      <c r="BL1320" s="533">
        <f t="shared" si="6589"/>
        <v>6</v>
      </c>
      <c r="BM1320" s="533">
        <f t="shared" si="6590"/>
        <v>9</v>
      </c>
      <c r="BN1320" s="533">
        <f>SUM(M1320,Z1320,AM1320)</f>
        <v>2</v>
      </c>
      <c r="BO1320" s="533">
        <f t="shared" si="6591"/>
        <v>1</v>
      </c>
      <c r="BP1320" s="533">
        <f t="shared" si="6592"/>
        <v>3</v>
      </c>
      <c r="BQ1320" s="533">
        <f t="shared" si="6593"/>
        <v>8</v>
      </c>
      <c r="BR1320" s="533">
        <f t="shared" si="6594"/>
        <v>7</v>
      </c>
      <c r="BS1320" s="533">
        <f t="shared" si="6595"/>
        <v>15</v>
      </c>
      <c r="BT1320" s="533">
        <f>AT1320</f>
        <v>0</v>
      </c>
      <c r="BU1320" s="533">
        <f t="shared" si="6596"/>
        <v>1</v>
      </c>
      <c r="BV1320" s="533">
        <f t="shared" si="6597"/>
        <v>1</v>
      </c>
      <c r="BW1320" s="536">
        <f>SUM(BH1320,BK1320,BN1320,BQ1320,BT1320)</f>
        <v>22</v>
      </c>
      <c r="BX1320" s="536">
        <f t="shared" si="6598"/>
        <v>29</v>
      </c>
      <c r="BY1320" s="536">
        <f t="shared" si="6599"/>
        <v>51</v>
      </c>
      <c r="BZ1320" t="s">
        <v>74</v>
      </c>
      <c r="CA1320" s="544">
        <f>AZ1320</f>
        <v>0</v>
      </c>
      <c r="CB1320" s="544">
        <f t="shared" si="6600"/>
        <v>0</v>
      </c>
      <c r="CC1320" s="544">
        <f t="shared" si="6601"/>
        <v>0</v>
      </c>
      <c r="CD1320" s="544">
        <f>BC1320</f>
        <v>1</v>
      </c>
      <c r="CE1320" s="544">
        <f t="shared" si="6602"/>
        <v>0</v>
      </c>
      <c r="CF1320" s="544">
        <f t="shared" si="6603"/>
        <v>1</v>
      </c>
    </row>
    <row r="1321" spans="1:84">
      <c r="A1321" s="149"/>
      <c r="B1321" s="149" t="s">
        <v>74</v>
      </c>
      <c r="C1321" s="151"/>
      <c r="D1321" s="151"/>
      <c r="E1321" s="288"/>
      <c r="F1321" s="592">
        <f>SUM(F1319:F1320)</f>
        <v>92</v>
      </c>
      <c r="G1321" s="168">
        <f t="shared" ref="G1321:BE1321" si="6604">SUM(G1319:G1320)</f>
        <v>19</v>
      </c>
      <c r="H1321" s="168">
        <f t="shared" si="6604"/>
        <v>23</v>
      </c>
      <c r="I1321" s="168">
        <f t="shared" si="6604"/>
        <v>42</v>
      </c>
      <c r="J1321" s="168">
        <f t="shared" si="6604"/>
        <v>8</v>
      </c>
      <c r="K1321" s="168">
        <f t="shared" si="6604"/>
        <v>7</v>
      </c>
      <c r="L1321" s="168">
        <f t="shared" si="6604"/>
        <v>15</v>
      </c>
      <c r="M1321" s="168">
        <f t="shared" si="6604"/>
        <v>2</v>
      </c>
      <c r="N1321" s="168">
        <f t="shared" si="6604"/>
        <v>4</v>
      </c>
      <c r="O1321" s="168">
        <f t="shared" si="6604"/>
        <v>6</v>
      </c>
      <c r="P1321" s="168">
        <f t="shared" si="6604"/>
        <v>16</v>
      </c>
      <c r="Q1321" s="168">
        <f t="shared" si="6604"/>
        <v>15</v>
      </c>
      <c r="R1321" s="168">
        <f t="shared" si="6604"/>
        <v>31</v>
      </c>
      <c r="S1321" s="502">
        <f t="shared" si="6604"/>
        <v>0</v>
      </c>
      <c r="T1321" s="168">
        <f t="shared" si="6604"/>
        <v>0</v>
      </c>
      <c r="U1321" s="168">
        <f t="shared" si="6604"/>
        <v>0</v>
      </c>
      <c r="V1321" s="168">
        <f t="shared" si="6604"/>
        <v>0</v>
      </c>
      <c r="W1321" s="168">
        <f t="shared" si="6604"/>
        <v>0</v>
      </c>
      <c r="X1321" s="168">
        <f t="shared" si="6604"/>
        <v>0</v>
      </c>
      <c r="Y1321" s="168">
        <f t="shared" si="6604"/>
        <v>0</v>
      </c>
      <c r="Z1321" s="168">
        <f t="shared" si="6604"/>
        <v>0</v>
      </c>
      <c r="AA1321" s="168">
        <f t="shared" si="6604"/>
        <v>0</v>
      </c>
      <c r="AB1321" s="168">
        <f t="shared" si="6604"/>
        <v>0</v>
      </c>
      <c r="AC1321" s="168">
        <f t="shared" si="6604"/>
        <v>0</v>
      </c>
      <c r="AD1321" s="168">
        <f t="shared" si="6604"/>
        <v>0</v>
      </c>
      <c r="AE1321" s="168">
        <f t="shared" si="6604"/>
        <v>0</v>
      </c>
      <c r="AF1321" s="502">
        <f t="shared" si="6604"/>
        <v>0</v>
      </c>
      <c r="AG1321" s="168">
        <f t="shared" si="6604"/>
        <v>1</v>
      </c>
      <c r="AH1321" s="168">
        <f t="shared" si="6604"/>
        <v>2</v>
      </c>
      <c r="AI1321" s="168">
        <f t="shared" si="6604"/>
        <v>3</v>
      </c>
      <c r="AJ1321" s="168">
        <f t="shared" si="6604"/>
        <v>0</v>
      </c>
      <c r="AK1321" s="168">
        <f t="shared" si="6604"/>
        <v>1</v>
      </c>
      <c r="AL1321" s="168">
        <f t="shared" si="6604"/>
        <v>1</v>
      </c>
      <c r="AM1321" s="168">
        <f t="shared" si="6604"/>
        <v>1</v>
      </c>
      <c r="AN1321" s="168">
        <f t="shared" si="6604"/>
        <v>0</v>
      </c>
      <c r="AO1321" s="168">
        <f t="shared" si="6604"/>
        <v>1</v>
      </c>
      <c r="AP1321" s="168">
        <f t="shared" si="6604"/>
        <v>1</v>
      </c>
      <c r="AQ1321" s="168">
        <f t="shared" si="6604"/>
        <v>0</v>
      </c>
      <c r="AR1321" s="168">
        <f t="shared" si="6604"/>
        <v>1</v>
      </c>
      <c r="AS1321" s="502">
        <f t="shared" si="6604"/>
        <v>0</v>
      </c>
      <c r="AT1321" s="168">
        <f t="shared" si="6604"/>
        <v>1</v>
      </c>
      <c r="AU1321" s="168">
        <f t="shared" si="6604"/>
        <v>1</v>
      </c>
      <c r="AV1321" s="168">
        <f t="shared" si="6604"/>
        <v>2</v>
      </c>
      <c r="AW1321" s="569">
        <f t="shared" si="6604"/>
        <v>49</v>
      </c>
      <c r="AX1321" s="569">
        <f t="shared" si="6604"/>
        <v>53</v>
      </c>
      <c r="AY1321" s="569">
        <f t="shared" si="6604"/>
        <v>102</v>
      </c>
      <c r="AZ1321" s="168">
        <f t="shared" si="6604"/>
        <v>0</v>
      </c>
      <c r="BA1321" s="168">
        <f t="shared" si="6604"/>
        <v>0</v>
      </c>
      <c r="BB1321" s="168">
        <f t="shared" si="6604"/>
        <v>0</v>
      </c>
      <c r="BC1321" s="168">
        <f t="shared" si="6604"/>
        <v>3</v>
      </c>
      <c r="BD1321" s="168">
        <f t="shared" si="6604"/>
        <v>1</v>
      </c>
      <c r="BE1321" s="168">
        <f t="shared" si="6604"/>
        <v>4</v>
      </c>
      <c r="BF1321" s="523"/>
      <c r="BG1321" s="605">
        <f>SUM(F1321,S1321,AF1321,AS1321)</f>
        <v>92</v>
      </c>
      <c r="BH1321" s="533">
        <f>SUM(G1321,T1321,AG1321)</f>
        <v>20</v>
      </c>
      <c r="BI1321" s="533">
        <f t="shared" si="6586"/>
        <v>25</v>
      </c>
      <c r="BJ1321" s="533">
        <f t="shared" si="6587"/>
        <v>45</v>
      </c>
      <c r="BK1321" s="533">
        <f t="shared" si="6588"/>
        <v>8</v>
      </c>
      <c r="BL1321" s="533">
        <f t="shared" si="6589"/>
        <v>8</v>
      </c>
      <c r="BM1321" s="533">
        <f t="shared" si="6590"/>
        <v>16</v>
      </c>
      <c r="BN1321" s="533">
        <f>SUM(M1321,Z1321,AM1321)</f>
        <v>3</v>
      </c>
      <c r="BO1321" s="533">
        <f t="shared" si="6591"/>
        <v>4</v>
      </c>
      <c r="BP1321" s="533">
        <f t="shared" si="6592"/>
        <v>7</v>
      </c>
      <c r="BQ1321" s="533">
        <f t="shared" si="6593"/>
        <v>17</v>
      </c>
      <c r="BR1321" s="533">
        <f t="shared" si="6594"/>
        <v>15</v>
      </c>
      <c r="BS1321" s="533">
        <f t="shared" si="6595"/>
        <v>32</v>
      </c>
      <c r="BT1321" s="533">
        <f>AT1321</f>
        <v>1</v>
      </c>
      <c r="BU1321" s="533">
        <f t="shared" si="6596"/>
        <v>1</v>
      </c>
      <c r="BV1321" s="533">
        <f t="shared" si="6597"/>
        <v>2</v>
      </c>
      <c r="BW1321" s="536">
        <f>SUM(BH1321,BK1321,BN1321,BQ1321,BT1321)</f>
        <v>49</v>
      </c>
      <c r="BX1321" s="536">
        <f t="shared" si="6598"/>
        <v>53</v>
      </c>
      <c r="BY1321" s="536">
        <f t="shared" si="6599"/>
        <v>102</v>
      </c>
      <c r="BZ1321" t="s">
        <v>74</v>
      </c>
      <c r="CA1321" s="544">
        <f>AZ1321</f>
        <v>0</v>
      </c>
      <c r="CB1321" s="544">
        <f t="shared" si="6600"/>
        <v>0</v>
      </c>
      <c r="CC1321" s="544">
        <f t="shared" si="6601"/>
        <v>0</v>
      </c>
      <c r="CD1321" s="544">
        <f>BC1321</f>
        <v>3</v>
      </c>
      <c r="CE1321" s="544">
        <f t="shared" si="6602"/>
        <v>1</v>
      </c>
      <c r="CF1321" s="544">
        <f t="shared" si="6603"/>
        <v>4</v>
      </c>
    </row>
    <row r="1322" spans="1:84">
      <c r="A1322" s="149"/>
      <c r="B1322" s="424" t="s">
        <v>212</v>
      </c>
      <c r="C1322" s="425"/>
      <c r="D1322" s="425"/>
      <c r="E1322" s="432" t="s">
        <v>1083</v>
      </c>
      <c r="F1322" s="655"/>
      <c r="G1322" s="428"/>
      <c r="H1322" s="428"/>
      <c r="I1322" s="428"/>
      <c r="J1322" s="428"/>
      <c r="K1322" s="428"/>
      <c r="L1322" s="428"/>
      <c r="M1322" s="428"/>
      <c r="N1322" s="428"/>
      <c r="O1322" s="428"/>
      <c r="P1322" s="428"/>
      <c r="Q1322" s="428"/>
      <c r="R1322" s="428"/>
      <c r="S1322" s="428"/>
      <c r="T1322" s="428"/>
      <c r="U1322" s="428"/>
      <c r="V1322" s="428"/>
      <c r="W1322" s="428"/>
      <c r="X1322" s="428"/>
      <c r="Y1322" s="428"/>
      <c r="Z1322" s="428"/>
      <c r="AA1322" s="428"/>
      <c r="AB1322" s="428"/>
      <c r="AC1322" s="428"/>
      <c r="AD1322" s="428"/>
      <c r="AE1322" s="428"/>
      <c r="AF1322" s="428"/>
      <c r="AG1322" s="428"/>
      <c r="AH1322" s="428"/>
      <c r="AI1322" s="428"/>
      <c r="AJ1322" s="428"/>
      <c r="AK1322" s="428"/>
      <c r="AL1322" s="428"/>
      <c r="AM1322" s="428"/>
      <c r="AN1322" s="428"/>
      <c r="AO1322" s="428"/>
      <c r="AP1322" s="428"/>
      <c r="AQ1322" s="428"/>
      <c r="AR1322" s="428"/>
      <c r="AS1322" s="428"/>
      <c r="AT1322" s="428"/>
      <c r="AU1322" s="428"/>
      <c r="AV1322" s="428"/>
      <c r="AW1322" s="428"/>
      <c r="AX1322" s="428"/>
      <c r="AY1322" s="428"/>
      <c r="AZ1322" s="428"/>
      <c r="BA1322" s="428"/>
      <c r="BB1322" s="428"/>
      <c r="BC1322" s="428"/>
      <c r="BD1322" s="428"/>
      <c r="BE1322" s="428" t="s">
        <v>74</v>
      </c>
      <c r="BF1322" s="656"/>
      <c r="BG1322" s="557"/>
      <c r="BH1322" s="557"/>
      <c r="BI1322" s="557"/>
      <c r="BJ1322" s="557"/>
      <c r="BK1322" s="557"/>
      <c r="BL1322" s="557"/>
      <c r="BM1322" s="557"/>
      <c r="BN1322" s="557"/>
      <c r="BO1322" s="557"/>
      <c r="BP1322" s="557"/>
      <c r="BQ1322" s="557"/>
      <c r="BR1322" s="557"/>
      <c r="BS1322" s="557"/>
      <c r="BT1322" s="557"/>
      <c r="BU1322" s="557"/>
      <c r="BV1322" s="557"/>
      <c r="BW1322" s="557"/>
      <c r="BX1322" s="557"/>
      <c r="BY1322" s="557"/>
      <c r="BZ1322" s="430"/>
      <c r="CA1322" s="557"/>
      <c r="CB1322" s="557"/>
      <c r="CC1322" s="557"/>
      <c r="CD1322" s="557"/>
      <c r="CE1322" s="557"/>
      <c r="CF1322" s="557"/>
    </row>
    <row r="1323" spans="1:84">
      <c r="A1323" s="149"/>
      <c r="B1323" s="149"/>
      <c r="C1323" s="151"/>
      <c r="D1323" s="151"/>
      <c r="E1323" s="288" t="s">
        <v>77</v>
      </c>
      <c r="F1323" s="592">
        <v>30</v>
      </c>
      <c r="G1323" s="159">
        <v>1</v>
      </c>
      <c r="H1323" s="159">
        <v>2</v>
      </c>
      <c r="I1323" s="275">
        <f>SUM(G1323:H1323)</f>
        <v>3</v>
      </c>
      <c r="J1323" s="159"/>
      <c r="K1323" s="159"/>
      <c r="L1323" s="275">
        <f>SUM(J1323:K1323)</f>
        <v>0</v>
      </c>
      <c r="M1323" s="159"/>
      <c r="N1323" s="159"/>
      <c r="O1323" s="275">
        <f>SUM(M1323:N1323)</f>
        <v>0</v>
      </c>
      <c r="P1323" s="159">
        <v>3</v>
      </c>
      <c r="Q1323" s="159">
        <v>1</v>
      </c>
      <c r="R1323" s="275">
        <f>SUM(P1323:Q1323)</f>
        <v>4</v>
      </c>
      <c r="S1323" s="500"/>
      <c r="T1323" s="275"/>
      <c r="U1323" s="275"/>
      <c r="V1323" s="275">
        <f>SUM(T1323:U1323)</f>
        <v>0</v>
      </c>
      <c r="W1323" s="275"/>
      <c r="X1323" s="275"/>
      <c r="Y1323" s="275">
        <f>SUM(W1323:X1323)</f>
        <v>0</v>
      </c>
      <c r="Z1323" s="275"/>
      <c r="AA1323" s="275"/>
      <c r="AB1323" s="275">
        <f>SUM(Z1323:AA1323)</f>
        <v>0</v>
      </c>
      <c r="AC1323" s="275"/>
      <c r="AD1323" s="275"/>
      <c r="AE1323" s="275">
        <f>SUM(AC1323:AD1323)</f>
        <v>0</v>
      </c>
      <c r="AF1323" s="500"/>
      <c r="AG1323" s="275"/>
      <c r="AH1323" s="275"/>
      <c r="AI1323" s="275">
        <f>SUM(AG1323:AH1323)</f>
        <v>0</v>
      </c>
      <c r="AJ1323" s="275"/>
      <c r="AK1323" s="275"/>
      <c r="AL1323" s="275">
        <f>SUM(AJ1323:AK1323)</f>
        <v>0</v>
      </c>
      <c r="AM1323" s="275"/>
      <c r="AN1323" s="275"/>
      <c r="AO1323" s="275">
        <f>SUM(AM1323:AN1323)</f>
        <v>0</v>
      </c>
      <c r="AP1323" s="275"/>
      <c r="AQ1323" s="275"/>
      <c r="AR1323" s="275">
        <f>SUM(AP1323:AQ1323)</f>
        <v>0</v>
      </c>
      <c r="AS1323" s="500"/>
      <c r="AT1323" s="275"/>
      <c r="AU1323" s="275"/>
      <c r="AV1323" s="275">
        <f>SUM(AT1323:AU1323)</f>
        <v>0</v>
      </c>
      <c r="AW1323" s="567">
        <f t="shared" ref="AW1323:AW1324" si="6605">SUM(G1323,J1323,M1323,P1323,T1323,W1323,Z1323,AC1323,AG1323,AJ1323,AM1323,AP1323,AT1323)</f>
        <v>4</v>
      </c>
      <c r="AX1323" s="567">
        <f t="shared" ref="AX1323:AX1324" si="6606">SUM(H1323,K1323,N1323,Q1323,U1323,X1323,AA1323,AD1323,AH1323,AK1323,AN1323,AQ1323,AU1323)</f>
        <v>3</v>
      </c>
      <c r="AY1323" s="567">
        <f t="shared" ref="AY1323:AY1324" si="6607">SUM(I1323,L1323,O1323,R1323,V1323,Y1323,AB1323,AE1323,AI1323,AL1323,AO1323,AR1323,AV1323)</f>
        <v>7</v>
      </c>
      <c r="AZ1323" s="159"/>
      <c r="BA1323" s="159"/>
      <c r="BB1323" s="275">
        <f>SUM(AZ1323:BA1323)</f>
        <v>0</v>
      </c>
      <c r="BC1323" s="275"/>
      <c r="BD1323" s="275"/>
      <c r="BE1323" s="275">
        <f>SUM(BC1323:BD1323)</f>
        <v>0</v>
      </c>
      <c r="BF1323" s="521"/>
      <c r="BG1323" s="605">
        <f>SUM(F1323,S1323,AF1323,AS1323)</f>
        <v>30</v>
      </c>
      <c r="BH1323" s="533">
        <f>SUM(G1323,T1323,AG1323)</f>
        <v>1</v>
      </c>
      <c r="BI1323" s="533">
        <f t="shared" ref="BI1323:BI1325" si="6608">SUM(H1323,U1323,AH1323)</f>
        <v>2</v>
      </c>
      <c r="BJ1323" s="533">
        <f t="shared" ref="BJ1323:BJ1325" si="6609">SUM(I1323,V1323,AI1323)</f>
        <v>3</v>
      </c>
      <c r="BK1323" s="533">
        <f t="shared" ref="BK1323:BK1325" si="6610">SUM(J1323,W1323,AJ1323)</f>
        <v>0</v>
      </c>
      <c r="BL1323" s="533">
        <f t="shared" ref="BL1323:BL1325" si="6611">SUM(K1323,X1323,AK1323)</f>
        <v>0</v>
      </c>
      <c r="BM1323" s="533">
        <f t="shared" ref="BM1323:BM1325" si="6612">SUM(L1323,Y1323,AL1323)</f>
        <v>0</v>
      </c>
      <c r="BN1323" s="533">
        <f>SUM(M1323,Z1323,AM1323)</f>
        <v>0</v>
      </c>
      <c r="BO1323" s="533">
        <f t="shared" ref="BO1323:BO1325" si="6613">SUM(N1323,AA1323,AN1323)</f>
        <v>0</v>
      </c>
      <c r="BP1323" s="533">
        <f t="shared" ref="BP1323:BP1325" si="6614">SUM(O1323,AB1323,AO1323)</f>
        <v>0</v>
      </c>
      <c r="BQ1323" s="533">
        <f t="shared" ref="BQ1323:BQ1325" si="6615">SUM(P1323,AC1323,AP1323)</f>
        <v>3</v>
      </c>
      <c r="BR1323" s="533">
        <f t="shared" ref="BR1323:BR1325" si="6616">SUM(Q1323,AD1323,AQ1323)</f>
        <v>1</v>
      </c>
      <c r="BS1323" s="533">
        <f t="shared" ref="BS1323:BS1325" si="6617">SUM(R1323,AE1323,AR1323)</f>
        <v>4</v>
      </c>
      <c r="BT1323" s="533">
        <f>AT1323</f>
        <v>0</v>
      </c>
      <c r="BU1323" s="533">
        <f t="shared" ref="BU1323:BU1325" si="6618">AU1323</f>
        <v>0</v>
      </c>
      <c r="BV1323" s="533">
        <f t="shared" ref="BV1323:BV1325" si="6619">AV1323</f>
        <v>0</v>
      </c>
      <c r="BW1323" s="536">
        <f>SUM(BH1323,BK1323,BN1323,BQ1323,BT1323)</f>
        <v>4</v>
      </c>
      <c r="BX1323" s="536">
        <f t="shared" ref="BX1323:BX1325" si="6620">SUM(BI1323,BL1323,BO1323,BR1323,BU1323)</f>
        <v>3</v>
      </c>
      <c r="BY1323" s="536">
        <f t="shared" ref="BY1323:BY1325" si="6621">SUM(BJ1323,BM1323,BP1323,BS1323,BV1323)</f>
        <v>7</v>
      </c>
      <c r="BZ1323" t="s">
        <v>74</v>
      </c>
      <c r="CA1323" s="701">
        <f>AZ1323</f>
        <v>0</v>
      </c>
      <c r="CB1323" s="701">
        <f t="shared" ref="CB1323:CB1325" si="6622">BA1323</f>
        <v>0</v>
      </c>
      <c r="CC1323" s="701">
        <f t="shared" ref="CC1323:CC1325" si="6623">BB1323</f>
        <v>0</v>
      </c>
      <c r="CD1323" s="701">
        <f>BC1323</f>
        <v>0</v>
      </c>
      <c r="CE1323" s="701">
        <f t="shared" ref="CE1323:CE1325" si="6624">BD1323</f>
        <v>0</v>
      </c>
      <c r="CF1323" s="701">
        <f t="shared" ref="CF1323:CF1325" si="6625">BE1323</f>
        <v>0</v>
      </c>
    </row>
    <row r="1324" spans="1:84">
      <c r="A1324" s="149"/>
      <c r="B1324" s="151"/>
      <c r="C1324" s="151"/>
      <c r="D1324" s="151"/>
      <c r="E1324" s="288" t="s">
        <v>78</v>
      </c>
      <c r="F1324" s="592">
        <v>30</v>
      </c>
      <c r="G1324" s="159">
        <v>11</v>
      </c>
      <c r="H1324" s="159">
        <v>1</v>
      </c>
      <c r="I1324" s="275">
        <f>SUM(G1324:H1324)</f>
        <v>12</v>
      </c>
      <c r="J1324" s="159"/>
      <c r="K1324" s="159"/>
      <c r="L1324" s="275">
        <f>SUM(J1324:K1324)</f>
        <v>0</v>
      </c>
      <c r="M1324" s="159"/>
      <c r="N1324" s="159"/>
      <c r="O1324" s="275">
        <f>SUM(M1324:N1324)</f>
        <v>0</v>
      </c>
      <c r="P1324" s="159">
        <v>1</v>
      </c>
      <c r="Q1324" s="159">
        <v>1</v>
      </c>
      <c r="R1324" s="275">
        <f>SUM(P1324:Q1324)</f>
        <v>2</v>
      </c>
      <c r="S1324" s="500"/>
      <c r="T1324" s="275"/>
      <c r="U1324" s="275"/>
      <c r="V1324" s="275">
        <f>SUM(T1324:U1324)</f>
        <v>0</v>
      </c>
      <c r="W1324" s="275"/>
      <c r="X1324" s="275"/>
      <c r="Y1324" s="275">
        <f>SUM(W1324:X1324)</f>
        <v>0</v>
      </c>
      <c r="Z1324" s="275"/>
      <c r="AA1324" s="275"/>
      <c r="AB1324" s="275">
        <f>SUM(Z1324:AA1324)</f>
        <v>0</v>
      </c>
      <c r="AC1324" s="275"/>
      <c r="AD1324" s="275"/>
      <c r="AE1324" s="275">
        <f>SUM(AC1324:AD1324)</f>
        <v>0</v>
      </c>
      <c r="AF1324" s="500"/>
      <c r="AG1324" s="275"/>
      <c r="AH1324" s="275"/>
      <c r="AI1324" s="275">
        <f>SUM(AG1324:AH1324)</f>
        <v>0</v>
      </c>
      <c r="AJ1324" s="275"/>
      <c r="AK1324" s="275"/>
      <c r="AL1324" s="275">
        <f>SUM(AJ1324:AK1324)</f>
        <v>0</v>
      </c>
      <c r="AM1324" s="275"/>
      <c r="AN1324" s="275"/>
      <c r="AO1324" s="275">
        <f>SUM(AM1324:AN1324)</f>
        <v>0</v>
      </c>
      <c r="AP1324" s="275"/>
      <c r="AQ1324" s="275"/>
      <c r="AR1324" s="275">
        <f>SUM(AP1324:AQ1324)</f>
        <v>0</v>
      </c>
      <c r="AS1324" s="500"/>
      <c r="AT1324" s="275"/>
      <c r="AU1324" s="275"/>
      <c r="AV1324" s="275">
        <f>SUM(AT1324:AU1324)</f>
        <v>0</v>
      </c>
      <c r="AW1324" s="567">
        <f t="shared" si="6605"/>
        <v>12</v>
      </c>
      <c r="AX1324" s="567">
        <f t="shared" si="6606"/>
        <v>2</v>
      </c>
      <c r="AY1324" s="567">
        <f t="shared" si="6607"/>
        <v>14</v>
      </c>
      <c r="AZ1324" s="159"/>
      <c r="BA1324" s="159"/>
      <c r="BB1324" s="275">
        <f>SUM(AZ1324:BA1324)</f>
        <v>0</v>
      </c>
      <c r="BC1324" s="275"/>
      <c r="BD1324" s="275"/>
      <c r="BE1324" s="275">
        <f>SUM(BC1324:BD1324)</f>
        <v>0</v>
      </c>
      <c r="BF1324" s="521"/>
      <c r="BG1324" s="605">
        <f>SUM(F1324,S1324,AF1324,AS1324)</f>
        <v>30</v>
      </c>
      <c r="BH1324" s="533">
        <f>SUM(G1324,T1324,AG1324)</f>
        <v>11</v>
      </c>
      <c r="BI1324" s="533">
        <f t="shared" si="6608"/>
        <v>1</v>
      </c>
      <c r="BJ1324" s="533">
        <f t="shared" si="6609"/>
        <v>12</v>
      </c>
      <c r="BK1324" s="533">
        <f t="shared" si="6610"/>
        <v>0</v>
      </c>
      <c r="BL1324" s="533">
        <f t="shared" si="6611"/>
        <v>0</v>
      </c>
      <c r="BM1324" s="533">
        <f t="shared" si="6612"/>
        <v>0</v>
      </c>
      <c r="BN1324" s="533">
        <f>SUM(M1324,Z1324,AM1324)</f>
        <v>0</v>
      </c>
      <c r="BO1324" s="533">
        <f t="shared" si="6613"/>
        <v>0</v>
      </c>
      <c r="BP1324" s="533">
        <f t="shared" si="6614"/>
        <v>0</v>
      </c>
      <c r="BQ1324" s="533">
        <f t="shared" si="6615"/>
        <v>1</v>
      </c>
      <c r="BR1324" s="533">
        <f t="shared" si="6616"/>
        <v>1</v>
      </c>
      <c r="BS1324" s="533">
        <f t="shared" si="6617"/>
        <v>2</v>
      </c>
      <c r="BT1324" s="533">
        <f>AT1324</f>
        <v>0</v>
      </c>
      <c r="BU1324" s="533">
        <f t="shared" si="6618"/>
        <v>0</v>
      </c>
      <c r="BV1324" s="533">
        <f t="shared" si="6619"/>
        <v>0</v>
      </c>
      <c r="BW1324" s="536">
        <f>SUM(BH1324,BK1324,BN1324,BQ1324,BT1324)</f>
        <v>12</v>
      </c>
      <c r="BX1324" s="536">
        <f t="shared" si="6620"/>
        <v>2</v>
      </c>
      <c r="BY1324" s="536">
        <f t="shared" si="6621"/>
        <v>14</v>
      </c>
      <c r="BZ1324" t="s">
        <v>74</v>
      </c>
      <c r="CA1324" s="701">
        <f>AZ1324</f>
        <v>0</v>
      </c>
      <c r="CB1324" s="701">
        <f t="shared" si="6622"/>
        <v>0</v>
      </c>
      <c r="CC1324" s="701">
        <f t="shared" si="6623"/>
        <v>0</v>
      </c>
      <c r="CD1324" s="701">
        <f>BC1324</f>
        <v>0</v>
      </c>
      <c r="CE1324" s="701">
        <f t="shared" si="6624"/>
        <v>0</v>
      </c>
      <c r="CF1324" s="701">
        <f t="shared" si="6625"/>
        <v>0</v>
      </c>
    </row>
    <row r="1325" spans="1:84">
      <c r="A1325" s="149"/>
      <c r="B1325" s="149"/>
      <c r="C1325" s="151"/>
      <c r="D1325" s="151"/>
      <c r="E1325" s="288"/>
      <c r="F1325" s="592">
        <f>SUM(F1323:F1324)</f>
        <v>60</v>
      </c>
      <c r="G1325" s="168">
        <f t="shared" ref="G1325:BE1325" si="6626">SUM(G1323:G1324)</f>
        <v>12</v>
      </c>
      <c r="H1325" s="168">
        <f t="shared" si="6626"/>
        <v>3</v>
      </c>
      <c r="I1325" s="168">
        <f t="shared" si="6626"/>
        <v>15</v>
      </c>
      <c r="J1325" s="168">
        <f t="shared" si="6626"/>
        <v>0</v>
      </c>
      <c r="K1325" s="168">
        <f t="shared" si="6626"/>
        <v>0</v>
      </c>
      <c r="L1325" s="168">
        <f t="shared" si="6626"/>
        <v>0</v>
      </c>
      <c r="M1325" s="168">
        <f t="shared" si="6626"/>
        <v>0</v>
      </c>
      <c r="N1325" s="168">
        <f t="shared" si="6626"/>
        <v>0</v>
      </c>
      <c r="O1325" s="168">
        <f t="shared" si="6626"/>
        <v>0</v>
      </c>
      <c r="P1325" s="168">
        <f t="shared" si="6626"/>
        <v>4</v>
      </c>
      <c r="Q1325" s="168">
        <f t="shared" si="6626"/>
        <v>2</v>
      </c>
      <c r="R1325" s="168">
        <f t="shared" si="6626"/>
        <v>6</v>
      </c>
      <c r="S1325" s="502">
        <f t="shared" si="6626"/>
        <v>0</v>
      </c>
      <c r="T1325" s="168">
        <f t="shared" si="6626"/>
        <v>0</v>
      </c>
      <c r="U1325" s="168">
        <f t="shared" si="6626"/>
        <v>0</v>
      </c>
      <c r="V1325" s="168">
        <f t="shared" si="6626"/>
        <v>0</v>
      </c>
      <c r="W1325" s="168">
        <f t="shared" si="6626"/>
        <v>0</v>
      </c>
      <c r="X1325" s="168">
        <f t="shared" si="6626"/>
        <v>0</v>
      </c>
      <c r="Y1325" s="168">
        <f t="shared" si="6626"/>
        <v>0</v>
      </c>
      <c r="Z1325" s="168">
        <f t="shared" si="6626"/>
        <v>0</v>
      </c>
      <c r="AA1325" s="168">
        <f t="shared" si="6626"/>
        <v>0</v>
      </c>
      <c r="AB1325" s="168">
        <f t="shared" si="6626"/>
        <v>0</v>
      </c>
      <c r="AC1325" s="168">
        <f t="shared" si="6626"/>
        <v>0</v>
      </c>
      <c r="AD1325" s="168">
        <f t="shared" si="6626"/>
        <v>0</v>
      </c>
      <c r="AE1325" s="168">
        <f t="shared" si="6626"/>
        <v>0</v>
      </c>
      <c r="AF1325" s="502">
        <f t="shared" si="6626"/>
        <v>0</v>
      </c>
      <c r="AG1325" s="168">
        <f t="shared" si="6626"/>
        <v>0</v>
      </c>
      <c r="AH1325" s="168">
        <f t="shared" si="6626"/>
        <v>0</v>
      </c>
      <c r="AI1325" s="168">
        <f t="shared" si="6626"/>
        <v>0</v>
      </c>
      <c r="AJ1325" s="168">
        <f t="shared" si="6626"/>
        <v>0</v>
      </c>
      <c r="AK1325" s="168">
        <f t="shared" si="6626"/>
        <v>0</v>
      </c>
      <c r="AL1325" s="168">
        <f t="shared" si="6626"/>
        <v>0</v>
      </c>
      <c r="AM1325" s="168">
        <f t="shared" si="6626"/>
        <v>0</v>
      </c>
      <c r="AN1325" s="168">
        <f t="shared" si="6626"/>
        <v>0</v>
      </c>
      <c r="AO1325" s="168">
        <f t="shared" si="6626"/>
        <v>0</v>
      </c>
      <c r="AP1325" s="168">
        <f t="shared" si="6626"/>
        <v>0</v>
      </c>
      <c r="AQ1325" s="168">
        <f t="shared" si="6626"/>
        <v>0</v>
      </c>
      <c r="AR1325" s="168">
        <f t="shared" si="6626"/>
        <v>0</v>
      </c>
      <c r="AS1325" s="502">
        <f t="shared" si="6626"/>
        <v>0</v>
      </c>
      <c r="AT1325" s="168">
        <f t="shared" si="6626"/>
        <v>0</v>
      </c>
      <c r="AU1325" s="168">
        <f t="shared" si="6626"/>
        <v>0</v>
      </c>
      <c r="AV1325" s="168">
        <f t="shared" si="6626"/>
        <v>0</v>
      </c>
      <c r="AW1325" s="569">
        <f t="shared" si="6626"/>
        <v>16</v>
      </c>
      <c r="AX1325" s="569">
        <f t="shared" si="6626"/>
        <v>5</v>
      </c>
      <c r="AY1325" s="569">
        <f t="shared" si="6626"/>
        <v>21</v>
      </c>
      <c r="AZ1325" s="168">
        <f t="shared" si="6626"/>
        <v>0</v>
      </c>
      <c r="BA1325" s="168">
        <f t="shared" si="6626"/>
        <v>0</v>
      </c>
      <c r="BB1325" s="168">
        <f t="shared" si="6626"/>
        <v>0</v>
      </c>
      <c r="BC1325" s="168">
        <f t="shared" si="6626"/>
        <v>0</v>
      </c>
      <c r="BD1325" s="168">
        <f t="shared" si="6626"/>
        <v>0</v>
      </c>
      <c r="BE1325" s="168">
        <f t="shared" si="6626"/>
        <v>0</v>
      </c>
      <c r="BF1325" s="523"/>
      <c r="BG1325" s="605">
        <f>SUM(F1325,S1325,AF1325,AS1325)</f>
        <v>60</v>
      </c>
      <c r="BH1325" s="533">
        <f>SUM(G1325,T1325,AG1325)</f>
        <v>12</v>
      </c>
      <c r="BI1325" s="533">
        <f t="shared" si="6608"/>
        <v>3</v>
      </c>
      <c r="BJ1325" s="533">
        <f t="shared" si="6609"/>
        <v>15</v>
      </c>
      <c r="BK1325" s="533">
        <f t="shared" si="6610"/>
        <v>0</v>
      </c>
      <c r="BL1325" s="533">
        <f t="shared" si="6611"/>
        <v>0</v>
      </c>
      <c r="BM1325" s="533">
        <f t="shared" si="6612"/>
        <v>0</v>
      </c>
      <c r="BN1325" s="533">
        <f>SUM(M1325,Z1325,AM1325)</f>
        <v>0</v>
      </c>
      <c r="BO1325" s="533">
        <f t="shared" si="6613"/>
        <v>0</v>
      </c>
      <c r="BP1325" s="533">
        <f t="shared" si="6614"/>
        <v>0</v>
      </c>
      <c r="BQ1325" s="533">
        <f t="shared" si="6615"/>
        <v>4</v>
      </c>
      <c r="BR1325" s="533">
        <f t="shared" si="6616"/>
        <v>2</v>
      </c>
      <c r="BS1325" s="533">
        <f t="shared" si="6617"/>
        <v>6</v>
      </c>
      <c r="BT1325" s="533">
        <f>AT1325</f>
        <v>0</v>
      </c>
      <c r="BU1325" s="533">
        <f t="shared" si="6618"/>
        <v>0</v>
      </c>
      <c r="BV1325" s="533">
        <f t="shared" si="6619"/>
        <v>0</v>
      </c>
      <c r="BW1325" s="536">
        <f>SUM(BH1325,BK1325,BN1325,BQ1325,BT1325)</f>
        <v>16</v>
      </c>
      <c r="BX1325" s="536">
        <f t="shared" si="6620"/>
        <v>5</v>
      </c>
      <c r="BY1325" s="536">
        <f t="shared" si="6621"/>
        <v>21</v>
      </c>
      <c r="BZ1325" t="s">
        <v>74</v>
      </c>
      <c r="CA1325" s="701">
        <f>AZ1325</f>
        <v>0</v>
      </c>
      <c r="CB1325" s="701">
        <f t="shared" si="6622"/>
        <v>0</v>
      </c>
      <c r="CC1325" s="701">
        <f t="shared" si="6623"/>
        <v>0</v>
      </c>
      <c r="CD1325" s="701">
        <f>BC1325</f>
        <v>0</v>
      </c>
      <c r="CE1325" s="701">
        <f t="shared" si="6624"/>
        <v>0</v>
      </c>
      <c r="CF1325" s="701">
        <f t="shared" si="6625"/>
        <v>0</v>
      </c>
    </row>
    <row r="1326" spans="1:84">
      <c r="A1326" s="149"/>
      <c r="B1326" s="149"/>
      <c r="C1326" s="151"/>
      <c r="D1326" s="151"/>
      <c r="E1326" s="288"/>
      <c r="F1326" s="592"/>
      <c r="G1326" s="168"/>
      <c r="H1326" s="168"/>
      <c r="I1326" s="168"/>
      <c r="J1326" s="168"/>
      <c r="K1326" s="168"/>
      <c r="L1326" s="168"/>
      <c r="M1326" s="168"/>
      <c r="N1326" s="168"/>
      <c r="O1326" s="168"/>
      <c r="P1326" s="168"/>
      <c r="Q1326" s="168"/>
      <c r="R1326" s="168"/>
      <c r="S1326" s="502"/>
      <c r="T1326" s="168"/>
      <c r="U1326" s="168"/>
      <c r="V1326" s="168"/>
      <c r="W1326" s="168"/>
      <c r="X1326" s="168"/>
      <c r="Y1326" s="168"/>
      <c r="Z1326" s="168"/>
      <c r="AA1326" s="168"/>
      <c r="AB1326" s="168"/>
      <c r="AC1326" s="168"/>
      <c r="AD1326" s="168"/>
      <c r="AE1326" s="168"/>
      <c r="AF1326" s="502"/>
      <c r="AG1326" s="168"/>
      <c r="AH1326" s="168"/>
      <c r="AI1326" s="168"/>
      <c r="AJ1326" s="168"/>
      <c r="AK1326" s="168"/>
      <c r="AL1326" s="168"/>
      <c r="AM1326" s="168"/>
      <c r="AN1326" s="168"/>
      <c r="AO1326" s="168"/>
      <c r="AP1326" s="168"/>
      <c r="AQ1326" s="168"/>
      <c r="AR1326" s="168"/>
      <c r="AS1326" s="502"/>
      <c r="AT1326" s="168"/>
      <c r="AU1326" s="168"/>
      <c r="AV1326" s="168"/>
      <c r="AW1326" s="569"/>
      <c r="AX1326" s="569"/>
      <c r="AY1326" s="569"/>
      <c r="AZ1326" s="168"/>
      <c r="BA1326" s="168"/>
      <c r="BB1326" s="168"/>
      <c r="BC1326" s="168"/>
      <c r="BD1326" s="168"/>
      <c r="BE1326" s="168"/>
      <c r="BF1326" s="523"/>
      <c r="BW1326" s="536"/>
      <c r="BX1326" s="536"/>
      <c r="BY1326" s="536"/>
      <c r="CA1326" s="701"/>
      <c r="CB1326" s="701"/>
      <c r="CC1326" s="701"/>
      <c r="CD1326" s="701"/>
      <c r="CE1326" s="701"/>
      <c r="CF1326" s="701"/>
    </row>
    <row r="1327" spans="1:84">
      <c r="A1327" s="149"/>
      <c r="B1327" s="149" t="s">
        <v>214</v>
      </c>
      <c r="C1327" s="151"/>
      <c r="D1327" s="151"/>
      <c r="E1327" s="375" t="s">
        <v>217</v>
      </c>
      <c r="F1327" s="592"/>
      <c r="G1327" s="159"/>
      <c r="H1327" s="159"/>
      <c r="I1327" s="275"/>
      <c r="J1327" s="159"/>
      <c r="K1327" s="159"/>
      <c r="L1327" s="275"/>
      <c r="M1327" s="159"/>
      <c r="N1327" s="159"/>
      <c r="O1327" s="275"/>
      <c r="P1327" s="159"/>
      <c r="Q1327" s="159"/>
      <c r="R1327" s="275"/>
      <c r="S1327" s="500"/>
      <c r="T1327" s="275"/>
      <c r="U1327" s="275"/>
      <c r="V1327" s="275"/>
      <c r="W1327" s="275"/>
      <c r="X1327" s="275"/>
      <c r="Y1327" s="275"/>
      <c r="Z1327" s="275"/>
      <c r="AA1327" s="275"/>
      <c r="AB1327" s="275"/>
      <c r="AC1327" s="275"/>
      <c r="AD1327" s="275"/>
      <c r="AE1327" s="275"/>
      <c r="AF1327" s="500"/>
      <c r="AG1327" s="275"/>
      <c r="AH1327" s="275"/>
      <c r="AI1327" s="275"/>
      <c r="AJ1327" s="275"/>
      <c r="AK1327" s="275"/>
      <c r="AL1327" s="275"/>
      <c r="AM1327" s="275"/>
      <c r="AN1327" s="275"/>
      <c r="AO1327" s="275"/>
      <c r="AP1327" s="275"/>
      <c r="AQ1327" s="275"/>
      <c r="AR1327" s="275"/>
      <c r="AS1327" s="500"/>
      <c r="AT1327" s="275"/>
      <c r="AU1327" s="275"/>
      <c r="AV1327" s="275"/>
      <c r="AW1327" s="567"/>
      <c r="AX1327" s="567"/>
      <c r="AY1327" s="567"/>
      <c r="AZ1327" s="159"/>
      <c r="BA1327" s="159"/>
      <c r="BB1327" s="159"/>
      <c r="BC1327" s="275"/>
      <c r="BD1327" s="275"/>
      <c r="BE1327" s="275"/>
      <c r="BF1327" s="521"/>
    </row>
    <row r="1328" spans="1:84">
      <c r="A1328" s="149"/>
      <c r="B1328" s="149" t="s">
        <v>695</v>
      </c>
      <c r="C1328" s="151"/>
      <c r="D1328" s="151"/>
      <c r="E1328" s="288" t="s">
        <v>77</v>
      </c>
      <c r="F1328" s="592">
        <v>38</v>
      </c>
      <c r="G1328" s="159">
        <v>12</v>
      </c>
      <c r="H1328" s="159">
        <v>7</v>
      </c>
      <c r="I1328" s="275">
        <f>SUM(G1328:H1328)</f>
        <v>19</v>
      </c>
      <c r="J1328" s="159">
        <v>3</v>
      </c>
      <c r="K1328" s="159">
        <v>2</v>
      </c>
      <c r="L1328" s="275">
        <f>SUM(J1328:K1328)</f>
        <v>5</v>
      </c>
      <c r="M1328" s="159">
        <v>1</v>
      </c>
      <c r="N1328" s="159">
        <v>2</v>
      </c>
      <c r="O1328" s="275">
        <f>SUM(M1328:N1328)</f>
        <v>3</v>
      </c>
      <c r="P1328" s="159">
        <v>3</v>
      </c>
      <c r="Q1328" s="159">
        <v>8</v>
      </c>
      <c r="R1328" s="275">
        <f>SUM(P1328:Q1328)</f>
        <v>11</v>
      </c>
      <c r="S1328" s="500"/>
      <c r="T1328" s="275"/>
      <c r="U1328" s="275"/>
      <c r="V1328" s="275">
        <f>SUM(T1328:U1328)</f>
        <v>0</v>
      </c>
      <c r="W1328" s="275"/>
      <c r="X1328" s="275"/>
      <c r="Y1328" s="275">
        <f>SUM(W1328:X1328)</f>
        <v>0</v>
      </c>
      <c r="Z1328" s="275"/>
      <c r="AA1328" s="275"/>
      <c r="AB1328" s="275">
        <f>SUM(Z1328:AA1328)</f>
        <v>0</v>
      </c>
      <c r="AC1328" s="275"/>
      <c r="AD1328" s="275"/>
      <c r="AE1328" s="275">
        <f>SUM(AC1328:AD1328)</f>
        <v>0</v>
      </c>
      <c r="AF1328" s="500"/>
      <c r="AG1328" s="275"/>
      <c r="AH1328" s="275"/>
      <c r="AI1328" s="275">
        <f>SUM(AG1328:AH1328)</f>
        <v>0</v>
      </c>
      <c r="AJ1328" s="275"/>
      <c r="AK1328" s="275"/>
      <c r="AL1328" s="275">
        <f>SUM(AJ1328:AK1328)</f>
        <v>0</v>
      </c>
      <c r="AM1328" s="275"/>
      <c r="AN1328" s="275"/>
      <c r="AO1328" s="275">
        <f>SUM(AM1328:AN1328)</f>
        <v>0</v>
      </c>
      <c r="AP1328" s="275">
        <v>1</v>
      </c>
      <c r="AQ1328" s="275">
        <v>1</v>
      </c>
      <c r="AR1328" s="275">
        <f>SUM(AP1328:AQ1328)</f>
        <v>2</v>
      </c>
      <c r="AS1328" s="500"/>
      <c r="AT1328" s="275">
        <v>2</v>
      </c>
      <c r="AU1328" s="275">
        <v>1</v>
      </c>
      <c r="AV1328" s="275">
        <f>SUM(AT1328:AU1328)</f>
        <v>3</v>
      </c>
      <c r="AW1328" s="567">
        <f t="shared" ref="AW1328:AW1329" si="6627">SUM(G1328,J1328,M1328,P1328,T1328,W1328,Z1328,AC1328,AG1328,AJ1328,AM1328,AP1328,AT1328)</f>
        <v>22</v>
      </c>
      <c r="AX1328" s="567">
        <f t="shared" ref="AX1328:AX1329" si="6628">SUM(H1328,K1328,N1328,Q1328,U1328,X1328,AA1328,AD1328,AH1328,AK1328,AN1328,AQ1328,AU1328)</f>
        <v>21</v>
      </c>
      <c r="AY1328" s="567">
        <f t="shared" ref="AY1328:AY1329" si="6629">SUM(I1328,L1328,O1328,R1328,V1328,Y1328,AB1328,AE1328,AI1328,AL1328,AO1328,AR1328,AV1328)</f>
        <v>43</v>
      </c>
      <c r="AZ1328" s="159"/>
      <c r="BA1328" s="159"/>
      <c r="BB1328" s="275">
        <f>SUM(AZ1328:BA1328)</f>
        <v>0</v>
      </c>
      <c r="BC1328" s="275">
        <v>1</v>
      </c>
      <c r="BD1328" s="275"/>
      <c r="BE1328" s="275">
        <f>SUM(BC1328:BD1328)</f>
        <v>1</v>
      </c>
      <c r="BF1328" s="521"/>
      <c r="BG1328" s="605">
        <f>SUM(F1328,S1328,AF1328,AS1328)</f>
        <v>38</v>
      </c>
      <c r="BH1328" s="533">
        <f>SUM(G1328,T1328,AG1328)</f>
        <v>12</v>
      </c>
      <c r="BI1328" s="533">
        <f t="shared" ref="BI1328:BI1330" si="6630">SUM(H1328,U1328,AH1328)</f>
        <v>7</v>
      </c>
      <c r="BJ1328" s="533">
        <f t="shared" ref="BJ1328:BJ1330" si="6631">SUM(I1328,V1328,AI1328)</f>
        <v>19</v>
      </c>
      <c r="BK1328" s="533">
        <f t="shared" ref="BK1328:BK1330" si="6632">SUM(J1328,W1328,AJ1328)</f>
        <v>3</v>
      </c>
      <c r="BL1328" s="533">
        <f t="shared" ref="BL1328:BL1330" si="6633">SUM(K1328,X1328,AK1328)</f>
        <v>2</v>
      </c>
      <c r="BM1328" s="533">
        <f t="shared" ref="BM1328:BM1330" si="6634">SUM(L1328,Y1328,AL1328)</f>
        <v>5</v>
      </c>
      <c r="BN1328" s="533">
        <f>SUM(M1328,Z1328,AM1328)</f>
        <v>1</v>
      </c>
      <c r="BO1328" s="533">
        <f t="shared" ref="BO1328:BO1330" si="6635">SUM(N1328,AA1328,AN1328)</f>
        <v>2</v>
      </c>
      <c r="BP1328" s="533">
        <f t="shared" ref="BP1328:BP1330" si="6636">SUM(O1328,AB1328,AO1328)</f>
        <v>3</v>
      </c>
      <c r="BQ1328" s="533">
        <f t="shared" ref="BQ1328:BQ1330" si="6637">SUM(P1328,AC1328,AP1328)</f>
        <v>4</v>
      </c>
      <c r="BR1328" s="533">
        <f t="shared" ref="BR1328:BR1330" si="6638">SUM(Q1328,AD1328,AQ1328)</f>
        <v>9</v>
      </c>
      <c r="BS1328" s="533">
        <f t="shared" ref="BS1328:BS1330" si="6639">SUM(R1328,AE1328,AR1328)</f>
        <v>13</v>
      </c>
      <c r="BT1328" s="533">
        <f>AT1328</f>
        <v>2</v>
      </c>
      <c r="BU1328" s="533">
        <f t="shared" ref="BU1328:BU1330" si="6640">AU1328</f>
        <v>1</v>
      </c>
      <c r="BV1328" s="533">
        <f t="shared" ref="BV1328:BV1330" si="6641">AV1328</f>
        <v>3</v>
      </c>
      <c r="BW1328" s="536">
        <f>SUM(BH1328,BK1328,BN1328,BQ1328,BT1328)</f>
        <v>22</v>
      </c>
      <c r="BX1328" s="536">
        <f t="shared" ref="BX1328:BX1330" si="6642">SUM(BI1328,BL1328,BO1328,BR1328,BU1328)</f>
        <v>21</v>
      </c>
      <c r="BY1328" s="536">
        <f t="shared" ref="BY1328:BY1330" si="6643">SUM(BJ1328,BM1328,BP1328,BS1328,BV1328)</f>
        <v>43</v>
      </c>
      <c r="BZ1328" t="s">
        <v>74</v>
      </c>
      <c r="CA1328" s="544">
        <f>AZ1328</f>
        <v>0</v>
      </c>
      <c r="CB1328" s="544">
        <f t="shared" ref="CB1328:CB1330" si="6644">BA1328</f>
        <v>0</v>
      </c>
      <c r="CC1328" s="544">
        <f t="shared" ref="CC1328:CC1330" si="6645">BB1328</f>
        <v>0</v>
      </c>
      <c r="CD1328" s="544">
        <f>BC1328</f>
        <v>1</v>
      </c>
      <c r="CE1328" s="544">
        <f t="shared" ref="CE1328:CE1330" si="6646">BD1328</f>
        <v>0</v>
      </c>
      <c r="CF1328" s="544">
        <f t="shared" ref="CF1328:CF1330" si="6647">BE1328</f>
        <v>1</v>
      </c>
    </row>
    <row r="1329" spans="1:84">
      <c r="A1329" s="149"/>
      <c r="B1329" s="151"/>
      <c r="C1329" s="151"/>
      <c r="D1329" s="151"/>
      <c r="E1329" s="288" t="s">
        <v>78</v>
      </c>
      <c r="F1329" s="592">
        <v>38</v>
      </c>
      <c r="G1329" s="159">
        <v>11</v>
      </c>
      <c r="H1329" s="159">
        <v>8</v>
      </c>
      <c r="I1329" s="275">
        <f>SUM(G1329:H1329)</f>
        <v>19</v>
      </c>
      <c r="J1329" s="159">
        <v>4</v>
      </c>
      <c r="K1329" s="159">
        <v>1</v>
      </c>
      <c r="L1329" s="275">
        <f>SUM(J1329:K1329)</f>
        <v>5</v>
      </c>
      <c r="M1329" s="159">
        <v>2</v>
      </c>
      <c r="N1329" s="159">
        <v>1</v>
      </c>
      <c r="O1329" s="275">
        <f>SUM(M1329:N1329)</f>
        <v>3</v>
      </c>
      <c r="P1329" s="159">
        <v>2</v>
      </c>
      <c r="Q1329" s="159">
        <v>9</v>
      </c>
      <c r="R1329" s="275">
        <f>SUM(P1329:Q1329)</f>
        <v>11</v>
      </c>
      <c r="S1329" s="500"/>
      <c r="T1329" s="275"/>
      <c r="U1329" s="275"/>
      <c r="V1329" s="275">
        <f>SUM(T1329:U1329)</f>
        <v>0</v>
      </c>
      <c r="W1329" s="275"/>
      <c r="X1329" s="275"/>
      <c r="Y1329" s="275">
        <f>SUM(W1329:X1329)</f>
        <v>0</v>
      </c>
      <c r="Z1329" s="275"/>
      <c r="AA1329" s="275"/>
      <c r="AB1329" s="275">
        <f>SUM(Z1329:AA1329)</f>
        <v>0</v>
      </c>
      <c r="AC1329" s="275"/>
      <c r="AD1329" s="275"/>
      <c r="AE1329" s="275">
        <f>SUM(AC1329:AD1329)</f>
        <v>0</v>
      </c>
      <c r="AF1329" s="500"/>
      <c r="AG1329" s="275">
        <v>2</v>
      </c>
      <c r="AH1329" s="275"/>
      <c r="AI1329" s="275">
        <f>SUM(AG1329:AH1329)</f>
        <v>2</v>
      </c>
      <c r="AJ1329" s="275"/>
      <c r="AK1329" s="275"/>
      <c r="AL1329" s="275">
        <f>SUM(AJ1329:AK1329)</f>
        <v>0</v>
      </c>
      <c r="AM1329" s="275"/>
      <c r="AN1329" s="275"/>
      <c r="AO1329" s="275">
        <f>SUM(AM1329:AN1329)</f>
        <v>0</v>
      </c>
      <c r="AP1329" s="275"/>
      <c r="AQ1329" s="275"/>
      <c r="AR1329" s="275">
        <f>SUM(AP1329:AQ1329)</f>
        <v>0</v>
      </c>
      <c r="AS1329" s="500"/>
      <c r="AT1329" s="275">
        <v>2</v>
      </c>
      <c r="AU1329" s="275"/>
      <c r="AV1329" s="275">
        <f>SUM(AT1329:AU1329)</f>
        <v>2</v>
      </c>
      <c r="AW1329" s="567">
        <f t="shared" si="6627"/>
        <v>23</v>
      </c>
      <c r="AX1329" s="567">
        <f t="shared" si="6628"/>
        <v>19</v>
      </c>
      <c r="AY1329" s="567">
        <f t="shared" si="6629"/>
        <v>42</v>
      </c>
      <c r="AZ1329" s="159">
        <v>1</v>
      </c>
      <c r="BA1329" s="159">
        <v>1</v>
      </c>
      <c r="BB1329" s="275">
        <f>SUM(AZ1329:BA1329)</f>
        <v>2</v>
      </c>
      <c r="BC1329" s="275"/>
      <c r="BD1329" s="275"/>
      <c r="BE1329" s="275">
        <f>SUM(BC1329:BD1329)</f>
        <v>0</v>
      </c>
      <c r="BF1329" s="521"/>
      <c r="BG1329" s="605">
        <f>SUM(F1329,S1329,AF1329,AS1329)</f>
        <v>38</v>
      </c>
      <c r="BH1329" s="533">
        <f>SUM(G1329,T1329,AG1329)</f>
        <v>13</v>
      </c>
      <c r="BI1329" s="533">
        <f t="shared" si="6630"/>
        <v>8</v>
      </c>
      <c r="BJ1329" s="533">
        <f t="shared" si="6631"/>
        <v>21</v>
      </c>
      <c r="BK1329" s="533">
        <f t="shared" si="6632"/>
        <v>4</v>
      </c>
      <c r="BL1329" s="533">
        <f t="shared" si="6633"/>
        <v>1</v>
      </c>
      <c r="BM1329" s="533">
        <f t="shared" si="6634"/>
        <v>5</v>
      </c>
      <c r="BN1329" s="533">
        <f>SUM(M1329,Z1329,AM1329)</f>
        <v>2</v>
      </c>
      <c r="BO1329" s="533">
        <f t="shared" si="6635"/>
        <v>1</v>
      </c>
      <c r="BP1329" s="533">
        <f t="shared" si="6636"/>
        <v>3</v>
      </c>
      <c r="BQ1329" s="533">
        <f t="shared" si="6637"/>
        <v>2</v>
      </c>
      <c r="BR1329" s="533">
        <f t="shared" si="6638"/>
        <v>9</v>
      </c>
      <c r="BS1329" s="533">
        <f t="shared" si="6639"/>
        <v>11</v>
      </c>
      <c r="BT1329" s="533">
        <f>AT1329</f>
        <v>2</v>
      </c>
      <c r="BU1329" s="533">
        <f t="shared" si="6640"/>
        <v>0</v>
      </c>
      <c r="BV1329" s="533">
        <f t="shared" si="6641"/>
        <v>2</v>
      </c>
      <c r="BW1329" s="536">
        <f>SUM(BH1329,BK1329,BN1329,BQ1329,BT1329)</f>
        <v>23</v>
      </c>
      <c r="BX1329" s="536">
        <f t="shared" si="6642"/>
        <v>19</v>
      </c>
      <c r="BY1329" s="536">
        <f t="shared" si="6643"/>
        <v>42</v>
      </c>
      <c r="BZ1329" t="s">
        <v>74</v>
      </c>
      <c r="CA1329" s="544">
        <f>AZ1329</f>
        <v>1</v>
      </c>
      <c r="CB1329" s="544">
        <f t="shared" si="6644"/>
        <v>1</v>
      </c>
      <c r="CC1329" s="544">
        <f t="shared" si="6645"/>
        <v>2</v>
      </c>
      <c r="CD1329" s="544">
        <f>BC1329</f>
        <v>0</v>
      </c>
      <c r="CE1329" s="544">
        <f t="shared" si="6646"/>
        <v>0</v>
      </c>
      <c r="CF1329" s="544">
        <f t="shared" si="6647"/>
        <v>0</v>
      </c>
    </row>
    <row r="1330" spans="1:84">
      <c r="A1330" s="149"/>
      <c r="B1330" s="149"/>
      <c r="C1330" s="151"/>
      <c r="D1330" s="151"/>
      <c r="E1330" s="288"/>
      <c r="F1330" s="592">
        <f>SUM(F1328:F1329)</f>
        <v>76</v>
      </c>
      <c r="G1330" s="168">
        <f t="shared" ref="G1330:BE1330" si="6648">SUM(G1328:G1329)</f>
        <v>23</v>
      </c>
      <c r="H1330" s="168">
        <f t="shared" si="6648"/>
        <v>15</v>
      </c>
      <c r="I1330" s="168">
        <f t="shared" si="6648"/>
        <v>38</v>
      </c>
      <c r="J1330" s="168">
        <f t="shared" si="6648"/>
        <v>7</v>
      </c>
      <c r="K1330" s="168">
        <f t="shared" si="6648"/>
        <v>3</v>
      </c>
      <c r="L1330" s="168">
        <f t="shared" si="6648"/>
        <v>10</v>
      </c>
      <c r="M1330" s="168">
        <f t="shared" si="6648"/>
        <v>3</v>
      </c>
      <c r="N1330" s="168">
        <f t="shared" si="6648"/>
        <v>3</v>
      </c>
      <c r="O1330" s="168">
        <f t="shared" si="6648"/>
        <v>6</v>
      </c>
      <c r="P1330" s="168">
        <f t="shared" si="6648"/>
        <v>5</v>
      </c>
      <c r="Q1330" s="168">
        <f t="shared" si="6648"/>
        <v>17</v>
      </c>
      <c r="R1330" s="168">
        <f t="shared" si="6648"/>
        <v>22</v>
      </c>
      <c r="S1330" s="502">
        <f t="shared" si="6648"/>
        <v>0</v>
      </c>
      <c r="T1330" s="168">
        <f t="shared" si="6648"/>
        <v>0</v>
      </c>
      <c r="U1330" s="168">
        <f t="shared" si="6648"/>
        <v>0</v>
      </c>
      <c r="V1330" s="168">
        <f t="shared" si="6648"/>
        <v>0</v>
      </c>
      <c r="W1330" s="168">
        <f t="shared" si="6648"/>
        <v>0</v>
      </c>
      <c r="X1330" s="168">
        <f t="shared" si="6648"/>
        <v>0</v>
      </c>
      <c r="Y1330" s="168">
        <f t="shared" si="6648"/>
        <v>0</v>
      </c>
      <c r="Z1330" s="168">
        <f t="shared" si="6648"/>
        <v>0</v>
      </c>
      <c r="AA1330" s="168">
        <f t="shared" si="6648"/>
        <v>0</v>
      </c>
      <c r="AB1330" s="168">
        <f t="shared" si="6648"/>
        <v>0</v>
      </c>
      <c r="AC1330" s="168">
        <f t="shared" si="6648"/>
        <v>0</v>
      </c>
      <c r="AD1330" s="168">
        <f t="shared" si="6648"/>
        <v>0</v>
      </c>
      <c r="AE1330" s="168">
        <f t="shared" si="6648"/>
        <v>0</v>
      </c>
      <c r="AF1330" s="502">
        <f t="shared" si="6648"/>
        <v>0</v>
      </c>
      <c r="AG1330" s="168">
        <f t="shared" si="6648"/>
        <v>2</v>
      </c>
      <c r="AH1330" s="168">
        <f t="shared" si="6648"/>
        <v>0</v>
      </c>
      <c r="AI1330" s="168">
        <f t="shared" si="6648"/>
        <v>2</v>
      </c>
      <c r="AJ1330" s="168">
        <f t="shared" si="6648"/>
        <v>0</v>
      </c>
      <c r="AK1330" s="168">
        <f t="shared" si="6648"/>
        <v>0</v>
      </c>
      <c r="AL1330" s="168">
        <f t="shared" si="6648"/>
        <v>0</v>
      </c>
      <c r="AM1330" s="168">
        <f t="shared" si="6648"/>
        <v>0</v>
      </c>
      <c r="AN1330" s="168">
        <f t="shared" si="6648"/>
        <v>0</v>
      </c>
      <c r="AO1330" s="168">
        <f t="shared" si="6648"/>
        <v>0</v>
      </c>
      <c r="AP1330" s="168">
        <f t="shared" si="6648"/>
        <v>1</v>
      </c>
      <c r="AQ1330" s="168">
        <f t="shared" si="6648"/>
        <v>1</v>
      </c>
      <c r="AR1330" s="168">
        <f t="shared" si="6648"/>
        <v>2</v>
      </c>
      <c r="AS1330" s="502">
        <f t="shared" si="6648"/>
        <v>0</v>
      </c>
      <c r="AT1330" s="168">
        <f t="shared" si="6648"/>
        <v>4</v>
      </c>
      <c r="AU1330" s="168">
        <f t="shared" si="6648"/>
        <v>1</v>
      </c>
      <c r="AV1330" s="168">
        <f t="shared" si="6648"/>
        <v>5</v>
      </c>
      <c r="AW1330" s="569">
        <f t="shared" si="6648"/>
        <v>45</v>
      </c>
      <c r="AX1330" s="569">
        <f t="shared" si="6648"/>
        <v>40</v>
      </c>
      <c r="AY1330" s="569">
        <f t="shared" si="6648"/>
        <v>85</v>
      </c>
      <c r="AZ1330" s="168">
        <f t="shared" si="6648"/>
        <v>1</v>
      </c>
      <c r="BA1330" s="168">
        <f t="shared" si="6648"/>
        <v>1</v>
      </c>
      <c r="BB1330" s="168">
        <f t="shared" si="6648"/>
        <v>2</v>
      </c>
      <c r="BC1330" s="168">
        <f t="shared" si="6648"/>
        <v>1</v>
      </c>
      <c r="BD1330" s="168">
        <f t="shared" si="6648"/>
        <v>0</v>
      </c>
      <c r="BE1330" s="168">
        <f t="shared" si="6648"/>
        <v>1</v>
      </c>
      <c r="BF1330" s="523"/>
      <c r="BG1330" s="605">
        <f>SUM(F1330,S1330,AF1330,AS1330)</f>
        <v>76</v>
      </c>
      <c r="BH1330" s="533">
        <f>SUM(G1330,T1330,AG1330)</f>
        <v>25</v>
      </c>
      <c r="BI1330" s="533">
        <f t="shared" si="6630"/>
        <v>15</v>
      </c>
      <c r="BJ1330" s="533">
        <f t="shared" si="6631"/>
        <v>40</v>
      </c>
      <c r="BK1330" s="533">
        <f t="shared" si="6632"/>
        <v>7</v>
      </c>
      <c r="BL1330" s="533">
        <f t="shared" si="6633"/>
        <v>3</v>
      </c>
      <c r="BM1330" s="533">
        <f t="shared" si="6634"/>
        <v>10</v>
      </c>
      <c r="BN1330" s="533">
        <f>SUM(M1330,Z1330,AM1330)</f>
        <v>3</v>
      </c>
      <c r="BO1330" s="533">
        <f t="shared" si="6635"/>
        <v>3</v>
      </c>
      <c r="BP1330" s="533">
        <f t="shared" si="6636"/>
        <v>6</v>
      </c>
      <c r="BQ1330" s="533">
        <f t="shared" si="6637"/>
        <v>6</v>
      </c>
      <c r="BR1330" s="533">
        <f t="shared" si="6638"/>
        <v>18</v>
      </c>
      <c r="BS1330" s="533">
        <f t="shared" si="6639"/>
        <v>24</v>
      </c>
      <c r="BT1330" s="533">
        <f>AT1330</f>
        <v>4</v>
      </c>
      <c r="BU1330" s="533">
        <f t="shared" si="6640"/>
        <v>1</v>
      </c>
      <c r="BV1330" s="533">
        <f t="shared" si="6641"/>
        <v>5</v>
      </c>
      <c r="BW1330" s="536">
        <f>SUM(BH1330,BK1330,BN1330,BQ1330,BT1330)</f>
        <v>45</v>
      </c>
      <c r="BX1330" s="536">
        <f t="shared" si="6642"/>
        <v>40</v>
      </c>
      <c r="BY1330" s="536">
        <f t="shared" si="6643"/>
        <v>85</v>
      </c>
      <c r="BZ1330" t="s">
        <v>74</v>
      </c>
      <c r="CA1330" s="544">
        <f>AZ1330</f>
        <v>1</v>
      </c>
      <c r="CB1330" s="544">
        <f t="shared" si="6644"/>
        <v>1</v>
      </c>
      <c r="CC1330" s="544">
        <f t="shared" si="6645"/>
        <v>2</v>
      </c>
      <c r="CD1330" s="544">
        <f>BC1330</f>
        <v>1</v>
      </c>
      <c r="CE1330" s="544">
        <f t="shared" si="6646"/>
        <v>0</v>
      </c>
      <c r="CF1330" s="544">
        <f t="shared" si="6647"/>
        <v>1</v>
      </c>
    </row>
    <row r="1331" spans="1:84">
      <c r="A1331" s="149"/>
      <c r="B1331" s="149"/>
      <c r="C1331" s="151"/>
      <c r="D1331" s="151"/>
      <c r="E1331" s="288"/>
      <c r="F1331" s="592"/>
      <c r="G1331" s="168"/>
      <c r="H1331" s="168"/>
      <c r="I1331" s="168"/>
      <c r="J1331" s="168"/>
      <c r="K1331" s="168"/>
      <c r="L1331" s="168"/>
      <c r="M1331" s="168"/>
      <c r="N1331" s="168"/>
      <c r="O1331" s="168"/>
      <c r="P1331" s="168"/>
      <c r="Q1331" s="168"/>
      <c r="R1331" s="168"/>
      <c r="S1331" s="502"/>
      <c r="T1331" s="168"/>
      <c r="U1331" s="168"/>
      <c r="V1331" s="168"/>
      <c r="W1331" s="168"/>
      <c r="X1331" s="168"/>
      <c r="Y1331" s="168"/>
      <c r="Z1331" s="168"/>
      <c r="AA1331" s="168"/>
      <c r="AB1331" s="168"/>
      <c r="AC1331" s="168"/>
      <c r="AD1331" s="168"/>
      <c r="AE1331" s="168"/>
      <c r="AF1331" s="502"/>
      <c r="AG1331" s="168"/>
      <c r="AH1331" s="168"/>
      <c r="AI1331" s="168"/>
      <c r="AJ1331" s="168"/>
      <c r="AK1331" s="168"/>
      <c r="AL1331" s="168"/>
      <c r="AM1331" s="168"/>
      <c r="AN1331" s="168"/>
      <c r="AO1331" s="168"/>
      <c r="AP1331" s="168"/>
      <c r="AQ1331" s="168"/>
      <c r="AR1331" s="168"/>
      <c r="AS1331" s="502"/>
      <c r="AT1331" s="168"/>
      <c r="AU1331" s="168"/>
      <c r="AV1331" s="168"/>
      <c r="AW1331" s="569"/>
      <c r="AX1331" s="569"/>
      <c r="AY1331" s="569"/>
      <c r="AZ1331" s="159"/>
      <c r="BA1331" s="159"/>
      <c r="BB1331" s="159"/>
      <c r="BC1331" s="168"/>
      <c r="BD1331" s="168"/>
      <c r="BE1331" s="168"/>
      <c r="BF1331" s="523"/>
    </row>
    <row r="1332" spans="1:84">
      <c r="A1332" s="149"/>
      <c r="B1332" s="149" t="s">
        <v>268</v>
      </c>
      <c r="C1332" s="151"/>
      <c r="D1332" s="151"/>
      <c r="E1332" s="375" t="s">
        <v>756</v>
      </c>
      <c r="F1332" s="592"/>
      <c r="G1332" s="159"/>
      <c r="H1332" s="159"/>
      <c r="I1332" s="275"/>
      <c r="J1332" s="159"/>
      <c r="K1332" s="159"/>
      <c r="L1332" s="275"/>
      <c r="M1332" s="159"/>
      <c r="N1332" s="159"/>
      <c r="O1332" s="275"/>
      <c r="P1332" s="159"/>
      <c r="Q1332" s="159"/>
      <c r="R1332" s="275"/>
      <c r="S1332" s="500"/>
      <c r="T1332" s="275"/>
      <c r="U1332" s="275"/>
      <c r="V1332" s="275"/>
      <c r="W1332" s="275"/>
      <c r="X1332" s="275"/>
      <c r="Y1332" s="275"/>
      <c r="Z1332" s="275"/>
      <c r="AA1332" s="275"/>
      <c r="AB1332" s="275"/>
      <c r="AC1332" s="275"/>
      <c r="AD1332" s="275"/>
      <c r="AE1332" s="275"/>
      <c r="AF1332" s="500"/>
      <c r="AG1332" s="275"/>
      <c r="AH1332" s="275"/>
      <c r="AI1332" s="275"/>
      <c r="AJ1332" s="275" t="s">
        <v>74</v>
      </c>
      <c r="AK1332" s="275"/>
      <c r="AL1332" s="275"/>
      <c r="AM1332" s="275"/>
      <c r="AN1332" s="275"/>
      <c r="AO1332" s="275"/>
      <c r="AP1332" s="275"/>
      <c r="AQ1332" s="275"/>
      <c r="AR1332" s="275"/>
      <c r="AS1332" s="500"/>
      <c r="AT1332" s="275"/>
      <c r="AU1332" s="275"/>
      <c r="AV1332" s="275"/>
      <c r="AW1332" s="567"/>
      <c r="AX1332" s="567"/>
      <c r="AY1332" s="567"/>
      <c r="AZ1332" s="159"/>
      <c r="BA1332" s="159"/>
      <c r="BB1332" s="159"/>
      <c r="BC1332" s="275"/>
      <c r="BD1332" s="275"/>
      <c r="BE1332" s="275"/>
      <c r="BF1332" s="521"/>
    </row>
    <row r="1333" spans="1:84">
      <c r="A1333" s="149"/>
      <c r="B1333" s="149" t="s">
        <v>696</v>
      </c>
      <c r="C1333" s="151"/>
      <c r="D1333" s="151"/>
      <c r="E1333" s="288" t="s">
        <v>77</v>
      </c>
      <c r="F1333" s="592">
        <v>46</v>
      </c>
      <c r="G1333" s="159"/>
      <c r="H1333" s="159"/>
      <c r="I1333" s="275">
        <f>SUM(G1333:H1333)</f>
        <v>0</v>
      </c>
      <c r="J1333" s="159"/>
      <c r="K1333" s="159"/>
      <c r="L1333" s="275">
        <f>SUM(J1333:K1333)</f>
        <v>0</v>
      </c>
      <c r="M1333" s="159"/>
      <c r="N1333" s="159"/>
      <c r="O1333" s="275">
        <f>SUM(M1333:N1333)</f>
        <v>0</v>
      </c>
      <c r="P1333" s="159"/>
      <c r="Q1333" s="159"/>
      <c r="R1333" s="275">
        <f>SUM(P1333:Q1333)</f>
        <v>0</v>
      </c>
      <c r="S1333" s="500"/>
      <c r="T1333" s="275"/>
      <c r="U1333" s="275"/>
      <c r="V1333" s="275">
        <f>SUM(T1333:U1333)</f>
        <v>0</v>
      </c>
      <c r="W1333" s="275"/>
      <c r="X1333" s="275"/>
      <c r="Y1333" s="275">
        <f>SUM(W1333:X1333)</f>
        <v>0</v>
      </c>
      <c r="Z1333" s="275"/>
      <c r="AA1333" s="275"/>
      <c r="AB1333" s="275">
        <f>SUM(Z1333:AA1333)</f>
        <v>0</v>
      </c>
      <c r="AC1333" s="275"/>
      <c r="AD1333" s="275"/>
      <c r="AE1333" s="275">
        <f>SUM(AC1333:AD1333)</f>
        <v>0</v>
      </c>
      <c r="AF1333" s="500"/>
      <c r="AG1333" s="275"/>
      <c r="AH1333" s="275"/>
      <c r="AI1333" s="275">
        <f>SUM(AG1333:AH1333)</f>
        <v>0</v>
      </c>
      <c r="AJ1333" s="275"/>
      <c r="AK1333" s="275"/>
      <c r="AL1333" s="275">
        <f>SUM(AJ1333:AK1333)</f>
        <v>0</v>
      </c>
      <c r="AM1333" s="275"/>
      <c r="AN1333" s="275"/>
      <c r="AO1333" s="275">
        <f>SUM(AM1333:AN1333)</f>
        <v>0</v>
      </c>
      <c r="AP1333" s="275"/>
      <c r="AQ1333" s="275"/>
      <c r="AR1333" s="275">
        <f>SUM(AP1333:AQ1333)</f>
        <v>0</v>
      </c>
      <c r="AS1333" s="500"/>
      <c r="AT1333" s="275"/>
      <c r="AU1333" s="275"/>
      <c r="AV1333" s="275">
        <f>SUM(AT1333:AU1333)</f>
        <v>0</v>
      </c>
      <c r="AW1333" s="567">
        <f t="shared" ref="AW1333:AW1334" si="6649">SUM(G1333,J1333,M1333,P1333,T1333,W1333,Z1333,AC1333,AG1333,AJ1333,AM1333,AP1333,AT1333)</f>
        <v>0</v>
      </c>
      <c r="AX1333" s="567">
        <f t="shared" ref="AX1333:AX1334" si="6650">SUM(H1333,K1333,N1333,Q1333,U1333,X1333,AA1333,AD1333,AH1333,AK1333,AN1333,AQ1333,AU1333)</f>
        <v>0</v>
      </c>
      <c r="AY1333" s="567">
        <f t="shared" ref="AY1333:AY1334" si="6651">SUM(I1333,L1333,O1333,R1333,V1333,Y1333,AB1333,AE1333,AI1333,AL1333,AO1333,AR1333,AV1333)</f>
        <v>0</v>
      </c>
      <c r="AZ1333" s="159"/>
      <c r="BA1333" s="159"/>
      <c r="BB1333" s="275">
        <f>SUM(AZ1333:BA1333)</f>
        <v>0</v>
      </c>
      <c r="BC1333" s="275"/>
      <c r="BD1333" s="275"/>
      <c r="BE1333" s="275">
        <f>SUM(BC1333:BD1333)</f>
        <v>0</v>
      </c>
      <c r="BF1333" s="521"/>
      <c r="BG1333" s="605">
        <f>SUM(F1333,S1333,AF1333,AS1333)</f>
        <v>46</v>
      </c>
      <c r="BH1333" s="533">
        <f>SUM(G1333,T1333,AG1333)</f>
        <v>0</v>
      </c>
      <c r="BI1333" s="533">
        <f t="shared" ref="BI1333:BI1335" si="6652">SUM(H1333,U1333,AH1333)</f>
        <v>0</v>
      </c>
      <c r="BJ1333" s="533">
        <f t="shared" ref="BJ1333:BJ1335" si="6653">SUM(I1333,V1333,AI1333)</f>
        <v>0</v>
      </c>
      <c r="BK1333" s="533">
        <f t="shared" ref="BK1333:BK1335" si="6654">SUM(J1333,W1333,AJ1333)</f>
        <v>0</v>
      </c>
      <c r="BL1333" s="533">
        <f t="shared" ref="BL1333:BL1335" si="6655">SUM(K1333,X1333,AK1333)</f>
        <v>0</v>
      </c>
      <c r="BM1333" s="533">
        <f t="shared" ref="BM1333:BM1335" si="6656">SUM(L1333,Y1333,AL1333)</f>
        <v>0</v>
      </c>
      <c r="BN1333" s="533">
        <f>SUM(M1333,Z1333,AM1333)</f>
        <v>0</v>
      </c>
      <c r="BO1333" s="533">
        <f t="shared" ref="BO1333:BO1335" si="6657">SUM(N1333,AA1333,AN1333)</f>
        <v>0</v>
      </c>
      <c r="BP1333" s="533">
        <f t="shared" ref="BP1333:BP1335" si="6658">SUM(O1333,AB1333,AO1333)</f>
        <v>0</v>
      </c>
      <c r="BQ1333" s="533">
        <f t="shared" ref="BQ1333:BQ1335" si="6659">SUM(P1333,AC1333,AP1333)</f>
        <v>0</v>
      </c>
      <c r="BR1333" s="533">
        <f t="shared" ref="BR1333:BR1335" si="6660">SUM(Q1333,AD1333,AQ1333)</f>
        <v>0</v>
      </c>
      <c r="BS1333" s="533">
        <f t="shared" ref="BS1333:BS1335" si="6661">SUM(R1333,AE1333,AR1333)</f>
        <v>0</v>
      </c>
      <c r="BT1333" s="533">
        <f>AT1333</f>
        <v>0</v>
      </c>
      <c r="BU1333" s="533">
        <f t="shared" ref="BU1333:BU1335" si="6662">AU1333</f>
        <v>0</v>
      </c>
      <c r="BV1333" s="533">
        <f t="shared" ref="BV1333:BV1335" si="6663">AV1333</f>
        <v>0</v>
      </c>
      <c r="BW1333" s="536">
        <f>SUM(BH1333,BK1333,BN1333,BQ1333,BT1333)</f>
        <v>0</v>
      </c>
      <c r="BX1333" s="536">
        <f t="shared" ref="BX1333:BX1335" si="6664">SUM(BI1333,BL1333,BO1333,BR1333,BU1333)</f>
        <v>0</v>
      </c>
      <c r="BY1333" s="536">
        <f t="shared" ref="BY1333:BY1335" si="6665">SUM(BJ1333,BM1333,BP1333,BS1333,BV1333)</f>
        <v>0</v>
      </c>
      <c r="BZ1333" t="s">
        <v>74</v>
      </c>
      <c r="CA1333" s="544">
        <f>AZ1333</f>
        <v>0</v>
      </c>
      <c r="CB1333" s="544">
        <f t="shared" ref="CB1333:CB1335" si="6666">BA1333</f>
        <v>0</v>
      </c>
      <c r="CC1333" s="544">
        <f t="shared" ref="CC1333:CC1335" si="6667">BB1333</f>
        <v>0</v>
      </c>
      <c r="CD1333" s="544">
        <f>BC1333</f>
        <v>0</v>
      </c>
      <c r="CE1333" s="544">
        <f t="shared" ref="CE1333:CE1335" si="6668">BD1333</f>
        <v>0</v>
      </c>
      <c r="CF1333" s="544">
        <f t="shared" ref="CF1333:CF1335" si="6669">BE1333</f>
        <v>0</v>
      </c>
    </row>
    <row r="1334" spans="1:84">
      <c r="A1334" s="149"/>
      <c r="B1334" s="151"/>
      <c r="C1334" s="151"/>
      <c r="D1334" s="151"/>
      <c r="E1334" s="288" t="s">
        <v>78</v>
      </c>
      <c r="F1334" s="592">
        <v>46</v>
      </c>
      <c r="G1334" s="159"/>
      <c r="H1334" s="159"/>
      <c r="I1334" s="275">
        <f>SUM(G1334:H1334)</f>
        <v>0</v>
      </c>
      <c r="J1334" s="159"/>
      <c r="K1334" s="159"/>
      <c r="L1334" s="275">
        <f>SUM(J1334:K1334)</f>
        <v>0</v>
      </c>
      <c r="M1334" s="159"/>
      <c r="N1334" s="159"/>
      <c r="O1334" s="275">
        <f>SUM(M1334:N1334)</f>
        <v>0</v>
      </c>
      <c r="P1334" s="159"/>
      <c r="Q1334" s="159"/>
      <c r="R1334" s="275">
        <f>SUM(P1334:Q1334)</f>
        <v>0</v>
      </c>
      <c r="S1334" s="500"/>
      <c r="T1334" s="275"/>
      <c r="U1334" s="275"/>
      <c r="V1334" s="275">
        <f>SUM(T1334:U1334)</f>
        <v>0</v>
      </c>
      <c r="W1334" s="275"/>
      <c r="X1334" s="275"/>
      <c r="Y1334" s="275">
        <f>SUM(W1334:X1334)</f>
        <v>0</v>
      </c>
      <c r="Z1334" s="275"/>
      <c r="AA1334" s="275"/>
      <c r="AB1334" s="275">
        <f>SUM(Z1334:AA1334)</f>
        <v>0</v>
      </c>
      <c r="AC1334" s="275"/>
      <c r="AD1334" s="275"/>
      <c r="AE1334" s="275">
        <f>SUM(AC1334:AD1334)</f>
        <v>0</v>
      </c>
      <c r="AF1334" s="500"/>
      <c r="AG1334" s="275"/>
      <c r="AH1334" s="275"/>
      <c r="AI1334" s="275">
        <f>SUM(AG1334:AH1334)</f>
        <v>0</v>
      </c>
      <c r="AJ1334" s="275"/>
      <c r="AK1334" s="275"/>
      <c r="AL1334" s="275">
        <f>SUM(AJ1334:AK1334)</f>
        <v>0</v>
      </c>
      <c r="AM1334" s="275"/>
      <c r="AN1334" s="275"/>
      <c r="AO1334" s="275">
        <f>SUM(AM1334:AN1334)</f>
        <v>0</v>
      </c>
      <c r="AP1334" s="275"/>
      <c r="AQ1334" s="275"/>
      <c r="AR1334" s="275">
        <f>SUM(AP1334:AQ1334)</f>
        <v>0</v>
      </c>
      <c r="AS1334" s="500"/>
      <c r="AT1334" s="275"/>
      <c r="AU1334" s="275"/>
      <c r="AV1334" s="275">
        <f>SUM(AT1334:AU1334)</f>
        <v>0</v>
      </c>
      <c r="AW1334" s="567">
        <f t="shared" si="6649"/>
        <v>0</v>
      </c>
      <c r="AX1334" s="567">
        <f t="shared" si="6650"/>
        <v>0</v>
      </c>
      <c r="AY1334" s="567">
        <f t="shared" si="6651"/>
        <v>0</v>
      </c>
      <c r="AZ1334" s="159"/>
      <c r="BA1334" s="159"/>
      <c r="BB1334" s="275">
        <f>SUM(AZ1334:BA1334)</f>
        <v>0</v>
      </c>
      <c r="BC1334" s="275"/>
      <c r="BD1334" s="275"/>
      <c r="BE1334" s="275">
        <f>SUM(BC1334:BD1334)</f>
        <v>0</v>
      </c>
      <c r="BF1334" s="521"/>
      <c r="BG1334" s="605">
        <f>SUM(F1334,S1334,AF1334,AS1334)</f>
        <v>46</v>
      </c>
      <c r="BH1334" s="533">
        <f>SUM(G1334,T1334,AG1334)</f>
        <v>0</v>
      </c>
      <c r="BI1334" s="533">
        <f t="shared" si="6652"/>
        <v>0</v>
      </c>
      <c r="BJ1334" s="533">
        <f t="shared" si="6653"/>
        <v>0</v>
      </c>
      <c r="BK1334" s="533">
        <f t="shared" si="6654"/>
        <v>0</v>
      </c>
      <c r="BL1334" s="533">
        <f t="shared" si="6655"/>
        <v>0</v>
      </c>
      <c r="BM1334" s="533">
        <f t="shared" si="6656"/>
        <v>0</v>
      </c>
      <c r="BN1334" s="533">
        <f>SUM(M1334,Z1334,AM1334)</f>
        <v>0</v>
      </c>
      <c r="BO1334" s="533">
        <f t="shared" si="6657"/>
        <v>0</v>
      </c>
      <c r="BP1334" s="533">
        <f t="shared" si="6658"/>
        <v>0</v>
      </c>
      <c r="BQ1334" s="533">
        <f t="shared" si="6659"/>
        <v>0</v>
      </c>
      <c r="BR1334" s="533">
        <f t="shared" si="6660"/>
        <v>0</v>
      </c>
      <c r="BS1334" s="533">
        <f t="shared" si="6661"/>
        <v>0</v>
      </c>
      <c r="BT1334" s="533">
        <f>AT1334</f>
        <v>0</v>
      </c>
      <c r="BU1334" s="533">
        <f t="shared" si="6662"/>
        <v>0</v>
      </c>
      <c r="BV1334" s="533">
        <f t="shared" si="6663"/>
        <v>0</v>
      </c>
      <c r="BW1334" s="536">
        <f>SUM(BH1334,BK1334,BN1334,BQ1334,BT1334)</f>
        <v>0</v>
      </c>
      <c r="BX1334" s="536">
        <f t="shared" si="6664"/>
        <v>0</v>
      </c>
      <c r="BY1334" s="536">
        <f t="shared" si="6665"/>
        <v>0</v>
      </c>
      <c r="BZ1334" t="s">
        <v>74</v>
      </c>
      <c r="CA1334" s="544">
        <f>AZ1334</f>
        <v>0</v>
      </c>
      <c r="CB1334" s="544">
        <f t="shared" si="6666"/>
        <v>0</v>
      </c>
      <c r="CC1334" s="544">
        <f t="shared" si="6667"/>
        <v>0</v>
      </c>
      <c r="CD1334" s="544">
        <f>BC1334</f>
        <v>0</v>
      </c>
      <c r="CE1334" s="544">
        <f t="shared" si="6668"/>
        <v>0</v>
      </c>
      <c r="CF1334" s="544">
        <f t="shared" si="6669"/>
        <v>0</v>
      </c>
    </row>
    <row r="1335" spans="1:84">
      <c r="A1335" s="149"/>
      <c r="B1335" s="149"/>
      <c r="C1335" s="151"/>
      <c r="D1335" s="151"/>
      <c r="E1335" s="288"/>
      <c r="F1335" s="592">
        <f t="shared" ref="F1335:BE1335" si="6670">SUM(F1333:F1334)</f>
        <v>92</v>
      </c>
      <c r="G1335" s="168">
        <f t="shared" si="6670"/>
        <v>0</v>
      </c>
      <c r="H1335" s="168">
        <f t="shared" si="6670"/>
        <v>0</v>
      </c>
      <c r="I1335" s="168">
        <f t="shared" si="6670"/>
        <v>0</v>
      </c>
      <c r="J1335" s="168">
        <f t="shared" si="6670"/>
        <v>0</v>
      </c>
      <c r="K1335" s="168">
        <f t="shared" si="6670"/>
        <v>0</v>
      </c>
      <c r="L1335" s="168">
        <f t="shared" si="6670"/>
        <v>0</v>
      </c>
      <c r="M1335" s="168">
        <f t="shared" si="6670"/>
        <v>0</v>
      </c>
      <c r="N1335" s="168">
        <f t="shared" si="6670"/>
        <v>0</v>
      </c>
      <c r="O1335" s="168">
        <f t="shared" si="6670"/>
        <v>0</v>
      </c>
      <c r="P1335" s="168">
        <f t="shared" si="6670"/>
        <v>0</v>
      </c>
      <c r="Q1335" s="168">
        <f t="shared" si="6670"/>
        <v>0</v>
      </c>
      <c r="R1335" s="168">
        <f t="shared" si="6670"/>
        <v>0</v>
      </c>
      <c r="S1335" s="502">
        <f t="shared" si="6670"/>
        <v>0</v>
      </c>
      <c r="T1335" s="168">
        <f t="shared" si="6670"/>
        <v>0</v>
      </c>
      <c r="U1335" s="168">
        <f t="shared" si="6670"/>
        <v>0</v>
      </c>
      <c r="V1335" s="168">
        <f t="shared" si="6670"/>
        <v>0</v>
      </c>
      <c r="W1335" s="168">
        <f t="shared" si="6670"/>
        <v>0</v>
      </c>
      <c r="X1335" s="168">
        <f t="shared" si="6670"/>
        <v>0</v>
      </c>
      <c r="Y1335" s="168">
        <f t="shared" si="6670"/>
        <v>0</v>
      </c>
      <c r="Z1335" s="168">
        <f t="shared" si="6670"/>
        <v>0</v>
      </c>
      <c r="AA1335" s="168">
        <f t="shared" si="6670"/>
        <v>0</v>
      </c>
      <c r="AB1335" s="168">
        <f t="shared" si="6670"/>
        <v>0</v>
      </c>
      <c r="AC1335" s="168">
        <f t="shared" si="6670"/>
        <v>0</v>
      </c>
      <c r="AD1335" s="168">
        <f t="shared" si="6670"/>
        <v>0</v>
      </c>
      <c r="AE1335" s="168">
        <f t="shared" si="6670"/>
        <v>0</v>
      </c>
      <c r="AF1335" s="502">
        <f t="shared" si="6670"/>
        <v>0</v>
      </c>
      <c r="AG1335" s="168">
        <f t="shared" si="6670"/>
        <v>0</v>
      </c>
      <c r="AH1335" s="168">
        <f t="shared" si="6670"/>
        <v>0</v>
      </c>
      <c r="AI1335" s="168">
        <f t="shared" si="6670"/>
        <v>0</v>
      </c>
      <c r="AJ1335" s="168">
        <f t="shared" si="6670"/>
        <v>0</v>
      </c>
      <c r="AK1335" s="168">
        <f t="shared" si="6670"/>
        <v>0</v>
      </c>
      <c r="AL1335" s="168">
        <f t="shared" si="6670"/>
        <v>0</v>
      </c>
      <c r="AM1335" s="168">
        <f t="shared" si="6670"/>
        <v>0</v>
      </c>
      <c r="AN1335" s="168">
        <f t="shared" si="6670"/>
        <v>0</v>
      </c>
      <c r="AO1335" s="168">
        <f t="shared" si="6670"/>
        <v>0</v>
      </c>
      <c r="AP1335" s="168">
        <f t="shared" si="6670"/>
        <v>0</v>
      </c>
      <c r="AQ1335" s="168">
        <f t="shared" si="6670"/>
        <v>0</v>
      </c>
      <c r="AR1335" s="168">
        <f t="shared" si="6670"/>
        <v>0</v>
      </c>
      <c r="AS1335" s="502">
        <f t="shared" si="6670"/>
        <v>0</v>
      </c>
      <c r="AT1335" s="168">
        <f t="shared" si="6670"/>
        <v>0</v>
      </c>
      <c r="AU1335" s="168">
        <f t="shared" si="6670"/>
        <v>0</v>
      </c>
      <c r="AV1335" s="168">
        <f t="shared" si="6670"/>
        <v>0</v>
      </c>
      <c r="AW1335" s="569">
        <f t="shared" si="6670"/>
        <v>0</v>
      </c>
      <c r="AX1335" s="569">
        <f t="shared" si="6670"/>
        <v>0</v>
      </c>
      <c r="AY1335" s="569">
        <f t="shared" si="6670"/>
        <v>0</v>
      </c>
      <c r="AZ1335" s="168">
        <f t="shared" si="6670"/>
        <v>0</v>
      </c>
      <c r="BA1335" s="168">
        <f t="shared" si="6670"/>
        <v>0</v>
      </c>
      <c r="BB1335" s="168">
        <f t="shared" si="6670"/>
        <v>0</v>
      </c>
      <c r="BC1335" s="168">
        <f t="shared" si="6670"/>
        <v>0</v>
      </c>
      <c r="BD1335" s="168">
        <f t="shared" si="6670"/>
        <v>0</v>
      </c>
      <c r="BE1335" s="168">
        <f t="shared" si="6670"/>
        <v>0</v>
      </c>
      <c r="BF1335" s="523"/>
      <c r="BG1335" s="605">
        <f>SUM(F1335,S1335,AF1335,AS1335)</f>
        <v>92</v>
      </c>
      <c r="BH1335" s="533">
        <f>SUM(G1335,T1335,AG1335)</f>
        <v>0</v>
      </c>
      <c r="BI1335" s="533">
        <f t="shared" si="6652"/>
        <v>0</v>
      </c>
      <c r="BJ1335" s="533">
        <f t="shared" si="6653"/>
        <v>0</v>
      </c>
      <c r="BK1335" s="533">
        <f t="shared" si="6654"/>
        <v>0</v>
      </c>
      <c r="BL1335" s="533">
        <f t="shared" si="6655"/>
        <v>0</v>
      </c>
      <c r="BM1335" s="533">
        <f t="shared" si="6656"/>
        <v>0</v>
      </c>
      <c r="BN1335" s="533">
        <f>SUM(M1335,Z1335,AM1335)</f>
        <v>0</v>
      </c>
      <c r="BO1335" s="533">
        <f t="shared" si="6657"/>
        <v>0</v>
      </c>
      <c r="BP1335" s="533">
        <f t="shared" si="6658"/>
        <v>0</v>
      </c>
      <c r="BQ1335" s="533">
        <f t="shared" si="6659"/>
        <v>0</v>
      </c>
      <c r="BR1335" s="533">
        <f t="shared" si="6660"/>
        <v>0</v>
      </c>
      <c r="BS1335" s="533">
        <f t="shared" si="6661"/>
        <v>0</v>
      </c>
      <c r="BT1335" s="533">
        <f>AT1335</f>
        <v>0</v>
      </c>
      <c r="BU1335" s="533">
        <f t="shared" si="6662"/>
        <v>0</v>
      </c>
      <c r="BV1335" s="533">
        <f t="shared" si="6663"/>
        <v>0</v>
      </c>
      <c r="BW1335" s="536">
        <f>SUM(BH1335,BK1335,BN1335,BQ1335,BT1335)</f>
        <v>0</v>
      </c>
      <c r="BX1335" s="536">
        <f t="shared" si="6664"/>
        <v>0</v>
      </c>
      <c r="BY1335" s="536">
        <f t="shared" si="6665"/>
        <v>0</v>
      </c>
      <c r="BZ1335" t="s">
        <v>74</v>
      </c>
      <c r="CA1335" s="544">
        <f>AZ1335</f>
        <v>0</v>
      </c>
      <c r="CB1335" s="544">
        <f t="shared" si="6666"/>
        <v>0</v>
      </c>
      <c r="CC1335" s="544">
        <f t="shared" si="6667"/>
        <v>0</v>
      </c>
      <c r="CD1335" s="544">
        <f>BC1335</f>
        <v>0</v>
      </c>
      <c r="CE1335" s="544">
        <f t="shared" si="6668"/>
        <v>0</v>
      </c>
      <c r="CF1335" s="544">
        <f t="shared" si="6669"/>
        <v>0</v>
      </c>
    </row>
    <row r="1336" spans="1:84">
      <c r="A1336" s="149"/>
      <c r="B1336" s="149"/>
      <c r="C1336" s="151"/>
      <c r="D1336" s="151"/>
      <c r="E1336" s="288"/>
      <c r="F1336" s="592"/>
      <c r="G1336" s="168" t="s">
        <v>74</v>
      </c>
      <c r="H1336" s="168"/>
      <c r="I1336" s="168"/>
      <c r="J1336" s="168"/>
      <c r="K1336" s="168"/>
      <c r="L1336" s="168"/>
      <c r="M1336" s="168"/>
      <c r="N1336" s="168"/>
      <c r="O1336" s="168"/>
      <c r="P1336" s="168"/>
      <c r="Q1336" s="168"/>
      <c r="R1336" s="168"/>
      <c r="S1336" s="502"/>
      <c r="T1336" s="168"/>
      <c r="U1336" s="168"/>
      <c r="V1336" s="168"/>
      <c r="W1336" s="168"/>
      <c r="X1336" s="168"/>
      <c r="Y1336" s="168"/>
      <c r="Z1336" s="168"/>
      <c r="AA1336" s="168"/>
      <c r="AB1336" s="168"/>
      <c r="AC1336" s="168"/>
      <c r="AD1336" s="168"/>
      <c r="AE1336" s="168"/>
      <c r="AF1336" s="502"/>
      <c r="AG1336" s="168"/>
      <c r="AH1336" s="168"/>
      <c r="AI1336" s="168"/>
      <c r="AJ1336" s="168"/>
      <c r="AK1336" s="168"/>
      <c r="AL1336" s="168"/>
      <c r="AM1336" s="168"/>
      <c r="AN1336" s="168"/>
      <c r="AO1336" s="168"/>
      <c r="AP1336" s="168"/>
      <c r="AQ1336" s="168"/>
      <c r="AR1336" s="168"/>
      <c r="AS1336" s="502"/>
      <c r="AT1336" s="168"/>
      <c r="AU1336" s="168"/>
      <c r="AV1336" s="168"/>
      <c r="AW1336" s="569"/>
      <c r="AX1336" s="569"/>
      <c r="AY1336" s="569"/>
      <c r="AZ1336" s="168"/>
      <c r="BA1336" s="168"/>
      <c r="BB1336" s="168"/>
      <c r="BC1336" s="168"/>
      <c r="BD1336" s="168"/>
      <c r="BE1336" s="168"/>
      <c r="BF1336" s="523"/>
      <c r="BH1336" s="537"/>
    </row>
    <row r="1337" spans="1:84">
      <c r="A1337" s="149"/>
      <c r="B1337" s="149" t="s">
        <v>1015</v>
      </c>
      <c r="C1337" s="151"/>
      <c r="D1337" s="151"/>
      <c r="E1337" s="375"/>
      <c r="F1337" s="592"/>
      <c r="G1337" s="159"/>
      <c r="H1337" s="159"/>
      <c r="I1337" s="275"/>
      <c r="J1337" s="159"/>
      <c r="K1337" s="159"/>
      <c r="L1337" s="275"/>
      <c r="M1337" s="159"/>
      <c r="N1337" s="159"/>
      <c r="O1337" s="275"/>
      <c r="P1337" s="159"/>
      <c r="Q1337" s="159"/>
      <c r="R1337" s="275"/>
      <c r="S1337" s="500"/>
      <c r="T1337" s="275"/>
      <c r="U1337" s="275"/>
      <c r="V1337" s="275"/>
      <c r="W1337" s="275"/>
      <c r="X1337" s="275"/>
      <c r="Y1337" s="275"/>
      <c r="Z1337" s="275"/>
      <c r="AA1337" s="275"/>
      <c r="AB1337" s="275"/>
      <c r="AC1337" s="275"/>
      <c r="AD1337" s="275"/>
      <c r="AE1337" s="275"/>
      <c r="AF1337" s="500"/>
      <c r="AG1337" s="275"/>
      <c r="AH1337" s="275"/>
      <c r="AI1337" s="275"/>
      <c r="AJ1337" s="275"/>
      <c r="AK1337" s="275"/>
      <c r="AL1337" s="275"/>
      <c r="AM1337" s="275"/>
      <c r="AN1337" s="275"/>
      <c r="AO1337" s="275"/>
      <c r="AP1337" s="275"/>
      <c r="AQ1337" s="275"/>
      <c r="AR1337" s="275"/>
      <c r="AS1337" s="500"/>
      <c r="AT1337" s="275"/>
      <c r="AU1337" s="275"/>
      <c r="AV1337" s="275"/>
      <c r="AW1337" s="567"/>
      <c r="AX1337" s="567"/>
      <c r="AY1337" s="567"/>
      <c r="AZ1337" s="159"/>
      <c r="BA1337" s="159"/>
      <c r="BB1337" s="159"/>
      <c r="BC1337" s="275"/>
      <c r="BD1337" s="275"/>
      <c r="BE1337" s="275"/>
      <c r="BF1337" s="521"/>
      <c r="CA1337" s="619"/>
      <c r="CB1337" s="619"/>
      <c r="CC1337" s="619"/>
      <c r="CD1337" s="619"/>
      <c r="CE1337" s="619"/>
      <c r="CF1337" s="619"/>
    </row>
    <row r="1338" spans="1:84">
      <c r="A1338" s="149"/>
      <c r="B1338" s="149" t="s">
        <v>1016</v>
      </c>
      <c r="C1338" s="151"/>
      <c r="D1338" s="151"/>
      <c r="E1338" s="288" t="s">
        <v>77</v>
      </c>
      <c r="F1338" s="592">
        <v>50</v>
      </c>
      <c r="G1338" s="159">
        <v>18</v>
      </c>
      <c r="H1338" s="159">
        <v>6</v>
      </c>
      <c r="I1338" s="275">
        <f>SUM(G1338:H1338)</f>
        <v>24</v>
      </c>
      <c r="J1338" s="159">
        <v>2</v>
      </c>
      <c r="K1338" s="159">
        <v>2</v>
      </c>
      <c r="L1338" s="275">
        <f>SUM(J1338:K1338)</f>
        <v>4</v>
      </c>
      <c r="M1338" s="159">
        <v>2</v>
      </c>
      <c r="N1338" s="159"/>
      <c r="O1338" s="275">
        <f>SUM(M1338:N1338)</f>
        <v>2</v>
      </c>
      <c r="P1338" s="159">
        <v>8</v>
      </c>
      <c r="Q1338" s="159">
        <v>4</v>
      </c>
      <c r="R1338" s="275">
        <f>SUM(P1338:Q1338)</f>
        <v>12</v>
      </c>
      <c r="S1338" s="500"/>
      <c r="T1338" s="275"/>
      <c r="U1338" s="275"/>
      <c r="V1338" s="275">
        <f>SUM(T1338:U1338)</f>
        <v>0</v>
      </c>
      <c r="W1338" s="275"/>
      <c r="X1338" s="275"/>
      <c r="Y1338" s="275">
        <f>SUM(W1338:X1338)</f>
        <v>0</v>
      </c>
      <c r="Z1338" s="275"/>
      <c r="AA1338" s="275"/>
      <c r="AB1338" s="275">
        <f>SUM(Z1338:AA1338)</f>
        <v>0</v>
      </c>
      <c r="AC1338" s="275"/>
      <c r="AD1338" s="275"/>
      <c r="AE1338" s="275">
        <f>SUM(AC1338:AD1338)</f>
        <v>0</v>
      </c>
      <c r="AF1338" s="500">
        <v>8</v>
      </c>
      <c r="AG1338" s="275"/>
      <c r="AH1338" s="275"/>
      <c r="AI1338" s="275">
        <f>SUM(AG1338:AH1338)</f>
        <v>0</v>
      </c>
      <c r="AJ1338" s="275"/>
      <c r="AK1338" s="275"/>
      <c r="AL1338" s="275">
        <f>SUM(AJ1338:AK1338)</f>
        <v>0</v>
      </c>
      <c r="AM1338" s="275"/>
      <c r="AN1338" s="275"/>
      <c r="AO1338" s="275">
        <f>SUM(AM1338:AN1338)</f>
        <v>0</v>
      </c>
      <c r="AP1338" s="275"/>
      <c r="AQ1338" s="275"/>
      <c r="AR1338" s="275">
        <f>SUM(AP1338:AQ1338)</f>
        <v>0</v>
      </c>
      <c r="AS1338" s="500">
        <v>4</v>
      </c>
      <c r="AT1338" s="275"/>
      <c r="AU1338" s="275"/>
      <c r="AV1338" s="275">
        <f>SUM(AT1338:AU1338)</f>
        <v>0</v>
      </c>
      <c r="AW1338" s="567">
        <f t="shared" ref="AW1338:AW1339" si="6671">SUM(G1338,J1338,M1338,P1338,T1338,W1338,Z1338,AC1338,AG1338,AJ1338,AM1338,AP1338,AT1338)</f>
        <v>30</v>
      </c>
      <c r="AX1338" s="567">
        <f t="shared" ref="AX1338:AX1339" si="6672">SUM(H1338,K1338,N1338,Q1338,U1338,X1338,AA1338,AD1338,AH1338,AK1338,AN1338,AQ1338,AU1338)</f>
        <v>12</v>
      </c>
      <c r="AY1338" s="567">
        <f t="shared" ref="AY1338:AY1339" si="6673">SUM(I1338,L1338,O1338,R1338,V1338,Y1338,AB1338,AE1338,AI1338,AL1338,AO1338,AR1338,AV1338)</f>
        <v>42</v>
      </c>
      <c r="AZ1338" s="159"/>
      <c r="BA1338" s="159"/>
      <c r="BB1338" s="275">
        <f>SUM(AZ1338:BA1338)</f>
        <v>0</v>
      </c>
      <c r="BC1338" s="275"/>
      <c r="BD1338" s="275"/>
      <c r="BE1338" s="275">
        <f>SUM(BC1338:BD1338)</f>
        <v>0</v>
      </c>
      <c r="BF1338" s="521"/>
      <c r="BG1338" s="605">
        <f>SUM(F1338,S1338,AF1338,AS1338)</f>
        <v>62</v>
      </c>
      <c r="BH1338" s="533">
        <f>SUM(G1338,T1338,AG1338)</f>
        <v>18</v>
      </c>
      <c r="BI1338" s="533">
        <f t="shared" ref="BI1338:BI1340" si="6674">SUM(H1338,U1338,AH1338)</f>
        <v>6</v>
      </c>
      <c r="BJ1338" s="533">
        <f t="shared" ref="BJ1338:BJ1340" si="6675">SUM(I1338,V1338,AI1338)</f>
        <v>24</v>
      </c>
      <c r="BK1338" s="533">
        <f t="shared" ref="BK1338:BK1340" si="6676">SUM(J1338,W1338,AJ1338)</f>
        <v>2</v>
      </c>
      <c r="BL1338" s="533">
        <f t="shared" ref="BL1338:BL1340" si="6677">SUM(K1338,X1338,AK1338)</f>
        <v>2</v>
      </c>
      <c r="BM1338" s="533">
        <f t="shared" ref="BM1338:BM1340" si="6678">SUM(L1338,Y1338,AL1338)</f>
        <v>4</v>
      </c>
      <c r="BN1338" s="533">
        <f>SUM(M1338,Z1338,AM1338)</f>
        <v>2</v>
      </c>
      <c r="BO1338" s="533">
        <f t="shared" ref="BO1338:BO1340" si="6679">SUM(N1338,AA1338,AN1338)</f>
        <v>0</v>
      </c>
      <c r="BP1338" s="533">
        <f t="shared" ref="BP1338:BP1340" si="6680">SUM(O1338,AB1338,AO1338)</f>
        <v>2</v>
      </c>
      <c r="BQ1338" s="533">
        <f t="shared" ref="BQ1338:BQ1340" si="6681">SUM(P1338,AC1338,AP1338)</f>
        <v>8</v>
      </c>
      <c r="BR1338" s="533">
        <f t="shared" ref="BR1338:BR1340" si="6682">SUM(Q1338,AD1338,AQ1338)</f>
        <v>4</v>
      </c>
      <c r="BS1338" s="533">
        <f t="shared" ref="BS1338:BS1340" si="6683">SUM(R1338,AE1338,AR1338)</f>
        <v>12</v>
      </c>
      <c r="BT1338" s="533">
        <f>AT1338</f>
        <v>0</v>
      </c>
      <c r="BU1338" s="533">
        <f t="shared" ref="BU1338:BU1340" si="6684">AU1338</f>
        <v>0</v>
      </c>
      <c r="BV1338" s="533">
        <f t="shared" ref="BV1338:BV1340" si="6685">AV1338</f>
        <v>0</v>
      </c>
      <c r="BW1338" s="536">
        <f>SUM(BH1338,BK1338,BN1338,BQ1338,BT1338)</f>
        <v>30</v>
      </c>
      <c r="BX1338" s="536">
        <f t="shared" ref="BX1338:BX1340" si="6686">SUM(BI1338,BL1338,BO1338,BR1338,BU1338)</f>
        <v>12</v>
      </c>
      <c r="BY1338" s="536">
        <f t="shared" ref="BY1338:BY1340" si="6687">SUM(BJ1338,BM1338,BP1338,BS1338,BV1338)</f>
        <v>42</v>
      </c>
      <c r="BZ1338" t="s">
        <v>74</v>
      </c>
      <c r="CA1338" s="619">
        <f>AZ1338</f>
        <v>0</v>
      </c>
      <c r="CB1338" s="619">
        <f t="shared" ref="CB1338:CB1340" si="6688">BA1338</f>
        <v>0</v>
      </c>
      <c r="CC1338" s="619">
        <f t="shared" ref="CC1338:CC1340" si="6689">BB1338</f>
        <v>0</v>
      </c>
      <c r="CD1338" s="619">
        <f>BC1338</f>
        <v>0</v>
      </c>
      <c r="CE1338" s="619">
        <f t="shared" ref="CE1338:CE1340" si="6690">BD1338</f>
        <v>0</v>
      </c>
      <c r="CF1338" s="619">
        <f t="shared" ref="CF1338:CF1340" si="6691">BE1338</f>
        <v>0</v>
      </c>
    </row>
    <row r="1339" spans="1:84">
      <c r="A1339" s="149"/>
      <c r="B1339" s="151"/>
      <c r="C1339" s="151"/>
      <c r="D1339" s="151"/>
      <c r="E1339" s="288" t="s">
        <v>78</v>
      </c>
      <c r="F1339" s="592">
        <v>50</v>
      </c>
      <c r="G1339" s="159">
        <v>16</v>
      </c>
      <c r="H1339" s="159">
        <v>8</v>
      </c>
      <c r="I1339" s="275">
        <f>SUM(G1339:H1339)</f>
        <v>24</v>
      </c>
      <c r="J1339" s="159">
        <v>3</v>
      </c>
      <c r="K1339" s="159">
        <v>1</v>
      </c>
      <c r="L1339" s="275">
        <f>SUM(J1339:K1339)</f>
        <v>4</v>
      </c>
      <c r="M1339" s="159">
        <v>1</v>
      </c>
      <c r="N1339" s="159"/>
      <c r="O1339" s="275">
        <f>SUM(M1339:N1339)</f>
        <v>1</v>
      </c>
      <c r="P1339" s="159">
        <v>9</v>
      </c>
      <c r="Q1339" s="159">
        <v>1</v>
      </c>
      <c r="R1339" s="275">
        <f>SUM(P1339:Q1339)</f>
        <v>10</v>
      </c>
      <c r="S1339" s="500"/>
      <c r="T1339" s="275"/>
      <c r="U1339" s="275"/>
      <c r="V1339" s="275">
        <f>SUM(T1339:U1339)</f>
        <v>0</v>
      </c>
      <c r="W1339" s="275"/>
      <c r="X1339" s="275"/>
      <c r="Y1339" s="275">
        <f>SUM(W1339:X1339)</f>
        <v>0</v>
      </c>
      <c r="Z1339" s="275"/>
      <c r="AA1339" s="275"/>
      <c r="AB1339" s="275">
        <f>SUM(Z1339:AA1339)</f>
        <v>0</v>
      </c>
      <c r="AC1339" s="275"/>
      <c r="AD1339" s="275"/>
      <c r="AE1339" s="275">
        <f>SUM(AC1339:AD1339)</f>
        <v>0</v>
      </c>
      <c r="AF1339" s="500"/>
      <c r="AG1339" s="275"/>
      <c r="AH1339" s="275"/>
      <c r="AI1339" s="275">
        <f>SUM(AG1339:AH1339)</f>
        <v>0</v>
      </c>
      <c r="AJ1339" s="275"/>
      <c r="AK1339" s="275"/>
      <c r="AL1339" s="275">
        <f>SUM(AJ1339:AK1339)</f>
        <v>0</v>
      </c>
      <c r="AM1339" s="275"/>
      <c r="AN1339" s="275"/>
      <c r="AO1339" s="275">
        <f>SUM(AM1339:AN1339)</f>
        <v>0</v>
      </c>
      <c r="AP1339" s="275"/>
      <c r="AQ1339" s="275"/>
      <c r="AR1339" s="275">
        <f>SUM(AP1339:AQ1339)</f>
        <v>0</v>
      </c>
      <c r="AS1339" s="500"/>
      <c r="AT1339" s="275"/>
      <c r="AU1339" s="275"/>
      <c r="AV1339" s="275">
        <f>SUM(AT1339:AU1339)</f>
        <v>0</v>
      </c>
      <c r="AW1339" s="567">
        <f t="shared" si="6671"/>
        <v>29</v>
      </c>
      <c r="AX1339" s="567">
        <f t="shared" si="6672"/>
        <v>10</v>
      </c>
      <c r="AY1339" s="567">
        <f t="shared" si="6673"/>
        <v>39</v>
      </c>
      <c r="AZ1339" s="159"/>
      <c r="BA1339" s="159"/>
      <c r="BB1339" s="275">
        <f>SUM(AZ1339:BA1339)</f>
        <v>0</v>
      </c>
      <c r="BC1339" s="275"/>
      <c r="BD1339" s="275"/>
      <c r="BE1339" s="275">
        <f>SUM(BC1339:BD1339)</f>
        <v>0</v>
      </c>
      <c r="BF1339" s="521"/>
      <c r="BG1339" s="605">
        <f>SUM(F1339,S1339,AF1339,AS1339)</f>
        <v>50</v>
      </c>
      <c r="BH1339" s="533">
        <f>SUM(G1339,T1339,AG1339)</f>
        <v>16</v>
      </c>
      <c r="BI1339" s="533">
        <f t="shared" si="6674"/>
        <v>8</v>
      </c>
      <c r="BJ1339" s="533">
        <f t="shared" si="6675"/>
        <v>24</v>
      </c>
      <c r="BK1339" s="533">
        <f t="shared" si="6676"/>
        <v>3</v>
      </c>
      <c r="BL1339" s="533">
        <f t="shared" si="6677"/>
        <v>1</v>
      </c>
      <c r="BM1339" s="533">
        <f t="shared" si="6678"/>
        <v>4</v>
      </c>
      <c r="BN1339" s="533">
        <f>SUM(M1339,Z1339,AM1339)</f>
        <v>1</v>
      </c>
      <c r="BO1339" s="533">
        <f t="shared" si="6679"/>
        <v>0</v>
      </c>
      <c r="BP1339" s="533">
        <f t="shared" si="6680"/>
        <v>1</v>
      </c>
      <c r="BQ1339" s="533">
        <f t="shared" si="6681"/>
        <v>9</v>
      </c>
      <c r="BR1339" s="533">
        <f t="shared" si="6682"/>
        <v>1</v>
      </c>
      <c r="BS1339" s="533">
        <f t="shared" si="6683"/>
        <v>10</v>
      </c>
      <c r="BT1339" s="533">
        <f>AT1339</f>
        <v>0</v>
      </c>
      <c r="BU1339" s="533">
        <f t="shared" si="6684"/>
        <v>0</v>
      </c>
      <c r="BV1339" s="533">
        <f t="shared" si="6685"/>
        <v>0</v>
      </c>
      <c r="BW1339" s="536">
        <f>SUM(BH1339,BK1339,BN1339,BQ1339,BT1339)</f>
        <v>29</v>
      </c>
      <c r="BX1339" s="536">
        <f t="shared" si="6686"/>
        <v>10</v>
      </c>
      <c r="BY1339" s="536">
        <f t="shared" si="6687"/>
        <v>39</v>
      </c>
      <c r="BZ1339" t="s">
        <v>74</v>
      </c>
      <c r="CA1339" s="619">
        <f>AZ1339</f>
        <v>0</v>
      </c>
      <c r="CB1339" s="619">
        <f t="shared" si="6688"/>
        <v>0</v>
      </c>
      <c r="CC1339" s="619">
        <f t="shared" si="6689"/>
        <v>0</v>
      </c>
      <c r="CD1339" s="619">
        <f>BC1339</f>
        <v>0</v>
      </c>
      <c r="CE1339" s="619">
        <f t="shared" si="6690"/>
        <v>0</v>
      </c>
      <c r="CF1339" s="619">
        <f t="shared" si="6691"/>
        <v>0</v>
      </c>
    </row>
    <row r="1340" spans="1:84">
      <c r="A1340" s="149"/>
      <c r="B1340" s="149"/>
      <c r="C1340" s="151"/>
      <c r="D1340" s="151"/>
      <c r="E1340" s="288"/>
      <c r="F1340" s="592">
        <f t="shared" ref="F1340:BE1340" si="6692">SUM(F1338:F1339)</f>
        <v>100</v>
      </c>
      <c r="G1340" s="168">
        <f t="shared" si="6692"/>
        <v>34</v>
      </c>
      <c r="H1340" s="168">
        <f t="shared" si="6692"/>
        <v>14</v>
      </c>
      <c r="I1340" s="168">
        <f t="shared" si="6692"/>
        <v>48</v>
      </c>
      <c r="J1340" s="168">
        <f t="shared" si="6692"/>
        <v>5</v>
      </c>
      <c r="K1340" s="168">
        <f t="shared" si="6692"/>
        <v>3</v>
      </c>
      <c r="L1340" s="168">
        <f t="shared" si="6692"/>
        <v>8</v>
      </c>
      <c r="M1340" s="168">
        <f t="shared" si="6692"/>
        <v>3</v>
      </c>
      <c r="N1340" s="168">
        <f t="shared" si="6692"/>
        <v>0</v>
      </c>
      <c r="O1340" s="168">
        <f t="shared" si="6692"/>
        <v>3</v>
      </c>
      <c r="P1340" s="168">
        <f t="shared" si="6692"/>
        <v>17</v>
      </c>
      <c r="Q1340" s="168">
        <f t="shared" si="6692"/>
        <v>5</v>
      </c>
      <c r="R1340" s="168">
        <f t="shared" si="6692"/>
        <v>22</v>
      </c>
      <c r="S1340" s="502">
        <f t="shared" si="6692"/>
        <v>0</v>
      </c>
      <c r="T1340" s="168">
        <f t="shared" si="6692"/>
        <v>0</v>
      </c>
      <c r="U1340" s="168">
        <f t="shared" si="6692"/>
        <v>0</v>
      </c>
      <c r="V1340" s="168">
        <f t="shared" si="6692"/>
        <v>0</v>
      </c>
      <c r="W1340" s="168">
        <f t="shared" si="6692"/>
        <v>0</v>
      </c>
      <c r="X1340" s="168">
        <f t="shared" si="6692"/>
        <v>0</v>
      </c>
      <c r="Y1340" s="168">
        <f t="shared" si="6692"/>
        <v>0</v>
      </c>
      <c r="Z1340" s="168">
        <f t="shared" si="6692"/>
        <v>0</v>
      </c>
      <c r="AA1340" s="168">
        <f t="shared" si="6692"/>
        <v>0</v>
      </c>
      <c r="AB1340" s="168">
        <f t="shared" si="6692"/>
        <v>0</v>
      </c>
      <c r="AC1340" s="168">
        <f t="shared" si="6692"/>
        <v>0</v>
      </c>
      <c r="AD1340" s="168">
        <f t="shared" si="6692"/>
        <v>0</v>
      </c>
      <c r="AE1340" s="168">
        <f t="shared" si="6692"/>
        <v>0</v>
      </c>
      <c r="AF1340" s="502">
        <f t="shared" si="6692"/>
        <v>8</v>
      </c>
      <c r="AG1340" s="168">
        <f t="shared" si="6692"/>
        <v>0</v>
      </c>
      <c r="AH1340" s="168">
        <f t="shared" si="6692"/>
        <v>0</v>
      </c>
      <c r="AI1340" s="168">
        <f t="shared" si="6692"/>
        <v>0</v>
      </c>
      <c r="AJ1340" s="168">
        <f t="shared" si="6692"/>
        <v>0</v>
      </c>
      <c r="AK1340" s="168">
        <f t="shared" si="6692"/>
        <v>0</v>
      </c>
      <c r="AL1340" s="168">
        <f t="shared" si="6692"/>
        <v>0</v>
      </c>
      <c r="AM1340" s="168">
        <f t="shared" si="6692"/>
        <v>0</v>
      </c>
      <c r="AN1340" s="168">
        <f t="shared" si="6692"/>
        <v>0</v>
      </c>
      <c r="AO1340" s="168">
        <f t="shared" si="6692"/>
        <v>0</v>
      </c>
      <c r="AP1340" s="168">
        <f t="shared" si="6692"/>
        <v>0</v>
      </c>
      <c r="AQ1340" s="168">
        <f t="shared" si="6692"/>
        <v>0</v>
      </c>
      <c r="AR1340" s="168">
        <f t="shared" si="6692"/>
        <v>0</v>
      </c>
      <c r="AS1340" s="502">
        <f t="shared" si="6692"/>
        <v>4</v>
      </c>
      <c r="AT1340" s="168">
        <f t="shared" si="6692"/>
        <v>0</v>
      </c>
      <c r="AU1340" s="168">
        <f t="shared" si="6692"/>
        <v>0</v>
      </c>
      <c r="AV1340" s="168">
        <f t="shared" si="6692"/>
        <v>0</v>
      </c>
      <c r="AW1340" s="569">
        <f t="shared" si="6692"/>
        <v>59</v>
      </c>
      <c r="AX1340" s="569">
        <f t="shared" si="6692"/>
        <v>22</v>
      </c>
      <c r="AY1340" s="569">
        <f t="shared" si="6692"/>
        <v>81</v>
      </c>
      <c r="AZ1340" s="168">
        <f t="shared" si="6692"/>
        <v>0</v>
      </c>
      <c r="BA1340" s="168">
        <f t="shared" si="6692"/>
        <v>0</v>
      </c>
      <c r="BB1340" s="168">
        <f t="shared" si="6692"/>
        <v>0</v>
      </c>
      <c r="BC1340" s="168">
        <f t="shared" si="6692"/>
        <v>0</v>
      </c>
      <c r="BD1340" s="168">
        <f t="shared" si="6692"/>
        <v>0</v>
      </c>
      <c r="BE1340" s="168">
        <f t="shared" si="6692"/>
        <v>0</v>
      </c>
      <c r="BF1340" s="523"/>
      <c r="BG1340" s="605">
        <f>SUM(F1340,S1340,AF1340,AS1340)</f>
        <v>112</v>
      </c>
      <c r="BH1340" s="533">
        <f>SUM(G1340,T1340,AG1340)</f>
        <v>34</v>
      </c>
      <c r="BI1340" s="533">
        <f t="shared" si="6674"/>
        <v>14</v>
      </c>
      <c r="BJ1340" s="533">
        <f t="shared" si="6675"/>
        <v>48</v>
      </c>
      <c r="BK1340" s="533">
        <f t="shared" si="6676"/>
        <v>5</v>
      </c>
      <c r="BL1340" s="533">
        <f t="shared" si="6677"/>
        <v>3</v>
      </c>
      <c r="BM1340" s="533">
        <f t="shared" si="6678"/>
        <v>8</v>
      </c>
      <c r="BN1340" s="533">
        <f>SUM(M1340,Z1340,AM1340)</f>
        <v>3</v>
      </c>
      <c r="BO1340" s="533">
        <f t="shared" si="6679"/>
        <v>0</v>
      </c>
      <c r="BP1340" s="533">
        <f t="shared" si="6680"/>
        <v>3</v>
      </c>
      <c r="BQ1340" s="533">
        <f t="shared" si="6681"/>
        <v>17</v>
      </c>
      <c r="BR1340" s="533">
        <f t="shared" si="6682"/>
        <v>5</v>
      </c>
      <c r="BS1340" s="533">
        <f t="shared" si="6683"/>
        <v>22</v>
      </c>
      <c r="BT1340" s="533">
        <f>AT1340</f>
        <v>0</v>
      </c>
      <c r="BU1340" s="533">
        <f t="shared" si="6684"/>
        <v>0</v>
      </c>
      <c r="BV1340" s="533">
        <f t="shared" si="6685"/>
        <v>0</v>
      </c>
      <c r="BW1340" s="536">
        <f>SUM(BH1340,BK1340,BN1340,BQ1340,BT1340)</f>
        <v>59</v>
      </c>
      <c r="BX1340" s="536">
        <f t="shared" si="6686"/>
        <v>22</v>
      </c>
      <c r="BY1340" s="536">
        <f t="shared" si="6687"/>
        <v>81</v>
      </c>
      <c r="BZ1340" t="s">
        <v>74</v>
      </c>
      <c r="CA1340" s="619">
        <f>AZ1340</f>
        <v>0</v>
      </c>
      <c r="CB1340" s="619">
        <f t="shared" si="6688"/>
        <v>0</v>
      </c>
      <c r="CC1340" s="619">
        <f t="shared" si="6689"/>
        <v>0</v>
      </c>
      <c r="CD1340" s="619">
        <f>BC1340</f>
        <v>0</v>
      </c>
      <c r="CE1340" s="619">
        <f t="shared" si="6690"/>
        <v>0</v>
      </c>
      <c r="CF1340" s="619">
        <f t="shared" si="6691"/>
        <v>0</v>
      </c>
    </row>
    <row r="1341" spans="1:84">
      <c r="A1341" s="149"/>
      <c r="B1341" s="149"/>
      <c r="C1341" s="151"/>
      <c r="D1341" s="151"/>
      <c r="E1341" s="288" t="s">
        <v>74</v>
      </c>
      <c r="F1341" s="592"/>
      <c r="G1341" s="168" t="s">
        <v>74</v>
      </c>
      <c r="H1341" s="168"/>
      <c r="I1341" s="168" t="s">
        <v>74</v>
      </c>
      <c r="J1341" s="168"/>
      <c r="K1341" s="168"/>
      <c r="L1341" s="168"/>
      <c r="M1341" s="168"/>
      <c r="N1341" s="168"/>
      <c r="O1341" s="168"/>
      <c r="P1341" s="168"/>
      <c r="Q1341" s="168"/>
      <c r="R1341" s="168"/>
      <c r="S1341" s="502"/>
      <c r="T1341" s="168"/>
      <c r="U1341" s="168"/>
      <c r="V1341" s="168"/>
      <c r="W1341" s="168"/>
      <c r="X1341" s="168"/>
      <c r="Y1341" s="168"/>
      <c r="Z1341" s="168"/>
      <c r="AA1341" s="168"/>
      <c r="AB1341" s="168"/>
      <c r="AC1341" s="168"/>
      <c r="AD1341" s="168"/>
      <c r="AE1341" s="168"/>
      <c r="AF1341" s="502"/>
      <c r="AG1341" s="168"/>
      <c r="AH1341" s="168"/>
      <c r="AI1341" s="168"/>
      <c r="AJ1341" s="168"/>
      <c r="AK1341" s="168"/>
      <c r="AL1341" s="168"/>
      <c r="AM1341" s="168"/>
      <c r="AN1341" s="168"/>
      <c r="AO1341" s="168"/>
      <c r="AP1341" s="168"/>
      <c r="AQ1341" s="168"/>
      <c r="AR1341" s="168"/>
      <c r="AS1341" s="502"/>
      <c r="AT1341" s="168"/>
      <c r="AU1341" s="168"/>
      <c r="AV1341" s="168"/>
      <c r="AW1341" s="569"/>
      <c r="AX1341" s="569"/>
      <c r="AY1341" s="569"/>
      <c r="AZ1341" s="159"/>
      <c r="BA1341" s="159"/>
      <c r="BB1341" s="159"/>
      <c r="BC1341" s="168"/>
      <c r="BD1341" s="168"/>
      <c r="BE1341" s="168"/>
      <c r="BF1341" s="523"/>
      <c r="CA1341" s="619"/>
      <c r="CB1341" s="619"/>
      <c r="CC1341" s="619"/>
      <c r="CD1341" s="619"/>
      <c r="CE1341" s="619"/>
      <c r="CF1341" s="619"/>
    </row>
    <row r="1342" spans="1:84">
      <c r="A1342" s="149"/>
      <c r="B1342" s="149" t="s">
        <v>211</v>
      </c>
      <c r="C1342" s="151"/>
      <c r="D1342" s="151"/>
      <c r="E1342" s="698" t="s">
        <v>1076</v>
      </c>
      <c r="F1342" s="592"/>
      <c r="G1342" s="159"/>
      <c r="H1342" s="159"/>
      <c r="I1342" s="275"/>
      <c r="J1342" s="159"/>
      <c r="K1342" s="159"/>
      <c r="L1342" s="275"/>
      <c r="M1342" s="159"/>
      <c r="N1342" s="159"/>
      <c r="O1342" s="275"/>
      <c r="P1342" s="159"/>
      <c r="Q1342" s="159"/>
      <c r="R1342" s="275"/>
      <c r="S1342" s="500"/>
      <c r="T1342" s="275"/>
      <c r="U1342" s="275"/>
      <c r="V1342" s="275"/>
      <c r="W1342" s="275"/>
      <c r="X1342" s="275"/>
      <c r="Y1342" s="275"/>
      <c r="Z1342" s="275"/>
      <c r="AA1342" s="275"/>
      <c r="AB1342" s="275"/>
      <c r="AC1342" s="275"/>
      <c r="AD1342" s="275"/>
      <c r="AE1342" s="275"/>
      <c r="AF1342" s="500"/>
      <c r="AG1342" s="275"/>
      <c r="AH1342" s="275"/>
      <c r="AI1342" s="275"/>
      <c r="AJ1342" s="275"/>
      <c r="AK1342" s="275"/>
      <c r="AL1342" s="275"/>
      <c r="AM1342" s="275"/>
      <c r="AN1342" s="275"/>
      <c r="AO1342" s="275"/>
      <c r="AP1342" s="275"/>
      <c r="AQ1342" s="275"/>
      <c r="AR1342" s="275"/>
      <c r="AS1342" s="500"/>
      <c r="AT1342" s="275"/>
      <c r="AU1342" s="275"/>
      <c r="AV1342" s="275"/>
      <c r="AW1342" s="567"/>
      <c r="AX1342" s="567"/>
      <c r="AY1342" s="567"/>
      <c r="AZ1342" s="159"/>
      <c r="BA1342" s="159"/>
      <c r="BB1342" s="159"/>
      <c r="BC1342" s="275"/>
      <c r="BD1342" s="275"/>
      <c r="BE1342" s="275"/>
      <c r="BF1342" s="521"/>
      <c r="CA1342" s="697"/>
      <c r="CB1342" s="697"/>
      <c r="CC1342" s="697"/>
      <c r="CD1342" s="697"/>
      <c r="CE1342" s="697"/>
      <c r="CF1342" s="697"/>
    </row>
    <row r="1343" spans="1:84">
      <c r="A1343" s="149"/>
      <c r="B1343" s="149" t="s">
        <v>1076</v>
      </c>
      <c r="C1343" s="151"/>
      <c r="D1343" s="151"/>
      <c r="E1343" s="288" t="s">
        <v>77</v>
      </c>
      <c r="F1343" s="592">
        <v>50</v>
      </c>
      <c r="G1343" s="159">
        <v>13</v>
      </c>
      <c r="H1343" s="159">
        <v>6</v>
      </c>
      <c r="I1343" s="275">
        <f>SUM(G1343:H1343)</f>
        <v>19</v>
      </c>
      <c r="J1343" s="159"/>
      <c r="K1343" s="159"/>
      <c r="L1343" s="275">
        <f>SUM(J1343:K1343)</f>
        <v>0</v>
      </c>
      <c r="M1343" s="159">
        <v>1</v>
      </c>
      <c r="N1343" s="159"/>
      <c r="O1343" s="275">
        <f>SUM(M1343:N1343)</f>
        <v>1</v>
      </c>
      <c r="P1343" s="159">
        <v>11</v>
      </c>
      <c r="Q1343" s="159">
        <v>4</v>
      </c>
      <c r="R1343" s="275">
        <f>SUM(P1343:Q1343)</f>
        <v>15</v>
      </c>
      <c r="S1343" s="500"/>
      <c r="T1343" s="275"/>
      <c r="U1343" s="275"/>
      <c r="V1343" s="275">
        <f>SUM(T1343:U1343)</f>
        <v>0</v>
      </c>
      <c r="W1343" s="275"/>
      <c r="X1343" s="275"/>
      <c r="Y1343" s="275">
        <f>SUM(W1343:X1343)</f>
        <v>0</v>
      </c>
      <c r="Z1343" s="275"/>
      <c r="AA1343" s="275"/>
      <c r="AB1343" s="275">
        <f>SUM(Z1343:AA1343)</f>
        <v>0</v>
      </c>
      <c r="AC1343" s="275"/>
      <c r="AD1343" s="275"/>
      <c r="AE1343" s="275">
        <f>SUM(AC1343:AD1343)</f>
        <v>0</v>
      </c>
      <c r="AF1343" s="500">
        <v>0</v>
      </c>
      <c r="AG1343" s="275"/>
      <c r="AH1343" s="275"/>
      <c r="AI1343" s="275">
        <f>SUM(AG1343:AH1343)</f>
        <v>0</v>
      </c>
      <c r="AJ1343" s="275"/>
      <c r="AK1343" s="275"/>
      <c r="AL1343" s="275">
        <f>SUM(AJ1343:AK1343)</f>
        <v>0</v>
      </c>
      <c r="AM1343" s="275"/>
      <c r="AN1343" s="275"/>
      <c r="AO1343" s="275">
        <f>SUM(AM1343:AN1343)</f>
        <v>0</v>
      </c>
      <c r="AP1343" s="275"/>
      <c r="AQ1343" s="275"/>
      <c r="AR1343" s="275">
        <f>SUM(AP1343:AQ1343)</f>
        <v>0</v>
      </c>
      <c r="AS1343" s="500">
        <v>0</v>
      </c>
      <c r="AT1343" s="275"/>
      <c r="AU1343" s="275"/>
      <c r="AV1343" s="275">
        <f>SUM(AT1343:AU1343)</f>
        <v>0</v>
      </c>
      <c r="AW1343" s="567">
        <f t="shared" ref="AW1343:AW1344" si="6693">SUM(G1343,J1343,M1343,P1343,T1343,W1343,Z1343,AC1343,AG1343,AJ1343,AM1343,AP1343,AT1343)</f>
        <v>25</v>
      </c>
      <c r="AX1343" s="567">
        <f t="shared" ref="AX1343:AX1344" si="6694">SUM(H1343,K1343,N1343,Q1343,U1343,X1343,AA1343,AD1343,AH1343,AK1343,AN1343,AQ1343,AU1343)</f>
        <v>10</v>
      </c>
      <c r="AY1343" s="567">
        <f t="shared" ref="AY1343:AY1344" si="6695">SUM(I1343,L1343,O1343,R1343,V1343,Y1343,AB1343,AE1343,AI1343,AL1343,AO1343,AR1343,AV1343)</f>
        <v>35</v>
      </c>
      <c r="AZ1343" s="159"/>
      <c r="BA1343" s="159"/>
      <c r="BB1343" s="275">
        <f>SUM(AZ1343:BA1343)</f>
        <v>0</v>
      </c>
      <c r="BC1343" s="275"/>
      <c r="BD1343" s="275"/>
      <c r="BE1343" s="275">
        <f>SUM(BC1343:BD1343)</f>
        <v>0</v>
      </c>
      <c r="BF1343" s="521"/>
      <c r="BG1343" s="605">
        <f>SUM(F1343,S1343,AF1343,AS1343)</f>
        <v>50</v>
      </c>
      <c r="BH1343" s="533">
        <f>SUM(G1343,T1343,AG1343)</f>
        <v>13</v>
      </c>
      <c r="BI1343" s="533">
        <f t="shared" ref="BI1343:BI1345" si="6696">SUM(H1343,U1343,AH1343)</f>
        <v>6</v>
      </c>
      <c r="BJ1343" s="533">
        <f t="shared" ref="BJ1343:BJ1345" si="6697">SUM(I1343,V1343,AI1343)</f>
        <v>19</v>
      </c>
      <c r="BK1343" s="533">
        <f t="shared" ref="BK1343:BK1345" si="6698">SUM(J1343,W1343,AJ1343)</f>
        <v>0</v>
      </c>
      <c r="BL1343" s="533">
        <f t="shared" ref="BL1343:BL1345" si="6699">SUM(K1343,X1343,AK1343)</f>
        <v>0</v>
      </c>
      <c r="BM1343" s="533">
        <f t="shared" ref="BM1343:BM1345" si="6700">SUM(L1343,Y1343,AL1343)</f>
        <v>0</v>
      </c>
      <c r="BN1343" s="533">
        <f>SUM(M1343,Z1343,AM1343)</f>
        <v>1</v>
      </c>
      <c r="BO1343" s="533">
        <f t="shared" ref="BO1343:BO1345" si="6701">SUM(N1343,AA1343,AN1343)</f>
        <v>0</v>
      </c>
      <c r="BP1343" s="533">
        <f t="shared" ref="BP1343:BP1345" si="6702">SUM(O1343,AB1343,AO1343)</f>
        <v>1</v>
      </c>
      <c r="BQ1343" s="533">
        <f t="shared" ref="BQ1343:BQ1345" si="6703">SUM(P1343,AC1343,AP1343)</f>
        <v>11</v>
      </c>
      <c r="BR1343" s="533">
        <f t="shared" ref="BR1343:BR1345" si="6704">SUM(Q1343,AD1343,AQ1343)</f>
        <v>4</v>
      </c>
      <c r="BS1343" s="533">
        <f t="shared" ref="BS1343:BS1345" si="6705">SUM(R1343,AE1343,AR1343)</f>
        <v>15</v>
      </c>
      <c r="BT1343" s="533">
        <f>AT1343</f>
        <v>0</v>
      </c>
      <c r="BU1343" s="533">
        <f t="shared" ref="BU1343:BU1345" si="6706">AU1343</f>
        <v>0</v>
      </c>
      <c r="BV1343" s="533">
        <f t="shared" ref="BV1343:BV1345" si="6707">AV1343</f>
        <v>0</v>
      </c>
      <c r="BW1343" s="536">
        <f>SUM(BH1343,BK1343,BN1343,BQ1343,BT1343)</f>
        <v>25</v>
      </c>
      <c r="BX1343" s="536">
        <f t="shared" ref="BX1343:BX1345" si="6708">SUM(BI1343,BL1343,BO1343,BR1343,BU1343)</f>
        <v>10</v>
      </c>
      <c r="BY1343" s="536">
        <f t="shared" ref="BY1343:BY1345" si="6709">SUM(BJ1343,BM1343,BP1343,BS1343,BV1343)</f>
        <v>35</v>
      </c>
      <c r="BZ1343" t="s">
        <v>74</v>
      </c>
      <c r="CA1343" s="697">
        <f>AZ1343</f>
        <v>0</v>
      </c>
      <c r="CB1343" s="697">
        <f t="shared" ref="CB1343:CB1345" si="6710">BA1343</f>
        <v>0</v>
      </c>
      <c r="CC1343" s="697">
        <f t="shared" ref="CC1343:CC1345" si="6711">BB1343</f>
        <v>0</v>
      </c>
      <c r="CD1343" s="697">
        <f>BC1343</f>
        <v>0</v>
      </c>
      <c r="CE1343" s="697">
        <f t="shared" ref="CE1343:CE1345" si="6712">BD1343</f>
        <v>0</v>
      </c>
      <c r="CF1343" s="697">
        <f t="shared" ref="CF1343:CF1345" si="6713">BE1343</f>
        <v>0</v>
      </c>
    </row>
    <row r="1344" spans="1:84">
      <c r="A1344" s="149"/>
      <c r="B1344" s="151"/>
      <c r="C1344" s="151"/>
      <c r="D1344" s="151"/>
      <c r="E1344" s="288" t="s">
        <v>78</v>
      </c>
      <c r="F1344" s="592"/>
      <c r="G1344" s="159"/>
      <c r="H1344" s="159"/>
      <c r="I1344" s="275">
        <f>SUM(G1344:H1344)</f>
        <v>0</v>
      </c>
      <c r="J1344" s="159"/>
      <c r="K1344" s="159"/>
      <c r="L1344" s="275">
        <f>SUM(J1344:K1344)</f>
        <v>0</v>
      </c>
      <c r="M1344" s="159"/>
      <c r="N1344" s="159"/>
      <c r="O1344" s="275">
        <f>SUM(M1344:N1344)</f>
        <v>0</v>
      </c>
      <c r="P1344" s="159"/>
      <c r="Q1344" s="159"/>
      <c r="R1344" s="275">
        <f>SUM(P1344:Q1344)</f>
        <v>0</v>
      </c>
      <c r="S1344" s="500"/>
      <c r="T1344" s="275"/>
      <c r="U1344" s="275"/>
      <c r="V1344" s="275">
        <f>SUM(T1344:U1344)</f>
        <v>0</v>
      </c>
      <c r="W1344" s="275"/>
      <c r="X1344" s="275"/>
      <c r="Y1344" s="275">
        <f>SUM(W1344:X1344)</f>
        <v>0</v>
      </c>
      <c r="Z1344" s="275"/>
      <c r="AA1344" s="275"/>
      <c r="AB1344" s="275">
        <f>SUM(Z1344:AA1344)</f>
        <v>0</v>
      </c>
      <c r="AC1344" s="275"/>
      <c r="AD1344" s="275"/>
      <c r="AE1344" s="275">
        <f>SUM(AC1344:AD1344)</f>
        <v>0</v>
      </c>
      <c r="AF1344" s="500"/>
      <c r="AG1344" s="275"/>
      <c r="AH1344" s="275"/>
      <c r="AI1344" s="275">
        <f>SUM(AG1344:AH1344)</f>
        <v>0</v>
      </c>
      <c r="AJ1344" s="275"/>
      <c r="AK1344" s="275"/>
      <c r="AL1344" s="275">
        <f>SUM(AJ1344:AK1344)</f>
        <v>0</v>
      </c>
      <c r="AM1344" s="275"/>
      <c r="AN1344" s="275"/>
      <c r="AO1344" s="275">
        <f>SUM(AM1344:AN1344)</f>
        <v>0</v>
      </c>
      <c r="AP1344" s="275"/>
      <c r="AQ1344" s="275"/>
      <c r="AR1344" s="275">
        <f>SUM(AP1344:AQ1344)</f>
        <v>0</v>
      </c>
      <c r="AS1344" s="500"/>
      <c r="AT1344" s="275"/>
      <c r="AU1344" s="275"/>
      <c r="AV1344" s="275">
        <f>SUM(AT1344:AU1344)</f>
        <v>0</v>
      </c>
      <c r="AW1344" s="567">
        <f t="shared" si="6693"/>
        <v>0</v>
      </c>
      <c r="AX1344" s="567">
        <f t="shared" si="6694"/>
        <v>0</v>
      </c>
      <c r="AY1344" s="567">
        <f t="shared" si="6695"/>
        <v>0</v>
      </c>
      <c r="AZ1344" s="159"/>
      <c r="BA1344" s="159"/>
      <c r="BB1344" s="275">
        <f>SUM(AZ1344:BA1344)</f>
        <v>0</v>
      </c>
      <c r="BC1344" s="275"/>
      <c r="BD1344" s="275"/>
      <c r="BE1344" s="275">
        <f>SUM(BC1344:BD1344)</f>
        <v>0</v>
      </c>
      <c r="BF1344" s="521"/>
      <c r="BG1344" s="605">
        <f>SUM(F1344,S1344,AF1344,AS1344)</f>
        <v>0</v>
      </c>
      <c r="BH1344" s="533">
        <f>SUM(G1344,T1344,AG1344)</f>
        <v>0</v>
      </c>
      <c r="BI1344" s="533">
        <f t="shared" si="6696"/>
        <v>0</v>
      </c>
      <c r="BJ1344" s="533">
        <f t="shared" si="6697"/>
        <v>0</v>
      </c>
      <c r="BK1344" s="533">
        <f t="shared" si="6698"/>
        <v>0</v>
      </c>
      <c r="BL1344" s="533">
        <f t="shared" si="6699"/>
        <v>0</v>
      </c>
      <c r="BM1344" s="533">
        <f t="shared" si="6700"/>
        <v>0</v>
      </c>
      <c r="BN1344" s="533">
        <f>SUM(M1344,Z1344,AM1344)</f>
        <v>0</v>
      </c>
      <c r="BO1344" s="533">
        <f t="shared" si="6701"/>
        <v>0</v>
      </c>
      <c r="BP1344" s="533">
        <f t="shared" si="6702"/>
        <v>0</v>
      </c>
      <c r="BQ1344" s="533">
        <f t="shared" si="6703"/>
        <v>0</v>
      </c>
      <c r="BR1344" s="533">
        <f t="shared" si="6704"/>
        <v>0</v>
      </c>
      <c r="BS1344" s="533">
        <f t="shared" si="6705"/>
        <v>0</v>
      </c>
      <c r="BT1344" s="533">
        <f>AT1344</f>
        <v>0</v>
      </c>
      <c r="BU1344" s="533">
        <f t="shared" si="6706"/>
        <v>0</v>
      </c>
      <c r="BV1344" s="533">
        <f t="shared" si="6707"/>
        <v>0</v>
      </c>
      <c r="BW1344" s="536">
        <f>SUM(BH1344,BK1344,BN1344,BQ1344,BT1344)</f>
        <v>0</v>
      </c>
      <c r="BX1344" s="536">
        <f t="shared" si="6708"/>
        <v>0</v>
      </c>
      <c r="BY1344" s="536">
        <f t="shared" si="6709"/>
        <v>0</v>
      </c>
      <c r="BZ1344" t="s">
        <v>74</v>
      </c>
      <c r="CA1344" s="697">
        <f>AZ1344</f>
        <v>0</v>
      </c>
      <c r="CB1344" s="697">
        <f t="shared" si="6710"/>
        <v>0</v>
      </c>
      <c r="CC1344" s="697">
        <f t="shared" si="6711"/>
        <v>0</v>
      </c>
      <c r="CD1344" s="697">
        <f>BC1344</f>
        <v>0</v>
      </c>
      <c r="CE1344" s="697">
        <f t="shared" si="6712"/>
        <v>0</v>
      </c>
      <c r="CF1344" s="697">
        <f t="shared" si="6713"/>
        <v>0</v>
      </c>
    </row>
    <row r="1345" spans="1:84">
      <c r="A1345" s="149"/>
      <c r="B1345" s="149"/>
      <c r="C1345" s="151"/>
      <c r="D1345" s="151"/>
      <c r="E1345" s="288"/>
      <c r="F1345" s="592">
        <f t="shared" ref="F1345:BE1345" si="6714">SUM(F1343:F1344)</f>
        <v>50</v>
      </c>
      <c r="G1345" s="168">
        <f t="shared" si="6714"/>
        <v>13</v>
      </c>
      <c r="H1345" s="168">
        <f t="shared" si="6714"/>
        <v>6</v>
      </c>
      <c r="I1345" s="168">
        <f t="shared" si="6714"/>
        <v>19</v>
      </c>
      <c r="J1345" s="168">
        <f t="shared" si="6714"/>
        <v>0</v>
      </c>
      <c r="K1345" s="168">
        <f t="shared" si="6714"/>
        <v>0</v>
      </c>
      <c r="L1345" s="168">
        <f t="shared" si="6714"/>
        <v>0</v>
      </c>
      <c r="M1345" s="168">
        <f t="shared" si="6714"/>
        <v>1</v>
      </c>
      <c r="N1345" s="168">
        <f t="shared" si="6714"/>
        <v>0</v>
      </c>
      <c r="O1345" s="168">
        <f t="shared" si="6714"/>
        <v>1</v>
      </c>
      <c r="P1345" s="168">
        <f t="shared" si="6714"/>
        <v>11</v>
      </c>
      <c r="Q1345" s="168">
        <f t="shared" si="6714"/>
        <v>4</v>
      </c>
      <c r="R1345" s="168">
        <f t="shared" si="6714"/>
        <v>15</v>
      </c>
      <c r="S1345" s="502">
        <f t="shared" si="6714"/>
        <v>0</v>
      </c>
      <c r="T1345" s="168">
        <f t="shared" si="6714"/>
        <v>0</v>
      </c>
      <c r="U1345" s="168">
        <f t="shared" si="6714"/>
        <v>0</v>
      </c>
      <c r="V1345" s="168">
        <f t="shared" si="6714"/>
        <v>0</v>
      </c>
      <c r="W1345" s="168">
        <f t="shared" si="6714"/>
        <v>0</v>
      </c>
      <c r="X1345" s="168">
        <f t="shared" si="6714"/>
        <v>0</v>
      </c>
      <c r="Y1345" s="168">
        <f t="shared" si="6714"/>
        <v>0</v>
      </c>
      <c r="Z1345" s="168">
        <f t="shared" si="6714"/>
        <v>0</v>
      </c>
      <c r="AA1345" s="168">
        <f t="shared" si="6714"/>
        <v>0</v>
      </c>
      <c r="AB1345" s="168">
        <f t="shared" si="6714"/>
        <v>0</v>
      </c>
      <c r="AC1345" s="168">
        <f t="shared" si="6714"/>
        <v>0</v>
      </c>
      <c r="AD1345" s="168">
        <f t="shared" si="6714"/>
        <v>0</v>
      </c>
      <c r="AE1345" s="168">
        <f t="shared" si="6714"/>
        <v>0</v>
      </c>
      <c r="AF1345" s="502">
        <f t="shared" si="6714"/>
        <v>0</v>
      </c>
      <c r="AG1345" s="168">
        <f t="shared" si="6714"/>
        <v>0</v>
      </c>
      <c r="AH1345" s="168">
        <f t="shared" si="6714"/>
        <v>0</v>
      </c>
      <c r="AI1345" s="168">
        <f t="shared" si="6714"/>
        <v>0</v>
      </c>
      <c r="AJ1345" s="168">
        <f t="shared" si="6714"/>
        <v>0</v>
      </c>
      <c r="AK1345" s="168">
        <f t="shared" si="6714"/>
        <v>0</v>
      </c>
      <c r="AL1345" s="168">
        <f t="shared" si="6714"/>
        <v>0</v>
      </c>
      <c r="AM1345" s="168">
        <f t="shared" si="6714"/>
        <v>0</v>
      </c>
      <c r="AN1345" s="168">
        <f t="shared" si="6714"/>
        <v>0</v>
      </c>
      <c r="AO1345" s="168">
        <f t="shared" si="6714"/>
        <v>0</v>
      </c>
      <c r="AP1345" s="168">
        <f t="shared" si="6714"/>
        <v>0</v>
      </c>
      <c r="AQ1345" s="168">
        <f t="shared" si="6714"/>
        <v>0</v>
      </c>
      <c r="AR1345" s="168">
        <f t="shared" si="6714"/>
        <v>0</v>
      </c>
      <c r="AS1345" s="502">
        <f t="shared" si="6714"/>
        <v>0</v>
      </c>
      <c r="AT1345" s="168">
        <f t="shared" si="6714"/>
        <v>0</v>
      </c>
      <c r="AU1345" s="168">
        <f t="shared" si="6714"/>
        <v>0</v>
      </c>
      <c r="AV1345" s="168">
        <f t="shared" si="6714"/>
        <v>0</v>
      </c>
      <c r="AW1345" s="569">
        <f t="shared" si="6714"/>
        <v>25</v>
      </c>
      <c r="AX1345" s="569">
        <f t="shared" si="6714"/>
        <v>10</v>
      </c>
      <c r="AY1345" s="569">
        <f t="shared" si="6714"/>
        <v>35</v>
      </c>
      <c r="AZ1345" s="168">
        <f t="shared" si="6714"/>
        <v>0</v>
      </c>
      <c r="BA1345" s="168">
        <f t="shared" si="6714"/>
        <v>0</v>
      </c>
      <c r="BB1345" s="168">
        <f t="shared" si="6714"/>
        <v>0</v>
      </c>
      <c r="BC1345" s="168">
        <f t="shared" si="6714"/>
        <v>0</v>
      </c>
      <c r="BD1345" s="168">
        <f t="shared" si="6714"/>
        <v>0</v>
      </c>
      <c r="BE1345" s="168">
        <f t="shared" si="6714"/>
        <v>0</v>
      </c>
      <c r="BF1345" s="523"/>
      <c r="BG1345" s="605">
        <f>SUM(F1345,S1345,AF1345,AS1345)</f>
        <v>50</v>
      </c>
      <c r="BH1345" s="533">
        <f>SUM(G1345,T1345,AG1345)</f>
        <v>13</v>
      </c>
      <c r="BI1345" s="533">
        <f t="shared" si="6696"/>
        <v>6</v>
      </c>
      <c r="BJ1345" s="533">
        <f t="shared" si="6697"/>
        <v>19</v>
      </c>
      <c r="BK1345" s="533">
        <f t="shared" si="6698"/>
        <v>0</v>
      </c>
      <c r="BL1345" s="533">
        <f t="shared" si="6699"/>
        <v>0</v>
      </c>
      <c r="BM1345" s="533">
        <f t="shared" si="6700"/>
        <v>0</v>
      </c>
      <c r="BN1345" s="533">
        <f>SUM(M1345,Z1345,AM1345)</f>
        <v>1</v>
      </c>
      <c r="BO1345" s="533">
        <f t="shared" si="6701"/>
        <v>0</v>
      </c>
      <c r="BP1345" s="533">
        <f t="shared" si="6702"/>
        <v>1</v>
      </c>
      <c r="BQ1345" s="533">
        <f t="shared" si="6703"/>
        <v>11</v>
      </c>
      <c r="BR1345" s="533">
        <f t="shared" si="6704"/>
        <v>4</v>
      </c>
      <c r="BS1345" s="533">
        <f t="shared" si="6705"/>
        <v>15</v>
      </c>
      <c r="BT1345" s="533">
        <f>AT1345</f>
        <v>0</v>
      </c>
      <c r="BU1345" s="533">
        <f t="shared" si="6706"/>
        <v>0</v>
      </c>
      <c r="BV1345" s="533">
        <f t="shared" si="6707"/>
        <v>0</v>
      </c>
      <c r="BW1345" s="536">
        <f>SUM(BH1345,BK1345,BN1345,BQ1345,BT1345)</f>
        <v>25</v>
      </c>
      <c r="BX1345" s="536">
        <f t="shared" si="6708"/>
        <v>10</v>
      </c>
      <c r="BY1345" s="536">
        <f t="shared" si="6709"/>
        <v>35</v>
      </c>
      <c r="BZ1345" t="s">
        <v>74</v>
      </c>
      <c r="CA1345" s="697">
        <f>AZ1345</f>
        <v>0</v>
      </c>
      <c r="CB1345" s="697">
        <f t="shared" si="6710"/>
        <v>0</v>
      </c>
      <c r="CC1345" s="697">
        <f t="shared" si="6711"/>
        <v>0</v>
      </c>
      <c r="CD1345" s="697">
        <f>BC1345</f>
        <v>0</v>
      </c>
      <c r="CE1345" s="697">
        <f t="shared" si="6712"/>
        <v>0</v>
      </c>
      <c r="CF1345" s="697">
        <f t="shared" si="6713"/>
        <v>0</v>
      </c>
    </row>
    <row r="1346" spans="1:84">
      <c r="A1346" s="149"/>
      <c r="B1346" s="149"/>
      <c r="C1346" s="151"/>
      <c r="D1346" s="151"/>
      <c r="E1346" s="288"/>
      <c r="F1346" s="592"/>
      <c r="G1346" s="168"/>
      <c r="H1346" s="168"/>
      <c r="I1346" s="168"/>
      <c r="J1346" s="168"/>
      <c r="K1346" s="168"/>
      <c r="L1346" s="168"/>
      <c r="M1346" s="168"/>
      <c r="N1346" s="168"/>
      <c r="O1346" s="168"/>
      <c r="P1346" s="168"/>
      <c r="Q1346" s="168"/>
      <c r="R1346" s="168"/>
      <c r="S1346" s="502"/>
      <c r="T1346" s="168"/>
      <c r="U1346" s="168"/>
      <c r="V1346" s="168"/>
      <c r="W1346" s="168"/>
      <c r="X1346" s="168"/>
      <c r="Y1346" s="168"/>
      <c r="Z1346" s="168"/>
      <c r="AA1346" s="168"/>
      <c r="AB1346" s="168"/>
      <c r="AC1346" s="168"/>
      <c r="AD1346" s="168"/>
      <c r="AE1346" s="168"/>
      <c r="AF1346" s="502"/>
      <c r="AG1346" s="168"/>
      <c r="AH1346" s="168"/>
      <c r="AI1346" s="168"/>
      <c r="AJ1346" s="168"/>
      <c r="AK1346" s="168"/>
      <c r="AL1346" s="168"/>
      <c r="AM1346" s="168"/>
      <c r="AN1346" s="168"/>
      <c r="AO1346" s="168"/>
      <c r="AP1346" s="168"/>
      <c r="AQ1346" s="168"/>
      <c r="AR1346" s="168"/>
      <c r="AS1346" s="502"/>
      <c r="AT1346" s="168"/>
      <c r="AU1346" s="168"/>
      <c r="AV1346" s="168"/>
      <c r="AW1346" s="569"/>
      <c r="AX1346" s="569"/>
      <c r="AY1346" s="569"/>
      <c r="AZ1346" s="159"/>
      <c r="BA1346" s="159"/>
      <c r="BB1346" s="159"/>
      <c r="BC1346" s="168"/>
      <c r="BD1346" s="168"/>
      <c r="BE1346" s="168"/>
      <c r="BF1346" s="523"/>
      <c r="CA1346" s="697"/>
      <c r="CB1346" s="697"/>
      <c r="CC1346" s="697"/>
      <c r="CD1346" s="697"/>
      <c r="CE1346" s="697"/>
      <c r="CF1346" s="697"/>
    </row>
    <row r="1347" spans="1:84">
      <c r="A1347" s="149"/>
      <c r="B1347" s="151" t="s">
        <v>87</v>
      </c>
      <c r="C1347" s="151"/>
      <c r="D1347" s="151"/>
      <c r="E1347" s="375" t="s">
        <v>218</v>
      </c>
      <c r="F1347" s="592"/>
      <c r="G1347" s="159"/>
      <c r="H1347" s="159"/>
      <c r="I1347" s="275"/>
      <c r="J1347" s="159"/>
      <c r="K1347" s="159"/>
      <c r="L1347" s="275"/>
      <c r="M1347" s="159"/>
      <c r="N1347" s="159"/>
      <c r="O1347" s="275"/>
      <c r="P1347" s="159"/>
      <c r="Q1347" s="159"/>
      <c r="R1347" s="275"/>
      <c r="S1347" s="500"/>
      <c r="T1347" s="275"/>
      <c r="U1347" s="275"/>
      <c r="V1347" s="275"/>
      <c r="W1347" s="275"/>
      <c r="X1347" s="275"/>
      <c r="Y1347" s="275"/>
      <c r="Z1347" s="275"/>
      <c r="AA1347" s="275"/>
      <c r="AB1347" s="275"/>
      <c r="AC1347" s="275"/>
      <c r="AD1347" s="275"/>
      <c r="AE1347" s="275"/>
      <c r="AF1347" s="500"/>
      <c r="AG1347" s="275"/>
      <c r="AH1347" s="275"/>
      <c r="AI1347" s="275"/>
      <c r="AJ1347" s="275"/>
      <c r="AK1347" s="275"/>
      <c r="AL1347" s="275"/>
      <c r="AM1347" s="275"/>
      <c r="AN1347" s="275"/>
      <c r="AO1347" s="275"/>
      <c r="AP1347" s="275"/>
      <c r="AQ1347" s="275"/>
      <c r="AR1347" s="275"/>
      <c r="AS1347" s="500"/>
      <c r="AT1347" s="275"/>
      <c r="AU1347" s="275"/>
      <c r="AV1347" s="275"/>
      <c r="AW1347" s="567"/>
      <c r="AX1347" s="567"/>
      <c r="AY1347" s="567"/>
      <c r="AZ1347" s="159"/>
      <c r="BA1347" s="159"/>
      <c r="BB1347" s="159"/>
      <c r="BC1347" s="275"/>
      <c r="BD1347" s="275"/>
      <c r="BE1347" s="275"/>
      <c r="BF1347" s="521"/>
    </row>
    <row r="1348" spans="1:84" s="8" customFormat="1">
      <c r="A1348" s="149"/>
      <c r="B1348" s="149"/>
      <c r="C1348" s="151"/>
      <c r="D1348" s="151"/>
      <c r="E1348" s="288" t="s">
        <v>77</v>
      </c>
      <c r="F1348" s="591">
        <f t="shared" ref="F1348:AK1348" si="6715">SUM(F1315,F1319,F1323,F1328,F1333,F1338,F1343)</f>
        <v>306</v>
      </c>
      <c r="G1348" s="591">
        <f t="shared" si="6715"/>
        <v>72</v>
      </c>
      <c r="H1348" s="591">
        <f t="shared" si="6715"/>
        <v>36</v>
      </c>
      <c r="I1348" s="591">
        <f t="shared" si="6715"/>
        <v>108</v>
      </c>
      <c r="J1348" s="591">
        <f t="shared" si="6715"/>
        <v>15</v>
      </c>
      <c r="K1348" s="591">
        <f t="shared" si="6715"/>
        <v>8</v>
      </c>
      <c r="L1348" s="591">
        <f t="shared" si="6715"/>
        <v>23</v>
      </c>
      <c r="M1348" s="591">
        <f t="shared" si="6715"/>
        <v>6</v>
      </c>
      <c r="N1348" s="591">
        <f t="shared" si="6715"/>
        <v>6</v>
      </c>
      <c r="O1348" s="591">
        <f t="shared" si="6715"/>
        <v>12</v>
      </c>
      <c r="P1348" s="591">
        <f t="shared" si="6715"/>
        <v>40</v>
      </c>
      <c r="Q1348" s="591">
        <f t="shared" si="6715"/>
        <v>30</v>
      </c>
      <c r="R1348" s="591">
        <f t="shared" si="6715"/>
        <v>70</v>
      </c>
      <c r="S1348" s="591">
        <f t="shared" si="6715"/>
        <v>0</v>
      </c>
      <c r="T1348" s="591">
        <f t="shared" si="6715"/>
        <v>0</v>
      </c>
      <c r="U1348" s="591">
        <f t="shared" si="6715"/>
        <v>0</v>
      </c>
      <c r="V1348" s="591">
        <f t="shared" si="6715"/>
        <v>0</v>
      </c>
      <c r="W1348" s="591">
        <f t="shared" si="6715"/>
        <v>0</v>
      </c>
      <c r="X1348" s="591">
        <f t="shared" si="6715"/>
        <v>0</v>
      </c>
      <c r="Y1348" s="591">
        <f t="shared" si="6715"/>
        <v>0</v>
      </c>
      <c r="Z1348" s="591">
        <f t="shared" si="6715"/>
        <v>0</v>
      </c>
      <c r="AA1348" s="591">
        <f t="shared" si="6715"/>
        <v>0</v>
      </c>
      <c r="AB1348" s="591">
        <f t="shared" si="6715"/>
        <v>0</v>
      </c>
      <c r="AC1348" s="591">
        <f t="shared" si="6715"/>
        <v>0</v>
      </c>
      <c r="AD1348" s="591">
        <f t="shared" si="6715"/>
        <v>0</v>
      </c>
      <c r="AE1348" s="591">
        <f t="shared" si="6715"/>
        <v>0</v>
      </c>
      <c r="AF1348" s="591">
        <f t="shared" si="6715"/>
        <v>8</v>
      </c>
      <c r="AG1348" s="591">
        <f t="shared" si="6715"/>
        <v>0</v>
      </c>
      <c r="AH1348" s="591">
        <f t="shared" si="6715"/>
        <v>3</v>
      </c>
      <c r="AI1348" s="591">
        <f t="shared" si="6715"/>
        <v>3</v>
      </c>
      <c r="AJ1348" s="591">
        <f t="shared" si="6715"/>
        <v>0</v>
      </c>
      <c r="AK1348" s="591">
        <f t="shared" si="6715"/>
        <v>0</v>
      </c>
      <c r="AL1348" s="591">
        <f t="shared" ref="AL1348:BE1348" si="6716">SUM(AL1315,AL1319,AL1323,AL1328,AL1333,AL1338,AL1343)</f>
        <v>0</v>
      </c>
      <c r="AM1348" s="591">
        <f t="shared" si="6716"/>
        <v>1</v>
      </c>
      <c r="AN1348" s="591">
        <f t="shared" si="6716"/>
        <v>0</v>
      </c>
      <c r="AO1348" s="591">
        <f t="shared" si="6716"/>
        <v>1</v>
      </c>
      <c r="AP1348" s="591">
        <f t="shared" si="6716"/>
        <v>2</v>
      </c>
      <c r="AQ1348" s="591">
        <f t="shared" si="6716"/>
        <v>1</v>
      </c>
      <c r="AR1348" s="591">
        <f t="shared" si="6716"/>
        <v>3</v>
      </c>
      <c r="AS1348" s="591">
        <f t="shared" si="6716"/>
        <v>4</v>
      </c>
      <c r="AT1348" s="591">
        <f t="shared" si="6716"/>
        <v>3</v>
      </c>
      <c r="AU1348" s="591">
        <f t="shared" si="6716"/>
        <v>1</v>
      </c>
      <c r="AV1348" s="591">
        <f t="shared" si="6716"/>
        <v>4</v>
      </c>
      <c r="AW1348" s="591">
        <f t="shared" si="6716"/>
        <v>139</v>
      </c>
      <c r="AX1348" s="591">
        <f t="shared" si="6716"/>
        <v>85</v>
      </c>
      <c r="AY1348" s="591">
        <f t="shared" si="6716"/>
        <v>224</v>
      </c>
      <c r="AZ1348" s="591">
        <f t="shared" si="6716"/>
        <v>0</v>
      </c>
      <c r="BA1348" s="591">
        <f t="shared" si="6716"/>
        <v>0</v>
      </c>
      <c r="BB1348" s="591">
        <f t="shared" si="6716"/>
        <v>0</v>
      </c>
      <c r="BC1348" s="591">
        <f t="shared" si="6716"/>
        <v>3</v>
      </c>
      <c r="BD1348" s="591">
        <f t="shared" si="6716"/>
        <v>2</v>
      </c>
      <c r="BE1348" s="591">
        <f t="shared" si="6716"/>
        <v>5</v>
      </c>
      <c r="BF1348" s="474"/>
      <c r="BG1348" s="605">
        <f>SUM(F1348,S1348,AF1348,AS1348)</f>
        <v>318</v>
      </c>
      <c r="BH1348" s="533">
        <f>SUM(G1348,T1348,AG1348)</f>
        <v>72</v>
      </c>
      <c r="BI1348" s="533">
        <f t="shared" ref="BI1348:BI1350" si="6717">SUM(H1348,U1348,AH1348)</f>
        <v>39</v>
      </c>
      <c r="BJ1348" s="533">
        <f t="shared" ref="BJ1348:BJ1350" si="6718">SUM(I1348,V1348,AI1348)</f>
        <v>111</v>
      </c>
      <c r="BK1348" s="533">
        <f t="shared" ref="BK1348:BK1350" si="6719">SUM(J1348,W1348,AJ1348)</f>
        <v>15</v>
      </c>
      <c r="BL1348" s="533">
        <f t="shared" ref="BL1348:BL1350" si="6720">SUM(K1348,X1348,AK1348)</f>
        <v>8</v>
      </c>
      <c r="BM1348" s="533">
        <f t="shared" ref="BM1348:BM1350" si="6721">SUM(L1348,Y1348,AL1348)</f>
        <v>23</v>
      </c>
      <c r="BN1348" s="533">
        <f>SUM(M1348,Z1348,AM1348)</f>
        <v>7</v>
      </c>
      <c r="BO1348" s="533">
        <f t="shared" ref="BO1348:BO1350" si="6722">SUM(N1348,AA1348,AN1348)</f>
        <v>6</v>
      </c>
      <c r="BP1348" s="533">
        <f t="shared" ref="BP1348:BP1350" si="6723">SUM(O1348,AB1348,AO1348)</f>
        <v>13</v>
      </c>
      <c r="BQ1348" s="533">
        <f t="shared" ref="BQ1348:BQ1350" si="6724">SUM(P1348,AC1348,AP1348)</f>
        <v>42</v>
      </c>
      <c r="BR1348" s="533">
        <f t="shared" ref="BR1348:BR1350" si="6725">SUM(Q1348,AD1348,AQ1348)</f>
        <v>31</v>
      </c>
      <c r="BS1348" s="533">
        <f t="shared" ref="BS1348:BS1350" si="6726">SUM(R1348,AE1348,AR1348)</f>
        <v>73</v>
      </c>
      <c r="BT1348" s="533">
        <f>AT1348</f>
        <v>3</v>
      </c>
      <c r="BU1348" s="533">
        <f t="shared" ref="BU1348:BU1350" si="6727">AU1348</f>
        <v>1</v>
      </c>
      <c r="BV1348" s="533">
        <f t="shared" ref="BV1348:BV1350" si="6728">AV1348</f>
        <v>4</v>
      </c>
      <c r="BW1348" s="536">
        <f>SUM(BH1348,BK1348,BN1348,BQ1348,BT1348)</f>
        <v>139</v>
      </c>
      <c r="BX1348" s="536">
        <f t="shared" ref="BX1348:BX1350" si="6729">SUM(BI1348,BL1348,BO1348,BR1348,BU1348)</f>
        <v>85</v>
      </c>
      <c r="BY1348" s="536">
        <f t="shared" ref="BY1348:BY1350" si="6730">SUM(BJ1348,BM1348,BP1348,BS1348,BV1348)</f>
        <v>224</v>
      </c>
      <c r="BZ1348" t="s">
        <v>74</v>
      </c>
      <c r="CA1348" s="544">
        <f>AZ1348</f>
        <v>0</v>
      </c>
      <c r="CB1348" s="544">
        <f t="shared" ref="CB1348:CB1350" si="6731">BA1348</f>
        <v>0</v>
      </c>
      <c r="CC1348" s="544">
        <f t="shared" ref="CC1348:CC1350" si="6732">BB1348</f>
        <v>0</v>
      </c>
      <c r="CD1348" s="544">
        <f>BC1348</f>
        <v>3</v>
      </c>
      <c r="CE1348" s="544">
        <f t="shared" ref="CE1348:CE1350" si="6733">BD1348</f>
        <v>2</v>
      </c>
      <c r="CF1348" s="544">
        <f t="shared" ref="CF1348:CF1350" si="6734">BE1348</f>
        <v>5</v>
      </c>
    </row>
    <row r="1349" spans="1:84" s="8" customFormat="1">
      <c r="A1349" s="149"/>
      <c r="B1349" s="149"/>
      <c r="C1349" s="151"/>
      <c r="D1349" s="151"/>
      <c r="E1349" s="288" t="s">
        <v>78</v>
      </c>
      <c r="F1349" s="591">
        <f t="shared" ref="F1349:AK1349" si="6735">SUM(F1316,F1320,F1324,F1329,F1334,F1339,F1344)</f>
        <v>256</v>
      </c>
      <c r="G1349" s="591">
        <f t="shared" si="6735"/>
        <v>62</v>
      </c>
      <c r="H1349" s="591">
        <f t="shared" si="6735"/>
        <v>39</v>
      </c>
      <c r="I1349" s="591">
        <f t="shared" si="6735"/>
        <v>101</v>
      </c>
      <c r="J1349" s="591">
        <f t="shared" si="6735"/>
        <v>13</v>
      </c>
      <c r="K1349" s="591">
        <f t="shared" si="6735"/>
        <v>11</v>
      </c>
      <c r="L1349" s="591">
        <f t="shared" si="6735"/>
        <v>24</v>
      </c>
      <c r="M1349" s="591">
        <f t="shared" si="6735"/>
        <v>6</v>
      </c>
      <c r="N1349" s="591">
        <f t="shared" si="6735"/>
        <v>4</v>
      </c>
      <c r="O1349" s="591">
        <f t="shared" si="6735"/>
        <v>10</v>
      </c>
      <c r="P1349" s="591">
        <f t="shared" si="6735"/>
        <v>29</v>
      </c>
      <c r="Q1349" s="591">
        <f t="shared" si="6735"/>
        <v>21</v>
      </c>
      <c r="R1349" s="591">
        <f t="shared" si="6735"/>
        <v>50</v>
      </c>
      <c r="S1349" s="591">
        <f t="shared" si="6735"/>
        <v>0</v>
      </c>
      <c r="T1349" s="591">
        <f t="shared" si="6735"/>
        <v>0</v>
      </c>
      <c r="U1349" s="591">
        <f t="shared" si="6735"/>
        <v>0</v>
      </c>
      <c r="V1349" s="591">
        <f t="shared" si="6735"/>
        <v>0</v>
      </c>
      <c r="W1349" s="591">
        <f t="shared" si="6735"/>
        <v>0</v>
      </c>
      <c r="X1349" s="591">
        <f t="shared" si="6735"/>
        <v>0</v>
      </c>
      <c r="Y1349" s="591">
        <f t="shared" si="6735"/>
        <v>0</v>
      </c>
      <c r="Z1349" s="591">
        <f t="shared" si="6735"/>
        <v>0</v>
      </c>
      <c r="AA1349" s="591">
        <f t="shared" si="6735"/>
        <v>0</v>
      </c>
      <c r="AB1349" s="591">
        <f t="shared" si="6735"/>
        <v>0</v>
      </c>
      <c r="AC1349" s="591">
        <f t="shared" si="6735"/>
        <v>0</v>
      </c>
      <c r="AD1349" s="591">
        <f t="shared" si="6735"/>
        <v>0</v>
      </c>
      <c r="AE1349" s="591">
        <f t="shared" si="6735"/>
        <v>0</v>
      </c>
      <c r="AF1349" s="591">
        <f t="shared" si="6735"/>
        <v>0</v>
      </c>
      <c r="AG1349" s="591">
        <f t="shared" si="6735"/>
        <v>5</v>
      </c>
      <c r="AH1349" s="591">
        <f t="shared" si="6735"/>
        <v>1</v>
      </c>
      <c r="AI1349" s="591">
        <f t="shared" si="6735"/>
        <v>6</v>
      </c>
      <c r="AJ1349" s="591">
        <f t="shared" si="6735"/>
        <v>0</v>
      </c>
      <c r="AK1349" s="591">
        <f t="shared" si="6735"/>
        <v>1</v>
      </c>
      <c r="AL1349" s="591">
        <f t="shared" ref="AL1349:BE1349" si="6736">SUM(AL1316,AL1320,AL1324,AL1329,AL1334,AL1339,AL1344)</f>
        <v>1</v>
      </c>
      <c r="AM1349" s="591">
        <f t="shared" si="6736"/>
        <v>0</v>
      </c>
      <c r="AN1349" s="591">
        <f t="shared" si="6736"/>
        <v>0</v>
      </c>
      <c r="AO1349" s="591">
        <f t="shared" si="6736"/>
        <v>0</v>
      </c>
      <c r="AP1349" s="591">
        <f t="shared" si="6736"/>
        <v>0</v>
      </c>
      <c r="AQ1349" s="591">
        <f t="shared" si="6736"/>
        <v>2</v>
      </c>
      <c r="AR1349" s="591">
        <f t="shared" si="6736"/>
        <v>2</v>
      </c>
      <c r="AS1349" s="591">
        <f t="shared" si="6736"/>
        <v>0</v>
      </c>
      <c r="AT1349" s="591">
        <f t="shared" si="6736"/>
        <v>2</v>
      </c>
      <c r="AU1349" s="591">
        <f t="shared" si="6736"/>
        <v>1</v>
      </c>
      <c r="AV1349" s="591">
        <f t="shared" si="6736"/>
        <v>3</v>
      </c>
      <c r="AW1349" s="591">
        <f t="shared" si="6736"/>
        <v>117</v>
      </c>
      <c r="AX1349" s="591">
        <f t="shared" si="6736"/>
        <v>80</v>
      </c>
      <c r="AY1349" s="591">
        <f t="shared" si="6736"/>
        <v>197</v>
      </c>
      <c r="AZ1349" s="591">
        <f t="shared" si="6736"/>
        <v>1</v>
      </c>
      <c r="BA1349" s="591">
        <f t="shared" si="6736"/>
        <v>1</v>
      </c>
      <c r="BB1349" s="591">
        <f t="shared" si="6736"/>
        <v>2</v>
      </c>
      <c r="BC1349" s="591">
        <f t="shared" si="6736"/>
        <v>1</v>
      </c>
      <c r="BD1349" s="591">
        <f t="shared" si="6736"/>
        <v>1</v>
      </c>
      <c r="BE1349" s="591">
        <f t="shared" si="6736"/>
        <v>2</v>
      </c>
      <c r="BF1349" s="474"/>
      <c r="BG1349" s="605">
        <f>SUM(F1349,S1349,AF1349,AS1349)</f>
        <v>256</v>
      </c>
      <c r="BH1349" s="533">
        <f>SUM(G1349,T1349,AG1349)</f>
        <v>67</v>
      </c>
      <c r="BI1349" s="533">
        <f t="shared" si="6717"/>
        <v>40</v>
      </c>
      <c r="BJ1349" s="533">
        <f t="shared" si="6718"/>
        <v>107</v>
      </c>
      <c r="BK1349" s="533">
        <f t="shared" si="6719"/>
        <v>13</v>
      </c>
      <c r="BL1349" s="533">
        <f t="shared" si="6720"/>
        <v>12</v>
      </c>
      <c r="BM1349" s="533">
        <f t="shared" si="6721"/>
        <v>25</v>
      </c>
      <c r="BN1349" s="533">
        <f>SUM(M1349,Z1349,AM1349)</f>
        <v>6</v>
      </c>
      <c r="BO1349" s="533">
        <f t="shared" si="6722"/>
        <v>4</v>
      </c>
      <c r="BP1349" s="533">
        <f t="shared" si="6723"/>
        <v>10</v>
      </c>
      <c r="BQ1349" s="533">
        <f t="shared" si="6724"/>
        <v>29</v>
      </c>
      <c r="BR1349" s="533">
        <f t="shared" si="6725"/>
        <v>23</v>
      </c>
      <c r="BS1349" s="533">
        <f t="shared" si="6726"/>
        <v>52</v>
      </c>
      <c r="BT1349" s="533">
        <f>AT1349</f>
        <v>2</v>
      </c>
      <c r="BU1349" s="533">
        <f t="shared" si="6727"/>
        <v>1</v>
      </c>
      <c r="BV1349" s="533">
        <f t="shared" si="6728"/>
        <v>3</v>
      </c>
      <c r="BW1349" s="536">
        <f>SUM(BH1349,BK1349,BN1349,BQ1349,BT1349)</f>
        <v>117</v>
      </c>
      <c r="BX1349" s="536">
        <f t="shared" si="6729"/>
        <v>80</v>
      </c>
      <c r="BY1349" s="536">
        <f t="shared" si="6730"/>
        <v>197</v>
      </c>
      <c r="BZ1349" t="s">
        <v>74</v>
      </c>
      <c r="CA1349" s="544">
        <f>AZ1349</f>
        <v>1</v>
      </c>
      <c r="CB1349" s="544">
        <f t="shared" si="6731"/>
        <v>1</v>
      </c>
      <c r="CC1349" s="544">
        <f t="shared" si="6732"/>
        <v>2</v>
      </c>
      <c r="CD1349" s="544">
        <f>BC1349</f>
        <v>1</v>
      </c>
      <c r="CE1349" s="544">
        <f t="shared" si="6733"/>
        <v>1</v>
      </c>
      <c r="CF1349" s="544">
        <f t="shared" si="6734"/>
        <v>2</v>
      </c>
    </row>
    <row r="1350" spans="1:84">
      <c r="A1350" s="149"/>
      <c r="B1350" s="149"/>
      <c r="C1350" s="151"/>
      <c r="D1350" s="151"/>
      <c r="E1350" s="288"/>
      <c r="F1350" s="592">
        <f>SUM(F1348:F1349)</f>
        <v>562</v>
      </c>
      <c r="G1350" s="168">
        <f>SUM(G1348:G1349)</f>
        <v>134</v>
      </c>
      <c r="H1350" s="168">
        <f>SUM(H1348:H1349)</f>
        <v>75</v>
      </c>
      <c r="I1350" s="168">
        <f t="shared" ref="I1350:BD1350" si="6737">SUM(I1348:I1349)</f>
        <v>209</v>
      </c>
      <c r="J1350" s="168">
        <f t="shared" si="6737"/>
        <v>28</v>
      </c>
      <c r="K1350" s="168">
        <f t="shared" si="6737"/>
        <v>19</v>
      </c>
      <c r="L1350" s="168">
        <f t="shared" si="6737"/>
        <v>47</v>
      </c>
      <c r="M1350" s="168">
        <f t="shared" si="6737"/>
        <v>12</v>
      </c>
      <c r="N1350" s="168">
        <f t="shared" si="6737"/>
        <v>10</v>
      </c>
      <c r="O1350" s="168">
        <f t="shared" si="6737"/>
        <v>22</v>
      </c>
      <c r="P1350" s="168">
        <f t="shared" si="6737"/>
        <v>69</v>
      </c>
      <c r="Q1350" s="168">
        <f t="shared" si="6737"/>
        <v>51</v>
      </c>
      <c r="R1350" s="168">
        <f>SUM(R1348:R1349)</f>
        <v>120</v>
      </c>
      <c r="S1350" s="502">
        <f>SUM(S1348:S1349)</f>
        <v>0</v>
      </c>
      <c r="T1350" s="168">
        <f t="shared" si="6737"/>
        <v>0</v>
      </c>
      <c r="U1350" s="168">
        <f t="shared" si="6737"/>
        <v>0</v>
      </c>
      <c r="V1350" s="168">
        <f t="shared" si="6737"/>
        <v>0</v>
      </c>
      <c r="W1350" s="168">
        <f t="shared" si="6737"/>
        <v>0</v>
      </c>
      <c r="X1350" s="168">
        <f t="shared" si="6737"/>
        <v>0</v>
      </c>
      <c r="Y1350" s="168">
        <f t="shared" si="6737"/>
        <v>0</v>
      </c>
      <c r="Z1350" s="168">
        <f t="shared" si="6737"/>
        <v>0</v>
      </c>
      <c r="AA1350" s="168">
        <f t="shared" si="6737"/>
        <v>0</v>
      </c>
      <c r="AB1350" s="168">
        <f t="shared" si="6737"/>
        <v>0</v>
      </c>
      <c r="AC1350" s="168">
        <f t="shared" si="6737"/>
        <v>0</v>
      </c>
      <c r="AD1350" s="168">
        <f t="shared" si="6737"/>
        <v>0</v>
      </c>
      <c r="AE1350" s="168">
        <f t="shared" si="6737"/>
        <v>0</v>
      </c>
      <c r="AF1350" s="502">
        <f t="shared" si="6737"/>
        <v>8</v>
      </c>
      <c r="AG1350" s="168">
        <f t="shared" si="6737"/>
        <v>5</v>
      </c>
      <c r="AH1350" s="168">
        <f t="shared" si="6737"/>
        <v>4</v>
      </c>
      <c r="AI1350" s="168">
        <f t="shared" si="6737"/>
        <v>9</v>
      </c>
      <c r="AJ1350" s="168">
        <f t="shared" si="6737"/>
        <v>0</v>
      </c>
      <c r="AK1350" s="168">
        <f t="shared" si="6737"/>
        <v>1</v>
      </c>
      <c r="AL1350" s="168">
        <f t="shared" si="6737"/>
        <v>1</v>
      </c>
      <c r="AM1350" s="168">
        <f t="shared" si="6737"/>
        <v>1</v>
      </c>
      <c r="AN1350" s="168">
        <f t="shared" si="6737"/>
        <v>0</v>
      </c>
      <c r="AO1350" s="168">
        <f t="shared" si="6737"/>
        <v>1</v>
      </c>
      <c r="AP1350" s="168">
        <f t="shared" si="6737"/>
        <v>2</v>
      </c>
      <c r="AQ1350" s="168">
        <f t="shared" si="6737"/>
        <v>3</v>
      </c>
      <c r="AR1350" s="168">
        <f t="shared" si="6737"/>
        <v>5</v>
      </c>
      <c r="AS1350" s="502">
        <f t="shared" si="6737"/>
        <v>4</v>
      </c>
      <c r="AT1350" s="168">
        <f t="shared" si="6737"/>
        <v>5</v>
      </c>
      <c r="AU1350" s="168">
        <f t="shared" si="6737"/>
        <v>2</v>
      </c>
      <c r="AV1350" s="168">
        <f t="shared" si="6737"/>
        <v>7</v>
      </c>
      <c r="AW1350" s="569">
        <f t="shared" si="6737"/>
        <v>256</v>
      </c>
      <c r="AX1350" s="569">
        <f t="shared" si="6737"/>
        <v>165</v>
      </c>
      <c r="AY1350" s="569">
        <f>SUM(AY1348:AY1349)</f>
        <v>421</v>
      </c>
      <c r="AZ1350" s="168">
        <f t="shared" si="6737"/>
        <v>1</v>
      </c>
      <c r="BA1350" s="168">
        <f t="shared" si="6737"/>
        <v>1</v>
      </c>
      <c r="BB1350" s="168">
        <f t="shared" si="6737"/>
        <v>2</v>
      </c>
      <c r="BC1350" s="168">
        <f t="shared" si="6737"/>
        <v>4</v>
      </c>
      <c r="BD1350" s="168">
        <f t="shared" si="6737"/>
        <v>3</v>
      </c>
      <c r="BE1350" s="168">
        <f>SUM(BE1348:BE1349)</f>
        <v>7</v>
      </c>
      <c r="BF1350" s="523"/>
      <c r="BG1350" s="605">
        <f>SUM(F1350,S1350,AF1350,AS1350)</f>
        <v>574</v>
      </c>
      <c r="BH1350" s="533">
        <f>SUM(G1350,T1350,AG1350)</f>
        <v>139</v>
      </c>
      <c r="BI1350" s="533">
        <f t="shared" si="6717"/>
        <v>79</v>
      </c>
      <c r="BJ1350" s="533">
        <f t="shared" si="6718"/>
        <v>218</v>
      </c>
      <c r="BK1350" s="533">
        <f t="shared" si="6719"/>
        <v>28</v>
      </c>
      <c r="BL1350" s="533">
        <f t="shared" si="6720"/>
        <v>20</v>
      </c>
      <c r="BM1350" s="533">
        <f t="shared" si="6721"/>
        <v>48</v>
      </c>
      <c r="BN1350" s="533">
        <f>SUM(M1350,Z1350,AM1350)</f>
        <v>13</v>
      </c>
      <c r="BO1350" s="533">
        <f t="shared" si="6722"/>
        <v>10</v>
      </c>
      <c r="BP1350" s="533">
        <f t="shared" si="6723"/>
        <v>23</v>
      </c>
      <c r="BQ1350" s="533">
        <f t="shared" si="6724"/>
        <v>71</v>
      </c>
      <c r="BR1350" s="533">
        <f t="shared" si="6725"/>
        <v>54</v>
      </c>
      <c r="BS1350" s="533">
        <f t="shared" si="6726"/>
        <v>125</v>
      </c>
      <c r="BT1350" s="533">
        <f>AT1350</f>
        <v>5</v>
      </c>
      <c r="BU1350" s="533">
        <f t="shared" si="6727"/>
        <v>2</v>
      </c>
      <c r="BV1350" s="533">
        <f t="shared" si="6728"/>
        <v>7</v>
      </c>
      <c r="BW1350" s="536">
        <f>SUM(BH1350,BK1350,BN1350,BQ1350,BT1350)</f>
        <v>256</v>
      </c>
      <c r="BX1350" s="536">
        <f t="shared" si="6729"/>
        <v>165</v>
      </c>
      <c r="BY1350" s="536">
        <f t="shared" si="6730"/>
        <v>421</v>
      </c>
      <c r="BZ1350" t="s">
        <v>74</v>
      </c>
      <c r="CA1350" s="544">
        <f>AZ1350</f>
        <v>1</v>
      </c>
      <c r="CB1350" s="544">
        <f t="shared" si="6731"/>
        <v>1</v>
      </c>
      <c r="CC1350" s="544">
        <f t="shared" si="6732"/>
        <v>2</v>
      </c>
      <c r="CD1350" s="544">
        <f>BC1350</f>
        <v>4</v>
      </c>
      <c r="CE1350" s="544">
        <f t="shared" si="6733"/>
        <v>3</v>
      </c>
      <c r="CF1350" s="544">
        <f t="shared" si="6734"/>
        <v>7</v>
      </c>
    </row>
    <row r="1351" spans="1:84">
      <c r="A1351" s="149"/>
      <c r="B1351" s="149"/>
      <c r="C1351" s="151"/>
      <c r="D1351" s="151"/>
      <c r="E1351" s="288"/>
      <c r="F1351" s="592"/>
      <c r="G1351" s="168"/>
      <c r="H1351" s="168"/>
      <c r="I1351" s="168"/>
      <c r="J1351" s="168"/>
      <c r="K1351" s="168"/>
      <c r="L1351" s="168"/>
      <c r="M1351" s="168"/>
      <c r="N1351" s="168"/>
      <c r="O1351" s="168"/>
      <c r="P1351" s="168"/>
      <c r="Q1351" s="168"/>
      <c r="R1351" s="168"/>
      <c r="S1351" s="502"/>
      <c r="T1351" s="168"/>
      <c r="U1351" s="168"/>
      <c r="V1351" s="168"/>
      <c r="W1351" s="168"/>
      <c r="X1351" s="168"/>
      <c r="Y1351" s="168"/>
      <c r="Z1351" s="168"/>
      <c r="AA1351" s="168"/>
      <c r="AB1351" s="168"/>
      <c r="AC1351" s="168"/>
      <c r="AD1351" s="168"/>
      <c r="AE1351" s="168"/>
      <c r="AF1351" s="502"/>
      <c r="AG1351" s="168"/>
      <c r="AH1351" s="168"/>
      <c r="AI1351" s="168"/>
      <c r="AJ1351" s="168"/>
      <c r="AK1351" s="168"/>
      <c r="AL1351" s="168"/>
      <c r="AM1351" s="168"/>
      <c r="AN1351" s="168"/>
      <c r="AO1351" s="168"/>
      <c r="AP1351" s="168"/>
      <c r="AQ1351" s="168"/>
      <c r="AR1351" s="168"/>
      <c r="AS1351" s="502"/>
      <c r="AT1351" s="168"/>
      <c r="AU1351" s="168"/>
      <c r="AV1351" s="168"/>
      <c r="AW1351" s="569"/>
      <c r="AX1351" s="569"/>
      <c r="AY1351" s="569"/>
      <c r="AZ1351" s="168"/>
      <c r="BA1351" s="168"/>
      <c r="BB1351" s="168"/>
      <c r="BC1351" s="168"/>
      <c r="BD1351" s="168"/>
      <c r="BE1351" s="168"/>
      <c r="BF1351" s="523"/>
    </row>
    <row r="1352" spans="1:84">
      <c r="A1352" s="149"/>
      <c r="B1352" s="151" t="s">
        <v>87</v>
      </c>
      <c r="C1352" s="151"/>
      <c r="D1352" s="151"/>
      <c r="E1352" s="375" t="s">
        <v>116</v>
      </c>
      <c r="F1352" s="592"/>
      <c r="G1352" s="168"/>
      <c r="H1352" s="168"/>
      <c r="I1352" s="168"/>
      <c r="J1352" s="168"/>
      <c r="K1352" s="168"/>
      <c r="L1352" s="168"/>
      <c r="M1352" s="168"/>
      <c r="N1352" s="168"/>
      <c r="O1352" s="168"/>
      <c r="P1352" s="168"/>
      <c r="Q1352" s="168"/>
      <c r="R1352" s="168"/>
      <c r="S1352" s="502"/>
      <c r="T1352" s="168"/>
      <c r="U1352" s="168"/>
      <c r="V1352" s="168"/>
      <c r="W1352" s="168"/>
      <c r="X1352" s="168"/>
      <c r="Y1352" s="168"/>
      <c r="Z1352" s="168"/>
      <c r="AA1352" s="168"/>
      <c r="AB1352" s="168"/>
      <c r="AC1352" s="168"/>
      <c r="AD1352" s="168"/>
      <c r="AE1352" s="168"/>
      <c r="AF1352" s="502"/>
      <c r="AG1352" s="168"/>
      <c r="AH1352" s="168"/>
      <c r="AI1352" s="168"/>
      <c r="AJ1352" s="168"/>
      <c r="AK1352" s="168"/>
      <c r="AL1352" s="168"/>
      <c r="AM1352" s="168"/>
      <c r="AN1352" s="168"/>
      <c r="AO1352" s="168"/>
      <c r="AP1352" s="168"/>
      <c r="AQ1352" s="168"/>
      <c r="AR1352" s="168"/>
      <c r="AS1352" s="502"/>
      <c r="AT1352" s="168"/>
      <c r="AU1352" s="168"/>
      <c r="AV1352" s="168"/>
      <c r="AW1352" s="569"/>
      <c r="AX1352" s="569"/>
      <c r="AY1352" s="569"/>
      <c r="AZ1352" s="168"/>
      <c r="BA1352" s="168"/>
      <c r="BB1352" s="168"/>
      <c r="BC1352" s="168"/>
      <c r="BD1352" s="168"/>
      <c r="BE1352" s="168"/>
      <c r="BF1352" s="523"/>
    </row>
    <row r="1353" spans="1:84" s="8" customFormat="1">
      <c r="A1353" s="149"/>
      <c r="B1353" s="149"/>
      <c r="C1353" s="151"/>
      <c r="D1353" s="151"/>
      <c r="E1353" s="288" t="s">
        <v>77</v>
      </c>
      <c r="F1353" s="591">
        <f>SUM(F1295,F1299,F1303,F1307,F1311)</f>
        <v>359</v>
      </c>
      <c r="G1353" s="159">
        <f>SUM(G1295,G1299,G1303,G1307,G1311)</f>
        <v>91</v>
      </c>
      <c r="H1353" s="159">
        <f t="shared" ref="H1353:BE1353" si="6738">SUM(H1295,H1299,H1303,H1307,H1311)</f>
        <v>89</v>
      </c>
      <c r="I1353" s="159">
        <f t="shared" si="6738"/>
        <v>180</v>
      </c>
      <c r="J1353" s="159">
        <f t="shared" si="6738"/>
        <v>34</v>
      </c>
      <c r="K1353" s="159">
        <f t="shared" si="6738"/>
        <v>17</v>
      </c>
      <c r="L1353" s="159">
        <f t="shared" si="6738"/>
        <v>51</v>
      </c>
      <c r="M1353" s="159">
        <f t="shared" si="6738"/>
        <v>14</v>
      </c>
      <c r="N1353" s="159">
        <f t="shared" si="6738"/>
        <v>8</v>
      </c>
      <c r="O1353" s="159">
        <f t="shared" si="6738"/>
        <v>22</v>
      </c>
      <c r="P1353" s="159">
        <f t="shared" si="6738"/>
        <v>45</v>
      </c>
      <c r="Q1353" s="159">
        <f t="shared" si="6738"/>
        <v>32</v>
      </c>
      <c r="R1353" s="159">
        <f t="shared" si="6738"/>
        <v>77</v>
      </c>
      <c r="S1353" s="503">
        <f t="shared" si="6738"/>
        <v>12</v>
      </c>
      <c r="T1353" s="159">
        <f t="shared" si="6738"/>
        <v>15</v>
      </c>
      <c r="U1353" s="159">
        <f t="shared" si="6738"/>
        <v>25</v>
      </c>
      <c r="V1353" s="159">
        <f t="shared" si="6738"/>
        <v>40</v>
      </c>
      <c r="W1353" s="159">
        <f t="shared" si="6738"/>
        <v>0</v>
      </c>
      <c r="X1353" s="159">
        <f t="shared" si="6738"/>
        <v>0</v>
      </c>
      <c r="Y1353" s="159">
        <f t="shared" si="6738"/>
        <v>0</v>
      </c>
      <c r="Z1353" s="159">
        <f t="shared" si="6738"/>
        <v>0</v>
      </c>
      <c r="AA1353" s="159">
        <f t="shared" si="6738"/>
        <v>0</v>
      </c>
      <c r="AB1353" s="159">
        <f t="shared" si="6738"/>
        <v>0</v>
      </c>
      <c r="AC1353" s="159">
        <f t="shared" si="6738"/>
        <v>0</v>
      </c>
      <c r="AD1353" s="159">
        <f t="shared" si="6738"/>
        <v>1</v>
      </c>
      <c r="AE1353" s="159">
        <f t="shared" si="6738"/>
        <v>1</v>
      </c>
      <c r="AF1353" s="503">
        <f t="shared" si="6738"/>
        <v>0</v>
      </c>
      <c r="AG1353" s="159">
        <f t="shared" si="6738"/>
        <v>4</v>
      </c>
      <c r="AH1353" s="159">
        <f t="shared" si="6738"/>
        <v>2</v>
      </c>
      <c r="AI1353" s="159">
        <f t="shared" si="6738"/>
        <v>6</v>
      </c>
      <c r="AJ1353" s="159">
        <f t="shared" si="6738"/>
        <v>4</v>
      </c>
      <c r="AK1353" s="159">
        <f t="shared" si="6738"/>
        <v>2</v>
      </c>
      <c r="AL1353" s="159">
        <f t="shared" si="6738"/>
        <v>6</v>
      </c>
      <c r="AM1353" s="159">
        <f t="shared" si="6738"/>
        <v>0</v>
      </c>
      <c r="AN1353" s="159">
        <f t="shared" si="6738"/>
        <v>1</v>
      </c>
      <c r="AO1353" s="159">
        <f t="shared" si="6738"/>
        <v>1</v>
      </c>
      <c r="AP1353" s="159">
        <f t="shared" si="6738"/>
        <v>8</v>
      </c>
      <c r="AQ1353" s="159">
        <f t="shared" si="6738"/>
        <v>7</v>
      </c>
      <c r="AR1353" s="159">
        <f t="shared" si="6738"/>
        <v>15</v>
      </c>
      <c r="AS1353" s="503">
        <f t="shared" si="6738"/>
        <v>0</v>
      </c>
      <c r="AT1353" s="159">
        <f t="shared" si="6738"/>
        <v>2</v>
      </c>
      <c r="AU1353" s="159">
        <f t="shared" si="6738"/>
        <v>3</v>
      </c>
      <c r="AV1353" s="159">
        <f t="shared" si="6738"/>
        <v>5</v>
      </c>
      <c r="AW1353" s="570">
        <f t="shared" si="6738"/>
        <v>217</v>
      </c>
      <c r="AX1353" s="570">
        <f t="shared" si="6738"/>
        <v>187</v>
      </c>
      <c r="AY1353" s="570">
        <f t="shared" si="6738"/>
        <v>404</v>
      </c>
      <c r="AZ1353" s="159">
        <f t="shared" si="6738"/>
        <v>0</v>
      </c>
      <c r="BA1353" s="159">
        <f t="shared" si="6738"/>
        <v>0</v>
      </c>
      <c r="BB1353" s="159">
        <f t="shared" si="6738"/>
        <v>0</v>
      </c>
      <c r="BC1353" s="159">
        <f t="shared" si="6738"/>
        <v>4</v>
      </c>
      <c r="BD1353" s="159">
        <f t="shared" si="6738"/>
        <v>2</v>
      </c>
      <c r="BE1353" s="159">
        <f t="shared" si="6738"/>
        <v>6</v>
      </c>
      <c r="BF1353" s="474"/>
      <c r="BG1353" s="605">
        <f>SUM(F1353,S1353,AF1353,AS1353)</f>
        <v>371</v>
      </c>
      <c r="BH1353" s="533">
        <f>SUM(G1353,T1353,AG1353)</f>
        <v>110</v>
      </c>
      <c r="BI1353" s="533">
        <f t="shared" ref="BI1353:BI1355" si="6739">SUM(H1353,U1353,AH1353)</f>
        <v>116</v>
      </c>
      <c r="BJ1353" s="533">
        <f t="shared" ref="BJ1353:BJ1355" si="6740">SUM(I1353,V1353,AI1353)</f>
        <v>226</v>
      </c>
      <c r="BK1353" s="533">
        <f t="shared" ref="BK1353:BK1355" si="6741">SUM(J1353,W1353,AJ1353)</f>
        <v>38</v>
      </c>
      <c r="BL1353" s="533">
        <f t="shared" ref="BL1353:BL1355" si="6742">SUM(K1353,X1353,AK1353)</f>
        <v>19</v>
      </c>
      <c r="BM1353" s="533">
        <f t="shared" ref="BM1353:BM1355" si="6743">SUM(L1353,Y1353,AL1353)</f>
        <v>57</v>
      </c>
      <c r="BN1353" s="533">
        <f>SUM(M1353,Z1353,AM1353)</f>
        <v>14</v>
      </c>
      <c r="BO1353" s="533">
        <f t="shared" ref="BO1353:BO1355" si="6744">SUM(N1353,AA1353,AN1353)</f>
        <v>9</v>
      </c>
      <c r="BP1353" s="533">
        <f t="shared" ref="BP1353:BP1355" si="6745">SUM(O1353,AB1353,AO1353)</f>
        <v>23</v>
      </c>
      <c r="BQ1353" s="533">
        <f t="shared" ref="BQ1353:BQ1355" si="6746">SUM(P1353,AC1353,AP1353)</f>
        <v>53</v>
      </c>
      <c r="BR1353" s="533">
        <f t="shared" ref="BR1353:BR1355" si="6747">SUM(Q1353,AD1353,AQ1353)</f>
        <v>40</v>
      </c>
      <c r="BS1353" s="533">
        <f t="shared" ref="BS1353:BS1355" si="6748">SUM(R1353,AE1353,AR1353)</f>
        <v>93</v>
      </c>
      <c r="BT1353" s="533">
        <f>AT1353</f>
        <v>2</v>
      </c>
      <c r="BU1353" s="533">
        <f t="shared" ref="BU1353:BU1355" si="6749">AU1353</f>
        <v>3</v>
      </c>
      <c r="BV1353" s="533">
        <f t="shared" ref="BV1353:BV1355" si="6750">AV1353</f>
        <v>5</v>
      </c>
      <c r="BW1353" s="536">
        <f>SUM(BH1353,BK1353,BN1353,BQ1353,BT1353)</f>
        <v>217</v>
      </c>
      <c r="BX1353" s="536">
        <f t="shared" ref="BX1353:BX1355" si="6751">SUM(BI1353,BL1353,BO1353,BR1353,BU1353)</f>
        <v>187</v>
      </c>
      <c r="BY1353" s="536">
        <f t="shared" ref="BY1353:BY1355" si="6752">SUM(BJ1353,BM1353,BP1353,BS1353,BV1353)</f>
        <v>404</v>
      </c>
      <c r="BZ1353" t="s">
        <v>74</v>
      </c>
      <c r="CA1353" s="544">
        <f>AZ1353</f>
        <v>0</v>
      </c>
      <c r="CB1353" s="544">
        <f t="shared" ref="CB1353:CB1355" si="6753">BA1353</f>
        <v>0</v>
      </c>
      <c r="CC1353" s="544">
        <f t="shared" ref="CC1353:CC1355" si="6754">BB1353</f>
        <v>0</v>
      </c>
      <c r="CD1353" s="544">
        <f>BC1353</f>
        <v>4</v>
      </c>
      <c r="CE1353" s="544">
        <f t="shared" ref="CE1353:CE1355" si="6755">BD1353</f>
        <v>2</v>
      </c>
      <c r="CF1353" s="544">
        <f t="shared" ref="CF1353:CF1355" si="6756">BE1353</f>
        <v>6</v>
      </c>
    </row>
    <row r="1354" spans="1:84" s="8" customFormat="1">
      <c r="A1354" s="149"/>
      <c r="B1354" s="149"/>
      <c r="C1354" s="151"/>
      <c r="D1354" s="151"/>
      <c r="E1354" s="288" t="s">
        <v>78</v>
      </c>
      <c r="F1354" s="591">
        <f>SUM(F1296,F1300,F1304,F1308,F1312)</f>
        <v>359</v>
      </c>
      <c r="G1354" s="159">
        <f t="shared" ref="G1354" si="6757">SUM(G1296,G1300,G1304,G1308,G1312)</f>
        <v>90</v>
      </c>
      <c r="H1354" s="159">
        <f t="shared" ref="H1354:BE1354" si="6758">SUM(H1296,H1300,H1304,H1308,H1312)</f>
        <v>81</v>
      </c>
      <c r="I1354" s="159">
        <f t="shared" si="6758"/>
        <v>171</v>
      </c>
      <c r="J1354" s="159">
        <f t="shared" si="6758"/>
        <v>36</v>
      </c>
      <c r="K1354" s="159">
        <f t="shared" si="6758"/>
        <v>14</v>
      </c>
      <c r="L1354" s="159">
        <f t="shared" si="6758"/>
        <v>50</v>
      </c>
      <c r="M1354" s="159">
        <f t="shared" si="6758"/>
        <v>11</v>
      </c>
      <c r="N1354" s="159">
        <f t="shared" si="6758"/>
        <v>10</v>
      </c>
      <c r="O1354" s="159">
        <f t="shared" si="6758"/>
        <v>21</v>
      </c>
      <c r="P1354" s="159">
        <f t="shared" si="6758"/>
        <v>40</v>
      </c>
      <c r="Q1354" s="159">
        <f t="shared" si="6758"/>
        <v>34</v>
      </c>
      <c r="R1354" s="159">
        <f t="shared" si="6758"/>
        <v>74</v>
      </c>
      <c r="S1354" s="503">
        <f t="shared" si="6758"/>
        <v>12</v>
      </c>
      <c r="T1354" s="159">
        <f t="shared" si="6758"/>
        <v>9</v>
      </c>
      <c r="U1354" s="159">
        <f t="shared" si="6758"/>
        <v>14</v>
      </c>
      <c r="V1354" s="159">
        <f t="shared" si="6758"/>
        <v>23</v>
      </c>
      <c r="W1354" s="159">
        <f t="shared" si="6758"/>
        <v>0</v>
      </c>
      <c r="X1354" s="159">
        <f t="shared" si="6758"/>
        <v>0</v>
      </c>
      <c r="Y1354" s="159">
        <f t="shared" si="6758"/>
        <v>0</v>
      </c>
      <c r="Z1354" s="159">
        <f t="shared" si="6758"/>
        <v>0</v>
      </c>
      <c r="AA1354" s="159">
        <f t="shared" si="6758"/>
        <v>0</v>
      </c>
      <c r="AB1354" s="159">
        <f t="shared" si="6758"/>
        <v>0</v>
      </c>
      <c r="AC1354" s="159">
        <f t="shared" si="6758"/>
        <v>8</v>
      </c>
      <c r="AD1354" s="159">
        <f t="shared" si="6758"/>
        <v>8</v>
      </c>
      <c r="AE1354" s="159">
        <f t="shared" si="6758"/>
        <v>16</v>
      </c>
      <c r="AF1354" s="503">
        <f t="shared" si="6758"/>
        <v>0</v>
      </c>
      <c r="AG1354" s="159">
        <f t="shared" si="6758"/>
        <v>7</v>
      </c>
      <c r="AH1354" s="159">
        <f t="shared" si="6758"/>
        <v>5</v>
      </c>
      <c r="AI1354" s="159">
        <f t="shared" si="6758"/>
        <v>12</v>
      </c>
      <c r="AJ1354" s="159">
        <f t="shared" si="6758"/>
        <v>0</v>
      </c>
      <c r="AK1354" s="159">
        <f t="shared" si="6758"/>
        <v>3</v>
      </c>
      <c r="AL1354" s="159">
        <f t="shared" si="6758"/>
        <v>3</v>
      </c>
      <c r="AM1354" s="159">
        <f t="shared" si="6758"/>
        <v>1</v>
      </c>
      <c r="AN1354" s="159">
        <f t="shared" si="6758"/>
        <v>1</v>
      </c>
      <c r="AO1354" s="159">
        <f t="shared" si="6758"/>
        <v>2</v>
      </c>
      <c r="AP1354" s="159">
        <f t="shared" si="6758"/>
        <v>8</v>
      </c>
      <c r="AQ1354" s="159">
        <f t="shared" si="6758"/>
        <v>6</v>
      </c>
      <c r="AR1354" s="159">
        <f t="shared" si="6758"/>
        <v>14</v>
      </c>
      <c r="AS1354" s="503">
        <f t="shared" si="6758"/>
        <v>0</v>
      </c>
      <c r="AT1354" s="159">
        <f t="shared" si="6758"/>
        <v>3</v>
      </c>
      <c r="AU1354" s="159">
        <f t="shared" si="6758"/>
        <v>0</v>
      </c>
      <c r="AV1354" s="159">
        <f t="shared" si="6758"/>
        <v>3</v>
      </c>
      <c r="AW1354" s="570">
        <f t="shared" si="6758"/>
        <v>213</v>
      </c>
      <c r="AX1354" s="570">
        <f t="shared" si="6758"/>
        <v>176</v>
      </c>
      <c r="AY1354" s="570">
        <f t="shared" si="6758"/>
        <v>389</v>
      </c>
      <c r="AZ1354" s="159">
        <f t="shared" si="6758"/>
        <v>0</v>
      </c>
      <c r="BA1354" s="159">
        <f t="shared" si="6758"/>
        <v>0</v>
      </c>
      <c r="BB1354" s="159">
        <f t="shared" si="6758"/>
        <v>0</v>
      </c>
      <c r="BC1354" s="159">
        <f t="shared" si="6758"/>
        <v>6</v>
      </c>
      <c r="BD1354" s="159">
        <f t="shared" si="6758"/>
        <v>1</v>
      </c>
      <c r="BE1354" s="159">
        <f t="shared" si="6758"/>
        <v>7</v>
      </c>
      <c r="BF1354" s="474"/>
      <c r="BG1354" s="605">
        <f>SUM(F1354,S1354,AF1354,AS1354)</f>
        <v>371</v>
      </c>
      <c r="BH1354" s="533">
        <f>SUM(G1354,T1354,AG1354)</f>
        <v>106</v>
      </c>
      <c r="BI1354" s="533">
        <f t="shared" si="6739"/>
        <v>100</v>
      </c>
      <c r="BJ1354" s="533">
        <f t="shared" si="6740"/>
        <v>206</v>
      </c>
      <c r="BK1354" s="533">
        <f t="shared" si="6741"/>
        <v>36</v>
      </c>
      <c r="BL1354" s="533">
        <f t="shared" si="6742"/>
        <v>17</v>
      </c>
      <c r="BM1354" s="533">
        <f t="shared" si="6743"/>
        <v>53</v>
      </c>
      <c r="BN1354" s="533">
        <f>SUM(M1354,Z1354,AM1354)</f>
        <v>12</v>
      </c>
      <c r="BO1354" s="533">
        <f t="shared" si="6744"/>
        <v>11</v>
      </c>
      <c r="BP1354" s="533">
        <f t="shared" si="6745"/>
        <v>23</v>
      </c>
      <c r="BQ1354" s="533">
        <f t="shared" si="6746"/>
        <v>56</v>
      </c>
      <c r="BR1354" s="533">
        <f t="shared" si="6747"/>
        <v>48</v>
      </c>
      <c r="BS1354" s="533">
        <f t="shared" si="6748"/>
        <v>104</v>
      </c>
      <c r="BT1354" s="533">
        <f>AT1354</f>
        <v>3</v>
      </c>
      <c r="BU1354" s="533">
        <f t="shared" si="6749"/>
        <v>0</v>
      </c>
      <c r="BV1354" s="533">
        <f t="shared" si="6750"/>
        <v>3</v>
      </c>
      <c r="BW1354" s="536">
        <f>SUM(BH1354,BK1354,BN1354,BQ1354,BT1354)</f>
        <v>213</v>
      </c>
      <c r="BX1354" s="536">
        <f t="shared" si="6751"/>
        <v>176</v>
      </c>
      <c r="BY1354" s="536">
        <f t="shared" si="6752"/>
        <v>389</v>
      </c>
      <c r="BZ1354" t="s">
        <v>74</v>
      </c>
      <c r="CA1354" s="544">
        <f>AZ1354</f>
        <v>0</v>
      </c>
      <c r="CB1354" s="544">
        <f t="shared" si="6753"/>
        <v>0</v>
      </c>
      <c r="CC1354" s="544">
        <f t="shared" si="6754"/>
        <v>0</v>
      </c>
      <c r="CD1354" s="544">
        <f>BC1354</f>
        <v>6</v>
      </c>
      <c r="CE1354" s="544">
        <f t="shared" si="6755"/>
        <v>1</v>
      </c>
      <c r="CF1354" s="544">
        <f t="shared" si="6756"/>
        <v>7</v>
      </c>
    </row>
    <row r="1355" spans="1:84">
      <c r="A1355" s="149"/>
      <c r="B1355" s="149"/>
      <c r="C1355" s="151"/>
      <c r="D1355" s="151"/>
      <c r="E1355" s="288"/>
      <c r="F1355" s="592">
        <f>SUM(F1353:F1354)</f>
        <v>718</v>
      </c>
      <c r="G1355" s="168">
        <f t="shared" ref="G1355" si="6759">SUM(G1353:G1354)</f>
        <v>181</v>
      </c>
      <c r="H1355" s="168">
        <f t="shared" ref="H1355:BE1355" si="6760">SUM(H1353:H1354)</f>
        <v>170</v>
      </c>
      <c r="I1355" s="168">
        <f t="shared" si="6760"/>
        <v>351</v>
      </c>
      <c r="J1355" s="168">
        <f t="shared" si="6760"/>
        <v>70</v>
      </c>
      <c r="K1355" s="168">
        <f t="shared" si="6760"/>
        <v>31</v>
      </c>
      <c r="L1355" s="168">
        <f t="shared" si="6760"/>
        <v>101</v>
      </c>
      <c r="M1355" s="168">
        <f t="shared" si="6760"/>
        <v>25</v>
      </c>
      <c r="N1355" s="168">
        <f t="shared" si="6760"/>
        <v>18</v>
      </c>
      <c r="O1355" s="168">
        <f t="shared" si="6760"/>
        <v>43</v>
      </c>
      <c r="P1355" s="168">
        <f t="shared" si="6760"/>
        <v>85</v>
      </c>
      <c r="Q1355" s="168">
        <f t="shared" si="6760"/>
        <v>66</v>
      </c>
      <c r="R1355" s="168">
        <f t="shared" si="6760"/>
        <v>151</v>
      </c>
      <c r="S1355" s="502">
        <f t="shared" si="6760"/>
        <v>24</v>
      </c>
      <c r="T1355" s="168">
        <f t="shared" si="6760"/>
        <v>24</v>
      </c>
      <c r="U1355" s="168">
        <f t="shared" si="6760"/>
        <v>39</v>
      </c>
      <c r="V1355" s="168">
        <f t="shared" si="6760"/>
        <v>63</v>
      </c>
      <c r="W1355" s="168">
        <f t="shared" si="6760"/>
        <v>0</v>
      </c>
      <c r="X1355" s="168">
        <f t="shared" si="6760"/>
        <v>0</v>
      </c>
      <c r="Y1355" s="168">
        <f t="shared" si="6760"/>
        <v>0</v>
      </c>
      <c r="Z1355" s="168">
        <f t="shared" si="6760"/>
        <v>0</v>
      </c>
      <c r="AA1355" s="168">
        <f t="shared" si="6760"/>
        <v>0</v>
      </c>
      <c r="AB1355" s="168">
        <f t="shared" si="6760"/>
        <v>0</v>
      </c>
      <c r="AC1355" s="168">
        <f t="shared" si="6760"/>
        <v>8</v>
      </c>
      <c r="AD1355" s="168">
        <f t="shared" si="6760"/>
        <v>9</v>
      </c>
      <c r="AE1355" s="168">
        <f t="shared" si="6760"/>
        <v>17</v>
      </c>
      <c r="AF1355" s="502">
        <f t="shared" si="6760"/>
        <v>0</v>
      </c>
      <c r="AG1355" s="168">
        <f t="shared" si="6760"/>
        <v>11</v>
      </c>
      <c r="AH1355" s="168">
        <f t="shared" si="6760"/>
        <v>7</v>
      </c>
      <c r="AI1355" s="168">
        <f t="shared" si="6760"/>
        <v>18</v>
      </c>
      <c r="AJ1355" s="168">
        <f t="shared" si="6760"/>
        <v>4</v>
      </c>
      <c r="AK1355" s="168">
        <f t="shared" si="6760"/>
        <v>5</v>
      </c>
      <c r="AL1355" s="168">
        <f t="shared" si="6760"/>
        <v>9</v>
      </c>
      <c r="AM1355" s="168">
        <f t="shared" si="6760"/>
        <v>1</v>
      </c>
      <c r="AN1355" s="168">
        <f t="shared" si="6760"/>
        <v>2</v>
      </c>
      <c r="AO1355" s="168">
        <f t="shared" si="6760"/>
        <v>3</v>
      </c>
      <c r="AP1355" s="168">
        <f t="shared" si="6760"/>
        <v>16</v>
      </c>
      <c r="AQ1355" s="168">
        <f t="shared" si="6760"/>
        <v>13</v>
      </c>
      <c r="AR1355" s="168">
        <f t="shared" si="6760"/>
        <v>29</v>
      </c>
      <c r="AS1355" s="502">
        <f t="shared" si="6760"/>
        <v>0</v>
      </c>
      <c r="AT1355" s="168">
        <f t="shared" si="6760"/>
        <v>5</v>
      </c>
      <c r="AU1355" s="168">
        <f t="shared" si="6760"/>
        <v>3</v>
      </c>
      <c r="AV1355" s="168">
        <f t="shared" si="6760"/>
        <v>8</v>
      </c>
      <c r="AW1355" s="569">
        <f t="shared" si="6760"/>
        <v>430</v>
      </c>
      <c r="AX1355" s="569">
        <f t="shared" si="6760"/>
        <v>363</v>
      </c>
      <c r="AY1355" s="569">
        <f t="shared" si="6760"/>
        <v>793</v>
      </c>
      <c r="AZ1355" s="168">
        <f t="shared" si="6760"/>
        <v>0</v>
      </c>
      <c r="BA1355" s="168">
        <f t="shared" si="6760"/>
        <v>0</v>
      </c>
      <c r="BB1355" s="168">
        <f t="shared" si="6760"/>
        <v>0</v>
      </c>
      <c r="BC1355" s="168">
        <f t="shared" si="6760"/>
        <v>10</v>
      </c>
      <c r="BD1355" s="168">
        <f t="shared" si="6760"/>
        <v>3</v>
      </c>
      <c r="BE1355" s="168">
        <f t="shared" si="6760"/>
        <v>13</v>
      </c>
      <c r="BF1355" s="523"/>
      <c r="BG1355" s="605">
        <f>SUM(F1355,S1355,AF1355,AS1355)</f>
        <v>742</v>
      </c>
      <c r="BH1355" s="533">
        <f>SUM(G1355,T1355,AG1355)</f>
        <v>216</v>
      </c>
      <c r="BI1355" s="533">
        <f t="shared" si="6739"/>
        <v>216</v>
      </c>
      <c r="BJ1355" s="533">
        <f t="shared" si="6740"/>
        <v>432</v>
      </c>
      <c r="BK1355" s="533">
        <f t="shared" si="6741"/>
        <v>74</v>
      </c>
      <c r="BL1355" s="533">
        <f t="shared" si="6742"/>
        <v>36</v>
      </c>
      <c r="BM1355" s="533">
        <f t="shared" si="6743"/>
        <v>110</v>
      </c>
      <c r="BN1355" s="533">
        <f>SUM(M1355,Z1355,AM1355)</f>
        <v>26</v>
      </c>
      <c r="BO1355" s="533">
        <f t="shared" si="6744"/>
        <v>20</v>
      </c>
      <c r="BP1355" s="533">
        <f t="shared" si="6745"/>
        <v>46</v>
      </c>
      <c r="BQ1355" s="533">
        <f t="shared" si="6746"/>
        <v>109</v>
      </c>
      <c r="BR1355" s="533">
        <f t="shared" si="6747"/>
        <v>88</v>
      </c>
      <c r="BS1355" s="533">
        <f t="shared" si="6748"/>
        <v>197</v>
      </c>
      <c r="BT1355" s="533">
        <f>AT1355</f>
        <v>5</v>
      </c>
      <c r="BU1355" s="533">
        <f t="shared" si="6749"/>
        <v>3</v>
      </c>
      <c r="BV1355" s="533">
        <f t="shared" si="6750"/>
        <v>8</v>
      </c>
      <c r="BW1355" s="536">
        <f>SUM(BH1355,BK1355,BN1355,BQ1355,BT1355)</f>
        <v>430</v>
      </c>
      <c r="BX1355" s="536">
        <f t="shared" si="6751"/>
        <v>363</v>
      </c>
      <c r="BY1355" s="536">
        <f t="shared" si="6752"/>
        <v>793</v>
      </c>
      <c r="BZ1355" t="s">
        <v>74</v>
      </c>
      <c r="CA1355" s="544">
        <f>AZ1355</f>
        <v>0</v>
      </c>
      <c r="CB1355" s="544">
        <f t="shared" si="6753"/>
        <v>0</v>
      </c>
      <c r="CC1355" s="544">
        <f t="shared" si="6754"/>
        <v>0</v>
      </c>
      <c r="CD1355" s="544">
        <f>BC1355</f>
        <v>10</v>
      </c>
      <c r="CE1355" s="544">
        <f t="shared" si="6755"/>
        <v>3</v>
      </c>
      <c r="CF1355" s="544">
        <f t="shared" si="6756"/>
        <v>13</v>
      </c>
    </row>
    <row r="1356" spans="1:84">
      <c r="A1356" s="149"/>
      <c r="B1356" s="149"/>
      <c r="C1356" s="151"/>
      <c r="D1356" s="151"/>
      <c r="E1356" s="288"/>
      <c r="F1356" s="592"/>
      <c r="G1356" s="168"/>
      <c r="H1356" s="168"/>
      <c r="I1356" s="168"/>
      <c r="J1356" s="168"/>
      <c r="K1356" s="168"/>
      <c r="L1356" s="168"/>
      <c r="M1356" s="168"/>
      <c r="N1356" s="168"/>
      <c r="O1356" s="168"/>
      <c r="P1356" s="168"/>
      <c r="Q1356" s="168"/>
      <c r="R1356" s="168"/>
      <c r="S1356" s="502"/>
      <c r="T1356" s="168"/>
      <c r="U1356" s="168"/>
      <c r="V1356" s="168"/>
      <c r="W1356" s="168"/>
      <c r="X1356" s="168"/>
      <c r="Y1356" s="168"/>
      <c r="Z1356" s="168"/>
      <c r="AA1356" s="168"/>
      <c r="AB1356" s="168"/>
      <c r="AC1356" s="168"/>
      <c r="AD1356" s="168"/>
      <c r="AE1356" s="168"/>
      <c r="AF1356" s="502"/>
      <c r="AG1356" s="168"/>
      <c r="AH1356" s="168"/>
      <c r="AI1356" s="168"/>
      <c r="AJ1356" s="168"/>
      <c r="AK1356" s="168"/>
      <c r="AL1356" s="168"/>
      <c r="AM1356" s="168"/>
      <c r="AN1356" s="168"/>
      <c r="AO1356" s="168"/>
      <c r="AP1356" s="168"/>
      <c r="AQ1356" s="168"/>
      <c r="AR1356" s="168"/>
      <c r="AS1356" s="502"/>
      <c r="AT1356" s="168"/>
      <c r="AU1356" s="168"/>
      <c r="AV1356" s="168"/>
      <c r="AW1356" s="569"/>
      <c r="AX1356" s="569"/>
      <c r="AY1356" s="569"/>
      <c r="AZ1356" s="168"/>
      <c r="BA1356" s="168"/>
      <c r="BB1356" s="168"/>
      <c r="BC1356" s="168"/>
      <c r="BD1356" s="168"/>
      <c r="BE1356" s="168"/>
      <c r="BF1356" s="523"/>
    </row>
    <row r="1357" spans="1:84">
      <c r="A1357" s="149"/>
      <c r="B1357" s="151" t="s">
        <v>597</v>
      </c>
      <c r="C1357" s="151"/>
      <c r="D1357" s="151"/>
      <c r="E1357" s="288"/>
      <c r="F1357" s="591">
        <f>SUM(F1348,F1353)</f>
        <v>665</v>
      </c>
      <c r="G1357" s="159">
        <f t="shared" ref="F1357:G1359" si="6761">SUM(G1348,G1353)</f>
        <v>163</v>
      </c>
      <c r="H1357" s="159">
        <f t="shared" ref="H1357:R1357" si="6762">SUM(H1348,H1353)</f>
        <v>125</v>
      </c>
      <c r="I1357" s="159">
        <f t="shared" si="6762"/>
        <v>288</v>
      </c>
      <c r="J1357" s="159">
        <f t="shared" si="6762"/>
        <v>49</v>
      </c>
      <c r="K1357" s="159">
        <f t="shared" si="6762"/>
        <v>25</v>
      </c>
      <c r="L1357" s="159">
        <f t="shared" si="6762"/>
        <v>74</v>
      </c>
      <c r="M1357" s="159">
        <f t="shared" si="6762"/>
        <v>20</v>
      </c>
      <c r="N1357" s="159">
        <f t="shared" si="6762"/>
        <v>14</v>
      </c>
      <c r="O1357" s="159">
        <f t="shared" si="6762"/>
        <v>34</v>
      </c>
      <c r="P1357" s="159">
        <f t="shared" si="6762"/>
        <v>85</v>
      </c>
      <c r="Q1357" s="159">
        <f t="shared" si="6762"/>
        <v>62</v>
      </c>
      <c r="R1357" s="159">
        <f t="shared" si="6762"/>
        <v>147</v>
      </c>
      <c r="S1357" s="503">
        <f t="shared" ref="S1357:BE1357" si="6763">SUM(S1348,S1353)</f>
        <v>12</v>
      </c>
      <c r="T1357" s="159">
        <f>SUM(T1348,T1353)</f>
        <v>15</v>
      </c>
      <c r="U1357" s="159">
        <f t="shared" ref="U1357:AE1357" si="6764">SUM(U1348,U1353)</f>
        <v>25</v>
      </c>
      <c r="V1357" s="159">
        <f t="shared" si="6764"/>
        <v>40</v>
      </c>
      <c r="W1357" s="159">
        <f t="shared" si="6764"/>
        <v>0</v>
      </c>
      <c r="X1357" s="159">
        <f t="shared" si="6764"/>
        <v>0</v>
      </c>
      <c r="Y1357" s="159">
        <f t="shared" si="6764"/>
        <v>0</v>
      </c>
      <c r="Z1357" s="159">
        <f t="shared" si="6764"/>
        <v>0</v>
      </c>
      <c r="AA1357" s="159">
        <f t="shared" si="6764"/>
        <v>0</v>
      </c>
      <c r="AB1357" s="159">
        <f t="shared" si="6764"/>
        <v>0</v>
      </c>
      <c r="AC1357" s="159">
        <f t="shared" si="6764"/>
        <v>0</v>
      </c>
      <c r="AD1357" s="159">
        <f t="shared" si="6764"/>
        <v>1</v>
      </c>
      <c r="AE1357" s="159">
        <f t="shared" si="6764"/>
        <v>1</v>
      </c>
      <c r="AF1357" s="503">
        <f t="shared" si="6763"/>
        <v>8</v>
      </c>
      <c r="AG1357" s="159">
        <f>SUM(AG1348,AG1353)</f>
        <v>4</v>
      </c>
      <c r="AH1357" s="159">
        <f t="shared" ref="AH1357:AR1357" si="6765">SUM(AH1348,AH1353)</f>
        <v>5</v>
      </c>
      <c r="AI1357" s="159">
        <f t="shared" si="6765"/>
        <v>9</v>
      </c>
      <c r="AJ1357" s="159">
        <f t="shared" si="6765"/>
        <v>4</v>
      </c>
      <c r="AK1357" s="159">
        <f t="shared" si="6765"/>
        <v>2</v>
      </c>
      <c r="AL1357" s="159">
        <f t="shared" si="6765"/>
        <v>6</v>
      </c>
      <c r="AM1357" s="159">
        <f t="shared" si="6765"/>
        <v>1</v>
      </c>
      <c r="AN1357" s="159">
        <f t="shared" si="6765"/>
        <v>1</v>
      </c>
      <c r="AO1357" s="159">
        <f t="shared" si="6765"/>
        <v>2</v>
      </c>
      <c r="AP1357" s="159">
        <f t="shared" si="6765"/>
        <v>10</v>
      </c>
      <c r="AQ1357" s="159">
        <f t="shared" si="6765"/>
        <v>8</v>
      </c>
      <c r="AR1357" s="159">
        <f t="shared" si="6765"/>
        <v>18</v>
      </c>
      <c r="AS1357" s="503">
        <f t="shared" si="6763"/>
        <v>4</v>
      </c>
      <c r="AT1357" s="159">
        <f t="shared" si="6763"/>
        <v>5</v>
      </c>
      <c r="AU1357" s="159">
        <f t="shared" si="6763"/>
        <v>4</v>
      </c>
      <c r="AV1357" s="159">
        <f t="shared" si="6763"/>
        <v>9</v>
      </c>
      <c r="AW1357" s="570">
        <f t="shared" si="6763"/>
        <v>356</v>
      </c>
      <c r="AX1357" s="570">
        <f t="shared" si="6763"/>
        <v>272</v>
      </c>
      <c r="AY1357" s="570">
        <f t="shared" si="6763"/>
        <v>628</v>
      </c>
      <c r="AZ1357" s="159">
        <f t="shared" si="6763"/>
        <v>0</v>
      </c>
      <c r="BA1357" s="159">
        <f t="shared" si="6763"/>
        <v>0</v>
      </c>
      <c r="BB1357" s="159">
        <f t="shared" si="6763"/>
        <v>0</v>
      </c>
      <c r="BC1357" s="159">
        <f t="shared" si="6763"/>
        <v>7</v>
      </c>
      <c r="BD1357" s="159">
        <f t="shared" si="6763"/>
        <v>4</v>
      </c>
      <c r="BE1357" s="159">
        <f t="shared" si="6763"/>
        <v>11</v>
      </c>
      <c r="BF1357" s="474"/>
      <c r="BG1357" s="605">
        <f>SUM(F1357,S1357,AF1357,AS1357)</f>
        <v>689</v>
      </c>
      <c r="BH1357" s="533">
        <f>SUM(G1357,T1357,AG1357)</f>
        <v>182</v>
      </c>
      <c r="BI1357" s="533">
        <f t="shared" ref="BI1357:BI1359" si="6766">SUM(H1357,U1357,AH1357)</f>
        <v>155</v>
      </c>
      <c r="BJ1357" s="533">
        <f t="shared" ref="BJ1357:BJ1359" si="6767">SUM(I1357,V1357,AI1357)</f>
        <v>337</v>
      </c>
      <c r="BK1357" s="533">
        <f t="shared" ref="BK1357:BK1359" si="6768">SUM(J1357,W1357,AJ1357)</f>
        <v>53</v>
      </c>
      <c r="BL1357" s="533">
        <f t="shared" ref="BL1357:BL1359" si="6769">SUM(K1357,X1357,AK1357)</f>
        <v>27</v>
      </c>
      <c r="BM1357" s="533">
        <f t="shared" ref="BM1357:BM1359" si="6770">SUM(L1357,Y1357,AL1357)</f>
        <v>80</v>
      </c>
      <c r="BN1357" s="533">
        <f>SUM(M1357,Z1357,AM1357)</f>
        <v>21</v>
      </c>
      <c r="BO1357" s="533">
        <f t="shared" ref="BO1357:BO1359" si="6771">SUM(N1357,AA1357,AN1357)</f>
        <v>15</v>
      </c>
      <c r="BP1357" s="533">
        <f t="shared" ref="BP1357:BP1359" si="6772">SUM(O1357,AB1357,AO1357)</f>
        <v>36</v>
      </c>
      <c r="BQ1357" s="533">
        <f t="shared" ref="BQ1357:BQ1359" si="6773">SUM(P1357,AC1357,AP1357)</f>
        <v>95</v>
      </c>
      <c r="BR1357" s="533">
        <f t="shared" ref="BR1357:BR1359" si="6774">SUM(Q1357,AD1357,AQ1357)</f>
        <v>71</v>
      </c>
      <c r="BS1357" s="533">
        <f t="shared" ref="BS1357:BS1359" si="6775">SUM(R1357,AE1357,AR1357)</f>
        <v>166</v>
      </c>
      <c r="BT1357" s="533">
        <f>AT1357</f>
        <v>5</v>
      </c>
      <c r="BU1357" s="533">
        <f t="shared" ref="BU1357:BU1359" si="6776">AU1357</f>
        <v>4</v>
      </c>
      <c r="BV1357" s="533">
        <f t="shared" ref="BV1357:BV1359" si="6777">AV1357</f>
        <v>9</v>
      </c>
      <c r="BW1357" s="536">
        <f>SUM(BH1357,BK1357,BN1357,BQ1357,BT1357)</f>
        <v>356</v>
      </c>
      <c r="BX1357" s="536">
        <f t="shared" ref="BX1357:BX1359" si="6778">SUM(BI1357,BL1357,BO1357,BR1357,BU1357)</f>
        <v>272</v>
      </c>
      <c r="BY1357" s="536">
        <f t="shared" ref="BY1357:BY1359" si="6779">SUM(BJ1357,BM1357,BP1357,BS1357,BV1357)</f>
        <v>628</v>
      </c>
      <c r="BZ1357" t="s">
        <v>74</v>
      </c>
      <c r="CA1357" s="544">
        <f>AZ1357</f>
        <v>0</v>
      </c>
      <c r="CB1357" s="544">
        <f t="shared" ref="CB1357:CB1359" si="6780">BA1357</f>
        <v>0</v>
      </c>
      <c r="CC1357" s="544">
        <f t="shared" ref="CC1357:CC1359" si="6781">BB1357</f>
        <v>0</v>
      </c>
      <c r="CD1357" s="544">
        <f>BC1357</f>
        <v>7</v>
      </c>
      <c r="CE1357" s="544">
        <f t="shared" ref="CE1357:CE1359" si="6782">BD1357</f>
        <v>4</v>
      </c>
      <c r="CF1357" s="544">
        <f t="shared" ref="CF1357:CF1359" si="6783">BE1357</f>
        <v>11</v>
      </c>
    </row>
    <row r="1358" spans="1:84">
      <c r="A1358" s="149"/>
      <c r="B1358" s="149"/>
      <c r="C1358" s="151"/>
      <c r="D1358" s="151"/>
      <c r="E1358" s="288"/>
      <c r="F1358" s="591">
        <f t="shared" si="6761"/>
        <v>615</v>
      </c>
      <c r="G1358" s="159">
        <f t="shared" si="6761"/>
        <v>152</v>
      </c>
      <c r="H1358" s="159">
        <f t="shared" ref="H1358:R1358" si="6784">SUM(H1349,H1354)</f>
        <v>120</v>
      </c>
      <c r="I1358" s="159">
        <f t="shared" si="6784"/>
        <v>272</v>
      </c>
      <c r="J1358" s="159">
        <f t="shared" si="6784"/>
        <v>49</v>
      </c>
      <c r="K1358" s="159">
        <f t="shared" si="6784"/>
        <v>25</v>
      </c>
      <c r="L1358" s="159">
        <f t="shared" si="6784"/>
        <v>74</v>
      </c>
      <c r="M1358" s="159">
        <f t="shared" si="6784"/>
        <v>17</v>
      </c>
      <c r="N1358" s="159">
        <f t="shared" si="6784"/>
        <v>14</v>
      </c>
      <c r="O1358" s="159">
        <f t="shared" si="6784"/>
        <v>31</v>
      </c>
      <c r="P1358" s="159">
        <f t="shared" si="6784"/>
        <v>69</v>
      </c>
      <c r="Q1358" s="159">
        <f t="shared" si="6784"/>
        <v>55</v>
      </c>
      <c r="R1358" s="159">
        <f t="shared" si="6784"/>
        <v>124</v>
      </c>
      <c r="S1358" s="503">
        <f t="shared" ref="S1358:BE1358" si="6785">SUM(S1349,S1354)</f>
        <v>12</v>
      </c>
      <c r="T1358" s="159">
        <f>SUM(T1349,T1354)</f>
        <v>9</v>
      </c>
      <c r="U1358" s="159">
        <f t="shared" ref="U1358:AE1358" si="6786">SUM(U1349,U1354)</f>
        <v>14</v>
      </c>
      <c r="V1358" s="159">
        <f t="shared" si="6786"/>
        <v>23</v>
      </c>
      <c r="W1358" s="159">
        <f t="shared" si="6786"/>
        <v>0</v>
      </c>
      <c r="X1358" s="159">
        <f t="shared" si="6786"/>
        <v>0</v>
      </c>
      <c r="Y1358" s="159">
        <f t="shared" si="6786"/>
        <v>0</v>
      </c>
      <c r="Z1358" s="159">
        <f t="shared" si="6786"/>
        <v>0</v>
      </c>
      <c r="AA1358" s="159">
        <f t="shared" si="6786"/>
        <v>0</v>
      </c>
      <c r="AB1358" s="159">
        <f t="shared" si="6786"/>
        <v>0</v>
      </c>
      <c r="AC1358" s="159">
        <f t="shared" si="6786"/>
        <v>8</v>
      </c>
      <c r="AD1358" s="159">
        <f t="shared" si="6786"/>
        <v>8</v>
      </c>
      <c r="AE1358" s="159">
        <f t="shared" si="6786"/>
        <v>16</v>
      </c>
      <c r="AF1358" s="503">
        <f t="shared" si="6785"/>
        <v>0</v>
      </c>
      <c r="AG1358" s="159">
        <f>SUM(AG1349,AG1354)</f>
        <v>12</v>
      </c>
      <c r="AH1358" s="159">
        <f t="shared" ref="AH1358:AR1358" si="6787">SUM(AH1349,AH1354)</f>
        <v>6</v>
      </c>
      <c r="AI1358" s="159">
        <f t="shared" si="6787"/>
        <v>18</v>
      </c>
      <c r="AJ1358" s="159">
        <f t="shared" si="6787"/>
        <v>0</v>
      </c>
      <c r="AK1358" s="159">
        <f t="shared" si="6787"/>
        <v>4</v>
      </c>
      <c r="AL1358" s="159">
        <f t="shared" si="6787"/>
        <v>4</v>
      </c>
      <c r="AM1358" s="159">
        <f t="shared" si="6787"/>
        <v>1</v>
      </c>
      <c r="AN1358" s="159">
        <f t="shared" si="6787"/>
        <v>1</v>
      </c>
      <c r="AO1358" s="159">
        <f t="shared" si="6787"/>
        <v>2</v>
      </c>
      <c r="AP1358" s="159">
        <f t="shared" si="6787"/>
        <v>8</v>
      </c>
      <c r="AQ1358" s="159">
        <f t="shared" si="6787"/>
        <v>8</v>
      </c>
      <c r="AR1358" s="159">
        <f t="shared" si="6787"/>
        <v>16</v>
      </c>
      <c r="AS1358" s="503">
        <f t="shared" si="6785"/>
        <v>0</v>
      </c>
      <c r="AT1358" s="159">
        <f t="shared" si="6785"/>
        <v>5</v>
      </c>
      <c r="AU1358" s="159">
        <f t="shared" si="6785"/>
        <v>1</v>
      </c>
      <c r="AV1358" s="159">
        <f t="shared" si="6785"/>
        <v>6</v>
      </c>
      <c r="AW1358" s="570">
        <f t="shared" si="6785"/>
        <v>330</v>
      </c>
      <c r="AX1358" s="570">
        <f t="shared" si="6785"/>
        <v>256</v>
      </c>
      <c r="AY1358" s="570">
        <f t="shared" si="6785"/>
        <v>586</v>
      </c>
      <c r="AZ1358" s="159">
        <f t="shared" si="6785"/>
        <v>1</v>
      </c>
      <c r="BA1358" s="159">
        <f t="shared" si="6785"/>
        <v>1</v>
      </c>
      <c r="BB1358" s="159">
        <f t="shared" si="6785"/>
        <v>2</v>
      </c>
      <c r="BC1358" s="159">
        <f t="shared" si="6785"/>
        <v>7</v>
      </c>
      <c r="BD1358" s="159">
        <f t="shared" si="6785"/>
        <v>2</v>
      </c>
      <c r="BE1358" s="159">
        <f t="shared" si="6785"/>
        <v>9</v>
      </c>
      <c r="BF1358" s="474"/>
      <c r="BG1358" s="605">
        <f>SUM(F1358,S1358,AF1358,AS1358)</f>
        <v>627</v>
      </c>
      <c r="BH1358" s="533">
        <f>SUM(G1358,T1358,AG1358)</f>
        <v>173</v>
      </c>
      <c r="BI1358" s="533">
        <f t="shared" si="6766"/>
        <v>140</v>
      </c>
      <c r="BJ1358" s="533">
        <f t="shared" si="6767"/>
        <v>313</v>
      </c>
      <c r="BK1358" s="533">
        <f t="shared" si="6768"/>
        <v>49</v>
      </c>
      <c r="BL1358" s="533">
        <f t="shared" si="6769"/>
        <v>29</v>
      </c>
      <c r="BM1358" s="533">
        <f t="shared" si="6770"/>
        <v>78</v>
      </c>
      <c r="BN1358" s="533">
        <f>SUM(M1358,Z1358,AM1358)</f>
        <v>18</v>
      </c>
      <c r="BO1358" s="533">
        <f t="shared" si="6771"/>
        <v>15</v>
      </c>
      <c r="BP1358" s="533">
        <f t="shared" si="6772"/>
        <v>33</v>
      </c>
      <c r="BQ1358" s="533">
        <f t="shared" si="6773"/>
        <v>85</v>
      </c>
      <c r="BR1358" s="533">
        <f t="shared" si="6774"/>
        <v>71</v>
      </c>
      <c r="BS1358" s="533">
        <f t="shared" si="6775"/>
        <v>156</v>
      </c>
      <c r="BT1358" s="533">
        <f>AT1358</f>
        <v>5</v>
      </c>
      <c r="BU1358" s="533">
        <f t="shared" si="6776"/>
        <v>1</v>
      </c>
      <c r="BV1358" s="533">
        <f t="shared" si="6777"/>
        <v>6</v>
      </c>
      <c r="BW1358" s="536">
        <f>SUM(BH1358,BK1358,BN1358,BQ1358,BT1358)</f>
        <v>330</v>
      </c>
      <c r="BX1358" s="536">
        <f t="shared" si="6778"/>
        <v>256</v>
      </c>
      <c r="BY1358" s="536">
        <f t="shared" si="6779"/>
        <v>586</v>
      </c>
      <c r="BZ1358" t="s">
        <v>74</v>
      </c>
      <c r="CA1358" s="544">
        <f>AZ1358</f>
        <v>1</v>
      </c>
      <c r="CB1358" s="544">
        <f t="shared" si="6780"/>
        <v>1</v>
      </c>
      <c r="CC1358" s="544">
        <f t="shared" si="6781"/>
        <v>2</v>
      </c>
      <c r="CD1358" s="544">
        <f>BC1358</f>
        <v>7</v>
      </c>
      <c r="CE1358" s="544">
        <f t="shared" si="6782"/>
        <v>2</v>
      </c>
      <c r="CF1358" s="544">
        <f t="shared" si="6783"/>
        <v>9</v>
      </c>
    </row>
    <row r="1359" spans="1:84">
      <c r="A1359" s="149"/>
      <c r="B1359" s="149"/>
      <c r="C1359" s="151"/>
      <c r="D1359" s="151"/>
      <c r="E1359" s="288"/>
      <c r="F1359" s="592">
        <f t="shared" si="6761"/>
        <v>1280</v>
      </c>
      <c r="G1359" s="168">
        <f t="shared" si="6761"/>
        <v>315</v>
      </c>
      <c r="H1359" s="168">
        <f t="shared" ref="H1359:R1359" si="6788">SUM(H1350,H1355)</f>
        <v>245</v>
      </c>
      <c r="I1359" s="168">
        <f t="shared" si="6788"/>
        <v>560</v>
      </c>
      <c r="J1359" s="168">
        <f t="shared" si="6788"/>
        <v>98</v>
      </c>
      <c r="K1359" s="168">
        <f t="shared" si="6788"/>
        <v>50</v>
      </c>
      <c r="L1359" s="168">
        <f t="shared" si="6788"/>
        <v>148</v>
      </c>
      <c r="M1359" s="168">
        <f t="shared" si="6788"/>
        <v>37</v>
      </c>
      <c r="N1359" s="168">
        <f t="shared" si="6788"/>
        <v>28</v>
      </c>
      <c r="O1359" s="168">
        <f t="shared" si="6788"/>
        <v>65</v>
      </c>
      <c r="P1359" s="168">
        <f t="shared" si="6788"/>
        <v>154</v>
      </c>
      <c r="Q1359" s="168">
        <f t="shared" si="6788"/>
        <v>117</v>
      </c>
      <c r="R1359" s="168">
        <f t="shared" si="6788"/>
        <v>271</v>
      </c>
      <c r="S1359" s="502">
        <f t="shared" ref="S1359:BE1359" si="6789">SUM(S1350,S1355)</f>
        <v>24</v>
      </c>
      <c r="T1359" s="168">
        <f>SUM(T1350,T1355)</f>
        <v>24</v>
      </c>
      <c r="U1359" s="168">
        <f t="shared" ref="U1359:AE1359" si="6790">SUM(U1350,U1355)</f>
        <v>39</v>
      </c>
      <c r="V1359" s="168">
        <f t="shared" si="6790"/>
        <v>63</v>
      </c>
      <c r="W1359" s="168">
        <f t="shared" si="6790"/>
        <v>0</v>
      </c>
      <c r="X1359" s="168">
        <f t="shared" si="6790"/>
        <v>0</v>
      </c>
      <c r="Y1359" s="168">
        <f t="shared" si="6790"/>
        <v>0</v>
      </c>
      <c r="Z1359" s="168">
        <f t="shared" si="6790"/>
        <v>0</v>
      </c>
      <c r="AA1359" s="168">
        <f t="shared" si="6790"/>
        <v>0</v>
      </c>
      <c r="AB1359" s="168">
        <f t="shared" si="6790"/>
        <v>0</v>
      </c>
      <c r="AC1359" s="168">
        <f t="shared" si="6790"/>
        <v>8</v>
      </c>
      <c r="AD1359" s="168">
        <f t="shared" si="6790"/>
        <v>9</v>
      </c>
      <c r="AE1359" s="168">
        <f t="shared" si="6790"/>
        <v>17</v>
      </c>
      <c r="AF1359" s="502">
        <f t="shared" si="6789"/>
        <v>8</v>
      </c>
      <c r="AG1359" s="168">
        <f>SUM(AG1350,AG1355)</f>
        <v>16</v>
      </c>
      <c r="AH1359" s="168">
        <f t="shared" ref="AH1359:AR1359" si="6791">SUM(AH1350,AH1355)</f>
        <v>11</v>
      </c>
      <c r="AI1359" s="168">
        <f t="shared" si="6791"/>
        <v>27</v>
      </c>
      <c r="AJ1359" s="168">
        <f t="shared" si="6791"/>
        <v>4</v>
      </c>
      <c r="AK1359" s="168">
        <f t="shared" si="6791"/>
        <v>6</v>
      </c>
      <c r="AL1359" s="168">
        <f t="shared" si="6791"/>
        <v>10</v>
      </c>
      <c r="AM1359" s="168">
        <f t="shared" si="6791"/>
        <v>2</v>
      </c>
      <c r="AN1359" s="168">
        <f t="shared" si="6791"/>
        <v>2</v>
      </c>
      <c r="AO1359" s="168">
        <f t="shared" si="6791"/>
        <v>4</v>
      </c>
      <c r="AP1359" s="168">
        <f t="shared" si="6791"/>
        <v>18</v>
      </c>
      <c r="AQ1359" s="168">
        <f t="shared" si="6791"/>
        <v>16</v>
      </c>
      <c r="AR1359" s="168">
        <f t="shared" si="6791"/>
        <v>34</v>
      </c>
      <c r="AS1359" s="502">
        <f t="shared" si="6789"/>
        <v>4</v>
      </c>
      <c r="AT1359" s="168">
        <f t="shared" si="6789"/>
        <v>10</v>
      </c>
      <c r="AU1359" s="168">
        <f t="shared" si="6789"/>
        <v>5</v>
      </c>
      <c r="AV1359" s="168">
        <f t="shared" si="6789"/>
        <v>15</v>
      </c>
      <c r="AW1359" s="569">
        <f t="shared" si="6789"/>
        <v>686</v>
      </c>
      <c r="AX1359" s="569">
        <f t="shared" si="6789"/>
        <v>528</v>
      </c>
      <c r="AY1359" s="569">
        <f t="shared" si="6789"/>
        <v>1214</v>
      </c>
      <c r="AZ1359" s="168">
        <f t="shared" si="6789"/>
        <v>1</v>
      </c>
      <c r="BA1359" s="168">
        <f t="shared" si="6789"/>
        <v>1</v>
      </c>
      <c r="BB1359" s="168">
        <f t="shared" si="6789"/>
        <v>2</v>
      </c>
      <c r="BC1359" s="168">
        <f t="shared" si="6789"/>
        <v>14</v>
      </c>
      <c r="BD1359" s="168">
        <f t="shared" si="6789"/>
        <v>6</v>
      </c>
      <c r="BE1359" s="168">
        <f t="shared" si="6789"/>
        <v>20</v>
      </c>
      <c r="BF1359" s="523"/>
      <c r="BG1359" s="605">
        <f>SUM(F1359,S1359,AF1359,AS1359)</f>
        <v>1316</v>
      </c>
      <c r="BH1359" s="533">
        <f>SUM(G1359,T1359,AG1359)</f>
        <v>355</v>
      </c>
      <c r="BI1359" s="533">
        <f t="shared" si="6766"/>
        <v>295</v>
      </c>
      <c r="BJ1359" s="533">
        <f t="shared" si="6767"/>
        <v>650</v>
      </c>
      <c r="BK1359" s="533">
        <f t="shared" si="6768"/>
        <v>102</v>
      </c>
      <c r="BL1359" s="533">
        <f t="shared" si="6769"/>
        <v>56</v>
      </c>
      <c r="BM1359" s="533">
        <f t="shared" si="6770"/>
        <v>158</v>
      </c>
      <c r="BN1359" s="533">
        <f>SUM(M1359,Z1359,AM1359)</f>
        <v>39</v>
      </c>
      <c r="BO1359" s="533">
        <f t="shared" si="6771"/>
        <v>30</v>
      </c>
      <c r="BP1359" s="533">
        <f t="shared" si="6772"/>
        <v>69</v>
      </c>
      <c r="BQ1359" s="533">
        <f t="shared" si="6773"/>
        <v>180</v>
      </c>
      <c r="BR1359" s="533">
        <f t="shared" si="6774"/>
        <v>142</v>
      </c>
      <c r="BS1359" s="533">
        <f t="shared" si="6775"/>
        <v>322</v>
      </c>
      <c r="BT1359" s="533">
        <f>AT1359</f>
        <v>10</v>
      </c>
      <c r="BU1359" s="533">
        <f t="shared" si="6776"/>
        <v>5</v>
      </c>
      <c r="BV1359" s="533">
        <f t="shared" si="6777"/>
        <v>15</v>
      </c>
      <c r="BW1359" s="536">
        <f>SUM(BH1359,BK1359,BN1359,BQ1359,BT1359)</f>
        <v>686</v>
      </c>
      <c r="BX1359" s="536">
        <f t="shared" si="6778"/>
        <v>528</v>
      </c>
      <c r="BY1359" s="536">
        <f t="shared" si="6779"/>
        <v>1214</v>
      </c>
      <c r="BZ1359" t="s">
        <v>74</v>
      </c>
      <c r="CA1359" s="544">
        <f>AZ1359</f>
        <v>1</v>
      </c>
      <c r="CB1359" s="544">
        <f t="shared" si="6780"/>
        <v>1</v>
      </c>
      <c r="CC1359" s="544">
        <f t="shared" si="6781"/>
        <v>2</v>
      </c>
      <c r="CD1359" s="544">
        <f>BC1359</f>
        <v>14</v>
      </c>
      <c r="CE1359" s="544">
        <f t="shared" si="6782"/>
        <v>6</v>
      </c>
      <c r="CF1359" s="544">
        <f t="shared" si="6783"/>
        <v>20</v>
      </c>
    </row>
    <row r="1360" spans="1:84">
      <c r="A1360" s="149"/>
      <c r="B1360" s="149"/>
      <c r="C1360" s="151"/>
      <c r="D1360" s="151"/>
      <c r="E1360" s="288"/>
      <c r="F1360" s="591"/>
      <c r="G1360" s="159"/>
      <c r="H1360" s="159"/>
      <c r="I1360" s="159"/>
      <c r="J1360" s="159"/>
      <c r="K1360" s="159"/>
      <c r="L1360" s="159"/>
      <c r="M1360" s="159"/>
      <c r="N1360" s="159"/>
      <c r="O1360" s="159"/>
      <c r="P1360" s="159"/>
      <c r="Q1360" s="159"/>
      <c r="R1360" s="159"/>
      <c r="S1360" s="503"/>
      <c r="T1360" s="159"/>
      <c r="U1360" s="159"/>
      <c r="V1360" s="159"/>
      <c r="W1360" s="159"/>
      <c r="X1360" s="159"/>
      <c r="Y1360" s="159"/>
      <c r="Z1360" s="159"/>
      <c r="AA1360" s="159"/>
      <c r="AB1360" s="159"/>
      <c r="AC1360" s="159"/>
      <c r="AD1360" s="159"/>
      <c r="AE1360" s="159"/>
      <c r="AF1360" s="503"/>
      <c r="AG1360" s="159"/>
      <c r="AH1360" s="159"/>
      <c r="AI1360" s="159"/>
      <c r="AJ1360" s="159"/>
      <c r="AK1360" s="159"/>
      <c r="AL1360" s="159"/>
      <c r="AM1360" s="159"/>
      <c r="AN1360" s="159"/>
      <c r="AO1360" s="159"/>
      <c r="AP1360" s="159"/>
      <c r="AQ1360" s="159"/>
      <c r="AR1360" s="159"/>
      <c r="AS1360" s="503"/>
      <c r="AT1360" s="159"/>
      <c r="AU1360" s="159"/>
      <c r="AV1360" s="159"/>
      <c r="AW1360" s="570"/>
      <c r="AX1360" s="570"/>
      <c r="AY1360" s="570"/>
      <c r="AZ1360" s="159"/>
      <c r="BA1360" s="159"/>
      <c r="BB1360" s="159"/>
      <c r="BC1360" s="159"/>
      <c r="BD1360" s="159"/>
      <c r="BE1360" s="159"/>
      <c r="BF1360" s="474"/>
    </row>
    <row r="1361" spans="1:84">
      <c r="A1361" s="149"/>
      <c r="B1361" s="149"/>
      <c r="C1361" s="151"/>
      <c r="D1361" s="151"/>
      <c r="E1361" s="288"/>
      <c r="F1361" s="591"/>
      <c r="G1361" s="159"/>
      <c r="H1361" s="159"/>
      <c r="I1361" s="159"/>
      <c r="J1361" s="159"/>
      <c r="K1361" s="159"/>
      <c r="L1361" s="159"/>
      <c r="M1361" s="159"/>
      <c r="N1361" s="159"/>
      <c r="O1361" s="159"/>
      <c r="P1361" s="159"/>
      <c r="Q1361" s="159"/>
      <c r="R1361" s="159"/>
      <c r="S1361" s="503"/>
      <c r="T1361" s="159"/>
      <c r="U1361" s="159"/>
      <c r="V1361" s="159"/>
      <c r="W1361" s="159"/>
      <c r="X1361" s="159"/>
      <c r="Y1361" s="159"/>
      <c r="Z1361" s="159"/>
      <c r="AA1361" s="159"/>
      <c r="AB1361" s="159"/>
      <c r="AC1361" s="159"/>
      <c r="AD1361" s="159"/>
      <c r="AE1361" s="159"/>
      <c r="AF1361" s="503"/>
      <c r="AG1361" s="159"/>
      <c r="AH1361" s="159"/>
      <c r="AI1361" s="159"/>
      <c r="AJ1361" s="159"/>
      <c r="AK1361" s="159"/>
      <c r="AL1361" s="159"/>
      <c r="AM1361" s="159"/>
      <c r="AN1361" s="159"/>
      <c r="AO1361" s="159"/>
      <c r="AP1361" s="159"/>
      <c r="AQ1361" s="159"/>
      <c r="AR1361" s="159"/>
      <c r="AS1361" s="503"/>
      <c r="AT1361" s="159"/>
      <c r="AU1361" s="159"/>
      <c r="AV1361" s="159"/>
      <c r="AW1361" s="570"/>
      <c r="AX1361" s="570"/>
      <c r="AY1361" s="570"/>
      <c r="AZ1361" s="159"/>
      <c r="BA1361" s="159"/>
      <c r="BB1361" s="159"/>
      <c r="BC1361" s="159"/>
      <c r="BD1361" s="159"/>
      <c r="BE1361" s="159"/>
      <c r="BF1361" s="474"/>
    </row>
    <row r="1362" spans="1:84">
      <c r="A1362" s="149" t="s">
        <v>95</v>
      </c>
      <c r="B1362" s="151" t="s">
        <v>666</v>
      </c>
      <c r="C1362" s="151"/>
      <c r="D1362" s="151"/>
      <c r="E1362" s="375" t="s">
        <v>998</v>
      </c>
      <c r="F1362" s="592"/>
      <c r="G1362" s="159"/>
      <c r="H1362" s="159"/>
      <c r="I1362" s="159"/>
      <c r="J1362" s="159"/>
      <c r="K1362" s="159"/>
      <c r="L1362" s="159"/>
      <c r="M1362" s="159"/>
      <c r="N1362" s="159"/>
      <c r="O1362" s="159"/>
      <c r="P1362" s="159"/>
      <c r="Q1362" s="159"/>
      <c r="R1362" s="159"/>
      <c r="S1362" s="503"/>
      <c r="T1362" s="159"/>
      <c r="U1362" s="159"/>
      <c r="V1362" s="159"/>
      <c r="W1362" s="159"/>
      <c r="X1362" s="159"/>
      <c r="Y1362" s="159"/>
      <c r="Z1362" s="159"/>
      <c r="AA1362" s="159"/>
      <c r="AB1362" s="159"/>
      <c r="AC1362" s="159"/>
      <c r="AD1362" s="159"/>
      <c r="AE1362" s="159"/>
      <c r="AF1362" s="503"/>
      <c r="AG1362" s="159"/>
      <c r="AH1362" s="159"/>
      <c r="AI1362" s="159"/>
      <c r="AJ1362" s="159"/>
      <c r="AK1362" s="159"/>
      <c r="AL1362" s="159"/>
      <c r="AM1362" s="159"/>
      <c r="AN1362" s="159"/>
      <c r="AO1362" s="159"/>
      <c r="AP1362" s="159"/>
      <c r="AQ1362" s="159"/>
      <c r="AR1362" s="159"/>
      <c r="AS1362" s="503"/>
      <c r="AT1362" s="159"/>
      <c r="AU1362" s="159"/>
      <c r="AV1362" s="159"/>
      <c r="AW1362" s="570"/>
      <c r="AX1362" s="570"/>
      <c r="AY1362" s="570"/>
      <c r="AZ1362" s="159"/>
      <c r="BA1362" s="159"/>
      <c r="BB1362" s="159"/>
      <c r="BC1362" s="159"/>
      <c r="BD1362" s="159"/>
      <c r="BE1362" s="159"/>
      <c r="BF1362" s="474"/>
    </row>
    <row r="1363" spans="1:84">
      <c r="A1363" s="149"/>
      <c r="B1363" s="149" t="s">
        <v>818</v>
      </c>
      <c r="C1363" s="151"/>
      <c r="D1363" s="151"/>
      <c r="E1363" s="288" t="s">
        <v>77</v>
      </c>
      <c r="F1363" s="592">
        <v>34</v>
      </c>
      <c r="G1363" s="159"/>
      <c r="H1363" s="159"/>
      <c r="I1363" s="275">
        <f>SUM(G1363:H1363)</f>
        <v>0</v>
      </c>
      <c r="J1363" s="159"/>
      <c r="K1363" s="159"/>
      <c r="L1363" s="275">
        <f>SUM(J1363:K1363)</f>
        <v>0</v>
      </c>
      <c r="M1363" s="159"/>
      <c r="N1363" s="159"/>
      <c r="O1363" s="275">
        <f>SUM(M1363:N1363)</f>
        <v>0</v>
      </c>
      <c r="P1363" s="159"/>
      <c r="Q1363" s="159"/>
      <c r="R1363" s="275">
        <f>SUM(P1363:Q1363)</f>
        <v>0</v>
      </c>
      <c r="S1363" s="500"/>
      <c r="T1363" s="275"/>
      <c r="U1363" s="275"/>
      <c r="V1363" s="275">
        <f>SUM(T1363:U1363)</f>
        <v>0</v>
      </c>
      <c r="W1363" s="275"/>
      <c r="X1363" s="275"/>
      <c r="Y1363" s="275">
        <f>SUM(W1363:X1363)</f>
        <v>0</v>
      </c>
      <c r="Z1363" s="275"/>
      <c r="AA1363" s="275"/>
      <c r="AB1363" s="275">
        <f>SUM(Z1363:AA1363)</f>
        <v>0</v>
      </c>
      <c r="AC1363" s="275"/>
      <c r="AD1363" s="275"/>
      <c r="AE1363" s="275">
        <f>SUM(AC1363:AD1363)</f>
        <v>0</v>
      </c>
      <c r="AF1363" s="500"/>
      <c r="AG1363" s="275"/>
      <c r="AH1363" s="275"/>
      <c r="AI1363" s="275">
        <f>SUM(AG1363:AH1363)</f>
        <v>0</v>
      </c>
      <c r="AJ1363" s="275"/>
      <c r="AK1363" s="275"/>
      <c r="AL1363" s="275">
        <f>SUM(AJ1363:AK1363)</f>
        <v>0</v>
      </c>
      <c r="AM1363" s="275"/>
      <c r="AN1363" s="275"/>
      <c r="AO1363" s="275">
        <f>SUM(AM1363:AN1363)</f>
        <v>0</v>
      </c>
      <c r="AP1363" s="275"/>
      <c r="AQ1363" s="275"/>
      <c r="AR1363" s="275">
        <f>SUM(AP1363:AQ1363)</f>
        <v>0</v>
      </c>
      <c r="AS1363" s="500"/>
      <c r="AT1363" s="275"/>
      <c r="AU1363" s="275"/>
      <c r="AV1363" s="275">
        <f>SUM(AT1363:AU1363)</f>
        <v>0</v>
      </c>
      <c r="AW1363" s="567">
        <f t="shared" ref="AW1363:AW1364" si="6792">SUM(G1363,J1363,M1363,P1363,T1363,W1363,Z1363,AC1363,AG1363,AJ1363,AM1363,AP1363,AT1363)</f>
        <v>0</v>
      </c>
      <c r="AX1363" s="567">
        <f t="shared" ref="AX1363:AX1364" si="6793">SUM(H1363,K1363,N1363,Q1363,U1363,X1363,AA1363,AD1363,AH1363,AK1363,AN1363,AQ1363,AU1363)</f>
        <v>0</v>
      </c>
      <c r="AY1363" s="567">
        <f t="shared" ref="AY1363:AY1364" si="6794">SUM(I1363,L1363,O1363,R1363,V1363,Y1363,AB1363,AE1363,AI1363,AL1363,AO1363,AR1363,AV1363)</f>
        <v>0</v>
      </c>
      <c r="AZ1363" s="159"/>
      <c r="BA1363" s="159"/>
      <c r="BB1363" s="275">
        <f>SUM(AZ1363:BA1363)</f>
        <v>0</v>
      </c>
      <c r="BC1363" s="275"/>
      <c r="BD1363" s="275"/>
      <c r="BE1363" s="275">
        <f>SUM(BC1363:BD1363)</f>
        <v>0</v>
      </c>
      <c r="BF1363" s="521"/>
      <c r="BG1363" s="605">
        <f>SUM(F1363,S1363,AF1363,AS1363)</f>
        <v>34</v>
      </c>
      <c r="BH1363" s="533">
        <f>SUM(G1363,T1363,AG1363)</f>
        <v>0</v>
      </c>
      <c r="BI1363" s="533">
        <f t="shared" ref="BI1363:BI1365" si="6795">SUM(H1363,U1363,AH1363)</f>
        <v>0</v>
      </c>
      <c r="BJ1363" s="533">
        <f t="shared" ref="BJ1363:BJ1365" si="6796">SUM(I1363,V1363,AI1363)</f>
        <v>0</v>
      </c>
      <c r="BK1363" s="533">
        <f t="shared" ref="BK1363:BK1365" si="6797">SUM(J1363,W1363,AJ1363)</f>
        <v>0</v>
      </c>
      <c r="BL1363" s="533">
        <f t="shared" ref="BL1363:BL1365" si="6798">SUM(K1363,X1363,AK1363)</f>
        <v>0</v>
      </c>
      <c r="BM1363" s="533">
        <f t="shared" ref="BM1363:BM1365" si="6799">SUM(L1363,Y1363,AL1363)</f>
        <v>0</v>
      </c>
      <c r="BN1363" s="533">
        <f>SUM(M1363,Z1363,AM1363)</f>
        <v>0</v>
      </c>
      <c r="BO1363" s="533">
        <f t="shared" ref="BO1363:BO1365" si="6800">SUM(N1363,AA1363,AN1363)</f>
        <v>0</v>
      </c>
      <c r="BP1363" s="533">
        <f t="shared" ref="BP1363:BP1365" si="6801">SUM(O1363,AB1363,AO1363)</f>
        <v>0</v>
      </c>
      <c r="BQ1363" s="533">
        <f t="shared" ref="BQ1363:BQ1365" si="6802">SUM(P1363,AC1363,AP1363)</f>
        <v>0</v>
      </c>
      <c r="BR1363" s="533">
        <f t="shared" ref="BR1363:BR1365" si="6803">SUM(Q1363,AD1363,AQ1363)</f>
        <v>0</v>
      </c>
      <c r="BS1363" s="533">
        <f t="shared" ref="BS1363:BS1365" si="6804">SUM(R1363,AE1363,AR1363)</f>
        <v>0</v>
      </c>
      <c r="BT1363" s="533">
        <f>AT1363</f>
        <v>0</v>
      </c>
      <c r="BU1363" s="533">
        <f t="shared" ref="BU1363:BU1365" si="6805">AU1363</f>
        <v>0</v>
      </c>
      <c r="BV1363" s="533">
        <f t="shared" ref="BV1363:BV1365" si="6806">AV1363</f>
        <v>0</v>
      </c>
      <c r="BW1363" s="536">
        <f>SUM(BH1363,BK1363,BN1363,BQ1363,BT1363)</f>
        <v>0</v>
      </c>
      <c r="BX1363" s="536">
        <f t="shared" ref="BX1363:BX1365" si="6807">SUM(BI1363,BL1363,BO1363,BR1363,BU1363)</f>
        <v>0</v>
      </c>
      <c r="BY1363" s="536">
        <f t="shared" ref="BY1363:BY1365" si="6808">SUM(BJ1363,BM1363,BP1363,BS1363,BV1363)</f>
        <v>0</v>
      </c>
      <c r="BZ1363" t="s">
        <v>74</v>
      </c>
      <c r="CA1363" s="544">
        <f>AZ1363</f>
        <v>0</v>
      </c>
      <c r="CB1363" s="544">
        <f t="shared" ref="CB1363:CB1365" si="6809">BA1363</f>
        <v>0</v>
      </c>
      <c r="CC1363" s="544">
        <f t="shared" ref="CC1363:CC1365" si="6810">BB1363</f>
        <v>0</v>
      </c>
      <c r="CD1363" s="544">
        <f>BC1363</f>
        <v>0</v>
      </c>
      <c r="CE1363" s="544">
        <f t="shared" ref="CE1363:CE1365" si="6811">BD1363</f>
        <v>0</v>
      </c>
      <c r="CF1363" s="544">
        <f t="shared" ref="CF1363:CF1365" si="6812">BE1363</f>
        <v>0</v>
      </c>
    </row>
    <row r="1364" spans="1:84">
      <c r="A1364" s="149"/>
      <c r="B1364" s="151"/>
      <c r="C1364" s="151"/>
      <c r="D1364" s="151"/>
      <c r="E1364" s="288" t="s">
        <v>78</v>
      </c>
      <c r="F1364" s="592">
        <v>17</v>
      </c>
      <c r="G1364" s="159"/>
      <c r="H1364" s="159"/>
      <c r="I1364" s="275">
        <f>SUM(G1364:H1364)</f>
        <v>0</v>
      </c>
      <c r="J1364" s="159"/>
      <c r="K1364" s="159"/>
      <c r="L1364" s="275">
        <f>SUM(J1364:K1364)</f>
        <v>0</v>
      </c>
      <c r="M1364" s="159"/>
      <c r="N1364" s="159"/>
      <c r="O1364" s="275">
        <f>SUM(M1364:N1364)</f>
        <v>0</v>
      </c>
      <c r="P1364" s="159"/>
      <c r="Q1364" s="159"/>
      <c r="R1364" s="275">
        <f>SUM(P1364:Q1364)</f>
        <v>0</v>
      </c>
      <c r="S1364" s="500"/>
      <c r="T1364" s="275"/>
      <c r="U1364" s="275"/>
      <c r="V1364" s="275">
        <f>SUM(T1364:U1364)</f>
        <v>0</v>
      </c>
      <c r="W1364" s="275"/>
      <c r="X1364" s="275"/>
      <c r="Y1364" s="275">
        <f>SUM(W1364:X1364)</f>
        <v>0</v>
      </c>
      <c r="Z1364" s="275"/>
      <c r="AA1364" s="275"/>
      <c r="AB1364" s="275">
        <f>SUM(Z1364:AA1364)</f>
        <v>0</v>
      </c>
      <c r="AC1364" s="275"/>
      <c r="AD1364" s="275"/>
      <c r="AE1364" s="275">
        <f>SUM(AC1364:AD1364)</f>
        <v>0</v>
      </c>
      <c r="AF1364" s="500"/>
      <c r="AG1364" s="275"/>
      <c r="AH1364" s="275"/>
      <c r="AI1364" s="275">
        <f>SUM(AG1364:AH1364)</f>
        <v>0</v>
      </c>
      <c r="AJ1364" s="275"/>
      <c r="AK1364" s="275"/>
      <c r="AL1364" s="275">
        <f>SUM(AJ1364:AK1364)</f>
        <v>0</v>
      </c>
      <c r="AM1364" s="275"/>
      <c r="AN1364" s="275"/>
      <c r="AO1364" s="275">
        <f>SUM(AM1364:AN1364)</f>
        <v>0</v>
      </c>
      <c r="AP1364" s="275"/>
      <c r="AQ1364" s="275"/>
      <c r="AR1364" s="275">
        <f>SUM(AP1364:AQ1364)</f>
        <v>0</v>
      </c>
      <c r="AS1364" s="500"/>
      <c r="AT1364" s="275"/>
      <c r="AU1364" s="275"/>
      <c r="AV1364" s="275">
        <f>SUM(AT1364:AU1364)</f>
        <v>0</v>
      </c>
      <c r="AW1364" s="567">
        <f t="shared" si="6792"/>
        <v>0</v>
      </c>
      <c r="AX1364" s="567">
        <f t="shared" si="6793"/>
        <v>0</v>
      </c>
      <c r="AY1364" s="567">
        <f t="shared" si="6794"/>
        <v>0</v>
      </c>
      <c r="AZ1364" s="159"/>
      <c r="BA1364" s="159"/>
      <c r="BB1364" s="275">
        <f>SUM(AZ1364:BA1364)</f>
        <v>0</v>
      </c>
      <c r="BC1364" s="275"/>
      <c r="BD1364" s="275"/>
      <c r="BE1364" s="275">
        <f>SUM(BC1364:BD1364)</f>
        <v>0</v>
      </c>
      <c r="BF1364" s="521"/>
      <c r="BG1364" s="605">
        <f>SUM(F1364,S1364,AF1364,AS1364)</f>
        <v>17</v>
      </c>
      <c r="BH1364" s="533">
        <f>SUM(G1364,T1364,AG1364)</f>
        <v>0</v>
      </c>
      <c r="BI1364" s="533">
        <f t="shared" si="6795"/>
        <v>0</v>
      </c>
      <c r="BJ1364" s="533">
        <f t="shared" si="6796"/>
        <v>0</v>
      </c>
      <c r="BK1364" s="533">
        <f t="shared" si="6797"/>
        <v>0</v>
      </c>
      <c r="BL1364" s="533">
        <f t="shared" si="6798"/>
        <v>0</v>
      </c>
      <c r="BM1364" s="533">
        <f t="shared" si="6799"/>
        <v>0</v>
      </c>
      <c r="BN1364" s="533">
        <f>SUM(M1364,Z1364,AM1364)</f>
        <v>0</v>
      </c>
      <c r="BO1364" s="533">
        <f t="shared" si="6800"/>
        <v>0</v>
      </c>
      <c r="BP1364" s="533">
        <f t="shared" si="6801"/>
        <v>0</v>
      </c>
      <c r="BQ1364" s="533">
        <f t="shared" si="6802"/>
        <v>0</v>
      </c>
      <c r="BR1364" s="533">
        <f t="shared" si="6803"/>
        <v>0</v>
      </c>
      <c r="BS1364" s="533">
        <f t="shared" si="6804"/>
        <v>0</v>
      </c>
      <c r="BT1364" s="533">
        <f>AT1364</f>
        <v>0</v>
      </c>
      <c r="BU1364" s="533">
        <f t="shared" si="6805"/>
        <v>0</v>
      </c>
      <c r="BV1364" s="533">
        <f t="shared" si="6806"/>
        <v>0</v>
      </c>
      <c r="BW1364" s="536">
        <f>SUM(BH1364,BK1364,BN1364,BQ1364,BT1364)</f>
        <v>0</v>
      </c>
      <c r="BX1364" s="536">
        <f t="shared" si="6807"/>
        <v>0</v>
      </c>
      <c r="BY1364" s="536">
        <f t="shared" si="6808"/>
        <v>0</v>
      </c>
      <c r="BZ1364" t="s">
        <v>74</v>
      </c>
      <c r="CA1364" s="544">
        <f>AZ1364</f>
        <v>0</v>
      </c>
      <c r="CB1364" s="544">
        <f t="shared" si="6809"/>
        <v>0</v>
      </c>
      <c r="CC1364" s="544">
        <f t="shared" si="6810"/>
        <v>0</v>
      </c>
      <c r="CD1364" s="544">
        <f>BC1364</f>
        <v>0</v>
      </c>
      <c r="CE1364" s="544">
        <f t="shared" si="6811"/>
        <v>0</v>
      </c>
      <c r="CF1364" s="544">
        <f t="shared" si="6812"/>
        <v>0</v>
      </c>
    </row>
    <row r="1365" spans="1:84">
      <c r="A1365" s="149"/>
      <c r="B1365" s="151" t="s">
        <v>74</v>
      </c>
      <c r="C1365" s="151"/>
      <c r="D1365" s="151"/>
      <c r="E1365" s="375" t="s">
        <v>85</v>
      </c>
      <c r="F1365" s="592">
        <f>SUM(F1363:F1364)</f>
        <v>51</v>
      </c>
      <c r="G1365" s="168">
        <f t="shared" ref="G1365:BE1365" si="6813">SUM(G1363:G1364)</f>
        <v>0</v>
      </c>
      <c r="H1365" s="168">
        <f t="shared" si="6813"/>
        <v>0</v>
      </c>
      <c r="I1365" s="168">
        <f t="shared" si="6813"/>
        <v>0</v>
      </c>
      <c r="J1365" s="168">
        <f t="shared" si="6813"/>
        <v>0</v>
      </c>
      <c r="K1365" s="168">
        <f t="shared" si="6813"/>
        <v>0</v>
      </c>
      <c r="L1365" s="168">
        <f t="shared" si="6813"/>
        <v>0</v>
      </c>
      <c r="M1365" s="168">
        <f t="shared" si="6813"/>
        <v>0</v>
      </c>
      <c r="N1365" s="168">
        <f t="shared" si="6813"/>
        <v>0</v>
      </c>
      <c r="O1365" s="168">
        <f t="shared" si="6813"/>
        <v>0</v>
      </c>
      <c r="P1365" s="168">
        <f t="shared" si="6813"/>
        <v>0</v>
      </c>
      <c r="Q1365" s="168">
        <f t="shared" si="6813"/>
        <v>0</v>
      </c>
      <c r="R1365" s="168">
        <f t="shared" si="6813"/>
        <v>0</v>
      </c>
      <c r="S1365" s="502">
        <f t="shared" si="6813"/>
        <v>0</v>
      </c>
      <c r="T1365" s="168">
        <f t="shared" si="6813"/>
        <v>0</v>
      </c>
      <c r="U1365" s="168">
        <f t="shared" si="6813"/>
        <v>0</v>
      </c>
      <c r="V1365" s="168">
        <f t="shared" si="6813"/>
        <v>0</v>
      </c>
      <c r="W1365" s="168">
        <f t="shared" si="6813"/>
        <v>0</v>
      </c>
      <c r="X1365" s="168">
        <f t="shared" si="6813"/>
        <v>0</v>
      </c>
      <c r="Y1365" s="168">
        <f t="shared" si="6813"/>
        <v>0</v>
      </c>
      <c r="Z1365" s="168">
        <f t="shared" si="6813"/>
        <v>0</v>
      </c>
      <c r="AA1365" s="168">
        <f t="shared" si="6813"/>
        <v>0</v>
      </c>
      <c r="AB1365" s="168">
        <f t="shared" si="6813"/>
        <v>0</v>
      </c>
      <c r="AC1365" s="168">
        <f t="shared" si="6813"/>
        <v>0</v>
      </c>
      <c r="AD1365" s="168">
        <f t="shared" si="6813"/>
        <v>0</v>
      </c>
      <c r="AE1365" s="168">
        <f t="shared" si="6813"/>
        <v>0</v>
      </c>
      <c r="AF1365" s="502">
        <f t="shared" si="6813"/>
        <v>0</v>
      </c>
      <c r="AG1365" s="168">
        <f t="shared" si="6813"/>
        <v>0</v>
      </c>
      <c r="AH1365" s="168">
        <f t="shared" si="6813"/>
        <v>0</v>
      </c>
      <c r="AI1365" s="168">
        <f t="shared" si="6813"/>
        <v>0</v>
      </c>
      <c r="AJ1365" s="168">
        <f t="shared" si="6813"/>
        <v>0</v>
      </c>
      <c r="AK1365" s="168">
        <f t="shared" si="6813"/>
        <v>0</v>
      </c>
      <c r="AL1365" s="168">
        <f t="shared" si="6813"/>
        <v>0</v>
      </c>
      <c r="AM1365" s="168">
        <f t="shared" si="6813"/>
        <v>0</v>
      </c>
      <c r="AN1365" s="168">
        <f t="shared" si="6813"/>
        <v>0</v>
      </c>
      <c r="AO1365" s="168">
        <f t="shared" si="6813"/>
        <v>0</v>
      </c>
      <c r="AP1365" s="168">
        <f t="shared" si="6813"/>
        <v>0</v>
      </c>
      <c r="AQ1365" s="168">
        <f t="shared" si="6813"/>
        <v>0</v>
      </c>
      <c r="AR1365" s="168">
        <f t="shared" si="6813"/>
        <v>0</v>
      </c>
      <c r="AS1365" s="502">
        <f t="shared" si="6813"/>
        <v>0</v>
      </c>
      <c r="AT1365" s="168">
        <f t="shared" si="6813"/>
        <v>0</v>
      </c>
      <c r="AU1365" s="168">
        <f t="shared" si="6813"/>
        <v>0</v>
      </c>
      <c r="AV1365" s="168">
        <f t="shared" si="6813"/>
        <v>0</v>
      </c>
      <c r="AW1365" s="569">
        <f t="shared" si="6813"/>
        <v>0</v>
      </c>
      <c r="AX1365" s="569">
        <f t="shared" si="6813"/>
        <v>0</v>
      </c>
      <c r="AY1365" s="569">
        <f t="shared" si="6813"/>
        <v>0</v>
      </c>
      <c r="AZ1365" s="168">
        <f t="shared" si="6813"/>
        <v>0</v>
      </c>
      <c r="BA1365" s="168">
        <f t="shared" si="6813"/>
        <v>0</v>
      </c>
      <c r="BB1365" s="168">
        <f t="shared" si="6813"/>
        <v>0</v>
      </c>
      <c r="BC1365" s="168">
        <f t="shared" si="6813"/>
        <v>0</v>
      </c>
      <c r="BD1365" s="168">
        <f t="shared" si="6813"/>
        <v>0</v>
      </c>
      <c r="BE1365" s="168">
        <f t="shared" si="6813"/>
        <v>0</v>
      </c>
      <c r="BF1365" s="523"/>
      <c r="BG1365" s="605">
        <f>SUM(F1365,S1365,AF1365,AS1365)</f>
        <v>51</v>
      </c>
      <c r="BH1365" s="533">
        <f>SUM(G1365,T1365,AG1365)</f>
        <v>0</v>
      </c>
      <c r="BI1365" s="533">
        <f t="shared" si="6795"/>
        <v>0</v>
      </c>
      <c r="BJ1365" s="533">
        <f t="shared" si="6796"/>
        <v>0</v>
      </c>
      <c r="BK1365" s="533">
        <f t="shared" si="6797"/>
        <v>0</v>
      </c>
      <c r="BL1365" s="533">
        <f t="shared" si="6798"/>
        <v>0</v>
      </c>
      <c r="BM1365" s="533">
        <f t="shared" si="6799"/>
        <v>0</v>
      </c>
      <c r="BN1365" s="533">
        <f>SUM(M1365,Z1365,AM1365)</f>
        <v>0</v>
      </c>
      <c r="BO1365" s="533">
        <f t="shared" si="6800"/>
        <v>0</v>
      </c>
      <c r="BP1365" s="533">
        <f t="shared" si="6801"/>
        <v>0</v>
      </c>
      <c r="BQ1365" s="533">
        <f t="shared" si="6802"/>
        <v>0</v>
      </c>
      <c r="BR1365" s="533">
        <f t="shared" si="6803"/>
        <v>0</v>
      </c>
      <c r="BS1365" s="533">
        <f t="shared" si="6804"/>
        <v>0</v>
      </c>
      <c r="BT1365" s="533">
        <f>AT1365</f>
        <v>0</v>
      </c>
      <c r="BU1365" s="533">
        <f t="shared" si="6805"/>
        <v>0</v>
      </c>
      <c r="BV1365" s="533">
        <f t="shared" si="6806"/>
        <v>0</v>
      </c>
      <c r="BW1365" s="536">
        <f>SUM(BH1365,BK1365,BN1365,BQ1365,BT1365)</f>
        <v>0</v>
      </c>
      <c r="BX1365" s="536">
        <f t="shared" si="6807"/>
        <v>0</v>
      </c>
      <c r="BY1365" s="536">
        <f t="shared" si="6808"/>
        <v>0</v>
      </c>
      <c r="BZ1365" t="s">
        <v>74</v>
      </c>
      <c r="CA1365" s="544">
        <f>AZ1365</f>
        <v>0</v>
      </c>
      <c r="CB1365" s="544">
        <f t="shared" si="6809"/>
        <v>0</v>
      </c>
      <c r="CC1365" s="544">
        <f t="shared" si="6810"/>
        <v>0</v>
      </c>
      <c r="CD1365" s="544">
        <f>BC1365</f>
        <v>0</v>
      </c>
      <c r="CE1365" s="544">
        <f t="shared" si="6811"/>
        <v>0</v>
      </c>
      <c r="CF1365" s="544">
        <f t="shared" si="6812"/>
        <v>0</v>
      </c>
    </row>
    <row r="1366" spans="1:84">
      <c r="A1366" s="149"/>
      <c r="B1366" s="151"/>
      <c r="C1366" s="151"/>
      <c r="D1366" s="151"/>
      <c r="E1366" s="375"/>
      <c r="F1366" s="591"/>
      <c r="G1366" s="168"/>
      <c r="H1366" s="168"/>
      <c r="I1366" s="168"/>
      <c r="J1366" s="168"/>
      <c r="K1366" s="168"/>
      <c r="L1366" s="168"/>
      <c r="M1366" s="168"/>
      <c r="N1366" s="168"/>
      <c r="O1366" s="168"/>
      <c r="P1366" s="168"/>
      <c r="Q1366" s="168"/>
      <c r="R1366" s="168"/>
      <c r="S1366" s="502"/>
      <c r="T1366" s="168"/>
      <c r="U1366" s="168"/>
      <c r="V1366" s="168"/>
      <c r="W1366" s="168"/>
      <c r="X1366" s="168"/>
      <c r="Y1366" s="168"/>
      <c r="Z1366" s="168"/>
      <c r="AA1366" s="168"/>
      <c r="AB1366" s="168"/>
      <c r="AC1366" s="168"/>
      <c r="AD1366" s="168"/>
      <c r="AE1366" s="168"/>
      <c r="AF1366" s="502"/>
      <c r="AG1366" s="168"/>
      <c r="AH1366" s="168"/>
      <c r="AI1366" s="168"/>
      <c r="AJ1366" s="168"/>
      <c r="AK1366" s="168"/>
      <c r="AL1366" s="168"/>
      <c r="AM1366" s="168"/>
      <c r="AN1366" s="168"/>
      <c r="AO1366" s="168"/>
      <c r="AP1366" s="168"/>
      <c r="AQ1366" s="168"/>
      <c r="AR1366" s="168"/>
      <c r="AS1366" s="502"/>
      <c r="AT1366" s="168"/>
      <c r="AU1366" s="168"/>
      <c r="AV1366" s="168"/>
      <c r="AW1366" s="569"/>
      <c r="AX1366" s="569"/>
      <c r="AY1366" s="569"/>
      <c r="AZ1366" s="159"/>
      <c r="BA1366" s="159"/>
      <c r="BB1366" s="159"/>
      <c r="BC1366" s="168"/>
      <c r="BD1366" s="168"/>
      <c r="BE1366" s="168"/>
      <c r="BF1366" s="523"/>
    </row>
    <row r="1367" spans="1:84">
      <c r="A1367" s="149"/>
      <c r="B1367" s="149" t="s">
        <v>53</v>
      </c>
      <c r="C1367" s="151"/>
      <c r="D1367" s="151"/>
      <c r="E1367" s="375" t="s">
        <v>819</v>
      </c>
      <c r="F1367" s="591"/>
      <c r="G1367" s="168" t="s">
        <v>74</v>
      </c>
      <c r="H1367" s="168"/>
      <c r="I1367" s="168"/>
      <c r="J1367" s="168"/>
      <c r="K1367" s="168"/>
      <c r="L1367" s="168"/>
      <c r="M1367" s="168"/>
      <c r="N1367" s="168"/>
      <c r="O1367" s="168"/>
      <c r="P1367" s="168"/>
      <c r="Q1367" s="168"/>
      <c r="R1367" s="168"/>
      <c r="S1367" s="502"/>
      <c r="T1367" s="168"/>
      <c r="U1367" s="168"/>
      <c r="V1367" s="168"/>
      <c r="W1367" s="168"/>
      <c r="X1367" s="168"/>
      <c r="Y1367" s="168"/>
      <c r="Z1367" s="168"/>
      <c r="AA1367" s="168"/>
      <c r="AB1367" s="168"/>
      <c r="AC1367" s="168"/>
      <c r="AD1367" s="168"/>
      <c r="AE1367" s="168"/>
      <c r="AF1367" s="502"/>
      <c r="AG1367" s="168"/>
      <c r="AH1367" s="168"/>
      <c r="AI1367" s="168"/>
      <c r="AJ1367" s="168"/>
      <c r="AK1367" s="168"/>
      <c r="AL1367" s="168"/>
      <c r="AM1367" s="168"/>
      <c r="AN1367" s="168"/>
      <c r="AO1367" s="168"/>
      <c r="AP1367" s="168"/>
      <c r="AQ1367" s="168"/>
      <c r="AR1367" s="168"/>
      <c r="AS1367" s="502"/>
      <c r="AT1367" s="168"/>
      <c r="AU1367" s="168"/>
      <c r="AV1367" s="168"/>
      <c r="AW1367" s="569"/>
      <c r="AX1367" s="569"/>
      <c r="AY1367" s="569"/>
      <c r="AZ1367" s="159"/>
      <c r="BA1367" s="159"/>
      <c r="BB1367" s="159"/>
      <c r="BC1367" s="168"/>
      <c r="BD1367" s="168"/>
      <c r="BE1367" s="168"/>
      <c r="BF1367" s="523"/>
    </row>
    <row r="1368" spans="1:84">
      <c r="A1368" s="149"/>
      <c r="B1368" s="151"/>
      <c r="C1368" s="151"/>
      <c r="D1368" s="151"/>
      <c r="E1368" s="288" t="s">
        <v>77</v>
      </c>
      <c r="F1368" s="592">
        <v>50</v>
      </c>
      <c r="G1368" s="159"/>
      <c r="H1368" s="159"/>
      <c r="I1368" s="275">
        <f>SUM(G1368:H1368)</f>
        <v>0</v>
      </c>
      <c r="J1368" s="159"/>
      <c r="K1368" s="159"/>
      <c r="L1368" s="275">
        <f>SUM(J1368:K1368)</f>
        <v>0</v>
      </c>
      <c r="M1368" s="159"/>
      <c r="N1368" s="159"/>
      <c r="O1368" s="275">
        <f>SUM(M1368:N1368)</f>
        <v>0</v>
      </c>
      <c r="P1368" s="159"/>
      <c r="Q1368" s="159"/>
      <c r="R1368" s="275">
        <f>SUM(P1368:Q1368)</f>
        <v>0</v>
      </c>
      <c r="S1368" s="500"/>
      <c r="T1368" s="275"/>
      <c r="U1368" s="275"/>
      <c r="V1368" s="275">
        <f>SUM(T1368:U1368)</f>
        <v>0</v>
      </c>
      <c r="W1368" s="275"/>
      <c r="X1368" s="275"/>
      <c r="Y1368" s="275">
        <f>SUM(W1368:X1368)</f>
        <v>0</v>
      </c>
      <c r="Z1368" s="275"/>
      <c r="AA1368" s="275"/>
      <c r="AB1368" s="275">
        <f>SUM(Z1368:AA1368)</f>
        <v>0</v>
      </c>
      <c r="AC1368" s="275"/>
      <c r="AD1368" s="275"/>
      <c r="AE1368" s="275">
        <f>SUM(AC1368:AD1368)</f>
        <v>0</v>
      </c>
      <c r="AF1368" s="500"/>
      <c r="AG1368" s="275"/>
      <c r="AH1368" s="275"/>
      <c r="AI1368" s="275">
        <f>SUM(AG1368:AH1368)</f>
        <v>0</v>
      </c>
      <c r="AJ1368" s="275"/>
      <c r="AK1368" s="275"/>
      <c r="AL1368" s="275">
        <f>SUM(AJ1368:AK1368)</f>
        <v>0</v>
      </c>
      <c r="AM1368" s="275"/>
      <c r="AN1368" s="275"/>
      <c r="AO1368" s="275">
        <f>SUM(AM1368:AN1368)</f>
        <v>0</v>
      </c>
      <c r="AP1368" s="275"/>
      <c r="AQ1368" s="275"/>
      <c r="AR1368" s="275">
        <f>SUM(AP1368:AQ1368)</f>
        <v>0</v>
      </c>
      <c r="AS1368" s="500"/>
      <c r="AT1368" s="275"/>
      <c r="AU1368" s="275"/>
      <c r="AV1368" s="275">
        <f>SUM(AT1368:AU1368)</f>
        <v>0</v>
      </c>
      <c r="AW1368" s="567">
        <f t="shared" ref="AW1368:AW1369" si="6814">SUM(G1368,J1368,M1368,P1368,T1368,W1368,Z1368,AC1368,AG1368,AJ1368,AM1368,AP1368,AT1368)</f>
        <v>0</v>
      </c>
      <c r="AX1368" s="567">
        <f t="shared" ref="AX1368:AX1369" si="6815">SUM(H1368,K1368,N1368,Q1368,U1368,X1368,AA1368,AD1368,AH1368,AK1368,AN1368,AQ1368,AU1368)</f>
        <v>0</v>
      </c>
      <c r="AY1368" s="567">
        <f t="shared" ref="AY1368:AY1369" si="6816">SUM(I1368,L1368,O1368,R1368,V1368,Y1368,AB1368,AE1368,AI1368,AL1368,AO1368,AR1368,AV1368)</f>
        <v>0</v>
      </c>
      <c r="AZ1368" s="159"/>
      <c r="BA1368" s="159"/>
      <c r="BB1368" s="275">
        <f>SUM(AZ1368:BA1368)</f>
        <v>0</v>
      </c>
      <c r="BC1368" s="275"/>
      <c r="BD1368" s="275"/>
      <c r="BE1368" s="275">
        <f>SUM(BC1368:BD1368)</f>
        <v>0</v>
      </c>
      <c r="BF1368" s="521"/>
      <c r="BG1368" s="605">
        <f>SUM(F1368,S1368,AF1368,AS1368)</f>
        <v>50</v>
      </c>
      <c r="BH1368" s="533">
        <f>SUM(G1368,T1368,AG1368)</f>
        <v>0</v>
      </c>
      <c r="BI1368" s="533">
        <f t="shared" ref="BI1368:BI1370" si="6817">SUM(H1368,U1368,AH1368)</f>
        <v>0</v>
      </c>
      <c r="BJ1368" s="533">
        <f t="shared" ref="BJ1368:BJ1370" si="6818">SUM(I1368,V1368,AI1368)</f>
        <v>0</v>
      </c>
      <c r="BK1368" s="533">
        <f t="shared" ref="BK1368:BK1370" si="6819">SUM(J1368,W1368,AJ1368)</f>
        <v>0</v>
      </c>
      <c r="BL1368" s="533">
        <f t="shared" ref="BL1368:BL1370" si="6820">SUM(K1368,X1368,AK1368)</f>
        <v>0</v>
      </c>
      <c r="BM1368" s="533">
        <f t="shared" ref="BM1368:BM1370" si="6821">SUM(L1368,Y1368,AL1368)</f>
        <v>0</v>
      </c>
      <c r="BN1368" s="533">
        <f>SUM(M1368,Z1368,AM1368)</f>
        <v>0</v>
      </c>
      <c r="BO1368" s="533">
        <f t="shared" ref="BO1368:BO1370" si="6822">SUM(N1368,AA1368,AN1368)</f>
        <v>0</v>
      </c>
      <c r="BP1368" s="533">
        <f t="shared" ref="BP1368:BP1370" si="6823">SUM(O1368,AB1368,AO1368)</f>
        <v>0</v>
      </c>
      <c r="BQ1368" s="533">
        <f t="shared" ref="BQ1368:BQ1370" si="6824">SUM(P1368,AC1368,AP1368)</f>
        <v>0</v>
      </c>
      <c r="BR1368" s="533">
        <f t="shared" ref="BR1368:BR1370" si="6825">SUM(Q1368,AD1368,AQ1368)</f>
        <v>0</v>
      </c>
      <c r="BS1368" s="533">
        <f t="shared" ref="BS1368:BS1370" si="6826">SUM(R1368,AE1368,AR1368)</f>
        <v>0</v>
      </c>
      <c r="BT1368" s="533">
        <f>AT1368</f>
        <v>0</v>
      </c>
      <c r="BU1368" s="533">
        <f t="shared" ref="BU1368:BU1370" si="6827">AU1368</f>
        <v>0</v>
      </c>
      <c r="BV1368" s="533">
        <f t="shared" ref="BV1368:BV1370" si="6828">AV1368</f>
        <v>0</v>
      </c>
      <c r="BW1368" s="536">
        <f>SUM(BH1368,BK1368,BN1368,BQ1368,BT1368)</f>
        <v>0</v>
      </c>
      <c r="BX1368" s="536">
        <f t="shared" ref="BX1368:BX1370" si="6829">SUM(BI1368,BL1368,BO1368,BR1368,BU1368)</f>
        <v>0</v>
      </c>
      <c r="BY1368" s="536">
        <f t="shared" ref="BY1368:BY1370" si="6830">SUM(BJ1368,BM1368,BP1368,BS1368,BV1368)</f>
        <v>0</v>
      </c>
      <c r="BZ1368" t="s">
        <v>74</v>
      </c>
      <c r="CA1368" s="544">
        <f>AZ1368</f>
        <v>0</v>
      </c>
      <c r="CB1368" s="544">
        <f t="shared" ref="CB1368:CB1370" si="6831">BA1368</f>
        <v>0</v>
      </c>
      <c r="CC1368" s="544">
        <f t="shared" ref="CC1368:CC1370" si="6832">BB1368</f>
        <v>0</v>
      </c>
      <c r="CD1368" s="544">
        <f>BC1368</f>
        <v>0</v>
      </c>
      <c r="CE1368" s="544">
        <f t="shared" ref="CE1368:CE1370" si="6833">BD1368</f>
        <v>0</v>
      </c>
      <c r="CF1368" s="544">
        <f t="shared" ref="CF1368:CF1370" si="6834">BE1368</f>
        <v>0</v>
      </c>
    </row>
    <row r="1369" spans="1:84">
      <c r="A1369" s="149"/>
      <c r="B1369" s="151"/>
      <c r="C1369" s="151"/>
      <c r="D1369" s="151"/>
      <c r="E1369" s="288" t="s">
        <v>78</v>
      </c>
      <c r="F1369" s="592">
        <v>16</v>
      </c>
      <c r="G1369" s="159"/>
      <c r="H1369" s="159"/>
      <c r="I1369" s="275">
        <f>SUM(G1369:H1369)</f>
        <v>0</v>
      </c>
      <c r="J1369" s="159"/>
      <c r="K1369" s="159"/>
      <c r="L1369" s="275">
        <f>SUM(J1369:K1369)</f>
        <v>0</v>
      </c>
      <c r="M1369" s="159"/>
      <c r="N1369" s="159"/>
      <c r="O1369" s="275">
        <f>SUM(M1369:N1369)</f>
        <v>0</v>
      </c>
      <c r="P1369" s="159"/>
      <c r="Q1369" s="159"/>
      <c r="R1369" s="275">
        <f>SUM(P1369:Q1369)</f>
        <v>0</v>
      </c>
      <c r="S1369" s="500"/>
      <c r="T1369" s="275"/>
      <c r="U1369" s="275"/>
      <c r="V1369" s="275">
        <f>SUM(T1369:U1369)</f>
        <v>0</v>
      </c>
      <c r="W1369" s="275"/>
      <c r="X1369" s="275"/>
      <c r="Y1369" s="275">
        <f>SUM(W1369:X1369)</f>
        <v>0</v>
      </c>
      <c r="Z1369" s="275"/>
      <c r="AA1369" s="275"/>
      <c r="AB1369" s="275">
        <f>SUM(Z1369:AA1369)</f>
        <v>0</v>
      </c>
      <c r="AC1369" s="275"/>
      <c r="AD1369" s="275"/>
      <c r="AE1369" s="275">
        <f>SUM(AC1369:AD1369)</f>
        <v>0</v>
      </c>
      <c r="AF1369" s="500"/>
      <c r="AG1369" s="275"/>
      <c r="AH1369" s="275"/>
      <c r="AI1369" s="275">
        <f>SUM(AG1369:AH1369)</f>
        <v>0</v>
      </c>
      <c r="AJ1369" s="275"/>
      <c r="AK1369" s="275"/>
      <c r="AL1369" s="275">
        <f>SUM(AJ1369:AK1369)</f>
        <v>0</v>
      </c>
      <c r="AM1369" s="275"/>
      <c r="AN1369" s="275"/>
      <c r="AO1369" s="275">
        <f>SUM(AM1369:AN1369)</f>
        <v>0</v>
      </c>
      <c r="AP1369" s="275"/>
      <c r="AQ1369" s="275"/>
      <c r="AR1369" s="275">
        <f>SUM(AP1369:AQ1369)</f>
        <v>0</v>
      </c>
      <c r="AS1369" s="500"/>
      <c r="AT1369" s="275"/>
      <c r="AU1369" s="275"/>
      <c r="AV1369" s="275">
        <f>SUM(AT1369:AU1369)</f>
        <v>0</v>
      </c>
      <c r="AW1369" s="567">
        <f t="shared" si="6814"/>
        <v>0</v>
      </c>
      <c r="AX1369" s="567">
        <f t="shared" si="6815"/>
        <v>0</v>
      </c>
      <c r="AY1369" s="567">
        <f t="shared" si="6816"/>
        <v>0</v>
      </c>
      <c r="AZ1369" s="159"/>
      <c r="BA1369" s="159"/>
      <c r="BB1369" s="275">
        <f>SUM(AZ1369:BA1369)</f>
        <v>0</v>
      </c>
      <c r="BC1369" s="275"/>
      <c r="BD1369" s="275"/>
      <c r="BE1369" s="275">
        <f>SUM(BC1369:BD1369)</f>
        <v>0</v>
      </c>
      <c r="BF1369" s="521"/>
      <c r="BG1369" s="605">
        <f>SUM(F1369,S1369,AF1369,AS1369)</f>
        <v>16</v>
      </c>
      <c r="BH1369" s="533">
        <f>SUM(G1369,T1369,AG1369)</f>
        <v>0</v>
      </c>
      <c r="BI1369" s="533">
        <f t="shared" si="6817"/>
        <v>0</v>
      </c>
      <c r="BJ1369" s="533">
        <f t="shared" si="6818"/>
        <v>0</v>
      </c>
      <c r="BK1369" s="533">
        <f t="shared" si="6819"/>
        <v>0</v>
      </c>
      <c r="BL1369" s="533">
        <f t="shared" si="6820"/>
        <v>0</v>
      </c>
      <c r="BM1369" s="533">
        <f t="shared" si="6821"/>
        <v>0</v>
      </c>
      <c r="BN1369" s="533">
        <f>SUM(M1369,Z1369,AM1369)</f>
        <v>0</v>
      </c>
      <c r="BO1369" s="533">
        <f t="shared" si="6822"/>
        <v>0</v>
      </c>
      <c r="BP1369" s="533">
        <f t="shared" si="6823"/>
        <v>0</v>
      </c>
      <c r="BQ1369" s="533">
        <f t="shared" si="6824"/>
        <v>0</v>
      </c>
      <c r="BR1369" s="533">
        <f t="shared" si="6825"/>
        <v>0</v>
      </c>
      <c r="BS1369" s="533">
        <f t="shared" si="6826"/>
        <v>0</v>
      </c>
      <c r="BT1369" s="533">
        <f>AT1369</f>
        <v>0</v>
      </c>
      <c r="BU1369" s="533">
        <f t="shared" si="6827"/>
        <v>0</v>
      </c>
      <c r="BV1369" s="533">
        <f t="shared" si="6828"/>
        <v>0</v>
      </c>
      <c r="BW1369" s="536">
        <f>SUM(BH1369,BK1369,BN1369,BQ1369,BT1369)</f>
        <v>0</v>
      </c>
      <c r="BX1369" s="536">
        <f t="shared" si="6829"/>
        <v>0</v>
      </c>
      <c r="BY1369" s="536">
        <f t="shared" si="6830"/>
        <v>0</v>
      </c>
      <c r="BZ1369" t="s">
        <v>74</v>
      </c>
      <c r="CA1369" s="544">
        <f>AZ1369</f>
        <v>0</v>
      </c>
      <c r="CB1369" s="544">
        <f t="shared" si="6831"/>
        <v>0</v>
      </c>
      <c r="CC1369" s="544">
        <f t="shared" si="6832"/>
        <v>0</v>
      </c>
      <c r="CD1369" s="544">
        <f>BC1369</f>
        <v>0</v>
      </c>
      <c r="CE1369" s="544">
        <f t="shared" si="6833"/>
        <v>0</v>
      </c>
      <c r="CF1369" s="544">
        <f t="shared" si="6834"/>
        <v>0</v>
      </c>
    </row>
    <row r="1370" spans="1:84">
      <c r="A1370" s="149"/>
      <c r="B1370" s="151"/>
      <c r="C1370" s="151"/>
      <c r="D1370" s="151"/>
      <c r="E1370" s="375" t="s">
        <v>85</v>
      </c>
      <c r="F1370" s="592">
        <f t="shared" ref="F1370" si="6835">SUM(F1368:F1369)</f>
        <v>66</v>
      </c>
      <c r="G1370" s="168">
        <f t="shared" ref="G1370:BE1370" si="6836">SUM(G1368:G1369)</f>
        <v>0</v>
      </c>
      <c r="H1370" s="168">
        <f t="shared" si="6836"/>
        <v>0</v>
      </c>
      <c r="I1370" s="168">
        <f t="shared" si="6836"/>
        <v>0</v>
      </c>
      <c r="J1370" s="168">
        <f t="shared" si="6836"/>
        <v>0</v>
      </c>
      <c r="K1370" s="168">
        <f t="shared" si="6836"/>
        <v>0</v>
      </c>
      <c r="L1370" s="168">
        <f t="shared" si="6836"/>
        <v>0</v>
      </c>
      <c r="M1370" s="168">
        <f t="shared" si="6836"/>
        <v>0</v>
      </c>
      <c r="N1370" s="168">
        <f t="shared" si="6836"/>
        <v>0</v>
      </c>
      <c r="O1370" s="168">
        <f t="shared" si="6836"/>
        <v>0</v>
      </c>
      <c r="P1370" s="168">
        <f t="shared" si="6836"/>
        <v>0</v>
      </c>
      <c r="Q1370" s="168">
        <f t="shared" si="6836"/>
        <v>0</v>
      </c>
      <c r="R1370" s="168">
        <f t="shared" si="6836"/>
        <v>0</v>
      </c>
      <c r="S1370" s="502">
        <f t="shared" si="6836"/>
        <v>0</v>
      </c>
      <c r="T1370" s="168">
        <f t="shared" si="6836"/>
        <v>0</v>
      </c>
      <c r="U1370" s="168">
        <f t="shared" si="6836"/>
        <v>0</v>
      </c>
      <c r="V1370" s="168">
        <f t="shared" si="6836"/>
        <v>0</v>
      </c>
      <c r="W1370" s="168">
        <f t="shared" si="6836"/>
        <v>0</v>
      </c>
      <c r="X1370" s="168">
        <f t="shared" si="6836"/>
        <v>0</v>
      </c>
      <c r="Y1370" s="168">
        <f t="shared" si="6836"/>
        <v>0</v>
      </c>
      <c r="Z1370" s="168">
        <f t="shared" si="6836"/>
        <v>0</v>
      </c>
      <c r="AA1370" s="168">
        <f t="shared" si="6836"/>
        <v>0</v>
      </c>
      <c r="AB1370" s="168">
        <f t="shared" si="6836"/>
        <v>0</v>
      </c>
      <c r="AC1370" s="168">
        <f t="shared" si="6836"/>
        <v>0</v>
      </c>
      <c r="AD1370" s="168">
        <f t="shared" si="6836"/>
        <v>0</v>
      </c>
      <c r="AE1370" s="168">
        <f t="shared" si="6836"/>
        <v>0</v>
      </c>
      <c r="AF1370" s="502">
        <f t="shared" si="6836"/>
        <v>0</v>
      </c>
      <c r="AG1370" s="168">
        <f t="shared" si="6836"/>
        <v>0</v>
      </c>
      <c r="AH1370" s="168">
        <f t="shared" si="6836"/>
        <v>0</v>
      </c>
      <c r="AI1370" s="168">
        <f t="shared" si="6836"/>
        <v>0</v>
      </c>
      <c r="AJ1370" s="168">
        <f t="shared" si="6836"/>
        <v>0</v>
      </c>
      <c r="AK1370" s="168">
        <f t="shared" si="6836"/>
        <v>0</v>
      </c>
      <c r="AL1370" s="168">
        <f t="shared" si="6836"/>
        <v>0</v>
      </c>
      <c r="AM1370" s="168">
        <f t="shared" si="6836"/>
        <v>0</v>
      </c>
      <c r="AN1370" s="168">
        <f t="shared" si="6836"/>
        <v>0</v>
      </c>
      <c r="AO1370" s="168">
        <f t="shared" si="6836"/>
        <v>0</v>
      </c>
      <c r="AP1370" s="168">
        <f t="shared" si="6836"/>
        <v>0</v>
      </c>
      <c r="AQ1370" s="168">
        <f t="shared" si="6836"/>
        <v>0</v>
      </c>
      <c r="AR1370" s="168">
        <f t="shared" si="6836"/>
        <v>0</v>
      </c>
      <c r="AS1370" s="502">
        <f t="shared" si="6836"/>
        <v>0</v>
      </c>
      <c r="AT1370" s="168">
        <f t="shared" si="6836"/>
        <v>0</v>
      </c>
      <c r="AU1370" s="168">
        <f t="shared" si="6836"/>
        <v>0</v>
      </c>
      <c r="AV1370" s="168">
        <f t="shared" si="6836"/>
        <v>0</v>
      </c>
      <c r="AW1370" s="569">
        <f t="shared" si="6836"/>
        <v>0</v>
      </c>
      <c r="AX1370" s="569">
        <f t="shared" si="6836"/>
        <v>0</v>
      </c>
      <c r="AY1370" s="569">
        <f t="shared" si="6836"/>
        <v>0</v>
      </c>
      <c r="AZ1370" s="168">
        <f t="shared" si="6836"/>
        <v>0</v>
      </c>
      <c r="BA1370" s="168">
        <f t="shared" si="6836"/>
        <v>0</v>
      </c>
      <c r="BB1370" s="168">
        <f t="shared" si="6836"/>
        <v>0</v>
      </c>
      <c r="BC1370" s="168">
        <f t="shared" si="6836"/>
        <v>0</v>
      </c>
      <c r="BD1370" s="168">
        <f t="shared" si="6836"/>
        <v>0</v>
      </c>
      <c r="BE1370" s="168">
        <f t="shared" si="6836"/>
        <v>0</v>
      </c>
      <c r="BF1370" s="523"/>
      <c r="BG1370" s="605">
        <f>SUM(F1370,S1370,AF1370,AS1370)</f>
        <v>66</v>
      </c>
      <c r="BH1370" s="533">
        <f>SUM(G1370,T1370,AG1370)</f>
        <v>0</v>
      </c>
      <c r="BI1370" s="533">
        <f t="shared" si="6817"/>
        <v>0</v>
      </c>
      <c r="BJ1370" s="533">
        <f t="shared" si="6818"/>
        <v>0</v>
      </c>
      <c r="BK1370" s="533">
        <f t="shared" si="6819"/>
        <v>0</v>
      </c>
      <c r="BL1370" s="533">
        <f t="shared" si="6820"/>
        <v>0</v>
      </c>
      <c r="BM1370" s="533">
        <f t="shared" si="6821"/>
        <v>0</v>
      </c>
      <c r="BN1370" s="533">
        <f>SUM(M1370,Z1370,AM1370)</f>
        <v>0</v>
      </c>
      <c r="BO1370" s="533">
        <f t="shared" si="6822"/>
        <v>0</v>
      </c>
      <c r="BP1370" s="533">
        <f t="shared" si="6823"/>
        <v>0</v>
      </c>
      <c r="BQ1370" s="533">
        <f t="shared" si="6824"/>
        <v>0</v>
      </c>
      <c r="BR1370" s="533">
        <f t="shared" si="6825"/>
        <v>0</v>
      </c>
      <c r="BS1370" s="533">
        <f t="shared" si="6826"/>
        <v>0</v>
      </c>
      <c r="BT1370" s="533">
        <f>AT1370</f>
        <v>0</v>
      </c>
      <c r="BU1370" s="533">
        <f t="shared" si="6827"/>
        <v>0</v>
      </c>
      <c r="BV1370" s="533">
        <f t="shared" si="6828"/>
        <v>0</v>
      </c>
      <c r="BW1370" s="536">
        <f>SUM(BH1370,BK1370,BN1370,BQ1370,BT1370)</f>
        <v>0</v>
      </c>
      <c r="BX1370" s="536">
        <f t="shared" si="6829"/>
        <v>0</v>
      </c>
      <c r="BY1370" s="536">
        <f t="shared" si="6830"/>
        <v>0</v>
      </c>
      <c r="BZ1370" t="s">
        <v>74</v>
      </c>
      <c r="CA1370" s="544">
        <f>AZ1370</f>
        <v>0</v>
      </c>
      <c r="CB1370" s="544">
        <f t="shared" si="6831"/>
        <v>0</v>
      </c>
      <c r="CC1370" s="544">
        <f t="shared" si="6832"/>
        <v>0</v>
      </c>
      <c r="CD1370" s="544">
        <f>BC1370</f>
        <v>0</v>
      </c>
      <c r="CE1370" s="544">
        <f t="shared" si="6833"/>
        <v>0</v>
      </c>
      <c r="CF1370" s="544">
        <f t="shared" si="6834"/>
        <v>0</v>
      </c>
    </row>
    <row r="1371" spans="1:84" ht="20.25" customHeight="1">
      <c r="A1371" s="149"/>
      <c r="B1371" s="151"/>
      <c r="C1371" s="151"/>
      <c r="D1371" s="151"/>
      <c r="E1371" s="375"/>
      <c r="F1371" s="591"/>
      <c r="G1371" s="168"/>
      <c r="H1371" s="168"/>
      <c r="I1371" s="168"/>
      <c r="J1371" s="168"/>
      <c r="K1371" s="168"/>
      <c r="L1371" s="168"/>
      <c r="M1371" s="168"/>
      <c r="N1371" s="168"/>
      <c r="O1371" s="168"/>
      <c r="P1371" s="168"/>
      <c r="Q1371" s="168"/>
      <c r="R1371" s="168"/>
      <c r="S1371" s="502"/>
      <c r="T1371" s="168"/>
      <c r="U1371" s="168"/>
      <c r="V1371" s="168"/>
      <c r="W1371" s="168"/>
      <c r="X1371" s="168"/>
      <c r="Y1371" s="168"/>
      <c r="Z1371" s="168"/>
      <c r="AA1371" s="168"/>
      <c r="AB1371" s="168"/>
      <c r="AC1371" s="168"/>
      <c r="AD1371" s="168"/>
      <c r="AE1371" s="168"/>
      <c r="AF1371" s="502"/>
      <c r="AG1371" s="168"/>
      <c r="AH1371" s="168"/>
      <c r="AI1371" s="168"/>
      <c r="AJ1371" s="168"/>
      <c r="AK1371" s="168"/>
      <c r="AL1371" s="168"/>
      <c r="AM1371" s="168"/>
      <c r="AN1371" s="168"/>
      <c r="AO1371" s="168"/>
      <c r="AP1371" s="168"/>
      <c r="AQ1371" s="168"/>
      <c r="AR1371" s="168"/>
      <c r="AS1371" s="502"/>
      <c r="AT1371" s="168"/>
      <c r="AU1371" s="168"/>
      <c r="AV1371" s="168"/>
      <c r="AW1371" s="569"/>
      <c r="AX1371" s="569"/>
      <c r="AY1371" s="569"/>
      <c r="AZ1371" s="159"/>
      <c r="BA1371" s="159"/>
      <c r="BB1371" s="159"/>
      <c r="BC1371" s="168"/>
      <c r="BD1371" s="168"/>
      <c r="BE1371" s="168"/>
      <c r="BF1371" s="523"/>
    </row>
    <row r="1372" spans="1:84">
      <c r="A1372" s="149"/>
      <c r="B1372" s="149" t="s">
        <v>51</v>
      </c>
      <c r="C1372" s="151"/>
      <c r="D1372" s="151"/>
      <c r="E1372" s="375" t="s">
        <v>819</v>
      </c>
      <c r="F1372" s="591"/>
      <c r="G1372" s="168" t="s">
        <v>74</v>
      </c>
      <c r="H1372" s="168"/>
      <c r="I1372" s="168"/>
      <c r="J1372" s="168"/>
      <c r="K1372" s="168"/>
      <c r="L1372" s="168"/>
      <c r="M1372" s="168"/>
      <c r="N1372" s="168"/>
      <c r="O1372" s="168"/>
      <c r="P1372" s="168"/>
      <c r="Q1372" s="168"/>
      <c r="R1372" s="168"/>
      <c r="S1372" s="502"/>
      <c r="T1372" s="168"/>
      <c r="U1372" s="168"/>
      <c r="V1372" s="168"/>
      <c r="W1372" s="168"/>
      <c r="X1372" s="168"/>
      <c r="Y1372" s="168"/>
      <c r="Z1372" s="168"/>
      <c r="AA1372" s="168"/>
      <c r="AB1372" s="168"/>
      <c r="AC1372" s="168"/>
      <c r="AD1372" s="168"/>
      <c r="AE1372" s="168"/>
      <c r="AF1372" s="502"/>
      <c r="AG1372" s="168"/>
      <c r="AH1372" s="168"/>
      <c r="AI1372" s="168"/>
      <c r="AJ1372" s="168"/>
      <c r="AK1372" s="168"/>
      <c r="AL1372" s="168"/>
      <c r="AM1372" s="168"/>
      <c r="AN1372" s="168"/>
      <c r="AO1372" s="168"/>
      <c r="AP1372" s="168"/>
      <c r="AQ1372" s="168"/>
      <c r="AR1372" s="168"/>
      <c r="AS1372" s="502"/>
      <c r="AT1372" s="168"/>
      <c r="AU1372" s="168"/>
      <c r="AV1372" s="168"/>
      <c r="AW1372" s="569"/>
      <c r="AX1372" s="569"/>
      <c r="AY1372" s="569"/>
      <c r="AZ1372" s="159"/>
      <c r="BA1372" s="159"/>
      <c r="BB1372" s="159"/>
      <c r="BC1372" s="168"/>
      <c r="BD1372" s="168"/>
      <c r="BE1372" s="168"/>
      <c r="BF1372" s="523"/>
    </row>
    <row r="1373" spans="1:84">
      <c r="A1373" s="149"/>
      <c r="B1373" s="151"/>
      <c r="C1373" s="151"/>
      <c r="D1373" s="151"/>
      <c r="E1373" s="288" t="s">
        <v>77</v>
      </c>
      <c r="F1373" s="592">
        <v>62</v>
      </c>
      <c r="G1373" s="159"/>
      <c r="H1373" s="159"/>
      <c r="I1373" s="275">
        <f>SUM(G1373:H1373)</f>
        <v>0</v>
      </c>
      <c r="J1373" s="159"/>
      <c r="K1373" s="159"/>
      <c r="L1373" s="275">
        <f>SUM(J1373:K1373)</f>
        <v>0</v>
      </c>
      <c r="M1373" s="159"/>
      <c r="N1373" s="159"/>
      <c r="O1373" s="275">
        <f>SUM(M1373:N1373)</f>
        <v>0</v>
      </c>
      <c r="P1373" s="159"/>
      <c r="Q1373" s="159"/>
      <c r="R1373" s="275">
        <f>SUM(P1373:Q1373)</f>
        <v>0</v>
      </c>
      <c r="S1373" s="500"/>
      <c r="T1373" s="275"/>
      <c r="U1373" s="275"/>
      <c r="V1373" s="275">
        <f>SUM(T1373:U1373)</f>
        <v>0</v>
      </c>
      <c r="W1373" s="275"/>
      <c r="X1373" s="275"/>
      <c r="Y1373" s="275">
        <f>SUM(W1373:X1373)</f>
        <v>0</v>
      </c>
      <c r="Z1373" s="275"/>
      <c r="AA1373" s="275"/>
      <c r="AB1373" s="275">
        <f>SUM(Z1373:AA1373)</f>
        <v>0</v>
      </c>
      <c r="AC1373" s="275"/>
      <c r="AD1373" s="275"/>
      <c r="AE1373" s="275">
        <f>SUM(AC1373:AD1373)</f>
        <v>0</v>
      </c>
      <c r="AF1373" s="500"/>
      <c r="AG1373" s="275"/>
      <c r="AH1373" s="275"/>
      <c r="AI1373" s="275">
        <f>SUM(AG1373:AH1373)</f>
        <v>0</v>
      </c>
      <c r="AJ1373" s="275"/>
      <c r="AK1373" s="275"/>
      <c r="AL1373" s="275">
        <f>SUM(AJ1373:AK1373)</f>
        <v>0</v>
      </c>
      <c r="AM1373" s="275"/>
      <c r="AN1373" s="275"/>
      <c r="AO1373" s="275">
        <f>SUM(AM1373:AN1373)</f>
        <v>0</v>
      </c>
      <c r="AP1373" s="275"/>
      <c r="AQ1373" s="275"/>
      <c r="AR1373" s="275">
        <f>SUM(AP1373:AQ1373)</f>
        <v>0</v>
      </c>
      <c r="AS1373" s="500"/>
      <c r="AT1373" s="275"/>
      <c r="AU1373" s="275"/>
      <c r="AV1373" s="275">
        <f>SUM(AT1373:AU1373)</f>
        <v>0</v>
      </c>
      <c r="AW1373" s="567">
        <f t="shared" ref="AW1373:AW1374" si="6837">SUM(G1373,J1373,M1373,P1373,T1373,W1373,Z1373,AC1373,AG1373,AJ1373,AM1373,AP1373,AT1373)</f>
        <v>0</v>
      </c>
      <c r="AX1373" s="567">
        <f t="shared" ref="AX1373:AX1374" si="6838">SUM(H1373,K1373,N1373,Q1373,U1373,X1373,AA1373,AD1373,AH1373,AK1373,AN1373,AQ1373,AU1373)</f>
        <v>0</v>
      </c>
      <c r="AY1373" s="567">
        <f t="shared" ref="AY1373:AY1374" si="6839">SUM(I1373,L1373,O1373,R1373,V1373,Y1373,AB1373,AE1373,AI1373,AL1373,AO1373,AR1373,AV1373)</f>
        <v>0</v>
      </c>
      <c r="AZ1373" s="159"/>
      <c r="BA1373" s="159"/>
      <c r="BB1373" s="275">
        <f>SUM(AZ1373:BA1373)</f>
        <v>0</v>
      </c>
      <c r="BC1373" s="275"/>
      <c r="BD1373" s="275"/>
      <c r="BE1373" s="275">
        <f>SUM(BC1373:BD1373)</f>
        <v>0</v>
      </c>
      <c r="BF1373" s="521"/>
      <c r="BG1373" s="605">
        <f>SUM(F1373,S1373,AF1373,AS1373)</f>
        <v>62</v>
      </c>
      <c r="BH1373" s="533">
        <f>SUM(G1373,T1373,AG1373)</f>
        <v>0</v>
      </c>
      <c r="BI1373" s="533">
        <f t="shared" ref="BI1373:BI1375" si="6840">SUM(H1373,U1373,AH1373)</f>
        <v>0</v>
      </c>
      <c r="BJ1373" s="533">
        <f t="shared" ref="BJ1373:BJ1375" si="6841">SUM(I1373,V1373,AI1373)</f>
        <v>0</v>
      </c>
      <c r="BK1373" s="533">
        <f t="shared" ref="BK1373:BK1375" si="6842">SUM(J1373,W1373,AJ1373)</f>
        <v>0</v>
      </c>
      <c r="BL1373" s="533">
        <f t="shared" ref="BL1373:BL1375" si="6843">SUM(K1373,X1373,AK1373)</f>
        <v>0</v>
      </c>
      <c r="BM1373" s="533">
        <f t="shared" ref="BM1373:BM1375" si="6844">SUM(L1373,Y1373,AL1373)</f>
        <v>0</v>
      </c>
      <c r="BN1373" s="533">
        <f>SUM(M1373,Z1373,AM1373)</f>
        <v>0</v>
      </c>
      <c r="BO1373" s="533">
        <f t="shared" ref="BO1373:BO1375" si="6845">SUM(N1373,AA1373,AN1373)</f>
        <v>0</v>
      </c>
      <c r="BP1373" s="533">
        <f t="shared" ref="BP1373:BP1375" si="6846">SUM(O1373,AB1373,AO1373)</f>
        <v>0</v>
      </c>
      <c r="BQ1373" s="533">
        <f t="shared" ref="BQ1373:BQ1375" si="6847">SUM(P1373,AC1373,AP1373)</f>
        <v>0</v>
      </c>
      <c r="BR1373" s="533">
        <f t="shared" ref="BR1373:BR1375" si="6848">SUM(Q1373,AD1373,AQ1373)</f>
        <v>0</v>
      </c>
      <c r="BS1373" s="533">
        <f t="shared" ref="BS1373:BS1375" si="6849">SUM(R1373,AE1373,AR1373)</f>
        <v>0</v>
      </c>
      <c r="BT1373" s="533">
        <f>AT1373</f>
        <v>0</v>
      </c>
      <c r="BU1373" s="533">
        <f t="shared" ref="BU1373:BU1375" si="6850">AU1373</f>
        <v>0</v>
      </c>
      <c r="BV1373" s="533">
        <f t="shared" ref="BV1373:BV1375" si="6851">AV1373</f>
        <v>0</v>
      </c>
      <c r="BW1373" s="536">
        <f>SUM(BH1373,BK1373,BN1373,BQ1373,BT1373)</f>
        <v>0</v>
      </c>
      <c r="BX1373" s="536">
        <f t="shared" ref="BX1373:BX1375" si="6852">SUM(BI1373,BL1373,BO1373,BR1373,BU1373)</f>
        <v>0</v>
      </c>
      <c r="BY1373" s="536">
        <f t="shared" ref="BY1373:BY1375" si="6853">SUM(BJ1373,BM1373,BP1373,BS1373,BV1373)</f>
        <v>0</v>
      </c>
      <c r="BZ1373" t="s">
        <v>74</v>
      </c>
      <c r="CA1373" s="544">
        <f>AZ1373</f>
        <v>0</v>
      </c>
      <c r="CB1373" s="544">
        <f t="shared" ref="CB1373:CB1375" si="6854">BA1373</f>
        <v>0</v>
      </c>
      <c r="CC1373" s="544">
        <f t="shared" ref="CC1373:CC1375" si="6855">BB1373</f>
        <v>0</v>
      </c>
      <c r="CD1373" s="544">
        <f>BC1373</f>
        <v>0</v>
      </c>
      <c r="CE1373" s="544">
        <f t="shared" ref="CE1373:CE1375" si="6856">BD1373</f>
        <v>0</v>
      </c>
      <c r="CF1373" s="544">
        <f t="shared" ref="CF1373:CF1375" si="6857">BE1373</f>
        <v>0</v>
      </c>
    </row>
    <row r="1374" spans="1:84">
      <c r="A1374" s="149"/>
      <c r="B1374" s="151"/>
      <c r="C1374" s="151"/>
      <c r="D1374" s="151"/>
      <c r="E1374" s="288" t="s">
        <v>78</v>
      </c>
      <c r="F1374" s="592">
        <v>31</v>
      </c>
      <c r="G1374" s="159"/>
      <c r="H1374" s="159"/>
      <c r="I1374" s="275">
        <f>SUM(G1374:H1374)</f>
        <v>0</v>
      </c>
      <c r="J1374" s="159"/>
      <c r="K1374" s="159"/>
      <c r="L1374" s="275">
        <f>SUM(J1374:K1374)</f>
        <v>0</v>
      </c>
      <c r="M1374" s="159"/>
      <c r="N1374" s="159"/>
      <c r="O1374" s="275">
        <f>SUM(M1374:N1374)</f>
        <v>0</v>
      </c>
      <c r="P1374" s="159"/>
      <c r="Q1374" s="159"/>
      <c r="R1374" s="275">
        <f>SUM(P1374:Q1374)</f>
        <v>0</v>
      </c>
      <c r="S1374" s="500"/>
      <c r="T1374" s="275"/>
      <c r="U1374" s="275"/>
      <c r="V1374" s="275">
        <f>SUM(T1374:U1374)</f>
        <v>0</v>
      </c>
      <c r="W1374" s="275"/>
      <c r="X1374" s="275"/>
      <c r="Y1374" s="275">
        <f>SUM(W1374:X1374)</f>
        <v>0</v>
      </c>
      <c r="Z1374" s="275"/>
      <c r="AA1374" s="275"/>
      <c r="AB1374" s="275">
        <f>SUM(Z1374:AA1374)</f>
        <v>0</v>
      </c>
      <c r="AC1374" s="275"/>
      <c r="AD1374" s="275"/>
      <c r="AE1374" s="275">
        <f>SUM(AC1374:AD1374)</f>
        <v>0</v>
      </c>
      <c r="AF1374" s="500"/>
      <c r="AG1374" s="275"/>
      <c r="AH1374" s="275"/>
      <c r="AI1374" s="275">
        <f>SUM(AG1374:AH1374)</f>
        <v>0</v>
      </c>
      <c r="AJ1374" s="275"/>
      <c r="AK1374" s="275"/>
      <c r="AL1374" s="275">
        <f>SUM(AJ1374:AK1374)</f>
        <v>0</v>
      </c>
      <c r="AM1374" s="275"/>
      <c r="AN1374" s="275"/>
      <c r="AO1374" s="275">
        <f>SUM(AM1374:AN1374)</f>
        <v>0</v>
      </c>
      <c r="AP1374" s="275"/>
      <c r="AQ1374" s="275"/>
      <c r="AR1374" s="275">
        <f>SUM(AP1374:AQ1374)</f>
        <v>0</v>
      </c>
      <c r="AS1374" s="500"/>
      <c r="AT1374" s="275"/>
      <c r="AU1374" s="275"/>
      <c r="AV1374" s="275">
        <f>SUM(AT1374:AU1374)</f>
        <v>0</v>
      </c>
      <c r="AW1374" s="567">
        <f t="shared" si="6837"/>
        <v>0</v>
      </c>
      <c r="AX1374" s="567">
        <f t="shared" si="6838"/>
        <v>0</v>
      </c>
      <c r="AY1374" s="567">
        <f t="shared" si="6839"/>
        <v>0</v>
      </c>
      <c r="AZ1374" s="159"/>
      <c r="BA1374" s="159"/>
      <c r="BB1374" s="275">
        <f>SUM(AZ1374:BA1374)</f>
        <v>0</v>
      </c>
      <c r="BC1374" s="275"/>
      <c r="BD1374" s="275"/>
      <c r="BE1374" s="275">
        <f>SUM(BC1374:BD1374)</f>
        <v>0</v>
      </c>
      <c r="BF1374" s="521"/>
      <c r="BG1374" s="605">
        <f>SUM(F1374,S1374,AF1374,AS1374)</f>
        <v>31</v>
      </c>
      <c r="BH1374" s="533">
        <f>SUM(G1374,T1374,AG1374)</f>
        <v>0</v>
      </c>
      <c r="BI1374" s="533">
        <f t="shared" si="6840"/>
        <v>0</v>
      </c>
      <c r="BJ1374" s="533">
        <f t="shared" si="6841"/>
        <v>0</v>
      </c>
      <c r="BK1374" s="533">
        <f t="shared" si="6842"/>
        <v>0</v>
      </c>
      <c r="BL1374" s="533">
        <f t="shared" si="6843"/>
        <v>0</v>
      </c>
      <c r="BM1374" s="533">
        <f t="shared" si="6844"/>
        <v>0</v>
      </c>
      <c r="BN1374" s="533">
        <f>SUM(M1374,Z1374,AM1374)</f>
        <v>0</v>
      </c>
      <c r="BO1374" s="533">
        <f t="shared" si="6845"/>
        <v>0</v>
      </c>
      <c r="BP1374" s="533">
        <f t="shared" si="6846"/>
        <v>0</v>
      </c>
      <c r="BQ1374" s="533">
        <f t="shared" si="6847"/>
        <v>0</v>
      </c>
      <c r="BR1374" s="533">
        <f t="shared" si="6848"/>
        <v>0</v>
      </c>
      <c r="BS1374" s="533">
        <f t="shared" si="6849"/>
        <v>0</v>
      </c>
      <c r="BT1374" s="533">
        <f>AT1374</f>
        <v>0</v>
      </c>
      <c r="BU1374" s="533">
        <f t="shared" si="6850"/>
        <v>0</v>
      </c>
      <c r="BV1374" s="533">
        <f t="shared" si="6851"/>
        <v>0</v>
      </c>
      <c r="BW1374" s="536">
        <f>SUM(BH1374,BK1374,BN1374,BQ1374,BT1374)</f>
        <v>0</v>
      </c>
      <c r="BX1374" s="536">
        <f t="shared" si="6852"/>
        <v>0</v>
      </c>
      <c r="BY1374" s="536">
        <f t="shared" si="6853"/>
        <v>0</v>
      </c>
      <c r="BZ1374" t="s">
        <v>74</v>
      </c>
      <c r="CA1374" s="544">
        <f>AZ1374</f>
        <v>0</v>
      </c>
      <c r="CB1374" s="544">
        <f t="shared" si="6854"/>
        <v>0</v>
      </c>
      <c r="CC1374" s="544">
        <f t="shared" si="6855"/>
        <v>0</v>
      </c>
      <c r="CD1374" s="544">
        <f>BC1374</f>
        <v>0</v>
      </c>
      <c r="CE1374" s="544">
        <f t="shared" si="6856"/>
        <v>0</v>
      </c>
      <c r="CF1374" s="544">
        <f t="shared" si="6857"/>
        <v>0</v>
      </c>
    </row>
    <row r="1375" spans="1:84">
      <c r="A1375" s="149"/>
      <c r="B1375" s="151"/>
      <c r="C1375" s="151"/>
      <c r="D1375" s="151"/>
      <c r="E1375" s="375" t="s">
        <v>85</v>
      </c>
      <c r="F1375" s="591">
        <f t="shared" ref="F1375" si="6858">SUM(F1373:F1374)</f>
        <v>93</v>
      </c>
      <c r="G1375" s="168">
        <f t="shared" ref="G1375:BE1375" si="6859">SUM(G1373:G1374)</f>
        <v>0</v>
      </c>
      <c r="H1375" s="168">
        <f t="shared" si="6859"/>
        <v>0</v>
      </c>
      <c r="I1375" s="168">
        <f t="shared" si="6859"/>
        <v>0</v>
      </c>
      <c r="J1375" s="168">
        <f t="shared" si="6859"/>
        <v>0</v>
      </c>
      <c r="K1375" s="168">
        <f t="shared" si="6859"/>
        <v>0</v>
      </c>
      <c r="L1375" s="168">
        <f t="shared" si="6859"/>
        <v>0</v>
      </c>
      <c r="M1375" s="168">
        <f t="shared" si="6859"/>
        <v>0</v>
      </c>
      <c r="N1375" s="168">
        <f t="shared" si="6859"/>
        <v>0</v>
      </c>
      <c r="O1375" s="168">
        <f t="shared" si="6859"/>
        <v>0</v>
      </c>
      <c r="P1375" s="168">
        <f t="shared" si="6859"/>
        <v>0</v>
      </c>
      <c r="Q1375" s="168">
        <f t="shared" si="6859"/>
        <v>0</v>
      </c>
      <c r="R1375" s="168">
        <f t="shared" si="6859"/>
        <v>0</v>
      </c>
      <c r="S1375" s="502">
        <f t="shared" si="6859"/>
        <v>0</v>
      </c>
      <c r="T1375" s="168">
        <f t="shared" si="6859"/>
        <v>0</v>
      </c>
      <c r="U1375" s="168">
        <f t="shared" si="6859"/>
        <v>0</v>
      </c>
      <c r="V1375" s="168">
        <f t="shared" si="6859"/>
        <v>0</v>
      </c>
      <c r="W1375" s="168">
        <f t="shared" si="6859"/>
        <v>0</v>
      </c>
      <c r="X1375" s="168">
        <f t="shared" si="6859"/>
        <v>0</v>
      </c>
      <c r="Y1375" s="168">
        <f t="shared" si="6859"/>
        <v>0</v>
      </c>
      <c r="Z1375" s="168">
        <f t="shared" si="6859"/>
        <v>0</v>
      </c>
      <c r="AA1375" s="168">
        <f t="shared" si="6859"/>
        <v>0</v>
      </c>
      <c r="AB1375" s="168">
        <f t="shared" si="6859"/>
        <v>0</v>
      </c>
      <c r="AC1375" s="168">
        <f t="shared" si="6859"/>
        <v>0</v>
      </c>
      <c r="AD1375" s="168">
        <f t="shared" si="6859"/>
        <v>0</v>
      </c>
      <c r="AE1375" s="168">
        <f t="shared" si="6859"/>
        <v>0</v>
      </c>
      <c r="AF1375" s="502">
        <f t="shared" si="6859"/>
        <v>0</v>
      </c>
      <c r="AG1375" s="168">
        <f t="shared" si="6859"/>
        <v>0</v>
      </c>
      <c r="AH1375" s="168">
        <f t="shared" si="6859"/>
        <v>0</v>
      </c>
      <c r="AI1375" s="168">
        <f t="shared" si="6859"/>
        <v>0</v>
      </c>
      <c r="AJ1375" s="168">
        <f t="shared" si="6859"/>
        <v>0</v>
      </c>
      <c r="AK1375" s="168">
        <f t="shared" si="6859"/>
        <v>0</v>
      </c>
      <c r="AL1375" s="168">
        <f t="shared" si="6859"/>
        <v>0</v>
      </c>
      <c r="AM1375" s="168">
        <f t="shared" si="6859"/>
        <v>0</v>
      </c>
      <c r="AN1375" s="168">
        <f t="shared" si="6859"/>
        <v>0</v>
      </c>
      <c r="AO1375" s="168">
        <f t="shared" si="6859"/>
        <v>0</v>
      </c>
      <c r="AP1375" s="168">
        <f t="shared" si="6859"/>
        <v>0</v>
      </c>
      <c r="AQ1375" s="168">
        <f t="shared" si="6859"/>
        <v>0</v>
      </c>
      <c r="AR1375" s="168">
        <f t="shared" si="6859"/>
        <v>0</v>
      </c>
      <c r="AS1375" s="502">
        <f t="shared" si="6859"/>
        <v>0</v>
      </c>
      <c r="AT1375" s="168">
        <f t="shared" si="6859"/>
        <v>0</v>
      </c>
      <c r="AU1375" s="168">
        <f t="shared" si="6859"/>
        <v>0</v>
      </c>
      <c r="AV1375" s="168">
        <f t="shared" si="6859"/>
        <v>0</v>
      </c>
      <c r="AW1375" s="569">
        <f t="shared" si="6859"/>
        <v>0</v>
      </c>
      <c r="AX1375" s="569">
        <f t="shared" si="6859"/>
        <v>0</v>
      </c>
      <c r="AY1375" s="569">
        <f t="shared" si="6859"/>
        <v>0</v>
      </c>
      <c r="AZ1375" s="168">
        <f t="shared" si="6859"/>
        <v>0</v>
      </c>
      <c r="BA1375" s="168">
        <f t="shared" si="6859"/>
        <v>0</v>
      </c>
      <c r="BB1375" s="168">
        <f t="shared" si="6859"/>
        <v>0</v>
      </c>
      <c r="BC1375" s="168">
        <f t="shared" si="6859"/>
        <v>0</v>
      </c>
      <c r="BD1375" s="168">
        <f t="shared" si="6859"/>
        <v>0</v>
      </c>
      <c r="BE1375" s="168">
        <f t="shared" si="6859"/>
        <v>0</v>
      </c>
      <c r="BF1375" s="523"/>
      <c r="BG1375" s="605">
        <f>SUM(F1375,S1375,AF1375,AS1375)</f>
        <v>93</v>
      </c>
      <c r="BH1375" s="533">
        <f>SUM(G1375,T1375,AG1375)</f>
        <v>0</v>
      </c>
      <c r="BI1375" s="533">
        <f t="shared" si="6840"/>
        <v>0</v>
      </c>
      <c r="BJ1375" s="533">
        <f t="shared" si="6841"/>
        <v>0</v>
      </c>
      <c r="BK1375" s="533">
        <f t="shared" si="6842"/>
        <v>0</v>
      </c>
      <c r="BL1375" s="533">
        <f t="shared" si="6843"/>
        <v>0</v>
      </c>
      <c r="BM1375" s="533">
        <f t="shared" si="6844"/>
        <v>0</v>
      </c>
      <c r="BN1375" s="533">
        <f>SUM(M1375,Z1375,AM1375)</f>
        <v>0</v>
      </c>
      <c r="BO1375" s="533">
        <f t="shared" si="6845"/>
        <v>0</v>
      </c>
      <c r="BP1375" s="533">
        <f t="shared" si="6846"/>
        <v>0</v>
      </c>
      <c r="BQ1375" s="533">
        <f t="shared" si="6847"/>
        <v>0</v>
      </c>
      <c r="BR1375" s="533">
        <f t="shared" si="6848"/>
        <v>0</v>
      </c>
      <c r="BS1375" s="533">
        <f t="shared" si="6849"/>
        <v>0</v>
      </c>
      <c r="BT1375" s="533">
        <f>AT1375</f>
        <v>0</v>
      </c>
      <c r="BU1375" s="533">
        <f t="shared" si="6850"/>
        <v>0</v>
      </c>
      <c r="BV1375" s="533">
        <f t="shared" si="6851"/>
        <v>0</v>
      </c>
      <c r="BW1375" s="536">
        <f>SUM(BH1375,BK1375,BN1375,BQ1375,BT1375)</f>
        <v>0</v>
      </c>
      <c r="BX1375" s="536">
        <f t="shared" si="6852"/>
        <v>0</v>
      </c>
      <c r="BY1375" s="536">
        <f t="shared" si="6853"/>
        <v>0</v>
      </c>
      <c r="BZ1375" t="s">
        <v>74</v>
      </c>
      <c r="CA1375" s="544">
        <f>AZ1375</f>
        <v>0</v>
      </c>
      <c r="CB1375" s="544">
        <f t="shared" si="6854"/>
        <v>0</v>
      </c>
      <c r="CC1375" s="544">
        <f t="shared" si="6855"/>
        <v>0</v>
      </c>
      <c r="CD1375" s="544">
        <f>BC1375</f>
        <v>0</v>
      </c>
      <c r="CE1375" s="544">
        <f t="shared" si="6856"/>
        <v>0</v>
      </c>
      <c r="CF1375" s="544">
        <f t="shared" si="6857"/>
        <v>0</v>
      </c>
    </row>
    <row r="1376" spans="1:84">
      <c r="A1376" s="149"/>
      <c r="B1376" s="151"/>
      <c r="C1376" s="151"/>
      <c r="D1376" s="151"/>
      <c r="E1376" s="375"/>
      <c r="F1376" s="591"/>
      <c r="G1376" s="168"/>
      <c r="H1376" s="168"/>
      <c r="I1376" s="168"/>
      <c r="J1376" s="168"/>
      <c r="K1376" s="168"/>
      <c r="L1376" s="168"/>
      <c r="M1376" s="168"/>
      <c r="N1376" s="168"/>
      <c r="O1376" s="168"/>
      <c r="P1376" s="168"/>
      <c r="Q1376" s="168"/>
      <c r="R1376" s="168"/>
      <c r="S1376" s="502"/>
      <c r="T1376" s="168"/>
      <c r="U1376" s="168"/>
      <c r="V1376" s="168"/>
      <c r="W1376" s="168"/>
      <c r="X1376" s="168"/>
      <c r="Y1376" s="168"/>
      <c r="Z1376" s="168"/>
      <c r="AA1376" s="168"/>
      <c r="AB1376" s="168"/>
      <c r="AC1376" s="168"/>
      <c r="AD1376" s="168"/>
      <c r="AE1376" s="168"/>
      <c r="AF1376" s="502"/>
      <c r="AG1376" s="168"/>
      <c r="AH1376" s="168"/>
      <c r="AI1376" s="168"/>
      <c r="AJ1376" s="168"/>
      <c r="AK1376" s="168"/>
      <c r="AL1376" s="168"/>
      <c r="AM1376" s="168"/>
      <c r="AN1376" s="168"/>
      <c r="AO1376" s="168"/>
      <c r="AP1376" s="168"/>
      <c r="AQ1376" s="168"/>
      <c r="AR1376" s="168"/>
      <c r="AS1376" s="502"/>
      <c r="AT1376" s="168"/>
      <c r="AU1376" s="168"/>
      <c r="AV1376" s="168"/>
      <c r="AW1376" s="569"/>
      <c r="AX1376" s="569"/>
      <c r="AY1376" s="569"/>
      <c r="AZ1376" s="159"/>
      <c r="BA1376" s="159"/>
      <c r="BB1376" s="159"/>
      <c r="BC1376" s="168"/>
      <c r="BD1376" s="168"/>
      <c r="BE1376" s="168"/>
      <c r="BF1376" s="523"/>
    </row>
    <row r="1377" spans="1:84">
      <c r="A1377" s="149"/>
      <c r="B1377" s="149" t="s">
        <v>50</v>
      </c>
      <c r="C1377" s="151"/>
      <c r="D1377" s="151"/>
      <c r="E1377" s="375" t="s">
        <v>819</v>
      </c>
      <c r="F1377" s="591"/>
      <c r="G1377" s="168" t="s">
        <v>74</v>
      </c>
      <c r="H1377" s="168"/>
      <c r="I1377" s="168"/>
      <c r="J1377" s="168"/>
      <c r="K1377" s="168"/>
      <c r="L1377" s="168"/>
      <c r="M1377" s="168"/>
      <c r="N1377" s="168"/>
      <c r="O1377" s="168"/>
      <c r="P1377" s="168"/>
      <c r="Q1377" s="168"/>
      <c r="R1377" s="168"/>
      <c r="S1377" s="502"/>
      <c r="T1377" s="168"/>
      <c r="U1377" s="168"/>
      <c r="V1377" s="168"/>
      <c r="W1377" s="168"/>
      <c r="X1377" s="168"/>
      <c r="Y1377" s="168"/>
      <c r="Z1377" s="168"/>
      <c r="AA1377" s="168"/>
      <c r="AB1377" s="168"/>
      <c r="AC1377" s="168"/>
      <c r="AD1377" s="168"/>
      <c r="AE1377" s="168"/>
      <c r="AF1377" s="502"/>
      <c r="AG1377" s="168"/>
      <c r="AH1377" s="168"/>
      <c r="AI1377" s="168"/>
      <c r="AJ1377" s="168"/>
      <c r="AK1377" s="168"/>
      <c r="AL1377" s="168"/>
      <c r="AM1377" s="168"/>
      <c r="AN1377" s="168"/>
      <c r="AO1377" s="168"/>
      <c r="AP1377" s="168"/>
      <c r="AQ1377" s="168"/>
      <c r="AR1377" s="168"/>
      <c r="AS1377" s="502"/>
      <c r="AT1377" s="168"/>
      <c r="AU1377" s="168"/>
      <c r="AV1377" s="168"/>
      <c r="AW1377" s="569"/>
      <c r="AX1377" s="569"/>
      <c r="AY1377" s="569"/>
      <c r="AZ1377" s="159"/>
      <c r="BA1377" s="159"/>
      <c r="BB1377" s="159"/>
      <c r="BC1377" s="168"/>
      <c r="BD1377" s="168"/>
      <c r="BE1377" s="168"/>
      <c r="BF1377" s="523"/>
    </row>
    <row r="1378" spans="1:84">
      <c r="A1378" s="149"/>
      <c r="B1378" s="151"/>
      <c r="C1378" s="151"/>
      <c r="D1378" s="151"/>
      <c r="E1378" s="288" t="s">
        <v>77</v>
      </c>
      <c r="F1378" s="592">
        <v>50</v>
      </c>
      <c r="G1378" s="159"/>
      <c r="H1378" s="159"/>
      <c r="I1378" s="275">
        <f>SUM(G1378:H1378)</f>
        <v>0</v>
      </c>
      <c r="J1378" s="159"/>
      <c r="K1378" s="159"/>
      <c r="L1378" s="275">
        <f>SUM(J1378:K1378)</f>
        <v>0</v>
      </c>
      <c r="M1378" s="159"/>
      <c r="N1378" s="159"/>
      <c r="O1378" s="275">
        <f>SUM(M1378:N1378)</f>
        <v>0</v>
      </c>
      <c r="P1378" s="159"/>
      <c r="Q1378" s="159"/>
      <c r="R1378" s="275">
        <f>SUM(P1378:Q1378)</f>
        <v>0</v>
      </c>
      <c r="S1378" s="500"/>
      <c r="T1378" s="275"/>
      <c r="U1378" s="275"/>
      <c r="V1378" s="275">
        <f>SUM(T1378:U1378)</f>
        <v>0</v>
      </c>
      <c r="W1378" s="275"/>
      <c r="X1378" s="275"/>
      <c r="Y1378" s="275">
        <f>SUM(W1378:X1378)</f>
        <v>0</v>
      </c>
      <c r="Z1378" s="275"/>
      <c r="AA1378" s="275"/>
      <c r="AB1378" s="275">
        <f>SUM(Z1378:AA1378)</f>
        <v>0</v>
      </c>
      <c r="AC1378" s="275"/>
      <c r="AD1378" s="275"/>
      <c r="AE1378" s="275">
        <f>SUM(AC1378:AD1378)</f>
        <v>0</v>
      </c>
      <c r="AF1378" s="500"/>
      <c r="AG1378" s="275"/>
      <c r="AH1378" s="275"/>
      <c r="AI1378" s="275">
        <f>SUM(AG1378:AH1378)</f>
        <v>0</v>
      </c>
      <c r="AJ1378" s="275"/>
      <c r="AK1378" s="275"/>
      <c r="AL1378" s="275">
        <f>SUM(AJ1378:AK1378)</f>
        <v>0</v>
      </c>
      <c r="AM1378" s="275"/>
      <c r="AN1378" s="275"/>
      <c r="AO1378" s="275">
        <f>SUM(AM1378:AN1378)</f>
        <v>0</v>
      </c>
      <c r="AP1378" s="275"/>
      <c r="AQ1378" s="275"/>
      <c r="AR1378" s="275">
        <f>SUM(AP1378:AQ1378)</f>
        <v>0</v>
      </c>
      <c r="AS1378" s="500"/>
      <c r="AT1378" s="275"/>
      <c r="AU1378" s="275"/>
      <c r="AV1378" s="275">
        <f>SUM(AT1378:AU1378)</f>
        <v>0</v>
      </c>
      <c r="AW1378" s="567">
        <f t="shared" ref="AW1378:AW1379" si="6860">SUM(G1378,J1378,M1378,P1378,T1378,W1378,Z1378,AC1378,AG1378,AJ1378,AM1378,AP1378,AT1378)</f>
        <v>0</v>
      </c>
      <c r="AX1378" s="567">
        <f t="shared" ref="AX1378:AX1379" si="6861">SUM(H1378,K1378,N1378,Q1378,U1378,X1378,AA1378,AD1378,AH1378,AK1378,AN1378,AQ1378,AU1378)</f>
        <v>0</v>
      </c>
      <c r="AY1378" s="567">
        <f t="shared" ref="AY1378:AY1379" si="6862">SUM(I1378,L1378,O1378,R1378,V1378,Y1378,AB1378,AE1378,AI1378,AL1378,AO1378,AR1378,AV1378)</f>
        <v>0</v>
      </c>
      <c r="AZ1378" s="159"/>
      <c r="BA1378" s="159"/>
      <c r="BB1378" s="275">
        <f>SUM(AZ1378:BA1378)</f>
        <v>0</v>
      </c>
      <c r="BC1378" s="275"/>
      <c r="BD1378" s="275"/>
      <c r="BE1378" s="275">
        <f>SUM(BC1378:BD1378)</f>
        <v>0</v>
      </c>
      <c r="BF1378" s="521"/>
      <c r="BG1378" s="605">
        <f>SUM(F1378,S1378,AF1378,AS1378)</f>
        <v>50</v>
      </c>
      <c r="BH1378" s="533">
        <f>SUM(G1378,T1378,AG1378)</f>
        <v>0</v>
      </c>
      <c r="BI1378" s="533">
        <f t="shared" ref="BI1378:BI1380" si="6863">SUM(H1378,U1378,AH1378)</f>
        <v>0</v>
      </c>
      <c r="BJ1378" s="533">
        <f t="shared" ref="BJ1378:BJ1380" si="6864">SUM(I1378,V1378,AI1378)</f>
        <v>0</v>
      </c>
      <c r="BK1378" s="533">
        <f t="shared" ref="BK1378:BK1380" si="6865">SUM(J1378,W1378,AJ1378)</f>
        <v>0</v>
      </c>
      <c r="BL1378" s="533">
        <f t="shared" ref="BL1378:BL1380" si="6866">SUM(K1378,X1378,AK1378)</f>
        <v>0</v>
      </c>
      <c r="BM1378" s="533">
        <f t="shared" ref="BM1378:BM1380" si="6867">SUM(L1378,Y1378,AL1378)</f>
        <v>0</v>
      </c>
      <c r="BN1378" s="533">
        <f>SUM(M1378,Z1378,AM1378)</f>
        <v>0</v>
      </c>
      <c r="BO1378" s="533">
        <f t="shared" ref="BO1378:BO1380" si="6868">SUM(N1378,AA1378,AN1378)</f>
        <v>0</v>
      </c>
      <c r="BP1378" s="533">
        <f t="shared" ref="BP1378:BP1380" si="6869">SUM(O1378,AB1378,AO1378)</f>
        <v>0</v>
      </c>
      <c r="BQ1378" s="533">
        <f t="shared" ref="BQ1378:BQ1380" si="6870">SUM(P1378,AC1378,AP1378)</f>
        <v>0</v>
      </c>
      <c r="BR1378" s="533">
        <f t="shared" ref="BR1378:BR1380" si="6871">SUM(Q1378,AD1378,AQ1378)</f>
        <v>0</v>
      </c>
      <c r="BS1378" s="533">
        <f t="shared" ref="BS1378:BS1380" si="6872">SUM(R1378,AE1378,AR1378)</f>
        <v>0</v>
      </c>
      <c r="BT1378" s="533">
        <f>AT1378</f>
        <v>0</v>
      </c>
      <c r="BU1378" s="533">
        <f t="shared" ref="BU1378:BU1380" si="6873">AU1378</f>
        <v>0</v>
      </c>
      <c r="BV1378" s="533">
        <f t="shared" ref="BV1378:BV1380" si="6874">AV1378</f>
        <v>0</v>
      </c>
      <c r="BW1378" s="536">
        <f>SUM(BH1378,BK1378,BN1378,BQ1378,BT1378)</f>
        <v>0</v>
      </c>
      <c r="BX1378" s="536">
        <f t="shared" ref="BX1378:BX1380" si="6875">SUM(BI1378,BL1378,BO1378,BR1378,BU1378)</f>
        <v>0</v>
      </c>
      <c r="BY1378" s="536">
        <f t="shared" ref="BY1378:BY1380" si="6876">SUM(BJ1378,BM1378,BP1378,BS1378,BV1378)</f>
        <v>0</v>
      </c>
      <c r="BZ1378" t="s">
        <v>74</v>
      </c>
      <c r="CA1378" s="544">
        <f>AZ1378</f>
        <v>0</v>
      </c>
      <c r="CB1378" s="544">
        <f t="shared" ref="CB1378:CB1380" si="6877">BA1378</f>
        <v>0</v>
      </c>
      <c r="CC1378" s="544">
        <f t="shared" ref="CC1378:CC1380" si="6878">BB1378</f>
        <v>0</v>
      </c>
      <c r="CD1378" s="544">
        <f>BC1378</f>
        <v>0</v>
      </c>
      <c r="CE1378" s="544">
        <f t="shared" ref="CE1378:CE1380" si="6879">BD1378</f>
        <v>0</v>
      </c>
      <c r="CF1378" s="544">
        <f t="shared" ref="CF1378:CF1380" si="6880">BE1378</f>
        <v>0</v>
      </c>
    </row>
    <row r="1379" spans="1:84">
      <c r="A1379" s="149"/>
      <c r="B1379" s="151"/>
      <c r="C1379" s="151"/>
      <c r="D1379" s="151"/>
      <c r="E1379" s="288" t="s">
        <v>78</v>
      </c>
      <c r="F1379" s="592">
        <v>25</v>
      </c>
      <c r="G1379" s="159"/>
      <c r="H1379" s="159"/>
      <c r="I1379" s="275">
        <f>SUM(G1379:H1379)</f>
        <v>0</v>
      </c>
      <c r="J1379" s="159"/>
      <c r="K1379" s="159"/>
      <c r="L1379" s="275">
        <f>SUM(J1379:K1379)</f>
        <v>0</v>
      </c>
      <c r="M1379" s="159"/>
      <c r="N1379" s="159"/>
      <c r="O1379" s="275">
        <f>SUM(M1379:N1379)</f>
        <v>0</v>
      </c>
      <c r="P1379" s="159"/>
      <c r="Q1379" s="159"/>
      <c r="R1379" s="275">
        <f>SUM(P1379:Q1379)</f>
        <v>0</v>
      </c>
      <c r="S1379" s="500"/>
      <c r="T1379" s="275"/>
      <c r="U1379" s="275"/>
      <c r="V1379" s="275">
        <f>SUM(T1379:U1379)</f>
        <v>0</v>
      </c>
      <c r="W1379" s="275"/>
      <c r="X1379" s="275"/>
      <c r="Y1379" s="275">
        <f>SUM(W1379:X1379)</f>
        <v>0</v>
      </c>
      <c r="Z1379" s="275"/>
      <c r="AA1379" s="275"/>
      <c r="AB1379" s="275">
        <f>SUM(Z1379:AA1379)</f>
        <v>0</v>
      </c>
      <c r="AC1379" s="275"/>
      <c r="AD1379" s="275"/>
      <c r="AE1379" s="275">
        <f>SUM(AC1379:AD1379)</f>
        <v>0</v>
      </c>
      <c r="AF1379" s="500"/>
      <c r="AG1379" s="275"/>
      <c r="AH1379" s="275"/>
      <c r="AI1379" s="275">
        <f>SUM(AG1379:AH1379)</f>
        <v>0</v>
      </c>
      <c r="AJ1379" s="275"/>
      <c r="AK1379" s="275"/>
      <c r="AL1379" s="275">
        <f>SUM(AJ1379:AK1379)</f>
        <v>0</v>
      </c>
      <c r="AM1379" s="275"/>
      <c r="AN1379" s="275"/>
      <c r="AO1379" s="275">
        <f>SUM(AM1379:AN1379)</f>
        <v>0</v>
      </c>
      <c r="AP1379" s="275"/>
      <c r="AQ1379" s="275"/>
      <c r="AR1379" s="275">
        <f>SUM(AP1379:AQ1379)</f>
        <v>0</v>
      </c>
      <c r="AS1379" s="500"/>
      <c r="AT1379" s="275"/>
      <c r="AU1379" s="275"/>
      <c r="AV1379" s="275">
        <f>SUM(AT1379:AU1379)</f>
        <v>0</v>
      </c>
      <c r="AW1379" s="567">
        <f t="shared" si="6860"/>
        <v>0</v>
      </c>
      <c r="AX1379" s="567">
        <f t="shared" si="6861"/>
        <v>0</v>
      </c>
      <c r="AY1379" s="567">
        <f t="shared" si="6862"/>
        <v>0</v>
      </c>
      <c r="AZ1379" s="159"/>
      <c r="BA1379" s="159"/>
      <c r="BB1379" s="275">
        <f>SUM(AZ1379:BA1379)</f>
        <v>0</v>
      </c>
      <c r="BC1379" s="275"/>
      <c r="BD1379" s="275"/>
      <c r="BE1379" s="275">
        <f>SUM(BC1379:BD1379)</f>
        <v>0</v>
      </c>
      <c r="BF1379" s="521"/>
      <c r="BG1379" s="605">
        <f>SUM(F1379,S1379,AF1379,AS1379)</f>
        <v>25</v>
      </c>
      <c r="BH1379" s="533">
        <f>SUM(G1379,T1379,AG1379)</f>
        <v>0</v>
      </c>
      <c r="BI1379" s="533">
        <f t="shared" si="6863"/>
        <v>0</v>
      </c>
      <c r="BJ1379" s="533">
        <f t="shared" si="6864"/>
        <v>0</v>
      </c>
      <c r="BK1379" s="533">
        <f t="shared" si="6865"/>
        <v>0</v>
      </c>
      <c r="BL1379" s="533">
        <f t="shared" si="6866"/>
        <v>0</v>
      </c>
      <c r="BM1379" s="533">
        <f t="shared" si="6867"/>
        <v>0</v>
      </c>
      <c r="BN1379" s="533">
        <f>SUM(M1379,Z1379,AM1379)</f>
        <v>0</v>
      </c>
      <c r="BO1379" s="533">
        <f t="shared" si="6868"/>
        <v>0</v>
      </c>
      <c r="BP1379" s="533">
        <f t="shared" si="6869"/>
        <v>0</v>
      </c>
      <c r="BQ1379" s="533">
        <f t="shared" si="6870"/>
        <v>0</v>
      </c>
      <c r="BR1379" s="533">
        <f t="shared" si="6871"/>
        <v>0</v>
      </c>
      <c r="BS1379" s="533">
        <f t="shared" si="6872"/>
        <v>0</v>
      </c>
      <c r="BT1379" s="533">
        <f>AT1379</f>
        <v>0</v>
      </c>
      <c r="BU1379" s="533">
        <f t="shared" si="6873"/>
        <v>0</v>
      </c>
      <c r="BV1379" s="533">
        <f t="shared" si="6874"/>
        <v>0</v>
      </c>
      <c r="BW1379" s="536">
        <f>SUM(BH1379,BK1379,BN1379,BQ1379,BT1379)</f>
        <v>0</v>
      </c>
      <c r="BX1379" s="536">
        <f t="shared" si="6875"/>
        <v>0</v>
      </c>
      <c r="BY1379" s="536">
        <f t="shared" si="6876"/>
        <v>0</v>
      </c>
      <c r="BZ1379" t="s">
        <v>74</v>
      </c>
      <c r="CA1379" s="544">
        <f>AZ1379</f>
        <v>0</v>
      </c>
      <c r="CB1379" s="544">
        <f t="shared" si="6877"/>
        <v>0</v>
      </c>
      <c r="CC1379" s="544">
        <f t="shared" si="6878"/>
        <v>0</v>
      </c>
      <c r="CD1379" s="544">
        <f>BC1379</f>
        <v>0</v>
      </c>
      <c r="CE1379" s="544">
        <f t="shared" si="6879"/>
        <v>0</v>
      </c>
      <c r="CF1379" s="544">
        <f t="shared" si="6880"/>
        <v>0</v>
      </c>
    </row>
    <row r="1380" spans="1:84">
      <c r="A1380" s="149"/>
      <c r="B1380" s="151"/>
      <c r="C1380" s="151"/>
      <c r="D1380" s="151"/>
      <c r="E1380" s="375" t="s">
        <v>85</v>
      </c>
      <c r="F1380" s="592">
        <f t="shared" ref="F1380" si="6881">SUM(F1378:F1379)</f>
        <v>75</v>
      </c>
      <c r="G1380" s="168">
        <f t="shared" ref="G1380:BE1380" si="6882">SUM(G1378:G1379)</f>
        <v>0</v>
      </c>
      <c r="H1380" s="168">
        <f t="shared" si="6882"/>
        <v>0</v>
      </c>
      <c r="I1380" s="168">
        <f t="shared" si="6882"/>
        <v>0</v>
      </c>
      <c r="J1380" s="168">
        <f t="shared" si="6882"/>
        <v>0</v>
      </c>
      <c r="K1380" s="168">
        <f t="shared" si="6882"/>
        <v>0</v>
      </c>
      <c r="L1380" s="168">
        <f t="shared" si="6882"/>
        <v>0</v>
      </c>
      <c r="M1380" s="168">
        <f t="shared" si="6882"/>
        <v>0</v>
      </c>
      <c r="N1380" s="168">
        <f t="shared" si="6882"/>
        <v>0</v>
      </c>
      <c r="O1380" s="168">
        <f t="shared" si="6882"/>
        <v>0</v>
      </c>
      <c r="P1380" s="168">
        <f t="shared" si="6882"/>
        <v>0</v>
      </c>
      <c r="Q1380" s="168">
        <f t="shared" si="6882"/>
        <v>0</v>
      </c>
      <c r="R1380" s="168">
        <f t="shared" si="6882"/>
        <v>0</v>
      </c>
      <c r="S1380" s="502">
        <f t="shared" si="6882"/>
        <v>0</v>
      </c>
      <c r="T1380" s="168">
        <f t="shared" si="6882"/>
        <v>0</v>
      </c>
      <c r="U1380" s="168">
        <f t="shared" si="6882"/>
        <v>0</v>
      </c>
      <c r="V1380" s="168">
        <f t="shared" si="6882"/>
        <v>0</v>
      </c>
      <c r="W1380" s="168">
        <f t="shared" si="6882"/>
        <v>0</v>
      </c>
      <c r="X1380" s="168">
        <f t="shared" si="6882"/>
        <v>0</v>
      </c>
      <c r="Y1380" s="168">
        <f t="shared" si="6882"/>
        <v>0</v>
      </c>
      <c r="Z1380" s="168">
        <f t="shared" si="6882"/>
        <v>0</v>
      </c>
      <c r="AA1380" s="168">
        <f t="shared" si="6882"/>
        <v>0</v>
      </c>
      <c r="AB1380" s="168">
        <f t="shared" si="6882"/>
        <v>0</v>
      </c>
      <c r="AC1380" s="168">
        <f t="shared" si="6882"/>
        <v>0</v>
      </c>
      <c r="AD1380" s="168">
        <f t="shared" si="6882"/>
        <v>0</v>
      </c>
      <c r="AE1380" s="168">
        <f t="shared" si="6882"/>
        <v>0</v>
      </c>
      <c r="AF1380" s="502">
        <f t="shared" si="6882"/>
        <v>0</v>
      </c>
      <c r="AG1380" s="168">
        <f t="shared" si="6882"/>
        <v>0</v>
      </c>
      <c r="AH1380" s="168">
        <f t="shared" si="6882"/>
        <v>0</v>
      </c>
      <c r="AI1380" s="168">
        <f t="shared" si="6882"/>
        <v>0</v>
      </c>
      <c r="AJ1380" s="168">
        <f t="shared" si="6882"/>
        <v>0</v>
      </c>
      <c r="AK1380" s="168">
        <f t="shared" si="6882"/>
        <v>0</v>
      </c>
      <c r="AL1380" s="168">
        <f t="shared" si="6882"/>
        <v>0</v>
      </c>
      <c r="AM1380" s="168">
        <f t="shared" si="6882"/>
        <v>0</v>
      </c>
      <c r="AN1380" s="168">
        <f t="shared" si="6882"/>
        <v>0</v>
      </c>
      <c r="AO1380" s="168">
        <f t="shared" si="6882"/>
        <v>0</v>
      </c>
      <c r="AP1380" s="168">
        <f t="shared" si="6882"/>
        <v>0</v>
      </c>
      <c r="AQ1380" s="168">
        <f t="shared" si="6882"/>
        <v>0</v>
      </c>
      <c r="AR1380" s="168">
        <f t="shared" si="6882"/>
        <v>0</v>
      </c>
      <c r="AS1380" s="502">
        <f t="shared" si="6882"/>
        <v>0</v>
      </c>
      <c r="AT1380" s="168">
        <f t="shared" si="6882"/>
        <v>0</v>
      </c>
      <c r="AU1380" s="168">
        <f t="shared" si="6882"/>
        <v>0</v>
      </c>
      <c r="AV1380" s="168">
        <f t="shared" si="6882"/>
        <v>0</v>
      </c>
      <c r="AW1380" s="569">
        <f t="shared" si="6882"/>
        <v>0</v>
      </c>
      <c r="AX1380" s="569">
        <f t="shared" si="6882"/>
        <v>0</v>
      </c>
      <c r="AY1380" s="569">
        <f t="shared" si="6882"/>
        <v>0</v>
      </c>
      <c r="AZ1380" s="168">
        <f t="shared" si="6882"/>
        <v>0</v>
      </c>
      <c r="BA1380" s="168">
        <f t="shared" si="6882"/>
        <v>0</v>
      </c>
      <c r="BB1380" s="168">
        <f t="shared" si="6882"/>
        <v>0</v>
      </c>
      <c r="BC1380" s="168">
        <f t="shared" si="6882"/>
        <v>0</v>
      </c>
      <c r="BD1380" s="168">
        <f t="shared" si="6882"/>
        <v>0</v>
      </c>
      <c r="BE1380" s="168">
        <f t="shared" si="6882"/>
        <v>0</v>
      </c>
      <c r="BF1380" s="523"/>
      <c r="BG1380" s="605">
        <f>SUM(F1380,S1380,AF1380,AS1380)</f>
        <v>75</v>
      </c>
      <c r="BH1380" s="533">
        <f>SUM(G1380,T1380,AG1380)</f>
        <v>0</v>
      </c>
      <c r="BI1380" s="533">
        <f t="shared" si="6863"/>
        <v>0</v>
      </c>
      <c r="BJ1380" s="533">
        <f t="shared" si="6864"/>
        <v>0</v>
      </c>
      <c r="BK1380" s="533">
        <f t="shared" si="6865"/>
        <v>0</v>
      </c>
      <c r="BL1380" s="533">
        <f t="shared" si="6866"/>
        <v>0</v>
      </c>
      <c r="BM1380" s="533">
        <f t="shared" si="6867"/>
        <v>0</v>
      </c>
      <c r="BN1380" s="533">
        <f>SUM(M1380,Z1380,AM1380)</f>
        <v>0</v>
      </c>
      <c r="BO1380" s="533">
        <f t="shared" si="6868"/>
        <v>0</v>
      </c>
      <c r="BP1380" s="533">
        <f t="shared" si="6869"/>
        <v>0</v>
      </c>
      <c r="BQ1380" s="533">
        <f t="shared" si="6870"/>
        <v>0</v>
      </c>
      <c r="BR1380" s="533">
        <f t="shared" si="6871"/>
        <v>0</v>
      </c>
      <c r="BS1380" s="533">
        <f t="shared" si="6872"/>
        <v>0</v>
      </c>
      <c r="BT1380" s="533">
        <f>AT1380</f>
        <v>0</v>
      </c>
      <c r="BU1380" s="533">
        <f t="shared" si="6873"/>
        <v>0</v>
      </c>
      <c r="BV1380" s="533">
        <f t="shared" si="6874"/>
        <v>0</v>
      </c>
      <c r="BW1380" s="536">
        <f>SUM(BH1380,BK1380,BN1380,BQ1380,BT1380)</f>
        <v>0</v>
      </c>
      <c r="BX1380" s="536">
        <f t="shared" si="6875"/>
        <v>0</v>
      </c>
      <c r="BY1380" s="536">
        <f t="shared" si="6876"/>
        <v>0</v>
      </c>
      <c r="BZ1380" t="s">
        <v>74</v>
      </c>
      <c r="CA1380" s="544">
        <f>AZ1380</f>
        <v>0</v>
      </c>
      <c r="CB1380" s="544">
        <f t="shared" si="6877"/>
        <v>0</v>
      </c>
      <c r="CC1380" s="544">
        <f t="shared" si="6878"/>
        <v>0</v>
      </c>
      <c r="CD1380" s="544">
        <f>BC1380</f>
        <v>0</v>
      </c>
      <c r="CE1380" s="544">
        <f t="shared" si="6879"/>
        <v>0</v>
      </c>
      <c r="CF1380" s="544">
        <f t="shared" si="6880"/>
        <v>0</v>
      </c>
    </row>
    <row r="1381" spans="1:84">
      <c r="A1381" s="149"/>
      <c r="B1381" s="151"/>
      <c r="C1381" s="151"/>
      <c r="D1381" s="151"/>
      <c r="E1381" s="375"/>
      <c r="F1381" s="591"/>
      <c r="G1381" s="168"/>
      <c r="H1381" s="168"/>
      <c r="I1381" s="168"/>
      <c r="J1381" s="168"/>
      <c r="K1381" s="168"/>
      <c r="L1381" s="168"/>
      <c r="M1381" s="168"/>
      <c r="N1381" s="168"/>
      <c r="O1381" s="168"/>
      <c r="P1381" s="168"/>
      <c r="Q1381" s="168"/>
      <c r="R1381" s="168"/>
      <c r="S1381" s="502"/>
      <c r="T1381" s="168"/>
      <c r="U1381" s="168"/>
      <c r="V1381" s="168"/>
      <c r="W1381" s="168"/>
      <c r="X1381" s="168"/>
      <c r="Y1381" s="168"/>
      <c r="Z1381" s="168"/>
      <c r="AA1381" s="168"/>
      <c r="AB1381" s="168"/>
      <c r="AC1381" s="168"/>
      <c r="AD1381" s="168"/>
      <c r="AE1381" s="168"/>
      <c r="AF1381" s="502"/>
      <c r="AG1381" s="168"/>
      <c r="AH1381" s="168"/>
      <c r="AI1381" s="168"/>
      <c r="AJ1381" s="168"/>
      <c r="AK1381" s="168"/>
      <c r="AL1381" s="168"/>
      <c r="AM1381" s="168"/>
      <c r="AN1381" s="168"/>
      <c r="AO1381" s="168"/>
      <c r="AP1381" s="168"/>
      <c r="AQ1381" s="168"/>
      <c r="AR1381" s="168"/>
      <c r="AS1381" s="502"/>
      <c r="AT1381" s="168"/>
      <c r="AU1381" s="168"/>
      <c r="AV1381" s="168"/>
      <c r="AW1381" s="569"/>
      <c r="AX1381" s="569"/>
      <c r="AY1381" s="569"/>
      <c r="AZ1381" s="159"/>
      <c r="BA1381" s="159"/>
      <c r="BB1381" s="159"/>
      <c r="BC1381" s="168"/>
      <c r="BD1381" s="168"/>
      <c r="BE1381" s="168"/>
      <c r="BF1381" s="523"/>
    </row>
    <row r="1382" spans="1:84">
      <c r="A1382" s="149"/>
      <c r="B1382" s="149" t="s">
        <v>820</v>
      </c>
      <c r="C1382" s="151"/>
      <c r="D1382" s="151"/>
      <c r="E1382" s="375" t="s">
        <v>819</v>
      </c>
      <c r="F1382" s="591"/>
      <c r="G1382" s="168" t="s">
        <v>74</v>
      </c>
      <c r="H1382" s="168"/>
      <c r="I1382" s="168"/>
      <c r="J1382" s="168"/>
      <c r="K1382" s="168"/>
      <c r="L1382" s="168"/>
      <c r="M1382" s="168"/>
      <c r="N1382" s="168"/>
      <c r="O1382" s="168"/>
      <c r="P1382" s="168"/>
      <c r="Q1382" s="168"/>
      <c r="R1382" s="168"/>
      <c r="S1382" s="502"/>
      <c r="T1382" s="168"/>
      <c r="U1382" s="168"/>
      <c r="V1382" s="168"/>
      <c r="W1382" s="168"/>
      <c r="X1382" s="168"/>
      <c r="Y1382" s="168"/>
      <c r="Z1382" s="168"/>
      <c r="AA1382" s="168"/>
      <c r="AB1382" s="168"/>
      <c r="AC1382" s="168"/>
      <c r="AD1382" s="168"/>
      <c r="AE1382" s="168"/>
      <c r="AF1382" s="502"/>
      <c r="AG1382" s="168"/>
      <c r="AH1382" s="168"/>
      <c r="AI1382" s="168"/>
      <c r="AJ1382" s="168"/>
      <c r="AK1382" s="168"/>
      <c r="AL1382" s="168"/>
      <c r="AM1382" s="168"/>
      <c r="AN1382" s="168"/>
      <c r="AO1382" s="168"/>
      <c r="AP1382" s="168"/>
      <c r="AQ1382" s="168"/>
      <c r="AR1382" s="168"/>
      <c r="AS1382" s="502"/>
      <c r="AT1382" s="168"/>
      <c r="AU1382" s="168"/>
      <c r="AV1382" s="168"/>
      <c r="AW1382" s="569"/>
      <c r="AX1382" s="569"/>
      <c r="AY1382" s="569"/>
      <c r="AZ1382" s="159"/>
      <c r="BA1382" s="159"/>
      <c r="BB1382" s="159"/>
      <c r="BC1382" s="168"/>
      <c r="BD1382" s="168"/>
      <c r="BE1382" s="168"/>
      <c r="BF1382" s="523"/>
    </row>
    <row r="1383" spans="1:84">
      <c r="A1383" s="149"/>
      <c r="B1383" s="151"/>
      <c r="C1383" s="151"/>
      <c r="D1383" s="151"/>
      <c r="E1383" s="288" t="s">
        <v>77</v>
      </c>
      <c r="F1383" s="592">
        <v>28</v>
      </c>
      <c r="G1383" s="159"/>
      <c r="H1383" s="159"/>
      <c r="I1383" s="275">
        <f>SUM(G1383:H1383)</f>
        <v>0</v>
      </c>
      <c r="J1383" s="159"/>
      <c r="K1383" s="159"/>
      <c r="L1383" s="275">
        <f>SUM(J1383:K1383)</f>
        <v>0</v>
      </c>
      <c r="M1383" s="159"/>
      <c r="N1383" s="159"/>
      <c r="O1383" s="275">
        <f>SUM(M1383:N1383)</f>
        <v>0</v>
      </c>
      <c r="P1383" s="159"/>
      <c r="Q1383" s="159"/>
      <c r="R1383" s="275">
        <f>SUM(P1383:Q1383)</f>
        <v>0</v>
      </c>
      <c r="S1383" s="500"/>
      <c r="T1383" s="275"/>
      <c r="U1383" s="275"/>
      <c r="V1383" s="275">
        <f>SUM(T1383:U1383)</f>
        <v>0</v>
      </c>
      <c r="W1383" s="275"/>
      <c r="X1383" s="275"/>
      <c r="Y1383" s="275">
        <f>SUM(W1383:X1383)</f>
        <v>0</v>
      </c>
      <c r="Z1383" s="275"/>
      <c r="AA1383" s="275"/>
      <c r="AB1383" s="275">
        <f>SUM(Z1383:AA1383)</f>
        <v>0</v>
      </c>
      <c r="AC1383" s="275"/>
      <c r="AD1383" s="275"/>
      <c r="AE1383" s="275">
        <f>SUM(AC1383:AD1383)</f>
        <v>0</v>
      </c>
      <c r="AF1383" s="500"/>
      <c r="AG1383" s="275"/>
      <c r="AH1383" s="275"/>
      <c r="AI1383" s="275">
        <f>SUM(AG1383:AH1383)</f>
        <v>0</v>
      </c>
      <c r="AJ1383" s="275"/>
      <c r="AK1383" s="275"/>
      <c r="AL1383" s="275">
        <f>SUM(AJ1383:AK1383)</f>
        <v>0</v>
      </c>
      <c r="AM1383" s="275"/>
      <c r="AN1383" s="275"/>
      <c r="AO1383" s="275">
        <f>SUM(AM1383:AN1383)</f>
        <v>0</v>
      </c>
      <c r="AP1383" s="275"/>
      <c r="AQ1383" s="275"/>
      <c r="AR1383" s="275">
        <f>SUM(AP1383:AQ1383)</f>
        <v>0</v>
      </c>
      <c r="AS1383" s="500"/>
      <c r="AT1383" s="275"/>
      <c r="AU1383" s="275"/>
      <c r="AV1383" s="275">
        <f>SUM(AT1383:AU1383)</f>
        <v>0</v>
      </c>
      <c r="AW1383" s="567">
        <f t="shared" ref="AW1383:AW1384" si="6883">SUM(G1383,J1383,M1383,P1383,T1383,W1383,Z1383,AC1383,AG1383,AJ1383,AM1383,AP1383,AT1383)</f>
        <v>0</v>
      </c>
      <c r="AX1383" s="567">
        <f t="shared" ref="AX1383:AX1384" si="6884">SUM(H1383,K1383,N1383,Q1383,U1383,X1383,AA1383,AD1383,AH1383,AK1383,AN1383,AQ1383,AU1383)</f>
        <v>0</v>
      </c>
      <c r="AY1383" s="567">
        <f t="shared" ref="AY1383:AY1384" si="6885">SUM(I1383,L1383,O1383,R1383,V1383,Y1383,AB1383,AE1383,AI1383,AL1383,AO1383,AR1383,AV1383)</f>
        <v>0</v>
      </c>
      <c r="AZ1383" s="159"/>
      <c r="BA1383" s="159"/>
      <c r="BB1383" s="275">
        <f>SUM(AZ1383:BA1383)</f>
        <v>0</v>
      </c>
      <c r="BC1383" s="275"/>
      <c r="BD1383" s="275"/>
      <c r="BE1383" s="275">
        <f>SUM(BC1383:BD1383)</f>
        <v>0</v>
      </c>
      <c r="BF1383" s="521"/>
      <c r="BG1383" s="605">
        <f>SUM(F1383,S1383,AF1383,AS1383)</f>
        <v>28</v>
      </c>
      <c r="BH1383" s="533">
        <f>SUM(G1383,T1383,AG1383)</f>
        <v>0</v>
      </c>
      <c r="BI1383" s="533">
        <f t="shared" ref="BI1383:BI1385" si="6886">SUM(H1383,U1383,AH1383)</f>
        <v>0</v>
      </c>
      <c r="BJ1383" s="533">
        <f t="shared" ref="BJ1383:BJ1385" si="6887">SUM(I1383,V1383,AI1383)</f>
        <v>0</v>
      </c>
      <c r="BK1383" s="533">
        <f t="shared" ref="BK1383:BK1385" si="6888">SUM(J1383,W1383,AJ1383)</f>
        <v>0</v>
      </c>
      <c r="BL1383" s="533">
        <f t="shared" ref="BL1383:BL1385" si="6889">SUM(K1383,X1383,AK1383)</f>
        <v>0</v>
      </c>
      <c r="BM1383" s="533">
        <f t="shared" ref="BM1383:BM1385" si="6890">SUM(L1383,Y1383,AL1383)</f>
        <v>0</v>
      </c>
      <c r="BN1383" s="533">
        <f>SUM(M1383,Z1383,AM1383)</f>
        <v>0</v>
      </c>
      <c r="BO1383" s="533">
        <f t="shared" ref="BO1383:BO1385" si="6891">SUM(N1383,AA1383,AN1383)</f>
        <v>0</v>
      </c>
      <c r="BP1383" s="533">
        <f t="shared" ref="BP1383:BP1385" si="6892">SUM(O1383,AB1383,AO1383)</f>
        <v>0</v>
      </c>
      <c r="BQ1383" s="533">
        <f t="shared" ref="BQ1383:BQ1385" si="6893">SUM(P1383,AC1383,AP1383)</f>
        <v>0</v>
      </c>
      <c r="BR1383" s="533">
        <f t="shared" ref="BR1383:BR1385" si="6894">SUM(Q1383,AD1383,AQ1383)</f>
        <v>0</v>
      </c>
      <c r="BS1383" s="533">
        <f t="shared" ref="BS1383:BS1385" si="6895">SUM(R1383,AE1383,AR1383)</f>
        <v>0</v>
      </c>
      <c r="BT1383" s="533">
        <f>AT1383</f>
        <v>0</v>
      </c>
      <c r="BU1383" s="533">
        <f t="shared" ref="BU1383:BU1385" si="6896">AU1383</f>
        <v>0</v>
      </c>
      <c r="BV1383" s="533">
        <f t="shared" ref="BV1383:BV1385" si="6897">AV1383</f>
        <v>0</v>
      </c>
      <c r="BW1383" s="536">
        <f>SUM(BH1383,BK1383,BN1383,BQ1383,BT1383)</f>
        <v>0</v>
      </c>
      <c r="BX1383" s="536">
        <f t="shared" ref="BX1383:BX1385" si="6898">SUM(BI1383,BL1383,BO1383,BR1383,BU1383)</f>
        <v>0</v>
      </c>
      <c r="BY1383" s="536">
        <f t="shared" ref="BY1383:BY1385" si="6899">SUM(BJ1383,BM1383,BP1383,BS1383,BV1383)</f>
        <v>0</v>
      </c>
      <c r="BZ1383" t="s">
        <v>74</v>
      </c>
      <c r="CA1383" s="544">
        <f>AZ1383</f>
        <v>0</v>
      </c>
      <c r="CB1383" s="544">
        <f t="shared" ref="CB1383:CB1385" si="6900">BA1383</f>
        <v>0</v>
      </c>
      <c r="CC1383" s="544">
        <f t="shared" ref="CC1383:CC1385" si="6901">BB1383</f>
        <v>0</v>
      </c>
      <c r="CD1383" s="544">
        <f>BC1383</f>
        <v>0</v>
      </c>
      <c r="CE1383" s="544">
        <f t="shared" ref="CE1383:CE1385" si="6902">BD1383</f>
        <v>0</v>
      </c>
      <c r="CF1383" s="544">
        <f t="shared" ref="CF1383:CF1385" si="6903">BE1383</f>
        <v>0</v>
      </c>
    </row>
    <row r="1384" spans="1:84">
      <c r="A1384" s="149"/>
      <c r="B1384" s="151"/>
      <c r="C1384" s="151"/>
      <c r="D1384" s="151"/>
      <c r="E1384" s="288" t="s">
        <v>78</v>
      </c>
      <c r="F1384" s="592">
        <v>10</v>
      </c>
      <c r="G1384" s="159"/>
      <c r="H1384" s="159"/>
      <c r="I1384" s="275">
        <f>SUM(G1384:H1384)</f>
        <v>0</v>
      </c>
      <c r="J1384" s="159"/>
      <c r="K1384" s="159"/>
      <c r="L1384" s="275">
        <f>SUM(J1384:K1384)</f>
        <v>0</v>
      </c>
      <c r="M1384" s="159"/>
      <c r="N1384" s="159"/>
      <c r="O1384" s="275">
        <f>SUM(M1384:N1384)</f>
        <v>0</v>
      </c>
      <c r="P1384" s="159"/>
      <c r="Q1384" s="159"/>
      <c r="R1384" s="275">
        <f>SUM(P1384:Q1384)</f>
        <v>0</v>
      </c>
      <c r="S1384" s="500"/>
      <c r="T1384" s="275"/>
      <c r="U1384" s="275"/>
      <c r="V1384" s="275">
        <f>SUM(T1384:U1384)</f>
        <v>0</v>
      </c>
      <c r="W1384" s="275"/>
      <c r="X1384" s="275"/>
      <c r="Y1384" s="275">
        <f>SUM(W1384:X1384)</f>
        <v>0</v>
      </c>
      <c r="Z1384" s="275"/>
      <c r="AA1384" s="275"/>
      <c r="AB1384" s="275">
        <f>SUM(Z1384:AA1384)</f>
        <v>0</v>
      </c>
      <c r="AC1384" s="275"/>
      <c r="AD1384" s="275"/>
      <c r="AE1384" s="275">
        <f>SUM(AC1384:AD1384)</f>
        <v>0</v>
      </c>
      <c r="AF1384" s="500"/>
      <c r="AG1384" s="275"/>
      <c r="AH1384" s="275"/>
      <c r="AI1384" s="275">
        <f>SUM(AG1384:AH1384)</f>
        <v>0</v>
      </c>
      <c r="AJ1384" s="275"/>
      <c r="AK1384" s="275"/>
      <c r="AL1384" s="275">
        <f>SUM(AJ1384:AK1384)</f>
        <v>0</v>
      </c>
      <c r="AM1384" s="275"/>
      <c r="AN1384" s="275"/>
      <c r="AO1384" s="275">
        <f>SUM(AM1384:AN1384)</f>
        <v>0</v>
      </c>
      <c r="AP1384" s="275"/>
      <c r="AQ1384" s="275"/>
      <c r="AR1384" s="275">
        <f>SUM(AP1384:AQ1384)</f>
        <v>0</v>
      </c>
      <c r="AS1384" s="500"/>
      <c r="AT1384" s="275"/>
      <c r="AU1384" s="275"/>
      <c r="AV1384" s="275">
        <f>SUM(AT1384:AU1384)</f>
        <v>0</v>
      </c>
      <c r="AW1384" s="567">
        <f t="shared" si="6883"/>
        <v>0</v>
      </c>
      <c r="AX1384" s="567">
        <f t="shared" si="6884"/>
        <v>0</v>
      </c>
      <c r="AY1384" s="567">
        <f t="shared" si="6885"/>
        <v>0</v>
      </c>
      <c r="AZ1384" s="159"/>
      <c r="BA1384" s="159"/>
      <c r="BB1384" s="275">
        <f>SUM(AZ1384:BA1384)</f>
        <v>0</v>
      </c>
      <c r="BC1384" s="275"/>
      <c r="BD1384" s="275"/>
      <c r="BE1384" s="275">
        <f>SUM(BC1384:BD1384)</f>
        <v>0</v>
      </c>
      <c r="BF1384" s="521"/>
      <c r="BG1384" s="605">
        <f>SUM(F1384,S1384,AF1384,AS1384)</f>
        <v>10</v>
      </c>
      <c r="BH1384" s="533">
        <f>SUM(G1384,T1384,AG1384)</f>
        <v>0</v>
      </c>
      <c r="BI1384" s="533">
        <f t="shared" si="6886"/>
        <v>0</v>
      </c>
      <c r="BJ1384" s="533">
        <f t="shared" si="6887"/>
        <v>0</v>
      </c>
      <c r="BK1384" s="533">
        <f t="shared" si="6888"/>
        <v>0</v>
      </c>
      <c r="BL1384" s="533">
        <f t="shared" si="6889"/>
        <v>0</v>
      </c>
      <c r="BM1384" s="533">
        <f t="shared" si="6890"/>
        <v>0</v>
      </c>
      <c r="BN1384" s="533">
        <f>SUM(M1384,Z1384,AM1384)</f>
        <v>0</v>
      </c>
      <c r="BO1384" s="533">
        <f t="shared" si="6891"/>
        <v>0</v>
      </c>
      <c r="BP1384" s="533">
        <f t="shared" si="6892"/>
        <v>0</v>
      </c>
      <c r="BQ1384" s="533">
        <f t="shared" si="6893"/>
        <v>0</v>
      </c>
      <c r="BR1384" s="533">
        <f t="shared" si="6894"/>
        <v>0</v>
      </c>
      <c r="BS1384" s="533">
        <f t="shared" si="6895"/>
        <v>0</v>
      </c>
      <c r="BT1384" s="533">
        <f>AT1384</f>
        <v>0</v>
      </c>
      <c r="BU1384" s="533">
        <f t="shared" si="6896"/>
        <v>0</v>
      </c>
      <c r="BV1384" s="533">
        <f t="shared" si="6897"/>
        <v>0</v>
      </c>
      <c r="BW1384" s="536">
        <f>SUM(BH1384,BK1384,BN1384,BQ1384,BT1384)</f>
        <v>0</v>
      </c>
      <c r="BX1384" s="536">
        <f t="shared" si="6898"/>
        <v>0</v>
      </c>
      <c r="BY1384" s="536">
        <f t="shared" si="6899"/>
        <v>0</v>
      </c>
      <c r="BZ1384" t="s">
        <v>74</v>
      </c>
      <c r="CA1384" s="544">
        <f>AZ1384</f>
        <v>0</v>
      </c>
      <c r="CB1384" s="544">
        <f t="shared" si="6900"/>
        <v>0</v>
      </c>
      <c r="CC1384" s="544">
        <f t="shared" si="6901"/>
        <v>0</v>
      </c>
      <c r="CD1384" s="544">
        <f>BC1384</f>
        <v>0</v>
      </c>
      <c r="CE1384" s="544">
        <f t="shared" si="6902"/>
        <v>0</v>
      </c>
      <c r="CF1384" s="544">
        <f t="shared" si="6903"/>
        <v>0</v>
      </c>
    </row>
    <row r="1385" spans="1:84">
      <c r="A1385" s="149"/>
      <c r="B1385" s="151"/>
      <c r="C1385" s="151"/>
      <c r="D1385" s="151"/>
      <c r="E1385" s="375" t="s">
        <v>85</v>
      </c>
      <c r="F1385" s="592">
        <f t="shared" ref="F1385" si="6904">SUM(F1383:F1384)</f>
        <v>38</v>
      </c>
      <c r="G1385" s="168">
        <f t="shared" ref="G1385:BE1385" si="6905">SUM(G1383:G1384)</f>
        <v>0</v>
      </c>
      <c r="H1385" s="168">
        <f t="shared" si="6905"/>
        <v>0</v>
      </c>
      <c r="I1385" s="168">
        <f t="shared" si="6905"/>
        <v>0</v>
      </c>
      <c r="J1385" s="168">
        <f t="shared" si="6905"/>
        <v>0</v>
      </c>
      <c r="K1385" s="168">
        <f t="shared" si="6905"/>
        <v>0</v>
      </c>
      <c r="L1385" s="168">
        <f t="shared" si="6905"/>
        <v>0</v>
      </c>
      <c r="M1385" s="168">
        <f t="shared" si="6905"/>
        <v>0</v>
      </c>
      <c r="N1385" s="168">
        <f t="shared" si="6905"/>
        <v>0</v>
      </c>
      <c r="O1385" s="168">
        <f t="shared" si="6905"/>
        <v>0</v>
      </c>
      <c r="P1385" s="168">
        <f t="shared" si="6905"/>
        <v>0</v>
      </c>
      <c r="Q1385" s="168">
        <f t="shared" si="6905"/>
        <v>0</v>
      </c>
      <c r="R1385" s="168">
        <f t="shared" si="6905"/>
        <v>0</v>
      </c>
      <c r="S1385" s="502">
        <f t="shared" si="6905"/>
        <v>0</v>
      </c>
      <c r="T1385" s="168">
        <f t="shared" si="6905"/>
        <v>0</v>
      </c>
      <c r="U1385" s="168">
        <f t="shared" si="6905"/>
        <v>0</v>
      </c>
      <c r="V1385" s="168">
        <f t="shared" si="6905"/>
        <v>0</v>
      </c>
      <c r="W1385" s="168">
        <f t="shared" si="6905"/>
        <v>0</v>
      </c>
      <c r="X1385" s="168">
        <f t="shared" si="6905"/>
        <v>0</v>
      </c>
      <c r="Y1385" s="168">
        <f t="shared" si="6905"/>
        <v>0</v>
      </c>
      <c r="Z1385" s="168">
        <f t="shared" si="6905"/>
        <v>0</v>
      </c>
      <c r="AA1385" s="168">
        <f t="shared" si="6905"/>
        <v>0</v>
      </c>
      <c r="AB1385" s="168">
        <f t="shared" si="6905"/>
        <v>0</v>
      </c>
      <c r="AC1385" s="168">
        <f t="shared" si="6905"/>
        <v>0</v>
      </c>
      <c r="AD1385" s="168">
        <f t="shared" si="6905"/>
        <v>0</v>
      </c>
      <c r="AE1385" s="168">
        <f t="shared" si="6905"/>
        <v>0</v>
      </c>
      <c r="AF1385" s="502">
        <f t="shared" si="6905"/>
        <v>0</v>
      </c>
      <c r="AG1385" s="168">
        <f t="shared" si="6905"/>
        <v>0</v>
      </c>
      <c r="AH1385" s="168">
        <f t="shared" si="6905"/>
        <v>0</v>
      </c>
      <c r="AI1385" s="168">
        <f t="shared" si="6905"/>
        <v>0</v>
      </c>
      <c r="AJ1385" s="168">
        <f t="shared" si="6905"/>
        <v>0</v>
      </c>
      <c r="AK1385" s="168">
        <f t="shared" si="6905"/>
        <v>0</v>
      </c>
      <c r="AL1385" s="168">
        <f t="shared" si="6905"/>
        <v>0</v>
      </c>
      <c r="AM1385" s="168">
        <f t="shared" si="6905"/>
        <v>0</v>
      </c>
      <c r="AN1385" s="168">
        <f t="shared" si="6905"/>
        <v>0</v>
      </c>
      <c r="AO1385" s="168">
        <f t="shared" si="6905"/>
        <v>0</v>
      </c>
      <c r="AP1385" s="168">
        <f t="shared" si="6905"/>
        <v>0</v>
      </c>
      <c r="AQ1385" s="168">
        <f t="shared" si="6905"/>
        <v>0</v>
      </c>
      <c r="AR1385" s="168">
        <f t="shared" si="6905"/>
        <v>0</v>
      </c>
      <c r="AS1385" s="502">
        <f t="shared" si="6905"/>
        <v>0</v>
      </c>
      <c r="AT1385" s="168">
        <f t="shared" si="6905"/>
        <v>0</v>
      </c>
      <c r="AU1385" s="168">
        <f t="shared" si="6905"/>
        <v>0</v>
      </c>
      <c r="AV1385" s="168">
        <f t="shared" si="6905"/>
        <v>0</v>
      </c>
      <c r="AW1385" s="569">
        <f t="shared" si="6905"/>
        <v>0</v>
      </c>
      <c r="AX1385" s="569">
        <f t="shared" si="6905"/>
        <v>0</v>
      </c>
      <c r="AY1385" s="569">
        <f t="shared" si="6905"/>
        <v>0</v>
      </c>
      <c r="AZ1385" s="168">
        <f t="shared" si="6905"/>
        <v>0</v>
      </c>
      <c r="BA1385" s="168">
        <f t="shared" si="6905"/>
        <v>0</v>
      </c>
      <c r="BB1385" s="168">
        <f t="shared" si="6905"/>
        <v>0</v>
      </c>
      <c r="BC1385" s="168">
        <f t="shared" si="6905"/>
        <v>0</v>
      </c>
      <c r="BD1385" s="168">
        <f t="shared" si="6905"/>
        <v>0</v>
      </c>
      <c r="BE1385" s="168">
        <f t="shared" si="6905"/>
        <v>0</v>
      </c>
      <c r="BF1385" s="523"/>
      <c r="BG1385" s="605">
        <f>SUM(F1385,S1385,AF1385,AS1385)</f>
        <v>38</v>
      </c>
      <c r="BH1385" s="533">
        <f>SUM(G1385,T1385,AG1385)</f>
        <v>0</v>
      </c>
      <c r="BI1385" s="533">
        <f t="shared" si="6886"/>
        <v>0</v>
      </c>
      <c r="BJ1385" s="533">
        <f t="shared" si="6887"/>
        <v>0</v>
      </c>
      <c r="BK1385" s="533">
        <f t="shared" si="6888"/>
        <v>0</v>
      </c>
      <c r="BL1385" s="533">
        <f t="shared" si="6889"/>
        <v>0</v>
      </c>
      <c r="BM1385" s="533">
        <f t="shared" si="6890"/>
        <v>0</v>
      </c>
      <c r="BN1385" s="533">
        <f>SUM(M1385,Z1385,AM1385)</f>
        <v>0</v>
      </c>
      <c r="BO1385" s="533">
        <f t="shared" si="6891"/>
        <v>0</v>
      </c>
      <c r="BP1385" s="533">
        <f t="shared" si="6892"/>
        <v>0</v>
      </c>
      <c r="BQ1385" s="533">
        <f t="shared" si="6893"/>
        <v>0</v>
      </c>
      <c r="BR1385" s="533">
        <f t="shared" si="6894"/>
        <v>0</v>
      </c>
      <c r="BS1385" s="533">
        <f t="shared" si="6895"/>
        <v>0</v>
      </c>
      <c r="BT1385" s="533">
        <f>AT1385</f>
        <v>0</v>
      </c>
      <c r="BU1385" s="533">
        <f t="shared" si="6896"/>
        <v>0</v>
      </c>
      <c r="BV1385" s="533">
        <f t="shared" si="6897"/>
        <v>0</v>
      </c>
      <c r="BW1385" s="536">
        <f>SUM(BH1385,BK1385,BN1385,BQ1385,BT1385)</f>
        <v>0</v>
      </c>
      <c r="BX1385" s="536">
        <f t="shared" si="6898"/>
        <v>0</v>
      </c>
      <c r="BY1385" s="536">
        <f t="shared" si="6899"/>
        <v>0</v>
      </c>
      <c r="BZ1385" t="s">
        <v>74</v>
      </c>
      <c r="CA1385" s="544">
        <f>AZ1385</f>
        <v>0</v>
      </c>
      <c r="CB1385" s="544">
        <f t="shared" si="6900"/>
        <v>0</v>
      </c>
      <c r="CC1385" s="544">
        <f t="shared" si="6901"/>
        <v>0</v>
      </c>
      <c r="CD1385" s="544">
        <f>BC1385</f>
        <v>0</v>
      </c>
      <c r="CE1385" s="544">
        <f t="shared" si="6902"/>
        <v>0</v>
      </c>
      <c r="CF1385" s="544">
        <f t="shared" si="6903"/>
        <v>0</v>
      </c>
    </row>
    <row r="1386" spans="1:84">
      <c r="A1386" s="149"/>
      <c r="B1386" s="151"/>
      <c r="C1386" s="151"/>
      <c r="D1386" s="151"/>
      <c r="E1386" s="375"/>
      <c r="F1386" s="591"/>
      <c r="G1386" s="168"/>
      <c r="H1386" s="168"/>
      <c r="I1386" s="168"/>
      <c r="J1386" s="168"/>
      <c r="K1386" s="168"/>
      <c r="L1386" s="168"/>
      <c r="M1386" s="168"/>
      <c r="N1386" s="168"/>
      <c r="O1386" s="168"/>
      <c r="P1386" s="168"/>
      <c r="Q1386" s="168"/>
      <c r="R1386" s="168"/>
      <c r="S1386" s="502"/>
      <c r="T1386" s="168"/>
      <c r="U1386" s="168"/>
      <c r="V1386" s="168"/>
      <c r="W1386" s="168"/>
      <c r="X1386" s="168"/>
      <c r="Y1386" s="168"/>
      <c r="Z1386" s="168"/>
      <c r="AA1386" s="168"/>
      <c r="AB1386" s="168"/>
      <c r="AC1386" s="168"/>
      <c r="AD1386" s="168"/>
      <c r="AE1386" s="168"/>
      <c r="AF1386" s="502"/>
      <c r="AG1386" s="168"/>
      <c r="AH1386" s="168"/>
      <c r="AI1386" s="168"/>
      <c r="AJ1386" s="168"/>
      <c r="AK1386" s="168"/>
      <c r="AL1386" s="168"/>
      <c r="AM1386" s="168"/>
      <c r="AN1386" s="168"/>
      <c r="AO1386" s="168"/>
      <c r="AP1386" s="168"/>
      <c r="AQ1386" s="168"/>
      <c r="AR1386" s="168"/>
      <c r="AS1386" s="502"/>
      <c r="AT1386" s="168"/>
      <c r="AU1386" s="168"/>
      <c r="AV1386" s="168"/>
      <c r="AW1386" s="569"/>
      <c r="AX1386" s="569"/>
      <c r="AY1386" s="569"/>
      <c r="AZ1386" s="159"/>
      <c r="BA1386" s="159"/>
      <c r="BB1386" s="159"/>
      <c r="BC1386" s="168"/>
      <c r="BD1386" s="168"/>
      <c r="BE1386" s="168"/>
      <c r="BF1386" s="523"/>
    </row>
    <row r="1387" spans="1:84">
      <c r="A1387" s="149"/>
      <c r="B1387" s="149" t="s">
        <v>821</v>
      </c>
      <c r="C1387" s="151"/>
      <c r="D1387" s="151"/>
      <c r="E1387" s="375" t="s">
        <v>819</v>
      </c>
      <c r="F1387" s="591"/>
      <c r="G1387" s="168" t="s">
        <v>74</v>
      </c>
      <c r="H1387" s="168"/>
      <c r="I1387" s="168"/>
      <c r="J1387" s="168"/>
      <c r="K1387" s="168"/>
      <c r="L1387" s="168"/>
      <c r="M1387" s="168"/>
      <c r="N1387" s="168"/>
      <c r="O1387" s="168"/>
      <c r="P1387" s="168"/>
      <c r="Q1387" s="168"/>
      <c r="R1387" s="168"/>
      <c r="S1387" s="502"/>
      <c r="T1387" s="168"/>
      <c r="U1387" s="168"/>
      <c r="V1387" s="168"/>
      <c r="W1387" s="168"/>
      <c r="X1387" s="168"/>
      <c r="Y1387" s="168"/>
      <c r="Z1387" s="168"/>
      <c r="AA1387" s="168"/>
      <c r="AB1387" s="168"/>
      <c r="AC1387" s="168"/>
      <c r="AD1387" s="168"/>
      <c r="AE1387" s="168"/>
      <c r="AF1387" s="502"/>
      <c r="AG1387" s="168"/>
      <c r="AH1387" s="168"/>
      <c r="AI1387" s="168"/>
      <c r="AJ1387" s="168"/>
      <c r="AK1387" s="168"/>
      <c r="AL1387" s="168"/>
      <c r="AM1387" s="168"/>
      <c r="AN1387" s="168"/>
      <c r="AO1387" s="168"/>
      <c r="AP1387" s="168"/>
      <c r="AQ1387" s="168"/>
      <c r="AR1387" s="168"/>
      <c r="AS1387" s="502"/>
      <c r="AT1387" s="168"/>
      <c r="AU1387" s="168"/>
      <c r="AV1387" s="168"/>
      <c r="AW1387" s="569"/>
      <c r="AX1387" s="569"/>
      <c r="AY1387" s="569"/>
      <c r="AZ1387" s="159"/>
      <c r="BA1387" s="159"/>
      <c r="BB1387" s="159"/>
      <c r="BC1387" s="168"/>
      <c r="BD1387" s="168"/>
      <c r="BE1387" s="168"/>
      <c r="BF1387" s="523"/>
    </row>
    <row r="1388" spans="1:84">
      <c r="A1388" s="149"/>
      <c r="B1388" s="151"/>
      <c r="C1388" s="151"/>
      <c r="D1388" s="151"/>
      <c r="E1388" s="288" t="s">
        <v>77</v>
      </c>
      <c r="F1388" s="592">
        <v>28</v>
      </c>
      <c r="G1388" s="159"/>
      <c r="H1388" s="159"/>
      <c r="I1388" s="275">
        <f>SUM(G1388:H1388)</f>
        <v>0</v>
      </c>
      <c r="J1388" s="159"/>
      <c r="K1388" s="159"/>
      <c r="L1388" s="275">
        <f>SUM(J1388:K1388)</f>
        <v>0</v>
      </c>
      <c r="M1388" s="159"/>
      <c r="N1388" s="159"/>
      <c r="O1388" s="275">
        <f>SUM(M1388:N1388)</f>
        <v>0</v>
      </c>
      <c r="P1388" s="159"/>
      <c r="Q1388" s="159"/>
      <c r="R1388" s="275">
        <f>SUM(P1388:Q1388)</f>
        <v>0</v>
      </c>
      <c r="S1388" s="500"/>
      <c r="T1388" s="275"/>
      <c r="U1388" s="275"/>
      <c r="V1388" s="275">
        <f>SUM(T1388:U1388)</f>
        <v>0</v>
      </c>
      <c r="W1388" s="275"/>
      <c r="X1388" s="275"/>
      <c r="Y1388" s="275">
        <f>SUM(W1388:X1388)</f>
        <v>0</v>
      </c>
      <c r="Z1388" s="275"/>
      <c r="AA1388" s="275"/>
      <c r="AB1388" s="275">
        <f>SUM(Z1388:AA1388)</f>
        <v>0</v>
      </c>
      <c r="AC1388" s="275"/>
      <c r="AD1388" s="275"/>
      <c r="AE1388" s="275">
        <f>SUM(AC1388:AD1388)</f>
        <v>0</v>
      </c>
      <c r="AF1388" s="500"/>
      <c r="AG1388" s="275"/>
      <c r="AH1388" s="275"/>
      <c r="AI1388" s="275">
        <f>SUM(AG1388:AH1388)</f>
        <v>0</v>
      </c>
      <c r="AJ1388" s="275"/>
      <c r="AK1388" s="275"/>
      <c r="AL1388" s="275">
        <f>SUM(AJ1388:AK1388)</f>
        <v>0</v>
      </c>
      <c r="AM1388" s="275"/>
      <c r="AN1388" s="275"/>
      <c r="AO1388" s="275">
        <f>SUM(AM1388:AN1388)</f>
        <v>0</v>
      </c>
      <c r="AP1388" s="275"/>
      <c r="AQ1388" s="275"/>
      <c r="AR1388" s="275">
        <f>SUM(AP1388:AQ1388)</f>
        <v>0</v>
      </c>
      <c r="AS1388" s="500"/>
      <c r="AT1388" s="275"/>
      <c r="AU1388" s="275"/>
      <c r="AV1388" s="275">
        <f>SUM(AT1388:AU1388)</f>
        <v>0</v>
      </c>
      <c r="AW1388" s="567">
        <f t="shared" ref="AW1388:AW1389" si="6906">SUM(G1388,J1388,M1388,P1388,T1388,W1388,Z1388,AC1388,AG1388,AJ1388,AM1388,AP1388,AT1388)</f>
        <v>0</v>
      </c>
      <c r="AX1388" s="567">
        <f t="shared" ref="AX1388:AX1389" si="6907">SUM(H1388,K1388,N1388,Q1388,U1388,X1388,AA1388,AD1388,AH1388,AK1388,AN1388,AQ1388,AU1388)</f>
        <v>0</v>
      </c>
      <c r="AY1388" s="567">
        <f t="shared" ref="AY1388:AY1389" si="6908">SUM(I1388,L1388,O1388,R1388,V1388,Y1388,AB1388,AE1388,AI1388,AL1388,AO1388,AR1388,AV1388)</f>
        <v>0</v>
      </c>
      <c r="AZ1388" s="159"/>
      <c r="BA1388" s="159"/>
      <c r="BB1388" s="275">
        <f>SUM(AZ1388:BA1388)</f>
        <v>0</v>
      </c>
      <c r="BC1388" s="275"/>
      <c r="BD1388" s="275"/>
      <c r="BE1388" s="275">
        <f>SUM(BC1388:BD1388)</f>
        <v>0</v>
      </c>
      <c r="BF1388" s="521"/>
      <c r="BG1388" s="605">
        <f>SUM(F1388,S1388,AF1388,AS1388)</f>
        <v>28</v>
      </c>
      <c r="BH1388" s="533">
        <f>SUM(G1388,T1388,AG1388)</f>
        <v>0</v>
      </c>
      <c r="BI1388" s="533">
        <f t="shared" ref="BI1388:BI1390" si="6909">SUM(H1388,U1388,AH1388)</f>
        <v>0</v>
      </c>
      <c r="BJ1388" s="533">
        <f t="shared" ref="BJ1388:BJ1390" si="6910">SUM(I1388,V1388,AI1388)</f>
        <v>0</v>
      </c>
      <c r="BK1388" s="533">
        <f t="shared" ref="BK1388:BK1390" si="6911">SUM(J1388,W1388,AJ1388)</f>
        <v>0</v>
      </c>
      <c r="BL1388" s="533">
        <f t="shared" ref="BL1388:BL1390" si="6912">SUM(K1388,X1388,AK1388)</f>
        <v>0</v>
      </c>
      <c r="BM1388" s="533">
        <f t="shared" ref="BM1388:BM1390" si="6913">SUM(L1388,Y1388,AL1388)</f>
        <v>0</v>
      </c>
      <c r="BN1388" s="533">
        <f>SUM(M1388,Z1388,AM1388)</f>
        <v>0</v>
      </c>
      <c r="BO1388" s="533">
        <f t="shared" ref="BO1388:BO1390" si="6914">SUM(N1388,AA1388,AN1388)</f>
        <v>0</v>
      </c>
      <c r="BP1388" s="533">
        <f t="shared" ref="BP1388:BP1390" si="6915">SUM(O1388,AB1388,AO1388)</f>
        <v>0</v>
      </c>
      <c r="BQ1388" s="533">
        <f t="shared" ref="BQ1388:BQ1390" si="6916">SUM(P1388,AC1388,AP1388)</f>
        <v>0</v>
      </c>
      <c r="BR1388" s="533">
        <f t="shared" ref="BR1388:BR1390" si="6917">SUM(Q1388,AD1388,AQ1388)</f>
        <v>0</v>
      </c>
      <c r="BS1388" s="533">
        <f t="shared" ref="BS1388:BS1390" si="6918">SUM(R1388,AE1388,AR1388)</f>
        <v>0</v>
      </c>
      <c r="BT1388" s="533">
        <f>AT1388</f>
        <v>0</v>
      </c>
      <c r="BU1388" s="533">
        <f t="shared" ref="BU1388:BU1390" si="6919">AU1388</f>
        <v>0</v>
      </c>
      <c r="BV1388" s="533">
        <f t="shared" ref="BV1388:BV1390" si="6920">AV1388</f>
        <v>0</v>
      </c>
      <c r="BW1388" s="536">
        <f>SUM(BH1388,BK1388,BN1388,BQ1388,BT1388)</f>
        <v>0</v>
      </c>
      <c r="BX1388" s="536">
        <f t="shared" ref="BX1388:BX1390" si="6921">SUM(BI1388,BL1388,BO1388,BR1388,BU1388)</f>
        <v>0</v>
      </c>
      <c r="BY1388" s="536">
        <f t="shared" ref="BY1388:BY1390" si="6922">SUM(BJ1388,BM1388,BP1388,BS1388,BV1388)</f>
        <v>0</v>
      </c>
      <c r="BZ1388" t="s">
        <v>74</v>
      </c>
      <c r="CA1388" s="544">
        <f>AZ1388</f>
        <v>0</v>
      </c>
      <c r="CB1388" s="544">
        <f t="shared" ref="CB1388:CB1390" si="6923">BA1388</f>
        <v>0</v>
      </c>
      <c r="CC1388" s="544">
        <f t="shared" ref="CC1388:CC1390" si="6924">BB1388</f>
        <v>0</v>
      </c>
      <c r="CD1388" s="544">
        <f>BC1388</f>
        <v>0</v>
      </c>
      <c r="CE1388" s="544">
        <f t="shared" ref="CE1388:CE1390" si="6925">BD1388</f>
        <v>0</v>
      </c>
      <c r="CF1388" s="544">
        <f t="shared" ref="CF1388:CF1390" si="6926">BE1388</f>
        <v>0</v>
      </c>
    </row>
    <row r="1389" spans="1:84">
      <c r="A1389" s="149"/>
      <c r="B1389" s="151"/>
      <c r="C1389" s="151"/>
      <c r="D1389" s="151"/>
      <c r="E1389" s="288" t="s">
        <v>78</v>
      </c>
      <c r="F1389" s="592">
        <v>14</v>
      </c>
      <c r="G1389" s="159"/>
      <c r="H1389" s="159"/>
      <c r="I1389" s="275">
        <f>SUM(G1389:H1389)</f>
        <v>0</v>
      </c>
      <c r="J1389" s="159"/>
      <c r="K1389" s="159"/>
      <c r="L1389" s="275">
        <f>SUM(J1389:K1389)</f>
        <v>0</v>
      </c>
      <c r="M1389" s="159"/>
      <c r="N1389" s="159"/>
      <c r="O1389" s="275">
        <f>SUM(M1389:N1389)</f>
        <v>0</v>
      </c>
      <c r="P1389" s="159"/>
      <c r="Q1389" s="159"/>
      <c r="R1389" s="275">
        <f>SUM(P1389:Q1389)</f>
        <v>0</v>
      </c>
      <c r="S1389" s="500"/>
      <c r="T1389" s="275"/>
      <c r="U1389" s="275"/>
      <c r="V1389" s="275">
        <f>SUM(T1389:U1389)</f>
        <v>0</v>
      </c>
      <c r="W1389" s="275"/>
      <c r="X1389" s="275"/>
      <c r="Y1389" s="275">
        <f>SUM(W1389:X1389)</f>
        <v>0</v>
      </c>
      <c r="Z1389" s="275"/>
      <c r="AA1389" s="275"/>
      <c r="AB1389" s="275">
        <f>SUM(Z1389:AA1389)</f>
        <v>0</v>
      </c>
      <c r="AC1389" s="275"/>
      <c r="AD1389" s="275"/>
      <c r="AE1389" s="275">
        <f>SUM(AC1389:AD1389)</f>
        <v>0</v>
      </c>
      <c r="AF1389" s="500"/>
      <c r="AG1389" s="275"/>
      <c r="AH1389" s="275"/>
      <c r="AI1389" s="275">
        <f>SUM(AG1389:AH1389)</f>
        <v>0</v>
      </c>
      <c r="AJ1389" s="275"/>
      <c r="AK1389" s="275"/>
      <c r="AL1389" s="275">
        <f>SUM(AJ1389:AK1389)</f>
        <v>0</v>
      </c>
      <c r="AM1389" s="275"/>
      <c r="AN1389" s="275"/>
      <c r="AO1389" s="275">
        <f>SUM(AM1389:AN1389)</f>
        <v>0</v>
      </c>
      <c r="AP1389" s="275"/>
      <c r="AQ1389" s="275"/>
      <c r="AR1389" s="275">
        <f>SUM(AP1389:AQ1389)</f>
        <v>0</v>
      </c>
      <c r="AS1389" s="500"/>
      <c r="AT1389" s="275"/>
      <c r="AU1389" s="275"/>
      <c r="AV1389" s="275">
        <f>SUM(AT1389:AU1389)</f>
        <v>0</v>
      </c>
      <c r="AW1389" s="567">
        <f t="shared" si="6906"/>
        <v>0</v>
      </c>
      <c r="AX1389" s="567">
        <f t="shared" si="6907"/>
        <v>0</v>
      </c>
      <c r="AY1389" s="567">
        <f t="shared" si="6908"/>
        <v>0</v>
      </c>
      <c r="AZ1389" s="159"/>
      <c r="BA1389" s="159"/>
      <c r="BB1389" s="275">
        <f>SUM(AZ1389:BA1389)</f>
        <v>0</v>
      </c>
      <c r="BC1389" s="275"/>
      <c r="BD1389" s="275"/>
      <c r="BE1389" s="275">
        <f>SUM(BC1389:BD1389)</f>
        <v>0</v>
      </c>
      <c r="BF1389" s="521"/>
      <c r="BG1389" s="605">
        <f>SUM(F1389,S1389,AF1389,AS1389)</f>
        <v>14</v>
      </c>
      <c r="BH1389" s="533">
        <f>SUM(G1389,T1389,AG1389)</f>
        <v>0</v>
      </c>
      <c r="BI1389" s="533">
        <f t="shared" si="6909"/>
        <v>0</v>
      </c>
      <c r="BJ1389" s="533">
        <f t="shared" si="6910"/>
        <v>0</v>
      </c>
      <c r="BK1389" s="533">
        <f t="shared" si="6911"/>
        <v>0</v>
      </c>
      <c r="BL1389" s="533">
        <f t="shared" si="6912"/>
        <v>0</v>
      </c>
      <c r="BM1389" s="533">
        <f t="shared" si="6913"/>
        <v>0</v>
      </c>
      <c r="BN1389" s="533">
        <f>SUM(M1389,Z1389,AM1389)</f>
        <v>0</v>
      </c>
      <c r="BO1389" s="533">
        <f t="shared" si="6914"/>
        <v>0</v>
      </c>
      <c r="BP1389" s="533">
        <f t="shared" si="6915"/>
        <v>0</v>
      </c>
      <c r="BQ1389" s="533">
        <f t="shared" si="6916"/>
        <v>0</v>
      </c>
      <c r="BR1389" s="533">
        <f t="shared" si="6917"/>
        <v>0</v>
      </c>
      <c r="BS1389" s="533">
        <f t="shared" si="6918"/>
        <v>0</v>
      </c>
      <c r="BT1389" s="533">
        <f>AT1389</f>
        <v>0</v>
      </c>
      <c r="BU1389" s="533">
        <f t="shared" si="6919"/>
        <v>0</v>
      </c>
      <c r="BV1389" s="533">
        <f t="shared" si="6920"/>
        <v>0</v>
      </c>
      <c r="BW1389" s="536">
        <f>SUM(BH1389,BK1389,BN1389,BQ1389,BT1389)</f>
        <v>0</v>
      </c>
      <c r="BX1389" s="536">
        <f t="shared" si="6921"/>
        <v>0</v>
      </c>
      <c r="BY1389" s="536">
        <f t="shared" si="6922"/>
        <v>0</v>
      </c>
      <c r="BZ1389" t="s">
        <v>74</v>
      </c>
      <c r="CA1389" s="544">
        <f>AZ1389</f>
        <v>0</v>
      </c>
      <c r="CB1389" s="544">
        <f t="shared" si="6923"/>
        <v>0</v>
      </c>
      <c r="CC1389" s="544">
        <f t="shared" si="6924"/>
        <v>0</v>
      </c>
      <c r="CD1389" s="544">
        <f>BC1389</f>
        <v>0</v>
      </c>
      <c r="CE1389" s="544">
        <f t="shared" si="6925"/>
        <v>0</v>
      </c>
      <c r="CF1389" s="544">
        <f t="shared" si="6926"/>
        <v>0</v>
      </c>
    </row>
    <row r="1390" spans="1:84">
      <c r="A1390" s="149"/>
      <c r="B1390" s="151"/>
      <c r="C1390" s="151"/>
      <c r="D1390" s="151"/>
      <c r="E1390" s="375" t="s">
        <v>85</v>
      </c>
      <c r="F1390" s="592">
        <f t="shared" ref="F1390" si="6927">SUM(F1388:F1389)</f>
        <v>42</v>
      </c>
      <c r="G1390" s="168">
        <f t="shared" ref="G1390:BE1390" si="6928">SUM(G1388:G1389)</f>
        <v>0</v>
      </c>
      <c r="H1390" s="168">
        <f t="shared" si="6928"/>
        <v>0</v>
      </c>
      <c r="I1390" s="168">
        <f t="shared" si="6928"/>
        <v>0</v>
      </c>
      <c r="J1390" s="168">
        <f t="shared" si="6928"/>
        <v>0</v>
      </c>
      <c r="K1390" s="168">
        <f t="shared" si="6928"/>
        <v>0</v>
      </c>
      <c r="L1390" s="168">
        <f t="shared" si="6928"/>
        <v>0</v>
      </c>
      <c r="M1390" s="168">
        <f t="shared" si="6928"/>
        <v>0</v>
      </c>
      <c r="N1390" s="168">
        <f t="shared" si="6928"/>
        <v>0</v>
      </c>
      <c r="O1390" s="168">
        <f t="shared" si="6928"/>
        <v>0</v>
      </c>
      <c r="P1390" s="168">
        <f t="shared" si="6928"/>
        <v>0</v>
      </c>
      <c r="Q1390" s="168">
        <f t="shared" si="6928"/>
        <v>0</v>
      </c>
      <c r="R1390" s="168">
        <f t="shared" si="6928"/>
        <v>0</v>
      </c>
      <c r="S1390" s="502">
        <f t="shared" si="6928"/>
        <v>0</v>
      </c>
      <c r="T1390" s="168">
        <f t="shared" si="6928"/>
        <v>0</v>
      </c>
      <c r="U1390" s="168">
        <f t="shared" si="6928"/>
        <v>0</v>
      </c>
      <c r="V1390" s="168">
        <f t="shared" si="6928"/>
        <v>0</v>
      </c>
      <c r="W1390" s="168">
        <f t="shared" si="6928"/>
        <v>0</v>
      </c>
      <c r="X1390" s="168">
        <f t="shared" si="6928"/>
        <v>0</v>
      </c>
      <c r="Y1390" s="168">
        <f t="shared" si="6928"/>
        <v>0</v>
      </c>
      <c r="Z1390" s="168">
        <f t="shared" si="6928"/>
        <v>0</v>
      </c>
      <c r="AA1390" s="168">
        <f t="shared" si="6928"/>
        <v>0</v>
      </c>
      <c r="AB1390" s="168">
        <f t="shared" si="6928"/>
        <v>0</v>
      </c>
      <c r="AC1390" s="168">
        <f t="shared" si="6928"/>
        <v>0</v>
      </c>
      <c r="AD1390" s="168">
        <f t="shared" si="6928"/>
        <v>0</v>
      </c>
      <c r="AE1390" s="168">
        <f t="shared" si="6928"/>
        <v>0</v>
      </c>
      <c r="AF1390" s="502">
        <f t="shared" si="6928"/>
        <v>0</v>
      </c>
      <c r="AG1390" s="168">
        <f t="shared" si="6928"/>
        <v>0</v>
      </c>
      <c r="AH1390" s="168">
        <f t="shared" si="6928"/>
        <v>0</v>
      </c>
      <c r="AI1390" s="168">
        <f t="shared" si="6928"/>
        <v>0</v>
      </c>
      <c r="AJ1390" s="168">
        <f t="shared" si="6928"/>
        <v>0</v>
      </c>
      <c r="AK1390" s="168">
        <f t="shared" si="6928"/>
        <v>0</v>
      </c>
      <c r="AL1390" s="168">
        <f t="shared" si="6928"/>
        <v>0</v>
      </c>
      <c r="AM1390" s="168">
        <f t="shared" si="6928"/>
        <v>0</v>
      </c>
      <c r="AN1390" s="168">
        <f t="shared" si="6928"/>
        <v>0</v>
      </c>
      <c r="AO1390" s="168">
        <f t="shared" si="6928"/>
        <v>0</v>
      </c>
      <c r="AP1390" s="168">
        <f t="shared" si="6928"/>
        <v>0</v>
      </c>
      <c r="AQ1390" s="168">
        <f t="shared" si="6928"/>
        <v>0</v>
      </c>
      <c r="AR1390" s="168">
        <f t="shared" si="6928"/>
        <v>0</v>
      </c>
      <c r="AS1390" s="502">
        <f t="shared" si="6928"/>
        <v>0</v>
      </c>
      <c r="AT1390" s="168">
        <f t="shared" si="6928"/>
        <v>0</v>
      </c>
      <c r="AU1390" s="168">
        <f t="shared" si="6928"/>
        <v>0</v>
      </c>
      <c r="AV1390" s="168">
        <f t="shared" si="6928"/>
        <v>0</v>
      </c>
      <c r="AW1390" s="569">
        <f t="shared" si="6928"/>
        <v>0</v>
      </c>
      <c r="AX1390" s="569">
        <f t="shared" si="6928"/>
        <v>0</v>
      </c>
      <c r="AY1390" s="569">
        <f t="shared" si="6928"/>
        <v>0</v>
      </c>
      <c r="AZ1390" s="168">
        <f t="shared" si="6928"/>
        <v>0</v>
      </c>
      <c r="BA1390" s="168">
        <f t="shared" si="6928"/>
        <v>0</v>
      </c>
      <c r="BB1390" s="168">
        <f t="shared" si="6928"/>
        <v>0</v>
      </c>
      <c r="BC1390" s="168">
        <f t="shared" si="6928"/>
        <v>0</v>
      </c>
      <c r="BD1390" s="168">
        <f t="shared" si="6928"/>
        <v>0</v>
      </c>
      <c r="BE1390" s="168">
        <f t="shared" si="6928"/>
        <v>0</v>
      </c>
      <c r="BF1390" s="523"/>
      <c r="BG1390" s="605">
        <f>SUM(F1390,S1390,AF1390,AS1390)</f>
        <v>42</v>
      </c>
      <c r="BH1390" s="533">
        <f>SUM(G1390,T1390,AG1390)</f>
        <v>0</v>
      </c>
      <c r="BI1390" s="533">
        <f t="shared" si="6909"/>
        <v>0</v>
      </c>
      <c r="BJ1390" s="533">
        <f t="shared" si="6910"/>
        <v>0</v>
      </c>
      <c r="BK1390" s="533">
        <f t="shared" si="6911"/>
        <v>0</v>
      </c>
      <c r="BL1390" s="533">
        <f t="shared" si="6912"/>
        <v>0</v>
      </c>
      <c r="BM1390" s="533">
        <f t="shared" si="6913"/>
        <v>0</v>
      </c>
      <c r="BN1390" s="533">
        <f>SUM(M1390,Z1390,AM1390)</f>
        <v>0</v>
      </c>
      <c r="BO1390" s="533">
        <f t="shared" si="6914"/>
        <v>0</v>
      </c>
      <c r="BP1390" s="533">
        <f t="shared" si="6915"/>
        <v>0</v>
      </c>
      <c r="BQ1390" s="533">
        <f t="shared" si="6916"/>
        <v>0</v>
      </c>
      <c r="BR1390" s="533">
        <f t="shared" si="6917"/>
        <v>0</v>
      </c>
      <c r="BS1390" s="533">
        <f t="shared" si="6918"/>
        <v>0</v>
      </c>
      <c r="BT1390" s="533">
        <f>AT1390</f>
        <v>0</v>
      </c>
      <c r="BU1390" s="533">
        <f t="shared" si="6919"/>
        <v>0</v>
      </c>
      <c r="BV1390" s="533">
        <f t="shared" si="6920"/>
        <v>0</v>
      </c>
      <c r="BW1390" s="536">
        <f>SUM(BH1390,BK1390,BN1390,BQ1390,BT1390)</f>
        <v>0</v>
      </c>
      <c r="BX1390" s="536">
        <f t="shared" si="6921"/>
        <v>0</v>
      </c>
      <c r="BY1390" s="536">
        <f t="shared" si="6922"/>
        <v>0</v>
      </c>
      <c r="BZ1390" t="s">
        <v>74</v>
      </c>
      <c r="CA1390" s="544">
        <f>AZ1390</f>
        <v>0</v>
      </c>
      <c r="CB1390" s="544">
        <f t="shared" si="6923"/>
        <v>0</v>
      </c>
      <c r="CC1390" s="544">
        <f t="shared" si="6924"/>
        <v>0</v>
      </c>
      <c r="CD1390" s="544">
        <f>BC1390</f>
        <v>0</v>
      </c>
      <c r="CE1390" s="544">
        <f t="shared" si="6925"/>
        <v>0</v>
      </c>
      <c r="CF1390" s="544">
        <f t="shared" si="6926"/>
        <v>0</v>
      </c>
    </row>
    <row r="1391" spans="1:84">
      <c r="A1391" s="149"/>
      <c r="B1391" s="151"/>
      <c r="C1391" s="151"/>
      <c r="D1391" s="151"/>
      <c r="E1391" s="375"/>
      <c r="F1391" s="591"/>
      <c r="G1391" s="168"/>
      <c r="H1391" s="168"/>
      <c r="I1391" s="168"/>
      <c r="J1391" s="168"/>
      <c r="K1391" s="168"/>
      <c r="L1391" s="168"/>
      <c r="M1391" s="168"/>
      <c r="N1391" s="168"/>
      <c r="O1391" s="168"/>
      <c r="P1391" s="168"/>
      <c r="Q1391" s="168"/>
      <c r="R1391" s="168"/>
      <c r="S1391" s="502"/>
      <c r="T1391" s="168"/>
      <c r="U1391" s="168"/>
      <c r="V1391" s="168"/>
      <c r="W1391" s="168"/>
      <c r="X1391" s="168"/>
      <c r="Y1391" s="168"/>
      <c r="Z1391" s="168"/>
      <c r="AA1391" s="168"/>
      <c r="AB1391" s="168"/>
      <c r="AC1391" s="168"/>
      <c r="AD1391" s="168"/>
      <c r="AE1391" s="168"/>
      <c r="AF1391" s="502"/>
      <c r="AG1391" s="168"/>
      <c r="AH1391" s="168"/>
      <c r="AI1391" s="168"/>
      <c r="AJ1391" s="168"/>
      <c r="AK1391" s="168"/>
      <c r="AL1391" s="168"/>
      <c r="AM1391" s="168"/>
      <c r="AN1391" s="168"/>
      <c r="AO1391" s="168"/>
      <c r="AP1391" s="168"/>
      <c r="AQ1391" s="168"/>
      <c r="AR1391" s="168"/>
      <c r="AS1391" s="502"/>
      <c r="AT1391" s="168"/>
      <c r="AU1391" s="168"/>
      <c r="AV1391" s="168"/>
      <c r="AW1391" s="569"/>
      <c r="AX1391" s="569"/>
      <c r="AY1391" s="569"/>
      <c r="AZ1391" s="168"/>
      <c r="BA1391" s="168"/>
      <c r="BB1391" s="168"/>
      <c r="BC1391" s="168"/>
      <c r="BD1391" s="168"/>
      <c r="BE1391" s="168"/>
      <c r="BF1391" s="523"/>
    </row>
    <row r="1392" spans="1:84">
      <c r="A1392" s="149"/>
      <c r="B1392" s="151"/>
      <c r="C1392" s="151"/>
      <c r="D1392" s="151"/>
      <c r="E1392" s="375"/>
      <c r="F1392" s="591"/>
      <c r="G1392" s="168"/>
      <c r="H1392" s="168"/>
      <c r="I1392" s="168"/>
      <c r="J1392" s="168"/>
      <c r="K1392" s="168"/>
      <c r="L1392" s="168"/>
      <c r="M1392" s="168"/>
      <c r="N1392" s="168"/>
      <c r="O1392" s="168"/>
      <c r="P1392" s="168"/>
      <c r="Q1392" s="168"/>
      <c r="R1392" s="168"/>
      <c r="S1392" s="502"/>
      <c r="T1392" s="168"/>
      <c r="U1392" s="168"/>
      <c r="V1392" s="168"/>
      <c r="W1392" s="168"/>
      <c r="X1392" s="168"/>
      <c r="Y1392" s="168"/>
      <c r="Z1392" s="168"/>
      <c r="AA1392" s="168"/>
      <c r="AB1392" s="168"/>
      <c r="AC1392" s="168"/>
      <c r="AD1392" s="168"/>
      <c r="AE1392" s="168"/>
      <c r="AF1392" s="502"/>
      <c r="AG1392" s="168"/>
      <c r="AH1392" s="168"/>
      <c r="AI1392" s="168"/>
      <c r="AJ1392" s="168"/>
      <c r="AK1392" s="168"/>
      <c r="AL1392" s="168"/>
      <c r="AM1392" s="168"/>
      <c r="AN1392" s="168"/>
      <c r="AO1392" s="168"/>
      <c r="AP1392" s="168"/>
      <c r="AQ1392" s="168"/>
      <c r="AR1392" s="168"/>
      <c r="AS1392" s="502"/>
      <c r="AT1392" s="168"/>
      <c r="AU1392" s="168"/>
      <c r="AV1392" s="168"/>
      <c r="AW1392" s="569"/>
      <c r="AX1392" s="569"/>
      <c r="AY1392" s="569"/>
      <c r="AZ1392" s="168"/>
      <c r="BA1392" s="168"/>
      <c r="BB1392" s="168"/>
      <c r="BC1392" s="168"/>
      <c r="BD1392" s="168"/>
      <c r="BE1392" s="168"/>
      <c r="BF1392" s="523"/>
    </row>
    <row r="1393" spans="1:84">
      <c r="A1393" s="149"/>
      <c r="B1393" s="151"/>
      <c r="C1393" s="151"/>
      <c r="D1393" s="151"/>
      <c r="E1393" s="375"/>
      <c r="F1393" s="591"/>
      <c r="G1393" s="168"/>
      <c r="H1393" s="168"/>
      <c r="I1393" s="168"/>
      <c r="J1393" s="168"/>
      <c r="K1393" s="168"/>
      <c r="L1393" s="168"/>
      <c r="M1393" s="168"/>
      <c r="N1393" s="168"/>
      <c r="O1393" s="168"/>
      <c r="P1393" s="168"/>
      <c r="Q1393" s="168"/>
      <c r="R1393" s="168"/>
      <c r="S1393" s="502"/>
      <c r="T1393" s="168"/>
      <c r="U1393" s="168"/>
      <c r="V1393" s="168"/>
      <c r="W1393" s="168"/>
      <c r="X1393" s="168"/>
      <c r="Y1393" s="168"/>
      <c r="Z1393" s="168"/>
      <c r="AA1393" s="168"/>
      <c r="AB1393" s="168"/>
      <c r="AC1393" s="168"/>
      <c r="AD1393" s="168"/>
      <c r="AE1393" s="168"/>
      <c r="AF1393" s="502"/>
      <c r="AG1393" s="168"/>
      <c r="AH1393" s="168"/>
      <c r="AI1393" s="168"/>
      <c r="AJ1393" s="168"/>
      <c r="AK1393" s="168"/>
      <c r="AL1393" s="168"/>
      <c r="AM1393" s="168"/>
      <c r="AN1393" s="168"/>
      <c r="AO1393" s="168"/>
      <c r="AP1393" s="168"/>
      <c r="AQ1393" s="168"/>
      <c r="AR1393" s="168"/>
      <c r="AS1393" s="502"/>
      <c r="AT1393" s="168"/>
      <c r="AU1393" s="168"/>
      <c r="AV1393" s="168"/>
      <c r="AW1393" s="569"/>
      <c r="AX1393" s="569"/>
      <c r="AY1393" s="569"/>
      <c r="AZ1393" s="168"/>
      <c r="BA1393" s="168"/>
      <c r="BB1393" s="168"/>
      <c r="BC1393" s="168"/>
      <c r="BD1393" s="168"/>
      <c r="BE1393" s="168"/>
      <c r="BF1393" s="523"/>
    </row>
    <row r="1394" spans="1:84">
      <c r="A1394" s="149"/>
      <c r="B1394" s="149" t="s">
        <v>822</v>
      </c>
      <c r="C1394" s="151"/>
      <c r="D1394" s="151"/>
      <c r="E1394" s="375" t="s">
        <v>819</v>
      </c>
      <c r="F1394" s="591"/>
      <c r="G1394" s="168" t="s">
        <v>74</v>
      </c>
      <c r="H1394" s="168"/>
      <c r="I1394" s="168"/>
      <c r="J1394" s="168"/>
      <c r="K1394" s="168"/>
      <c r="L1394" s="168"/>
      <c r="M1394" s="168"/>
      <c r="N1394" s="168"/>
      <c r="O1394" s="168"/>
      <c r="P1394" s="168"/>
      <c r="Q1394" s="168"/>
      <c r="R1394" s="168"/>
      <c r="S1394" s="502"/>
      <c r="T1394" s="168"/>
      <c r="U1394" s="168"/>
      <c r="V1394" s="168"/>
      <c r="W1394" s="168"/>
      <c r="X1394" s="168"/>
      <c r="Y1394" s="168"/>
      <c r="Z1394" s="168"/>
      <c r="AA1394" s="168"/>
      <c r="AB1394" s="168"/>
      <c r="AC1394" s="168"/>
      <c r="AD1394" s="168"/>
      <c r="AE1394" s="168"/>
      <c r="AF1394" s="502"/>
      <c r="AG1394" s="168"/>
      <c r="AH1394" s="168"/>
      <c r="AI1394" s="168"/>
      <c r="AJ1394" s="168"/>
      <c r="AK1394" s="168"/>
      <c r="AL1394" s="168"/>
      <c r="AM1394" s="168"/>
      <c r="AN1394" s="168"/>
      <c r="AO1394" s="168"/>
      <c r="AP1394" s="168"/>
      <c r="AQ1394" s="168"/>
      <c r="AR1394" s="168"/>
      <c r="AS1394" s="502"/>
      <c r="AT1394" s="168"/>
      <c r="AU1394" s="168"/>
      <c r="AV1394" s="168"/>
      <c r="AW1394" s="569"/>
      <c r="AX1394" s="569"/>
      <c r="AY1394" s="569"/>
      <c r="AZ1394" s="159"/>
      <c r="BA1394" s="159"/>
      <c r="BB1394" s="159"/>
      <c r="BC1394" s="168"/>
      <c r="BD1394" s="168"/>
      <c r="BE1394" s="168"/>
      <c r="BF1394" s="523"/>
    </row>
    <row r="1395" spans="1:84">
      <c r="A1395" s="149"/>
      <c r="B1395" s="151"/>
      <c r="C1395" s="151"/>
      <c r="D1395" s="151"/>
      <c r="E1395" s="288" t="s">
        <v>77</v>
      </c>
      <c r="F1395" s="592">
        <v>50</v>
      </c>
      <c r="G1395" s="159"/>
      <c r="H1395" s="159"/>
      <c r="I1395" s="275">
        <f>SUM(G1395:H1395)</f>
        <v>0</v>
      </c>
      <c r="J1395" s="159"/>
      <c r="K1395" s="159"/>
      <c r="L1395" s="275">
        <f>SUM(J1395:K1395)</f>
        <v>0</v>
      </c>
      <c r="M1395" s="159"/>
      <c r="N1395" s="159"/>
      <c r="O1395" s="275">
        <f>SUM(M1395:N1395)</f>
        <v>0</v>
      </c>
      <c r="P1395" s="159"/>
      <c r="Q1395" s="159"/>
      <c r="R1395" s="275">
        <f>SUM(P1395:Q1395)</f>
        <v>0</v>
      </c>
      <c r="S1395" s="500"/>
      <c r="T1395" s="275"/>
      <c r="U1395" s="275"/>
      <c r="V1395" s="275">
        <f>SUM(T1395:U1395)</f>
        <v>0</v>
      </c>
      <c r="W1395" s="275"/>
      <c r="X1395" s="275"/>
      <c r="Y1395" s="275">
        <f>SUM(W1395:X1395)</f>
        <v>0</v>
      </c>
      <c r="Z1395" s="275"/>
      <c r="AA1395" s="275"/>
      <c r="AB1395" s="275">
        <f>SUM(Z1395:AA1395)</f>
        <v>0</v>
      </c>
      <c r="AC1395" s="275"/>
      <c r="AD1395" s="275"/>
      <c r="AE1395" s="275">
        <f>SUM(AC1395:AD1395)</f>
        <v>0</v>
      </c>
      <c r="AF1395" s="500"/>
      <c r="AG1395" s="275"/>
      <c r="AH1395" s="275"/>
      <c r="AI1395" s="275">
        <f>SUM(AG1395:AH1395)</f>
        <v>0</v>
      </c>
      <c r="AJ1395" s="275"/>
      <c r="AK1395" s="275"/>
      <c r="AL1395" s="275">
        <f>SUM(AJ1395:AK1395)</f>
        <v>0</v>
      </c>
      <c r="AM1395" s="275"/>
      <c r="AN1395" s="275"/>
      <c r="AO1395" s="275">
        <f>SUM(AM1395:AN1395)</f>
        <v>0</v>
      </c>
      <c r="AP1395" s="275"/>
      <c r="AQ1395" s="275"/>
      <c r="AR1395" s="275">
        <f>SUM(AP1395:AQ1395)</f>
        <v>0</v>
      </c>
      <c r="AS1395" s="500"/>
      <c r="AT1395" s="275"/>
      <c r="AU1395" s="275"/>
      <c r="AV1395" s="275">
        <f>SUM(AT1395:AU1395)</f>
        <v>0</v>
      </c>
      <c r="AW1395" s="567">
        <f t="shared" ref="AW1395:AW1396" si="6929">SUM(G1395,J1395,M1395,P1395,T1395,W1395,Z1395,AC1395,AG1395,AJ1395,AM1395,AP1395,AT1395)</f>
        <v>0</v>
      </c>
      <c r="AX1395" s="567">
        <f t="shared" ref="AX1395:AX1396" si="6930">SUM(H1395,K1395,N1395,Q1395,U1395,X1395,AA1395,AD1395,AH1395,AK1395,AN1395,AQ1395,AU1395)</f>
        <v>0</v>
      </c>
      <c r="AY1395" s="567">
        <f t="shared" ref="AY1395:AY1396" si="6931">SUM(I1395,L1395,O1395,R1395,V1395,Y1395,AB1395,AE1395,AI1395,AL1395,AO1395,AR1395,AV1395)</f>
        <v>0</v>
      </c>
      <c r="AZ1395" s="159"/>
      <c r="BA1395" s="159"/>
      <c r="BB1395" s="275">
        <f>SUM(AZ1395:BA1395)</f>
        <v>0</v>
      </c>
      <c r="BC1395" s="275"/>
      <c r="BD1395" s="275"/>
      <c r="BE1395" s="275">
        <f>SUM(BC1395:BD1395)</f>
        <v>0</v>
      </c>
      <c r="BF1395" s="521"/>
      <c r="BG1395" s="605">
        <f>SUM(F1395,S1395,AF1395,AS1395)</f>
        <v>50</v>
      </c>
      <c r="BH1395" s="533">
        <f>SUM(G1395,T1395,AG1395)</f>
        <v>0</v>
      </c>
      <c r="BI1395" s="533">
        <f t="shared" ref="BI1395:BI1397" si="6932">SUM(H1395,U1395,AH1395)</f>
        <v>0</v>
      </c>
      <c r="BJ1395" s="533">
        <f t="shared" ref="BJ1395:BJ1397" si="6933">SUM(I1395,V1395,AI1395)</f>
        <v>0</v>
      </c>
      <c r="BK1395" s="533">
        <f t="shared" ref="BK1395:BK1397" si="6934">SUM(J1395,W1395,AJ1395)</f>
        <v>0</v>
      </c>
      <c r="BL1395" s="533">
        <f t="shared" ref="BL1395:BL1397" si="6935">SUM(K1395,X1395,AK1395)</f>
        <v>0</v>
      </c>
      <c r="BM1395" s="533">
        <f t="shared" ref="BM1395:BM1397" si="6936">SUM(L1395,Y1395,AL1395)</f>
        <v>0</v>
      </c>
      <c r="BN1395" s="533">
        <f>SUM(M1395,Z1395,AM1395)</f>
        <v>0</v>
      </c>
      <c r="BO1395" s="533">
        <f t="shared" ref="BO1395:BO1397" si="6937">SUM(N1395,AA1395,AN1395)</f>
        <v>0</v>
      </c>
      <c r="BP1395" s="533">
        <f t="shared" ref="BP1395:BP1397" si="6938">SUM(O1395,AB1395,AO1395)</f>
        <v>0</v>
      </c>
      <c r="BQ1395" s="533">
        <f t="shared" ref="BQ1395:BQ1397" si="6939">SUM(P1395,AC1395,AP1395)</f>
        <v>0</v>
      </c>
      <c r="BR1395" s="533">
        <f t="shared" ref="BR1395:BR1397" si="6940">SUM(Q1395,AD1395,AQ1395)</f>
        <v>0</v>
      </c>
      <c r="BS1395" s="533">
        <f t="shared" ref="BS1395:BS1397" si="6941">SUM(R1395,AE1395,AR1395)</f>
        <v>0</v>
      </c>
      <c r="BT1395" s="533">
        <f>AT1395</f>
        <v>0</v>
      </c>
      <c r="BU1395" s="533">
        <f t="shared" ref="BU1395:BU1397" si="6942">AU1395</f>
        <v>0</v>
      </c>
      <c r="BV1395" s="533">
        <f t="shared" ref="BV1395:BV1397" si="6943">AV1395</f>
        <v>0</v>
      </c>
      <c r="BW1395" s="536">
        <f>SUM(BH1395,BK1395,BN1395,BQ1395,BT1395)</f>
        <v>0</v>
      </c>
      <c r="BX1395" s="536">
        <f t="shared" ref="BX1395:BX1397" si="6944">SUM(BI1395,BL1395,BO1395,BR1395,BU1395)</f>
        <v>0</v>
      </c>
      <c r="BY1395" s="536">
        <f t="shared" ref="BY1395:BY1397" si="6945">SUM(BJ1395,BM1395,BP1395,BS1395,BV1395)</f>
        <v>0</v>
      </c>
      <c r="BZ1395" t="s">
        <v>74</v>
      </c>
      <c r="CA1395" s="544">
        <f>AZ1395</f>
        <v>0</v>
      </c>
      <c r="CB1395" s="544">
        <f t="shared" ref="CB1395:CB1397" si="6946">BA1395</f>
        <v>0</v>
      </c>
      <c r="CC1395" s="544">
        <f t="shared" ref="CC1395:CC1397" si="6947">BB1395</f>
        <v>0</v>
      </c>
      <c r="CD1395" s="544">
        <f>BC1395</f>
        <v>0</v>
      </c>
      <c r="CE1395" s="544">
        <f t="shared" ref="CE1395:CE1397" si="6948">BD1395</f>
        <v>0</v>
      </c>
      <c r="CF1395" s="544">
        <f t="shared" ref="CF1395:CF1397" si="6949">BE1395</f>
        <v>0</v>
      </c>
    </row>
    <row r="1396" spans="1:84">
      <c r="A1396" s="149"/>
      <c r="B1396" s="151"/>
      <c r="C1396" s="151"/>
      <c r="D1396" s="151"/>
      <c r="E1396" s="288" t="s">
        <v>78</v>
      </c>
      <c r="F1396" s="592">
        <v>16</v>
      </c>
      <c r="G1396" s="159"/>
      <c r="H1396" s="159"/>
      <c r="I1396" s="275">
        <f>SUM(G1396:H1396)</f>
        <v>0</v>
      </c>
      <c r="J1396" s="159"/>
      <c r="K1396" s="159"/>
      <c r="L1396" s="275">
        <f>SUM(J1396:K1396)</f>
        <v>0</v>
      </c>
      <c r="M1396" s="159"/>
      <c r="N1396" s="159"/>
      <c r="O1396" s="275">
        <f>SUM(M1396:N1396)</f>
        <v>0</v>
      </c>
      <c r="P1396" s="159"/>
      <c r="Q1396" s="159"/>
      <c r="R1396" s="275">
        <f>SUM(P1396:Q1396)</f>
        <v>0</v>
      </c>
      <c r="S1396" s="500"/>
      <c r="T1396" s="275"/>
      <c r="U1396" s="275"/>
      <c r="V1396" s="275">
        <f>SUM(T1396:U1396)</f>
        <v>0</v>
      </c>
      <c r="W1396" s="275"/>
      <c r="X1396" s="275"/>
      <c r="Y1396" s="275">
        <f>SUM(W1396:X1396)</f>
        <v>0</v>
      </c>
      <c r="Z1396" s="275"/>
      <c r="AA1396" s="275"/>
      <c r="AB1396" s="275">
        <f>SUM(Z1396:AA1396)</f>
        <v>0</v>
      </c>
      <c r="AC1396" s="275"/>
      <c r="AD1396" s="275"/>
      <c r="AE1396" s="275">
        <f>SUM(AC1396:AD1396)</f>
        <v>0</v>
      </c>
      <c r="AF1396" s="500"/>
      <c r="AG1396" s="275"/>
      <c r="AH1396" s="275"/>
      <c r="AI1396" s="275">
        <f>SUM(AG1396:AH1396)</f>
        <v>0</v>
      </c>
      <c r="AJ1396" s="275"/>
      <c r="AK1396" s="275"/>
      <c r="AL1396" s="275">
        <f>SUM(AJ1396:AK1396)</f>
        <v>0</v>
      </c>
      <c r="AM1396" s="275"/>
      <c r="AN1396" s="275"/>
      <c r="AO1396" s="275">
        <f>SUM(AM1396:AN1396)</f>
        <v>0</v>
      </c>
      <c r="AP1396" s="275"/>
      <c r="AQ1396" s="275"/>
      <c r="AR1396" s="275">
        <f>SUM(AP1396:AQ1396)</f>
        <v>0</v>
      </c>
      <c r="AS1396" s="500"/>
      <c r="AT1396" s="275"/>
      <c r="AU1396" s="275"/>
      <c r="AV1396" s="275">
        <f>SUM(AT1396:AU1396)</f>
        <v>0</v>
      </c>
      <c r="AW1396" s="567">
        <f t="shared" si="6929"/>
        <v>0</v>
      </c>
      <c r="AX1396" s="567">
        <f t="shared" si="6930"/>
        <v>0</v>
      </c>
      <c r="AY1396" s="567">
        <f t="shared" si="6931"/>
        <v>0</v>
      </c>
      <c r="AZ1396" s="159"/>
      <c r="BA1396" s="159"/>
      <c r="BB1396" s="275">
        <f>SUM(AZ1396:BA1396)</f>
        <v>0</v>
      </c>
      <c r="BC1396" s="275"/>
      <c r="BD1396" s="275"/>
      <c r="BE1396" s="275">
        <f>SUM(BC1396:BD1396)</f>
        <v>0</v>
      </c>
      <c r="BF1396" s="521"/>
      <c r="BG1396" s="605">
        <f>SUM(F1396,S1396,AF1396,AS1396)</f>
        <v>16</v>
      </c>
      <c r="BH1396" s="533">
        <f>SUM(G1396,T1396,AG1396)</f>
        <v>0</v>
      </c>
      <c r="BI1396" s="533">
        <f t="shared" si="6932"/>
        <v>0</v>
      </c>
      <c r="BJ1396" s="533">
        <f t="shared" si="6933"/>
        <v>0</v>
      </c>
      <c r="BK1396" s="533">
        <f t="shared" si="6934"/>
        <v>0</v>
      </c>
      <c r="BL1396" s="533">
        <f t="shared" si="6935"/>
        <v>0</v>
      </c>
      <c r="BM1396" s="533">
        <f t="shared" si="6936"/>
        <v>0</v>
      </c>
      <c r="BN1396" s="533">
        <f>SUM(M1396,Z1396,AM1396)</f>
        <v>0</v>
      </c>
      <c r="BO1396" s="533">
        <f t="shared" si="6937"/>
        <v>0</v>
      </c>
      <c r="BP1396" s="533">
        <f t="shared" si="6938"/>
        <v>0</v>
      </c>
      <c r="BQ1396" s="533">
        <f t="shared" si="6939"/>
        <v>0</v>
      </c>
      <c r="BR1396" s="533">
        <f t="shared" si="6940"/>
        <v>0</v>
      </c>
      <c r="BS1396" s="533">
        <f t="shared" si="6941"/>
        <v>0</v>
      </c>
      <c r="BT1396" s="533">
        <f>AT1396</f>
        <v>0</v>
      </c>
      <c r="BU1396" s="533">
        <f t="shared" si="6942"/>
        <v>0</v>
      </c>
      <c r="BV1396" s="533">
        <f t="shared" si="6943"/>
        <v>0</v>
      </c>
      <c r="BW1396" s="536">
        <f>SUM(BH1396,BK1396,BN1396,BQ1396,BT1396)</f>
        <v>0</v>
      </c>
      <c r="BX1396" s="536">
        <f t="shared" si="6944"/>
        <v>0</v>
      </c>
      <c r="BY1396" s="536">
        <f t="shared" si="6945"/>
        <v>0</v>
      </c>
      <c r="BZ1396" t="s">
        <v>74</v>
      </c>
      <c r="CA1396" s="544">
        <f>AZ1396</f>
        <v>0</v>
      </c>
      <c r="CB1396" s="544">
        <f t="shared" si="6946"/>
        <v>0</v>
      </c>
      <c r="CC1396" s="544">
        <f t="shared" si="6947"/>
        <v>0</v>
      </c>
      <c r="CD1396" s="544">
        <f>BC1396</f>
        <v>0</v>
      </c>
      <c r="CE1396" s="544">
        <f t="shared" si="6948"/>
        <v>0</v>
      </c>
      <c r="CF1396" s="544">
        <f t="shared" si="6949"/>
        <v>0</v>
      </c>
    </row>
    <row r="1397" spans="1:84">
      <c r="A1397" s="149"/>
      <c r="B1397" s="151"/>
      <c r="C1397" s="151"/>
      <c r="D1397" s="151"/>
      <c r="E1397" s="375" t="s">
        <v>85</v>
      </c>
      <c r="F1397" s="592">
        <f t="shared" ref="F1397" si="6950">SUM(F1395:F1396)</f>
        <v>66</v>
      </c>
      <c r="G1397" s="168">
        <f t="shared" ref="G1397:BE1397" si="6951">SUM(G1395:G1396)</f>
        <v>0</v>
      </c>
      <c r="H1397" s="168">
        <f t="shared" si="6951"/>
        <v>0</v>
      </c>
      <c r="I1397" s="168">
        <f t="shared" si="6951"/>
        <v>0</v>
      </c>
      <c r="J1397" s="168">
        <f t="shared" si="6951"/>
        <v>0</v>
      </c>
      <c r="K1397" s="168">
        <f t="shared" si="6951"/>
        <v>0</v>
      </c>
      <c r="L1397" s="168">
        <f t="shared" si="6951"/>
        <v>0</v>
      </c>
      <c r="M1397" s="168">
        <f t="shared" si="6951"/>
        <v>0</v>
      </c>
      <c r="N1397" s="168">
        <f t="shared" si="6951"/>
        <v>0</v>
      </c>
      <c r="O1397" s="168">
        <f t="shared" si="6951"/>
        <v>0</v>
      </c>
      <c r="P1397" s="168">
        <f t="shared" si="6951"/>
        <v>0</v>
      </c>
      <c r="Q1397" s="168">
        <f t="shared" si="6951"/>
        <v>0</v>
      </c>
      <c r="R1397" s="168">
        <f t="shared" si="6951"/>
        <v>0</v>
      </c>
      <c r="S1397" s="502">
        <f t="shared" si="6951"/>
        <v>0</v>
      </c>
      <c r="T1397" s="168">
        <f t="shared" si="6951"/>
        <v>0</v>
      </c>
      <c r="U1397" s="168">
        <f t="shared" si="6951"/>
        <v>0</v>
      </c>
      <c r="V1397" s="168">
        <f t="shared" si="6951"/>
        <v>0</v>
      </c>
      <c r="W1397" s="168">
        <f t="shared" si="6951"/>
        <v>0</v>
      </c>
      <c r="X1397" s="168">
        <f t="shared" si="6951"/>
        <v>0</v>
      </c>
      <c r="Y1397" s="168">
        <f t="shared" si="6951"/>
        <v>0</v>
      </c>
      <c r="Z1397" s="168">
        <f t="shared" si="6951"/>
        <v>0</v>
      </c>
      <c r="AA1397" s="168">
        <f t="shared" si="6951"/>
        <v>0</v>
      </c>
      <c r="AB1397" s="168">
        <f t="shared" si="6951"/>
        <v>0</v>
      </c>
      <c r="AC1397" s="168">
        <f t="shared" si="6951"/>
        <v>0</v>
      </c>
      <c r="AD1397" s="168">
        <f t="shared" si="6951"/>
        <v>0</v>
      </c>
      <c r="AE1397" s="168">
        <f t="shared" si="6951"/>
        <v>0</v>
      </c>
      <c r="AF1397" s="502">
        <f t="shared" si="6951"/>
        <v>0</v>
      </c>
      <c r="AG1397" s="168">
        <f t="shared" si="6951"/>
        <v>0</v>
      </c>
      <c r="AH1397" s="168">
        <f t="shared" si="6951"/>
        <v>0</v>
      </c>
      <c r="AI1397" s="168">
        <f t="shared" si="6951"/>
        <v>0</v>
      </c>
      <c r="AJ1397" s="168">
        <f t="shared" si="6951"/>
        <v>0</v>
      </c>
      <c r="AK1397" s="168">
        <f t="shared" si="6951"/>
        <v>0</v>
      </c>
      <c r="AL1397" s="168">
        <f t="shared" si="6951"/>
        <v>0</v>
      </c>
      <c r="AM1397" s="168">
        <f t="shared" si="6951"/>
        <v>0</v>
      </c>
      <c r="AN1397" s="168">
        <f t="shared" si="6951"/>
        <v>0</v>
      </c>
      <c r="AO1397" s="168">
        <f t="shared" si="6951"/>
        <v>0</v>
      </c>
      <c r="AP1397" s="168">
        <f t="shared" si="6951"/>
        <v>0</v>
      </c>
      <c r="AQ1397" s="168">
        <f t="shared" si="6951"/>
        <v>0</v>
      </c>
      <c r="AR1397" s="168">
        <f t="shared" si="6951"/>
        <v>0</v>
      </c>
      <c r="AS1397" s="502">
        <f t="shared" si="6951"/>
        <v>0</v>
      </c>
      <c r="AT1397" s="168">
        <f t="shared" si="6951"/>
        <v>0</v>
      </c>
      <c r="AU1397" s="168">
        <f t="shared" si="6951"/>
        <v>0</v>
      </c>
      <c r="AV1397" s="168">
        <f t="shared" si="6951"/>
        <v>0</v>
      </c>
      <c r="AW1397" s="569">
        <f t="shared" si="6951"/>
        <v>0</v>
      </c>
      <c r="AX1397" s="569">
        <f t="shared" si="6951"/>
        <v>0</v>
      </c>
      <c r="AY1397" s="569">
        <f t="shared" si="6951"/>
        <v>0</v>
      </c>
      <c r="AZ1397" s="168">
        <f t="shared" si="6951"/>
        <v>0</v>
      </c>
      <c r="BA1397" s="168">
        <f t="shared" si="6951"/>
        <v>0</v>
      </c>
      <c r="BB1397" s="168">
        <f t="shared" si="6951"/>
        <v>0</v>
      </c>
      <c r="BC1397" s="168">
        <f t="shared" si="6951"/>
        <v>0</v>
      </c>
      <c r="BD1397" s="168">
        <f t="shared" si="6951"/>
        <v>0</v>
      </c>
      <c r="BE1397" s="168">
        <f t="shared" si="6951"/>
        <v>0</v>
      </c>
      <c r="BF1397" s="523"/>
      <c r="BG1397" s="605">
        <f>SUM(F1397,S1397,AF1397,AS1397)</f>
        <v>66</v>
      </c>
      <c r="BH1397" s="533">
        <f>SUM(G1397,T1397,AG1397)</f>
        <v>0</v>
      </c>
      <c r="BI1397" s="533">
        <f t="shared" si="6932"/>
        <v>0</v>
      </c>
      <c r="BJ1397" s="533">
        <f t="shared" si="6933"/>
        <v>0</v>
      </c>
      <c r="BK1397" s="533">
        <f t="shared" si="6934"/>
        <v>0</v>
      </c>
      <c r="BL1397" s="533">
        <f t="shared" si="6935"/>
        <v>0</v>
      </c>
      <c r="BM1397" s="533">
        <f t="shared" si="6936"/>
        <v>0</v>
      </c>
      <c r="BN1397" s="533">
        <f>SUM(M1397,Z1397,AM1397)</f>
        <v>0</v>
      </c>
      <c r="BO1397" s="533">
        <f t="shared" si="6937"/>
        <v>0</v>
      </c>
      <c r="BP1397" s="533">
        <f t="shared" si="6938"/>
        <v>0</v>
      </c>
      <c r="BQ1397" s="533">
        <f t="shared" si="6939"/>
        <v>0</v>
      </c>
      <c r="BR1397" s="533">
        <f t="shared" si="6940"/>
        <v>0</v>
      </c>
      <c r="BS1397" s="533">
        <f t="shared" si="6941"/>
        <v>0</v>
      </c>
      <c r="BT1397" s="533">
        <f>AT1397</f>
        <v>0</v>
      </c>
      <c r="BU1397" s="533">
        <f t="shared" si="6942"/>
        <v>0</v>
      </c>
      <c r="BV1397" s="533">
        <f t="shared" si="6943"/>
        <v>0</v>
      </c>
      <c r="BW1397" s="536">
        <f>SUM(BH1397,BK1397,BN1397,BQ1397,BT1397)</f>
        <v>0</v>
      </c>
      <c r="BX1397" s="536">
        <f t="shared" si="6944"/>
        <v>0</v>
      </c>
      <c r="BY1397" s="536">
        <f t="shared" si="6945"/>
        <v>0</v>
      </c>
      <c r="BZ1397" t="s">
        <v>74</v>
      </c>
      <c r="CA1397" s="544">
        <f>AZ1397</f>
        <v>0</v>
      </c>
      <c r="CB1397" s="544">
        <f t="shared" si="6946"/>
        <v>0</v>
      </c>
      <c r="CC1397" s="544">
        <f t="shared" si="6947"/>
        <v>0</v>
      </c>
      <c r="CD1397" s="544">
        <f>BC1397</f>
        <v>0</v>
      </c>
      <c r="CE1397" s="544">
        <f t="shared" si="6948"/>
        <v>0</v>
      </c>
      <c r="CF1397" s="544">
        <f t="shared" si="6949"/>
        <v>0</v>
      </c>
    </row>
    <row r="1398" spans="1:84">
      <c r="A1398" s="149"/>
      <c r="B1398" s="151"/>
      <c r="C1398" s="151"/>
      <c r="D1398" s="151"/>
      <c r="E1398" s="375"/>
      <c r="F1398" s="591"/>
      <c r="G1398" s="168"/>
      <c r="H1398" s="168"/>
      <c r="I1398" s="168"/>
      <c r="J1398" s="168"/>
      <c r="K1398" s="168"/>
      <c r="L1398" s="168"/>
      <c r="M1398" s="168"/>
      <c r="N1398" s="168"/>
      <c r="O1398" s="168"/>
      <c r="P1398" s="168"/>
      <c r="Q1398" s="168"/>
      <c r="R1398" s="168"/>
      <c r="S1398" s="502"/>
      <c r="T1398" s="168"/>
      <c r="U1398" s="168"/>
      <c r="V1398" s="168"/>
      <c r="W1398" s="168"/>
      <c r="X1398" s="168"/>
      <c r="Y1398" s="168"/>
      <c r="Z1398" s="168"/>
      <c r="AA1398" s="168"/>
      <c r="AB1398" s="168"/>
      <c r="AC1398" s="168"/>
      <c r="AD1398" s="168"/>
      <c r="AE1398" s="168"/>
      <c r="AF1398" s="502"/>
      <c r="AG1398" s="168"/>
      <c r="AH1398" s="168"/>
      <c r="AI1398" s="168"/>
      <c r="AJ1398" s="168"/>
      <c r="AK1398" s="168"/>
      <c r="AL1398" s="168"/>
      <c r="AM1398" s="168"/>
      <c r="AN1398" s="168"/>
      <c r="AO1398" s="168"/>
      <c r="AP1398" s="168"/>
      <c r="AQ1398" s="168"/>
      <c r="AR1398" s="168"/>
      <c r="AS1398" s="502"/>
      <c r="AT1398" s="168"/>
      <c r="AU1398" s="168"/>
      <c r="AV1398" s="168"/>
      <c r="AW1398" s="569"/>
      <c r="AX1398" s="569"/>
      <c r="AY1398" s="569"/>
      <c r="AZ1398" s="159"/>
      <c r="BA1398" s="159"/>
      <c r="BB1398" s="159"/>
      <c r="BC1398" s="168"/>
      <c r="BD1398" s="168"/>
      <c r="BE1398" s="168"/>
      <c r="BF1398" s="523"/>
    </row>
    <row r="1399" spans="1:84">
      <c r="A1399" s="149"/>
      <c r="B1399" s="149" t="s">
        <v>54</v>
      </c>
      <c r="C1399" s="151"/>
      <c r="D1399" s="151"/>
      <c r="E1399" s="375" t="s">
        <v>819</v>
      </c>
      <c r="F1399" s="591"/>
      <c r="G1399" s="168" t="s">
        <v>74</v>
      </c>
      <c r="H1399" s="168"/>
      <c r="I1399" s="168"/>
      <c r="J1399" s="168"/>
      <c r="K1399" s="168"/>
      <c r="L1399" s="168"/>
      <c r="M1399" s="168"/>
      <c r="N1399" s="168"/>
      <c r="O1399" s="168"/>
      <c r="P1399" s="168"/>
      <c r="Q1399" s="168"/>
      <c r="R1399" s="168"/>
      <c r="S1399" s="502"/>
      <c r="T1399" s="168"/>
      <c r="U1399" s="168"/>
      <c r="V1399" s="168"/>
      <c r="W1399" s="168"/>
      <c r="X1399" s="168"/>
      <c r="Y1399" s="168"/>
      <c r="Z1399" s="168"/>
      <c r="AA1399" s="168"/>
      <c r="AB1399" s="168"/>
      <c r="AC1399" s="168"/>
      <c r="AD1399" s="168"/>
      <c r="AE1399" s="168"/>
      <c r="AF1399" s="502"/>
      <c r="AG1399" s="168"/>
      <c r="AH1399" s="168"/>
      <c r="AI1399" s="168"/>
      <c r="AJ1399" s="168"/>
      <c r="AK1399" s="168"/>
      <c r="AL1399" s="168"/>
      <c r="AM1399" s="168"/>
      <c r="AN1399" s="168"/>
      <c r="AO1399" s="168"/>
      <c r="AP1399" s="168"/>
      <c r="AQ1399" s="168"/>
      <c r="AR1399" s="168"/>
      <c r="AS1399" s="502"/>
      <c r="AT1399" s="168"/>
      <c r="AU1399" s="168"/>
      <c r="AV1399" s="168"/>
      <c r="AW1399" s="569"/>
      <c r="AX1399" s="569"/>
      <c r="AY1399" s="569"/>
      <c r="AZ1399" s="159"/>
      <c r="BA1399" s="159"/>
      <c r="BB1399" s="159"/>
      <c r="BC1399" s="168"/>
      <c r="BD1399" s="168"/>
      <c r="BE1399" s="168"/>
      <c r="BF1399" s="523"/>
    </row>
    <row r="1400" spans="1:84">
      <c r="A1400" s="149"/>
      <c r="B1400" s="151"/>
      <c r="C1400" s="151"/>
      <c r="D1400" s="151"/>
      <c r="E1400" s="288" t="s">
        <v>77</v>
      </c>
      <c r="F1400" s="592">
        <v>50</v>
      </c>
      <c r="G1400" s="159"/>
      <c r="H1400" s="159"/>
      <c r="I1400" s="275">
        <f>SUM(G1400:H1400)</f>
        <v>0</v>
      </c>
      <c r="J1400" s="159"/>
      <c r="K1400" s="159"/>
      <c r="L1400" s="275">
        <f>SUM(J1400:K1400)</f>
        <v>0</v>
      </c>
      <c r="M1400" s="159"/>
      <c r="N1400" s="159"/>
      <c r="O1400" s="275">
        <f>SUM(M1400:N1400)</f>
        <v>0</v>
      </c>
      <c r="P1400" s="159"/>
      <c r="Q1400" s="159"/>
      <c r="R1400" s="275">
        <f>SUM(P1400:Q1400)</f>
        <v>0</v>
      </c>
      <c r="S1400" s="500"/>
      <c r="T1400" s="275"/>
      <c r="U1400" s="275"/>
      <c r="V1400" s="275">
        <f>SUM(T1400:U1400)</f>
        <v>0</v>
      </c>
      <c r="W1400" s="275"/>
      <c r="X1400" s="275"/>
      <c r="Y1400" s="275">
        <f>SUM(W1400:X1400)</f>
        <v>0</v>
      </c>
      <c r="Z1400" s="275"/>
      <c r="AA1400" s="275"/>
      <c r="AB1400" s="275">
        <f>SUM(Z1400:AA1400)</f>
        <v>0</v>
      </c>
      <c r="AC1400" s="275"/>
      <c r="AD1400" s="275"/>
      <c r="AE1400" s="275">
        <f>SUM(AC1400:AD1400)</f>
        <v>0</v>
      </c>
      <c r="AF1400" s="500"/>
      <c r="AG1400" s="275"/>
      <c r="AH1400" s="275"/>
      <c r="AI1400" s="275">
        <f>SUM(AG1400:AH1400)</f>
        <v>0</v>
      </c>
      <c r="AJ1400" s="275"/>
      <c r="AK1400" s="275"/>
      <c r="AL1400" s="275">
        <f>SUM(AJ1400:AK1400)</f>
        <v>0</v>
      </c>
      <c r="AM1400" s="275"/>
      <c r="AN1400" s="275"/>
      <c r="AO1400" s="275">
        <f>SUM(AM1400:AN1400)</f>
        <v>0</v>
      </c>
      <c r="AP1400" s="275"/>
      <c r="AQ1400" s="275"/>
      <c r="AR1400" s="275">
        <f>SUM(AP1400:AQ1400)</f>
        <v>0</v>
      </c>
      <c r="AS1400" s="500"/>
      <c r="AT1400" s="275"/>
      <c r="AU1400" s="275"/>
      <c r="AV1400" s="275">
        <f>SUM(AT1400:AU1400)</f>
        <v>0</v>
      </c>
      <c r="AW1400" s="567">
        <f t="shared" ref="AW1400:AW1401" si="6952">SUM(G1400,J1400,M1400,P1400,T1400,W1400,Z1400,AC1400,AG1400,AJ1400,AM1400,AP1400,AT1400)</f>
        <v>0</v>
      </c>
      <c r="AX1400" s="567">
        <f t="shared" ref="AX1400:AX1401" si="6953">SUM(H1400,K1400,N1400,Q1400,U1400,X1400,AA1400,AD1400,AH1400,AK1400,AN1400,AQ1400,AU1400)</f>
        <v>0</v>
      </c>
      <c r="AY1400" s="567">
        <f t="shared" ref="AY1400:AY1401" si="6954">SUM(I1400,L1400,O1400,R1400,V1400,Y1400,AB1400,AE1400,AI1400,AL1400,AO1400,AR1400,AV1400)</f>
        <v>0</v>
      </c>
      <c r="AZ1400" s="159"/>
      <c r="BA1400" s="159"/>
      <c r="BB1400" s="275">
        <f>SUM(AZ1400:BA1400)</f>
        <v>0</v>
      </c>
      <c r="BC1400" s="275"/>
      <c r="BD1400" s="275"/>
      <c r="BE1400" s="275">
        <f>SUM(BC1400:BD1400)</f>
        <v>0</v>
      </c>
      <c r="BF1400" s="521"/>
      <c r="BG1400" s="605">
        <f>SUM(F1400,S1400,AF1400,AS1400)</f>
        <v>50</v>
      </c>
      <c r="BH1400" s="533">
        <f>SUM(G1400,T1400,AG1400)</f>
        <v>0</v>
      </c>
      <c r="BI1400" s="533">
        <f t="shared" ref="BI1400:BI1402" si="6955">SUM(H1400,U1400,AH1400)</f>
        <v>0</v>
      </c>
      <c r="BJ1400" s="533">
        <f t="shared" ref="BJ1400:BJ1402" si="6956">SUM(I1400,V1400,AI1400)</f>
        <v>0</v>
      </c>
      <c r="BK1400" s="533">
        <f t="shared" ref="BK1400:BK1402" si="6957">SUM(J1400,W1400,AJ1400)</f>
        <v>0</v>
      </c>
      <c r="BL1400" s="533">
        <f t="shared" ref="BL1400:BL1402" si="6958">SUM(K1400,X1400,AK1400)</f>
        <v>0</v>
      </c>
      <c r="BM1400" s="533">
        <f t="shared" ref="BM1400:BM1402" si="6959">SUM(L1400,Y1400,AL1400)</f>
        <v>0</v>
      </c>
      <c r="BN1400" s="533">
        <f>SUM(M1400,Z1400,AM1400)</f>
        <v>0</v>
      </c>
      <c r="BO1400" s="533">
        <f t="shared" ref="BO1400:BO1402" si="6960">SUM(N1400,AA1400,AN1400)</f>
        <v>0</v>
      </c>
      <c r="BP1400" s="533">
        <f t="shared" ref="BP1400:BP1402" si="6961">SUM(O1400,AB1400,AO1400)</f>
        <v>0</v>
      </c>
      <c r="BQ1400" s="533">
        <f t="shared" ref="BQ1400:BQ1402" si="6962">SUM(P1400,AC1400,AP1400)</f>
        <v>0</v>
      </c>
      <c r="BR1400" s="533">
        <f t="shared" ref="BR1400:BR1402" si="6963">SUM(Q1400,AD1400,AQ1400)</f>
        <v>0</v>
      </c>
      <c r="BS1400" s="533">
        <f t="shared" ref="BS1400:BS1402" si="6964">SUM(R1400,AE1400,AR1400)</f>
        <v>0</v>
      </c>
      <c r="BT1400" s="533">
        <f>AT1400</f>
        <v>0</v>
      </c>
      <c r="BU1400" s="533">
        <f t="shared" ref="BU1400:BU1402" si="6965">AU1400</f>
        <v>0</v>
      </c>
      <c r="BV1400" s="533">
        <f t="shared" ref="BV1400:BV1402" si="6966">AV1400</f>
        <v>0</v>
      </c>
      <c r="BW1400" s="536">
        <f>SUM(BH1400,BK1400,BN1400,BQ1400,BT1400)</f>
        <v>0</v>
      </c>
      <c r="BX1400" s="536">
        <f t="shared" ref="BX1400:BX1402" si="6967">SUM(BI1400,BL1400,BO1400,BR1400,BU1400)</f>
        <v>0</v>
      </c>
      <c r="BY1400" s="536">
        <f t="shared" ref="BY1400:BY1402" si="6968">SUM(BJ1400,BM1400,BP1400,BS1400,BV1400)</f>
        <v>0</v>
      </c>
      <c r="BZ1400" t="s">
        <v>74</v>
      </c>
      <c r="CA1400" s="544">
        <f>AZ1400</f>
        <v>0</v>
      </c>
      <c r="CB1400" s="544">
        <f t="shared" ref="CB1400:CB1402" si="6969">BA1400</f>
        <v>0</v>
      </c>
      <c r="CC1400" s="544">
        <f t="shared" ref="CC1400:CC1402" si="6970">BB1400</f>
        <v>0</v>
      </c>
      <c r="CD1400" s="544">
        <f>BC1400</f>
        <v>0</v>
      </c>
      <c r="CE1400" s="544">
        <f t="shared" ref="CE1400:CE1402" si="6971">BD1400</f>
        <v>0</v>
      </c>
      <c r="CF1400" s="544">
        <f t="shared" ref="CF1400:CF1402" si="6972">BE1400</f>
        <v>0</v>
      </c>
    </row>
    <row r="1401" spans="1:84">
      <c r="A1401" s="149"/>
      <c r="B1401" s="151"/>
      <c r="C1401" s="151"/>
      <c r="D1401" s="151"/>
      <c r="E1401" s="288" t="s">
        <v>78</v>
      </c>
      <c r="F1401" s="592">
        <v>16</v>
      </c>
      <c r="G1401" s="159"/>
      <c r="H1401" s="159"/>
      <c r="I1401" s="275">
        <f>SUM(G1401:H1401)</f>
        <v>0</v>
      </c>
      <c r="J1401" s="159"/>
      <c r="K1401" s="159"/>
      <c r="L1401" s="275">
        <f>SUM(J1401:K1401)</f>
        <v>0</v>
      </c>
      <c r="M1401" s="159"/>
      <c r="N1401" s="159"/>
      <c r="O1401" s="275">
        <f>SUM(M1401:N1401)</f>
        <v>0</v>
      </c>
      <c r="P1401" s="159"/>
      <c r="Q1401" s="159"/>
      <c r="R1401" s="275">
        <f>SUM(P1401:Q1401)</f>
        <v>0</v>
      </c>
      <c r="S1401" s="500"/>
      <c r="T1401" s="275"/>
      <c r="U1401" s="275"/>
      <c r="V1401" s="275">
        <f>SUM(T1401:U1401)</f>
        <v>0</v>
      </c>
      <c r="W1401" s="275"/>
      <c r="X1401" s="275"/>
      <c r="Y1401" s="275">
        <f>SUM(W1401:X1401)</f>
        <v>0</v>
      </c>
      <c r="Z1401" s="275"/>
      <c r="AA1401" s="275"/>
      <c r="AB1401" s="275">
        <f>SUM(Z1401:AA1401)</f>
        <v>0</v>
      </c>
      <c r="AC1401" s="275"/>
      <c r="AD1401" s="275"/>
      <c r="AE1401" s="275">
        <f>SUM(AC1401:AD1401)</f>
        <v>0</v>
      </c>
      <c r="AF1401" s="500"/>
      <c r="AG1401" s="275"/>
      <c r="AH1401" s="275"/>
      <c r="AI1401" s="275">
        <f>SUM(AG1401:AH1401)</f>
        <v>0</v>
      </c>
      <c r="AJ1401" s="275"/>
      <c r="AK1401" s="275"/>
      <c r="AL1401" s="275">
        <f>SUM(AJ1401:AK1401)</f>
        <v>0</v>
      </c>
      <c r="AM1401" s="275"/>
      <c r="AN1401" s="275"/>
      <c r="AO1401" s="275">
        <f>SUM(AM1401:AN1401)</f>
        <v>0</v>
      </c>
      <c r="AP1401" s="275"/>
      <c r="AQ1401" s="275"/>
      <c r="AR1401" s="275">
        <f>SUM(AP1401:AQ1401)</f>
        <v>0</v>
      </c>
      <c r="AS1401" s="500"/>
      <c r="AT1401" s="275"/>
      <c r="AU1401" s="275"/>
      <c r="AV1401" s="275">
        <f>SUM(AT1401:AU1401)</f>
        <v>0</v>
      </c>
      <c r="AW1401" s="567">
        <f t="shared" si="6952"/>
        <v>0</v>
      </c>
      <c r="AX1401" s="567">
        <f t="shared" si="6953"/>
        <v>0</v>
      </c>
      <c r="AY1401" s="567">
        <f t="shared" si="6954"/>
        <v>0</v>
      </c>
      <c r="AZ1401" s="159"/>
      <c r="BA1401" s="159"/>
      <c r="BB1401" s="275">
        <f>SUM(AZ1401:BA1401)</f>
        <v>0</v>
      </c>
      <c r="BC1401" s="275"/>
      <c r="BD1401" s="275"/>
      <c r="BE1401" s="275">
        <f>SUM(BC1401:BD1401)</f>
        <v>0</v>
      </c>
      <c r="BF1401" s="521"/>
      <c r="BG1401" s="605">
        <f>SUM(F1401,S1401,AF1401,AS1401)</f>
        <v>16</v>
      </c>
      <c r="BH1401" s="533">
        <f>SUM(G1401,T1401,AG1401)</f>
        <v>0</v>
      </c>
      <c r="BI1401" s="533">
        <f t="shared" si="6955"/>
        <v>0</v>
      </c>
      <c r="BJ1401" s="533">
        <f t="shared" si="6956"/>
        <v>0</v>
      </c>
      <c r="BK1401" s="533">
        <f t="shared" si="6957"/>
        <v>0</v>
      </c>
      <c r="BL1401" s="533">
        <f t="shared" si="6958"/>
        <v>0</v>
      </c>
      <c r="BM1401" s="533">
        <f t="shared" si="6959"/>
        <v>0</v>
      </c>
      <c r="BN1401" s="533">
        <f>SUM(M1401,Z1401,AM1401)</f>
        <v>0</v>
      </c>
      <c r="BO1401" s="533">
        <f t="shared" si="6960"/>
        <v>0</v>
      </c>
      <c r="BP1401" s="533">
        <f t="shared" si="6961"/>
        <v>0</v>
      </c>
      <c r="BQ1401" s="533">
        <f t="shared" si="6962"/>
        <v>0</v>
      </c>
      <c r="BR1401" s="533">
        <f t="shared" si="6963"/>
        <v>0</v>
      </c>
      <c r="BS1401" s="533">
        <f t="shared" si="6964"/>
        <v>0</v>
      </c>
      <c r="BT1401" s="533">
        <f>AT1401</f>
        <v>0</v>
      </c>
      <c r="BU1401" s="533">
        <f t="shared" si="6965"/>
        <v>0</v>
      </c>
      <c r="BV1401" s="533">
        <f t="shared" si="6966"/>
        <v>0</v>
      </c>
      <c r="BW1401" s="536">
        <f>SUM(BH1401,BK1401,BN1401,BQ1401,BT1401)</f>
        <v>0</v>
      </c>
      <c r="BX1401" s="536">
        <f t="shared" si="6967"/>
        <v>0</v>
      </c>
      <c r="BY1401" s="536">
        <f t="shared" si="6968"/>
        <v>0</v>
      </c>
      <c r="BZ1401" t="s">
        <v>74</v>
      </c>
      <c r="CA1401" s="544">
        <f>AZ1401</f>
        <v>0</v>
      </c>
      <c r="CB1401" s="544">
        <f t="shared" si="6969"/>
        <v>0</v>
      </c>
      <c r="CC1401" s="544">
        <f t="shared" si="6970"/>
        <v>0</v>
      </c>
      <c r="CD1401" s="544">
        <f>BC1401</f>
        <v>0</v>
      </c>
      <c r="CE1401" s="544">
        <f t="shared" si="6971"/>
        <v>0</v>
      </c>
      <c r="CF1401" s="544">
        <f t="shared" si="6972"/>
        <v>0</v>
      </c>
    </row>
    <row r="1402" spans="1:84">
      <c r="A1402" s="149"/>
      <c r="B1402" s="151"/>
      <c r="C1402" s="151"/>
      <c r="D1402" s="151"/>
      <c r="E1402" s="375" t="s">
        <v>85</v>
      </c>
      <c r="F1402" s="592">
        <f t="shared" ref="F1402" si="6973">SUM(F1400:F1401)</f>
        <v>66</v>
      </c>
      <c r="G1402" s="168">
        <f t="shared" ref="G1402:BE1402" si="6974">SUM(G1400:G1401)</f>
        <v>0</v>
      </c>
      <c r="H1402" s="168">
        <f t="shared" si="6974"/>
        <v>0</v>
      </c>
      <c r="I1402" s="168">
        <f t="shared" si="6974"/>
        <v>0</v>
      </c>
      <c r="J1402" s="168">
        <f t="shared" si="6974"/>
        <v>0</v>
      </c>
      <c r="K1402" s="168">
        <f t="shared" si="6974"/>
        <v>0</v>
      </c>
      <c r="L1402" s="168">
        <f t="shared" si="6974"/>
        <v>0</v>
      </c>
      <c r="M1402" s="168">
        <f t="shared" si="6974"/>
        <v>0</v>
      </c>
      <c r="N1402" s="168">
        <f t="shared" si="6974"/>
        <v>0</v>
      </c>
      <c r="O1402" s="168">
        <f t="shared" si="6974"/>
        <v>0</v>
      </c>
      <c r="P1402" s="168">
        <f t="shared" si="6974"/>
        <v>0</v>
      </c>
      <c r="Q1402" s="168">
        <f t="shared" si="6974"/>
        <v>0</v>
      </c>
      <c r="R1402" s="168">
        <f t="shared" si="6974"/>
        <v>0</v>
      </c>
      <c r="S1402" s="502">
        <f t="shared" si="6974"/>
        <v>0</v>
      </c>
      <c r="T1402" s="168">
        <f t="shared" si="6974"/>
        <v>0</v>
      </c>
      <c r="U1402" s="168">
        <f t="shared" si="6974"/>
        <v>0</v>
      </c>
      <c r="V1402" s="168">
        <f t="shared" si="6974"/>
        <v>0</v>
      </c>
      <c r="W1402" s="168">
        <f t="shared" si="6974"/>
        <v>0</v>
      </c>
      <c r="X1402" s="168">
        <f t="shared" si="6974"/>
        <v>0</v>
      </c>
      <c r="Y1402" s="168">
        <f t="shared" si="6974"/>
        <v>0</v>
      </c>
      <c r="Z1402" s="168">
        <f t="shared" si="6974"/>
        <v>0</v>
      </c>
      <c r="AA1402" s="168">
        <f t="shared" si="6974"/>
        <v>0</v>
      </c>
      <c r="AB1402" s="168">
        <f t="shared" si="6974"/>
        <v>0</v>
      </c>
      <c r="AC1402" s="168">
        <f t="shared" si="6974"/>
        <v>0</v>
      </c>
      <c r="AD1402" s="168">
        <f t="shared" si="6974"/>
        <v>0</v>
      </c>
      <c r="AE1402" s="168">
        <f t="shared" si="6974"/>
        <v>0</v>
      </c>
      <c r="AF1402" s="502">
        <f t="shared" si="6974"/>
        <v>0</v>
      </c>
      <c r="AG1402" s="168">
        <f t="shared" si="6974"/>
        <v>0</v>
      </c>
      <c r="AH1402" s="168">
        <f t="shared" si="6974"/>
        <v>0</v>
      </c>
      <c r="AI1402" s="168">
        <f t="shared" si="6974"/>
        <v>0</v>
      </c>
      <c r="AJ1402" s="168">
        <f t="shared" si="6974"/>
        <v>0</v>
      </c>
      <c r="AK1402" s="168">
        <f t="shared" si="6974"/>
        <v>0</v>
      </c>
      <c r="AL1402" s="168">
        <f t="shared" si="6974"/>
        <v>0</v>
      </c>
      <c r="AM1402" s="168">
        <f t="shared" si="6974"/>
        <v>0</v>
      </c>
      <c r="AN1402" s="168">
        <f t="shared" si="6974"/>
        <v>0</v>
      </c>
      <c r="AO1402" s="168">
        <f t="shared" si="6974"/>
        <v>0</v>
      </c>
      <c r="AP1402" s="168">
        <f t="shared" si="6974"/>
        <v>0</v>
      </c>
      <c r="AQ1402" s="168">
        <f t="shared" si="6974"/>
        <v>0</v>
      </c>
      <c r="AR1402" s="168">
        <f t="shared" si="6974"/>
        <v>0</v>
      </c>
      <c r="AS1402" s="502">
        <f t="shared" si="6974"/>
        <v>0</v>
      </c>
      <c r="AT1402" s="168">
        <f t="shared" si="6974"/>
        <v>0</v>
      </c>
      <c r="AU1402" s="168">
        <f t="shared" si="6974"/>
        <v>0</v>
      </c>
      <c r="AV1402" s="168">
        <f t="shared" si="6974"/>
        <v>0</v>
      </c>
      <c r="AW1402" s="569">
        <f t="shared" si="6974"/>
        <v>0</v>
      </c>
      <c r="AX1402" s="569">
        <f t="shared" si="6974"/>
        <v>0</v>
      </c>
      <c r="AY1402" s="569">
        <f t="shared" si="6974"/>
        <v>0</v>
      </c>
      <c r="AZ1402" s="168">
        <f t="shared" si="6974"/>
        <v>0</v>
      </c>
      <c r="BA1402" s="168">
        <f t="shared" si="6974"/>
        <v>0</v>
      </c>
      <c r="BB1402" s="168">
        <f t="shared" si="6974"/>
        <v>0</v>
      </c>
      <c r="BC1402" s="168">
        <f t="shared" si="6974"/>
        <v>0</v>
      </c>
      <c r="BD1402" s="168">
        <f t="shared" si="6974"/>
        <v>0</v>
      </c>
      <c r="BE1402" s="168">
        <f t="shared" si="6974"/>
        <v>0</v>
      </c>
      <c r="BF1402" s="523"/>
      <c r="BG1402" s="605">
        <f>SUM(F1402,S1402,AF1402,AS1402)</f>
        <v>66</v>
      </c>
      <c r="BH1402" s="533">
        <f>SUM(G1402,T1402,AG1402)</f>
        <v>0</v>
      </c>
      <c r="BI1402" s="533">
        <f t="shared" si="6955"/>
        <v>0</v>
      </c>
      <c r="BJ1402" s="533">
        <f t="shared" si="6956"/>
        <v>0</v>
      </c>
      <c r="BK1402" s="533">
        <f t="shared" si="6957"/>
        <v>0</v>
      </c>
      <c r="BL1402" s="533">
        <f t="shared" si="6958"/>
        <v>0</v>
      </c>
      <c r="BM1402" s="533">
        <f t="shared" si="6959"/>
        <v>0</v>
      </c>
      <c r="BN1402" s="533">
        <f>SUM(M1402,Z1402,AM1402)</f>
        <v>0</v>
      </c>
      <c r="BO1402" s="533">
        <f t="shared" si="6960"/>
        <v>0</v>
      </c>
      <c r="BP1402" s="533">
        <f t="shared" si="6961"/>
        <v>0</v>
      </c>
      <c r="BQ1402" s="533">
        <f t="shared" si="6962"/>
        <v>0</v>
      </c>
      <c r="BR1402" s="533">
        <f t="shared" si="6963"/>
        <v>0</v>
      </c>
      <c r="BS1402" s="533">
        <f t="shared" si="6964"/>
        <v>0</v>
      </c>
      <c r="BT1402" s="533">
        <f>AT1402</f>
        <v>0</v>
      </c>
      <c r="BU1402" s="533">
        <f t="shared" si="6965"/>
        <v>0</v>
      </c>
      <c r="BV1402" s="533">
        <f t="shared" si="6966"/>
        <v>0</v>
      </c>
      <c r="BW1402" s="536">
        <f>SUM(BH1402,BK1402,BN1402,BQ1402,BT1402)</f>
        <v>0</v>
      </c>
      <c r="BX1402" s="536">
        <f t="shared" si="6967"/>
        <v>0</v>
      </c>
      <c r="BY1402" s="536">
        <f t="shared" si="6968"/>
        <v>0</v>
      </c>
      <c r="BZ1402" t="s">
        <v>74</v>
      </c>
      <c r="CA1402" s="544">
        <f>AZ1402</f>
        <v>0</v>
      </c>
      <c r="CB1402" s="544">
        <f t="shared" si="6969"/>
        <v>0</v>
      </c>
      <c r="CC1402" s="544">
        <f t="shared" si="6970"/>
        <v>0</v>
      </c>
      <c r="CD1402" s="544">
        <f>BC1402</f>
        <v>0</v>
      </c>
      <c r="CE1402" s="544">
        <f t="shared" si="6971"/>
        <v>0</v>
      </c>
      <c r="CF1402" s="544">
        <f t="shared" si="6972"/>
        <v>0</v>
      </c>
    </row>
    <row r="1403" spans="1:84">
      <c r="A1403" s="149"/>
      <c r="B1403" s="151" t="s">
        <v>74</v>
      </c>
      <c r="C1403" s="151"/>
      <c r="D1403" s="151"/>
      <c r="E1403" s="375"/>
      <c r="F1403" s="592"/>
      <c r="G1403" s="168"/>
      <c r="H1403" s="168"/>
      <c r="I1403" s="168"/>
      <c r="J1403" s="168"/>
      <c r="K1403" s="168"/>
      <c r="L1403" s="168"/>
      <c r="M1403" s="168"/>
      <c r="N1403" s="168"/>
      <c r="O1403" s="168"/>
      <c r="P1403" s="168"/>
      <c r="Q1403" s="168"/>
      <c r="R1403" s="168"/>
      <c r="S1403" s="502"/>
      <c r="T1403" s="168"/>
      <c r="U1403" s="168"/>
      <c r="V1403" s="168"/>
      <c r="W1403" s="168"/>
      <c r="X1403" s="168"/>
      <c r="Y1403" s="168"/>
      <c r="Z1403" s="168"/>
      <c r="AA1403" s="168"/>
      <c r="AB1403" s="168"/>
      <c r="AC1403" s="168"/>
      <c r="AD1403" s="168"/>
      <c r="AE1403" s="168"/>
      <c r="AF1403" s="502"/>
      <c r="AG1403" s="168"/>
      <c r="AH1403" s="168"/>
      <c r="AI1403" s="168"/>
      <c r="AJ1403" s="168"/>
      <c r="AK1403" s="168"/>
      <c r="AL1403" s="168"/>
      <c r="AM1403" s="168"/>
      <c r="AN1403" s="168"/>
      <c r="AO1403" s="168"/>
      <c r="AP1403" s="168"/>
      <c r="AQ1403" s="168"/>
      <c r="AR1403" s="168"/>
      <c r="AS1403" s="502"/>
      <c r="AT1403" s="168"/>
      <c r="AU1403" s="168"/>
      <c r="AV1403" s="168"/>
      <c r="AW1403" s="569"/>
      <c r="AX1403" s="569"/>
      <c r="AY1403" s="569"/>
      <c r="AZ1403" s="159"/>
      <c r="BA1403" s="159"/>
      <c r="BB1403" s="159"/>
      <c r="BC1403" s="168"/>
      <c r="BD1403" s="168"/>
      <c r="BE1403" s="168"/>
      <c r="BF1403" s="523"/>
    </row>
    <row r="1404" spans="1:84" s="246" customFormat="1" ht="14.25">
      <c r="A1404" s="149"/>
      <c r="B1404" s="151" t="s">
        <v>87</v>
      </c>
      <c r="C1404" s="151"/>
      <c r="D1404" s="151"/>
      <c r="E1404" s="375" t="s">
        <v>116</v>
      </c>
      <c r="F1404" s="592"/>
      <c r="G1404" s="168" t="s">
        <v>74</v>
      </c>
      <c r="H1404" s="168"/>
      <c r="I1404" s="168"/>
      <c r="J1404" s="168"/>
      <c r="K1404" s="168"/>
      <c r="L1404" s="168"/>
      <c r="M1404" s="168"/>
      <c r="N1404" s="168"/>
      <c r="O1404" s="168"/>
      <c r="P1404" s="168"/>
      <c r="Q1404" s="168"/>
      <c r="R1404" s="168"/>
      <c r="S1404" s="502"/>
      <c r="T1404" s="168"/>
      <c r="U1404" s="168"/>
      <c r="V1404" s="168"/>
      <c r="W1404" s="168"/>
      <c r="X1404" s="168"/>
      <c r="Y1404" s="168"/>
      <c r="Z1404" s="168"/>
      <c r="AA1404" s="168"/>
      <c r="AB1404" s="168"/>
      <c r="AC1404" s="168"/>
      <c r="AD1404" s="168"/>
      <c r="AE1404" s="168"/>
      <c r="AF1404" s="502"/>
      <c r="AG1404" s="168"/>
      <c r="AH1404" s="168"/>
      <c r="AI1404" s="168"/>
      <c r="AJ1404" s="168"/>
      <c r="AK1404" s="168"/>
      <c r="AL1404" s="168"/>
      <c r="AM1404" s="168"/>
      <c r="AN1404" s="168"/>
      <c r="AO1404" s="168"/>
      <c r="AP1404" s="168"/>
      <c r="AQ1404" s="168"/>
      <c r="AR1404" s="168"/>
      <c r="AS1404" s="502"/>
      <c r="AT1404" s="168"/>
      <c r="AU1404" s="168"/>
      <c r="AV1404" s="168"/>
      <c r="AW1404" s="569"/>
      <c r="AX1404" s="569"/>
      <c r="AY1404" s="569"/>
      <c r="AZ1404" s="159"/>
      <c r="BA1404" s="159"/>
      <c r="BB1404" s="159"/>
      <c r="BC1404" s="168"/>
      <c r="BD1404" s="168"/>
      <c r="BE1404" s="168"/>
      <c r="BF1404" s="523"/>
      <c r="BG1404" s="612"/>
      <c r="BH1404" s="541"/>
      <c r="BI1404" s="541"/>
      <c r="BJ1404" s="541"/>
      <c r="BK1404" s="541"/>
      <c r="BL1404" s="541"/>
      <c r="BM1404" s="541"/>
      <c r="BN1404" s="541"/>
      <c r="BO1404" s="541"/>
      <c r="BP1404" s="541"/>
      <c r="BQ1404" s="541"/>
      <c r="BR1404" s="541"/>
      <c r="BS1404" s="541"/>
      <c r="BT1404" s="541"/>
      <c r="BU1404" s="541"/>
      <c r="BV1404" s="541"/>
      <c r="BW1404" s="541"/>
      <c r="BX1404" s="541"/>
      <c r="BY1404" s="541"/>
      <c r="CA1404" s="560"/>
      <c r="CB1404" s="560"/>
      <c r="CC1404" s="560"/>
      <c r="CD1404" s="560"/>
      <c r="CE1404" s="560"/>
      <c r="CF1404" s="560"/>
    </row>
    <row r="1405" spans="1:84" s="246" customFormat="1" ht="14.25">
      <c r="A1405" s="149"/>
      <c r="B1405" s="151"/>
      <c r="C1405" s="151"/>
      <c r="D1405" s="151"/>
      <c r="E1405" s="288" t="s">
        <v>77</v>
      </c>
      <c r="F1405" s="592">
        <f>SUM(F1363,F1368,F1373,F1378,F1383,F1388,F1395,F1400)</f>
        <v>352</v>
      </c>
      <c r="G1405" s="168">
        <f>SUM(G1363,G1368,G1373,G1378,G1383,G1388,G1395,G1400)</f>
        <v>0</v>
      </c>
      <c r="H1405" s="168">
        <f t="shared" ref="H1405:BE1405" si="6975">SUM(H1363,H1368,H1373,H1378,H1383,H1388,H1395,H1400)</f>
        <v>0</v>
      </c>
      <c r="I1405" s="168">
        <f t="shared" si="6975"/>
        <v>0</v>
      </c>
      <c r="J1405" s="168">
        <f t="shared" si="6975"/>
        <v>0</v>
      </c>
      <c r="K1405" s="168">
        <f t="shared" si="6975"/>
        <v>0</v>
      </c>
      <c r="L1405" s="168">
        <f t="shared" si="6975"/>
        <v>0</v>
      </c>
      <c r="M1405" s="168">
        <f t="shared" si="6975"/>
        <v>0</v>
      </c>
      <c r="N1405" s="168">
        <f t="shared" si="6975"/>
        <v>0</v>
      </c>
      <c r="O1405" s="168">
        <f t="shared" si="6975"/>
        <v>0</v>
      </c>
      <c r="P1405" s="168">
        <f t="shared" si="6975"/>
        <v>0</v>
      </c>
      <c r="Q1405" s="168">
        <f t="shared" si="6975"/>
        <v>0</v>
      </c>
      <c r="R1405" s="168">
        <f t="shared" si="6975"/>
        <v>0</v>
      </c>
      <c r="S1405" s="502">
        <f t="shared" si="6975"/>
        <v>0</v>
      </c>
      <c r="T1405" s="168">
        <f t="shared" si="6975"/>
        <v>0</v>
      </c>
      <c r="U1405" s="168">
        <f t="shared" si="6975"/>
        <v>0</v>
      </c>
      <c r="V1405" s="168">
        <f t="shared" si="6975"/>
        <v>0</v>
      </c>
      <c r="W1405" s="168">
        <f t="shared" si="6975"/>
        <v>0</v>
      </c>
      <c r="X1405" s="168">
        <f t="shared" si="6975"/>
        <v>0</v>
      </c>
      <c r="Y1405" s="168">
        <f t="shared" si="6975"/>
        <v>0</v>
      </c>
      <c r="Z1405" s="168">
        <f t="shared" si="6975"/>
        <v>0</v>
      </c>
      <c r="AA1405" s="168">
        <f t="shared" si="6975"/>
        <v>0</v>
      </c>
      <c r="AB1405" s="168">
        <f t="shared" si="6975"/>
        <v>0</v>
      </c>
      <c r="AC1405" s="168">
        <f t="shared" si="6975"/>
        <v>0</v>
      </c>
      <c r="AD1405" s="168">
        <f t="shared" si="6975"/>
        <v>0</v>
      </c>
      <c r="AE1405" s="168">
        <f t="shared" si="6975"/>
        <v>0</v>
      </c>
      <c r="AF1405" s="502">
        <f t="shared" si="6975"/>
        <v>0</v>
      </c>
      <c r="AG1405" s="168">
        <f t="shared" si="6975"/>
        <v>0</v>
      </c>
      <c r="AH1405" s="168">
        <f t="shared" si="6975"/>
        <v>0</v>
      </c>
      <c r="AI1405" s="168">
        <f t="shared" si="6975"/>
        <v>0</v>
      </c>
      <c r="AJ1405" s="168">
        <f t="shared" si="6975"/>
        <v>0</v>
      </c>
      <c r="AK1405" s="168">
        <f t="shared" si="6975"/>
        <v>0</v>
      </c>
      <c r="AL1405" s="168">
        <f t="shared" si="6975"/>
        <v>0</v>
      </c>
      <c r="AM1405" s="168">
        <f t="shared" si="6975"/>
        <v>0</v>
      </c>
      <c r="AN1405" s="168">
        <f t="shared" si="6975"/>
        <v>0</v>
      </c>
      <c r="AO1405" s="168">
        <f t="shared" si="6975"/>
        <v>0</v>
      </c>
      <c r="AP1405" s="168">
        <f t="shared" si="6975"/>
        <v>0</v>
      </c>
      <c r="AQ1405" s="168">
        <f t="shared" si="6975"/>
        <v>0</v>
      </c>
      <c r="AR1405" s="168">
        <f t="shared" si="6975"/>
        <v>0</v>
      </c>
      <c r="AS1405" s="502">
        <f t="shared" si="6975"/>
        <v>0</v>
      </c>
      <c r="AT1405" s="168">
        <f t="shared" si="6975"/>
        <v>0</v>
      </c>
      <c r="AU1405" s="168">
        <f t="shared" si="6975"/>
        <v>0</v>
      </c>
      <c r="AV1405" s="168">
        <f t="shared" si="6975"/>
        <v>0</v>
      </c>
      <c r="AW1405" s="569">
        <f t="shared" si="6975"/>
        <v>0</v>
      </c>
      <c r="AX1405" s="569">
        <f t="shared" si="6975"/>
        <v>0</v>
      </c>
      <c r="AY1405" s="569">
        <f t="shared" si="6975"/>
        <v>0</v>
      </c>
      <c r="AZ1405" s="168">
        <f t="shared" si="6975"/>
        <v>0</v>
      </c>
      <c r="BA1405" s="168">
        <f t="shared" si="6975"/>
        <v>0</v>
      </c>
      <c r="BB1405" s="168">
        <f t="shared" si="6975"/>
        <v>0</v>
      </c>
      <c r="BC1405" s="168">
        <f t="shared" si="6975"/>
        <v>0</v>
      </c>
      <c r="BD1405" s="168">
        <f t="shared" si="6975"/>
        <v>0</v>
      </c>
      <c r="BE1405" s="168">
        <f t="shared" si="6975"/>
        <v>0</v>
      </c>
      <c r="BF1405" s="523"/>
      <c r="BG1405" s="605">
        <f>SUM(F1405,S1405,AF1405,AS1405)</f>
        <v>352</v>
      </c>
      <c r="BH1405" s="533">
        <f>SUM(G1405,T1405,AG1405)</f>
        <v>0</v>
      </c>
      <c r="BI1405" s="533">
        <f t="shared" ref="BI1405:BI1407" si="6976">SUM(H1405,U1405,AH1405)</f>
        <v>0</v>
      </c>
      <c r="BJ1405" s="533">
        <f t="shared" ref="BJ1405:BJ1407" si="6977">SUM(I1405,V1405,AI1405)</f>
        <v>0</v>
      </c>
      <c r="BK1405" s="533">
        <f t="shared" ref="BK1405:BK1407" si="6978">SUM(J1405,W1405,AJ1405)</f>
        <v>0</v>
      </c>
      <c r="BL1405" s="533">
        <f t="shared" ref="BL1405:BL1407" si="6979">SUM(K1405,X1405,AK1405)</f>
        <v>0</v>
      </c>
      <c r="BM1405" s="533">
        <f t="shared" ref="BM1405:BM1407" si="6980">SUM(L1405,Y1405,AL1405)</f>
        <v>0</v>
      </c>
      <c r="BN1405" s="533">
        <f>SUM(M1405,Z1405,AM1405)</f>
        <v>0</v>
      </c>
      <c r="BO1405" s="533">
        <f t="shared" ref="BO1405:BO1407" si="6981">SUM(N1405,AA1405,AN1405)</f>
        <v>0</v>
      </c>
      <c r="BP1405" s="533">
        <f t="shared" ref="BP1405:BP1407" si="6982">SUM(O1405,AB1405,AO1405)</f>
        <v>0</v>
      </c>
      <c r="BQ1405" s="533">
        <f t="shared" ref="BQ1405:BQ1407" si="6983">SUM(P1405,AC1405,AP1405)</f>
        <v>0</v>
      </c>
      <c r="BR1405" s="533">
        <f t="shared" ref="BR1405:BR1407" si="6984">SUM(Q1405,AD1405,AQ1405)</f>
        <v>0</v>
      </c>
      <c r="BS1405" s="533">
        <f t="shared" ref="BS1405:BS1407" si="6985">SUM(R1405,AE1405,AR1405)</f>
        <v>0</v>
      </c>
      <c r="BT1405" s="533">
        <f>AT1405</f>
        <v>0</v>
      </c>
      <c r="BU1405" s="533">
        <f t="shared" ref="BU1405:BU1407" si="6986">AU1405</f>
        <v>0</v>
      </c>
      <c r="BV1405" s="533">
        <f t="shared" ref="BV1405:BV1407" si="6987">AV1405</f>
        <v>0</v>
      </c>
      <c r="BW1405" s="536">
        <f>SUM(BH1405,BK1405,BN1405,BQ1405,BT1405)</f>
        <v>0</v>
      </c>
      <c r="BX1405" s="536">
        <f t="shared" ref="BX1405:BX1407" si="6988">SUM(BI1405,BL1405,BO1405,BR1405,BU1405)</f>
        <v>0</v>
      </c>
      <c r="BY1405" s="536">
        <f t="shared" ref="BY1405:BY1407" si="6989">SUM(BJ1405,BM1405,BP1405,BS1405,BV1405)</f>
        <v>0</v>
      </c>
      <c r="BZ1405" t="s">
        <v>74</v>
      </c>
      <c r="CA1405" s="544">
        <f>AZ1405</f>
        <v>0</v>
      </c>
      <c r="CB1405" s="544">
        <f t="shared" ref="CB1405:CB1407" si="6990">BA1405</f>
        <v>0</v>
      </c>
      <c r="CC1405" s="544">
        <f t="shared" ref="CC1405:CC1407" si="6991">BB1405</f>
        <v>0</v>
      </c>
      <c r="CD1405" s="544">
        <f>BC1405</f>
        <v>0</v>
      </c>
      <c r="CE1405" s="544">
        <f t="shared" ref="CE1405:CE1407" si="6992">BD1405</f>
        <v>0</v>
      </c>
      <c r="CF1405" s="544">
        <f t="shared" ref="CF1405:CF1407" si="6993">BE1405</f>
        <v>0</v>
      </c>
    </row>
    <row r="1406" spans="1:84" s="246" customFormat="1" ht="14.25">
      <c r="A1406" s="149"/>
      <c r="B1406" s="151"/>
      <c r="C1406" s="151"/>
      <c r="D1406" s="151"/>
      <c r="E1406" s="288" t="s">
        <v>78</v>
      </c>
      <c r="F1406" s="592">
        <f>SUM(F1364,F1369,F1374,F1379,F1384,F1389,F1396,F1401)</f>
        <v>145</v>
      </c>
      <c r="G1406" s="168">
        <f t="shared" ref="G1406" si="6994">SUM(G1364,G1369,G1374,G1379,G1384,G1389,G1396,G1401)</f>
        <v>0</v>
      </c>
      <c r="H1406" s="168">
        <f t="shared" ref="H1406:BE1406" si="6995">SUM(H1364,H1369,H1374,H1379,H1384,H1389,H1396,H1401)</f>
        <v>0</v>
      </c>
      <c r="I1406" s="168">
        <f t="shared" si="6995"/>
        <v>0</v>
      </c>
      <c r="J1406" s="168">
        <f t="shared" si="6995"/>
        <v>0</v>
      </c>
      <c r="K1406" s="168">
        <f t="shared" si="6995"/>
        <v>0</v>
      </c>
      <c r="L1406" s="168">
        <f t="shared" si="6995"/>
        <v>0</v>
      </c>
      <c r="M1406" s="168">
        <f t="shared" si="6995"/>
        <v>0</v>
      </c>
      <c r="N1406" s="168">
        <f t="shared" si="6995"/>
        <v>0</v>
      </c>
      <c r="O1406" s="168">
        <f t="shared" si="6995"/>
        <v>0</v>
      </c>
      <c r="P1406" s="168">
        <f t="shared" si="6995"/>
        <v>0</v>
      </c>
      <c r="Q1406" s="168">
        <f t="shared" si="6995"/>
        <v>0</v>
      </c>
      <c r="R1406" s="168">
        <f t="shared" si="6995"/>
        <v>0</v>
      </c>
      <c r="S1406" s="502">
        <f t="shared" si="6995"/>
        <v>0</v>
      </c>
      <c r="T1406" s="168">
        <f t="shared" si="6995"/>
        <v>0</v>
      </c>
      <c r="U1406" s="168">
        <f t="shared" si="6995"/>
        <v>0</v>
      </c>
      <c r="V1406" s="168">
        <f t="shared" si="6995"/>
        <v>0</v>
      </c>
      <c r="W1406" s="168">
        <f t="shared" si="6995"/>
        <v>0</v>
      </c>
      <c r="X1406" s="168">
        <f t="shared" si="6995"/>
        <v>0</v>
      </c>
      <c r="Y1406" s="168">
        <f t="shared" si="6995"/>
        <v>0</v>
      </c>
      <c r="Z1406" s="168">
        <f t="shared" si="6995"/>
        <v>0</v>
      </c>
      <c r="AA1406" s="168">
        <f t="shared" si="6995"/>
        <v>0</v>
      </c>
      <c r="AB1406" s="168">
        <f t="shared" si="6995"/>
        <v>0</v>
      </c>
      <c r="AC1406" s="168">
        <f t="shared" si="6995"/>
        <v>0</v>
      </c>
      <c r="AD1406" s="168">
        <f t="shared" si="6995"/>
        <v>0</v>
      </c>
      <c r="AE1406" s="168">
        <f t="shared" si="6995"/>
        <v>0</v>
      </c>
      <c r="AF1406" s="502">
        <f t="shared" si="6995"/>
        <v>0</v>
      </c>
      <c r="AG1406" s="168">
        <f t="shared" si="6995"/>
        <v>0</v>
      </c>
      <c r="AH1406" s="168">
        <f t="shared" si="6995"/>
        <v>0</v>
      </c>
      <c r="AI1406" s="168">
        <f t="shared" si="6995"/>
        <v>0</v>
      </c>
      <c r="AJ1406" s="168">
        <f t="shared" si="6995"/>
        <v>0</v>
      </c>
      <c r="AK1406" s="168">
        <f t="shared" si="6995"/>
        <v>0</v>
      </c>
      <c r="AL1406" s="168">
        <f t="shared" si="6995"/>
        <v>0</v>
      </c>
      <c r="AM1406" s="168">
        <f t="shared" si="6995"/>
        <v>0</v>
      </c>
      <c r="AN1406" s="168">
        <f t="shared" si="6995"/>
        <v>0</v>
      </c>
      <c r="AO1406" s="168">
        <f t="shared" si="6995"/>
        <v>0</v>
      </c>
      <c r="AP1406" s="168">
        <f t="shared" si="6995"/>
        <v>0</v>
      </c>
      <c r="AQ1406" s="168">
        <f t="shared" si="6995"/>
        <v>0</v>
      </c>
      <c r="AR1406" s="168">
        <f t="shared" si="6995"/>
        <v>0</v>
      </c>
      <c r="AS1406" s="502">
        <f t="shared" si="6995"/>
        <v>0</v>
      </c>
      <c r="AT1406" s="168">
        <f t="shared" si="6995"/>
        <v>0</v>
      </c>
      <c r="AU1406" s="168">
        <f t="shared" si="6995"/>
        <v>0</v>
      </c>
      <c r="AV1406" s="168">
        <f t="shared" si="6995"/>
        <v>0</v>
      </c>
      <c r="AW1406" s="569">
        <f t="shared" si="6995"/>
        <v>0</v>
      </c>
      <c r="AX1406" s="569">
        <f t="shared" si="6995"/>
        <v>0</v>
      </c>
      <c r="AY1406" s="569">
        <f t="shared" si="6995"/>
        <v>0</v>
      </c>
      <c r="AZ1406" s="168">
        <f t="shared" si="6995"/>
        <v>0</v>
      </c>
      <c r="BA1406" s="168">
        <f t="shared" si="6995"/>
        <v>0</v>
      </c>
      <c r="BB1406" s="168">
        <f t="shared" si="6995"/>
        <v>0</v>
      </c>
      <c r="BC1406" s="168">
        <f t="shared" si="6995"/>
        <v>0</v>
      </c>
      <c r="BD1406" s="168">
        <f t="shared" si="6995"/>
        <v>0</v>
      </c>
      <c r="BE1406" s="168">
        <f t="shared" si="6995"/>
        <v>0</v>
      </c>
      <c r="BF1406" s="523"/>
      <c r="BG1406" s="605">
        <f>SUM(F1406,S1406,AF1406,AS1406)</f>
        <v>145</v>
      </c>
      <c r="BH1406" s="533">
        <f>SUM(G1406,T1406,AG1406)</f>
        <v>0</v>
      </c>
      <c r="BI1406" s="533">
        <f t="shared" si="6976"/>
        <v>0</v>
      </c>
      <c r="BJ1406" s="533">
        <f t="shared" si="6977"/>
        <v>0</v>
      </c>
      <c r="BK1406" s="533">
        <f t="shared" si="6978"/>
        <v>0</v>
      </c>
      <c r="BL1406" s="533">
        <f t="shared" si="6979"/>
        <v>0</v>
      </c>
      <c r="BM1406" s="533">
        <f t="shared" si="6980"/>
        <v>0</v>
      </c>
      <c r="BN1406" s="533">
        <f>SUM(M1406,Z1406,AM1406)</f>
        <v>0</v>
      </c>
      <c r="BO1406" s="533">
        <f t="shared" si="6981"/>
        <v>0</v>
      </c>
      <c r="BP1406" s="533">
        <f t="shared" si="6982"/>
        <v>0</v>
      </c>
      <c r="BQ1406" s="533">
        <f t="shared" si="6983"/>
        <v>0</v>
      </c>
      <c r="BR1406" s="533">
        <f t="shared" si="6984"/>
        <v>0</v>
      </c>
      <c r="BS1406" s="533">
        <f t="shared" si="6985"/>
        <v>0</v>
      </c>
      <c r="BT1406" s="533">
        <f>AT1406</f>
        <v>0</v>
      </c>
      <c r="BU1406" s="533">
        <f t="shared" si="6986"/>
        <v>0</v>
      </c>
      <c r="BV1406" s="533">
        <f t="shared" si="6987"/>
        <v>0</v>
      </c>
      <c r="BW1406" s="536">
        <f>SUM(BH1406,BK1406,BN1406,BQ1406,BT1406)</f>
        <v>0</v>
      </c>
      <c r="BX1406" s="536">
        <f t="shared" si="6988"/>
        <v>0</v>
      </c>
      <c r="BY1406" s="536">
        <f t="shared" si="6989"/>
        <v>0</v>
      </c>
      <c r="BZ1406" t="s">
        <v>74</v>
      </c>
      <c r="CA1406" s="544">
        <f>AZ1406</f>
        <v>0</v>
      </c>
      <c r="CB1406" s="544">
        <f t="shared" si="6990"/>
        <v>0</v>
      </c>
      <c r="CC1406" s="544">
        <f t="shared" si="6991"/>
        <v>0</v>
      </c>
      <c r="CD1406" s="544">
        <f>BC1406</f>
        <v>0</v>
      </c>
      <c r="CE1406" s="544">
        <f t="shared" si="6992"/>
        <v>0</v>
      </c>
      <c r="CF1406" s="544">
        <f t="shared" si="6993"/>
        <v>0</v>
      </c>
    </row>
    <row r="1407" spans="1:84" s="246" customFormat="1" ht="14.25">
      <c r="A1407" s="149"/>
      <c r="B1407" s="151"/>
      <c r="C1407" s="151"/>
      <c r="D1407" s="151"/>
      <c r="E1407" s="375" t="s">
        <v>85</v>
      </c>
      <c r="F1407" s="592">
        <f>SUM(F1405:F1406)</f>
        <v>497</v>
      </c>
      <c r="G1407" s="168">
        <f t="shared" ref="G1407" si="6996">SUM(G1405:G1406)</f>
        <v>0</v>
      </c>
      <c r="H1407" s="168">
        <f t="shared" ref="H1407:BE1407" si="6997">SUM(H1405:H1406)</f>
        <v>0</v>
      </c>
      <c r="I1407" s="168">
        <f t="shared" si="6997"/>
        <v>0</v>
      </c>
      <c r="J1407" s="168">
        <f t="shared" si="6997"/>
        <v>0</v>
      </c>
      <c r="K1407" s="168">
        <f t="shared" si="6997"/>
        <v>0</v>
      </c>
      <c r="L1407" s="168">
        <f t="shared" si="6997"/>
        <v>0</v>
      </c>
      <c r="M1407" s="168">
        <f t="shared" si="6997"/>
        <v>0</v>
      </c>
      <c r="N1407" s="168">
        <f t="shared" si="6997"/>
        <v>0</v>
      </c>
      <c r="O1407" s="168">
        <f t="shared" si="6997"/>
        <v>0</v>
      </c>
      <c r="P1407" s="168">
        <f t="shared" si="6997"/>
        <v>0</v>
      </c>
      <c r="Q1407" s="168">
        <f t="shared" si="6997"/>
        <v>0</v>
      </c>
      <c r="R1407" s="168">
        <f t="shared" si="6997"/>
        <v>0</v>
      </c>
      <c r="S1407" s="502">
        <f t="shared" si="6997"/>
        <v>0</v>
      </c>
      <c r="T1407" s="168">
        <f t="shared" si="6997"/>
        <v>0</v>
      </c>
      <c r="U1407" s="168">
        <f t="shared" si="6997"/>
        <v>0</v>
      </c>
      <c r="V1407" s="168">
        <f t="shared" si="6997"/>
        <v>0</v>
      </c>
      <c r="W1407" s="168">
        <f t="shared" si="6997"/>
        <v>0</v>
      </c>
      <c r="X1407" s="168">
        <f t="shared" si="6997"/>
        <v>0</v>
      </c>
      <c r="Y1407" s="168">
        <f t="shared" si="6997"/>
        <v>0</v>
      </c>
      <c r="Z1407" s="168">
        <f t="shared" si="6997"/>
        <v>0</v>
      </c>
      <c r="AA1407" s="168">
        <f t="shared" si="6997"/>
        <v>0</v>
      </c>
      <c r="AB1407" s="168">
        <f t="shared" si="6997"/>
        <v>0</v>
      </c>
      <c r="AC1407" s="168">
        <f t="shared" si="6997"/>
        <v>0</v>
      </c>
      <c r="AD1407" s="168">
        <f t="shared" si="6997"/>
        <v>0</v>
      </c>
      <c r="AE1407" s="168">
        <f t="shared" si="6997"/>
        <v>0</v>
      </c>
      <c r="AF1407" s="502">
        <f t="shared" si="6997"/>
        <v>0</v>
      </c>
      <c r="AG1407" s="168">
        <f t="shared" si="6997"/>
        <v>0</v>
      </c>
      <c r="AH1407" s="168">
        <f t="shared" si="6997"/>
        <v>0</v>
      </c>
      <c r="AI1407" s="168">
        <f t="shared" si="6997"/>
        <v>0</v>
      </c>
      <c r="AJ1407" s="168">
        <f t="shared" si="6997"/>
        <v>0</v>
      </c>
      <c r="AK1407" s="168">
        <f t="shared" si="6997"/>
        <v>0</v>
      </c>
      <c r="AL1407" s="168">
        <f t="shared" si="6997"/>
        <v>0</v>
      </c>
      <c r="AM1407" s="168">
        <f t="shared" si="6997"/>
        <v>0</v>
      </c>
      <c r="AN1407" s="168">
        <f t="shared" si="6997"/>
        <v>0</v>
      </c>
      <c r="AO1407" s="168">
        <f t="shared" si="6997"/>
        <v>0</v>
      </c>
      <c r="AP1407" s="168">
        <f t="shared" si="6997"/>
        <v>0</v>
      </c>
      <c r="AQ1407" s="168">
        <f t="shared" si="6997"/>
        <v>0</v>
      </c>
      <c r="AR1407" s="168">
        <f t="shared" si="6997"/>
        <v>0</v>
      </c>
      <c r="AS1407" s="502">
        <f t="shared" si="6997"/>
        <v>0</v>
      </c>
      <c r="AT1407" s="168">
        <f t="shared" si="6997"/>
        <v>0</v>
      </c>
      <c r="AU1407" s="168">
        <f t="shared" si="6997"/>
        <v>0</v>
      </c>
      <c r="AV1407" s="168">
        <f t="shared" si="6997"/>
        <v>0</v>
      </c>
      <c r="AW1407" s="569">
        <f t="shared" si="6997"/>
        <v>0</v>
      </c>
      <c r="AX1407" s="569">
        <f t="shared" si="6997"/>
        <v>0</v>
      </c>
      <c r="AY1407" s="569">
        <f t="shared" si="6997"/>
        <v>0</v>
      </c>
      <c r="AZ1407" s="168">
        <f t="shared" si="6997"/>
        <v>0</v>
      </c>
      <c r="BA1407" s="168">
        <f t="shared" si="6997"/>
        <v>0</v>
      </c>
      <c r="BB1407" s="168">
        <f t="shared" si="6997"/>
        <v>0</v>
      </c>
      <c r="BC1407" s="168">
        <f t="shared" si="6997"/>
        <v>0</v>
      </c>
      <c r="BD1407" s="168">
        <f t="shared" si="6997"/>
        <v>0</v>
      </c>
      <c r="BE1407" s="168">
        <f t="shared" si="6997"/>
        <v>0</v>
      </c>
      <c r="BF1407" s="523"/>
      <c r="BG1407" s="605">
        <f>SUM(F1407,S1407,AF1407,AS1407)</f>
        <v>497</v>
      </c>
      <c r="BH1407" s="533">
        <f>SUM(G1407,T1407,AG1407)</f>
        <v>0</v>
      </c>
      <c r="BI1407" s="533">
        <f t="shared" si="6976"/>
        <v>0</v>
      </c>
      <c r="BJ1407" s="533">
        <f t="shared" si="6977"/>
        <v>0</v>
      </c>
      <c r="BK1407" s="533">
        <f t="shared" si="6978"/>
        <v>0</v>
      </c>
      <c r="BL1407" s="533">
        <f t="shared" si="6979"/>
        <v>0</v>
      </c>
      <c r="BM1407" s="533">
        <f t="shared" si="6980"/>
        <v>0</v>
      </c>
      <c r="BN1407" s="533">
        <f>SUM(M1407,Z1407,AM1407)</f>
        <v>0</v>
      </c>
      <c r="BO1407" s="533">
        <f t="shared" si="6981"/>
        <v>0</v>
      </c>
      <c r="BP1407" s="533">
        <f t="shared" si="6982"/>
        <v>0</v>
      </c>
      <c r="BQ1407" s="533">
        <f t="shared" si="6983"/>
        <v>0</v>
      </c>
      <c r="BR1407" s="533">
        <f t="shared" si="6984"/>
        <v>0</v>
      </c>
      <c r="BS1407" s="533">
        <f t="shared" si="6985"/>
        <v>0</v>
      </c>
      <c r="BT1407" s="533">
        <f>AT1407</f>
        <v>0</v>
      </c>
      <c r="BU1407" s="533">
        <f t="shared" si="6986"/>
        <v>0</v>
      </c>
      <c r="BV1407" s="533">
        <f t="shared" si="6987"/>
        <v>0</v>
      </c>
      <c r="BW1407" s="536">
        <f>SUM(BH1407,BK1407,BN1407,BQ1407,BT1407)</f>
        <v>0</v>
      </c>
      <c r="BX1407" s="536">
        <f t="shared" si="6988"/>
        <v>0</v>
      </c>
      <c r="BY1407" s="536">
        <f t="shared" si="6989"/>
        <v>0</v>
      </c>
      <c r="BZ1407" t="s">
        <v>74</v>
      </c>
      <c r="CA1407" s="544">
        <f>AZ1407</f>
        <v>0</v>
      </c>
      <c r="CB1407" s="544">
        <f t="shared" si="6990"/>
        <v>0</v>
      </c>
      <c r="CC1407" s="544">
        <f t="shared" si="6991"/>
        <v>0</v>
      </c>
      <c r="CD1407" s="544">
        <f>BC1407</f>
        <v>0</v>
      </c>
      <c r="CE1407" s="544">
        <f t="shared" si="6992"/>
        <v>0</v>
      </c>
      <c r="CF1407" s="544">
        <f t="shared" si="6993"/>
        <v>0</v>
      </c>
    </row>
    <row r="1408" spans="1:84">
      <c r="A1408" s="149"/>
      <c r="B1408" s="151"/>
      <c r="C1408" s="151"/>
      <c r="D1408" s="151"/>
      <c r="E1408" s="375"/>
      <c r="F1408" s="592"/>
      <c r="G1408" s="168"/>
      <c r="H1408" s="168"/>
      <c r="I1408" s="168"/>
      <c r="J1408" s="168"/>
      <c r="K1408" s="168"/>
      <c r="L1408" s="168"/>
      <c r="M1408" s="168"/>
      <c r="N1408" s="168"/>
      <c r="O1408" s="168"/>
      <c r="P1408" s="168"/>
      <c r="Q1408" s="168"/>
      <c r="R1408" s="168"/>
      <c r="S1408" s="502"/>
      <c r="T1408" s="168"/>
      <c r="U1408" s="168"/>
      <c r="V1408" s="168"/>
      <c r="W1408" s="168"/>
      <c r="X1408" s="168"/>
      <c r="Y1408" s="168"/>
      <c r="Z1408" s="168"/>
      <c r="AA1408" s="168"/>
      <c r="AB1408" s="168"/>
      <c r="AC1408" s="168"/>
      <c r="AD1408" s="168"/>
      <c r="AE1408" s="168"/>
      <c r="AF1408" s="502"/>
      <c r="AG1408" s="168"/>
      <c r="AH1408" s="168"/>
      <c r="AI1408" s="168"/>
      <c r="AJ1408" s="168"/>
      <c r="AK1408" s="168"/>
      <c r="AL1408" s="168"/>
      <c r="AM1408" s="168"/>
      <c r="AN1408" s="168"/>
      <c r="AO1408" s="168"/>
      <c r="AP1408" s="168"/>
      <c r="AQ1408" s="168"/>
      <c r="AR1408" s="168"/>
      <c r="AS1408" s="502"/>
      <c r="AT1408" s="168"/>
      <c r="AU1408" s="168"/>
      <c r="AV1408" s="168"/>
      <c r="AW1408" s="569"/>
      <c r="AX1408" s="569"/>
      <c r="AY1408" s="569"/>
      <c r="AZ1408" s="168"/>
      <c r="BA1408" s="168"/>
      <c r="BB1408" s="168"/>
      <c r="BC1408" s="168"/>
      <c r="BD1408" s="168"/>
      <c r="BE1408" s="168"/>
      <c r="BF1408" s="523"/>
    </row>
    <row r="1409" spans="1:84">
      <c r="A1409" s="149"/>
      <c r="B1409" s="151" t="s">
        <v>580</v>
      </c>
      <c r="C1409" s="151"/>
      <c r="D1409" s="151"/>
      <c r="E1409" s="375" t="s">
        <v>716</v>
      </c>
      <c r="F1409" s="592"/>
      <c r="G1409" s="168" t="s">
        <v>74</v>
      </c>
      <c r="H1409" s="168"/>
      <c r="I1409" s="168"/>
      <c r="J1409" s="168"/>
      <c r="K1409" s="168"/>
      <c r="L1409" s="168"/>
      <c r="M1409" s="168"/>
      <c r="N1409" s="168"/>
      <c r="O1409" s="168"/>
      <c r="P1409" s="168"/>
      <c r="Q1409" s="168"/>
      <c r="R1409" s="168"/>
      <c r="S1409" s="502"/>
      <c r="T1409" s="168"/>
      <c r="U1409" s="168"/>
      <c r="V1409" s="168"/>
      <c r="W1409" s="168"/>
      <c r="X1409" s="168"/>
      <c r="Y1409" s="168"/>
      <c r="Z1409" s="168"/>
      <c r="AA1409" s="168"/>
      <c r="AB1409" s="168"/>
      <c r="AC1409" s="168"/>
      <c r="AD1409" s="168"/>
      <c r="AE1409" s="168"/>
      <c r="AF1409" s="502"/>
      <c r="AG1409" s="168"/>
      <c r="AH1409" s="168"/>
      <c r="AI1409" s="168"/>
      <c r="AJ1409" s="168"/>
      <c r="AK1409" s="168"/>
      <c r="AL1409" s="168"/>
      <c r="AM1409" s="168"/>
      <c r="AN1409" s="168"/>
      <c r="AO1409" s="168"/>
      <c r="AP1409" s="168"/>
      <c r="AQ1409" s="168"/>
      <c r="AR1409" s="168"/>
      <c r="AS1409" s="502"/>
      <c r="AT1409" s="168"/>
      <c r="AU1409" s="168"/>
      <c r="AV1409" s="168"/>
      <c r="AW1409" s="569"/>
      <c r="AX1409" s="569"/>
      <c r="AY1409" s="569"/>
      <c r="AZ1409" s="159"/>
      <c r="BA1409" s="159"/>
      <c r="BB1409" s="159"/>
      <c r="BC1409" s="168"/>
      <c r="BD1409" s="168"/>
      <c r="BE1409" s="168"/>
      <c r="BF1409" s="523"/>
    </row>
    <row r="1410" spans="1:84">
      <c r="A1410" s="149"/>
      <c r="B1410" s="151"/>
      <c r="C1410" s="151"/>
      <c r="D1410" s="151"/>
      <c r="E1410" s="288" t="s">
        <v>77</v>
      </c>
      <c r="F1410" s="592">
        <v>352</v>
      </c>
      <c r="G1410" s="159">
        <v>129</v>
      </c>
      <c r="H1410" s="159">
        <v>3</v>
      </c>
      <c r="I1410" s="275">
        <f>SUM(G1410:H1410)</f>
        <v>132</v>
      </c>
      <c r="J1410" s="159">
        <v>0</v>
      </c>
      <c r="K1410" s="159">
        <v>0</v>
      </c>
      <c r="L1410" s="275">
        <f>SUM(J1410:K1410)</f>
        <v>0</v>
      </c>
      <c r="M1410" s="159">
        <v>0</v>
      </c>
      <c r="N1410" s="159">
        <v>1</v>
      </c>
      <c r="O1410" s="275">
        <f>SUM(M1410:N1410)</f>
        <v>1</v>
      </c>
      <c r="P1410" s="159">
        <v>2</v>
      </c>
      <c r="Q1410" s="159">
        <v>0</v>
      </c>
      <c r="R1410" s="275">
        <f>SUM(P1410:Q1410)</f>
        <v>2</v>
      </c>
      <c r="S1410" s="500"/>
      <c r="T1410" s="275">
        <v>0</v>
      </c>
      <c r="U1410" s="275">
        <v>0</v>
      </c>
      <c r="V1410" s="275">
        <f>SUM(T1410:U1410)</f>
        <v>0</v>
      </c>
      <c r="W1410" s="275"/>
      <c r="X1410" s="275"/>
      <c r="Y1410" s="275">
        <f>SUM(W1410:X1410)</f>
        <v>0</v>
      </c>
      <c r="Z1410" s="275"/>
      <c r="AA1410" s="275"/>
      <c r="AB1410" s="275">
        <f>SUM(Z1410:AA1410)</f>
        <v>0</v>
      </c>
      <c r="AC1410" s="275"/>
      <c r="AD1410" s="275"/>
      <c r="AE1410" s="275">
        <f>SUM(AC1410:AD1410)</f>
        <v>0</v>
      </c>
      <c r="AF1410" s="500"/>
      <c r="AG1410" s="275"/>
      <c r="AH1410" s="275"/>
      <c r="AI1410" s="275">
        <f>SUM(AG1410:AH1410)</f>
        <v>0</v>
      </c>
      <c r="AJ1410" s="275"/>
      <c r="AK1410" s="275"/>
      <c r="AL1410" s="275">
        <f>SUM(AJ1410:AK1410)</f>
        <v>0</v>
      </c>
      <c r="AM1410" s="275"/>
      <c r="AN1410" s="275"/>
      <c r="AO1410" s="275">
        <f>SUM(AM1410:AN1410)</f>
        <v>0</v>
      </c>
      <c r="AP1410" s="275"/>
      <c r="AQ1410" s="275"/>
      <c r="AR1410" s="275">
        <f>SUM(AP1410:AQ1410)</f>
        <v>0</v>
      </c>
      <c r="AS1410" s="500"/>
      <c r="AT1410" s="275"/>
      <c r="AU1410" s="275"/>
      <c r="AV1410" s="275">
        <f>SUM(AT1410:AU1410)</f>
        <v>0</v>
      </c>
      <c r="AW1410" s="567">
        <f t="shared" ref="AW1410:AW1411" si="6998">SUM(G1410,J1410,M1410,P1410,T1410,W1410,Z1410,AC1410,AG1410,AJ1410,AM1410,AP1410,AT1410)</f>
        <v>131</v>
      </c>
      <c r="AX1410" s="567">
        <f t="shared" ref="AX1410:AX1411" si="6999">SUM(H1410,K1410,N1410,Q1410,U1410,X1410,AA1410,AD1410,AH1410,AK1410,AN1410,AQ1410,AU1410)</f>
        <v>4</v>
      </c>
      <c r="AY1410" s="567">
        <f t="shared" ref="AY1410:AY1411" si="7000">SUM(I1410,L1410,O1410,R1410,V1410,Y1410,AB1410,AE1410,AI1410,AL1410,AO1410,AR1410,AV1410)</f>
        <v>135</v>
      </c>
      <c r="AZ1410" s="159"/>
      <c r="BA1410" s="159"/>
      <c r="BB1410" s="275">
        <f>SUM(AZ1410:BA1410)</f>
        <v>0</v>
      </c>
      <c r="BC1410" s="275"/>
      <c r="BD1410" s="275"/>
      <c r="BE1410" s="275">
        <f>SUM(BC1410:BD1410)</f>
        <v>0</v>
      </c>
      <c r="BF1410" s="521"/>
      <c r="BG1410" s="605">
        <f>SUM(F1410,S1410,AF1410,AS1410)</f>
        <v>352</v>
      </c>
      <c r="BH1410" s="533">
        <f>SUM(G1410,T1410,AG1410)</f>
        <v>129</v>
      </c>
      <c r="BI1410" s="533">
        <f t="shared" ref="BI1410:BI1412" si="7001">SUM(H1410,U1410,AH1410)</f>
        <v>3</v>
      </c>
      <c r="BJ1410" s="533">
        <f t="shared" ref="BJ1410:BJ1412" si="7002">SUM(I1410,V1410,AI1410)</f>
        <v>132</v>
      </c>
      <c r="BK1410" s="533">
        <f t="shared" ref="BK1410:BK1412" si="7003">SUM(J1410,W1410,AJ1410)</f>
        <v>0</v>
      </c>
      <c r="BL1410" s="533">
        <f t="shared" ref="BL1410:BL1412" si="7004">SUM(K1410,X1410,AK1410)</f>
        <v>0</v>
      </c>
      <c r="BM1410" s="533">
        <f t="shared" ref="BM1410:BM1412" si="7005">SUM(L1410,Y1410,AL1410)</f>
        <v>0</v>
      </c>
      <c r="BN1410" s="533">
        <f>SUM(M1410,Z1410,AM1410)</f>
        <v>0</v>
      </c>
      <c r="BO1410" s="533">
        <f t="shared" ref="BO1410:BO1412" si="7006">SUM(N1410,AA1410,AN1410)</f>
        <v>1</v>
      </c>
      <c r="BP1410" s="533">
        <f t="shared" ref="BP1410:BP1412" si="7007">SUM(O1410,AB1410,AO1410)</f>
        <v>1</v>
      </c>
      <c r="BQ1410" s="533">
        <f t="shared" ref="BQ1410:BQ1412" si="7008">SUM(P1410,AC1410,AP1410)</f>
        <v>2</v>
      </c>
      <c r="BR1410" s="533">
        <f t="shared" ref="BR1410:BR1412" si="7009">SUM(Q1410,AD1410,AQ1410)</f>
        <v>0</v>
      </c>
      <c r="BS1410" s="533">
        <f t="shared" ref="BS1410:BS1412" si="7010">SUM(R1410,AE1410,AR1410)</f>
        <v>2</v>
      </c>
      <c r="BT1410" s="533">
        <f>AT1410</f>
        <v>0</v>
      </c>
      <c r="BU1410" s="533">
        <f t="shared" ref="BU1410:BU1412" si="7011">AU1410</f>
        <v>0</v>
      </c>
      <c r="BV1410" s="533">
        <f t="shared" ref="BV1410:BV1412" si="7012">AV1410</f>
        <v>0</v>
      </c>
      <c r="BW1410" s="536">
        <f>SUM(BH1410,BK1410,BN1410,BQ1410,BT1410)</f>
        <v>131</v>
      </c>
      <c r="BX1410" s="536">
        <f t="shared" ref="BX1410:BX1412" si="7013">SUM(BI1410,BL1410,BO1410,BR1410,BU1410)</f>
        <v>4</v>
      </c>
      <c r="BY1410" s="536">
        <f t="shared" ref="BY1410:BY1412" si="7014">SUM(BJ1410,BM1410,BP1410,BS1410,BV1410)</f>
        <v>135</v>
      </c>
      <c r="BZ1410" t="s">
        <v>74</v>
      </c>
      <c r="CA1410" s="544">
        <f>AZ1410</f>
        <v>0</v>
      </c>
      <c r="CB1410" s="544">
        <f t="shared" ref="CB1410:CB1412" si="7015">BA1410</f>
        <v>0</v>
      </c>
      <c r="CC1410" s="544">
        <f t="shared" ref="CC1410:CC1412" si="7016">BB1410</f>
        <v>0</v>
      </c>
      <c r="CD1410" s="544">
        <f>BC1410</f>
        <v>0</v>
      </c>
      <c r="CE1410" s="544">
        <f t="shared" ref="CE1410:CE1412" si="7017">BD1410</f>
        <v>0</v>
      </c>
      <c r="CF1410" s="544">
        <f t="shared" ref="CF1410:CF1412" si="7018">BE1410</f>
        <v>0</v>
      </c>
    </row>
    <row r="1411" spans="1:84">
      <c r="A1411" s="149"/>
      <c r="B1411" s="151"/>
      <c r="C1411" s="151"/>
      <c r="D1411" s="151"/>
      <c r="E1411" s="288" t="s">
        <v>78</v>
      </c>
      <c r="F1411" s="592">
        <v>176</v>
      </c>
      <c r="G1411" s="159">
        <v>96</v>
      </c>
      <c r="H1411" s="159">
        <v>0</v>
      </c>
      <c r="I1411" s="275">
        <f>SUM(G1411:H1411)</f>
        <v>96</v>
      </c>
      <c r="J1411" s="159">
        <v>1</v>
      </c>
      <c r="K1411" s="159">
        <v>0</v>
      </c>
      <c r="L1411" s="275">
        <f>SUM(J1411:K1411)</f>
        <v>1</v>
      </c>
      <c r="M1411" s="159">
        <v>3</v>
      </c>
      <c r="N1411" s="159">
        <v>0</v>
      </c>
      <c r="O1411" s="275">
        <f>SUM(M1411:N1411)</f>
        <v>3</v>
      </c>
      <c r="P1411" s="159">
        <v>2</v>
      </c>
      <c r="Q1411" s="159">
        <v>1</v>
      </c>
      <c r="R1411" s="275">
        <f>SUM(P1411:Q1411)</f>
        <v>3</v>
      </c>
      <c r="S1411" s="500"/>
      <c r="T1411" s="275">
        <v>7</v>
      </c>
      <c r="U1411" s="275">
        <v>0</v>
      </c>
      <c r="V1411" s="275">
        <f>SUM(T1411:U1411)</f>
        <v>7</v>
      </c>
      <c r="W1411" s="275"/>
      <c r="X1411" s="275"/>
      <c r="Y1411" s="275">
        <f>SUM(W1411:X1411)</f>
        <v>0</v>
      </c>
      <c r="Z1411" s="275"/>
      <c r="AA1411" s="275"/>
      <c r="AB1411" s="275">
        <f>SUM(Z1411:AA1411)</f>
        <v>0</v>
      </c>
      <c r="AC1411" s="275"/>
      <c r="AD1411" s="275"/>
      <c r="AE1411" s="275">
        <f>SUM(AC1411:AD1411)</f>
        <v>0</v>
      </c>
      <c r="AF1411" s="500"/>
      <c r="AG1411" s="275"/>
      <c r="AH1411" s="275"/>
      <c r="AI1411" s="275">
        <f>SUM(AG1411:AH1411)</f>
        <v>0</v>
      </c>
      <c r="AJ1411" s="275"/>
      <c r="AK1411" s="275"/>
      <c r="AL1411" s="275">
        <f>SUM(AJ1411:AK1411)</f>
        <v>0</v>
      </c>
      <c r="AM1411" s="275"/>
      <c r="AN1411" s="275"/>
      <c r="AO1411" s="275">
        <f>SUM(AM1411:AN1411)</f>
        <v>0</v>
      </c>
      <c r="AP1411" s="275"/>
      <c r="AQ1411" s="275"/>
      <c r="AR1411" s="275">
        <f>SUM(AP1411:AQ1411)</f>
        <v>0</v>
      </c>
      <c r="AS1411" s="500"/>
      <c r="AT1411" s="275"/>
      <c r="AU1411" s="275"/>
      <c r="AV1411" s="275">
        <f>SUM(AT1411:AU1411)</f>
        <v>0</v>
      </c>
      <c r="AW1411" s="567">
        <f t="shared" si="6998"/>
        <v>109</v>
      </c>
      <c r="AX1411" s="567">
        <f t="shared" si="6999"/>
        <v>1</v>
      </c>
      <c r="AY1411" s="567">
        <f t="shared" si="7000"/>
        <v>110</v>
      </c>
      <c r="AZ1411" s="159"/>
      <c r="BA1411" s="159"/>
      <c r="BB1411" s="275">
        <f>SUM(AZ1411:BA1411)</f>
        <v>0</v>
      </c>
      <c r="BC1411" s="275"/>
      <c r="BD1411" s="275"/>
      <c r="BE1411" s="275">
        <f>SUM(BC1411:BD1411)</f>
        <v>0</v>
      </c>
      <c r="BF1411" s="521"/>
      <c r="BG1411" s="605">
        <f>SUM(F1411,S1411,AF1411,AS1411)</f>
        <v>176</v>
      </c>
      <c r="BH1411" s="533">
        <f>SUM(G1411,T1411,AG1411)</f>
        <v>103</v>
      </c>
      <c r="BI1411" s="533">
        <f t="shared" si="7001"/>
        <v>0</v>
      </c>
      <c r="BJ1411" s="533">
        <f t="shared" si="7002"/>
        <v>103</v>
      </c>
      <c r="BK1411" s="533">
        <f t="shared" si="7003"/>
        <v>1</v>
      </c>
      <c r="BL1411" s="533">
        <f t="shared" si="7004"/>
        <v>0</v>
      </c>
      <c r="BM1411" s="533">
        <f t="shared" si="7005"/>
        <v>1</v>
      </c>
      <c r="BN1411" s="533">
        <f>SUM(M1411,Z1411,AM1411)</f>
        <v>3</v>
      </c>
      <c r="BO1411" s="533">
        <f t="shared" si="7006"/>
        <v>0</v>
      </c>
      <c r="BP1411" s="533">
        <f t="shared" si="7007"/>
        <v>3</v>
      </c>
      <c r="BQ1411" s="533">
        <f t="shared" si="7008"/>
        <v>2</v>
      </c>
      <c r="BR1411" s="533">
        <f t="shared" si="7009"/>
        <v>1</v>
      </c>
      <c r="BS1411" s="533">
        <f t="shared" si="7010"/>
        <v>3</v>
      </c>
      <c r="BT1411" s="533">
        <f>AT1411</f>
        <v>0</v>
      </c>
      <c r="BU1411" s="533">
        <f t="shared" si="7011"/>
        <v>0</v>
      </c>
      <c r="BV1411" s="533">
        <f t="shared" si="7012"/>
        <v>0</v>
      </c>
      <c r="BW1411" s="536">
        <f>SUM(BH1411,BK1411,BN1411,BQ1411,BT1411)</f>
        <v>109</v>
      </c>
      <c r="BX1411" s="536">
        <f t="shared" si="7013"/>
        <v>1</v>
      </c>
      <c r="BY1411" s="536">
        <f t="shared" si="7014"/>
        <v>110</v>
      </c>
      <c r="BZ1411" t="s">
        <v>74</v>
      </c>
      <c r="CA1411" s="544">
        <f>AZ1411</f>
        <v>0</v>
      </c>
      <c r="CB1411" s="544">
        <f t="shared" si="7015"/>
        <v>0</v>
      </c>
      <c r="CC1411" s="544">
        <f t="shared" si="7016"/>
        <v>0</v>
      </c>
      <c r="CD1411" s="544">
        <f>BC1411</f>
        <v>0</v>
      </c>
      <c r="CE1411" s="544">
        <f t="shared" si="7017"/>
        <v>0</v>
      </c>
      <c r="CF1411" s="544">
        <f t="shared" si="7018"/>
        <v>0</v>
      </c>
    </row>
    <row r="1412" spans="1:84">
      <c r="A1412" s="149"/>
      <c r="B1412" s="151"/>
      <c r="C1412" s="151"/>
      <c r="D1412" s="151"/>
      <c r="E1412" s="375" t="s">
        <v>85</v>
      </c>
      <c r="F1412" s="592">
        <f t="shared" ref="F1412" si="7019">SUM(F1410:F1411)</f>
        <v>528</v>
      </c>
      <c r="G1412" s="168">
        <f t="shared" ref="G1412:BE1412" si="7020">SUM(G1410:G1411)</f>
        <v>225</v>
      </c>
      <c r="H1412" s="168">
        <f t="shared" si="7020"/>
        <v>3</v>
      </c>
      <c r="I1412" s="168">
        <f t="shared" si="7020"/>
        <v>228</v>
      </c>
      <c r="J1412" s="168">
        <f t="shared" si="7020"/>
        <v>1</v>
      </c>
      <c r="K1412" s="168">
        <f t="shared" si="7020"/>
        <v>0</v>
      </c>
      <c r="L1412" s="168">
        <f t="shared" si="7020"/>
        <v>1</v>
      </c>
      <c r="M1412" s="168">
        <f t="shared" si="7020"/>
        <v>3</v>
      </c>
      <c r="N1412" s="168">
        <f t="shared" si="7020"/>
        <v>1</v>
      </c>
      <c r="O1412" s="168">
        <f t="shared" si="7020"/>
        <v>4</v>
      </c>
      <c r="P1412" s="168">
        <f t="shared" si="7020"/>
        <v>4</v>
      </c>
      <c r="Q1412" s="168">
        <f t="shared" si="7020"/>
        <v>1</v>
      </c>
      <c r="R1412" s="168">
        <f t="shared" si="7020"/>
        <v>5</v>
      </c>
      <c r="S1412" s="502">
        <f t="shared" si="7020"/>
        <v>0</v>
      </c>
      <c r="T1412" s="168">
        <f t="shared" si="7020"/>
        <v>7</v>
      </c>
      <c r="U1412" s="168">
        <f t="shared" si="7020"/>
        <v>0</v>
      </c>
      <c r="V1412" s="168">
        <f t="shared" si="7020"/>
        <v>7</v>
      </c>
      <c r="W1412" s="168">
        <f t="shared" si="7020"/>
        <v>0</v>
      </c>
      <c r="X1412" s="168">
        <f t="shared" si="7020"/>
        <v>0</v>
      </c>
      <c r="Y1412" s="168">
        <f t="shared" si="7020"/>
        <v>0</v>
      </c>
      <c r="Z1412" s="168">
        <f t="shared" si="7020"/>
        <v>0</v>
      </c>
      <c r="AA1412" s="168">
        <f t="shared" si="7020"/>
        <v>0</v>
      </c>
      <c r="AB1412" s="168">
        <f t="shared" si="7020"/>
        <v>0</v>
      </c>
      <c r="AC1412" s="168">
        <f t="shared" si="7020"/>
        <v>0</v>
      </c>
      <c r="AD1412" s="168">
        <f t="shared" si="7020"/>
        <v>0</v>
      </c>
      <c r="AE1412" s="168">
        <f t="shared" si="7020"/>
        <v>0</v>
      </c>
      <c r="AF1412" s="502">
        <f t="shared" si="7020"/>
        <v>0</v>
      </c>
      <c r="AG1412" s="168">
        <f t="shared" si="7020"/>
        <v>0</v>
      </c>
      <c r="AH1412" s="168">
        <f t="shared" si="7020"/>
        <v>0</v>
      </c>
      <c r="AI1412" s="168">
        <f t="shared" si="7020"/>
        <v>0</v>
      </c>
      <c r="AJ1412" s="168">
        <f t="shared" si="7020"/>
        <v>0</v>
      </c>
      <c r="AK1412" s="168">
        <f t="shared" si="7020"/>
        <v>0</v>
      </c>
      <c r="AL1412" s="168">
        <f t="shared" si="7020"/>
        <v>0</v>
      </c>
      <c r="AM1412" s="168">
        <f t="shared" si="7020"/>
        <v>0</v>
      </c>
      <c r="AN1412" s="168">
        <f t="shared" si="7020"/>
        <v>0</v>
      </c>
      <c r="AO1412" s="168">
        <f t="shared" si="7020"/>
        <v>0</v>
      </c>
      <c r="AP1412" s="168">
        <f t="shared" si="7020"/>
        <v>0</v>
      </c>
      <c r="AQ1412" s="168">
        <f t="shared" si="7020"/>
        <v>0</v>
      </c>
      <c r="AR1412" s="168">
        <f t="shared" si="7020"/>
        <v>0</v>
      </c>
      <c r="AS1412" s="502">
        <f t="shared" si="7020"/>
        <v>0</v>
      </c>
      <c r="AT1412" s="168">
        <f t="shared" si="7020"/>
        <v>0</v>
      </c>
      <c r="AU1412" s="168">
        <f t="shared" si="7020"/>
        <v>0</v>
      </c>
      <c r="AV1412" s="168">
        <f t="shared" si="7020"/>
        <v>0</v>
      </c>
      <c r="AW1412" s="569">
        <f t="shared" si="7020"/>
        <v>240</v>
      </c>
      <c r="AX1412" s="569">
        <f t="shared" si="7020"/>
        <v>5</v>
      </c>
      <c r="AY1412" s="569">
        <f t="shared" si="7020"/>
        <v>245</v>
      </c>
      <c r="AZ1412" s="168">
        <f t="shared" si="7020"/>
        <v>0</v>
      </c>
      <c r="BA1412" s="168">
        <f t="shared" si="7020"/>
        <v>0</v>
      </c>
      <c r="BB1412" s="168">
        <f t="shared" si="7020"/>
        <v>0</v>
      </c>
      <c r="BC1412" s="168">
        <f t="shared" si="7020"/>
        <v>0</v>
      </c>
      <c r="BD1412" s="168">
        <f t="shared" si="7020"/>
        <v>0</v>
      </c>
      <c r="BE1412" s="168">
        <f t="shared" si="7020"/>
        <v>0</v>
      </c>
      <c r="BF1412" s="523"/>
      <c r="BG1412" s="605">
        <f>SUM(F1412,S1412,AF1412,AS1412)</f>
        <v>528</v>
      </c>
      <c r="BH1412" s="533">
        <f>SUM(G1412,T1412,AG1412)</f>
        <v>232</v>
      </c>
      <c r="BI1412" s="533">
        <f t="shared" si="7001"/>
        <v>3</v>
      </c>
      <c r="BJ1412" s="533">
        <f t="shared" si="7002"/>
        <v>235</v>
      </c>
      <c r="BK1412" s="533">
        <f t="shared" si="7003"/>
        <v>1</v>
      </c>
      <c r="BL1412" s="533">
        <f t="shared" si="7004"/>
        <v>0</v>
      </c>
      <c r="BM1412" s="533">
        <f t="shared" si="7005"/>
        <v>1</v>
      </c>
      <c r="BN1412" s="533">
        <f>SUM(M1412,Z1412,AM1412)</f>
        <v>3</v>
      </c>
      <c r="BO1412" s="533">
        <f t="shared" si="7006"/>
        <v>1</v>
      </c>
      <c r="BP1412" s="533">
        <f t="shared" si="7007"/>
        <v>4</v>
      </c>
      <c r="BQ1412" s="533">
        <f t="shared" si="7008"/>
        <v>4</v>
      </c>
      <c r="BR1412" s="533">
        <f t="shared" si="7009"/>
        <v>1</v>
      </c>
      <c r="BS1412" s="533">
        <f t="shared" si="7010"/>
        <v>5</v>
      </c>
      <c r="BT1412" s="533">
        <f>AT1412</f>
        <v>0</v>
      </c>
      <c r="BU1412" s="533">
        <f t="shared" si="7011"/>
        <v>0</v>
      </c>
      <c r="BV1412" s="533">
        <f t="shared" si="7012"/>
        <v>0</v>
      </c>
      <c r="BW1412" s="536">
        <f>SUM(BH1412,BK1412,BN1412,BQ1412,BT1412)</f>
        <v>240</v>
      </c>
      <c r="BX1412" s="536">
        <f t="shared" si="7013"/>
        <v>5</v>
      </c>
      <c r="BY1412" s="536">
        <f t="shared" si="7014"/>
        <v>245</v>
      </c>
      <c r="BZ1412" t="s">
        <v>74</v>
      </c>
      <c r="CA1412" s="544">
        <f>AZ1412</f>
        <v>0</v>
      </c>
      <c r="CB1412" s="544">
        <f t="shared" si="7015"/>
        <v>0</v>
      </c>
      <c r="CC1412" s="544">
        <f t="shared" si="7016"/>
        <v>0</v>
      </c>
      <c r="CD1412" s="544">
        <f>BC1412</f>
        <v>0</v>
      </c>
      <c r="CE1412" s="544">
        <f t="shared" si="7017"/>
        <v>0</v>
      </c>
      <c r="CF1412" s="544">
        <f t="shared" si="7018"/>
        <v>0</v>
      </c>
    </row>
    <row r="1413" spans="1:84">
      <c r="A1413" s="149"/>
      <c r="B1413" s="151"/>
      <c r="C1413" s="151"/>
      <c r="D1413" s="151"/>
      <c r="E1413" s="375"/>
      <c r="F1413" s="592"/>
      <c r="G1413" s="168"/>
      <c r="H1413" s="168"/>
      <c r="I1413" s="168"/>
      <c r="J1413" s="168"/>
      <c r="K1413" s="168"/>
      <c r="L1413" s="168"/>
      <c r="M1413" s="168"/>
      <c r="N1413" s="168"/>
      <c r="O1413" s="168"/>
      <c r="P1413" s="168"/>
      <c r="Q1413" s="168"/>
      <c r="R1413" s="168"/>
      <c r="S1413" s="502"/>
      <c r="T1413" s="168"/>
      <c r="U1413" s="168"/>
      <c r="V1413" s="168"/>
      <c r="W1413" s="168"/>
      <c r="X1413" s="168"/>
      <c r="Y1413" s="168"/>
      <c r="Z1413" s="168"/>
      <c r="AA1413" s="168"/>
      <c r="AB1413" s="168"/>
      <c r="AC1413" s="168"/>
      <c r="AD1413" s="168"/>
      <c r="AE1413" s="168"/>
      <c r="AF1413" s="502"/>
      <c r="AG1413" s="168"/>
      <c r="AH1413" s="168"/>
      <c r="AI1413" s="168"/>
      <c r="AJ1413" s="168"/>
      <c r="AK1413" s="168"/>
      <c r="AL1413" s="168"/>
      <c r="AM1413" s="168"/>
      <c r="AN1413" s="168"/>
      <c r="AO1413" s="168"/>
      <c r="AP1413" s="168"/>
      <c r="AQ1413" s="168"/>
      <c r="AR1413" s="168"/>
      <c r="AS1413" s="502"/>
      <c r="AT1413" s="168"/>
      <c r="AU1413" s="168"/>
      <c r="AV1413" s="168"/>
      <c r="AW1413" s="569"/>
      <c r="AX1413" s="569"/>
      <c r="AY1413" s="569"/>
      <c r="AZ1413" s="159"/>
      <c r="BA1413" s="159"/>
      <c r="BB1413" s="159"/>
      <c r="BC1413" s="168"/>
      <c r="BD1413" s="168"/>
      <c r="BE1413" s="168"/>
      <c r="BF1413" s="523"/>
    </row>
    <row r="1414" spans="1:84">
      <c r="A1414" s="149"/>
      <c r="B1414" s="151"/>
      <c r="C1414" s="151"/>
      <c r="D1414" s="151"/>
      <c r="E1414" s="375"/>
      <c r="F1414" s="592"/>
      <c r="G1414" s="168"/>
      <c r="H1414" s="168"/>
      <c r="I1414" s="168"/>
      <c r="J1414" s="168"/>
      <c r="K1414" s="168"/>
      <c r="L1414" s="168"/>
      <c r="M1414" s="168"/>
      <c r="N1414" s="168"/>
      <c r="O1414" s="168"/>
      <c r="P1414" s="168"/>
      <c r="Q1414" s="168"/>
      <c r="R1414" s="168"/>
      <c r="S1414" s="502"/>
      <c r="T1414" s="168"/>
      <c r="U1414" s="168"/>
      <c r="V1414" s="168"/>
      <c r="W1414" s="168"/>
      <c r="X1414" s="168"/>
      <c r="Y1414" s="168"/>
      <c r="Z1414" s="168"/>
      <c r="AA1414" s="168"/>
      <c r="AB1414" s="168"/>
      <c r="AC1414" s="168"/>
      <c r="AD1414" s="168"/>
      <c r="AE1414" s="168"/>
      <c r="AF1414" s="502"/>
      <c r="AG1414" s="168"/>
      <c r="AH1414" s="168"/>
      <c r="AI1414" s="168"/>
      <c r="AJ1414" s="168"/>
      <c r="AK1414" s="168"/>
      <c r="AL1414" s="168"/>
      <c r="AM1414" s="168"/>
      <c r="AN1414" s="168"/>
      <c r="AO1414" s="168"/>
      <c r="AP1414" s="168"/>
      <c r="AQ1414" s="168"/>
      <c r="AR1414" s="168"/>
      <c r="AS1414" s="502"/>
      <c r="AT1414" s="168"/>
      <c r="AU1414" s="168"/>
      <c r="AV1414" s="168"/>
      <c r="AW1414" s="569"/>
      <c r="AX1414" s="569"/>
      <c r="AY1414" s="569"/>
      <c r="AZ1414" s="159"/>
      <c r="BA1414" s="159"/>
      <c r="BB1414" s="159"/>
      <c r="BC1414" s="168"/>
      <c r="BD1414" s="168"/>
      <c r="BE1414" s="168"/>
      <c r="BF1414" s="523"/>
    </row>
    <row r="1415" spans="1:84">
      <c r="A1415" s="149"/>
      <c r="B1415" s="151"/>
      <c r="C1415" s="151"/>
      <c r="D1415" s="151"/>
      <c r="E1415" s="375"/>
      <c r="F1415" s="592"/>
      <c r="G1415" s="168"/>
      <c r="H1415" s="168"/>
      <c r="I1415" s="168"/>
      <c r="J1415" s="168"/>
      <c r="K1415" s="168"/>
      <c r="L1415" s="168"/>
      <c r="M1415" s="168"/>
      <c r="N1415" s="168"/>
      <c r="O1415" s="168"/>
      <c r="P1415" s="168"/>
      <c r="Q1415" s="168"/>
      <c r="R1415" s="168"/>
      <c r="S1415" s="502"/>
      <c r="T1415" s="168"/>
      <c r="U1415" s="168"/>
      <c r="V1415" s="168"/>
      <c r="W1415" s="168"/>
      <c r="X1415" s="168"/>
      <c r="Y1415" s="168"/>
      <c r="Z1415" s="168"/>
      <c r="AA1415" s="168"/>
      <c r="AB1415" s="168"/>
      <c r="AC1415" s="168"/>
      <c r="AD1415" s="168"/>
      <c r="AE1415" s="168"/>
      <c r="AF1415" s="502"/>
      <c r="AG1415" s="168"/>
      <c r="AH1415" s="168"/>
      <c r="AI1415" s="168"/>
      <c r="AJ1415" s="168"/>
      <c r="AK1415" s="168"/>
      <c r="AL1415" s="168"/>
      <c r="AM1415" s="168"/>
      <c r="AN1415" s="168"/>
      <c r="AO1415" s="168"/>
      <c r="AP1415" s="168"/>
      <c r="AQ1415" s="168"/>
      <c r="AR1415" s="168"/>
      <c r="AS1415" s="502"/>
      <c r="AT1415" s="168"/>
      <c r="AU1415" s="168"/>
      <c r="AV1415" s="168"/>
      <c r="AW1415" s="569"/>
      <c r="AX1415" s="569"/>
      <c r="AY1415" s="569"/>
      <c r="AZ1415" s="159"/>
      <c r="BA1415" s="159"/>
      <c r="BB1415" s="159"/>
      <c r="BC1415" s="168"/>
      <c r="BD1415" s="168"/>
      <c r="BE1415" s="168"/>
      <c r="BF1415" s="523"/>
    </row>
    <row r="1416" spans="1:84">
      <c r="A1416" s="149"/>
      <c r="B1416" s="151" t="s">
        <v>581</v>
      </c>
      <c r="C1416" s="151"/>
      <c r="D1416" s="151"/>
      <c r="E1416" s="375"/>
      <c r="F1416" s="592"/>
      <c r="G1416" s="168"/>
      <c r="H1416" s="168"/>
      <c r="I1416" s="168"/>
      <c r="J1416" s="168"/>
      <c r="K1416" s="168"/>
      <c r="L1416" s="168"/>
      <c r="M1416" s="168"/>
      <c r="N1416" s="168"/>
      <c r="O1416" s="168"/>
      <c r="P1416" s="168"/>
      <c r="Q1416" s="168"/>
      <c r="R1416" s="168"/>
      <c r="S1416" s="502"/>
      <c r="T1416" s="168"/>
      <c r="U1416" s="168"/>
      <c r="V1416" s="168"/>
      <c r="W1416" s="168"/>
      <c r="X1416" s="168"/>
      <c r="Y1416" s="168"/>
      <c r="Z1416" s="168"/>
      <c r="AA1416" s="168"/>
      <c r="AB1416" s="168"/>
      <c r="AC1416" s="168"/>
      <c r="AD1416" s="168"/>
      <c r="AE1416" s="168"/>
      <c r="AF1416" s="502"/>
      <c r="AG1416" s="168"/>
      <c r="AH1416" s="168"/>
      <c r="AI1416" s="168"/>
      <c r="AJ1416" s="168"/>
      <c r="AK1416" s="168"/>
      <c r="AL1416" s="168"/>
      <c r="AM1416" s="168"/>
      <c r="AN1416" s="168"/>
      <c r="AO1416" s="168"/>
      <c r="AP1416" s="168"/>
      <c r="AQ1416" s="168"/>
      <c r="AR1416" s="168"/>
      <c r="AS1416" s="502"/>
      <c r="AT1416" s="168"/>
      <c r="AU1416" s="168"/>
      <c r="AV1416" s="168"/>
      <c r="AW1416" s="569"/>
      <c r="AX1416" s="569"/>
      <c r="AY1416" s="569"/>
      <c r="AZ1416" s="159"/>
      <c r="BA1416" s="159"/>
      <c r="BB1416" s="159"/>
      <c r="BC1416" s="168"/>
      <c r="BD1416" s="168"/>
      <c r="BE1416" s="168"/>
      <c r="BF1416" s="523"/>
    </row>
    <row r="1417" spans="1:84">
      <c r="A1417" s="149" t="s">
        <v>75</v>
      </c>
      <c r="B1417" s="149" t="s">
        <v>697</v>
      </c>
      <c r="C1417" s="151"/>
      <c r="D1417" s="151"/>
      <c r="E1417" s="375" t="s">
        <v>654</v>
      </c>
      <c r="F1417" s="592"/>
      <c r="G1417" s="159"/>
      <c r="H1417" s="159"/>
      <c r="I1417" s="275"/>
      <c r="J1417" s="159"/>
      <c r="K1417" s="159"/>
      <c r="L1417" s="275"/>
      <c r="M1417" s="159"/>
      <c r="N1417" s="159"/>
      <c r="O1417" s="275"/>
      <c r="P1417" s="159"/>
      <c r="Q1417" s="159"/>
      <c r="R1417" s="275"/>
      <c r="S1417" s="500"/>
      <c r="T1417" s="275"/>
      <c r="U1417" s="275"/>
      <c r="V1417" s="275"/>
      <c r="W1417" s="275"/>
      <c r="X1417" s="275"/>
      <c r="Y1417" s="275"/>
      <c r="Z1417" s="275"/>
      <c r="AA1417" s="275"/>
      <c r="AB1417" s="275"/>
      <c r="AC1417" s="275"/>
      <c r="AD1417" s="275"/>
      <c r="AE1417" s="275"/>
      <c r="AF1417" s="500"/>
      <c r="AG1417" s="275"/>
      <c r="AH1417" s="275"/>
      <c r="AI1417" s="275"/>
      <c r="AJ1417" s="275"/>
      <c r="AK1417" s="275"/>
      <c r="AL1417" s="275"/>
      <c r="AM1417" s="275"/>
      <c r="AN1417" s="275"/>
      <c r="AO1417" s="275"/>
      <c r="AP1417" s="275"/>
      <c r="AQ1417" s="275"/>
      <c r="AR1417" s="275"/>
      <c r="AS1417" s="500"/>
      <c r="AT1417" s="275"/>
      <c r="AU1417" s="275"/>
      <c r="AV1417" s="275"/>
      <c r="AW1417" s="567"/>
      <c r="AX1417" s="567"/>
      <c r="AY1417" s="567"/>
      <c r="AZ1417" s="159"/>
      <c r="BA1417" s="159"/>
      <c r="BB1417" s="159"/>
      <c r="BC1417" s="275"/>
      <c r="BD1417" s="275"/>
      <c r="BE1417" s="275"/>
      <c r="BF1417" s="521"/>
    </row>
    <row r="1418" spans="1:84">
      <c r="A1418" s="149"/>
      <c r="B1418" s="151"/>
      <c r="C1418" s="151"/>
      <c r="D1418" s="151"/>
      <c r="E1418" s="288" t="s">
        <v>77</v>
      </c>
      <c r="F1418" s="592">
        <v>28</v>
      </c>
      <c r="G1418" s="159">
        <v>0</v>
      </c>
      <c r="H1418" s="159">
        <v>0</v>
      </c>
      <c r="I1418" s="275">
        <f>SUM(G1418:H1418)</f>
        <v>0</v>
      </c>
      <c r="J1418" s="159">
        <v>1</v>
      </c>
      <c r="K1418" s="159">
        <v>2</v>
      </c>
      <c r="L1418" s="275">
        <f>SUM(J1418:K1418)</f>
        <v>3</v>
      </c>
      <c r="M1418" s="159">
        <v>1</v>
      </c>
      <c r="N1418" s="159">
        <v>1</v>
      </c>
      <c r="O1418" s="275">
        <f>SUM(M1418:N1418)</f>
        <v>2</v>
      </c>
      <c r="P1418" s="159">
        <v>12</v>
      </c>
      <c r="Q1418" s="159">
        <v>10</v>
      </c>
      <c r="R1418" s="275">
        <f>SUM(P1418:Q1418)</f>
        <v>22</v>
      </c>
      <c r="S1418" s="500">
        <v>5</v>
      </c>
      <c r="T1418" s="275"/>
      <c r="U1418" s="275"/>
      <c r="V1418" s="275">
        <f>SUM(T1418:U1418)</f>
        <v>0</v>
      </c>
      <c r="W1418" s="275"/>
      <c r="X1418" s="275"/>
      <c r="Y1418" s="275">
        <f>SUM(W1418:X1418)</f>
        <v>0</v>
      </c>
      <c r="Z1418" s="275"/>
      <c r="AA1418" s="275"/>
      <c r="AB1418" s="275">
        <f>SUM(Z1418:AA1418)</f>
        <v>0</v>
      </c>
      <c r="AC1418" s="275"/>
      <c r="AD1418" s="275">
        <v>1</v>
      </c>
      <c r="AE1418" s="275">
        <f>SUM(AC1418:AD1418)</f>
        <v>1</v>
      </c>
      <c r="AF1418" s="500">
        <v>4</v>
      </c>
      <c r="AG1418" s="275"/>
      <c r="AH1418" s="275"/>
      <c r="AI1418" s="275">
        <f>SUM(AG1418:AH1418)</f>
        <v>0</v>
      </c>
      <c r="AJ1418" s="275"/>
      <c r="AK1418" s="275"/>
      <c r="AL1418" s="275">
        <f>SUM(AJ1418:AK1418)</f>
        <v>0</v>
      </c>
      <c r="AM1418" s="275"/>
      <c r="AN1418" s="275"/>
      <c r="AO1418" s="275">
        <f>SUM(AM1418:AN1418)</f>
        <v>0</v>
      </c>
      <c r="AP1418" s="275"/>
      <c r="AQ1418" s="275">
        <v>1</v>
      </c>
      <c r="AR1418" s="275">
        <f>SUM(AP1418:AQ1418)</f>
        <v>1</v>
      </c>
      <c r="AS1418" s="500">
        <v>4</v>
      </c>
      <c r="AT1418" s="275">
        <v>1</v>
      </c>
      <c r="AU1418" s="275"/>
      <c r="AV1418" s="275">
        <f>SUM(AT1418:AU1418)</f>
        <v>1</v>
      </c>
      <c r="AW1418" s="567">
        <f t="shared" ref="AW1418:AW1419" si="7021">SUM(G1418,J1418,M1418,P1418,T1418,W1418,Z1418,AC1418,AG1418,AJ1418,AM1418,AP1418,AT1418)</f>
        <v>15</v>
      </c>
      <c r="AX1418" s="567">
        <f t="shared" ref="AX1418:AX1419" si="7022">SUM(H1418,K1418,N1418,Q1418,U1418,X1418,AA1418,AD1418,AH1418,AK1418,AN1418,AQ1418,AU1418)</f>
        <v>15</v>
      </c>
      <c r="AY1418" s="567">
        <f t="shared" ref="AY1418:AY1419" si="7023">SUM(I1418,L1418,O1418,R1418,V1418,Y1418,AB1418,AE1418,AI1418,AL1418,AO1418,AR1418,AV1418)</f>
        <v>30</v>
      </c>
      <c r="AZ1418" s="159"/>
      <c r="BA1418" s="159">
        <v>1</v>
      </c>
      <c r="BB1418" s="275">
        <f>SUM(AZ1418:BA1418)</f>
        <v>1</v>
      </c>
      <c r="BC1418" s="275"/>
      <c r="BD1418" s="275">
        <v>1</v>
      </c>
      <c r="BE1418" s="275">
        <f>SUM(BC1418:BD1418)</f>
        <v>1</v>
      </c>
      <c r="BF1418" s="521"/>
      <c r="BG1418" s="605">
        <f>SUM(F1418,S1418,AF1418,AS1418)</f>
        <v>41</v>
      </c>
      <c r="BH1418" s="533">
        <f>SUM(G1418,T1418,AG1418)</f>
        <v>0</v>
      </c>
      <c r="BI1418" s="533">
        <f t="shared" ref="BI1418:BI1420" si="7024">SUM(H1418,U1418,AH1418)</f>
        <v>0</v>
      </c>
      <c r="BJ1418" s="533">
        <f t="shared" ref="BJ1418:BJ1420" si="7025">SUM(I1418,V1418,AI1418)</f>
        <v>0</v>
      </c>
      <c r="BK1418" s="533">
        <f t="shared" ref="BK1418:BK1420" si="7026">SUM(J1418,W1418,AJ1418)</f>
        <v>1</v>
      </c>
      <c r="BL1418" s="533">
        <f t="shared" ref="BL1418:BL1420" si="7027">SUM(K1418,X1418,AK1418)</f>
        <v>2</v>
      </c>
      <c r="BM1418" s="533">
        <f t="shared" ref="BM1418:BM1420" si="7028">SUM(L1418,Y1418,AL1418)</f>
        <v>3</v>
      </c>
      <c r="BN1418" s="533">
        <f>SUM(M1418,Z1418,AM1418)</f>
        <v>1</v>
      </c>
      <c r="BO1418" s="533">
        <f t="shared" ref="BO1418:BO1420" si="7029">SUM(N1418,AA1418,AN1418)</f>
        <v>1</v>
      </c>
      <c r="BP1418" s="533">
        <f t="shared" ref="BP1418:BP1420" si="7030">SUM(O1418,AB1418,AO1418)</f>
        <v>2</v>
      </c>
      <c r="BQ1418" s="533">
        <f t="shared" ref="BQ1418:BQ1420" si="7031">SUM(P1418,AC1418,AP1418)</f>
        <v>12</v>
      </c>
      <c r="BR1418" s="533">
        <f t="shared" ref="BR1418:BR1420" si="7032">SUM(Q1418,AD1418,AQ1418)</f>
        <v>12</v>
      </c>
      <c r="BS1418" s="533">
        <f t="shared" ref="BS1418:BS1420" si="7033">SUM(R1418,AE1418,AR1418)</f>
        <v>24</v>
      </c>
      <c r="BT1418" s="533">
        <f>AT1418</f>
        <v>1</v>
      </c>
      <c r="BU1418" s="533">
        <f t="shared" ref="BU1418:BU1420" si="7034">AU1418</f>
        <v>0</v>
      </c>
      <c r="BV1418" s="533">
        <f t="shared" ref="BV1418:BV1420" si="7035">AV1418</f>
        <v>1</v>
      </c>
      <c r="BW1418" s="536">
        <f>SUM(BH1418,BK1418,BN1418,BQ1418,BT1418)</f>
        <v>15</v>
      </c>
      <c r="BX1418" s="536">
        <f t="shared" ref="BX1418:BX1420" si="7036">SUM(BI1418,BL1418,BO1418,BR1418,BU1418)</f>
        <v>15</v>
      </c>
      <c r="BY1418" s="536">
        <f t="shared" ref="BY1418:BY1420" si="7037">SUM(BJ1418,BM1418,BP1418,BS1418,BV1418)</f>
        <v>30</v>
      </c>
      <c r="BZ1418" t="s">
        <v>74</v>
      </c>
      <c r="CA1418" s="544">
        <f>AZ1418</f>
        <v>0</v>
      </c>
      <c r="CB1418" s="544">
        <f t="shared" ref="CB1418:CB1420" si="7038">BA1418</f>
        <v>1</v>
      </c>
      <c r="CC1418" s="544">
        <f t="shared" ref="CC1418:CC1420" si="7039">BB1418</f>
        <v>1</v>
      </c>
      <c r="CD1418" s="544">
        <f>BC1418</f>
        <v>0</v>
      </c>
      <c r="CE1418" s="544">
        <f t="shared" ref="CE1418:CE1420" si="7040">BD1418</f>
        <v>1</v>
      </c>
      <c r="CF1418" s="544">
        <f t="shared" ref="CF1418:CF1420" si="7041">BE1418</f>
        <v>1</v>
      </c>
    </row>
    <row r="1419" spans="1:84">
      <c r="A1419" s="149"/>
      <c r="B1419" s="151"/>
      <c r="C1419" s="151"/>
      <c r="D1419" s="151"/>
      <c r="E1419" s="288" t="s">
        <v>78</v>
      </c>
      <c r="F1419" s="592">
        <v>28</v>
      </c>
      <c r="G1419" s="159">
        <v>1</v>
      </c>
      <c r="H1419" s="159">
        <v>0</v>
      </c>
      <c r="I1419" s="275">
        <f>SUM(G1419:H1419)</f>
        <v>1</v>
      </c>
      <c r="J1419" s="159">
        <v>6</v>
      </c>
      <c r="K1419" s="159"/>
      <c r="L1419" s="275">
        <f>SUM(J1419:K1419)</f>
        <v>6</v>
      </c>
      <c r="M1419" s="159">
        <v>1</v>
      </c>
      <c r="N1419" s="159"/>
      <c r="O1419" s="275">
        <f>SUM(M1419:N1419)</f>
        <v>1</v>
      </c>
      <c r="P1419" s="159">
        <v>2</v>
      </c>
      <c r="Q1419" s="159">
        <v>18</v>
      </c>
      <c r="R1419" s="275">
        <f>SUM(P1419:Q1419)</f>
        <v>20</v>
      </c>
      <c r="S1419" s="500">
        <v>5</v>
      </c>
      <c r="T1419" s="275">
        <v>1</v>
      </c>
      <c r="U1419" s="275">
        <v>1</v>
      </c>
      <c r="V1419" s="275">
        <f>SUM(T1419:U1419)</f>
        <v>2</v>
      </c>
      <c r="W1419" s="275"/>
      <c r="X1419" s="275"/>
      <c r="Y1419" s="275"/>
      <c r="Z1419" s="275"/>
      <c r="AA1419" s="275"/>
      <c r="AB1419" s="275">
        <f>SUM(Z1419:AA1419)</f>
        <v>0</v>
      </c>
      <c r="AC1419" s="275"/>
      <c r="AD1419" s="275">
        <v>1</v>
      </c>
      <c r="AE1419" s="275">
        <f>SUM(AC1419:AD1419)</f>
        <v>1</v>
      </c>
      <c r="AF1419" s="500">
        <v>4</v>
      </c>
      <c r="AG1419" s="275"/>
      <c r="AH1419" s="275">
        <v>2</v>
      </c>
      <c r="AI1419" s="275">
        <f>SUM(AG1419:AH1419)</f>
        <v>2</v>
      </c>
      <c r="AJ1419" s="275"/>
      <c r="AK1419" s="275"/>
      <c r="AL1419" s="275">
        <f>SUM(AJ1419:AK1419)</f>
        <v>0</v>
      </c>
      <c r="AM1419" s="275"/>
      <c r="AN1419" s="275"/>
      <c r="AO1419" s="275">
        <f>SUM(AM1419:AN1419)</f>
        <v>0</v>
      </c>
      <c r="AP1419" s="275"/>
      <c r="AQ1419" s="275"/>
      <c r="AR1419" s="275">
        <f>SUM(AP1419:AQ1419)</f>
        <v>0</v>
      </c>
      <c r="AS1419" s="500">
        <v>4</v>
      </c>
      <c r="AT1419" s="275"/>
      <c r="AU1419" s="275">
        <v>1</v>
      </c>
      <c r="AV1419" s="275">
        <f>SUM(AT1419:AU1419)</f>
        <v>1</v>
      </c>
      <c r="AW1419" s="567">
        <f t="shared" si="7021"/>
        <v>11</v>
      </c>
      <c r="AX1419" s="567">
        <f t="shared" si="7022"/>
        <v>23</v>
      </c>
      <c r="AY1419" s="567">
        <f t="shared" si="7023"/>
        <v>34</v>
      </c>
      <c r="AZ1419" s="159"/>
      <c r="BA1419" s="159"/>
      <c r="BB1419" s="275">
        <f>SUM(AZ1419:BA1419)</f>
        <v>0</v>
      </c>
      <c r="BC1419" s="275"/>
      <c r="BD1419" s="275"/>
      <c r="BE1419" s="275">
        <f>SUM(BC1419:BD1419)</f>
        <v>0</v>
      </c>
      <c r="BF1419" s="521"/>
      <c r="BG1419" s="605">
        <f>SUM(F1419,S1419,AF1419,AS1419)</f>
        <v>41</v>
      </c>
      <c r="BH1419" s="533">
        <f>SUM(G1419,T1419,AG1419)</f>
        <v>2</v>
      </c>
      <c r="BI1419" s="533">
        <f t="shared" si="7024"/>
        <v>3</v>
      </c>
      <c r="BJ1419" s="533">
        <f t="shared" si="7025"/>
        <v>5</v>
      </c>
      <c r="BK1419" s="533">
        <f t="shared" si="7026"/>
        <v>6</v>
      </c>
      <c r="BL1419" s="533">
        <f t="shared" si="7027"/>
        <v>0</v>
      </c>
      <c r="BM1419" s="533">
        <f t="shared" si="7028"/>
        <v>6</v>
      </c>
      <c r="BN1419" s="533">
        <f>SUM(M1419,Z1419,AM1419)</f>
        <v>1</v>
      </c>
      <c r="BO1419" s="533">
        <f t="shared" si="7029"/>
        <v>0</v>
      </c>
      <c r="BP1419" s="533">
        <f t="shared" si="7030"/>
        <v>1</v>
      </c>
      <c r="BQ1419" s="533">
        <f t="shared" si="7031"/>
        <v>2</v>
      </c>
      <c r="BR1419" s="533">
        <f t="shared" si="7032"/>
        <v>19</v>
      </c>
      <c r="BS1419" s="533">
        <f t="shared" si="7033"/>
        <v>21</v>
      </c>
      <c r="BT1419" s="533">
        <f>AT1419</f>
        <v>0</v>
      </c>
      <c r="BU1419" s="533">
        <f t="shared" si="7034"/>
        <v>1</v>
      </c>
      <c r="BV1419" s="533">
        <f t="shared" si="7035"/>
        <v>1</v>
      </c>
      <c r="BW1419" s="536">
        <f>SUM(BH1419,BK1419,BN1419,BQ1419,BT1419)</f>
        <v>11</v>
      </c>
      <c r="BX1419" s="536">
        <f t="shared" si="7036"/>
        <v>23</v>
      </c>
      <c r="BY1419" s="536">
        <f t="shared" si="7037"/>
        <v>34</v>
      </c>
      <c r="BZ1419" t="s">
        <v>74</v>
      </c>
      <c r="CA1419" s="544">
        <f>AZ1419</f>
        <v>0</v>
      </c>
      <c r="CB1419" s="544">
        <f t="shared" si="7038"/>
        <v>0</v>
      </c>
      <c r="CC1419" s="544">
        <f t="shared" si="7039"/>
        <v>0</v>
      </c>
      <c r="CD1419" s="544">
        <f>BC1419</f>
        <v>0</v>
      </c>
      <c r="CE1419" s="544">
        <f t="shared" si="7040"/>
        <v>0</v>
      </c>
      <c r="CF1419" s="544">
        <f t="shared" si="7041"/>
        <v>0</v>
      </c>
    </row>
    <row r="1420" spans="1:84">
      <c r="A1420" s="149"/>
      <c r="B1420" s="151"/>
      <c r="C1420" s="151"/>
      <c r="D1420" s="151"/>
      <c r="E1420" s="375" t="s">
        <v>85</v>
      </c>
      <c r="F1420" s="592">
        <f t="shared" ref="F1420" si="7042">SUM(F1418:F1419)</f>
        <v>56</v>
      </c>
      <c r="G1420" s="168">
        <f t="shared" ref="G1420:BE1420" si="7043">SUM(G1418:G1419)</f>
        <v>1</v>
      </c>
      <c r="H1420" s="168">
        <f t="shared" si="7043"/>
        <v>0</v>
      </c>
      <c r="I1420" s="168">
        <f t="shared" si="7043"/>
        <v>1</v>
      </c>
      <c r="J1420" s="168">
        <f t="shared" si="7043"/>
        <v>7</v>
      </c>
      <c r="K1420" s="168">
        <f t="shared" si="7043"/>
        <v>2</v>
      </c>
      <c r="L1420" s="168">
        <f t="shared" si="7043"/>
        <v>9</v>
      </c>
      <c r="M1420" s="168">
        <f t="shared" si="7043"/>
        <v>2</v>
      </c>
      <c r="N1420" s="168">
        <f t="shared" si="7043"/>
        <v>1</v>
      </c>
      <c r="O1420" s="168">
        <f t="shared" si="7043"/>
        <v>3</v>
      </c>
      <c r="P1420" s="168">
        <f t="shared" si="7043"/>
        <v>14</v>
      </c>
      <c r="Q1420" s="168">
        <f t="shared" si="7043"/>
        <v>28</v>
      </c>
      <c r="R1420" s="168">
        <f t="shared" si="7043"/>
        <v>42</v>
      </c>
      <c r="S1420" s="502">
        <f t="shared" si="7043"/>
        <v>10</v>
      </c>
      <c r="T1420" s="168">
        <f t="shared" si="7043"/>
        <v>1</v>
      </c>
      <c r="U1420" s="168">
        <f t="shared" si="7043"/>
        <v>1</v>
      </c>
      <c r="V1420" s="168">
        <f t="shared" si="7043"/>
        <v>2</v>
      </c>
      <c r="W1420" s="168">
        <f t="shared" si="7043"/>
        <v>0</v>
      </c>
      <c r="X1420" s="168">
        <f t="shared" si="7043"/>
        <v>0</v>
      </c>
      <c r="Y1420" s="168">
        <f t="shared" si="7043"/>
        <v>0</v>
      </c>
      <c r="Z1420" s="168">
        <f t="shared" si="7043"/>
        <v>0</v>
      </c>
      <c r="AA1420" s="168">
        <f t="shared" si="7043"/>
        <v>0</v>
      </c>
      <c r="AB1420" s="168">
        <f t="shared" si="7043"/>
        <v>0</v>
      </c>
      <c r="AC1420" s="168">
        <f t="shared" si="7043"/>
        <v>0</v>
      </c>
      <c r="AD1420" s="168">
        <f t="shared" si="7043"/>
        <v>2</v>
      </c>
      <c r="AE1420" s="168">
        <f t="shared" si="7043"/>
        <v>2</v>
      </c>
      <c r="AF1420" s="502">
        <f t="shared" si="7043"/>
        <v>8</v>
      </c>
      <c r="AG1420" s="168">
        <f t="shared" si="7043"/>
        <v>0</v>
      </c>
      <c r="AH1420" s="168">
        <f t="shared" si="7043"/>
        <v>2</v>
      </c>
      <c r="AI1420" s="168">
        <f t="shared" si="7043"/>
        <v>2</v>
      </c>
      <c r="AJ1420" s="168">
        <f t="shared" si="7043"/>
        <v>0</v>
      </c>
      <c r="AK1420" s="168">
        <f t="shared" si="7043"/>
        <v>0</v>
      </c>
      <c r="AL1420" s="168">
        <f t="shared" si="7043"/>
        <v>0</v>
      </c>
      <c r="AM1420" s="168">
        <f t="shared" si="7043"/>
        <v>0</v>
      </c>
      <c r="AN1420" s="168">
        <f t="shared" si="7043"/>
        <v>0</v>
      </c>
      <c r="AO1420" s="168">
        <f t="shared" si="7043"/>
        <v>0</v>
      </c>
      <c r="AP1420" s="168">
        <f t="shared" si="7043"/>
        <v>0</v>
      </c>
      <c r="AQ1420" s="168">
        <f t="shared" si="7043"/>
        <v>1</v>
      </c>
      <c r="AR1420" s="168">
        <f t="shared" si="7043"/>
        <v>1</v>
      </c>
      <c r="AS1420" s="502">
        <f t="shared" si="7043"/>
        <v>8</v>
      </c>
      <c r="AT1420" s="168">
        <f t="shared" si="7043"/>
        <v>1</v>
      </c>
      <c r="AU1420" s="168">
        <f t="shared" si="7043"/>
        <v>1</v>
      </c>
      <c r="AV1420" s="168">
        <f t="shared" si="7043"/>
        <v>2</v>
      </c>
      <c r="AW1420" s="569">
        <f t="shared" si="7043"/>
        <v>26</v>
      </c>
      <c r="AX1420" s="569">
        <f t="shared" si="7043"/>
        <v>38</v>
      </c>
      <c r="AY1420" s="569">
        <f t="shared" si="7043"/>
        <v>64</v>
      </c>
      <c r="AZ1420" s="168">
        <f t="shared" si="7043"/>
        <v>0</v>
      </c>
      <c r="BA1420" s="168">
        <f t="shared" si="7043"/>
        <v>1</v>
      </c>
      <c r="BB1420" s="168">
        <f t="shared" si="7043"/>
        <v>1</v>
      </c>
      <c r="BC1420" s="168">
        <f t="shared" si="7043"/>
        <v>0</v>
      </c>
      <c r="BD1420" s="168">
        <f t="shared" si="7043"/>
        <v>1</v>
      </c>
      <c r="BE1420" s="168">
        <f t="shared" si="7043"/>
        <v>1</v>
      </c>
      <c r="BF1420" s="523"/>
      <c r="BG1420" s="605">
        <f>SUM(F1420,S1420,AF1420,AS1420)</f>
        <v>82</v>
      </c>
      <c r="BH1420" s="533">
        <f>SUM(G1420,T1420,AG1420)</f>
        <v>2</v>
      </c>
      <c r="BI1420" s="533">
        <f t="shared" si="7024"/>
        <v>3</v>
      </c>
      <c r="BJ1420" s="533">
        <f t="shared" si="7025"/>
        <v>5</v>
      </c>
      <c r="BK1420" s="533">
        <f t="shared" si="7026"/>
        <v>7</v>
      </c>
      <c r="BL1420" s="533">
        <f t="shared" si="7027"/>
        <v>2</v>
      </c>
      <c r="BM1420" s="533">
        <f t="shared" si="7028"/>
        <v>9</v>
      </c>
      <c r="BN1420" s="533">
        <f>SUM(M1420,Z1420,AM1420)</f>
        <v>2</v>
      </c>
      <c r="BO1420" s="533">
        <f t="shared" si="7029"/>
        <v>1</v>
      </c>
      <c r="BP1420" s="533">
        <f t="shared" si="7030"/>
        <v>3</v>
      </c>
      <c r="BQ1420" s="533">
        <f t="shared" si="7031"/>
        <v>14</v>
      </c>
      <c r="BR1420" s="533">
        <f t="shared" si="7032"/>
        <v>31</v>
      </c>
      <c r="BS1420" s="533">
        <f t="shared" si="7033"/>
        <v>45</v>
      </c>
      <c r="BT1420" s="533">
        <f>AT1420</f>
        <v>1</v>
      </c>
      <c r="BU1420" s="533">
        <f t="shared" si="7034"/>
        <v>1</v>
      </c>
      <c r="BV1420" s="533">
        <f t="shared" si="7035"/>
        <v>2</v>
      </c>
      <c r="BW1420" s="536">
        <f>SUM(BH1420,BK1420,BN1420,BQ1420,BT1420)</f>
        <v>26</v>
      </c>
      <c r="BX1420" s="536">
        <f t="shared" si="7036"/>
        <v>38</v>
      </c>
      <c r="BY1420" s="536">
        <f t="shared" si="7037"/>
        <v>64</v>
      </c>
      <c r="BZ1420" t="s">
        <v>74</v>
      </c>
      <c r="CA1420" s="544">
        <f>AZ1420</f>
        <v>0</v>
      </c>
      <c r="CB1420" s="544">
        <f t="shared" si="7038"/>
        <v>1</v>
      </c>
      <c r="CC1420" s="544">
        <f t="shared" si="7039"/>
        <v>1</v>
      </c>
      <c r="CD1420" s="544">
        <f>BC1420</f>
        <v>0</v>
      </c>
      <c r="CE1420" s="544">
        <f t="shared" si="7040"/>
        <v>1</v>
      </c>
      <c r="CF1420" s="544">
        <f t="shared" si="7041"/>
        <v>1</v>
      </c>
    </row>
    <row r="1421" spans="1:84">
      <c r="A1421" s="149"/>
      <c r="B1421" s="151"/>
      <c r="C1421" s="151"/>
      <c r="D1421" s="151"/>
      <c r="E1421" s="375"/>
      <c r="F1421" s="592"/>
      <c r="G1421" s="168"/>
      <c r="H1421" s="168"/>
      <c r="I1421" s="168"/>
      <c r="J1421" s="168"/>
      <c r="K1421" s="168"/>
      <c r="L1421" s="168"/>
      <c r="M1421" s="168"/>
      <c r="N1421" s="168"/>
      <c r="O1421" s="168"/>
      <c r="P1421" s="168"/>
      <c r="Q1421" s="168"/>
      <c r="R1421" s="168"/>
      <c r="S1421" s="502"/>
      <c r="T1421" s="168"/>
      <c r="U1421" s="168"/>
      <c r="V1421" s="168"/>
      <c r="W1421" s="168"/>
      <c r="X1421" s="168"/>
      <c r="Y1421" s="168"/>
      <c r="Z1421" s="168"/>
      <c r="AA1421" s="168"/>
      <c r="AB1421" s="168"/>
      <c r="AC1421" s="168"/>
      <c r="AD1421" s="168"/>
      <c r="AE1421" s="168"/>
      <c r="AF1421" s="502"/>
      <c r="AG1421" s="168"/>
      <c r="AH1421" s="168"/>
      <c r="AI1421" s="168"/>
      <c r="AJ1421" s="168"/>
      <c r="AK1421" s="168"/>
      <c r="AL1421" s="168"/>
      <c r="AM1421" s="168"/>
      <c r="AN1421" s="168"/>
      <c r="AO1421" s="168"/>
      <c r="AP1421" s="168"/>
      <c r="AQ1421" s="168"/>
      <c r="AR1421" s="168"/>
      <c r="AS1421" s="502"/>
      <c r="AT1421" s="168"/>
      <c r="AU1421" s="168"/>
      <c r="AV1421" s="168"/>
      <c r="AW1421" s="569"/>
      <c r="AX1421" s="569"/>
      <c r="AY1421" s="569"/>
      <c r="AZ1421" s="159"/>
      <c r="BA1421" s="159"/>
      <c r="BB1421" s="159"/>
      <c r="BC1421" s="168"/>
      <c r="BD1421" s="168"/>
      <c r="BE1421" s="168"/>
      <c r="BF1421" s="523"/>
    </row>
    <row r="1422" spans="1:84">
      <c r="A1422" s="149" t="s">
        <v>75</v>
      </c>
      <c r="B1422" s="149" t="s">
        <v>857</v>
      </c>
      <c r="C1422" s="151"/>
      <c r="D1422" s="151"/>
      <c r="E1422" s="375" t="s">
        <v>654</v>
      </c>
      <c r="F1422" s="592"/>
      <c r="G1422" s="159"/>
      <c r="H1422" s="159"/>
      <c r="I1422" s="275"/>
      <c r="J1422" s="159"/>
      <c r="K1422" s="159"/>
      <c r="L1422" s="275"/>
      <c r="M1422" s="159"/>
      <c r="N1422" s="159"/>
      <c r="O1422" s="275"/>
      <c r="P1422" s="159"/>
      <c r="Q1422" s="159"/>
      <c r="R1422" s="275"/>
      <c r="S1422" s="500"/>
      <c r="T1422" s="275"/>
      <c r="U1422" s="275"/>
      <c r="V1422" s="275"/>
      <c r="W1422" s="275"/>
      <c r="X1422" s="275"/>
      <c r="Y1422" s="275"/>
      <c r="Z1422" s="275"/>
      <c r="AA1422" s="275"/>
      <c r="AB1422" s="275"/>
      <c r="AC1422" s="275"/>
      <c r="AD1422" s="275"/>
      <c r="AE1422" s="275"/>
      <c r="AF1422" s="500"/>
      <c r="AG1422" s="275"/>
      <c r="AH1422" s="275"/>
      <c r="AI1422" s="275"/>
      <c r="AJ1422" s="275"/>
      <c r="AK1422" s="275"/>
      <c r="AL1422" s="275"/>
      <c r="AM1422" s="275"/>
      <c r="AN1422" s="275"/>
      <c r="AO1422" s="275"/>
      <c r="AP1422" s="275"/>
      <c r="AQ1422" s="275"/>
      <c r="AR1422" s="275"/>
      <c r="AS1422" s="500"/>
      <c r="AT1422" s="275"/>
      <c r="AU1422" s="275"/>
      <c r="AV1422" s="275"/>
      <c r="AW1422" s="567"/>
      <c r="AX1422" s="567"/>
      <c r="AY1422" s="567"/>
      <c r="AZ1422" s="159"/>
      <c r="BA1422" s="159"/>
      <c r="BB1422" s="159"/>
      <c r="BC1422" s="275"/>
      <c r="BD1422" s="275"/>
      <c r="BE1422" s="275"/>
      <c r="BF1422" s="521"/>
    </row>
    <row r="1423" spans="1:84">
      <c r="A1423" s="149"/>
      <c r="B1423" s="151"/>
      <c r="C1423" s="151"/>
      <c r="D1423" s="151"/>
      <c r="E1423" s="288" t="s">
        <v>77</v>
      </c>
      <c r="F1423" s="592">
        <v>26</v>
      </c>
      <c r="G1423" s="159"/>
      <c r="H1423" s="159">
        <v>4</v>
      </c>
      <c r="I1423" s="275">
        <f>SUM(G1423:H1423)</f>
        <v>4</v>
      </c>
      <c r="J1423" s="159">
        <v>3</v>
      </c>
      <c r="K1423" s="159">
        <v>3</v>
      </c>
      <c r="L1423" s="275">
        <f>SUM(J1423:K1423)</f>
        <v>6</v>
      </c>
      <c r="M1423" s="159"/>
      <c r="N1423" s="159">
        <v>2</v>
      </c>
      <c r="O1423" s="275">
        <f>SUM(M1423:N1423)</f>
        <v>2</v>
      </c>
      <c r="P1423" s="159">
        <v>12</v>
      </c>
      <c r="Q1423" s="159">
        <v>10</v>
      </c>
      <c r="R1423" s="275">
        <f>SUM(P1423:Q1423)</f>
        <v>22</v>
      </c>
      <c r="S1423" s="500">
        <v>4</v>
      </c>
      <c r="T1423" s="275"/>
      <c r="U1423" s="275">
        <v>1</v>
      </c>
      <c r="V1423" s="275">
        <f>SUM(T1423:U1423)</f>
        <v>1</v>
      </c>
      <c r="W1423" s="275"/>
      <c r="X1423" s="275">
        <v>1</v>
      </c>
      <c r="Y1423" s="275">
        <f>SUM(W1423:X1423)</f>
        <v>1</v>
      </c>
      <c r="Z1423" s="275"/>
      <c r="AA1423" s="275"/>
      <c r="AB1423" s="275">
        <f>SUM(Z1423:AA1423)</f>
        <v>0</v>
      </c>
      <c r="AC1423" s="275">
        <v>1</v>
      </c>
      <c r="AD1423" s="275">
        <v>1</v>
      </c>
      <c r="AE1423" s="275">
        <f>SUM(AC1423:AD1423)</f>
        <v>2</v>
      </c>
      <c r="AF1423" s="500">
        <v>4</v>
      </c>
      <c r="AG1423" s="275"/>
      <c r="AH1423" s="275">
        <v>1</v>
      </c>
      <c r="AI1423" s="275">
        <f>SUM(AG1423:AH1423)</f>
        <v>1</v>
      </c>
      <c r="AJ1423" s="275"/>
      <c r="AK1423" s="275"/>
      <c r="AL1423" s="275">
        <f>SUM(AJ1423:AK1423)</f>
        <v>0</v>
      </c>
      <c r="AM1423" s="275"/>
      <c r="AN1423" s="275"/>
      <c r="AO1423" s="275">
        <f>SUM(AM1423:AN1423)</f>
        <v>0</v>
      </c>
      <c r="AP1423" s="275">
        <v>2</v>
      </c>
      <c r="AQ1423" s="275">
        <v>1</v>
      </c>
      <c r="AR1423" s="275">
        <f>SUM(AP1423:AQ1423)</f>
        <v>3</v>
      </c>
      <c r="AS1423" s="500">
        <v>4</v>
      </c>
      <c r="AT1423" s="275"/>
      <c r="AU1423" s="275"/>
      <c r="AV1423" s="275">
        <f>SUM(AT1423:AU1423)</f>
        <v>0</v>
      </c>
      <c r="AW1423" s="567">
        <f t="shared" ref="AW1423:AW1424" si="7044">SUM(G1423,J1423,M1423,P1423,T1423,W1423,Z1423,AC1423,AG1423,AJ1423,AM1423,AP1423,AT1423)</f>
        <v>18</v>
      </c>
      <c r="AX1423" s="567">
        <f t="shared" ref="AX1423:AX1424" si="7045">SUM(H1423,K1423,N1423,Q1423,U1423,X1423,AA1423,AD1423,AH1423,AK1423,AN1423,AQ1423,AU1423)</f>
        <v>24</v>
      </c>
      <c r="AY1423" s="567">
        <f t="shared" ref="AY1423:AY1424" si="7046">SUM(I1423,L1423,O1423,R1423,V1423,Y1423,AB1423,AE1423,AI1423,AL1423,AO1423,AR1423,AV1423)</f>
        <v>42</v>
      </c>
      <c r="AZ1423" s="159">
        <v>1</v>
      </c>
      <c r="BA1423" s="159"/>
      <c r="BB1423" s="275">
        <f>SUM(AZ1423:BA1423)</f>
        <v>1</v>
      </c>
      <c r="BC1423" s="275"/>
      <c r="BD1423" s="275"/>
      <c r="BE1423" s="275">
        <f>SUM(BC1423:BD1423)</f>
        <v>0</v>
      </c>
      <c r="BF1423" s="521"/>
      <c r="BG1423" s="605">
        <f>SUM(F1423,S1423,AF1423,AS1423)</f>
        <v>38</v>
      </c>
      <c r="BH1423" s="533">
        <f>SUM(G1423,T1423,AG1423)</f>
        <v>0</v>
      </c>
      <c r="BI1423" s="533">
        <f t="shared" ref="BI1423:BI1425" si="7047">SUM(H1423,U1423,AH1423)</f>
        <v>6</v>
      </c>
      <c r="BJ1423" s="533">
        <f t="shared" ref="BJ1423:BJ1425" si="7048">SUM(I1423,V1423,AI1423)</f>
        <v>6</v>
      </c>
      <c r="BK1423" s="533">
        <f t="shared" ref="BK1423:BK1425" si="7049">SUM(J1423,W1423,AJ1423)</f>
        <v>3</v>
      </c>
      <c r="BL1423" s="533">
        <f t="shared" ref="BL1423:BL1425" si="7050">SUM(K1423,X1423,AK1423)</f>
        <v>4</v>
      </c>
      <c r="BM1423" s="533">
        <f t="shared" ref="BM1423:BM1425" si="7051">SUM(L1423,Y1423,AL1423)</f>
        <v>7</v>
      </c>
      <c r="BN1423" s="533">
        <f>SUM(M1423,Z1423,AM1423)</f>
        <v>0</v>
      </c>
      <c r="BO1423" s="533">
        <f t="shared" ref="BO1423:BO1425" si="7052">SUM(N1423,AA1423,AN1423)</f>
        <v>2</v>
      </c>
      <c r="BP1423" s="533">
        <f t="shared" ref="BP1423:BP1425" si="7053">SUM(O1423,AB1423,AO1423)</f>
        <v>2</v>
      </c>
      <c r="BQ1423" s="533">
        <f t="shared" ref="BQ1423:BQ1425" si="7054">SUM(P1423,AC1423,AP1423)</f>
        <v>15</v>
      </c>
      <c r="BR1423" s="533">
        <f t="shared" ref="BR1423:BR1425" si="7055">SUM(Q1423,AD1423,AQ1423)</f>
        <v>12</v>
      </c>
      <c r="BS1423" s="533">
        <f t="shared" ref="BS1423:BS1425" si="7056">SUM(R1423,AE1423,AR1423)</f>
        <v>27</v>
      </c>
      <c r="BT1423" s="533">
        <f>AT1423</f>
        <v>0</v>
      </c>
      <c r="BU1423" s="533">
        <f t="shared" ref="BU1423:BU1425" si="7057">AU1423</f>
        <v>0</v>
      </c>
      <c r="BV1423" s="533">
        <f t="shared" ref="BV1423:BV1425" si="7058">AV1423</f>
        <v>0</v>
      </c>
      <c r="BW1423" s="536">
        <f>SUM(BH1423,BK1423,BN1423,BQ1423,BT1423)</f>
        <v>18</v>
      </c>
      <c r="BX1423" s="536">
        <f t="shared" ref="BX1423:BX1425" si="7059">SUM(BI1423,BL1423,BO1423,BR1423,BU1423)</f>
        <v>24</v>
      </c>
      <c r="BY1423" s="536">
        <f t="shared" ref="BY1423:BY1425" si="7060">SUM(BJ1423,BM1423,BP1423,BS1423,BV1423)</f>
        <v>42</v>
      </c>
      <c r="BZ1423" t="s">
        <v>74</v>
      </c>
      <c r="CA1423" s="544">
        <f>AZ1423</f>
        <v>1</v>
      </c>
      <c r="CB1423" s="544">
        <f t="shared" ref="CB1423:CB1425" si="7061">BA1423</f>
        <v>0</v>
      </c>
      <c r="CC1423" s="544">
        <f t="shared" ref="CC1423:CC1425" si="7062">BB1423</f>
        <v>1</v>
      </c>
      <c r="CD1423" s="544">
        <f>BC1423</f>
        <v>0</v>
      </c>
      <c r="CE1423" s="544">
        <f t="shared" ref="CE1423:CE1425" si="7063">BD1423</f>
        <v>0</v>
      </c>
      <c r="CF1423" s="544">
        <f t="shared" ref="CF1423:CF1425" si="7064">BE1423</f>
        <v>0</v>
      </c>
    </row>
    <row r="1424" spans="1:84">
      <c r="A1424" s="149"/>
      <c r="B1424" s="151"/>
      <c r="C1424" s="151"/>
      <c r="D1424" s="151"/>
      <c r="E1424" s="288" t="s">
        <v>78</v>
      </c>
      <c r="F1424" s="592">
        <v>26</v>
      </c>
      <c r="G1424" s="159">
        <v>2</v>
      </c>
      <c r="H1424" s="159">
        <v>3</v>
      </c>
      <c r="I1424" s="275">
        <f>SUM(G1424:H1424)</f>
        <v>5</v>
      </c>
      <c r="J1424" s="159">
        <v>4</v>
      </c>
      <c r="K1424" s="159">
        <v>2</v>
      </c>
      <c r="L1424" s="275">
        <f>SUM(J1424:K1424)</f>
        <v>6</v>
      </c>
      <c r="M1424" s="159"/>
      <c r="N1424" s="159"/>
      <c r="O1424" s="275">
        <f>SUM(M1424:N1424)</f>
        <v>0</v>
      </c>
      <c r="P1424" s="159">
        <v>6</v>
      </c>
      <c r="Q1424" s="159">
        <v>3</v>
      </c>
      <c r="R1424" s="275">
        <f>SUM(P1424:Q1424)</f>
        <v>9</v>
      </c>
      <c r="S1424" s="500">
        <v>4</v>
      </c>
      <c r="T1424" s="275"/>
      <c r="U1424" s="275">
        <v>3</v>
      </c>
      <c r="V1424" s="275">
        <f>SUM(T1424:U1424)</f>
        <v>3</v>
      </c>
      <c r="W1424" s="275"/>
      <c r="X1424" s="275"/>
      <c r="Y1424" s="275">
        <f>SUM(W1424:X1424)</f>
        <v>0</v>
      </c>
      <c r="Z1424" s="275"/>
      <c r="AA1424" s="275"/>
      <c r="AB1424" s="275">
        <f>SUM(Z1424:AA1424)</f>
        <v>0</v>
      </c>
      <c r="AC1424" s="275">
        <v>0</v>
      </c>
      <c r="AD1424" s="275">
        <v>1</v>
      </c>
      <c r="AE1424" s="275">
        <f>SUM(AC1424:AD1424)</f>
        <v>1</v>
      </c>
      <c r="AF1424" s="500">
        <v>4</v>
      </c>
      <c r="AG1424" s="275"/>
      <c r="AH1424" s="275"/>
      <c r="AI1424" s="275">
        <f>SUM(AG1424:AH1424)</f>
        <v>0</v>
      </c>
      <c r="AJ1424" s="275"/>
      <c r="AK1424" s="275"/>
      <c r="AL1424" s="275">
        <f>SUM(AJ1424:AK1424)</f>
        <v>0</v>
      </c>
      <c r="AM1424" s="275"/>
      <c r="AN1424" s="275"/>
      <c r="AO1424" s="275">
        <f>SUM(AM1424:AN1424)</f>
        <v>0</v>
      </c>
      <c r="AP1424" s="275"/>
      <c r="AQ1424" s="275"/>
      <c r="AR1424" s="275">
        <f>SUM(AP1424:AQ1424)</f>
        <v>0</v>
      </c>
      <c r="AS1424" s="500">
        <v>4</v>
      </c>
      <c r="AT1424" s="275"/>
      <c r="AU1424" s="275"/>
      <c r="AV1424" s="275">
        <f>SUM(AT1424:AU1424)</f>
        <v>0</v>
      </c>
      <c r="AW1424" s="567">
        <f t="shared" si="7044"/>
        <v>12</v>
      </c>
      <c r="AX1424" s="567">
        <f t="shared" si="7045"/>
        <v>12</v>
      </c>
      <c r="AY1424" s="567">
        <f t="shared" si="7046"/>
        <v>24</v>
      </c>
      <c r="AZ1424" s="159"/>
      <c r="BA1424" s="159"/>
      <c r="BB1424" s="275">
        <f>SUM(AZ1424:BA1424)</f>
        <v>0</v>
      </c>
      <c r="BC1424" s="275"/>
      <c r="BD1424" s="275"/>
      <c r="BE1424" s="275">
        <f>SUM(BC1424:BD1424)</f>
        <v>0</v>
      </c>
      <c r="BF1424" s="521"/>
      <c r="BG1424" s="605">
        <f>SUM(F1424,S1424,AF1424,AS1424)</f>
        <v>38</v>
      </c>
      <c r="BH1424" s="533">
        <f>SUM(G1424,T1424,AG1424)</f>
        <v>2</v>
      </c>
      <c r="BI1424" s="533">
        <f t="shared" si="7047"/>
        <v>6</v>
      </c>
      <c r="BJ1424" s="533">
        <f t="shared" si="7048"/>
        <v>8</v>
      </c>
      <c r="BK1424" s="533">
        <f t="shared" si="7049"/>
        <v>4</v>
      </c>
      <c r="BL1424" s="533">
        <f t="shared" si="7050"/>
        <v>2</v>
      </c>
      <c r="BM1424" s="533">
        <f t="shared" si="7051"/>
        <v>6</v>
      </c>
      <c r="BN1424" s="533">
        <f>SUM(M1424,Z1424,AM1424)</f>
        <v>0</v>
      </c>
      <c r="BO1424" s="533">
        <f t="shared" si="7052"/>
        <v>0</v>
      </c>
      <c r="BP1424" s="533">
        <f t="shared" si="7053"/>
        <v>0</v>
      </c>
      <c r="BQ1424" s="533">
        <f t="shared" si="7054"/>
        <v>6</v>
      </c>
      <c r="BR1424" s="533">
        <f t="shared" si="7055"/>
        <v>4</v>
      </c>
      <c r="BS1424" s="533">
        <f t="shared" si="7056"/>
        <v>10</v>
      </c>
      <c r="BT1424" s="533">
        <f>AT1424</f>
        <v>0</v>
      </c>
      <c r="BU1424" s="533">
        <f t="shared" si="7057"/>
        <v>0</v>
      </c>
      <c r="BV1424" s="533">
        <f t="shared" si="7058"/>
        <v>0</v>
      </c>
      <c r="BW1424" s="536">
        <f>SUM(BH1424,BK1424,BN1424,BQ1424,BT1424)</f>
        <v>12</v>
      </c>
      <c r="BX1424" s="536">
        <f t="shared" si="7059"/>
        <v>12</v>
      </c>
      <c r="BY1424" s="536">
        <f t="shared" si="7060"/>
        <v>24</v>
      </c>
      <c r="BZ1424" t="s">
        <v>74</v>
      </c>
      <c r="CA1424" s="544">
        <f>AZ1424</f>
        <v>0</v>
      </c>
      <c r="CB1424" s="544">
        <f t="shared" si="7061"/>
        <v>0</v>
      </c>
      <c r="CC1424" s="544">
        <f t="shared" si="7062"/>
        <v>0</v>
      </c>
      <c r="CD1424" s="544">
        <f>BC1424</f>
        <v>0</v>
      </c>
      <c r="CE1424" s="544">
        <f t="shared" si="7063"/>
        <v>0</v>
      </c>
      <c r="CF1424" s="544">
        <f t="shared" si="7064"/>
        <v>0</v>
      </c>
    </row>
    <row r="1425" spans="1:84">
      <c r="A1425" s="149"/>
      <c r="B1425" s="151"/>
      <c r="C1425" s="151"/>
      <c r="D1425" s="151"/>
      <c r="E1425" s="375" t="s">
        <v>85</v>
      </c>
      <c r="F1425" s="592">
        <f t="shared" ref="F1425" si="7065">SUM(F1423:F1424)</f>
        <v>52</v>
      </c>
      <c r="G1425" s="168">
        <f t="shared" ref="G1425:BE1425" si="7066">SUM(G1423:G1424)</f>
        <v>2</v>
      </c>
      <c r="H1425" s="168">
        <f t="shared" si="7066"/>
        <v>7</v>
      </c>
      <c r="I1425" s="168">
        <f t="shared" si="7066"/>
        <v>9</v>
      </c>
      <c r="J1425" s="168">
        <f t="shared" si="7066"/>
        <v>7</v>
      </c>
      <c r="K1425" s="168">
        <f t="shared" si="7066"/>
        <v>5</v>
      </c>
      <c r="L1425" s="168">
        <f t="shared" si="7066"/>
        <v>12</v>
      </c>
      <c r="M1425" s="168">
        <f t="shared" si="7066"/>
        <v>0</v>
      </c>
      <c r="N1425" s="168">
        <f t="shared" si="7066"/>
        <v>2</v>
      </c>
      <c r="O1425" s="168">
        <f t="shared" si="7066"/>
        <v>2</v>
      </c>
      <c r="P1425" s="168">
        <f t="shared" si="7066"/>
        <v>18</v>
      </c>
      <c r="Q1425" s="168">
        <f t="shared" si="7066"/>
        <v>13</v>
      </c>
      <c r="R1425" s="168">
        <f t="shared" si="7066"/>
        <v>31</v>
      </c>
      <c r="S1425" s="502">
        <f t="shared" si="7066"/>
        <v>8</v>
      </c>
      <c r="T1425" s="168">
        <f t="shared" si="7066"/>
        <v>0</v>
      </c>
      <c r="U1425" s="168">
        <f t="shared" si="7066"/>
        <v>4</v>
      </c>
      <c r="V1425" s="168">
        <f t="shared" si="7066"/>
        <v>4</v>
      </c>
      <c r="W1425" s="168">
        <f t="shared" si="7066"/>
        <v>0</v>
      </c>
      <c r="X1425" s="168">
        <f t="shared" si="7066"/>
        <v>1</v>
      </c>
      <c r="Y1425" s="168">
        <f t="shared" si="7066"/>
        <v>1</v>
      </c>
      <c r="Z1425" s="168">
        <f t="shared" si="7066"/>
        <v>0</v>
      </c>
      <c r="AA1425" s="168">
        <f t="shared" si="7066"/>
        <v>0</v>
      </c>
      <c r="AB1425" s="168">
        <f t="shared" si="7066"/>
        <v>0</v>
      </c>
      <c r="AC1425" s="168">
        <f t="shared" si="7066"/>
        <v>1</v>
      </c>
      <c r="AD1425" s="168">
        <f t="shared" si="7066"/>
        <v>2</v>
      </c>
      <c r="AE1425" s="168">
        <f t="shared" si="7066"/>
        <v>3</v>
      </c>
      <c r="AF1425" s="502">
        <f t="shared" si="7066"/>
        <v>8</v>
      </c>
      <c r="AG1425" s="168">
        <f t="shared" si="7066"/>
        <v>0</v>
      </c>
      <c r="AH1425" s="168">
        <f t="shared" si="7066"/>
        <v>1</v>
      </c>
      <c r="AI1425" s="168">
        <f t="shared" si="7066"/>
        <v>1</v>
      </c>
      <c r="AJ1425" s="168">
        <f t="shared" si="7066"/>
        <v>0</v>
      </c>
      <c r="AK1425" s="168">
        <f t="shared" si="7066"/>
        <v>0</v>
      </c>
      <c r="AL1425" s="168">
        <f t="shared" si="7066"/>
        <v>0</v>
      </c>
      <c r="AM1425" s="168">
        <f t="shared" si="7066"/>
        <v>0</v>
      </c>
      <c r="AN1425" s="168">
        <f t="shared" si="7066"/>
        <v>0</v>
      </c>
      <c r="AO1425" s="168">
        <f t="shared" si="7066"/>
        <v>0</v>
      </c>
      <c r="AP1425" s="168">
        <f t="shared" si="7066"/>
        <v>2</v>
      </c>
      <c r="AQ1425" s="168">
        <f t="shared" si="7066"/>
        <v>1</v>
      </c>
      <c r="AR1425" s="168">
        <f t="shared" si="7066"/>
        <v>3</v>
      </c>
      <c r="AS1425" s="502">
        <f t="shared" si="7066"/>
        <v>8</v>
      </c>
      <c r="AT1425" s="168">
        <f t="shared" si="7066"/>
        <v>0</v>
      </c>
      <c r="AU1425" s="168">
        <f t="shared" si="7066"/>
        <v>0</v>
      </c>
      <c r="AV1425" s="168">
        <f t="shared" si="7066"/>
        <v>0</v>
      </c>
      <c r="AW1425" s="569">
        <f t="shared" si="7066"/>
        <v>30</v>
      </c>
      <c r="AX1425" s="569">
        <f t="shared" si="7066"/>
        <v>36</v>
      </c>
      <c r="AY1425" s="569">
        <f t="shared" si="7066"/>
        <v>66</v>
      </c>
      <c r="AZ1425" s="168">
        <f t="shared" si="7066"/>
        <v>1</v>
      </c>
      <c r="BA1425" s="168">
        <f t="shared" si="7066"/>
        <v>0</v>
      </c>
      <c r="BB1425" s="168">
        <f t="shared" si="7066"/>
        <v>1</v>
      </c>
      <c r="BC1425" s="168">
        <f t="shared" si="7066"/>
        <v>0</v>
      </c>
      <c r="BD1425" s="168">
        <f t="shared" si="7066"/>
        <v>0</v>
      </c>
      <c r="BE1425" s="168">
        <f t="shared" si="7066"/>
        <v>0</v>
      </c>
      <c r="BF1425" s="523"/>
      <c r="BG1425" s="605">
        <f>SUM(F1425,S1425,AF1425,AS1425)</f>
        <v>76</v>
      </c>
      <c r="BH1425" s="533">
        <f>SUM(G1425,T1425,AG1425)</f>
        <v>2</v>
      </c>
      <c r="BI1425" s="533">
        <f t="shared" si="7047"/>
        <v>12</v>
      </c>
      <c r="BJ1425" s="533">
        <f t="shared" si="7048"/>
        <v>14</v>
      </c>
      <c r="BK1425" s="533">
        <f t="shared" si="7049"/>
        <v>7</v>
      </c>
      <c r="BL1425" s="533">
        <f t="shared" si="7050"/>
        <v>6</v>
      </c>
      <c r="BM1425" s="533">
        <f t="shared" si="7051"/>
        <v>13</v>
      </c>
      <c r="BN1425" s="533">
        <f>SUM(M1425,Z1425,AM1425)</f>
        <v>0</v>
      </c>
      <c r="BO1425" s="533">
        <f t="shared" si="7052"/>
        <v>2</v>
      </c>
      <c r="BP1425" s="533">
        <f t="shared" si="7053"/>
        <v>2</v>
      </c>
      <c r="BQ1425" s="533">
        <f t="shared" si="7054"/>
        <v>21</v>
      </c>
      <c r="BR1425" s="533">
        <f t="shared" si="7055"/>
        <v>16</v>
      </c>
      <c r="BS1425" s="533">
        <f t="shared" si="7056"/>
        <v>37</v>
      </c>
      <c r="BT1425" s="533">
        <f>AT1425</f>
        <v>0</v>
      </c>
      <c r="BU1425" s="533">
        <f t="shared" si="7057"/>
        <v>0</v>
      </c>
      <c r="BV1425" s="533">
        <f t="shared" si="7058"/>
        <v>0</v>
      </c>
      <c r="BW1425" s="536">
        <f>SUM(BH1425,BK1425,BN1425,BQ1425,BT1425)</f>
        <v>30</v>
      </c>
      <c r="BX1425" s="536">
        <f t="shared" si="7059"/>
        <v>36</v>
      </c>
      <c r="BY1425" s="536">
        <f t="shared" si="7060"/>
        <v>66</v>
      </c>
      <c r="BZ1425" t="s">
        <v>74</v>
      </c>
      <c r="CA1425" s="544">
        <f>AZ1425</f>
        <v>1</v>
      </c>
      <c r="CB1425" s="544">
        <f t="shared" si="7061"/>
        <v>0</v>
      </c>
      <c r="CC1425" s="544">
        <f t="shared" si="7062"/>
        <v>1</v>
      </c>
      <c r="CD1425" s="544">
        <f>BC1425</f>
        <v>0</v>
      </c>
      <c r="CE1425" s="544">
        <f t="shared" si="7063"/>
        <v>0</v>
      </c>
      <c r="CF1425" s="544">
        <f t="shared" si="7064"/>
        <v>0</v>
      </c>
    </row>
    <row r="1426" spans="1:84">
      <c r="A1426" s="149"/>
      <c r="B1426" s="151"/>
      <c r="C1426" s="151"/>
      <c r="D1426" s="151"/>
      <c r="E1426" s="375"/>
      <c r="F1426" s="592"/>
      <c r="G1426" s="168"/>
      <c r="H1426" s="168"/>
      <c r="I1426" s="168"/>
      <c r="J1426" s="168"/>
      <c r="K1426" s="168"/>
      <c r="L1426" s="168"/>
      <c r="M1426" s="168"/>
      <c r="N1426" s="168"/>
      <c r="O1426" s="168"/>
      <c r="P1426" s="168"/>
      <c r="Q1426" s="168"/>
      <c r="R1426" s="168"/>
      <c r="S1426" s="502"/>
      <c r="T1426" s="168"/>
      <c r="U1426" s="168"/>
      <c r="V1426" s="168"/>
      <c r="W1426" s="168"/>
      <c r="X1426" s="168"/>
      <c r="Y1426" s="168"/>
      <c r="Z1426" s="168"/>
      <c r="AA1426" s="168"/>
      <c r="AB1426" s="168"/>
      <c r="AC1426" s="168"/>
      <c r="AD1426" s="168"/>
      <c r="AE1426" s="168"/>
      <c r="AF1426" s="502"/>
      <c r="AG1426" s="168"/>
      <c r="AH1426" s="168"/>
      <c r="AI1426" s="168"/>
      <c r="AJ1426" s="168"/>
      <c r="AK1426" s="168"/>
      <c r="AL1426" s="168"/>
      <c r="AM1426" s="168"/>
      <c r="AN1426" s="168"/>
      <c r="AO1426" s="168"/>
      <c r="AP1426" s="168"/>
      <c r="AQ1426" s="168"/>
      <c r="AR1426" s="168"/>
      <c r="AS1426" s="502"/>
      <c r="AT1426" s="168"/>
      <c r="AU1426" s="168"/>
      <c r="AV1426" s="168"/>
      <c r="AW1426" s="569"/>
      <c r="AX1426" s="569"/>
      <c r="AY1426" s="569"/>
      <c r="AZ1426" s="159"/>
      <c r="BA1426" s="159"/>
      <c r="BB1426" s="159"/>
      <c r="BC1426" s="168"/>
      <c r="BD1426" s="168"/>
      <c r="BE1426" s="168"/>
      <c r="BF1426" s="523"/>
    </row>
    <row r="1427" spans="1:84">
      <c r="A1427" s="149"/>
      <c r="B1427" s="151"/>
      <c r="C1427" s="151"/>
      <c r="D1427" s="151"/>
      <c r="E1427" s="375"/>
      <c r="F1427" s="592"/>
      <c r="G1427" s="168"/>
      <c r="H1427" s="168"/>
      <c r="I1427" s="168"/>
      <c r="J1427" s="168"/>
      <c r="K1427" s="168"/>
      <c r="L1427" s="168"/>
      <c r="M1427" s="168"/>
      <c r="N1427" s="168"/>
      <c r="O1427" s="168"/>
      <c r="P1427" s="168"/>
      <c r="Q1427" s="168"/>
      <c r="R1427" s="168"/>
      <c r="S1427" s="502"/>
      <c r="T1427" s="168"/>
      <c r="U1427" s="168"/>
      <c r="V1427" s="168"/>
      <c r="W1427" s="168"/>
      <c r="X1427" s="168"/>
      <c r="Y1427" s="168"/>
      <c r="Z1427" s="168"/>
      <c r="AA1427" s="168"/>
      <c r="AB1427" s="168"/>
      <c r="AC1427" s="168"/>
      <c r="AD1427" s="168"/>
      <c r="AE1427" s="168"/>
      <c r="AF1427" s="502"/>
      <c r="AG1427" s="168"/>
      <c r="AH1427" s="168"/>
      <c r="AI1427" s="168"/>
      <c r="AJ1427" s="168"/>
      <c r="AK1427" s="168"/>
      <c r="AL1427" s="168"/>
      <c r="AM1427" s="168"/>
      <c r="AN1427" s="168"/>
      <c r="AO1427" s="168"/>
      <c r="AP1427" s="168"/>
      <c r="AQ1427" s="168"/>
      <c r="AR1427" s="168"/>
      <c r="AS1427" s="502"/>
      <c r="AT1427" s="168"/>
      <c r="AU1427" s="168"/>
      <c r="AV1427" s="168"/>
      <c r="AW1427" s="569"/>
      <c r="AX1427" s="569"/>
      <c r="AY1427" s="569"/>
      <c r="AZ1427" s="159"/>
      <c r="BA1427" s="159"/>
      <c r="BB1427" s="159"/>
      <c r="BC1427" s="168"/>
      <c r="BD1427" s="168"/>
      <c r="BE1427" s="168"/>
      <c r="BF1427" s="523"/>
    </row>
    <row r="1428" spans="1:84">
      <c r="A1428" s="149" t="s">
        <v>75</v>
      </c>
      <c r="B1428" s="149" t="s">
        <v>858</v>
      </c>
      <c r="C1428" s="151" t="s">
        <v>634</v>
      </c>
      <c r="D1428" s="151"/>
      <c r="E1428" s="375"/>
      <c r="F1428" s="591" t="s">
        <v>74</v>
      </c>
      <c r="G1428" s="159"/>
      <c r="H1428" s="275"/>
      <c r="I1428" s="159"/>
      <c r="J1428" s="159"/>
      <c r="K1428" s="275"/>
      <c r="L1428" s="159"/>
      <c r="M1428" s="159"/>
      <c r="N1428" s="275"/>
      <c r="O1428" s="159"/>
      <c r="P1428" s="159"/>
      <c r="Q1428" s="275"/>
      <c r="R1428" s="275"/>
      <c r="S1428" s="500"/>
      <c r="T1428" s="275"/>
      <c r="U1428" s="275"/>
      <c r="V1428" s="275"/>
      <c r="W1428" s="275"/>
      <c r="X1428" s="275"/>
      <c r="Y1428" s="275"/>
      <c r="Z1428" s="275"/>
      <c r="AA1428" s="275"/>
      <c r="AB1428" s="275"/>
      <c r="AC1428" s="275"/>
      <c r="AD1428" s="275"/>
      <c r="AE1428" s="275"/>
      <c r="AF1428" s="500"/>
      <c r="AG1428" s="275"/>
      <c r="AH1428" s="275"/>
      <c r="AI1428" s="275"/>
      <c r="AJ1428" s="275"/>
      <c r="AK1428" s="275"/>
      <c r="AL1428" s="275"/>
      <c r="AM1428" s="275"/>
      <c r="AN1428" s="275"/>
      <c r="AO1428" s="275"/>
      <c r="AP1428" s="275"/>
      <c r="AQ1428" s="275"/>
      <c r="AR1428" s="275"/>
      <c r="AS1428" s="500"/>
      <c r="AT1428" s="275"/>
      <c r="AU1428" s="275"/>
      <c r="AV1428" s="275"/>
      <c r="AW1428" s="567"/>
      <c r="AX1428" s="567"/>
      <c r="AY1428" s="567"/>
      <c r="AZ1428" s="275"/>
      <c r="BA1428" s="275"/>
      <c r="BB1428" s="275"/>
      <c r="BC1428" s="275"/>
      <c r="BD1428" s="275"/>
      <c r="BE1428" s="159"/>
      <c r="BF1428" s="474"/>
    </row>
    <row r="1429" spans="1:84">
      <c r="A1429" s="149"/>
      <c r="B1429" s="151"/>
      <c r="C1429" s="151" t="s">
        <v>77</v>
      </c>
      <c r="D1429" s="151"/>
      <c r="E1429" s="375"/>
      <c r="F1429" s="592">
        <v>18</v>
      </c>
      <c r="G1429" s="159"/>
      <c r="H1429" s="159"/>
      <c r="I1429" s="275">
        <f>SUM(G1429:H1429)</f>
        <v>0</v>
      </c>
      <c r="J1429" s="159">
        <v>4</v>
      </c>
      <c r="K1429" s="159">
        <v>2</v>
      </c>
      <c r="L1429" s="275">
        <f>SUM(J1429:K1429)</f>
        <v>6</v>
      </c>
      <c r="M1429" s="159">
        <v>1</v>
      </c>
      <c r="N1429" s="159"/>
      <c r="O1429" s="275">
        <f>SUM(M1429:N1429)</f>
        <v>1</v>
      </c>
      <c r="P1429" s="159">
        <v>10</v>
      </c>
      <c r="Q1429" s="159">
        <v>1</v>
      </c>
      <c r="R1429" s="275">
        <f>SUM(P1429:Q1429)</f>
        <v>11</v>
      </c>
      <c r="S1429" s="500"/>
      <c r="T1429" s="275"/>
      <c r="U1429" s="275"/>
      <c r="V1429" s="275">
        <f>SUM(T1429:U1429)</f>
        <v>0</v>
      </c>
      <c r="W1429" s="275"/>
      <c r="X1429" s="275"/>
      <c r="Y1429" s="275">
        <f>SUM(W1429:X1429)</f>
        <v>0</v>
      </c>
      <c r="Z1429" s="275"/>
      <c r="AA1429" s="275"/>
      <c r="AB1429" s="275">
        <f>SUM(Z1429:AA1429)</f>
        <v>0</v>
      </c>
      <c r="AC1429" s="275"/>
      <c r="AD1429" s="275"/>
      <c r="AE1429" s="275">
        <f>SUM(AC1429:AD1429)</f>
        <v>0</v>
      </c>
      <c r="AF1429" s="500"/>
      <c r="AG1429" s="275"/>
      <c r="AH1429" s="275"/>
      <c r="AI1429" s="275">
        <f>SUM(AG1429:AH1429)</f>
        <v>0</v>
      </c>
      <c r="AJ1429" s="275"/>
      <c r="AK1429" s="275"/>
      <c r="AL1429" s="275">
        <f>SUM(AJ1429:AK1429)</f>
        <v>0</v>
      </c>
      <c r="AM1429" s="275"/>
      <c r="AN1429" s="275"/>
      <c r="AO1429" s="275">
        <f>SUM(AM1429:AN1429)</f>
        <v>0</v>
      </c>
      <c r="AP1429" s="275"/>
      <c r="AQ1429" s="275"/>
      <c r="AR1429" s="275">
        <f>SUM(AP1429:AQ1429)</f>
        <v>0</v>
      </c>
      <c r="AS1429" s="500"/>
      <c r="AT1429" s="275">
        <v>1</v>
      </c>
      <c r="AU1429" s="275">
        <v>0</v>
      </c>
      <c r="AV1429" s="275">
        <f>SUM(AT1429:AU1429)</f>
        <v>1</v>
      </c>
      <c r="AW1429" s="567">
        <f t="shared" ref="AW1429:AW1430" si="7067">SUM(G1429,J1429,M1429,P1429,T1429,W1429,Z1429,AC1429,AG1429,AJ1429,AM1429,AP1429,AT1429)</f>
        <v>16</v>
      </c>
      <c r="AX1429" s="567">
        <f t="shared" ref="AX1429:AX1430" si="7068">SUM(H1429,K1429,N1429,Q1429,U1429,X1429,AA1429,AD1429,AH1429,AK1429,AN1429,AQ1429,AU1429)</f>
        <v>3</v>
      </c>
      <c r="AY1429" s="567">
        <f t="shared" ref="AY1429:AY1430" si="7069">SUM(I1429,L1429,O1429,R1429,V1429,Y1429,AB1429,AE1429,AI1429,AL1429,AO1429,AR1429,AV1429)</f>
        <v>19</v>
      </c>
      <c r="AZ1429" s="159"/>
      <c r="BA1429" s="159"/>
      <c r="BB1429" s="275">
        <f>SUM(AZ1429:BA1429)</f>
        <v>0</v>
      </c>
      <c r="BC1429" s="275"/>
      <c r="BD1429" s="275"/>
      <c r="BE1429" s="275">
        <f>SUM(BC1429:BD1429)</f>
        <v>0</v>
      </c>
      <c r="BF1429" s="521"/>
      <c r="BG1429" s="605">
        <f>SUM(F1429,S1429,AF1429,AS1429)</f>
        <v>18</v>
      </c>
      <c r="BH1429" s="533">
        <f>SUM(G1429,T1429,AG1429)</f>
        <v>0</v>
      </c>
      <c r="BI1429" s="533">
        <f t="shared" ref="BI1429:BI1431" si="7070">SUM(H1429,U1429,AH1429)</f>
        <v>0</v>
      </c>
      <c r="BJ1429" s="533">
        <f t="shared" ref="BJ1429:BJ1431" si="7071">SUM(I1429,V1429,AI1429)</f>
        <v>0</v>
      </c>
      <c r="BK1429" s="533">
        <f t="shared" ref="BK1429:BK1431" si="7072">SUM(J1429,W1429,AJ1429)</f>
        <v>4</v>
      </c>
      <c r="BL1429" s="533">
        <f t="shared" ref="BL1429:BL1431" si="7073">SUM(K1429,X1429,AK1429)</f>
        <v>2</v>
      </c>
      <c r="BM1429" s="533">
        <f t="shared" ref="BM1429:BM1431" si="7074">SUM(L1429,Y1429,AL1429)</f>
        <v>6</v>
      </c>
      <c r="BN1429" s="533">
        <f>SUM(M1429,Z1429,AM1429)</f>
        <v>1</v>
      </c>
      <c r="BO1429" s="533">
        <f t="shared" ref="BO1429:BO1431" si="7075">SUM(N1429,AA1429,AN1429)</f>
        <v>0</v>
      </c>
      <c r="BP1429" s="533">
        <f t="shared" ref="BP1429:BP1431" si="7076">SUM(O1429,AB1429,AO1429)</f>
        <v>1</v>
      </c>
      <c r="BQ1429" s="533">
        <f t="shared" ref="BQ1429:BQ1431" si="7077">SUM(P1429,AC1429,AP1429)</f>
        <v>10</v>
      </c>
      <c r="BR1429" s="533">
        <f t="shared" ref="BR1429:BR1431" si="7078">SUM(Q1429,AD1429,AQ1429)</f>
        <v>1</v>
      </c>
      <c r="BS1429" s="533">
        <f t="shared" ref="BS1429:BS1431" si="7079">SUM(R1429,AE1429,AR1429)</f>
        <v>11</v>
      </c>
      <c r="BT1429" s="533">
        <f>AT1429</f>
        <v>1</v>
      </c>
      <c r="BU1429" s="533">
        <f t="shared" ref="BU1429:BU1431" si="7080">AU1429</f>
        <v>0</v>
      </c>
      <c r="BV1429" s="533">
        <f t="shared" ref="BV1429:BV1431" si="7081">AV1429</f>
        <v>1</v>
      </c>
      <c r="BW1429" s="536">
        <f>SUM(BH1429,BK1429,BN1429,BQ1429,BT1429)</f>
        <v>16</v>
      </c>
      <c r="BX1429" s="536">
        <f t="shared" ref="BX1429:BX1431" si="7082">SUM(BI1429,BL1429,BO1429,BR1429,BU1429)</f>
        <v>3</v>
      </c>
      <c r="BY1429" s="536">
        <f t="shared" ref="BY1429:BY1431" si="7083">SUM(BJ1429,BM1429,BP1429,BS1429,BV1429)</f>
        <v>19</v>
      </c>
      <c r="BZ1429" t="s">
        <v>74</v>
      </c>
      <c r="CA1429" s="544">
        <f>AZ1429</f>
        <v>0</v>
      </c>
      <c r="CB1429" s="544">
        <f t="shared" ref="CB1429:CB1431" si="7084">BA1429</f>
        <v>0</v>
      </c>
      <c r="CC1429" s="544">
        <f t="shared" ref="CC1429:CC1431" si="7085">BB1429</f>
        <v>0</v>
      </c>
      <c r="CD1429" s="544">
        <f>BC1429</f>
        <v>0</v>
      </c>
      <c r="CE1429" s="544">
        <f t="shared" ref="CE1429:CE1431" si="7086">BD1429</f>
        <v>0</v>
      </c>
      <c r="CF1429" s="544">
        <f t="shared" ref="CF1429:CF1431" si="7087">BE1429</f>
        <v>0</v>
      </c>
    </row>
    <row r="1430" spans="1:84">
      <c r="A1430" s="149"/>
      <c r="B1430" s="151"/>
      <c r="C1430" s="151" t="s">
        <v>78</v>
      </c>
      <c r="D1430" s="151"/>
      <c r="E1430" s="375"/>
      <c r="F1430" s="592">
        <v>18</v>
      </c>
      <c r="G1430" s="159">
        <v>2</v>
      </c>
      <c r="H1430" s="159">
        <v>2</v>
      </c>
      <c r="I1430" s="275">
        <f>SUM(G1430:H1430)</f>
        <v>4</v>
      </c>
      <c r="J1430" s="159">
        <v>3</v>
      </c>
      <c r="K1430" s="159">
        <v>2</v>
      </c>
      <c r="L1430" s="275">
        <f>SUM(J1430:K1430)</f>
        <v>5</v>
      </c>
      <c r="M1430" s="159">
        <v>1</v>
      </c>
      <c r="N1430" s="159">
        <v>0</v>
      </c>
      <c r="O1430" s="275">
        <f>SUM(M1430:N1430)</f>
        <v>1</v>
      </c>
      <c r="P1430" s="159">
        <v>5</v>
      </c>
      <c r="Q1430" s="159">
        <v>1</v>
      </c>
      <c r="R1430" s="275">
        <f>SUM(P1430:Q1430)</f>
        <v>6</v>
      </c>
      <c r="S1430" s="500"/>
      <c r="T1430" s="275"/>
      <c r="U1430" s="275"/>
      <c r="V1430" s="275">
        <f>SUM(T1430:U1430)</f>
        <v>0</v>
      </c>
      <c r="W1430" s="275"/>
      <c r="X1430" s="275"/>
      <c r="Y1430" s="275">
        <f>SUM(W1430:X1430)</f>
        <v>0</v>
      </c>
      <c r="Z1430" s="275"/>
      <c r="AA1430" s="275"/>
      <c r="AB1430" s="275">
        <f>SUM(Z1430:AA1430)</f>
        <v>0</v>
      </c>
      <c r="AC1430" s="275"/>
      <c r="AD1430" s="275"/>
      <c r="AE1430" s="275">
        <f>SUM(AC1430:AD1430)</f>
        <v>0</v>
      </c>
      <c r="AF1430" s="500"/>
      <c r="AG1430" s="275"/>
      <c r="AH1430" s="275"/>
      <c r="AI1430" s="275">
        <f>SUM(AG1430:AH1430)</f>
        <v>0</v>
      </c>
      <c r="AJ1430" s="275"/>
      <c r="AK1430" s="275"/>
      <c r="AL1430" s="275">
        <f>SUM(AJ1430:AK1430)</f>
        <v>0</v>
      </c>
      <c r="AM1430" s="275"/>
      <c r="AN1430" s="275"/>
      <c r="AO1430" s="275">
        <f>SUM(AM1430:AN1430)</f>
        <v>0</v>
      </c>
      <c r="AP1430" s="275"/>
      <c r="AQ1430" s="275"/>
      <c r="AR1430" s="275">
        <f>SUM(AP1430:AQ1430)</f>
        <v>0</v>
      </c>
      <c r="AS1430" s="500"/>
      <c r="AT1430" s="275">
        <v>0</v>
      </c>
      <c r="AU1430" s="275">
        <v>1</v>
      </c>
      <c r="AV1430" s="275">
        <f>SUM(AT1430:AU1430)</f>
        <v>1</v>
      </c>
      <c r="AW1430" s="567">
        <f t="shared" si="7067"/>
        <v>11</v>
      </c>
      <c r="AX1430" s="567">
        <f t="shared" si="7068"/>
        <v>6</v>
      </c>
      <c r="AY1430" s="567">
        <f t="shared" si="7069"/>
        <v>17</v>
      </c>
      <c r="AZ1430" s="159"/>
      <c r="BA1430" s="159"/>
      <c r="BB1430" s="275">
        <f>SUM(AZ1430:BA1430)</f>
        <v>0</v>
      </c>
      <c r="BC1430" s="275"/>
      <c r="BD1430" s="275"/>
      <c r="BE1430" s="275">
        <f>SUM(BC1430:BD1430)</f>
        <v>0</v>
      </c>
      <c r="BF1430" s="521"/>
      <c r="BG1430" s="605">
        <f>SUM(F1430,S1430,AF1430,AS1430)</f>
        <v>18</v>
      </c>
      <c r="BH1430" s="533">
        <f>SUM(G1430,T1430,AG1430)</f>
        <v>2</v>
      </c>
      <c r="BI1430" s="533">
        <f t="shared" si="7070"/>
        <v>2</v>
      </c>
      <c r="BJ1430" s="533">
        <f t="shared" si="7071"/>
        <v>4</v>
      </c>
      <c r="BK1430" s="533">
        <f t="shared" si="7072"/>
        <v>3</v>
      </c>
      <c r="BL1430" s="533">
        <f t="shared" si="7073"/>
        <v>2</v>
      </c>
      <c r="BM1430" s="533">
        <f t="shared" si="7074"/>
        <v>5</v>
      </c>
      <c r="BN1430" s="533">
        <f>SUM(M1430,Z1430,AM1430)</f>
        <v>1</v>
      </c>
      <c r="BO1430" s="533">
        <f t="shared" si="7075"/>
        <v>0</v>
      </c>
      <c r="BP1430" s="533">
        <f t="shared" si="7076"/>
        <v>1</v>
      </c>
      <c r="BQ1430" s="533">
        <f t="shared" si="7077"/>
        <v>5</v>
      </c>
      <c r="BR1430" s="533">
        <f t="shared" si="7078"/>
        <v>1</v>
      </c>
      <c r="BS1430" s="533">
        <f t="shared" si="7079"/>
        <v>6</v>
      </c>
      <c r="BT1430" s="533">
        <f>AT1430</f>
        <v>0</v>
      </c>
      <c r="BU1430" s="533">
        <f t="shared" si="7080"/>
        <v>1</v>
      </c>
      <c r="BV1430" s="533">
        <f t="shared" si="7081"/>
        <v>1</v>
      </c>
      <c r="BW1430" s="536">
        <f>SUM(BH1430,BK1430,BN1430,BQ1430,BT1430)</f>
        <v>11</v>
      </c>
      <c r="BX1430" s="536">
        <f t="shared" si="7082"/>
        <v>6</v>
      </c>
      <c r="BY1430" s="536">
        <f t="shared" si="7083"/>
        <v>17</v>
      </c>
      <c r="BZ1430" t="s">
        <v>74</v>
      </c>
      <c r="CA1430" s="544">
        <f>AZ1430</f>
        <v>0</v>
      </c>
      <c r="CB1430" s="544">
        <f t="shared" si="7084"/>
        <v>0</v>
      </c>
      <c r="CC1430" s="544">
        <f t="shared" si="7085"/>
        <v>0</v>
      </c>
      <c r="CD1430" s="544">
        <f>BC1430</f>
        <v>0</v>
      </c>
      <c r="CE1430" s="544">
        <f t="shared" si="7086"/>
        <v>0</v>
      </c>
      <c r="CF1430" s="544">
        <f t="shared" si="7087"/>
        <v>0</v>
      </c>
    </row>
    <row r="1431" spans="1:84">
      <c r="A1431" s="149"/>
      <c r="B1431" s="151"/>
      <c r="C1431" s="151" t="s">
        <v>85</v>
      </c>
      <c r="D1431" s="151"/>
      <c r="E1431" s="375"/>
      <c r="F1431" s="592">
        <f t="shared" ref="F1431" si="7088">SUM(F1429:F1430)</f>
        <v>36</v>
      </c>
      <c r="G1431" s="168">
        <f t="shared" ref="G1431:BE1431" si="7089">SUM(G1429:G1430)</f>
        <v>2</v>
      </c>
      <c r="H1431" s="168">
        <f t="shared" si="7089"/>
        <v>2</v>
      </c>
      <c r="I1431" s="168">
        <f t="shared" si="7089"/>
        <v>4</v>
      </c>
      <c r="J1431" s="168">
        <f t="shared" si="7089"/>
        <v>7</v>
      </c>
      <c r="K1431" s="168">
        <f t="shared" si="7089"/>
        <v>4</v>
      </c>
      <c r="L1431" s="168">
        <f t="shared" si="7089"/>
        <v>11</v>
      </c>
      <c r="M1431" s="168">
        <f t="shared" si="7089"/>
        <v>2</v>
      </c>
      <c r="N1431" s="168">
        <f t="shared" si="7089"/>
        <v>0</v>
      </c>
      <c r="O1431" s="168">
        <f t="shared" si="7089"/>
        <v>2</v>
      </c>
      <c r="P1431" s="168">
        <f t="shared" si="7089"/>
        <v>15</v>
      </c>
      <c r="Q1431" s="168">
        <f t="shared" si="7089"/>
        <v>2</v>
      </c>
      <c r="R1431" s="168">
        <f t="shared" si="7089"/>
        <v>17</v>
      </c>
      <c r="S1431" s="502">
        <f t="shared" si="7089"/>
        <v>0</v>
      </c>
      <c r="T1431" s="168">
        <f t="shared" si="7089"/>
        <v>0</v>
      </c>
      <c r="U1431" s="168">
        <f t="shared" si="7089"/>
        <v>0</v>
      </c>
      <c r="V1431" s="168">
        <f t="shared" si="7089"/>
        <v>0</v>
      </c>
      <c r="W1431" s="168">
        <f t="shared" si="7089"/>
        <v>0</v>
      </c>
      <c r="X1431" s="168">
        <f t="shared" si="7089"/>
        <v>0</v>
      </c>
      <c r="Y1431" s="168">
        <f t="shared" si="7089"/>
        <v>0</v>
      </c>
      <c r="Z1431" s="168">
        <f t="shared" si="7089"/>
        <v>0</v>
      </c>
      <c r="AA1431" s="168">
        <f t="shared" si="7089"/>
        <v>0</v>
      </c>
      <c r="AB1431" s="168">
        <f t="shared" si="7089"/>
        <v>0</v>
      </c>
      <c r="AC1431" s="168">
        <f t="shared" si="7089"/>
        <v>0</v>
      </c>
      <c r="AD1431" s="168">
        <f t="shared" si="7089"/>
        <v>0</v>
      </c>
      <c r="AE1431" s="168">
        <f t="shared" si="7089"/>
        <v>0</v>
      </c>
      <c r="AF1431" s="502">
        <f t="shared" si="7089"/>
        <v>0</v>
      </c>
      <c r="AG1431" s="168">
        <f t="shared" si="7089"/>
        <v>0</v>
      </c>
      <c r="AH1431" s="168">
        <f t="shared" si="7089"/>
        <v>0</v>
      </c>
      <c r="AI1431" s="168">
        <f t="shared" si="7089"/>
        <v>0</v>
      </c>
      <c r="AJ1431" s="168">
        <f t="shared" si="7089"/>
        <v>0</v>
      </c>
      <c r="AK1431" s="168">
        <f t="shared" si="7089"/>
        <v>0</v>
      </c>
      <c r="AL1431" s="168">
        <f t="shared" si="7089"/>
        <v>0</v>
      </c>
      <c r="AM1431" s="168">
        <f t="shared" si="7089"/>
        <v>0</v>
      </c>
      <c r="AN1431" s="168">
        <f t="shared" si="7089"/>
        <v>0</v>
      </c>
      <c r="AO1431" s="168">
        <f t="shared" si="7089"/>
        <v>0</v>
      </c>
      <c r="AP1431" s="168">
        <f t="shared" si="7089"/>
        <v>0</v>
      </c>
      <c r="AQ1431" s="168">
        <f t="shared" si="7089"/>
        <v>0</v>
      </c>
      <c r="AR1431" s="168">
        <f t="shared" si="7089"/>
        <v>0</v>
      </c>
      <c r="AS1431" s="502">
        <f t="shared" si="7089"/>
        <v>0</v>
      </c>
      <c r="AT1431" s="168">
        <f t="shared" si="7089"/>
        <v>1</v>
      </c>
      <c r="AU1431" s="168">
        <f t="shared" si="7089"/>
        <v>1</v>
      </c>
      <c r="AV1431" s="168">
        <f t="shared" si="7089"/>
        <v>2</v>
      </c>
      <c r="AW1431" s="569">
        <f t="shared" si="7089"/>
        <v>27</v>
      </c>
      <c r="AX1431" s="569">
        <f t="shared" si="7089"/>
        <v>9</v>
      </c>
      <c r="AY1431" s="569">
        <f t="shared" si="7089"/>
        <v>36</v>
      </c>
      <c r="AZ1431" s="168">
        <f t="shared" si="7089"/>
        <v>0</v>
      </c>
      <c r="BA1431" s="168">
        <f t="shared" si="7089"/>
        <v>0</v>
      </c>
      <c r="BB1431" s="168">
        <f t="shared" si="7089"/>
        <v>0</v>
      </c>
      <c r="BC1431" s="168">
        <f t="shared" si="7089"/>
        <v>0</v>
      </c>
      <c r="BD1431" s="168">
        <f t="shared" si="7089"/>
        <v>0</v>
      </c>
      <c r="BE1431" s="168">
        <f t="shared" si="7089"/>
        <v>0</v>
      </c>
      <c r="BF1431" s="523"/>
      <c r="BG1431" s="605">
        <f>SUM(F1431,S1431,AF1431,AS1431)</f>
        <v>36</v>
      </c>
      <c r="BH1431" s="533">
        <f>SUM(G1431,T1431,AG1431)</f>
        <v>2</v>
      </c>
      <c r="BI1431" s="533">
        <f t="shared" si="7070"/>
        <v>2</v>
      </c>
      <c r="BJ1431" s="533">
        <f t="shared" si="7071"/>
        <v>4</v>
      </c>
      <c r="BK1431" s="533">
        <f t="shared" si="7072"/>
        <v>7</v>
      </c>
      <c r="BL1431" s="533">
        <f t="shared" si="7073"/>
        <v>4</v>
      </c>
      <c r="BM1431" s="533">
        <f t="shared" si="7074"/>
        <v>11</v>
      </c>
      <c r="BN1431" s="533">
        <f>SUM(M1431,Z1431,AM1431)</f>
        <v>2</v>
      </c>
      <c r="BO1431" s="533">
        <f t="shared" si="7075"/>
        <v>0</v>
      </c>
      <c r="BP1431" s="533">
        <f t="shared" si="7076"/>
        <v>2</v>
      </c>
      <c r="BQ1431" s="533">
        <f t="shared" si="7077"/>
        <v>15</v>
      </c>
      <c r="BR1431" s="533">
        <f t="shared" si="7078"/>
        <v>2</v>
      </c>
      <c r="BS1431" s="533">
        <f t="shared" si="7079"/>
        <v>17</v>
      </c>
      <c r="BT1431" s="533">
        <f>AT1431</f>
        <v>1</v>
      </c>
      <c r="BU1431" s="533">
        <f t="shared" si="7080"/>
        <v>1</v>
      </c>
      <c r="BV1431" s="533">
        <f t="shared" si="7081"/>
        <v>2</v>
      </c>
      <c r="BW1431" s="536">
        <f>SUM(BH1431,BK1431,BN1431,BQ1431,BT1431)</f>
        <v>27</v>
      </c>
      <c r="BX1431" s="536">
        <f t="shared" si="7082"/>
        <v>9</v>
      </c>
      <c r="BY1431" s="536">
        <f t="shared" si="7083"/>
        <v>36</v>
      </c>
      <c r="BZ1431" t="s">
        <v>74</v>
      </c>
      <c r="CA1431" s="544">
        <f>AZ1431</f>
        <v>0</v>
      </c>
      <c r="CB1431" s="544">
        <f t="shared" si="7084"/>
        <v>0</v>
      </c>
      <c r="CC1431" s="544">
        <f t="shared" si="7085"/>
        <v>0</v>
      </c>
      <c r="CD1431" s="544">
        <f>BC1431</f>
        <v>0</v>
      </c>
      <c r="CE1431" s="544">
        <f t="shared" si="7086"/>
        <v>0</v>
      </c>
      <c r="CF1431" s="544">
        <f t="shared" si="7087"/>
        <v>0</v>
      </c>
    </row>
    <row r="1432" spans="1:84">
      <c r="A1432" s="149"/>
      <c r="B1432" s="151"/>
      <c r="C1432" s="151"/>
      <c r="D1432" s="151"/>
      <c r="E1432" s="375"/>
      <c r="F1432" s="592"/>
      <c r="G1432" s="168"/>
      <c r="H1432" s="168"/>
      <c r="I1432" s="168"/>
      <c r="J1432" s="168"/>
      <c r="K1432" s="168"/>
      <c r="L1432" s="168"/>
      <c r="M1432" s="168"/>
      <c r="N1432" s="168"/>
      <c r="O1432" s="168"/>
      <c r="P1432" s="168"/>
      <c r="Q1432" s="168"/>
      <c r="R1432" s="168"/>
      <c r="S1432" s="502"/>
      <c r="T1432" s="168"/>
      <c r="U1432" s="168"/>
      <c r="V1432" s="168"/>
      <c r="W1432" s="168"/>
      <c r="X1432" s="168"/>
      <c r="Y1432" s="168"/>
      <c r="Z1432" s="168"/>
      <c r="AA1432" s="168"/>
      <c r="AB1432" s="168"/>
      <c r="AC1432" s="168"/>
      <c r="AD1432" s="168"/>
      <c r="AE1432" s="168"/>
      <c r="AF1432" s="502"/>
      <c r="AG1432" s="168"/>
      <c r="AH1432" s="168"/>
      <c r="AI1432" s="168"/>
      <c r="AJ1432" s="168"/>
      <c r="AK1432" s="168"/>
      <c r="AL1432" s="168"/>
      <c r="AM1432" s="168"/>
      <c r="AN1432" s="168"/>
      <c r="AO1432" s="168"/>
      <c r="AP1432" s="168"/>
      <c r="AQ1432" s="168"/>
      <c r="AR1432" s="168"/>
      <c r="AS1432" s="502"/>
      <c r="AT1432" s="168"/>
      <c r="AU1432" s="168"/>
      <c r="AV1432" s="168"/>
      <c r="AW1432" s="569"/>
      <c r="AX1432" s="569"/>
      <c r="AY1432" s="569"/>
      <c r="AZ1432" s="159"/>
      <c r="BA1432" s="159"/>
      <c r="BB1432" s="159"/>
      <c r="BC1432" s="168"/>
      <c r="BD1432" s="168"/>
      <c r="BE1432" s="168"/>
      <c r="BF1432" s="523"/>
    </row>
    <row r="1433" spans="1:84">
      <c r="A1433" s="149"/>
      <c r="B1433" s="151" t="s">
        <v>74</v>
      </c>
      <c r="C1433" s="151"/>
      <c r="D1433" s="151"/>
      <c r="E1433" s="375"/>
      <c r="F1433" s="592"/>
      <c r="G1433" s="168"/>
      <c r="H1433" s="168"/>
      <c r="I1433" s="168"/>
      <c r="J1433" s="168"/>
      <c r="K1433" s="168"/>
      <c r="L1433" s="168"/>
      <c r="M1433" s="168"/>
      <c r="N1433" s="168"/>
      <c r="O1433" s="168"/>
      <c r="P1433" s="168"/>
      <c r="Q1433" s="168"/>
      <c r="R1433" s="168"/>
      <c r="S1433" s="502"/>
      <c r="T1433" s="168"/>
      <c r="U1433" s="168"/>
      <c r="V1433" s="168"/>
      <c r="W1433" s="168"/>
      <c r="X1433" s="168"/>
      <c r="Y1433" s="168"/>
      <c r="Z1433" s="168"/>
      <c r="AA1433" s="168"/>
      <c r="AB1433" s="168"/>
      <c r="AC1433" s="168"/>
      <c r="AD1433" s="168"/>
      <c r="AE1433" s="168"/>
      <c r="AF1433" s="502"/>
      <c r="AG1433" s="168"/>
      <c r="AH1433" s="168"/>
      <c r="AI1433" s="168"/>
      <c r="AJ1433" s="168"/>
      <c r="AK1433" s="168"/>
      <c r="AL1433" s="168"/>
      <c r="AM1433" s="168"/>
      <c r="AN1433" s="168"/>
      <c r="AO1433" s="168"/>
      <c r="AP1433" s="168"/>
      <c r="AQ1433" s="168"/>
      <c r="AR1433" s="168"/>
      <c r="AS1433" s="502"/>
      <c r="AT1433" s="168"/>
      <c r="AU1433" s="168"/>
      <c r="AV1433" s="168"/>
      <c r="AW1433" s="569"/>
      <c r="AX1433" s="569"/>
      <c r="AY1433" s="569"/>
      <c r="AZ1433" s="159"/>
      <c r="BA1433" s="159"/>
      <c r="BB1433" s="159"/>
      <c r="BC1433" s="168"/>
      <c r="BD1433" s="168"/>
      <c r="BE1433" s="168"/>
      <c r="BF1433" s="523"/>
    </row>
    <row r="1434" spans="1:84">
      <c r="A1434" s="149" t="s">
        <v>75</v>
      </c>
      <c r="B1434" s="151" t="s">
        <v>670</v>
      </c>
      <c r="C1434" s="151"/>
      <c r="D1434" s="151"/>
      <c r="E1434" s="375" t="s">
        <v>654</v>
      </c>
      <c r="F1434" s="592"/>
      <c r="G1434" s="159"/>
      <c r="H1434" s="159"/>
      <c r="I1434" s="275"/>
      <c r="J1434" s="159"/>
      <c r="K1434" s="159"/>
      <c r="L1434" s="275"/>
      <c r="M1434" s="159"/>
      <c r="N1434" s="159"/>
      <c r="O1434" s="275"/>
      <c r="P1434" s="159"/>
      <c r="Q1434" s="159"/>
      <c r="R1434" s="275"/>
      <c r="S1434" s="500"/>
      <c r="T1434" s="275"/>
      <c r="U1434" s="275"/>
      <c r="V1434" s="275"/>
      <c r="W1434" s="275"/>
      <c r="X1434" s="275"/>
      <c r="Y1434" s="275"/>
      <c r="Z1434" s="275"/>
      <c r="AA1434" s="275"/>
      <c r="AB1434" s="275"/>
      <c r="AC1434" s="275"/>
      <c r="AD1434" s="275"/>
      <c r="AE1434" s="275"/>
      <c r="AF1434" s="500"/>
      <c r="AG1434" s="275"/>
      <c r="AH1434" s="275"/>
      <c r="AI1434" s="275"/>
      <c r="AJ1434" s="275"/>
      <c r="AK1434" s="275"/>
      <c r="AL1434" s="275"/>
      <c r="AM1434" s="275"/>
      <c r="AN1434" s="275"/>
      <c r="AO1434" s="275"/>
      <c r="AP1434" s="275"/>
      <c r="AQ1434" s="275"/>
      <c r="AR1434" s="275"/>
      <c r="AS1434" s="500"/>
      <c r="AT1434" s="275"/>
      <c r="AU1434" s="275"/>
      <c r="AV1434" s="275"/>
      <c r="AW1434" s="567"/>
      <c r="AX1434" s="567"/>
      <c r="AY1434" s="567"/>
      <c r="AZ1434" s="159"/>
      <c r="BA1434" s="159"/>
      <c r="BB1434" s="159"/>
      <c r="BC1434" s="275"/>
      <c r="BD1434" s="275"/>
      <c r="BE1434" s="275"/>
      <c r="BF1434" s="521"/>
    </row>
    <row r="1435" spans="1:84">
      <c r="A1435" s="149"/>
      <c r="B1435" s="151"/>
      <c r="C1435" s="151"/>
      <c r="D1435" s="151"/>
      <c r="E1435" s="288" t="s">
        <v>77</v>
      </c>
      <c r="F1435" s="591">
        <f t="shared" ref="F1435:G1435" si="7090">SUM(F1418,F1423,F1429)</f>
        <v>72</v>
      </c>
      <c r="G1435" s="159">
        <f t="shared" si="7090"/>
        <v>0</v>
      </c>
      <c r="H1435" s="159">
        <f t="shared" ref="H1435:BE1435" si="7091">SUM(H1418,H1423,H1429)</f>
        <v>4</v>
      </c>
      <c r="I1435" s="159">
        <f t="shared" si="7091"/>
        <v>4</v>
      </c>
      <c r="J1435" s="159">
        <f t="shared" si="7091"/>
        <v>8</v>
      </c>
      <c r="K1435" s="159">
        <f t="shared" si="7091"/>
        <v>7</v>
      </c>
      <c r="L1435" s="159">
        <f t="shared" si="7091"/>
        <v>15</v>
      </c>
      <c r="M1435" s="159">
        <f t="shared" si="7091"/>
        <v>2</v>
      </c>
      <c r="N1435" s="159">
        <f t="shared" si="7091"/>
        <v>3</v>
      </c>
      <c r="O1435" s="159">
        <f t="shared" si="7091"/>
        <v>5</v>
      </c>
      <c r="P1435" s="159">
        <f t="shared" si="7091"/>
        <v>34</v>
      </c>
      <c r="Q1435" s="159">
        <f t="shared" si="7091"/>
        <v>21</v>
      </c>
      <c r="R1435" s="159">
        <f t="shared" si="7091"/>
        <v>55</v>
      </c>
      <c r="S1435" s="503">
        <f t="shared" si="7091"/>
        <v>9</v>
      </c>
      <c r="T1435" s="159">
        <f t="shared" si="7091"/>
        <v>0</v>
      </c>
      <c r="U1435" s="159">
        <f t="shared" si="7091"/>
        <v>1</v>
      </c>
      <c r="V1435" s="159">
        <f t="shared" si="7091"/>
        <v>1</v>
      </c>
      <c r="W1435" s="159">
        <f t="shared" si="7091"/>
        <v>0</v>
      </c>
      <c r="X1435" s="159">
        <f t="shared" si="7091"/>
        <v>1</v>
      </c>
      <c r="Y1435" s="159">
        <f t="shared" si="7091"/>
        <v>1</v>
      </c>
      <c r="Z1435" s="159">
        <f t="shared" si="7091"/>
        <v>0</v>
      </c>
      <c r="AA1435" s="159">
        <f t="shared" si="7091"/>
        <v>0</v>
      </c>
      <c r="AB1435" s="159">
        <f t="shared" si="7091"/>
        <v>0</v>
      </c>
      <c r="AC1435" s="159">
        <f t="shared" si="7091"/>
        <v>1</v>
      </c>
      <c r="AD1435" s="159">
        <f t="shared" si="7091"/>
        <v>2</v>
      </c>
      <c r="AE1435" s="159">
        <f t="shared" si="7091"/>
        <v>3</v>
      </c>
      <c r="AF1435" s="503">
        <f t="shared" si="7091"/>
        <v>8</v>
      </c>
      <c r="AG1435" s="159">
        <f t="shared" si="7091"/>
        <v>0</v>
      </c>
      <c r="AH1435" s="159">
        <f t="shared" si="7091"/>
        <v>1</v>
      </c>
      <c r="AI1435" s="159">
        <f t="shared" si="7091"/>
        <v>1</v>
      </c>
      <c r="AJ1435" s="159">
        <f t="shared" si="7091"/>
        <v>0</v>
      </c>
      <c r="AK1435" s="159">
        <f t="shared" si="7091"/>
        <v>0</v>
      </c>
      <c r="AL1435" s="159">
        <f t="shared" si="7091"/>
        <v>0</v>
      </c>
      <c r="AM1435" s="159">
        <f t="shared" si="7091"/>
        <v>0</v>
      </c>
      <c r="AN1435" s="159">
        <f t="shared" si="7091"/>
        <v>0</v>
      </c>
      <c r="AO1435" s="159">
        <f t="shared" si="7091"/>
        <v>0</v>
      </c>
      <c r="AP1435" s="159">
        <f t="shared" si="7091"/>
        <v>2</v>
      </c>
      <c r="AQ1435" s="159">
        <f t="shared" si="7091"/>
        <v>2</v>
      </c>
      <c r="AR1435" s="159">
        <f t="shared" si="7091"/>
        <v>4</v>
      </c>
      <c r="AS1435" s="503">
        <f t="shared" si="7091"/>
        <v>8</v>
      </c>
      <c r="AT1435" s="159">
        <f t="shared" si="7091"/>
        <v>2</v>
      </c>
      <c r="AU1435" s="159">
        <f t="shared" si="7091"/>
        <v>0</v>
      </c>
      <c r="AV1435" s="159">
        <f t="shared" si="7091"/>
        <v>2</v>
      </c>
      <c r="AW1435" s="570">
        <f t="shared" si="7091"/>
        <v>49</v>
      </c>
      <c r="AX1435" s="570">
        <f t="shared" si="7091"/>
        <v>42</v>
      </c>
      <c r="AY1435" s="570">
        <f t="shared" si="7091"/>
        <v>91</v>
      </c>
      <c r="AZ1435" s="159">
        <f t="shared" si="7091"/>
        <v>1</v>
      </c>
      <c r="BA1435" s="159">
        <f t="shared" si="7091"/>
        <v>1</v>
      </c>
      <c r="BB1435" s="159">
        <f t="shared" si="7091"/>
        <v>2</v>
      </c>
      <c r="BC1435" s="159">
        <f t="shared" si="7091"/>
        <v>0</v>
      </c>
      <c r="BD1435" s="159">
        <f t="shared" si="7091"/>
        <v>1</v>
      </c>
      <c r="BE1435" s="159">
        <f t="shared" si="7091"/>
        <v>1</v>
      </c>
      <c r="BF1435" s="474"/>
      <c r="BG1435" s="605">
        <f>SUM(F1435,S1435,AF1435,AS1435)</f>
        <v>97</v>
      </c>
      <c r="BH1435" s="533">
        <f>SUM(G1435,T1435,AG1435)</f>
        <v>0</v>
      </c>
      <c r="BI1435" s="533">
        <f t="shared" ref="BI1435:BI1437" si="7092">SUM(H1435,U1435,AH1435)</f>
        <v>6</v>
      </c>
      <c r="BJ1435" s="533">
        <f t="shared" ref="BJ1435:BJ1437" si="7093">SUM(I1435,V1435,AI1435)</f>
        <v>6</v>
      </c>
      <c r="BK1435" s="533">
        <f t="shared" ref="BK1435:BK1437" si="7094">SUM(J1435,W1435,AJ1435)</f>
        <v>8</v>
      </c>
      <c r="BL1435" s="533">
        <f t="shared" ref="BL1435:BL1437" si="7095">SUM(K1435,X1435,AK1435)</f>
        <v>8</v>
      </c>
      <c r="BM1435" s="533">
        <f t="shared" ref="BM1435:BM1437" si="7096">SUM(L1435,Y1435,AL1435)</f>
        <v>16</v>
      </c>
      <c r="BN1435" s="533">
        <f>SUM(M1435,Z1435,AM1435)</f>
        <v>2</v>
      </c>
      <c r="BO1435" s="533">
        <f t="shared" ref="BO1435:BO1437" si="7097">SUM(N1435,AA1435,AN1435)</f>
        <v>3</v>
      </c>
      <c r="BP1435" s="533">
        <f t="shared" ref="BP1435:BP1437" si="7098">SUM(O1435,AB1435,AO1435)</f>
        <v>5</v>
      </c>
      <c r="BQ1435" s="533">
        <f t="shared" ref="BQ1435:BQ1437" si="7099">SUM(P1435,AC1435,AP1435)</f>
        <v>37</v>
      </c>
      <c r="BR1435" s="533">
        <f t="shared" ref="BR1435:BR1437" si="7100">SUM(Q1435,AD1435,AQ1435)</f>
        <v>25</v>
      </c>
      <c r="BS1435" s="533">
        <f t="shared" ref="BS1435:BS1437" si="7101">SUM(R1435,AE1435,AR1435)</f>
        <v>62</v>
      </c>
      <c r="BT1435" s="533">
        <f>AT1435</f>
        <v>2</v>
      </c>
      <c r="BU1435" s="533">
        <f t="shared" ref="BU1435:BU1437" si="7102">AU1435</f>
        <v>0</v>
      </c>
      <c r="BV1435" s="533">
        <f t="shared" ref="BV1435:BV1437" si="7103">AV1435</f>
        <v>2</v>
      </c>
      <c r="BW1435" s="536">
        <f>SUM(BH1435,BK1435,BN1435,BQ1435,BT1435)</f>
        <v>49</v>
      </c>
      <c r="BX1435" s="536">
        <f t="shared" ref="BX1435:BX1437" si="7104">SUM(BI1435,BL1435,BO1435,BR1435,BU1435)</f>
        <v>42</v>
      </c>
      <c r="BY1435" s="536">
        <f t="shared" ref="BY1435:BY1437" si="7105">SUM(BJ1435,BM1435,BP1435,BS1435,BV1435)</f>
        <v>91</v>
      </c>
      <c r="BZ1435" t="s">
        <v>74</v>
      </c>
      <c r="CA1435" s="544">
        <f>AZ1435</f>
        <v>1</v>
      </c>
      <c r="CB1435" s="544">
        <f t="shared" ref="CB1435:CB1437" si="7106">BA1435</f>
        <v>1</v>
      </c>
      <c r="CC1435" s="544">
        <f t="shared" ref="CC1435:CC1437" si="7107">BB1435</f>
        <v>2</v>
      </c>
      <c r="CD1435" s="544">
        <f>BC1435</f>
        <v>0</v>
      </c>
      <c r="CE1435" s="544">
        <f t="shared" ref="CE1435:CE1437" si="7108">BD1435</f>
        <v>1</v>
      </c>
      <c r="CF1435" s="544">
        <f t="shared" ref="CF1435:CF1437" si="7109">BE1435</f>
        <v>1</v>
      </c>
    </row>
    <row r="1436" spans="1:84">
      <c r="A1436" s="149"/>
      <c r="B1436" s="151"/>
      <c r="C1436" s="151"/>
      <c r="D1436" s="151"/>
      <c r="E1436" s="288" t="s">
        <v>78</v>
      </c>
      <c r="F1436" s="591">
        <f t="shared" ref="F1436:G1436" si="7110">SUM(F1419,F1424,F1430)</f>
        <v>72</v>
      </c>
      <c r="G1436" s="159">
        <f t="shared" si="7110"/>
        <v>5</v>
      </c>
      <c r="H1436" s="159">
        <f t="shared" ref="H1436:BE1436" si="7111">SUM(H1419,H1424,H1430)</f>
        <v>5</v>
      </c>
      <c r="I1436" s="159">
        <f t="shared" si="7111"/>
        <v>10</v>
      </c>
      <c r="J1436" s="159">
        <f t="shared" si="7111"/>
        <v>13</v>
      </c>
      <c r="K1436" s="159">
        <f t="shared" si="7111"/>
        <v>4</v>
      </c>
      <c r="L1436" s="159">
        <f t="shared" si="7111"/>
        <v>17</v>
      </c>
      <c r="M1436" s="159">
        <f t="shared" si="7111"/>
        <v>2</v>
      </c>
      <c r="N1436" s="159">
        <f t="shared" si="7111"/>
        <v>0</v>
      </c>
      <c r="O1436" s="159">
        <f t="shared" si="7111"/>
        <v>2</v>
      </c>
      <c r="P1436" s="159">
        <f t="shared" si="7111"/>
        <v>13</v>
      </c>
      <c r="Q1436" s="159">
        <f t="shared" si="7111"/>
        <v>22</v>
      </c>
      <c r="R1436" s="159">
        <f t="shared" si="7111"/>
        <v>35</v>
      </c>
      <c r="S1436" s="503">
        <f t="shared" si="7111"/>
        <v>9</v>
      </c>
      <c r="T1436" s="159">
        <f t="shared" si="7111"/>
        <v>1</v>
      </c>
      <c r="U1436" s="159">
        <f t="shared" si="7111"/>
        <v>4</v>
      </c>
      <c r="V1436" s="159">
        <f t="shared" si="7111"/>
        <v>5</v>
      </c>
      <c r="W1436" s="159">
        <f t="shared" si="7111"/>
        <v>0</v>
      </c>
      <c r="X1436" s="159">
        <f t="shared" si="7111"/>
        <v>0</v>
      </c>
      <c r="Y1436" s="159">
        <f t="shared" si="7111"/>
        <v>0</v>
      </c>
      <c r="Z1436" s="159">
        <f t="shared" si="7111"/>
        <v>0</v>
      </c>
      <c r="AA1436" s="159">
        <f t="shared" si="7111"/>
        <v>0</v>
      </c>
      <c r="AB1436" s="159">
        <f t="shared" si="7111"/>
        <v>0</v>
      </c>
      <c r="AC1436" s="159">
        <f t="shared" si="7111"/>
        <v>0</v>
      </c>
      <c r="AD1436" s="159">
        <f t="shared" si="7111"/>
        <v>2</v>
      </c>
      <c r="AE1436" s="159">
        <f t="shared" si="7111"/>
        <v>2</v>
      </c>
      <c r="AF1436" s="503">
        <f t="shared" si="7111"/>
        <v>8</v>
      </c>
      <c r="AG1436" s="159">
        <f t="shared" si="7111"/>
        <v>0</v>
      </c>
      <c r="AH1436" s="159">
        <f t="shared" si="7111"/>
        <v>2</v>
      </c>
      <c r="AI1436" s="159">
        <f t="shared" si="7111"/>
        <v>2</v>
      </c>
      <c r="AJ1436" s="159">
        <f t="shared" si="7111"/>
        <v>0</v>
      </c>
      <c r="AK1436" s="159">
        <f t="shared" si="7111"/>
        <v>0</v>
      </c>
      <c r="AL1436" s="159">
        <f t="shared" si="7111"/>
        <v>0</v>
      </c>
      <c r="AM1436" s="159">
        <f t="shared" si="7111"/>
        <v>0</v>
      </c>
      <c r="AN1436" s="159">
        <f t="shared" si="7111"/>
        <v>0</v>
      </c>
      <c r="AO1436" s="159">
        <f t="shared" si="7111"/>
        <v>0</v>
      </c>
      <c r="AP1436" s="159">
        <f t="shared" si="7111"/>
        <v>0</v>
      </c>
      <c r="AQ1436" s="159">
        <f t="shared" si="7111"/>
        <v>0</v>
      </c>
      <c r="AR1436" s="159">
        <f t="shared" si="7111"/>
        <v>0</v>
      </c>
      <c r="AS1436" s="503">
        <f t="shared" si="7111"/>
        <v>8</v>
      </c>
      <c r="AT1436" s="159">
        <f t="shared" si="7111"/>
        <v>0</v>
      </c>
      <c r="AU1436" s="159">
        <f t="shared" si="7111"/>
        <v>2</v>
      </c>
      <c r="AV1436" s="159">
        <f t="shared" si="7111"/>
        <v>2</v>
      </c>
      <c r="AW1436" s="570">
        <f t="shared" si="7111"/>
        <v>34</v>
      </c>
      <c r="AX1436" s="570">
        <f t="shared" si="7111"/>
        <v>41</v>
      </c>
      <c r="AY1436" s="570">
        <f t="shared" si="7111"/>
        <v>75</v>
      </c>
      <c r="AZ1436" s="159">
        <f t="shared" si="7111"/>
        <v>0</v>
      </c>
      <c r="BA1436" s="159">
        <f t="shared" si="7111"/>
        <v>0</v>
      </c>
      <c r="BB1436" s="159">
        <f t="shared" si="7111"/>
        <v>0</v>
      </c>
      <c r="BC1436" s="159">
        <f t="shared" si="7111"/>
        <v>0</v>
      </c>
      <c r="BD1436" s="159">
        <f t="shared" si="7111"/>
        <v>0</v>
      </c>
      <c r="BE1436" s="159">
        <f t="shared" si="7111"/>
        <v>0</v>
      </c>
      <c r="BF1436" s="474"/>
      <c r="BG1436" s="605">
        <f>SUM(F1436,S1436,AF1436,AS1436)</f>
        <v>97</v>
      </c>
      <c r="BH1436" s="533">
        <f>SUM(G1436,T1436,AG1436)</f>
        <v>6</v>
      </c>
      <c r="BI1436" s="533">
        <f t="shared" si="7092"/>
        <v>11</v>
      </c>
      <c r="BJ1436" s="533">
        <f t="shared" si="7093"/>
        <v>17</v>
      </c>
      <c r="BK1436" s="533">
        <f t="shared" si="7094"/>
        <v>13</v>
      </c>
      <c r="BL1436" s="533">
        <f t="shared" si="7095"/>
        <v>4</v>
      </c>
      <c r="BM1436" s="533">
        <f t="shared" si="7096"/>
        <v>17</v>
      </c>
      <c r="BN1436" s="533">
        <f>SUM(M1436,Z1436,AM1436)</f>
        <v>2</v>
      </c>
      <c r="BO1436" s="533">
        <f t="shared" si="7097"/>
        <v>0</v>
      </c>
      <c r="BP1436" s="533">
        <f t="shared" si="7098"/>
        <v>2</v>
      </c>
      <c r="BQ1436" s="533">
        <f t="shared" si="7099"/>
        <v>13</v>
      </c>
      <c r="BR1436" s="533">
        <f t="shared" si="7100"/>
        <v>24</v>
      </c>
      <c r="BS1436" s="533">
        <f t="shared" si="7101"/>
        <v>37</v>
      </c>
      <c r="BT1436" s="533">
        <f>AT1436</f>
        <v>0</v>
      </c>
      <c r="BU1436" s="533">
        <f t="shared" si="7102"/>
        <v>2</v>
      </c>
      <c r="BV1436" s="533">
        <f t="shared" si="7103"/>
        <v>2</v>
      </c>
      <c r="BW1436" s="536">
        <f>SUM(BH1436,BK1436,BN1436,BQ1436,BT1436)</f>
        <v>34</v>
      </c>
      <c r="BX1436" s="536">
        <f t="shared" si="7104"/>
        <v>41</v>
      </c>
      <c r="BY1436" s="536">
        <f t="shared" si="7105"/>
        <v>75</v>
      </c>
      <c r="BZ1436" t="s">
        <v>74</v>
      </c>
      <c r="CA1436" s="544">
        <f>AZ1436</f>
        <v>0</v>
      </c>
      <c r="CB1436" s="544">
        <f t="shared" si="7106"/>
        <v>0</v>
      </c>
      <c r="CC1436" s="544">
        <f t="shared" si="7107"/>
        <v>0</v>
      </c>
      <c r="CD1436" s="544">
        <f>BC1436</f>
        <v>0</v>
      </c>
      <c r="CE1436" s="544">
        <f t="shared" si="7108"/>
        <v>0</v>
      </c>
      <c r="CF1436" s="544">
        <f t="shared" si="7109"/>
        <v>0</v>
      </c>
    </row>
    <row r="1437" spans="1:84">
      <c r="A1437" s="149"/>
      <c r="B1437" s="151"/>
      <c r="C1437" s="151"/>
      <c r="D1437" s="151"/>
      <c r="E1437" s="375" t="s">
        <v>85</v>
      </c>
      <c r="F1437" s="592">
        <f>SUM(F1435:F1436)</f>
        <v>144</v>
      </c>
      <c r="G1437" s="168">
        <f t="shared" ref="G1437" si="7112">SUM(G1435:G1436)</f>
        <v>5</v>
      </c>
      <c r="H1437" s="168">
        <f t="shared" ref="H1437:BE1437" si="7113">SUM(H1435:H1436)</f>
        <v>9</v>
      </c>
      <c r="I1437" s="168">
        <f t="shared" si="7113"/>
        <v>14</v>
      </c>
      <c r="J1437" s="168">
        <f t="shared" si="7113"/>
        <v>21</v>
      </c>
      <c r="K1437" s="168">
        <f t="shared" si="7113"/>
        <v>11</v>
      </c>
      <c r="L1437" s="168">
        <f t="shared" si="7113"/>
        <v>32</v>
      </c>
      <c r="M1437" s="168">
        <f t="shared" si="7113"/>
        <v>4</v>
      </c>
      <c r="N1437" s="168">
        <f t="shared" si="7113"/>
        <v>3</v>
      </c>
      <c r="O1437" s="168">
        <f t="shared" si="7113"/>
        <v>7</v>
      </c>
      <c r="P1437" s="168">
        <f t="shared" si="7113"/>
        <v>47</v>
      </c>
      <c r="Q1437" s="168">
        <f t="shared" si="7113"/>
        <v>43</v>
      </c>
      <c r="R1437" s="168">
        <f t="shared" si="7113"/>
        <v>90</v>
      </c>
      <c r="S1437" s="502">
        <f t="shared" si="7113"/>
        <v>18</v>
      </c>
      <c r="T1437" s="168">
        <f t="shared" si="7113"/>
        <v>1</v>
      </c>
      <c r="U1437" s="168">
        <f t="shared" si="7113"/>
        <v>5</v>
      </c>
      <c r="V1437" s="168">
        <f t="shared" si="7113"/>
        <v>6</v>
      </c>
      <c r="W1437" s="168">
        <f t="shared" si="7113"/>
        <v>0</v>
      </c>
      <c r="X1437" s="168">
        <f t="shared" si="7113"/>
        <v>1</v>
      </c>
      <c r="Y1437" s="168">
        <f t="shared" si="7113"/>
        <v>1</v>
      </c>
      <c r="Z1437" s="168">
        <f t="shared" si="7113"/>
        <v>0</v>
      </c>
      <c r="AA1437" s="168">
        <f t="shared" si="7113"/>
        <v>0</v>
      </c>
      <c r="AB1437" s="168">
        <f t="shared" si="7113"/>
        <v>0</v>
      </c>
      <c r="AC1437" s="168">
        <f t="shared" si="7113"/>
        <v>1</v>
      </c>
      <c r="AD1437" s="168">
        <f t="shared" si="7113"/>
        <v>4</v>
      </c>
      <c r="AE1437" s="168">
        <f t="shared" si="7113"/>
        <v>5</v>
      </c>
      <c r="AF1437" s="502">
        <f t="shared" si="7113"/>
        <v>16</v>
      </c>
      <c r="AG1437" s="168">
        <f t="shared" si="7113"/>
        <v>0</v>
      </c>
      <c r="AH1437" s="168">
        <f t="shared" si="7113"/>
        <v>3</v>
      </c>
      <c r="AI1437" s="168">
        <f t="shared" si="7113"/>
        <v>3</v>
      </c>
      <c r="AJ1437" s="168">
        <f t="shared" si="7113"/>
        <v>0</v>
      </c>
      <c r="AK1437" s="168">
        <f t="shared" si="7113"/>
        <v>0</v>
      </c>
      <c r="AL1437" s="168">
        <f t="shared" si="7113"/>
        <v>0</v>
      </c>
      <c r="AM1437" s="168">
        <f t="shared" si="7113"/>
        <v>0</v>
      </c>
      <c r="AN1437" s="168">
        <f t="shared" si="7113"/>
        <v>0</v>
      </c>
      <c r="AO1437" s="168">
        <f t="shared" si="7113"/>
        <v>0</v>
      </c>
      <c r="AP1437" s="168">
        <f t="shared" si="7113"/>
        <v>2</v>
      </c>
      <c r="AQ1437" s="168">
        <f t="shared" si="7113"/>
        <v>2</v>
      </c>
      <c r="AR1437" s="168">
        <f t="shared" si="7113"/>
        <v>4</v>
      </c>
      <c r="AS1437" s="502">
        <f t="shared" si="7113"/>
        <v>16</v>
      </c>
      <c r="AT1437" s="168">
        <f t="shared" si="7113"/>
        <v>2</v>
      </c>
      <c r="AU1437" s="168">
        <f t="shared" si="7113"/>
        <v>2</v>
      </c>
      <c r="AV1437" s="168">
        <f t="shared" si="7113"/>
        <v>4</v>
      </c>
      <c r="AW1437" s="569">
        <f t="shared" si="7113"/>
        <v>83</v>
      </c>
      <c r="AX1437" s="569">
        <f t="shared" si="7113"/>
        <v>83</v>
      </c>
      <c r="AY1437" s="569">
        <f t="shared" si="7113"/>
        <v>166</v>
      </c>
      <c r="AZ1437" s="168">
        <f t="shared" si="7113"/>
        <v>1</v>
      </c>
      <c r="BA1437" s="168">
        <f t="shared" si="7113"/>
        <v>1</v>
      </c>
      <c r="BB1437" s="168">
        <f t="shared" si="7113"/>
        <v>2</v>
      </c>
      <c r="BC1437" s="168">
        <f t="shared" si="7113"/>
        <v>0</v>
      </c>
      <c r="BD1437" s="168">
        <f t="shared" si="7113"/>
        <v>1</v>
      </c>
      <c r="BE1437" s="168">
        <f t="shared" si="7113"/>
        <v>1</v>
      </c>
      <c r="BF1437" s="523"/>
      <c r="BG1437" s="605">
        <f>SUM(F1437,S1437,AF1437,AS1437)</f>
        <v>194</v>
      </c>
      <c r="BH1437" s="533">
        <f>SUM(G1437,T1437,AG1437)</f>
        <v>6</v>
      </c>
      <c r="BI1437" s="533">
        <f t="shared" si="7092"/>
        <v>17</v>
      </c>
      <c r="BJ1437" s="533">
        <f t="shared" si="7093"/>
        <v>23</v>
      </c>
      <c r="BK1437" s="533">
        <f t="shared" si="7094"/>
        <v>21</v>
      </c>
      <c r="BL1437" s="533">
        <f t="shared" si="7095"/>
        <v>12</v>
      </c>
      <c r="BM1437" s="533">
        <f t="shared" si="7096"/>
        <v>33</v>
      </c>
      <c r="BN1437" s="533">
        <f>SUM(M1437,Z1437,AM1437)</f>
        <v>4</v>
      </c>
      <c r="BO1437" s="533">
        <f t="shared" si="7097"/>
        <v>3</v>
      </c>
      <c r="BP1437" s="533">
        <f t="shared" si="7098"/>
        <v>7</v>
      </c>
      <c r="BQ1437" s="533">
        <f t="shared" si="7099"/>
        <v>50</v>
      </c>
      <c r="BR1437" s="533">
        <f t="shared" si="7100"/>
        <v>49</v>
      </c>
      <c r="BS1437" s="533">
        <f t="shared" si="7101"/>
        <v>99</v>
      </c>
      <c r="BT1437" s="533">
        <f>AT1437</f>
        <v>2</v>
      </c>
      <c r="BU1437" s="533">
        <f t="shared" si="7102"/>
        <v>2</v>
      </c>
      <c r="BV1437" s="533">
        <f t="shared" si="7103"/>
        <v>4</v>
      </c>
      <c r="BW1437" s="536">
        <f>SUM(BH1437,BK1437,BN1437,BQ1437,BT1437)</f>
        <v>83</v>
      </c>
      <c r="BX1437" s="536">
        <f t="shared" si="7104"/>
        <v>83</v>
      </c>
      <c r="BY1437" s="536">
        <f t="shared" si="7105"/>
        <v>166</v>
      </c>
      <c r="BZ1437" t="s">
        <v>74</v>
      </c>
      <c r="CA1437" s="544">
        <f>AZ1437</f>
        <v>1</v>
      </c>
      <c r="CB1437" s="544">
        <f t="shared" si="7106"/>
        <v>1</v>
      </c>
      <c r="CC1437" s="544">
        <f t="shared" si="7107"/>
        <v>2</v>
      </c>
      <c r="CD1437" s="544">
        <f>BC1437</f>
        <v>0</v>
      </c>
      <c r="CE1437" s="544">
        <f t="shared" si="7108"/>
        <v>1</v>
      </c>
      <c r="CF1437" s="544">
        <f t="shared" si="7109"/>
        <v>1</v>
      </c>
    </row>
    <row r="1438" spans="1:84">
      <c r="A1438" s="149"/>
      <c r="B1438" s="149"/>
      <c r="C1438" s="151"/>
      <c r="D1438" s="151"/>
      <c r="E1438" s="288"/>
      <c r="F1438" s="591"/>
      <c r="G1438" s="159"/>
      <c r="H1438" s="159"/>
      <c r="I1438" s="159"/>
      <c r="J1438" s="159"/>
      <c r="K1438" s="159"/>
      <c r="L1438" s="159"/>
      <c r="M1438" s="159"/>
      <c r="N1438" s="159"/>
      <c r="O1438" s="159"/>
      <c r="P1438" s="159"/>
      <c r="Q1438" s="159"/>
      <c r="R1438" s="159"/>
      <c r="S1438" s="503"/>
      <c r="T1438" s="159"/>
      <c r="U1438" s="159"/>
      <c r="V1438" s="159"/>
      <c r="W1438" s="159"/>
      <c r="X1438" s="159"/>
      <c r="Y1438" s="159"/>
      <c r="Z1438" s="159"/>
      <c r="AA1438" s="159"/>
      <c r="AB1438" s="159"/>
      <c r="AC1438" s="159"/>
      <c r="AD1438" s="159"/>
      <c r="AE1438" s="159"/>
      <c r="AF1438" s="503"/>
      <c r="AG1438" s="159"/>
      <c r="AH1438" s="159"/>
      <c r="AI1438" s="159"/>
      <c r="AJ1438" s="159"/>
      <c r="AK1438" s="159"/>
      <c r="AL1438" s="159"/>
      <c r="AM1438" s="159"/>
      <c r="AN1438" s="159"/>
      <c r="AO1438" s="159"/>
      <c r="AP1438" s="159"/>
      <c r="AQ1438" s="159"/>
      <c r="AR1438" s="159"/>
      <c r="AS1438" s="503"/>
      <c r="AT1438" s="159"/>
      <c r="AU1438" s="159"/>
      <c r="AV1438" s="159"/>
      <c r="AW1438" s="570"/>
      <c r="AX1438" s="570"/>
      <c r="AY1438" s="570"/>
      <c r="AZ1438" s="159"/>
      <c r="BA1438" s="159"/>
      <c r="BB1438" s="159"/>
      <c r="BC1438" s="159"/>
      <c r="BD1438" s="159"/>
      <c r="BE1438" s="159"/>
      <c r="BF1438" s="474"/>
    </row>
    <row r="1439" spans="1:84">
      <c r="A1439" s="149"/>
      <c r="B1439" s="151" t="s">
        <v>109</v>
      </c>
      <c r="C1439" s="151"/>
      <c r="D1439" s="151"/>
      <c r="E1439" s="288"/>
      <c r="F1439" s="592"/>
      <c r="G1439" s="159"/>
      <c r="H1439" s="159"/>
      <c r="I1439" s="275"/>
      <c r="J1439" s="159"/>
      <c r="K1439" s="159"/>
      <c r="L1439" s="275"/>
      <c r="M1439" s="159"/>
      <c r="N1439" s="159"/>
      <c r="O1439" s="275"/>
      <c r="P1439" s="159"/>
      <c r="Q1439" s="159"/>
      <c r="R1439" s="275"/>
      <c r="S1439" s="500"/>
      <c r="T1439" s="275"/>
      <c r="U1439" s="275"/>
      <c r="V1439" s="275"/>
      <c r="W1439" s="275"/>
      <c r="X1439" s="275"/>
      <c r="Y1439" s="275"/>
      <c r="Z1439" s="275"/>
      <c r="AA1439" s="275"/>
      <c r="AB1439" s="275"/>
      <c r="AC1439" s="275"/>
      <c r="AD1439" s="275"/>
      <c r="AE1439" s="275"/>
      <c r="AF1439" s="500"/>
      <c r="AG1439" s="275"/>
      <c r="AH1439" s="275"/>
      <c r="AI1439" s="275"/>
      <c r="AJ1439" s="275"/>
      <c r="AK1439" s="275"/>
      <c r="AL1439" s="275"/>
      <c r="AM1439" s="275"/>
      <c r="AN1439" s="275"/>
      <c r="AO1439" s="275"/>
      <c r="AP1439" s="275"/>
      <c r="AQ1439" s="275"/>
      <c r="AR1439" s="275"/>
      <c r="AS1439" s="500"/>
      <c r="AT1439" s="275"/>
      <c r="AU1439" s="275"/>
      <c r="AV1439" s="275"/>
      <c r="AW1439" s="567"/>
      <c r="AX1439" s="567"/>
      <c r="AY1439" s="567"/>
      <c r="AZ1439" s="159"/>
      <c r="BA1439" s="159"/>
      <c r="BB1439" s="159"/>
      <c r="BC1439" s="275"/>
      <c r="BD1439" s="275"/>
      <c r="BE1439" s="275"/>
      <c r="BF1439" s="521"/>
    </row>
    <row r="1440" spans="1:84">
      <c r="A1440" s="149" t="s">
        <v>75</v>
      </c>
      <c r="B1440" s="149" t="s">
        <v>823</v>
      </c>
      <c r="C1440" s="151"/>
      <c r="D1440" s="151"/>
      <c r="E1440" s="375" t="s">
        <v>824</v>
      </c>
      <c r="F1440" s="592"/>
      <c r="G1440" s="159"/>
      <c r="H1440" s="159"/>
      <c r="I1440" s="275"/>
      <c r="J1440" s="159"/>
      <c r="K1440" s="159"/>
      <c r="L1440" s="275"/>
      <c r="M1440" s="159"/>
      <c r="N1440" s="159"/>
      <c r="O1440" s="275"/>
      <c r="P1440" s="159"/>
      <c r="Q1440" s="159"/>
      <c r="R1440" s="275"/>
      <c r="S1440" s="500"/>
      <c r="T1440" s="275"/>
      <c r="U1440" s="275"/>
      <c r="V1440" s="275"/>
      <c r="W1440" s="275"/>
      <c r="X1440" s="275"/>
      <c r="Y1440" s="275"/>
      <c r="Z1440" s="275"/>
      <c r="AA1440" s="275"/>
      <c r="AB1440" s="275"/>
      <c r="AC1440" s="275"/>
      <c r="AD1440" s="275"/>
      <c r="AE1440" s="275"/>
      <c r="AF1440" s="500"/>
      <c r="AG1440" s="275"/>
      <c r="AH1440" s="275"/>
      <c r="AI1440" s="275"/>
      <c r="AJ1440" s="275"/>
      <c r="AK1440" s="275"/>
      <c r="AL1440" s="275"/>
      <c r="AM1440" s="275"/>
      <c r="AN1440" s="275"/>
      <c r="AO1440" s="275"/>
      <c r="AP1440" s="275"/>
      <c r="AQ1440" s="275"/>
      <c r="AR1440" s="275"/>
      <c r="AS1440" s="500"/>
      <c r="AT1440" s="275"/>
      <c r="AU1440" s="275"/>
      <c r="AV1440" s="275"/>
      <c r="AW1440" s="567"/>
      <c r="AX1440" s="567"/>
      <c r="AY1440" s="567"/>
      <c r="AZ1440" s="159"/>
      <c r="BA1440" s="159"/>
      <c r="BB1440" s="159"/>
      <c r="BC1440" s="275"/>
      <c r="BD1440" s="275"/>
      <c r="BE1440" s="275"/>
      <c r="BF1440" s="521"/>
    </row>
    <row r="1441" spans="1:84">
      <c r="A1441" s="149"/>
      <c r="B1441" s="151"/>
      <c r="C1441" s="151"/>
      <c r="D1441" s="151"/>
      <c r="E1441" s="288" t="s">
        <v>77</v>
      </c>
      <c r="F1441" s="592">
        <v>23</v>
      </c>
      <c r="G1441" s="159"/>
      <c r="H1441" s="159">
        <v>10</v>
      </c>
      <c r="I1441" s="275">
        <f>SUM(G1441:H1441)</f>
        <v>10</v>
      </c>
      <c r="J1441" s="159"/>
      <c r="K1441" s="159">
        <v>5</v>
      </c>
      <c r="L1441" s="275">
        <f>SUM(J1441:K1441)</f>
        <v>5</v>
      </c>
      <c r="M1441" s="159"/>
      <c r="N1441" s="159">
        <v>0</v>
      </c>
      <c r="O1441" s="275">
        <f>SUM(M1441:N1441)</f>
        <v>0</v>
      </c>
      <c r="P1441" s="159"/>
      <c r="Q1441" s="159">
        <v>6</v>
      </c>
      <c r="R1441" s="275">
        <f>SUM(P1441:Q1441)</f>
        <v>6</v>
      </c>
      <c r="S1441" s="500"/>
      <c r="T1441" s="275"/>
      <c r="U1441" s="275">
        <v>2</v>
      </c>
      <c r="V1441" s="275">
        <f>SUM(T1441:U1441)</f>
        <v>2</v>
      </c>
      <c r="W1441" s="275"/>
      <c r="X1441" s="275"/>
      <c r="Y1441" s="275">
        <f>SUM(W1441:X1441)</f>
        <v>0</v>
      </c>
      <c r="Z1441" s="275"/>
      <c r="AA1441" s="275"/>
      <c r="AB1441" s="275">
        <f>SUM(Z1441:AA1441)</f>
        <v>0</v>
      </c>
      <c r="AC1441" s="275"/>
      <c r="AD1441" s="275"/>
      <c r="AE1441" s="275">
        <f>SUM(AC1441:AD1441)</f>
        <v>0</v>
      </c>
      <c r="AF1441" s="500"/>
      <c r="AG1441" s="275"/>
      <c r="AH1441" s="275">
        <v>2</v>
      </c>
      <c r="AI1441" s="275">
        <f>SUM(AG1441:AH1441)</f>
        <v>2</v>
      </c>
      <c r="AJ1441" s="275"/>
      <c r="AK1441" s="275"/>
      <c r="AL1441" s="275">
        <f>SUM(AJ1441:AK1441)</f>
        <v>0</v>
      </c>
      <c r="AM1441" s="275"/>
      <c r="AN1441" s="275"/>
      <c r="AO1441" s="275">
        <f>SUM(AM1441:AN1441)</f>
        <v>0</v>
      </c>
      <c r="AP1441" s="275"/>
      <c r="AQ1441" s="275"/>
      <c r="AR1441" s="275">
        <f>SUM(AP1441:AQ1441)</f>
        <v>0</v>
      </c>
      <c r="AS1441" s="500"/>
      <c r="AT1441" s="275"/>
      <c r="AU1441" s="275"/>
      <c r="AV1441" s="275">
        <f>SUM(AT1441:AU1441)</f>
        <v>0</v>
      </c>
      <c r="AW1441" s="567">
        <f t="shared" ref="AW1441" si="7114">SUM(G1441,J1441,M1441,P1441,T1441,W1441,Z1441,AC1441,AG1441,AJ1441,AM1441,AP1441,AT1441)</f>
        <v>0</v>
      </c>
      <c r="AX1441" s="567">
        <f t="shared" ref="AX1441" si="7115">SUM(H1441,K1441,N1441,Q1441,U1441,X1441,AA1441,AD1441,AH1441,AK1441,AN1441,AQ1441,AU1441)</f>
        <v>25</v>
      </c>
      <c r="AY1441" s="567">
        <f t="shared" ref="AY1441" si="7116">SUM(I1441,L1441,O1441,R1441,V1441,Y1441,AB1441,AE1441,AI1441,AL1441,AO1441,AR1441,AV1441)</f>
        <v>25</v>
      </c>
      <c r="AZ1441" s="159"/>
      <c r="BA1441" s="159"/>
      <c r="BB1441" s="275">
        <f>SUM(AZ1441:BA1441)</f>
        <v>0</v>
      </c>
      <c r="BC1441" s="275"/>
      <c r="BD1441" s="275"/>
      <c r="BE1441" s="275">
        <f>SUM(BC1441:BD1441)</f>
        <v>0</v>
      </c>
      <c r="BF1441" s="521"/>
      <c r="BG1441" s="605">
        <f>SUM(F1441,S1441,AF1441,AS1441)</f>
        <v>23</v>
      </c>
      <c r="BH1441" s="533">
        <f>SUM(G1441,T1441,AG1441)</f>
        <v>0</v>
      </c>
      <c r="BI1441" s="533">
        <f t="shared" ref="BI1441:BI1443" si="7117">SUM(H1441,U1441,AH1441)</f>
        <v>14</v>
      </c>
      <c r="BJ1441" s="533">
        <f t="shared" ref="BJ1441:BJ1443" si="7118">SUM(I1441,V1441,AI1441)</f>
        <v>14</v>
      </c>
      <c r="BK1441" s="533">
        <f t="shared" ref="BK1441:BK1443" si="7119">SUM(J1441,W1441,AJ1441)</f>
        <v>0</v>
      </c>
      <c r="BL1441" s="533">
        <f t="shared" ref="BL1441:BL1443" si="7120">SUM(K1441,X1441,AK1441)</f>
        <v>5</v>
      </c>
      <c r="BM1441" s="533">
        <f t="shared" ref="BM1441:BM1443" si="7121">SUM(L1441,Y1441,AL1441)</f>
        <v>5</v>
      </c>
      <c r="BN1441" s="533">
        <f>SUM(M1441,Z1441,AM1441)</f>
        <v>0</v>
      </c>
      <c r="BO1441" s="533">
        <f t="shared" ref="BO1441:BO1443" si="7122">SUM(N1441,AA1441,AN1441)</f>
        <v>0</v>
      </c>
      <c r="BP1441" s="533">
        <f t="shared" ref="BP1441:BP1443" si="7123">SUM(O1441,AB1441,AO1441)</f>
        <v>0</v>
      </c>
      <c r="BQ1441" s="533">
        <f t="shared" ref="BQ1441:BQ1443" si="7124">SUM(P1441,AC1441,AP1441)</f>
        <v>0</v>
      </c>
      <c r="BR1441" s="533">
        <f t="shared" ref="BR1441:BR1443" si="7125">SUM(Q1441,AD1441,AQ1441)</f>
        <v>6</v>
      </c>
      <c r="BS1441" s="533">
        <f t="shared" ref="BS1441:BS1443" si="7126">SUM(R1441,AE1441,AR1441)</f>
        <v>6</v>
      </c>
      <c r="BT1441" s="533">
        <f>AT1441</f>
        <v>0</v>
      </c>
      <c r="BU1441" s="533">
        <f t="shared" ref="BU1441:BU1443" si="7127">AU1441</f>
        <v>0</v>
      </c>
      <c r="BV1441" s="533">
        <f t="shared" ref="BV1441:BV1443" si="7128">AV1441</f>
        <v>0</v>
      </c>
      <c r="BW1441" s="536">
        <f>SUM(BH1441,BK1441,BN1441,BQ1441,BT1441)</f>
        <v>0</v>
      </c>
      <c r="BX1441" s="536">
        <f t="shared" ref="BX1441:BX1443" si="7129">SUM(BI1441,BL1441,BO1441,BR1441,BU1441)</f>
        <v>25</v>
      </c>
      <c r="BY1441" s="536">
        <f t="shared" ref="BY1441:BY1443" si="7130">SUM(BJ1441,BM1441,BP1441,BS1441,BV1441)</f>
        <v>25</v>
      </c>
      <c r="BZ1441" t="s">
        <v>74</v>
      </c>
      <c r="CA1441" s="544">
        <f>AZ1441</f>
        <v>0</v>
      </c>
      <c r="CB1441" s="544">
        <f t="shared" ref="CB1441:CB1443" si="7131">BA1441</f>
        <v>0</v>
      </c>
      <c r="CC1441" s="544">
        <f t="shared" ref="CC1441:CC1443" si="7132">BB1441</f>
        <v>0</v>
      </c>
      <c r="CD1441" s="544">
        <f>BC1441</f>
        <v>0</v>
      </c>
      <c r="CE1441" s="544">
        <f t="shared" ref="CE1441:CE1443" si="7133">BD1441</f>
        <v>0</v>
      </c>
      <c r="CF1441" s="544">
        <f t="shared" ref="CF1441:CF1443" si="7134">BE1441</f>
        <v>0</v>
      </c>
    </row>
    <row r="1442" spans="1:84">
      <c r="A1442" s="149"/>
      <c r="B1442" s="151"/>
      <c r="C1442" s="151"/>
      <c r="D1442" s="151"/>
      <c r="E1442" s="288" t="s">
        <v>78</v>
      </c>
      <c r="F1442" s="592">
        <v>23</v>
      </c>
      <c r="G1442" s="159"/>
      <c r="H1442" s="159">
        <v>10</v>
      </c>
      <c r="I1442" s="275">
        <f>SUM(G1442:H1442)</f>
        <v>10</v>
      </c>
      <c r="J1442" s="159"/>
      <c r="K1442" s="159">
        <v>5</v>
      </c>
      <c r="L1442" s="275">
        <f>SUM(J1442:K1442)</f>
        <v>5</v>
      </c>
      <c r="M1442" s="159"/>
      <c r="N1442" s="159">
        <v>0</v>
      </c>
      <c r="O1442" s="275">
        <f>SUM(M1442:N1442)</f>
        <v>0</v>
      </c>
      <c r="P1442" s="159"/>
      <c r="Q1442" s="159">
        <v>6</v>
      </c>
      <c r="R1442" s="275">
        <f>SUM(P1442:Q1442)</f>
        <v>6</v>
      </c>
      <c r="S1442" s="500"/>
      <c r="T1442" s="275"/>
      <c r="U1442" s="275">
        <v>2</v>
      </c>
      <c r="V1442" s="275">
        <f>SUM(T1442:U1442)</f>
        <v>2</v>
      </c>
      <c r="W1442" s="275"/>
      <c r="X1442" s="275"/>
      <c r="Y1442" s="275">
        <f>SUM(W1442:X1442)</f>
        <v>0</v>
      </c>
      <c r="Z1442" s="275"/>
      <c r="AA1442" s="275"/>
      <c r="AB1442" s="275">
        <f>SUM(Z1442:AA1442)</f>
        <v>0</v>
      </c>
      <c r="AC1442" s="275"/>
      <c r="AD1442" s="275"/>
      <c r="AE1442" s="275">
        <f>SUM(AC1442:AD1442)</f>
        <v>0</v>
      </c>
      <c r="AF1442" s="500"/>
      <c r="AG1442" s="275"/>
      <c r="AH1442" s="275">
        <v>2</v>
      </c>
      <c r="AI1442" s="275">
        <f>SUM(AG1442:AH1442)</f>
        <v>2</v>
      </c>
      <c r="AJ1442" s="275"/>
      <c r="AK1442" s="275"/>
      <c r="AL1442" s="275">
        <f>SUM(AJ1442:AK1442)</f>
        <v>0</v>
      </c>
      <c r="AM1442" s="275"/>
      <c r="AN1442" s="275"/>
      <c r="AO1442" s="275">
        <f>SUM(AM1442:AN1442)</f>
        <v>0</v>
      </c>
      <c r="AP1442" s="275"/>
      <c r="AQ1442" s="275"/>
      <c r="AR1442" s="275">
        <f>SUM(AP1442:AQ1442)</f>
        <v>0</v>
      </c>
      <c r="AS1442" s="500"/>
      <c r="AT1442" s="275"/>
      <c r="AU1442" s="275"/>
      <c r="AV1442" s="275">
        <f>SUM(AT1442:AU1442)</f>
        <v>0</v>
      </c>
      <c r="AW1442" s="567">
        <f t="shared" ref="AW1442" si="7135">SUM(G1442,J1442,M1442,P1442,T1442,W1442,Z1442,AC1442,AG1442,AJ1442,AM1442,AP1442,AT1442)</f>
        <v>0</v>
      </c>
      <c r="AX1442" s="567">
        <f t="shared" ref="AX1442" si="7136">SUM(H1442,K1442,N1442,Q1442,U1442,X1442,AA1442,AD1442,AH1442,AK1442,AN1442,AQ1442,AU1442)</f>
        <v>25</v>
      </c>
      <c r="AY1442" s="567">
        <f t="shared" ref="AY1442" si="7137">SUM(I1442,L1442,O1442,R1442,V1442,Y1442,AB1442,AE1442,AI1442,AL1442,AO1442,AR1442,AV1442)</f>
        <v>25</v>
      </c>
      <c r="AZ1442" s="159"/>
      <c r="BA1442" s="159"/>
      <c r="BB1442" s="275">
        <f>SUM(AZ1442:BA1442)</f>
        <v>0</v>
      </c>
      <c r="BC1442" s="275"/>
      <c r="BD1442" s="275"/>
      <c r="BE1442" s="275">
        <f>SUM(BC1442:BD1442)</f>
        <v>0</v>
      </c>
      <c r="BF1442" s="521"/>
      <c r="BG1442" s="605">
        <f>SUM(F1442,S1442,AF1442,AS1442)</f>
        <v>23</v>
      </c>
      <c r="BH1442" s="533">
        <f>SUM(G1442,T1442,AG1442)</f>
        <v>0</v>
      </c>
      <c r="BI1442" s="533">
        <f t="shared" si="7117"/>
        <v>14</v>
      </c>
      <c r="BJ1442" s="533">
        <f t="shared" si="7118"/>
        <v>14</v>
      </c>
      <c r="BK1442" s="533">
        <f t="shared" si="7119"/>
        <v>0</v>
      </c>
      <c r="BL1442" s="533">
        <f t="shared" si="7120"/>
        <v>5</v>
      </c>
      <c r="BM1442" s="533">
        <f t="shared" si="7121"/>
        <v>5</v>
      </c>
      <c r="BN1442" s="533">
        <f>SUM(M1442,Z1442,AM1442)</f>
        <v>0</v>
      </c>
      <c r="BO1442" s="533">
        <f t="shared" si="7122"/>
        <v>0</v>
      </c>
      <c r="BP1442" s="533">
        <f t="shared" si="7123"/>
        <v>0</v>
      </c>
      <c r="BQ1442" s="533">
        <f t="shared" si="7124"/>
        <v>0</v>
      </c>
      <c r="BR1442" s="533">
        <f t="shared" si="7125"/>
        <v>6</v>
      </c>
      <c r="BS1442" s="533">
        <f t="shared" si="7126"/>
        <v>6</v>
      </c>
      <c r="BT1442" s="533">
        <f>AT1442</f>
        <v>0</v>
      </c>
      <c r="BU1442" s="533">
        <f t="shared" si="7127"/>
        <v>0</v>
      </c>
      <c r="BV1442" s="533">
        <f t="shared" si="7128"/>
        <v>0</v>
      </c>
      <c r="BW1442" s="536">
        <f>SUM(BH1442,BK1442,BN1442,BQ1442,BT1442)</f>
        <v>0</v>
      </c>
      <c r="BX1442" s="536">
        <f t="shared" si="7129"/>
        <v>25</v>
      </c>
      <c r="BY1442" s="536">
        <f t="shared" si="7130"/>
        <v>25</v>
      </c>
      <c r="BZ1442" t="s">
        <v>74</v>
      </c>
      <c r="CA1442" s="544">
        <f>AZ1442</f>
        <v>0</v>
      </c>
      <c r="CB1442" s="544">
        <f t="shared" si="7131"/>
        <v>0</v>
      </c>
      <c r="CC1442" s="544">
        <f t="shared" si="7132"/>
        <v>0</v>
      </c>
      <c r="CD1442" s="544">
        <f>BC1442</f>
        <v>0</v>
      </c>
      <c r="CE1442" s="544">
        <f t="shared" si="7133"/>
        <v>0</v>
      </c>
      <c r="CF1442" s="544">
        <f t="shared" si="7134"/>
        <v>0</v>
      </c>
    </row>
    <row r="1443" spans="1:84">
      <c r="A1443" s="149" t="s">
        <v>74</v>
      </c>
      <c r="B1443" s="151" t="s">
        <v>1036</v>
      </c>
      <c r="C1443" s="151"/>
      <c r="D1443" s="151"/>
      <c r="E1443" s="288"/>
      <c r="F1443" s="592">
        <f>SUM(F1441:F1442)</f>
        <v>46</v>
      </c>
      <c r="G1443" s="168">
        <f t="shared" ref="G1443:BE1443" si="7138">SUM(G1441:G1442)</f>
        <v>0</v>
      </c>
      <c r="H1443" s="168">
        <f t="shared" si="7138"/>
        <v>20</v>
      </c>
      <c r="I1443" s="168">
        <f t="shared" si="7138"/>
        <v>20</v>
      </c>
      <c r="J1443" s="168">
        <f t="shared" si="7138"/>
        <v>0</v>
      </c>
      <c r="K1443" s="168">
        <f t="shared" si="7138"/>
        <v>10</v>
      </c>
      <c r="L1443" s="168">
        <f t="shared" si="7138"/>
        <v>10</v>
      </c>
      <c r="M1443" s="168">
        <f t="shared" si="7138"/>
        <v>0</v>
      </c>
      <c r="N1443" s="168">
        <f t="shared" si="7138"/>
        <v>0</v>
      </c>
      <c r="O1443" s="168">
        <f t="shared" si="7138"/>
        <v>0</v>
      </c>
      <c r="P1443" s="168">
        <f t="shared" si="7138"/>
        <v>0</v>
      </c>
      <c r="Q1443" s="168">
        <f t="shared" si="7138"/>
        <v>12</v>
      </c>
      <c r="R1443" s="168">
        <f t="shared" si="7138"/>
        <v>12</v>
      </c>
      <c r="S1443" s="502">
        <f t="shared" si="7138"/>
        <v>0</v>
      </c>
      <c r="T1443" s="168">
        <f t="shared" si="7138"/>
        <v>0</v>
      </c>
      <c r="U1443" s="168">
        <f t="shared" si="7138"/>
        <v>4</v>
      </c>
      <c r="V1443" s="168">
        <f t="shared" si="7138"/>
        <v>4</v>
      </c>
      <c r="W1443" s="168">
        <f t="shared" si="7138"/>
        <v>0</v>
      </c>
      <c r="X1443" s="168">
        <f t="shared" si="7138"/>
        <v>0</v>
      </c>
      <c r="Y1443" s="168">
        <f t="shared" si="7138"/>
        <v>0</v>
      </c>
      <c r="Z1443" s="168">
        <f t="shared" si="7138"/>
        <v>0</v>
      </c>
      <c r="AA1443" s="168">
        <f t="shared" si="7138"/>
        <v>0</v>
      </c>
      <c r="AB1443" s="168">
        <f t="shared" si="7138"/>
        <v>0</v>
      </c>
      <c r="AC1443" s="168">
        <f t="shared" si="7138"/>
        <v>0</v>
      </c>
      <c r="AD1443" s="168">
        <f t="shared" si="7138"/>
        <v>0</v>
      </c>
      <c r="AE1443" s="168">
        <f t="shared" si="7138"/>
        <v>0</v>
      </c>
      <c r="AF1443" s="502">
        <f t="shared" si="7138"/>
        <v>0</v>
      </c>
      <c r="AG1443" s="168">
        <f t="shared" si="7138"/>
        <v>0</v>
      </c>
      <c r="AH1443" s="168">
        <f t="shared" si="7138"/>
        <v>4</v>
      </c>
      <c r="AI1443" s="168">
        <f t="shared" si="7138"/>
        <v>4</v>
      </c>
      <c r="AJ1443" s="168">
        <f t="shared" si="7138"/>
        <v>0</v>
      </c>
      <c r="AK1443" s="168">
        <f t="shared" si="7138"/>
        <v>0</v>
      </c>
      <c r="AL1443" s="168">
        <f t="shared" si="7138"/>
        <v>0</v>
      </c>
      <c r="AM1443" s="168">
        <f t="shared" si="7138"/>
        <v>0</v>
      </c>
      <c r="AN1443" s="168">
        <f t="shared" si="7138"/>
        <v>0</v>
      </c>
      <c r="AO1443" s="168">
        <f t="shared" si="7138"/>
        <v>0</v>
      </c>
      <c r="AP1443" s="168">
        <f t="shared" si="7138"/>
        <v>0</v>
      </c>
      <c r="AQ1443" s="168">
        <f t="shared" si="7138"/>
        <v>0</v>
      </c>
      <c r="AR1443" s="168">
        <f t="shared" si="7138"/>
        <v>0</v>
      </c>
      <c r="AS1443" s="502">
        <f t="shared" si="7138"/>
        <v>0</v>
      </c>
      <c r="AT1443" s="168">
        <f t="shared" si="7138"/>
        <v>0</v>
      </c>
      <c r="AU1443" s="168">
        <f t="shared" si="7138"/>
        <v>0</v>
      </c>
      <c r="AV1443" s="168">
        <f t="shared" si="7138"/>
        <v>0</v>
      </c>
      <c r="AW1443" s="569">
        <f t="shared" si="7138"/>
        <v>0</v>
      </c>
      <c r="AX1443" s="569">
        <f t="shared" si="7138"/>
        <v>50</v>
      </c>
      <c r="AY1443" s="569">
        <f t="shared" si="7138"/>
        <v>50</v>
      </c>
      <c r="AZ1443" s="168">
        <f t="shared" si="7138"/>
        <v>0</v>
      </c>
      <c r="BA1443" s="168">
        <f t="shared" si="7138"/>
        <v>0</v>
      </c>
      <c r="BB1443" s="168">
        <f t="shared" si="7138"/>
        <v>0</v>
      </c>
      <c r="BC1443" s="168">
        <f t="shared" si="7138"/>
        <v>0</v>
      </c>
      <c r="BD1443" s="168">
        <f t="shared" si="7138"/>
        <v>0</v>
      </c>
      <c r="BE1443" s="168">
        <f t="shared" si="7138"/>
        <v>0</v>
      </c>
      <c r="BF1443" s="523"/>
      <c r="BG1443" s="605">
        <f>SUM(F1443,S1443,AF1443,AS1443)</f>
        <v>46</v>
      </c>
      <c r="BH1443" s="533">
        <f>SUM(G1443,T1443,AG1443)</f>
        <v>0</v>
      </c>
      <c r="BI1443" s="533">
        <f t="shared" si="7117"/>
        <v>28</v>
      </c>
      <c r="BJ1443" s="533">
        <f t="shared" si="7118"/>
        <v>28</v>
      </c>
      <c r="BK1443" s="533">
        <f t="shared" si="7119"/>
        <v>0</v>
      </c>
      <c r="BL1443" s="533">
        <f t="shared" si="7120"/>
        <v>10</v>
      </c>
      <c r="BM1443" s="533">
        <f t="shared" si="7121"/>
        <v>10</v>
      </c>
      <c r="BN1443" s="533">
        <f>SUM(M1443,Z1443,AM1443)</f>
        <v>0</v>
      </c>
      <c r="BO1443" s="533">
        <f t="shared" si="7122"/>
        <v>0</v>
      </c>
      <c r="BP1443" s="533">
        <f t="shared" si="7123"/>
        <v>0</v>
      </c>
      <c r="BQ1443" s="533">
        <f t="shared" si="7124"/>
        <v>0</v>
      </c>
      <c r="BR1443" s="533">
        <f t="shared" si="7125"/>
        <v>12</v>
      </c>
      <c r="BS1443" s="533">
        <f t="shared" si="7126"/>
        <v>12</v>
      </c>
      <c r="BT1443" s="533">
        <f>AT1443</f>
        <v>0</v>
      </c>
      <c r="BU1443" s="533">
        <f t="shared" si="7127"/>
        <v>0</v>
      </c>
      <c r="BV1443" s="533">
        <f t="shared" si="7128"/>
        <v>0</v>
      </c>
      <c r="BW1443" s="536">
        <f>SUM(BH1443,BK1443,BN1443,BQ1443,BT1443)</f>
        <v>0</v>
      </c>
      <c r="BX1443" s="536">
        <f t="shared" si="7129"/>
        <v>50</v>
      </c>
      <c r="BY1443" s="536">
        <f t="shared" si="7130"/>
        <v>50</v>
      </c>
      <c r="BZ1443" t="s">
        <v>74</v>
      </c>
      <c r="CA1443" s="544">
        <f>AZ1443</f>
        <v>0</v>
      </c>
      <c r="CB1443" s="544">
        <f t="shared" si="7131"/>
        <v>0</v>
      </c>
      <c r="CC1443" s="544">
        <f t="shared" si="7132"/>
        <v>0</v>
      </c>
      <c r="CD1443" s="544">
        <f>BC1443</f>
        <v>0</v>
      </c>
      <c r="CE1443" s="544">
        <f t="shared" si="7133"/>
        <v>0</v>
      </c>
      <c r="CF1443" s="544">
        <f t="shared" si="7134"/>
        <v>0</v>
      </c>
    </row>
    <row r="1444" spans="1:84">
      <c r="A1444" s="149"/>
      <c r="B1444" s="151"/>
      <c r="C1444" s="151"/>
      <c r="D1444" s="151"/>
      <c r="E1444" s="288"/>
      <c r="F1444" s="592"/>
      <c r="G1444" s="168"/>
      <c r="H1444" s="168"/>
      <c r="I1444" s="168"/>
      <c r="J1444" s="168"/>
      <c r="K1444" s="168"/>
      <c r="L1444" s="168"/>
      <c r="M1444" s="168"/>
      <c r="N1444" s="168"/>
      <c r="O1444" s="168"/>
      <c r="P1444" s="168"/>
      <c r="Q1444" s="168"/>
      <c r="R1444" s="168"/>
      <c r="S1444" s="502"/>
      <c r="T1444" s="168"/>
      <c r="U1444" s="168"/>
      <c r="V1444" s="168"/>
      <c r="W1444" s="168"/>
      <c r="X1444" s="168"/>
      <c r="Y1444" s="168"/>
      <c r="Z1444" s="168"/>
      <c r="AA1444" s="168"/>
      <c r="AB1444" s="168"/>
      <c r="AC1444" s="168"/>
      <c r="AD1444" s="168"/>
      <c r="AE1444" s="168"/>
      <c r="AF1444" s="502"/>
      <c r="AG1444" s="168"/>
      <c r="AH1444" s="168"/>
      <c r="AI1444" s="168"/>
      <c r="AJ1444" s="168"/>
      <c r="AK1444" s="168"/>
      <c r="AL1444" s="168"/>
      <c r="AM1444" s="168"/>
      <c r="AN1444" s="168"/>
      <c r="AO1444" s="168"/>
      <c r="AP1444" s="168"/>
      <c r="AQ1444" s="168"/>
      <c r="AR1444" s="168"/>
      <c r="AS1444" s="502"/>
      <c r="AT1444" s="168"/>
      <c r="AU1444" s="168"/>
      <c r="AV1444" s="168"/>
      <c r="AW1444" s="569"/>
      <c r="AX1444" s="569"/>
      <c r="AY1444" s="569"/>
      <c r="AZ1444" s="168"/>
      <c r="BA1444" s="168"/>
      <c r="BB1444" s="168"/>
      <c r="BC1444" s="168"/>
      <c r="BD1444" s="168"/>
      <c r="BE1444" s="168"/>
      <c r="BF1444" s="523"/>
    </row>
    <row r="1445" spans="1:84">
      <c r="A1445" s="149" t="s">
        <v>95</v>
      </c>
      <c r="B1445" s="149" t="s">
        <v>825</v>
      </c>
      <c r="C1445" s="151"/>
      <c r="D1445" s="151"/>
      <c r="E1445" s="375" t="s">
        <v>826</v>
      </c>
      <c r="F1445" s="592"/>
      <c r="G1445" s="159"/>
      <c r="H1445" s="159"/>
      <c r="I1445" s="275"/>
      <c r="J1445" s="159"/>
      <c r="K1445" s="159"/>
      <c r="L1445" s="275"/>
      <c r="M1445" s="159"/>
      <c r="N1445" s="159"/>
      <c r="O1445" s="275"/>
      <c r="P1445" s="159"/>
      <c r="Q1445" s="159"/>
      <c r="R1445" s="275"/>
      <c r="S1445" s="500"/>
      <c r="T1445" s="275"/>
      <c r="U1445" s="275"/>
      <c r="V1445" s="275"/>
      <c r="W1445" s="275"/>
      <c r="X1445" s="275"/>
      <c r="Y1445" s="275"/>
      <c r="Z1445" s="275"/>
      <c r="AA1445" s="275"/>
      <c r="AB1445" s="275"/>
      <c r="AC1445" s="275"/>
      <c r="AD1445" s="275"/>
      <c r="AE1445" s="275"/>
      <c r="AF1445" s="500"/>
      <c r="AG1445" s="275"/>
      <c r="AH1445" s="275"/>
      <c r="AI1445" s="275"/>
      <c r="AJ1445" s="275"/>
      <c r="AK1445" s="275"/>
      <c r="AL1445" s="275"/>
      <c r="AM1445" s="275"/>
      <c r="AN1445" s="275"/>
      <c r="AO1445" s="275"/>
      <c r="AP1445" s="275"/>
      <c r="AQ1445" s="275"/>
      <c r="AR1445" s="275"/>
      <c r="AS1445" s="500"/>
      <c r="AT1445" s="275"/>
      <c r="AU1445" s="275"/>
      <c r="AV1445" s="275"/>
      <c r="AW1445" s="567"/>
      <c r="AX1445" s="567"/>
      <c r="AY1445" s="567"/>
      <c r="AZ1445" s="159"/>
      <c r="BA1445" s="159"/>
      <c r="BB1445" s="159"/>
      <c r="BC1445" s="275"/>
      <c r="BD1445" s="275"/>
      <c r="BE1445" s="275"/>
      <c r="BF1445" s="521"/>
    </row>
    <row r="1446" spans="1:84">
      <c r="A1446" s="149"/>
      <c r="B1446" s="151" t="s">
        <v>719</v>
      </c>
      <c r="C1446" s="151"/>
      <c r="D1446" s="151"/>
      <c r="E1446" s="288" t="s">
        <v>77</v>
      </c>
      <c r="F1446" s="592">
        <v>52</v>
      </c>
      <c r="G1446" s="159"/>
      <c r="H1446" s="159">
        <v>26</v>
      </c>
      <c r="I1446" s="275">
        <f>SUM(G1446:H1446)</f>
        <v>26</v>
      </c>
      <c r="J1446" s="159"/>
      <c r="K1446" s="159">
        <v>8</v>
      </c>
      <c r="L1446" s="275">
        <f>SUM(J1446:K1446)</f>
        <v>8</v>
      </c>
      <c r="M1446" s="159"/>
      <c r="N1446" s="159">
        <v>4</v>
      </c>
      <c r="O1446" s="275">
        <f>SUM(M1446:N1446)</f>
        <v>4</v>
      </c>
      <c r="P1446" s="159"/>
      <c r="Q1446" s="159">
        <v>14</v>
      </c>
      <c r="R1446" s="275">
        <f>SUM(P1446:Q1446)</f>
        <v>14</v>
      </c>
      <c r="S1446" s="500"/>
      <c r="T1446" s="275"/>
      <c r="U1446" s="275"/>
      <c r="V1446" s="275">
        <f>SUM(T1446:U1446)</f>
        <v>0</v>
      </c>
      <c r="W1446" s="275"/>
      <c r="X1446" s="275"/>
      <c r="Y1446" s="275">
        <f>SUM(W1446:X1446)</f>
        <v>0</v>
      </c>
      <c r="Z1446" s="275"/>
      <c r="AA1446" s="275"/>
      <c r="AB1446" s="275">
        <f>SUM(Z1446:AA1446)</f>
        <v>0</v>
      </c>
      <c r="AC1446" s="275"/>
      <c r="AD1446" s="275"/>
      <c r="AE1446" s="275">
        <f>SUM(AC1446:AD1446)</f>
        <v>0</v>
      </c>
      <c r="AF1446" s="500"/>
      <c r="AG1446" s="275"/>
      <c r="AH1446" s="275"/>
      <c r="AI1446" s="275">
        <f>SUM(AG1446:AH1446)</f>
        <v>0</v>
      </c>
      <c r="AJ1446" s="275"/>
      <c r="AK1446" s="275"/>
      <c r="AL1446" s="275">
        <f>SUM(AJ1446:AK1446)</f>
        <v>0</v>
      </c>
      <c r="AM1446" s="275"/>
      <c r="AN1446" s="275"/>
      <c r="AO1446" s="275">
        <f>SUM(AM1446:AN1446)</f>
        <v>0</v>
      </c>
      <c r="AP1446" s="275"/>
      <c r="AQ1446" s="275"/>
      <c r="AR1446" s="275">
        <f>SUM(AP1446:AQ1446)</f>
        <v>0</v>
      </c>
      <c r="AS1446" s="500"/>
      <c r="AT1446" s="275"/>
      <c r="AU1446" s="275"/>
      <c r="AV1446" s="275">
        <f>SUM(AT1446:AU1446)</f>
        <v>0</v>
      </c>
      <c r="AW1446" s="567">
        <f t="shared" ref="AW1446:AW1447" si="7139">SUM(G1446,J1446,M1446,P1446,T1446,W1446,Z1446,AC1446,AG1446,AJ1446,AM1446,AP1446,AT1446)</f>
        <v>0</v>
      </c>
      <c r="AX1446" s="567">
        <f t="shared" ref="AX1446:AX1447" si="7140">SUM(H1446,K1446,N1446,Q1446,U1446,X1446,AA1446,AD1446,AH1446,AK1446,AN1446,AQ1446,AU1446)</f>
        <v>52</v>
      </c>
      <c r="AY1446" s="567">
        <f t="shared" ref="AY1446:AY1447" si="7141">SUM(I1446,L1446,O1446,R1446,V1446,Y1446,AB1446,AE1446,AI1446,AL1446,AO1446,AR1446,AV1446)</f>
        <v>52</v>
      </c>
      <c r="AZ1446" s="159"/>
      <c r="BA1446" s="159">
        <v>4</v>
      </c>
      <c r="BB1446" s="275">
        <f>SUM(AZ1446:BA1446)</f>
        <v>4</v>
      </c>
      <c r="BC1446" s="275"/>
      <c r="BD1446" s="275">
        <v>1</v>
      </c>
      <c r="BE1446" s="275">
        <f>SUM(BC1446:BD1446)</f>
        <v>1</v>
      </c>
      <c r="BF1446" s="521"/>
      <c r="BG1446" s="605">
        <f>SUM(F1446,S1446,AF1446,AS1446)</f>
        <v>52</v>
      </c>
      <c r="BH1446" s="533">
        <f>SUM(G1446,T1446,AG1446)</f>
        <v>0</v>
      </c>
      <c r="BI1446" s="533">
        <f t="shared" ref="BI1446:BI1448" si="7142">SUM(H1446,U1446,AH1446)</f>
        <v>26</v>
      </c>
      <c r="BJ1446" s="533">
        <f t="shared" ref="BJ1446:BJ1448" si="7143">SUM(I1446,V1446,AI1446)</f>
        <v>26</v>
      </c>
      <c r="BK1446" s="533">
        <f t="shared" ref="BK1446:BK1448" si="7144">SUM(J1446,W1446,AJ1446)</f>
        <v>0</v>
      </c>
      <c r="BL1446" s="533">
        <f t="shared" ref="BL1446:BL1448" si="7145">SUM(K1446,X1446,AK1446)</f>
        <v>8</v>
      </c>
      <c r="BM1446" s="533">
        <f t="shared" ref="BM1446:BM1448" si="7146">SUM(L1446,Y1446,AL1446)</f>
        <v>8</v>
      </c>
      <c r="BN1446" s="533">
        <f>SUM(M1446,Z1446,AM1446)</f>
        <v>0</v>
      </c>
      <c r="BO1446" s="533">
        <f t="shared" ref="BO1446:BO1448" si="7147">SUM(N1446,AA1446,AN1446)</f>
        <v>4</v>
      </c>
      <c r="BP1446" s="533">
        <f t="shared" ref="BP1446:BP1448" si="7148">SUM(O1446,AB1446,AO1446)</f>
        <v>4</v>
      </c>
      <c r="BQ1446" s="533">
        <f t="shared" ref="BQ1446:BQ1448" si="7149">SUM(P1446,AC1446,AP1446)</f>
        <v>0</v>
      </c>
      <c r="BR1446" s="533">
        <f t="shared" ref="BR1446:BR1448" si="7150">SUM(Q1446,AD1446,AQ1446)</f>
        <v>14</v>
      </c>
      <c r="BS1446" s="533">
        <f t="shared" ref="BS1446:BS1448" si="7151">SUM(R1446,AE1446,AR1446)</f>
        <v>14</v>
      </c>
      <c r="BT1446" s="533">
        <f>AT1446</f>
        <v>0</v>
      </c>
      <c r="BU1446" s="533">
        <f t="shared" ref="BU1446:BU1448" si="7152">AU1446</f>
        <v>0</v>
      </c>
      <c r="BV1446" s="533">
        <f t="shared" ref="BV1446:BV1448" si="7153">AV1446</f>
        <v>0</v>
      </c>
      <c r="BW1446" s="536">
        <f>SUM(BH1446,BK1446,BN1446,BQ1446,BT1446)</f>
        <v>0</v>
      </c>
      <c r="BX1446" s="536">
        <f t="shared" ref="BX1446:BX1448" si="7154">SUM(BI1446,BL1446,BO1446,BR1446,BU1446)</f>
        <v>52</v>
      </c>
      <c r="BY1446" s="536">
        <f t="shared" ref="BY1446:BY1448" si="7155">SUM(BJ1446,BM1446,BP1446,BS1446,BV1446)</f>
        <v>52</v>
      </c>
      <c r="BZ1446" t="s">
        <v>74</v>
      </c>
      <c r="CA1446" s="544">
        <f>AZ1446</f>
        <v>0</v>
      </c>
      <c r="CB1446" s="544">
        <f t="shared" ref="CB1446:CB1448" si="7156">BA1446</f>
        <v>4</v>
      </c>
      <c r="CC1446" s="544">
        <f t="shared" ref="CC1446:CC1448" si="7157">BB1446</f>
        <v>4</v>
      </c>
      <c r="CD1446" s="544">
        <f>BC1446</f>
        <v>0</v>
      </c>
      <c r="CE1446" s="544">
        <f t="shared" ref="CE1446:CE1448" si="7158">BD1446</f>
        <v>1</v>
      </c>
      <c r="CF1446" s="544">
        <f t="shared" ref="CF1446:CF1448" si="7159">BE1446</f>
        <v>1</v>
      </c>
    </row>
    <row r="1447" spans="1:84">
      <c r="A1447" s="149"/>
      <c r="B1447" s="151" t="s">
        <v>74</v>
      </c>
      <c r="C1447" s="151"/>
      <c r="D1447" s="151"/>
      <c r="E1447" s="288" t="s">
        <v>78</v>
      </c>
      <c r="F1447" s="592">
        <v>52</v>
      </c>
      <c r="G1447" s="159"/>
      <c r="H1447" s="159">
        <v>26</v>
      </c>
      <c r="I1447" s="275">
        <f>SUM(G1447:H1447)</f>
        <v>26</v>
      </c>
      <c r="J1447" s="159"/>
      <c r="K1447" s="159">
        <v>8</v>
      </c>
      <c r="L1447" s="275">
        <f>SUM(J1447:K1447)</f>
        <v>8</v>
      </c>
      <c r="M1447" s="159"/>
      <c r="N1447" s="159">
        <v>4</v>
      </c>
      <c r="O1447" s="275">
        <f>SUM(M1447:N1447)</f>
        <v>4</v>
      </c>
      <c r="P1447" s="159"/>
      <c r="Q1447" s="159">
        <v>14</v>
      </c>
      <c r="R1447" s="275">
        <f>SUM(P1447:Q1447)</f>
        <v>14</v>
      </c>
      <c r="S1447" s="500"/>
      <c r="T1447" s="275"/>
      <c r="U1447" s="275"/>
      <c r="V1447" s="275">
        <f>SUM(T1447:U1447)</f>
        <v>0</v>
      </c>
      <c r="W1447" s="275"/>
      <c r="X1447" s="275"/>
      <c r="Y1447" s="275">
        <f>SUM(W1447:X1447)</f>
        <v>0</v>
      </c>
      <c r="Z1447" s="275"/>
      <c r="AA1447" s="275"/>
      <c r="AB1447" s="275">
        <f>SUM(Z1447:AA1447)</f>
        <v>0</v>
      </c>
      <c r="AC1447" s="275"/>
      <c r="AD1447" s="275"/>
      <c r="AE1447" s="275">
        <f>SUM(AC1447:AD1447)</f>
        <v>0</v>
      </c>
      <c r="AF1447" s="500"/>
      <c r="AG1447" s="275"/>
      <c r="AH1447" s="275"/>
      <c r="AI1447" s="275">
        <f>SUM(AG1447:AH1447)</f>
        <v>0</v>
      </c>
      <c r="AJ1447" s="275"/>
      <c r="AK1447" s="275"/>
      <c r="AL1447" s="275">
        <f>SUM(AJ1447:AK1447)</f>
        <v>0</v>
      </c>
      <c r="AM1447" s="275"/>
      <c r="AN1447" s="275"/>
      <c r="AO1447" s="275">
        <f>SUM(AM1447:AN1447)</f>
        <v>0</v>
      </c>
      <c r="AP1447" s="275"/>
      <c r="AQ1447" s="275"/>
      <c r="AR1447" s="275">
        <f>SUM(AP1447:AQ1447)</f>
        <v>0</v>
      </c>
      <c r="AS1447" s="500"/>
      <c r="AT1447" s="275"/>
      <c r="AU1447" s="275"/>
      <c r="AV1447" s="275">
        <f>SUM(AT1447:AU1447)</f>
        <v>0</v>
      </c>
      <c r="AW1447" s="567">
        <f t="shared" si="7139"/>
        <v>0</v>
      </c>
      <c r="AX1447" s="567">
        <f t="shared" si="7140"/>
        <v>52</v>
      </c>
      <c r="AY1447" s="567">
        <f t="shared" si="7141"/>
        <v>52</v>
      </c>
      <c r="AZ1447" s="159"/>
      <c r="BA1447" s="159">
        <v>3</v>
      </c>
      <c r="BB1447" s="275">
        <f>SUM(AZ1447:BA1447)</f>
        <v>3</v>
      </c>
      <c r="BC1447" s="275"/>
      <c r="BD1447" s="275"/>
      <c r="BE1447" s="275">
        <f>SUM(BC1447:BD1447)</f>
        <v>0</v>
      </c>
      <c r="BF1447" s="521"/>
      <c r="BG1447" s="605">
        <f>SUM(F1447,S1447,AF1447,AS1447)</f>
        <v>52</v>
      </c>
      <c r="BH1447" s="533">
        <f>SUM(G1447,T1447,AG1447)</f>
        <v>0</v>
      </c>
      <c r="BI1447" s="533">
        <f t="shared" si="7142"/>
        <v>26</v>
      </c>
      <c r="BJ1447" s="533">
        <f t="shared" si="7143"/>
        <v>26</v>
      </c>
      <c r="BK1447" s="533">
        <f t="shared" si="7144"/>
        <v>0</v>
      </c>
      <c r="BL1447" s="533">
        <f t="shared" si="7145"/>
        <v>8</v>
      </c>
      <c r="BM1447" s="533">
        <f t="shared" si="7146"/>
        <v>8</v>
      </c>
      <c r="BN1447" s="533">
        <f>SUM(M1447,Z1447,AM1447)</f>
        <v>0</v>
      </c>
      <c r="BO1447" s="533">
        <f t="shared" si="7147"/>
        <v>4</v>
      </c>
      <c r="BP1447" s="533">
        <f t="shared" si="7148"/>
        <v>4</v>
      </c>
      <c r="BQ1447" s="533">
        <f t="shared" si="7149"/>
        <v>0</v>
      </c>
      <c r="BR1447" s="533">
        <f t="shared" si="7150"/>
        <v>14</v>
      </c>
      <c r="BS1447" s="533">
        <f t="shared" si="7151"/>
        <v>14</v>
      </c>
      <c r="BT1447" s="533">
        <f>AT1447</f>
        <v>0</v>
      </c>
      <c r="BU1447" s="533">
        <f t="shared" si="7152"/>
        <v>0</v>
      </c>
      <c r="BV1447" s="533">
        <f t="shared" si="7153"/>
        <v>0</v>
      </c>
      <c r="BW1447" s="536">
        <f>SUM(BH1447,BK1447,BN1447,BQ1447,BT1447)</f>
        <v>0</v>
      </c>
      <c r="BX1447" s="536">
        <f t="shared" si="7154"/>
        <v>52</v>
      </c>
      <c r="BY1447" s="536">
        <f t="shared" si="7155"/>
        <v>52</v>
      </c>
      <c r="BZ1447" t="s">
        <v>74</v>
      </c>
      <c r="CA1447" s="544">
        <f>AZ1447</f>
        <v>0</v>
      </c>
      <c r="CB1447" s="544">
        <f t="shared" si="7156"/>
        <v>3</v>
      </c>
      <c r="CC1447" s="544">
        <f t="shared" si="7157"/>
        <v>3</v>
      </c>
      <c r="CD1447" s="544">
        <f>BC1447</f>
        <v>0</v>
      </c>
      <c r="CE1447" s="544">
        <f t="shared" si="7158"/>
        <v>0</v>
      </c>
      <c r="CF1447" s="544">
        <f t="shared" si="7159"/>
        <v>0</v>
      </c>
    </row>
    <row r="1448" spans="1:84">
      <c r="A1448" s="149"/>
      <c r="B1448" s="151"/>
      <c r="C1448" s="151"/>
      <c r="D1448" s="151"/>
      <c r="E1448" s="288"/>
      <c r="F1448" s="592">
        <f>SUM(F1446:F1447)</f>
        <v>104</v>
      </c>
      <c r="G1448" s="168">
        <f t="shared" ref="G1448:BE1448" si="7160">SUM(G1446:G1447)</f>
        <v>0</v>
      </c>
      <c r="H1448" s="168">
        <f t="shared" si="7160"/>
        <v>52</v>
      </c>
      <c r="I1448" s="168">
        <f t="shared" si="7160"/>
        <v>52</v>
      </c>
      <c r="J1448" s="168">
        <f t="shared" si="7160"/>
        <v>0</v>
      </c>
      <c r="K1448" s="168">
        <f t="shared" si="7160"/>
        <v>16</v>
      </c>
      <c r="L1448" s="168">
        <f t="shared" si="7160"/>
        <v>16</v>
      </c>
      <c r="M1448" s="168">
        <f t="shared" si="7160"/>
        <v>0</v>
      </c>
      <c r="N1448" s="168">
        <f t="shared" si="7160"/>
        <v>8</v>
      </c>
      <c r="O1448" s="168">
        <f t="shared" si="7160"/>
        <v>8</v>
      </c>
      <c r="P1448" s="168">
        <f t="shared" si="7160"/>
        <v>0</v>
      </c>
      <c r="Q1448" s="168">
        <f t="shared" si="7160"/>
        <v>28</v>
      </c>
      <c r="R1448" s="168">
        <f t="shared" si="7160"/>
        <v>28</v>
      </c>
      <c r="S1448" s="502">
        <f t="shared" si="7160"/>
        <v>0</v>
      </c>
      <c r="T1448" s="168">
        <f t="shared" si="7160"/>
        <v>0</v>
      </c>
      <c r="U1448" s="168">
        <f t="shared" si="7160"/>
        <v>0</v>
      </c>
      <c r="V1448" s="168">
        <f t="shared" si="7160"/>
        <v>0</v>
      </c>
      <c r="W1448" s="168">
        <f t="shared" si="7160"/>
        <v>0</v>
      </c>
      <c r="X1448" s="168">
        <f t="shared" si="7160"/>
        <v>0</v>
      </c>
      <c r="Y1448" s="168">
        <f t="shared" si="7160"/>
        <v>0</v>
      </c>
      <c r="Z1448" s="168">
        <f t="shared" si="7160"/>
        <v>0</v>
      </c>
      <c r="AA1448" s="168">
        <f t="shared" si="7160"/>
        <v>0</v>
      </c>
      <c r="AB1448" s="168">
        <f t="shared" si="7160"/>
        <v>0</v>
      </c>
      <c r="AC1448" s="168">
        <f t="shared" si="7160"/>
        <v>0</v>
      </c>
      <c r="AD1448" s="168">
        <f t="shared" si="7160"/>
        <v>0</v>
      </c>
      <c r="AE1448" s="168">
        <f t="shared" si="7160"/>
        <v>0</v>
      </c>
      <c r="AF1448" s="502">
        <f t="shared" si="7160"/>
        <v>0</v>
      </c>
      <c r="AG1448" s="168">
        <f t="shared" si="7160"/>
        <v>0</v>
      </c>
      <c r="AH1448" s="168">
        <f t="shared" si="7160"/>
        <v>0</v>
      </c>
      <c r="AI1448" s="168">
        <f t="shared" si="7160"/>
        <v>0</v>
      </c>
      <c r="AJ1448" s="168">
        <f t="shared" si="7160"/>
        <v>0</v>
      </c>
      <c r="AK1448" s="168">
        <f t="shared" si="7160"/>
        <v>0</v>
      </c>
      <c r="AL1448" s="168">
        <f t="shared" si="7160"/>
        <v>0</v>
      </c>
      <c r="AM1448" s="168">
        <f t="shared" si="7160"/>
        <v>0</v>
      </c>
      <c r="AN1448" s="168">
        <f t="shared" si="7160"/>
        <v>0</v>
      </c>
      <c r="AO1448" s="168">
        <f t="shared" si="7160"/>
        <v>0</v>
      </c>
      <c r="AP1448" s="168">
        <f t="shared" si="7160"/>
        <v>0</v>
      </c>
      <c r="AQ1448" s="168">
        <f t="shared" si="7160"/>
        <v>0</v>
      </c>
      <c r="AR1448" s="168">
        <f t="shared" si="7160"/>
        <v>0</v>
      </c>
      <c r="AS1448" s="502">
        <f t="shared" si="7160"/>
        <v>0</v>
      </c>
      <c r="AT1448" s="168">
        <f t="shared" si="7160"/>
        <v>0</v>
      </c>
      <c r="AU1448" s="168">
        <f t="shared" si="7160"/>
        <v>0</v>
      </c>
      <c r="AV1448" s="168">
        <f t="shared" si="7160"/>
        <v>0</v>
      </c>
      <c r="AW1448" s="569">
        <f t="shared" si="7160"/>
        <v>0</v>
      </c>
      <c r="AX1448" s="569">
        <f t="shared" si="7160"/>
        <v>104</v>
      </c>
      <c r="AY1448" s="569">
        <f t="shared" si="7160"/>
        <v>104</v>
      </c>
      <c r="AZ1448" s="168">
        <f t="shared" si="7160"/>
        <v>0</v>
      </c>
      <c r="BA1448" s="168">
        <f t="shared" si="7160"/>
        <v>7</v>
      </c>
      <c r="BB1448" s="168">
        <f t="shared" si="7160"/>
        <v>7</v>
      </c>
      <c r="BC1448" s="168">
        <f t="shared" si="7160"/>
        <v>0</v>
      </c>
      <c r="BD1448" s="168">
        <f t="shared" si="7160"/>
        <v>1</v>
      </c>
      <c r="BE1448" s="168">
        <f t="shared" si="7160"/>
        <v>1</v>
      </c>
      <c r="BF1448" s="523"/>
      <c r="BG1448" s="605">
        <f>SUM(F1448,S1448,AF1448,AS1448)</f>
        <v>104</v>
      </c>
      <c r="BH1448" s="533">
        <f>SUM(G1448,T1448,AG1448)</f>
        <v>0</v>
      </c>
      <c r="BI1448" s="533">
        <f t="shared" si="7142"/>
        <v>52</v>
      </c>
      <c r="BJ1448" s="533">
        <f t="shared" si="7143"/>
        <v>52</v>
      </c>
      <c r="BK1448" s="533">
        <f t="shared" si="7144"/>
        <v>0</v>
      </c>
      <c r="BL1448" s="533">
        <f t="shared" si="7145"/>
        <v>16</v>
      </c>
      <c r="BM1448" s="533">
        <f t="shared" si="7146"/>
        <v>16</v>
      </c>
      <c r="BN1448" s="533">
        <f>SUM(M1448,Z1448,AM1448)</f>
        <v>0</v>
      </c>
      <c r="BO1448" s="533">
        <f t="shared" si="7147"/>
        <v>8</v>
      </c>
      <c r="BP1448" s="533">
        <f t="shared" si="7148"/>
        <v>8</v>
      </c>
      <c r="BQ1448" s="533">
        <f t="shared" si="7149"/>
        <v>0</v>
      </c>
      <c r="BR1448" s="533">
        <f t="shared" si="7150"/>
        <v>28</v>
      </c>
      <c r="BS1448" s="533">
        <f t="shared" si="7151"/>
        <v>28</v>
      </c>
      <c r="BT1448" s="533">
        <f>AT1448</f>
        <v>0</v>
      </c>
      <c r="BU1448" s="533">
        <f t="shared" si="7152"/>
        <v>0</v>
      </c>
      <c r="BV1448" s="533">
        <f t="shared" si="7153"/>
        <v>0</v>
      </c>
      <c r="BW1448" s="536">
        <f>SUM(BH1448,BK1448,BN1448,BQ1448,BT1448)</f>
        <v>0</v>
      </c>
      <c r="BX1448" s="536">
        <f t="shared" si="7154"/>
        <v>104</v>
      </c>
      <c r="BY1448" s="536">
        <f t="shared" si="7155"/>
        <v>104</v>
      </c>
      <c r="BZ1448" t="s">
        <v>74</v>
      </c>
      <c r="CA1448" s="544">
        <f>AZ1448</f>
        <v>0</v>
      </c>
      <c r="CB1448" s="544">
        <f t="shared" si="7156"/>
        <v>7</v>
      </c>
      <c r="CC1448" s="544">
        <f t="shared" si="7157"/>
        <v>7</v>
      </c>
      <c r="CD1448" s="544">
        <f>BC1448</f>
        <v>0</v>
      </c>
      <c r="CE1448" s="544">
        <f t="shared" si="7158"/>
        <v>1</v>
      </c>
      <c r="CF1448" s="544">
        <f t="shared" si="7159"/>
        <v>1</v>
      </c>
    </row>
    <row r="1449" spans="1:84">
      <c r="A1449" s="149" t="s">
        <v>74</v>
      </c>
      <c r="B1449" s="151"/>
      <c r="C1449" s="151"/>
      <c r="D1449" s="151"/>
      <c r="E1449" s="288"/>
      <c r="F1449" s="592"/>
      <c r="G1449" s="168"/>
      <c r="H1449" s="168"/>
      <c r="I1449" s="168"/>
      <c r="J1449" s="168"/>
      <c r="K1449" s="168"/>
      <c r="L1449" s="168"/>
      <c r="M1449" s="168"/>
      <c r="N1449" s="168"/>
      <c r="O1449" s="168"/>
      <c r="P1449" s="168"/>
      <c r="Q1449" s="168"/>
      <c r="R1449" s="168"/>
      <c r="S1449" s="502"/>
      <c r="T1449" s="168"/>
      <c r="U1449" s="168"/>
      <c r="V1449" s="168"/>
      <c r="W1449" s="168"/>
      <c r="X1449" s="168"/>
      <c r="Y1449" s="168"/>
      <c r="Z1449" s="168"/>
      <c r="AA1449" s="168"/>
      <c r="AB1449" s="168"/>
      <c r="AC1449" s="168"/>
      <c r="AD1449" s="168"/>
      <c r="AE1449" s="168"/>
      <c r="AF1449" s="502"/>
      <c r="AG1449" s="168"/>
      <c r="AH1449" s="168"/>
      <c r="AI1449" s="168"/>
      <c r="AJ1449" s="168"/>
      <c r="AK1449" s="168"/>
      <c r="AL1449" s="168"/>
      <c r="AM1449" s="168"/>
      <c r="AN1449" s="168"/>
      <c r="AO1449" s="168"/>
      <c r="AP1449" s="168"/>
      <c r="AQ1449" s="168"/>
      <c r="AR1449" s="168"/>
      <c r="AS1449" s="502"/>
      <c r="AT1449" s="168"/>
      <c r="AU1449" s="168"/>
      <c r="AV1449" s="168"/>
      <c r="AW1449" s="569"/>
      <c r="AX1449" s="569"/>
      <c r="AY1449" s="569"/>
      <c r="AZ1449" s="168"/>
      <c r="BA1449" s="168"/>
      <c r="BB1449" s="168"/>
      <c r="BC1449" s="168"/>
      <c r="BD1449" s="168"/>
      <c r="BE1449" s="168"/>
      <c r="BF1449" s="523"/>
    </row>
    <row r="1450" spans="1:84">
      <c r="A1450" s="149" t="s">
        <v>95</v>
      </c>
      <c r="B1450" s="149" t="s">
        <v>827</v>
      </c>
      <c r="C1450" s="151"/>
      <c r="D1450" s="151"/>
      <c r="E1450" s="375" t="s">
        <v>828</v>
      </c>
      <c r="F1450" s="592"/>
      <c r="G1450" s="159"/>
      <c r="H1450" s="159"/>
      <c r="I1450" s="275"/>
      <c r="J1450" s="159"/>
      <c r="K1450" s="159"/>
      <c r="L1450" s="275"/>
      <c r="M1450" s="159"/>
      <c r="N1450" s="159"/>
      <c r="O1450" s="275"/>
      <c r="P1450" s="159"/>
      <c r="Q1450" s="159"/>
      <c r="R1450" s="275"/>
      <c r="S1450" s="500"/>
      <c r="T1450" s="275"/>
      <c r="U1450" s="275"/>
      <c r="V1450" s="275"/>
      <c r="W1450" s="275"/>
      <c r="X1450" s="275"/>
      <c r="Y1450" s="275"/>
      <c r="Z1450" s="275"/>
      <c r="AA1450" s="275"/>
      <c r="AB1450" s="275"/>
      <c r="AC1450" s="275"/>
      <c r="AD1450" s="275"/>
      <c r="AE1450" s="275"/>
      <c r="AF1450" s="500"/>
      <c r="AG1450" s="275"/>
      <c r="AH1450" s="275"/>
      <c r="AI1450" s="275"/>
      <c r="AJ1450" s="275"/>
      <c r="AK1450" s="275"/>
      <c r="AL1450" s="275"/>
      <c r="AM1450" s="275"/>
      <c r="AN1450" s="275"/>
      <c r="AO1450" s="275"/>
      <c r="AP1450" s="275"/>
      <c r="AQ1450" s="275"/>
      <c r="AR1450" s="275"/>
      <c r="AS1450" s="500"/>
      <c r="AT1450" s="275"/>
      <c r="AU1450" s="275"/>
      <c r="AV1450" s="275"/>
      <c r="AW1450" s="567"/>
      <c r="AX1450" s="567"/>
      <c r="AY1450" s="567"/>
      <c r="AZ1450" s="159"/>
      <c r="BA1450" s="159"/>
      <c r="BB1450" s="159"/>
      <c r="BC1450" s="275"/>
      <c r="BD1450" s="275"/>
      <c r="BE1450" s="275"/>
      <c r="BF1450" s="521"/>
    </row>
    <row r="1451" spans="1:84">
      <c r="A1451" s="149"/>
      <c r="B1451" s="151"/>
      <c r="C1451" s="151"/>
      <c r="D1451" s="151"/>
      <c r="E1451" s="288" t="s">
        <v>77</v>
      </c>
      <c r="F1451" s="592"/>
      <c r="G1451" s="159"/>
      <c r="H1451" s="159"/>
      <c r="I1451" s="275">
        <f>SUM(G1451:H1451)</f>
        <v>0</v>
      </c>
      <c r="J1451" s="159"/>
      <c r="K1451" s="159"/>
      <c r="L1451" s="275">
        <f>SUM(J1451:K1451)</f>
        <v>0</v>
      </c>
      <c r="M1451" s="159"/>
      <c r="N1451" s="159"/>
      <c r="O1451" s="275">
        <f>SUM(M1451:N1451)</f>
        <v>0</v>
      </c>
      <c r="P1451" s="159"/>
      <c r="Q1451" s="159"/>
      <c r="R1451" s="275">
        <f>SUM(P1451:Q1451)</f>
        <v>0</v>
      </c>
      <c r="S1451" s="500"/>
      <c r="T1451" s="275"/>
      <c r="U1451" s="275"/>
      <c r="V1451" s="275">
        <f>SUM(T1451:U1451)</f>
        <v>0</v>
      </c>
      <c r="W1451" s="275"/>
      <c r="X1451" s="275"/>
      <c r="Y1451" s="275">
        <f>SUM(W1451:X1451)</f>
        <v>0</v>
      </c>
      <c r="Z1451" s="275"/>
      <c r="AA1451" s="275"/>
      <c r="AB1451" s="275">
        <f>SUM(Z1451:AA1451)</f>
        <v>0</v>
      </c>
      <c r="AC1451" s="275"/>
      <c r="AD1451" s="275"/>
      <c r="AE1451" s="275">
        <f>SUM(AC1451:AD1451)</f>
        <v>0</v>
      </c>
      <c r="AF1451" s="500"/>
      <c r="AG1451" s="275"/>
      <c r="AH1451" s="275"/>
      <c r="AI1451" s="275">
        <f>SUM(AG1451:AH1451)</f>
        <v>0</v>
      </c>
      <c r="AJ1451" s="275"/>
      <c r="AK1451" s="275"/>
      <c r="AL1451" s="275">
        <f>SUM(AJ1451:AK1451)</f>
        <v>0</v>
      </c>
      <c r="AM1451" s="275"/>
      <c r="AN1451" s="275"/>
      <c r="AO1451" s="275">
        <f>SUM(AM1451:AN1451)</f>
        <v>0</v>
      </c>
      <c r="AP1451" s="275"/>
      <c r="AQ1451" s="275"/>
      <c r="AR1451" s="275">
        <f>SUM(AP1451:AQ1451)</f>
        <v>0</v>
      </c>
      <c r="AS1451" s="500"/>
      <c r="AT1451" s="275"/>
      <c r="AU1451" s="275"/>
      <c r="AV1451" s="275">
        <f>SUM(AT1451:AU1451)</f>
        <v>0</v>
      </c>
      <c r="AW1451" s="567">
        <f t="shared" ref="AW1451:AW1452" si="7161">SUM(G1451,J1451,M1451,P1451,T1451,W1451,Z1451,AC1451,AG1451,AJ1451,AM1451,AP1451,AT1451)</f>
        <v>0</v>
      </c>
      <c r="AX1451" s="567">
        <f t="shared" ref="AX1451:AX1452" si="7162">SUM(H1451,K1451,N1451,Q1451,U1451,X1451,AA1451,AD1451,AH1451,AK1451,AN1451,AQ1451,AU1451)</f>
        <v>0</v>
      </c>
      <c r="AY1451" s="567">
        <f t="shared" ref="AY1451:AY1452" si="7163">SUM(I1451,L1451,O1451,R1451,V1451,Y1451,AB1451,AE1451,AI1451,AL1451,AO1451,AR1451,AV1451)</f>
        <v>0</v>
      </c>
      <c r="AZ1451" s="159"/>
      <c r="BA1451" s="159"/>
      <c r="BB1451" s="275">
        <f>SUM(AZ1451:BA1451)</f>
        <v>0</v>
      </c>
      <c r="BC1451" s="275"/>
      <c r="BD1451" s="275"/>
      <c r="BE1451" s="275">
        <f>SUM(BC1451:BD1451)</f>
        <v>0</v>
      </c>
      <c r="BF1451" s="521"/>
      <c r="BG1451" s="605">
        <f>SUM(F1451,S1451,AF1451,AS1451)</f>
        <v>0</v>
      </c>
      <c r="BH1451" s="533">
        <f>SUM(G1451,T1451,AG1451)</f>
        <v>0</v>
      </c>
      <c r="BI1451" s="533">
        <f t="shared" ref="BI1451:BI1453" si="7164">SUM(H1451,U1451,AH1451)</f>
        <v>0</v>
      </c>
      <c r="BJ1451" s="533">
        <f t="shared" ref="BJ1451:BJ1453" si="7165">SUM(I1451,V1451,AI1451)</f>
        <v>0</v>
      </c>
      <c r="BK1451" s="533">
        <f t="shared" ref="BK1451:BK1453" si="7166">SUM(J1451,W1451,AJ1451)</f>
        <v>0</v>
      </c>
      <c r="BL1451" s="533">
        <f t="shared" ref="BL1451:BL1453" si="7167">SUM(K1451,X1451,AK1451)</f>
        <v>0</v>
      </c>
      <c r="BM1451" s="533">
        <f t="shared" ref="BM1451:BM1453" si="7168">SUM(L1451,Y1451,AL1451)</f>
        <v>0</v>
      </c>
      <c r="BN1451" s="533">
        <f>SUM(M1451,Z1451,AM1451)</f>
        <v>0</v>
      </c>
      <c r="BO1451" s="533">
        <f t="shared" ref="BO1451:BO1453" si="7169">SUM(N1451,AA1451,AN1451)</f>
        <v>0</v>
      </c>
      <c r="BP1451" s="533">
        <f t="shared" ref="BP1451:BP1453" si="7170">SUM(O1451,AB1451,AO1451)</f>
        <v>0</v>
      </c>
      <c r="BQ1451" s="533">
        <f t="shared" ref="BQ1451:BQ1453" si="7171">SUM(P1451,AC1451,AP1451)</f>
        <v>0</v>
      </c>
      <c r="BR1451" s="533">
        <f t="shared" ref="BR1451:BR1453" si="7172">SUM(Q1451,AD1451,AQ1451)</f>
        <v>0</v>
      </c>
      <c r="BS1451" s="533">
        <f t="shared" ref="BS1451:BS1453" si="7173">SUM(R1451,AE1451,AR1451)</f>
        <v>0</v>
      </c>
      <c r="BT1451" s="533">
        <f>AT1451</f>
        <v>0</v>
      </c>
      <c r="BU1451" s="533">
        <f t="shared" ref="BU1451:BU1453" si="7174">AU1451</f>
        <v>0</v>
      </c>
      <c r="BV1451" s="533">
        <f t="shared" ref="BV1451:BV1453" si="7175">AV1451</f>
        <v>0</v>
      </c>
      <c r="BW1451" s="536">
        <f>SUM(BH1451,BK1451,BN1451,BQ1451,BT1451)</f>
        <v>0</v>
      </c>
      <c r="BX1451" s="536">
        <f t="shared" ref="BX1451:BX1453" si="7176">SUM(BI1451,BL1451,BO1451,BR1451,BU1451)</f>
        <v>0</v>
      </c>
      <c r="BY1451" s="536">
        <f t="shared" ref="BY1451:BY1453" si="7177">SUM(BJ1451,BM1451,BP1451,BS1451,BV1451)</f>
        <v>0</v>
      </c>
      <c r="BZ1451" t="s">
        <v>74</v>
      </c>
      <c r="CA1451" s="544">
        <f>AZ1451</f>
        <v>0</v>
      </c>
      <c r="CB1451" s="544">
        <f t="shared" ref="CB1451:CB1453" si="7178">BA1451</f>
        <v>0</v>
      </c>
      <c r="CC1451" s="544">
        <f t="shared" ref="CC1451:CC1453" si="7179">BB1451</f>
        <v>0</v>
      </c>
      <c r="CD1451" s="544">
        <f>BC1451</f>
        <v>0</v>
      </c>
      <c r="CE1451" s="544">
        <f t="shared" ref="CE1451:CE1453" si="7180">BD1451</f>
        <v>0</v>
      </c>
      <c r="CF1451" s="544">
        <f t="shared" ref="CF1451:CF1453" si="7181">BE1451</f>
        <v>0</v>
      </c>
    </row>
    <row r="1452" spans="1:84">
      <c r="A1452" s="149"/>
      <c r="B1452" s="151"/>
      <c r="C1452" s="151"/>
      <c r="D1452" s="151"/>
      <c r="E1452" s="288" t="s">
        <v>78</v>
      </c>
      <c r="F1452" s="592"/>
      <c r="G1452" s="159"/>
      <c r="H1452" s="159"/>
      <c r="I1452" s="275">
        <f>SUM(G1452:H1452)</f>
        <v>0</v>
      </c>
      <c r="J1452" s="159"/>
      <c r="K1452" s="159"/>
      <c r="L1452" s="275">
        <f>SUM(J1452:K1452)</f>
        <v>0</v>
      </c>
      <c r="M1452" s="159"/>
      <c r="N1452" s="159"/>
      <c r="O1452" s="275">
        <f>SUM(M1452:N1452)</f>
        <v>0</v>
      </c>
      <c r="P1452" s="159"/>
      <c r="Q1452" s="159"/>
      <c r="R1452" s="275">
        <f>SUM(P1452:Q1452)</f>
        <v>0</v>
      </c>
      <c r="S1452" s="500"/>
      <c r="T1452" s="275"/>
      <c r="U1452" s="275"/>
      <c r="V1452" s="275">
        <f>SUM(T1452:U1452)</f>
        <v>0</v>
      </c>
      <c r="W1452" s="275"/>
      <c r="X1452" s="275"/>
      <c r="Y1452" s="275">
        <f>SUM(W1452:X1452)</f>
        <v>0</v>
      </c>
      <c r="Z1452" s="275"/>
      <c r="AA1452" s="275"/>
      <c r="AB1452" s="275">
        <f>SUM(Z1452:AA1452)</f>
        <v>0</v>
      </c>
      <c r="AC1452" s="275"/>
      <c r="AD1452" s="275"/>
      <c r="AE1452" s="275">
        <f>SUM(AC1452:AD1452)</f>
        <v>0</v>
      </c>
      <c r="AF1452" s="500"/>
      <c r="AG1452" s="275"/>
      <c r="AH1452" s="275"/>
      <c r="AI1452" s="275">
        <f>SUM(AG1452:AH1452)</f>
        <v>0</v>
      </c>
      <c r="AJ1452" s="275"/>
      <c r="AK1452" s="275"/>
      <c r="AL1452" s="275">
        <f>SUM(AJ1452:AK1452)</f>
        <v>0</v>
      </c>
      <c r="AM1452" s="275"/>
      <c r="AN1452" s="275"/>
      <c r="AO1452" s="275">
        <f>SUM(AM1452:AN1452)</f>
        <v>0</v>
      </c>
      <c r="AP1452" s="275"/>
      <c r="AQ1452" s="275"/>
      <c r="AR1452" s="275">
        <f>SUM(AP1452:AQ1452)</f>
        <v>0</v>
      </c>
      <c r="AS1452" s="500"/>
      <c r="AT1452" s="275"/>
      <c r="AU1452" s="275"/>
      <c r="AV1452" s="275">
        <f>SUM(AT1452:AU1452)</f>
        <v>0</v>
      </c>
      <c r="AW1452" s="567">
        <f t="shared" si="7161"/>
        <v>0</v>
      </c>
      <c r="AX1452" s="567">
        <f t="shared" si="7162"/>
        <v>0</v>
      </c>
      <c r="AY1452" s="567">
        <f t="shared" si="7163"/>
        <v>0</v>
      </c>
      <c r="AZ1452" s="159"/>
      <c r="BA1452" s="159"/>
      <c r="BB1452" s="275">
        <f>SUM(AZ1452:BA1452)</f>
        <v>0</v>
      </c>
      <c r="BC1452" s="275"/>
      <c r="BD1452" s="275"/>
      <c r="BE1452" s="275">
        <f>SUM(BC1452:BD1452)</f>
        <v>0</v>
      </c>
      <c r="BF1452" s="521"/>
      <c r="BG1452" s="605">
        <f>SUM(F1452,S1452,AF1452,AS1452)</f>
        <v>0</v>
      </c>
      <c r="BH1452" s="533">
        <f>SUM(G1452,T1452,AG1452)</f>
        <v>0</v>
      </c>
      <c r="BI1452" s="533">
        <f t="shared" si="7164"/>
        <v>0</v>
      </c>
      <c r="BJ1452" s="533">
        <f t="shared" si="7165"/>
        <v>0</v>
      </c>
      <c r="BK1452" s="533">
        <f t="shared" si="7166"/>
        <v>0</v>
      </c>
      <c r="BL1452" s="533">
        <f t="shared" si="7167"/>
        <v>0</v>
      </c>
      <c r="BM1452" s="533">
        <f t="shared" si="7168"/>
        <v>0</v>
      </c>
      <c r="BN1452" s="533">
        <f>SUM(M1452,Z1452,AM1452)</f>
        <v>0</v>
      </c>
      <c r="BO1452" s="533">
        <f t="shared" si="7169"/>
        <v>0</v>
      </c>
      <c r="BP1452" s="533">
        <f t="shared" si="7170"/>
        <v>0</v>
      </c>
      <c r="BQ1452" s="533">
        <f t="shared" si="7171"/>
        <v>0</v>
      </c>
      <c r="BR1452" s="533">
        <f t="shared" si="7172"/>
        <v>0</v>
      </c>
      <c r="BS1452" s="533">
        <f t="shared" si="7173"/>
        <v>0</v>
      </c>
      <c r="BT1452" s="533">
        <f>AT1452</f>
        <v>0</v>
      </c>
      <c r="BU1452" s="533">
        <f t="shared" si="7174"/>
        <v>0</v>
      </c>
      <c r="BV1452" s="533">
        <f t="shared" si="7175"/>
        <v>0</v>
      </c>
      <c r="BW1452" s="536">
        <f>SUM(BH1452,BK1452,BN1452,BQ1452,BT1452)</f>
        <v>0</v>
      </c>
      <c r="BX1452" s="536">
        <f t="shared" si="7176"/>
        <v>0</v>
      </c>
      <c r="BY1452" s="536">
        <f t="shared" si="7177"/>
        <v>0</v>
      </c>
      <c r="BZ1452" t="s">
        <v>74</v>
      </c>
      <c r="CA1452" s="544">
        <f>AZ1452</f>
        <v>0</v>
      </c>
      <c r="CB1452" s="544">
        <f t="shared" si="7178"/>
        <v>0</v>
      </c>
      <c r="CC1452" s="544">
        <f t="shared" si="7179"/>
        <v>0</v>
      </c>
      <c r="CD1452" s="544">
        <f>BC1452</f>
        <v>0</v>
      </c>
      <c r="CE1452" s="544">
        <f t="shared" si="7180"/>
        <v>0</v>
      </c>
      <c r="CF1452" s="544">
        <f t="shared" si="7181"/>
        <v>0</v>
      </c>
    </row>
    <row r="1453" spans="1:84">
      <c r="A1453" s="149"/>
      <c r="B1453" s="151"/>
      <c r="C1453" s="151"/>
      <c r="D1453" s="151"/>
      <c r="E1453" s="288"/>
      <c r="F1453" s="592">
        <f t="shared" ref="F1453:BE1453" si="7182">SUM(F1451:F1452)</f>
        <v>0</v>
      </c>
      <c r="G1453" s="168">
        <f t="shared" si="7182"/>
        <v>0</v>
      </c>
      <c r="H1453" s="168">
        <f t="shared" si="7182"/>
        <v>0</v>
      </c>
      <c r="I1453" s="168">
        <f t="shared" si="7182"/>
        <v>0</v>
      </c>
      <c r="J1453" s="168">
        <f t="shared" si="7182"/>
        <v>0</v>
      </c>
      <c r="K1453" s="168">
        <f t="shared" si="7182"/>
        <v>0</v>
      </c>
      <c r="L1453" s="168">
        <f t="shared" si="7182"/>
        <v>0</v>
      </c>
      <c r="M1453" s="168">
        <f t="shared" si="7182"/>
        <v>0</v>
      </c>
      <c r="N1453" s="168">
        <f t="shared" si="7182"/>
        <v>0</v>
      </c>
      <c r="O1453" s="168">
        <f t="shared" si="7182"/>
        <v>0</v>
      </c>
      <c r="P1453" s="168">
        <f t="shared" si="7182"/>
        <v>0</v>
      </c>
      <c r="Q1453" s="168">
        <f t="shared" si="7182"/>
        <v>0</v>
      </c>
      <c r="R1453" s="168">
        <f t="shared" si="7182"/>
        <v>0</v>
      </c>
      <c r="S1453" s="502">
        <f t="shared" si="7182"/>
        <v>0</v>
      </c>
      <c r="T1453" s="168">
        <f t="shared" si="7182"/>
        <v>0</v>
      </c>
      <c r="U1453" s="168">
        <f t="shared" si="7182"/>
        <v>0</v>
      </c>
      <c r="V1453" s="168">
        <f t="shared" si="7182"/>
        <v>0</v>
      </c>
      <c r="W1453" s="168">
        <f t="shared" si="7182"/>
        <v>0</v>
      </c>
      <c r="X1453" s="168">
        <f t="shared" si="7182"/>
        <v>0</v>
      </c>
      <c r="Y1453" s="168">
        <f t="shared" si="7182"/>
        <v>0</v>
      </c>
      <c r="Z1453" s="168">
        <f t="shared" si="7182"/>
        <v>0</v>
      </c>
      <c r="AA1453" s="168">
        <f t="shared" si="7182"/>
        <v>0</v>
      </c>
      <c r="AB1453" s="168">
        <f t="shared" si="7182"/>
        <v>0</v>
      </c>
      <c r="AC1453" s="168">
        <f t="shared" si="7182"/>
        <v>0</v>
      </c>
      <c r="AD1453" s="168">
        <f t="shared" si="7182"/>
        <v>0</v>
      </c>
      <c r="AE1453" s="168">
        <f t="shared" si="7182"/>
        <v>0</v>
      </c>
      <c r="AF1453" s="502">
        <f t="shared" si="7182"/>
        <v>0</v>
      </c>
      <c r="AG1453" s="168">
        <f t="shared" si="7182"/>
        <v>0</v>
      </c>
      <c r="AH1453" s="168">
        <f t="shared" si="7182"/>
        <v>0</v>
      </c>
      <c r="AI1453" s="168">
        <f t="shared" si="7182"/>
        <v>0</v>
      </c>
      <c r="AJ1453" s="168">
        <f t="shared" si="7182"/>
        <v>0</v>
      </c>
      <c r="AK1453" s="168">
        <f t="shared" si="7182"/>
        <v>0</v>
      </c>
      <c r="AL1453" s="168">
        <f t="shared" si="7182"/>
        <v>0</v>
      </c>
      <c r="AM1453" s="168">
        <f t="shared" si="7182"/>
        <v>0</v>
      </c>
      <c r="AN1453" s="168">
        <f t="shared" si="7182"/>
        <v>0</v>
      </c>
      <c r="AO1453" s="168">
        <f t="shared" si="7182"/>
        <v>0</v>
      </c>
      <c r="AP1453" s="168">
        <f t="shared" si="7182"/>
        <v>0</v>
      </c>
      <c r="AQ1453" s="168">
        <f t="shared" si="7182"/>
        <v>0</v>
      </c>
      <c r="AR1453" s="168">
        <f t="shared" si="7182"/>
        <v>0</v>
      </c>
      <c r="AS1453" s="502">
        <f t="shared" si="7182"/>
        <v>0</v>
      </c>
      <c r="AT1453" s="168">
        <f t="shared" si="7182"/>
        <v>0</v>
      </c>
      <c r="AU1453" s="168">
        <f t="shared" si="7182"/>
        <v>0</v>
      </c>
      <c r="AV1453" s="168">
        <f t="shared" si="7182"/>
        <v>0</v>
      </c>
      <c r="AW1453" s="569">
        <f t="shared" si="7182"/>
        <v>0</v>
      </c>
      <c r="AX1453" s="569">
        <f t="shared" si="7182"/>
        <v>0</v>
      </c>
      <c r="AY1453" s="569">
        <f t="shared" si="7182"/>
        <v>0</v>
      </c>
      <c r="AZ1453" s="168">
        <f t="shared" si="7182"/>
        <v>0</v>
      </c>
      <c r="BA1453" s="168">
        <f t="shared" si="7182"/>
        <v>0</v>
      </c>
      <c r="BB1453" s="168">
        <f t="shared" si="7182"/>
        <v>0</v>
      </c>
      <c r="BC1453" s="168">
        <f t="shared" si="7182"/>
        <v>0</v>
      </c>
      <c r="BD1453" s="168">
        <f t="shared" si="7182"/>
        <v>0</v>
      </c>
      <c r="BE1453" s="168">
        <f t="shared" si="7182"/>
        <v>0</v>
      </c>
      <c r="BF1453" s="523"/>
      <c r="BG1453" s="605">
        <f>SUM(F1453,S1453,AF1453,AS1453)</f>
        <v>0</v>
      </c>
      <c r="BH1453" s="533">
        <f>SUM(G1453,T1453,AG1453)</f>
        <v>0</v>
      </c>
      <c r="BI1453" s="533">
        <f t="shared" si="7164"/>
        <v>0</v>
      </c>
      <c r="BJ1453" s="533">
        <f t="shared" si="7165"/>
        <v>0</v>
      </c>
      <c r="BK1453" s="533">
        <f t="shared" si="7166"/>
        <v>0</v>
      </c>
      <c r="BL1453" s="533">
        <f t="shared" si="7167"/>
        <v>0</v>
      </c>
      <c r="BM1453" s="533">
        <f t="shared" si="7168"/>
        <v>0</v>
      </c>
      <c r="BN1453" s="533">
        <f>SUM(M1453,Z1453,AM1453)</f>
        <v>0</v>
      </c>
      <c r="BO1453" s="533">
        <f t="shared" si="7169"/>
        <v>0</v>
      </c>
      <c r="BP1453" s="533">
        <f t="shared" si="7170"/>
        <v>0</v>
      </c>
      <c r="BQ1453" s="533">
        <f t="shared" si="7171"/>
        <v>0</v>
      </c>
      <c r="BR1453" s="533">
        <f t="shared" si="7172"/>
        <v>0</v>
      </c>
      <c r="BS1453" s="533">
        <f t="shared" si="7173"/>
        <v>0</v>
      </c>
      <c r="BT1453" s="533">
        <f>AT1453</f>
        <v>0</v>
      </c>
      <c r="BU1453" s="533">
        <f t="shared" si="7174"/>
        <v>0</v>
      </c>
      <c r="BV1453" s="533">
        <f t="shared" si="7175"/>
        <v>0</v>
      </c>
      <c r="BW1453" s="536">
        <f>SUM(BH1453,BK1453,BN1453,BQ1453,BT1453)</f>
        <v>0</v>
      </c>
      <c r="BX1453" s="536">
        <f t="shared" si="7176"/>
        <v>0</v>
      </c>
      <c r="BY1453" s="536">
        <f t="shared" si="7177"/>
        <v>0</v>
      </c>
      <c r="BZ1453" t="s">
        <v>74</v>
      </c>
      <c r="CA1453" s="544">
        <f>AZ1453</f>
        <v>0</v>
      </c>
      <c r="CB1453" s="544">
        <f t="shared" si="7178"/>
        <v>0</v>
      </c>
      <c r="CC1453" s="544">
        <f t="shared" si="7179"/>
        <v>0</v>
      </c>
      <c r="CD1453" s="544">
        <f>BC1453</f>
        <v>0</v>
      </c>
      <c r="CE1453" s="544">
        <f t="shared" si="7180"/>
        <v>0</v>
      </c>
      <c r="CF1453" s="544">
        <f t="shared" si="7181"/>
        <v>0</v>
      </c>
    </row>
    <row r="1454" spans="1:84">
      <c r="A1454" s="149"/>
      <c r="B1454" s="151"/>
      <c r="C1454" s="151"/>
      <c r="D1454" s="151"/>
      <c r="E1454" s="288"/>
      <c r="F1454" s="592"/>
      <c r="G1454" s="168"/>
      <c r="H1454" s="168"/>
      <c r="I1454" s="168"/>
      <c r="J1454" s="168"/>
      <c r="K1454" s="168"/>
      <c r="L1454" s="168"/>
      <c r="M1454" s="168"/>
      <c r="N1454" s="168"/>
      <c r="O1454" s="168"/>
      <c r="P1454" s="168"/>
      <c r="Q1454" s="168"/>
      <c r="R1454" s="168"/>
      <c r="S1454" s="502"/>
      <c r="T1454" s="168"/>
      <c r="U1454" s="168"/>
      <c r="V1454" s="168"/>
      <c r="W1454" s="168"/>
      <c r="X1454" s="168"/>
      <c r="Y1454" s="168"/>
      <c r="Z1454" s="168"/>
      <c r="AA1454" s="168"/>
      <c r="AB1454" s="168"/>
      <c r="AC1454" s="168"/>
      <c r="AD1454" s="168"/>
      <c r="AE1454" s="168"/>
      <c r="AF1454" s="502"/>
      <c r="AG1454" s="168"/>
      <c r="AH1454" s="168"/>
      <c r="AI1454" s="168"/>
      <c r="AJ1454" s="168"/>
      <c r="AK1454" s="168"/>
      <c r="AL1454" s="168"/>
      <c r="AM1454" s="168"/>
      <c r="AN1454" s="168"/>
      <c r="AO1454" s="168"/>
      <c r="AP1454" s="168"/>
      <c r="AQ1454" s="168"/>
      <c r="AR1454" s="168"/>
      <c r="AS1454" s="502"/>
      <c r="AT1454" s="168"/>
      <c r="AU1454" s="168"/>
      <c r="AV1454" s="168"/>
      <c r="AW1454" s="569"/>
      <c r="AX1454" s="569"/>
      <c r="AY1454" s="569"/>
      <c r="AZ1454" s="168"/>
      <c r="BA1454" s="168"/>
      <c r="BB1454" s="168"/>
      <c r="BC1454" s="168"/>
      <c r="BD1454" s="168"/>
      <c r="BE1454" s="168"/>
      <c r="BF1454" s="523"/>
    </row>
    <row r="1455" spans="1:84">
      <c r="A1455" s="149" t="s">
        <v>75</v>
      </c>
      <c r="B1455" s="149" t="s">
        <v>0</v>
      </c>
      <c r="C1455" s="151"/>
      <c r="D1455" s="151"/>
      <c r="E1455" s="375" t="s">
        <v>955</v>
      </c>
      <c r="F1455" s="592"/>
      <c r="G1455" s="159"/>
      <c r="H1455" s="159"/>
      <c r="I1455" s="275"/>
      <c r="J1455" s="159"/>
      <c r="K1455" s="159"/>
      <c r="L1455" s="275"/>
      <c r="M1455" s="159"/>
      <c r="N1455" s="159"/>
      <c r="O1455" s="275"/>
      <c r="P1455" s="159"/>
      <c r="Q1455" s="159"/>
      <c r="R1455" s="275"/>
      <c r="S1455" s="500"/>
      <c r="T1455" s="275"/>
      <c r="U1455" s="275"/>
      <c r="V1455" s="275"/>
      <c r="W1455" s="275"/>
      <c r="X1455" s="275"/>
      <c r="Y1455" s="275"/>
      <c r="Z1455" s="275"/>
      <c r="AA1455" s="275"/>
      <c r="AB1455" s="275"/>
      <c r="AC1455" s="275"/>
      <c r="AD1455" s="275"/>
      <c r="AE1455" s="275"/>
      <c r="AF1455" s="500"/>
      <c r="AG1455" s="275"/>
      <c r="AH1455" s="275"/>
      <c r="AI1455" s="275"/>
      <c r="AJ1455" s="275"/>
      <c r="AK1455" s="275"/>
      <c r="AL1455" s="275"/>
      <c r="AM1455" s="275"/>
      <c r="AN1455" s="275"/>
      <c r="AO1455" s="275"/>
      <c r="AP1455" s="275"/>
      <c r="AQ1455" s="275"/>
      <c r="AR1455" s="275"/>
      <c r="AS1455" s="500"/>
      <c r="AT1455" s="275"/>
      <c r="AU1455" s="275"/>
      <c r="AV1455" s="275"/>
      <c r="AW1455" s="567"/>
      <c r="AX1455" s="567"/>
      <c r="AY1455" s="567"/>
      <c r="AZ1455" s="159"/>
      <c r="BA1455" s="159"/>
      <c r="BB1455" s="159"/>
      <c r="BC1455" s="275"/>
      <c r="BD1455" s="275"/>
      <c r="BE1455" s="275"/>
      <c r="BF1455" s="521"/>
    </row>
    <row r="1456" spans="1:84">
      <c r="A1456" s="149"/>
      <c r="B1456" s="151"/>
      <c r="C1456" s="151"/>
      <c r="D1456" s="151"/>
      <c r="E1456" s="288" t="s">
        <v>77</v>
      </c>
      <c r="F1456" s="592">
        <v>30</v>
      </c>
      <c r="G1456" s="159"/>
      <c r="H1456" s="159">
        <v>15</v>
      </c>
      <c r="I1456" s="275">
        <f>SUM(G1456:H1456)</f>
        <v>15</v>
      </c>
      <c r="J1456" s="159"/>
      <c r="K1456" s="159">
        <v>5</v>
      </c>
      <c r="L1456" s="275">
        <f>SUM(J1456:K1456)</f>
        <v>5</v>
      </c>
      <c r="M1456" s="159"/>
      <c r="N1456" s="159">
        <v>2</v>
      </c>
      <c r="O1456" s="275">
        <f>SUM(M1456:N1456)</f>
        <v>2</v>
      </c>
      <c r="P1456" s="159"/>
      <c r="Q1456" s="159">
        <v>8</v>
      </c>
      <c r="R1456" s="275">
        <f>SUM(P1456:Q1456)</f>
        <v>8</v>
      </c>
      <c r="S1456" s="500"/>
      <c r="T1456" s="275"/>
      <c r="U1456" s="275">
        <v>5</v>
      </c>
      <c r="V1456" s="275">
        <f>SUM(T1456:U1456)</f>
        <v>5</v>
      </c>
      <c r="W1456" s="275"/>
      <c r="X1456" s="275"/>
      <c r="Y1456" s="275">
        <f>SUM(W1456:X1456)</f>
        <v>0</v>
      </c>
      <c r="Z1456" s="275"/>
      <c r="AA1456" s="275"/>
      <c r="AB1456" s="275">
        <f>SUM(Z1456:AA1456)</f>
        <v>0</v>
      </c>
      <c r="AC1456" s="275"/>
      <c r="AD1456" s="275"/>
      <c r="AE1456" s="275">
        <f>SUM(AC1456:AD1456)</f>
        <v>0</v>
      </c>
      <c r="AF1456" s="500"/>
      <c r="AG1456" s="275"/>
      <c r="AH1456" s="275"/>
      <c r="AI1456" s="275">
        <f>SUM(AG1456:AH1456)</f>
        <v>0</v>
      </c>
      <c r="AJ1456" s="275"/>
      <c r="AK1456" s="275">
        <v>2</v>
      </c>
      <c r="AL1456" s="275">
        <f>SUM(AJ1456:AK1456)</f>
        <v>2</v>
      </c>
      <c r="AM1456" s="275"/>
      <c r="AN1456" s="275"/>
      <c r="AO1456" s="275">
        <f>SUM(AM1456:AN1456)</f>
        <v>0</v>
      </c>
      <c r="AP1456" s="275"/>
      <c r="AQ1456" s="275">
        <v>3</v>
      </c>
      <c r="AR1456" s="275">
        <f>SUM(AP1456:AQ1456)</f>
        <v>3</v>
      </c>
      <c r="AS1456" s="500"/>
      <c r="AT1456" s="275"/>
      <c r="AU1456" s="275"/>
      <c r="AV1456" s="275">
        <f>SUM(AT1456:AU1456)</f>
        <v>0</v>
      </c>
      <c r="AW1456" s="567">
        <f t="shared" ref="AW1456:AW1457" si="7183">SUM(G1456,J1456,M1456,P1456,T1456,W1456,Z1456,AC1456,AG1456,AJ1456,AM1456,AP1456,AT1456)</f>
        <v>0</v>
      </c>
      <c r="AX1456" s="567">
        <f t="shared" ref="AX1456:AX1457" si="7184">SUM(H1456,K1456,N1456,Q1456,U1456,X1456,AA1456,AD1456,AH1456,AK1456,AN1456,AQ1456,AU1456)</f>
        <v>40</v>
      </c>
      <c r="AY1456" s="567">
        <f t="shared" ref="AY1456:AY1457" si="7185">SUM(I1456,L1456,O1456,R1456,V1456,Y1456,AB1456,AE1456,AI1456,AL1456,AO1456,AR1456,AV1456)</f>
        <v>40</v>
      </c>
      <c r="AZ1456" s="159"/>
      <c r="BA1456" s="159"/>
      <c r="BB1456" s="275">
        <f>SUM(AZ1456:BA1456)</f>
        <v>0</v>
      </c>
      <c r="BC1456" s="275"/>
      <c r="BD1456" s="275"/>
      <c r="BE1456" s="275">
        <f>SUM(BC1456:BD1456)</f>
        <v>0</v>
      </c>
      <c r="BF1456" s="521"/>
      <c r="BG1456" s="605">
        <f>SUM(F1456,S1456,AF1456,AS1456)</f>
        <v>30</v>
      </c>
      <c r="BH1456" s="533">
        <f>SUM(G1456,T1456,AG1456)</f>
        <v>0</v>
      </c>
      <c r="BI1456" s="533">
        <f t="shared" ref="BI1456:BI1458" si="7186">SUM(H1456,U1456,AH1456)</f>
        <v>20</v>
      </c>
      <c r="BJ1456" s="533">
        <f t="shared" ref="BJ1456:BJ1458" si="7187">SUM(I1456,V1456,AI1456)</f>
        <v>20</v>
      </c>
      <c r="BK1456" s="533">
        <f t="shared" ref="BK1456:BK1458" si="7188">SUM(J1456,W1456,AJ1456)</f>
        <v>0</v>
      </c>
      <c r="BL1456" s="533">
        <f t="shared" ref="BL1456:BL1458" si="7189">SUM(K1456,X1456,AK1456)</f>
        <v>7</v>
      </c>
      <c r="BM1456" s="533">
        <f t="shared" ref="BM1456:BM1458" si="7190">SUM(L1456,Y1456,AL1456)</f>
        <v>7</v>
      </c>
      <c r="BN1456" s="533">
        <f>SUM(M1456,Z1456,AM1456)</f>
        <v>0</v>
      </c>
      <c r="BO1456" s="533">
        <f t="shared" ref="BO1456:BO1458" si="7191">SUM(N1456,AA1456,AN1456)</f>
        <v>2</v>
      </c>
      <c r="BP1456" s="533">
        <f t="shared" ref="BP1456:BP1458" si="7192">SUM(O1456,AB1456,AO1456)</f>
        <v>2</v>
      </c>
      <c r="BQ1456" s="533">
        <f t="shared" ref="BQ1456:BQ1458" si="7193">SUM(P1456,AC1456,AP1456)</f>
        <v>0</v>
      </c>
      <c r="BR1456" s="533">
        <f t="shared" ref="BR1456:BR1458" si="7194">SUM(Q1456,AD1456,AQ1456)</f>
        <v>11</v>
      </c>
      <c r="BS1456" s="533">
        <f t="shared" ref="BS1456:BS1458" si="7195">SUM(R1456,AE1456,AR1456)</f>
        <v>11</v>
      </c>
      <c r="BT1456" s="533">
        <f>AT1456</f>
        <v>0</v>
      </c>
      <c r="BU1456" s="533">
        <f t="shared" ref="BU1456:BU1458" si="7196">AU1456</f>
        <v>0</v>
      </c>
      <c r="BV1456" s="533">
        <f t="shared" ref="BV1456:BV1458" si="7197">AV1456</f>
        <v>0</v>
      </c>
      <c r="BW1456" s="536">
        <f>SUM(BH1456,BK1456,BN1456,BQ1456,BT1456)</f>
        <v>0</v>
      </c>
      <c r="BX1456" s="536">
        <f t="shared" ref="BX1456:BX1458" si="7198">SUM(BI1456,BL1456,BO1456,BR1456,BU1456)</f>
        <v>40</v>
      </c>
      <c r="BY1456" s="536">
        <f t="shared" ref="BY1456:BY1458" si="7199">SUM(BJ1456,BM1456,BP1456,BS1456,BV1456)</f>
        <v>40</v>
      </c>
      <c r="BZ1456" t="s">
        <v>74</v>
      </c>
      <c r="CA1456" s="544">
        <f>AZ1456</f>
        <v>0</v>
      </c>
      <c r="CB1456" s="544">
        <f t="shared" ref="CB1456:CB1458" si="7200">BA1456</f>
        <v>0</v>
      </c>
      <c r="CC1456" s="544">
        <f t="shared" ref="CC1456:CC1458" si="7201">BB1456</f>
        <v>0</v>
      </c>
      <c r="CD1456" s="544">
        <f>BC1456</f>
        <v>0</v>
      </c>
      <c r="CE1456" s="544">
        <f t="shared" ref="CE1456:CE1458" si="7202">BD1456</f>
        <v>0</v>
      </c>
      <c r="CF1456" s="544">
        <f t="shared" ref="CF1456:CF1458" si="7203">BE1456</f>
        <v>0</v>
      </c>
    </row>
    <row r="1457" spans="1:84">
      <c r="A1457" s="149"/>
      <c r="B1457" s="151"/>
      <c r="C1457" s="151"/>
      <c r="D1457" s="151"/>
      <c r="E1457" s="288" t="s">
        <v>78</v>
      </c>
      <c r="F1457" s="592">
        <v>30</v>
      </c>
      <c r="G1457" s="159"/>
      <c r="H1457" s="159">
        <v>15</v>
      </c>
      <c r="I1457" s="275">
        <f>SUM(G1457:H1457)</f>
        <v>15</v>
      </c>
      <c r="J1457" s="159"/>
      <c r="K1457" s="159">
        <v>5</v>
      </c>
      <c r="L1457" s="275">
        <f>SUM(J1457:K1457)</f>
        <v>5</v>
      </c>
      <c r="M1457" s="159"/>
      <c r="N1457" s="159">
        <v>2</v>
      </c>
      <c r="O1457" s="275">
        <f>SUM(M1457:N1457)</f>
        <v>2</v>
      </c>
      <c r="P1457" s="159"/>
      <c r="Q1457" s="159">
        <v>8</v>
      </c>
      <c r="R1457" s="275">
        <f>SUM(P1457:Q1457)</f>
        <v>8</v>
      </c>
      <c r="S1457" s="500"/>
      <c r="T1457" s="275"/>
      <c r="U1457" s="275">
        <v>5</v>
      </c>
      <c r="V1457" s="275">
        <f>SUM(T1457:U1457)</f>
        <v>5</v>
      </c>
      <c r="W1457" s="275"/>
      <c r="X1457" s="275"/>
      <c r="Y1457" s="275">
        <f>SUM(W1457:X1457)</f>
        <v>0</v>
      </c>
      <c r="Z1457" s="275"/>
      <c r="AA1457" s="275"/>
      <c r="AB1457" s="275">
        <f>SUM(Z1457:AA1457)</f>
        <v>0</v>
      </c>
      <c r="AC1457" s="275"/>
      <c r="AD1457" s="275"/>
      <c r="AE1457" s="275">
        <f>SUM(AC1457:AD1457)</f>
        <v>0</v>
      </c>
      <c r="AF1457" s="500"/>
      <c r="AG1457" s="275"/>
      <c r="AH1457" s="275"/>
      <c r="AI1457" s="275">
        <f>SUM(AG1457:AH1457)</f>
        <v>0</v>
      </c>
      <c r="AJ1457" s="275"/>
      <c r="AK1457" s="275">
        <v>2</v>
      </c>
      <c r="AL1457" s="275">
        <f>SUM(AJ1457:AK1457)</f>
        <v>2</v>
      </c>
      <c r="AM1457" s="275"/>
      <c r="AN1457" s="275"/>
      <c r="AO1457" s="275">
        <f>SUM(AM1457:AN1457)</f>
        <v>0</v>
      </c>
      <c r="AP1457" s="275"/>
      <c r="AQ1457" s="275">
        <v>3</v>
      </c>
      <c r="AR1457" s="275">
        <f>SUM(AP1457:AQ1457)</f>
        <v>3</v>
      </c>
      <c r="AS1457" s="500"/>
      <c r="AT1457" s="275"/>
      <c r="AU1457" s="275"/>
      <c r="AV1457" s="275">
        <f>SUM(AT1457:AU1457)</f>
        <v>0</v>
      </c>
      <c r="AW1457" s="567">
        <f t="shared" si="7183"/>
        <v>0</v>
      </c>
      <c r="AX1457" s="567">
        <f t="shared" si="7184"/>
        <v>40</v>
      </c>
      <c r="AY1457" s="567">
        <f t="shared" si="7185"/>
        <v>40</v>
      </c>
      <c r="AZ1457" s="159"/>
      <c r="BA1457" s="159">
        <v>2</v>
      </c>
      <c r="BB1457" s="275">
        <f>SUM(AZ1457:BA1457)</f>
        <v>2</v>
      </c>
      <c r="BC1457" s="275"/>
      <c r="BD1457" s="275">
        <v>1</v>
      </c>
      <c r="BE1457" s="275">
        <f>SUM(BC1457:BD1457)</f>
        <v>1</v>
      </c>
      <c r="BF1457" s="521"/>
      <c r="BG1457" s="605">
        <f>SUM(F1457,S1457,AF1457,AS1457)</f>
        <v>30</v>
      </c>
      <c r="BH1457" s="533">
        <f>SUM(G1457,T1457,AG1457)</f>
        <v>0</v>
      </c>
      <c r="BI1457" s="533">
        <f t="shared" si="7186"/>
        <v>20</v>
      </c>
      <c r="BJ1457" s="533">
        <f t="shared" si="7187"/>
        <v>20</v>
      </c>
      <c r="BK1457" s="533">
        <f t="shared" si="7188"/>
        <v>0</v>
      </c>
      <c r="BL1457" s="533">
        <f t="shared" si="7189"/>
        <v>7</v>
      </c>
      <c r="BM1457" s="533">
        <f t="shared" si="7190"/>
        <v>7</v>
      </c>
      <c r="BN1457" s="533">
        <f>SUM(M1457,Z1457,AM1457)</f>
        <v>0</v>
      </c>
      <c r="BO1457" s="533">
        <f t="shared" si="7191"/>
        <v>2</v>
      </c>
      <c r="BP1457" s="533">
        <f t="shared" si="7192"/>
        <v>2</v>
      </c>
      <c r="BQ1457" s="533">
        <f t="shared" si="7193"/>
        <v>0</v>
      </c>
      <c r="BR1457" s="533">
        <f t="shared" si="7194"/>
        <v>11</v>
      </c>
      <c r="BS1457" s="533">
        <f t="shared" si="7195"/>
        <v>11</v>
      </c>
      <c r="BT1457" s="533">
        <f>AT1457</f>
        <v>0</v>
      </c>
      <c r="BU1457" s="533">
        <f t="shared" si="7196"/>
        <v>0</v>
      </c>
      <c r="BV1457" s="533">
        <f t="shared" si="7197"/>
        <v>0</v>
      </c>
      <c r="BW1457" s="536">
        <f>SUM(BH1457,BK1457,BN1457,BQ1457,BT1457)</f>
        <v>0</v>
      </c>
      <c r="BX1457" s="536">
        <f t="shared" si="7198"/>
        <v>40</v>
      </c>
      <c r="BY1457" s="536">
        <f t="shared" si="7199"/>
        <v>40</v>
      </c>
      <c r="BZ1457" t="s">
        <v>74</v>
      </c>
      <c r="CA1457" s="544">
        <f>AZ1457</f>
        <v>0</v>
      </c>
      <c r="CB1457" s="544">
        <f t="shared" si="7200"/>
        <v>2</v>
      </c>
      <c r="CC1457" s="544">
        <f t="shared" si="7201"/>
        <v>2</v>
      </c>
      <c r="CD1457" s="544">
        <f>BC1457</f>
        <v>0</v>
      </c>
      <c r="CE1457" s="544">
        <f t="shared" si="7202"/>
        <v>1</v>
      </c>
      <c r="CF1457" s="544">
        <f t="shared" si="7203"/>
        <v>1</v>
      </c>
    </row>
    <row r="1458" spans="1:84">
      <c r="A1458" s="149"/>
      <c r="B1458" s="151"/>
      <c r="C1458" s="151"/>
      <c r="D1458" s="151"/>
      <c r="E1458" s="288"/>
      <c r="F1458" s="592">
        <f t="shared" ref="F1458:BE1458" si="7204">SUM(F1456:F1457)</f>
        <v>60</v>
      </c>
      <c r="G1458" s="168">
        <f t="shared" si="7204"/>
        <v>0</v>
      </c>
      <c r="H1458" s="168">
        <f t="shared" si="7204"/>
        <v>30</v>
      </c>
      <c r="I1458" s="168">
        <f t="shared" si="7204"/>
        <v>30</v>
      </c>
      <c r="J1458" s="168">
        <f t="shared" si="7204"/>
        <v>0</v>
      </c>
      <c r="K1458" s="168">
        <f t="shared" si="7204"/>
        <v>10</v>
      </c>
      <c r="L1458" s="168">
        <f t="shared" si="7204"/>
        <v>10</v>
      </c>
      <c r="M1458" s="168">
        <f t="shared" si="7204"/>
        <v>0</v>
      </c>
      <c r="N1458" s="168">
        <f t="shared" si="7204"/>
        <v>4</v>
      </c>
      <c r="O1458" s="168">
        <f t="shared" si="7204"/>
        <v>4</v>
      </c>
      <c r="P1458" s="168">
        <f t="shared" si="7204"/>
        <v>0</v>
      </c>
      <c r="Q1458" s="168">
        <f t="shared" si="7204"/>
        <v>16</v>
      </c>
      <c r="R1458" s="168">
        <f t="shared" si="7204"/>
        <v>16</v>
      </c>
      <c r="S1458" s="502">
        <f t="shared" si="7204"/>
        <v>0</v>
      </c>
      <c r="T1458" s="168">
        <f t="shared" si="7204"/>
        <v>0</v>
      </c>
      <c r="U1458" s="168">
        <f t="shared" si="7204"/>
        <v>10</v>
      </c>
      <c r="V1458" s="168">
        <f t="shared" si="7204"/>
        <v>10</v>
      </c>
      <c r="W1458" s="168">
        <f t="shared" si="7204"/>
        <v>0</v>
      </c>
      <c r="X1458" s="168">
        <f t="shared" si="7204"/>
        <v>0</v>
      </c>
      <c r="Y1458" s="168">
        <f t="shared" si="7204"/>
        <v>0</v>
      </c>
      <c r="Z1458" s="168">
        <f t="shared" si="7204"/>
        <v>0</v>
      </c>
      <c r="AA1458" s="168">
        <f t="shared" si="7204"/>
        <v>0</v>
      </c>
      <c r="AB1458" s="168">
        <f t="shared" si="7204"/>
        <v>0</v>
      </c>
      <c r="AC1458" s="168">
        <f t="shared" si="7204"/>
        <v>0</v>
      </c>
      <c r="AD1458" s="168">
        <f t="shared" si="7204"/>
        <v>0</v>
      </c>
      <c r="AE1458" s="168">
        <f t="shared" si="7204"/>
        <v>0</v>
      </c>
      <c r="AF1458" s="502">
        <f t="shared" si="7204"/>
        <v>0</v>
      </c>
      <c r="AG1458" s="168">
        <f t="shared" si="7204"/>
        <v>0</v>
      </c>
      <c r="AH1458" s="168">
        <f t="shared" si="7204"/>
        <v>0</v>
      </c>
      <c r="AI1458" s="168">
        <f t="shared" si="7204"/>
        <v>0</v>
      </c>
      <c r="AJ1458" s="168">
        <f t="shared" si="7204"/>
        <v>0</v>
      </c>
      <c r="AK1458" s="168">
        <f t="shared" si="7204"/>
        <v>4</v>
      </c>
      <c r="AL1458" s="168">
        <f t="shared" si="7204"/>
        <v>4</v>
      </c>
      <c r="AM1458" s="168">
        <f t="shared" si="7204"/>
        <v>0</v>
      </c>
      <c r="AN1458" s="168">
        <f t="shared" si="7204"/>
        <v>0</v>
      </c>
      <c r="AO1458" s="168">
        <f t="shared" si="7204"/>
        <v>0</v>
      </c>
      <c r="AP1458" s="168">
        <f t="shared" si="7204"/>
        <v>0</v>
      </c>
      <c r="AQ1458" s="168">
        <f t="shared" si="7204"/>
        <v>6</v>
      </c>
      <c r="AR1458" s="168">
        <f t="shared" si="7204"/>
        <v>6</v>
      </c>
      <c r="AS1458" s="502">
        <f t="shared" si="7204"/>
        <v>0</v>
      </c>
      <c r="AT1458" s="168">
        <f t="shared" si="7204"/>
        <v>0</v>
      </c>
      <c r="AU1458" s="168">
        <f t="shared" si="7204"/>
        <v>0</v>
      </c>
      <c r="AV1458" s="168">
        <f t="shared" si="7204"/>
        <v>0</v>
      </c>
      <c r="AW1458" s="569">
        <f t="shared" si="7204"/>
        <v>0</v>
      </c>
      <c r="AX1458" s="569">
        <f t="shared" si="7204"/>
        <v>80</v>
      </c>
      <c r="AY1458" s="569">
        <f t="shared" si="7204"/>
        <v>80</v>
      </c>
      <c r="AZ1458" s="168">
        <f t="shared" si="7204"/>
        <v>0</v>
      </c>
      <c r="BA1458" s="168">
        <f t="shared" si="7204"/>
        <v>2</v>
      </c>
      <c r="BB1458" s="168">
        <f t="shared" si="7204"/>
        <v>2</v>
      </c>
      <c r="BC1458" s="168">
        <f t="shared" si="7204"/>
        <v>0</v>
      </c>
      <c r="BD1458" s="168">
        <f t="shared" si="7204"/>
        <v>1</v>
      </c>
      <c r="BE1458" s="168">
        <f t="shared" si="7204"/>
        <v>1</v>
      </c>
      <c r="BF1458" s="523"/>
      <c r="BG1458" s="605">
        <f>SUM(F1458,S1458,AF1458,AS1458)</f>
        <v>60</v>
      </c>
      <c r="BH1458" s="533">
        <f>SUM(G1458,T1458,AG1458)</f>
        <v>0</v>
      </c>
      <c r="BI1458" s="533">
        <f t="shared" si="7186"/>
        <v>40</v>
      </c>
      <c r="BJ1458" s="533">
        <f t="shared" si="7187"/>
        <v>40</v>
      </c>
      <c r="BK1458" s="533">
        <f t="shared" si="7188"/>
        <v>0</v>
      </c>
      <c r="BL1458" s="533">
        <f t="shared" si="7189"/>
        <v>14</v>
      </c>
      <c r="BM1458" s="533">
        <f t="shared" si="7190"/>
        <v>14</v>
      </c>
      <c r="BN1458" s="533">
        <f>SUM(M1458,Z1458,AM1458)</f>
        <v>0</v>
      </c>
      <c r="BO1458" s="533">
        <f t="shared" si="7191"/>
        <v>4</v>
      </c>
      <c r="BP1458" s="533">
        <f t="shared" si="7192"/>
        <v>4</v>
      </c>
      <c r="BQ1458" s="533">
        <f t="shared" si="7193"/>
        <v>0</v>
      </c>
      <c r="BR1458" s="533">
        <f t="shared" si="7194"/>
        <v>22</v>
      </c>
      <c r="BS1458" s="533">
        <f t="shared" si="7195"/>
        <v>22</v>
      </c>
      <c r="BT1458" s="533">
        <f>AT1458</f>
        <v>0</v>
      </c>
      <c r="BU1458" s="533">
        <f t="shared" si="7196"/>
        <v>0</v>
      </c>
      <c r="BV1458" s="533">
        <f t="shared" si="7197"/>
        <v>0</v>
      </c>
      <c r="BW1458" s="536">
        <f>SUM(BH1458,BK1458,BN1458,BQ1458,BT1458)</f>
        <v>0</v>
      </c>
      <c r="BX1458" s="536">
        <f t="shared" si="7198"/>
        <v>80</v>
      </c>
      <c r="BY1458" s="536">
        <f t="shared" si="7199"/>
        <v>80</v>
      </c>
      <c r="BZ1458" t="s">
        <v>74</v>
      </c>
      <c r="CA1458" s="544">
        <f>AZ1458</f>
        <v>0</v>
      </c>
      <c r="CB1458" s="544">
        <f t="shared" si="7200"/>
        <v>2</v>
      </c>
      <c r="CC1458" s="544">
        <f t="shared" si="7201"/>
        <v>2</v>
      </c>
      <c r="CD1458" s="544">
        <f>BC1458</f>
        <v>0</v>
      </c>
      <c r="CE1458" s="544">
        <f t="shared" si="7202"/>
        <v>1</v>
      </c>
      <c r="CF1458" s="544">
        <f t="shared" si="7203"/>
        <v>1</v>
      </c>
    </row>
    <row r="1459" spans="1:84">
      <c r="A1459" s="149"/>
      <c r="B1459" s="151"/>
      <c r="C1459" s="151"/>
      <c r="D1459" s="151"/>
      <c r="E1459" s="288"/>
      <c r="F1459" s="592"/>
      <c r="G1459" s="159"/>
      <c r="H1459" s="159"/>
      <c r="I1459" s="275"/>
      <c r="J1459" s="159"/>
      <c r="K1459" s="159"/>
      <c r="L1459" s="275"/>
      <c r="M1459" s="159"/>
      <c r="N1459" s="159"/>
      <c r="O1459" s="275"/>
      <c r="P1459" s="159"/>
      <c r="Q1459" s="159"/>
      <c r="R1459" s="275"/>
      <c r="S1459" s="500"/>
      <c r="T1459" s="275"/>
      <c r="U1459" s="275"/>
      <c r="V1459" s="275"/>
      <c r="W1459" s="275"/>
      <c r="X1459" s="275"/>
      <c r="Y1459" s="275"/>
      <c r="Z1459" s="275"/>
      <c r="AA1459" s="275"/>
      <c r="AB1459" s="275"/>
      <c r="AC1459" s="275"/>
      <c r="AD1459" s="275"/>
      <c r="AE1459" s="275"/>
      <c r="AF1459" s="500"/>
      <c r="AG1459" s="275"/>
      <c r="AH1459" s="275"/>
      <c r="AI1459" s="275"/>
      <c r="AJ1459" s="275"/>
      <c r="AK1459" s="275"/>
      <c r="AL1459" s="275"/>
      <c r="AM1459" s="275"/>
      <c r="AN1459" s="275"/>
      <c r="AO1459" s="275"/>
      <c r="AP1459" s="275"/>
      <c r="AQ1459" s="275"/>
      <c r="AR1459" s="275"/>
      <c r="AS1459" s="500"/>
      <c r="AT1459" s="275"/>
      <c r="AU1459" s="275"/>
      <c r="AV1459" s="275"/>
      <c r="AW1459" s="567"/>
      <c r="AX1459" s="567"/>
      <c r="AY1459" s="567"/>
      <c r="AZ1459" s="159"/>
      <c r="BA1459" s="159"/>
      <c r="BB1459" s="159"/>
      <c r="BC1459" s="275"/>
      <c r="BD1459" s="275"/>
      <c r="BE1459" s="275"/>
      <c r="BF1459" s="521"/>
    </row>
    <row r="1460" spans="1:84">
      <c r="A1460" s="149"/>
      <c r="B1460" s="151" t="s">
        <v>87</v>
      </c>
      <c r="C1460" s="151"/>
      <c r="D1460" s="151"/>
      <c r="E1460" s="375" t="s">
        <v>116</v>
      </c>
      <c r="F1460" s="592"/>
      <c r="G1460" s="159"/>
      <c r="H1460" s="159"/>
      <c r="I1460" s="275"/>
      <c r="J1460" s="159"/>
      <c r="K1460" s="159"/>
      <c r="L1460" s="275"/>
      <c r="M1460" s="159"/>
      <c r="N1460" s="159"/>
      <c r="O1460" s="275"/>
      <c r="P1460" s="159"/>
      <c r="Q1460" s="159"/>
      <c r="R1460" s="275"/>
      <c r="S1460" s="500"/>
      <c r="T1460" s="275"/>
      <c r="U1460" s="275"/>
      <c r="V1460" s="275"/>
      <c r="W1460" s="275"/>
      <c r="X1460" s="275"/>
      <c r="Y1460" s="275"/>
      <c r="Z1460" s="275"/>
      <c r="AA1460" s="275"/>
      <c r="AB1460" s="275"/>
      <c r="AC1460" s="275"/>
      <c r="AD1460" s="275"/>
      <c r="AE1460" s="275"/>
      <c r="AF1460" s="500"/>
      <c r="AG1460" s="275"/>
      <c r="AH1460" s="275"/>
      <c r="AI1460" s="275"/>
      <c r="AJ1460" s="275"/>
      <c r="AK1460" s="275"/>
      <c r="AL1460" s="275"/>
      <c r="AM1460" s="275"/>
      <c r="AN1460" s="275"/>
      <c r="AO1460" s="275"/>
      <c r="AP1460" s="275"/>
      <c r="AQ1460" s="275"/>
      <c r="AR1460" s="275"/>
      <c r="AS1460" s="500"/>
      <c r="AT1460" s="275"/>
      <c r="AU1460" s="275"/>
      <c r="AV1460" s="275"/>
      <c r="AW1460" s="567"/>
      <c r="AX1460" s="567"/>
      <c r="AY1460" s="567"/>
      <c r="AZ1460" s="159"/>
      <c r="BA1460" s="159"/>
      <c r="BB1460" s="159"/>
      <c r="BC1460" s="275"/>
      <c r="BD1460" s="275"/>
      <c r="BE1460" s="275"/>
      <c r="BF1460" s="521"/>
    </row>
    <row r="1461" spans="1:84">
      <c r="A1461" s="149"/>
      <c r="B1461" s="149"/>
      <c r="C1461" s="151"/>
      <c r="D1461" s="151"/>
      <c r="E1461" s="288" t="s">
        <v>77</v>
      </c>
      <c r="F1461" s="591">
        <f>SUM(F1441,F1446,F1451,F1456)</f>
        <v>105</v>
      </c>
      <c r="G1461" s="159">
        <f t="shared" ref="G1461" si="7205">SUM(G1441,G1446,G1451,G1456)</f>
        <v>0</v>
      </c>
      <c r="H1461" s="159">
        <f t="shared" ref="H1461:BE1461" si="7206">SUM(H1441,H1446,H1451,H1456)</f>
        <v>51</v>
      </c>
      <c r="I1461" s="159">
        <f t="shared" si="7206"/>
        <v>51</v>
      </c>
      <c r="J1461" s="159">
        <f t="shared" si="7206"/>
        <v>0</v>
      </c>
      <c r="K1461" s="159">
        <f t="shared" si="7206"/>
        <v>18</v>
      </c>
      <c r="L1461" s="159">
        <f t="shared" si="7206"/>
        <v>18</v>
      </c>
      <c r="M1461" s="159">
        <f t="shared" si="7206"/>
        <v>0</v>
      </c>
      <c r="N1461" s="159">
        <f t="shared" si="7206"/>
        <v>6</v>
      </c>
      <c r="O1461" s="159">
        <f t="shared" si="7206"/>
        <v>6</v>
      </c>
      <c r="P1461" s="159">
        <f t="shared" si="7206"/>
        <v>0</v>
      </c>
      <c r="Q1461" s="159">
        <f t="shared" si="7206"/>
        <v>28</v>
      </c>
      <c r="R1461" s="159">
        <f t="shared" si="7206"/>
        <v>28</v>
      </c>
      <c r="S1461" s="503">
        <f t="shared" si="7206"/>
        <v>0</v>
      </c>
      <c r="T1461" s="159">
        <f t="shared" si="7206"/>
        <v>0</v>
      </c>
      <c r="U1461" s="159">
        <f t="shared" si="7206"/>
        <v>7</v>
      </c>
      <c r="V1461" s="159">
        <f t="shared" si="7206"/>
        <v>7</v>
      </c>
      <c r="W1461" s="159">
        <f t="shared" si="7206"/>
        <v>0</v>
      </c>
      <c r="X1461" s="159">
        <f t="shared" si="7206"/>
        <v>0</v>
      </c>
      <c r="Y1461" s="159">
        <f t="shared" si="7206"/>
        <v>0</v>
      </c>
      <c r="Z1461" s="159">
        <f t="shared" si="7206"/>
        <v>0</v>
      </c>
      <c r="AA1461" s="159">
        <f t="shared" si="7206"/>
        <v>0</v>
      </c>
      <c r="AB1461" s="159">
        <f t="shared" si="7206"/>
        <v>0</v>
      </c>
      <c r="AC1461" s="159">
        <f t="shared" si="7206"/>
        <v>0</v>
      </c>
      <c r="AD1461" s="159">
        <f t="shared" si="7206"/>
        <v>0</v>
      </c>
      <c r="AE1461" s="159">
        <f t="shared" si="7206"/>
        <v>0</v>
      </c>
      <c r="AF1461" s="503">
        <f t="shared" si="7206"/>
        <v>0</v>
      </c>
      <c r="AG1461" s="159">
        <f t="shared" si="7206"/>
        <v>0</v>
      </c>
      <c r="AH1461" s="159">
        <f t="shared" si="7206"/>
        <v>2</v>
      </c>
      <c r="AI1461" s="159">
        <f t="shared" si="7206"/>
        <v>2</v>
      </c>
      <c r="AJ1461" s="159">
        <f t="shared" si="7206"/>
        <v>0</v>
      </c>
      <c r="AK1461" s="159">
        <f t="shared" si="7206"/>
        <v>2</v>
      </c>
      <c r="AL1461" s="159">
        <f t="shared" si="7206"/>
        <v>2</v>
      </c>
      <c r="AM1461" s="159">
        <f t="shared" si="7206"/>
        <v>0</v>
      </c>
      <c r="AN1461" s="159">
        <f t="shared" si="7206"/>
        <v>0</v>
      </c>
      <c r="AO1461" s="159">
        <f t="shared" si="7206"/>
        <v>0</v>
      </c>
      <c r="AP1461" s="159">
        <f t="shared" si="7206"/>
        <v>0</v>
      </c>
      <c r="AQ1461" s="159">
        <f t="shared" si="7206"/>
        <v>3</v>
      </c>
      <c r="AR1461" s="159">
        <f t="shared" si="7206"/>
        <v>3</v>
      </c>
      <c r="AS1461" s="503">
        <f t="shared" si="7206"/>
        <v>0</v>
      </c>
      <c r="AT1461" s="159">
        <f t="shared" si="7206"/>
        <v>0</v>
      </c>
      <c r="AU1461" s="159">
        <f t="shared" si="7206"/>
        <v>0</v>
      </c>
      <c r="AV1461" s="159">
        <f t="shared" si="7206"/>
        <v>0</v>
      </c>
      <c r="AW1461" s="570">
        <f t="shared" si="7206"/>
        <v>0</v>
      </c>
      <c r="AX1461" s="570">
        <f t="shared" si="7206"/>
        <v>117</v>
      </c>
      <c r="AY1461" s="570">
        <f t="shared" si="7206"/>
        <v>117</v>
      </c>
      <c r="AZ1461" s="159">
        <f t="shared" si="7206"/>
        <v>0</v>
      </c>
      <c r="BA1461" s="159">
        <f t="shared" si="7206"/>
        <v>4</v>
      </c>
      <c r="BB1461" s="159">
        <f t="shared" si="7206"/>
        <v>4</v>
      </c>
      <c r="BC1461" s="159">
        <f t="shared" si="7206"/>
        <v>0</v>
      </c>
      <c r="BD1461" s="159">
        <f t="shared" si="7206"/>
        <v>1</v>
      </c>
      <c r="BE1461" s="159">
        <f t="shared" si="7206"/>
        <v>1</v>
      </c>
      <c r="BF1461" s="474"/>
      <c r="BG1461" s="605">
        <f>SUM(F1461,S1461,AF1461,AS1461)</f>
        <v>105</v>
      </c>
      <c r="BH1461" s="533">
        <f>SUM(G1461,T1461,AG1461)</f>
        <v>0</v>
      </c>
      <c r="BI1461" s="533">
        <f t="shared" ref="BI1461:BI1463" si="7207">SUM(H1461,U1461,AH1461)</f>
        <v>60</v>
      </c>
      <c r="BJ1461" s="533">
        <f t="shared" ref="BJ1461:BJ1463" si="7208">SUM(I1461,V1461,AI1461)</f>
        <v>60</v>
      </c>
      <c r="BK1461" s="533">
        <f t="shared" ref="BK1461:BK1463" si="7209">SUM(J1461,W1461,AJ1461)</f>
        <v>0</v>
      </c>
      <c r="BL1461" s="533">
        <f t="shared" ref="BL1461:BL1463" si="7210">SUM(K1461,X1461,AK1461)</f>
        <v>20</v>
      </c>
      <c r="BM1461" s="533">
        <f t="shared" ref="BM1461:BM1463" si="7211">SUM(L1461,Y1461,AL1461)</f>
        <v>20</v>
      </c>
      <c r="BN1461" s="533">
        <f>SUM(M1461,Z1461,AM1461)</f>
        <v>0</v>
      </c>
      <c r="BO1461" s="533">
        <f t="shared" ref="BO1461:BO1463" si="7212">SUM(N1461,AA1461,AN1461)</f>
        <v>6</v>
      </c>
      <c r="BP1461" s="533">
        <f t="shared" ref="BP1461:BP1463" si="7213">SUM(O1461,AB1461,AO1461)</f>
        <v>6</v>
      </c>
      <c r="BQ1461" s="533">
        <f t="shared" ref="BQ1461:BQ1463" si="7214">SUM(P1461,AC1461,AP1461)</f>
        <v>0</v>
      </c>
      <c r="BR1461" s="533">
        <f t="shared" ref="BR1461:BR1463" si="7215">SUM(Q1461,AD1461,AQ1461)</f>
        <v>31</v>
      </c>
      <c r="BS1461" s="533">
        <f t="shared" ref="BS1461:BS1463" si="7216">SUM(R1461,AE1461,AR1461)</f>
        <v>31</v>
      </c>
      <c r="BT1461" s="533">
        <f>AT1461</f>
        <v>0</v>
      </c>
      <c r="BU1461" s="533">
        <f t="shared" ref="BU1461:BU1463" si="7217">AU1461</f>
        <v>0</v>
      </c>
      <c r="BV1461" s="533">
        <f t="shared" ref="BV1461:BV1463" si="7218">AV1461</f>
        <v>0</v>
      </c>
      <c r="BW1461" s="536">
        <f>SUM(BH1461,BK1461,BN1461,BQ1461,BT1461)</f>
        <v>0</v>
      </c>
      <c r="BX1461" s="536">
        <f t="shared" ref="BX1461:BX1463" si="7219">SUM(BI1461,BL1461,BO1461,BR1461,BU1461)</f>
        <v>117</v>
      </c>
      <c r="BY1461" s="536">
        <f t="shared" ref="BY1461:BY1463" si="7220">SUM(BJ1461,BM1461,BP1461,BS1461,BV1461)</f>
        <v>117</v>
      </c>
      <c r="BZ1461" t="s">
        <v>74</v>
      </c>
      <c r="CA1461" s="544">
        <f>AZ1461</f>
        <v>0</v>
      </c>
      <c r="CB1461" s="544">
        <f t="shared" ref="CB1461:CB1463" si="7221">BA1461</f>
        <v>4</v>
      </c>
      <c r="CC1461" s="544">
        <f t="shared" ref="CC1461:CC1463" si="7222">BB1461</f>
        <v>4</v>
      </c>
      <c r="CD1461" s="544">
        <f>BC1461</f>
        <v>0</v>
      </c>
      <c r="CE1461" s="544">
        <f t="shared" ref="CE1461:CE1463" si="7223">BD1461</f>
        <v>1</v>
      </c>
      <c r="CF1461" s="544">
        <f t="shared" ref="CF1461:CF1463" si="7224">BE1461</f>
        <v>1</v>
      </c>
    </row>
    <row r="1462" spans="1:84">
      <c r="A1462" s="149"/>
      <c r="B1462" s="149"/>
      <c r="C1462" s="151"/>
      <c r="D1462" s="151"/>
      <c r="E1462" s="288" t="s">
        <v>78</v>
      </c>
      <c r="F1462" s="591">
        <f>SUM(F1442,F1447,F1452,F1457)</f>
        <v>105</v>
      </c>
      <c r="G1462" s="159">
        <f t="shared" ref="G1462" si="7225">SUM(G1442,G1447,G1452,G1457)</f>
        <v>0</v>
      </c>
      <c r="H1462" s="159">
        <f t="shared" ref="H1462:BE1462" si="7226">SUM(H1442,H1447,H1452,H1457)</f>
        <v>51</v>
      </c>
      <c r="I1462" s="159">
        <f t="shared" si="7226"/>
        <v>51</v>
      </c>
      <c r="J1462" s="159">
        <f t="shared" si="7226"/>
        <v>0</v>
      </c>
      <c r="K1462" s="159">
        <f t="shared" si="7226"/>
        <v>18</v>
      </c>
      <c r="L1462" s="159">
        <f t="shared" si="7226"/>
        <v>18</v>
      </c>
      <c r="M1462" s="159">
        <f t="shared" si="7226"/>
        <v>0</v>
      </c>
      <c r="N1462" s="159">
        <f t="shared" si="7226"/>
        <v>6</v>
      </c>
      <c r="O1462" s="159">
        <f t="shared" si="7226"/>
        <v>6</v>
      </c>
      <c r="P1462" s="159">
        <f t="shared" si="7226"/>
        <v>0</v>
      </c>
      <c r="Q1462" s="159">
        <f t="shared" si="7226"/>
        <v>28</v>
      </c>
      <c r="R1462" s="159">
        <f t="shared" si="7226"/>
        <v>28</v>
      </c>
      <c r="S1462" s="503">
        <f t="shared" si="7226"/>
        <v>0</v>
      </c>
      <c r="T1462" s="159">
        <f t="shared" si="7226"/>
        <v>0</v>
      </c>
      <c r="U1462" s="159">
        <f t="shared" si="7226"/>
        <v>7</v>
      </c>
      <c r="V1462" s="159">
        <f t="shared" si="7226"/>
        <v>7</v>
      </c>
      <c r="W1462" s="159">
        <f t="shared" si="7226"/>
        <v>0</v>
      </c>
      <c r="X1462" s="159">
        <f t="shared" si="7226"/>
        <v>0</v>
      </c>
      <c r="Y1462" s="159">
        <f t="shared" si="7226"/>
        <v>0</v>
      </c>
      <c r="Z1462" s="159">
        <f t="shared" si="7226"/>
        <v>0</v>
      </c>
      <c r="AA1462" s="159">
        <f t="shared" si="7226"/>
        <v>0</v>
      </c>
      <c r="AB1462" s="159">
        <f t="shared" si="7226"/>
        <v>0</v>
      </c>
      <c r="AC1462" s="159">
        <f t="shared" si="7226"/>
        <v>0</v>
      </c>
      <c r="AD1462" s="159">
        <f t="shared" si="7226"/>
        <v>0</v>
      </c>
      <c r="AE1462" s="159">
        <f t="shared" si="7226"/>
        <v>0</v>
      </c>
      <c r="AF1462" s="503">
        <f t="shared" si="7226"/>
        <v>0</v>
      </c>
      <c r="AG1462" s="159">
        <f t="shared" si="7226"/>
        <v>0</v>
      </c>
      <c r="AH1462" s="159">
        <f t="shared" si="7226"/>
        <v>2</v>
      </c>
      <c r="AI1462" s="159">
        <f t="shared" si="7226"/>
        <v>2</v>
      </c>
      <c r="AJ1462" s="159">
        <f t="shared" si="7226"/>
        <v>0</v>
      </c>
      <c r="AK1462" s="159">
        <f t="shared" si="7226"/>
        <v>2</v>
      </c>
      <c r="AL1462" s="159">
        <f t="shared" si="7226"/>
        <v>2</v>
      </c>
      <c r="AM1462" s="159">
        <f t="shared" si="7226"/>
        <v>0</v>
      </c>
      <c r="AN1462" s="159">
        <f t="shared" si="7226"/>
        <v>0</v>
      </c>
      <c r="AO1462" s="159">
        <f t="shared" si="7226"/>
        <v>0</v>
      </c>
      <c r="AP1462" s="159">
        <f t="shared" si="7226"/>
        <v>0</v>
      </c>
      <c r="AQ1462" s="159">
        <f t="shared" si="7226"/>
        <v>3</v>
      </c>
      <c r="AR1462" s="159">
        <f t="shared" si="7226"/>
        <v>3</v>
      </c>
      <c r="AS1462" s="503">
        <f t="shared" si="7226"/>
        <v>0</v>
      </c>
      <c r="AT1462" s="159">
        <f t="shared" si="7226"/>
        <v>0</v>
      </c>
      <c r="AU1462" s="159">
        <f t="shared" si="7226"/>
        <v>0</v>
      </c>
      <c r="AV1462" s="159">
        <f t="shared" si="7226"/>
        <v>0</v>
      </c>
      <c r="AW1462" s="570">
        <f t="shared" si="7226"/>
        <v>0</v>
      </c>
      <c r="AX1462" s="570">
        <f t="shared" si="7226"/>
        <v>117</v>
      </c>
      <c r="AY1462" s="570">
        <f t="shared" si="7226"/>
        <v>117</v>
      </c>
      <c r="AZ1462" s="159">
        <f t="shared" si="7226"/>
        <v>0</v>
      </c>
      <c r="BA1462" s="159">
        <f t="shared" si="7226"/>
        <v>5</v>
      </c>
      <c r="BB1462" s="159">
        <f t="shared" si="7226"/>
        <v>5</v>
      </c>
      <c r="BC1462" s="159">
        <f t="shared" si="7226"/>
        <v>0</v>
      </c>
      <c r="BD1462" s="159">
        <f t="shared" si="7226"/>
        <v>1</v>
      </c>
      <c r="BE1462" s="159">
        <f t="shared" si="7226"/>
        <v>1</v>
      </c>
      <c r="BF1462" s="474"/>
      <c r="BG1462" s="605">
        <f>SUM(F1462,S1462,AF1462,AS1462)</f>
        <v>105</v>
      </c>
      <c r="BH1462" s="533">
        <f>SUM(G1462,T1462,AG1462)</f>
        <v>0</v>
      </c>
      <c r="BI1462" s="533">
        <f t="shared" si="7207"/>
        <v>60</v>
      </c>
      <c r="BJ1462" s="533">
        <f t="shared" si="7208"/>
        <v>60</v>
      </c>
      <c r="BK1462" s="533">
        <f t="shared" si="7209"/>
        <v>0</v>
      </c>
      <c r="BL1462" s="533">
        <f t="shared" si="7210"/>
        <v>20</v>
      </c>
      <c r="BM1462" s="533">
        <f t="shared" si="7211"/>
        <v>20</v>
      </c>
      <c r="BN1462" s="533">
        <f>SUM(M1462,Z1462,AM1462)</f>
        <v>0</v>
      </c>
      <c r="BO1462" s="533">
        <f t="shared" si="7212"/>
        <v>6</v>
      </c>
      <c r="BP1462" s="533">
        <f t="shared" si="7213"/>
        <v>6</v>
      </c>
      <c r="BQ1462" s="533">
        <f t="shared" si="7214"/>
        <v>0</v>
      </c>
      <c r="BR1462" s="533">
        <f t="shared" si="7215"/>
        <v>31</v>
      </c>
      <c r="BS1462" s="533">
        <f t="shared" si="7216"/>
        <v>31</v>
      </c>
      <c r="BT1462" s="533">
        <f>AT1462</f>
        <v>0</v>
      </c>
      <c r="BU1462" s="533">
        <f t="shared" si="7217"/>
        <v>0</v>
      </c>
      <c r="BV1462" s="533">
        <f t="shared" si="7218"/>
        <v>0</v>
      </c>
      <c r="BW1462" s="536">
        <f>SUM(BH1462,BK1462,BN1462,BQ1462,BT1462)</f>
        <v>0</v>
      </c>
      <c r="BX1462" s="536">
        <f t="shared" si="7219"/>
        <v>117</v>
      </c>
      <c r="BY1462" s="536">
        <f t="shared" si="7220"/>
        <v>117</v>
      </c>
      <c r="BZ1462" t="s">
        <v>74</v>
      </c>
      <c r="CA1462" s="544">
        <f>AZ1462</f>
        <v>0</v>
      </c>
      <c r="CB1462" s="544">
        <f t="shared" si="7221"/>
        <v>5</v>
      </c>
      <c r="CC1462" s="544">
        <f t="shared" si="7222"/>
        <v>5</v>
      </c>
      <c r="CD1462" s="544">
        <f>BC1462</f>
        <v>0</v>
      </c>
      <c r="CE1462" s="544">
        <f t="shared" si="7223"/>
        <v>1</v>
      </c>
      <c r="CF1462" s="544">
        <f t="shared" si="7224"/>
        <v>1</v>
      </c>
    </row>
    <row r="1463" spans="1:84">
      <c r="A1463" s="149"/>
      <c r="B1463" s="151"/>
      <c r="C1463" s="151"/>
      <c r="D1463" s="151"/>
      <c r="E1463" s="288"/>
      <c r="F1463" s="592">
        <f>SUM(F1461:F1462)</f>
        <v>210</v>
      </c>
      <c r="G1463" s="168">
        <f t="shared" ref="G1463" si="7227">SUM(G1461:G1462)</f>
        <v>0</v>
      </c>
      <c r="H1463" s="168">
        <f t="shared" ref="H1463:BE1463" si="7228">SUM(H1461:H1462)</f>
        <v>102</v>
      </c>
      <c r="I1463" s="168">
        <f t="shared" si="7228"/>
        <v>102</v>
      </c>
      <c r="J1463" s="168">
        <f t="shared" si="7228"/>
        <v>0</v>
      </c>
      <c r="K1463" s="168">
        <f t="shared" si="7228"/>
        <v>36</v>
      </c>
      <c r="L1463" s="168">
        <f t="shared" si="7228"/>
        <v>36</v>
      </c>
      <c r="M1463" s="168">
        <f t="shared" si="7228"/>
        <v>0</v>
      </c>
      <c r="N1463" s="168">
        <f t="shared" si="7228"/>
        <v>12</v>
      </c>
      <c r="O1463" s="168">
        <f t="shared" si="7228"/>
        <v>12</v>
      </c>
      <c r="P1463" s="168">
        <f t="shared" si="7228"/>
        <v>0</v>
      </c>
      <c r="Q1463" s="168">
        <f t="shared" si="7228"/>
        <v>56</v>
      </c>
      <c r="R1463" s="168">
        <f t="shared" si="7228"/>
        <v>56</v>
      </c>
      <c r="S1463" s="502">
        <f t="shared" si="7228"/>
        <v>0</v>
      </c>
      <c r="T1463" s="168">
        <f t="shared" si="7228"/>
        <v>0</v>
      </c>
      <c r="U1463" s="168">
        <f t="shared" si="7228"/>
        <v>14</v>
      </c>
      <c r="V1463" s="168">
        <f t="shared" si="7228"/>
        <v>14</v>
      </c>
      <c r="W1463" s="168">
        <f t="shared" si="7228"/>
        <v>0</v>
      </c>
      <c r="X1463" s="168">
        <f t="shared" si="7228"/>
        <v>0</v>
      </c>
      <c r="Y1463" s="168">
        <f t="shared" si="7228"/>
        <v>0</v>
      </c>
      <c r="Z1463" s="168">
        <f t="shared" si="7228"/>
        <v>0</v>
      </c>
      <c r="AA1463" s="168">
        <f t="shared" si="7228"/>
        <v>0</v>
      </c>
      <c r="AB1463" s="168">
        <f t="shared" si="7228"/>
        <v>0</v>
      </c>
      <c r="AC1463" s="168">
        <f t="shared" si="7228"/>
        <v>0</v>
      </c>
      <c r="AD1463" s="168">
        <f t="shared" si="7228"/>
        <v>0</v>
      </c>
      <c r="AE1463" s="168">
        <f t="shared" si="7228"/>
        <v>0</v>
      </c>
      <c r="AF1463" s="502">
        <f t="shared" si="7228"/>
        <v>0</v>
      </c>
      <c r="AG1463" s="168">
        <f t="shared" si="7228"/>
        <v>0</v>
      </c>
      <c r="AH1463" s="168">
        <f t="shared" si="7228"/>
        <v>4</v>
      </c>
      <c r="AI1463" s="168">
        <f t="shared" si="7228"/>
        <v>4</v>
      </c>
      <c r="AJ1463" s="168">
        <f t="shared" si="7228"/>
        <v>0</v>
      </c>
      <c r="AK1463" s="168">
        <f t="shared" si="7228"/>
        <v>4</v>
      </c>
      <c r="AL1463" s="168">
        <f t="shared" si="7228"/>
        <v>4</v>
      </c>
      <c r="AM1463" s="168">
        <f t="shared" si="7228"/>
        <v>0</v>
      </c>
      <c r="AN1463" s="168">
        <f t="shared" si="7228"/>
        <v>0</v>
      </c>
      <c r="AO1463" s="168">
        <f t="shared" si="7228"/>
        <v>0</v>
      </c>
      <c r="AP1463" s="168">
        <f t="shared" si="7228"/>
        <v>0</v>
      </c>
      <c r="AQ1463" s="168">
        <f t="shared" si="7228"/>
        <v>6</v>
      </c>
      <c r="AR1463" s="168">
        <f t="shared" si="7228"/>
        <v>6</v>
      </c>
      <c r="AS1463" s="502">
        <f t="shared" si="7228"/>
        <v>0</v>
      </c>
      <c r="AT1463" s="168">
        <f t="shared" si="7228"/>
        <v>0</v>
      </c>
      <c r="AU1463" s="168">
        <f t="shared" si="7228"/>
        <v>0</v>
      </c>
      <c r="AV1463" s="168">
        <f t="shared" si="7228"/>
        <v>0</v>
      </c>
      <c r="AW1463" s="569">
        <f t="shared" si="7228"/>
        <v>0</v>
      </c>
      <c r="AX1463" s="569">
        <f t="shared" si="7228"/>
        <v>234</v>
      </c>
      <c r="AY1463" s="569">
        <f t="shared" si="7228"/>
        <v>234</v>
      </c>
      <c r="AZ1463" s="168">
        <f t="shared" si="7228"/>
        <v>0</v>
      </c>
      <c r="BA1463" s="168">
        <f t="shared" si="7228"/>
        <v>9</v>
      </c>
      <c r="BB1463" s="168">
        <f t="shared" si="7228"/>
        <v>9</v>
      </c>
      <c r="BC1463" s="168">
        <f t="shared" si="7228"/>
        <v>0</v>
      </c>
      <c r="BD1463" s="168">
        <f t="shared" si="7228"/>
        <v>2</v>
      </c>
      <c r="BE1463" s="168">
        <f t="shared" si="7228"/>
        <v>2</v>
      </c>
      <c r="BF1463" s="523"/>
      <c r="BG1463" s="605">
        <f>SUM(F1463,S1463,AF1463,AS1463)</f>
        <v>210</v>
      </c>
      <c r="BH1463" s="533">
        <f>SUM(G1463,T1463,AG1463)</f>
        <v>0</v>
      </c>
      <c r="BI1463" s="533">
        <f t="shared" si="7207"/>
        <v>120</v>
      </c>
      <c r="BJ1463" s="533">
        <f t="shared" si="7208"/>
        <v>120</v>
      </c>
      <c r="BK1463" s="533">
        <f t="shared" si="7209"/>
        <v>0</v>
      </c>
      <c r="BL1463" s="533">
        <f t="shared" si="7210"/>
        <v>40</v>
      </c>
      <c r="BM1463" s="533">
        <f t="shared" si="7211"/>
        <v>40</v>
      </c>
      <c r="BN1463" s="533">
        <f>SUM(M1463,Z1463,AM1463)</f>
        <v>0</v>
      </c>
      <c r="BO1463" s="533">
        <f t="shared" si="7212"/>
        <v>12</v>
      </c>
      <c r="BP1463" s="533">
        <f t="shared" si="7213"/>
        <v>12</v>
      </c>
      <c r="BQ1463" s="533">
        <f t="shared" si="7214"/>
        <v>0</v>
      </c>
      <c r="BR1463" s="533">
        <f t="shared" si="7215"/>
        <v>62</v>
      </c>
      <c r="BS1463" s="533">
        <f t="shared" si="7216"/>
        <v>62</v>
      </c>
      <c r="BT1463" s="533">
        <f>AT1463</f>
        <v>0</v>
      </c>
      <c r="BU1463" s="533">
        <f t="shared" si="7217"/>
        <v>0</v>
      </c>
      <c r="BV1463" s="533">
        <f t="shared" si="7218"/>
        <v>0</v>
      </c>
      <c r="BW1463" s="536">
        <f>SUM(BH1463,BK1463,BN1463,BQ1463,BT1463)</f>
        <v>0</v>
      </c>
      <c r="BX1463" s="536">
        <f t="shared" si="7219"/>
        <v>234</v>
      </c>
      <c r="BY1463" s="536">
        <f t="shared" si="7220"/>
        <v>234</v>
      </c>
      <c r="BZ1463" t="s">
        <v>74</v>
      </c>
      <c r="CA1463" s="544">
        <f>AZ1463</f>
        <v>0</v>
      </c>
      <c r="CB1463" s="544">
        <f t="shared" si="7221"/>
        <v>9</v>
      </c>
      <c r="CC1463" s="544">
        <f t="shared" si="7222"/>
        <v>9</v>
      </c>
      <c r="CD1463" s="544">
        <f>BC1463</f>
        <v>0</v>
      </c>
      <c r="CE1463" s="544">
        <f t="shared" si="7223"/>
        <v>2</v>
      </c>
      <c r="CF1463" s="544">
        <f t="shared" si="7224"/>
        <v>2</v>
      </c>
    </row>
    <row r="1464" spans="1:84">
      <c r="A1464" s="149"/>
      <c r="B1464" s="151"/>
      <c r="C1464" s="151"/>
      <c r="D1464" s="151"/>
      <c r="E1464" s="288"/>
      <c r="F1464" s="592"/>
      <c r="G1464" s="168"/>
      <c r="H1464" s="168"/>
      <c r="I1464" s="168"/>
      <c r="J1464" s="168"/>
      <c r="K1464" s="168"/>
      <c r="L1464" s="168"/>
      <c r="M1464" s="168"/>
      <c r="N1464" s="168"/>
      <c r="O1464" s="168"/>
      <c r="P1464" s="168"/>
      <c r="Q1464" s="168"/>
      <c r="R1464" s="168"/>
      <c r="S1464" s="502"/>
      <c r="T1464" s="168"/>
      <c r="U1464" s="168"/>
      <c r="V1464" s="168"/>
      <c r="W1464" s="168"/>
      <c r="X1464" s="168"/>
      <c r="Y1464" s="168"/>
      <c r="Z1464" s="168"/>
      <c r="AA1464" s="168"/>
      <c r="AB1464" s="168"/>
      <c r="AC1464" s="168"/>
      <c r="AD1464" s="168"/>
      <c r="AE1464" s="168"/>
      <c r="AF1464" s="502"/>
      <c r="AG1464" s="168"/>
      <c r="AH1464" s="168"/>
      <c r="AI1464" s="168"/>
      <c r="AJ1464" s="168"/>
      <c r="AK1464" s="168"/>
      <c r="AL1464" s="168"/>
      <c r="AM1464" s="168"/>
      <c r="AN1464" s="168"/>
      <c r="AO1464" s="168"/>
      <c r="AP1464" s="168"/>
      <c r="AQ1464" s="168"/>
      <c r="AR1464" s="168"/>
      <c r="AS1464" s="502"/>
      <c r="AT1464" s="168"/>
      <c r="AU1464" s="168"/>
      <c r="AV1464" s="168"/>
      <c r="AW1464" s="569"/>
      <c r="AX1464" s="569"/>
      <c r="AY1464" s="569"/>
      <c r="AZ1464" s="168"/>
      <c r="BA1464" s="168"/>
      <c r="BB1464" s="168"/>
      <c r="BC1464" s="168"/>
      <c r="BD1464" s="168"/>
      <c r="BE1464" s="168"/>
      <c r="BF1464" s="523"/>
    </row>
    <row r="1465" spans="1:84">
      <c r="A1465" s="149"/>
      <c r="B1465" s="151"/>
      <c r="C1465" s="151"/>
      <c r="D1465" s="151"/>
      <c r="E1465" s="288"/>
      <c r="F1465" s="592"/>
      <c r="G1465" s="168"/>
      <c r="H1465" s="168"/>
      <c r="I1465" s="168"/>
      <c r="J1465" s="168"/>
      <c r="K1465" s="168"/>
      <c r="L1465" s="168"/>
      <c r="M1465" s="168"/>
      <c r="N1465" s="168"/>
      <c r="O1465" s="168"/>
      <c r="P1465" s="168"/>
      <c r="Q1465" s="168"/>
      <c r="R1465" s="168"/>
      <c r="S1465" s="502"/>
      <c r="T1465" s="168"/>
      <c r="U1465" s="168"/>
      <c r="V1465" s="168"/>
      <c r="W1465" s="168"/>
      <c r="X1465" s="168"/>
      <c r="Y1465" s="168"/>
      <c r="Z1465" s="168"/>
      <c r="AA1465" s="168"/>
      <c r="AB1465" s="168"/>
      <c r="AC1465" s="168"/>
      <c r="AD1465" s="168"/>
      <c r="AE1465" s="168"/>
      <c r="AF1465" s="502"/>
      <c r="AG1465" s="168"/>
      <c r="AH1465" s="168"/>
      <c r="AI1465" s="168"/>
      <c r="AJ1465" s="168"/>
      <c r="AK1465" s="168"/>
      <c r="AL1465" s="168"/>
      <c r="AM1465" s="168"/>
      <c r="AN1465" s="168"/>
      <c r="AO1465" s="168"/>
      <c r="AP1465" s="168"/>
      <c r="AQ1465" s="168"/>
      <c r="AR1465" s="168"/>
      <c r="AS1465" s="502"/>
      <c r="AT1465" s="168"/>
      <c r="AU1465" s="168"/>
      <c r="AV1465" s="168"/>
      <c r="AW1465" s="569"/>
      <c r="AX1465" s="569"/>
      <c r="AY1465" s="569"/>
      <c r="AZ1465" s="168"/>
      <c r="BA1465" s="168"/>
      <c r="BB1465" s="168"/>
      <c r="BC1465" s="168"/>
      <c r="BD1465" s="168"/>
      <c r="BE1465" s="168"/>
      <c r="BF1465" s="523"/>
    </row>
    <row r="1466" spans="1:84">
      <c r="A1466" s="149"/>
      <c r="B1466" s="151"/>
      <c r="C1466" s="151"/>
      <c r="D1466" s="151"/>
      <c r="E1466" s="288"/>
      <c r="F1466" s="592"/>
      <c r="G1466" s="168"/>
      <c r="H1466" s="168"/>
      <c r="I1466" s="168"/>
      <c r="J1466" s="168"/>
      <c r="K1466" s="168"/>
      <c r="L1466" s="168"/>
      <c r="M1466" s="168"/>
      <c r="N1466" s="168"/>
      <c r="O1466" s="168"/>
      <c r="P1466" s="168"/>
      <c r="Q1466" s="168"/>
      <c r="R1466" s="168"/>
      <c r="S1466" s="502"/>
      <c r="T1466" s="168"/>
      <c r="U1466" s="168"/>
      <c r="V1466" s="168"/>
      <c r="W1466" s="168"/>
      <c r="X1466" s="168"/>
      <c r="Y1466" s="168"/>
      <c r="Z1466" s="168"/>
      <c r="AA1466" s="168"/>
      <c r="AB1466" s="168"/>
      <c r="AC1466" s="168"/>
      <c r="AD1466" s="168"/>
      <c r="AE1466" s="168"/>
      <c r="AF1466" s="502"/>
      <c r="AG1466" s="168"/>
      <c r="AH1466" s="168"/>
      <c r="AI1466" s="168"/>
      <c r="AJ1466" s="168"/>
      <c r="AK1466" s="168"/>
      <c r="AL1466" s="168"/>
      <c r="AM1466" s="168"/>
      <c r="AN1466" s="168"/>
      <c r="AO1466" s="168"/>
      <c r="AP1466" s="168"/>
      <c r="AQ1466" s="168"/>
      <c r="AR1466" s="168"/>
      <c r="AS1466" s="502"/>
      <c r="AT1466" s="168"/>
      <c r="AU1466" s="168"/>
      <c r="AV1466" s="168"/>
      <c r="AW1466" s="569"/>
      <c r="AX1466" s="569"/>
      <c r="AY1466" s="569"/>
      <c r="AZ1466" s="168"/>
      <c r="BA1466" s="168"/>
      <c r="BB1466" s="168"/>
      <c r="BC1466" s="168"/>
      <c r="BD1466" s="168"/>
      <c r="BE1466" s="168"/>
      <c r="BF1466" s="523"/>
    </row>
    <row r="1467" spans="1:84">
      <c r="A1467" s="149"/>
      <c r="B1467" s="151" t="s">
        <v>219</v>
      </c>
      <c r="C1467" s="151"/>
      <c r="D1467" s="151"/>
      <c r="E1467" s="288"/>
      <c r="F1467" s="591">
        <f t="shared" ref="F1467:AK1467" si="7229">SUM(F1028,F1357,F1446)</f>
        <v>1747</v>
      </c>
      <c r="G1467" s="159">
        <f t="shared" si="7229"/>
        <v>304</v>
      </c>
      <c r="H1467" s="159">
        <f t="shared" si="7229"/>
        <v>258</v>
      </c>
      <c r="I1467" s="159">
        <f t="shared" si="7229"/>
        <v>562</v>
      </c>
      <c r="J1467" s="159">
        <f t="shared" si="7229"/>
        <v>134</v>
      </c>
      <c r="K1467" s="159">
        <f t="shared" si="7229"/>
        <v>81</v>
      </c>
      <c r="L1467" s="159">
        <f t="shared" si="7229"/>
        <v>215</v>
      </c>
      <c r="M1467" s="159">
        <f t="shared" si="7229"/>
        <v>51</v>
      </c>
      <c r="N1467" s="159">
        <f t="shared" si="7229"/>
        <v>37</v>
      </c>
      <c r="O1467" s="159">
        <f t="shared" si="7229"/>
        <v>88</v>
      </c>
      <c r="P1467" s="159">
        <f t="shared" si="7229"/>
        <v>250</v>
      </c>
      <c r="Q1467" s="159">
        <f t="shared" si="7229"/>
        <v>214</v>
      </c>
      <c r="R1467" s="159">
        <f t="shared" si="7229"/>
        <v>464</v>
      </c>
      <c r="S1467" s="503">
        <f t="shared" si="7229"/>
        <v>48</v>
      </c>
      <c r="T1467" s="159">
        <f t="shared" si="7229"/>
        <v>36</v>
      </c>
      <c r="U1467" s="159">
        <f t="shared" si="7229"/>
        <v>64</v>
      </c>
      <c r="V1467" s="159">
        <f t="shared" si="7229"/>
        <v>100</v>
      </c>
      <c r="W1467" s="159">
        <f t="shared" si="7229"/>
        <v>0</v>
      </c>
      <c r="X1467" s="159">
        <f t="shared" si="7229"/>
        <v>0</v>
      </c>
      <c r="Y1467" s="159">
        <f t="shared" si="7229"/>
        <v>0</v>
      </c>
      <c r="Z1467" s="159">
        <f t="shared" si="7229"/>
        <v>0</v>
      </c>
      <c r="AA1467" s="159">
        <f t="shared" si="7229"/>
        <v>0</v>
      </c>
      <c r="AB1467" s="159">
        <f t="shared" si="7229"/>
        <v>0</v>
      </c>
      <c r="AC1467" s="159">
        <f t="shared" si="7229"/>
        <v>4</v>
      </c>
      <c r="AD1467" s="159">
        <f t="shared" si="7229"/>
        <v>5</v>
      </c>
      <c r="AE1467" s="159">
        <f t="shared" si="7229"/>
        <v>9</v>
      </c>
      <c r="AF1467" s="503">
        <f t="shared" si="7229"/>
        <v>32</v>
      </c>
      <c r="AG1467" s="159">
        <f t="shared" si="7229"/>
        <v>4</v>
      </c>
      <c r="AH1467" s="159">
        <f t="shared" si="7229"/>
        <v>9</v>
      </c>
      <c r="AI1467" s="159">
        <f t="shared" si="7229"/>
        <v>13</v>
      </c>
      <c r="AJ1467" s="159">
        <f t="shared" si="7229"/>
        <v>4</v>
      </c>
      <c r="AK1467" s="159">
        <f t="shared" si="7229"/>
        <v>3</v>
      </c>
      <c r="AL1467" s="159">
        <f t="shared" ref="AL1467:BE1467" si="7230">SUM(AL1028,AL1357,AL1446)</f>
        <v>7</v>
      </c>
      <c r="AM1467" s="159">
        <f t="shared" si="7230"/>
        <v>1</v>
      </c>
      <c r="AN1467" s="159">
        <f t="shared" si="7230"/>
        <v>1</v>
      </c>
      <c r="AO1467" s="159">
        <f t="shared" si="7230"/>
        <v>2</v>
      </c>
      <c r="AP1467" s="159">
        <f t="shared" si="7230"/>
        <v>13</v>
      </c>
      <c r="AQ1467" s="159">
        <f t="shared" si="7230"/>
        <v>12</v>
      </c>
      <c r="AR1467" s="159">
        <f t="shared" si="7230"/>
        <v>25</v>
      </c>
      <c r="AS1467" s="503">
        <f t="shared" si="7230"/>
        <v>16</v>
      </c>
      <c r="AT1467" s="159">
        <f t="shared" si="7230"/>
        <v>10</v>
      </c>
      <c r="AU1467" s="159">
        <f t="shared" si="7230"/>
        <v>6</v>
      </c>
      <c r="AV1467" s="159">
        <f t="shared" si="7230"/>
        <v>16</v>
      </c>
      <c r="AW1467" s="570">
        <f t="shared" si="7230"/>
        <v>811</v>
      </c>
      <c r="AX1467" s="570">
        <f t="shared" si="7230"/>
        <v>690</v>
      </c>
      <c r="AY1467" s="570">
        <f t="shared" si="7230"/>
        <v>1501</v>
      </c>
      <c r="AZ1467" s="159">
        <f t="shared" si="7230"/>
        <v>22</v>
      </c>
      <c r="BA1467" s="159">
        <f t="shared" si="7230"/>
        <v>30</v>
      </c>
      <c r="BB1467" s="159">
        <f t="shared" si="7230"/>
        <v>52</v>
      </c>
      <c r="BC1467" s="159">
        <f t="shared" si="7230"/>
        <v>12</v>
      </c>
      <c r="BD1467" s="159">
        <f t="shared" si="7230"/>
        <v>11</v>
      </c>
      <c r="BE1467" s="159">
        <f t="shared" si="7230"/>
        <v>23</v>
      </c>
      <c r="BF1467" s="474"/>
      <c r="BG1467" s="605">
        <f>SUM(F1467,S1467,AF1467,AS1467)</f>
        <v>1843</v>
      </c>
      <c r="BH1467" s="533">
        <f>SUM(G1467,T1467,AG1467)</f>
        <v>344</v>
      </c>
      <c r="BI1467" s="533">
        <f t="shared" ref="BI1467:BI1469" si="7231">SUM(H1467,U1467,AH1467)</f>
        <v>331</v>
      </c>
      <c r="BJ1467" s="533">
        <f t="shared" ref="BJ1467:BJ1469" si="7232">SUM(I1467,V1467,AI1467)</f>
        <v>675</v>
      </c>
      <c r="BK1467" s="533">
        <f t="shared" ref="BK1467:BK1469" si="7233">SUM(J1467,W1467,AJ1467)</f>
        <v>138</v>
      </c>
      <c r="BL1467" s="533">
        <f t="shared" ref="BL1467:BL1469" si="7234">SUM(K1467,X1467,AK1467)</f>
        <v>84</v>
      </c>
      <c r="BM1467" s="533">
        <f t="shared" ref="BM1467:BM1469" si="7235">SUM(L1467,Y1467,AL1467)</f>
        <v>222</v>
      </c>
      <c r="BN1467" s="533">
        <f>SUM(M1467,Z1467,AM1467)</f>
        <v>52</v>
      </c>
      <c r="BO1467" s="533">
        <f t="shared" ref="BO1467:BO1469" si="7236">SUM(N1467,AA1467,AN1467)</f>
        <v>38</v>
      </c>
      <c r="BP1467" s="533">
        <f t="shared" ref="BP1467:BP1469" si="7237">SUM(O1467,AB1467,AO1467)</f>
        <v>90</v>
      </c>
      <c r="BQ1467" s="533">
        <f t="shared" ref="BQ1467:BQ1469" si="7238">SUM(P1467,AC1467,AP1467)</f>
        <v>267</v>
      </c>
      <c r="BR1467" s="533">
        <f t="shared" ref="BR1467:BR1469" si="7239">SUM(Q1467,AD1467,AQ1467)</f>
        <v>231</v>
      </c>
      <c r="BS1467" s="533">
        <f t="shared" ref="BS1467:BS1469" si="7240">SUM(R1467,AE1467,AR1467)</f>
        <v>498</v>
      </c>
      <c r="BT1467" s="533">
        <f>AT1467</f>
        <v>10</v>
      </c>
      <c r="BU1467" s="533">
        <f t="shared" ref="BU1467:BU1469" si="7241">AU1467</f>
        <v>6</v>
      </c>
      <c r="BV1467" s="533">
        <f t="shared" ref="BV1467:BV1469" si="7242">AV1467</f>
        <v>16</v>
      </c>
      <c r="BW1467" s="536">
        <f>SUM(BH1467,BK1467,BN1467,BQ1467,BT1467)</f>
        <v>811</v>
      </c>
      <c r="BX1467" s="536">
        <f t="shared" ref="BX1467:BX1469" si="7243">SUM(BI1467,BL1467,BO1467,BR1467,BU1467)</f>
        <v>690</v>
      </c>
      <c r="BY1467" s="536">
        <f t="shared" ref="BY1467:BY1469" si="7244">SUM(BJ1467,BM1467,BP1467,BS1467,BV1467)</f>
        <v>1501</v>
      </c>
      <c r="BZ1467" t="s">
        <v>74</v>
      </c>
      <c r="CA1467" s="544">
        <f>AZ1467</f>
        <v>22</v>
      </c>
      <c r="CB1467" s="544">
        <f t="shared" ref="CB1467:CB1469" si="7245">BA1467</f>
        <v>30</v>
      </c>
      <c r="CC1467" s="544">
        <f t="shared" ref="CC1467:CC1469" si="7246">BB1467</f>
        <v>52</v>
      </c>
      <c r="CD1467" s="544">
        <f>BC1467</f>
        <v>12</v>
      </c>
      <c r="CE1467" s="544">
        <f t="shared" ref="CE1467:CE1469" si="7247">BD1467</f>
        <v>11</v>
      </c>
      <c r="CF1467" s="544">
        <f t="shared" ref="CF1467:CF1469" si="7248">BE1467</f>
        <v>23</v>
      </c>
    </row>
    <row r="1468" spans="1:84">
      <c r="A1468" s="149"/>
      <c r="B1468" s="151"/>
      <c r="C1468" s="151"/>
      <c r="D1468" s="151"/>
      <c r="E1468" s="288"/>
      <c r="F1468" s="591">
        <f t="shared" ref="F1468:AK1468" si="7249">SUM(F1029,F1358,F1447)</f>
        <v>1697</v>
      </c>
      <c r="G1468" s="159">
        <f t="shared" si="7249"/>
        <v>304</v>
      </c>
      <c r="H1468" s="159">
        <f t="shared" si="7249"/>
        <v>262</v>
      </c>
      <c r="I1468" s="159">
        <f t="shared" si="7249"/>
        <v>566</v>
      </c>
      <c r="J1468" s="159">
        <f t="shared" si="7249"/>
        <v>123</v>
      </c>
      <c r="K1468" s="159">
        <f t="shared" si="7249"/>
        <v>65</v>
      </c>
      <c r="L1468" s="159">
        <f t="shared" si="7249"/>
        <v>188</v>
      </c>
      <c r="M1468" s="159">
        <f t="shared" si="7249"/>
        <v>37</v>
      </c>
      <c r="N1468" s="159">
        <f t="shared" si="7249"/>
        <v>33</v>
      </c>
      <c r="O1468" s="159">
        <f t="shared" si="7249"/>
        <v>70</v>
      </c>
      <c r="P1468" s="159">
        <f t="shared" si="7249"/>
        <v>222</v>
      </c>
      <c r="Q1468" s="159">
        <f t="shared" si="7249"/>
        <v>175</v>
      </c>
      <c r="R1468" s="159">
        <f t="shared" si="7249"/>
        <v>397</v>
      </c>
      <c r="S1468" s="503">
        <f t="shared" si="7249"/>
        <v>48</v>
      </c>
      <c r="T1468" s="159">
        <f t="shared" si="7249"/>
        <v>29</v>
      </c>
      <c r="U1468" s="159">
        <f t="shared" si="7249"/>
        <v>53</v>
      </c>
      <c r="V1468" s="159">
        <f t="shared" si="7249"/>
        <v>82</v>
      </c>
      <c r="W1468" s="159">
        <f t="shared" si="7249"/>
        <v>1</v>
      </c>
      <c r="X1468" s="159">
        <f t="shared" si="7249"/>
        <v>0</v>
      </c>
      <c r="Y1468" s="159">
        <f t="shared" si="7249"/>
        <v>1</v>
      </c>
      <c r="Z1468" s="159">
        <f t="shared" si="7249"/>
        <v>0</v>
      </c>
      <c r="AA1468" s="159">
        <f t="shared" si="7249"/>
        <v>0</v>
      </c>
      <c r="AB1468" s="159">
        <f t="shared" si="7249"/>
        <v>0</v>
      </c>
      <c r="AC1468" s="159">
        <f t="shared" si="7249"/>
        <v>8</v>
      </c>
      <c r="AD1468" s="159">
        <f t="shared" si="7249"/>
        <v>16</v>
      </c>
      <c r="AE1468" s="159">
        <f t="shared" si="7249"/>
        <v>24</v>
      </c>
      <c r="AF1468" s="503">
        <f t="shared" si="7249"/>
        <v>24</v>
      </c>
      <c r="AG1468" s="159">
        <f t="shared" si="7249"/>
        <v>12</v>
      </c>
      <c r="AH1468" s="159">
        <f t="shared" si="7249"/>
        <v>6</v>
      </c>
      <c r="AI1468" s="159">
        <f t="shared" si="7249"/>
        <v>18</v>
      </c>
      <c r="AJ1468" s="159">
        <f t="shared" si="7249"/>
        <v>0</v>
      </c>
      <c r="AK1468" s="159">
        <f t="shared" si="7249"/>
        <v>7</v>
      </c>
      <c r="AL1468" s="159">
        <f t="shared" ref="AL1468:BE1468" si="7250">SUM(AL1029,AL1358,AL1447)</f>
        <v>7</v>
      </c>
      <c r="AM1468" s="159">
        <f t="shared" si="7250"/>
        <v>2</v>
      </c>
      <c r="AN1468" s="159">
        <f t="shared" si="7250"/>
        <v>1</v>
      </c>
      <c r="AO1468" s="159">
        <f t="shared" si="7250"/>
        <v>3</v>
      </c>
      <c r="AP1468" s="159">
        <f t="shared" si="7250"/>
        <v>10</v>
      </c>
      <c r="AQ1468" s="159">
        <f t="shared" si="7250"/>
        <v>20</v>
      </c>
      <c r="AR1468" s="159">
        <f t="shared" si="7250"/>
        <v>30</v>
      </c>
      <c r="AS1468" s="503">
        <f t="shared" si="7250"/>
        <v>12</v>
      </c>
      <c r="AT1468" s="159">
        <f t="shared" si="7250"/>
        <v>15</v>
      </c>
      <c r="AU1468" s="159">
        <f t="shared" si="7250"/>
        <v>4</v>
      </c>
      <c r="AV1468" s="159">
        <f t="shared" si="7250"/>
        <v>19</v>
      </c>
      <c r="AW1468" s="570">
        <f t="shared" si="7250"/>
        <v>763</v>
      </c>
      <c r="AX1468" s="570">
        <f t="shared" si="7250"/>
        <v>642</v>
      </c>
      <c r="AY1468" s="570">
        <f t="shared" si="7250"/>
        <v>1405</v>
      </c>
      <c r="AZ1468" s="159">
        <f t="shared" si="7250"/>
        <v>32</v>
      </c>
      <c r="BA1468" s="159">
        <f t="shared" si="7250"/>
        <v>26</v>
      </c>
      <c r="BB1468" s="159">
        <f t="shared" si="7250"/>
        <v>58</v>
      </c>
      <c r="BC1468" s="159">
        <f t="shared" si="7250"/>
        <v>13</v>
      </c>
      <c r="BD1468" s="159">
        <f t="shared" si="7250"/>
        <v>10</v>
      </c>
      <c r="BE1468" s="159">
        <f t="shared" si="7250"/>
        <v>23</v>
      </c>
      <c r="BF1468" s="474"/>
      <c r="BG1468" s="605">
        <f>SUM(F1468,S1468,AF1468,AS1468)</f>
        <v>1781</v>
      </c>
      <c r="BH1468" s="533">
        <f>SUM(G1468,T1468,AG1468)</f>
        <v>345</v>
      </c>
      <c r="BI1468" s="533">
        <f t="shared" si="7231"/>
        <v>321</v>
      </c>
      <c r="BJ1468" s="533">
        <f t="shared" si="7232"/>
        <v>666</v>
      </c>
      <c r="BK1468" s="533">
        <f t="shared" si="7233"/>
        <v>124</v>
      </c>
      <c r="BL1468" s="533">
        <f t="shared" si="7234"/>
        <v>72</v>
      </c>
      <c r="BM1468" s="533">
        <f t="shared" si="7235"/>
        <v>196</v>
      </c>
      <c r="BN1468" s="533">
        <f>SUM(M1468,Z1468,AM1468)</f>
        <v>39</v>
      </c>
      <c r="BO1468" s="533">
        <f t="shared" si="7236"/>
        <v>34</v>
      </c>
      <c r="BP1468" s="533">
        <f t="shared" si="7237"/>
        <v>73</v>
      </c>
      <c r="BQ1468" s="533">
        <f t="shared" si="7238"/>
        <v>240</v>
      </c>
      <c r="BR1468" s="533">
        <f t="shared" si="7239"/>
        <v>211</v>
      </c>
      <c r="BS1468" s="533">
        <f t="shared" si="7240"/>
        <v>451</v>
      </c>
      <c r="BT1468" s="533">
        <f>AT1468</f>
        <v>15</v>
      </c>
      <c r="BU1468" s="533">
        <f t="shared" si="7241"/>
        <v>4</v>
      </c>
      <c r="BV1468" s="533">
        <f t="shared" si="7242"/>
        <v>19</v>
      </c>
      <c r="BW1468" s="536">
        <f>SUM(BH1468,BK1468,BN1468,BQ1468,BT1468)</f>
        <v>763</v>
      </c>
      <c r="BX1468" s="536">
        <f t="shared" si="7243"/>
        <v>642</v>
      </c>
      <c r="BY1468" s="536">
        <f t="shared" si="7244"/>
        <v>1405</v>
      </c>
      <c r="BZ1468" t="s">
        <v>74</v>
      </c>
      <c r="CA1468" s="544">
        <f>AZ1468</f>
        <v>32</v>
      </c>
      <c r="CB1468" s="544">
        <f t="shared" si="7245"/>
        <v>26</v>
      </c>
      <c r="CC1468" s="544">
        <f t="shared" si="7246"/>
        <v>58</v>
      </c>
      <c r="CD1468" s="544">
        <f>BC1468</f>
        <v>13</v>
      </c>
      <c r="CE1468" s="544">
        <f t="shared" si="7247"/>
        <v>10</v>
      </c>
      <c r="CF1468" s="544">
        <f t="shared" si="7248"/>
        <v>23</v>
      </c>
    </row>
    <row r="1469" spans="1:84" s="10" customFormat="1">
      <c r="A1469" s="151"/>
      <c r="B1469" s="151"/>
      <c r="C1469" s="151"/>
      <c r="D1469" s="151"/>
      <c r="E1469" s="375"/>
      <c r="F1469" s="592">
        <f t="shared" ref="F1469:AK1469" si="7251">SUM(F1030,F1359,F1448)</f>
        <v>3444</v>
      </c>
      <c r="G1469" s="168">
        <f t="shared" si="7251"/>
        <v>608</v>
      </c>
      <c r="H1469" s="168">
        <f t="shared" si="7251"/>
        <v>520</v>
      </c>
      <c r="I1469" s="168">
        <f t="shared" si="7251"/>
        <v>1128</v>
      </c>
      <c r="J1469" s="168">
        <f t="shared" si="7251"/>
        <v>257</v>
      </c>
      <c r="K1469" s="168">
        <f t="shared" si="7251"/>
        <v>146</v>
      </c>
      <c r="L1469" s="168">
        <f t="shared" si="7251"/>
        <v>403</v>
      </c>
      <c r="M1469" s="168">
        <f t="shared" si="7251"/>
        <v>88</v>
      </c>
      <c r="N1469" s="168">
        <f t="shared" si="7251"/>
        <v>70</v>
      </c>
      <c r="O1469" s="168">
        <f t="shared" si="7251"/>
        <v>158</v>
      </c>
      <c r="P1469" s="168">
        <f t="shared" si="7251"/>
        <v>472</v>
      </c>
      <c r="Q1469" s="168">
        <f t="shared" si="7251"/>
        <v>389</v>
      </c>
      <c r="R1469" s="168">
        <f t="shared" si="7251"/>
        <v>861</v>
      </c>
      <c r="S1469" s="502">
        <f t="shared" si="7251"/>
        <v>96</v>
      </c>
      <c r="T1469" s="168">
        <f t="shared" si="7251"/>
        <v>65</v>
      </c>
      <c r="U1469" s="168">
        <f t="shared" si="7251"/>
        <v>117</v>
      </c>
      <c r="V1469" s="168">
        <f t="shared" si="7251"/>
        <v>182</v>
      </c>
      <c r="W1469" s="168">
        <f t="shared" si="7251"/>
        <v>1</v>
      </c>
      <c r="X1469" s="168">
        <f t="shared" si="7251"/>
        <v>0</v>
      </c>
      <c r="Y1469" s="168">
        <f t="shared" si="7251"/>
        <v>1</v>
      </c>
      <c r="Z1469" s="168">
        <f t="shared" si="7251"/>
        <v>0</v>
      </c>
      <c r="AA1469" s="168">
        <f t="shared" si="7251"/>
        <v>0</v>
      </c>
      <c r="AB1469" s="168">
        <f t="shared" si="7251"/>
        <v>0</v>
      </c>
      <c r="AC1469" s="168">
        <f t="shared" si="7251"/>
        <v>12</v>
      </c>
      <c r="AD1469" s="168">
        <f t="shared" si="7251"/>
        <v>21</v>
      </c>
      <c r="AE1469" s="168">
        <f t="shared" si="7251"/>
        <v>33</v>
      </c>
      <c r="AF1469" s="502">
        <f t="shared" si="7251"/>
        <v>56</v>
      </c>
      <c r="AG1469" s="168">
        <f t="shared" si="7251"/>
        <v>16</v>
      </c>
      <c r="AH1469" s="168">
        <f t="shared" si="7251"/>
        <v>15</v>
      </c>
      <c r="AI1469" s="168">
        <f t="shared" si="7251"/>
        <v>31</v>
      </c>
      <c r="AJ1469" s="168">
        <f t="shared" si="7251"/>
        <v>4</v>
      </c>
      <c r="AK1469" s="168">
        <f t="shared" si="7251"/>
        <v>10</v>
      </c>
      <c r="AL1469" s="168">
        <f t="shared" ref="AL1469:BE1469" si="7252">SUM(AL1030,AL1359,AL1448)</f>
        <v>14</v>
      </c>
      <c r="AM1469" s="168">
        <f t="shared" si="7252"/>
        <v>3</v>
      </c>
      <c r="AN1469" s="168">
        <f t="shared" si="7252"/>
        <v>2</v>
      </c>
      <c r="AO1469" s="168">
        <f t="shared" si="7252"/>
        <v>5</v>
      </c>
      <c r="AP1469" s="168">
        <f t="shared" si="7252"/>
        <v>23</v>
      </c>
      <c r="AQ1469" s="168">
        <f t="shared" si="7252"/>
        <v>32</v>
      </c>
      <c r="AR1469" s="168">
        <f t="shared" si="7252"/>
        <v>55</v>
      </c>
      <c r="AS1469" s="502">
        <f t="shared" si="7252"/>
        <v>28</v>
      </c>
      <c r="AT1469" s="168">
        <f t="shared" si="7252"/>
        <v>25</v>
      </c>
      <c r="AU1469" s="168">
        <f t="shared" si="7252"/>
        <v>10</v>
      </c>
      <c r="AV1469" s="168">
        <f t="shared" si="7252"/>
        <v>35</v>
      </c>
      <c r="AW1469" s="569">
        <f t="shared" si="7252"/>
        <v>1574</v>
      </c>
      <c r="AX1469" s="569">
        <f t="shared" si="7252"/>
        <v>1332</v>
      </c>
      <c r="AY1469" s="569">
        <f t="shared" si="7252"/>
        <v>2906</v>
      </c>
      <c r="AZ1469" s="168">
        <f t="shared" si="7252"/>
        <v>54</v>
      </c>
      <c r="BA1469" s="168">
        <f t="shared" si="7252"/>
        <v>56</v>
      </c>
      <c r="BB1469" s="168">
        <f t="shared" si="7252"/>
        <v>110</v>
      </c>
      <c r="BC1469" s="168">
        <f t="shared" si="7252"/>
        <v>25</v>
      </c>
      <c r="BD1469" s="168">
        <f t="shared" si="7252"/>
        <v>21</v>
      </c>
      <c r="BE1469" s="168">
        <f t="shared" si="7252"/>
        <v>46</v>
      </c>
      <c r="BF1469" s="523"/>
      <c r="BG1469" s="605">
        <f>SUM(F1469,S1469,AF1469,AS1469)</f>
        <v>3624</v>
      </c>
      <c r="BH1469" s="533">
        <f>SUM(G1469,T1469,AG1469)</f>
        <v>689</v>
      </c>
      <c r="BI1469" s="533">
        <f t="shared" si="7231"/>
        <v>652</v>
      </c>
      <c r="BJ1469" s="533">
        <f t="shared" si="7232"/>
        <v>1341</v>
      </c>
      <c r="BK1469" s="533">
        <f t="shared" si="7233"/>
        <v>262</v>
      </c>
      <c r="BL1469" s="533">
        <f t="shared" si="7234"/>
        <v>156</v>
      </c>
      <c r="BM1469" s="533">
        <f t="shared" si="7235"/>
        <v>418</v>
      </c>
      <c r="BN1469" s="533">
        <f>SUM(M1469,Z1469,AM1469)</f>
        <v>91</v>
      </c>
      <c r="BO1469" s="533">
        <f t="shared" si="7236"/>
        <v>72</v>
      </c>
      <c r="BP1469" s="533">
        <f t="shared" si="7237"/>
        <v>163</v>
      </c>
      <c r="BQ1469" s="533">
        <f t="shared" si="7238"/>
        <v>507</v>
      </c>
      <c r="BR1469" s="533">
        <f t="shared" si="7239"/>
        <v>442</v>
      </c>
      <c r="BS1469" s="533">
        <f t="shared" si="7240"/>
        <v>949</v>
      </c>
      <c r="BT1469" s="533">
        <f>AT1469</f>
        <v>25</v>
      </c>
      <c r="BU1469" s="533">
        <f t="shared" si="7241"/>
        <v>10</v>
      </c>
      <c r="BV1469" s="533">
        <f t="shared" si="7242"/>
        <v>35</v>
      </c>
      <c r="BW1469" s="536">
        <f>SUM(BH1469,BK1469,BN1469,BQ1469,BT1469)</f>
        <v>1574</v>
      </c>
      <c r="BX1469" s="536">
        <f t="shared" si="7243"/>
        <v>1332</v>
      </c>
      <c r="BY1469" s="536">
        <f t="shared" si="7244"/>
        <v>2906</v>
      </c>
      <c r="BZ1469" t="s">
        <v>74</v>
      </c>
      <c r="CA1469" s="544">
        <f>AZ1469</f>
        <v>54</v>
      </c>
      <c r="CB1469" s="544">
        <f t="shared" si="7245"/>
        <v>56</v>
      </c>
      <c r="CC1469" s="544">
        <f t="shared" si="7246"/>
        <v>110</v>
      </c>
      <c r="CD1469" s="544">
        <f>BC1469</f>
        <v>25</v>
      </c>
      <c r="CE1469" s="544">
        <f t="shared" si="7247"/>
        <v>21</v>
      </c>
      <c r="CF1469" s="544">
        <f t="shared" si="7248"/>
        <v>46</v>
      </c>
    </row>
    <row r="1470" spans="1:84" s="10" customFormat="1">
      <c r="A1470" s="151"/>
      <c r="B1470" s="151"/>
      <c r="C1470" s="151"/>
      <c r="D1470" s="151"/>
      <c r="E1470" s="375"/>
      <c r="F1470" s="592"/>
      <c r="G1470" s="168"/>
      <c r="H1470" s="168"/>
      <c r="I1470" s="168"/>
      <c r="J1470" s="168"/>
      <c r="K1470" s="168"/>
      <c r="L1470" s="168"/>
      <c r="M1470" s="168"/>
      <c r="N1470" s="168"/>
      <c r="O1470" s="168"/>
      <c r="P1470" s="168"/>
      <c r="Q1470" s="168"/>
      <c r="R1470" s="168"/>
      <c r="S1470" s="502"/>
      <c r="T1470" s="168"/>
      <c r="U1470" s="168"/>
      <c r="V1470" s="168"/>
      <c r="W1470" s="168"/>
      <c r="X1470" s="168"/>
      <c r="Y1470" s="168"/>
      <c r="Z1470" s="168"/>
      <c r="AA1470" s="168"/>
      <c r="AB1470" s="168"/>
      <c r="AC1470" s="168"/>
      <c r="AD1470" s="168"/>
      <c r="AE1470" s="168"/>
      <c r="AF1470" s="502"/>
      <c r="AG1470" s="168"/>
      <c r="AH1470" s="168"/>
      <c r="AI1470" s="168"/>
      <c r="AJ1470" s="168"/>
      <c r="AK1470" s="168"/>
      <c r="AL1470" s="168"/>
      <c r="AM1470" s="168"/>
      <c r="AN1470" s="168"/>
      <c r="AO1470" s="168"/>
      <c r="AP1470" s="168"/>
      <c r="AQ1470" s="168"/>
      <c r="AR1470" s="168"/>
      <c r="AS1470" s="502"/>
      <c r="AT1470" s="168"/>
      <c r="AU1470" s="168"/>
      <c r="AV1470" s="168"/>
      <c r="AW1470" s="569"/>
      <c r="AX1470" s="569"/>
      <c r="AY1470" s="569"/>
      <c r="AZ1470" s="168"/>
      <c r="BA1470" s="168"/>
      <c r="BB1470" s="168"/>
      <c r="BC1470" s="168"/>
      <c r="BD1470" s="168"/>
      <c r="BE1470" s="168"/>
      <c r="BF1470" s="523"/>
      <c r="BG1470" s="611"/>
      <c r="BH1470" s="537"/>
      <c r="BI1470" s="537"/>
      <c r="BJ1470" s="537"/>
      <c r="BK1470" s="537"/>
      <c r="BL1470" s="537"/>
      <c r="BM1470" s="537"/>
      <c r="BN1470" s="537"/>
      <c r="BO1470" s="537"/>
      <c r="BP1470" s="537"/>
      <c r="BQ1470" s="537"/>
      <c r="BR1470" s="537"/>
      <c r="BS1470" s="537"/>
      <c r="BT1470" s="537"/>
      <c r="BU1470" s="537"/>
      <c r="BV1470" s="537"/>
      <c r="BW1470" s="537"/>
      <c r="BX1470" s="537"/>
      <c r="BY1470" s="537"/>
      <c r="CA1470" s="171"/>
      <c r="CB1470" s="171"/>
      <c r="CC1470" s="171"/>
      <c r="CD1470" s="171"/>
      <c r="CE1470" s="171"/>
      <c r="CF1470" s="171"/>
    </row>
    <row r="1471" spans="1:84" s="10" customFormat="1">
      <c r="A1471" s="151"/>
      <c r="B1471" s="151"/>
      <c r="C1471" s="151"/>
      <c r="D1471" s="151"/>
      <c r="E1471" s="375"/>
      <c r="F1471" s="592"/>
      <c r="G1471" s="168"/>
      <c r="H1471" s="168"/>
      <c r="I1471" s="168"/>
      <c r="J1471" s="168"/>
      <c r="K1471" s="168"/>
      <c r="L1471" s="168"/>
      <c r="M1471" s="168"/>
      <c r="N1471" s="168"/>
      <c r="O1471" s="168"/>
      <c r="P1471" s="168"/>
      <c r="Q1471" s="168"/>
      <c r="R1471" s="168"/>
      <c r="S1471" s="502"/>
      <c r="T1471" s="168"/>
      <c r="U1471" s="168"/>
      <c r="V1471" s="168"/>
      <c r="W1471" s="168"/>
      <c r="X1471" s="168"/>
      <c r="Y1471" s="168"/>
      <c r="Z1471" s="168"/>
      <c r="AA1471" s="168"/>
      <c r="AB1471" s="168"/>
      <c r="AC1471" s="168"/>
      <c r="AD1471" s="168"/>
      <c r="AE1471" s="168"/>
      <c r="AF1471" s="502"/>
      <c r="AG1471" s="168"/>
      <c r="AH1471" s="168"/>
      <c r="AI1471" s="168"/>
      <c r="AJ1471" s="168"/>
      <c r="AK1471" s="168"/>
      <c r="AL1471" s="168"/>
      <c r="AM1471" s="168"/>
      <c r="AN1471" s="168"/>
      <c r="AO1471" s="168"/>
      <c r="AP1471" s="168"/>
      <c r="AQ1471" s="168"/>
      <c r="AR1471" s="168"/>
      <c r="AS1471" s="502"/>
      <c r="AT1471" s="168"/>
      <c r="AU1471" s="168"/>
      <c r="AV1471" s="168"/>
      <c r="AW1471" s="569"/>
      <c r="AX1471" s="569"/>
      <c r="AY1471" s="569"/>
      <c r="AZ1471" s="168"/>
      <c r="BA1471" s="168"/>
      <c r="BB1471" s="168"/>
      <c r="BC1471" s="168"/>
      <c r="BD1471" s="168"/>
      <c r="BE1471" s="168"/>
      <c r="BF1471" s="523"/>
      <c r="BG1471" s="611"/>
      <c r="BH1471" s="537"/>
      <c r="BI1471" s="537"/>
      <c r="BJ1471" s="537"/>
      <c r="BK1471" s="537"/>
      <c r="BL1471" s="537"/>
      <c r="BM1471" s="537"/>
      <c r="BN1471" s="537"/>
      <c r="BO1471" s="537"/>
      <c r="BP1471" s="537"/>
      <c r="BQ1471" s="537"/>
      <c r="BR1471" s="537"/>
      <c r="BS1471" s="537"/>
      <c r="BT1471" s="537"/>
      <c r="BU1471" s="537"/>
      <c r="BV1471" s="537"/>
      <c r="BW1471" s="537"/>
      <c r="BX1471" s="537"/>
      <c r="BY1471" s="537"/>
      <c r="CA1471" s="171"/>
      <c r="CB1471" s="171"/>
      <c r="CC1471" s="171"/>
      <c r="CD1471" s="171"/>
      <c r="CE1471" s="171"/>
      <c r="CF1471" s="171"/>
    </row>
    <row r="1472" spans="1:84" s="10" customFormat="1">
      <c r="A1472" s="151"/>
      <c r="B1472" s="151" t="s">
        <v>220</v>
      </c>
      <c r="C1472" s="151"/>
      <c r="D1472" s="151"/>
      <c r="E1472" s="375"/>
      <c r="F1472" s="591">
        <f t="shared" ref="F1472:AK1472" si="7253">SUM(F1270,F1451)</f>
        <v>762</v>
      </c>
      <c r="G1472" s="159">
        <f t="shared" si="7253"/>
        <v>215</v>
      </c>
      <c r="H1472" s="159">
        <f t="shared" si="7253"/>
        <v>152</v>
      </c>
      <c r="I1472" s="159">
        <f t="shared" si="7253"/>
        <v>367</v>
      </c>
      <c r="J1472" s="159">
        <f t="shared" si="7253"/>
        <v>66</v>
      </c>
      <c r="K1472" s="159">
        <f t="shared" si="7253"/>
        <v>39</v>
      </c>
      <c r="L1472" s="159">
        <f t="shared" si="7253"/>
        <v>105</v>
      </c>
      <c r="M1472" s="159">
        <f t="shared" si="7253"/>
        <v>34</v>
      </c>
      <c r="N1472" s="159">
        <f t="shared" si="7253"/>
        <v>17</v>
      </c>
      <c r="O1472" s="159">
        <f t="shared" si="7253"/>
        <v>51</v>
      </c>
      <c r="P1472" s="159">
        <f t="shared" si="7253"/>
        <v>155</v>
      </c>
      <c r="Q1472" s="159">
        <f t="shared" si="7253"/>
        <v>87</v>
      </c>
      <c r="R1472" s="159">
        <f t="shared" si="7253"/>
        <v>242</v>
      </c>
      <c r="S1472" s="503">
        <f t="shared" si="7253"/>
        <v>54</v>
      </c>
      <c r="T1472" s="159">
        <f t="shared" si="7253"/>
        <v>40</v>
      </c>
      <c r="U1472" s="159">
        <f t="shared" si="7253"/>
        <v>48</v>
      </c>
      <c r="V1472" s="159">
        <f t="shared" si="7253"/>
        <v>88</v>
      </c>
      <c r="W1472" s="159">
        <f t="shared" si="7253"/>
        <v>0</v>
      </c>
      <c r="X1472" s="159">
        <f t="shared" si="7253"/>
        <v>0</v>
      </c>
      <c r="Y1472" s="159">
        <f t="shared" si="7253"/>
        <v>0</v>
      </c>
      <c r="Z1472" s="159">
        <f t="shared" si="7253"/>
        <v>0</v>
      </c>
      <c r="AA1472" s="159">
        <f t="shared" si="7253"/>
        <v>0</v>
      </c>
      <c r="AB1472" s="159">
        <f t="shared" si="7253"/>
        <v>0</v>
      </c>
      <c r="AC1472" s="159">
        <f t="shared" si="7253"/>
        <v>5</v>
      </c>
      <c r="AD1472" s="159">
        <f t="shared" si="7253"/>
        <v>0</v>
      </c>
      <c r="AE1472" s="159">
        <f t="shared" si="7253"/>
        <v>5</v>
      </c>
      <c r="AF1472" s="503">
        <f t="shared" si="7253"/>
        <v>48</v>
      </c>
      <c r="AG1472" s="159">
        <f t="shared" si="7253"/>
        <v>13</v>
      </c>
      <c r="AH1472" s="159">
        <f t="shared" si="7253"/>
        <v>12</v>
      </c>
      <c r="AI1472" s="159">
        <f t="shared" si="7253"/>
        <v>25</v>
      </c>
      <c r="AJ1472" s="159">
        <f t="shared" si="7253"/>
        <v>1</v>
      </c>
      <c r="AK1472" s="159">
        <f t="shared" si="7253"/>
        <v>0</v>
      </c>
      <c r="AL1472" s="159">
        <f t="shared" ref="AL1472:BE1472" si="7254">SUM(AL1270,AL1451)</f>
        <v>1</v>
      </c>
      <c r="AM1472" s="159">
        <f t="shared" si="7254"/>
        <v>0</v>
      </c>
      <c r="AN1472" s="159">
        <f t="shared" si="7254"/>
        <v>0</v>
      </c>
      <c r="AO1472" s="159">
        <f t="shared" si="7254"/>
        <v>0</v>
      </c>
      <c r="AP1472" s="159">
        <f t="shared" si="7254"/>
        <v>8</v>
      </c>
      <c r="AQ1472" s="159">
        <f t="shared" si="7254"/>
        <v>6</v>
      </c>
      <c r="AR1472" s="159">
        <f t="shared" si="7254"/>
        <v>14</v>
      </c>
      <c r="AS1472" s="503">
        <f t="shared" si="7254"/>
        <v>56</v>
      </c>
      <c r="AT1472" s="159">
        <f t="shared" si="7254"/>
        <v>8</v>
      </c>
      <c r="AU1472" s="159">
        <f t="shared" si="7254"/>
        <v>9</v>
      </c>
      <c r="AV1472" s="159">
        <f t="shared" si="7254"/>
        <v>17</v>
      </c>
      <c r="AW1472" s="570">
        <f t="shared" si="7254"/>
        <v>545</v>
      </c>
      <c r="AX1472" s="570">
        <f t="shared" si="7254"/>
        <v>370</v>
      </c>
      <c r="AY1472" s="570">
        <f t="shared" si="7254"/>
        <v>915</v>
      </c>
      <c r="AZ1472" s="159">
        <f t="shared" si="7254"/>
        <v>4</v>
      </c>
      <c r="BA1472" s="159">
        <f t="shared" si="7254"/>
        <v>12</v>
      </c>
      <c r="BB1472" s="159">
        <f t="shared" si="7254"/>
        <v>16</v>
      </c>
      <c r="BC1472" s="159">
        <f t="shared" si="7254"/>
        <v>11</v>
      </c>
      <c r="BD1472" s="159">
        <f t="shared" si="7254"/>
        <v>7</v>
      </c>
      <c r="BE1472" s="159">
        <f t="shared" si="7254"/>
        <v>18</v>
      </c>
      <c r="BF1472" s="474"/>
      <c r="BG1472" s="605">
        <f>SUM(F1472,S1472,AF1472,AS1472)</f>
        <v>920</v>
      </c>
      <c r="BH1472" s="533">
        <f>SUM(G1472,T1472,AG1472)</f>
        <v>268</v>
      </c>
      <c r="BI1472" s="533">
        <f t="shared" ref="BI1472:BI1475" si="7255">SUM(H1472,U1472,AH1472)</f>
        <v>212</v>
      </c>
      <c r="BJ1472" s="533">
        <f t="shared" ref="BJ1472:BJ1475" si="7256">SUM(I1472,V1472,AI1472)</f>
        <v>480</v>
      </c>
      <c r="BK1472" s="533">
        <f t="shared" ref="BK1472:BK1475" si="7257">SUM(J1472,W1472,AJ1472)</f>
        <v>67</v>
      </c>
      <c r="BL1472" s="533">
        <f t="shared" ref="BL1472:BL1475" si="7258">SUM(K1472,X1472,AK1472)</f>
        <v>39</v>
      </c>
      <c r="BM1472" s="533">
        <f t="shared" ref="BM1472:BM1475" si="7259">SUM(L1472,Y1472,AL1472)</f>
        <v>106</v>
      </c>
      <c r="BN1472" s="533">
        <f>SUM(M1472,Z1472,AM1472)</f>
        <v>34</v>
      </c>
      <c r="BO1472" s="533">
        <f t="shared" ref="BO1472:BO1475" si="7260">SUM(N1472,AA1472,AN1472)</f>
        <v>17</v>
      </c>
      <c r="BP1472" s="533">
        <f t="shared" ref="BP1472:BP1475" si="7261">SUM(O1472,AB1472,AO1472)</f>
        <v>51</v>
      </c>
      <c r="BQ1472" s="533">
        <f t="shared" ref="BQ1472:BQ1475" si="7262">SUM(P1472,AC1472,AP1472)</f>
        <v>168</v>
      </c>
      <c r="BR1472" s="533">
        <f t="shared" ref="BR1472:BR1475" si="7263">SUM(Q1472,AD1472,AQ1472)</f>
        <v>93</v>
      </c>
      <c r="BS1472" s="533">
        <f t="shared" ref="BS1472:BS1475" si="7264">SUM(R1472,AE1472,AR1472)</f>
        <v>261</v>
      </c>
      <c r="BT1472" s="533">
        <f>AT1472</f>
        <v>8</v>
      </c>
      <c r="BU1472" s="533">
        <f t="shared" ref="BU1472:BU1475" si="7265">AU1472</f>
        <v>9</v>
      </c>
      <c r="BV1472" s="533">
        <f t="shared" ref="BV1472:BV1475" si="7266">AV1472</f>
        <v>17</v>
      </c>
      <c r="BW1472" s="536">
        <f>SUM(BH1472,BK1472,BN1472,BQ1472,BT1472)</f>
        <v>545</v>
      </c>
      <c r="BX1472" s="536">
        <f t="shared" ref="BX1472:BX1475" si="7267">SUM(BI1472,BL1472,BO1472,BR1472,BU1472)</f>
        <v>370</v>
      </c>
      <c r="BY1472" s="536">
        <f t="shared" ref="BY1472:BY1475" si="7268">SUM(BJ1472,BM1472,BP1472,BS1472,BV1472)</f>
        <v>915</v>
      </c>
      <c r="BZ1472" t="s">
        <v>74</v>
      </c>
      <c r="CA1472" s="544">
        <f>AZ1472</f>
        <v>4</v>
      </c>
      <c r="CB1472" s="544">
        <f t="shared" ref="CB1472:CB1475" si="7269">BA1472</f>
        <v>12</v>
      </c>
      <c r="CC1472" s="544">
        <f t="shared" ref="CC1472:CC1475" si="7270">BB1472</f>
        <v>16</v>
      </c>
      <c r="CD1472" s="544">
        <f>BC1472</f>
        <v>11</v>
      </c>
      <c r="CE1472" s="544">
        <f t="shared" ref="CE1472:CE1475" si="7271">BD1472</f>
        <v>7</v>
      </c>
      <c r="CF1472" s="544">
        <f t="shared" ref="CF1472:CF1475" si="7272">BE1472</f>
        <v>18</v>
      </c>
    </row>
    <row r="1473" spans="1:84" s="10" customFormat="1">
      <c r="A1473" s="151"/>
      <c r="B1473" s="151"/>
      <c r="C1473" s="151"/>
      <c r="D1473" s="151"/>
      <c r="E1473" s="375"/>
      <c r="F1473" s="591">
        <f t="shared" ref="F1473:AK1473" si="7273">SUM(F1271,F1452)</f>
        <v>762</v>
      </c>
      <c r="G1473" s="159">
        <f t="shared" si="7273"/>
        <v>202</v>
      </c>
      <c r="H1473" s="159">
        <f t="shared" si="7273"/>
        <v>142</v>
      </c>
      <c r="I1473" s="159">
        <f t="shared" si="7273"/>
        <v>344</v>
      </c>
      <c r="J1473" s="159">
        <f t="shared" si="7273"/>
        <v>70</v>
      </c>
      <c r="K1473" s="159">
        <f t="shared" si="7273"/>
        <v>35</v>
      </c>
      <c r="L1473" s="159">
        <f t="shared" si="7273"/>
        <v>105</v>
      </c>
      <c r="M1473" s="159">
        <f t="shared" si="7273"/>
        <v>31</v>
      </c>
      <c r="N1473" s="159">
        <f t="shared" si="7273"/>
        <v>18</v>
      </c>
      <c r="O1473" s="159">
        <f t="shared" si="7273"/>
        <v>49</v>
      </c>
      <c r="P1473" s="159">
        <f t="shared" si="7273"/>
        <v>134</v>
      </c>
      <c r="Q1473" s="159">
        <f t="shared" si="7273"/>
        <v>92</v>
      </c>
      <c r="R1473" s="159">
        <f t="shared" si="7273"/>
        <v>226</v>
      </c>
      <c r="S1473" s="503">
        <f t="shared" si="7273"/>
        <v>53</v>
      </c>
      <c r="T1473" s="159">
        <f t="shared" si="7273"/>
        <v>44</v>
      </c>
      <c r="U1473" s="159">
        <f t="shared" si="7273"/>
        <v>41</v>
      </c>
      <c r="V1473" s="159">
        <f t="shared" si="7273"/>
        <v>85</v>
      </c>
      <c r="W1473" s="159">
        <f t="shared" si="7273"/>
        <v>0</v>
      </c>
      <c r="X1473" s="159">
        <f t="shared" si="7273"/>
        <v>0</v>
      </c>
      <c r="Y1473" s="159">
        <f t="shared" si="7273"/>
        <v>0</v>
      </c>
      <c r="Z1473" s="159">
        <f t="shared" si="7273"/>
        <v>1</v>
      </c>
      <c r="AA1473" s="159">
        <f t="shared" si="7273"/>
        <v>0</v>
      </c>
      <c r="AB1473" s="159">
        <f t="shared" si="7273"/>
        <v>1</v>
      </c>
      <c r="AC1473" s="159">
        <f t="shared" si="7273"/>
        <v>4</v>
      </c>
      <c r="AD1473" s="159">
        <f t="shared" si="7273"/>
        <v>3</v>
      </c>
      <c r="AE1473" s="159">
        <f t="shared" si="7273"/>
        <v>7</v>
      </c>
      <c r="AF1473" s="503">
        <f t="shared" si="7273"/>
        <v>48</v>
      </c>
      <c r="AG1473" s="159">
        <f t="shared" si="7273"/>
        <v>8</v>
      </c>
      <c r="AH1473" s="159">
        <f t="shared" si="7273"/>
        <v>9</v>
      </c>
      <c r="AI1473" s="159">
        <f t="shared" si="7273"/>
        <v>17</v>
      </c>
      <c r="AJ1473" s="159">
        <f t="shared" si="7273"/>
        <v>0</v>
      </c>
      <c r="AK1473" s="159">
        <f t="shared" si="7273"/>
        <v>1</v>
      </c>
      <c r="AL1473" s="159">
        <f t="shared" ref="AL1473:BE1473" si="7274">SUM(AL1271,AL1452)</f>
        <v>1</v>
      </c>
      <c r="AM1473" s="159">
        <f t="shared" si="7274"/>
        <v>1</v>
      </c>
      <c r="AN1473" s="159">
        <f t="shared" si="7274"/>
        <v>1</v>
      </c>
      <c r="AO1473" s="159">
        <f t="shared" si="7274"/>
        <v>2</v>
      </c>
      <c r="AP1473" s="159">
        <f t="shared" si="7274"/>
        <v>9</v>
      </c>
      <c r="AQ1473" s="159">
        <f t="shared" si="7274"/>
        <v>6</v>
      </c>
      <c r="AR1473" s="159">
        <f t="shared" si="7274"/>
        <v>15</v>
      </c>
      <c r="AS1473" s="503">
        <f t="shared" si="7274"/>
        <v>56</v>
      </c>
      <c r="AT1473" s="159">
        <f t="shared" si="7274"/>
        <v>10</v>
      </c>
      <c r="AU1473" s="159">
        <f t="shared" si="7274"/>
        <v>4</v>
      </c>
      <c r="AV1473" s="159">
        <f t="shared" si="7274"/>
        <v>14</v>
      </c>
      <c r="AW1473" s="570">
        <f t="shared" si="7274"/>
        <v>514</v>
      </c>
      <c r="AX1473" s="570">
        <f t="shared" si="7274"/>
        <v>352</v>
      </c>
      <c r="AY1473" s="570">
        <f t="shared" si="7274"/>
        <v>866</v>
      </c>
      <c r="AZ1473" s="159">
        <f t="shared" si="7274"/>
        <v>9</v>
      </c>
      <c r="BA1473" s="159">
        <f t="shared" si="7274"/>
        <v>12</v>
      </c>
      <c r="BB1473" s="159">
        <f t="shared" si="7274"/>
        <v>19</v>
      </c>
      <c r="BC1473" s="159">
        <f t="shared" si="7274"/>
        <v>13</v>
      </c>
      <c r="BD1473" s="159">
        <f t="shared" si="7274"/>
        <v>9</v>
      </c>
      <c r="BE1473" s="159">
        <f t="shared" si="7274"/>
        <v>22</v>
      </c>
      <c r="BF1473" s="474"/>
      <c r="BG1473" s="605">
        <f>SUM(F1473,S1473,AF1473,AS1473)</f>
        <v>919</v>
      </c>
      <c r="BH1473" s="533">
        <f>SUM(G1473,T1473,AG1473)</f>
        <v>254</v>
      </c>
      <c r="BI1473" s="533">
        <f t="shared" si="7255"/>
        <v>192</v>
      </c>
      <c r="BJ1473" s="533">
        <f t="shared" si="7256"/>
        <v>446</v>
      </c>
      <c r="BK1473" s="533">
        <f t="shared" si="7257"/>
        <v>70</v>
      </c>
      <c r="BL1473" s="533">
        <f t="shared" si="7258"/>
        <v>36</v>
      </c>
      <c r="BM1473" s="533">
        <f t="shared" si="7259"/>
        <v>106</v>
      </c>
      <c r="BN1473" s="533">
        <f>SUM(M1473,Z1473,AM1473)</f>
        <v>33</v>
      </c>
      <c r="BO1473" s="533">
        <f t="shared" si="7260"/>
        <v>19</v>
      </c>
      <c r="BP1473" s="533">
        <f t="shared" si="7261"/>
        <v>52</v>
      </c>
      <c r="BQ1473" s="533">
        <f t="shared" si="7262"/>
        <v>147</v>
      </c>
      <c r="BR1473" s="533">
        <f t="shared" si="7263"/>
        <v>101</v>
      </c>
      <c r="BS1473" s="533">
        <f t="shared" si="7264"/>
        <v>248</v>
      </c>
      <c r="BT1473" s="533">
        <f>AT1473</f>
        <v>10</v>
      </c>
      <c r="BU1473" s="533">
        <f t="shared" si="7265"/>
        <v>4</v>
      </c>
      <c r="BV1473" s="533">
        <f t="shared" si="7266"/>
        <v>14</v>
      </c>
      <c r="BW1473" s="536">
        <f>SUM(BH1473,BK1473,BN1473,BQ1473,BT1473)</f>
        <v>514</v>
      </c>
      <c r="BX1473" s="536">
        <f t="shared" si="7267"/>
        <v>352</v>
      </c>
      <c r="BY1473" s="536">
        <f t="shared" si="7268"/>
        <v>866</v>
      </c>
      <c r="BZ1473" t="s">
        <v>74</v>
      </c>
      <c r="CA1473" s="544">
        <f>AZ1473</f>
        <v>9</v>
      </c>
      <c r="CB1473" s="544">
        <f t="shared" si="7269"/>
        <v>12</v>
      </c>
      <c r="CC1473" s="544">
        <f t="shared" si="7270"/>
        <v>19</v>
      </c>
      <c r="CD1473" s="544">
        <f>BC1473</f>
        <v>13</v>
      </c>
      <c r="CE1473" s="544">
        <f t="shared" si="7271"/>
        <v>9</v>
      </c>
      <c r="CF1473" s="544">
        <f t="shared" si="7272"/>
        <v>22</v>
      </c>
    </row>
    <row r="1474" spans="1:84" s="10" customFormat="1">
      <c r="A1474" s="151"/>
      <c r="B1474" s="151"/>
      <c r="C1474" s="151"/>
      <c r="D1474" s="151"/>
      <c r="E1474" s="375"/>
      <c r="F1474" s="591">
        <f>SUM(F1272)</f>
        <v>64</v>
      </c>
      <c r="G1474" s="159">
        <f t="shared" ref="G1474" si="7275">SUM(G1272)</f>
        <v>22</v>
      </c>
      <c r="H1474" s="159">
        <f t="shared" ref="H1474:BE1474" si="7276">SUM(H1272)</f>
        <v>1</v>
      </c>
      <c r="I1474" s="159">
        <f t="shared" si="7276"/>
        <v>23</v>
      </c>
      <c r="J1474" s="159">
        <f t="shared" si="7276"/>
        <v>4</v>
      </c>
      <c r="K1474" s="159">
        <f t="shared" si="7276"/>
        <v>1</v>
      </c>
      <c r="L1474" s="159">
        <f t="shared" si="7276"/>
        <v>5</v>
      </c>
      <c r="M1474" s="159">
        <f t="shared" si="7276"/>
        <v>2</v>
      </c>
      <c r="N1474" s="159">
        <f t="shared" si="7276"/>
        <v>1</v>
      </c>
      <c r="O1474" s="159">
        <f t="shared" si="7276"/>
        <v>3</v>
      </c>
      <c r="P1474" s="159">
        <f t="shared" si="7276"/>
        <v>12</v>
      </c>
      <c r="Q1474" s="159">
        <f t="shared" si="7276"/>
        <v>0</v>
      </c>
      <c r="R1474" s="159">
        <f t="shared" si="7276"/>
        <v>12</v>
      </c>
      <c r="S1474" s="503">
        <f t="shared" si="7276"/>
        <v>6</v>
      </c>
      <c r="T1474" s="159">
        <f t="shared" si="7276"/>
        <v>5</v>
      </c>
      <c r="U1474" s="159">
        <f t="shared" si="7276"/>
        <v>0</v>
      </c>
      <c r="V1474" s="159">
        <f t="shared" si="7276"/>
        <v>5</v>
      </c>
      <c r="W1474" s="159">
        <f t="shared" si="7276"/>
        <v>0</v>
      </c>
      <c r="X1474" s="159">
        <f t="shared" si="7276"/>
        <v>0</v>
      </c>
      <c r="Y1474" s="159">
        <f t="shared" si="7276"/>
        <v>0</v>
      </c>
      <c r="Z1474" s="159">
        <f t="shared" si="7276"/>
        <v>0</v>
      </c>
      <c r="AA1474" s="159">
        <f t="shared" si="7276"/>
        <v>0</v>
      </c>
      <c r="AB1474" s="159">
        <f t="shared" si="7276"/>
        <v>0</v>
      </c>
      <c r="AC1474" s="159">
        <f t="shared" si="7276"/>
        <v>0</v>
      </c>
      <c r="AD1474" s="159">
        <f t="shared" si="7276"/>
        <v>0</v>
      </c>
      <c r="AE1474" s="159">
        <f t="shared" si="7276"/>
        <v>0</v>
      </c>
      <c r="AF1474" s="503">
        <f t="shared" si="7276"/>
        <v>6</v>
      </c>
      <c r="AG1474" s="159">
        <f t="shared" si="7276"/>
        <v>1</v>
      </c>
      <c r="AH1474" s="159">
        <f t="shared" si="7276"/>
        <v>0</v>
      </c>
      <c r="AI1474" s="159">
        <f t="shared" si="7276"/>
        <v>1</v>
      </c>
      <c r="AJ1474" s="159">
        <f t="shared" si="7276"/>
        <v>1</v>
      </c>
      <c r="AK1474" s="159">
        <f t="shared" si="7276"/>
        <v>0</v>
      </c>
      <c r="AL1474" s="159">
        <f t="shared" si="7276"/>
        <v>1</v>
      </c>
      <c r="AM1474" s="159">
        <f t="shared" si="7276"/>
        <v>0</v>
      </c>
      <c r="AN1474" s="159">
        <f t="shared" si="7276"/>
        <v>0</v>
      </c>
      <c r="AO1474" s="159">
        <f t="shared" si="7276"/>
        <v>0</v>
      </c>
      <c r="AP1474" s="159">
        <f t="shared" si="7276"/>
        <v>1</v>
      </c>
      <c r="AQ1474" s="159">
        <f t="shared" si="7276"/>
        <v>0</v>
      </c>
      <c r="AR1474" s="159">
        <f t="shared" si="7276"/>
        <v>1</v>
      </c>
      <c r="AS1474" s="503">
        <f t="shared" si="7276"/>
        <v>5</v>
      </c>
      <c r="AT1474" s="159">
        <f t="shared" si="7276"/>
        <v>2</v>
      </c>
      <c r="AU1474" s="159">
        <f t="shared" si="7276"/>
        <v>0</v>
      </c>
      <c r="AV1474" s="159">
        <f t="shared" si="7276"/>
        <v>2</v>
      </c>
      <c r="AW1474" s="570">
        <f t="shared" si="7276"/>
        <v>50</v>
      </c>
      <c r="AX1474" s="570">
        <f t="shared" si="7276"/>
        <v>3</v>
      </c>
      <c r="AY1474" s="570">
        <f t="shared" si="7276"/>
        <v>53</v>
      </c>
      <c r="AZ1474" s="159">
        <f t="shared" si="7276"/>
        <v>3</v>
      </c>
      <c r="BA1474" s="159">
        <f t="shared" si="7276"/>
        <v>0</v>
      </c>
      <c r="BB1474" s="159">
        <f t="shared" si="7276"/>
        <v>3</v>
      </c>
      <c r="BC1474" s="159">
        <f t="shared" si="7276"/>
        <v>0</v>
      </c>
      <c r="BD1474" s="159">
        <f t="shared" si="7276"/>
        <v>0</v>
      </c>
      <c r="BE1474" s="159">
        <f t="shared" si="7276"/>
        <v>0</v>
      </c>
      <c r="BF1474" s="474"/>
      <c r="BG1474" s="605">
        <f>SUM(F1474,S1474,AF1474,AS1474)</f>
        <v>81</v>
      </c>
      <c r="BH1474" s="533">
        <f>SUM(G1474,T1474,AG1474)</f>
        <v>28</v>
      </c>
      <c r="BI1474" s="533">
        <f t="shared" si="7255"/>
        <v>1</v>
      </c>
      <c r="BJ1474" s="533">
        <f t="shared" si="7256"/>
        <v>29</v>
      </c>
      <c r="BK1474" s="533">
        <f t="shared" si="7257"/>
        <v>5</v>
      </c>
      <c r="BL1474" s="533">
        <f t="shared" si="7258"/>
        <v>1</v>
      </c>
      <c r="BM1474" s="533">
        <f t="shared" si="7259"/>
        <v>6</v>
      </c>
      <c r="BN1474" s="533">
        <f>SUM(M1474,Z1474,AM1474)</f>
        <v>2</v>
      </c>
      <c r="BO1474" s="533">
        <f t="shared" si="7260"/>
        <v>1</v>
      </c>
      <c r="BP1474" s="533">
        <f t="shared" si="7261"/>
        <v>3</v>
      </c>
      <c r="BQ1474" s="533">
        <f t="shared" si="7262"/>
        <v>13</v>
      </c>
      <c r="BR1474" s="533">
        <f t="shared" si="7263"/>
        <v>0</v>
      </c>
      <c r="BS1474" s="533">
        <f t="shared" si="7264"/>
        <v>13</v>
      </c>
      <c r="BT1474" s="533">
        <f>AT1474</f>
        <v>2</v>
      </c>
      <c r="BU1474" s="533">
        <f t="shared" si="7265"/>
        <v>0</v>
      </c>
      <c r="BV1474" s="533">
        <f t="shared" si="7266"/>
        <v>2</v>
      </c>
      <c r="BW1474" s="536">
        <f>SUM(BH1474,BK1474,BN1474,BQ1474,BT1474)</f>
        <v>50</v>
      </c>
      <c r="BX1474" s="536">
        <f t="shared" si="7267"/>
        <v>3</v>
      </c>
      <c r="BY1474" s="536">
        <f t="shared" si="7268"/>
        <v>53</v>
      </c>
      <c r="BZ1474" t="s">
        <v>74</v>
      </c>
      <c r="CA1474" s="544">
        <f>AZ1474</f>
        <v>3</v>
      </c>
      <c r="CB1474" s="544">
        <f t="shared" si="7269"/>
        <v>0</v>
      </c>
      <c r="CC1474" s="544">
        <f t="shared" si="7270"/>
        <v>3</v>
      </c>
      <c r="CD1474" s="544">
        <f>BC1474</f>
        <v>0</v>
      </c>
      <c r="CE1474" s="544">
        <f t="shared" si="7271"/>
        <v>0</v>
      </c>
      <c r="CF1474" s="544">
        <f t="shared" si="7272"/>
        <v>0</v>
      </c>
    </row>
    <row r="1475" spans="1:84" s="10" customFormat="1">
      <c r="A1475" s="151"/>
      <c r="B1475" s="151"/>
      <c r="C1475" s="151"/>
      <c r="D1475" s="151"/>
      <c r="E1475" s="375"/>
      <c r="F1475" s="592">
        <f>SUM(F1472:F1474)</f>
        <v>1588</v>
      </c>
      <c r="G1475" s="168">
        <f t="shared" ref="G1475" si="7277">SUM(G1472:G1474)</f>
        <v>439</v>
      </c>
      <c r="H1475" s="168">
        <f t="shared" ref="H1475:BE1475" si="7278">SUM(H1472:H1474)</f>
        <v>295</v>
      </c>
      <c r="I1475" s="168">
        <f t="shared" si="7278"/>
        <v>734</v>
      </c>
      <c r="J1475" s="168">
        <f t="shared" si="7278"/>
        <v>140</v>
      </c>
      <c r="K1475" s="168">
        <f t="shared" si="7278"/>
        <v>75</v>
      </c>
      <c r="L1475" s="168">
        <f t="shared" si="7278"/>
        <v>215</v>
      </c>
      <c r="M1475" s="168">
        <f t="shared" si="7278"/>
        <v>67</v>
      </c>
      <c r="N1475" s="168">
        <f t="shared" si="7278"/>
        <v>36</v>
      </c>
      <c r="O1475" s="168">
        <f t="shared" si="7278"/>
        <v>103</v>
      </c>
      <c r="P1475" s="168">
        <f t="shared" si="7278"/>
        <v>301</v>
      </c>
      <c r="Q1475" s="168">
        <f t="shared" si="7278"/>
        <v>179</v>
      </c>
      <c r="R1475" s="168">
        <f t="shared" si="7278"/>
        <v>480</v>
      </c>
      <c r="S1475" s="502">
        <f t="shared" si="7278"/>
        <v>113</v>
      </c>
      <c r="T1475" s="168">
        <f t="shared" si="7278"/>
        <v>89</v>
      </c>
      <c r="U1475" s="168">
        <f t="shared" si="7278"/>
        <v>89</v>
      </c>
      <c r="V1475" s="168">
        <f t="shared" si="7278"/>
        <v>178</v>
      </c>
      <c r="W1475" s="168">
        <f t="shared" si="7278"/>
        <v>0</v>
      </c>
      <c r="X1475" s="168">
        <f t="shared" si="7278"/>
        <v>0</v>
      </c>
      <c r="Y1475" s="168">
        <f t="shared" si="7278"/>
        <v>0</v>
      </c>
      <c r="Z1475" s="168">
        <f t="shared" si="7278"/>
        <v>1</v>
      </c>
      <c r="AA1475" s="168">
        <f t="shared" si="7278"/>
        <v>0</v>
      </c>
      <c r="AB1475" s="168">
        <f t="shared" si="7278"/>
        <v>1</v>
      </c>
      <c r="AC1475" s="168">
        <f t="shared" si="7278"/>
        <v>9</v>
      </c>
      <c r="AD1475" s="168">
        <f t="shared" si="7278"/>
        <v>3</v>
      </c>
      <c r="AE1475" s="168">
        <f t="shared" si="7278"/>
        <v>12</v>
      </c>
      <c r="AF1475" s="502">
        <f t="shared" si="7278"/>
        <v>102</v>
      </c>
      <c r="AG1475" s="168">
        <f t="shared" si="7278"/>
        <v>22</v>
      </c>
      <c r="AH1475" s="168">
        <f t="shared" si="7278"/>
        <v>21</v>
      </c>
      <c r="AI1475" s="168">
        <f t="shared" si="7278"/>
        <v>43</v>
      </c>
      <c r="AJ1475" s="168">
        <f t="shared" si="7278"/>
        <v>2</v>
      </c>
      <c r="AK1475" s="168">
        <f t="shared" si="7278"/>
        <v>1</v>
      </c>
      <c r="AL1475" s="168">
        <f t="shared" si="7278"/>
        <v>3</v>
      </c>
      <c r="AM1475" s="168">
        <f t="shared" si="7278"/>
        <v>1</v>
      </c>
      <c r="AN1475" s="168">
        <f t="shared" si="7278"/>
        <v>1</v>
      </c>
      <c r="AO1475" s="168">
        <f t="shared" si="7278"/>
        <v>2</v>
      </c>
      <c r="AP1475" s="168">
        <f t="shared" si="7278"/>
        <v>18</v>
      </c>
      <c r="AQ1475" s="168">
        <f t="shared" si="7278"/>
        <v>12</v>
      </c>
      <c r="AR1475" s="168">
        <f t="shared" si="7278"/>
        <v>30</v>
      </c>
      <c r="AS1475" s="502">
        <f t="shared" si="7278"/>
        <v>117</v>
      </c>
      <c r="AT1475" s="168">
        <f t="shared" si="7278"/>
        <v>20</v>
      </c>
      <c r="AU1475" s="168">
        <f t="shared" si="7278"/>
        <v>13</v>
      </c>
      <c r="AV1475" s="168">
        <f t="shared" si="7278"/>
        <v>33</v>
      </c>
      <c r="AW1475" s="569">
        <f t="shared" si="7278"/>
        <v>1109</v>
      </c>
      <c r="AX1475" s="569">
        <f t="shared" si="7278"/>
        <v>725</v>
      </c>
      <c r="AY1475" s="569">
        <f t="shared" si="7278"/>
        <v>1834</v>
      </c>
      <c r="AZ1475" s="168">
        <f t="shared" si="7278"/>
        <v>16</v>
      </c>
      <c r="BA1475" s="168">
        <f t="shared" si="7278"/>
        <v>24</v>
      </c>
      <c r="BB1475" s="168">
        <f t="shared" si="7278"/>
        <v>38</v>
      </c>
      <c r="BC1475" s="168">
        <f t="shared" si="7278"/>
        <v>24</v>
      </c>
      <c r="BD1475" s="168">
        <f t="shared" si="7278"/>
        <v>16</v>
      </c>
      <c r="BE1475" s="168">
        <f t="shared" si="7278"/>
        <v>40</v>
      </c>
      <c r="BF1475" s="523"/>
      <c r="BG1475" s="605">
        <f>SUM(F1475,S1475,AF1475,AS1475)</f>
        <v>1920</v>
      </c>
      <c r="BH1475" s="533">
        <f>SUM(G1475,T1475,AG1475)</f>
        <v>550</v>
      </c>
      <c r="BI1475" s="533">
        <f t="shared" si="7255"/>
        <v>405</v>
      </c>
      <c r="BJ1475" s="533">
        <f t="shared" si="7256"/>
        <v>955</v>
      </c>
      <c r="BK1475" s="533">
        <f t="shared" si="7257"/>
        <v>142</v>
      </c>
      <c r="BL1475" s="533">
        <f t="shared" si="7258"/>
        <v>76</v>
      </c>
      <c r="BM1475" s="533">
        <f t="shared" si="7259"/>
        <v>218</v>
      </c>
      <c r="BN1475" s="533">
        <f>SUM(M1475,Z1475,AM1475)</f>
        <v>69</v>
      </c>
      <c r="BO1475" s="533">
        <f t="shared" si="7260"/>
        <v>37</v>
      </c>
      <c r="BP1475" s="533">
        <f t="shared" si="7261"/>
        <v>106</v>
      </c>
      <c r="BQ1475" s="533">
        <f t="shared" si="7262"/>
        <v>328</v>
      </c>
      <c r="BR1475" s="533">
        <f t="shared" si="7263"/>
        <v>194</v>
      </c>
      <c r="BS1475" s="533">
        <f t="shared" si="7264"/>
        <v>522</v>
      </c>
      <c r="BT1475" s="533">
        <f>AT1475</f>
        <v>20</v>
      </c>
      <c r="BU1475" s="533">
        <f t="shared" si="7265"/>
        <v>13</v>
      </c>
      <c r="BV1475" s="533">
        <f t="shared" si="7266"/>
        <v>33</v>
      </c>
      <c r="BW1475" s="536">
        <f>SUM(BH1475,BK1475,BN1475,BQ1475,BT1475)</f>
        <v>1109</v>
      </c>
      <c r="BX1475" s="536">
        <f t="shared" si="7267"/>
        <v>725</v>
      </c>
      <c r="BY1475" s="536">
        <f t="shared" si="7268"/>
        <v>1834</v>
      </c>
      <c r="BZ1475" t="s">
        <v>74</v>
      </c>
      <c r="CA1475" s="544">
        <f>AZ1475</f>
        <v>16</v>
      </c>
      <c r="CB1475" s="544">
        <f t="shared" si="7269"/>
        <v>24</v>
      </c>
      <c r="CC1475" s="544">
        <f t="shared" si="7270"/>
        <v>38</v>
      </c>
      <c r="CD1475" s="544">
        <f>BC1475</f>
        <v>24</v>
      </c>
      <c r="CE1475" s="544">
        <f t="shared" si="7271"/>
        <v>16</v>
      </c>
      <c r="CF1475" s="544">
        <f t="shared" si="7272"/>
        <v>40</v>
      </c>
    </row>
    <row r="1476" spans="1:84">
      <c r="A1476" s="149"/>
      <c r="B1476" s="149"/>
      <c r="C1476" s="151"/>
      <c r="D1476" s="151"/>
      <c r="E1476" s="288"/>
      <c r="F1476" s="591"/>
      <c r="G1476" s="159"/>
      <c r="H1476" s="159"/>
      <c r="I1476" s="159"/>
      <c r="J1476" s="159"/>
      <c r="K1476" s="159"/>
      <c r="L1476" s="159"/>
      <c r="M1476" s="159"/>
      <c r="N1476" s="159"/>
      <c r="O1476" s="159"/>
      <c r="P1476" s="159"/>
      <c r="Q1476" s="159"/>
      <c r="R1476" s="159"/>
      <c r="S1476" s="503"/>
      <c r="T1476" s="159"/>
      <c r="U1476" s="159"/>
      <c r="V1476" s="159"/>
      <c r="W1476" s="159"/>
      <c r="X1476" s="159"/>
      <c r="Y1476" s="159"/>
      <c r="Z1476" s="159"/>
      <c r="AA1476" s="159"/>
      <c r="AB1476" s="159"/>
      <c r="AC1476" s="159"/>
      <c r="AD1476" s="159"/>
      <c r="AE1476" s="159"/>
      <c r="AF1476" s="503"/>
      <c r="AG1476" s="159"/>
      <c r="AH1476" s="159"/>
      <c r="AI1476" s="159"/>
      <c r="AJ1476" s="159"/>
      <c r="AK1476" s="159"/>
      <c r="AL1476" s="159"/>
      <c r="AM1476" s="159"/>
      <c r="AN1476" s="159"/>
      <c r="AO1476" s="159"/>
      <c r="AP1476" s="159"/>
      <c r="AQ1476" s="159"/>
      <c r="AR1476" s="159"/>
      <c r="AS1476" s="503"/>
      <c r="AT1476" s="159"/>
      <c r="AU1476" s="159"/>
      <c r="AV1476" s="159"/>
      <c r="AW1476" s="570"/>
      <c r="AX1476" s="570"/>
      <c r="AY1476" s="570"/>
      <c r="AZ1476" s="159"/>
      <c r="BA1476" s="159"/>
      <c r="BB1476" s="159"/>
      <c r="BC1476" s="159"/>
      <c r="BD1476" s="159"/>
      <c r="BE1476" s="159"/>
      <c r="BF1476" s="474"/>
    </row>
    <row r="1477" spans="1:84">
      <c r="A1477" s="149"/>
      <c r="B1477" s="149"/>
      <c r="C1477" s="151"/>
      <c r="D1477" s="151"/>
      <c r="E1477" s="288"/>
      <c r="F1477" s="591"/>
      <c r="G1477" s="159"/>
      <c r="H1477" s="159"/>
      <c r="I1477" s="159"/>
      <c r="J1477" s="159"/>
      <c r="K1477" s="159"/>
      <c r="L1477" s="159"/>
      <c r="M1477" s="159"/>
      <c r="N1477" s="159"/>
      <c r="O1477" s="159"/>
      <c r="P1477" s="159"/>
      <c r="Q1477" s="159"/>
      <c r="R1477" s="159"/>
      <c r="S1477" s="503"/>
      <c r="T1477" s="159"/>
      <c r="U1477" s="159"/>
      <c r="V1477" s="159"/>
      <c r="W1477" s="159"/>
      <c r="X1477" s="159"/>
      <c r="Y1477" s="159"/>
      <c r="Z1477" s="159"/>
      <c r="AA1477" s="159"/>
      <c r="AB1477" s="159"/>
      <c r="AC1477" s="159"/>
      <c r="AD1477" s="159"/>
      <c r="AE1477" s="159"/>
      <c r="AF1477" s="503"/>
      <c r="AG1477" s="159"/>
      <c r="AH1477" s="159"/>
      <c r="AI1477" s="159"/>
      <c r="AJ1477" s="159"/>
      <c r="AK1477" s="159"/>
      <c r="AL1477" s="159"/>
      <c r="AM1477" s="159"/>
      <c r="AN1477" s="159"/>
      <c r="AO1477" s="159"/>
      <c r="AP1477" s="159"/>
      <c r="AQ1477" s="159"/>
      <c r="AR1477" s="159"/>
      <c r="AS1477" s="503"/>
      <c r="AT1477" s="159"/>
      <c r="AU1477" s="159"/>
      <c r="AV1477" s="159"/>
      <c r="AW1477" s="570"/>
      <c r="AX1477" s="570"/>
      <c r="AY1477" s="570"/>
      <c r="AZ1477" s="159"/>
      <c r="BA1477" s="159"/>
      <c r="BB1477" s="159"/>
      <c r="BC1477" s="159"/>
      <c r="BD1477" s="159"/>
      <c r="BE1477" s="159"/>
      <c r="BF1477" s="474"/>
    </row>
    <row r="1478" spans="1:84">
      <c r="A1478" s="149"/>
      <c r="B1478" s="151" t="s">
        <v>597</v>
      </c>
      <c r="C1478" s="151"/>
      <c r="D1478" s="151"/>
      <c r="E1478" s="288"/>
      <c r="F1478" s="592" t="e">
        <f>SUM(F489,F753,F762,F861,#REF!,F1022,F1061,F1076,F1090,F1106,F1128,F1253,F1357,F1410,F1435,F1461)</f>
        <v>#REF!</v>
      </c>
      <c r="G1478" s="159" t="e">
        <f>SUM(G489,G753,G762,G861,#REF!,G1022,G1061,G1076,G1090,G1106,G1128,G1253,G1357,G1410,G1435,G1461)</f>
        <v>#REF!</v>
      </c>
      <c r="H1478" s="159" t="e">
        <f>SUM(H489,H753,H762,H861,#REF!,H1022,H1061,H1076,H1090,H1106,H1128,H1253,H1357,H1410,H1435,H1461)</f>
        <v>#REF!</v>
      </c>
      <c r="I1478" s="159" t="e">
        <f>SUM(I489,I753,I762,I861,#REF!,I1022,I1061,I1076,I1090,I1106,I1128,I1253,I1357,I1410,I1435,I1461)</f>
        <v>#REF!</v>
      </c>
      <c r="J1478" s="159" t="e">
        <f>SUM(J489,J753,J762,J861,#REF!,J1022,J1061,J1076,J1090,J1106,J1128,J1253,J1357,J1410,J1435,J1461)</f>
        <v>#REF!</v>
      </c>
      <c r="K1478" s="159" t="e">
        <f>SUM(K489,K753,K762,K861,#REF!,K1022,K1061,K1076,K1090,K1106,K1128,K1253,K1357,K1410,K1435,K1461)</f>
        <v>#REF!</v>
      </c>
      <c r="L1478" s="159" t="e">
        <f>SUM(L489,L753,L762,L861,#REF!,L1022,L1061,L1076,L1090,L1106,L1128,L1253,L1357,L1410,L1435,L1461)</f>
        <v>#REF!</v>
      </c>
      <c r="M1478" s="159" t="e">
        <f>SUM(M489,M753,M762,M861,#REF!,M1022,M1061,M1076,M1090,M1106,M1128,M1253,M1357,M1410,M1435,M1461)</f>
        <v>#REF!</v>
      </c>
      <c r="N1478" s="159" t="e">
        <f>SUM(N489,N753,N762,N861,#REF!,N1022,N1061,N1076,N1090,N1106,N1128,N1253,N1357,N1410,N1435,N1461)</f>
        <v>#REF!</v>
      </c>
      <c r="O1478" s="159" t="e">
        <f>SUM(O489,O753,O762,O861,#REF!,O1022,O1061,O1076,O1090,O1106,O1128,O1253,O1357,O1410,O1435,O1461)</f>
        <v>#REF!</v>
      </c>
      <c r="P1478" s="159" t="e">
        <f>SUM(P489,P753,P762,P861,#REF!,P1022,P1061,P1076,P1090,P1106,P1128,P1253,P1357,P1410,P1435,P1461)</f>
        <v>#REF!</v>
      </c>
      <c r="Q1478" s="159" t="e">
        <f>SUM(Q489,Q753,Q762,Q861,#REF!,Q1022,Q1061,Q1076,Q1090,Q1106,Q1128,Q1253,Q1357,Q1410,Q1435,Q1461)</f>
        <v>#REF!</v>
      </c>
      <c r="R1478" s="159" t="e">
        <f>SUM(R489,R753,R762,R861,#REF!,R1022,R1061,R1076,R1090,R1106,R1128,R1253,R1357,R1410,R1435,R1461)</f>
        <v>#REF!</v>
      </c>
      <c r="S1478" s="503"/>
      <c r="T1478" s="159"/>
      <c r="U1478" s="159"/>
      <c r="V1478" s="159"/>
      <c r="W1478" s="159"/>
      <c r="X1478" s="159"/>
      <c r="Y1478" s="159"/>
      <c r="Z1478" s="159"/>
      <c r="AA1478" s="159"/>
      <c r="AB1478" s="159"/>
      <c r="AC1478" s="159"/>
      <c r="AD1478" s="159"/>
      <c r="AE1478" s="159"/>
      <c r="AF1478" s="503"/>
      <c r="AG1478" s="159"/>
      <c r="AH1478" s="159"/>
      <c r="AI1478" s="159"/>
      <c r="AJ1478" s="159"/>
      <c r="AK1478" s="159"/>
      <c r="AL1478" s="159"/>
      <c r="AM1478" s="159"/>
      <c r="AN1478" s="159"/>
      <c r="AO1478" s="159"/>
      <c r="AP1478" s="159"/>
      <c r="AQ1478" s="159"/>
      <c r="AR1478" s="159"/>
      <c r="AS1478" s="503"/>
      <c r="AT1478" s="159"/>
      <c r="AU1478" s="159"/>
      <c r="AV1478" s="159"/>
      <c r="AW1478" s="570"/>
      <c r="AX1478" s="570"/>
      <c r="AY1478" s="570"/>
      <c r="AZ1478" s="159" t="e">
        <f>SUM(AZ489,AZ753,AZ762,AZ861,#REF!,AZ1022,AZ1061,AZ1076,AZ1090,AZ1106,AZ1128,AZ1253,AZ1357,AZ1410,AZ1435,AZ1461)</f>
        <v>#REF!</v>
      </c>
      <c r="BA1478" s="159" t="e">
        <f>SUM(BA489,BA753,BA762,BA861,#REF!,BA1022,BA1061,BA1076,BA1090,BA1106,BA1128,BA1253,BA1357,BA1410,BA1435,BA1461)</f>
        <v>#REF!</v>
      </c>
      <c r="BB1478" s="159" t="e">
        <f>SUM(BB489,BB753,BB762,BB861,#REF!,BB1022,BB1061,BB1076,BB1090,BB1106,BB1128,BB1253,BB1357,BB1410,BB1435,BB1461)</f>
        <v>#REF!</v>
      </c>
      <c r="BC1478" s="159" t="e">
        <f>SUM(BC489,BC753,BC762,BC861,#REF!,BC1022,BC1061,BC1076,BC1090,BC1106,BC1128,BC1253,BC1357,BC1410,BC1435,BC1461)</f>
        <v>#REF!</v>
      </c>
      <c r="BD1478" s="159" t="e">
        <f>SUM(BD489,BD753,BD762,BD861,#REF!,BD1022,BD1061,BD1076,BD1090,BD1106,BD1128,BD1253,BD1357,BD1410,BD1435,BD1461)</f>
        <v>#REF!</v>
      </c>
      <c r="BE1478" s="159" t="e">
        <f>SUM(BE489,BE753,BE762,BE861,#REF!,BE1022,BE1061,BE1076,BE1090,BE1106,BE1128,BE1253,BE1357,BE1410,BE1435,BE1461)</f>
        <v>#REF!</v>
      </c>
      <c r="BF1478" s="474"/>
    </row>
    <row r="1479" spans="1:84">
      <c r="A1479" s="149"/>
      <c r="B1479" s="149"/>
      <c r="C1479" s="151"/>
      <c r="D1479" s="151"/>
      <c r="E1479" s="288"/>
      <c r="F1479" s="592" t="e">
        <f>SUM(F490,F754,F763,F862,#REF!,F1023,F1062,F1091,F1107,F1129,F1254,F1358,F1411,F1436,F1462)</f>
        <v>#REF!</v>
      </c>
      <c r="G1479" s="159" t="e">
        <f>SUM(G490,G754,G763,G862,#REF!,G1023,G1062,G1091,G1107,G1129,G1254,G1358,G1411,G1436,G1462)</f>
        <v>#REF!</v>
      </c>
      <c r="H1479" s="159" t="e">
        <f>SUM(H490,H754,H763,H862,#REF!,H1023,H1062,H1091,H1107,H1129,H1254,H1358,H1411,H1436,H1462)</f>
        <v>#REF!</v>
      </c>
      <c r="I1479" s="159" t="e">
        <f>SUM(I490,I754,I763,I862,#REF!,I1023,I1062,I1091,I1107,I1129,I1254,I1358,I1411,I1436,I1462)</f>
        <v>#REF!</v>
      </c>
      <c r="J1479" s="159" t="e">
        <f>SUM(J490,J754,J763,J862,#REF!,J1023,J1062,J1091,J1107,J1129,J1254,J1358,J1411,J1436,J1462)</f>
        <v>#REF!</v>
      </c>
      <c r="K1479" s="159" t="e">
        <f>SUM(K490,K754,K763,K862,#REF!,K1023,K1062,K1091,K1107,K1129,K1254,K1358,K1411,K1436,K1462)</f>
        <v>#REF!</v>
      </c>
      <c r="L1479" s="159" t="e">
        <f>SUM(L490,L754,L763,L862,#REF!,L1023,L1062,L1091,L1107,L1129,L1254,L1358,L1411,L1436,L1462)</f>
        <v>#REF!</v>
      </c>
      <c r="M1479" s="159" t="e">
        <f>SUM(M490,M754,M763,M862,#REF!,M1023,M1062,M1091,M1107,M1129,M1254,M1358,M1411,M1436,M1462)</f>
        <v>#REF!</v>
      </c>
      <c r="N1479" s="159" t="e">
        <f>SUM(N490,N754,N763,N862,#REF!,N1023,N1062,N1091,N1107,N1129,N1254,N1358,N1411,N1436,N1462)</f>
        <v>#REF!</v>
      </c>
      <c r="O1479" s="159" t="e">
        <f>SUM(O490,O754,O763,O862,#REF!,O1023,O1062,O1091,O1107,O1129,O1254,O1358,O1411,O1436,O1462)</f>
        <v>#REF!</v>
      </c>
      <c r="P1479" s="159" t="e">
        <f>SUM(P490,P754,P763,P862,#REF!,P1023,P1062,P1091,P1107,P1129,P1254,P1358,P1411,P1436,P1462)</f>
        <v>#REF!</v>
      </c>
      <c r="Q1479" s="159" t="e">
        <f>SUM(Q490,Q754,Q763,Q862,#REF!,Q1023,Q1062,Q1091,Q1107,Q1129,Q1254,Q1358,Q1411,Q1436,Q1462)</f>
        <v>#REF!</v>
      </c>
      <c r="R1479" s="159" t="e">
        <f>SUM(R490,R754,R763,R862,#REF!,R1023,R1062,R1091,R1107,R1129,R1254,R1358,R1411,R1436,R1462)</f>
        <v>#REF!</v>
      </c>
      <c r="S1479" s="503"/>
      <c r="T1479" s="159"/>
      <c r="U1479" s="159"/>
      <c r="V1479" s="159"/>
      <c r="W1479" s="159"/>
      <c r="X1479" s="159"/>
      <c r="Y1479" s="159"/>
      <c r="Z1479" s="159"/>
      <c r="AA1479" s="159"/>
      <c r="AB1479" s="159"/>
      <c r="AC1479" s="159"/>
      <c r="AD1479" s="159"/>
      <c r="AE1479" s="159"/>
      <c r="AF1479" s="503"/>
      <c r="AG1479" s="159"/>
      <c r="AH1479" s="159"/>
      <c r="AI1479" s="159"/>
      <c r="AJ1479" s="159"/>
      <c r="AK1479" s="159"/>
      <c r="AL1479" s="159"/>
      <c r="AM1479" s="159"/>
      <c r="AN1479" s="159"/>
      <c r="AO1479" s="159"/>
      <c r="AP1479" s="159"/>
      <c r="AQ1479" s="159"/>
      <c r="AR1479" s="159"/>
      <c r="AS1479" s="503"/>
      <c r="AT1479" s="159"/>
      <c r="AU1479" s="159"/>
      <c r="AV1479" s="159"/>
      <c r="AW1479" s="570"/>
      <c r="AX1479" s="570"/>
      <c r="AY1479" s="570"/>
      <c r="AZ1479" s="159" t="e">
        <f>SUM(AZ490,AZ754,AZ763,AZ862,#REF!,AZ1023,AZ1062,AZ1091,AZ1107,AZ1129,AZ1254,AZ1358,AZ1411,AZ1436,AZ1462)</f>
        <v>#REF!</v>
      </c>
      <c r="BA1479" s="159" t="e">
        <f>SUM(BA490,BA754,BA763,BA862,#REF!,BA1023,BA1062,BA1091,BA1107,BA1129,BA1254,BA1358,BA1411,BA1436,BA1462)</f>
        <v>#REF!</v>
      </c>
      <c r="BB1479" s="159" t="e">
        <f>SUM(BB490,BB754,BB763,BB862,#REF!,BB1023,BB1062,BB1091,BB1107,BB1129,BB1254,BB1358,BB1411,BB1436,BB1462)</f>
        <v>#REF!</v>
      </c>
      <c r="BC1479" s="159" t="e">
        <f>SUM(BC490,BC754,BC763,BC862,#REF!,BC1023,BC1062,BC1091,BC1107,BC1129,BC1254,BC1358,BC1411,BC1436,BC1462)</f>
        <v>#REF!</v>
      </c>
      <c r="BD1479" s="159" t="e">
        <f>SUM(BD490,BD754,BD763,BD862,#REF!,BD1023,BD1062,BD1091,BD1107,BD1129,BD1254,BD1358,BD1411,BD1436,BD1462)</f>
        <v>#REF!</v>
      </c>
      <c r="BE1479" s="159" t="e">
        <f>SUM(BE490,BE754,BE763,BE862,#REF!,BE1023,BE1062,BE1091,BE1107,BE1129,BE1254,BE1358,BE1411,BE1436,BE1462)</f>
        <v>#REF!</v>
      </c>
      <c r="BF1479" s="474"/>
    </row>
    <row r="1480" spans="1:84">
      <c r="A1480" s="149"/>
      <c r="B1480" s="149"/>
      <c r="C1480" s="151"/>
      <c r="D1480" s="151"/>
      <c r="E1480" s="288"/>
      <c r="F1480" s="592">
        <f t="shared" ref="F1480:R1480" si="7279">SUM(F755,F764,F863,F1255)</f>
        <v>351</v>
      </c>
      <c r="G1480" s="159">
        <f t="shared" si="7279"/>
        <v>103</v>
      </c>
      <c r="H1480" s="159">
        <f t="shared" si="7279"/>
        <v>52</v>
      </c>
      <c r="I1480" s="159">
        <f t="shared" si="7279"/>
        <v>155</v>
      </c>
      <c r="J1480" s="159">
        <f t="shared" si="7279"/>
        <v>25</v>
      </c>
      <c r="K1480" s="159">
        <f t="shared" si="7279"/>
        <v>15</v>
      </c>
      <c r="L1480" s="159">
        <f t="shared" si="7279"/>
        <v>40</v>
      </c>
      <c r="M1480" s="159">
        <f t="shared" si="7279"/>
        <v>13</v>
      </c>
      <c r="N1480" s="159">
        <f t="shared" si="7279"/>
        <v>7</v>
      </c>
      <c r="O1480" s="159">
        <f t="shared" si="7279"/>
        <v>20</v>
      </c>
      <c r="P1480" s="159">
        <f t="shared" si="7279"/>
        <v>65</v>
      </c>
      <c r="Q1480" s="159">
        <f t="shared" si="7279"/>
        <v>18</v>
      </c>
      <c r="R1480" s="159">
        <f t="shared" si="7279"/>
        <v>83</v>
      </c>
      <c r="S1480" s="503"/>
      <c r="T1480" s="159"/>
      <c r="U1480" s="159"/>
      <c r="V1480" s="159"/>
      <c r="W1480" s="159"/>
      <c r="X1480" s="159"/>
      <c r="Y1480" s="159"/>
      <c r="Z1480" s="159"/>
      <c r="AA1480" s="159"/>
      <c r="AB1480" s="159"/>
      <c r="AC1480" s="159"/>
      <c r="AD1480" s="159"/>
      <c r="AE1480" s="159"/>
      <c r="AF1480" s="503"/>
      <c r="AG1480" s="159"/>
      <c r="AH1480" s="159"/>
      <c r="AI1480" s="159"/>
      <c r="AJ1480" s="159"/>
      <c r="AK1480" s="159"/>
      <c r="AL1480" s="159"/>
      <c r="AM1480" s="159"/>
      <c r="AN1480" s="159"/>
      <c r="AO1480" s="159"/>
      <c r="AP1480" s="159"/>
      <c r="AQ1480" s="159"/>
      <c r="AR1480" s="159"/>
      <c r="AS1480" s="503"/>
      <c r="AT1480" s="159"/>
      <c r="AU1480" s="159"/>
      <c r="AV1480" s="159"/>
      <c r="AW1480" s="570"/>
      <c r="AX1480" s="570"/>
      <c r="AY1480" s="570"/>
      <c r="AZ1480" s="159">
        <f t="shared" ref="AZ1480:BE1480" si="7280">SUM(AZ755,AZ764,AZ863,AZ1255)</f>
        <v>16</v>
      </c>
      <c r="BA1480" s="159">
        <f t="shared" si="7280"/>
        <v>6</v>
      </c>
      <c r="BB1480" s="159">
        <f t="shared" si="7280"/>
        <v>22</v>
      </c>
      <c r="BC1480" s="159">
        <f t="shared" si="7280"/>
        <v>3</v>
      </c>
      <c r="BD1480" s="159">
        <f t="shared" si="7280"/>
        <v>1</v>
      </c>
      <c r="BE1480" s="159">
        <f t="shared" si="7280"/>
        <v>4</v>
      </c>
      <c r="BF1480" s="474"/>
    </row>
    <row r="1481" spans="1:84">
      <c r="A1481" s="149"/>
      <c r="B1481" s="149"/>
      <c r="C1481" s="151"/>
      <c r="D1481" s="151"/>
      <c r="E1481" s="288"/>
      <c r="F1481" s="592" t="e">
        <f>SUM(F1478:F1480)</f>
        <v>#REF!</v>
      </c>
      <c r="G1481" s="168" t="e">
        <f t="shared" ref="G1481:BE1481" si="7281">SUM(G1478:G1480)</f>
        <v>#REF!</v>
      </c>
      <c r="H1481" s="168" t="e">
        <f t="shared" si="7281"/>
        <v>#REF!</v>
      </c>
      <c r="I1481" s="168" t="e">
        <f t="shared" si="7281"/>
        <v>#REF!</v>
      </c>
      <c r="J1481" s="168" t="e">
        <f t="shared" si="7281"/>
        <v>#REF!</v>
      </c>
      <c r="K1481" s="168" t="e">
        <f t="shared" si="7281"/>
        <v>#REF!</v>
      </c>
      <c r="L1481" s="168" t="e">
        <f t="shared" si="7281"/>
        <v>#REF!</v>
      </c>
      <c r="M1481" s="168" t="e">
        <f t="shared" si="7281"/>
        <v>#REF!</v>
      </c>
      <c r="N1481" s="168" t="e">
        <f t="shared" si="7281"/>
        <v>#REF!</v>
      </c>
      <c r="O1481" s="168" t="e">
        <f t="shared" si="7281"/>
        <v>#REF!</v>
      </c>
      <c r="P1481" s="168" t="e">
        <f t="shared" si="7281"/>
        <v>#REF!</v>
      </c>
      <c r="Q1481" s="168" t="e">
        <f t="shared" si="7281"/>
        <v>#REF!</v>
      </c>
      <c r="R1481" s="168" t="e">
        <f t="shared" si="7281"/>
        <v>#REF!</v>
      </c>
      <c r="S1481" s="502"/>
      <c r="T1481" s="168"/>
      <c r="U1481" s="168"/>
      <c r="V1481" s="168"/>
      <c r="W1481" s="168"/>
      <c r="X1481" s="168"/>
      <c r="Y1481" s="168"/>
      <c r="Z1481" s="168"/>
      <c r="AA1481" s="168"/>
      <c r="AB1481" s="168"/>
      <c r="AC1481" s="168"/>
      <c r="AD1481" s="168"/>
      <c r="AE1481" s="168"/>
      <c r="AF1481" s="502"/>
      <c r="AG1481" s="168"/>
      <c r="AH1481" s="168"/>
      <c r="AI1481" s="168"/>
      <c r="AJ1481" s="168"/>
      <c r="AK1481" s="168"/>
      <c r="AL1481" s="168"/>
      <c r="AM1481" s="168"/>
      <c r="AN1481" s="168"/>
      <c r="AO1481" s="168"/>
      <c r="AP1481" s="168"/>
      <c r="AQ1481" s="168"/>
      <c r="AR1481" s="168"/>
      <c r="AS1481" s="502"/>
      <c r="AT1481" s="168"/>
      <c r="AU1481" s="168"/>
      <c r="AV1481" s="168"/>
      <c r="AW1481" s="569"/>
      <c r="AX1481" s="569"/>
      <c r="AY1481" s="569"/>
      <c r="AZ1481" s="168" t="e">
        <f t="shared" si="7281"/>
        <v>#REF!</v>
      </c>
      <c r="BA1481" s="168" t="e">
        <f t="shared" si="7281"/>
        <v>#REF!</v>
      </c>
      <c r="BB1481" s="168" t="e">
        <f t="shared" si="7281"/>
        <v>#REF!</v>
      </c>
      <c r="BC1481" s="168" t="e">
        <f t="shared" si="7281"/>
        <v>#REF!</v>
      </c>
      <c r="BD1481" s="168" t="e">
        <f t="shared" si="7281"/>
        <v>#REF!</v>
      </c>
      <c r="BE1481" s="168" t="e">
        <f t="shared" si="7281"/>
        <v>#REF!</v>
      </c>
      <c r="BF1481" s="523"/>
    </row>
    <row r="1482" spans="1:84">
      <c r="A1482" s="149"/>
      <c r="B1482" s="149"/>
      <c r="C1482" s="151"/>
      <c r="D1482" s="151"/>
      <c r="E1482" s="288"/>
      <c r="F1482" s="594"/>
      <c r="G1482" s="149"/>
      <c r="H1482" s="149"/>
      <c r="I1482" s="149"/>
      <c r="J1482" s="149"/>
      <c r="K1482" s="149"/>
      <c r="L1482" s="149"/>
      <c r="M1482" s="149"/>
      <c r="N1482" s="149"/>
      <c r="O1482" s="149"/>
      <c r="P1482" s="149"/>
      <c r="Q1482" s="149"/>
      <c r="R1482" s="149"/>
      <c r="S1482" s="508"/>
      <c r="T1482" s="149"/>
      <c r="U1482" s="149"/>
      <c r="V1482" s="149"/>
      <c r="W1482" s="149"/>
      <c r="X1482" s="149"/>
      <c r="Y1482" s="149"/>
      <c r="Z1482" s="149"/>
      <c r="AA1482" s="149"/>
      <c r="AB1482" s="149"/>
      <c r="AC1482" s="149"/>
      <c r="AD1482" s="149"/>
      <c r="AE1482" s="149"/>
      <c r="AF1482" s="508"/>
      <c r="AG1482" s="149"/>
      <c r="AH1482" s="149"/>
      <c r="AI1482" s="149"/>
      <c r="AJ1482" s="149"/>
      <c r="AK1482" s="149"/>
      <c r="AL1482" s="149"/>
      <c r="AM1482" s="149"/>
      <c r="AN1482" s="149"/>
      <c r="AO1482" s="149"/>
      <c r="AP1482" s="149"/>
      <c r="AQ1482" s="149"/>
      <c r="AR1482" s="149"/>
      <c r="AS1482" s="508"/>
      <c r="AT1482" s="149"/>
      <c r="AU1482" s="149"/>
      <c r="AV1482" s="149"/>
      <c r="AW1482" s="574"/>
      <c r="AX1482" s="574"/>
      <c r="AY1482" s="574"/>
      <c r="AZ1482" s="149"/>
      <c r="BA1482" s="149"/>
      <c r="BB1482" s="149"/>
      <c r="BC1482" s="149"/>
      <c r="BD1482" s="149"/>
      <c r="BE1482" s="149"/>
      <c r="BF1482" s="291"/>
    </row>
    <row r="1483" spans="1:84">
      <c r="A1483" s="149"/>
      <c r="B1483" s="149"/>
      <c r="C1483" s="151"/>
      <c r="D1483" s="151"/>
      <c r="E1483" s="288"/>
      <c r="F1483" s="594"/>
      <c r="G1483" s="149"/>
      <c r="H1483" s="149"/>
      <c r="I1483" s="149"/>
      <c r="J1483" s="149"/>
      <c r="K1483" s="149"/>
      <c r="L1483" s="149"/>
      <c r="M1483" s="149"/>
      <c r="N1483" s="149"/>
      <c r="O1483" s="149"/>
      <c r="P1483" s="149"/>
      <c r="Q1483" s="149"/>
      <c r="R1483" s="149"/>
      <c r="S1483" s="508"/>
      <c r="T1483" s="149"/>
      <c r="U1483" s="149"/>
      <c r="V1483" s="149"/>
      <c r="W1483" s="149"/>
      <c r="X1483" s="149"/>
      <c r="Y1483" s="149"/>
      <c r="Z1483" s="149"/>
      <c r="AA1483" s="149"/>
      <c r="AB1483" s="149"/>
      <c r="AC1483" s="149"/>
      <c r="AD1483" s="149"/>
      <c r="AE1483" s="149"/>
      <c r="AF1483" s="508"/>
      <c r="AG1483" s="149"/>
      <c r="AH1483" s="149"/>
      <c r="AI1483" s="149"/>
      <c r="AJ1483" s="149"/>
      <c r="AK1483" s="149"/>
      <c r="AL1483" s="149"/>
      <c r="AM1483" s="149"/>
      <c r="AN1483" s="149"/>
      <c r="AO1483" s="149"/>
      <c r="AP1483" s="149"/>
      <c r="AQ1483" s="149"/>
      <c r="AR1483" s="149"/>
      <c r="AS1483" s="508"/>
      <c r="AT1483" s="149"/>
      <c r="AU1483" s="149"/>
      <c r="AV1483" s="149"/>
      <c r="AW1483" s="574"/>
      <c r="AX1483" s="574"/>
      <c r="AY1483" s="574"/>
      <c r="AZ1483" s="149"/>
      <c r="BA1483" s="149"/>
      <c r="BB1483" s="149"/>
      <c r="BC1483" s="149"/>
      <c r="BD1483" s="149"/>
      <c r="BE1483" s="149"/>
      <c r="BF1483" s="291"/>
    </row>
    <row r="1484" spans="1:84">
      <c r="A1484" s="149"/>
      <c r="B1484" s="149"/>
      <c r="C1484" s="151"/>
      <c r="D1484" s="151"/>
      <c r="E1484" s="288"/>
      <c r="F1484" s="594"/>
      <c r="G1484" s="149"/>
      <c r="H1484" s="149"/>
      <c r="I1484" s="149"/>
      <c r="J1484" s="149"/>
      <c r="K1484" s="149"/>
      <c r="L1484" s="149"/>
      <c r="M1484" s="149"/>
      <c r="N1484" s="149"/>
      <c r="O1484" s="149"/>
      <c r="P1484" s="149"/>
      <c r="Q1484" s="149"/>
      <c r="R1484" s="149"/>
      <c r="S1484" s="508"/>
      <c r="T1484" s="149"/>
      <c r="U1484" s="149"/>
      <c r="V1484" s="149"/>
      <c r="W1484" s="149"/>
      <c r="X1484" s="149"/>
      <c r="Y1484" s="149"/>
      <c r="Z1484" s="149"/>
      <c r="AA1484" s="149"/>
      <c r="AB1484" s="149"/>
      <c r="AC1484" s="149"/>
      <c r="AD1484" s="149"/>
      <c r="AE1484" s="149"/>
      <c r="AF1484" s="508"/>
      <c r="AG1484" s="149"/>
      <c r="AH1484" s="149"/>
      <c r="AI1484" s="149"/>
      <c r="AJ1484" s="149"/>
      <c r="AK1484" s="149"/>
      <c r="AL1484" s="149"/>
      <c r="AM1484" s="149"/>
      <c r="AN1484" s="149"/>
      <c r="AO1484" s="149"/>
      <c r="AP1484" s="149"/>
      <c r="AQ1484" s="149"/>
      <c r="AR1484" s="149"/>
      <c r="AS1484" s="508"/>
      <c r="AT1484" s="149"/>
      <c r="AU1484" s="149"/>
      <c r="AV1484" s="149"/>
      <c r="AW1484" s="574"/>
      <c r="AX1484" s="574"/>
      <c r="AY1484" s="574"/>
      <c r="AZ1484" s="149"/>
      <c r="BA1484" s="149"/>
      <c r="BB1484" s="149"/>
      <c r="BC1484" s="149"/>
      <c r="BD1484" s="149"/>
      <c r="BE1484" s="149"/>
      <c r="BF1484" s="291"/>
    </row>
    <row r="1485" spans="1:84">
      <c r="A1485" s="149"/>
      <c r="B1485" s="149"/>
      <c r="C1485" s="151"/>
      <c r="D1485" s="151"/>
      <c r="E1485" s="288"/>
      <c r="F1485" s="594"/>
      <c r="G1485" s="149"/>
      <c r="H1485" s="149"/>
      <c r="I1485" s="149"/>
      <c r="J1485" s="149"/>
      <c r="K1485" s="149"/>
      <c r="L1485" s="149"/>
      <c r="M1485" s="149"/>
      <c r="N1485" s="149"/>
      <c r="O1485" s="149"/>
      <c r="P1485" s="149"/>
      <c r="Q1485" s="149"/>
      <c r="R1485" s="149"/>
      <c r="S1485" s="508"/>
      <c r="T1485" s="149"/>
      <c r="U1485" s="149"/>
      <c r="V1485" s="149"/>
      <c r="W1485" s="149"/>
      <c r="X1485" s="149"/>
      <c r="Y1485" s="149"/>
      <c r="Z1485" s="149"/>
      <c r="AA1485" s="149"/>
      <c r="AB1485" s="149"/>
      <c r="AC1485" s="149"/>
      <c r="AD1485" s="149"/>
      <c r="AE1485" s="149"/>
      <c r="AF1485" s="508"/>
      <c r="AG1485" s="149"/>
      <c r="AH1485" s="149"/>
      <c r="AI1485" s="149"/>
      <c r="AJ1485" s="149"/>
      <c r="AK1485" s="149"/>
      <c r="AL1485" s="149"/>
      <c r="AM1485" s="149"/>
      <c r="AN1485" s="149"/>
      <c r="AO1485" s="149"/>
      <c r="AP1485" s="149"/>
      <c r="AQ1485" s="149"/>
      <c r="AR1485" s="149"/>
      <c r="AS1485" s="508"/>
      <c r="AT1485" s="149"/>
      <c r="AU1485" s="149"/>
      <c r="AV1485" s="149"/>
      <c r="AW1485" s="574"/>
      <c r="AX1485" s="574"/>
      <c r="AY1485" s="574"/>
      <c r="AZ1485" s="149"/>
      <c r="BA1485" s="149"/>
      <c r="BB1485" s="149"/>
      <c r="BC1485" s="149"/>
      <c r="BD1485" s="149"/>
      <c r="BE1485" s="149"/>
      <c r="BF1485" s="291"/>
    </row>
    <row r="1486" spans="1:84" ht="30">
      <c r="A1486" s="149"/>
      <c r="B1486" s="149"/>
      <c r="C1486" s="151"/>
      <c r="D1486" s="151"/>
      <c r="E1486" s="288"/>
      <c r="F1486" s="594"/>
      <c r="G1486" s="149"/>
      <c r="H1486" s="699" t="s">
        <v>301</v>
      </c>
      <c r="I1486" s="149"/>
      <c r="J1486" s="149"/>
      <c r="K1486" s="149"/>
      <c r="L1486" s="149"/>
      <c r="M1486" s="149"/>
      <c r="N1486" s="149"/>
      <c r="O1486" s="149"/>
      <c r="P1486" s="149"/>
      <c r="Q1486" s="149"/>
      <c r="R1486" s="149"/>
      <c r="S1486" s="508"/>
      <c r="T1486" s="149"/>
      <c r="U1486" s="149"/>
      <c r="V1486" s="149"/>
      <c r="W1486" s="149"/>
      <c r="X1486" s="149"/>
      <c r="Y1486" s="149"/>
      <c r="Z1486" s="149"/>
      <c r="AA1486" s="149"/>
      <c r="AB1486" s="149"/>
      <c r="AC1486" s="149"/>
      <c r="AD1486" s="149"/>
      <c r="AE1486" s="149"/>
      <c r="AF1486" s="508"/>
      <c r="AG1486" s="149"/>
      <c r="AH1486" s="149"/>
      <c r="AI1486" s="149"/>
      <c r="AJ1486" s="149"/>
      <c r="AK1486" s="149"/>
      <c r="AL1486" s="149"/>
      <c r="AM1486" s="149"/>
      <c r="AN1486" s="149"/>
      <c r="AO1486" s="149"/>
      <c r="AP1486" s="149"/>
      <c r="AQ1486" s="149"/>
      <c r="AR1486" s="149"/>
      <c r="AS1486" s="508"/>
      <c r="AT1486" s="149"/>
      <c r="AU1486" s="149"/>
      <c r="AV1486" s="149"/>
      <c r="AW1486" s="574"/>
      <c r="AX1486" s="574"/>
      <c r="AY1486" s="574"/>
      <c r="AZ1486" s="149"/>
      <c r="BA1486" s="149"/>
      <c r="BB1486" s="149"/>
      <c r="BC1486" s="149"/>
      <c r="BD1486" s="149"/>
      <c r="BE1486" s="149"/>
      <c r="BF1486" s="291"/>
    </row>
    <row r="1487" spans="1:84">
      <c r="A1487" s="149"/>
      <c r="B1487" s="149"/>
      <c r="C1487" s="151"/>
      <c r="D1487" s="151"/>
      <c r="E1487" s="288"/>
      <c r="F1487" s="594"/>
      <c r="G1487" s="149"/>
      <c r="H1487" s="149"/>
      <c r="I1487" s="149"/>
      <c r="J1487" s="149"/>
      <c r="K1487" s="149"/>
      <c r="L1487" s="149"/>
      <c r="M1487" s="149"/>
      <c r="N1487" s="149"/>
      <c r="O1487" s="149"/>
      <c r="P1487" s="149"/>
      <c r="Q1487" s="149"/>
      <c r="R1487" s="149"/>
      <c r="S1487" s="508"/>
      <c r="T1487" s="149"/>
      <c r="U1487" s="149"/>
      <c r="V1487" s="149"/>
      <c r="W1487" s="149"/>
      <c r="X1487" s="149"/>
      <c r="Y1487" s="149"/>
      <c r="Z1487" s="149"/>
      <c r="AA1487" s="149"/>
      <c r="AB1487" s="149"/>
      <c r="AC1487" s="149"/>
      <c r="AD1487" s="149"/>
      <c r="AE1487" s="149"/>
      <c r="AF1487" s="508"/>
      <c r="AG1487" s="149"/>
      <c r="AH1487" s="149"/>
      <c r="AI1487" s="149"/>
      <c r="AJ1487" s="149"/>
      <c r="AK1487" s="149"/>
      <c r="AL1487" s="149"/>
      <c r="AM1487" s="149"/>
      <c r="AN1487" s="149"/>
      <c r="AO1487" s="149"/>
      <c r="AP1487" s="149"/>
      <c r="AQ1487" s="149"/>
      <c r="AR1487" s="149"/>
      <c r="AS1487" s="508"/>
      <c r="AT1487" s="149"/>
      <c r="AU1487" s="149"/>
      <c r="AV1487" s="149"/>
      <c r="AW1487" s="574"/>
      <c r="AX1487" s="574"/>
      <c r="AY1487" s="574"/>
      <c r="AZ1487" s="149"/>
      <c r="BA1487" s="149"/>
      <c r="BB1487" s="149"/>
      <c r="BC1487" s="149"/>
      <c r="BD1487" s="149"/>
      <c r="BE1487" s="149"/>
      <c r="BF1487" s="291"/>
    </row>
    <row r="1488" spans="1:84">
      <c r="A1488" s="149"/>
      <c r="B1488" s="149"/>
      <c r="C1488" s="151"/>
      <c r="D1488" s="151"/>
      <c r="E1488" s="288"/>
      <c r="F1488" s="594"/>
      <c r="G1488" s="149"/>
      <c r="H1488" s="149"/>
      <c r="I1488" s="149"/>
      <c r="J1488" s="149"/>
      <c r="K1488" s="149"/>
      <c r="L1488" s="149"/>
      <c r="M1488" s="149"/>
      <c r="N1488" s="149"/>
      <c r="O1488" s="149"/>
      <c r="P1488" s="149"/>
      <c r="Q1488" s="149"/>
      <c r="R1488" s="149"/>
      <c r="S1488" s="508"/>
      <c r="T1488" s="149"/>
      <c r="U1488" s="149"/>
      <c r="V1488" s="149"/>
      <c r="W1488" s="149"/>
      <c r="X1488" s="149"/>
      <c r="Y1488" s="149"/>
      <c r="Z1488" s="149"/>
      <c r="AA1488" s="149"/>
      <c r="AB1488" s="149"/>
      <c r="AC1488" s="149"/>
      <c r="AD1488" s="149"/>
      <c r="AE1488" s="149"/>
      <c r="AF1488" s="508"/>
      <c r="AG1488" s="149"/>
      <c r="AH1488" s="149"/>
      <c r="AI1488" s="149"/>
      <c r="AJ1488" s="149"/>
      <c r="AK1488" s="149"/>
      <c r="AL1488" s="149"/>
      <c r="AM1488" s="149"/>
      <c r="AN1488" s="149"/>
      <c r="AO1488" s="149"/>
      <c r="AP1488" s="149"/>
      <c r="AQ1488" s="149"/>
      <c r="AR1488" s="149"/>
      <c r="AS1488" s="508"/>
      <c r="AT1488" s="149"/>
      <c r="AU1488" s="149"/>
      <c r="AV1488" s="149"/>
      <c r="AW1488" s="574"/>
      <c r="AX1488" s="574"/>
      <c r="AY1488" s="574"/>
      <c r="AZ1488" s="149"/>
      <c r="BA1488" s="149"/>
      <c r="BB1488" s="149"/>
      <c r="BC1488" s="149"/>
      <c r="BD1488" s="149"/>
      <c r="BE1488" s="149"/>
      <c r="BF1488" s="291"/>
    </row>
    <row r="1489" spans="1:84">
      <c r="A1489" s="149"/>
      <c r="B1489" s="149"/>
      <c r="C1489" s="151"/>
      <c r="D1489" s="151"/>
      <c r="E1489" s="288"/>
      <c r="F1489" s="594"/>
      <c r="G1489" s="149"/>
      <c r="H1489" s="149"/>
      <c r="I1489" s="149"/>
      <c r="J1489" s="149"/>
      <c r="K1489" s="149"/>
      <c r="L1489" s="149"/>
      <c r="M1489" s="149"/>
      <c r="N1489" s="149"/>
      <c r="O1489" s="149"/>
      <c r="P1489" s="149"/>
      <c r="Q1489" s="149"/>
      <c r="R1489" s="149"/>
      <c r="S1489" s="508"/>
      <c r="T1489" s="149"/>
      <c r="U1489" s="149"/>
      <c r="V1489" s="149"/>
      <c r="W1489" s="149"/>
      <c r="X1489" s="149"/>
      <c r="Y1489" s="149"/>
      <c r="Z1489" s="149"/>
      <c r="AA1489" s="149"/>
      <c r="AB1489" s="149"/>
      <c r="AC1489" s="149"/>
      <c r="AD1489" s="149"/>
      <c r="AE1489" s="149"/>
      <c r="AF1489" s="508"/>
      <c r="AG1489" s="149"/>
      <c r="AH1489" s="149"/>
      <c r="AI1489" s="149"/>
      <c r="AJ1489" s="149"/>
      <c r="AK1489" s="149"/>
      <c r="AL1489" s="149"/>
      <c r="AM1489" s="149"/>
      <c r="AN1489" s="149"/>
      <c r="AO1489" s="149"/>
      <c r="AP1489" s="149"/>
      <c r="AQ1489" s="149"/>
      <c r="AR1489" s="149"/>
      <c r="AS1489" s="508"/>
      <c r="AT1489" s="149"/>
      <c r="AU1489" s="149"/>
      <c r="AV1489" s="149"/>
      <c r="AW1489" s="574"/>
      <c r="AX1489" s="574"/>
      <c r="AY1489" s="574"/>
      <c r="AZ1489" s="149"/>
      <c r="BA1489" s="149"/>
      <c r="BB1489" s="149"/>
      <c r="BC1489" s="149"/>
      <c r="BD1489" s="149"/>
      <c r="BE1489" s="149"/>
      <c r="BF1489" s="291"/>
    </row>
    <row r="1490" spans="1:84">
      <c r="A1490" s="149"/>
      <c r="B1490" s="151" t="s">
        <v>867</v>
      </c>
      <c r="C1490" s="151"/>
      <c r="D1490" s="151"/>
      <c r="E1490" s="288"/>
      <c r="F1490" s="594"/>
      <c r="G1490" s="149"/>
      <c r="H1490" s="149"/>
      <c r="I1490" s="149"/>
      <c r="J1490" s="149"/>
      <c r="K1490" s="149"/>
      <c r="L1490" s="149" t="s">
        <v>74</v>
      </c>
      <c r="M1490" s="149"/>
      <c r="N1490" s="149"/>
      <c r="O1490" s="149"/>
      <c r="P1490" s="149"/>
      <c r="Q1490" s="149"/>
      <c r="R1490" s="149"/>
      <c r="S1490" s="508"/>
      <c r="T1490" s="149"/>
      <c r="U1490" s="149"/>
      <c r="V1490" s="149"/>
      <c r="W1490" s="149"/>
      <c r="X1490" s="149"/>
      <c r="Y1490" s="149"/>
      <c r="Z1490" s="149"/>
      <c r="AA1490" s="149"/>
      <c r="AB1490" s="149"/>
      <c r="AC1490" s="149"/>
      <c r="AD1490" s="149"/>
      <c r="AE1490" s="149"/>
      <c r="AF1490" s="508"/>
      <c r="AG1490" s="149"/>
      <c r="AH1490" s="149"/>
      <c r="AI1490" s="149"/>
      <c r="AJ1490" s="149"/>
      <c r="AK1490" s="149"/>
      <c r="AL1490" s="149"/>
      <c r="AM1490" s="149"/>
      <c r="AN1490" s="149"/>
      <c r="AO1490" s="149"/>
      <c r="AP1490" s="149"/>
      <c r="AQ1490" s="149"/>
      <c r="AR1490" s="149"/>
      <c r="AS1490" s="508"/>
      <c r="AT1490" s="149"/>
      <c r="AU1490" s="149"/>
      <c r="AV1490" s="149"/>
      <c r="AW1490" s="574"/>
      <c r="AX1490" s="574"/>
      <c r="AY1490" s="574"/>
      <c r="AZ1490" s="149"/>
      <c r="BA1490" s="149"/>
      <c r="BB1490" s="149"/>
      <c r="BC1490" s="149"/>
      <c r="BD1490" s="149"/>
      <c r="BE1490" s="149"/>
      <c r="BF1490" s="291"/>
    </row>
    <row r="1491" spans="1:84">
      <c r="A1491" s="149"/>
      <c r="B1491" s="149"/>
      <c r="C1491" s="151"/>
      <c r="D1491" s="151"/>
      <c r="E1491" s="375" t="s">
        <v>221</v>
      </c>
      <c r="F1491" s="586"/>
      <c r="G1491" s="278"/>
      <c r="H1491" s="280"/>
      <c r="I1491" s="278"/>
      <c r="J1491" s="278"/>
      <c r="K1491" s="278"/>
      <c r="L1491" s="278"/>
      <c r="M1491" s="278"/>
      <c r="N1491" s="278"/>
      <c r="O1491" s="278"/>
      <c r="P1491" s="278"/>
      <c r="Q1491" s="278"/>
      <c r="R1491" s="278"/>
      <c r="S1491" s="504"/>
      <c r="T1491" s="278"/>
      <c r="U1491" s="278"/>
      <c r="V1491" s="278"/>
      <c r="W1491" s="278"/>
      <c r="X1491" s="278"/>
      <c r="Y1491" s="278"/>
      <c r="Z1491" s="278"/>
      <c r="AA1491" s="278"/>
      <c r="AB1491" s="278"/>
      <c r="AC1491" s="278"/>
      <c r="AD1491" s="278"/>
      <c r="AE1491" s="278"/>
      <c r="AF1491" s="504"/>
      <c r="AG1491" s="278"/>
      <c r="AH1491" s="278"/>
      <c r="AI1491" s="278"/>
      <c r="AJ1491" s="278"/>
      <c r="AK1491" s="278"/>
      <c r="AL1491" s="278"/>
      <c r="AM1491" s="278"/>
      <c r="AN1491" s="278"/>
      <c r="AO1491" s="278"/>
      <c r="AP1491" s="278"/>
      <c r="AQ1491" s="278"/>
      <c r="AR1491" s="278"/>
      <c r="AS1491" s="504"/>
      <c r="AT1491" s="278"/>
      <c r="AU1491" s="278"/>
      <c r="AV1491" s="278"/>
      <c r="AW1491" s="571"/>
      <c r="AX1491" s="571"/>
      <c r="AY1491" s="571"/>
      <c r="AZ1491" s="149"/>
      <c r="BA1491" s="149"/>
      <c r="BB1491" s="149"/>
      <c r="BC1491" s="278"/>
      <c r="BD1491" s="278"/>
      <c r="BE1491" s="278"/>
      <c r="BF1491" s="282"/>
    </row>
    <row r="1492" spans="1:84">
      <c r="A1492" s="149"/>
      <c r="B1492" s="151" t="s">
        <v>74</v>
      </c>
      <c r="C1492" s="151"/>
      <c r="D1492" s="151"/>
      <c r="E1492" s="446" t="s">
        <v>1078</v>
      </c>
      <c r="F1492" s="589">
        <v>10</v>
      </c>
      <c r="G1492" s="159"/>
      <c r="H1492" s="159"/>
      <c r="I1492" s="275">
        <f>SUM(G1492:H1492)</f>
        <v>0</v>
      </c>
      <c r="J1492" s="159"/>
      <c r="K1492" s="159"/>
      <c r="L1492" s="275">
        <f>SUM(J1492:K1492)</f>
        <v>0</v>
      </c>
      <c r="M1492" s="159"/>
      <c r="N1492" s="159"/>
      <c r="O1492" s="275">
        <f>SUM(M1492:N1492)</f>
        <v>0</v>
      </c>
      <c r="P1492" s="159"/>
      <c r="Q1492" s="159">
        <v>0</v>
      </c>
      <c r="R1492" s="275">
        <f>SUM(P1492:Q1492)</f>
        <v>0</v>
      </c>
      <c r="S1492" s="500"/>
      <c r="T1492" s="275"/>
      <c r="U1492" s="275"/>
      <c r="V1492" s="275">
        <f>SUM(T1492:U1492)</f>
        <v>0</v>
      </c>
      <c r="W1492" s="275"/>
      <c r="X1492" s="275"/>
      <c r="Y1492" s="275">
        <f>SUM(W1492:X1492)</f>
        <v>0</v>
      </c>
      <c r="Z1492" s="275"/>
      <c r="AA1492" s="275"/>
      <c r="AB1492" s="275">
        <f>SUM(Z1492:AA1492)</f>
        <v>0</v>
      </c>
      <c r="AC1492" s="275"/>
      <c r="AD1492" s="275"/>
      <c r="AE1492" s="275">
        <f>SUM(AC1492:AD1492)</f>
        <v>0</v>
      </c>
      <c r="AF1492" s="500"/>
      <c r="AG1492" s="275"/>
      <c r="AH1492" s="275"/>
      <c r="AI1492" s="275">
        <f>SUM(AG1492:AH1492)</f>
        <v>0</v>
      </c>
      <c r="AJ1492" s="275"/>
      <c r="AK1492" s="275"/>
      <c r="AL1492" s="275">
        <f>SUM(AJ1492:AK1492)</f>
        <v>0</v>
      </c>
      <c r="AM1492" s="275"/>
      <c r="AN1492" s="275"/>
      <c r="AO1492" s="275">
        <f>SUM(AM1492:AN1492)</f>
        <v>0</v>
      </c>
      <c r="AP1492" s="275"/>
      <c r="AQ1492" s="275"/>
      <c r="AR1492" s="275">
        <f>SUM(AP1492:AQ1492)</f>
        <v>0</v>
      </c>
      <c r="AS1492" s="500"/>
      <c r="AT1492" s="275"/>
      <c r="AU1492" s="275"/>
      <c r="AV1492" s="275">
        <f>SUM(AT1492:AU1492)</f>
        <v>0</v>
      </c>
      <c r="AW1492" s="567">
        <f t="shared" ref="AW1492:AW1493" si="7282">SUM(G1492,J1492,M1492,P1492,T1492,W1492,Z1492,AC1492,AG1492,AJ1492,AM1492,AP1492,AT1492)</f>
        <v>0</v>
      </c>
      <c r="AX1492" s="567">
        <f t="shared" ref="AX1492:AX1493" si="7283">SUM(H1492,K1492,N1492,Q1492,U1492,X1492,AA1492,AD1492,AH1492,AK1492,AN1492,AQ1492,AU1492)</f>
        <v>0</v>
      </c>
      <c r="AY1492" s="567">
        <f t="shared" ref="AY1492:AY1493" si="7284">SUM(I1492,L1492,O1492,R1492,V1492,Y1492,AB1492,AE1492,AI1492,AL1492,AO1492,AR1492,AV1492)</f>
        <v>0</v>
      </c>
      <c r="AZ1492" s="159"/>
      <c r="BA1492" s="159"/>
      <c r="BB1492" s="275">
        <f>SUM(AZ1492:BA1492)</f>
        <v>0</v>
      </c>
      <c r="BC1492" s="275"/>
      <c r="BD1492" s="275"/>
      <c r="BE1492" s="275">
        <f>SUM(BC1492:BD1492)</f>
        <v>0</v>
      </c>
      <c r="BF1492" s="521"/>
      <c r="BG1492" s="605">
        <f>SUM(F1492,S1492,AF1492,AS1492)</f>
        <v>10</v>
      </c>
      <c r="BH1492" s="533">
        <f>SUM(G1492,T1492,AG1492)</f>
        <v>0</v>
      </c>
      <c r="BI1492" s="533">
        <f t="shared" ref="BI1492:BI1494" si="7285">SUM(H1492,U1492,AH1492)</f>
        <v>0</v>
      </c>
      <c r="BJ1492" s="533">
        <f t="shared" ref="BJ1492:BJ1494" si="7286">SUM(I1492,V1492,AI1492)</f>
        <v>0</v>
      </c>
      <c r="BK1492" s="533">
        <f t="shared" ref="BK1492:BK1494" si="7287">SUM(J1492,W1492,AJ1492)</f>
        <v>0</v>
      </c>
      <c r="BL1492" s="533">
        <f t="shared" ref="BL1492:BL1494" si="7288">SUM(K1492,X1492,AK1492)</f>
        <v>0</v>
      </c>
      <c r="BM1492" s="533">
        <f t="shared" ref="BM1492:BM1494" si="7289">SUM(L1492,Y1492,AL1492)</f>
        <v>0</v>
      </c>
      <c r="BN1492" s="533">
        <f>SUM(M1492,Z1492,AM1492)</f>
        <v>0</v>
      </c>
      <c r="BO1492" s="533">
        <f t="shared" ref="BO1492:BO1494" si="7290">SUM(N1492,AA1492,AN1492)</f>
        <v>0</v>
      </c>
      <c r="BP1492" s="533">
        <f t="shared" ref="BP1492:BP1494" si="7291">SUM(O1492,AB1492,AO1492)</f>
        <v>0</v>
      </c>
      <c r="BQ1492" s="533">
        <f t="shared" ref="BQ1492:BQ1494" si="7292">SUM(P1492,AC1492,AP1492)</f>
        <v>0</v>
      </c>
      <c r="BR1492" s="533">
        <f t="shared" ref="BR1492:BR1494" si="7293">SUM(Q1492,AD1492,AQ1492)</f>
        <v>0</v>
      </c>
      <c r="BS1492" s="533">
        <f t="shared" ref="BS1492:BS1494" si="7294">SUM(R1492,AE1492,AR1492)</f>
        <v>0</v>
      </c>
      <c r="BT1492" s="533">
        <f>AT1492</f>
        <v>0</v>
      </c>
      <c r="BU1492" s="533">
        <f t="shared" ref="BU1492:BU1494" si="7295">AU1492</f>
        <v>0</v>
      </c>
      <c r="BV1492" s="533">
        <f t="shared" ref="BV1492:BV1494" si="7296">AV1492</f>
        <v>0</v>
      </c>
      <c r="BW1492" s="536">
        <f>SUM(BH1492,BK1492,BN1492,BQ1492,BT1492)</f>
        <v>0</v>
      </c>
      <c r="BX1492" s="536">
        <f t="shared" ref="BX1492:BX1494" si="7297">SUM(BI1492,BL1492,BO1492,BR1492,BU1492)</f>
        <v>0</v>
      </c>
      <c r="BY1492" s="536">
        <f t="shared" ref="BY1492:BY1494" si="7298">SUM(BJ1492,BM1492,BP1492,BS1492,BV1492)</f>
        <v>0</v>
      </c>
      <c r="BZ1492" t="s">
        <v>74</v>
      </c>
      <c r="CA1492" s="544">
        <f>AZ1492</f>
        <v>0</v>
      </c>
      <c r="CB1492" s="544">
        <f t="shared" ref="CB1492:CB1494" si="7299">BA1492</f>
        <v>0</v>
      </c>
      <c r="CC1492" s="544">
        <f t="shared" ref="CC1492:CC1494" si="7300">BB1492</f>
        <v>0</v>
      </c>
      <c r="CD1492" s="544">
        <f>BC1492</f>
        <v>0</v>
      </c>
      <c r="CE1492" s="544">
        <f t="shared" ref="CE1492:CE1494" si="7301">BD1492</f>
        <v>0</v>
      </c>
      <c r="CF1492" s="544">
        <f t="shared" ref="CF1492:CF1494" si="7302">BE1492</f>
        <v>0</v>
      </c>
    </row>
    <row r="1493" spans="1:84">
      <c r="A1493" s="149"/>
      <c r="B1493" s="151" t="s">
        <v>74</v>
      </c>
      <c r="C1493" s="151"/>
      <c r="D1493" s="151"/>
      <c r="E1493" s="446" t="s">
        <v>1079</v>
      </c>
      <c r="F1493" s="589">
        <v>20</v>
      </c>
      <c r="G1493" s="159"/>
      <c r="H1493" s="159"/>
      <c r="I1493" s="275">
        <f>SUM(G1493:H1493)</f>
        <v>0</v>
      </c>
      <c r="J1493" s="159"/>
      <c r="K1493" s="159"/>
      <c r="L1493" s="275">
        <f>SUM(J1493:K1493)</f>
        <v>0</v>
      </c>
      <c r="M1493" s="159"/>
      <c r="N1493" s="159"/>
      <c r="O1493" s="275">
        <f>SUM(M1493:N1493)</f>
        <v>0</v>
      </c>
      <c r="P1493" s="159"/>
      <c r="Q1493" s="159">
        <v>0</v>
      </c>
      <c r="R1493" s="275">
        <f>SUM(P1493:Q1493)</f>
        <v>0</v>
      </c>
      <c r="S1493" s="500"/>
      <c r="T1493" s="275"/>
      <c r="U1493" s="275"/>
      <c r="V1493" s="275">
        <f>SUM(T1493:U1493)</f>
        <v>0</v>
      </c>
      <c r="W1493" s="275"/>
      <c r="X1493" s="275"/>
      <c r="Y1493" s="275">
        <f>SUM(W1493:X1493)</f>
        <v>0</v>
      </c>
      <c r="Z1493" s="275"/>
      <c r="AA1493" s="275"/>
      <c r="AB1493" s="275">
        <f>SUM(Z1493:AA1493)</f>
        <v>0</v>
      </c>
      <c r="AC1493" s="275"/>
      <c r="AD1493" s="275"/>
      <c r="AE1493" s="275">
        <f>SUM(AC1493:AD1493)</f>
        <v>0</v>
      </c>
      <c r="AF1493" s="500"/>
      <c r="AG1493" s="275"/>
      <c r="AH1493" s="275"/>
      <c r="AI1493" s="275">
        <f>SUM(AG1493:AH1493)</f>
        <v>0</v>
      </c>
      <c r="AJ1493" s="275"/>
      <c r="AK1493" s="275"/>
      <c r="AL1493" s="275">
        <f>SUM(AJ1493:AK1493)</f>
        <v>0</v>
      </c>
      <c r="AM1493" s="275"/>
      <c r="AN1493" s="275"/>
      <c r="AO1493" s="275">
        <f>SUM(AM1493:AN1493)</f>
        <v>0</v>
      </c>
      <c r="AP1493" s="275"/>
      <c r="AQ1493" s="275"/>
      <c r="AR1493" s="275">
        <f>SUM(AP1493:AQ1493)</f>
        <v>0</v>
      </c>
      <c r="AS1493" s="500"/>
      <c r="AT1493" s="275"/>
      <c r="AU1493" s="275"/>
      <c r="AV1493" s="275">
        <f>SUM(AT1493:AU1493)</f>
        <v>0</v>
      </c>
      <c r="AW1493" s="567">
        <f t="shared" si="7282"/>
        <v>0</v>
      </c>
      <c r="AX1493" s="567">
        <f t="shared" si="7283"/>
        <v>0</v>
      </c>
      <c r="AY1493" s="567">
        <f t="shared" si="7284"/>
        <v>0</v>
      </c>
      <c r="AZ1493" s="159"/>
      <c r="BA1493" s="159"/>
      <c r="BB1493" s="275">
        <f>SUM(AZ1493:BA1493)</f>
        <v>0</v>
      </c>
      <c r="BC1493" s="275"/>
      <c r="BD1493" s="275"/>
      <c r="BE1493" s="275">
        <f>SUM(BC1493:BD1493)</f>
        <v>0</v>
      </c>
      <c r="BF1493" s="521"/>
      <c r="BG1493" s="605">
        <f>SUM(F1493,S1493,AF1493,AS1493)</f>
        <v>20</v>
      </c>
      <c r="BH1493" s="533">
        <f>SUM(G1493,T1493,AG1493)</f>
        <v>0</v>
      </c>
      <c r="BI1493" s="533">
        <f t="shared" si="7285"/>
        <v>0</v>
      </c>
      <c r="BJ1493" s="533">
        <f t="shared" si="7286"/>
        <v>0</v>
      </c>
      <c r="BK1493" s="533">
        <f t="shared" si="7287"/>
        <v>0</v>
      </c>
      <c r="BL1493" s="533">
        <f t="shared" si="7288"/>
        <v>0</v>
      </c>
      <c r="BM1493" s="533">
        <f t="shared" si="7289"/>
        <v>0</v>
      </c>
      <c r="BN1493" s="533">
        <f>SUM(M1493,Z1493,AM1493)</f>
        <v>0</v>
      </c>
      <c r="BO1493" s="533">
        <f t="shared" si="7290"/>
        <v>0</v>
      </c>
      <c r="BP1493" s="533">
        <f t="shared" si="7291"/>
        <v>0</v>
      </c>
      <c r="BQ1493" s="533">
        <f t="shared" si="7292"/>
        <v>0</v>
      </c>
      <c r="BR1493" s="533">
        <f t="shared" si="7293"/>
        <v>0</v>
      </c>
      <c r="BS1493" s="533">
        <f t="shared" si="7294"/>
        <v>0</v>
      </c>
      <c r="BT1493" s="533">
        <f>AT1493</f>
        <v>0</v>
      </c>
      <c r="BU1493" s="533">
        <f t="shared" si="7295"/>
        <v>0</v>
      </c>
      <c r="BV1493" s="533">
        <f t="shared" si="7296"/>
        <v>0</v>
      </c>
      <c r="BW1493" s="536">
        <f>SUM(BH1493,BK1493,BN1493,BQ1493,BT1493)</f>
        <v>0</v>
      </c>
      <c r="BX1493" s="536">
        <f t="shared" si="7297"/>
        <v>0</v>
      </c>
      <c r="BY1493" s="536">
        <f t="shared" si="7298"/>
        <v>0</v>
      </c>
      <c r="BZ1493" t="s">
        <v>74</v>
      </c>
      <c r="CA1493" s="544">
        <f>AZ1493</f>
        <v>0</v>
      </c>
      <c r="CB1493" s="544">
        <f t="shared" si="7299"/>
        <v>0</v>
      </c>
      <c r="CC1493" s="544">
        <f t="shared" si="7300"/>
        <v>0</v>
      </c>
      <c r="CD1493" s="544">
        <f>BC1493</f>
        <v>0</v>
      </c>
      <c r="CE1493" s="544">
        <f t="shared" si="7301"/>
        <v>0</v>
      </c>
      <c r="CF1493" s="544">
        <f t="shared" si="7302"/>
        <v>0</v>
      </c>
    </row>
    <row r="1494" spans="1:84">
      <c r="A1494" s="149"/>
      <c r="B1494" s="149"/>
      <c r="C1494" s="151"/>
      <c r="D1494" s="151"/>
      <c r="E1494" s="288"/>
      <c r="F1494" s="589">
        <f>SUM(F1492:F1493)</f>
        <v>30</v>
      </c>
      <c r="G1494" s="276">
        <f t="shared" ref="G1494:BE1494" si="7303">SUM(G1492:G1493)</f>
        <v>0</v>
      </c>
      <c r="H1494" s="276">
        <f t="shared" si="7303"/>
        <v>0</v>
      </c>
      <c r="I1494" s="276">
        <f t="shared" ref="I1494" si="7304">SUM(I1492:I1493)</f>
        <v>0</v>
      </c>
      <c r="J1494" s="276">
        <f t="shared" si="7303"/>
        <v>0</v>
      </c>
      <c r="K1494" s="276">
        <f t="shared" si="7303"/>
        <v>0</v>
      </c>
      <c r="L1494" s="276">
        <f t="shared" si="7303"/>
        <v>0</v>
      </c>
      <c r="M1494" s="276">
        <f t="shared" si="7303"/>
        <v>0</v>
      </c>
      <c r="N1494" s="276">
        <f t="shared" si="7303"/>
        <v>0</v>
      </c>
      <c r="O1494" s="276">
        <f t="shared" si="7303"/>
        <v>0</v>
      </c>
      <c r="P1494" s="276">
        <f t="shared" si="7303"/>
        <v>0</v>
      </c>
      <c r="Q1494" s="276">
        <f t="shared" si="7303"/>
        <v>0</v>
      </c>
      <c r="R1494" s="276">
        <f t="shared" si="7303"/>
        <v>0</v>
      </c>
      <c r="S1494" s="501">
        <f t="shared" si="7303"/>
        <v>0</v>
      </c>
      <c r="T1494" s="276">
        <f t="shared" si="7303"/>
        <v>0</v>
      </c>
      <c r="U1494" s="276">
        <f t="shared" si="7303"/>
        <v>0</v>
      </c>
      <c r="V1494" s="276">
        <f t="shared" si="7303"/>
        <v>0</v>
      </c>
      <c r="W1494" s="276">
        <f t="shared" si="7303"/>
        <v>0</v>
      </c>
      <c r="X1494" s="276">
        <f t="shared" si="7303"/>
        <v>0</v>
      </c>
      <c r="Y1494" s="276">
        <f t="shared" si="7303"/>
        <v>0</v>
      </c>
      <c r="Z1494" s="276">
        <f t="shared" si="7303"/>
        <v>0</v>
      </c>
      <c r="AA1494" s="276">
        <f t="shared" si="7303"/>
        <v>0</v>
      </c>
      <c r="AB1494" s="276">
        <f t="shared" si="7303"/>
        <v>0</v>
      </c>
      <c r="AC1494" s="276">
        <f t="shared" si="7303"/>
        <v>0</v>
      </c>
      <c r="AD1494" s="276">
        <f t="shared" si="7303"/>
        <v>0</v>
      </c>
      <c r="AE1494" s="276">
        <f t="shared" si="7303"/>
        <v>0</v>
      </c>
      <c r="AF1494" s="501">
        <f t="shared" si="7303"/>
        <v>0</v>
      </c>
      <c r="AG1494" s="276">
        <f t="shared" si="7303"/>
        <v>0</v>
      </c>
      <c r="AH1494" s="276">
        <f t="shared" si="7303"/>
        <v>0</v>
      </c>
      <c r="AI1494" s="276">
        <f t="shared" si="7303"/>
        <v>0</v>
      </c>
      <c r="AJ1494" s="276">
        <f t="shared" si="7303"/>
        <v>0</v>
      </c>
      <c r="AK1494" s="276">
        <f t="shared" si="7303"/>
        <v>0</v>
      </c>
      <c r="AL1494" s="276">
        <f t="shared" si="7303"/>
        <v>0</v>
      </c>
      <c r="AM1494" s="276">
        <f t="shared" si="7303"/>
        <v>0</v>
      </c>
      <c r="AN1494" s="276">
        <f t="shared" si="7303"/>
        <v>0</v>
      </c>
      <c r="AO1494" s="276">
        <f t="shared" si="7303"/>
        <v>0</v>
      </c>
      <c r="AP1494" s="276">
        <f t="shared" si="7303"/>
        <v>0</v>
      </c>
      <c r="AQ1494" s="276">
        <f t="shared" si="7303"/>
        <v>0</v>
      </c>
      <c r="AR1494" s="276">
        <f t="shared" si="7303"/>
        <v>0</v>
      </c>
      <c r="AS1494" s="501">
        <f t="shared" si="7303"/>
        <v>0</v>
      </c>
      <c r="AT1494" s="276">
        <f t="shared" si="7303"/>
        <v>0</v>
      </c>
      <c r="AU1494" s="276">
        <f t="shared" si="7303"/>
        <v>0</v>
      </c>
      <c r="AV1494" s="276">
        <f t="shared" si="7303"/>
        <v>0</v>
      </c>
      <c r="AW1494" s="568">
        <f t="shared" si="7303"/>
        <v>0</v>
      </c>
      <c r="AX1494" s="568">
        <f t="shared" si="7303"/>
        <v>0</v>
      </c>
      <c r="AY1494" s="568">
        <f t="shared" si="7303"/>
        <v>0</v>
      </c>
      <c r="AZ1494" s="276">
        <f t="shared" si="7303"/>
        <v>0</v>
      </c>
      <c r="BA1494" s="276">
        <f t="shared" si="7303"/>
        <v>0</v>
      </c>
      <c r="BB1494" s="276">
        <f t="shared" si="7303"/>
        <v>0</v>
      </c>
      <c r="BC1494" s="276">
        <f t="shared" si="7303"/>
        <v>0</v>
      </c>
      <c r="BD1494" s="276">
        <f t="shared" si="7303"/>
        <v>0</v>
      </c>
      <c r="BE1494" s="276">
        <f t="shared" si="7303"/>
        <v>0</v>
      </c>
      <c r="BF1494" s="522"/>
      <c r="BG1494" s="605">
        <f>SUM(F1494,S1494,AF1494,AS1494)</f>
        <v>30</v>
      </c>
      <c r="BH1494" s="533">
        <f>SUM(G1494,T1494,AG1494)</f>
        <v>0</v>
      </c>
      <c r="BI1494" s="533">
        <f t="shared" si="7285"/>
        <v>0</v>
      </c>
      <c r="BJ1494" s="533">
        <f t="shared" si="7286"/>
        <v>0</v>
      </c>
      <c r="BK1494" s="533">
        <f t="shared" si="7287"/>
        <v>0</v>
      </c>
      <c r="BL1494" s="533">
        <f t="shared" si="7288"/>
        <v>0</v>
      </c>
      <c r="BM1494" s="533">
        <f t="shared" si="7289"/>
        <v>0</v>
      </c>
      <c r="BN1494" s="533">
        <f>SUM(M1494,Z1494,AM1494)</f>
        <v>0</v>
      </c>
      <c r="BO1494" s="533">
        <f t="shared" si="7290"/>
        <v>0</v>
      </c>
      <c r="BP1494" s="533">
        <f t="shared" si="7291"/>
        <v>0</v>
      </c>
      <c r="BQ1494" s="533">
        <f t="shared" si="7292"/>
        <v>0</v>
      </c>
      <c r="BR1494" s="533">
        <f t="shared" si="7293"/>
        <v>0</v>
      </c>
      <c r="BS1494" s="533">
        <f t="shared" si="7294"/>
        <v>0</v>
      </c>
      <c r="BT1494" s="533">
        <f>AT1494</f>
        <v>0</v>
      </c>
      <c r="BU1494" s="533">
        <f t="shared" si="7295"/>
        <v>0</v>
      </c>
      <c r="BV1494" s="533">
        <f t="shared" si="7296"/>
        <v>0</v>
      </c>
      <c r="BW1494" s="536">
        <f>SUM(BH1494,BK1494,BN1494,BQ1494,BT1494)</f>
        <v>0</v>
      </c>
      <c r="BX1494" s="536">
        <f t="shared" si="7297"/>
        <v>0</v>
      </c>
      <c r="BY1494" s="536">
        <f t="shared" si="7298"/>
        <v>0</v>
      </c>
      <c r="BZ1494" t="s">
        <v>74</v>
      </c>
      <c r="CA1494" s="544">
        <f>AZ1494</f>
        <v>0</v>
      </c>
      <c r="CB1494" s="544">
        <f t="shared" si="7299"/>
        <v>0</v>
      </c>
      <c r="CC1494" s="544">
        <f t="shared" si="7300"/>
        <v>0</v>
      </c>
      <c r="CD1494" s="544">
        <f>BC1494</f>
        <v>0</v>
      </c>
      <c r="CE1494" s="544">
        <f t="shared" si="7301"/>
        <v>0</v>
      </c>
      <c r="CF1494" s="544">
        <f t="shared" si="7302"/>
        <v>0</v>
      </c>
    </row>
    <row r="1495" spans="1:84">
      <c r="A1495" s="149"/>
      <c r="B1495" s="149"/>
      <c r="C1495" s="151"/>
      <c r="D1495" s="151"/>
      <c r="E1495" s="288"/>
      <c r="F1495" s="589"/>
      <c r="G1495" s="276"/>
      <c r="H1495" s="276"/>
      <c r="I1495" s="276"/>
      <c r="J1495" s="276"/>
      <c r="K1495" s="276"/>
      <c r="L1495" s="276"/>
      <c r="M1495" s="276"/>
      <c r="N1495" s="276"/>
      <c r="O1495" s="276"/>
      <c r="P1495" s="276"/>
      <c r="Q1495" s="276"/>
      <c r="R1495" s="276"/>
      <c r="S1495" s="501"/>
      <c r="T1495" s="276"/>
      <c r="U1495" s="276"/>
      <c r="V1495" s="276"/>
      <c r="W1495" s="276"/>
      <c r="X1495" s="276"/>
      <c r="Y1495" s="276"/>
      <c r="Z1495" s="276"/>
      <c r="AA1495" s="276"/>
      <c r="AB1495" s="276"/>
      <c r="AC1495" s="276"/>
      <c r="AD1495" s="276"/>
      <c r="AE1495" s="276"/>
      <c r="AF1495" s="501"/>
      <c r="AG1495" s="276"/>
      <c r="AH1495" s="276"/>
      <c r="AI1495" s="276"/>
      <c r="AJ1495" s="276"/>
      <c r="AK1495" s="276"/>
      <c r="AL1495" s="276"/>
      <c r="AM1495" s="276"/>
      <c r="AN1495" s="276"/>
      <c r="AO1495" s="276"/>
      <c r="AP1495" s="276"/>
      <c r="AQ1495" s="276"/>
      <c r="AR1495" s="276"/>
      <c r="AS1495" s="501"/>
      <c r="AT1495" s="276"/>
      <c r="AU1495" s="276"/>
      <c r="AV1495" s="276"/>
      <c r="AW1495" s="568"/>
      <c r="AX1495" s="568"/>
      <c r="AY1495" s="568"/>
      <c r="AZ1495" s="276"/>
      <c r="BA1495" s="276"/>
      <c r="BB1495" s="276"/>
      <c r="BC1495" s="276"/>
      <c r="BD1495" s="276"/>
      <c r="BE1495" s="276"/>
      <c r="BF1495" s="522"/>
    </row>
    <row r="1496" spans="1:84">
      <c r="A1496" s="149"/>
      <c r="B1496" s="322" t="s">
        <v>867</v>
      </c>
      <c r="C1496" s="298"/>
      <c r="D1496" s="298"/>
      <c r="E1496" s="379" t="s">
        <v>868</v>
      </c>
      <c r="F1496" s="592"/>
      <c r="G1496" s="168"/>
      <c r="H1496" s="168"/>
      <c r="I1496" s="168"/>
      <c r="J1496" s="168"/>
      <c r="K1496" s="168"/>
      <c r="L1496" s="168"/>
      <c r="M1496" s="168"/>
      <c r="N1496" s="168"/>
      <c r="O1496" s="168"/>
      <c r="P1496" s="168"/>
      <c r="Q1496" s="168"/>
      <c r="R1496" s="168"/>
      <c r="S1496" s="502"/>
      <c r="T1496" s="168"/>
      <c r="U1496" s="168"/>
      <c r="V1496" s="168"/>
      <c r="W1496" s="168"/>
      <c r="X1496" s="168"/>
      <c r="Y1496" s="168"/>
      <c r="Z1496" s="168"/>
      <c r="AA1496" s="168"/>
      <c r="AB1496" s="168"/>
      <c r="AC1496" s="168"/>
      <c r="AD1496" s="168"/>
      <c r="AE1496" s="168"/>
      <c r="AF1496" s="502"/>
      <c r="AG1496" s="168"/>
      <c r="AH1496" s="168"/>
      <c r="AI1496" s="168"/>
      <c r="AJ1496" s="168"/>
      <c r="AK1496" s="168"/>
      <c r="AL1496" s="168"/>
      <c r="AM1496" s="168"/>
      <c r="AN1496" s="168"/>
      <c r="AO1496" s="168"/>
      <c r="AP1496" s="168"/>
      <c r="AQ1496" s="168"/>
      <c r="AR1496" s="168"/>
      <c r="AS1496" s="502"/>
      <c r="AT1496" s="168"/>
      <c r="AU1496" s="168"/>
      <c r="AV1496" s="275"/>
      <c r="AW1496" s="569"/>
      <c r="AX1496" s="569"/>
      <c r="AY1496" s="569"/>
      <c r="AZ1496" s="168"/>
      <c r="BA1496" s="168"/>
      <c r="BB1496" s="168"/>
      <c r="BC1496" s="168"/>
      <c r="BD1496" s="168"/>
      <c r="BE1496" s="168"/>
      <c r="BF1496" s="523"/>
    </row>
    <row r="1497" spans="1:84">
      <c r="A1497" s="149"/>
      <c r="B1497" s="149"/>
      <c r="C1497" s="151"/>
      <c r="D1497" s="151"/>
      <c r="E1497" s="376"/>
      <c r="F1497" s="592">
        <v>10</v>
      </c>
      <c r="G1497" s="428">
        <v>1</v>
      </c>
      <c r="H1497" s="159">
        <v>4</v>
      </c>
      <c r="I1497" s="275">
        <f>SUM(G1497:H1497)</f>
        <v>5</v>
      </c>
      <c r="J1497" s="159">
        <v>0</v>
      </c>
      <c r="K1497" s="159">
        <v>1</v>
      </c>
      <c r="L1497" s="275">
        <f>SUM(J1497:K1497)</f>
        <v>1</v>
      </c>
      <c r="M1497" s="159">
        <v>0</v>
      </c>
      <c r="N1497" s="159">
        <v>0</v>
      </c>
      <c r="O1497" s="275">
        <f>SUM(M1497:N1497)</f>
        <v>0</v>
      </c>
      <c r="P1497" s="159">
        <v>0</v>
      </c>
      <c r="Q1497" s="159">
        <v>3</v>
      </c>
      <c r="R1497" s="275">
        <f>SUM(P1497:Q1497)</f>
        <v>3</v>
      </c>
      <c r="S1497" s="500"/>
      <c r="T1497" s="275"/>
      <c r="U1497" s="275"/>
      <c r="V1497" s="275">
        <f>SUM(T1497:U1497)</f>
        <v>0</v>
      </c>
      <c r="W1497" s="275"/>
      <c r="X1497" s="275"/>
      <c r="Y1497" s="275">
        <f>SUM(W1497:X1497)</f>
        <v>0</v>
      </c>
      <c r="Z1497" s="275"/>
      <c r="AA1497" s="275"/>
      <c r="AB1497" s="275">
        <f>SUM(Z1497:AA1497)</f>
        <v>0</v>
      </c>
      <c r="AC1497" s="275"/>
      <c r="AD1497" s="275"/>
      <c r="AE1497" s="275">
        <f>SUM(AC1497:AD1497)</f>
        <v>0</v>
      </c>
      <c r="AF1497" s="500"/>
      <c r="AG1497" s="275"/>
      <c r="AH1497" s="275"/>
      <c r="AI1497" s="275">
        <f>SUM(AG1497:AH1497)</f>
        <v>0</v>
      </c>
      <c r="AJ1497" s="275"/>
      <c r="AK1497" s="275"/>
      <c r="AL1497" s="275">
        <f>SUM(AJ1497:AK1497)</f>
        <v>0</v>
      </c>
      <c r="AM1497" s="275"/>
      <c r="AN1497" s="275"/>
      <c r="AO1497" s="275">
        <f>SUM(AM1497:AN1497)</f>
        <v>0</v>
      </c>
      <c r="AP1497" s="275"/>
      <c r="AQ1497" s="275"/>
      <c r="AR1497" s="275">
        <f>SUM(AP1497:AQ1497)</f>
        <v>0</v>
      </c>
      <c r="AS1497" s="500"/>
      <c r="AT1497" s="275"/>
      <c r="AU1497" s="275"/>
      <c r="AV1497" s="275">
        <f>SUM(AT1497:AU1497)</f>
        <v>0</v>
      </c>
      <c r="AW1497" s="567">
        <f t="shared" ref="AW1497" si="7305">SUM(G1497,J1497,M1497,P1497,T1497,W1497,Z1497,AC1497,AG1497,AJ1497,AM1497,AP1497,AT1497)</f>
        <v>1</v>
      </c>
      <c r="AX1497" s="567">
        <f t="shared" ref="AX1497" si="7306">SUM(H1497,K1497,N1497,Q1497,U1497,X1497,AA1497,AD1497,AH1497,AK1497,AN1497,AQ1497,AU1497)</f>
        <v>8</v>
      </c>
      <c r="AY1497" s="567">
        <f t="shared" ref="AY1497" si="7307">SUM(I1497,L1497,O1497,R1497,V1497,Y1497,AB1497,AE1497,AI1497,AL1497,AO1497,AR1497,AV1497)</f>
        <v>9</v>
      </c>
      <c r="AZ1497" s="159"/>
      <c r="BA1497" s="159"/>
      <c r="BB1497" s="275">
        <f>SUM(AZ1497:BA1497)</f>
        <v>0</v>
      </c>
      <c r="BC1497" s="275"/>
      <c r="BD1497" s="275"/>
      <c r="BE1497" s="275">
        <f>SUM(BC1497:BD1497)</f>
        <v>0</v>
      </c>
      <c r="BF1497" s="521"/>
      <c r="BG1497" s="605">
        <f>SUM(F1497,S1497,AF1497,AS1497)</f>
        <v>10</v>
      </c>
      <c r="BH1497" s="533">
        <f>SUM(G1497,T1497,AG1497)</f>
        <v>1</v>
      </c>
      <c r="BI1497" s="533">
        <f t="shared" ref="BI1497" si="7308">SUM(H1497,U1497,AH1497)</f>
        <v>4</v>
      </c>
      <c r="BJ1497" s="533">
        <f t="shared" ref="BJ1497" si="7309">SUM(I1497,V1497,AI1497)</f>
        <v>5</v>
      </c>
      <c r="BK1497" s="533">
        <f t="shared" ref="BK1497" si="7310">SUM(J1497,W1497,AJ1497)</f>
        <v>0</v>
      </c>
      <c r="BL1497" s="533">
        <f t="shared" ref="BL1497" si="7311">SUM(K1497,X1497,AK1497)</f>
        <v>1</v>
      </c>
      <c r="BM1497" s="533">
        <f t="shared" ref="BM1497" si="7312">SUM(L1497,Y1497,AL1497)</f>
        <v>1</v>
      </c>
      <c r="BN1497" s="533">
        <f>SUM(M1497,Z1497,AM1497)</f>
        <v>0</v>
      </c>
      <c r="BO1497" s="533">
        <f t="shared" ref="BO1497" si="7313">SUM(N1497,AA1497,AN1497)</f>
        <v>0</v>
      </c>
      <c r="BP1497" s="533">
        <f t="shared" ref="BP1497" si="7314">SUM(O1497,AB1497,AO1497)</f>
        <v>0</v>
      </c>
      <c r="BQ1497" s="533">
        <f t="shared" ref="BQ1497" si="7315">SUM(P1497,AC1497,AP1497)</f>
        <v>0</v>
      </c>
      <c r="BR1497" s="533">
        <f t="shared" ref="BR1497" si="7316">SUM(Q1497,AD1497,AQ1497)</f>
        <v>3</v>
      </c>
      <c r="BS1497" s="533">
        <f t="shared" ref="BS1497" si="7317">SUM(R1497,AE1497,AR1497)</f>
        <v>3</v>
      </c>
      <c r="BT1497" s="533">
        <f>AT1497</f>
        <v>0</v>
      </c>
      <c r="BU1497" s="533">
        <f t="shared" ref="BU1497" si="7318">AU1497</f>
        <v>0</v>
      </c>
      <c r="BV1497" s="533">
        <f t="shared" ref="BV1497" si="7319">AV1497</f>
        <v>0</v>
      </c>
      <c r="BW1497" s="536">
        <f>SUM(BH1497,BK1497,BN1497,BQ1497,BT1497)</f>
        <v>1</v>
      </c>
      <c r="BX1497" s="536">
        <f t="shared" ref="BX1497" si="7320">SUM(BI1497,BL1497,BO1497,BR1497,BU1497)</f>
        <v>8</v>
      </c>
      <c r="BY1497" s="536">
        <f t="shared" ref="BY1497" si="7321">SUM(BJ1497,BM1497,BP1497,BS1497,BV1497)</f>
        <v>9</v>
      </c>
      <c r="BZ1497" t="s">
        <v>74</v>
      </c>
      <c r="CA1497" s="544">
        <f>AZ1497</f>
        <v>0</v>
      </c>
      <c r="CB1497" s="544">
        <f t="shared" ref="CB1497" si="7322">BA1497</f>
        <v>0</v>
      </c>
      <c r="CC1497" s="544">
        <f t="shared" ref="CC1497" si="7323">BB1497</f>
        <v>0</v>
      </c>
      <c r="CD1497" s="544">
        <f>BC1497</f>
        <v>0</v>
      </c>
      <c r="CE1497" s="544">
        <f t="shared" ref="CE1497" si="7324">BD1497</f>
        <v>0</v>
      </c>
      <c r="CF1497" s="544">
        <f t="shared" ref="CF1497" si="7325">BE1497</f>
        <v>0</v>
      </c>
    </row>
    <row r="1498" spans="1:84">
      <c r="A1498" s="149"/>
      <c r="B1498" s="149"/>
      <c r="C1498" s="151"/>
      <c r="D1498" s="151"/>
      <c r="E1498" s="288"/>
      <c r="F1498" s="594"/>
      <c r="G1498" s="149"/>
      <c r="H1498" s="149"/>
      <c r="I1498" s="149"/>
      <c r="J1498" s="149"/>
      <c r="K1498" s="149"/>
      <c r="L1498" s="149"/>
      <c r="M1498" s="149"/>
      <c r="N1498" s="149"/>
      <c r="O1498" s="149"/>
      <c r="P1498" s="149"/>
      <c r="Q1498" s="149"/>
      <c r="R1498" s="149"/>
      <c r="S1498" s="508"/>
      <c r="T1498" s="149"/>
      <c r="U1498" s="149"/>
      <c r="V1498" s="149"/>
      <c r="W1498" s="149"/>
      <c r="X1498" s="149"/>
      <c r="Y1498" s="149"/>
      <c r="Z1498" s="149"/>
      <c r="AA1498" s="149"/>
      <c r="AB1498" s="149"/>
      <c r="AC1498" s="149"/>
      <c r="AD1498" s="149"/>
      <c r="AE1498" s="149"/>
      <c r="AF1498" s="508"/>
      <c r="AG1498" s="149"/>
      <c r="AH1498" s="149"/>
      <c r="AI1498" s="149"/>
      <c r="AJ1498" s="149"/>
      <c r="AK1498" s="149"/>
      <c r="AL1498" s="149"/>
      <c r="AM1498" s="149"/>
      <c r="AN1498" s="149"/>
      <c r="AO1498" s="149"/>
      <c r="AP1498" s="149"/>
      <c r="AQ1498" s="149"/>
      <c r="AR1498" s="149"/>
      <c r="AS1498" s="508"/>
      <c r="AT1498" s="149"/>
      <c r="AU1498" s="149"/>
      <c r="AV1498" s="149"/>
      <c r="AW1498" s="574"/>
      <c r="AX1498" s="574"/>
      <c r="AY1498" s="574"/>
      <c r="AZ1498" s="149"/>
      <c r="BA1498" s="149"/>
      <c r="BB1498" s="149"/>
      <c r="BC1498" s="149"/>
      <c r="BD1498" s="149"/>
      <c r="BE1498" s="149"/>
      <c r="BF1498" s="291"/>
    </row>
    <row r="1499" spans="1:84">
      <c r="A1499" s="149"/>
      <c r="B1499" s="151" t="s">
        <v>73</v>
      </c>
      <c r="C1499" s="151"/>
      <c r="D1499" s="151"/>
      <c r="E1499" s="288"/>
      <c r="F1499" s="594"/>
      <c r="G1499" s="149"/>
      <c r="H1499" s="149"/>
      <c r="I1499" s="149"/>
      <c r="J1499" s="149"/>
      <c r="K1499" s="149"/>
      <c r="L1499" s="149"/>
      <c r="M1499" s="149"/>
      <c r="N1499" s="149"/>
      <c r="O1499" s="149"/>
      <c r="P1499" s="149"/>
      <c r="Q1499" s="149"/>
      <c r="R1499" s="149"/>
      <c r="S1499" s="508"/>
      <c r="T1499" s="149"/>
      <c r="U1499" s="149"/>
      <c r="V1499" s="149"/>
      <c r="W1499" s="149"/>
      <c r="X1499" s="149"/>
      <c r="Y1499" s="149"/>
      <c r="Z1499" s="149"/>
      <c r="AA1499" s="149"/>
      <c r="AB1499" s="149"/>
      <c r="AC1499" s="149"/>
      <c r="AD1499" s="149"/>
      <c r="AE1499" s="149"/>
      <c r="AF1499" s="508"/>
      <c r="AG1499" s="149"/>
      <c r="AH1499" s="149"/>
      <c r="AI1499" s="149"/>
      <c r="AJ1499" s="149"/>
      <c r="AK1499" s="149"/>
      <c r="AL1499" s="149"/>
      <c r="AM1499" s="149"/>
      <c r="AN1499" s="149"/>
      <c r="AO1499" s="149"/>
      <c r="AP1499" s="149"/>
      <c r="AQ1499" s="149"/>
      <c r="AR1499" s="149"/>
      <c r="AS1499" s="508"/>
      <c r="AT1499" s="149"/>
      <c r="AU1499" s="149"/>
      <c r="AV1499" s="149"/>
      <c r="AW1499" s="574"/>
      <c r="AX1499" s="574"/>
      <c r="AY1499" s="574"/>
      <c r="AZ1499" s="149"/>
      <c r="BA1499" s="149"/>
      <c r="BB1499" s="149"/>
      <c r="BC1499" s="149"/>
      <c r="BD1499" s="149"/>
      <c r="BE1499" s="149"/>
      <c r="BF1499" s="291"/>
    </row>
    <row r="1500" spans="1:84">
      <c r="A1500" s="149"/>
      <c r="B1500" s="149" t="s">
        <v>115</v>
      </c>
      <c r="C1500" s="151"/>
      <c r="D1500" s="151"/>
      <c r="E1500" s="375" t="s">
        <v>221</v>
      </c>
      <c r="F1500" s="586" t="s">
        <v>74</v>
      </c>
      <c r="G1500" s="278"/>
      <c r="H1500" s="280"/>
      <c r="I1500" s="278"/>
      <c r="J1500" s="278"/>
      <c r="K1500" s="278"/>
      <c r="L1500" s="278"/>
      <c r="M1500" s="278"/>
      <c r="N1500" s="278"/>
      <c r="O1500" s="278"/>
      <c r="P1500" s="278"/>
      <c r="Q1500" s="278"/>
      <c r="R1500" s="278"/>
      <c r="S1500" s="504"/>
      <c r="T1500" s="278"/>
      <c r="U1500" s="278"/>
      <c r="V1500" s="278"/>
      <c r="W1500" s="278"/>
      <c r="X1500" s="278"/>
      <c r="Y1500" s="278"/>
      <c r="Z1500" s="278"/>
      <c r="AA1500" s="278"/>
      <c r="AB1500" s="278"/>
      <c r="AC1500" s="278"/>
      <c r="AD1500" s="278"/>
      <c r="AE1500" s="278"/>
      <c r="AF1500" s="504"/>
      <c r="AG1500" s="278"/>
      <c r="AH1500" s="278"/>
      <c r="AI1500" s="278"/>
      <c r="AJ1500" s="278"/>
      <c r="AK1500" s="278"/>
      <c r="AL1500" s="278"/>
      <c r="AM1500" s="278"/>
      <c r="AN1500" s="278"/>
      <c r="AO1500" s="278"/>
      <c r="AP1500" s="278"/>
      <c r="AQ1500" s="278"/>
      <c r="AR1500" s="278"/>
      <c r="AS1500" s="504"/>
      <c r="AT1500" s="278"/>
      <c r="AU1500" s="278"/>
      <c r="AV1500" s="278"/>
      <c r="AW1500" s="571"/>
      <c r="AX1500" s="571"/>
      <c r="AY1500" s="571"/>
      <c r="AZ1500" s="149"/>
      <c r="BA1500" s="149"/>
      <c r="BB1500" s="149"/>
      <c r="BC1500" s="278"/>
      <c r="BD1500" s="278"/>
      <c r="BE1500" s="278"/>
      <c r="BF1500" s="282"/>
    </row>
    <row r="1501" spans="1:84">
      <c r="A1501" s="149"/>
      <c r="B1501" s="151"/>
      <c r="C1501" s="151"/>
      <c r="D1501" s="151"/>
      <c r="E1501" s="446" t="s">
        <v>1078</v>
      </c>
      <c r="F1501" s="589">
        <v>11</v>
      </c>
      <c r="G1501" s="159"/>
      <c r="H1501" s="159"/>
      <c r="I1501" s="275">
        <f>SUM(G1501:H1501)</f>
        <v>0</v>
      </c>
      <c r="J1501" s="159"/>
      <c r="K1501" s="159"/>
      <c r="L1501" s="275">
        <f>SUM(J1501:K1501)</f>
        <v>0</v>
      </c>
      <c r="M1501" s="159"/>
      <c r="N1501" s="159"/>
      <c r="O1501" s="275">
        <f>SUM(M1501:N1501)</f>
        <v>0</v>
      </c>
      <c r="P1501" s="159"/>
      <c r="Q1501" s="159"/>
      <c r="R1501" s="275">
        <f>SUM(P1501:Q1501)</f>
        <v>0</v>
      </c>
      <c r="S1501" s="500"/>
      <c r="T1501" s="275"/>
      <c r="U1501" s="275"/>
      <c r="V1501" s="275">
        <f>SUM(T1501:U1501)</f>
        <v>0</v>
      </c>
      <c r="W1501" s="275"/>
      <c r="X1501" s="275"/>
      <c r="Y1501" s="275">
        <f>SUM(W1501:X1501)</f>
        <v>0</v>
      </c>
      <c r="Z1501" s="275"/>
      <c r="AA1501" s="275"/>
      <c r="AB1501" s="275">
        <f>SUM(Z1501:AA1501)</f>
        <v>0</v>
      </c>
      <c r="AC1501" s="275"/>
      <c r="AD1501" s="275"/>
      <c r="AE1501" s="275">
        <f>SUM(AC1501:AD1501)</f>
        <v>0</v>
      </c>
      <c r="AF1501" s="500"/>
      <c r="AG1501" s="275"/>
      <c r="AH1501" s="275"/>
      <c r="AI1501" s="275">
        <f>SUM(AG1501:AH1501)</f>
        <v>0</v>
      </c>
      <c r="AJ1501" s="275"/>
      <c r="AK1501" s="275"/>
      <c r="AL1501" s="275">
        <f>SUM(AJ1501:AK1501)</f>
        <v>0</v>
      </c>
      <c r="AM1501" s="275"/>
      <c r="AN1501" s="275"/>
      <c r="AO1501" s="275">
        <f>SUM(AM1501:AN1501)</f>
        <v>0</v>
      </c>
      <c r="AP1501" s="275"/>
      <c r="AQ1501" s="275"/>
      <c r="AR1501" s="275">
        <f>SUM(AP1501:AQ1501)</f>
        <v>0</v>
      </c>
      <c r="AS1501" s="500"/>
      <c r="AT1501" s="275"/>
      <c r="AU1501" s="275"/>
      <c r="AV1501" s="275">
        <f>SUM(AT1501:AU1501)</f>
        <v>0</v>
      </c>
      <c r="AW1501" s="567">
        <f t="shared" ref="AW1501:AW1502" si="7326">SUM(G1501,J1501,M1501,P1501,T1501,W1501,Z1501,AC1501,AG1501,AJ1501,AM1501,AP1501,AT1501)</f>
        <v>0</v>
      </c>
      <c r="AX1501" s="567">
        <f t="shared" ref="AX1501:AX1502" si="7327">SUM(H1501,K1501,N1501,Q1501,U1501,X1501,AA1501,AD1501,AH1501,AK1501,AN1501,AQ1501,AU1501)</f>
        <v>0</v>
      </c>
      <c r="AY1501" s="567">
        <f t="shared" ref="AY1501:AY1502" si="7328">SUM(I1501,L1501,O1501,R1501,V1501,Y1501,AB1501,AE1501,AI1501,AL1501,AO1501,AR1501,AV1501)</f>
        <v>0</v>
      </c>
      <c r="AZ1501" s="159"/>
      <c r="BA1501" s="159"/>
      <c r="BB1501" s="275">
        <f>SUM(AZ1501:BA1501)</f>
        <v>0</v>
      </c>
      <c r="BC1501" s="275"/>
      <c r="BD1501" s="275"/>
      <c r="BE1501" s="275">
        <f>SUM(BC1501:BD1501)</f>
        <v>0</v>
      </c>
      <c r="BF1501" s="521"/>
      <c r="BG1501" s="605">
        <f>SUM(F1501,S1501,AF1501,AS1501)</f>
        <v>11</v>
      </c>
      <c r="BH1501" s="533">
        <f>SUM(G1501,T1501,AG1501)</f>
        <v>0</v>
      </c>
      <c r="BI1501" s="533">
        <f t="shared" ref="BI1501:BI1503" si="7329">SUM(H1501,U1501,AH1501)</f>
        <v>0</v>
      </c>
      <c r="BJ1501" s="533">
        <f t="shared" ref="BJ1501:BJ1503" si="7330">SUM(I1501,V1501,AI1501)</f>
        <v>0</v>
      </c>
      <c r="BK1501" s="533">
        <f t="shared" ref="BK1501:BK1503" si="7331">SUM(J1501,W1501,AJ1501)</f>
        <v>0</v>
      </c>
      <c r="BL1501" s="533">
        <f t="shared" ref="BL1501:BL1503" si="7332">SUM(K1501,X1501,AK1501)</f>
        <v>0</v>
      </c>
      <c r="BM1501" s="533">
        <f t="shared" ref="BM1501:BM1503" si="7333">SUM(L1501,Y1501,AL1501)</f>
        <v>0</v>
      </c>
      <c r="BN1501" s="533">
        <f>SUM(M1501,Z1501,AM1501)</f>
        <v>0</v>
      </c>
      <c r="BO1501" s="533">
        <f t="shared" ref="BO1501:BO1503" si="7334">SUM(N1501,AA1501,AN1501)</f>
        <v>0</v>
      </c>
      <c r="BP1501" s="533">
        <f t="shared" ref="BP1501:BP1503" si="7335">SUM(O1501,AB1501,AO1501)</f>
        <v>0</v>
      </c>
      <c r="BQ1501" s="533">
        <f t="shared" ref="BQ1501:BQ1503" si="7336">SUM(P1501,AC1501,AP1501)</f>
        <v>0</v>
      </c>
      <c r="BR1501" s="533">
        <f t="shared" ref="BR1501:BR1503" si="7337">SUM(Q1501,AD1501,AQ1501)</f>
        <v>0</v>
      </c>
      <c r="BS1501" s="533">
        <f t="shared" ref="BS1501:BS1503" si="7338">SUM(R1501,AE1501,AR1501)</f>
        <v>0</v>
      </c>
      <c r="BT1501" s="533">
        <f>AT1501</f>
        <v>0</v>
      </c>
      <c r="BU1501" s="533">
        <f t="shared" ref="BU1501:BU1503" si="7339">AU1501</f>
        <v>0</v>
      </c>
      <c r="BV1501" s="533">
        <f t="shared" ref="BV1501:BV1503" si="7340">AV1501</f>
        <v>0</v>
      </c>
      <c r="BW1501" s="536">
        <f>SUM(BH1501,BK1501,BN1501,BQ1501,BT1501)</f>
        <v>0</v>
      </c>
      <c r="BX1501" s="536">
        <f t="shared" ref="BX1501:BX1503" si="7341">SUM(BI1501,BL1501,BO1501,BR1501,BU1501)</f>
        <v>0</v>
      </c>
      <c r="BY1501" s="536">
        <f t="shared" ref="BY1501:BY1503" si="7342">SUM(BJ1501,BM1501,BP1501,BS1501,BV1501)</f>
        <v>0</v>
      </c>
      <c r="BZ1501" t="s">
        <v>74</v>
      </c>
      <c r="CA1501" s="544">
        <f>AZ1501</f>
        <v>0</v>
      </c>
      <c r="CB1501" s="544">
        <f t="shared" ref="CB1501:CB1503" si="7343">BA1501</f>
        <v>0</v>
      </c>
      <c r="CC1501" s="544">
        <f t="shared" ref="CC1501:CC1503" si="7344">BB1501</f>
        <v>0</v>
      </c>
      <c r="CD1501" s="544">
        <f>BC1501</f>
        <v>0</v>
      </c>
      <c r="CE1501" s="544">
        <f t="shared" ref="CE1501:CE1503" si="7345">BD1501</f>
        <v>0</v>
      </c>
      <c r="CF1501" s="544">
        <f t="shared" ref="CF1501:CF1503" si="7346">BE1501</f>
        <v>0</v>
      </c>
    </row>
    <row r="1502" spans="1:84">
      <c r="A1502" s="149"/>
      <c r="B1502" s="151"/>
      <c r="C1502" s="151"/>
      <c r="D1502" s="151"/>
      <c r="E1502" s="446" t="s">
        <v>1079</v>
      </c>
      <c r="F1502" s="589">
        <v>22</v>
      </c>
      <c r="G1502" s="159">
        <v>3</v>
      </c>
      <c r="H1502" s="159">
        <v>3</v>
      </c>
      <c r="I1502" s="275">
        <f>SUM(G1502:H1502)</f>
        <v>6</v>
      </c>
      <c r="J1502" s="159">
        <v>2</v>
      </c>
      <c r="K1502" s="159">
        <v>0</v>
      </c>
      <c r="L1502" s="275">
        <f>SUM(J1502:K1502)</f>
        <v>2</v>
      </c>
      <c r="M1502" s="159">
        <v>1</v>
      </c>
      <c r="N1502" s="159">
        <v>0</v>
      </c>
      <c r="O1502" s="275">
        <f>SUM(M1502:N1502)</f>
        <v>1</v>
      </c>
      <c r="P1502" s="159">
        <v>2</v>
      </c>
      <c r="Q1502" s="159">
        <v>2</v>
      </c>
      <c r="R1502" s="275">
        <f>SUM(P1502:Q1502)</f>
        <v>4</v>
      </c>
      <c r="S1502" s="500"/>
      <c r="T1502" s="275"/>
      <c r="U1502" s="275"/>
      <c r="V1502" s="275">
        <f>SUM(T1502:U1502)</f>
        <v>0</v>
      </c>
      <c r="W1502" s="275"/>
      <c r="X1502" s="275"/>
      <c r="Y1502" s="275">
        <f>SUM(W1502:X1502)</f>
        <v>0</v>
      </c>
      <c r="Z1502" s="275"/>
      <c r="AA1502" s="275"/>
      <c r="AB1502" s="275">
        <f>SUM(Z1502:AA1502)</f>
        <v>0</v>
      </c>
      <c r="AC1502" s="275"/>
      <c r="AD1502" s="275"/>
      <c r="AE1502" s="275">
        <f>SUM(AC1502:AD1502)</f>
        <v>0</v>
      </c>
      <c r="AF1502" s="500"/>
      <c r="AG1502" s="275"/>
      <c r="AH1502" s="275"/>
      <c r="AI1502" s="275">
        <f>SUM(AG1502:AH1502)</f>
        <v>0</v>
      </c>
      <c r="AJ1502" s="275"/>
      <c r="AK1502" s="275"/>
      <c r="AL1502" s="275">
        <f>SUM(AJ1502:AK1502)</f>
        <v>0</v>
      </c>
      <c r="AM1502" s="275"/>
      <c r="AN1502" s="275"/>
      <c r="AO1502" s="275">
        <f>SUM(AM1502:AN1502)</f>
        <v>0</v>
      </c>
      <c r="AP1502" s="275"/>
      <c r="AQ1502" s="275"/>
      <c r="AR1502" s="275">
        <f>SUM(AP1502:AQ1502)</f>
        <v>0</v>
      </c>
      <c r="AS1502" s="500"/>
      <c r="AT1502" s="275"/>
      <c r="AU1502" s="275"/>
      <c r="AV1502" s="275">
        <f>SUM(AT1502:AU1502)</f>
        <v>0</v>
      </c>
      <c r="AW1502" s="567">
        <f t="shared" si="7326"/>
        <v>8</v>
      </c>
      <c r="AX1502" s="567">
        <f t="shared" si="7327"/>
        <v>5</v>
      </c>
      <c r="AY1502" s="567">
        <f t="shared" si="7328"/>
        <v>13</v>
      </c>
      <c r="AZ1502" s="159"/>
      <c r="BA1502" s="159"/>
      <c r="BB1502" s="275">
        <f>SUM(AZ1502:BA1502)</f>
        <v>0</v>
      </c>
      <c r="BC1502" s="275"/>
      <c r="BD1502" s="275"/>
      <c r="BE1502" s="275">
        <f>SUM(BC1502:BD1502)</f>
        <v>0</v>
      </c>
      <c r="BF1502" s="521"/>
      <c r="BG1502" s="605">
        <f>SUM(F1502,S1502,AF1502,AS1502)</f>
        <v>22</v>
      </c>
      <c r="BH1502" s="533">
        <f>SUM(G1502,T1502,AG1502)</f>
        <v>3</v>
      </c>
      <c r="BI1502" s="533">
        <f t="shared" si="7329"/>
        <v>3</v>
      </c>
      <c r="BJ1502" s="533">
        <f t="shared" si="7330"/>
        <v>6</v>
      </c>
      <c r="BK1502" s="533">
        <f t="shared" si="7331"/>
        <v>2</v>
      </c>
      <c r="BL1502" s="533">
        <f t="shared" si="7332"/>
        <v>0</v>
      </c>
      <c r="BM1502" s="533">
        <f t="shared" si="7333"/>
        <v>2</v>
      </c>
      <c r="BN1502" s="533">
        <f>SUM(M1502,Z1502,AM1502)</f>
        <v>1</v>
      </c>
      <c r="BO1502" s="533">
        <f t="shared" si="7334"/>
        <v>0</v>
      </c>
      <c r="BP1502" s="533">
        <f t="shared" si="7335"/>
        <v>1</v>
      </c>
      <c r="BQ1502" s="533">
        <f t="shared" si="7336"/>
        <v>2</v>
      </c>
      <c r="BR1502" s="533">
        <f t="shared" si="7337"/>
        <v>2</v>
      </c>
      <c r="BS1502" s="533">
        <f t="shared" si="7338"/>
        <v>4</v>
      </c>
      <c r="BT1502" s="533">
        <f>AT1502</f>
        <v>0</v>
      </c>
      <c r="BU1502" s="533">
        <f t="shared" si="7339"/>
        <v>0</v>
      </c>
      <c r="BV1502" s="533">
        <f t="shared" si="7340"/>
        <v>0</v>
      </c>
      <c r="BW1502" s="536">
        <f>SUM(BH1502,BK1502,BN1502,BQ1502,BT1502)</f>
        <v>8</v>
      </c>
      <c r="BX1502" s="536">
        <f t="shared" si="7341"/>
        <v>5</v>
      </c>
      <c r="BY1502" s="536">
        <f t="shared" si="7342"/>
        <v>13</v>
      </c>
      <c r="BZ1502" t="s">
        <v>74</v>
      </c>
      <c r="CA1502" s="544">
        <f>AZ1502</f>
        <v>0</v>
      </c>
      <c r="CB1502" s="544">
        <f t="shared" si="7343"/>
        <v>0</v>
      </c>
      <c r="CC1502" s="544">
        <f t="shared" si="7344"/>
        <v>0</v>
      </c>
      <c r="CD1502" s="544">
        <f>BC1502</f>
        <v>0</v>
      </c>
      <c r="CE1502" s="544">
        <f t="shared" si="7345"/>
        <v>0</v>
      </c>
      <c r="CF1502" s="544">
        <f t="shared" si="7346"/>
        <v>0</v>
      </c>
    </row>
    <row r="1503" spans="1:84">
      <c r="A1503" s="149"/>
      <c r="B1503" s="149"/>
      <c r="C1503" s="151"/>
      <c r="D1503" s="151"/>
      <c r="E1503" s="288"/>
      <c r="F1503" s="589">
        <f>SUM(F1501:F1502)</f>
        <v>33</v>
      </c>
      <c r="G1503" s="276">
        <f t="shared" ref="G1503:BE1503" si="7347">SUM(G1501:G1502)</f>
        <v>3</v>
      </c>
      <c r="H1503" s="276">
        <f t="shared" si="7347"/>
        <v>3</v>
      </c>
      <c r="I1503" s="276">
        <f t="shared" si="7347"/>
        <v>6</v>
      </c>
      <c r="J1503" s="276">
        <f t="shared" si="7347"/>
        <v>2</v>
      </c>
      <c r="K1503" s="276">
        <f t="shared" si="7347"/>
        <v>0</v>
      </c>
      <c r="L1503" s="276">
        <f t="shared" si="7347"/>
        <v>2</v>
      </c>
      <c r="M1503" s="276">
        <f t="shared" si="7347"/>
        <v>1</v>
      </c>
      <c r="N1503" s="276">
        <f t="shared" si="7347"/>
        <v>0</v>
      </c>
      <c r="O1503" s="276">
        <f t="shared" si="7347"/>
        <v>1</v>
      </c>
      <c r="P1503" s="276">
        <f t="shared" si="7347"/>
        <v>2</v>
      </c>
      <c r="Q1503" s="276">
        <f t="shared" si="7347"/>
        <v>2</v>
      </c>
      <c r="R1503" s="276">
        <f t="shared" si="7347"/>
        <v>4</v>
      </c>
      <c r="S1503" s="501">
        <f t="shared" si="7347"/>
        <v>0</v>
      </c>
      <c r="T1503" s="276">
        <f t="shared" si="7347"/>
        <v>0</v>
      </c>
      <c r="U1503" s="276">
        <f t="shared" si="7347"/>
        <v>0</v>
      </c>
      <c r="V1503" s="276">
        <f t="shared" si="7347"/>
        <v>0</v>
      </c>
      <c r="W1503" s="276">
        <f t="shared" si="7347"/>
        <v>0</v>
      </c>
      <c r="X1503" s="276">
        <f t="shared" si="7347"/>
        <v>0</v>
      </c>
      <c r="Y1503" s="276">
        <f t="shared" si="7347"/>
        <v>0</v>
      </c>
      <c r="Z1503" s="276">
        <f t="shared" si="7347"/>
        <v>0</v>
      </c>
      <c r="AA1503" s="276">
        <f t="shared" si="7347"/>
        <v>0</v>
      </c>
      <c r="AB1503" s="276">
        <f t="shared" si="7347"/>
        <v>0</v>
      </c>
      <c r="AC1503" s="276">
        <f t="shared" si="7347"/>
        <v>0</v>
      </c>
      <c r="AD1503" s="276">
        <f t="shared" si="7347"/>
        <v>0</v>
      </c>
      <c r="AE1503" s="276">
        <f t="shared" si="7347"/>
        <v>0</v>
      </c>
      <c r="AF1503" s="501">
        <f t="shared" si="7347"/>
        <v>0</v>
      </c>
      <c r="AG1503" s="276">
        <f t="shared" si="7347"/>
        <v>0</v>
      </c>
      <c r="AH1503" s="276">
        <f t="shared" si="7347"/>
        <v>0</v>
      </c>
      <c r="AI1503" s="276">
        <f t="shared" si="7347"/>
        <v>0</v>
      </c>
      <c r="AJ1503" s="276">
        <f t="shared" si="7347"/>
        <v>0</v>
      </c>
      <c r="AK1503" s="276">
        <f t="shared" si="7347"/>
        <v>0</v>
      </c>
      <c r="AL1503" s="276">
        <f t="shared" si="7347"/>
        <v>0</v>
      </c>
      <c r="AM1503" s="276">
        <f t="shared" si="7347"/>
        <v>0</v>
      </c>
      <c r="AN1503" s="276">
        <f t="shared" si="7347"/>
        <v>0</v>
      </c>
      <c r="AO1503" s="276">
        <f t="shared" si="7347"/>
        <v>0</v>
      </c>
      <c r="AP1503" s="276">
        <f t="shared" si="7347"/>
        <v>0</v>
      </c>
      <c r="AQ1503" s="276">
        <f t="shared" si="7347"/>
        <v>0</v>
      </c>
      <c r="AR1503" s="276">
        <f t="shared" si="7347"/>
        <v>0</v>
      </c>
      <c r="AS1503" s="501">
        <f t="shared" si="7347"/>
        <v>0</v>
      </c>
      <c r="AT1503" s="276">
        <f t="shared" si="7347"/>
        <v>0</v>
      </c>
      <c r="AU1503" s="276">
        <f t="shared" si="7347"/>
        <v>0</v>
      </c>
      <c r="AV1503" s="276">
        <f t="shared" si="7347"/>
        <v>0</v>
      </c>
      <c r="AW1503" s="568">
        <f t="shared" si="7347"/>
        <v>8</v>
      </c>
      <c r="AX1503" s="568">
        <f t="shared" si="7347"/>
        <v>5</v>
      </c>
      <c r="AY1503" s="568">
        <f t="shared" si="7347"/>
        <v>13</v>
      </c>
      <c r="AZ1503" s="276">
        <f t="shared" si="7347"/>
        <v>0</v>
      </c>
      <c r="BA1503" s="276">
        <f t="shared" si="7347"/>
        <v>0</v>
      </c>
      <c r="BB1503" s="276">
        <f t="shared" si="7347"/>
        <v>0</v>
      </c>
      <c r="BC1503" s="276">
        <f t="shared" si="7347"/>
        <v>0</v>
      </c>
      <c r="BD1503" s="276">
        <f t="shared" si="7347"/>
        <v>0</v>
      </c>
      <c r="BE1503" s="276">
        <f t="shared" si="7347"/>
        <v>0</v>
      </c>
      <c r="BF1503" s="522"/>
      <c r="BG1503" s="605">
        <f>SUM(F1503,S1503,AF1503,AS1503)</f>
        <v>33</v>
      </c>
      <c r="BH1503" s="533">
        <f>SUM(G1503,T1503,AG1503)</f>
        <v>3</v>
      </c>
      <c r="BI1503" s="533">
        <f t="shared" si="7329"/>
        <v>3</v>
      </c>
      <c r="BJ1503" s="533">
        <f t="shared" si="7330"/>
        <v>6</v>
      </c>
      <c r="BK1503" s="533">
        <f t="shared" si="7331"/>
        <v>2</v>
      </c>
      <c r="BL1503" s="533">
        <f t="shared" si="7332"/>
        <v>0</v>
      </c>
      <c r="BM1503" s="533">
        <f t="shared" si="7333"/>
        <v>2</v>
      </c>
      <c r="BN1503" s="533">
        <f>SUM(M1503,Z1503,AM1503)</f>
        <v>1</v>
      </c>
      <c r="BO1503" s="533">
        <f t="shared" si="7334"/>
        <v>0</v>
      </c>
      <c r="BP1503" s="533">
        <f t="shared" si="7335"/>
        <v>1</v>
      </c>
      <c r="BQ1503" s="533">
        <f t="shared" si="7336"/>
        <v>2</v>
      </c>
      <c r="BR1503" s="533">
        <f t="shared" si="7337"/>
        <v>2</v>
      </c>
      <c r="BS1503" s="533">
        <f t="shared" si="7338"/>
        <v>4</v>
      </c>
      <c r="BT1503" s="533">
        <f>AT1503</f>
        <v>0</v>
      </c>
      <c r="BU1503" s="533">
        <f t="shared" si="7339"/>
        <v>0</v>
      </c>
      <c r="BV1503" s="533">
        <f t="shared" si="7340"/>
        <v>0</v>
      </c>
      <c r="BW1503" s="536">
        <f>SUM(BH1503,BK1503,BN1503,BQ1503,BT1503)</f>
        <v>8</v>
      </c>
      <c r="BX1503" s="536">
        <f t="shared" si="7341"/>
        <v>5</v>
      </c>
      <c r="BY1503" s="536">
        <f t="shared" si="7342"/>
        <v>13</v>
      </c>
      <c r="BZ1503" t="s">
        <v>74</v>
      </c>
      <c r="CA1503" s="544">
        <f>AZ1503</f>
        <v>0</v>
      </c>
      <c r="CB1503" s="544">
        <f t="shared" si="7343"/>
        <v>0</v>
      </c>
      <c r="CC1503" s="544">
        <f t="shared" si="7344"/>
        <v>0</v>
      </c>
      <c r="CD1503" s="544">
        <f>BC1503</f>
        <v>0</v>
      </c>
      <c r="CE1503" s="544">
        <f t="shared" si="7345"/>
        <v>0</v>
      </c>
      <c r="CF1503" s="544">
        <f t="shared" si="7346"/>
        <v>0</v>
      </c>
    </row>
    <row r="1504" spans="1:84">
      <c r="A1504" s="149"/>
      <c r="B1504" s="149" t="s">
        <v>117</v>
      </c>
      <c r="C1504" s="151"/>
      <c r="D1504" s="151"/>
      <c r="E1504" s="375" t="s">
        <v>221</v>
      </c>
      <c r="F1504" s="589"/>
      <c r="G1504" s="276"/>
      <c r="H1504" s="276"/>
      <c r="I1504" s="276"/>
      <c r="J1504" s="276"/>
      <c r="K1504" s="276"/>
      <c r="L1504" s="276"/>
      <c r="M1504" s="276"/>
      <c r="N1504" s="276"/>
      <c r="O1504" s="276"/>
      <c r="P1504" s="276"/>
      <c r="Q1504" s="276"/>
      <c r="R1504" s="276"/>
      <c r="S1504" s="501"/>
      <c r="T1504" s="276"/>
      <c r="U1504" s="276"/>
      <c r="V1504" s="276"/>
      <c r="W1504" s="276"/>
      <c r="X1504" s="276"/>
      <c r="Y1504" s="276"/>
      <c r="Z1504" s="276"/>
      <c r="AA1504" s="276"/>
      <c r="AB1504" s="276"/>
      <c r="AC1504" s="276"/>
      <c r="AD1504" s="276"/>
      <c r="AE1504" s="276"/>
      <c r="AF1504" s="501"/>
      <c r="AG1504" s="276"/>
      <c r="AH1504" s="276"/>
      <c r="AI1504" s="276"/>
      <c r="AJ1504" s="276"/>
      <c r="AK1504" s="276"/>
      <c r="AL1504" s="276"/>
      <c r="AM1504" s="276"/>
      <c r="AN1504" s="276"/>
      <c r="AO1504" s="276"/>
      <c r="AP1504" s="276"/>
      <c r="AQ1504" s="276"/>
      <c r="AR1504" s="276"/>
      <c r="AS1504" s="501"/>
      <c r="AT1504" s="276"/>
      <c r="AU1504" s="276"/>
      <c r="AV1504" s="276"/>
      <c r="AW1504" s="568"/>
      <c r="AX1504" s="568"/>
      <c r="AY1504" s="568"/>
      <c r="AZ1504" s="276"/>
      <c r="BA1504" s="276"/>
      <c r="BB1504" s="276"/>
      <c r="BC1504" s="276"/>
      <c r="BD1504" s="276"/>
      <c r="BE1504" s="276"/>
      <c r="BF1504" s="522"/>
    </row>
    <row r="1505" spans="1:84">
      <c r="A1505" s="149"/>
      <c r="B1505" s="151"/>
      <c r="C1505" s="151"/>
      <c r="D1505" s="151"/>
      <c r="E1505" s="446" t="s">
        <v>1078</v>
      </c>
      <c r="F1505" s="589">
        <v>2</v>
      </c>
      <c r="G1505" s="159"/>
      <c r="H1505" s="159"/>
      <c r="I1505" s="275">
        <f>SUM(G1505:H1505)</f>
        <v>0</v>
      </c>
      <c r="J1505" s="159"/>
      <c r="K1505" s="159"/>
      <c r="L1505" s="275">
        <f>SUM(J1505:K1505)</f>
        <v>0</v>
      </c>
      <c r="M1505" s="159">
        <v>1</v>
      </c>
      <c r="N1505" s="159"/>
      <c r="O1505" s="275">
        <f>SUM(M1505:N1505)</f>
        <v>1</v>
      </c>
      <c r="P1505" s="159">
        <v>1</v>
      </c>
      <c r="Q1505" s="159"/>
      <c r="R1505" s="275">
        <f>SUM(P1505:Q1505)</f>
        <v>1</v>
      </c>
      <c r="S1505" s="500"/>
      <c r="T1505" s="275"/>
      <c r="U1505" s="275"/>
      <c r="V1505" s="275">
        <f>SUM(T1505:U1505)</f>
        <v>0</v>
      </c>
      <c r="W1505" s="275"/>
      <c r="X1505" s="275"/>
      <c r="Y1505" s="275">
        <f>SUM(W1505:X1505)</f>
        <v>0</v>
      </c>
      <c r="Z1505" s="275"/>
      <c r="AA1505" s="275"/>
      <c r="AB1505" s="275">
        <f>SUM(Z1505:AA1505)</f>
        <v>0</v>
      </c>
      <c r="AC1505" s="275"/>
      <c r="AD1505" s="275"/>
      <c r="AE1505" s="275">
        <f>SUM(AC1505:AD1505)</f>
        <v>0</v>
      </c>
      <c r="AF1505" s="500"/>
      <c r="AG1505" s="275"/>
      <c r="AH1505" s="275"/>
      <c r="AI1505" s="275">
        <f>SUM(AG1505:AH1505)</f>
        <v>0</v>
      </c>
      <c r="AJ1505" s="275"/>
      <c r="AK1505" s="275"/>
      <c r="AL1505" s="275">
        <f>SUM(AJ1505:AK1505)</f>
        <v>0</v>
      </c>
      <c r="AM1505" s="275"/>
      <c r="AN1505" s="275"/>
      <c r="AO1505" s="275">
        <f>SUM(AM1505:AN1505)</f>
        <v>0</v>
      </c>
      <c r="AP1505" s="275"/>
      <c r="AQ1505" s="275"/>
      <c r="AR1505" s="275">
        <f>SUM(AP1505:AQ1505)</f>
        <v>0</v>
      </c>
      <c r="AS1505" s="500"/>
      <c r="AT1505" s="275"/>
      <c r="AU1505" s="275"/>
      <c r="AV1505" s="275">
        <f>SUM(AT1505:AU1505)</f>
        <v>0</v>
      </c>
      <c r="AW1505" s="567">
        <f t="shared" ref="AW1505:AW1506" si="7348">SUM(G1505,J1505,M1505,P1505,T1505,W1505,Z1505,AC1505,AG1505,AJ1505,AM1505,AP1505,AT1505)</f>
        <v>2</v>
      </c>
      <c r="AX1505" s="567">
        <f t="shared" ref="AX1505:AX1506" si="7349">SUM(H1505,K1505,N1505,Q1505,U1505,X1505,AA1505,AD1505,AH1505,AK1505,AN1505,AQ1505,AU1505)</f>
        <v>0</v>
      </c>
      <c r="AY1505" s="567">
        <f t="shared" ref="AY1505:AY1506" si="7350">SUM(I1505,L1505,O1505,R1505,V1505,Y1505,AB1505,AE1505,AI1505,AL1505,AO1505,AR1505,AV1505)</f>
        <v>2</v>
      </c>
      <c r="AZ1505" s="159"/>
      <c r="BA1505" s="159"/>
      <c r="BB1505" s="275">
        <f>SUM(AZ1505:BA1505)</f>
        <v>0</v>
      </c>
      <c r="BC1505" s="275">
        <v>1</v>
      </c>
      <c r="BD1505" s="275"/>
      <c r="BE1505" s="275">
        <f>SUM(BC1505:BD1505)</f>
        <v>1</v>
      </c>
      <c r="BF1505" s="521"/>
      <c r="BG1505" s="605">
        <f>SUM(F1505,S1505,AF1505,AS1505)</f>
        <v>2</v>
      </c>
      <c r="BH1505" s="533">
        <f>SUM(G1505,T1505,AG1505)</f>
        <v>0</v>
      </c>
      <c r="BI1505" s="533">
        <f t="shared" ref="BI1505:BI1507" si="7351">SUM(H1505,U1505,AH1505)</f>
        <v>0</v>
      </c>
      <c r="BJ1505" s="533">
        <f t="shared" ref="BJ1505:BJ1507" si="7352">SUM(I1505,V1505,AI1505)</f>
        <v>0</v>
      </c>
      <c r="BK1505" s="533">
        <f t="shared" ref="BK1505:BK1507" si="7353">SUM(J1505,W1505,AJ1505)</f>
        <v>0</v>
      </c>
      <c r="BL1505" s="533">
        <f t="shared" ref="BL1505:BL1507" si="7354">SUM(K1505,X1505,AK1505)</f>
        <v>0</v>
      </c>
      <c r="BM1505" s="533">
        <f t="shared" ref="BM1505:BM1507" si="7355">SUM(L1505,Y1505,AL1505)</f>
        <v>0</v>
      </c>
      <c r="BN1505" s="533">
        <f>SUM(M1505,Z1505,AM1505)</f>
        <v>1</v>
      </c>
      <c r="BO1505" s="533">
        <f t="shared" ref="BO1505:BO1507" si="7356">SUM(N1505,AA1505,AN1505)</f>
        <v>0</v>
      </c>
      <c r="BP1505" s="533">
        <f t="shared" ref="BP1505:BP1507" si="7357">SUM(O1505,AB1505,AO1505)</f>
        <v>1</v>
      </c>
      <c r="BQ1505" s="533">
        <f t="shared" ref="BQ1505:BQ1507" si="7358">SUM(P1505,AC1505,AP1505)</f>
        <v>1</v>
      </c>
      <c r="BR1505" s="533">
        <f t="shared" ref="BR1505:BR1507" si="7359">SUM(Q1505,AD1505,AQ1505)</f>
        <v>0</v>
      </c>
      <c r="BS1505" s="533">
        <f t="shared" ref="BS1505:BS1507" si="7360">SUM(R1505,AE1505,AR1505)</f>
        <v>1</v>
      </c>
      <c r="BT1505" s="533">
        <f>AT1505</f>
        <v>0</v>
      </c>
      <c r="BU1505" s="533">
        <f t="shared" ref="BU1505:BU1507" si="7361">AU1505</f>
        <v>0</v>
      </c>
      <c r="BV1505" s="533">
        <f t="shared" ref="BV1505:BV1507" si="7362">AV1505</f>
        <v>0</v>
      </c>
      <c r="BW1505" s="536">
        <f>SUM(BH1505,BK1505,BN1505,BQ1505,BT1505)</f>
        <v>2</v>
      </c>
      <c r="BX1505" s="536">
        <f t="shared" ref="BX1505:BX1507" si="7363">SUM(BI1505,BL1505,BO1505,BR1505,BU1505)</f>
        <v>0</v>
      </c>
      <c r="BY1505" s="536">
        <f t="shared" ref="BY1505:BY1507" si="7364">SUM(BJ1505,BM1505,BP1505,BS1505,BV1505)</f>
        <v>2</v>
      </c>
      <c r="BZ1505" t="s">
        <v>74</v>
      </c>
      <c r="CA1505" s="544">
        <f>AZ1505</f>
        <v>0</v>
      </c>
      <c r="CB1505" s="544">
        <f t="shared" ref="CB1505:CB1507" si="7365">BA1505</f>
        <v>0</v>
      </c>
      <c r="CC1505" s="544">
        <f t="shared" ref="CC1505:CC1507" si="7366">BB1505</f>
        <v>0</v>
      </c>
      <c r="CD1505" s="544">
        <f>BC1505</f>
        <v>1</v>
      </c>
      <c r="CE1505" s="544">
        <f t="shared" ref="CE1505:CE1507" si="7367">BD1505</f>
        <v>0</v>
      </c>
      <c r="CF1505" s="544">
        <f t="shared" ref="CF1505:CF1507" si="7368">BE1505</f>
        <v>1</v>
      </c>
    </row>
    <row r="1506" spans="1:84">
      <c r="A1506" s="149"/>
      <c r="B1506" s="151"/>
      <c r="C1506" s="151"/>
      <c r="D1506" s="151"/>
      <c r="E1506" s="446" t="s">
        <v>1079</v>
      </c>
      <c r="F1506" s="589"/>
      <c r="G1506" s="159"/>
      <c r="H1506" s="159"/>
      <c r="I1506" s="275">
        <f>SUM(G1506:H1506)</f>
        <v>0</v>
      </c>
      <c r="J1506" s="159"/>
      <c r="K1506" s="159"/>
      <c r="L1506" s="275">
        <f>SUM(J1506:K1506)</f>
        <v>0</v>
      </c>
      <c r="M1506" s="159"/>
      <c r="N1506" s="159"/>
      <c r="O1506" s="275">
        <f>SUM(M1506:N1506)</f>
        <v>0</v>
      </c>
      <c r="P1506" s="159"/>
      <c r="Q1506" s="159"/>
      <c r="R1506" s="275">
        <f>SUM(P1506:Q1506)</f>
        <v>0</v>
      </c>
      <c r="S1506" s="500"/>
      <c r="T1506" s="275"/>
      <c r="U1506" s="275"/>
      <c r="V1506" s="275">
        <f>SUM(T1506:U1506)</f>
        <v>0</v>
      </c>
      <c r="W1506" s="275"/>
      <c r="X1506" s="275"/>
      <c r="Y1506" s="275">
        <f>SUM(W1506:X1506)</f>
        <v>0</v>
      </c>
      <c r="Z1506" s="275"/>
      <c r="AA1506" s="275"/>
      <c r="AB1506" s="275">
        <f>SUM(Z1506:AA1506)</f>
        <v>0</v>
      </c>
      <c r="AC1506" s="275"/>
      <c r="AD1506" s="275"/>
      <c r="AE1506" s="275">
        <f>SUM(AC1506:AD1506)</f>
        <v>0</v>
      </c>
      <c r="AF1506" s="500"/>
      <c r="AG1506" s="275"/>
      <c r="AH1506" s="275"/>
      <c r="AI1506" s="275">
        <f>SUM(AG1506:AH1506)</f>
        <v>0</v>
      </c>
      <c r="AJ1506" s="275"/>
      <c r="AK1506" s="275"/>
      <c r="AL1506" s="275">
        <f>SUM(AJ1506:AK1506)</f>
        <v>0</v>
      </c>
      <c r="AM1506" s="275"/>
      <c r="AN1506" s="275"/>
      <c r="AO1506" s="275">
        <f>SUM(AM1506:AN1506)</f>
        <v>0</v>
      </c>
      <c r="AP1506" s="275"/>
      <c r="AQ1506" s="275"/>
      <c r="AR1506" s="275">
        <f>SUM(AP1506:AQ1506)</f>
        <v>0</v>
      </c>
      <c r="AS1506" s="500"/>
      <c r="AT1506" s="275"/>
      <c r="AU1506" s="275"/>
      <c r="AV1506" s="275">
        <f>SUM(AT1506:AU1506)</f>
        <v>0</v>
      </c>
      <c r="AW1506" s="567">
        <f t="shared" si="7348"/>
        <v>0</v>
      </c>
      <c r="AX1506" s="567">
        <f t="shared" si="7349"/>
        <v>0</v>
      </c>
      <c r="AY1506" s="567">
        <f t="shared" si="7350"/>
        <v>0</v>
      </c>
      <c r="AZ1506" s="159"/>
      <c r="BA1506" s="159"/>
      <c r="BB1506" s="275">
        <f>SUM(AZ1506:BA1506)</f>
        <v>0</v>
      </c>
      <c r="BC1506" s="275"/>
      <c r="BD1506" s="275"/>
      <c r="BE1506" s="275">
        <f>SUM(BC1506:BD1506)</f>
        <v>0</v>
      </c>
      <c r="BF1506" s="521"/>
      <c r="BG1506" s="605">
        <f>SUM(F1506,S1506,AF1506,AS1506)</f>
        <v>0</v>
      </c>
      <c r="BH1506" s="533">
        <f>SUM(G1506,T1506,AG1506)</f>
        <v>0</v>
      </c>
      <c r="BI1506" s="533">
        <f t="shared" si="7351"/>
        <v>0</v>
      </c>
      <c r="BJ1506" s="533">
        <f t="shared" si="7352"/>
        <v>0</v>
      </c>
      <c r="BK1506" s="533">
        <f t="shared" si="7353"/>
        <v>0</v>
      </c>
      <c r="BL1506" s="533">
        <f t="shared" si="7354"/>
        <v>0</v>
      </c>
      <c r="BM1506" s="533">
        <f t="shared" si="7355"/>
        <v>0</v>
      </c>
      <c r="BN1506" s="533">
        <f>SUM(M1506,Z1506,AM1506)</f>
        <v>0</v>
      </c>
      <c r="BO1506" s="533">
        <f t="shared" si="7356"/>
        <v>0</v>
      </c>
      <c r="BP1506" s="533">
        <f t="shared" si="7357"/>
        <v>0</v>
      </c>
      <c r="BQ1506" s="533">
        <f t="shared" si="7358"/>
        <v>0</v>
      </c>
      <c r="BR1506" s="533">
        <f t="shared" si="7359"/>
        <v>0</v>
      </c>
      <c r="BS1506" s="533">
        <f t="shared" si="7360"/>
        <v>0</v>
      </c>
      <c r="BT1506" s="533">
        <f>AT1506</f>
        <v>0</v>
      </c>
      <c r="BU1506" s="533">
        <f t="shared" si="7361"/>
        <v>0</v>
      </c>
      <c r="BV1506" s="533">
        <f t="shared" si="7362"/>
        <v>0</v>
      </c>
      <c r="BW1506" s="536">
        <f>SUM(BH1506,BK1506,BN1506,BQ1506,BT1506)</f>
        <v>0</v>
      </c>
      <c r="BX1506" s="536">
        <f t="shared" si="7363"/>
        <v>0</v>
      </c>
      <c r="BY1506" s="536">
        <f t="shared" si="7364"/>
        <v>0</v>
      </c>
      <c r="BZ1506" t="s">
        <v>74</v>
      </c>
      <c r="CA1506" s="544">
        <f>AZ1506</f>
        <v>0</v>
      </c>
      <c r="CB1506" s="544">
        <f t="shared" si="7365"/>
        <v>0</v>
      </c>
      <c r="CC1506" s="544">
        <f t="shared" si="7366"/>
        <v>0</v>
      </c>
      <c r="CD1506" s="544">
        <f>BC1506</f>
        <v>0</v>
      </c>
      <c r="CE1506" s="544">
        <f t="shared" si="7367"/>
        <v>0</v>
      </c>
      <c r="CF1506" s="544">
        <f t="shared" si="7368"/>
        <v>0</v>
      </c>
    </row>
    <row r="1507" spans="1:84">
      <c r="A1507" s="149"/>
      <c r="B1507" s="149"/>
      <c r="C1507" s="151"/>
      <c r="D1507" s="151"/>
      <c r="E1507" s="288"/>
      <c r="F1507" s="589">
        <f>SUM(F1505:F1506)</f>
        <v>2</v>
      </c>
      <c r="G1507" s="276">
        <f t="shared" ref="G1507:BE1507" si="7369">SUM(G1505:G1506)</f>
        <v>0</v>
      </c>
      <c r="H1507" s="276">
        <f t="shared" si="7369"/>
        <v>0</v>
      </c>
      <c r="I1507" s="276">
        <f t="shared" si="7369"/>
        <v>0</v>
      </c>
      <c r="J1507" s="276">
        <f t="shared" si="7369"/>
        <v>0</v>
      </c>
      <c r="K1507" s="276">
        <f t="shared" si="7369"/>
        <v>0</v>
      </c>
      <c r="L1507" s="276">
        <f t="shared" si="7369"/>
        <v>0</v>
      </c>
      <c r="M1507" s="276">
        <f t="shared" si="7369"/>
        <v>1</v>
      </c>
      <c r="N1507" s="276">
        <f t="shared" si="7369"/>
        <v>0</v>
      </c>
      <c r="O1507" s="276">
        <f t="shared" si="7369"/>
        <v>1</v>
      </c>
      <c r="P1507" s="276">
        <f t="shared" si="7369"/>
        <v>1</v>
      </c>
      <c r="Q1507" s="276">
        <f t="shared" si="7369"/>
        <v>0</v>
      </c>
      <c r="R1507" s="276">
        <f t="shared" si="7369"/>
        <v>1</v>
      </c>
      <c r="S1507" s="501">
        <f t="shared" si="7369"/>
        <v>0</v>
      </c>
      <c r="T1507" s="276">
        <f t="shared" si="7369"/>
        <v>0</v>
      </c>
      <c r="U1507" s="276">
        <f t="shared" si="7369"/>
        <v>0</v>
      </c>
      <c r="V1507" s="276">
        <f t="shared" si="7369"/>
        <v>0</v>
      </c>
      <c r="W1507" s="276">
        <f t="shared" si="7369"/>
        <v>0</v>
      </c>
      <c r="X1507" s="276">
        <f t="shared" si="7369"/>
        <v>0</v>
      </c>
      <c r="Y1507" s="276">
        <f t="shared" si="7369"/>
        <v>0</v>
      </c>
      <c r="Z1507" s="276">
        <f t="shared" si="7369"/>
        <v>0</v>
      </c>
      <c r="AA1507" s="276">
        <f t="shared" si="7369"/>
        <v>0</v>
      </c>
      <c r="AB1507" s="276">
        <f t="shared" si="7369"/>
        <v>0</v>
      </c>
      <c r="AC1507" s="276">
        <f t="shared" si="7369"/>
        <v>0</v>
      </c>
      <c r="AD1507" s="276">
        <f t="shared" si="7369"/>
        <v>0</v>
      </c>
      <c r="AE1507" s="276">
        <f t="shared" si="7369"/>
        <v>0</v>
      </c>
      <c r="AF1507" s="501">
        <f t="shared" si="7369"/>
        <v>0</v>
      </c>
      <c r="AG1507" s="276">
        <f t="shared" si="7369"/>
        <v>0</v>
      </c>
      <c r="AH1507" s="276">
        <f t="shared" si="7369"/>
        <v>0</v>
      </c>
      <c r="AI1507" s="276">
        <f t="shared" si="7369"/>
        <v>0</v>
      </c>
      <c r="AJ1507" s="276">
        <f t="shared" si="7369"/>
        <v>0</v>
      </c>
      <c r="AK1507" s="276">
        <f t="shared" si="7369"/>
        <v>0</v>
      </c>
      <c r="AL1507" s="276">
        <f t="shared" si="7369"/>
        <v>0</v>
      </c>
      <c r="AM1507" s="276">
        <f t="shared" si="7369"/>
        <v>0</v>
      </c>
      <c r="AN1507" s="276">
        <f t="shared" si="7369"/>
        <v>0</v>
      </c>
      <c r="AO1507" s="276">
        <f t="shared" si="7369"/>
        <v>0</v>
      </c>
      <c r="AP1507" s="276">
        <f t="shared" si="7369"/>
        <v>0</v>
      </c>
      <c r="AQ1507" s="276">
        <f t="shared" si="7369"/>
        <v>0</v>
      </c>
      <c r="AR1507" s="276">
        <f t="shared" si="7369"/>
        <v>0</v>
      </c>
      <c r="AS1507" s="501">
        <f t="shared" si="7369"/>
        <v>0</v>
      </c>
      <c r="AT1507" s="276">
        <f t="shared" si="7369"/>
        <v>0</v>
      </c>
      <c r="AU1507" s="276">
        <f t="shared" si="7369"/>
        <v>0</v>
      </c>
      <c r="AV1507" s="276">
        <f t="shared" si="7369"/>
        <v>0</v>
      </c>
      <c r="AW1507" s="568">
        <f t="shared" si="7369"/>
        <v>2</v>
      </c>
      <c r="AX1507" s="568">
        <f t="shared" si="7369"/>
        <v>0</v>
      </c>
      <c r="AY1507" s="568">
        <f t="shared" si="7369"/>
        <v>2</v>
      </c>
      <c r="AZ1507" s="276">
        <f t="shared" si="7369"/>
        <v>0</v>
      </c>
      <c r="BA1507" s="276">
        <f t="shared" si="7369"/>
        <v>0</v>
      </c>
      <c r="BB1507" s="276">
        <f t="shared" si="7369"/>
        <v>0</v>
      </c>
      <c r="BC1507" s="276">
        <f t="shared" si="7369"/>
        <v>1</v>
      </c>
      <c r="BD1507" s="276">
        <f t="shared" si="7369"/>
        <v>0</v>
      </c>
      <c r="BE1507" s="276">
        <f t="shared" si="7369"/>
        <v>1</v>
      </c>
      <c r="BF1507" s="522"/>
      <c r="BG1507" s="605">
        <f>SUM(F1507,S1507,AF1507,AS1507)</f>
        <v>2</v>
      </c>
      <c r="BH1507" s="533">
        <f>SUM(G1507,T1507,AG1507)</f>
        <v>0</v>
      </c>
      <c r="BI1507" s="533">
        <f t="shared" si="7351"/>
        <v>0</v>
      </c>
      <c r="BJ1507" s="533">
        <f t="shared" si="7352"/>
        <v>0</v>
      </c>
      <c r="BK1507" s="533">
        <f t="shared" si="7353"/>
        <v>0</v>
      </c>
      <c r="BL1507" s="533">
        <f t="shared" si="7354"/>
        <v>0</v>
      </c>
      <c r="BM1507" s="533">
        <f t="shared" si="7355"/>
        <v>0</v>
      </c>
      <c r="BN1507" s="533">
        <f>SUM(M1507,Z1507,AM1507)</f>
        <v>1</v>
      </c>
      <c r="BO1507" s="533">
        <f t="shared" si="7356"/>
        <v>0</v>
      </c>
      <c r="BP1507" s="533">
        <f t="shared" si="7357"/>
        <v>1</v>
      </c>
      <c r="BQ1507" s="533">
        <f t="shared" si="7358"/>
        <v>1</v>
      </c>
      <c r="BR1507" s="533">
        <f t="shared" si="7359"/>
        <v>0</v>
      </c>
      <c r="BS1507" s="533">
        <f t="shared" si="7360"/>
        <v>1</v>
      </c>
      <c r="BT1507" s="533">
        <f>AT1507</f>
        <v>0</v>
      </c>
      <c r="BU1507" s="533">
        <f t="shared" si="7361"/>
        <v>0</v>
      </c>
      <c r="BV1507" s="533">
        <f t="shared" si="7362"/>
        <v>0</v>
      </c>
      <c r="BW1507" s="536">
        <f>SUM(BH1507,BK1507,BN1507,BQ1507,BT1507)</f>
        <v>2</v>
      </c>
      <c r="BX1507" s="536">
        <f t="shared" si="7363"/>
        <v>0</v>
      </c>
      <c r="BY1507" s="536">
        <f t="shared" si="7364"/>
        <v>2</v>
      </c>
      <c r="BZ1507" t="s">
        <v>74</v>
      </c>
      <c r="CA1507" s="544">
        <f>AZ1507</f>
        <v>0</v>
      </c>
      <c r="CB1507" s="544">
        <f t="shared" si="7365"/>
        <v>0</v>
      </c>
      <c r="CC1507" s="544">
        <f t="shared" si="7366"/>
        <v>0</v>
      </c>
      <c r="CD1507" s="544">
        <f>BC1507</f>
        <v>1</v>
      </c>
      <c r="CE1507" s="544">
        <f t="shared" si="7367"/>
        <v>0</v>
      </c>
      <c r="CF1507" s="544">
        <f t="shared" si="7368"/>
        <v>1</v>
      </c>
    </row>
    <row r="1508" spans="1:84">
      <c r="A1508" s="149"/>
      <c r="B1508" s="149" t="s">
        <v>118</v>
      </c>
      <c r="C1508" s="151"/>
      <c r="D1508" s="151"/>
      <c r="E1508" s="375" t="s">
        <v>221</v>
      </c>
      <c r="F1508" s="589"/>
      <c r="G1508" s="276"/>
      <c r="H1508" s="276"/>
      <c r="I1508" s="276"/>
      <c r="J1508" s="276"/>
      <c r="K1508" s="276"/>
      <c r="L1508" s="276"/>
      <c r="M1508" s="276"/>
      <c r="N1508" s="276"/>
      <c r="O1508" s="276"/>
      <c r="P1508" s="276"/>
      <c r="Q1508" s="276"/>
      <c r="R1508" s="276"/>
      <c r="S1508" s="501"/>
      <c r="T1508" s="276"/>
      <c r="U1508" s="276"/>
      <c r="V1508" s="276"/>
      <c r="W1508" s="276"/>
      <c r="X1508" s="276"/>
      <c r="Y1508" s="276"/>
      <c r="Z1508" s="276"/>
      <c r="AA1508" s="276"/>
      <c r="AB1508" s="276"/>
      <c r="AC1508" s="276"/>
      <c r="AD1508" s="276"/>
      <c r="AE1508" s="276"/>
      <c r="AF1508" s="501"/>
      <c r="AG1508" s="276"/>
      <c r="AH1508" s="276"/>
      <c r="AI1508" s="276"/>
      <c r="AJ1508" s="276"/>
      <c r="AK1508" s="276"/>
      <c r="AL1508" s="276"/>
      <c r="AM1508" s="276"/>
      <c r="AN1508" s="276"/>
      <c r="AO1508" s="276"/>
      <c r="AP1508" s="276"/>
      <c r="AQ1508" s="276"/>
      <c r="AR1508" s="276"/>
      <c r="AS1508" s="501"/>
      <c r="AT1508" s="276"/>
      <c r="AU1508" s="276"/>
      <c r="AV1508" s="276"/>
      <c r="AW1508" s="568"/>
      <c r="AX1508" s="568"/>
      <c r="AY1508" s="568"/>
      <c r="AZ1508" s="276"/>
      <c r="BA1508" s="276"/>
      <c r="BB1508" s="276"/>
      <c r="BC1508" s="276"/>
      <c r="BD1508" s="276"/>
      <c r="BE1508" s="276"/>
      <c r="BF1508" s="522"/>
    </row>
    <row r="1509" spans="1:84">
      <c r="A1509" s="149"/>
      <c r="B1509" s="151"/>
      <c r="C1509" s="151"/>
      <c r="D1509" s="151"/>
      <c r="E1509" s="446" t="s">
        <v>1078</v>
      </c>
      <c r="F1509" s="589">
        <v>13</v>
      </c>
      <c r="G1509" s="159">
        <v>8</v>
      </c>
      <c r="H1509" s="159">
        <v>3</v>
      </c>
      <c r="I1509" s="275">
        <f>SUM(G1509:H1509)</f>
        <v>11</v>
      </c>
      <c r="J1509" s="159">
        <v>3</v>
      </c>
      <c r="K1509" s="159">
        <v>0</v>
      </c>
      <c r="L1509" s="275">
        <f>SUM(J1509:K1509)</f>
        <v>3</v>
      </c>
      <c r="M1509" s="159">
        <v>0</v>
      </c>
      <c r="N1509" s="159">
        <v>0</v>
      </c>
      <c r="O1509" s="275">
        <f>SUM(M1509:N1509)</f>
        <v>0</v>
      </c>
      <c r="P1509" s="159">
        <v>7</v>
      </c>
      <c r="Q1509" s="159">
        <v>0</v>
      </c>
      <c r="R1509" s="275">
        <f>SUM(P1509:Q1509)</f>
        <v>7</v>
      </c>
      <c r="S1509" s="500"/>
      <c r="T1509" s="275"/>
      <c r="U1509" s="275"/>
      <c r="V1509" s="275">
        <f>SUM(T1509:U1509)</f>
        <v>0</v>
      </c>
      <c r="W1509" s="275"/>
      <c r="X1509" s="275"/>
      <c r="Y1509" s="275">
        <f>SUM(W1509:X1509)</f>
        <v>0</v>
      </c>
      <c r="Z1509" s="275"/>
      <c r="AA1509" s="275"/>
      <c r="AB1509" s="275">
        <f>SUM(Z1509:AA1509)</f>
        <v>0</v>
      </c>
      <c r="AC1509" s="275"/>
      <c r="AD1509" s="275"/>
      <c r="AE1509" s="275">
        <f>SUM(AC1509:AD1509)</f>
        <v>0</v>
      </c>
      <c r="AF1509" s="500"/>
      <c r="AG1509" s="275"/>
      <c r="AH1509" s="275"/>
      <c r="AI1509" s="275">
        <f>SUM(AG1509:AH1509)</f>
        <v>0</v>
      </c>
      <c r="AJ1509" s="275"/>
      <c r="AK1509" s="275"/>
      <c r="AL1509" s="275">
        <f>SUM(AJ1509:AK1509)</f>
        <v>0</v>
      </c>
      <c r="AM1509" s="275"/>
      <c r="AN1509" s="275"/>
      <c r="AO1509" s="275">
        <f>SUM(AM1509:AN1509)</f>
        <v>0</v>
      </c>
      <c r="AP1509" s="275"/>
      <c r="AQ1509" s="275"/>
      <c r="AR1509" s="275">
        <f>SUM(AP1509:AQ1509)</f>
        <v>0</v>
      </c>
      <c r="AS1509" s="500"/>
      <c r="AT1509" s="275"/>
      <c r="AU1509" s="275"/>
      <c r="AV1509" s="275">
        <f>SUM(AT1509:AU1509)</f>
        <v>0</v>
      </c>
      <c r="AW1509" s="567">
        <f t="shared" ref="AW1509:AW1510" si="7370">SUM(G1509,J1509,M1509,P1509,T1509,W1509,Z1509,AC1509,AG1509,AJ1509,AM1509,AP1509,AT1509)</f>
        <v>18</v>
      </c>
      <c r="AX1509" s="567">
        <f t="shared" ref="AX1509:AX1510" si="7371">SUM(H1509,K1509,N1509,Q1509,U1509,X1509,AA1509,AD1509,AH1509,AK1509,AN1509,AQ1509,AU1509)</f>
        <v>3</v>
      </c>
      <c r="AY1509" s="567">
        <f t="shared" ref="AY1509:AY1510" si="7372">SUM(I1509,L1509,O1509,R1509,V1509,Y1509,AB1509,AE1509,AI1509,AL1509,AO1509,AR1509,AV1509)</f>
        <v>21</v>
      </c>
      <c r="AZ1509" s="159">
        <v>0</v>
      </c>
      <c r="BA1509" s="159"/>
      <c r="BB1509" s="275">
        <f>SUM(AZ1509:BA1509)</f>
        <v>0</v>
      </c>
      <c r="BC1509" s="275"/>
      <c r="BD1509" s="275"/>
      <c r="BE1509" s="275">
        <f>SUM(BC1509:BD1509)</f>
        <v>0</v>
      </c>
      <c r="BF1509" s="521"/>
      <c r="BG1509" s="605">
        <f>SUM(F1509,S1509,AF1509,AS1509)</f>
        <v>13</v>
      </c>
      <c r="BH1509" s="533">
        <f>SUM(G1509,T1509,AG1509)</f>
        <v>8</v>
      </c>
      <c r="BI1509" s="533">
        <f t="shared" ref="BI1509:BI1511" si="7373">SUM(H1509,U1509,AH1509)</f>
        <v>3</v>
      </c>
      <c r="BJ1509" s="533">
        <f t="shared" ref="BJ1509:BJ1511" si="7374">SUM(I1509,V1509,AI1509)</f>
        <v>11</v>
      </c>
      <c r="BK1509" s="533">
        <f t="shared" ref="BK1509:BK1511" si="7375">SUM(J1509,W1509,AJ1509)</f>
        <v>3</v>
      </c>
      <c r="BL1509" s="533">
        <f t="shared" ref="BL1509:BL1511" si="7376">SUM(K1509,X1509,AK1509)</f>
        <v>0</v>
      </c>
      <c r="BM1509" s="533">
        <f t="shared" ref="BM1509:BM1511" si="7377">SUM(L1509,Y1509,AL1509)</f>
        <v>3</v>
      </c>
      <c r="BN1509" s="533">
        <f>SUM(M1509,Z1509,AM1509)</f>
        <v>0</v>
      </c>
      <c r="BO1509" s="533">
        <f t="shared" ref="BO1509:BO1511" si="7378">SUM(N1509,AA1509,AN1509)</f>
        <v>0</v>
      </c>
      <c r="BP1509" s="533">
        <f t="shared" ref="BP1509:BP1511" si="7379">SUM(O1509,AB1509,AO1509)</f>
        <v>0</v>
      </c>
      <c r="BQ1509" s="533">
        <f t="shared" ref="BQ1509:BQ1511" si="7380">SUM(P1509,AC1509,AP1509)</f>
        <v>7</v>
      </c>
      <c r="BR1509" s="533">
        <f t="shared" ref="BR1509:BR1511" si="7381">SUM(Q1509,AD1509,AQ1509)</f>
        <v>0</v>
      </c>
      <c r="BS1509" s="533">
        <f t="shared" ref="BS1509:BS1511" si="7382">SUM(R1509,AE1509,AR1509)</f>
        <v>7</v>
      </c>
      <c r="BT1509" s="533">
        <f>AT1509</f>
        <v>0</v>
      </c>
      <c r="BU1509" s="533">
        <f t="shared" ref="BU1509:BU1511" si="7383">AU1509</f>
        <v>0</v>
      </c>
      <c r="BV1509" s="533">
        <f t="shared" ref="BV1509:BV1511" si="7384">AV1509</f>
        <v>0</v>
      </c>
      <c r="BW1509" s="536">
        <f>SUM(BH1509,BK1509,BN1509,BQ1509,BT1509)</f>
        <v>18</v>
      </c>
      <c r="BX1509" s="536">
        <f t="shared" ref="BX1509:BX1511" si="7385">SUM(BI1509,BL1509,BO1509,BR1509,BU1509)</f>
        <v>3</v>
      </c>
      <c r="BY1509" s="536">
        <f t="shared" ref="BY1509:BY1511" si="7386">SUM(BJ1509,BM1509,BP1509,BS1509,BV1509)</f>
        <v>21</v>
      </c>
      <c r="BZ1509" t="s">
        <v>74</v>
      </c>
      <c r="CA1509" s="544">
        <f>AZ1509</f>
        <v>0</v>
      </c>
      <c r="CB1509" s="544">
        <f t="shared" ref="CB1509:CB1511" si="7387">BA1509</f>
        <v>0</v>
      </c>
      <c r="CC1509" s="544">
        <f t="shared" ref="CC1509:CC1511" si="7388">BB1509</f>
        <v>0</v>
      </c>
      <c r="CD1509" s="544">
        <f>BC1509</f>
        <v>0</v>
      </c>
      <c r="CE1509" s="544">
        <f t="shared" ref="CE1509:CE1511" si="7389">BD1509</f>
        <v>0</v>
      </c>
      <c r="CF1509" s="544">
        <f t="shared" ref="CF1509:CF1511" si="7390">BE1509</f>
        <v>0</v>
      </c>
    </row>
    <row r="1510" spans="1:84">
      <c r="A1510" s="149"/>
      <c r="B1510" s="151"/>
      <c r="C1510" s="151"/>
      <c r="D1510" s="151"/>
      <c r="E1510" s="446" t="s">
        <v>1079</v>
      </c>
      <c r="F1510" s="589">
        <v>19</v>
      </c>
      <c r="G1510" s="159">
        <v>2</v>
      </c>
      <c r="H1510" s="159">
        <v>0</v>
      </c>
      <c r="I1510" s="275">
        <f>SUM(G1510:H1510)</f>
        <v>2</v>
      </c>
      <c r="J1510" s="159">
        <v>1</v>
      </c>
      <c r="K1510" s="159">
        <v>0</v>
      </c>
      <c r="L1510" s="275">
        <f>SUM(J1510:K1510)</f>
        <v>1</v>
      </c>
      <c r="M1510" s="159">
        <v>1</v>
      </c>
      <c r="N1510" s="159">
        <v>0</v>
      </c>
      <c r="O1510" s="275">
        <f>SUM(M1510:N1510)</f>
        <v>1</v>
      </c>
      <c r="P1510" s="159">
        <v>1</v>
      </c>
      <c r="Q1510" s="159">
        <v>4</v>
      </c>
      <c r="R1510" s="275">
        <f>SUM(P1510:Q1510)</f>
        <v>5</v>
      </c>
      <c r="S1510" s="500"/>
      <c r="T1510" s="275"/>
      <c r="U1510" s="275"/>
      <c r="V1510" s="275">
        <f>SUM(T1510:U1510)</f>
        <v>0</v>
      </c>
      <c r="W1510" s="275"/>
      <c r="X1510" s="275"/>
      <c r="Y1510" s="275">
        <f>SUM(W1510:X1510)</f>
        <v>0</v>
      </c>
      <c r="Z1510" s="275"/>
      <c r="AA1510" s="275"/>
      <c r="AB1510" s="275">
        <f>SUM(Z1510:AA1510)</f>
        <v>0</v>
      </c>
      <c r="AC1510" s="275"/>
      <c r="AD1510" s="275"/>
      <c r="AE1510" s="275">
        <f>SUM(AC1510:AD1510)</f>
        <v>0</v>
      </c>
      <c r="AF1510" s="500"/>
      <c r="AG1510" s="275"/>
      <c r="AH1510" s="275"/>
      <c r="AI1510" s="275">
        <f>SUM(AG1510:AH1510)</f>
        <v>0</v>
      </c>
      <c r="AJ1510" s="275"/>
      <c r="AK1510" s="275"/>
      <c r="AL1510" s="275">
        <f>SUM(AJ1510:AK1510)</f>
        <v>0</v>
      </c>
      <c r="AM1510" s="275"/>
      <c r="AN1510" s="275"/>
      <c r="AO1510" s="275">
        <f>SUM(AM1510:AN1510)</f>
        <v>0</v>
      </c>
      <c r="AP1510" s="275"/>
      <c r="AQ1510" s="275"/>
      <c r="AR1510" s="275">
        <f>SUM(AP1510:AQ1510)</f>
        <v>0</v>
      </c>
      <c r="AS1510" s="500"/>
      <c r="AT1510" s="275"/>
      <c r="AU1510" s="275"/>
      <c r="AV1510" s="275">
        <f>SUM(AT1510:AU1510)</f>
        <v>0</v>
      </c>
      <c r="AW1510" s="567">
        <f t="shared" si="7370"/>
        <v>5</v>
      </c>
      <c r="AX1510" s="567">
        <f t="shared" si="7371"/>
        <v>4</v>
      </c>
      <c r="AY1510" s="567">
        <f t="shared" si="7372"/>
        <v>9</v>
      </c>
      <c r="AZ1510" s="159">
        <v>0</v>
      </c>
      <c r="BA1510" s="159"/>
      <c r="BB1510" s="275">
        <f>SUM(AZ1510:BA1510)</f>
        <v>0</v>
      </c>
      <c r="BC1510" s="275"/>
      <c r="BD1510" s="275"/>
      <c r="BE1510" s="275">
        <f>SUM(BC1510:BD1510)</f>
        <v>0</v>
      </c>
      <c r="BF1510" s="521"/>
      <c r="BG1510" s="605">
        <f>SUM(F1510,S1510,AF1510,AS1510)</f>
        <v>19</v>
      </c>
      <c r="BH1510" s="533">
        <f>SUM(G1510,T1510,AG1510)</f>
        <v>2</v>
      </c>
      <c r="BI1510" s="533">
        <f t="shared" si="7373"/>
        <v>0</v>
      </c>
      <c r="BJ1510" s="533">
        <f t="shared" si="7374"/>
        <v>2</v>
      </c>
      <c r="BK1510" s="533">
        <f t="shared" si="7375"/>
        <v>1</v>
      </c>
      <c r="BL1510" s="533">
        <f t="shared" si="7376"/>
        <v>0</v>
      </c>
      <c r="BM1510" s="533">
        <f t="shared" si="7377"/>
        <v>1</v>
      </c>
      <c r="BN1510" s="533">
        <f>SUM(M1510,Z1510,AM1510)</f>
        <v>1</v>
      </c>
      <c r="BO1510" s="533">
        <f t="shared" si="7378"/>
        <v>0</v>
      </c>
      <c r="BP1510" s="533">
        <f t="shared" si="7379"/>
        <v>1</v>
      </c>
      <c r="BQ1510" s="533">
        <f t="shared" si="7380"/>
        <v>1</v>
      </c>
      <c r="BR1510" s="533">
        <f t="shared" si="7381"/>
        <v>4</v>
      </c>
      <c r="BS1510" s="533">
        <f t="shared" si="7382"/>
        <v>5</v>
      </c>
      <c r="BT1510" s="533">
        <f>AT1510</f>
        <v>0</v>
      </c>
      <c r="BU1510" s="533">
        <f t="shared" si="7383"/>
        <v>0</v>
      </c>
      <c r="BV1510" s="533">
        <f t="shared" si="7384"/>
        <v>0</v>
      </c>
      <c r="BW1510" s="536">
        <f>SUM(BH1510,BK1510,BN1510,BQ1510,BT1510)</f>
        <v>5</v>
      </c>
      <c r="BX1510" s="536">
        <f t="shared" si="7385"/>
        <v>4</v>
      </c>
      <c r="BY1510" s="536">
        <f t="shared" si="7386"/>
        <v>9</v>
      </c>
      <c r="BZ1510" t="s">
        <v>74</v>
      </c>
      <c r="CA1510" s="544">
        <f>AZ1510</f>
        <v>0</v>
      </c>
      <c r="CB1510" s="544">
        <f t="shared" si="7387"/>
        <v>0</v>
      </c>
      <c r="CC1510" s="544">
        <f t="shared" si="7388"/>
        <v>0</v>
      </c>
      <c r="CD1510" s="544">
        <f>BC1510</f>
        <v>0</v>
      </c>
      <c r="CE1510" s="544">
        <f t="shared" si="7389"/>
        <v>0</v>
      </c>
      <c r="CF1510" s="544">
        <f t="shared" si="7390"/>
        <v>0</v>
      </c>
    </row>
    <row r="1511" spans="1:84">
      <c r="A1511" s="149"/>
      <c r="B1511" s="149"/>
      <c r="C1511" s="151"/>
      <c r="D1511" s="151"/>
      <c r="E1511" s="288"/>
      <c r="F1511" s="589">
        <f t="shared" ref="F1511" si="7391">SUM(F1509:F1510)</f>
        <v>32</v>
      </c>
      <c r="G1511" s="276">
        <f t="shared" ref="G1511:BE1511" si="7392">SUM(G1509:G1510)</f>
        <v>10</v>
      </c>
      <c r="H1511" s="276">
        <f t="shared" si="7392"/>
        <v>3</v>
      </c>
      <c r="I1511" s="276">
        <f t="shared" si="7392"/>
        <v>13</v>
      </c>
      <c r="J1511" s="276">
        <f t="shared" si="7392"/>
        <v>4</v>
      </c>
      <c r="K1511" s="276">
        <f t="shared" si="7392"/>
        <v>0</v>
      </c>
      <c r="L1511" s="276">
        <f t="shared" si="7392"/>
        <v>4</v>
      </c>
      <c r="M1511" s="276">
        <f t="shared" si="7392"/>
        <v>1</v>
      </c>
      <c r="N1511" s="276">
        <f t="shared" si="7392"/>
        <v>0</v>
      </c>
      <c r="O1511" s="276">
        <f t="shared" si="7392"/>
        <v>1</v>
      </c>
      <c r="P1511" s="276">
        <f t="shared" si="7392"/>
        <v>8</v>
      </c>
      <c r="Q1511" s="276">
        <f t="shared" si="7392"/>
        <v>4</v>
      </c>
      <c r="R1511" s="276">
        <f t="shared" si="7392"/>
        <v>12</v>
      </c>
      <c r="S1511" s="501">
        <f t="shared" si="7392"/>
        <v>0</v>
      </c>
      <c r="T1511" s="276">
        <f t="shared" si="7392"/>
        <v>0</v>
      </c>
      <c r="U1511" s="276">
        <f t="shared" si="7392"/>
        <v>0</v>
      </c>
      <c r="V1511" s="276">
        <f t="shared" si="7392"/>
        <v>0</v>
      </c>
      <c r="W1511" s="276">
        <f t="shared" si="7392"/>
        <v>0</v>
      </c>
      <c r="X1511" s="276">
        <f t="shared" si="7392"/>
        <v>0</v>
      </c>
      <c r="Y1511" s="276">
        <f t="shared" si="7392"/>
        <v>0</v>
      </c>
      <c r="Z1511" s="276">
        <f t="shared" si="7392"/>
        <v>0</v>
      </c>
      <c r="AA1511" s="276">
        <f t="shared" si="7392"/>
        <v>0</v>
      </c>
      <c r="AB1511" s="276">
        <f t="shared" si="7392"/>
        <v>0</v>
      </c>
      <c r="AC1511" s="276">
        <f t="shared" si="7392"/>
        <v>0</v>
      </c>
      <c r="AD1511" s="276">
        <f t="shared" si="7392"/>
        <v>0</v>
      </c>
      <c r="AE1511" s="276">
        <f t="shared" si="7392"/>
        <v>0</v>
      </c>
      <c r="AF1511" s="501">
        <f t="shared" si="7392"/>
        <v>0</v>
      </c>
      <c r="AG1511" s="276">
        <f t="shared" si="7392"/>
        <v>0</v>
      </c>
      <c r="AH1511" s="276">
        <f t="shared" si="7392"/>
        <v>0</v>
      </c>
      <c r="AI1511" s="276">
        <f t="shared" si="7392"/>
        <v>0</v>
      </c>
      <c r="AJ1511" s="276">
        <f t="shared" si="7392"/>
        <v>0</v>
      </c>
      <c r="AK1511" s="276">
        <f t="shared" si="7392"/>
        <v>0</v>
      </c>
      <c r="AL1511" s="276">
        <f t="shared" si="7392"/>
        <v>0</v>
      </c>
      <c r="AM1511" s="276">
        <f t="shared" si="7392"/>
        <v>0</v>
      </c>
      <c r="AN1511" s="276">
        <f t="shared" si="7392"/>
        <v>0</v>
      </c>
      <c r="AO1511" s="276">
        <f t="shared" si="7392"/>
        <v>0</v>
      </c>
      <c r="AP1511" s="276">
        <f t="shared" si="7392"/>
        <v>0</v>
      </c>
      <c r="AQ1511" s="276">
        <f t="shared" si="7392"/>
        <v>0</v>
      </c>
      <c r="AR1511" s="276">
        <f t="shared" si="7392"/>
        <v>0</v>
      </c>
      <c r="AS1511" s="501">
        <f t="shared" si="7392"/>
        <v>0</v>
      </c>
      <c r="AT1511" s="276">
        <f t="shared" si="7392"/>
        <v>0</v>
      </c>
      <c r="AU1511" s="276">
        <f t="shared" si="7392"/>
        <v>0</v>
      </c>
      <c r="AV1511" s="276">
        <f t="shared" si="7392"/>
        <v>0</v>
      </c>
      <c r="AW1511" s="568">
        <f t="shared" si="7392"/>
        <v>23</v>
      </c>
      <c r="AX1511" s="568">
        <f t="shared" si="7392"/>
        <v>7</v>
      </c>
      <c r="AY1511" s="568">
        <f t="shared" si="7392"/>
        <v>30</v>
      </c>
      <c r="AZ1511" s="276">
        <f t="shared" si="7392"/>
        <v>0</v>
      </c>
      <c r="BA1511" s="276">
        <f t="shared" si="7392"/>
        <v>0</v>
      </c>
      <c r="BB1511" s="276">
        <f t="shared" si="7392"/>
        <v>0</v>
      </c>
      <c r="BC1511" s="276">
        <f t="shared" si="7392"/>
        <v>0</v>
      </c>
      <c r="BD1511" s="276">
        <f t="shared" si="7392"/>
        <v>0</v>
      </c>
      <c r="BE1511" s="276">
        <f t="shared" si="7392"/>
        <v>0</v>
      </c>
      <c r="BF1511" s="522"/>
      <c r="BG1511" s="605">
        <f>SUM(F1511,S1511,AF1511,AS1511)</f>
        <v>32</v>
      </c>
      <c r="BH1511" s="533">
        <f>SUM(G1511,T1511,AG1511)</f>
        <v>10</v>
      </c>
      <c r="BI1511" s="533">
        <f t="shared" si="7373"/>
        <v>3</v>
      </c>
      <c r="BJ1511" s="533">
        <f t="shared" si="7374"/>
        <v>13</v>
      </c>
      <c r="BK1511" s="533">
        <f t="shared" si="7375"/>
        <v>4</v>
      </c>
      <c r="BL1511" s="533">
        <f t="shared" si="7376"/>
        <v>0</v>
      </c>
      <c r="BM1511" s="533">
        <f t="shared" si="7377"/>
        <v>4</v>
      </c>
      <c r="BN1511" s="533">
        <f>SUM(M1511,Z1511,AM1511)</f>
        <v>1</v>
      </c>
      <c r="BO1511" s="533">
        <f t="shared" si="7378"/>
        <v>0</v>
      </c>
      <c r="BP1511" s="533">
        <f t="shared" si="7379"/>
        <v>1</v>
      </c>
      <c r="BQ1511" s="533">
        <f t="shared" si="7380"/>
        <v>8</v>
      </c>
      <c r="BR1511" s="533">
        <f t="shared" si="7381"/>
        <v>4</v>
      </c>
      <c r="BS1511" s="533">
        <f t="shared" si="7382"/>
        <v>12</v>
      </c>
      <c r="BT1511" s="533">
        <f>AT1511</f>
        <v>0</v>
      </c>
      <c r="BU1511" s="533">
        <f t="shared" si="7383"/>
        <v>0</v>
      </c>
      <c r="BV1511" s="533">
        <f t="shared" si="7384"/>
        <v>0</v>
      </c>
      <c r="BW1511" s="536">
        <f>SUM(BH1511,BK1511,BN1511,BQ1511,BT1511)</f>
        <v>23</v>
      </c>
      <c r="BX1511" s="536">
        <f t="shared" si="7385"/>
        <v>7</v>
      </c>
      <c r="BY1511" s="536">
        <f t="shared" si="7386"/>
        <v>30</v>
      </c>
      <c r="BZ1511" t="s">
        <v>74</v>
      </c>
      <c r="CA1511" s="544">
        <f>AZ1511</f>
        <v>0</v>
      </c>
      <c r="CB1511" s="544">
        <f t="shared" si="7387"/>
        <v>0</v>
      </c>
      <c r="CC1511" s="544">
        <f t="shared" si="7388"/>
        <v>0</v>
      </c>
      <c r="CD1511" s="544">
        <f>BC1511</f>
        <v>0</v>
      </c>
      <c r="CE1511" s="544">
        <f t="shared" si="7389"/>
        <v>0</v>
      </c>
      <c r="CF1511" s="544">
        <f t="shared" si="7390"/>
        <v>0</v>
      </c>
    </row>
    <row r="1512" spans="1:84">
      <c r="A1512" s="149"/>
      <c r="B1512" s="149" t="s">
        <v>119</v>
      </c>
      <c r="C1512" s="151"/>
      <c r="D1512" s="151"/>
      <c r="E1512" s="375" t="s">
        <v>221</v>
      </c>
      <c r="F1512" s="589"/>
      <c r="G1512" s="276"/>
      <c r="H1512" s="276"/>
      <c r="I1512" s="276"/>
      <c r="J1512" s="276"/>
      <c r="K1512" s="276"/>
      <c r="L1512" s="276"/>
      <c r="M1512" s="276"/>
      <c r="N1512" s="276"/>
      <c r="O1512" s="276"/>
      <c r="P1512" s="276"/>
      <c r="Q1512" s="276"/>
      <c r="R1512" s="276"/>
      <c r="S1512" s="501"/>
      <c r="T1512" s="276"/>
      <c r="U1512" s="276"/>
      <c r="V1512" s="276"/>
      <c r="W1512" s="276"/>
      <c r="X1512" s="276"/>
      <c r="Y1512" s="276"/>
      <c r="Z1512" s="276"/>
      <c r="AA1512" s="276"/>
      <c r="AB1512" s="276"/>
      <c r="AC1512" s="276"/>
      <c r="AD1512" s="276"/>
      <c r="AE1512" s="276"/>
      <c r="AF1512" s="501"/>
      <c r="AG1512" s="276"/>
      <c r="AH1512" s="276"/>
      <c r="AI1512" s="276"/>
      <c r="AJ1512" s="276"/>
      <c r="AK1512" s="276"/>
      <c r="AL1512" s="276"/>
      <c r="AM1512" s="276"/>
      <c r="AN1512" s="276"/>
      <c r="AO1512" s="276"/>
      <c r="AP1512" s="276"/>
      <c r="AQ1512" s="276"/>
      <c r="AR1512" s="276"/>
      <c r="AS1512" s="501"/>
      <c r="AT1512" s="276"/>
      <c r="AU1512" s="276"/>
      <c r="AV1512" s="276"/>
      <c r="AW1512" s="568"/>
      <c r="AX1512" s="568"/>
      <c r="AY1512" s="568"/>
      <c r="AZ1512" s="276"/>
      <c r="BA1512" s="276"/>
      <c r="BB1512" s="276"/>
      <c r="BC1512" s="276"/>
      <c r="BD1512" s="276"/>
      <c r="BE1512" s="276"/>
      <c r="BF1512" s="522"/>
    </row>
    <row r="1513" spans="1:84">
      <c r="A1513" s="149"/>
      <c r="B1513" s="151"/>
      <c r="C1513" s="151"/>
      <c r="D1513" s="151"/>
      <c r="E1513" s="446" t="s">
        <v>1078</v>
      </c>
      <c r="F1513" s="589">
        <v>5</v>
      </c>
      <c r="G1513" s="159"/>
      <c r="H1513" s="159"/>
      <c r="I1513" s="275">
        <f>SUM(G1513:H1513)</f>
        <v>0</v>
      </c>
      <c r="J1513" s="159"/>
      <c r="K1513" s="159"/>
      <c r="L1513" s="275">
        <f>SUM(J1513:K1513)</f>
        <v>0</v>
      </c>
      <c r="M1513" s="159"/>
      <c r="N1513" s="159"/>
      <c r="O1513" s="275">
        <f>SUM(M1513:N1513)</f>
        <v>0</v>
      </c>
      <c r="P1513" s="159"/>
      <c r="Q1513" s="159"/>
      <c r="R1513" s="275">
        <f>SUM(P1513:Q1513)</f>
        <v>0</v>
      </c>
      <c r="S1513" s="500"/>
      <c r="T1513" s="275"/>
      <c r="U1513" s="275"/>
      <c r="V1513" s="275">
        <f>SUM(T1513:U1513)</f>
        <v>0</v>
      </c>
      <c r="W1513" s="275"/>
      <c r="X1513" s="275"/>
      <c r="Y1513" s="275">
        <f>SUM(W1513:X1513)</f>
        <v>0</v>
      </c>
      <c r="Z1513" s="275"/>
      <c r="AA1513" s="275"/>
      <c r="AB1513" s="275">
        <f>SUM(Z1513:AA1513)</f>
        <v>0</v>
      </c>
      <c r="AC1513" s="275"/>
      <c r="AD1513" s="275"/>
      <c r="AE1513" s="275">
        <f>SUM(AC1513:AD1513)</f>
        <v>0</v>
      </c>
      <c r="AF1513" s="500"/>
      <c r="AG1513" s="275"/>
      <c r="AH1513" s="275"/>
      <c r="AI1513" s="275">
        <f>SUM(AG1513:AH1513)</f>
        <v>0</v>
      </c>
      <c r="AJ1513" s="275"/>
      <c r="AK1513" s="275"/>
      <c r="AL1513" s="275">
        <f>SUM(AJ1513:AK1513)</f>
        <v>0</v>
      </c>
      <c r="AM1513" s="275"/>
      <c r="AN1513" s="275"/>
      <c r="AO1513" s="275">
        <f>SUM(AM1513:AN1513)</f>
        <v>0</v>
      </c>
      <c r="AP1513" s="275"/>
      <c r="AQ1513" s="275"/>
      <c r="AR1513" s="275">
        <f>SUM(AP1513:AQ1513)</f>
        <v>0</v>
      </c>
      <c r="AS1513" s="500"/>
      <c r="AT1513" s="275"/>
      <c r="AU1513" s="275"/>
      <c r="AV1513" s="275">
        <f>SUM(AT1513:AU1513)</f>
        <v>0</v>
      </c>
      <c r="AW1513" s="567">
        <f t="shared" ref="AW1513:AW1514" si="7393">SUM(G1513,J1513,M1513,P1513,T1513,W1513,Z1513,AC1513,AG1513,AJ1513,AM1513,AP1513,AT1513)</f>
        <v>0</v>
      </c>
      <c r="AX1513" s="567">
        <f t="shared" ref="AX1513:AX1514" si="7394">SUM(H1513,K1513,N1513,Q1513,U1513,X1513,AA1513,AD1513,AH1513,AK1513,AN1513,AQ1513,AU1513)</f>
        <v>0</v>
      </c>
      <c r="AY1513" s="567">
        <f t="shared" ref="AY1513:AY1514" si="7395">SUM(I1513,L1513,O1513,R1513,V1513,Y1513,AB1513,AE1513,AI1513,AL1513,AO1513,AR1513,AV1513)</f>
        <v>0</v>
      </c>
      <c r="AZ1513" s="159"/>
      <c r="BA1513" s="159"/>
      <c r="BB1513" s="275">
        <f>SUM(AZ1513:BA1513)</f>
        <v>0</v>
      </c>
      <c r="BC1513" s="275"/>
      <c r="BD1513" s="275"/>
      <c r="BE1513" s="275">
        <f>SUM(BC1513:BD1513)</f>
        <v>0</v>
      </c>
      <c r="BF1513" s="521"/>
      <c r="BG1513" s="605">
        <f>SUM(F1513,S1513,AF1513,AS1513)</f>
        <v>5</v>
      </c>
      <c r="BH1513" s="533">
        <f>SUM(G1513,T1513,AG1513)</f>
        <v>0</v>
      </c>
      <c r="BI1513" s="533">
        <f t="shared" ref="BI1513:BI1515" si="7396">SUM(H1513,U1513,AH1513)</f>
        <v>0</v>
      </c>
      <c r="BJ1513" s="533">
        <f t="shared" ref="BJ1513:BJ1515" si="7397">SUM(I1513,V1513,AI1513)</f>
        <v>0</v>
      </c>
      <c r="BK1513" s="533">
        <f t="shared" ref="BK1513:BK1515" si="7398">SUM(J1513,W1513,AJ1513)</f>
        <v>0</v>
      </c>
      <c r="BL1513" s="533">
        <f t="shared" ref="BL1513:BL1515" si="7399">SUM(K1513,X1513,AK1513)</f>
        <v>0</v>
      </c>
      <c r="BM1513" s="533">
        <f t="shared" ref="BM1513:BM1515" si="7400">SUM(L1513,Y1513,AL1513)</f>
        <v>0</v>
      </c>
      <c r="BN1513" s="533">
        <f>SUM(M1513,Z1513,AM1513)</f>
        <v>0</v>
      </c>
      <c r="BO1513" s="533">
        <f t="shared" ref="BO1513:BO1515" si="7401">SUM(N1513,AA1513,AN1513)</f>
        <v>0</v>
      </c>
      <c r="BP1513" s="533">
        <f t="shared" ref="BP1513:BP1515" si="7402">SUM(O1513,AB1513,AO1513)</f>
        <v>0</v>
      </c>
      <c r="BQ1513" s="533">
        <f t="shared" ref="BQ1513:BQ1515" si="7403">SUM(P1513,AC1513,AP1513)</f>
        <v>0</v>
      </c>
      <c r="BR1513" s="533">
        <f t="shared" ref="BR1513:BR1515" si="7404">SUM(Q1513,AD1513,AQ1513)</f>
        <v>0</v>
      </c>
      <c r="BS1513" s="533">
        <f t="shared" ref="BS1513:BS1515" si="7405">SUM(R1513,AE1513,AR1513)</f>
        <v>0</v>
      </c>
      <c r="BT1513" s="533">
        <f>AT1513</f>
        <v>0</v>
      </c>
      <c r="BU1513" s="533">
        <f t="shared" ref="BU1513:BU1515" si="7406">AU1513</f>
        <v>0</v>
      </c>
      <c r="BV1513" s="533">
        <f t="shared" ref="BV1513:BV1515" si="7407">AV1513</f>
        <v>0</v>
      </c>
      <c r="BW1513" s="536">
        <f>SUM(BH1513,BK1513,BN1513,BQ1513,BT1513)</f>
        <v>0</v>
      </c>
      <c r="BX1513" s="536">
        <f t="shared" ref="BX1513:BX1515" si="7408">SUM(BI1513,BL1513,BO1513,BR1513,BU1513)</f>
        <v>0</v>
      </c>
      <c r="BY1513" s="536">
        <f t="shared" ref="BY1513:BY1515" si="7409">SUM(BJ1513,BM1513,BP1513,BS1513,BV1513)</f>
        <v>0</v>
      </c>
      <c r="BZ1513" t="s">
        <v>74</v>
      </c>
      <c r="CA1513" s="544">
        <f>AZ1513</f>
        <v>0</v>
      </c>
      <c r="CB1513" s="544">
        <f t="shared" ref="CB1513:CB1515" si="7410">BA1513</f>
        <v>0</v>
      </c>
      <c r="CC1513" s="544">
        <f t="shared" ref="CC1513:CC1515" si="7411">BB1513</f>
        <v>0</v>
      </c>
      <c r="CD1513" s="544">
        <f>BC1513</f>
        <v>0</v>
      </c>
      <c r="CE1513" s="544">
        <f t="shared" ref="CE1513:CE1515" si="7412">BD1513</f>
        <v>0</v>
      </c>
      <c r="CF1513" s="544">
        <f t="shared" ref="CF1513:CF1515" si="7413">BE1513</f>
        <v>0</v>
      </c>
    </row>
    <row r="1514" spans="1:84">
      <c r="A1514" s="149"/>
      <c r="B1514" s="151"/>
      <c r="C1514" s="151"/>
      <c r="D1514" s="151"/>
      <c r="E1514" s="446" t="s">
        <v>1079</v>
      </c>
      <c r="F1514" s="589">
        <v>0</v>
      </c>
      <c r="G1514" s="159">
        <v>3</v>
      </c>
      <c r="H1514" s="159">
        <v>1</v>
      </c>
      <c r="I1514" s="275">
        <f>SUM(G1514:H1514)</f>
        <v>4</v>
      </c>
      <c r="J1514" s="159"/>
      <c r="K1514" s="159"/>
      <c r="L1514" s="275">
        <f>SUM(J1514:K1514)</f>
        <v>0</v>
      </c>
      <c r="M1514" s="159"/>
      <c r="N1514" s="159"/>
      <c r="O1514" s="275">
        <f>SUM(M1514:N1514)</f>
        <v>0</v>
      </c>
      <c r="P1514" s="159">
        <v>2</v>
      </c>
      <c r="Q1514" s="159">
        <v>2</v>
      </c>
      <c r="R1514" s="275">
        <f>SUM(P1514:Q1514)</f>
        <v>4</v>
      </c>
      <c r="S1514" s="500"/>
      <c r="T1514" s="275"/>
      <c r="U1514" s="275"/>
      <c r="V1514" s="275">
        <f>SUM(T1514:U1514)</f>
        <v>0</v>
      </c>
      <c r="W1514" s="275"/>
      <c r="X1514" s="275"/>
      <c r="Y1514" s="275">
        <f>SUM(W1514:X1514)</f>
        <v>0</v>
      </c>
      <c r="Z1514" s="275"/>
      <c r="AA1514" s="275"/>
      <c r="AB1514" s="275">
        <f>SUM(Z1514:AA1514)</f>
        <v>0</v>
      </c>
      <c r="AC1514" s="275"/>
      <c r="AD1514" s="275"/>
      <c r="AE1514" s="275">
        <f>SUM(AC1514:AD1514)</f>
        <v>0</v>
      </c>
      <c r="AF1514" s="500"/>
      <c r="AG1514" s="275"/>
      <c r="AH1514" s="275"/>
      <c r="AI1514" s="275">
        <f>SUM(AG1514:AH1514)</f>
        <v>0</v>
      </c>
      <c r="AJ1514" s="275"/>
      <c r="AK1514" s="275"/>
      <c r="AL1514" s="275">
        <f>SUM(AJ1514:AK1514)</f>
        <v>0</v>
      </c>
      <c r="AM1514" s="275"/>
      <c r="AN1514" s="275"/>
      <c r="AO1514" s="275">
        <f>SUM(AM1514:AN1514)</f>
        <v>0</v>
      </c>
      <c r="AP1514" s="275"/>
      <c r="AQ1514" s="275"/>
      <c r="AR1514" s="275">
        <f>SUM(AP1514:AQ1514)</f>
        <v>0</v>
      </c>
      <c r="AS1514" s="500"/>
      <c r="AT1514" s="275"/>
      <c r="AU1514" s="275"/>
      <c r="AV1514" s="275">
        <f>SUM(AT1514:AU1514)</f>
        <v>0</v>
      </c>
      <c r="AW1514" s="567">
        <f t="shared" si="7393"/>
        <v>5</v>
      </c>
      <c r="AX1514" s="567">
        <f t="shared" si="7394"/>
        <v>3</v>
      </c>
      <c r="AY1514" s="567">
        <f t="shared" si="7395"/>
        <v>8</v>
      </c>
      <c r="AZ1514" s="159"/>
      <c r="BA1514" s="159"/>
      <c r="BB1514" s="275">
        <f>SUM(AZ1514:BA1514)</f>
        <v>0</v>
      </c>
      <c r="BC1514" s="275"/>
      <c r="BD1514" s="275"/>
      <c r="BE1514" s="275">
        <f>SUM(BC1514:BD1514)</f>
        <v>0</v>
      </c>
      <c r="BF1514" s="521"/>
      <c r="BG1514" s="605">
        <f>SUM(F1514,S1514,AF1514,AS1514)</f>
        <v>0</v>
      </c>
      <c r="BH1514" s="533">
        <f>SUM(G1514,T1514,AG1514)</f>
        <v>3</v>
      </c>
      <c r="BI1514" s="533">
        <f t="shared" si="7396"/>
        <v>1</v>
      </c>
      <c r="BJ1514" s="533">
        <f t="shared" si="7397"/>
        <v>4</v>
      </c>
      <c r="BK1514" s="533">
        <f t="shared" si="7398"/>
        <v>0</v>
      </c>
      <c r="BL1514" s="533">
        <f t="shared" si="7399"/>
        <v>0</v>
      </c>
      <c r="BM1514" s="533">
        <f t="shared" si="7400"/>
        <v>0</v>
      </c>
      <c r="BN1514" s="533">
        <f>SUM(M1514,Z1514,AM1514)</f>
        <v>0</v>
      </c>
      <c r="BO1514" s="533">
        <f t="shared" si="7401"/>
        <v>0</v>
      </c>
      <c r="BP1514" s="533">
        <f t="shared" si="7402"/>
        <v>0</v>
      </c>
      <c r="BQ1514" s="533">
        <f t="shared" si="7403"/>
        <v>2</v>
      </c>
      <c r="BR1514" s="533">
        <f t="shared" si="7404"/>
        <v>2</v>
      </c>
      <c r="BS1514" s="533">
        <f t="shared" si="7405"/>
        <v>4</v>
      </c>
      <c r="BT1514" s="533">
        <f>AT1514</f>
        <v>0</v>
      </c>
      <c r="BU1514" s="533">
        <f t="shared" si="7406"/>
        <v>0</v>
      </c>
      <c r="BV1514" s="533">
        <f t="shared" si="7407"/>
        <v>0</v>
      </c>
      <c r="BW1514" s="536">
        <f>SUM(BH1514,BK1514,BN1514,BQ1514,BT1514)</f>
        <v>5</v>
      </c>
      <c r="BX1514" s="536">
        <f t="shared" si="7408"/>
        <v>3</v>
      </c>
      <c r="BY1514" s="536">
        <f t="shared" si="7409"/>
        <v>8</v>
      </c>
      <c r="BZ1514" t="s">
        <v>74</v>
      </c>
      <c r="CA1514" s="544">
        <f>AZ1514</f>
        <v>0</v>
      </c>
      <c r="CB1514" s="544">
        <f t="shared" si="7410"/>
        <v>0</v>
      </c>
      <c r="CC1514" s="544">
        <f t="shared" si="7411"/>
        <v>0</v>
      </c>
      <c r="CD1514" s="544">
        <f>BC1514</f>
        <v>0</v>
      </c>
      <c r="CE1514" s="544">
        <f t="shared" si="7412"/>
        <v>0</v>
      </c>
      <c r="CF1514" s="544">
        <f t="shared" si="7413"/>
        <v>0</v>
      </c>
    </row>
    <row r="1515" spans="1:84">
      <c r="A1515" s="149"/>
      <c r="B1515" s="151"/>
      <c r="C1515" s="151"/>
      <c r="D1515" s="151"/>
      <c r="E1515" s="288"/>
      <c r="F1515" s="589">
        <f>SUM(F1513:F1514)</f>
        <v>5</v>
      </c>
      <c r="G1515" s="276">
        <f t="shared" ref="G1515:BE1515" si="7414">SUM(G1513:G1514)</f>
        <v>3</v>
      </c>
      <c r="H1515" s="276">
        <f t="shared" si="7414"/>
        <v>1</v>
      </c>
      <c r="I1515" s="276">
        <f t="shared" si="7414"/>
        <v>4</v>
      </c>
      <c r="J1515" s="276">
        <f t="shared" si="7414"/>
        <v>0</v>
      </c>
      <c r="K1515" s="276">
        <f t="shared" si="7414"/>
        <v>0</v>
      </c>
      <c r="L1515" s="276">
        <f t="shared" si="7414"/>
        <v>0</v>
      </c>
      <c r="M1515" s="276">
        <f t="shared" si="7414"/>
        <v>0</v>
      </c>
      <c r="N1515" s="276">
        <f t="shared" si="7414"/>
        <v>0</v>
      </c>
      <c r="O1515" s="276">
        <f t="shared" si="7414"/>
        <v>0</v>
      </c>
      <c r="P1515" s="276">
        <f t="shared" si="7414"/>
        <v>2</v>
      </c>
      <c r="Q1515" s="276">
        <f t="shared" si="7414"/>
        <v>2</v>
      </c>
      <c r="R1515" s="276">
        <f t="shared" si="7414"/>
        <v>4</v>
      </c>
      <c r="S1515" s="501">
        <f t="shared" si="7414"/>
        <v>0</v>
      </c>
      <c r="T1515" s="276">
        <f t="shared" si="7414"/>
        <v>0</v>
      </c>
      <c r="U1515" s="276">
        <f t="shared" si="7414"/>
        <v>0</v>
      </c>
      <c r="V1515" s="276">
        <f t="shared" si="7414"/>
        <v>0</v>
      </c>
      <c r="W1515" s="276">
        <f t="shared" si="7414"/>
        <v>0</v>
      </c>
      <c r="X1515" s="276">
        <f t="shared" si="7414"/>
        <v>0</v>
      </c>
      <c r="Y1515" s="276">
        <f t="shared" si="7414"/>
        <v>0</v>
      </c>
      <c r="Z1515" s="276">
        <f t="shared" si="7414"/>
        <v>0</v>
      </c>
      <c r="AA1515" s="276">
        <f t="shared" si="7414"/>
        <v>0</v>
      </c>
      <c r="AB1515" s="276">
        <f t="shared" si="7414"/>
        <v>0</v>
      </c>
      <c r="AC1515" s="276">
        <f t="shared" si="7414"/>
        <v>0</v>
      </c>
      <c r="AD1515" s="276">
        <f t="shared" si="7414"/>
        <v>0</v>
      </c>
      <c r="AE1515" s="276">
        <f t="shared" si="7414"/>
        <v>0</v>
      </c>
      <c r="AF1515" s="501">
        <f t="shared" si="7414"/>
        <v>0</v>
      </c>
      <c r="AG1515" s="276">
        <f t="shared" si="7414"/>
        <v>0</v>
      </c>
      <c r="AH1515" s="276">
        <f t="shared" si="7414"/>
        <v>0</v>
      </c>
      <c r="AI1515" s="276">
        <f t="shared" si="7414"/>
        <v>0</v>
      </c>
      <c r="AJ1515" s="276">
        <f t="shared" si="7414"/>
        <v>0</v>
      </c>
      <c r="AK1515" s="276">
        <f t="shared" si="7414"/>
        <v>0</v>
      </c>
      <c r="AL1515" s="276">
        <f t="shared" si="7414"/>
        <v>0</v>
      </c>
      <c r="AM1515" s="276">
        <f t="shared" si="7414"/>
        <v>0</v>
      </c>
      <c r="AN1515" s="276">
        <f t="shared" si="7414"/>
        <v>0</v>
      </c>
      <c r="AO1515" s="276">
        <f t="shared" si="7414"/>
        <v>0</v>
      </c>
      <c r="AP1515" s="276">
        <f t="shared" si="7414"/>
        <v>0</v>
      </c>
      <c r="AQ1515" s="276">
        <f t="shared" si="7414"/>
        <v>0</v>
      </c>
      <c r="AR1515" s="276">
        <f t="shared" si="7414"/>
        <v>0</v>
      </c>
      <c r="AS1515" s="501">
        <f t="shared" si="7414"/>
        <v>0</v>
      </c>
      <c r="AT1515" s="276">
        <f t="shared" si="7414"/>
        <v>0</v>
      </c>
      <c r="AU1515" s="276">
        <f t="shared" si="7414"/>
        <v>0</v>
      </c>
      <c r="AV1515" s="276">
        <f t="shared" si="7414"/>
        <v>0</v>
      </c>
      <c r="AW1515" s="568">
        <f t="shared" si="7414"/>
        <v>5</v>
      </c>
      <c r="AX1515" s="568">
        <f t="shared" si="7414"/>
        <v>3</v>
      </c>
      <c r="AY1515" s="568">
        <f t="shared" si="7414"/>
        <v>8</v>
      </c>
      <c r="AZ1515" s="276">
        <f t="shared" si="7414"/>
        <v>0</v>
      </c>
      <c r="BA1515" s="276">
        <f t="shared" si="7414"/>
        <v>0</v>
      </c>
      <c r="BB1515" s="276">
        <f t="shared" si="7414"/>
        <v>0</v>
      </c>
      <c r="BC1515" s="276">
        <f t="shared" si="7414"/>
        <v>0</v>
      </c>
      <c r="BD1515" s="276">
        <f t="shared" si="7414"/>
        <v>0</v>
      </c>
      <c r="BE1515" s="276">
        <f t="shared" si="7414"/>
        <v>0</v>
      </c>
      <c r="BF1515" s="522"/>
      <c r="BG1515" s="605">
        <f>SUM(F1515,S1515,AF1515,AS1515)</f>
        <v>5</v>
      </c>
      <c r="BH1515" s="533">
        <f>SUM(G1515,T1515,AG1515)</f>
        <v>3</v>
      </c>
      <c r="BI1515" s="533">
        <f t="shared" si="7396"/>
        <v>1</v>
      </c>
      <c r="BJ1515" s="533">
        <f t="shared" si="7397"/>
        <v>4</v>
      </c>
      <c r="BK1515" s="533">
        <f t="shared" si="7398"/>
        <v>0</v>
      </c>
      <c r="BL1515" s="533">
        <f t="shared" si="7399"/>
        <v>0</v>
      </c>
      <c r="BM1515" s="533">
        <f t="shared" si="7400"/>
        <v>0</v>
      </c>
      <c r="BN1515" s="533">
        <f>SUM(M1515,Z1515,AM1515)</f>
        <v>0</v>
      </c>
      <c r="BO1515" s="533">
        <f t="shared" si="7401"/>
        <v>0</v>
      </c>
      <c r="BP1515" s="533">
        <f t="shared" si="7402"/>
        <v>0</v>
      </c>
      <c r="BQ1515" s="533">
        <f t="shared" si="7403"/>
        <v>2</v>
      </c>
      <c r="BR1515" s="533">
        <f t="shared" si="7404"/>
        <v>2</v>
      </c>
      <c r="BS1515" s="533">
        <f t="shared" si="7405"/>
        <v>4</v>
      </c>
      <c r="BT1515" s="533">
        <f>AT1515</f>
        <v>0</v>
      </c>
      <c r="BU1515" s="533">
        <f t="shared" si="7406"/>
        <v>0</v>
      </c>
      <c r="BV1515" s="533">
        <f t="shared" si="7407"/>
        <v>0</v>
      </c>
      <c r="BW1515" s="536">
        <f>SUM(BH1515,BK1515,BN1515,BQ1515,BT1515)</f>
        <v>5</v>
      </c>
      <c r="BX1515" s="536">
        <f t="shared" si="7408"/>
        <v>3</v>
      </c>
      <c r="BY1515" s="536">
        <f t="shared" si="7409"/>
        <v>8</v>
      </c>
      <c r="BZ1515" t="s">
        <v>74</v>
      </c>
      <c r="CA1515" s="544">
        <f>AZ1515</f>
        <v>0</v>
      </c>
      <c r="CB1515" s="544">
        <f t="shared" si="7410"/>
        <v>0</v>
      </c>
      <c r="CC1515" s="544">
        <f t="shared" si="7411"/>
        <v>0</v>
      </c>
      <c r="CD1515" s="544">
        <f>BC1515</f>
        <v>0</v>
      </c>
      <c r="CE1515" s="544">
        <f t="shared" si="7412"/>
        <v>0</v>
      </c>
      <c r="CF1515" s="544">
        <f t="shared" si="7413"/>
        <v>0</v>
      </c>
    </row>
    <row r="1516" spans="1:84">
      <c r="A1516" s="149"/>
      <c r="B1516" s="149" t="s">
        <v>120</v>
      </c>
      <c r="C1516" s="151"/>
      <c r="D1516" s="151"/>
      <c r="E1516" s="375" t="s">
        <v>221</v>
      </c>
      <c r="F1516" s="589"/>
      <c r="G1516" s="275"/>
      <c r="H1516" s="275"/>
      <c r="I1516" s="275"/>
      <c r="J1516" s="275"/>
      <c r="K1516" s="275"/>
      <c r="L1516" s="275"/>
      <c r="M1516" s="275"/>
      <c r="N1516" s="275"/>
      <c r="O1516" s="275"/>
      <c r="P1516" s="275"/>
      <c r="Q1516" s="275"/>
      <c r="R1516" s="275"/>
      <c r="S1516" s="500"/>
      <c r="T1516" s="275"/>
      <c r="U1516" s="275"/>
      <c r="V1516" s="275"/>
      <c r="W1516" s="275"/>
      <c r="X1516" s="275"/>
      <c r="Y1516" s="275"/>
      <c r="Z1516" s="275"/>
      <c r="AA1516" s="275"/>
      <c r="AB1516" s="275"/>
      <c r="AC1516" s="275"/>
      <c r="AD1516" s="275"/>
      <c r="AE1516" s="275"/>
      <c r="AF1516" s="500"/>
      <c r="AG1516" s="275"/>
      <c r="AH1516" s="275"/>
      <c r="AI1516" s="275"/>
      <c r="AJ1516" s="275"/>
      <c r="AK1516" s="275"/>
      <c r="AL1516" s="275"/>
      <c r="AM1516" s="275"/>
      <c r="AN1516" s="275"/>
      <c r="AO1516" s="275"/>
      <c r="AP1516" s="275"/>
      <c r="AQ1516" s="275"/>
      <c r="AR1516" s="275"/>
      <c r="AS1516" s="500"/>
      <c r="AT1516" s="275"/>
      <c r="AU1516" s="275"/>
      <c r="AV1516" s="275"/>
      <c r="AW1516" s="567"/>
      <c r="AX1516" s="567"/>
      <c r="AY1516" s="567"/>
      <c r="AZ1516" s="275"/>
      <c r="BA1516" s="275"/>
      <c r="BB1516" s="275"/>
      <c r="BC1516" s="275"/>
      <c r="BD1516" s="275"/>
      <c r="BE1516" s="275"/>
      <c r="BF1516" s="521"/>
    </row>
    <row r="1517" spans="1:84">
      <c r="A1517" s="149"/>
      <c r="B1517" s="151"/>
      <c r="C1517" s="151"/>
      <c r="D1517" s="151"/>
      <c r="E1517" s="446" t="s">
        <v>1078</v>
      </c>
      <c r="F1517" s="589">
        <v>14</v>
      </c>
      <c r="G1517" s="159"/>
      <c r="H1517" s="159"/>
      <c r="I1517" s="275">
        <f>SUM(G1517:H1517)</f>
        <v>0</v>
      </c>
      <c r="J1517" s="159"/>
      <c r="K1517" s="159"/>
      <c r="L1517" s="275">
        <f>SUM(J1517:K1517)</f>
        <v>0</v>
      </c>
      <c r="M1517" s="159"/>
      <c r="N1517" s="159"/>
      <c r="O1517" s="275">
        <f>SUM(M1517:N1517)</f>
        <v>0</v>
      </c>
      <c r="P1517" s="159"/>
      <c r="Q1517" s="159"/>
      <c r="R1517" s="275">
        <f>SUM(P1517:Q1517)</f>
        <v>0</v>
      </c>
      <c r="S1517" s="500"/>
      <c r="T1517" s="275"/>
      <c r="U1517" s="275"/>
      <c r="V1517" s="275">
        <f>SUM(T1517:U1517)</f>
        <v>0</v>
      </c>
      <c r="W1517" s="275"/>
      <c r="X1517" s="275"/>
      <c r="Y1517" s="275">
        <f>SUM(W1517:X1517)</f>
        <v>0</v>
      </c>
      <c r="Z1517" s="275"/>
      <c r="AA1517" s="275"/>
      <c r="AB1517" s="275">
        <f>SUM(Z1517:AA1517)</f>
        <v>0</v>
      </c>
      <c r="AC1517" s="275"/>
      <c r="AD1517" s="275"/>
      <c r="AE1517" s="275">
        <f>SUM(AC1517:AD1517)</f>
        <v>0</v>
      </c>
      <c r="AF1517" s="500"/>
      <c r="AG1517" s="275"/>
      <c r="AH1517" s="275"/>
      <c r="AI1517" s="275">
        <f>SUM(AG1517:AH1517)</f>
        <v>0</v>
      </c>
      <c r="AJ1517" s="275"/>
      <c r="AK1517" s="275"/>
      <c r="AL1517" s="275">
        <f>SUM(AJ1517:AK1517)</f>
        <v>0</v>
      </c>
      <c r="AM1517" s="275"/>
      <c r="AN1517" s="275"/>
      <c r="AO1517" s="275">
        <f>SUM(AM1517:AN1517)</f>
        <v>0</v>
      </c>
      <c r="AP1517" s="275"/>
      <c r="AQ1517" s="275"/>
      <c r="AR1517" s="275">
        <f>SUM(AP1517:AQ1517)</f>
        <v>0</v>
      </c>
      <c r="AS1517" s="500"/>
      <c r="AT1517" s="275"/>
      <c r="AU1517" s="275"/>
      <c r="AV1517" s="275">
        <f>SUM(AT1517:AU1517)</f>
        <v>0</v>
      </c>
      <c r="AW1517" s="567">
        <f t="shared" ref="AW1517:AW1518" si="7415">SUM(G1517,J1517,M1517,P1517,T1517,W1517,Z1517,AC1517,AG1517,AJ1517,AM1517,AP1517,AT1517)</f>
        <v>0</v>
      </c>
      <c r="AX1517" s="567">
        <f t="shared" ref="AX1517:AX1518" si="7416">SUM(H1517,K1517,N1517,Q1517,U1517,X1517,AA1517,AD1517,AH1517,AK1517,AN1517,AQ1517,AU1517)</f>
        <v>0</v>
      </c>
      <c r="AY1517" s="567">
        <f t="shared" ref="AY1517:AY1518" si="7417">SUM(I1517,L1517,O1517,R1517,V1517,Y1517,AB1517,AE1517,AI1517,AL1517,AO1517,AR1517,AV1517)</f>
        <v>0</v>
      </c>
      <c r="AZ1517" s="159"/>
      <c r="BA1517" s="159"/>
      <c r="BB1517" s="275">
        <f>SUM(AZ1517:BA1517)</f>
        <v>0</v>
      </c>
      <c r="BC1517" s="275"/>
      <c r="BD1517" s="275"/>
      <c r="BE1517" s="275">
        <f>SUM(BC1517:BD1517)</f>
        <v>0</v>
      </c>
      <c r="BF1517" s="521"/>
      <c r="BG1517" s="605">
        <f>SUM(F1517,S1517,AF1517,AS1517)</f>
        <v>14</v>
      </c>
      <c r="BH1517" s="533">
        <f>SUM(G1517,T1517,AG1517)</f>
        <v>0</v>
      </c>
      <c r="BI1517" s="533">
        <f t="shared" ref="BI1517:BI1519" si="7418">SUM(H1517,U1517,AH1517)</f>
        <v>0</v>
      </c>
      <c r="BJ1517" s="533">
        <f t="shared" ref="BJ1517:BJ1519" si="7419">SUM(I1517,V1517,AI1517)</f>
        <v>0</v>
      </c>
      <c r="BK1517" s="533">
        <f t="shared" ref="BK1517:BK1519" si="7420">SUM(J1517,W1517,AJ1517)</f>
        <v>0</v>
      </c>
      <c r="BL1517" s="533">
        <f t="shared" ref="BL1517:BL1519" si="7421">SUM(K1517,X1517,AK1517)</f>
        <v>0</v>
      </c>
      <c r="BM1517" s="533">
        <f t="shared" ref="BM1517:BM1519" si="7422">SUM(L1517,Y1517,AL1517)</f>
        <v>0</v>
      </c>
      <c r="BN1517" s="533">
        <f>SUM(M1517,Z1517,AM1517)</f>
        <v>0</v>
      </c>
      <c r="BO1517" s="533">
        <f t="shared" ref="BO1517:BO1519" si="7423">SUM(N1517,AA1517,AN1517)</f>
        <v>0</v>
      </c>
      <c r="BP1517" s="533">
        <f t="shared" ref="BP1517:BP1519" si="7424">SUM(O1517,AB1517,AO1517)</f>
        <v>0</v>
      </c>
      <c r="BQ1517" s="533">
        <f t="shared" ref="BQ1517:BQ1519" si="7425">SUM(P1517,AC1517,AP1517)</f>
        <v>0</v>
      </c>
      <c r="BR1517" s="533">
        <f t="shared" ref="BR1517:BR1519" si="7426">SUM(Q1517,AD1517,AQ1517)</f>
        <v>0</v>
      </c>
      <c r="BS1517" s="533">
        <f t="shared" ref="BS1517:BS1519" si="7427">SUM(R1517,AE1517,AR1517)</f>
        <v>0</v>
      </c>
      <c r="BT1517" s="533">
        <f>AT1517</f>
        <v>0</v>
      </c>
      <c r="BU1517" s="533">
        <f t="shared" ref="BU1517:BU1519" si="7428">AU1517</f>
        <v>0</v>
      </c>
      <c r="BV1517" s="533">
        <f t="shared" ref="BV1517:BV1519" si="7429">AV1517</f>
        <v>0</v>
      </c>
      <c r="BW1517" s="536">
        <f>SUM(BH1517,BK1517,BN1517,BQ1517,BT1517)</f>
        <v>0</v>
      </c>
      <c r="BX1517" s="536">
        <f t="shared" ref="BX1517:BX1519" si="7430">SUM(BI1517,BL1517,BO1517,BR1517,BU1517)</f>
        <v>0</v>
      </c>
      <c r="BY1517" s="536">
        <f t="shared" ref="BY1517:BY1519" si="7431">SUM(BJ1517,BM1517,BP1517,BS1517,BV1517)</f>
        <v>0</v>
      </c>
      <c r="BZ1517" t="s">
        <v>74</v>
      </c>
      <c r="CA1517" s="544">
        <f>AZ1517</f>
        <v>0</v>
      </c>
      <c r="CB1517" s="544">
        <f t="shared" ref="CB1517:CB1519" si="7432">BA1517</f>
        <v>0</v>
      </c>
      <c r="CC1517" s="544">
        <f t="shared" ref="CC1517:CC1519" si="7433">BB1517</f>
        <v>0</v>
      </c>
      <c r="CD1517" s="544">
        <f>BC1517</f>
        <v>0</v>
      </c>
      <c r="CE1517" s="544">
        <f t="shared" ref="CE1517:CE1519" si="7434">BD1517</f>
        <v>0</v>
      </c>
      <c r="CF1517" s="544">
        <f t="shared" ref="CF1517:CF1519" si="7435">BE1517</f>
        <v>0</v>
      </c>
    </row>
    <row r="1518" spans="1:84">
      <c r="A1518" s="149"/>
      <c r="B1518" s="151"/>
      <c r="C1518" s="151"/>
      <c r="D1518" s="151"/>
      <c r="E1518" s="446" t="s">
        <v>1079</v>
      </c>
      <c r="F1518" s="589">
        <v>10</v>
      </c>
      <c r="G1518" s="159">
        <v>1</v>
      </c>
      <c r="H1518" s="159">
        <v>0</v>
      </c>
      <c r="I1518" s="275">
        <f>SUM(G1518:H1518)</f>
        <v>1</v>
      </c>
      <c r="J1518" s="159">
        <v>0</v>
      </c>
      <c r="K1518" s="159">
        <v>0</v>
      </c>
      <c r="L1518" s="275">
        <f>SUM(J1518:K1518)</f>
        <v>0</v>
      </c>
      <c r="M1518" s="159">
        <v>0</v>
      </c>
      <c r="N1518" s="159">
        <v>2</v>
      </c>
      <c r="O1518" s="275">
        <f>SUM(M1518:N1518)</f>
        <v>2</v>
      </c>
      <c r="P1518" s="159">
        <v>2</v>
      </c>
      <c r="Q1518" s="159">
        <v>2</v>
      </c>
      <c r="R1518" s="275">
        <f>SUM(P1518:Q1518)</f>
        <v>4</v>
      </c>
      <c r="S1518" s="500"/>
      <c r="T1518" s="275"/>
      <c r="U1518" s="275"/>
      <c r="V1518" s="275">
        <f>SUM(T1518:U1518)</f>
        <v>0</v>
      </c>
      <c r="W1518" s="275"/>
      <c r="X1518" s="275"/>
      <c r="Y1518" s="275">
        <f>SUM(W1518:X1518)</f>
        <v>0</v>
      </c>
      <c r="Z1518" s="275"/>
      <c r="AA1518" s="275"/>
      <c r="AB1518" s="275">
        <f>SUM(Z1518:AA1518)</f>
        <v>0</v>
      </c>
      <c r="AC1518" s="275"/>
      <c r="AD1518" s="275"/>
      <c r="AE1518" s="275">
        <f>SUM(AC1518:AD1518)</f>
        <v>0</v>
      </c>
      <c r="AF1518" s="500"/>
      <c r="AG1518" s="275"/>
      <c r="AH1518" s="275"/>
      <c r="AI1518" s="275">
        <f>SUM(AG1518:AH1518)</f>
        <v>0</v>
      </c>
      <c r="AJ1518" s="275"/>
      <c r="AK1518" s="275"/>
      <c r="AL1518" s="275">
        <f>SUM(AJ1518:AK1518)</f>
        <v>0</v>
      </c>
      <c r="AM1518" s="275"/>
      <c r="AN1518" s="275"/>
      <c r="AO1518" s="275">
        <f>SUM(AM1518:AN1518)</f>
        <v>0</v>
      </c>
      <c r="AP1518" s="275"/>
      <c r="AQ1518" s="275"/>
      <c r="AR1518" s="275">
        <f>SUM(AP1518:AQ1518)</f>
        <v>0</v>
      </c>
      <c r="AS1518" s="500"/>
      <c r="AT1518" s="275"/>
      <c r="AU1518" s="275"/>
      <c r="AV1518" s="275">
        <f>SUM(AT1518:AU1518)</f>
        <v>0</v>
      </c>
      <c r="AW1518" s="567">
        <f t="shared" si="7415"/>
        <v>3</v>
      </c>
      <c r="AX1518" s="567">
        <f t="shared" si="7416"/>
        <v>4</v>
      </c>
      <c r="AY1518" s="567">
        <f t="shared" si="7417"/>
        <v>7</v>
      </c>
      <c r="AZ1518" s="159"/>
      <c r="BA1518" s="159"/>
      <c r="BB1518" s="275">
        <f>SUM(AZ1518:BA1518)</f>
        <v>0</v>
      </c>
      <c r="BC1518" s="275"/>
      <c r="BD1518" s="275"/>
      <c r="BE1518" s="275">
        <f>SUM(BC1518:BD1518)</f>
        <v>0</v>
      </c>
      <c r="BF1518" s="521"/>
      <c r="BG1518" s="605">
        <f>SUM(F1518,S1518,AF1518,AS1518)</f>
        <v>10</v>
      </c>
      <c r="BH1518" s="533">
        <f>SUM(G1518,T1518,AG1518)</f>
        <v>1</v>
      </c>
      <c r="BI1518" s="533">
        <f t="shared" si="7418"/>
        <v>0</v>
      </c>
      <c r="BJ1518" s="533">
        <f t="shared" si="7419"/>
        <v>1</v>
      </c>
      <c r="BK1518" s="533">
        <f t="shared" si="7420"/>
        <v>0</v>
      </c>
      <c r="BL1518" s="533">
        <f t="shared" si="7421"/>
        <v>0</v>
      </c>
      <c r="BM1518" s="533">
        <f t="shared" si="7422"/>
        <v>0</v>
      </c>
      <c r="BN1518" s="533">
        <f>SUM(M1518,Z1518,AM1518)</f>
        <v>0</v>
      </c>
      <c r="BO1518" s="533">
        <f t="shared" si="7423"/>
        <v>2</v>
      </c>
      <c r="BP1518" s="533">
        <f t="shared" si="7424"/>
        <v>2</v>
      </c>
      <c r="BQ1518" s="533">
        <f t="shared" si="7425"/>
        <v>2</v>
      </c>
      <c r="BR1518" s="533">
        <f t="shared" si="7426"/>
        <v>2</v>
      </c>
      <c r="BS1518" s="533">
        <f t="shared" si="7427"/>
        <v>4</v>
      </c>
      <c r="BT1518" s="533">
        <f>AT1518</f>
        <v>0</v>
      </c>
      <c r="BU1518" s="533">
        <f t="shared" si="7428"/>
        <v>0</v>
      </c>
      <c r="BV1518" s="533">
        <f t="shared" si="7429"/>
        <v>0</v>
      </c>
      <c r="BW1518" s="536">
        <f>SUM(BH1518,BK1518,BN1518,BQ1518,BT1518)</f>
        <v>3</v>
      </c>
      <c r="BX1518" s="536">
        <f t="shared" si="7430"/>
        <v>4</v>
      </c>
      <c r="BY1518" s="536">
        <f t="shared" si="7431"/>
        <v>7</v>
      </c>
      <c r="BZ1518" t="s">
        <v>74</v>
      </c>
      <c r="CA1518" s="544">
        <f>AZ1518</f>
        <v>0</v>
      </c>
      <c r="CB1518" s="544">
        <f t="shared" si="7432"/>
        <v>0</v>
      </c>
      <c r="CC1518" s="544">
        <f t="shared" si="7433"/>
        <v>0</v>
      </c>
      <c r="CD1518" s="544">
        <f>BC1518</f>
        <v>0</v>
      </c>
      <c r="CE1518" s="544">
        <f t="shared" si="7434"/>
        <v>0</v>
      </c>
      <c r="CF1518" s="544">
        <f t="shared" si="7435"/>
        <v>0</v>
      </c>
    </row>
    <row r="1519" spans="1:84">
      <c r="A1519" s="149"/>
      <c r="B1519" s="151"/>
      <c r="C1519" s="151"/>
      <c r="D1519" s="151"/>
      <c r="E1519" s="288"/>
      <c r="F1519" s="589">
        <f>SUM(F1517:F1518)</f>
        <v>24</v>
      </c>
      <c r="G1519" s="276">
        <f t="shared" ref="G1519:BE1519" si="7436">SUM(G1517:G1518)</f>
        <v>1</v>
      </c>
      <c r="H1519" s="276">
        <f t="shared" si="7436"/>
        <v>0</v>
      </c>
      <c r="I1519" s="276">
        <f t="shared" si="7436"/>
        <v>1</v>
      </c>
      <c r="J1519" s="276">
        <f t="shared" si="7436"/>
        <v>0</v>
      </c>
      <c r="K1519" s="276">
        <f t="shared" si="7436"/>
        <v>0</v>
      </c>
      <c r="L1519" s="276">
        <f t="shared" si="7436"/>
        <v>0</v>
      </c>
      <c r="M1519" s="276">
        <f t="shared" si="7436"/>
        <v>0</v>
      </c>
      <c r="N1519" s="276">
        <f t="shared" si="7436"/>
        <v>2</v>
      </c>
      <c r="O1519" s="276">
        <f t="shared" si="7436"/>
        <v>2</v>
      </c>
      <c r="P1519" s="276">
        <f t="shared" si="7436"/>
        <v>2</v>
      </c>
      <c r="Q1519" s="276">
        <f t="shared" si="7436"/>
        <v>2</v>
      </c>
      <c r="R1519" s="276">
        <f t="shared" si="7436"/>
        <v>4</v>
      </c>
      <c r="S1519" s="501">
        <f t="shared" si="7436"/>
        <v>0</v>
      </c>
      <c r="T1519" s="276">
        <f t="shared" si="7436"/>
        <v>0</v>
      </c>
      <c r="U1519" s="276">
        <f t="shared" si="7436"/>
        <v>0</v>
      </c>
      <c r="V1519" s="276">
        <f t="shared" si="7436"/>
        <v>0</v>
      </c>
      <c r="W1519" s="276">
        <f t="shared" si="7436"/>
        <v>0</v>
      </c>
      <c r="X1519" s="276">
        <f t="shared" si="7436"/>
        <v>0</v>
      </c>
      <c r="Y1519" s="276">
        <f t="shared" si="7436"/>
        <v>0</v>
      </c>
      <c r="Z1519" s="276">
        <f t="shared" si="7436"/>
        <v>0</v>
      </c>
      <c r="AA1519" s="276">
        <f t="shared" si="7436"/>
        <v>0</v>
      </c>
      <c r="AB1519" s="276">
        <f t="shared" si="7436"/>
        <v>0</v>
      </c>
      <c r="AC1519" s="276">
        <f t="shared" si="7436"/>
        <v>0</v>
      </c>
      <c r="AD1519" s="276">
        <f t="shared" si="7436"/>
        <v>0</v>
      </c>
      <c r="AE1519" s="276">
        <f t="shared" si="7436"/>
        <v>0</v>
      </c>
      <c r="AF1519" s="501">
        <f t="shared" si="7436"/>
        <v>0</v>
      </c>
      <c r="AG1519" s="276">
        <f t="shared" si="7436"/>
        <v>0</v>
      </c>
      <c r="AH1519" s="276">
        <f t="shared" si="7436"/>
        <v>0</v>
      </c>
      <c r="AI1519" s="276">
        <f t="shared" si="7436"/>
        <v>0</v>
      </c>
      <c r="AJ1519" s="276">
        <f t="shared" si="7436"/>
        <v>0</v>
      </c>
      <c r="AK1519" s="276">
        <f t="shared" si="7436"/>
        <v>0</v>
      </c>
      <c r="AL1519" s="276">
        <f t="shared" si="7436"/>
        <v>0</v>
      </c>
      <c r="AM1519" s="276">
        <f t="shared" si="7436"/>
        <v>0</v>
      </c>
      <c r="AN1519" s="276">
        <f t="shared" si="7436"/>
        <v>0</v>
      </c>
      <c r="AO1519" s="276">
        <f t="shared" si="7436"/>
        <v>0</v>
      </c>
      <c r="AP1519" s="276">
        <f t="shared" si="7436"/>
        <v>0</v>
      </c>
      <c r="AQ1519" s="276">
        <f t="shared" si="7436"/>
        <v>0</v>
      </c>
      <c r="AR1519" s="276">
        <f t="shared" si="7436"/>
        <v>0</v>
      </c>
      <c r="AS1519" s="501">
        <f t="shared" si="7436"/>
        <v>0</v>
      </c>
      <c r="AT1519" s="276">
        <f t="shared" si="7436"/>
        <v>0</v>
      </c>
      <c r="AU1519" s="276">
        <f t="shared" si="7436"/>
        <v>0</v>
      </c>
      <c r="AV1519" s="276">
        <f t="shared" si="7436"/>
        <v>0</v>
      </c>
      <c r="AW1519" s="568">
        <f t="shared" si="7436"/>
        <v>3</v>
      </c>
      <c r="AX1519" s="568">
        <f t="shared" si="7436"/>
        <v>4</v>
      </c>
      <c r="AY1519" s="568">
        <f t="shared" si="7436"/>
        <v>7</v>
      </c>
      <c r="AZ1519" s="276">
        <f t="shared" si="7436"/>
        <v>0</v>
      </c>
      <c r="BA1519" s="276">
        <f t="shared" si="7436"/>
        <v>0</v>
      </c>
      <c r="BB1519" s="276">
        <f t="shared" si="7436"/>
        <v>0</v>
      </c>
      <c r="BC1519" s="276">
        <f t="shared" si="7436"/>
        <v>0</v>
      </c>
      <c r="BD1519" s="276">
        <f t="shared" si="7436"/>
        <v>0</v>
      </c>
      <c r="BE1519" s="276">
        <f t="shared" si="7436"/>
        <v>0</v>
      </c>
      <c r="BF1519" s="522"/>
      <c r="BG1519" s="605">
        <f>SUM(F1519,S1519,AF1519,AS1519)</f>
        <v>24</v>
      </c>
      <c r="BH1519" s="533">
        <f>SUM(G1519,T1519,AG1519)</f>
        <v>1</v>
      </c>
      <c r="BI1519" s="533">
        <f t="shared" si="7418"/>
        <v>0</v>
      </c>
      <c r="BJ1519" s="533">
        <f t="shared" si="7419"/>
        <v>1</v>
      </c>
      <c r="BK1519" s="533">
        <f t="shared" si="7420"/>
        <v>0</v>
      </c>
      <c r="BL1519" s="533">
        <f t="shared" si="7421"/>
        <v>0</v>
      </c>
      <c r="BM1519" s="533">
        <f t="shared" si="7422"/>
        <v>0</v>
      </c>
      <c r="BN1519" s="533">
        <f>SUM(M1519,Z1519,AM1519)</f>
        <v>0</v>
      </c>
      <c r="BO1519" s="533">
        <f t="shared" si="7423"/>
        <v>2</v>
      </c>
      <c r="BP1519" s="533">
        <f t="shared" si="7424"/>
        <v>2</v>
      </c>
      <c r="BQ1519" s="533">
        <f t="shared" si="7425"/>
        <v>2</v>
      </c>
      <c r="BR1519" s="533">
        <f t="shared" si="7426"/>
        <v>2</v>
      </c>
      <c r="BS1519" s="533">
        <f t="shared" si="7427"/>
        <v>4</v>
      </c>
      <c r="BT1519" s="533">
        <f>AT1519</f>
        <v>0</v>
      </c>
      <c r="BU1519" s="533">
        <f t="shared" si="7428"/>
        <v>0</v>
      </c>
      <c r="BV1519" s="533">
        <f t="shared" si="7429"/>
        <v>0</v>
      </c>
      <c r="BW1519" s="536">
        <f>SUM(BH1519,BK1519,BN1519,BQ1519,BT1519)</f>
        <v>3</v>
      </c>
      <c r="BX1519" s="536">
        <f t="shared" si="7430"/>
        <v>4</v>
      </c>
      <c r="BY1519" s="536">
        <f t="shared" si="7431"/>
        <v>7</v>
      </c>
      <c r="BZ1519" t="s">
        <v>74</v>
      </c>
      <c r="CA1519" s="544">
        <f>AZ1519</f>
        <v>0</v>
      </c>
      <c r="CB1519" s="544">
        <f t="shared" si="7432"/>
        <v>0</v>
      </c>
      <c r="CC1519" s="544">
        <f t="shared" si="7433"/>
        <v>0</v>
      </c>
      <c r="CD1519" s="544">
        <f>BC1519</f>
        <v>0</v>
      </c>
      <c r="CE1519" s="544">
        <f t="shared" si="7434"/>
        <v>0</v>
      </c>
      <c r="CF1519" s="544">
        <f t="shared" si="7435"/>
        <v>0</v>
      </c>
    </row>
    <row r="1520" spans="1:84" ht="26.25" customHeight="1">
      <c r="A1520" s="149"/>
      <c r="B1520" s="151"/>
      <c r="C1520" s="151"/>
      <c r="D1520" s="151"/>
      <c r="E1520" s="288"/>
      <c r="F1520" s="589"/>
      <c r="G1520" s="276"/>
      <c r="H1520" s="276"/>
      <c r="I1520" s="276"/>
      <c r="J1520" s="276"/>
      <c r="K1520" s="276"/>
      <c r="L1520" s="276"/>
      <c r="M1520" s="276"/>
      <c r="N1520" s="276"/>
      <c r="O1520" s="276"/>
      <c r="P1520" s="276"/>
      <c r="Q1520" s="276"/>
      <c r="R1520" s="276"/>
      <c r="S1520" s="501"/>
      <c r="T1520" s="276"/>
      <c r="U1520" s="276"/>
      <c r="V1520" s="276"/>
      <c r="W1520" s="276"/>
      <c r="X1520" s="276"/>
      <c r="Y1520" s="276"/>
      <c r="Z1520" s="276"/>
      <c r="AA1520" s="276"/>
      <c r="AB1520" s="276"/>
      <c r="AC1520" s="276"/>
      <c r="AD1520" s="276"/>
      <c r="AE1520" s="276"/>
      <c r="AF1520" s="501"/>
      <c r="AG1520" s="276"/>
      <c r="AH1520" s="276"/>
      <c r="AI1520" s="276"/>
      <c r="AJ1520" s="276"/>
      <c r="AK1520" s="276"/>
      <c r="AL1520" s="276"/>
      <c r="AM1520" s="276"/>
      <c r="AN1520" s="276"/>
      <c r="AO1520" s="276"/>
      <c r="AP1520" s="276"/>
      <c r="AQ1520" s="276"/>
      <c r="AR1520" s="276"/>
      <c r="AS1520" s="501"/>
      <c r="AT1520" s="276"/>
      <c r="AU1520" s="276"/>
      <c r="AV1520" s="276"/>
      <c r="AW1520" s="568"/>
      <c r="AX1520" s="568"/>
      <c r="AY1520" s="568"/>
      <c r="AZ1520" s="276"/>
      <c r="BA1520" s="276"/>
      <c r="BB1520" s="276"/>
      <c r="BC1520" s="276"/>
      <c r="BD1520" s="276"/>
      <c r="BE1520" s="276"/>
      <c r="BF1520" s="522"/>
    </row>
    <row r="1521" spans="1:84">
      <c r="A1521" s="149"/>
      <c r="B1521" s="149" t="s">
        <v>121</v>
      </c>
      <c r="C1521" s="151"/>
      <c r="D1521" s="151"/>
      <c r="E1521" s="375" t="s">
        <v>221</v>
      </c>
      <c r="F1521" s="589"/>
      <c r="G1521" s="275"/>
      <c r="H1521" s="275"/>
      <c r="I1521" s="275"/>
      <c r="J1521" s="275"/>
      <c r="K1521" s="275"/>
      <c r="L1521" s="275"/>
      <c r="M1521" s="275"/>
      <c r="N1521" s="275"/>
      <c r="O1521" s="275"/>
      <c r="P1521" s="275"/>
      <c r="Q1521" s="275"/>
      <c r="R1521" s="275"/>
      <c r="S1521" s="500"/>
      <c r="T1521" s="275"/>
      <c r="U1521" s="275"/>
      <c r="V1521" s="275"/>
      <c r="W1521" s="275"/>
      <c r="X1521" s="275"/>
      <c r="Y1521" s="275"/>
      <c r="Z1521" s="275"/>
      <c r="AA1521" s="275"/>
      <c r="AB1521" s="275"/>
      <c r="AC1521" s="275"/>
      <c r="AD1521" s="275"/>
      <c r="AE1521" s="275"/>
      <c r="AF1521" s="500"/>
      <c r="AG1521" s="275"/>
      <c r="AH1521" s="275"/>
      <c r="AI1521" s="275"/>
      <c r="AJ1521" s="275"/>
      <c r="AK1521" s="275"/>
      <c r="AL1521" s="275"/>
      <c r="AM1521" s="275"/>
      <c r="AN1521" s="275"/>
      <c r="AO1521" s="275"/>
      <c r="AP1521" s="275"/>
      <c r="AQ1521" s="275"/>
      <c r="AR1521" s="275"/>
      <c r="AS1521" s="500"/>
      <c r="AT1521" s="275"/>
      <c r="AU1521" s="275"/>
      <c r="AV1521" s="275"/>
      <c r="AW1521" s="567"/>
      <c r="AX1521" s="567"/>
      <c r="AY1521" s="567"/>
      <c r="AZ1521" s="159"/>
      <c r="BA1521" s="159"/>
      <c r="BB1521" s="159"/>
      <c r="BC1521" s="275"/>
      <c r="BD1521" s="275"/>
      <c r="BE1521" s="275"/>
      <c r="BF1521" s="521"/>
    </row>
    <row r="1522" spans="1:84">
      <c r="A1522" s="149"/>
      <c r="B1522" s="151"/>
      <c r="C1522" s="151"/>
      <c r="D1522" s="151"/>
      <c r="E1522" s="446" t="s">
        <v>1078</v>
      </c>
      <c r="F1522" s="589">
        <v>6</v>
      </c>
      <c r="G1522" s="159">
        <v>1</v>
      </c>
      <c r="H1522" s="159">
        <v>0</v>
      </c>
      <c r="I1522" s="275">
        <f>SUM(G1522:H1522)</f>
        <v>1</v>
      </c>
      <c r="J1522" s="159">
        <v>0</v>
      </c>
      <c r="K1522" s="159">
        <v>0</v>
      </c>
      <c r="L1522" s="275">
        <f>SUM(J1522:K1522)</f>
        <v>0</v>
      </c>
      <c r="M1522" s="159">
        <v>0</v>
      </c>
      <c r="N1522" s="159">
        <v>0</v>
      </c>
      <c r="O1522" s="275">
        <f>SUM(M1522:N1522)</f>
        <v>0</v>
      </c>
      <c r="P1522" s="159">
        <v>2</v>
      </c>
      <c r="Q1522" s="159">
        <v>2</v>
      </c>
      <c r="R1522" s="275">
        <f>SUM(P1522:Q1522)</f>
        <v>4</v>
      </c>
      <c r="S1522" s="500"/>
      <c r="T1522" s="275"/>
      <c r="U1522" s="275"/>
      <c r="V1522" s="275">
        <f>SUM(T1522:U1522)</f>
        <v>0</v>
      </c>
      <c r="W1522" s="275"/>
      <c r="X1522" s="275"/>
      <c r="Y1522" s="275">
        <f>SUM(W1522:X1522)</f>
        <v>0</v>
      </c>
      <c r="Z1522" s="275"/>
      <c r="AA1522" s="275"/>
      <c r="AB1522" s="275">
        <f>SUM(Z1522:AA1522)</f>
        <v>0</v>
      </c>
      <c r="AC1522" s="275"/>
      <c r="AD1522" s="275"/>
      <c r="AE1522" s="275">
        <f>SUM(AC1522:AD1522)</f>
        <v>0</v>
      </c>
      <c r="AF1522" s="500"/>
      <c r="AG1522" s="275"/>
      <c r="AH1522" s="275"/>
      <c r="AI1522" s="275">
        <f>SUM(AG1522:AH1522)</f>
        <v>0</v>
      </c>
      <c r="AJ1522" s="275"/>
      <c r="AK1522" s="275"/>
      <c r="AL1522" s="275">
        <f>SUM(AJ1522:AK1522)</f>
        <v>0</v>
      </c>
      <c r="AM1522" s="275"/>
      <c r="AN1522" s="275"/>
      <c r="AO1522" s="275">
        <f>SUM(AM1522:AN1522)</f>
        <v>0</v>
      </c>
      <c r="AP1522" s="275"/>
      <c r="AQ1522" s="275"/>
      <c r="AR1522" s="275">
        <f>SUM(AP1522:AQ1522)</f>
        <v>0</v>
      </c>
      <c r="AS1522" s="500"/>
      <c r="AT1522" s="275"/>
      <c r="AU1522" s="275"/>
      <c r="AV1522" s="275">
        <f>SUM(AT1522:AU1522)</f>
        <v>0</v>
      </c>
      <c r="AW1522" s="567">
        <f t="shared" ref="AW1522:AW1523" si="7437">SUM(G1522,J1522,M1522,P1522,T1522,W1522,Z1522,AC1522,AG1522,AJ1522,AM1522,AP1522,AT1522)</f>
        <v>3</v>
      </c>
      <c r="AX1522" s="567">
        <f t="shared" ref="AX1522:AX1523" si="7438">SUM(H1522,K1522,N1522,Q1522,U1522,X1522,AA1522,AD1522,AH1522,AK1522,AN1522,AQ1522,AU1522)</f>
        <v>2</v>
      </c>
      <c r="AY1522" s="567">
        <f t="shared" ref="AY1522:AY1523" si="7439">SUM(I1522,L1522,O1522,R1522,V1522,Y1522,AB1522,AE1522,AI1522,AL1522,AO1522,AR1522,AV1522)</f>
        <v>5</v>
      </c>
      <c r="AZ1522" s="159">
        <v>1</v>
      </c>
      <c r="BA1522" s="159"/>
      <c r="BB1522" s="275">
        <f>SUM(AZ1522:BA1522)</f>
        <v>1</v>
      </c>
      <c r="BC1522" s="275"/>
      <c r="BD1522" s="275"/>
      <c r="BE1522" s="275">
        <f>SUM(BC1522:BD1522)</f>
        <v>0</v>
      </c>
      <c r="BF1522" s="521"/>
      <c r="BG1522" s="605">
        <f>SUM(F1522,S1522,AF1522,AS1522)</f>
        <v>6</v>
      </c>
      <c r="BH1522" s="533">
        <f>SUM(G1522,T1522,AG1522)</f>
        <v>1</v>
      </c>
      <c r="BI1522" s="533">
        <f t="shared" ref="BI1522:BI1524" si="7440">SUM(H1522,U1522,AH1522)</f>
        <v>0</v>
      </c>
      <c r="BJ1522" s="533">
        <f t="shared" ref="BJ1522:BJ1524" si="7441">SUM(I1522,V1522,AI1522)</f>
        <v>1</v>
      </c>
      <c r="BK1522" s="533">
        <f t="shared" ref="BK1522:BK1524" si="7442">SUM(J1522,W1522,AJ1522)</f>
        <v>0</v>
      </c>
      <c r="BL1522" s="533">
        <f t="shared" ref="BL1522:BL1524" si="7443">SUM(K1522,X1522,AK1522)</f>
        <v>0</v>
      </c>
      <c r="BM1522" s="533">
        <f t="shared" ref="BM1522:BM1524" si="7444">SUM(L1522,Y1522,AL1522)</f>
        <v>0</v>
      </c>
      <c r="BN1522" s="533">
        <f>SUM(M1522,Z1522,AM1522)</f>
        <v>0</v>
      </c>
      <c r="BO1522" s="533">
        <f t="shared" ref="BO1522:BO1524" si="7445">SUM(N1522,AA1522,AN1522)</f>
        <v>0</v>
      </c>
      <c r="BP1522" s="533">
        <f t="shared" ref="BP1522:BP1524" si="7446">SUM(O1522,AB1522,AO1522)</f>
        <v>0</v>
      </c>
      <c r="BQ1522" s="533">
        <f t="shared" ref="BQ1522:BQ1524" si="7447">SUM(P1522,AC1522,AP1522)</f>
        <v>2</v>
      </c>
      <c r="BR1522" s="533">
        <f t="shared" ref="BR1522:BR1524" si="7448">SUM(Q1522,AD1522,AQ1522)</f>
        <v>2</v>
      </c>
      <c r="BS1522" s="533">
        <f t="shared" ref="BS1522:BS1524" si="7449">SUM(R1522,AE1522,AR1522)</f>
        <v>4</v>
      </c>
      <c r="BT1522" s="533">
        <f>AT1522</f>
        <v>0</v>
      </c>
      <c r="BU1522" s="533">
        <f t="shared" ref="BU1522:BU1524" si="7450">AU1522</f>
        <v>0</v>
      </c>
      <c r="BV1522" s="533">
        <f t="shared" ref="BV1522:BV1524" si="7451">AV1522</f>
        <v>0</v>
      </c>
      <c r="BW1522" s="536">
        <f>SUM(BH1522,BK1522,BN1522,BQ1522,BT1522)</f>
        <v>3</v>
      </c>
      <c r="BX1522" s="536">
        <f t="shared" ref="BX1522:BX1524" si="7452">SUM(BI1522,BL1522,BO1522,BR1522,BU1522)</f>
        <v>2</v>
      </c>
      <c r="BY1522" s="536">
        <f t="shared" ref="BY1522:BY1524" si="7453">SUM(BJ1522,BM1522,BP1522,BS1522,BV1522)</f>
        <v>5</v>
      </c>
      <c r="BZ1522" t="s">
        <v>74</v>
      </c>
      <c r="CA1522" s="544">
        <f>AZ1522</f>
        <v>1</v>
      </c>
      <c r="CB1522" s="544">
        <f t="shared" ref="CB1522:CB1524" si="7454">BA1522</f>
        <v>0</v>
      </c>
      <c r="CC1522" s="544">
        <f t="shared" ref="CC1522:CC1524" si="7455">BB1522</f>
        <v>1</v>
      </c>
      <c r="CD1522" s="544">
        <f>BC1522</f>
        <v>0</v>
      </c>
      <c r="CE1522" s="544">
        <f t="shared" ref="CE1522:CE1524" si="7456">BD1522</f>
        <v>0</v>
      </c>
      <c r="CF1522" s="544">
        <f t="shared" ref="CF1522:CF1524" si="7457">BE1522</f>
        <v>0</v>
      </c>
    </row>
    <row r="1523" spans="1:84">
      <c r="A1523" s="149"/>
      <c r="B1523" s="151"/>
      <c r="C1523" s="151"/>
      <c r="D1523" s="151"/>
      <c r="E1523" s="446" t="s">
        <v>1079</v>
      </c>
      <c r="F1523" s="589"/>
      <c r="G1523" s="159"/>
      <c r="H1523" s="159"/>
      <c r="I1523" s="275">
        <f>SUM(G1523:H1523)</f>
        <v>0</v>
      </c>
      <c r="J1523" s="159"/>
      <c r="K1523" s="159"/>
      <c r="L1523" s="275">
        <f>SUM(J1523:K1523)</f>
        <v>0</v>
      </c>
      <c r="M1523" s="159"/>
      <c r="N1523" s="159"/>
      <c r="O1523" s="275">
        <f>SUM(M1523:N1523)</f>
        <v>0</v>
      </c>
      <c r="P1523" s="159"/>
      <c r="Q1523" s="159"/>
      <c r="R1523" s="275">
        <f>SUM(P1523:Q1523)</f>
        <v>0</v>
      </c>
      <c r="S1523" s="500"/>
      <c r="T1523" s="275"/>
      <c r="U1523" s="275"/>
      <c r="V1523" s="275">
        <f>SUM(T1523:U1523)</f>
        <v>0</v>
      </c>
      <c r="W1523" s="275"/>
      <c r="X1523" s="275"/>
      <c r="Y1523" s="275">
        <f>SUM(W1523:X1523)</f>
        <v>0</v>
      </c>
      <c r="Z1523" s="275"/>
      <c r="AA1523" s="275"/>
      <c r="AB1523" s="275">
        <f>SUM(Z1523:AA1523)</f>
        <v>0</v>
      </c>
      <c r="AC1523" s="275"/>
      <c r="AD1523" s="275"/>
      <c r="AE1523" s="275">
        <f>SUM(AC1523:AD1523)</f>
        <v>0</v>
      </c>
      <c r="AF1523" s="500"/>
      <c r="AG1523" s="275"/>
      <c r="AH1523" s="275"/>
      <c r="AI1523" s="275">
        <f>SUM(AG1523:AH1523)</f>
        <v>0</v>
      </c>
      <c r="AJ1523" s="275"/>
      <c r="AK1523" s="275"/>
      <c r="AL1523" s="275">
        <f>SUM(AJ1523:AK1523)</f>
        <v>0</v>
      </c>
      <c r="AM1523" s="275"/>
      <c r="AN1523" s="275"/>
      <c r="AO1523" s="275">
        <f>SUM(AM1523:AN1523)</f>
        <v>0</v>
      </c>
      <c r="AP1523" s="275"/>
      <c r="AQ1523" s="275"/>
      <c r="AR1523" s="275">
        <f>SUM(AP1523:AQ1523)</f>
        <v>0</v>
      </c>
      <c r="AS1523" s="500"/>
      <c r="AT1523" s="275"/>
      <c r="AU1523" s="275"/>
      <c r="AV1523" s="275">
        <f>SUM(AT1523:AU1523)</f>
        <v>0</v>
      </c>
      <c r="AW1523" s="567">
        <f t="shared" si="7437"/>
        <v>0</v>
      </c>
      <c r="AX1523" s="567">
        <f t="shared" si="7438"/>
        <v>0</v>
      </c>
      <c r="AY1523" s="567">
        <f t="shared" si="7439"/>
        <v>0</v>
      </c>
      <c r="AZ1523" s="159"/>
      <c r="BA1523" s="159"/>
      <c r="BB1523" s="275">
        <f>SUM(AZ1523:BA1523)</f>
        <v>0</v>
      </c>
      <c r="BC1523" s="275"/>
      <c r="BD1523" s="275"/>
      <c r="BE1523" s="275">
        <f>SUM(BC1523:BD1523)</f>
        <v>0</v>
      </c>
      <c r="BF1523" s="521"/>
      <c r="BG1523" s="605">
        <f>SUM(F1523,S1523,AF1523,AS1523)</f>
        <v>0</v>
      </c>
      <c r="BH1523" s="533">
        <f>SUM(G1523,T1523,AG1523)</f>
        <v>0</v>
      </c>
      <c r="BI1523" s="533">
        <f t="shared" si="7440"/>
        <v>0</v>
      </c>
      <c r="BJ1523" s="533">
        <f t="shared" si="7441"/>
        <v>0</v>
      </c>
      <c r="BK1523" s="533">
        <f t="shared" si="7442"/>
        <v>0</v>
      </c>
      <c r="BL1523" s="533">
        <f t="shared" si="7443"/>
        <v>0</v>
      </c>
      <c r="BM1523" s="533">
        <f t="shared" si="7444"/>
        <v>0</v>
      </c>
      <c r="BN1523" s="533">
        <f>SUM(M1523,Z1523,AM1523)</f>
        <v>0</v>
      </c>
      <c r="BO1523" s="533">
        <f t="shared" si="7445"/>
        <v>0</v>
      </c>
      <c r="BP1523" s="533">
        <f t="shared" si="7446"/>
        <v>0</v>
      </c>
      <c r="BQ1523" s="533">
        <f t="shared" si="7447"/>
        <v>0</v>
      </c>
      <c r="BR1523" s="533">
        <f t="shared" si="7448"/>
        <v>0</v>
      </c>
      <c r="BS1523" s="533">
        <f t="shared" si="7449"/>
        <v>0</v>
      </c>
      <c r="BT1523" s="533">
        <f>AT1523</f>
        <v>0</v>
      </c>
      <c r="BU1523" s="533">
        <f t="shared" si="7450"/>
        <v>0</v>
      </c>
      <c r="BV1523" s="533">
        <f t="shared" si="7451"/>
        <v>0</v>
      </c>
      <c r="BW1523" s="536">
        <f>SUM(BH1523,BK1523,BN1523,BQ1523,BT1523)</f>
        <v>0</v>
      </c>
      <c r="BX1523" s="536">
        <f t="shared" si="7452"/>
        <v>0</v>
      </c>
      <c r="BY1523" s="536">
        <f t="shared" si="7453"/>
        <v>0</v>
      </c>
      <c r="BZ1523" t="s">
        <v>74</v>
      </c>
      <c r="CA1523" s="544">
        <f>AZ1523</f>
        <v>0</v>
      </c>
      <c r="CB1523" s="544">
        <f t="shared" si="7454"/>
        <v>0</v>
      </c>
      <c r="CC1523" s="544">
        <f t="shared" si="7455"/>
        <v>0</v>
      </c>
      <c r="CD1523" s="544">
        <f>BC1523</f>
        <v>0</v>
      </c>
      <c r="CE1523" s="544">
        <f t="shared" si="7456"/>
        <v>0</v>
      </c>
      <c r="CF1523" s="544">
        <f t="shared" si="7457"/>
        <v>0</v>
      </c>
    </row>
    <row r="1524" spans="1:84">
      <c r="A1524" s="149"/>
      <c r="B1524" s="149"/>
      <c r="C1524" s="151"/>
      <c r="D1524" s="151"/>
      <c r="E1524" s="288"/>
      <c r="F1524" s="591"/>
      <c r="G1524" s="276">
        <f t="shared" ref="G1524:BE1524" si="7458">SUM(G1522:G1523)</f>
        <v>1</v>
      </c>
      <c r="H1524" s="276">
        <f t="shared" si="7458"/>
        <v>0</v>
      </c>
      <c r="I1524" s="276">
        <f t="shared" si="7458"/>
        <v>1</v>
      </c>
      <c r="J1524" s="276">
        <f t="shared" si="7458"/>
        <v>0</v>
      </c>
      <c r="K1524" s="276">
        <f t="shared" si="7458"/>
        <v>0</v>
      </c>
      <c r="L1524" s="276">
        <f t="shared" si="7458"/>
        <v>0</v>
      </c>
      <c r="M1524" s="276">
        <f t="shared" si="7458"/>
        <v>0</v>
      </c>
      <c r="N1524" s="276">
        <f t="shared" si="7458"/>
        <v>0</v>
      </c>
      <c r="O1524" s="276">
        <f t="shared" si="7458"/>
        <v>0</v>
      </c>
      <c r="P1524" s="276">
        <f t="shared" si="7458"/>
        <v>2</v>
      </c>
      <c r="Q1524" s="276">
        <f t="shared" si="7458"/>
        <v>2</v>
      </c>
      <c r="R1524" s="276">
        <f t="shared" si="7458"/>
        <v>4</v>
      </c>
      <c r="S1524" s="501">
        <f t="shared" si="7458"/>
        <v>0</v>
      </c>
      <c r="T1524" s="276">
        <f t="shared" si="7458"/>
        <v>0</v>
      </c>
      <c r="U1524" s="276">
        <f t="shared" si="7458"/>
        <v>0</v>
      </c>
      <c r="V1524" s="276">
        <f t="shared" si="7458"/>
        <v>0</v>
      </c>
      <c r="W1524" s="276">
        <f t="shared" si="7458"/>
        <v>0</v>
      </c>
      <c r="X1524" s="276">
        <f t="shared" si="7458"/>
        <v>0</v>
      </c>
      <c r="Y1524" s="276">
        <f t="shared" si="7458"/>
        <v>0</v>
      </c>
      <c r="Z1524" s="276">
        <f t="shared" si="7458"/>
        <v>0</v>
      </c>
      <c r="AA1524" s="276">
        <f t="shared" si="7458"/>
        <v>0</v>
      </c>
      <c r="AB1524" s="276">
        <f t="shared" si="7458"/>
        <v>0</v>
      </c>
      <c r="AC1524" s="276">
        <f t="shared" si="7458"/>
        <v>0</v>
      </c>
      <c r="AD1524" s="276">
        <f t="shared" si="7458"/>
        <v>0</v>
      </c>
      <c r="AE1524" s="276">
        <f t="shared" si="7458"/>
        <v>0</v>
      </c>
      <c r="AF1524" s="501">
        <f t="shared" si="7458"/>
        <v>0</v>
      </c>
      <c r="AG1524" s="276">
        <f t="shared" si="7458"/>
        <v>0</v>
      </c>
      <c r="AH1524" s="276">
        <f t="shared" si="7458"/>
        <v>0</v>
      </c>
      <c r="AI1524" s="276">
        <f t="shared" si="7458"/>
        <v>0</v>
      </c>
      <c r="AJ1524" s="276">
        <f t="shared" si="7458"/>
        <v>0</v>
      </c>
      <c r="AK1524" s="276">
        <f t="shared" si="7458"/>
        <v>0</v>
      </c>
      <c r="AL1524" s="276">
        <f t="shared" si="7458"/>
        <v>0</v>
      </c>
      <c r="AM1524" s="276">
        <f t="shared" si="7458"/>
        <v>0</v>
      </c>
      <c r="AN1524" s="276">
        <f t="shared" si="7458"/>
        <v>0</v>
      </c>
      <c r="AO1524" s="276">
        <f t="shared" si="7458"/>
        <v>0</v>
      </c>
      <c r="AP1524" s="276">
        <f t="shared" si="7458"/>
        <v>0</v>
      </c>
      <c r="AQ1524" s="276">
        <f t="shared" si="7458"/>
        <v>0</v>
      </c>
      <c r="AR1524" s="276">
        <f t="shared" si="7458"/>
        <v>0</v>
      </c>
      <c r="AS1524" s="501">
        <f t="shared" si="7458"/>
        <v>0</v>
      </c>
      <c r="AT1524" s="276">
        <f t="shared" si="7458"/>
        <v>0</v>
      </c>
      <c r="AU1524" s="276">
        <f t="shared" si="7458"/>
        <v>0</v>
      </c>
      <c r="AV1524" s="276">
        <f t="shared" si="7458"/>
        <v>0</v>
      </c>
      <c r="AW1524" s="568">
        <f t="shared" si="7458"/>
        <v>3</v>
      </c>
      <c r="AX1524" s="568">
        <f t="shared" si="7458"/>
        <v>2</v>
      </c>
      <c r="AY1524" s="568">
        <f t="shared" si="7458"/>
        <v>5</v>
      </c>
      <c r="AZ1524" s="276">
        <f t="shared" si="7458"/>
        <v>1</v>
      </c>
      <c r="BA1524" s="276">
        <f t="shared" si="7458"/>
        <v>0</v>
      </c>
      <c r="BB1524" s="276">
        <f t="shared" si="7458"/>
        <v>1</v>
      </c>
      <c r="BC1524" s="276">
        <f t="shared" si="7458"/>
        <v>0</v>
      </c>
      <c r="BD1524" s="276">
        <f t="shared" si="7458"/>
        <v>0</v>
      </c>
      <c r="BE1524" s="276">
        <f t="shared" si="7458"/>
        <v>0</v>
      </c>
      <c r="BF1524" s="474"/>
      <c r="BG1524" s="605">
        <f>SUM(F1524,S1524,AF1524,AS1524)</f>
        <v>0</v>
      </c>
      <c r="BH1524" s="533">
        <f>SUM(G1524,T1524,AG1524)</f>
        <v>1</v>
      </c>
      <c r="BI1524" s="533">
        <f t="shared" si="7440"/>
        <v>0</v>
      </c>
      <c r="BJ1524" s="533">
        <f t="shared" si="7441"/>
        <v>1</v>
      </c>
      <c r="BK1524" s="533">
        <f t="shared" si="7442"/>
        <v>0</v>
      </c>
      <c r="BL1524" s="533">
        <f t="shared" si="7443"/>
        <v>0</v>
      </c>
      <c r="BM1524" s="533">
        <f t="shared" si="7444"/>
        <v>0</v>
      </c>
      <c r="BN1524" s="533">
        <f>SUM(M1524,Z1524,AM1524)</f>
        <v>0</v>
      </c>
      <c r="BO1524" s="533">
        <f t="shared" si="7445"/>
        <v>0</v>
      </c>
      <c r="BP1524" s="533">
        <f t="shared" si="7446"/>
        <v>0</v>
      </c>
      <c r="BQ1524" s="533">
        <f t="shared" si="7447"/>
        <v>2</v>
      </c>
      <c r="BR1524" s="533">
        <f t="shared" si="7448"/>
        <v>2</v>
      </c>
      <c r="BS1524" s="533">
        <f t="shared" si="7449"/>
        <v>4</v>
      </c>
      <c r="BT1524" s="533">
        <f>AT1524</f>
        <v>0</v>
      </c>
      <c r="BU1524" s="533">
        <f t="shared" si="7450"/>
        <v>0</v>
      </c>
      <c r="BV1524" s="533">
        <f t="shared" si="7451"/>
        <v>0</v>
      </c>
      <c r="BW1524" s="536">
        <f>SUM(BH1524,BK1524,BN1524,BQ1524,BT1524)</f>
        <v>3</v>
      </c>
      <c r="BX1524" s="536">
        <f t="shared" si="7452"/>
        <v>2</v>
      </c>
      <c r="BY1524" s="536">
        <f t="shared" si="7453"/>
        <v>5</v>
      </c>
      <c r="BZ1524" t="s">
        <v>74</v>
      </c>
      <c r="CA1524" s="544">
        <f>AZ1524</f>
        <v>1</v>
      </c>
      <c r="CB1524" s="544">
        <f t="shared" si="7454"/>
        <v>0</v>
      </c>
      <c r="CC1524" s="544">
        <f t="shared" si="7455"/>
        <v>1</v>
      </c>
      <c r="CD1524" s="544">
        <f>BC1524</f>
        <v>0</v>
      </c>
      <c r="CE1524" s="544">
        <f t="shared" si="7456"/>
        <v>0</v>
      </c>
      <c r="CF1524" s="544">
        <f t="shared" si="7457"/>
        <v>0</v>
      </c>
    </row>
    <row r="1525" spans="1:84">
      <c r="A1525" s="149"/>
      <c r="B1525" s="149" t="s">
        <v>123</v>
      </c>
      <c r="C1525" s="151"/>
      <c r="D1525" s="151"/>
      <c r="E1525" s="375" t="s">
        <v>221</v>
      </c>
      <c r="F1525" s="589"/>
      <c r="G1525" s="275"/>
      <c r="H1525" s="275"/>
      <c r="I1525" s="275"/>
      <c r="J1525" s="275"/>
      <c r="K1525" s="275"/>
      <c r="L1525" s="275"/>
      <c r="M1525" s="275"/>
      <c r="N1525" s="275"/>
      <c r="O1525" s="275"/>
      <c r="P1525" s="275"/>
      <c r="Q1525" s="275"/>
      <c r="R1525" s="275"/>
      <c r="S1525" s="500"/>
      <c r="T1525" s="275"/>
      <c r="U1525" s="275"/>
      <c r="V1525" s="275"/>
      <c r="W1525" s="275"/>
      <c r="X1525" s="275"/>
      <c r="Y1525" s="275"/>
      <c r="Z1525" s="275"/>
      <c r="AA1525" s="275"/>
      <c r="AB1525" s="275"/>
      <c r="AC1525" s="275"/>
      <c r="AD1525" s="275"/>
      <c r="AE1525" s="275"/>
      <c r="AF1525" s="500"/>
      <c r="AG1525" s="275"/>
      <c r="AH1525" s="275"/>
      <c r="AI1525" s="275"/>
      <c r="AJ1525" s="275"/>
      <c r="AK1525" s="275"/>
      <c r="AL1525" s="275"/>
      <c r="AM1525" s="275"/>
      <c r="AN1525" s="275"/>
      <c r="AO1525" s="275"/>
      <c r="AP1525" s="275"/>
      <c r="AQ1525" s="275"/>
      <c r="AR1525" s="275"/>
      <c r="AS1525" s="500"/>
      <c r="AT1525" s="275"/>
      <c r="AU1525" s="275"/>
      <c r="AV1525" s="275"/>
      <c r="AW1525" s="567"/>
      <c r="AX1525" s="567"/>
      <c r="AY1525" s="567"/>
      <c r="AZ1525" s="275"/>
      <c r="BA1525" s="275"/>
      <c r="BB1525" s="275"/>
      <c r="BC1525" s="275"/>
      <c r="BD1525" s="275"/>
      <c r="BE1525" s="275"/>
      <c r="BF1525" s="521"/>
    </row>
    <row r="1526" spans="1:84">
      <c r="A1526" s="149"/>
      <c r="B1526" s="151"/>
      <c r="C1526" s="151"/>
      <c r="D1526" s="151"/>
      <c r="E1526" s="446" t="s">
        <v>1078</v>
      </c>
      <c r="F1526" s="589">
        <v>8</v>
      </c>
      <c r="G1526" s="159"/>
      <c r="H1526" s="159"/>
      <c r="I1526" s="275">
        <f>SUM(G1526:H1526)</f>
        <v>0</v>
      </c>
      <c r="J1526" s="159"/>
      <c r="K1526" s="159">
        <v>0</v>
      </c>
      <c r="L1526" s="275">
        <f>SUM(J1526:K1526)</f>
        <v>0</v>
      </c>
      <c r="M1526" s="159"/>
      <c r="N1526" s="159">
        <v>0</v>
      </c>
      <c r="O1526" s="275">
        <f>SUM(M1526:N1526)</f>
        <v>0</v>
      </c>
      <c r="P1526" s="159"/>
      <c r="Q1526" s="159"/>
      <c r="R1526" s="275">
        <f>SUM(P1526:Q1526)</f>
        <v>0</v>
      </c>
      <c r="S1526" s="500"/>
      <c r="T1526" s="275"/>
      <c r="U1526" s="275"/>
      <c r="V1526" s="275">
        <f>SUM(T1526:U1526)</f>
        <v>0</v>
      </c>
      <c r="W1526" s="275"/>
      <c r="X1526" s="275"/>
      <c r="Y1526" s="275">
        <f>SUM(W1526:X1526)</f>
        <v>0</v>
      </c>
      <c r="Z1526" s="275"/>
      <c r="AA1526" s="275"/>
      <c r="AB1526" s="275">
        <f>SUM(Z1526:AA1526)</f>
        <v>0</v>
      </c>
      <c r="AC1526" s="275"/>
      <c r="AD1526" s="275"/>
      <c r="AE1526" s="275">
        <f>SUM(AC1526:AD1526)</f>
        <v>0</v>
      </c>
      <c r="AF1526" s="500"/>
      <c r="AG1526" s="275"/>
      <c r="AH1526" s="275"/>
      <c r="AI1526" s="275">
        <f>SUM(AG1526:AH1526)</f>
        <v>0</v>
      </c>
      <c r="AJ1526" s="275"/>
      <c r="AK1526" s="275"/>
      <c r="AL1526" s="275">
        <f>SUM(AJ1526:AK1526)</f>
        <v>0</v>
      </c>
      <c r="AM1526" s="275"/>
      <c r="AN1526" s="275"/>
      <c r="AO1526" s="275">
        <f>SUM(AM1526:AN1526)</f>
        <v>0</v>
      </c>
      <c r="AP1526" s="275"/>
      <c r="AQ1526" s="275"/>
      <c r="AR1526" s="275">
        <f>SUM(AP1526:AQ1526)</f>
        <v>0</v>
      </c>
      <c r="AS1526" s="500"/>
      <c r="AT1526" s="275"/>
      <c r="AU1526" s="275"/>
      <c r="AV1526" s="275">
        <f>SUM(AT1526:AU1526)</f>
        <v>0</v>
      </c>
      <c r="AW1526" s="567">
        <f t="shared" ref="AW1526:AW1527" si="7459">SUM(G1526,J1526,M1526,P1526,T1526,W1526,Z1526,AC1526,AG1526,AJ1526,AM1526,AP1526,AT1526)</f>
        <v>0</v>
      </c>
      <c r="AX1526" s="567">
        <f t="shared" ref="AX1526:AX1527" si="7460">SUM(H1526,K1526,N1526,Q1526,U1526,X1526,AA1526,AD1526,AH1526,AK1526,AN1526,AQ1526,AU1526)</f>
        <v>0</v>
      </c>
      <c r="AY1526" s="567">
        <f t="shared" ref="AY1526:AY1527" si="7461">SUM(I1526,L1526,O1526,R1526,V1526,Y1526,AB1526,AE1526,AI1526,AL1526,AO1526,AR1526,AV1526)</f>
        <v>0</v>
      </c>
      <c r="AZ1526" s="159"/>
      <c r="BA1526" s="159"/>
      <c r="BB1526" s="275">
        <f>SUM(AZ1526:BA1526)</f>
        <v>0</v>
      </c>
      <c r="BC1526" s="275"/>
      <c r="BD1526" s="275"/>
      <c r="BE1526" s="275">
        <f>SUM(BC1526:BD1526)</f>
        <v>0</v>
      </c>
      <c r="BF1526" s="521"/>
      <c r="BG1526" s="605">
        <f>SUM(F1526,S1526,AF1526,AS1526)</f>
        <v>8</v>
      </c>
      <c r="BH1526" s="533">
        <f>SUM(G1526,T1526,AG1526)</f>
        <v>0</v>
      </c>
      <c r="BI1526" s="533">
        <f t="shared" ref="BI1526:BI1528" si="7462">SUM(H1526,U1526,AH1526)</f>
        <v>0</v>
      </c>
      <c r="BJ1526" s="533">
        <f t="shared" ref="BJ1526:BJ1528" si="7463">SUM(I1526,V1526,AI1526)</f>
        <v>0</v>
      </c>
      <c r="BK1526" s="533">
        <f t="shared" ref="BK1526:BK1528" si="7464">SUM(J1526,W1526,AJ1526)</f>
        <v>0</v>
      </c>
      <c r="BL1526" s="533">
        <f t="shared" ref="BL1526:BL1528" si="7465">SUM(K1526,X1526,AK1526)</f>
        <v>0</v>
      </c>
      <c r="BM1526" s="533">
        <f t="shared" ref="BM1526:BM1528" si="7466">SUM(L1526,Y1526,AL1526)</f>
        <v>0</v>
      </c>
      <c r="BN1526" s="533">
        <f>SUM(M1526,Z1526,AM1526)</f>
        <v>0</v>
      </c>
      <c r="BO1526" s="533">
        <f t="shared" ref="BO1526:BO1528" si="7467">SUM(N1526,AA1526,AN1526)</f>
        <v>0</v>
      </c>
      <c r="BP1526" s="533">
        <f t="shared" ref="BP1526:BP1528" si="7468">SUM(O1526,AB1526,AO1526)</f>
        <v>0</v>
      </c>
      <c r="BQ1526" s="533">
        <f t="shared" ref="BQ1526:BQ1528" si="7469">SUM(P1526,AC1526,AP1526)</f>
        <v>0</v>
      </c>
      <c r="BR1526" s="533">
        <f t="shared" ref="BR1526:BR1528" si="7470">SUM(Q1526,AD1526,AQ1526)</f>
        <v>0</v>
      </c>
      <c r="BS1526" s="533">
        <f t="shared" ref="BS1526:BS1528" si="7471">SUM(R1526,AE1526,AR1526)</f>
        <v>0</v>
      </c>
      <c r="BT1526" s="533">
        <f>AT1526</f>
        <v>0</v>
      </c>
      <c r="BU1526" s="533">
        <f t="shared" ref="BU1526:BU1528" si="7472">AU1526</f>
        <v>0</v>
      </c>
      <c r="BV1526" s="533">
        <f t="shared" ref="BV1526:BV1528" si="7473">AV1526</f>
        <v>0</v>
      </c>
      <c r="BW1526" s="536">
        <f>SUM(BH1526,BK1526,BN1526,BQ1526,BT1526)</f>
        <v>0</v>
      </c>
      <c r="BX1526" s="536">
        <f t="shared" ref="BX1526:BX1528" si="7474">SUM(BI1526,BL1526,BO1526,BR1526,BU1526)</f>
        <v>0</v>
      </c>
      <c r="BY1526" s="536">
        <f t="shared" ref="BY1526:BY1528" si="7475">SUM(BJ1526,BM1526,BP1526,BS1526,BV1526)</f>
        <v>0</v>
      </c>
      <c r="BZ1526" t="s">
        <v>74</v>
      </c>
      <c r="CA1526" s="544">
        <f>AZ1526</f>
        <v>0</v>
      </c>
      <c r="CB1526" s="544">
        <f t="shared" ref="CB1526:CB1528" si="7476">BA1526</f>
        <v>0</v>
      </c>
      <c r="CC1526" s="544">
        <f t="shared" ref="CC1526:CC1528" si="7477">BB1526</f>
        <v>0</v>
      </c>
      <c r="CD1526" s="544">
        <f>BC1526</f>
        <v>0</v>
      </c>
      <c r="CE1526" s="544">
        <f t="shared" ref="CE1526:CE1528" si="7478">BD1526</f>
        <v>0</v>
      </c>
      <c r="CF1526" s="544">
        <f t="shared" ref="CF1526:CF1528" si="7479">BE1526</f>
        <v>0</v>
      </c>
    </row>
    <row r="1527" spans="1:84">
      <c r="A1527" s="149"/>
      <c r="B1527" s="151"/>
      <c r="C1527" s="151"/>
      <c r="D1527" s="151"/>
      <c r="E1527" s="446" t="s">
        <v>1079</v>
      </c>
      <c r="F1527" s="589">
        <v>12</v>
      </c>
      <c r="G1527" s="159">
        <v>2</v>
      </c>
      <c r="H1527" s="159">
        <v>2</v>
      </c>
      <c r="I1527" s="275">
        <f>SUM(G1527:H1527)</f>
        <v>4</v>
      </c>
      <c r="J1527" s="159">
        <v>1</v>
      </c>
      <c r="K1527" s="159">
        <v>1</v>
      </c>
      <c r="L1527" s="275">
        <f>SUM(J1527:K1527)</f>
        <v>2</v>
      </c>
      <c r="M1527" s="159">
        <v>0</v>
      </c>
      <c r="N1527" s="159">
        <v>0</v>
      </c>
      <c r="O1527" s="275">
        <f>SUM(M1527:N1527)</f>
        <v>0</v>
      </c>
      <c r="P1527" s="159">
        <v>1</v>
      </c>
      <c r="Q1527" s="159">
        <v>3</v>
      </c>
      <c r="R1527" s="275">
        <f>SUM(P1527:Q1527)</f>
        <v>4</v>
      </c>
      <c r="S1527" s="500"/>
      <c r="T1527" s="275"/>
      <c r="U1527" s="275"/>
      <c r="V1527" s="275">
        <f>SUM(T1527:U1527)</f>
        <v>0</v>
      </c>
      <c r="W1527" s="275"/>
      <c r="X1527" s="275"/>
      <c r="Y1527" s="275">
        <f>SUM(W1527:X1527)</f>
        <v>0</v>
      </c>
      <c r="Z1527" s="275"/>
      <c r="AA1527" s="275"/>
      <c r="AB1527" s="275">
        <f>SUM(Z1527:AA1527)</f>
        <v>0</v>
      </c>
      <c r="AC1527" s="275"/>
      <c r="AD1527" s="275"/>
      <c r="AE1527" s="275">
        <f>SUM(AC1527:AD1527)</f>
        <v>0</v>
      </c>
      <c r="AF1527" s="500"/>
      <c r="AG1527" s="275"/>
      <c r="AH1527" s="275"/>
      <c r="AI1527" s="275">
        <f>SUM(AG1527:AH1527)</f>
        <v>0</v>
      </c>
      <c r="AJ1527" s="275"/>
      <c r="AK1527" s="275"/>
      <c r="AL1527" s="275">
        <f>SUM(AJ1527:AK1527)</f>
        <v>0</v>
      </c>
      <c r="AM1527" s="275"/>
      <c r="AN1527" s="275"/>
      <c r="AO1527" s="275">
        <f>SUM(AM1527:AN1527)</f>
        <v>0</v>
      </c>
      <c r="AP1527" s="275"/>
      <c r="AQ1527" s="275"/>
      <c r="AR1527" s="275">
        <f>SUM(AP1527:AQ1527)</f>
        <v>0</v>
      </c>
      <c r="AS1527" s="500"/>
      <c r="AT1527" s="275"/>
      <c r="AU1527" s="275"/>
      <c r="AV1527" s="275">
        <f>SUM(AT1527:AU1527)</f>
        <v>0</v>
      </c>
      <c r="AW1527" s="567">
        <f t="shared" si="7459"/>
        <v>4</v>
      </c>
      <c r="AX1527" s="567">
        <f t="shared" si="7460"/>
        <v>6</v>
      </c>
      <c r="AY1527" s="567">
        <f t="shared" si="7461"/>
        <v>10</v>
      </c>
      <c r="AZ1527" s="159"/>
      <c r="BA1527" s="159"/>
      <c r="BB1527" s="275">
        <f>SUM(AZ1527:BA1527)</f>
        <v>0</v>
      </c>
      <c r="BC1527" s="275"/>
      <c r="BD1527" s="275"/>
      <c r="BE1527" s="275">
        <f>SUM(BC1527:BD1527)</f>
        <v>0</v>
      </c>
      <c r="BF1527" s="521"/>
      <c r="BG1527" s="605">
        <f>SUM(F1527,S1527,AF1527,AS1527)</f>
        <v>12</v>
      </c>
      <c r="BH1527" s="533">
        <f>SUM(G1527,T1527,AG1527)</f>
        <v>2</v>
      </c>
      <c r="BI1527" s="533">
        <f t="shared" si="7462"/>
        <v>2</v>
      </c>
      <c r="BJ1527" s="533">
        <f t="shared" si="7463"/>
        <v>4</v>
      </c>
      <c r="BK1527" s="533">
        <f t="shared" si="7464"/>
        <v>1</v>
      </c>
      <c r="BL1527" s="533">
        <f t="shared" si="7465"/>
        <v>1</v>
      </c>
      <c r="BM1527" s="533">
        <f t="shared" si="7466"/>
        <v>2</v>
      </c>
      <c r="BN1527" s="533">
        <f>SUM(M1527,Z1527,AM1527)</f>
        <v>0</v>
      </c>
      <c r="BO1527" s="533">
        <f t="shared" si="7467"/>
        <v>0</v>
      </c>
      <c r="BP1527" s="533">
        <f t="shared" si="7468"/>
        <v>0</v>
      </c>
      <c r="BQ1527" s="533">
        <f t="shared" si="7469"/>
        <v>1</v>
      </c>
      <c r="BR1527" s="533">
        <f t="shared" si="7470"/>
        <v>3</v>
      </c>
      <c r="BS1527" s="533">
        <f t="shared" si="7471"/>
        <v>4</v>
      </c>
      <c r="BT1527" s="533">
        <f>AT1527</f>
        <v>0</v>
      </c>
      <c r="BU1527" s="533">
        <f t="shared" si="7472"/>
        <v>0</v>
      </c>
      <c r="BV1527" s="533">
        <f t="shared" si="7473"/>
        <v>0</v>
      </c>
      <c r="BW1527" s="536">
        <f>SUM(BH1527,BK1527,BN1527,BQ1527,BT1527)</f>
        <v>4</v>
      </c>
      <c r="BX1527" s="536">
        <f t="shared" si="7474"/>
        <v>6</v>
      </c>
      <c r="BY1527" s="536">
        <f t="shared" si="7475"/>
        <v>10</v>
      </c>
      <c r="BZ1527" t="s">
        <v>74</v>
      </c>
      <c r="CA1527" s="544">
        <f>AZ1527</f>
        <v>0</v>
      </c>
      <c r="CB1527" s="544">
        <f t="shared" si="7476"/>
        <v>0</v>
      </c>
      <c r="CC1527" s="544">
        <f t="shared" si="7477"/>
        <v>0</v>
      </c>
      <c r="CD1527" s="544">
        <f>BC1527</f>
        <v>0</v>
      </c>
      <c r="CE1527" s="544">
        <f t="shared" si="7478"/>
        <v>0</v>
      </c>
      <c r="CF1527" s="544">
        <f t="shared" si="7479"/>
        <v>0</v>
      </c>
    </row>
    <row r="1528" spans="1:84">
      <c r="A1528" s="149"/>
      <c r="B1528" s="151"/>
      <c r="C1528" s="151"/>
      <c r="D1528" s="151"/>
      <c r="E1528" s="288"/>
      <c r="F1528" s="589">
        <f>SUM(F1526:F1527)</f>
        <v>20</v>
      </c>
      <c r="G1528" s="276">
        <f t="shared" ref="G1528:BE1528" si="7480">SUM(G1526:G1527)</f>
        <v>2</v>
      </c>
      <c r="H1528" s="276">
        <f t="shared" si="7480"/>
        <v>2</v>
      </c>
      <c r="I1528" s="276">
        <f t="shared" si="7480"/>
        <v>4</v>
      </c>
      <c r="J1528" s="276">
        <f t="shared" si="7480"/>
        <v>1</v>
      </c>
      <c r="K1528" s="276">
        <f t="shared" si="7480"/>
        <v>1</v>
      </c>
      <c r="L1528" s="276">
        <f t="shared" si="7480"/>
        <v>2</v>
      </c>
      <c r="M1528" s="276">
        <f t="shared" si="7480"/>
        <v>0</v>
      </c>
      <c r="N1528" s="276">
        <f t="shared" si="7480"/>
        <v>0</v>
      </c>
      <c r="O1528" s="276">
        <f t="shared" si="7480"/>
        <v>0</v>
      </c>
      <c r="P1528" s="276">
        <f t="shared" si="7480"/>
        <v>1</v>
      </c>
      <c r="Q1528" s="276">
        <f t="shared" si="7480"/>
        <v>3</v>
      </c>
      <c r="R1528" s="276">
        <f t="shared" si="7480"/>
        <v>4</v>
      </c>
      <c r="S1528" s="501">
        <f t="shared" si="7480"/>
        <v>0</v>
      </c>
      <c r="T1528" s="276">
        <f t="shared" si="7480"/>
        <v>0</v>
      </c>
      <c r="U1528" s="276">
        <f t="shared" si="7480"/>
        <v>0</v>
      </c>
      <c r="V1528" s="276">
        <f t="shared" si="7480"/>
        <v>0</v>
      </c>
      <c r="W1528" s="276">
        <f t="shared" si="7480"/>
        <v>0</v>
      </c>
      <c r="X1528" s="276">
        <f t="shared" si="7480"/>
        <v>0</v>
      </c>
      <c r="Y1528" s="276">
        <f t="shared" si="7480"/>
        <v>0</v>
      </c>
      <c r="Z1528" s="276">
        <f t="shared" si="7480"/>
        <v>0</v>
      </c>
      <c r="AA1528" s="276">
        <f t="shared" si="7480"/>
        <v>0</v>
      </c>
      <c r="AB1528" s="276">
        <f t="shared" si="7480"/>
        <v>0</v>
      </c>
      <c r="AC1528" s="276">
        <f t="shared" si="7480"/>
        <v>0</v>
      </c>
      <c r="AD1528" s="276">
        <f t="shared" si="7480"/>
        <v>0</v>
      </c>
      <c r="AE1528" s="276">
        <f t="shared" si="7480"/>
        <v>0</v>
      </c>
      <c r="AF1528" s="501">
        <f t="shared" si="7480"/>
        <v>0</v>
      </c>
      <c r="AG1528" s="276">
        <f t="shared" si="7480"/>
        <v>0</v>
      </c>
      <c r="AH1528" s="276">
        <f t="shared" si="7480"/>
        <v>0</v>
      </c>
      <c r="AI1528" s="276">
        <f t="shared" si="7480"/>
        <v>0</v>
      </c>
      <c r="AJ1528" s="276">
        <f t="shared" si="7480"/>
        <v>0</v>
      </c>
      <c r="AK1528" s="276">
        <f t="shared" si="7480"/>
        <v>0</v>
      </c>
      <c r="AL1528" s="276">
        <f t="shared" si="7480"/>
        <v>0</v>
      </c>
      <c r="AM1528" s="276">
        <f t="shared" si="7480"/>
        <v>0</v>
      </c>
      <c r="AN1528" s="276">
        <f t="shared" si="7480"/>
        <v>0</v>
      </c>
      <c r="AO1528" s="276">
        <f t="shared" si="7480"/>
        <v>0</v>
      </c>
      <c r="AP1528" s="276">
        <f t="shared" si="7480"/>
        <v>0</v>
      </c>
      <c r="AQ1528" s="276">
        <f t="shared" si="7480"/>
        <v>0</v>
      </c>
      <c r="AR1528" s="276">
        <f t="shared" si="7480"/>
        <v>0</v>
      </c>
      <c r="AS1528" s="501">
        <f t="shared" si="7480"/>
        <v>0</v>
      </c>
      <c r="AT1528" s="276">
        <f t="shared" si="7480"/>
        <v>0</v>
      </c>
      <c r="AU1528" s="276">
        <f t="shared" si="7480"/>
        <v>0</v>
      </c>
      <c r="AV1528" s="276">
        <f t="shared" si="7480"/>
        <v>0</v>
      </c>
      <c r="AW1528" s="568">
        <f t="shared" si="7480"/>
        <v>4</v>
      </c>
      <c r="AX1528" s="568">
        <f t="shared" si="7480"/>
        <v>6</v>
      </c>
      <c r="AY1528" s="568">
        <f t="shared" si="7480"/>
        <v>10</v>
      </c>
      <c r="AZ1528" s="276">
        <f t="shared" si="7480"/>
        <v>0</v>
      </c>
      <c r="BA1528" s="276">
        <f t="shared" si="7480"/>
        <v>0</v>
      </c>
      <c r="BB1528" s="276">
        <f t="shared" si="7480"/>
        <v>0</v>
      </c>
      <c r="BC1528" s="276">
        <f t="shared" si="7480"/>
        <v>0</v>
      </c>
      <c r="BD1528" s="276">
        <f t="shared" si="7480"/>
        <v>0</v>
      </c>
      <c r="BE1528" s="276">
        <f t="shared" si="7480"/>
        <v>0</v>
      </c>
      <c r="BF1528" s="522"/>
      <c r="BG1528" s="605">
        <f>SUM(F1528,S1528,AF1528,AS1528)</f>
        <v>20</v>
      </c>
      <c r="BH1528" s="533">
        <f>SUM(G1528,T1528,AG1528)</f>
        <v>2</v>
      </c>
      <c r="BI1528" s="533">
        <f t="shared" si="7462"/>
        <v>2</v>
      </c>
      <c r="BJ1528" s="533">
        <f t="shared" si="7463"/>
        <v>4</v>
      </c>
      <c r="BK1528" s="533">
        <f t="shared" si="7464"/>
        <v>1</v>
      </c>
      <c r="BL1528" s="533">
        <f t="shared" si="7465"/>
        <v>1</v>
      </c>
      <c r="BM1528" s="533">
        <f t="shared" si="7466"/>
        <v>2</v>
      </c>
      <c r="BN1528" s="533">
        <f>SUM(M1528,Z1528,AM1528)</f>
        <v>0</v>
      </c>
      <c r="BO1528" s="533">
        <f t="shared" si="7467"/>
        <v>0</v>
      </c>
      <c r="BP1528" s="533">
        <f t="shared" si="7468"/>
        <v>0</v>
      </c>
      <c r="BQ1528" s="533">
        <f t="shared" si="7469"/>
        <v>1</v>
      </c>
      <c r="BR1528" s="533">
        <f t="shared" si="7470"/>
        <v>3</v>
      </c>
      <c r="BS1528" s="533">
        <f t="shared" si="7471"/>
        <v>4</v>
      </c>
      <c r="BT1528" s="533">
        <f>AT1528</f>
        <v>0</v>
      </c>
      <c r="BU1528" s="533">
        <f t="shared" si="7472"/>
        <v>0</v>
      </c>
      <c r="BV1528" s="533">
        <f t="shared" si="7473"/>
        <v>0</v>
      </c>
      <c r="BW1528" s="536">
        <f>SUM(BH1528,BK1528,BN1528,BQ1528,BT1528)</f>
        <v>4</v>
      </c>
      <c r="BX1528" s="536">
        <f t="shared" si="7474"/>
        <v>6</v>
      </c>
      <c r="BY1528" s="536">
        <f t="shared" si="7475"/>
        <v>10</v>
      </c>
      <c r="BZ1528" t="s">
        <v>74</v>
      </c>
      <c r="CA1528" s="544">
        <f>AZ1528</f>
        <v>0</v>
      </c>
      <c r="CB1528" s="544">
        <f t="shared" si="7476"/>
        <v>0</v>
      </c>
      <c r="CC1528" s="544">
        <f t="shared" si="7477"/>
        <v>0</v>
      </c>
      <c r="CD1528" s="544">
        <f>BC1528</f>
        <v>0</v>
      </c>
      <c r="CE1528" s="544">
        <f t="shared" si="7478"/>
        <v>0</v>
      </c>
      <c r="CF1528" s="544">
        <f t="shared" si="7479"/>
        <v>0</v>
      </c>
    </row>
    <row r="1529" spans="1:84">
      <c r="A1529" s="149"/>
      <c r="B1529" s="149" t="s">
        <v>122</v>
      </c>
      <c r="C1529" s="151"/>
      <c r="D1529" s="151"/>
      <c r="E1529" s="375" t="s">
        <v>221</v>
      </c>
      <c r="F1529" s="589"/>
      <c r="G1529" s="275"/>
      <c r="H1529" s="275"/>
      <c r="I1529" s="275"/>
      <c r="J1529" s="275"/>
      <c r="K1529" s="275"/>
      <c r="L1529" s="275"/>
      <c r="M1529" s="275"/>
      <c r="N1529" s="275"/>
      <c r="O1529" s="275"/>
      <c r="P1529" s="275"/>
      <c r="Q1529" s="275"/>
      <c r="R1529" s="275"/>
      <c r="S1529" s="500"/>
      <c r="T1529" s="275"/>
      <c r="U1529" s="275"/>
      <c r="V1529" s="275"/>
      <c r="W1529" s="275"/>
      <c r="X1529" s="275"/>
      <c r="Y1529" s="275"/>
      <c r="Z1529" s="275"/>
      <c r="AA1529" s="275"/>
      <c r="AB1529" s="275"/>
      <c r="AC1529" s="275"/>
      <c r="AD1529" s="275"/>
      <c r="AE1529" s="275"/>
      <c r="AF1529" s="500"/>
      <c r="AG1529" s="275"/>
      <c r="AH1529" s="275"/>
      <c r="AI1529" s="275"/>
      <c r="AJ1529" s="275"/>
      <c r="AK1529" s="275"/>
      <c r="AL1529" s="275"/>
      <c r="AM1529" s="275"/>
      <c r="AN1529" s="275"/>
      <c r="AO1529" s="275"/>
      <c r="AP1529" s="275"/>
      <c r="AQ1529" s="275"/>
      <c r="AR1529" s="275"/>
      <c r="AS1529" s="500"/>
      <c r="AT1529" s="275"/>
      <c r="AU1529" s="275"/>
      <c r="AV1529" s="275"/>
      <c r="AW1529" s="567"/>
      <c r="AX1529" s="567"/>
      <c r="AY1529" s="567"/>
      <c r="AZ1529" s="159"/>
      <c r="BA1529" s="159"/>
      <c r="BB1529" s="159"/>
      <c r="BC1529" s="275"/>
      <c r="BD1529" s="275"/>
      <c r="BE1529" s="275"/>
      <c r="BF1529" s="521"/>
    </row>
    <row r="1530" spans="1:84">
      <c r="A1530" s="149"/>
      <c r="B1530" s="151"/>
      <c r="C1530" s="151"/>
      <c r="D1530" s="151"/>
      <c r="E1530" s="446" t="s">
        <v>1078</v>
      </c>
      <c r="F1530" s="589"/>
      <c r="G1530" s="159"/>
      <c r="H1530" s="159">
        <v>0</v>
      </c>
      <c r="I1530" s="275">
        <f>SUM(G1530:H1530)</f>
        <v>0</v>
      </c>
      <c r="J1530" s="159"/>
      <c r="K1530" s="159"/>
      <c r="L1530" s="275">
        <f>SUM(J1530:K1530)</f>
        <v>0</v>
      </c>
      <c r="M1530" s="159"/>
      <c r="N1530" s="159"/>
      <c r="O1530" s="275">
        <f>SUM(M1530:N1530)</f>
        <v>0</v>
      </c>
      <c r="P1530" s="159"/>
      <c r="Q1530" s="159"/>
      <c r="R1530" s="275">
        <f>SUM(P1530:Q1530)</f>
        <v>0</v>
      </c>
      <c r="S1530" s="500"/>
      <c r="T1530" s="275"/>
      <c r="U1530" s="275"/>
      <c r="V1530" s="275">
        <f>SUM(T1530:U1530)</f>
        <v>0</v>
      </c>
      <c r="W1530" s="275"/>
      <c r="X1530" s="275"/>
      <c r="Y1530" s="275">
        <f>SUM(W1530:X1530)</f>
        <v>0</v>
      </c>
      <c r="Z1530" s="275"/>
      <c r="AA1530" s="275"/>
      <c r="AB1530" s="275">
        <f>SUM(Z1530:AA1530)</f>
        <v>0</v>
      </c>
      <c r="AC1530" s="275"/>
      <c r="AD1530" s="275"/>
      <c r="AE1530" s="275">
        <f>SUM(AC1530:AD1530)</f>
        <v>0</v>
      </c>
      <c r="AF1530" s="500"/>
      <c r="AG1530" s="275"/>
      <c r="AH1530" s="275"/>
      <c r="AI1530" s="275">
        <f>SUM(AG1530:AH1530)</f>
        <v>0</v>
      </c>
      <c r="AJ1530" s="275"/>
      <c r="AK1530" s="275"/>
      <c r="AL1530" s="275">
        <f>SUM(AJ1530:AK1530)</f>
        <v>0</v>
      </c>
      <c r="AM1530" s="275"/>
      <c r="AN1530" s="275"/>
      <c r="AO1530" s="275">
        <f>SUM(AM1530:AN1530)</f>
        <v>0</v>
      </c>
      <c r="AP1530" s="275"/>
      <c r="AQ1530" s="275"/>
      <c r="AR1530" s="275">
        <f>SUM(AP1530:AQ1530)</f>
        <v>0</v>
      </c>
      <c r="AS1530" s="500"/>
      <c r="AT1530" s="275"/>
      <c r="AU1530" s="275"/>
      <c r="AV1530" s="275">
        <f>SUM(AT1530:AU1530)</f>
        <v>0</v>
      </c>
      <c r="AW1530" s="567">
        <f t="shared" ref="AW1530:AW1531" si="7481">SUM(G1530,J1530,M1530,P1530,T1530,W1530,Z1530,AC1530,AG1530,AJ1530,AM1530,AP1530,AT1530)</f>
        <v>0</v>
      </c>
      <c r="AX1530" s="567">
        <f t="shared" ref="AX1530:AX1531" si="7482">SUM(H1530,K1530,N1530,Q1530,U1530,X1530,AA1530,AD1530,AH1530,AK1530,AN1530,AQ1530,AU1530)</f>
        <v>0</v>
      </c>
      <c r="AY1530" s="567">
        <f t="shared" ref="AY1530:AY1531" si="7483">SUM(I1530,L1530,O1530,R1530,V1530,Y1530,AB1530,AE1530,AI1530,AL1530,AO1530,AR1530,AV1530)</f>
        <v>0</v>
      </c>
      <c r="AZ1530" s="159"/>
      <c r="BA1530" s="159"/>
      <c r="BB1530" s="275">
        <f>SUM(AZ1530:BA1530)</f>
        <v>0</v>
      </c>
      <c r="BC1530" s="275"/>
      <c r="BD1530" s="275"/>
      <c r="BE1530" s="275">
        <f>SUM(BC1530:BD1530)</f>
        <v>0</v>
      </c>
      <c r="BF1530" s="521"/>
      <c r="BG1530" s="605">
        <f>SUM(F1530,S1530,AF1530,AS1530)</f>
        <v>0</v>
      </c>
      <c r="BH1530" s="533">
        <f>SUM(G1530,T1530,AG1530)</f>
        <v>0</v>
      </c>
      <c r="BI1530" s="533">
        <f t="shared" ref="BI1530:BI1532" si="7484">SUM(H1530,U1530,AH1530)</f>
        <v>0</v>
      </c>
      <c r="BJ1530" s="533">
        <f t="shared" ref="BJ1530:BJ1532" si="7485">SUM(I1530,V1530,AI1530)</f>
        <v>0</v>
      </c>
      <c r="BK1530" s="533">
        <f t="shared" ref="BK1530:BK1532" si="7486">SUM(J1530,W1530,AJ1530)</f>
        <v>0</v>
      </c>
      <c r="BL1530" s="533">
        <f t="shared" ref="BL1530:BL1532" si="7487">SUM(K1530,X1530,AK1530)</f>
        <v>0</v>
      </c>
      <c r="BM1530" s="533">
        <f t="shared" ref="BM1530:BM1532" si="7488">SUM(L1530,Y1530,AL1530)</f>
        <v>0</v>
      </c>
      <c r="BN1530" s="533">
        <f>SUM(M1530,Z1530,AM1530)</f>
        <v>0</v>
      </c>
      <c r="BO1530" s="533">
        <f t="shared" ref="BO1530:BO1532" si="7489">SUM(N1530,AA1530,AN1530)</f>
        <v>0</v>
      </c>
      <c r="BP1530" s="533">
        <f t="shared" ref="BP1530:BP1532" si="7490">SUM(O1530,AB1530,AO1530)</f>
        <v>0</v>
      </c>
      <c r="BQ1530" s="533">
        <f t="shared" ref="BQ1530:BQ1532" si="7491">SUM(P1530,AC1530,AP1530)</f>
        <v>0</v>
      </c>
      <c r="BR1530" s="533">
        <f t="shared" ref="BR1530:BR1532" si="7492">SUM(Q1530,AD1530,AQ1530)</f>
        <v>0</v>
      </c>
      <c r="BS1530" s="533">
        <f t="shared" ref="BS1530:BS1532" si="7493">SUM(R1530,AE1530,AR1530)</f>
        <v>0</v>
      </c>
      <c r="BT1530" s="533">
        <f>AT1530</f>
        <v>0</v>
      </c>
      <c r="BU1530" s="533">
        <f t="shared" ref="BU1530:BU1532" si="7494">AU1530</f>
        <v>0</v>
      </c>
      <c r="BV1530" s="533">
        <f t="shared" ref="BV1530:BV1532" si="7495">AV1530</f>
        <v>0</v>
      </c>
      <c r="BW1530" s="536">
        <f>SUM(BH1530,BK1530,BN1530,BQ1530,BT1530)</f>
        <v>0</v>
      </c>
      <c r="BX1530" s="536">
        <f t="shared" ref="BX1530:BX1532" si="7496">SUM(BI1530,BL1530,BO1530,BR1530,BU1530)</f>
        <v>0</v>
      </c>
      <c r="BY1530" s="536">
        <f t="shared" ref="BY1530:BY1532" si="7497">SUM(BJ1530,BM1530,BP1530,BS1530,BV1530)</f>
        <v>0</v>
      </c>
      <c r="BZ1530" t="s">
        <v>74</v>
      </c>
      <c r="CA1530" s="544">
        <f>AZ1530</f>
        <v>0</v>
      </c>
      <c r="CB1530" s="544">
        <f t="shared" ref="CB1530:CB1532" si="7498">BA1530</f>
        <v>0</v>
      </c>
      <c r="CC1530" s="544">
        <f t="shared" ref="CC1530:CC1532" si="7499">BB1530</f>
        <v>0</v>
      </c>
      <c r="CD1530" s="544">
        <f>BC1530</f>
        <v>0</v>
      </c>
      <c r="CE1530" s="544">
        <f t="shared" ref="CE1530:CE1532" si="7500">BD1530</f>
        <v>0</v>
      </c>
      <c r="CF1530" s="544">
        <f t="shared" ref="CF1530:CF1532" si="7501">BE1530</f>
        <v>0</v>
      </c>
    </row>
    <row r="1531" spans="1:84">
      <c r="A1531" s="149"/>
      <c r="B1531" s="151"/>
      <c r="C1531" s="151"/>
      <c r="D1531" s="151"/>
      <c r="E1531" s="446" t="s">
        <v>1079</v>
      </c>
      <c r="F1531" s="589">
        <v>4</v>
      </c>
      <c r="G1531" s="159">
        <v>0</v>
      </c>
      <c r="H1531" s="159">
        <v>0</v>
      </c>
      <c r="I1531" s="275">
        <f>SUM(G1531:H1531)</f>
        <v>0</v>
      </c>
      <c r="J1531" s="159">
        <v>0</v>
      </c>
      <c r="K1531" s="159">
        <v>0</v>
      </c>
      <c r="L1531" s="275">
        <f>SUM(J1531:K1531)</f>
        <v>0</v>
      </c>
      <c r="M1531" s="159">
        <v>1</v>
      </c>
      <c r="N1531" s="159">
        <v>0</v>
      </c>
      <c r="O1531" s="275">
        <f>SUM(M1531:N1531)</f>
        <v>1</v>
      </c>
      <c r="P1531" s="159">
        <v>3</v>
      </c>
      <c r="Q1531" s="159">
        <v>0</v>
      </c>
      <c r="R1531" s="275">
        <f>SUM(P1531:Q1531)</f>
        <v>3</v>
      </c>
      <c r="S1531" s="500"/>
      <c r="T1531" s="275"/>
      <c r="U1531" s="275"/>
      <c r="V1531" s="275">
        <f>SUM(T1531:U1531)</f>
        <v>0</v>
      </c>
      <c r="W1531" s="275"/>
      <c r="X1531" s="275"/>
      <c r="Y1531" s="275">
        <f>SUM(W1531:X1531)</f>
        <v>0</v>
      </c>
      <c r="Z1531" s="275"/>
      <c r="AA1531" s="275"/>
      <c r="AB1531" s="275">
        <f>SUM(Z1531:AA1531)</f>
        <v>0</v>
      </c>
      <c r="AC1531" s="275"/>
      <c r="AD1531" s="275"/>
      <c r="AE1531" s="275">
        <f>SUM(AC1531:AD1531)</f>
        <v>0</v>
      </c>
      <c r="AF1531" s="500"/>
      <c r="AG1531" s="275"/>
      <c r="AH1531" s="275"/>
      <c r="AI1531" s="275">
        <f>SUM(AG1531:AH1531)</f>
        <v>0</v>
      </c>
      <c r="AJ1531" s="275"/>
      <c r="AK1531" s="275"/>
      <c r="AL1531" s="275">
        <f>SUM(AJ1531:AK1531)</f>
        <v>0</v>
      </c>
      <c r="AM1531" s="275"/>
      <c r="AN1531" s="275"/>
      <c r="AO1531" s="275">
        <f>SUM(AM1531:AN1531)</f>
        <v>0</v>
      </c>
      <c r="AP1531" s="275"/>
      <c r="AQ1531" s="275"/>
      <c r="AR1531" s="275">
        <f>SUM(AP1531:AQ1531)</f>
        <v>0</v>
      </c>
      <c r="AS1531" s="500"/>
      <c r="AT1531" s="275">
        <v>1</v>
      </c>
      <c r="AU1531" s="275">
        <v>0</v>
      </c>
      <c r="AV1531" s="275">
        <f>SUM(AT1531:AU1531)</f>
        <v>1</v>
      </c>
      <c r="AW1531" s="567">
        <f t="shared" si="7481"/>
        <v>5</v>
      </c>
      <c r="AX1531" s="567">
        <f t="shared" si="7482"/>
        <v>0</v>
      </c>
      <c r="AY1531" s="567">
        <f t="shared" si="7483"/>
        <v>5</v>
      </c>
      <c r="AZ1531" s="159"/>
      <c r="BA1531" s="159"/>
      <c r="BB1531" s="275">
        <f>SUM(AZ1531:BA1531)</f>
        <v>0</v>
      </c>
      <c r="BC1531" s="275"/>
      <c r="BD1531" s="275"/>
      <c r="BE1531" s="275">
        <f>SUM(BC1531:BD1531)</f>
        <v>0</v>
      </c>
      <c r="BF1531" s="521"/>
      <c r="BG1531" s="605">
        <f>SUM(F1531,S1531,AF1531,AS1531)</f>
        <v>4</v>
      </c>
      <c r="BH1531" s="533">
        <f>SUM(G1531,T1531,AG1531)</f>
        <v>0</v>
      </c>
      <c r="BI1531" s="533">
        <f t="shared" si="7484"/>
        <v>0</v>
      </c>
      <c r="BJ1531" s="533">
        <f t="shared" si="7485"/>
        <v>0</v>
      </c>
      <c r="BK1531" s="533">
        <f t="shared" si="7486"/>
        <v>0</v>
      </c>
      <c r="BL1531" s="533">
        <f t="shared" si="7487"/>
        <v>0</v>
      </c>
      <c r="BM1531" s="533">
        <f t="shared" si="7488"/>
        <v>0</v>
      </c>
      <c r="BN1531" s="533">
        <f>SUM(M1531,Z1531,AM1531)</f>
        <v>1</v>
      </c>
      <c r="BO1531" s="533">
        <f t="shared" si="7489"/>
        <v>0</v>
      </c>
      <c r="BP1531" s="533">
        <f t="shared" si="7490"/>
        <v>1</v>
      </c>
      <c r="BQ1531" s="533">
        <f t="shared" si="7491"/>
        <v>3</v>
      </c>
      <c r="BR1531" s="533">
        <f t="shared" si="7492"/>
        <v>0</v>
      </c>
      <c r="BS1531" s="533">
        <f t="shared" si="7493"/>
        <v>3</v>
      </c>
      <c r="BT1531" s="533">
        <f>AT1531</f>
        <v>1</v>
      </c>
      <c r="BU1531" s="533">
        <f t="shared" si="7494"/>
        <v>0</v>
      </c>
      <c r="BV1531" s="533">
        <f t="shared" si="7495"/>
        <v>1</v>
      </c>
      <c r="BW1531" s="536">
        <f>SUM(BH1531,BK1531,BN1531,BQ1531,BT1531)</f>
        <v>5</v>
      </c>
      <c r="BX1531" s="536">
        <f t="shared" si="7496"/>
        <v>0</v>
      </c>
      <c r="BY1531" s="536">
        <f t="shared" si="7497"/>
        <v>5</v>
      </c>
      <c r="BZ1531" t="s">
        <v>74</v>
      </c>
      <c r="CA1531" s="544">
        <f>AZ1531</f>
        <v>0</v>
      </c>
      <c r="CB1531" s="544">
        <f t="shared" si="7498"/>
        <v>0</v>
      </c>
      <c r="CC1531" s="544">
        <f t="shared" si="7499"/>
        <v>0</v>
      </c>
      <c r="CD1531" s="544">
        <f>BC1531</f>
        <v>0</v>
      </c>
      <c r="CE1531" s="544">
        <f t="shared" si="7500"/>
        <v>0</v>
      </c>
      <c r="CF1531" s="544">
        <f t="shared" si="7501"/>
        <v>0</v>
      </c>
    </row>
    <row r="1532" spans="1:84">
      <c r="A1532" s="149"/>
      <c r="B1532" s="149"/>
      <c r="C1532" s="151"/>
      <c r="D1532" s="151"/>
      <c r="E1532" s="288"/>
      <c r="F1532" s="591"/>
      <c r="G1532" s="276">
        <f t="shared" ref="G1532:BE1532" si="7502">SUM(G1530:G1531)</f>
        <v>0</v>
      </c>
      <c r="H1532" s="276">
        <f t="shared" si="7502"/>
        <v>0</v>
      </c>
      <c r="I1532" s="276">
        <f t="shared" si="7502"/>
        <v>0</v>
      </c>
      <c r="J1532" s="276">
        <f t="shared" si="7502"/>
        <v>0</v>
      </c>
      <c r="K1532" s="276">
        <f t="shared" si="7502"/>
        <v>0</v>
      </c>
      <c r="L1532" s="276">
        <f t="shared" si="7502"/>
        <v>0</v>
      </c>
      <c r="M1532" s="276">
        <f t="shared" si="7502"/>
        <v>1</v>
      </c>
      <c r="N1532" s="276">
        <f t="shared" si="7502"/>
        <v>0</v>
      </c>
      <c r="O1532" s="276">
        <f t="shared" si="7502"/>
        <v>1</v>
      </c>
      <c r="P1532" s="276">
        <f t="shared" si="7502"/>
        <v>3</v>
      </c>
      <c r="Q1532" s="276">
        <f t="shared" si="7502"/>
        <v>0</v>
      </c>
      <c r="R1532" s="276">
        <f t="shared" si="7502"/>
        <v>3</v>
      </c>
      <c r="S1532" s="501">
        <f t="shared" si="7502"/>
        <v>0</v>
      </c>
      <c r="T1532" s="276">
        <f t="shared" si="7502"/>
        <v>0</v>
      </c>
      <c r="U1532" s="276">
        <f t="shared" si="7502"/>
        <v>0</v>
      </c>
      <c r="V1532" s="276">
        <f t="shared" si="7502"/>
        <v>0</v>
      </c>
      <c r="W1532" s="276">
        <f t="shared" si="7502"/>
        <v>0</v>
      </c>
      <c r="X1532" s="276">
        <f t="shared" si="7502"/>
        <v>0</v>
      </c>
      <c r="Y1532" s="276">
        <f t="shared" si="7502"/>
        <v>0</v>
      </c>
      <c r="Z1532" s="276">
        <f t="shared" si="7502"/>
        <v>0</v>
      </c>
      <c r="AA1532" s="276">
        <f t="shared" si="7502"/>
        <v>0</v>
      </c>
      <c r="AB1532" s="276">
        <f t="shared" si="7502"/>
        <v>0</v>
      </c>
      <c r="AC1532" s="276">
        <f t="shared" si="7502"/>
        <v>0</v>
      </c>
      <c r="AD1532" s="276">
        <f t="shared" si="7502"/>
        <v>0</v>
      </c>
      <c r="AE1532" s="276">
        <f t="shared" si="7502"/>
        <v>0</v>
      </c>
      <c r="AF1532" s="501">
        <f t="shared" si="7502"/>
        <v>0</v>
      </c>
      <c r="AG1532" s="276">
        <f t="shared" si="7502"/>
        <v>0</v>
      </c>
      <c r="AH1532" s="276">
        <f t="shared" si="7502"/>
        <v>0</v>
      </c>
      <c r="AI1532" s="276">
        <f t="shared" si="7502"/>
        <v>0</v>
      </c>
      <c r="AJ1532" s="276">
        <f t="shared" si="7502"/>
        <v>0</v>
      </c>
      <c r="AK1532" s="276">
        <f t="shared" si="7502"/>
        <v>0</v>
      </c>
      <c r="AL1532" s="276">
        <f t="shared" si="7502"/>
        <v>0</v>
      </c>
      <c r="AM1532" s="276">
        <f t="shared" si="7502"/>
        <v>0</v>
      </c>
      <c r="AN1532" s="276">
        <f t="shared" si="7502"/>
        <v>0</v>
      </c>
      <c r="AO1532" s="276">
        <f t="shared" si="7502"/>
        <v>0</v>
      </c>
      <c r="AP1532" s="276">
        <f t="shared" si="7502"/>
        <v>0</v>
      </c>
      <c r="AQ1532" s="276">
        <f t="shared" si="7502"/>
        <v>0</v>
      </c>
      <c r="AR1532" s="276">
        <f t="shared" si="7502"/>
        <v>0</v>
      </c>
      <c r="AS1532" s="501">
        <f t="shared" si="7502"/>
        <v>0</v>
      </c>
      <c r="AT1532" s="276">
        <f t="shared" si="7502"/>
        <v>1</v>
      </c>
      <c r="AU1532" s="276">
        <f t="shared" si="7502"/>
        <v>0</v>
      </c>
      <c r="AV1532" s="276">
        <f t="shared" si="7502"/>
        <v>1</v>
      </c>
      <c r="AW1532" s="568">
        <f t="shared" si="7502"/>
        <v>5</v>
      </c>
      <c r="AX1532" s="568">
        <f t="shared" si="7502"/>
        <v>0</v>
      </c>
      <c r="AY1532" s="568">
        <f t="shared" si="7502"/>
        <v>5</v>
      </c>
      <c r="AZ1532" s="276">
        <f t="shared" si="7502"/>
        <v>0</v>
      </c>
      <c r="BA1532" s="276">
        <f t="shared" si="7502"/>
        <v>0</v>
      </c>
      <c r="BB1532" s="276">
        <f t="shared" si="7502"/>
        <v>0</v>
      </c>
      <c r="BC1532" s="276">
        <f t="shared" si="7502"/>
        <v>0</v>
      </c>
      <c r="BD1532" s="276">
        <f t="shared" si="7502"/>
        <v>0</v>
      </c>
      <c r="BE1532" s="276">
        <f t="shared" si="7502"/>
        <v>0</v>
      </c>
      <c r="BF1532" s="474"/>
      <c r="BG1532" s="605">
        <f>SUM(F1532,S1532,AF1532,AS1532)</f>
        <v>0</v>
      </c>
      <c r="BH1532" s="533">
        <f>SUM(G1532,T1532,AG1532)</f>
        <v>0</v>
      </c>
      <c r="BI1532" s="533">
        <f t="shared" si="7484"/>
        <v>0</v>
      </c>
      <c r="BJ1532" s="533">
        <f t="shared" si="7485"/>
        <v>0</v>
      </c>
      <c r="BK1532" s="533">
        <f t="shared" si="7486"/>
        <v>0</v>
      </c>
      <c r="BL1532" s="533">
        <f t="shared" si="7487"/>
        <v>0</v>
      </c>
      <c r="BM1532" s="533">
        <f t="shared" si="7488"/>
        <v>0</v>
      </c>
      <c r="BN1532" s="533">
        <f>SUM(M1532,Z1532,AM1532)</f>
        <v>1</v>
      </c>
      <c r="BO1532" s="533">
        <f t="shared" si="7489"/>
        <v>0</v>
      </c>
      <c r="BP1532" s="533">
        <f t="shared" si="7490"/>
        <v>1</v>
      </c>
      <c r="BQ1532" s="533">
        <f t="shared" si="7491"/>
        <v>3</v>
      </c>
      <c r="BR1532" s="533">
        <f t="shared" si="7492"/>
        <v>0</v>
      </c>
      <c r="BS1532" s="533">
        <f t="shared" si="7493"/>
        <v>3</v>
      </c>
      <c r="BT1532" s="533">
        <f>AT1532</f>
        <v>1</v>
      </c>
      <c r="BU1532" s="533">
        <f t="shared" si="7494"/>
        <v>0</v>
      </c>
      <c r="BV1532" s="533">
        <f t="shared" si="7495"/>
        <v>1</v>
      </c>
      <c r="BW1532" s="536">
        <f>SUM(BH1532,BK1532,BN1532,BQ1532,BT1532)</f>
        <v>5</v>
      </c>
      <c r="BX1532" s="536">
        <f t="shared" si="7496"/>
        <v>0</v>
      </c>
      <c r="BY1532" s="536">
        <f t="shared" si="7497"/>
        <v>5</v>
      </c>
      <c r="BZ1532" t="s">
        <v>74</v>
      </c>
      <c r="CA1532" s="544">
        <f>AZ1532</f>
        <v>0</v>
      </c>
      <c r="CB1532" s="544">
        <f t="shared" si="7498"/>
        <v>0</v>
      </c>
      <c r="CC1532" s="544">
        <f t="shared" si="7499"/>
        <v>0</v>
      </c>
      <c r="CD1532" s="544">
        <f>BC1532</f>
        <v>0</v>
      </c>
      <c r="CE1532" s="544">
        <f t="shared" si="7500"/>
        <v>0</v>
      </c>
      <c r="CF1532" s="544">
        <f t="shared" si="7501"/>
        <v>0</v>
      </c>
    </row>
    <row r="1533" spans="1:84">
      <c r="A1533" s="149"/>
      <c r="B1533" s="149" t="s">
        <v>222</v>
      </c>
      <c r="C1533" s="151"/>
      <c r="D1533" s="151"/>
      <c r="E1533" s="375" t="s">
        <v>221</v>
      </c>
      <c r="F1533" s="589"/>
      <c r="G1533" s="275"/>
      <c r="H1533" s="275"/>
      <c r="I1533" s="275"/>
      <c r="J1533" s="275"/>
      <c r="K1533" s="275"/>
      <c r="L1533" s="275"/>
      <c r="M1533" s="275"/>
      <c r="N1533" s="275"/>
      <c r="O1533" s="275"/>
      <c r="P1533" s="275"/>
      <c r="Q1533" s="275"/>
      <c r="R1533" s="275"/>
      <c r="S1533" s="500"/>
      <c r="T1533" s="275"/>
      <c r="U1533" s="275"/>
      <c r="V1533" s="275"/>
      <c r="W1533" s="275"/>
      <c r="X1533" s="275"/>
      <c r="Y1533" s="275"/>
      <c r="Z1533" s="275"/>
      <c r="AA1533" s="275"/>
      <c r="AB1533" s="275"/>
      <c r="AC1533" s="275"/>
      <c r="AD1533" s="275"/>
      <c r="AE1533" s="275"/>
      <c r="AF1533" s="500"/>
      <c r="AG1533" s="275"/>
      <c r="AH1533" s="275"/>
      <c r="AI1533" s="275"/>
      <c r="AJ1533" s="275"/>
      <c r="AK1533" s="275"/>
      <c r="AL1533" s="275"/>
      <c r="AM1533" s="275"/>
      <c r="AN1533" s="275"/>
      <c r="AO1533" s="275"/>
      <c r="AP1533" s="275"/>
      <c r="AQ1533" s="275"/>
      <c r="AR1533" s="275"/>
      <c r="AS1533" s="500"/>
      <c r="AT1533" s="275"/>
      <c r="AU1533" s="275"/>
      <c r="AV1533" s="275"/>
      <c r="AW1533" s="567"/>
      <c r="AX1533" s="567"/>
      <c r="AY1533" s="567"/>
      <c r="AZ1533" s="275"/>
      <c r="BA1533" s="275"/>
      <c r="BB1533" s="275"/>
      <c r="BC1533" s="275"/>
      <c r="BD1533" s="275"/>
      <c r="BE1533" s="275"/>
      <c r="BF1533" s="521"/>
    </row>
    <row r="1534" spans="1:84">
      <c r="A1534" s="149"/>
      <c r="B1534" s="151"/>
      <c r="C1534" s="151"/>
      <c r="D1534" s="151"/>
      <c r="E1534" s="446" t="s">
        <v>1078</v>
      </c>
      <c r="F1534" s="589">
        <v>2</v>
      </c>
      <c r="G1534" s="159">
        <v>1</v>
      </c>
      <c r="H1534" s="159">
        <v>1</v>
      </c>
      <c r="I1534" s="275">
        <f>SUM(G1534:H1534)</f>
        <v>2</v>
      </c>
      <c r="J1534" s="159">
        <v>0</v>
      </c>
      <c r="K1534" s="159">
        <v>0</v>
      </c>
      <c r="L1534" s="275">
        <f>SUM(J1534:K1534)</f>
        <v>0</v>
      </c>
      <c r="M1534" s="159">
        <v>0</v>
      </c>
      <c r="N1534" s="159">
        <v>1</v>
      </c>
      <c r="O1534" s="275">
        <f>SUM(M1534:N1534)</f>
        <v>1</v>
      </c>
      <c r="P1534" s="159">
        <v>4</v>
      </c>
      <c r="Q1534" s="159">
        <v>1</v>
      </c>
      <c r="R1534" s="275">
        <f>SUM(P1534:Q1534)</f>
        <v>5</v>
      </c>
      <c r="S1534" s="500"/>
      <c r="T1534" s="275"/>
      <c r="U1534" s="275"/>
      <c r="V1534" s="275">
        <f>SUM(T1534:U1534)</f>
        <v>0</v>
      </c>
      <c r="W1534" s="275"/>
      <c r="X1534" s="275"/>
      <c r="Y1534" s="275">
        <f>SUM(W1534:X1534)</f>
        <v>0</v>
      </c>
      <c r="Z1534" s="275"/>
      <c r="AA1534" s="275"/>
      <c r="AB1534" s="275">
        <f>SUM(Z1534:AA1534)</f>
        <v>0</v>
      </c>
      <c r="AC1534" s="275"/>
      <c r="AD1534" s="275"/>
      <c r="AE1534" s="275">
        <f>SUM(AC1534:AD1534)</f>
        <v>0</v>
      </c>
      <c r="AF1534" s="500"/>
      <c r="AG1534" s="275"/>
      <c r="AH1534" s="275"/>
      <c r="AI1534" s="275">
        <f>SUM(AG1534:AH1534)</f>
        <v>0</v>
      </c>
      <c r="AJ1534" s="275"/>
      <c r="AK1534" s="275"/>
      <c r="AL1534" s="275">
        <f>SUM(AJ1534:AK1534)</f>
        <v>0</v>
      </c>
      <c r="AM1534" s="275"/>
      <c r="AN1534" s="275"/>
      <c r="AO1534" s="275">
        <f>SUM(AM1534:AN1534)</f>
        <v>0</v>
      </c>
      <c r="AP1534" s="275"/>
      <c r="AQ1534" s="275"/>
      <c r="AR1534" s="275">
        <f>SUM(AP1534:AQ1534)</f>
        <v>0</v>
      </c>
      <c r="AS1534" s="500"/>
      <c r="AT1534" s="275"/>
      <c r="AU1534" s="275"/>
      <c r="AV1534" s="275">
        <f>SUM(AT1534:AU1534)</f>
        <v>0</v>
      </c>
      <c r="AW1534" s="567">
        <f t="shared" ref="AW1534:AW1535" si="7503">SUM(G1534,J1534,M1534,P1534,T1534,W1534,Z1534,AC1534,AG1534,AJ1534,AM1534,AP1534,AT1534)</f>
        <v>5</v>
      </c>
      <c r="AX1534" s="567">
        <f t="shared" ref="AX1534:AX1535" si="7504">SUM(H1534,K1534,N1534,Q1534,U1534,X1534,AA1534,AD1534,AH1534,AK1534,AN1534,AQ1534,AU1534)</f>
        <v>3</v>
      </c>
      <c r="AY1534" s="567">
        <f t="shared" ref="AY1534:AY1535" si="7505">SUM(I1534,L1534,O1534,R1534,V1534,Y1534,AB1534,AE1534,AI1534,AL1534,AO1534,AR1534,AV1534)</f>
        <v>8</v>
      </c>
      <c r="AZ1534" s="159">
        <v>1</v>
      </c>
      <c r="BA1534" s="159">
        <v>0</v>
      </c>
      <c r="BB1534" s="275">
        <f>SUM(AZ1534:BA1534)</f>
        <v>1</v>
      </c>
      <c r="BC1534" s="275"/>
      <c r="BD1534" s="275"/>
      <c r="BE1534" s="275">
        <f>SUM(BC1534:BD1534)</f>
        <v>0</v>
      </c>
      <c r="BF1534" s="521"/>
      <c r="BG1534" s="605">
        <f>SUM(F1534,S1534,AF1534,AS1534)</f>
        <v>2</v>
      </c>
      <c r="BH1534" s="533">
        <f>SUM(G1534,T1534,AG1534)</f>
        <v>1</v>
      </c>
      <c r="BI1534" s="533">
        <f t="shared" ref="BI1534:BI1536" si="7506">SUM(H1534,U1534,AH1534)</f>
        <v>1</v>
      </c>
      <c r="BJ1534" s="533">
        <f t="shared" ref="BJ1534:BJ1536" si="7507">SUM(I1534,V1534,AI1534)</f>
        <v>2</v>
      </c>
      <c r="BK1534" s="533">
        <f t="shared" ref="BK1534:BK1536" si="7508">SUM(J1534,W1534,AJ1534)</f>
        <v>0</v>
      </c>
      <c r="BL1534" s="533">
        <f t="shared" ref="BL1534:BL1536" si="7509">SUM(K1534,X1534,AK1534)</f>
        <v>0</v>
      </c>
      <c r="BM1534" s="533">
        <f t="shared" ref="BM1534:BM1536" si="7510">SUM(L1534,Y1534,AL1534)</f>
        <v>0</v>
      </c>
      <c r="BN1534" s="533">
        <f>SUM(M1534,Z1534,AM1534)</f>
        <v>0</v>
      </c>
      <c r="BO1534" s="533">
        <f t="shared" ref="BO1534:BO1536" si="7511">SUM(N1534,AA1534,AN1534)</f>
        <v>1</v>
      </c>
      <c r="BP1534" s="533">
        <f t="shared" ref="BP1534:BP1536" si="7512">SUM(O1534,AB1534,AO1534)</f>
        <v>1</v>
      </c>
      <c r="BQ1534" s="533">
        <f t="shared" ref="BQ1534:BQ1536" si="7513">SUM(P1534,AC1534,AP1534)</f>
        <v>4</v>
      </c>
      <c r="BR1534" s="533">
        <f t="shared" ref="BR1534:BR1536" si="7514">SUM(Q1534,AD1534,AQ1534)</f>
        <v>1</v>
      </c>
      <c r="BS1534" s="533">
        <f t="shared" ref="BS1534:BS1536" si="7515">SUM(R1534,AE1534,AR1534)</f>
        <v>5</v>
      </c>
      <c r="BT1534" s="533">
        <f>AT1534</f>
        <v>0</v>
      </c>
      <c r="BU1534" s="533">
        <f t="shared" ref="BU1534:BU1536" si="7516">AU1534</f>
        <v>0</v>
      </c>
      <c r="BV1534" s="533">
        <f t="shared" ref="BV1534:BV1536" si="7517">AV1534</f>
        <v>0</v>
      </c>
      <c r="BW1534" s="536">
        <f>SUM(BH1534,BK1534,BN1534,BQ1534,BT1534)</f>
        <v>5</v>
      </c>
      <c r="BX1534" s="536">
        <f t="shared" ref="BX1534:BX1536" si="7518">SUM(BI1534,BL1534,BO1534,BR1534,BU1534)</f>
        <v>3</v>
      </c>
      <c r="BY1534" s="536">
        <f t="shared" ref="BY1534:BY1536" si="7519">SUM(BJ1534,BM1534,BP1534,BS1534,BV1534)</f>
        <v>8</v>
      </c>
      <c r="BZ1534" t="s">
        <v>74</v>
      </c>
      <c r="CA1534" s="544">
        <f>AZ1534</f>
        <v>1</v>
      </c>
      <c r="CB1534" s="544">
        <f t="shared" ref="CB1534:CB1536" si="7520">BA1534</f>
        <v>0</v>
      </c>
      <c r="CC1534" s="544">
        <f t="shared" ref="CC1534:CC1536" si="7521">BB1534</f>
        <v>1</v>
      </c>
      <c r="CD1534" s="544">
        <f>BC1534</f>
        <v>0</v>
      </c>
      <c r="CE1534" s="544">
        <f t="shared" ref="CE1534:CE1536" si="7522">BD1534</f>
        <v>0</v>
      </c>
      <c r="CF1534" s="544">
        <f t="shared" ref="CF1534:CF1536" si="7523">BE1534</f>
        <v>0</v>
      </c>
    </row>
    <row r="1535" spans="1:84">
      <c r="A1535" s="149"/>
      <c r="C1535" s="151"/>
      <c r="D1535" s="151"/>
      <c r="E1535" s="446" t="s">
        <v>1079</v>
      </c>
      <c r="F1535" s="589"/>
      <c r="G1535" s="159"/>
      <c r="H1535" s="159"/>
      <c r="I1535" s="275">
        <f>SUM(G1535:H1535)</f>
        <v>0</v>
      </c>
      <c r="J1535" s="159"/>
      <c r="K1535" s="159"/>
      <c r="L1535" s="275">
        <f>SUM(J1535:K1535)</f>
        <v>0</v>
      </c>
      <c r="M1535" s="159"/>
      <c r="N1535" s="159"/>
      <c r="O1535" s="275">
        <f>SUM(M1535:N1535)</f>
        <v>0</v>
      </c>
      <c r="P1535" s="159"/>
      <c r="Q1535" s="159"/>
      <c r="R1535" s="275">
        <f>SUM(P1535:Q1535)</f>
        <v>0</v>
      </c>
      <c r="S1535" s="500"/>
      <c r="T1535" s="275"/>
      <c r="U1535" s="275"/>
      <c r="V1535" s="275">
        <f>SUM(T1535:U1535)</f>
        <v>0</v>
      </c>
      <c r="W1535" s="275"/>
      <c r="X1535" s="275"/>
      <c r="Y1535" s="275">
        <f>SUM(W1535:X1535)</f>
        <v>0</v>
      </c>
      <c r="Z1535" s="275"/>
      <c r="AA1535" s="275"/>
      <c r="AB1535" s="275">
        <f>SUM(Z1535:AA1535)</f>
        <v>0</v>
      </c>
      <c r="AC1535" s="275"/>
      <c r="AD1535" s="275"/>
      <c r="AE1535" s="275">
        <f>SUM(AC1535:AD1535)</f>
        <v>0</v>
      </c>
      <c r="AF1535" s="500"/>
      <c r="AG1535" s="275"/>
      <c r="AH1535" s="275"/>
      <c r="AI1535" s="275">
        <f>SUM(AG1535:AH1535)</f>
        <v>0</v>
      </c>
      <c r="AJ1535" s="275"/>
      <c r="AK1535" s="275"/>
      <c r="AL1535" s="275">
        <f>SUM(AJ1535:AK1535)</f>
        <v>0</v>
      </c>
      <c r="AM1535" s="275"/>
      <c r="AN1535" s="275"/>
      <c r="AO1535" s="275">
        <f>SUM(AM1535:AN1535)</f>
        <v>0</v>
      </c>
      <c r="AP1535" s="275"/>
      <c r="AQ1535" s="275"/>
      <c r="AR1535" s="275">
        <f>SUM(AP1535:AQ1535)</f>
        <v>0</v>
      </c>
      <c r="AS1535" s="500"/>
      <c r="AT1535" s="275"/>
      <c r="AU1535" s="275"/>
      <c r="AV1535" s="275">
        <f>SUM(AT1535:AU1535)</f>
        <v>0</v>
      </c>
      <c r="AW1535" s="567">
        <f t="shared" si="7503"/>
        <v>0</v>
      </c>
      <c r="AX1535" s="567">
        <f t="shared" si="7504"/>
        <v>0</v>
      </c>
      <c r="AY1535" s="567">
        <f t="shared" si="7505"/>
        <v>0</v>
      </c>
      <c r="AZ1535" s="159"/>
      <c r="BA1535" s="159"/>
      <c r="BB1535" s="275">
        <f>SUM(AZ1535:BA1535)</f>
        <v>0</v>
      </c>
      <c r="BC1535" s="275"/>
      <c r="BD1535" s="275"/>
      <c r="BE1535" s="275">
        <f>SUM(BC1535:BD1535)</f>
        <v>0</v>
      </c>
      <c r="BF1535" s="521"/>
      <c r="BG1535" s="605">
        <f>SUM(F1535,S1535,AF1535,AS1535)</f>
        <v>0</v>
      </c>
      <c r="BH1535" s="533">
        <f>SUM(G1535,T1535,AG1535)</f>
        <v>0</v>
      </c>
      <c r="BI1535" s="533">
        <f t="shared" si="7506"/>
        <v>0</v>
      </c>
      <c r="BJ1535" s="533">
        <f t="shared" si="7507"/>
        <v>0</v>
      </c>
      <c r="BK1535" s="533">
        <f t="shared" si="7508"/>
        <v>0</v>
      </c>
      <c r="BL1535" s="533">
        <f t="shared" si="7509"/>
        <v>0</v>
      </c>
      <c r="BM1535" s="533">
        <f t="shared" si="7510"/>
        <v>0</v>
      </c>
      <c r="BN1535" s="533">
        <f>SUM(M1535,Z1535,AM1535)</f>
        <v>0</v>
      </c>
      <c r="BO1535" s="533">
        <f t="shared" si="7511"/>
        <v>0</v>
      </c>
      <c r="BP1535" s="533">
        <f t="shared" si="7512"/>
        <v>0</v>
      </c>
      <c r="BQ1535" s="533">
        <f t="shared" si="7513"/>
        <v>0</v>
      </c>
      <c r="BR1535" s="533">
        <f t="shared" si="7514"/>
        <v>0</v>
      </c>
      <c r="BS1535" s="533">
        <f t="shared" si="7515"/>
        <v>0</v>
      </c>
      <c r="BT1535" s="533">
        <f>AT1535</f>
        <v>0</v>
      </c>
      <c r="BU1535" s="533">
        <f t="shared" si="7516"/>
        <v>0</v>
      </c>
      <c r="BV1535" s="533">
        <f t="shared" si="7517"/>
        <v>0</v>
      </c>
      <c r="BW1535" s="536">
        <f>SUM(BH1535,BK1535,BN1535,BQ1535,BT1535)</f>
        <v>0</v>
      </c>
      <c r="BX1535" s="536">
        <f t="shared" si="7518"/>
        <v>0</v>
      </c>
      <c r="BY1535" s="536">
        <f t="shared" si="7519"/>
        <v>0</v>
      </c>
      <c r="BZ1535" t="s">
        <v>74</v>
      </c>
      <c r="CA1535" s="544">
        <f>AZ1535</f>
        <v>0</v>
      </c>
      <c r="CB1535" s="544">
        <f t="shared" si="7520"/>
        <v>0</v>
      </c>
      <c r="CC1535" s="544">
        <f t="shared" si="7521"/>
        <v>0</v>
      </c>
      <c r="CD1535" s="544">
        <f>BC1535</f>
        <v>0</v>
      </c>
      <c r="CE1535" s="544">
        <f t="shared" si="7522"/>
        <v>0</v>
      </c>
      <c r="CF1535" s="544">
        <f t="shared" si="7523"/>
        <v>0</v>
      </c>
    </row>
    <row r="1536" spans="1:84" s="10" customFormat="1">
      <c r="A1536" s="151"/>
      <c r="B1536" s="151"/>
      <c r="C1536" s="151"/>
      <c r="D1536" s="151"/>
      <c r="E1536" s="375"/>
      <c r="F1536" s="592">
        <f>SUM(F1534:F1535)</f>
        <v>2</v>
      </c>
      <c r="G1536" s="276">
        <f t="shared" ref="G1536:BE1536" si="7524">SUM(G1534:G1535)</f>
        <v>1</v>
      </c>
      <c r="H1536" s="276">
        <f t="shared" si="7524"/>
        <v>1</v>
      </c>
      <c r="I1536" s="276">
        <f t="shared" si="7524"/>
        <v>2</v>
      </c>
      <c r="J1536" s="276">
        <f t="shared" si="7524"/>
        <v>0</v>
      </c>
      <c r="K1536" s="276">
        <f t="shared" si="7524"/>
        <v>0</v>
      </c>
      <c r="L1536" s="276">
        <f t="shared" si="7524"/>
        <v>0</v>
      </c>
      <c r="M1536" s="276">
        <f t="shared" si="7524"/>
        <v>0</v>
      </c>
      <c r="N1536" s="276">
        <f t="shared" si="7524"/>
        <v>1</v>
      </c>
      <c r="O1536" s="276">
        <f t="shared" si="7524"/>
        <v>1</v>
      </c>
      <c r="P1536" s="276">
        <f t="shared" si="7524"/>
        <v>4</v>
      </c>
      <c r="Q1536" s="276">
        <f t="shared" si="7524"/>
        <v>1</v>
      </c>
      <c r="R1536" s="276">
        <f t="shared" si="7524"/>
        <v>5</v>
      </c>
      <c r="S1536" s="501">
        <f t="shared" si="7524"/>
        <v>0</v>
      </c>
      <c r="T1536" s="276">
        <f t="shared" si="7524"/>
        <v>0</v>
      </c>
      <c r="U1536" s="276">
        <f t="shared" si="7524"/>
        <v>0</v>
      </c>
      <c r="V1536" s="276">
        <f t="shared" si="7524"/>
        <v>0</v>
      </c>
      <c r="W1536" s="276">
        <f t="shared" si="7524"/>
        <v>0</v>
      </c>
      <c r="X1536" s="276">
        <f t="shared" si="7524"/>
        <v>0</v>
      </c>
      <c r="Y1536" s="276">
        <f t="shared" si="7524"/>
        <v>0</v>
      </c>
      <c r="Z1536" s="276">
        <f t="shared" si="7524"/>
        <v>0</v>
      </c>
      <c r="AA1536" s="276">
        <f t="shared" si="7524"/>
        <v>0</v>
      </c>
      <c r="AB1536" s="276">
        <f t="shared" si="7524"/>
        <v>0</v>
      </c>
      <c r="AC1536" s="276">
        <f t="shared" si="7524"/>
        <v>0</v>
      </c>
      <c r="AD1536" s="276">
        <f t="shared" si="7524"/>
        <v>0</v>
      </c>
      <c r="AE1536" s="276">
        <f t="shared" si="7524"/>
        <v>0</v>
      </c>
      <c r="AF1536" s="501">
        <f t="shared" si="7524"/>
        <v>0</v>
      </c>
      <c r="AG1536" s="276">
        <f t="shared" si="7524"/>
        <v>0</v>
      </c>
      <c r="AH1536" s="276">
        <f t="shared" si="7524"/>
        <v>0</v>
      </c>
      <c r="AI1536" s="276">
        <f t="shared" si="7524"/>
        <v>0</v>
      </c>
      <c r="AJ1536" s="276">
        <f t="shared" si="7524"/>
        <v>0</v>
      </c>
      <c r="AK1536" s="276">
        <f t="shared" si="7524"/>
        <v>0</v>
      </c>
      <c r="AL1536" s="276">
        <f t="shared" si="7524"/>
        <v>0</v>
      </c>
      <c r="AM1536" s="276">
        <f t="shared" si="7524"/>
        <v>0</v>
      </c>
      <c r="AN1536" s="276">
        <f t="shared" si="7524"/>
        <v>0</v>
      </c>
      <c r="AO1536" s="276">
        <f t="shared" si="7524"/>
        <v>0</v>
      </c>
      <c r="AP1536" s="276">
        <f t="shared" si="7524"/>
        <v>0</v>
      </c>
      <c r="AQ1536" s="276">
        <f t="shared" si="7524"/>
        <v>0</v>
      </c>
      <c r="AR1536" s="276">
        <f t="shared" si="7524"/>
        <v>0</v>
      </c>
      <c r="AS1536" s="501">
        <f t="shared" si="7524"/>
        <v>0</v>
      </c>
      <c r="AT1536" s="276">
        <f t="shared" si="7524"/>
        <v>0</v>
      </c>
      <c r="AU1536" s="276">
        <f t="shared" si="7524"/>
        <v>0</v>
      </c>
      <c r="AV1536" s="276">
        <f t="shared" si="7524"/>
        <v>0</v>
      </c>
      <c r="AW1536" s="568">
        <f t="shared" si="7524"/>
        <v>5</v>
      </c>
      <c r="AX1536" s="568">
        <f t="shared" si="7524"/>
        <v>3</v>
      </c>
      <c r="AY1536" s="568">
        <f t="shared" si="7524"/>
        <v>8</v>
      </c>
      <c r="AZ1536" s="276">
        <f t="shared" si="7524"/>
        <v>1</v>
      </c>
      <c r="BA1536" s="276">
        <f t="shared" si="7524"/>
        <v>0</v>
      </c>
      <c r="BB1536" s="276">
        <f t="shared" si="7524"/>
        <v>1</v>
      </c>
      <c r="BC1536" s="276">
        <f t="shared" si="7524"/>
        <v>0</v>
      </c>
      <c r="BD1536" s="276">
        <f t="shared" si="7524"/>
        <v>0</v>
      </c>
      <c r="BE1536" s="276">
        <f t="shared" si="7524"/>
        <v>0</v>
      </c>
      <c r="BF1536" s="523"/>
      <c r="BG1536" s="605">
        <f>SUM(F1536,S1536,AF1536,AS1536)</f>
        <v>2</v>
      </c>
      <c r="BH1536" s="533">
        <f>SUM(G1536,T1536,AG1536)</f>
        <v>1</v>
      </c>
      <c r="BI1536" s="533">
        <f t="shared" si="7506"/>
        <v>1</v>
      </c>
      <c r="BJ1536" s="533">
        <f t="shared" si="7507"/>
        <v>2</v>
      </c>
      <c r="BK1536" s="533">
        <f t="shared" si="7508"/>
        <v>0</v>
      </c>
      <c r="BL1536" s="533">
        <f t="shared" si="7509"/>
        <v>0</v>
      </c>
      <c r="BM1536" s="533">
        <f t="shared" si="7510"/>
        <v>0</v>
      </c>
      <c r="BN1536" s="533">
        <f>SUM(M1536,Z1536,AM1536)</f>
        <v>0</v>
      </c>
      <c r="BO1536" s="533">
        <f t="shared" si="7511"/>
        <v>1</v>
      </c>
      <c r="BP1536" s="533">
        <f t="shared" si="7512"/>
        <v>1</v>
      </c>
      <c r="BQ1536" s="533">
        <f t="shared" si="7513"/>
        <v>4</v>
      </c>
      <c r="BR1536" s="533">
        <f t="shared" si="7514"/>
        <v>1</v>
      </c>
      <c r="BS1536" s="533">
        <f t="shared" si="7515"/>
        <v>5</v>
      </c>
      <c r="BT1536" s="533">
        <f>AT1536</f>
        <v>0</v>
      </c>
      <c r="BU1536" s="533">
        <f t="shared" si="7516"/>
        <v>0</v>
      </c>
      <c r="BV1536" s="533">
        <f t="shared" si="7517"/>
        <v>0</v>
      </c>
      <c r="BW1536" s="536">
        <f>SUM(BH1536,BK1536,BN1536,BQ1536,BT1536)</f>
        <v>5</v>
      </c>
      <c r="BX1536" s="536">
        <f t="shared" si="7518"/>
        <v>3</v>
      </c>
      <c r="BY1536" s="536">
        <f t="shared" si="7519"/>
        <v>8</v>
      </c>
      <c r="BZ1536" t="s">
        <v>74</v>
      </c>
      <c r="CA1536" s="544">
        <f>AZ1536</f>
        <v>1</v>
      </c>
      <c r="CB1536" s="544">
        <f t="shared" si="7520"/>
        <v>0</v>
      </c>
      <c r="CC1536" s="544">
        <f t="shared" si="7521"/>
        <v>1</v>
      </c>
      <c r="CD1536" s="544">
        <f>BC1536</f>
        <v>0</v>
      </c>
      <c r="CE1536" s="544">
        <f t="shared" si="7522"/>
        <v>0</v>
      </c>
      <c r="CF1536" s="544">
        <f t="shared" si="7523"/>
        <v>0</v>
      </c>
    </row>
    <row r="1537" spans="1:84">
      <c r="A1537" s="149"/>
      <c r="B1537" s="149" t="s">
        <v>124</v>
      </c>
      <c r="C1537" s="151"/>
      <c r="D1537" s="151"/>
      <c r="E1537" s="375" t="s">
        <v>221</v>
      </c>
      <c r="F1537" s="589"/>
      <c r="G1537" s="275"/>
      <c r="H1537" s="275"/>
      <c r="I1537" s="275"/>
      <c r="J1537" s="275"/>
      <c r="K1537" s="275"/>
      <c r="L1537" s="275"/>
      <c r="M1537" s="275"/>
      <c r="N1537" s="275"/>
      <c r="O1537" s="275"/>
      <c r="P1537" s="275"/>
      <c r="Q1537" s="275"/>
      <c r="R1537" s="275"/>
      <c r="S1537" s="500"/>
      <c r="T1537" s="275"/>
      <c r="U1537" s="275"/>
      <c r="V1537" s="275"/>
      <c r="W1537" s="275"/>
      <c r="X1537" s="275"/>
      <c r="Y1537" s="275"/>
      <c r="Z1537" s="275"/>
      <c r="AA1537" s="275"/>
      <c r="AB1537" s="275"/>
      <c r="AC1537" s="275"/>
      <c r="AD1537" s="275"/>
      <c r="AE1537" s="275"/>
      <c r="AF1537" s="500"/>
      <c r="AG1537" s="275"/>
      <c r="AH1537" s="275"/>
      <c r="AI1537" s="275"/>
      <c r="AJ1537" s="275"/>
      <c r="AK1537" s="275"/>
      <c r="AL1537" s="275"/>
      <c r="AM1537" s="275"/>
      <c r="AN1537" s="275"/>
      <c r="AO1537" s="275"/>
      <c r="AP1537" s="275"/>
      <c r="AQ1537" s="275"/>
      <c r="AR1537" s="275"/>
      <c r="AS1537" s="500"/>
      <c r="AT1537" s="275"/>
      <c r="AU1537" s="275"/>
      <c r="AV1537" s="275"/>
      <c r="AW1537" s="567"/>
      <c r="AX1537" s="567"/>
      <c r="AY1537" s="567"/>
      <c r="AZ1537" s="275"/>
      <c r="BA1537" s="275"/>
      <c r="BB1537" s="275"/>
      <c r="BC1537" s="275"/>
      <c r="BD1537" s="275"/>
      <c r="BE1537" s="275"/>
      <c r="BF1537" s="521"/>
    </row>
    <row r="1538" spans="1:84">
      <c r="A1538" s="149"/>
      <c r="B1538" s="151"/>
      <c r="C1538" s="151"/>
      <c r="D1538" s="151"/>
      <c r="E1538" s="446" t="s">
        <v>1078</v>
      </c>
      <c r="F1538" s="589">
        <v>0</v>
      </c>
      <c r="G1538" s="159"/>
      <c r="H1538" s="159"/>
      <c r="I1538" s="275">
        <f>SUM(G1538:H1538)</f>
        <v>0</v>
      </c>
      <c r="J1538" s="159"/>
      <c r="K1538" s="159"/>
      <c r="L1538" s="275">
        <f>SUM(J1538:K1538)</f>
        <v>0</v>
      </c>
      <c r="M1538" s="159"/>
      <c r="N1538" s="159"/>
      <c r="O1538" s="275">
        <f>SUM(M1538:N1538)</f>
        <v>0</v>
      </c>
      <c r="P1538" s="159"/>
      <c r="Q1538" s="159"/>
      <c r="R1538" s="275">
        <f>SUM(P1538:Q1538)</f>
        <v>0</v>
      </c>
      <c r="S1538" s="500"/>
      <c r="T1538" s="275"/>
      <c r="U1538" s="275"/>
      <c r="V1538" s="275">
        <f>SUM(T1538:U1538)</f>
        <v>0</v>
      </c>
      <c r="W1538" s="275"/>
      <c r="X1538" s="275"/>
      <c r="Y1538" s="275">
        <f>SUM(W1538:X1538)</f>
        <v>0</v>
      </c>
      <c r="Z1538" s="275"/>
      <c r="AA1538" s="275"/>
      <c r="AB1538" s="275">
        <f>SUM(Z1538:AA1538)</f>
        <v>0</v>
      </c>
      <c r="AC1538" s="275"/>
      <c r="AD1538" s="275"/>
      <c r="AE1538" s="275">
        <f>SUM(AC1538:AD1538)</f>
        <v>0</v>
      </c>
      <c r="AF1538" s="500"/>
      <c r="AG1538" s="275"/>
      <c r="AH1538" s="275"/>
      <c r="AI1538" s="275">
        <f>SUM(AG1538:AH1538)</f>
        <v>0</v>
      </c>
      <c r="AJ1538" s="275"/>
      <c r="AK1538" s="275"/>
      <c r="AL1538" s="275">
        <f>SUM(AJ1538:AK1538)</f>
        <v>0</v>
      </c>
      <c r="AM1538" s="275"/>
      <c r="AN1538" s="275"/>
      <c r="AO1538" s="275">
        <f>SUM(AM1538:AN1538)</f>
        <v>0</v>
      </c>
      <c r="AP1538" s="275"/>
      <c r="AQ1538" s="275"/>
      <c r="AR1538" s="275">
        <f>SUM(AP1538:AQ1538)</f>
        <v>0</v>
      </c>
      <c r="AS1538" s="500"/>
      <c r="AT1538" s="275"/>
      <c r="AU1538" s="275"/>
      <c r="AV1538" s="275">
        <f>SUM(AT1538:AU1538)</f>
        <v>0</v>
      </c>
      <c r="AW1538" s="567">
        <f t="shared" ref="AW1538:AW1539" si="7525">SUM(G1538,J1538,M1538,P1538,T1538,W1538,Z1538,AC1538,AG1538,AJ1538,AM1538,AP1538,AT1538)</f>
        <v>0</v>
      </c>
      <c r="AX1538" s="567">
        <f t="shared" ref="AX1538:AX1539" si="7526">SUM(H1538,K1538,N1538,Q1538,U1538,X1538,AA1538,AD1538,AH1538,AK1538,AN1538,AQ1538,AU1538)</f>
        <v>0</v>
      </c>
      <c r="AY1538" s="567">
        <f t="shared" ref="AY1538:AY1539" si="7527">SUM(I1538,L1538,O1538,R1538,V1538,Y1538,AB1538,AE1538,AI1538,AL1538,AO1538,AR1538,AV1538)</f>
        <v>0</v>
      </c>
      <c r="AZ1538" s="159"/>
      <c r="BA1538" s="159"/>
      <c r="BB1538" s="275">
        <f>SUM(AZ1538:BA1538)</f>
        <v>0</v>
      </c>
      <c r="BC1538" s="275"/>
      <c r="BD1538" s="275"/>
      <c r="BE1538" s="275">
        <f>SUM(BC1538:BD1538)</f>
        <v>0</v>
      </c>
      <c r="BF1538" s="521"/>
      <c r="BG1538" s="605">
        <f>SUM(F1538,S1538,AF1538,AS1538)</f>
        <v>0</v>
      </c>
      <c r="BH1538" s="533">
        <f>SUM(G1538,T1538,AG1538)</f>
        <v>0</v>
      </c>
      <c r="BI1538" s="533">
        <f t="shared" ref="BI1538:BI1540" si="7528">SUM(H1538,U1538,AH1538)</f>
        <v>0</v>
      </c>
      <c r="BJ1538" s="533">
        <f t="shared" ref="BJ1538:BJ1540" si="7529">SUM(I1538,V1538,AI1538)</f>
        <v>0</v>
      </c>
      <c r="BK1538" s="533">
        <f t="shared" ref="BK1538:BK1540" si="7530">SUM(J1538,W1538,AJ1538)</f>
        <v>0</v>
      </c>
      <c r="BL1538" s="533">
        <f t="shared" ref="BL1538:BL1540" si="7531">SUM(K1538,X1538,AK1538)</f>
        <v>0</v>
      </c>
      <c r="BM1538" s="533">
        <f t="shared" ref="BM1538:BM1540" si="7532">SUM(L1538,Y1538,AL1538)</f>
        <v>0</v>
      </c>
      <c r="BN1538" s="533">
        <f>SUM(M1538,Z1538,AM1538)</f>
        <v>0</v>
      </c>
      <c r="BO1538" s="533">
        <f t="shared" ref="BO1538:BO1540" si="7533">SUM(N1538,AA1538,AN1538)</f>
        <v>0</v>
      </c>
      <c r="BP1538" s="533">
        <f t="shared" ref="BP1538:BP1540" si="7534">SUM(O1538,AB1538,AO1538)</f>
        <v>0</v>
      </c>
      <c r="BQ1538" s="533">
        <f t="shared" ref="BQ1538:BQ1540" si="7535">SUM(P1538,AC1538,AP1538)</f>
        <v>0</v>
      </c>
      <c r="BR1538" s="533">
        <f t="shared" ref="BR1538:BR1540" si="7536">SUM(Q1538,AD1538,AQ1538)</f>
        <v>0</v>
      </c>
      <c r="BS1538" s="533">
        <f t="shared" ref="BS1538:BS1540" si="7537">SUM(R1538,AE1538,AR1538)</f>
        <v>0</v>
      </c>
      <c r="BT1538" s="533">
        <f>AT1538</f>
        <v>0</v>
      </c>
      <c r="BU1538" s="533">
        <f t="shared" ref="BU1538:BU1540" si="7538">AU1538</f>
        <v>0</v>
      </c>
      <c r="BV1538" s="533">
        <f t="shared" ref="BV1538:BV1540" si="7539">AV1538</f>
        <v>0</v>
      </c>
      <c r="BW1538" s="536">
        <f>SUM(BH1538,BK1538,BN1538,BQ1538,BT1538)</f>
        <v>0</v>
      </c>
      <c r="BX1538" s="536">
        <f t="shared" ref="BX1538:BX1540" si="7540">SUM(BI1538,BL1538,BO1538,BR1538,BU1538)</f>
        <v>0</v>
      </c>
      <c r="BY1538" s="536">
        <f t="shared" ref="BY1538:BY1540" si="7541">SUM(BJ1538,BM1538,BP1538,BS1538,BV1538)</f>
        <v>0</v>
      </c>
      <c r="BZ1538" t="s">
        <v>74</v>
      </c>
      <c r="CA1538" s="544">
        <f>AZ1538</f>
        <v>0</v>
      </c>
      <c r="CB1538" s="544">
        <f t="shared" ref="CB1538:CB1540" si="7542">BA1538</f>
        <v>0</v>
      </c>
      <c r="CC1538" s="544">
        <f t="shared" ref="CC1538:CC1540" si="7543">BB1538</f>
        <v>0</v>
      </c>
      <c r="CD1538" s="544">
        <f>BC1538</f>
        <v>0</v>
      </c>
      <c r="CE1538" s="544">
        <f t="shared" ref="CE1538:CE1540" si="7544">BD1538</f>
        <v>0</v>
      </c>
      <c r="CF1538" s="544">
        <f t="shared" ref="CF1538:CF1540" si="7545">BE1538</f>
        <v>0</v>
      </c>
    </row>
    <row r="1539" spans="1:84">
      <c r="A1539" s="149"/>
      <c r="B1539" s="151"/>
      <c r="C1539" s="151"/>
      <c r="D1539" s="151"/>
      <c r="E1539" s="446" t="s">
        <v>1079</v>
      </c>
      <c r="F1539" s="589">
        <v>12</v>
      </c>
      <c r="G1539" s="159">
        <v>4</v>
      </c>
      <c r="H1539" s="159">
        <v>1</v>
      </c>
      <c r="I1539" s="275">
        <f>SUM(G1539:H1539)</f>
        <v>5</v>
      </c>
      <c r="J1539" s="159">
        <v>0</v>
      </c>
      <c r="K1539" s="159">
        <v>0</v>
      </c>
      <c r="L1539" s="275">
        <f>SUM(J1539:K1539)</f>
        <v>0</v>
      </c>
      <c r="M1539" s="159">
        <v>1</v>
      </c>
      <c r="N1539" s="159">
        <v>0</v>
      </c>
      <c r="O1539" s="275">
        <f>SUM(M1539:N1539)</f>
        <v>1</v>
      </c>
      <c r="P1539" s="159">
        <v>3</v>
      </c>
      <c r="Q1539" s="159">
        <v>2</v>
      </c>
      <c r="R1539" s="275">
        <f>SUM(P1539:Q1539)</f>
        <v>5</v>
      </c>
      <c r="S1539" s="500"/>
      <c r="T1539" s="275"/>
      <c r="U1539" s="275"/>
      <c r="V1539" s="275">
        <f>SUM(T1539:U1539)</f>
        <v>0</v>
      </c>
      <c r="W1539" s="275"/>
      <c r="X1539" s="275"/>
      <c r="Y1539" s="275">
        <f>SUM(W1539:X1539)</f>
        <v>0</v>
      </c>
      <c r="Z1539" s="275"/>
      <c r="AA1539" s="275"/>
      <c r="AB1539" s="275">
        <f>SUM(Z1539:AA1539)</f>
        <v>0</v>
      </c>
      <c r="AC1539" s="275"/>
      <c r="AD1539" s="275"/>
      <c r="AE1539" s="275">
        <f>SUM(AC1539:AD1539)</f>
        <v>0</v>
      </c>
      <c r="AF1539" s="500"/>
      <c r="AG1539" s="275"/>
      <c r="AH1539" s="275"/>
      <c r="AI1539" s="275">
        <f>SUM(AG1539:AH1539)</f>
        <v>0</v>
      </c>
      <c r="AJ1539" s="275"/>
      <c r="AK1539" s="275"/>
      <c r="AL1539" s="275">
        <f>SUM(AJ1539:AK1539)</f>
        <v>0</v>
      </c>
      <c r="AM1539" s="275"/>
      <c r="AN1539" s="275"/>
      <c r="AO1539" s="275">
        <f>SUM(AM1539:AN1539)</f>
        <v>0</v>
      </c>
      <c r="AP1539" s="275"/>
      <c r="AQ1539" s="275"/>
      <c r="AR1539" s="275">
        <f>SUM(AP1539:AQ1539)</f>
        <v>0</v>
      </c>
      <c r="AS1539" s="500"/>
      <c r="AT1539" s="275"/>
      <c r="AU1539" s="275"/>
      <c r="AV1539" s="275">
        <f>SUM(AT1539:AU1539)</f>
        <v>0</v>
      </c>
      <c r="AW1539" s="567">
        <f t="shared" si="7525"/>
        <v>8</v>
      </c>
      <c r="AX1539" s="567">
        <f t="shared" si="7526"/>
        <v>3</v>
      </c>
      <c r="AY1539" s="567">
        <f t="shared" si="7527"/>
        <v>11</v>
      </c>
      <c r="AZ1539" s="159"/>
      <c r="BA1539" s="159"/>
      <c r="BB1539" s="275">
        <f>SUM(AZ1539:BA1539)</f>
        <v>0</v>
      </c>
      <c r="BC1539" s="275">
        <v>1</v>
      </c>
      <c r="BD1539" s="275">
        <v>0</v>
      </c>
      <c r="BE1539" s="275">
        <f>SUM(BC1539:BD1539)</f>
        <v>1</v>
      </c>
      <c r="BF1539" s="521"/>
      <c r="BG1539" s="605">
        <f>SUM(F1539,S1539,AF1539,AS1539)</f>
        <v>12</v>
      </c>
      <c r="BH1539" s="533">
        <f>SUM(G1539,T1539,AG1539)</f>
        <v>4</v>
      </c>
      <c r="BI1539" s="533">
        <f t="shared" si="7528"/>
        <v>1</v>
      </c>
      <c r="BJ1539" s="533">
        <f t="shared" si="7529"/>
        <v>5</v>
      </c>
      <c r="BK1539" s="533">
        <f t="shared" si="7530"/>
        <v>0</v>
      </c>
      <c r="BL1539" s="533">
        <f t="shared" si="7531"/>
        <v>0</v>
      </c>
      <c r="BM1539" s="533">
        <f t="shared" si="7532"/>
        <v>0</v>
      </c>
      <c r="BN1539" s="533">
        <f>SUM(M1539,Z1539,AM1539)</f>
        <v>1</v>
      </c>
      <c r="BO1539" s="533">
        <f t="shared" si="7533"/>
        <v>0</v>
      </c>
      <c r="BP1539" s="533">
        <f t="shared" si="7534"/>
        <v>1</v>
      </c>
      <c r="BQ1539" s="533">
        <f t="shared" si="7535"/>
        <v>3</v>
      </c>
      <c r="BR1539" s="533">
        <f t="shared" si="7536"/>
        <v>2</v>
      </c>
      <c r="BS1539" s="533">
        <f t="shared" si="7537"/>
        <v>5</v>
      </c>
      <c r="BT1539" s="533">
        <f>AT1539</f>
        <v>0</v>
      </c>
      <c r="BU1539" s="533">
        <f t="shared" si="7538"/>
        <v>0</v>
      </c>
      <c r="BV1539" s="533">
        <f t="shared" si="7539"/>
        <v>0</v>
      </c>
      <c r="BW1539" s="536">
        <f>SUM(BH1539,BK1539,BN1539,BQ1539,BT1539)</f>
        <v>8</v>
      </c>
      <c r="BX1539" s="536">
        <f t="shared" si="7540"/>
        <v>3</v>
      </c>
      <c r="BY1539" s="536">
        <f t="shared" si="7541"/>
        <v>11</v>
      </c>
      <c r="BZ1539" t="s">
        <v>74</v>
      </c>
      <c r="CA1539" s="544">
        <f>AZ1539</f>
        <v>0</v>
      </c>
      <c r="CB1539" s="544">
        <f t="shared" si="7542"/>
        <v>0</v>
      </c>
      <c r="CC1539" s="544">
        <f t="shared" si="7543"/>
        <v>0</v>
      </c>
      <c r="CD1539" s="544">
        <f>BC1539</f>
        <v>1</v>
      </c>
      <c r="CE1539" s="544">
        <f t="shared" si="7544"/>
        <v>0</v>
      </c>
      <c r="CF1539" s="544">
        <f t="shared" si="7545"/>
        <v>1</v>
      </c>
    </row>
    <row r="1540" spans="1:84">
      <c r="A1540" s="149"/>
      <c r="B1540" s="151"/>
      <c r="C1540" s="151"/>
      <c r="D1540" s="151"/>
      <c r="E1540" s="370"/>
      <c r="F1540" s="589">
        <f>SUM(F1538:F1539)</f>
        <v>12</v>
      </c>
      <c r="G1540" s="276">
        <f t="shared" ref="G1540:BE1540" si="7546">SUM(G1538:G1539)</f>
        <v>4</v>
      </c>
      <c r="H1540" s="276">
        <f t="shared" si="7546"/>
        <v>1</v>
      </c>
      <c r="I1540" s="276">
        <f t="shared" si="7546"/>
        <v>5</v>
      </c>
      <c r="J1540" s="276">
        <f t="shared" si="7546"/>
        <v>0</v>
      </c>
      <c r="K1540" s="276">
        <f t="shared" si="7546"/>
        <v>0</v>
      </c>
      <c r="L1540" s="276">
        <f t="shared" si="7546"/>
        <v>0</v>
      </c>
      <c r="M1540" s="276">
        <f t="shared" si="7546"/>
        <v>1</v>
      </c>
      <c r="N1540" s="276">
        <f t="shared" si="7546"/>
        <v>0</v>
      </c>
      <c r="O1540" s="276">
        <f t="shared" si="7546"/>
        <v>1</v>
      </c>
      <c r="P1540" s="276">
        <f t="shared" si="7546"/>
        <v>3</v>
      </c>
      <c r="Q1540" s="276">
        <f t="shared" si="7546"/>
        <v>2</v>
      </c>
      <c r="R1540" s="276">
        <f t="shared" si="7546"/>
        <v>5</v>
      </c>
      <c r="S1540" s="501">
        <f t="shared" si="7546"/>
        <v>0</v>
      </c>
      <c r="T1540" s="276">
        <f t="shared" si="7546"/>
        <v>0</v>
      </c>
      <c r="U1540" s="276">
        <f t="shared" si="7546"/>
        <v>0</v>
      </c>
      <c r="V1540" s="276">
        <f t="shared" si="7546"/>
        <v>0</v>
      </c>
      <c r="W1540" s="276">
        <f t="shared" si="7546"/>
        <v>0</v>
      </c>
      <c r="X1540" s="276">
        <f t="shared" si="7546"/>
        <v>0</v>
      </c>
      <c r="Y1540" s="276">
        <f t="shared" si="7546"/>
        <v>0</v>
      </c>
      <c r="Z1540" s="276">
        <f t="shared" si="7546"/>
        <v>0</v>
      </c>
      <c r="AA1540" s="276">
        <f t="shared" si="7546"/>
        <v>0</v>
      </c>
      <c r="AB1540" s="276">
        <f t="shared" si="7546"/>
        <v>0</v>
      </c>
      <c r="AC1540" s="276">
        <f t="shared" si="7546"/>
        <v>0</v>
      </c>
      <c r="AD1540" s="276">
        <f t="shared" si="7546"/>
        <v>0</v>
      </c>
      <c r="AE1540" s="276">
        <f t="shared" si="7546"/>
        <v>0</v>
      </c>
      <c r="AF1540" s="501">
        <f t="shared" si="7546"/>
        <v>0</v>
      </c>
      <c r="AG1540" s="276">
        <f t="shared" si="7546"/>
        <v>0</v>
      </c>
      <c r="AH1540" s="276">
        <f t="shared" si="7546"/>
        <v>0</v>
      </c>
      <c r="AI1540" s="276">
        <f t="shared" si="7546"/>
        <v>0</v>
      </c>
      <c r="AJ1540" s="276">
        <f t="shared" si="7546"/>
        <v>0</v>
      </c>
      <c r="AK1540" s="276">
        <f t="shared" si="7546"/>
        <v>0</v>
      </c>
      <c r="AL1540" s="276">
        <f t="shared" si="7546"/>
        <v>0</v>
      </c>
      <c r="AM1540" s="276">
        <f t="shared" si="7546"/>
        <v>0</v>
      </c>
      <c r="AN1540" s="276">
        <f t="shared" si="7546"/>
        <v>0</v>
      </c>
      <c r="AO1540" s="276">
        <f t="shared" si="7546"/>
        <v>0</v>
      </c>
      <c r="AP1540" s="276">
        <f t="shared" si="7546"/>
        <v>0</v>
      </c>
      <c r="AQ1540" s="276">
        <f t="shared" si="7546"/>
        <v>0</v>
      </c>
      <c r="AR1540" s="276">
        <f t="shared" si="7546"/>
        <v>0</v>
      </c>
      <c r="AS1540" s="501">
        <f t="shared" si="7546"/>
        <v>0</v>
      </c>
      <c r="AT1540" s="276">
        <f t="shared" si="7546"/>
        <v>0</v>
      </c>
      <c r="AU1540" s="276">
        <f t="shared" si="7546"/>
        <v>0</v>
      </c>
      <c r="AV1540" s="276">
        <f t="shared" si="7546"/>
        <v>0</v>
      </c>
      <c r="AW1540" s="568">
        <f t="shared" si="7546"/>
        <v>8</v>
      </c>
      <c r="AX1540" s="568">
        <f t="shared" si="7546"/>
        <v>3</v>
      </c>
      <c r="AY1540" s="568">
        <f t="shared" si="7546"/>
        <v>11</v>
      </c>
      <c r="AZ1540" s="276">
        <f t="shared" si="7546"/>
        <v>0</v>
      </c>
      <c r="BA1540" s="276">
        <f t="shared" si="7546"/>
        <v>0</v>
      </c>
      <c r="BB1540" s="276">
        <f t="shared" si="7546"/>
        <v>0</v>
      </c>
      <c r="BC1540" s="276">
        <f t="shared" si="7546"/>
        <v>1</v>
      </c>
      <c r="BD1540" s="276">
        <f t="shared" si="7546"/>
        <v>0</v>
      </c>
      <c r="BE1540" s="276">
        <f t="shared" si="7546"/>
        <v>1</v>
      </c>
      <c r="BF1540" s="522"/>
      <c r="BG1540" s="605">
        <f>SUM(F1540,S1540,AF1540,AS1540)</f>
        <v>12</v>
      </c>
      <c r="BH1540" s="533">
        <f>SUM(G1540,T1540,AG1540)</f>
        <v>4</v>
      </c>
      <c r="BI1540" s="533">
        <f t="shared" si="7528"/>
        <v>1</v>
      </c>
      <c r="BJ1540" s="533">
        <f t="shared" si="7529"/>
        <v>5</v>
      </c>
      <c r="BK1540" s="533">
        <f t="shared" si="7530"/>
        <v>0</v>
      </c>
      <c r="BL1540" s="533">
        <f t="shared" si="7531"/>
        <v>0</v>
      </c>
      <c r="BM1540" s="533">
        <f t="shared" si="7532"/>
        <v>0</v>
      </c>
      <c r="BN1540" s="533">
        <f>SUM(M1540,Z1540,AM1540)</f>
        <v>1</v>
      </c>
      <c r="BO1540" s="533">
        <f t="shared" si="7533"/>
        <v>0</v>
      </c>
      <c r="BP1540" s="533">
        <f t="shared" si="7534"/>
        <v>1</v>
      </c>
      <c r="BQ1540" s="533">
        <f t="shared" si="7535"/>
        <v>3</v>
      </c>
      <c r="BR1540" s="533">
        <f t="shared" si="7536"/>
        <v>2</v>
      </c>
      <c r="BS1540" s="533">
        <f t="shared" si="7537"/>
        <v>5</v>
      </c>
      <c r="BT1540" s="533">
        <f>AT1540</f>
        <v>0</v>
      </c>
      <c r="BU1540" s="533">
        <f t="shared" si="7538"/>
        <v>0</v>
      </c>
      <c r="BV1540" s="533">
        <f t="shared" si="7539"/>
        <v>0</v>
      </c>
      <c r="BW1540" s="536">
        <f>SUM(BH1540,BK1540,BN1540,BQ1540,BT1540)</f>
        <v>8</v>
      </c>
      <c r="BX1540" s="536">
        <f t="shared" si="7540"/>
        <v>3</v>
      </c>
      <c r="BY1540" s="536">
        <f t="shared" si="7541"/>
        <v>11</v>
      </c>
      <c r="BZ1540" t="s">
        <v>74</v>
      </c>
      <c r="CA1540" s="544">
        <f>AZ1540</f>
        <v>0</v>
      </c>
      <c r="CB1540" s="544">
        <f t="shared" si="7542"/>
        <v>0</v>
      </c>
      <c r="CC1540" s="544">
        <f t="shared" si="7543"/>
        <v>0</v>
      </c>
      <c r="CD1540" s="544">
        <f>BC1540</f>
        <v>1</v>
      </c>
      <c r="CE1540" s="544">
        <f t="shared" si="7544"/>
        <v>0</v>
      </c>
      <c r="CF1540" s="544">
        <f t="shared" si="7545"/>
        <v>1</v>
      </c>
    </row>
    <row r="1541" spans="1:84">
      <c r="A1541" s="149"/>
      <c r="B1541" s="149" t="s">
        <v>125</v>
      </c>
      <c r="C1541" s="151"/>
      <c r="D1541" s="151"/>
      <c r="E1541" s="375" t="s">
        <v>221</v>
      </c>
      <c r="F1541" s="589"/>
      <c r="G1541" s="159"/>
      <c r="H1541" s="159"/>
      <c r="I1541" s="275"/>
      <c r="J1541" s="159"/>
      <c r="K1541" s="159"/>
      <c r="L1541" s="275"/>
      <c r="M1541" s="159"/>
      <c r="N1541" s="159"/>
      <c r="O1541" s="275"/>
      <c r="P1541" s="159"/>
      <c r="Q1541" s="159"/>
      <c r="R1541" s="275"/>
      <c r="S1541" s="500"/>
      <c r="T1541" s="275"/>
      <c r="U1541" s="275"/>
      <c r="V1541" s="275"/>
      <c r="W1541" s="275"/>
      <c r="X1541" s="275"/>
      <c r="Y1541" s="275"/>
      <c r="Z1541" s="275"/>
      <c r="AA1541" s="275"/>
      <c r="AB1541" s="275"/>
      <c r="AC1541" s="275"/>
      <c r="AD1541" s="275"/>
      <c r="AE1541" s="275"/>
      <c r="AF1541" s="500"/>
      <c r="AG1541" s="275"/>
      <c r="AH1541" s="275"/>
      <c r="AI1541" s="275"/>
      <c r="AJ1541" s="275"/>
      <c r="AK1541" s="275"/>
      <c r="AL1541" s="275"/>
      <c r="AM1541" s="275"/>
      <c r="AN1541" s="275"/>
      <c r="AO1541" s="275"/>
      <c r="AP1541" s="275"/>
      <c r="AQ1541" s="275"/>
      <c r="AR1541" s="275"/>
      <c r="AS1541" s="500"/>
      <c r="AT1541" s="275"/>
      <c r="AU1541" s="275"/>
      <c r="AV1541" s="275"/>
      <c r="AW1541" s="567"/>
      <c r="AX1541" s="567"/>
      <c r="AY1541" s="567"/>
      <c r="AZ1541" s="159"/>
      <c r="BA1541" s="159"/>
      <c r="BB1541" s="159"/>
      <c r="BC1541" s="275"/>
      <c r="BD1541" s="275"/>
      <c r="BE1541" s="275"/>
      <c r="BF1541" s="521"/>
    </row>
    <row r="1542" spans="1:84">
      <c r="A1542" s="149"/>
      <c r="B1542" s="151"/>
      <c r="C1542" s="151"/>
      <c r="D1542" s="151"/>
      <c r="E1542" s="446" t="s">
        <v>1078</v>
      </c>
      <c r="F1542" s="589">
        <v>5</v>
      </c>
      <c r="G1542" s="159"/>
      <c r="H1542" s="159"/>
      <c r="I1542" s="275">
        <f>SUM(G1542:H1542)</f>
        <v>0</v>
      </c>
      <c r="J1542" s="159"/>
      <c r="K1542" s="159"/>
      <c r="L1542" s="275">
        <f>SUM(J1542:K1542)</f>
        <v>0</v>
      </c>
      <c r="M1542" s="159"/>
      <c r="N1542" s="159"/>
      <c r="O1542" s="275">
        <f>SUM(M1542:N1542)</f>
        <v>0</v>
      </c>
      <c r="P1542" s="159"/>
      <c r="Q1542" s="159"/>
      <c r="R1542" s="275">
        <f>SUM(P1542:Q1542)</f>
        <v>0</v>
      </c>
      <c r="S1542" s="500"/>
      <c r="T1542" s="275"/>
      <c r="U1542" s="275"/>
      <c r="V1542" s="275">
        <f>SUM(T1542:U1542)</f>
        <v>0</v>
      </c>
      <c r="W1542" s="275"/>
      <c r="X1542" s="275"/>
      <c r="Y1542" s="275">
        <f>SUM(W1542:X1542)</f>
        <v>0</v>
      </c>
      <c r="Z1542" s="275"/>
      <c r="AA1542" s="275"/>
      <c r="AB1542" s="275">
        <f>SUM(Z1542:AA1542)</f>
        <v>0</v>
      </c>
      <c r="AC1542" s="275"/>
      <c r="AD1542" s="275"/>
      <c r="AE1542" s="275">
        <f>SUM(AC1542:AD1542)</f>
        <v>0</v>
      </c>
      <c r="AF1542" s="500"/>
      <c r="AG1542" s="275"/>
      <c r="AH1542" s="275"/>
      <c r="AI1542" s="275">
        <f>SUM(AG1542:AH1542)</f>
        <v>0</v>
      </c>
      <c r="AJ1542" s="275"/>
      <c r="AK1542" s="275"/>
      <c r="AL1542" s="275">
        <f>SUM(AJ1542:AK1542)</f>
        <v>0</v>
      </c>
      <c r="AM1542" s="275"/>
      <c r="AN1542" s="275"/>
      <c r="AO1542" s="275">
        <f>SUM(AM1542:AN1542)</f>
        <v>0</v>
      </c>
      <c r="AP1542" s="275"/>
      <c r="AQ1542" s="275"/>
      <c r="AR1542" s="275">
        <f>SUM(AP1542:AQ1542)</f>
        <v>0</v>
      </c>
      <c r="AS1542" s="500"/>
      <c r="AT1542" s="275"/>
      <c r="AU1542" s="275"/>
      <c r="AV1542" s="275">
        <f>SUM(AT1542:AU1542)</f>
        <v>0</v>
      </c>
      <c r="AW1542" s="567">
        <f t="shared" ref="AW1542:AW1543" si="7547">SUM(G1542,J1542,M1542,P1542,T1542,W1542,Z1542,AC1542,AG1542,AJ1542,AM1542,AP1542,AT1542)</f>
        <v>0</v>
      </c>
      <c r="AX1542" s="567">
        <f t="shared" ref="AX1542:AX1543" si="7548">SUM(H1542,K1542,N1542,Q1542,U1542,X1542,AA1542,AD1542,AH1542,AK1542,AN1542,AQ1542,AU1542)</f>
        <v>0</v>
      </c>
      <c r="AY1542" s="567">
        <f t="shared" ref="AY1542:AY1543" si="7549">SUM(I1542,L1542,O1542,R1542,V1542,Y1542,AB1542,AE1542,AI1542,AL1542,AO1542,AR1542,AV1542)</f>
        <v>0</v>
      </c>
      <c r="AZ1542" s="159"/>
      <c r="BA1542" s="159"/>
      <c r="BB1542" s="275">
        <f>SUM(AZ1542:BA1542)</f>
        <v>0</v>
      </c>
      <c r="BC1542" s="275"/>
      <c r="BD1542" s="275"/>
      <c r="BE1542" s="275">
        <f>SUM(BC1542:BD1542)</f>
        <v>0</v>
      </c>
      <c r="BF1542" s="521"/>
      <c r="BG1542" s="605">
        <f>SUM(F1542,S1542,AF1542,AS1542)</f>
        <v>5</v>
      </c>
      <c r="BH1542" s="533">
        <f>SUM(G1542,T1542,AG1542)</f>
        <v>0</v>
      </c>
      <c r="BI1542" s="533">
        <f t="shared" ref="BI1542:BI1544" si="7550">SUM(H1542,U1542,AH1542)</f>
        <v>0</v>
      </c>
      <c r="BJ1542" s="533">
        <f t="shared" ref="BJ1542:BJ1544" si="7551">SUM(I1542,V1542,AI1542)</f>
        <v>0</v>
      </c>
      <c r="BK1542" s="533">
        <f t="shared" ref="BK1542:BK1544" si="7552">SUM(J1542,W1542,AJ1542)</f>
        <v>0</v>
      </c>
      <c r="BL1542" s="533">
        <f t="shared" ref="BL1542:BL1544" si="7553">SUM(K1542,X1542,AK1542)</f>
        <v>0</v>
      </c>
      <c r="BM1542" s="533">
        <f t="shared" ref="BM1542:BM1544" si="7554">SUM(L1542,Y1542,AL1542)</f>
        <v>0</v>
      </c>
      <c r="BN1542" s="533">
        <f>SUM(M1542,Z1542,AM1542)</f>
        <v>0</v>
      </c>
      <c r="BO1542" s="533">
        <f t="shared" ref="BO1542:BO1544" si="7555">SUM(N1542,AA1542,AN1542)</f>
        <v>0</v>
      </c>
      <c r="BP1542" s="533">
        <f t="shared" ref="BP1542:BP1544" si="7556">SUM(O1542,AB1542,AO1542)</f>
        <v>0</v>
      </c>
      <c r="BQ1542" s="533">
        <f t="shared" ref="BQ1542:BQ1544" si="7557">SUM(P1542,AC1542,AP1542)</f>
        <v>0</v>
      </c>
      <c r="BR1542" s="533">
        <f t="shared" ref="BR1542:BR1544" si="7558">SUM(Q1542,AD1542,AQ1542)</f>
        <v>0</v>
      </c>
      <c r="BS1542" s="533">
        <f t="shared" ref="BS1542:BS1544" si="7559">SUM(R1542,AE1542,AR1542)</f>
        <v>0</v>
      </c>
      <c r="BT1542" s="533">
        <f>AT1542</f>
        <v>0</v>
      </c>
      <c r="BU1542" s="533">
        <f t="shared" ref="BU1542:BU1544" si="7560">AU1542</f>
        <v>0</v>
      </c>
      <c r="BV1542" s="533">
        <f t="shared" ref="BV1542:BV1544" si="7561">AV1542</f>
        <v>0</v>
      </c>
      <c r="BW1542" s="536">
        <f>SUM(BH1542,BK1542,BN1542,BQ1542,BT1542)</f>
        <v>0</v>
      </c>
      <c r="BX1542" s="536">
        <f t="shared" ref="BX1542:BX1544" si="7562">SUM(BI1542,BL1542,BO1542,BR1542,BU1542)</f>
        <v>0</v>
      </c>
      <c r="BY1542" s="536">
        <f t="shared" ref="BY1542:BY1544" si="7563">SUM(BJ1542,BM1542,BP1542,BS1542,BV1542)</f>
        <v>0</v>
      </c>
      <c r="BZ1542" t="s">
        <v>74</v>
      </c>
      <c r="CA1542" s="544">
        <f>AZ1542</f>
        <v>0</v>
      </c>
      <c r="CB1542" s="544">
        <f t="shared" ref="CB1542:CB1544" si="7564">BA1542</f>
        <v>0</v>
      </c>
      <c r="CC1542" s="544">
        <f t="shared" ref="CC1542:CC1544" si="7565">BB1542</f>
        <v>0</v>
      </c>
      <c r="CD1542" s="544">
        <f>BC1542</f>
        <v>0</v>
      </c>
      <c r="CE1542" s="544">
        <f t="shared" ref="CE1542:CE1544" si="7566">BD1542</f>
        <v>0</v>
      </c>
      <c r="CF1542" s="544">
        <f t="shared" ref="CF1542:CF1544" si="7567">BE1542</f>
        <v>0</v>
      </c>
    </row>
    <row r="1543" spans="1:84">
      <c r="A1543" s="149"/>
      <c r="B1543" s="151"/>
      <c r="C1543" s="151"/>
      <c r="D1543" s="151"/>
      <c r="E1543" s="446" t="s">
        <v>1079</v>
      </c>
      <c r="F1543" s="589">
        <v>0</v>
      </c>
      <c r="G1543" s="159">
        <v>1</v>
      </c>
      <c r="H1543" s="159">
        <v>0</v>
      </c>
      <c r="I1543" s="275">
        <f>SUM(G1543:H1543)</f>
        <v>1</v>
      </c>
      <c r="J1543" s="159"/>
      <c r="K1543" s="159"/>
      <c r="L1543" s="275">
        <f>SUM(J1543:K1543)</f>
        <v>0</v>
      </c>
      <c r="M1543" s="159"/>
      <c r="N1543" s="159"/>
      <c r="O1543" s="275">
        <f>SUM(M1543:N1543)</f>
        <v>0</v>
      </c>
      <c r="P1543" s="159"/>
      <c r="Q1543" s="159"/>
      <c r="R1543" s="275">
        <f>SUM(P1543:Q1543)</f>
        <v>0</v>
      </c>
      <c r="S1543" s="500"/>
      <c r="T1543" s="275"/>
      <c r="U1543" s="275"/>
      <c r="V1543" s="275">
        <f>SUM(T1543:U1543)</f>
        <v>0</v>
      </c>
      <c r="W1543" s="275"/>
      <c r="X1543" s="275"/>
      <c r="Y1543" s="275">
        <f>SUM(W1543:X1543)</f>
        <v>0</v>
      </c>
      <c r="Z1543" s="275"/>
      <c r="AA1543" s="275"/>
      <c r="AB1543" s="275">
        <f>SUM(Z1543:AA1543)</f>
        <v>0</v>
      </c>
      <c r="AC1543" s="275"/>
      <c r="AD1543" s="275"/>
      <c r="AE1543" s="275">
        <f>SUM(AC1543:AD1543)</f>
        <v>0</v>
      </c>
      <c r="AF1543" s="500"/>
      <c r="AG1543" s="275"/>
      <c r="AH1543" s="275"/>
      <c r="AI1543" s="275">
        <f>SUM(AG1543:AH1543)</f>
        <v>0</v>
      </c>
      <c r="AJ1543" s="275"/>
      <c r="AK1543" s="275"/>
      <c r="AL1543" s="275">
        <f>SUM(AJ1543:AK1543)</f>
        <v>0</v>
      </c>
      <c r="AM1543" s="275"/>
      <c r="AN1543" s="275"/>
      <c r="AO1543" s="275">
        <f>SUM(AM1543:AN1543)</f>
        <v>0</v>
      </c>
      <c r="AP1543" s="275"/>
      <c r="AQ1543" s="275"/>
      <c r="AR1543" s="275">
        <f>SUM(AP1543:AQ1543)</f>
        <v>0</v>
      </c>
      <c r="AS1543" s="500"/>
      <c r="AT1543" s="275"/>
      <c r="AU1543" s="275"/>
      <c r="AV1543" s="275">
        <f>SUM(AT1543:AU1543)</f>
        <v>0</v>
      </c>
      <c r="AW1543" s="567">
        <f t="shared" si="7547"/>
        <v>1</v>
      </c>
      <c r="AX1543" s="567">
        <f t="shared" si="7548"/>
        <v>0</v>
      </c>
      <c r="AY1543" s="567">
        <f t="shared" si="7549"/>
        <v>1</v>
      </c>
      <c r="AZ1543" s="159"/>
      <c r="BA1543" s="159"/>
      <c r="BB1543" s="275">
        <f>SUM(AZ1543:BA1543)</f>
        <v>0</v>
      </c>
      <c r="BC1543" s="275"/>
      <c r="BD1543" s="275"/>
      <c r="BE1543" s="275">
        <f>SUM(BC1543:BD1543)</f>
        <v>0</v>
      </c>
      <c r="BF1543" s="521"/>
      <c r="BG1543" s="605">
        <f>SUM(F1543,S1543,AF1543,AS1543)</f>
        <v>0</v>
      </c>
      <c r="BH1543" s="533">
        <f>SUM(G1543,T1543,AG1543)</f>
        <v>1</v>
      </c>
      <c r="BI1543" s="533">
        <f t="shared" si="7550"/>
        <v>0</v>
      </c>
      <c r="BJ1543" s="533">
        <f t="shared" si="7551"/>
        <v>1</v>
      </c>
      <c r="BK1543" s="533">
        <f t="shared" si="7552"/>
        <v>0</v>
      </c>
      <c r="BL1543" s="533">
        <f t="shared" si="7553"/>
        <v>0</v>
      </c>
      <c r="BM1543" s="533">
        <f t="shared" si="7554"/>
        <v>0</v>
      </c>
      <c r="BN1543" s="533">
        <f>SUM(M1543,Z1543,AM1543)</f>
        <v>0</v>
      </c>
      <c r="BO1543" s="533">
        <f t="shared" si="7555"/>
        <v>0</v>
      </c>
      <c r="BP1543" s="533">
        <f t="shared" si="7556"/>
        <v>0</v>
      </c>
      <c r="BQ1543" s="533">
        <f t="shared" si="7557"/>
        <v>0</v>
      </c>
      <c r="BR1543" s="533">
        <f t="shared" si="7558"/>
        <v>0</v>
      </c>
      <c r="BS1543" s="533">
        <f t="shared" si="7559"/>
        <v>0</v>
      </c>
      <c r="BT1543" s="533">
        <f>AT1543</f>
        <v>0</v>
      </c>
      <c r="BU1543" s="533">
        <f t="shared" si="7560"/>
        <v>0</v>
      </c>
      <c r="BV1543" s="533">
        <f t="shared" si="7561"/>
        <v>0</v>
      </c>
      <c r="BW1543" s="536">
        <f>SUM(BH1543,BK1543,BN1543,BQ1543,BT1543)</f>
        <v>1</v>
      </c>
      <c r="BX1543" s="536">
        <f t="shared" si="7562"/>
        <v>0</v>
      </c>
      <c r="BY1543" s="536">
        <f t="shared" si="7563"/>
        <v>1</v>
      </c>
      <c r="BZ1543" t="s">
        <v>74</v>
      </c>
      <c r="CA1543" s="544">
        <f>AZ1543</f>
        <v>0</v>
      </c>
      <c r="CB1543" s="544">
        <f t="shared" si="7564"/>
        <v>0</v>
      </c>
      <c r="CC1543" s="544">
        <f t="shared" si="7565"/>
        <v>0</v>
      </c>
      <c r="CD1543" s="544">
        <f>BC1543</f>
        <v>0</v>
      </c>
      <c r="CE1543" s="544">
        <f t="shared" si="7566"/>
        <v>0</v>
      </c>
      <c r="CF1543" s="544">
        <f t="shared" si="7567"/>
        <v>0</v>
      </c>
    </row>
    <row r="1544" spans="1:84">
      <c r="A1544" s="149"/>
      <c r="B1544" s="151"/>
      <c r="C1544" s="151"/>
      <c r="D1544" s="151"/>
      <c r="E1544" s="288"/>
      <c r="F1544" s="589"/>
      <c r="G1544" s="276">
        <f t="shared" ref="G1544:BE1544" si="7568">SUM(G1542:G1543)</f>
        <v>1</v>
      </c>
      <c r="H1544" s="276">
        <f t="shared" si="7568"/>
        <v>0</v>
      </c>
      <c r="I1544" s="276">
        <f t="shared" si="7568"/>
        <v>1</v>
      </c>
      <c r="J1544" s="276">
        <f t="shared" si="7568"/>
        <v>0</v>
      </c>
      <c r="K1544" s="276">
        <f t="shared" si="7568"/>
        <v>0</v>
      </c>
      <c r="L1544" s="276">
        <f t="shared" si="7568"/>
        <v>0</v>
      </c>
      <c r="M1544" s="276">
        <f t="shared" si="7568"/>
        <v>0</v>
      </c>
      <c r="N1544" s="276">
        <f t="shared" si="7568"/>
        <v>0</v>
      </c>
      <c r="O1544" s="276">
        <f t="shared" si="7568"/>
        <v>0</v>
      </c>
      <c r="P1544" s="276">
        <f t="shared" si="7568"/>
        <v>0</v>
      </c>
      <c r="Q1544" s="276">
        <f t="shared" si="7568"/>
        <v>0</v>
      </c>
      <c r="R1544" s="276">
        <f t="shared" si="7568"/>
        <v>0</v>
      </c>
      <c r="S1544" s="501">
        <f t="shared" si="7568"/>
        <v>0</v>
      </c>
      <c r="T1544" s="276">
        <f t="shared" si="7568"/>
        <v>0</v>
      </c>
      <c r="U1544" s="276">
        <f t="shared" si="7568"/>
        <v>0</v>
      </c>
      <c r="V1544" s="276">
        <f t="shared" si="7568"/>
        <v>0</v>
      </c>
      <c r="W1544" s="276">
        <f t="shared" si="7568"/>
        <v>0</v>
      </c>
      <c r="X1544" s="276">
        <f t="shared" si="7568"/>
        <v>0</v>
      </c>
      <c r="Y1544" s="276">
        <f t="shared" si="7568"/>
        <v>0</v>
      </c>
      <c r="Z1544" s="276">
        <f t="shared" si="7568"/>
        <v>0</v>
      </c>
      <c r="AA1544" s="276">
        <f t="shared" si="7568"/>
        <v>0</v>
      </c>
      <c r="AB1544" s="276">
        <f t="shared" si="7568"/>
        <v>0</v>
      </c>
      <c r="AC1544" s="276">
        <f t="shared" si="7568"/>
        <v>0</v>
      </c>
      <c r="AD1544" s="276">
        <f t="shared" si="7568"/>
        <v>0</v>
      </c>
      <c r="AE1544" s="276">
        <f t="shared" si="7568"/>
        <v>0</v>
      </c>
      <c r="AF1544" s="501">
        <f t="shared" si="7568"/>
        <v>0</v>
      </c>
      <c r="AG1544" s="276">
        <f t="shared" si="7568"/>
        <v>0</v>
      </c>
      <c r="AH1544" s="276">
        <f t="shared" si="7568"/>
        <v>0</v>
      </c>
      <c r="AI1544" s="276">
        <f t="shared" si="7568"/>
        <v>0</v>
      </c>
      <c r="AJ1544" s="276">
        <f t="shared" si="7568"/>
        <v>0</v>
      </c>
      <c r="AK1544" s="276">
        <f t="shared" si="7568"/>
        <v>0</v>
      </c>
      <c r="AL1544" s="276">
        <f t="shared" si="7568"/>
        <v>0</v>
      </c>
      <c r="AM1544" s="276">
        <f t="shared" si="7568"/>
        <v>0</v>
      </c>
      <c r="AN1544" s="276">
        <f t="shared" si="7568"/>
        <v>0</v>
      </c>
      <c r="AO1544" s="276">
        <f t="shared" si="7568"/>
        <v>0</v>
      </c>
      <c r="AP1544" s="276">
        <f t="shared" si="7568"/>
        <v>0</v>
      </c>
      <c r="AQ1544" s="276">
        <f t="shared" si="7568"/>
        <v>0</v>
      </c>
      <c r="AR1544" s="276">
        <f t="shared" si="7568"/>
        <v>0</v>
      </c>
      <c r="AS1544" s="501">
        <f t="shared" si="7568"/>
        <v>0</v>
      </c>
      <c r="AT1544" s="276">
        <f t="shared" si="7568"/>
        <v>0</v>
      </c>
      <c r="AU1544" s="276">
        <f t="shared" si="7568"/>
        <v>0</v>
      </c>
      <c r="AV1544" s="276">
        <f t="shared" si="7568"/>
        <v>0</v>
      </c>
      <c r="AW1544" s="568">
        <f t="shared" si="7568"/>
        <v>1</v>
      </c>
      <c r="AX1544" s="568">
        <f t="shared" si="7568"/>
        <v>0</v>
      </c>
      <c r="AY1544" s="568">
        <f t="shared" si="7568"/>
        <v>1</v>
      </c>
      <c r="AZ1544" s="276">
        <f t="shared" si="7568"/>
        <v>0</v>
      </c>
      <c r="BA1544" s="276">
        <f t="shared" si="7568"/>
        <v>0</v>
      </c>
      <c r="BB1544" s="276">
        <f t="shared" si="7568"/>
        <v>0</v>
      </c>
      <c r="BC1544" s="276">
        <f t="shared" si="7568"/>
        <v>0</v>
      </c>
      <c r="BD1544" s="276">
        <f t="shared" si="7568"/>
        <v>0</v>
      </c>
      <c r="BE1544" s="276">
        <f t="shared" si="7568"/>
        <v>0</v>
      </c>
      <c r="BF1544" s="521"/>
      <c r="BG1544" s="605">
        <f>SUM(F1544,S1544,AF1544,AS1544)</f>
        <v>0</v>
      </c>
      <c r="BH1544" s="533">
        <f>SUM(G1544,T1544,AG1544)</f>
        <v>1</v>
      </c>
      <c r="BI1544" s="533">
        <f t="shared" si="7550"/>
        <v>0</v>
      </c>
      <c r="BJ1544" s="533">
        <f t="shared" si="7551"/>
        <v>1</v>
      </c>
      <c r="BK1544" s="533">
        <f t="shared" si="7552"/>
        <v>0</v>
      </c>
      <c r="BL1544" s="533">
        <f t="shared" si="7553"/>
        <v>0</v>
      </c>
      <c r="BM1544" s="533">
        <f t="shared" si="7554"/>
        <v>0</v>
      </c>
      <c r="BN1544" s="533">
        <f>SUM(M1544,Z1544,AM1544)</f>
        <v>0</v>
      </c>
      <c r="BO1544" s="533">
        <f t="shared" si="7555"/>
        <v>0</v>
      </c>
      <c r="BP1544" s="533">
        <f t="shared" si="7556"/>
        <v>0</v>
      </c>
      <c r="BQ1544" s="533">
        <f t="shared" si="7557"/>
        <v>0</v>
      </c>
      <c r="BR1544" s="533">
        <f t="shared" si="7558"/>
        <v>0</v>
      </c>
      <c r="BS1544" s="533">
        <f t="shared" si="7559"/>
        <v>0</v>
      </c>
      <c r="BT1544" s="533">
        <f>AT1544</f>
        <v>0</v>
      </c>
      <c r="BU1544" s="533">
        <f t="shared" si="7560"/>
        <v>0</v>
      </c>
      <c r="BV1544" s="533">
        <f t="shared" si="7561"/>
        <v>0</v>
      </c>
      <c r="BW1544" s="536">
        <f>SUM(BH1544,BK1544,BN1544,BQ1544,BT1544)</f>
        <v>1</v>
      </c>
      <c r="BX1544" s="536">
        <f t="shared" si="7562"/>
        <v>0</v>
      </c>
      <c r="BY1544" s="536">
        <f t="shared" si="7563"/>
        <v>1</v>
      </c>
      <c r="BZ1544" t="s">
        <v>74</v>
      </c>
      <c r="CA1544" s="544">
        <f>AZ1544</f>
        <v>0</v>
      </c>
      <c r="CB1544" s="544">
        <f t="shared" si="7564"/>
        <v>0</v>
      </c>
      <c r="CC1544" s="544">
        <f t="shared" si="7565"/>
        <v>0</v>
      </c>
      <c r="CD1544" s="544">
        <f>BC1544</f>
        <v>0</v>
      </c>
      <c r="CE1544" s="544">
        <f t="shared" si="7566"/>
        <v>0</v>
      </c>
      <c r="CF1544" s="544">
        <f t="shared" si="7567"/>
        <v>0</v>
      </c>
    </row>
    <row r="1545" spans="1:84">
      <c r="A1545" s="149"/>
      <c r="B1545" s="149" t="s">
        <v>319</v>
      </c>
      <c r="C1545" s="151"/>
      <c r="D1545" s="151"/>
      <c r="E1545" s="375" t="s">
        <v>221</v>
      </c>
      <c r="F1545" s="589"/>
      <c r="G1545" s="159"/>
      <c r="H1545" s="159"/>
      <c r="I1545" s="275"/>
      <c r="J1545" s="159"/>
      <c r="K1545" s="159"/>
      <c r="L1545" s="275"/>
      <c r="M1545" s="159"/>
      <c r="N1545" s="159"/>
      <c r="O1545" s="275"/>
      <c r="P1545" s="159"/>
      <c r="Q1545" s="159"/>
      <c r="R1545" s="275"/>
      <c r="S1545" s="500"/>
      <c r="T1545" s="275"/>
      <c r="U1545" s="275"/>
      <c r="V1545" s="275"/>
      <c r="W1545" s="275"/>
      <c r="X1545" s="275"/>
      <c r="Y1545" s="275"/>
      <c r="Z1545" s="275"/>
      <c r="AA1545" s="275"/>
      <c r="AB1545" s="275"/>
      <c r="AC1545" s="275"/>
      <c r="AD1545" s="275"/>
      <c r="AE1545" s="275"/>
      <c r="AF1545" s="500"/>
      <c r="AG1545" s="275"/>
      <c r="AH1545" s="275"/>
      <c r="AI1545" s="275"/>
      <c r="AJ1545" s="275"/>
      <c r="AK1545" s="275"/>
      <c r="AL1545" s="275"/>
      <c r="AM1545" s="275"/>
      <c r="AN1545" s="275"/>
      <c r="AO1545" s="275"/>
      <c r="AP1545" s="275"/>
      <c r="AQ1545" s="275"/>
      <c r="AR1545" s="275"/>
      <c r="AS1545" s="500"/>
      <c r="AT1545" s="275"/>
      <c r="AU1545" s="275"/>
      <c r="AV1545" s="275"/>
      <c r="AW1545" s="567"/>
      <c r="AX1545" s="567"/>
      <c r="AY1545" s="567"/>
      <c r="AZ1545" s="159"/>
      <c r="BA1545" s="159"/>
      <c r="BB1545" s="159"/>
      <c r="BC1545" s="275"/>
      <c r="BD1545" s="275"/>
      <c r="BE1545" s="275"/>
      <c r="BF1545" s="521"/>
    </row>
    <row r="1546" spans="1:84">
      <c r="A1546" s="149"/>
      <c r="B1546" s="151"/>
      <c r="C1546" s="151"/>
      <c r="D1546" s="151"/>
      <c r="E1546" s="446" t="s">
        <v>1078</v>
      </c>
      <c r="F1546" s="589">
        <v>0</v>
      </c>
      <c r="G1546" s="159"/>
      <c r="H1546" s="159"/>
      <c r="I1546" s="275">
        <f>SUM(G1546:H1546)</f>
        <v>0</v>
      </c>
      <c r="J1546" s="159"/>
      <c r="K1546" s="159"/>
      <c r="L1546" s="275">
        <f>SUM(J1546:K1546)</f>
        <v>0</v>
      </c>
      <c r="M1546" s="159"/>
      <c r="N1546" s="159"/>
      <c r="O1546" s="275">
        <f>SUM(M1546:N1546)</f>
        <v>0</v>
      </c>
      <c r="P1546" s="159"/>
      <c r="Q1546" s="159"/>
      <c r="R1546" s="275">
        <f>SUM(P1546:Q1546)</f>
        <v>0</v>
      </c>
      <c r="S1546" s="500"/>
      <c r="T1546" s="275"/>
      <c r="U1546" s="275"/>
      <c r="V1546" s="275">
        <f>SUM(T1546:U1546)</f>
        <v>0</v>
      </c>
      <c r="W1546" s="275"/>
      <c r="X1546" s="275"/>
      <c r="Y1546" s="275">
        <f>SUM(W1546:X1546)</f>
        <v>0</v>
      </c>
      <c r="Z1546" s="275"/>
      <c r="AA1546" s="275"/>
      <c r="AB1546" s="275">
        <f>SUM(Z1546:AA1546)</f>
        <v>0</v>
      </c>
      <c r="AC1546" s="275"/>
      <c r="AD1546" s="275"/>
      <c r="AE1546" s="275">
        <f>SUM(AC1546:AD1546)</f>
        <v>0</v>
      </c>
      <c r="AF1546" s="500"/>
      <c r="AG1546" s="275"/>
      <c r="AH1546" s="275"/>
      <c r="AI1546" s="275">
        <f>SUM(AG1546:AH1546)</f>
        <v>0</v>
      </c>
      <c r="AJ1546" s="275"/>
      <c r="AK1546" s="275"/>
      <c r="AL1546" s="275">
        <f>SUM(AJ1546:AK1546)</f>
        <v>0</v>
      </c>
      <c r="AM1546" s="275"/>
      <c r="AN1546" s="275"/>
      <c r="AO1546" s="275">
        <f>SUM(AM1546:AN1546)</f>
        <v>0</v>
      </c>
      <c r="AP1546" s="275"/>
      <c r="AQ1546" s="275"/>
      <c r="AR1546" s="275">
        <f>SUM(AP1546:AQ1546)</f>
        <v>0</v>
      </c>
      <c r="AS1546" s="500"/>
      <c r="AT1546" s="275"/>
      <c r="AU1546" s="275"/>
      <c r="AV1546" s="275">
        <f>SUM(AT1546:AU1546)</f>
        <v>0</v>
      </c>
      <c r="AW1546" s="567">
        <f t="shared" ref="AW1546:AW1547" si="7569">SUM(G1546,J1546,M1546,P1546,T1546,W1546,Z1546,AC1546,AG1546,AJ1546,AM1546,AP1546,AT1546)</f>
        <v>0</v>
      </c>
      <c r="AX1546" s="567">
        <f t="shared" ref="AX1546:AX1547" si="7570">SUM(H1546,K1546,N1546,Q1546,U1546,X1546,AA1546,AD1546,AH1546,AK1546,AN1546,AQ1546,AU1546)</f>
        <v>0</v>
      </c>
      <c r="AY1546" s="567">
        <f t="shared" ref="AY1546:AY1547" si="7571">SUM(I1546,L1546,O1546,R1546,V1546,Y1546,AB1546,AE1546,AI1546,AL1546,AO1546,AR1546,AV1546)</f>
        <v>0</v>
      </c>
      <c r="AZ1546" s="159"/>
      <c r="BA1546" s="159"/>
      <c r="BB1546" s="275">
        <f>SUM(AZ1546:BA1546)</f>
        <v>0</v>
      </c>
      <c r="BC1546" s="275"/>
      <c r="BD1546" s="275"/>
      <c r="BE1546" s="275">
        <f>SUM(BC1546:BD1546)</f>
        <v>0</v>
      </c>
      <c r="BF1546" s="521"/>
      <c r="BG1546" s="605">
        <f>SUM(F1546,S1546,AF1546,AS1546)</f>
        <v>0</v>
      </c>
      <c r="BH1546" s="533">
        <f>SUM(G1546,T1546,AG1546)</f>
        <v>0</v>
      </c>
      <c r="BI1546" s="533">
        <f t="shared" ref="BI1546:BI1548" si="7572">SUM(H1546,U1546,AH1546)</f>
        <v>0</v>
      </c>
      <c r="BJ1546" s="533">
        <f t="shared" ref="BJ1546:BJ1548" si="7573">SUM(I1546,V1546,AI1546)</f>
        <v>0</v>
      </c>
      <c r="BK1546" s="533">
        <f t="shared" ref="BK1546:BK1548" si="7574">SUM(J1546,W1546,AJ1546)</f>
        <v>0</v>
      </c>
      <c r="BL1546" s="533">
        <f t="shared" ref="BL1546:BL1548" si="7575">SUM(K1546,X1546,AK1546)</f>
        <v>0</v>
      </c>
      <c r="BM1546" s="533">
        <f t="shared" ref="BM1546:BM1548" si="7576">SUM(L1546,Y1546,AL1546)</f>
        <v>0</v>
      </c>
      <c r="BN1546" s="533">
        <f>SUM(M1546,Z1546,AM1546)</f>
        <v>0</v>
      </c>
      <c r="BO1546" s="533">
        <f t="shared" ref="BO1546:BO1548" si="7577">SUM(N1546,AA1546,AN1546)</f>
        <v>0</v>
      </c>
      <c r="BP1546" s="533">
        <f t="shared" ref="BP1546:BP1548" si="7578">SUM(O1546,AB1546,AO1546)</f>
        <v>0</v>
      </c>
      <c r="BQ1546" s="533">
        <f t="shared" ref="BQ1546:BQ1548" si="7579">SUM(P1546,AC1546,AP1546)</f>
        <v>0</v>
      </c>
      <c r="BR1546" s="533">
        <f t="shared" ref="BR1546:BR1548" si="7580">SUM(Q1546,AD1546,AQ1546)</f>
        <v>0</v>
      </c>
      <c r="BS1546" s="533">
        <f t="shared" ref="BS1546:BS1548" si="7581">SUM(R1546,AE1546,AR1546)</f>
        <v>0</v>
      </c>
      <c r="BT1546" s="533">
        <f>AT1546</f>
        <v>0</v>
      </c>
      <c r="BU1546" s="533">
        <f t="shared" ref="BU1546:BU1548" si="7582">AU1546</f>
        <v>0</v>
      </c>
      <c r="BV1546" s="533">
        <f t="shared" ref="BV1546:BV1548" si="7583">AV1546</f>
        <v>0</v>
      </c>
      <c r="BW1546" s="536">
        <f>SUM(BH1546,BK1546,BN1546,BQ1546,BT1546)</f>
        <v>0</v>
      </c>
      <c r="BX1546" s="536">
        <f t="shared" ref="BX1546:BX1548" si="7584">SUM(BI1546,BL1546,BO1546,BR1546,BU1546)</f>
        <v>0</v>
      </c>
      <c r="BY1546" s="536">
        <f t="shared" ref="BY1546:BY1548" si="7585">SUM(BJ1546,BM1546,BP1546,BS1546,BV1546)</f>
        <v>0</v>
      </c>
      <c r="BZ1546" t="s">
        <v>74</v>
      </c>
      <c r="CA1546" s="544">
        <f>AZ1546</f>
        <v>0</v>
      </c>
      <c r="CB1546" s="544">
        <f t="shared" ref="CB1546:CB1548" si="7586">BA1546</f>
        <v>0</v>
      </c>
      <c r="CC1546" s="544">
        <f t="shared" ref="CC1546:CC1548" si="7587">BB1546</f>
        <v>0</v>
      </c>
      <c r="CD1546" s="544">
        <f>BC1546</f>
        <v>0</v>
      </c>
      <c r="CE1546" s="544">
        <f t="shared" ref="CE1546:CE1548" si="7588">BD1546</f>
        <v>0</v>
      </c>
      <c r="CF1546" s="544">
        <f t="shared" ref="CF1546:CF1548" si="7589">BE1546</f>
        <v>0</v>
      </c>
    </row>
    <row r="1547" spans="1:84">
      <c r="A1547" s="149"/>
      <c r="B1547" s="151"/>
      <c r="C1547" s="151"/>
      <c r="D1547" s="151"/>
      <c r="E1547" s="446" t="s">
        <v>1079</v>
      </c>
      <c r="F1547" s="589">
        <v>2</v>
      </c>
      <c r="G1547" s="159">
        <v>1</v>
      </c>
      <c r="H1547" s="159">
        <v>1</v>
      </c>
      <c r="I1547" s="275">
        <f>SUM(G1547:H1547)</f>
        <v>2</v>
      </c>
      <c r="J1547" s="159"/>
      <c r="K1547" s="159"/>
      <c r="L1547" s="275">
        <f>SUM(J1547:K1547)</f>
        <v>0</v>
      </c>
      <c r="M1547" s="159"/>
      <c r="N1547" s="159"/>
      <c r="O1547" s="275">
        <f>SUM(M1547:N1547)</f>
        <v>0</v>
      </c>
      <c r="P1547" s="159"/>
      <c r="Q1547" s="159"/>
      <c r="R1547" s="275">
        <f>SUM(P1547:Q1547)</f>
        <v>0</v>
      </c>
      <c r="S1547" s="500"/>
      <c r="T1547" s="275"/>
      <c r="U1547" s="275"/>
      <c r="V1547" s="275">
        <f>SUM(T1547:U1547)</f>
        <v>0</v>
      </c>
      <c r="W1547" s="275"/>
      <c r="X1547" s="275"/>
      <c r="Y1547" s="275">
        <f>SUM(W1547:X1547)</f>
        <v>0</v>
      </c>
      <c r="Z1547" s="275"/>
      <c r="AA1547" s="275"/>
      <c r="AB1547" s="275">
        <f>SUM(Z1547:AA1547)</f>
        <v>0</v>
      </c>
      <c r="AC1547" s="275"/>
      <c r="AD1547" s="275"/>
      <c r="AE1547" s="275">
        <f>SUM(AC1547:AD1547)</f>
        <v>0</v>
      </c>
      <c r="AF1547" s="500"/>
      <c r="AG1547" s="275"/>
      <c r="AH1547" s="275"/>
      <c r="AI1547" s="275">
        <f>SUM(AG1547:AH1547)</f>
        <v>0</v>
      </c>
      <c r="AJ1547" s="275"/>
      <c r="AK1547" s="275"/>
      <c r="AL1547" s="275">
        <f>SUM(AJ1547:AK1547)</f>
        <v>0</v>
      </c>
      <c r="AM1547" s="275"/>
      <c r="AN1547" s="275"/>
      <c r="AO1547" s="275">
        <f>SUM(AM1547:AN1547)</f>
        <v>0</v>
      </c>
      <c r="AP1547" s="275"/>
      <c r="AQ1547" s="275"/>
      <c r="AR1547" s="275">
        <f>SUM(AP1547:AQ1547)</f>
        <v>0</v>
      </c>
      <c r="AS1547" s="500"/>
      <c r="AT1547" s="275">
        <v>1</v>
      </c>
      <c r="AU1547" s="275">
        <v>0</v>
      </c>
      <c r="AV1547" s="275">
        <f>SUM(AT1547:AU1547)</f>
        <v>1</v>
      </c>
      <c r="AW1547" s="567">
        <f t="shared" si="7569"/>
        <v>2</v>
      </c>
      <c r="AX1547" s="567">
        <f t="shared" si="7570"/>
        <v>1</v>
      </c>
      <c r="AY1547" s="567">
        <f t="shared" si="7571"/>
        <v>3</v>
      </c>
      <c r="AZ1547" s="159"/>
      <c r="BA1547" s="159"/>
      <c r="BB1547" s="275">
        <f>SUM(AZ1547:BA1547)</f>
        <v>0</v>
      </c>
      <c r="BC1547" s="275"/>
      <c r="BD1547" s="275"/>
      <c r="BE1547" s="275">
        <f>SUM(BC1547:BD1547)</f>
        <v>0</v>
      </c>
      <c r="BF1547" s="521"/>
      <c r="BG1547" s="605">
        <f>SUM(F1547,S1547,AF1547,AS1547)</f>
        <v>2</v>
      </c>
      <c r="BH1547" s="533">
        <f>SUM(G1547,T1547,AG1547)</f>
        <v>1</v>
      </c>
      <c r="BI1547" s="533">
        <f t="shared" si="7572"/>
        <v>1</v>
      </c>
      <c r="BJ1547" s="533">
        <f t="shared" si="7573"/>
        <v>2</v>
      </c>
      <c r="BK1547" s="533">
        <f t="shared" si="7574"/>
        <v>0</v>
      </c>
      <c r="BL1547" s="533">
        <f t="shared" si="7575"/>
        <v>0</v>
      </c>
      <c r="BM1547" s="533">
        <f t="shared" si="7576"/>
        <v>0</v>
      </c>
      <c r="BN1547" s="533">
        <f>SUM(M1547,Z1547,AM1547)</f>
        <v>0</v>
      </c>
      <c r="BO1547" s="533">
        <f t="shared" si="7577"/>
        <v>0</v>
      </c>
      <c r="BP1547" s="533">
        <f t="shared" si="7578"/>
        <v>0</v>
      </c>
      <c r="BQ1547" s="533">
        <f t="shared" si="7579"/>
        <v>0</v>
      </c>
      <c r="BR1547" s="533">
        <f t="shared" si="7580"/>
        <v>0</v>
      </c>
      <c r="BS1547" s="533">
        <f t="shared" si="7581"/>
        <v>0</v>
      </c>
      <c r="BT1547" s="533">
        <f>AT1547</f>
        <v>1</v>
      </c>
      <c r="BU1547" s="533">
        <f t="shared" si="7582"/>
        <v>0</v>
      </c>
      <c r="BV1547" s="533">
        <f t="shared" si="7583"/>
        <v>1</v>
      </c>
      <c r="BW1547" s="536">
        <f>SUM(BH1547,BK1547,BN1547,BQ1547,BT1547)</f>
        <v>2</v>
      </c>
      <c r="BX1547" s="536">
        <f t="shared" si="7584"/>
        <v>1</v>
      </c>
      <c r="BY1547" s="536">
        <f t="shared" si="7585"/>
        <v>3</v>
      </c>
      <c r="BZ1547" t="s">
        <v>74</v>
      </c>
      <c r="CA1547" s="544">
        <f>AZ1547</f>
        <v>0</v>
      </c>
      <c r="CB1547" s="544">
        <f t="shared" si="7586"/>
        <v>0</v>
      </c>
      <c r="CC1547" s="544">
        <f t="shared" si="7587"/>
        <v>0</v>
      </c>
      <c r="CD1547" s="544">
        <f>BC1547</f>
        <v>0</v>
      </c>
      <c r="CE1547" s="544">
        <f t="shared" si="7588"/>
        <v>0</v>
      </c>
      <c r="CF1547" s="544">
        <f t="shared" si="7589"/>
        <v>0</v>
      </c>
    </row>
    <row r="1548" spans="1:84">
      <c r="A1548" s="149"/>
      <c r="B1548" s="151"/>
      <c r="C1548" s="151"/>
      <c r="D1548" s="151"/>
      <c r="E1548" s="288"/>
      <c r="F1548" s="589"/>
      <c r="G1548" s="276">
        <f t="shared" ref="G1548:BE1548" si="7590">SUM(G1546:G1547)</f>
        <v>1</v>
      </c>
      <c r="H1548" s="276">
        <f t="shared" si="7590"/>
        <v>1</v>
      </c>
      <c r="I1548" s="276">
        <f t="shared" si="7590"/>
        <v>2</v>
      </c>
      <c r="J1548" s="276">
        <f t="shared" si="7590"/>
        <v>0</v>
      </c>
      <c r="K1548" s="276">
        <f t="shared" si="7590"/>
        <v>0</v>
      </c>
      <c r="L1548" s="276">
        <f t="shared" si="7590"/>
        <v>0</v>
      </c>
      <c r="M1548" s="276">
        <f t="shared" si="7590"/>
        <v>0</v>
      </c>
      <c r="N1548" s="276">
        <f t="shared" si="7590"/>
        <v>0</v>
      </c>
      <c r="O1548" s="276">
        <f t="shared" si="7590"/>
        <v>0</v>
      </c>
      <c r="P1548" s="276">
        <f t="shared" si="7590"/>
        <v>0</v>
      </c>
      <c r="Q1548" s="276">
        <f t="shared" si="7590"/>
        <v>0</v>
      </c>
      <c r="R1548" s="276">
        <f t="shared" si="7590"/>
        <v>0</v>
      </c>
      <c r="S1548" s="501">
        <f t="shared" si="7590"/>
        <v>0</v>
      </c>
      <c r="T1548" s="276">
        <f t="shared" si="7590"/>
        <v>0</v>
      </c>
      <c r="U1548" s="276">
        <f t="shared" si="7590"/>
        <v>0</v>
      </c>
      <c r="V1548" s="276">
        <f t="shared" si="7590"/>
        <v>0</v>
      </c>
      <c r="W1548" s="276">
        <f t="shared" si="7590"/>
        <v>0</v>
      </c>
      <c r="X1548" s="276">
        <f t="shared" si="7590"/>
        <v>0</v>
      </c>
      <c r="Y1548" s="276">
        <f t="shared" si="7590"/>
        <v>0</v>
      </c>
      <c r="Z1548" s="276">
        <f t="shared" si="7590"/>
        <v>0</v>
      </c>
      <c r="AA1548" s="276">
        <f t="shared" si="7590"/>
        <v>0</v>
      </c>
      <c r="AB1548" s="276">
        <f t="shared" si="7590"/>
        <v>0</v>
      </c>
      <c r="AC1548" s="276">
        <f t="shared" si="7590"/>
        <v>0</v>
      </c>
      <c r="AD1548" s="276">
        <f t="shared" si="7590"/>
        <v>0</v>
      </c>
      <c r="AE1548" s="276">
        <f t="shared" si="7590"/>
        <v>0</v>
      </c>
      <c r="AF1548" s="501">
        <f t="shared" si="7590"/>
        <v>0</v>
      </c>
      <c r="AG1548" s="276">
        <f t="shared" si="7590"/>
        <v>0</v>
      </c>
      <c r="AH1548" s="276">
        <f t="shared" si="7590"/>
        <v>0</v>
      </c>
      <c r="AI1548" s="276">
        <f t="shared" si="7590"/>
        <v>0</v>
      </c>
      <c r="AJ1548" s="276">
        <f t="shared" si="7590"/>
        <v>0</v>
      </c>
      <c r="AK1548" s="276">
        <f t="shared" si="7590"/>
        <v>0</v>
      </c>
      <c r="AL1548" s="276">
        <f t="shared" si="7590"/>
        <v>0</v>
      </c>
      <c r="AM1548" s="276">
        <f t="shared" si="7590"/>
        <v>0</v>
      </c>
      <c r="AN1548" s="276">
        <f t="shared" si="7590"/>
        <v>0</v>
      </c>
      <c r="AO1548" s="276">
        <f t="shared" si="7590"/>
        <v>0</v>
      </c>
      <c r="AP1548" s="276">
        <f t="shared" si="7590"/>
        <v>0</v>
      </c>
      <c r="AQ1548" s="276">
        <f t="shared" si="7590"/>
        <v>0</v>
      </c>
      <c r="AR1548" s="276">
        <f t="shared" si="7590"/>
        <v>0</v>
      </c>
      <c r="AS1548" s="501">
        <f t="shared" si="7590"/>
        <v>0</v>
      </c>
      <c r="AT1548" s="276">
        <f t="shared" si="7590"/>
        <v>1</v>
      </c>
      <c r="AU1548" s="276">
        <f t="shared" si="7590"/>
        <v>0</v>
      </c>
      <c r="AV1548" s="276">
        <f t="shared" si="7590"/>
        <v>1</v>
      </c>
      <c r="AW1548" s="568">
        <f t="shared" si="7590"/>
        <v>2</v>
      </c>
      <c r="AX1548" s="568">
        <f t="shared" si="7590"/>
        <v>1</v>
      </c>
      <c r="AY1548" s="568">
        <f t="shared" si="7590"/>
        <v>3</v>
      </c>
      <c r="AZ1548" s="276">
        <f t="shared" si="7590"/>
        <v>0</v>
      </c>
      <c r="BA1548" s="276">
        <f t="shared" si="7590"/>
        <v>0</v>
      </c>
      <c r="BB1548" s="276">
        <f t="shared" si="7590"/>
        <v>0</v>
      </c>
      <c r="BC1548" s="276">
        <f t="shared" si="7590"/>
        <v>0</v>
      </c>
      <c r="BD1548" s="276">
        <f t="shared" si="7590"/>
        <v>0</v>
      </c>
      <c r="BE1548" s="276">
        <f t="shared" si="7590"/>
        <v>0</v>
      </c>
      <c r="BF1548" s="521"/>
      <c r="BG1548" s="605">
        <f>SUM(F1548,S1548,AF1548,AS1548)</f>
        <v>0</v>
      </c>
      <c r="BH1548" s="533">
        <f>SUM(G1548,T1548,AG1548)</f>
        <v>1</v>
      </c>
      <c r="BI1548" s="533">
        <f t="shared" si="7572"/>
        <v>1</v>
      </c>
      <c r="BJ1548" s="533">
        <f t="shared" si="7573"/>
        <v>2</v>
      </c>
      <c r="BK1548" s="533">
        <f t="shared" si="7574"/>
        <v>0</v>
      </c>
      <c r="BL1548" s="533">
        <f t="shared" si="7575"/>
        <v>0</v>
      </c>
      <c r="BM1548" s="533">
        <f t="shared" si="7576"/>
        <v>0</v>
      </c>
      <c r="BN1548" s="533">
        <f>SUM(M1548,Z1548,AM1548)</f>
        <v>0</v>
      </c>
      <c r="BO1548" s="533">
        <f t="shared" si="7577"/>
        <v>0</v>
      </c>
      <c r="BP1548" s="533">
        <f t="shared" si="7578"/>
        <v>0</v>
      </c>
      <c r="BQ1548" s="533">
        <f t="shared" si="7579"/>
        <v>0</v>
      </c>
      <c r="BR1548" s="533">
        <f t="shared" si="7580"/>
        <v>0</v>
      </c>
      <c r="BS1548" s="533">
        <f t="shared" si="7581"/>
        <v>0</v>
      </c>
      <c r="BT1548" s="533">
        <f>AT1548</f>
        <v>1</v>
      </c>
      <c r="BU1548" s="533">
        <f t="shared" si="7582"/>
        <v>0</v>
      </c>
      <c r="BV1548" s="533">
        <f t="shared" si="7583"/>
        <v>1</v>
      </c>
      <c r="BW1548" s="536">
        <f>SUM(BH1548,BK1548,BN1548,BQ1548,BT1548)</f>
        <v>2</v>
      </c>
      <c r="BX1548" s="536">
        <f t="shared" si="7584"/>
        <v>1</v>
      </c>
      <c r="BY1548" s="536">
        <f t="shared" si="7585"/>
        <v>3</v>
      </c>
      <c r="BZ1548" t="s">
        <v>74</v>
      </c>
      <c r="CA1548" s="544">
        <f>AZ1548</f>
        <v>0</v>
      </c>
      <c r="CB1548" s="544">
        <f t="shared" si="7586"/>
        <v>0</v>
      </c>
      <c r="CC1548" s="544">
        <f t="shared" si="7587"/>
        <v>0</v>
      </c>
      <c r="CD1548" s="544">
        <f>BC1548</f>
        <v>0</v>
      </c>
      <c r="CE1548" s="544">
        <f t="shared" si="7588"/>
        <v>0</v>
      </c>
      <c r="CF1548" s="544">
        <f t="shared" si="7589"/>
        <v>0</v>
      </c>
    </row>
    <row r="1549" spans="1:84">
      <c r="A1549" s="149"/>
      <c r="B1549" s="151" t="s">
        <v>223</v>
      </c>
      <c r="C1549" s="151"/>
      <c r="D1549" s="151"/>
      <c r="E1549" s="375" t="s">
        <v>221</v>
      </c>
      <c r="F1549" s="589"/>
      <c r="G1549" s="275"/>
      <c r="H1549" s="275"/>
      <c r="I1549" s="275"/>
      <c r="J1549" s="275"/>
      <c r="K1549" s="275"/>
      <c r="L1549" s="275"/>
      <c r="M1549" s="275"/>
      <c r="N1549" s="275"/>
      <c r="O1549" s="275"/>
      <c r="P1549" s="275"/>
      <c r="Q1549" s="275"/>
      <c r="R1549" s="275"/>
      <c r="S1549" s="500"/>
      <c r="T1549" s="275"/>
      <c r="U1549" s="275"/>
      <c r="V1549" s="275"/>
      <c r="W1549" s="275"/>
      <c r="X1549" s="275"/>
      <c r="Y1549" s="275"/>
      <c r="Z1549" s="275"/>
      <c r="AA1549" s="275"/>
      <c r="AB1549" s="275"/>
      <c r="AC1549" s="275"/>
      <c r="AD1549" s="275"/>
      <c r="AE1549" s="275"/>
      <c r="AF1549" s="500"/>
      <c r="AG1549" s="275"/>
      <c r="AH1549" s="275"/>
      <c r="AI1549" s="275"/>
      <c r="AJ1549" s="275"/>
      <c r="AK1549" s="275"/>
      <c r="AL1549" s="275"/>
      <c r="AM1549" s="275"/>
      <c r="AN1549" s="275"/>
      <c r="AO1549" s="275"/>
      <c r="AP1549" s="275"/>
      <c r="AQ1549" s="275"/>
      <c r="AR1549" s="275"/>
      <c r="AS1549" s="500"/>
      <c r="AT1549" s="275"/>
      <c r="AU1549" s="275"/>
      <c r="AV1549" s="275"/>
      <c r="AW1549" s="567"/>
      <c r="AX1549" s="567"/>
      <c r="AY1549" s="567"/>
      <c r="AZ1549" s="159"/>
      <c r="BA1549" s="159"/>
      <c r="BB1549" s="159"/>
      <c r="BC1549" s="275"/>
      <c r="BD1549" s="275"/>
      <c r="BE1549" s="275"/>
      <c r="BF1549" s="521"/>
    </row>
    <row r="1550" spans="1:84">
      <c r="A1550" s="149"/>
      <c r="B1550" s="151"/>
      <c r="C1550" s="151"/>
      <c r="D1550" s="151"/>
      <c r="E1550" s="446" t="s">
        <v>1078</v>
      </c>
      <c r="F1550" s="590">
        <f>SUM(F1501,F1505,F1509,F1513,F1517,F1522,F1526,F1530,F1534,F1538,F1542,F1546)</f>
        <v>66</v>
      </c>
      <c r="G1550" s="275">
        <f>SUM(G1501,G1505,G1509,G1513,G1517,G1522,G1526,G1530,G1534,G1538,G1542,G1546)</f>
        <v>10</v>
      </c>
      <c r="H1550" s="275">
        <f t="shared" ref="H1550:BE1550" si="7591">SUM(H1501,H1505,H1509,H1513,H1517,H1522,H1526,H1530,H1534,H1538,H1542,H1546)</f>
        <v>4</v>
      </c>
      <c r="I1550" s="275">
        <f t="shared" si="7591"/>
        <v>14</v>
      </c>
      <c r="J1550" s="275">
        <f t="shared" si="7591"/>
        <v>3</v>
      </c>
      <c r="K1550" s="275">
        <f t="shared" si="7591"/>
        <v>0</v>
      </c>
      <c r="L1550" s="275">
        <f t="shared" si="7591"/>
        <v>3</v>
      </c>
      <c r="M1550" s="275">
        <f t="shared" si="7591"/>
        <v>1</v>
      </c>
      <c r="N1550" s="275">
        <f t="shared" si="7591"/>
        <v>1</v>
      </c>
      <c r="O1550" s="275">
        <f t="shared" si="7591"/>
        <v>2</v>
      </c>
      <c r="P1550" s="275">
        <f t="shared" si="7591"/>
        <v>14</v>
      </c>
      <c r="Q1550" s="275">
        <f t="shared" si="7591"/>
        <v>3</v>
      </c>
      <c r="R1550" s="275">
        <f t="shared" si="7591"/>
        <v>17</v>
      </c>
      <c r="S1550" s="500">
        <f t="shared" si="7591"/>
        <v>0</v>
      </c>
      <c r="T1550" s="275">
        <f t="shared" si="7591"/>
        <v>0</v>
      </c>
      <c r="U1550" s="275">
        <f t="shared" si="7591"/>
        <v>0</v>
      </c>
      <c r="V1550" s="275">
        <f t="shared" si="7591"/>
        <v>0</v>
      </c>
      <c r="W1550" s="275">
        <f t="shared" si="7591"/>
        <v>0</v>
      </c>
      <c r="X1550" s="275">
        <f t="shared" si="7591"/>
        <v>0</v>
      </c>
      <c r="Y1550" s="275">
        <f t="shared" si="7591"/>
        <v>0</v>
      </c>
      <c r="Z1550" s="275">
        <f t="shared" si="7591"/>
        <v>0</v>
      </c>
      <c r="AA1550" s="275">
        <f t="shared" si="7591"/>
        <v>0</v>
      </c>
      <c r="AB1550" s="275">
        <f t="shared" si="7591"/>
        <v>0</v>
      </c>
      <c r="AC1550" s="275">
        <f t="shared" si="7591"/>
        <v>0</v>
      </c>
      <c r="AD1550" s="275">
        <f t="shared" si="7591"/>
        <v>0</v>
      </c>
      <c r="AE1550" s="275">
        <f t="shared" si="7591"/>
        <v>0</v>
      </c>
      <c r="AF1550" s="500">
        <f t="shared" si="7591"/>
        <v>0</v>
      </c>
      <c r="AG1550" s="275">
        <f t="shared" si="7591"/>
        <v>0</v>
      </c>
      <c r="AH1550" s="275">
        <f t="shared" si="7591"/>
        <v>0</v>
      </c>
      <c r="AI1550" s="275">
        <f t="shared" si="7591"/>
        <v>0</v>
      </c>
      <c r="AJ1550" s="275">
        <f t="shared" si="7591"/>
        <v>0</v>
      </c>
      <c r="AK1550" s="275">
        <f t="shared" si="7591"/>
        <v>0</v>
      </c>
      <c r="AL1550" s="275">
        <f t="shared" si="7591"/>
        <v>0</v>
      </c>
      <c r="AM1550" s="275">
        <f t="shared" si="7591"/>
        <v>0</v>
      </c>
      <c r="AN1550" s="275">
        <f t="shared" si="7591"/>
        <v>0</v>
      </c>
      <c r="AO1550" s="275">
        <f t="shared" si="7591"/>
        <v>0</v>
      </c>
      <c r="AP1550" s="275">
        <f t="shared" si="7591"/>
        <v>0</v>
      </c>
      <c r="AQ1550" s="275">
        <f t="shared" si="7591"/>
        <v>0</v>
      </c>
      <c r="AR1550" s="275">
        <f t="shared" si="7591"/>
        <v>0</v>
      </c>
      <c r="AS1550" s="500">
        <f t="shared" si="7591"/>
        <v>0</v>
      </c>
      <c r="AT1550" s="275">
        <f t="shared" si="7591"/>
        <v>0</v>
      </c>
      <c r="AU1550" s="275">
        <f t="shared" si="7591"/>
        <v>0</v>
      </c>
      <c r="AV1550" s="275">
        <f t="shared" si="7591"/>
        <v>0</v>
      </c>
      <c r="AW1550" s="567">
        <f t="shared" si="7591"/>
        <v>28</v>
      </c>
      <c r="AX1550" s="567">
        <f t="shared" si="7591"/>
        <v>8</v>
      </c>
      <c r="AY1550" s="567">
        <f t="shared" si="7591"/>
        <v>36</v>
      </c>
      <c r="AZ1550" s="275">
        <f t="shared" si="7591"/>
        <v>2</v>
      </c>
      <c r="BA1550" s="275">
        <f t="shared" si="7591"/>
        <v>0</v>
      </c>
      <c r="BB1550" s="275">
        <f t="shared" si="7591"/>
        <v>2</v>
      </c>
      <c r="BC1550" s="275">
        <f t="shared" si="7591"/>
        <v>1</v>
      </c>
      <c r="BD1550" s="275">
        <f t="shared" si="7591"/>
        <v>0</v>
      </c>
      <c r="BE1550" s="275">
        <f t="shared" si="7591"/>
        <v>1</v>
      </c>
      <c r="BF1550" s="521"/>
      <c r="BG1550" s="605">
        <f>SUM(F1550,S1550,AF1550,AS1550)</f>
        <v>66</v>
      </c>
      <c r="BH1550" s="533">
        <f>SUM(G1550,T1550,AG1550)</f>
        <v>10</v>
      </c>
      <c r="BI1550" s="533">
        <f t="shared" ref="BI1550:BI1552" si="7592">SUM(H1550,U1550,AH1550)</f>
        <v>4</v>
      </c>
      <c r="BJ1550" s="533">
        <f t="shared" ref="BJ1550:BJ1552" si="7593">SUM(I1550,V1550,AI1550)</f>
        <v>14</v>
      </c>
      <c r="BK1550" s="533">
        <f t="shared" ref="BK1550:BK1552" si="7594">SUM(J1550,W1550,AJ1550)</f>
        <v>3</v>
      </c>
      <c r="BL1550" s="533">
        <f t="shared" ref="BL1550:BL1552" si="7595">SUM(K1550,X1550,AK1550)</f>
        <v>0</v>
      </c>
      <c r="BM1550" s="533">
        <f t="shared" ref="BM1550:BM1552" si="7596">SUM(L1550,Y1550,AL1550)</f>
        <v>3</v>
      </c>
      <c r="BN1550" s="533">
        <f>SUM(M1550,Z1550,AM1550)</f>
        <v>1</v>
      </c>
      <c r="BO1550" s="533">
        <f t="shared" ref="BO1550:BO1552" si="7597">SUM(N1550,AA1550,AN1550)</f>
        <v>1</v>
      </c>
      <c r="BP1550" s="533">
        <f t="shared" ref="BP1550:BP1552" si="7598">SUM(O1550,AB1550,AO1550)</f>
        <v>2</v>
      </c>
      <c r="BQ1550" s="533">
        <f t="shared" ref="BQ1550:BQ1552" si="7599">SUM(P1550,AC1550,AP1550)</f>
        <v>14</v>
      </c>
      <c r="BR1550" s="533">
        <f t="shared" ref="BR1550:BR1552" si="7600">SUM(Q1550,AD1550,AQ1550)</f>
        <v>3</v>
      </c>
      <c r="BS1550" s="533">
        <f t="shared" ref="BS1550:BS1552" si="7601">SUM(R1550,AE1550,AR1550)</f>
        <v>17</v>
      </c>
      <c r="BT1550" s="533">
        <f>AT1550</f>
        <v>0</v>
      </c>
      <c r="BU1550" s="533">
        <f t="shared" ref="BU1550:BU1552" si="7602">AU1550</f>
        <v>0</v>
      </c>
      <c r="BV1550" s="533">
        <f t="shared" ref="BV1550:BV1552" si="7603">AV1550</f>
        <v>0</v>
      </c>
      <c r="BW1550" s="536">
        <f>SUM(BH1550,BK1550,BN1550,BQ1550,BT1550)</f>
        <v>28</v>
      </c>
      <c r="BX1550" s="536">
        <f t="shared" ref="BX1550:BX1552" si="7604">SUM(BI1550,BL1550,BO1550,BR1550,BU1550)</f>
        <v>8</v>
      </c>
      <c r="BY1550" s="536">
        <f t="shared" ref="BY1550:BY1552" si="7605">SUM(BJ1550,BM1550,BP1550,BS1550,BV1550)</f>
        <v>36</v>
      </c>
      <c r="BZ1550" t="s">
        <v>74</v>
      </c>
      <c r="CA1550" s="544">
        <f>AZ1550</f>
        <v>2</v>
      </c>
      <c r="CB1550" s="544">
        <f t="shared" ref="CB1550:CB1552" si="7606">BA1550</f>
        <v>0</v>
      </c>
      <c r="CC1550" s="544">
        <f t="shared" ref="CC1550:CC1552" si="7607">BB1550</f>
        <v>2</v>
      </c>
      <c r="CD1550" s="544">
        <f>BC1550</f>
        <v>1</v>
      </c>
      <c r="CE1550" s="544">
        <f t="shared" ref="CE1550:CE1552" si="7608">BD1550</f>
        <v>0</v>
      </c>
      <c r="CF1550" s="544">
        <f t="shared" ref="CF1550:CF1552" si="7609">BE1550</f>
        <v>1</v>
      </c>
    </row>
    <row r="1551" spans="1:84">
      <c r="A1551" s="149"/>
      <c r="B1551" s="151"/>
      <c r="C1551" s="151"/>
      <c r="D1551" s="151"/>
      <c r="E1551" s="446" t="s">
        <v>1079</v>
      </c>
      <c r="F1551" s="590">
        <f>SUM(F1502,F1506,F1510,F1514,F1518,F1523,F1527,F1531,F1535,F1539,F1543,F1547)</f>
        <v>81</v>
      </c>
      <c r="G1551" s="275">
        <f>SUM(G1502,G1506,G1510,G1514,G1518,G1523,G1527,G1531,G1535,G1539,G1543,G1547)</f>
        <v>17</v>
      </c>
      <c r="H1551" s="275">
        <f t="shared" ref="H1551:BE1551" si="7610">SUM(H1502,H1506,H1510,H1514,H1518,H1523,H1527,H1531,H1535,H1539,H1543,H1547)</f>
        <v>8</v>
      </c>
      <c r="I1551" s="275">
        <f t="shared" si="7610"/>
        <v>25</v>
      </c>
      <c r="J1551" s="275">
        <f t="shared" si="7610"/>
        <v>4</v>
      </c>
      <c r="K1551" s="275">
        <f t="shared" si="7610"/>
        <v>1</v>
      </c>
      <c r="L1551" s="275">
        <f t="shared" si="7610"/>
        <v>5</v>
      </c>
      <c r="M1551" s="275">
        <f t="shared" si="7610"/>
        <v>4</v>
      </c>
      <c r="N1551" s="275">
        <f t="shared" si="7610"/>
        <v>2</v>
      </c>
      <c r="O1551" s="275">
        <f t="shared" si="7610"/>
        <v>6</v>
      </c>
      <c r="P1551" s="275">
        <f t="shared" si="7610"/>
        <v>14</v>
      </c>
      <c r="Q1551" s="275">
        <f t="shared" si="7610"/>
        <v>15</v>
      </c>
      <c r="R1551" s="275">
        <f t="shared" si="7610"/>
        <v>29</v>
      </c>
      <c r="S1551" s="500">
        <f t="shared" si="7610"/>
        <v>0</v>
      </c>
      <c r="T1551" s="275">
        <f t="shared" si="7610"/>
        <v>0</v>
      </c>
      <c r="U1551" s="275">
        <f t="shared" si="7610"/>
        <v>0</v>
      </c>
      <c r="V1551" s="275">
        <f t="shared" si="7610"/>
        <v>0</v>
      </c>
      <c r="W1551" s="275">
        <f t="shared" si="7610"/>
        <v>0</v>
      </c>
      <c r="X1551" s="275">
        <f t="shared" si="7610"/>
        <v>0</v>
      </c>
      <c r="Y1551" s="275">
        <f t="shared" si="7610"/>
        <v>0</v>
      </c>
      <c r="Z1551" s="275">
        <f t="shared" si="7610"/>
        <v>0</v>
      </c>
      <c r="AA1551" s="275">
        <f t="shared" si="7610"/>
        <v>0</v>
      </c>
      <c r="AB1551" s="275">
        <f t="shared" si="7610"/>
        <v>0</v>
      </c>
      <c r="AC1551" s="275">
        <f t="shared" si="7610"/>
        <v>0</v>
      </c>
      <c r="AD1551" s="275">
        <f t="shared" si="7610"/>
        <v>0</v>
      </c>
      <c r="AE1551" s="275">
        <f t="shared" si="7610"/>
        <v>0</v>
      </c>
      <c r="AF1551" s="500">
        <f t="shared" si="7610"/>
        <v>0</v>
      </c>
      <c r="AG1551" s="275">
        <f t="shared" si="7610"/>
        <v>0</v>
      </c>
      <c r="AH1551" s="275">
        <f t="shared" si="7610"/>
        <v>0</v>
      </c>
      <c r="AI1551" s="275">
        <f t="shared" si="7610"/>
        <v>0</v>
      </c>
      <c r="AJ1551" s="275">
        <f t="shared" si="7610"/>
        <v>0</v>
      </c>
      <c r="AK1551" s="275">
        <f t="shared" si="7610"/>
        <v>0</v>
      </c>
      <c r="AL1551" s="275">
        <f t="shared" si="7610"/>
        <v>0</v>
      </c>
      <c r="AM1551" s="275">
        <f t="shared" si="7610"/>
        <v>0</v>
      </c>
      <c r="AN1551" s="275">
        <f t="shared" si="7610"/>
        <v>0</v>
      </c>
      <c r="AO1551" s="275">
        <f t="shared" si="7610"/>
        <v>0</v>
      </c>
      <c r="AP1551" s="275">
        <f t="shared" si="7610"/>
        <v>0</v>
      </c>
      <c r="AQ1551" s="275">
        <f t="shared" si="7610"/>
        <v>0</v>
      </c>
      <c r="AR1551" s="275">
        <f t="shared" si="7610"/>
        <v>0</v>
      </c>
      <c r="AS1551" s="500">
        <f t="shared" si="7610"/>
        <v>0</v>
      </c>
      <c r="AT1551" s="275">
        <f t="shared" si="7610"/>
        <v>2</v>
      </c>
      <c r="AU1551" s="275">
        <f t="shared" si="7610"/>
        <v>0</v>
      </c>
      <c r="AV1551" s="275">
        <f t="shared" si="7610"/>
        <v>2</v>
      </c>
      <c r="AW1551" s="567">
        <f t="shared" si="7610"/>
        <v>41</v>
      </c>
      <c r="AX1551" s="567">
        <f t="shared" si="7610"/>
        <v>26</v>
      </c>
      <c r="AY1551" s="567">
        <f t="shared" si="7610"/>
        <v>67</v>
      </c>
      <c r="AZ1551" s="275">
        <f t="shared" si="7610"/>
        <v>0</v>
      </c>
      <c r="BA1551" s="275">
        <f t="shared" si="7610"/>
        <v>0</v>
      </c>
      <c r="BB1551" s="275">
        <f t="shared" si="7610"/>
        <v>0</v>
      </c>
      <c r="BC1551" s="275">
        <f t="shared" si="7610"/>
        <v>1</v>
      </c>
      <c r="BD1551" s="275">
        <f t="shared" si="7610"/>
        <v>0</v>
      </c>
      <c r="BE1551" s="275">
        <f t="shared" si="7610"/>
        <v>1</v>
      </c>
      <c r="BF1551" s="521"/>
      <c r="BG1551" s="605">
        <f>SUM(F1551,S1551,AF1551,AS1551)</f>
        <v>81</v>
      </c>
      <c r="BH1551" s="533">
        <f>SUM(G1551,T1551,AG1551)</f>
        <v>17</v>
      </c>
      <c r="BI1551" s="533">
        <f t="shared" si="7592"/>
        <v>8</v>
      </c>
      <c r="BJ1551" s="533">
        <f t="shared" si="7593"/>
        <v>25</v>
      </c>
      <c r="BK1551" s="533">
        <f t="shared" si="7594"/>
        <v>4</v>
      </c>
      <c r="BL1551" s="533">
        <f t="shared" si="7595"/>
        <v>1</v>
      </c>
      <c r="BM1551" s="533">
        <f t="shared" si="7596"/>
        <v>5</v>
      </c>
      <c r="BN1551" s="533">
        <f>SUM(M1551,Z1551,AM1551)</f>
        <v>4</v>
      </c>
      <c r="BO1551" s="533">
        <f t="shared" si="7597"/>
        <v>2</v>
      </c>
      <c r="BP1551" s="533">
        <f t="shared" si="7598"/>
        <v>6</v>
      </c>
      <c r="BQ1551" s="533">
        <f t="shared" si="7599"/>
        <v>14</v>
      </c>
      <c r="BR1551" s="533">
        <f t="shared" si="7600"/>
        <v>15</v>
      </c>
      <c r="BS1551" s="533">
        <f t="shared" si="7601"/>
        <v>29</v>
      </c>
      <c r="BT1551" s="533">
        <f>AT1551</f>
        <v>2</v>
      </c>
      <c r="BU1551" s="533">
        <f t="shared" si="7602"/>
        <v>0</v>
      </c>
      <c r="BV1551" s="533">
        <f t="shared" si="7603"/>
        <v>2</v>
      </c>
      <c r="BW1551" s="536">
        <f>SUM(BH1551,BK1551,BN1551,BQ1551,BT1551)</f>
        <v>41</v>
      </c>
      <c r="BX1551" s="536">
        <f t="shared" si="7604"/>
        <v>26</v>
      </c>
      <c r="BY1551" s="536">
        <f t="shared" si="7605"/>
        <v>67</v>
      </c>
      <c r="BZ1551" t="s">
        <v>74</v>
      </c>
      <c r="CA1551" s="544">
        <f>AZ1551</f>
        <v>0</v>
      </c>
      <c r="CB1551" s="544">
        <f t="shared" si="7606"/>
        <v>0</v>
      </c>
      <c r="CC1551" s="544">
        <f t="shared" si="7607"/>
        <v>0</v>
      </c>
      <c r="CD1551" s="544">
        <f>BC1551</f>
        <v>1</v>
      </c>
      <c r="CE1551" s="544">
        <f t="shared" si="7608"/>
        <v>0</v>
      </c>
      <c r="CF1551" s="544">
        <f t="shared" si="7609"/>
        <v>1</v>
      </c>
    </row>
    <row r="1552" spans="1:84">
      <c r="A1552" s="149"/>
      <c r="B1552" s="151"/>
      <c r="C1552" s="151"/>
      <c r="D1552" s="151"/>
      <c r="E1552" s="370"/>
      <c r="F1552" s="589">
        <f>SUM(F1550:F1551)</f>
        <v>147</v>
      </c>
      <c r="G1552" s="276">
        <f>SUM(G1550:G1551)</f>
        <v>27</v>
      </c>
      <c r="H1552" s="276">
        <f t="shared" ref="H1552:BE1552" si="7611">SUM(H1550:H1551)</f>
        <v>12</v>
      </c>
      <c r="I1552" s="276">
        <f t="shared" si="7611"/>
        <v>39</v>
      </c>
      <c r="J1552" s="276">
        <f t="shared" si="7611"/>
        <v>7</v>
      </c>
      <c r="K1552" s="276">
        <f t="shared" si="7611"/>
        <v>1</v>
      </c>
      <c r="L1552" s="276">
        <f t="shared" si="7611"/>
        <v>8</v>
      </c>
      <c r="M1552" s="276">
        <f t="shared" si="7611"/>
        <v>5</v>
      </c>
      <c r="N1552" s="276">
        <f t="shared" si="7611"/>
        <v>3</v>
      </c>
      <c r="O1552" s="276">
        <f t="shared" si="7611"/>
        <v>8</v>
      </c>
      <c r="P1552" s="276">
        <f t="shared" si="7611"/>
        <v>28</v>
      </c>
      <c r="Q1552" s="276">
        <f t="shared" si="7611"/>
        <v>18</v>
      </c>
      <c r="R1552" s="276">
        <f t="shared" si="7611"/>
        <v>46</v>
      </c>
      <c r="S1552" s="501">
        <f t="shared" si="7611"/>
        <v>0</v>
      </c>
      <c r="T1552" s="276">
        <f t="shared" si="7611"/>
        <v>0</v>
      </c>
      <c r="U1552" s="276">
        <f t="shared" si="7611"/>
        <v>0</v>
      </c>
      <c r="V1552" s="276">
        <f t="shared" si="7611"/>
        <v>0</v>
      </c>
      <c r="W1552" s="276">
        <f t="shared" si="7611"/>
        <v>0</v>
      </c>
      <c r="X1552" s="276">
        <f t="shared" si="7611"/>
        <v>0</v>
      </c>
      <c r="Y1552" s="276">
        <f t="shared" si="7611"/>
        <v>0</v>
      </c>
      <c r="Z1552" s="276">
        <f t="shared" si="7611"/>
        <v>0</v>
      </c>
      <c r="AA1552" s="276">
        <f t="shared" si="7611"/>
        <v>0</v>
      </c>
      <c r="AB1552" s="276">
        <f t="shared" si="7611"/>
        <v>0</v>
      </c>
      <c r="AC1552" s="276">
        <f t="shared" si="7611"/>
        <v>0</v>
      </c>
      <c r="AD1552" s="276">
        <f t="shared" si="7611"/>
        <v>0</v>
      </c>
      <c r="AE1552" s="276">
        <f t="shared" si="7611"/>
        <v>0</v>
      </c>
      <c r="AF1552" s="501">
        <f t="shared" si="7611"/>
        <v>0</v>
      </c>
      <c r="AG1552" s="276">
        <f t="shared" si="7611"/>
        <v>0</v>
      </c>
      <c r="AH1552" s="276">
        <f t="shared" si="7611"/>
        <v>0</v>
      </c>
      <c r="AI1552" s="276">
        <f t="shared" si="7611"/>
        <v>0</v>
      </c>
      <c r="AJ1552" s="276">
        <f t="shared" si="7611"/>
        <v>0</v>
      </c>
      <c r="AK1552" s="276">
        <f t="shared" si="7611"/>
        <v>0</v>
      </c>
      <c r="AL1552" s="276">
        <f t="shared" si="7611"/>
        <v>0</v>
      </c>
      <c r="AM1552" s="276">
        <f t="shared" si="7611"/>
        <v>0</v>
      </c>
      <c r="AN1552" s="276">
        <f t="shared" si="7611"/>
        <v>0</v>
      </c>
      <c r="AO1552" s="276">
        <f t="shared" si="7611"/>
        <v>0</v>
      </c>
      <c r="AP1552" s="276">
        <f t="shared" si="7611"/>
        <v>0</v>
      </c>
      <c r="AQ1552" s="276">
        <f t="shared" si="7611"/>
        <v>0</v>
      </c>
      <c r="AR1552" s="276">
        <f t="shared" si="7611"/>
        <v>0</v>
      </c>
      <c r="AS1552" s="501">
        <f t="shared" si="7611"/>
        <v>0</v>
      </c>
      <c r="AT1552" s="276">
        <f t="shared" si="7611"/>
        <v>2</v>
      </c>
      <c r="AU1552" s="276">
        <f t="shared" si="7611"/>
        <v>0</v>
      </c>
      <c r="AV1552" s="276">
        <f t="shared" si="7611"/>
        <v>2</v>
      </c>
      <c r="AW1552" s="568">
        <f t="shared" si="7611"/>
        <v>69</v>
      </c>
      <c r="AX1552" s="568">
        <f t="shared" si="7611"/>
        <v>34</v>
      </c>
      <c r="AY1552" s="568">
        <f t="shared" si="7611"/>
        <v>103</v>
      </c>
      <c r="AZ1552" s="276">
        <f t="shared" si="7611"/>
        <v>2</v>
      </c>
      <c r="BA1552" s="276">
        <f t="shared" si="7611"/>
        <v>0</v>
      </c>
      <c r="BB1552" s="276">
        <f t="shared" si="7611"/>
        <v>2</v>
      </c>
      <c r="BC1552" s="276">
        <f t="shared" si="7611"/>
        <v>2</v>
      </c>
      <c r="BD1552" s="276">
        <f t="shared" si="7611"/>
        <v>0</v>
      </c>
      <c r="BE1552" s="276">
        <f t="shared" si="7611"/>
        <v>2</v>
      </c>
      <c r="BF1552" s="532"/>
      <c r="BG1552" s="605">
        <f>SUM(F1552,S1552,AF1552,AS1552)</f>
        <v>147</v>
      </c>
      <c r="BH1552" s="533">
        <f>SUM(G1552,T1552,AG1552)</f>
        <v>27</v>
      </c>
      <c r="BI1552" s="533">
        <f t="shared" si="7592"/>
        <v>12</v>
      </c>
      <c r="BJ1552" s="533">
        <f t="shared" si="7593"/>
        <v>39</v>
      </c>
      <c r="BK1552" s="533">
        <f t="shared" si="7594"/>
        <v>7</v>
      </c>
      <c r="BL1552" s="533">
        <f t="shared" si="7595"/>
        <v>1</v>
      </c>
      <c r="BM1552" s="533">
        <f t="shared" si="7596"/>
        <v>8</v>
      </c>
      <c r="BN1552" s="533">
        <f>SUM(M1552,Z1552,AM1552)</f>
        <v>5</v>
      </c>
      <c r="BO1552" s="533">
        <f t="shared" si="7597"/>
        <v>3</v>
      </c>
      <c r="BP1552" s="533">
        <f t="shared" si="7598"/>
        <v>8</v>
      </c>
      <c r="BQ1552" s="533">
        <f t="shared" si="7599"/>
        <v>28</v>
      </c>
      <c r="BR1552" s="533">
        <f t="shared" si="7600"/>
        <v>18</v>
      </c>
      <c r="BS1552" s="533">
        <f t="shared" si="7601"/>
        <v>46</v>
      </c>
      <c r="BT1552" s="533">
        <f>AT1552</f>
        <v>2</v>
      </c>
      <c r="BU1552" s="533">
        <f t="shared" si="7602"/>
        <v>0</v>
      </c>
      <c r="BV1552" s="533">
        <f t="shared" si="7603"/>
        <v>2</v>
      </c>
      <c r="BW1552" s="536">
        <f>SUM(BH1552,BK1552,BN1552,BQ1552,BT1552)</f>
        <v>69</v>
      </c>
      <c r="BX1552" s="536">
        <f t="shared" si="7604"/>
        <v>34</v>
      </c>
      <c r="BY1552" s="536">
        <f t="shared" si="7605"/>
        <v>103</v>
      </c>
      <c r="BZ1552" t="s">
        <v>74</v>
      </c>
      <c r="CA1552" s="544">
        <f>AZ1552</f>
        <v>2</v>
      </c>
      <c r="CB1552" s="544">
        <f t="shared" si="7606"/>
        <v>0</v>
      </c>
      <c r="CC1552" s="544">
        <f t="shared" si="7607"/>
        <v>2</v>
      </c>
      <c r="CD1552" s="544">
        <f>BC1552</f>
        <v>2</v>
      </c>
      <c r="CE1552" s="544">
        <f t="shared" si="7608"/>
        <v>0</v>
      </c>
      <c r="CF1552" s="544">
        <f t="shared" si="7609"/>
        <v>2</v>
      </c>
    </row>
    <row r="1553" spans="1:84">
      <c r="A1553" s="149"/>
      <c r="B1553" s="149"/>
      <c r="C1553" s="151"/>
      <c r="D1553" s="151"/>
      <c r="E1553" s="288"/>
      <c r="F1553" s="591"/>
      <c r="G1553" s="159"/>
      <c r="H1553" s="159"/>
      <c r="I1553" s="159"/>
      <c r="J1553" s="159"/>
      <c r="K1553" s="159"/>
      <c r="L1553" s="159"/>
      <c r="M1553" s="159"/>
      <c r="N1553" s="159"/>
      <c r="O1553" s="159"/>
      <c r="P1553" s="159"/>
      <c r="Q1553" s="159"/>
      <c r="R1553" s="159"/>
      <c r="S1553" s="503"/>
      <c r="T1553" s="159"/>
      <c r="U1553" s="159"/>
      <c r="V1553" s="159"/>
      <c r="W1553" s="159"/>
      <c r="X1553" s="159"/>
      <c r="Y1553" s="159"/>
      <c r="Z1553" s="159"/>
      <c r="AA1553" s="159"/>
      <c r="AB1553" s="159"/>
      <c r="AC1553" s="159"/>
      <c r="AD1553" s="159"/>
      <c r="AE1553" s="159"/>
      <c r="AF1553" s="503"/>
      <c r="AG1553" s="159"/>
      <c r="AH1553" s="159"/>
      <c r="AI1553" s="159"/>
      <c r="AJ1553" s="159"/>
      <c r="AK1553" s="159"/>
      <c r="AL1553" s="159"/>
      <c r="AM1553" s="159"/>
      <c r="AN1553" s="159"/>
      <c r="AO1553" s="159"/>
      <c r="AP1553" s="159"/>
      <c r="AQ1553" s="159"/>
      <c r="AR1553" s="159"/>
      <c r="AS1553" s="503"/>
      <c r="AT1553" s="159"/>
      <c r="AU1553" s="159"/>
      <c r="AV1553" s="159"/>
      <c r="AW1553" s="570"/>
      <c r="AX1553" s="570"/>
      <c r="AY1553" s="570"/>
      <c r="AZ1553" s="159"/>
      <c r="BA1553" s="159"/>
      <c r="BB1553" s="159"/>
      <c r="BC1553" s="159"/>
      <c r="BD1553" s="159"/>
      <c r="BE1553" s="159"/>
      <c r="BF1553" s="474"/>
    </row>
    <row r="1554" spans="1:84" ht="45" customHeight="1">
      <c r="A1554" s="149"/>
      <c r="B1554" s="149"/>
      <c r="C1554" s="151"/>
      <c r="D1554" s="151"/>
      <c r="E1554" s="288"/>
      <c r="F1554" s="591"/>
      <c r="G1554" s="159"/>
      <c r="H1554" s="159"/>
      <c r="I1554" s="159"/>
      <c r="J1554" s="159"/>
      <c r="K1554" s="159"/>
      <c r="L1554" s="159"/>
      <c r="M1554" s="159"/>
      <c r="N1554" s="159"/>
      <c r="O1554" s="159"/>
      <c r="P1554" s="159"/>
      <c r="Q1554" s="159"/>
      <c r="R1554" s="159"/>
      <c r="S1554" s="503"/>
      <c r="T1554" s="159"/>
      <c r="U1554" s="159"/>
      <c r="V1554" s="159"/>
      <c r="W1554" s="159"/>
      <c r="X1554" s="159"/>
      <c r="Y1554" s="159"/>
      <c r="Z1554" s="159"/>
      <c r="AA1554" s="159"/>
      <c r="AB1554" s="159"/>
      <c r="AC1554" s="159"/>
      <c r="AD1554" s="159"/>
      <c r="AE1554" s="159"/>
      <c r="AF1554" s="503"/>
      <c r="AG1554" s="159"/>
      <c r="AH1554" s="159"/>
      <c r="AI1554" s="159"/>
      <c r="AJ1554" s="159"/>
      <c r="AK1554" s="159"/>
      <c r="AL1554" s="159"/>
      <c r="AM1554" s="159"/>
      <c r="AN1554" s="159"/>
      <c r="AO1554" s="159"/>
      <c r="AP1554" s="159"/>
      <c r="AQ1554" s="159"/>
      <c r="AR1554" s="159"/>
      <c r="AS1554" s="503"/>
      <c r="AT1554" s="159"/>
      <c r="AU1554" s="159"/>
      <c r="AV1554" s="159"/>
      <c r="AW1554" s="570"/>
      <c r="AX1554" s="570"/>
      <c r="AY1554" s="570"/>
      <c r="AZ1554" s="159"/>
      <c r="BA1554" s="159"/>
      <c r="BB1554" s="159"/>
      <c r="BC1554" s="159"/>
      <c r="BD1554" s="159"/>
      <c r="BE1554" s="159"/>
      <c r="BF1554" s="474"/>
    </row>
    <row r="1555" spans="1:84">
      <c r="A1555" s="149"/>
      <c r="B1555" s="151" t="s">
        <v>81</v>
      </c>
      <c r="C1555" s="151"/>
      <c r="D1555" s="151"/>
      <c r="E1555" s="288"/>
      <c r="F1555" s="592"/>
      <c r="G1555" s="168"/>
      <c r="H1555" s="168"/>
      <c r="I1555" s="168"/>
      <c r="J1555" s="168"/>
      <c r="K1555" s="168"/>
      <c r="L1555" s="168"/>
      <c r="M1555" s="168"/>
      <c r="N1555" s="168"/>
      <c r="O1555" s="168"/>
      <c r="P1555" s="168"/>
      <c r="Q1555" s="168"/>
      <c r="R1555" s="168"/>
      <c r="S1555" s="502"/>
      <c r="T1555" s="168"/>
      <c r="U1555" s="168"/>
      <c r="V1555" s="168"/>
      <c r="W1555" s="168"/>
      <c r="X1555" s="168"/>
      <c r="Y1555" s="168"/>
      <c r="Z1555" s="168"/>
      <c r="AA1555" s="168"/>
      <c r="AB1555" s="168"/>
      <c r="AC1555" s="168"/>
      <c r="AD1555" s="168"/>
      <c r="AE1555" s="168"/>
      <c r="AF1555" s="502"/>
      <c r="AG1555" s="168"/>
      <c r="AH1555" s="168"/>
      <c r="AI1555" s="168"/>
      <c r="AJ1555" s="168"/>
      <c r="AK1555" s="168"/>
      <c r="AL1555" s="168"/>
      <c r="AM1555" s="168"/>
      <c r="AN1555" s="168"/>
      <c r="AO1555" s="168"/>
      <c r="AP1555" s="168"/>
      <c r="AQ1555" s="168"/>
      <c r="AR1555" s="168"/>
      <c r="AS1555" s="502"/>
      <c r="AT1555" s="168"/>
      <c r="AU1555" s="168"/>
      <c r="AV1555" s="168"/>
      <c r="AW1555" s="569"/>
      <c r="AX1555" s="569"/>
      <c r="AY1555" s="569"/>
      <c r="AZ1555" s="159"/>
      <c r="BA1555" s="159"/>
      <c r="BB1555" s="159"/>
      <c r="BC1555" s="168"/>
      <c r="BD1555" s="168"/>
      <c r="BE1555" s="168"/>
      <c r="BF1555" s="523"/>
    </row>
    <row r="1556" spans="1:84">
      <c r="A1556" s="149"/>
      <c r="B1556" s="149" t="s">
        <v>536</v>
      </c>
      <c r="C1556" s="151"/>
      <c r="D1556" s="151"/>
      <c r="E1556" s="375" t="s">
        <v>221</v>
      </c>
      <c r="F1556" s="591"/>
      <c r="G1556" s="159"/>
      <c r="H1556" s="159"/>
      <c r="I1556" s="159"/>
      <c r="J1556" s="159"/>
      <c r="K1556" s="159"/>
      <c r="L1556" s="159"/>
      <c r="M1556" s="159"/>
      <c r="N1556" s="159"/>
      <c r="O1556" s="159"/>
      <c r="P1556" s="159"/>
      <c r="Q1556" s="159"/>
      <c r="R1556" s="159"/>
      <c r="S1556" s="503"/>
      <c r="T1556" s="159"/>
      <c r="U1556" s="159"/>
      <c r="V1556" s="159"/>
      <c r="W1556" s="159"/>
      <c r="X1556" s="159"/>
      <c r="Y1556" s="159"/>
      <c r="Z1556" s="159"/>
      <c r="AA1556" s="159"/>
      <c r="AB1556" s="159"/>
      <c r="AC1556" s="159"/>
      <c r="AD1556" s="159"/>
      <c r="AE1556" s="159"/>
      <c r="AF1556" s="503"/>
      <c r="AG1556" s="159"/>
      <c r="AH1556" s="159"/>
      <c r="AI1556" s="159"/>
      <c r="AJ1556" s="159"/>
      <c r="AK1556" s="159"/>
      <c r="AL1556" s="159"/>
      <c r="AM1556" s="159"/>
      <c r="AN1556" s="159"/>
      <c r="AO1556" s="159"/>
      <c r="AP1556" s="159"/>
      <c r="AQ1556" s="159"/>
      <c r="AR1556" s="159"/>
      <c r="AS1556" s="503"/>
      <c r="AT1556" s="159"/>
      <c r="AU1556" s="159"/>
      <c r="AV1556" s="159"/>
      <c r="AW1556" s="570"/>
      <c r="AX1556" s="570"/>
      <c r="AY1556" s="570"/>
      <c r="AZ1556" s="159"/>
      <c r="BA1556" s="159"/>
      <c r="BB1556" s="159"/>
      <c r="BC1556" s="159"/>
      <c r="BD1556" s="159"/>
      <c r="BE1556" s="159"/>
      <c r="BF1556" s="474"/>
    </row>
    <row r="1557" spans="1:84">
      <c r="A1557" s="149"/>
      <c r="B1557" s="149"/>
      <c r="C1557" s="151"/>
      <c r="D1557" s="151"/>
      <c r="E1557" s="446" t="s">
        <v>1078</v>
      </c>
      <c r="F1557" s="592">
        <v>2</v>
      </c>
      <c r="G1557" s="159"/>
      <c r="H1557" s="159"/>
      <c r="I1557" s="275">
        <f>SUM(G1557:H1557)</f>
        <v>0</v>
      </c>
      <c r="J1557" s="159"/>
      <c r="K1557" s="159"/>
      <c r="L1557" s="275">
        <f>SUM(J1557:K1557)</f>
        <v>0</v>
      </c>
      <c r="M1557" s="159"/>
      <c r="N1557" s="159"/>
      <c r="O1557" s="275">
        <f>SUM(M1557:N1557)</f>
        <v>0</v>
      </c>
      <c r="P1557" s="159"/>
      <c r="Q1557" s="159"/>
      <c r="R1557" s="275">
        <f>SUM(P1557:Q1557)</f>
        <v>0</v>
      </c>
      <c r="S1557" s="500"/>
      <c r="T1557" s="275"/>
      <c r="U1557" s="275"/>
      <c r="V1557" s="275">
        <f>SUM(T1557:U1557)</f>
        <v>0</v>
      </c>
      <c r="W1557" s="275"/>
      <c r="X1557" s="275"/>
      <c r="Y1557" s="275">
        <f>SUM(W1557:X1557)</f>
        <v>0</v>
      </c>
      <c r="Z1557" s="275"/>
      <c r="AA1557" s="275"/>
      <c r="AB1557" s="275">
        <f>SUM(Z1557:AA1557)</f>
        <v>0</v>
      </c>
      <c r="AC1557" s="275"/>
      <c r="AD1557" s="275"/>
      <c r="AE1557" s="275">
        <f>SUM(AC1557:AD1557)</f>
        <v>0</v>
      </c>
      <c r="AF1557" s="500"/>
      <c r="AG1557" s="275"/>
      <c r="AH1557" s="275"/>
      <c r="AI1557" s="275">
        <f>SUM(AG1557:AH1557)</f>
        <v>0</v>
      </c>
      <c r="AJ1557" s="275"/>
      <c r="AK1557" s="275"/>
      <c r="AL1557" s="275">
        <f>SUM(AJ1557:AK1557)</f>
        <v>0</v>
      </c>
      <c r="AM1557" s="275"/>
      <c r="AN1557" s="275"/>
      <c r="AO1557" s="275">
        <f>SUM(AM1557:AN1557)</f>
        <v>0</v>
      </c>
      <c r="AP1557" s="275"/>
      <c r="AQ1557" s="275"/>
      <c r="AR1557" s="275">
        <f>SUM(AP1557:AQ1557)</f>
        <v>0</v>
      </c>
      <c r="AS1557" s="500"/>
      <c r="AT1557" s="275"/>
      <c r="AU1557" s="275"/>
      <c r="AV1557" s="275">
        <f>SUM(AT1557:AU1557)</f>
        <v>0</v>
      </c>
      <c r="AW1557" s="567">
        <f t="shared" ref="AW1557:AW1558" si="7612">SUM(G1557,J1557,M1557,P1557,T1557,W1557,Z1557,AC1557,AG1557,AJ1557,AM1557,AP1557,AT1557)</f>
        <v>0</v>
      </c>
      <c r="AX1557" s="567">
        <f t="shared" ref="AX1557:AX1558" si="7613">SUM(H1557,K1557,N1557,Q1557,U1557,X1557,AA1557,AD1557,AH1557,AK1557,AN1557,AQ1557,AU1557)</f>
        <v>0</v>
      </c>
      <c r="AY1557" s="567">
        <f t="shared" ref="AY1557:AY1558" si="7614">SUM(I1557,L1557,O1557,R1557,V1557,Y1557,AB1557,AE1557,AI1557,AL1557,AO1557,AR1557,AV1557)</f>
        <v>0</v>
      </c>
      <c r="AZ1557" s="159"/>
      <c r="BA1557" s="159"/>
      <c r="BB1557" s="275">
        <f>SUM(AZ1557:BA1557)</f>
        <v>0</v>
      </c>
      <c r="BC1557" s="275"/>
      <c r="BD1557" s="275"/>
      <c r="BE1557" s="275">
        <f>SUM(BC1557:BD1557)</f>
        <v>0</v>
      </c>
      <c r="BF1557" s="521"/>
      <c r="BG1557" s="605">
        <f>SUM(F1557,S1557,AF1557,AS1557)</f>
        <v>2</v>
      </c>
      <c r="BH1557" s="533">
        <f>SUM(G1557,T1557,AG1557)</f>
        <v>0</v>
      </c>
      <c r="BI1557" s="533">
        <f t="shared" ref="BI1557:BI1559" si="7615">SUM(H1557,U1557,AH1557)</f>
        <v>0</v>
      </c>
      <c r="BJ1557" s="533">
        <f t="shared" ref="BJ1557:BJ1559" si="7616">SUM(I1557,V1557,AI1557)</f>
        <v>0</v>
      </c>
      <c r="BK1557" s="533">
        <f t="shared" ref="BK1557:BK1559" si="7617">SUM(J1557,W1557,AJ1557)</f>
        <v>0</v>
      </c>
      <c r="BL1557" s="533">
        <f t="shared" ref="BL1557:BL1559" si="7618">SUM(K1557,X1557,AK1557)</f>
        <v>0</v>
      </c>
      <c r="BM1557" s="533">
        <f t="shared" ref="BM1557:BM1559" si="7619">SUM(L1557,Y1557,AL1557)</f>
        <v>0</v>
      </c>
      <c r="BN1557" s="533">
        <f>SUM(M1557,Z1557,AM1557)</f>
        <v>0</v>
      </c>
      <c r="BO1557" s="533">
        <f t="shared" ref="BO1557:BO1559" si="7620">SUM(N1557,AA1557,AN1557)</f>
        <v>0</v>
      </c>
      <c r="BP1557" s="533">
        <f t="shared" ref="BP1557:BP1559" si="7621">SUM(O1557,AB1557,AO1557)</f>
        <v>0</v>
      </c>
      <c r="BQ1557" s="533">
        <f t="shared" ref="BQ1557:BQ1559" si="7622">SUM(P1557,AC1557,AP1557)</f>
        <v>0</v>
      </c>
      <c r="BR1557" s="533">
        <f t="shared" ref="BR1557:BR1559" si="7623">SUM(Q1557,AD1557,AQ1557)</f>
        <v>0</v>
      </c>
      <c r="BS1557" s="533">
        <f t="shared" ref="BS1557:BS1559" si="7624">SUM(R1557,AE1557,AR1557)</f>
        <v>0</v>
      </c>
      <c r="BT1557" s="533">
        <f>AT1557</f>
        <v>0</v>
      </c>
      <c r="BU1557" s="533">
        <f t="shared" ref="BU1557:BU1559" si="7625">AU1557</f>
        <v>0</v>
      </c>
      <c r="BV1557" s="533">
        <f t="shared" ref="BV1557:BV1559" si="7626">AV1557</f>
        <v>0</v>
      </c>
      <c r="BW1557" s="536">
        <f>SUM(BH1557,BK1557,BN1557,BQ1557,BT1557)</f>
        <v>0</v>
      </c>
      <c r="BX1557" s="536">
        <f t="shared" ref="BX1557:BX1559" si="7627">SUM(BI1557,BL1557,BO1557,BR1557,BU1557)</f>
        <v>0</v>
      </c>
      <c r="BY1557" s="536">
        <f t="shared" ref="BY1557:BY1559" si="7628">SUM(BJ1557,BM1557,BP1557,BS1557,BV1557)</f>
        <v>0</v>
      </c>
      <c r="BZ1557" t="s">
        <v>74</v>
      </c>
      <c r="CA1557" s="544">
        <f>AZ1557</f>
        <v>0</v>
      </c>
      <c r="CB1557" s="544">
        <f t="shared" ref="CB1557:CB1559" si="7629">BA1557</f>
        <v>0</v>
      </c>
      <c r="CC1557" s="544">
        <f t="shared" ref="CC1557:CC1559" si="7630">BB1557</f>
        <v>0</v>
      </c>
      <c r="CD1557" s="544">
        <f>BC1557</f>
        <v>0</v>
      </c>
      <c r="CE1557" s="544">
        <f t="shared" ref="CE1557:CE1559" si="7631">BD1557</f>
        <v>0</v>
      </c>
      <c r="CF1557" s="544">
        <f t="shared" ref="CF1557:CF1559" si="7632">BE1557</f>
        <v>0</v>
      </c>
    </row>
    <row r="1558" spans="1:84">
      <c r="A1558" s="149" t="s">
        <v>74</v>
      </c>
      <c r="B1558" s="149"/>
      <c r="C1558" s="151"/>
      <c r="D1558" s="151"/>
      <c r="E1558" s="446" t="s">
        <v>1079</v>
      </c>
      <c r="F1558" s="592">
        <v>2</v>
      </c>
      <c r="G1558" s="159"/>
      <c r="H1558" s="159"/>
      <c r="I1558" s="275">
        <f>SUM(G1558:H1558)</f>
        <v>0</v>
      </c>
      <c r="J1558" s="159"/>
      <c r="K1558" s="159"/>
      <c r="L1558" s="275">
        <f>SUM(J1558:K1558)</f>
        <v>0</v>
      </c>
      <c r="M1558" s="159"/>
      <c r="N1558" s="159"/>
      <c r="O1558" s="275">
        <f>SUM(M1558:N1558)</f>
        <v>0</v>
      </c>
      <c r="P1558" s="159"/>
      <c r="Q1558" s="159"/>
      <c r="R1558" s="275">
        <f>SUM(P1558:Q1558)</f>
        <v>0</v>
      </c>
      <c r="S1558" s="500"/>
      <c r="T1558" s="275"/>
      <c r="U1558" s="275"/>
      <c r="V1558" s="275">
        <f>SUM(T1558:U1558)</f>
        <v>0</v>
      </c>
      <c r="W1558" s="275"/>
      <c r="X1558" s="275"/>
      <c r="Y1558" s="275">
        <f>SUM(W1558:X1558)</f>
        <v>0</v>
      </c>
      <c r="Z1558" s="275"/>
      <c r="AA1558" s="275"/>
      <c r="AB1558" s="275">
        <f>SUM(Z1558:AA1558)</f>
        <v>0</v>
      </c>
      <c r="AC1558" s="275"/>
      <c r="AD1558" s="275"/>
      <c r="AE1558" s="275">
        <f>SUM(AC1558:AD1558)</f>
        <v>0</v>
      </c>
      <c r="AF1558" s="500"/>
      <c r="AG1558" s="275"/>
      <c r="AH1558" s="275"/>
      <c r="AI1558" s="275">
        <f>SUM(AG1558:AH1558)</f>
        <v>0</v>
      </c>
      <c r="AJ1558" s="275"/>
      <c r="AK1558" s="275"/>
      <c r="AL1558" s="275">
        <f>SUM(AJ1558:AK1558)</f>
        <v>0</v>
      </c>
      <c r="AM1558" s="275"/>
      <c r="AN1558" s="275"/>
      <c r="AO1558" s="275">
        <f>SUM(AM1558:AN1558)</f>
        <v>0</v>
      </c>
      <c r="AP1558" s="275"/>
      <c r="AQ1558" s="275"/>
      <c r="AR1558" s="275">
        <f>SUM(AP1558:AQ1558)</f>
        <v>0</v>
      </c>
      <c r="AS1558" s="500"/>
      <c r="AT1558" s="275"/>
      <c r="AU1558" s="275"/>
      <c r="AV1558" s="275">
        <f>SUM(AT1558:AU1558)</f>
        <v>0</v>
      </c>
      <c r="AW1558" s="567">
        <f t="shared" si="7612"/>
        <v>0</v>
      </c>
      <c r="AX1558" s="567">
        <f t="shared" si="7613"/>
        <v>0</v>
      </c>
      <c r="AY1558" s="567">
        <f t="shared" si="7614"/>
        <v>0</v>
      </c>
      <c r="AZ1558" s="159"/>
      <c r="BA1558" s="159"/>
      <c r="BB1558" s="275">
        <f>SUM(AZ1558:BA1558)</f>
        <v>0</v>
      </c>
      <c r="BC1558" s="275"/>
      <c r="BD1558" s="275"/>
      <c r="BE1558" s="275">
        <f>SUM(BC1558:BD1558)</f>
        <v>0</v>
      </c>
      <c r="BF1558" s="521"/>
      <c r="BG1558" s="605">
        <f>SUM(F1558,S1558,AF1558,AS1558)</f>
        <v>2</v>
      </c>
      <c r="BH1558" s="533">
        <f>SUM(G1558,T1558,AG1558)</f>
        <v>0</v>
      </c>
      <c r="BI1558" s="533">
        <f t="shared" si="7615"/>
        <v>0</v>
      </c>
      <c r="BJ1558" s="533">
        <f t="shared" si="7616"/>
        <v>0</v>
      </c>
      <c r="BK1558" s="533">
        <f t="shared" si="7617"/>
        <v>0</v>
      </c>
      <c r="BL1558" s="533">
        <f t="shared" si="7618"/>
        <v>0</v>
      </c>
      <c r="BM1558" s="533">
        <f t="shared" si="7619"/>
        <v>0</v>
      </c>
      <c r="BN1558" s="533">
        <f>SUM(M1558,Z1558,AM1558)</f>
        <v>0</v>
      </c>
      <c r="BO1558" s="533">
        <f t="shared" si="7620"/>
        <v>0</v>
      </c>
      <c r="BP1558" s="533">
        <f t="shared" si="7621"/>
        <v>0</v>
      </c>
      <c r="BQ1558" s="533">
        <f t="shared" si="7622"/>
        <v>0</v>
      </c>
      <c r="BR1558" s="533">
        <f t="shared" si="7623"/>
        <v>0</v>
      </c>
      <c r="BS1558" s="533">
        <f t="shared" si="7624"/>
        <v>0</v>
      </c>
      <c r="BT1558" s="533">
        <f>AT1558</f>
        <v>0</v>
      </c>
      <c r="BU1558" s="533">
        <f t="shared" si="7625"/>
        <v>0</v>
      </c>
      <c r="BV1558" s="533">
        <f t="shared" si="7626"/>
        <v>0</v>
      </c>
      <c r="BW1558" s="536">
        <f>SUM(BH1558,BK1558,BN1558,BQ1558,BT1558)</f>
        <v>0</v>
      </c>
      <c r="BX1558" s="536">
        <f t="shared" si="7627"/>
        <v>0</v>
      </c>
      <c r="BY1558" s="536">
        <f t="shared" si="7628"/>
        <v>0</v>
      </c>
      <c r="BZ1558" t="s">
        <v>74</v>
      </c>
      <c r="CA1558" s="544">
        <f>AZ1558</f>
        <v>0</v>
      </c>
      <c r="CB1558" s="544">
        <f t="shared" si="7629"/>
        <v>0</v>
      </c>
      <c r="CC1558" s="544">
        <f t="shared" si="7630"/>
        <v>0</v>
      </c>
      <c r="CD1558" s="544">
        <f>BC1558</f>
        <v>0</v>
      </c>
      <c r="CE1558" s="544">
        <f t="shared" si="7631"/>
        <v>0</v>
      </c>
      <c r="CF1558" s="544">
        <f t="shared" si="7632"/>
        <v>0</v>
      </c>
    </row>
    <row r="1559" spans="1:84">
      <c r="A1559" s="149"/>
      <c r="B1559" s="149"/>
      <c r="C1559" s="151"/>
      <c r="D1559" s="151"/>
      <c r="E1559" s="288"/>
      <c r="F1559" s="592">
        <f t="shared" ref="F1559:BE1559" si="7633">SUM(F1557:F1558)</f>
        <v>4</v>
      </c>
      <c r="G1559" s="276">
        <f t="shared" si="7633"/>
        <v>0</v>
      </c>
      <c r="H1559" s="276">
        <f t="shared" si="7633"/>
        <v>0</v>
      </c>
      <c r="I1559" s="276">
        <f t="shared" si="7633"/>
        <v>0</v>
      </c>
      <c r="J1559" s="276">
        <f t="shared" si="7633"/>
        <v>0</v>
      </c>
      <c r="K1559" s="276">
        <f t="shared" si="7633"/>
        <v>0</v>
      </c>
      <c r="L1559" s="276">
        <f t="shared" si="7633"/>
        <v>0</v>
      </c>
      <c r="M1559" s="276">
        <f t="shared" si="7633"/>
        <v>0</v>
      </c>
      <c r="N1559" s="276">
        <f t="shared" si="7633"/>
        <v>0</v>
      </c>
      <c r="O1559" s="276">
        <f t="shared" si="7633"/>
        <v>0</v>
      </c>
      <c r="P1559" s="276">
        <f t="shared" si="7633"/>
        <v>0</v>
      </c>
      <c r="Q1559" s="276">
        <f t="shared" si="7633"/>
        <v>0</v>
      </c>
      <c r="R1559" s="276">
        <f t="shared" si="7633"/>
        <v>0</v>
      </c>
      <c r="S1559" s="501">
        <f t="shared" si="7633"/>
        <v>0</v>
      </c>
      <c r="T1559" s="276">
        <f t="shared" si="7633"/>
        <v>0</v>
      </c>
      <c r="U1559" s="276">
        <f t="shared" si="7633"/>
        <v>0</v>
      </c>
      <c r="V1559" s="276">
        <f t="shared" si="7633"/>
        <v>0</v>
      </c>
      <c r="W1559" s="276">
        <f t="shared" si="7633"/>
        <v>0</v>
      </c>
      <c r="X1559" s="276">
        <f t="shared" si="7633"/>
        <v>0</v>
      </c>
      <c r="Y1559" s="276">
        <f t="shared" si="7633"/>
        <v>0</v>
      </c>
      <c r="Z1559" s="276">
        <f t="shared" si="7633"/>
        <v>0</v>
      </c>
      <c r="AA1559" s="276">
        <f t="shared" si="7633"/>
        <v>0</v>
      </c>
      <c r="AB1559" s="276">
        <f t="shared" si="7633"/>
        <v>0</v>
      </c>
      <c r="AC1559" s="276">
        <f t="shared" si="7633"/>
        <v>0</v>
      </c>
      <c r="AD1559" s="276">
        <f t="shared" si="7633"/>
        <v>0</v>
      </c>
      <c r="AE1559" s="276">
        <f t="shared" si="7633"/>
        <v>0</v>
      </c>
      <c r="AF1559" s="501">
        <f t="shared" si="7633"/>
        <v>0</v>
      </c>
      <c r="AG1559" s="276">
        <f t="shared" si="7633"/>
        <v>0</v>
      </c>
      <c r="AH1559" s="276">
        <f t="shared" si="7633"/>
        <v>0</v>
      </c>
      <c r="AI1559" s="276">
        <f t="shared" si="7633"/>
        <v>0</v>
      </c>
      <c r="AJ1559" s="276">
        <f t="shared" si="7633"/>
        <v>0</v>
      </c>
      <c r="AK1559" s="276">
        <f t="shared" si="7633"/>
        <v>0</v>
      </c>
      <c r="AL1559" s="276">
        <f t="shared" si="7633"/>
        <v>0</v>
      </c>
      <c r="AM1559" s="276">
        <f t="shared" si="7633"/>
        <v>0</v>
      </c>
      <c r="AN1559" s="276">
        <f t="shared" si="7633"/>
        <v>0</v>
      </c>
      <c r="AO1559" s="276">
        <f t="shared" si="7633"/>
        <v>0</v>
      </c>
      <c r="AP1559" s="276">
        <f t="shared" si="7633"/>
        <v>0</v>
      </c>
      <c r="AQ1559" s="276">
        <f t="shared" si="7633"/>
        <v>0</v>
      </c>
      <c r="AR1559" s="276">
        <f t="shared" si="7633"/>
        <v>0</v>
      </c>
      <c r="AS1559" s="501">
        <f t="shared" si="7633"/>
        <v>0</v>
      </c>
      <c r="AT1559" s="276">
        <f t="shared" si="7633"/>
        <v>0</v>
      </c>
      <c r="AU1559" s="276">
        <f t="shared" si="7633"/>
        <v>0</v>
      </c>
      <c r="AV1559" s="276">
        <f t="shared" si="7633"/>
        <v>0</v>
      </c>
      <c r="AW1559" s="568">
        <f t="shared" si="7633"/>
        <v>0</v>
      </c>
      <c r="AX1559" s="568">
        <f t="shared" si="7633"/>
        <v>0</v>
      </c>
      <c r="AY1559" s="568">
        <f t="shared" si="7633"/>
        <v>0</v>
      </c>
      <c r="AZ1559" s="276">
        <f t="shared" si="7633"/>
        <v>0</v>
      </c>
      <c r="BA1559" s="276">
        <f t="shared" si="7633"/>
        <v>0</v>
      </c>
      <c r="BB1559" s="276">
        <f t="shared" si="7633"/>
        <v>0</v>
      </c>
      <c r="BC1559" s="276">
        <f t="shared" si="7633"/>
        <v>0</v>
      </c>
      <c r="BD1559" s="276">
        <f t="shared" si="7633"/>
        <v>0</v>
      </c>
      <c r="BE1559" s="276">
        <f t="shared" si="7633"/>
        <v>0</v>
      </c>
      <c r="BF1559" s="523"/>
      <c r="BG1559" s="605">
        <f>SUM(F1559,S1559,AF1559,AS1559)</f>
        <v>4</v>
      </c>
      <c r="BH1559" s="533">
        <f>SUM(G1559,T1559,AG1559)</f>
        <v>0</v>
      </c>
      <c r="BI1559" s="533">
        <f t="shared" si="7615"/>
        <v>0</v>
      </c>
      <c r="BJ1559" s="533">
        <f t="shared" si="7616"/>
        <v>0</v>
      </c>
      <c r="BK1559" s="533">
        <f t="shared" si="7617"/>
        <v>0</v>
      </c>
      <c r="BL1559" s="533">
        <f t="shared" si="7618"/>
        <v>0</v>
      </c>
      <c r="BM1559" s="533">
        <f t="shared" si="7619"/>
        <v>0</v>
      </c>
      <c r="BN1559" s="533">
        <f>SUM(M1559,Z1559,AM1559)</f>
        <v>0</v>
      </c>
      <c r="BO1559" s="533">
        <f t="shared" si="7620"/>
        <v>0</v>
      </c>
      <c r="BP1559" s="533">
        <f t="shared" si="7621"/>
        <v>0</v>
      </c>
      <c r="BQ1559" s="533">
        <f t="shared" si="7622"/>
        <v>0</v>
      </c>
      <c r="BR1559" s="533">
        <f t="shared" si="7623"/>
        <v>0</v>
      </c>
      <c r="BS1559" s="533">
        <f t="shared" si="7624"/>
        <v>0</v>
      </c>
      <c r="BT1559" s="533">
        <f>AT1559</f>
        <v>0</v>
      </c>
      <c r="BU1559" s="533">
        <f t="shared" si="7625"/>
        <v>0</v>
      </c>
      <c r="BV1559" s="533">
        <f t="shared" si="7626"/>
        <v>0</v>
      </c>
      <c r="BW1559" s="536">
        <f>SUM(BH1559,BK1559,BN1559,BQ1559,BT1559)</f>
        <v>0</v>
      </c>
      <c r="BX1559" s="536">
        <f t="shared" si="7627"/>
        <v>0</v>
      </c>
      <c r="BY1559" s="536">
        <f t="shared" si="7628"/>
        <v>0</v>
      </c>
      <c r="BZ1559" t="s">
        <v>74</v>
      </c>
      <c r="CA1559" s="544">
        <f>AZ1559</f>
        <v>0</v>
      </c>
      <c r="CB1559" s="544">
        <f t="shared" si="7629"/>
        <v>0</v>
      </c>
      <c r="CC1559" s="544">
        <f t="shared" si="7630"/>
        <v>0</v>
      </c>
      <c r="CD1559" s="544">
        <f>BC1559</f>
        <v>0</v>
      </c>
      <c r="CE1559" s="544">
        <f t="shared" si="7631"/>
        <v>0</v>
      </c>
      <c r="CF1559" s="544">
        <f t="shared" si="7632"/>
        <v>0</v>
      </c>
    </row>
    <row r="1560" spans="1:84">
      <c r="A1560" s="149"/>
      <c r="B1560" s="149" t="s">
        <v>550</v>
      </c>
      <c r="C1560" s="151"/>
      <c r="D1560" s="151"/>
      <c r="E1560" s="375" t="s">
        <v>221</v>
      </c>
      <c r="F1560" s="591"/>
      <c r="G1560" s="159"/>
      <c r="H1560" s="159"/>
      <c r="I1560" s="159"/>
      <c r="J1560" s="159"/>
      <c r="K1560" s="159"/>
      <c r="L1560" s="159"/>
      <c r="M1560" s="159"/>
      <c r="N1560" s="159"/>
      <c r="O1560" s="159"/>
      <c r="P1560" s="159"/>
      <c r="Q1560" s="159"/>
      <c r="R1560" s="159"/>
      <c r="S1560" s="503"/>
      <c r="T1560" s="159"/>
      <c r="U1560" s="159"/>
      <c r="V1560" s="159"/>
      <c r="W1560" s="159"/>
      <c r="X1560" s="159"/>
      <c r="Y1560" s="159"/>
      <c r="Z1560" s="159"/>
      <c r="AA1560" s="159"/>
      <c r="AB1560" s="159"/>
      <c r="AC1560" s="159"/>
      <c r="AD1560" s="159"/>
      <c r="AE1560" s="159"/>
      <c r="AF1560" s="503"/>
      <c r="AG1560" s="159"/>
      <c r="AH1560" s="159"/>
      <c r="AI1560" s="159"/>
      <c r="AJ1560" s="159"/>
      <c r="AK1560" s="159"/>
      <c r="AL1560" s="159"/>
      <c r="AM1560" s="159"/>
      <c r="AN1560" s="159"/>
      <c r="AO1560" s="159"/>
      <c r="AP1560" s="159"/>
      <c r="AQ1560" s="159"/>
      <c r="AR1560" s="159"/>
      <c r="AS1560" s="503"/>
      <c r="AT1560" s="159"/>
      <c r="AU1560" s="159"/>
      <c r="AV1560" s="159"/>
      <c r="AW1560" s="570"/>
      <c r="AX1560" s="570"/>
      <c r="AY1560" s="570"/>
      <c r="AZ1560" s="159"/>
      <c r="BA1560" s="159"/>
      <c r="BB1560" s="159"/>
      <c r="BC1560" s="159"/>
      <c r="BD1560" s="159"/>
      <c r="BE1560" s="159"/>
      <c r="BF1560" s="474"/>
    </row>
    <row r="1561" spans="1:84">
      <c r="A1561" s="149"/>
      <c r="B1561" s="149"/>
      <c r="C1561" s="151"/>
      <c r="D1561" s="151"/>
      <c r="E1561" s="446" t="s">
        <v>1078</v>
      </c>
      <c r="F1561" s="592"/>
      <c r="G1561" s="159"/>
      <c r="H1561" s="159"/>
      <c r="I1561" s="275">
        <f>SUM(G1561:H1561)</f>
        <v>0</v>
      </c>
      <c r="J1561" s="159"/>
      <c r="K1561" s="159"/>
      <c r="L1561" s="275">
        <f>SUM(J1561:K1561)</f>
        <v>0</v>
      </c>
      <c r="M1561" s="159"/>
      <c r="N1561" s="159"/>
      <c r="O1561" s="275">
        <f>SUM(M1561:N1561)</f>
        <v>0</v>
      </c>
      <c r="P1561" s="159"/>
      <c r="Q1561" s="159"/>
      <c r="R1561" s="275">
        <f>SUM(P1561:Q1561)</f>
        <v>0</v>
      </c>
      <c r="S1561" s="500"/>
      <c r="T1561" s="275"/>
      <c r="U1561" s="275"/>
      <c r="V1561" s="275">
        <f>SUM(T1561:U1561)</f>
        <v>0</v>
      </c>
      <c r="W1561" s="275"/>
      <c r="X1561" s="275"/>
      <c r="Y1561" s="275">
        <f>SUM(W1561:X1561)</f>
        <v>0</v>
      </c>
      <c r="Z1561" s="275"/>
      <c r="AA1561" s="275"/>
      <c r="AB1561" s="275">
        <f>SUM(Z1561:AA1561)</f>
        <v>0</v>
      </c>
      <c r="AC1561" s="275"/>
      <c r="AD1561" s="275"/>
      <c r="AE1561" s="275">
        <f>SUM(AC1561:AD1561)</f>
        <v>0</v>
      </c>
      <c r="AF1561" s="500"/>
      <c r="AG1561" s="275"/>
      <c r="AH1561" s="275"/>
      <c r="AI1561" s="275">
        <f>SUM(AG1561:AH1561)</f>
        <v>0</v>
      </c>
      <c r="AJ1561" s="275"/>
      <c r="AK1561" s="275"/>
      <c r="AL1561" s="275">
        <f>SUM(AJ1561:AK1561)</f>
        <v>0</v>
      </c>
      <c r="AM1561" s="275"/>
      <c r="AN1561" s="275"/>
      <c r="AO1561" s="275">
        <f>SUM(AM1561:AN1561)</f>
        <v>0</v>
      </c>
      <c r="AP1561" s="275"/>
      <c r="AQ1561" s="275"/>
      <c r="AR1561" s="275">
        <f>SUM(AP1561:AQ1561)</f>
        <v>0</v>
      </c>
      <c r="AS1561" s="500"/>
      <c r="AT1561" s="275"/>
      <c r="AU1561" s="275"/>
      <c r="AV1561" s="275">
        <f>SUM(AT1561:AU1561)</f>
        <v>0</v>
      </c>
      <c r="AW1561" s="567">
        <f t="shared" ref="AW1561:AW1562" si="7634">SUM(G1561,J1561,M1561,P1561,T1561,W1561,Z1561,AC1561,AG1561,AJ1561,AM1561,AP1561,AT1561)</f>
        <v>0</v>
      </c>
      <c r="AX1561" s="567">
        <f t="shared" ref="AX1561:AX1562" si="7635">SUM(H1561,K1561,N1561,Q1561,U1561,X1561,AA1561,AD1561,AH1561,AK1561,AN1561,AQ1561,AU1561)</f>
        <v>0</v>
      </c>
      <c r="AY1561" s="567">
        <f t="shared" ref="AY1561:AY1562" si="7636">SUM(I1561,L1561,O1561,R1561,V1561,Y1561,AB1561,AE1561,AI1561,AL1561,AO1561,AR1561,AV1561)</f>
        <v>0</v>
      </c>
      <c r="AZ1561" s="159"/>
      <c r="BA1561" s="159"/>
      <c r="BB1561" s="275">
        <f>SUM(AZ1561:BA1561)</f>
        <v>0</v>
      </c>
      <c r="BC1561" s="275"/>
      <c r="BD1561" s="275"/>
      <c r="BE1561" s="275">
        <f>SUM(BC1561:BD1561)</f>
        <v>0</v>
      </c>
      <c r="BF1561" s="521"/>
      <c r="BG1561" s="605">
        <f>SUM(F1561,S1561,AF1561,AS1561)</f>
        <v>0</v>
      </c>
      <c r="BH1561" s="533">
        <f>SUM(G1561,T1561,AG1561)</f>
        <v>0</v>
      </c>
      <c r="BI1561" s="533">
        <f t="shared" ref="BI1561:BI1563" si="7637">SUM(H1561,U1561,AH1561)</f>
        <v>0</v>
      </c>
      <c r="BJ1561" s="533">
        <f t="shared" ref="BJ1561:BJ1563" si="7638">SUM(I1561,V1561,AI1561)</f>
        <v>0</v>
      </c>
      <c r="BK1561" s="533">
        <f t="shared" ref="BK1561:BK1563" si="7639">SUM(J1561,W1561,AJ1561)</f>
        <v>0</v>
      </c>
      <c r="BL1561" s="533">
        <f t="shared" ref="BL1561:BL1563" si="7640">SUM(K1561,X1561,AK1561)</f>
        <v>0</v>
      </c>
      <c r="BM1561" s="533">
        <f t="shared" ref="BM1561:BM1563" si="7641">SUM(L1561,Y1561,AL1561)</f>
        <v>0</v>
      </c>
      <c r="BN1561" s="533">
        <f>SUM(M1561,Z1561,AM1561)</f>
        <v>0</v>
      </c>
      <c r="BO1561" s="533">
        <f t="shared" ref="BO1561:BO1563" si="7642">SUM(N1561,AA1561,AN1561)</f>
        <v>0</v>
      </c>
      <c r="BP1561" s="533">
        <f t="shared" ref="BP1561:BP1563" si="7643">SUM(O1561,AB1561,AO1561)</f>
        <v>0</v>
      </c>
      <c r="BQ1561" s="533">
        <f t="shared" ref="BQ1561:BQ1563" si="7644">SUM(P1561,AC1561,AP1561)</f>
        <v>0</v>
      </c>
      <c r="BR1561" s="533">
        <f t="shared" ref="BR1561:BR1563" si="7645">SUM(Q1561,AD1561,AQ1561)</f>
        <v>0</v>
      </c>
      <c r="BS1561" s="533">
        <f t="shared" ref="BS1561:BS1563" si="7646">SUM(R1561,AE1561,AR1561)</f>
        <v>0</v>
      </c>
      <c r="BT1561" s="533">
        <f>AT1561</f>
        <v>0</v>
      </c>
      <c r="BU1561" s="533">
        <f t="shared" ref="BU1561:BU1563" si="7647">AU1561</f>
        <v>0</v>
      </c>
      <c r="BV1561" s="533">
        <f t="shared" ref="BV1561:BV1563" si="7648">AV1561</f>
        <v>0</v>
      </c>
      <c r="BW1561" s="536">
        <f>SUM(BH1561,BK1561,BN1561,BQ1561,BT1561)</f>
        <v>0</v>
      </c>
      <c r="BX1561" s="536">
        <f t="shared" ref="BX1561:BX1563" si="7649">SUM(BI1561,BL1561,BO1561,BR1561,BU1561)</f>
        <v>0</v>
      </c>
      <c r="BY1561" s="536">
        <f t="shared" ref="BY1561:BY1563" si="7650">SUM(BJ1561,BM1561,BP1561,BS1561,BV1561)</f>
        <v>0</v>
      </c>
      <c r="BZ1561" t="s">
        <v>74</v>
      </c>
      <c r="CA1561" s="544">
        <f>AZ1561</f>
        <v>0</v>
      </c>
      <c r="CB1561" s="544">
        <f t="shared" ref="CB1561:CB1563" si="7651">BA1561</f>
        <v>0</v>
      </c>
      <c r="CC1561" s="544">
        <f t="shared" ref="CC1561:CC1563" si="7652">BB1561</f>
        <v>0</v>
      </c>
      <c r="CD1561" s="544">
        <f>BC1561</f>
        <v>0</v>
      </c>
      <c r="CE1561" s="544">
        <f t="shared" ref="CE1561:CE1563" si="7653">BD1561</f>
        <v>0</v>
      </c>
      <c r="CF1561" s="544">
        <f t="shared" ref="CF1561:CF1563" si="7654">BE1561</f>
        <v>0</v>
      </c>
    </row>
    <row r="1562" spans="1:84">
      <c r="A1562" s="149" t="s">
        <v>74</v>
      </c>
      <c r="B1562" s="149"/>
      <c r="C1562" s="151"/>
      <c r="D1562" s="151"/>
      <c r="E1562" s="446" t="s">
        <v>1079</v>
      </c>
      <c r="F1562" s="592">
        <v>2</v>
      </c>
      <c r="G1562" s="159"/>
      <c r="H1562" s="159"/>
      <c r="I1562" s="275">
        <f>SUM(G1562:H1562)</f>
        <v>0</v>
      </c>
      <c r="J1562" s="159"/>
      <c r="K1562" s="159"/>
      <c r="L1562" s="275">
        <f>SUM(J1562:K1562)</f>
        <v>0</v>
      </c>
      <c r="M1562" s="159"/>
      <c r="N1562" s="159"/>
      <c r="O1562" s="275">
        <f>SUM(M1562:N1562)</f>
        <v>0</v>
      </c>
      <c r="P1562" s="159"/>
      <c r="Q1562" s="159"/>
      <c r="R1562" s="275">
        <f>SUM(P1562:Q1562)</f>
        <v>0</v>
      </c>
      <c r="S1562" s="500"/>
      <c r="T1562" s="275"/>
      <c r="U1562" s="275"/>
      <c r="V1562" s="275">
        <f>SUM(T1562:U1562)</f>
        <v>0</v>
      </c>
      <c r="W1562" s="275"/>
      <c r="X1562" s="275"/>
      <c r="Y1562" s="275">
        <f>SUM(W1562:X1562)</f>
        <v>0</v>
      </c>
      <c r="Z1562" s="275"/>
      <c r="AA1562" s="275"/>
      <c r="AB1562" s="275">
        <f>SUM(Z1562:AA1562)</f>
        <v>0</v>
      </c>
      <c r="AC1562" s="275"/>
      <c r="AD1562" s="275"/>
      <c r="AE1562" s="275">
        <f>SUM(AC1562:AD1562)</f>
        <v>0</v>
      </c>
      <c r="AF1562" s="500"/>
      <c r="AG1562" s="275"/>
      <c r="AH1562" s="275"/>
      <c r="AI1562" s="275">
        <f>SUM(AG1562:AH1562)</f>
        <v>0</v>
      </c>
      <c r="AJ1562" s="275"/>
      <c r="AK1562" s="275"/>
      <c r="AL1562" s="275">
        <f>SUM(AJ1562:AK1562)</f>
        <v>0</v>
      </c>
      <c r="AM1562" s="275"/>
      <c r="AN1562" s="275"/>
      <c r="AO1562" s="275">
        <f>SUM(AM1562:AN1562)</f>
        <v>0</v>
      </c>
      <c r="AP1562" s="275"/>
      <c r="AQ1562" s="275"/>
      <c r="AR1562" s="275">
        <f>SUM(AP1562:AQ1562)</f>
        <v>0</v>
      </c>
      <c r="AS1562" s="500"/>
      <c r="AT1562" s="275"/>
      <c r="AU1562" s="275"/>
      <c r="AV1562" s="275">
        <f>SUM(AT1562:AU1562)</f>
        <v>0</v>
      </c>
      <c r="AW1562" s="567">
        <f t="shared" si="7634"/>
        <v>0</v>
      </c>
      <c r="AX1562" s="567">
        <f t="shared" si="7635"/>
        <v>0</v>
      </c>
      <c r="AY1562" s="567">
        <f t="shared" si="7636"/>
        <v>0</v>
      </c>
      <c r="AZ1562" s="159"/>
      <c r="BA1562" s="159"/>
      <c r="BB1562" s="275">
        <f>SUM(AZ1562:BA1562)</f>
        <v>0</v>
      </c>
      <c r="BC1562" s="275"/>
      <c r="BD1562" s="275"/>
      <c r="BE1562" s="275">
        <f>SUM(BC1562:BD1562)</f>
        <v>0</v>
      </c>
      <c r="BF1562" s="521"/>
      <c r="BG1562" s="605">
        <f>SUM(F1562,S1562,AF1562,AS1562)</f>
        <v>2</v>
      </c>
      <c r="BH1562" s="533">
        <f>SUM(G1562,T1562,AG1562)</f>
        <v>0</v>
      </c>
      <c r="BI1562" s="533">
        <f t="shared" si="7637"/>
        <v>0</v>
      </c>
      <c r="BJ1562" s="533">
        <f t="shared" si="7638"/>
        <v>0</v>
      </c>
      <c r="BK1562" s="533">
        <f t="shared" si="7639"/>
        <v>0</v>
      </c>
      <c r="BL1562" s="533">
        <f t="shared" si="7640"/>
        <v>0</v>
      </c>
      <c r="BM1562" s="533">
        <f t="shared" si="7641"/>
        <v>0</v>
      </c>
      <c r="BN1562" s="533">
        <f>SUM(M1562,Z1562,AM1562)</f>
        <v>0</v>
      </c>
      <c r="BO1562" s="533">
        <f t="shared" si="7642"/>
        <v>0</v>
      </c>
      <c r="BP1562" s="533">
        <f t="shared" si="7643"/>
        <v>0</v>
      </c>
      <c r="BQ1562" s="533">
        <f t="shared" si="7644"/>
        <v>0</v>
      </c>
      <c r="BR1562" s="533">
        <f t="shared" si="7645"/>
        <v>0</v>
      </c>
      <c r="BS1562" s="533">
        <f t="shared" si="7646"/>
        <v>0</v>
      </c>
      <c r="BT1562" s="533">
        <f>AT1562</f>
        <v>0</v>
      </c>
      <c r="BU1562" s="533">
        <f t="shared" si="7647"/>
        <v>0</v>
      </c>
      <c r="BV1562" s="533">
        <f t="shared" si="7648"/>
        <v>0</v>
      </c>
      <c r="BW1562" s="536">
        <f>SUM(BH1562,BK1562,BN1562,BQ1562,BT1562)</f>
        <v>0</v>
      </c>
      <c r="BX1562" s="536">
        <f t="shared" si="7649"/>
        <v>0</v>
      </c>
      <c r="BY1562" s="536">
        <f t="shared" si="7650"/>
        <v>0</v>
      </c>
      <c r="BZ1562" t="s">
        <v>74</v>
      </c>
      <c r="CA1562" s="544">
        <f>AZ1562</f>
        <v>0</v>
      </c>
      <c r="CB1562" s="544">
        <f t="shared" si="7651"/>
        <v>0</v>
      </c>
      <c r="CC1562" s="544">
        <f t="shared" si="7652"/>
        <v>0</v>
      </c>
      <c r="CD1562" s="544">
        <f>BC1562</f>
        <v>0</v>
      </c>
      <c r="CE1562" s="544">
        <f t="shared" si="7653"/>
        <v>0</v>
      </c>
      <c r="CF1562" s="544">
        <f t="shared" si="7654"/>
        <v>0</v>
      </c>
    </row>
    <row r="1563" spans="1:84">
      <c r="A1563" s="149"/>
      <c r="B1563" s="149"/>
      <c r="C1563" s="151"/>
      <c r="D1563" s="151"/>
      <c r="E1563" s="375"/>
      <c r="F1563" s="592"/>
      <c r="G1563" s="276">
        <f t="shared" ref="G1563:BE1563" si="7655">SUM(G1561:G1562)</f>
        <v>0</v>
      </c>
      <c r="H1563" s="276">
        <f t="shared" si="7655"/>
        <v>0</v>
      </c>
      <c r="I1563" s="276">
        <f t="shared" si="7655"/>
        <v>0</v>
      </c>
      <c r="J1563" s="276">
        <f t="shared" si="7655"/>
        <v>0</v>
      </c>
      <c r="K1563" s="276">
        <f t="shared" si="7655"/>
        <v>0</v>
      </c>
      <c r="L1563" s="276">
        <f t="shared" si="7655"/>
        <v>0</v>
      </c>
      <c r="M1563" s="276">
        <f t="shared" si="7655"/>
        <v>0</v>
      </c>
      <c r="N1563" s="276">
        <f t="shared" si="7655"/>
        <v>0</v>
      </c>
      <c r="O1563" s="276">
        <f t="shared" si="7655"/>
        <v>0</v>
      </c>
      <c r="P1563" s="276">
        <f t="shared" si="7655"/>
        <v>0</v>
      </c>
      <c r="Q1563" s="276">
        <f t="shared" si="7655"/>
        <v>0</v>
      </c>
      <c r="R1563" s="276">
        <f t="shared" si="7655"/>
        <v>0</v>
      </c>
      <c r="S1563" s="501">
        <f t="shared" si="7655"/>
        <v>0</v>
      </c>
      <c r="T1563" s="276">
        <f t="shared" si="7655"/>
        <v>0</v>
      </c>
      <c r="U1563" s="276">
        <f t="shared" si="7655"/>
        <v>0</v>
      </c>
      <c r="V1563" s="276">
        <f t="shared" si="7655"/>
        <v>0</v>
      </c>
      <c r="W1563" s="276">
        <f t="shared" si="7655"/>
        <v>0</v>
      </c>
      <c r="X1563" s="276">
        <f t="shared" si="7655"/>
        <v>0</v>
      </c>
      <c r="Y1563" s="276">
        <f t="shared" si="7655"/>
        <v>0</v>
      </c>
      <c r="Z1563" s="276">
        <f t="shared" si="7655"/>
        <v>0</v>
      </c>
      <c r="AA1563" s="276">
        <f t="shared" si="7655"/>
        <v>0</v>
      </c>
      <c r="AB1563" s="276">
        <f t="shared" si="7655"/>
        <v>0</v>
      </c>
      <c r="AC1563" s="276">
        <f t="shared" si="7655"/>
        <v>0</v>
      </c>
      <c r="AD1563" s="276">
        <f t="shared" si="7655"/>
        <v>0</v>
      </c>
      <c r="AE1563" s="276">
        <f t="shared" si="7655"/>
        <v>0</v>
      </c>
      <c r="AF1563" s="501">
        <f t="shared" si="7655"/>
        <v>0</v>
      </c>
      <c r="AG1563" s="276">
        <f t="shared" si="7655"/>
        <v>0</v>
      </c>
      <c r="AH1563" s="276">
        <f t="shared" si="7655"/>
        <v>0</v>
      </c>
      <c r="AI1563" s="276">
        <f t="shared" si="7655"/>
        <v>0</v>
      </c>
      <c r="AJ1563" s="276">
        <f t="shared" si="7655"/>
        <v>0</v>
      </c>
      <c r="AK1563" s="276">
        <f t="shared" si="7655"/>
        <v>0</v>
      </c>
      <c r="AL1563" s="276">
        <f t="shared" si="7655"/>
        <v>0</v>
      </c>
      <c r="AM1563" s="276">
        <f t="shared" si="7655"/>
        <v>0</v>
      </c>
      <c r="AN1563" s="276">
        <f t="shared" si="7655"/>
        <v>0</v>
      </c>
      <c r="AO1563" s="276">
        <f t="shared" si="7655"/>
        <v>0</v>
      </c>
      <c r="AP1563" s="276">
        <f t="shared" si="7655"/>
        <v>0</v>
      </c>
      <c r="AQ1563" s="276">
        <f t="shared" si="7655"/>
        <v>0</v>
      </c>
      <c r="AR1563" s="276">
        <f t="shared" si="7655"/>
        <v>0</v>
      </c>
      <c r="AS1563" s="501">
        <f t="shared" si="7655"/>
        <v>0</v>
      </c>
      <c r="AT1563" s="276">
        <f t="shared" si="7655"/>
        <v>0</v>
      </c>
      <c r="AU1563" s="276">
        <f t="shared" si="7655"/>
        <v>0</v>
      </c>
      <c r="AV1563" s="276">
        <f t="shared" si="7655"/>
        <v>0</v>
      </c>
      <c r="AW1563" s="568">
        <f t="shared" si="7655"/>
        <v>0</v>
      </c>
      <c r="AX1563" s="568">
        <f t="shared" si="7655"/>
        <v>0</v>
      </c>
      <c r="AY1563" s="568">
        <f t="shared" si="7655"/>
        <v>0</v>
      </c>
      <c r="AZ1563" s="276">
        <f t="shared" si="7655"/>
        <v>0</v>
      </c>
      <c r="BA1563" s="276">
        <f t="shared" si="7655"/>
        <v>0</v>
      </c>
      <c r="BB1563" s="276">
        <f t="shared" si="7655"/>
        <v>0</v>
      </c>
      <c r="BC1563" s="276">
        <f t="shared" si="7655"/>
        <v>0</v>
      </c>
      <c r="BD1563" s="276">
        <f t="shared" si="7655"/>
        <v>0</v>
      </c>
      <c r="BE1563" s="276">
        <f t="shared" si="7655"/>
        <v>0</v>
      </c>
      <c r="BF1563" s="521"/>
      <c r="BG1563" s="605">
        <f>SUM(F1563,S1563,AF1563,AS1563)</f>
        <v>0</v>
      </c>
      <c r="BH1563" s="533">
        <f>SUM(G1563,T1563,AG1563)</f>
        <v>0</v>
      </c>
      <c r="BI1563" s="533">
        <f t="shared" si="7637"/>
        <v>0</v>
      </c>
      <c r="BJ1563" s="533">
        <f t="shared" si="7638"/>
        <v>0</v>
      </c>
      <c r="BK1563" s="533">
        <f t="shared" si="7639"/>
        <v>0</v>
      </c>
      <c r="BL1563" s="533">
        <f t="shared" si="7640"/>
        <v>0</v>
      </c>
      <c r="BM1563" s="533">
        <f t="shared" si="7641"/>
        <v>0</v>
      </c>
      <c r="BN1563" s="533">
        <f>SUM(M1563,Z1563,AM1563)</f>
        <v>0</v>
      </c>
      <c r="BO1563" s="533">
        <f t="shared" si="7642"/>
        <v>0</v>
      </c>
      <c r="BP1563" s="533">
        <f t="shared" si="7643"/>
        <v>0</v>
      </c>
      <c r="BQ1563" s="533">
        <f t="shared" si="7644"/>
        <v>0</v>
      </c>
      <c r="BR1563" s="533">
        <f t="shared" si="7645"/>
        <v>0</v>
      </c>
      <c r="BS1563" s="533">
        <f t="shared" si="7646"/>
        <v>0</v>
      </c>
      <c r="BT1563" s="533">
        <f>AT1563</f>
        <v>0</v>
      </c>
      <c r="BU1563" s="533">
        <f t="shared" si="7647"/>
        <v>0</v>
      </c>
      <c r="BV1563" s="533">
        <f t="shared" si="7648"/>
        <v>0</v>
      </c>
      <c r="BW1563" s="536">
        <f>SUM(BH1563,BK1563,BN1563,BQ1563,BT1563)</f>
        <v>0</v>
      </c>
      <c r="BX1563" s="536">
        <f t="shared" si="7649"/>
        <v>0</v>
      </c>
      <c r="BY1563" s="536">
        <f t="shared" si="7650"/>
        <v>0</v>
      </c>
      <c r="BZ1563" t="s">
        <v>74</v>
      </c>
      <c r="CA1563" s="544">
        <f>AZ1563</f>
        <v>0</v>
      </c>
      <c r="CB1563" s="544">
        <f t="shared" si="7651"/>
        <v>0</v>
      </c>
      <c r="CC1563" s="544">
        <f t="shared" si="7652"/>
        <v>0</v>
      </c>
      <c r="CD1563" s="544">
        <f>BC1563</f>
        <v>0</v>
      </c>
      <c r="CE1563" s="544">
        <f t="shared" si="7653"/>
        <v>0</v>
      </c>
      <c r="CF1563" s="544">
        <f t="shared" si="7654"/>
        <v>0</v>
      </c>
    </row>
    <row r="1564" spans="1:84">
      <c r="A1564" s="149"/>
      <c r="B1564" s="149" t="s">
        <v>541</v>
      </c>
      <c r="C1564" s="151"/>
      <c r="D1564" s="151"/>
      <c r="E1564" s="375" t="s">
        <v>221</v>
      </c>
      <c r="F1564" s="591"/>
      <c r="G1564" s="159"/>
      <c r="H1564" s="159"/>
      <c r="I1564" s="159"/>
      <c r="J1564" s="159"/>
      <c r="K1564" s="159"/>
      <c r="L1564" s="159"/>
      <c r="M1564" s="159"/>
      <c r="N1564" s="159"/>
      <c r="O1564" s="159"/>
      <c r="P1564" s="159"/>
      <c r="Q1564" s="159"/>
      <c r="R1564" s="159"/>
      <c r="S1564" s="503"/>
      <c r="T1564" s="159"/>
      <c r="U1564" s="159"/>
      <c r="V1564" s="159"/>
      <c r="W1564" s="159"/>
      <c r="X1564" s="159"/>
      <c r="Y1564" s="159"/>
      <c r="Z1564" s="159"/>
      <c r="AA1564" s="159"/>
      <c r="AB1564" s="159"/>
      <c r="AC1564" s="159"/>
      <c r="AD1564" s="159"/>
      <c r="AE1564" s="159"/>
      <c r="AF1564" s="503"/>
      <c r="AG1564" s="159"/>
      <c r="AH1564" s="159"/>
      <c r="AI1564" s="159"/>
      <c r="AJ1564" s="159"/>
      <c r="AK1564" s="159"/>
      <c r="AL1564" s="159"/>
      <c r="AM1564" s="159"/>
      <c r="AN1564" s="159"/>
      <c r="AO1564" s="159"/>
      <c r="AP1564" s="159"/>
      <c r="AQ1564" s="159"/>
      <c r="AR1564" s="159"/>
      <c r="AS1564" s="503"/>
      <c r="AT1564" s="159"/>
      <c r="AU1564" s="159"/>
      <c r="AV1564" s="159"/>
      <c r="AW1564" s="570"/>
      <c r="AX1564" s="570"/>
      <c r="AY1564" s="570"/>
      <c r="AZ1564" s="159"/>
      <c r="BA1564" s="159"/>
      <c r="BB1564" s="159"/>
      <c r="BC1564" s="159"/>
      <c r="BD1564" s="159"/>
      <c r="BE1564" s="159"/>
      <c r="BF1564" s="474"/>
    </row>
    <row r="1565" spans="1:84">
      <c r="A1565" s="149"/>
      <c r="B1565" s="149"/>
      <c r="C1565" s="151"/>
      <c r="D1565" s="151"/>
      <c r="E1565" s="446" t="s">
        <v>1078</v>
      </c>
      <c r="F1565" s="592"/>
      <c r="G1565" s="159"/>
      <c r="H1565" s="159"/>
      <c r="I1565" s="275">
        <f>SUM(G1565:H1565)</f>
        <v>0</v>
      </c>
      <c r="J1565" s="159"/>
      <c r="K1565" s="159"/>
      <c r="L1565" s="275">
        <f>SUM(J1565:K1565)</f>
        <v>0</v>
      </c>
      <c r="M1565" s="159"/>
      <c r="N1565" s="159"/>
      <c r="O1565" s="275">
        <f>SUM(M1565:N1565)</f>
        <v>0</v>
      </c>
      <c r="P1565" s="159"/>
      <c r="Q1565" s="159"/>
      <c r="R1565" s="275">
        <f>SUM(P1565:Q1565)</f>
        <v>0</v>
      </c>
      <c r="S1565" s="500"/>
      <c r="T1565" s="275"/>
      <c r="U1565" s="275"/>
      <c r="V1565" s="275">
        <f>SUM(T1565:U1565)</f>
        <v>0</v>
      </c>
      <c r="W1565" s="275"/>
      <c r="X1565" s="275"/>
      <c r="Y1565" s="275">
        <f>SUM(W1565:X1565)</f>
        <v>0</v>
      </c>
      <c r="Z1565" s="275"/>
      <c r="AA1565" s="275"/>
      <c r="AB1565" s="275">
        <f>SUM(Z1565:AA1565)</f>
        <v>0</v>
      </c>
      <c r="AC1565" s="275"/>
      <c r="AD1565" s="275"/>
      <c r="AE1565" s="275">
        <f>SUM(AC1565:AD1565)</f>
        <v>0</v>
      </c>
      <c r="AF1565" s="500"/>
      <c r="AG1565" s="275"/>
      <c r="AH1565" s="275"/>
      <c r="AI1565" s="275">
        <f>SUM(AG1565:AH1565)</f>
        <v>0</v>
      </c>
      <c r="AJ1565" s="275"/>
      <c r="AK1565" s="275"/>
      <c r="AL1565" s="275">
        <f>SUM(AJ1565:AK1565)</f>
        <v>0</v>
      </c>
      <c r="AM1565" s="275"/>
      <c r="AN1565" s="275"/>
      <c r="AO1565" s="275">
        <f>SUM(AM1565:AN1565)</f>
        <v>0</v>
      </c>
      <c r="AP1565" s="275"/>
      <c r="AQ1565" s="275"/>
      <c r="AR1565" s="275">
        <f>SUM(AP1565:AQ1565)</f>
        <v>0</v>
      </c>
      <c r="AS1565" s="500"/>
      <c r="AT1565" s="275"/>
      <c r="AU1565" s="275"/>
      <c r="AV1565" s="275">
        <f>SUM(AT1565:AU1565)</f>
        <v>0</v>
      </c>
      <c r="AW1565" s="567">
        <f t="shared" ref="AW1565:AW1566" si="7656">SUM(G1565,J1565,M1565,P1565,T1565,W1565,Z1565,AC1565,AG1565,AJ1565,AM1565,AP1565,AT1565)</f>
        <v>0</v>
      </c>
      <c r="AX1565" s="567">
        <f t="shared" ref="AX1565:AX1566" si="7657">SUM(H1565,K1565,N1565,Q1565,U1565,X1565,AA1565,AD1565,AH1565,AK1565,AN1565,AQ1565,AU1565)</f>
        <v>0</v>
      </c>
      <c r="AY1565" s="567">
        <f t="shared" ref="AY1565:AY1566" si="7658">SUM(I1565,L1565,O1565,R1565,V1565,Y1565,AB1565,AE1565,AI1565,AL1565,AO1565,AR1565,AV1565)</f>
        <v>0</v>
      </c>
      <c r="AZ1565" s="159"/>
      <c r="BA1565" s="159"/>
      <c r="BB1565" s="275">
        <f>SUM(AZ1565:BA1565)</f>
        <v>0</v>
      </c>
      <c r="BC1565" s="275"/>
      <c r="BD1565" s="275"/>
      <c r="BE1565" s="275">
        <f>SUM(BC1565:BD1565)</f>
        <v>0</v>
      </c>
      <c r="BF1565" s="521"/>
      <c r="BG1565" s="605">
        <f>SUM(F1565,S1565,AF1565,AS1565)</f>
        <v>0</v>
      </c>
      <c r="BH1565" s="533">
        <f>SUM(G1565,T1565,AG1565)</f>
        <v>0</v>
      </c>
      <c r="BI1565" s="533">
        <f t="shared" ref="BI1565:BI1567" si="7659">SUM(H1565,U1565,AH1565)</f>
        <v>0</v>
      </c>
      <c r="BJ1565" s="533">
        <f t="shared" ref="BJ1565:BJ1567" si="7660">SUM(I1565,V1565,AI1565)</f>
        <v>0</v>
      </c>
      <c r="BK1565" s="533">
        <f t="shared" ref="BK1565:BK1567" si="7661">SUM(J1565,W1565,AJ1565)</f>
        <v>0</v>
      </c>
      <c r="BL1565" s="533">
        <f t="shared" ref="BL1565:BL1567" si="7662">SUM(K1565,X1565,AK1565)</f>
        <v>0</v>
      </c>
      <c r="BM1565" s="533">
        <f t="shared" ref="BM1565:BM1567" si="7663">SUM(L1565,Y1565,AL1565)</f>
        <v>0</v>
      </c>
      <c r="BN1565" s="533">
        <f>SUM(M1565,Z1565,AM1565)</f>
        <v>0</v>
      </c>
      <c r="BO1565" s="533">
        <f t="shared" ref="BO1565:BO1567" si="7664">SUM(N1565,AA1565,AN1565)</f>
        <v>0</v>
      </c>
      <c r="BP1565" s="533">
        <f t="shared" ref="BP1565:BP1567" si="7665">SUM(O1565,AB1565,AO1565)</f>
        <v>0</v>
      </c>
      <c r="BQ1565" s="533">
        <f t="shared" ref="BQ1565:BQ1567" si="7666">SUM(P1565,AC1565,AP1565)</f>
        <v>0</v>
      </c>
      <c r="BR1565" s="533">
        <f t="shared" ref="BR1565:BR1567" si="7667">SUM(Q1565,AD1565,AQ1565)</f>
        <v>0</v>
      </c>
      <c r="BS1565" s="533">
        <f t="shared" ref="BS1565:BS1567" si="7668">SUM(R1565,AE1565,AR1565)</f>
        <v>0</v>
      </c>
      <c r="BT1565" s="533">
        <f>AT1565</f>
        <v>0</v>
      </c>
      <c r="BU1565" s="533">
        <f t="shared" ref="BU1565:BU1567" si="7669">AU1565</f>
        <v>0</v>
      </c>
      <c r="BV1565" s="533">
        <f t="shared" ref="BV1565:BV1567" si="7670">AV1565</f>
        <v>0</v>
      </c>
      <c r="BW1565" s="536">
        <f>SUM(BH1565,BK1565,BN1565,BQ1565,BT1565)</f>
        <v>0</v>
      </c>
      <c r="BX1565" s="536">
        <f t="shared" ref="BX1565:BX1567" si="7671">SUM(BI1565,BL1565,BO1565,BR1565,BU1565)</f>
        <v>0</v>
      </c>
      <c r="BY1565" s="536">
        <f t="shared" ref="BY1565:BY1567" si="7672">SUM(BJ1565,BM1565,BP1565,BS1565,BV1565)</f>
        <v>0</v>
      </c>
      <c r="BZ1565" t="s">
        <v>74</v>
      </c>
      <c r="CA1565" s="544">
        <f>AZ1565</f>
        <v>0</v>
      </c>
      <c r="CB1565" s="544">
        <f t="shared" ref="CB1565:CB1567" si="7673">BA1565</f>
        <v>0</v>
      </c>
      <c r="CC1565" s="544">
        <f t="shared" ref="CC1565:CC1567" si="7674">BB1565</f>
        <v>0</v>
      </c>
      <c r="CD1565" s="544">
        <f>BC1565</f>
        <v>0</v>
      </c>
      <c r="CE1565" s="544">
        <f t="shared" ref="CE1565:CE1567" si="7675">BD1565</f>
        <v>0</v>
      </c>
      <c r="CF1565" s="544">
        <f t="shared" ref="CF1565:CF1567" si="7676">BE1565</f>
        <v>0</v>
      </c>
    </row>
    <row r="1566" spans="1:84">
      <c r="A1566" s="149"/>
      <c r="B1566" s="149"/>
      <c r="C1566" s="151"/>
      <c r="D1566" s="151"/>
      <c r="E1566" s="446" t="s">
        <v>1079</v>
      </c>
      <c r="F1566" s="592">
        <v>0</v>
      </c>
      <c r="G1566" s="159"/>
      <c r="H1566" s="159"/>
      <c r="I1566" s="275">
        <f>SUM(G1566:H1566)</f>
        <v>0</v>
      </c>
      <c r="J1566" s="159"/>
      <c r="K1566" s="159"/>
      <c r="L1566" s="275">
        <f>SUM(J1566:K1566)</f>
        <v>0</v>
      </c>
      <c r="M1566" s="159"/>
      <c r="N1566" s="159"/>
      <c r="O1566" s="275">
        <f>SUM(M1566:N1566)</f>
        <v>0</v>
      </c>
      <c r="P1566" s="159"/>
      <c r="Q1566" s="159"/>
      <c r="R1566" s="275">
        <f>SUM(P1566:Q1566)</f>
        <v>0</v>
      </c>
      <c r="S1566" s="500"/>
      <c r="T1566" s="275"/>
      <c r="U1566" s="275"/>
      <c r="V1566" s="275">
        <f>SUM(T1566:U1566)</f>
        <v>0</v>
      </c>
      <c r="W1566" s="275"/>
      <c r="X1566" s="275"/>
      <c r="Y1566" s="275">
        <f>SUM(W1566:X1566)</f>
        <v>0</v>
      </c>
      <c r="Z1566" s="275"/>
      <c r="AA1566" s="275"/>
      <c r="AB1566" s="275">
        <f>SUM(Z1566:AA1566)</f>
        <v>0</v>
      </c>
      <c r="AC1566" s="275"/>
      <c r="AD1566" s="275"/>
      <c r="AE1566" s="275">
        <f>SUM(AC1566:AD1566)</f>
        <v>0</v>
      </c>
      <c r="AF1566" s="500"/>
      <c r="AG1566" s="275"/>
      <c r="AH1566" s="275"/>
      <c r="AI1566" s="275">
        <f>SUM(AG1566:AH1566)</f>
        <v>0</v>
      </c>
      <c r="AJ1566" s="275"/>
      <c r="AK1566" s="275"/>
      <c r="AL1566" s="275">
        <f>SUM(AJ1566:AK1566)</f>
        <v>0</v>
      </c>
      <c r="AM1566" s="275"/>
      <c r="AN1566" s="275"/>
      <c r="AO1566" s="275">
        <f>SUM(AM1566:AN1566)</f>
        <v>0</v>
      </c>
      <c r="AP1566" s="275"/>
      <c r="AQ1566" s="275"/>
      <c r="AR1566" s="275">
        <f>SUM(AP1566:AQ1566)</f>
        <v>0</v>
      </c>
      <c r="AS1566" s="500"/>
      <c r="AT1566" s="275"/>
      <c r="AU1566" s="275"/>
      <c r="AV1566" s="275">
        <f>SUM(AT1566:AU1566)</f>
        <v>0</v>
      </c>
      <c r="AW1566" s="567">
        <f t="shared" si="7656"/>
        <v>0</v>
      </c>
      <c r="AX1566" s="567">
        <f t="shared" si="7657"/>
        <v>0</v>
      </c>
      <c r="AY1566" s="567">
        <f t="shared" si="7658"/>
        <v>0</v>
      </c>
      <c r="AZ1566" s="159"/>
      <c r="BA1566" s="159"/>
      <c r="BB1566" s="275">
        <f>SUM(AZ1566:BA1566)</f>
        <v>0</v>
      </c>
      <c r="BC1566" s="275"/>
      <c r="BD1566" s="275"/>
      <c r="BE1566" s="275">
        <f>SUM(BC1566:BD1566)</f>
        <v>0</v>
      </c>
      <c r="BF1566" s="521"/>
      <c r="BG1566" s="605">
        <f>SUM(F1566,S1566,AF1566,AS1566)</f>
        <v>0</v>
      </c>
      <c r="BH1566" s="533">
        <f>SUM(G1566,T1566,AG1566)</f>
        <v>0</v>
      </c>
      <c r="BI1566" s="533">
        <f t="shared" si="7659"/>
        <v>0</v>
      </c>
      <c r="BJ1566" s="533">
        <f t="shared" si="7660"/>
        <v>0</v>
      </c>
      <c r="BK1566" s="533">
        <f t="shared" si="7661"/>
        <v>0</v>
      </c>
      <c r="BL1566" s="533">
        <f t="shared" si="7662"/>
        <v>0</v>
      </c>
      <c r="BM1566" s="533">
        <f t="shared" si="7663"/>
        <v>0</v>
      </c>
      <c r="BN1566" s="533">
        <f>SUM(M1566,Z1566,AM1566)</f>
        <v>0</v>
      </c>
      <c r="BO1566" s="533">
        <f t="shared" si="7664"/>
        <v>0</v>
      </c>
      <c r="BP1566" s="533">
        <f t="shared" si="7665"/>
        <v>0</v>
      </c>
      <c r="BQ1566" s="533">
        <f t="shared" si="7666"/>
        <v>0</v>
      </c>
      <c r="BR1566" s="533">
        <f t="shared" si="7667"/>
        <v>0</v>
      </c>
      <c r="BS1566" s="533">
        <f t="shared" si="7668"/>
        <v>0</v>
      </c>
      <c r="BT1566" s="533">
        <f>AT1566</f>
        <v>0</v>
      </c>
      <c r="BU1566" s="533">
        <f t="shared" si="7669"/>
        <v>0</v>
      </c>
      <c r="BV1566" s="533">
        <f t="shared" si="7670"/>
        <v>0</v>
      </c>
      <c r="BW1566" s="536">
        <f>SUM(BH1566,BK1566,BN1566,BQ1566,BT1566)</f>
        <v>0</v>
      </c>
      <c r="BX1566" s="536">
        <f t="shared" si="7671"/>
        <v>0</v>
      </c>
      <c r="BY1566" s="536">
        <f t="shared" si="7672"/>
        <v>0</v>
      </c>
      <c r="BZ1566" t="s">
        <v>74</v>
      </c>
      <c r="CA1566" s="544">
        <f>AZ1566</f>
        <v>0</v>
      </c>
      <c r="CB1566" s="544">
        <f t="shared" si="7673"/>
        <v>0</v>
      </c>
      <c r="CC1566" s="544">
        <f t="shared" si="7674"/>
        <v>0</v>
      </c>
      <c r="CD1566" s="544">
        <f>BC1566</f>
        <v>0</v>
      </c>
      <c r="CE1566" s="544">
        <f t="shared" si="7675"/>
        <v>0</v>
      </c>
      <c r="CF1566" s="544">
        <f t="shared" si="7676"/>
        <v>0</v>
      </c>
    </row>
    <row r="1567" spans="1:84">
      <c r="A1567" s="149"/>
      <c r="B1567" s="149"/>
      <c r="C1567" s="151"/>
      <c r="D1567" s="151"/>
      <c r="E1567" s="375"/>
      <c r="F1567" s="592"/>
      <c r="G1567" s="276">
        <f t="shared" ref="G1567:BE1567" si="7677">SUM(G1565:G1566)</f>
        <v>0</v>
      </c>
      <c r="H1567" s="276">
        <f t="shared" si="7677"/>
        <v>0</v>
      </c>
      <c r="I1567" s="276">
        <f t="shared" si="7677"/>
        <v>0</v>
      </c>
      <c r="J1567" s="276">
        <f t="shared" si="7677"/>
        <v>0</v>
      </c>
      <c r="K1567" s="276">
        <f t="shared" si="7677"/>
        <v>0</v>
      </c>
      <c r="L1567" s="276">
        <f t="shared" si="7677"/>
        <v>0</v>
      </c>
      <c r="M1567" s="276">
        <f t="shared" si="7677"/>
        <v>0</v>
      </c>
      <c r="N1567" s="276">
        <f t="shared" si="7677"/>
        <v>0</v>
      </c>
      <c r="O1567" s="276">
        <f t="shared" si="7677"/>
        <v>0</v>
      </c>
      <c r="P1567" s="276">
        <f t="shared" si="7677"/>
        <v>0</v>
      </c>
      <c r="Q1567" s="276">
        <f t="shared" si="7677"/>
        <v>0</v>
      </c>
      <c r="R1567" s="276">
        <f t="shared" si="7677"/>
        <v>0</v>
      </c>
      <c r="S1567" s="501">
        <f t="shared" si="7677"/>
        <v>0</v>
      </c>
      <c r="T1567" s="276">
        <f t="shared" si="7677"/>
        <v>0</v>
      </c>
      <c r="U1567" s="276">
        <f t="shared" si="7677"/>
        <v>0</v>
      </c>
      <c r="V1567" s="276">
        <f t="shared" si="7677"/>
        <v>0</v>
      </c>
      <c r="W1567" s="276">
        <f t="shared" si="7677"/>
        <v>0</v>
      </c>
      <c r="X1567" s="276">
        <f t="shared" si="7677"/>
        <v>0</v>
      </c>
      <c r="Y1567" s="276">
        <f t="shared" si="7677"/>
        <v>0</v>
      </c>
      <c r="Z1567" s="276">
        <f t="shared" si="7677"/>
        <v>0</v>
      </c>
      <c r="AA1567" s="276">
        <f t="shared" si="7677"/>
        <v>0</v>
      </c>
      <c r="AB1567" s="276">
        <f t="shared" si="7677"/>
        <v>0</v>
      </c>
      <c r="AC1567" s="276">
        <f t="shared" si="7677"/>
        <v>0</v>
      </c>
      <c r="AD1567" s="276">
        <f t="shared" si="7677"/>
        <v>0</v>
      </c>
      <c r="AE1567" s="276">
        <f t="shared" si="7677"/>
        <v>0</v>
      </c>
      <c r="AF1567" s="501">
        <f t="shared" si="7677"/>
        <v>0</v>
      </c>
      <c r="AG1567" s="276">
        <f t="shared" si="7677"/>
        <v>0</v>
      </c>
      <c r="AH1567" s="276">
        <f t="shared" si="7677"/>
        <v>0</v>
      </c>
      <c r="AI1567" s="276">
        <f t="shared" si="7677"/>
        <v>0</v>
      </c>
      <c r="AJ1567" s="276">
        <f t="shared" si="7677"/>
        <v>0</v>
      </c>
      <c r="AK1567" s="276">
        <f t="shared" si="7677"/>
        <v>0</v>
      </c>
      <c r="AL1567" s="276">
        <f t="shared" si="7677"/>
        <v>0</v>
      </c>
      <c r="AM1567" s="276">
        <f t="shared" si="7677"/>
        <v>0</v>
      </c>
      <c r="AN1567" s="276">
        <f t="shared" si="7677"/>
        <v>0</v>
      </c>
      <c r="AO1567" s="276">
        <f t="shared" si="7677"/>
        <v>0</v>
      </c>
      <c r="AP1567" s="276">
        <f t="shared" si="7677"/>
        <v>0</v>
      </c>
      <c r="AQ1567" s="276">
        <f t="shared" si="7677"/>
        <v>0</v>
      </c>
      <c r="AR1567" s="276">
        <f t="shared" si="7677"/>
        <v>0</v>
      </c>
      <c r="AS1567" s="501">
        <f t="shared" si="7677"/>
        <v>0</v>
      </c>
      <c r="AT1567" s="276">
        <f t="shared" si="7677"/>
        <v>0</v>
      </c>
      <c r="AU1567" s="276">
        <f t="shared" si="7677"/>
        <v>0</v>
      </c>
      <c r="AV1567" s="276">
        <f t="shared" si="7677"/>
        <v>0</v>
      </c>
      <c r="AW1567" s="568">
        <f t="shared" si="7677"/>
        <v>0</v>
      </c>
      <c r="AX1567" s="568">
        <f t="shared" si="7677"/>
        <v>0</v>
      </c>
      <c r="AY1567" s="568">
        <f t="shared" si="7677"/>
        <v>0</v>
      </c>
      <c r="AZ1567" s="276">
        <f t="shared" si="7677"/>
        <v>0</v>
      </c>
      <c r="BA1567" s="276">
        <f t="shared" si="7677"/>
        <v>0</v>
      </c>
      <c r="BB1567" s="276">
        <f t="shared" si="7677"/>
        <v>0</v>
      </c>
      <c r="BC1567" s="276">
        <f t="shared" si="7677"/>
        <v>0</v>
      </c>
      <c r="BD1567" s="276">
        <f t="shared" si="7677"/>
        <v>0</v>
      </c>
      <c r="BE1567" s="276">
        <f t="shared" si="7677"/>
        <v>0</v>
      </c>
      <c r="BF1567" s="521"/>
      <c r="BG1567" s="605">
        <f>SUM(F1567,S1567,AF1567,AS1567)</f>
        <v>0</v>
      </c>
      <c r="BH1567" s="533">
        <f>SUM(G1567,T1567,AG1567)</f>
        <v>0</v>
      </c>
      <c r="BI1567" s="533">
        <f t="shared" si="7659"/>
        <v>0</v>
      </c>
      <c r="BJ1567" s="533">
        <f t="shared" si="7660"/>
        <v>0</v>
      </c>
      <c r="BK1567" s="533">
        <f t="shared" si="7661"/>
        <v>0</v>
      </c>
      <c r="BL1567" s="533">
        <f t="shared" si="7662"/>
        <v>0</v>
      </c>
      <c r="BM1567" s="533">
        <f t="shared" si="7663"/>
        <v>0</v>
      </c>
      <c r="BN1567" s="533">
        <f>SUM(M1567,Z1567,AM1567)</f>
        <v>0</v>
      </c>
      <c r="BO1567" s="533">
        <f t="shared" si="7664"/>
        <v>0</v>
      </c>
      <c r="BP1567" s="533">
        <f t="shared" si="7665"/>
        <v>0</v>
      </c>
      <c r="BQ1567" s="533">
        <f t="shared" si="7666"/>
        <v>0</v>
      </c>
      <c r="BR1567" s="533">
        <f t="shared" si="7667"/>
        <v>0</v>
      </c>
      <c r="BS1567" s="533">
        <f t="shared" si="7668"/>
        <v>0</v>
      </c>
      <c r="BT1567" s="533">
        <f>AT1567</f>
        <v>0</v>
      </c>
      <c r="BU1567" s="533">
        <f t="shared" si="7669"/>
        <v>0</v>
      </c>
      <c r="BV1567" s="533">
        <f t="shared" si="7670"/>
        <v>0</v>
      </c>
      <c r="BW1567" s="536">
        <f>SUM(BH1567,BK1567,BN1567,BQ1567,BT1567)</f>
        <v>0</v>
      </c>
      <c r="BX1567" s="536">
        <f t="shared" si="7671"/>
        <v>0</v>
      </c>
      <c r="BY1567" s="536">
        <f t="shared" si="7672"/>
        <v>0</v>
      </c>
      <c r="BZ1567" t="s">
        <v>74</v>
      </c>
      <c r="CA1567" s="544">
        <f>AZ1567</f>
        <v>0</v>
      </c>
      <c r="CB1567" s="544">
        <f t="shared" si="7673"/>
        <v>0</v>
      </c>
      <c r="CC1567" s="544">
        <f t="shared" si="7674"/>
        <v>0</v>
      </c>
      <c r="CD1567" s="544">
        <f>BC1567</f>
        <v>0</v>
      </c>
      <c r="CE1567" s="544">
        <f t="shared" si="7675"/>
        <v>0</v>
      </c>
      <c r="CF1567" s="544">
        <f t="shared" si="7676"/>
        <v>0</v>
      </c>
    </row>
    <row r="1568" spans="1:84">
      <c r="A1568" s="149" t="s">
        <v>74</v>
      </c>
      <c r="B1568" s="149" t="s">
        <v>201</v>
      </c>
      <c r="C1568" s="151"/>
      <c r="D1568" s="151"/>
      <c r="E1568" s="375" t="s">
        <v>221</v>
      </c>
      <c r="F1568" s="591"/>
      <c r="G1568" s="159"/>
      <c r="H1568" s="159"/>
      <c r="I1568" s="159"/>
      <c r="J1568" s="159"/>
      <c r="K1568" s="159"/>
      <c r="L1568" s="159"/>
      <c r="M1568" s="159"/>
      <c r="N1568" s="159"/>
      <c r="O1568" s="159"/>
      <c r="P1568" s="159"/>
      <c r="Q1568" s="159"/>
      <c r="R1568" s="159"/>
      <c r="S1568" s="503"/>
      <c r="T1568" s="159"/>
      <c r="U1568" s="159"/>
      <c r="V1568" s="159"/>
      <c r="W1568" s="159"/>
      <c r="X1568" s="159"/>
      <c r="Y1568" s="159"/>
      <c r="Z1568" s="159"/>
      <c r="AA1568" s="159"/>
      <c r="AB1568" s="159"/>
      <c r="AC1568" s="159"/>
      <c r="AD1568" s="159"/>
      <c r="AE1568" s="159"/>
      <c r="AF1568" s="503"/>
      <c r="AG1568" s="159"/>
      <c r="AH1568" s="159"/>
      <c r="AI1568" s="159"/>
      <c r="AJ1568" s="159"/>
      <c r="AK1568" s="159"/>
      <c r="AL1568" s="159"/>
      <c r="AM1568" s="159"/>
      <c r="AN1568" s="159"/>
      <c r="AO1568" s="159"/>
      <c r="AP1568" s="159"/>
      <c r="AQ1568" s="159"/>
      <c r="AR1568" s="159"/>
      <c r="AS1568" s="503"/>
      <c r="AT1568" s="159"/>
      <c r="AU1568" s="159"/>
      <c r="AV1568" s="159"/>
      <c r="AW1568" s="570"/>
      <c r="AX1568" s="570"/>
      <c r="AY1568" s="570"/>
      <c r="AZ1568" s="159"/>
      <c r="BA1568" s="159"/>
      <c r="BB1568" s="159"/>
      <c r="BC1568" s="159"/>
      <c r="BD1568" s="159"/>
      <c r="BE1568" s="159"/>
      <c r="BF1568" s="474"/>
    </row>
    <row r="1569" spans="1:84">
      <c r="A1569" s="149"/>
      <c r="B1569" s="149"/>
      <c r="C1569" s="151"/>
      <c r="D1569" s="151"/>
      <c r="E1569" s="446" t="s">
        <v>1078</v>
      </c>
      <c r="F1569" s="592">
        <v>10</v>
      </c>
      <c r="G1569" s="159">
        <v>3</v>
      </c>
      <c r="H1569" s="159">
        <v>4</v>
      </c>
      <c r="I1569" s="275">
        <f>SUM(G1569:H1569)</f>
        <v>7</v>
      </c>
      <c r="J1569" s="159"/>
      <c r="K1569" s="159">
        <v>1</v>
      </c>
      <c r="L1569" s="275">
        <f>SUM(J1569:K1569)</f>
        <v>1</v>
      </c>
      <c r="M1569" s="159"/>
      <c r="N1569" s="159"/>
      <c r="O1569" s="275">
        <f>SUM(M1569:N1569)</f>
        <v>0</v>
      </c>
      <c r="P1569" s="159">
        <v>2</v>
      </c>
      <c r="Q1569" s="159"/>
      <c r="R1569" s="275">
        <f>SUM(P1569:Q1569)</f>
        <v>2</v>
      </c>
      <c r="S1569" s="500"/>
      <c r="T1569" s="275"/>
      <c r="U1569" s="275"/>
      <c r="V1569" s="275">
        <f>SUM(T1569:U1569)</f>
        <v>0</v>
      </c>
      <c r="W1569" s="275"/>
      <c r="X1569" s="275"/>
      <c r="Y1569" s="275">
        <f>SUM(W1569:X1569)</f>
        <v>0</v>
      </c>
      <c r="Z1569" s="275"/>
      <c r="AA1569" s="275"/>
      <c r="AB1569" s="275">
        <f>SUM(Z1569:AA1569)</f>
        <v>0</v>
      </c>
      <c r="AC1569" s="275"/>
      <c r="AD1569" s="275"/>
      <c r="AE1569" s="275">
        <f>SUM(AC1569:AD1569)</f>
        <v>0</v>
      </c>
      <c r="AF1569" s="500"/>
      <c r="AG1569" s="275"/>
      <c r="AH1569" s="275"/>
      <c r="AI1569" s="275">
        <f>SUM(AG1569:AH1569)</f>
        <v>0</v>
      </c>
      <c r="AJ1569" s="275"/>
      <c r="AK1569" s="275"/>
      <c r="AL1569" s="275">
        <f>SUM(AJ1569:AK1569)</f>
        <v>0</v>
      </c>
      <c r="AM1569" s="275"/>
      <c r="AN1569" s="275"/>
      <c r="AO1569" s="275">
        <f>SUM(AM1569:AN1569)</f>
        <v>0</v>
      </c>
      <c r="AP1569" s="275"/>
      <c r="AQ1569" s="275"/>
      <c r="AR1569" s="275">
        <f>SUM(AP1569:AQ1569)</f>
        <v>0</v>
      </c>
      <c r="AS1569" s="500"/>
      <c r="AT1569" s="275"/>
      <c r="AU1569" s="275"/>
      <c r="AV1569" s="275">
        <f>SUM(AT1569:AU1569)</f>
        <v>0</v>
      </c>
      <c r="AW1569" s="567">
        <f t="shared" ref="AW1569:AW1570" si="7678">SUM(G1569,J1569,M1569,P1569,T1569,W1569,Z1569,AC1569,AG1569,AJ1569,AM1569,AP1569,AT1569)</f>
        <v>5</v>
      </c>
      <c r="AX1569" s="567">
        <f t="shared" ref="AX1569:AX1570" si="7679">SUM(H1569,K1569,N1569,Q1569,U1569,X1569,AA1569,AD1569,AH1569,AK1569,AN1569,AQ1569,AU1569)</f>
        <v>5</v>
      </c>
      <c r="AY1569" s="567">
        <f t="shared" ref="AY1569:AY1570" si="7680">SUM(I1569,L1569,O1569,R1569,V1569,Y1569,AB1569,AE1569,AI1569,AL1569,AO1569,AR1569,AV1569)</f>
        <v>10</v>
      </c>
      <c r="AZ1569" s="159"/>
      <c r="BA1569" s="159"/>
      <c r="BB1569" s="275">
        <f>SUM(AZ1569:BA1569)</f>
        <v>0</v>
      </c>
      <c r="BC1569" s="275"/>
      <c r="BD1569" s="275"/>
      <c r="BE1569" s="275">
        <f>SUM(BC1569:BD1569)</f>
        <v>0</v>
      </c>
      <c r="BF1569" s="521"/>
      <c r="BG1569" s="605">
        <f>SUM(F1569,S1569,AF1569,AS1569)</f>
        <v>10</v>
      </c>
      <c r="BH1569" s="533">
        <f>SUM(G1569,T1569,AG1569)</f>
        <v>3</v>
      </c>
      <c r="BI1569" s="533">
        <f t="shared" ref="BI1569:BI1571" si="7681">SUM(H1569,U1569,AH1569)</f>
        <v>4</v>
      </c>
      <c r="BJ1569" s="533">
        <f t="shared" ref="BJ1569:BJ1571" si="7682">SUM(I1569,V1569,AI1569)</f>
        <v>7</v>
      </c>
      <c r="BK1569" s="533">
        <f t="shared" ref="BK1569:BK1571" si="7683">SUM(J1569,W1569,AJ1569)</f>
        <v>0</v>
      </c>
      <c r="BL1569" s="533">
        <f t="shared" ref="BL1569:BL1571" si="7684">SUM(K1569,X1569,AK1569)</f>
        <v>1</v>
      </c>
      <c r="BM1569" s="533">
        <f t="shared" ref="BM1569:BM1571" si="7685">SUM(L1569,Y1569,AL1569)</f>
        <v>1</v>
      </c>
      <c r="BN1569" s="533">
        <f>SUM(M1569,Z1569,AM1569)</f>
        <v>0</v>
      </c>
      <c r="BO1569" s="533">
        <f t="shared" ref="BO1569:BO1571" si="7686">SUM(N1569,AA1569,AN1569)</f>
        <v>0</v>
      </c>
      <c r="BP1569" s="533">
        <f t="shared" ref="BP1569:BP1571" si="7687">SUM(O1569,AB1569,AO1569)</f>
        <v>0</v>
      </c>
      <c r="BQ1569" s="533">
        <f t="shared" ref="BQ1569:BQ1571" si="7688">SUM(P1569,AC1569,AP1569)</f>
        <v>2</v>
      </c>
      <c r="BR1569" s="533">
        <f t="shared" ref="BR1569:BR1571" si="7689">SUM(Q1569,AD1569,AQ1569)</f>
        <v>0</v>
      </c>
      <c r="BS1569" s="533">
        <f t="shared" ref="BS1569:BS1571" si="7690">SUM(R1569,AE1569,AR1569)</f>
        <v>2</v>
      </c>
      <c r="BT1569" s="533">
        <f>AT1569</f>
        <v>0</v>
      </c>
      <c r="BU1569" s="533">
        <f t="shared" ref="BU1569:BU1571" si="7691">AU1569</f>
        <v>0</v>
      </c>
      <c r="BV1569" s="533">
        <f t="shared" ref="BV1569:BV1571" si="7692">AV1569</f>
        <v>0</v>
      </c>
      <c r="BW1569" s="536">
        <f>SUM(BH1569,BK1569,BN1569,BQ1569,BT1569)</f>
        <v>5</v>
      </c>
      <c r="BX1569" s="536">
        <f t="shared" ref="BX1569:BX1571" si="7693">SUM(BI1569,BL1569,BO1569,BR1569,BU1569)</f>
        <v>5</v>
      </c>
      <c r="BY1569" s="536">
        <f t="shared" ref="BY1569:BY1571" si="7694">SUM(BJ1569,BM1569,BP1569,BS1569,BV1569)</f>
        <v>10</v>
      </c>
      <c r="BZ1569" t="s">
        <v>74</v>
      </c>
      <c r="CA1569" s="544">
        <f>AZ1569</f>
        <v>0</v>
      </c>
      <c r="CB1569" s="544">
        <f t="shared" ref="CB1569:CB1571" si="7695">BA1569</f>
        <v>0</v>
      </c>
      <c r="CC1569" s="544">
        <f t="shared" ref="CC1569:CC1571" si="7696">BB1569</f>
        <v>0</v>
      </c>
      <c r="CD1569" s="544">
        <f>BC1569</f>
        <v>0</v>
      </c>
      <c r="CE1569" s="544">
        <f t="shared" ref="CE1569:CE1571" si="7697">BD1569</f>
        <v>0</v>
      </c>
      <c r="CF1569" s="544">
        <f t="shared" ref="CF1569:CF1571" si="7698">BE1569</f>
        <v>0</v>
      </c>
    </row>
    <row r="1570" spans="1:84">
      <c r="A1570" s="149"/>
      <c r="B1570" s="149"/>
      <c r="C1570" s="151"/>
      <c r="D1570" s="151"/>
      <c r="E1570" s="446" t="s">
        <v>1079</v>
      </c>
      <c r="F1570" s="592"/>
      <c r="G1570" s="159">
        <v>0</v>
      </c>
      <c r="H1570" s="159"/>
      <c r="I1570" s="275">
        <f>SUM(G1570:H1570)</f>
        <v>0</v>
      </c>
      <c r="J1570" s="159">
        <v>0</v>
      </c>
      <c r="K1570" s="159"/>
      <c r="L1570" s="275">
        <f>SUM(J1570:K1570)</f>
        <v>0</v>
      </c>
      <c r="M1570" s="159"/>
      <c r="N1570" s="159"/>
      <c r="O1570" s="275">
        <f>SUM(M1570:N1570)</f>
        <v>0</v>
      </c>
      <c r="P1570" s="159">
        <v>0</v>
      </c>
      <c r="Q1570" s="159"/>
      <c r="R1570" s="275">
        <f>SUM(P1570:Q1570)</f>
        <v>0</v>
      </c>
      <c r="S1570" s="500"/>
      <c r="T1570" s="275"/>
      <c r="U1570" s="275"/>
      <c r="V1570" s="275">
        <f>SUM(T1570:U1570)</f>
        <v>0</v>
      </c>
      <c r="W1570" s="275"/>
      <c r="X1570" s="275"/>
      <c r="Y1570" s="275">
        <f>SUM(W1570:X1570)</f>
        <v>0</v>
      </c>
      <c r="Z1570" s="275"/>
      <c r="AA1570" s="275"/>
      <c r="AB1570" s="275">
        <f>SUM(Z1570:AA1570)</f>
        <v>0</v>
      </c>
      <c r="AC1570" s="275"/>
      <c r="AD1570" s="275"/>
      <c r="AE1570" s="275">
        <f>SUM(AC1570:AD1570)</f>
        <v>0</v>
      </c>
      <c r="AF1570" s="500"/>
      <c r="AG1570" s="275"/>
      <c r="AH1570" s="275"/>
      <c r="AI1570" s="275">
        <f>SUM(AG1570:AH1570)</f>
        <v>0</v>
      </c>
      <c r="AJ1570" s="275"/>
      <c r="AK1570" s="275"/>
      <c r="AL1570" s="275">
        <f>SUM(AJ1570:AK1570)</f>
        <v>0</v>
      </c>
      <c r="AM1570" s="275"/>
      <c r="AN1570" s="275"/>
      <c r="AO1570" s="275">
        <f>SUM(AM1570:AN1570)</f>
        <v>0</v>
      </c>
      <c r="AP1570" s="275"/>
      <c r="AQ1570" s="275"/>
      <c r="AR1570" s="275">
        <f>SUM(AP1570:AQ1570)</f>
        <v>0</v>
      </c>
      <c r="AS1570" s="500"/>
      <c r="AT1570" s="275"/>
      <c r="AU1570" s="275"/>
      <c r="AV1570" s="275">
        <f>SUM(AT1570:AU1570)</f>
        <v>0</v>
      </c>
      <c r="AW1570" s="567">
        <f t="shared" si="7678"/>
        <v>0</v>
      </c>
      <c r="AX1570" s="567">
        <f t="shared" si="7679"/>
        <v>0</v>
      </c>
      <c r="AY1570" s="567">
        <f t="shared" si="7680"/>
        <v>0</v>
      </c>
      <c r="AZ1570" s="159"/>
      <c r="BA1570" s="159"/>
      <c r="BB1570" s="275">
        <f>SUM(AZ1570:BA1570)</f>
        <v>0</v>
      </c>
      <c r="BC1570" s="275"/>
      <c r="BD1570" s="275"/>
      <c r="BE1570" s="275">
        <f>SUM(BC1570:BD1570)</f>
        <v>0</v>
      </c>
      <c r="BF1570" s="521"/>
      <c r="BG1570" s="605">
        <f>SUM(F1570,S1570,AF1570,AS1570)</f>
        <v>0</v>
      </c>
      <c r="BH1570" s="533">
        <f>SUM(G1570,T1570,AG1570)</f>
        <v>0</v>
      </c>
      <c r="BI1570" s="533">
        <f t="shared" si="7681"/>
        <v>0</v>
      </c>
      <c r="BJ1570" s="533">
        <f t="shared" si="7682"/>
        <v>0</v>
      </c>
      <c r="BK1570" s="533">
        <f t="shared" si="7683"/>
        <v>0</v>
      </c>
      <c r="BL1570" s="533">
        <f t="shared" si="7684"/>
        <v>0</v>
      </c>
      <c r="BM1570" s="533">
        <f t="shared" si="7685"/>
        <v>0</v>
      </c>
      <c r="BN1570" s="533">
        <f>SUM(M1570,Z1570,AM1570)</f>
        <v>0</v>
      </c>
      <c r="BO1570" s="533">
        <f t="shared" si="7686"/>
        <v>0</v>
      </c>
      <c r="BP1570" s="533">
        <f t="shared" si="7687"/>
        <v>0</v>
      </c>
      <c r="BQ1570" s="533">
        <f t="shared" si="7688"/>
        <v>0</v>
      </c>
      <c r="BR1570" s="533">
        <f t="shared" si="7689"/>
        <v>0</v>
      </c>
      <c r="BS1570" s="533">
        <f t="shared" si="7690"/>
        <v>0</v>
      </c>
      <c r="BT1570" s="533">
        <f>AT1570</f>
        <v>0</v>
      </c>
      <c r="BU1570" s="533">
        <f t="shared" si="7691"/>
        <v>0</v>
      </c>
      <c r="BV1570" s="533">
        <f t="shared" si="7692"/>
        <v>0</v>
      </c>
      <c r="BW1570" s="536">
        <f>SUM(BH1570,BK1570,BN1570,BQ1570,BT1570)</f>
        <v>0</v>
      </c>
      <c r="BX1570" s="536">
        <f t="shared" si="7693"/>
        <v>0</v>
      </c>
      <c r="BY1570" s="536">
        <f t="shared" si="7694"/>
        <v>0</v>
      </c>
      <c r="BZ1570" t="s">
        <v>74</v>
      </c>
      <c r="CA1570" s="544">
        <f>AZ1570</f>
        <v>0</v>
      </c>
      <c r="CB1570" s="544">
        <f t="shared" si="7695"/>
        <v>0</v>
      </c>
      <c r="CC1570" s="544">
        <f t="shared" si="7696"/>
        <v>0</v>
      </c>
      <c r="CD1570" s="544">
        <f>BC1570</f>
        <v>0</v>
      </c>
      <c r="CE1570" s="544">
        <f t="shared" si="7697"/>
        <v>0</v>
      </c>
      <c r="CF1570" s="544">
        <f t="shared" si="7698"/>
        <v>0</v>
      </c>
    </row>
    <row r="1571" spans="1:84">
      <c r="A1571" s="149"/>
      <c r="B1571" s="149"/>
      <c r="C1571" s="151"/>
      <c r="D1571" s="151"/>
      <c r="E1571" s="288"/>
      <c r="F1571" s="592">
        <f>SUM(F1569:F1570)</f>
        <v>10</v>
      </c>
      <c r="G1571" s="276">
        <f t="shared" ref="G1571:BE1571" si="7699">SUM(G1569:G1570)</f>
        <v>3</v>
      </c>
      <c r="H1571" s="276">
        <f t="shared" si="7699"/>
        <v>4</v>
      </c>
      <c r="I1571" s="276">
        <f t="shared" si="7699"/>
        <v>7</v>
      </c>
      <c r="J1571" s="276">
        <f t="shared" si="7699"/>
        <v>0</v>
      </c>
      <c r="K1571" s="276">
        <f t="shared" si="7699"/>
        <v>1</v>
      </c>
      <c r="L1571" s="276">
        <f t="shared" si="7699"/>
        <v>1</v>
      </c>
      <c r="M1571" s="276">
        <f t="shared" si="7699"/>
        <v>0</v>
      </c>
      <c r="N1571" s="276">
        <f t="shared" si="7699"/>
        <v>0</v>
      </c>
      <c r="O1571" s="276">
        <f t="shared" si="7699"/>
        <v>0</v>
      </c>
      <c r="P1571" s="276">
        <f t="shared" si="7699"/>
        <v>2</v>
      </c>
      <c r="Q1571" s="276">
        <f t="shared" si="7699"/>
        <v>0</v>
      </c>
      <c r="R1571" s="276">
        <f t="shared" si="7699"/>
        <v>2</v>
      </c>
      <c r="S1571" s="501">
        <f t="shared" si="7699"/>
        <v>0</v>
      </c>
      <c r="T1571" s="276">
        <f t="shared" si="7699"/>
        <v>0</v>
      </c>
      <c r="U1571" s="276">
        <f t="shared" si="7699"/>
        <v>0</v>
      </c>
      <c r="V1571" s="276">
        <f t="shared" si="7699"/>
        <v>0</v>
      </c>
      <c r="W1571" s="276">
        <f t="shared" si="7699"/>
        <v>0</v>
      </c>
      <c r="X1571" s="276">
        <f t="shared" si="7699"/>
        <v>0</v>
      </c>
      <c r="Y1571" s="276">
        <f t="shared" si="7699"/>
        <v>0</v>
      </c>
      <c r="Z1571" s="276">
        <f t="shared" si="7699"/>
        <v>0</v>
      </c>
      <c r="AA1571" s="276">
        <f t="shared" si="7699"/>
        <v>0</v>
      </c>
      <c r="AB1571" s="276">
        <f t="shared" si="7699"/>
        <v>0</v>
      </c>
      <c r="AC1571" s="276">
        <f t="shared" si="7699"/>
        <v>0</v>
      </c>
      <c r="AD1571" s="276">
        <f t="shared" si="7699"/>
        <v>0</v>
      </c>
      <c r="AE1571" s="276">
        <f t="shared" si="7699"/>
        <v>0</v>
      </c>
      <c r="AF1571" s="501">
        <f t="shared" si="7699"/>
        <v>0</v>
      </c>
      <c r="AG1571" s="276">
        <f t="shared" si="7699"/>
        <v>0</v>
      </c>
      <c r="AH1571" s="276">
        <f t="shared" si="7699"/>
        <v>0</v>
      </c>
      <c r="AI1571" s="276">
        <f t="shared" si="7699"/>
        <v>0</v>
      </c>
      <c r="AJ1571" s="276">
        <f t="shared" si="7699"/>
        <v>0</v>
      </c>
      <c r="AK1571" s="276">
        <f t="shared" si="7699"/>
        <v>0</v>
      </c>
      <c r="AL1571" s="276">
        <f t="shared" si="7699"/>
        <v>0</v>
      </c>
      <c r="AM1571" s="276">
        <f t="shared" si="7699"/>
        <v>0</v>
      </c>
      <c r="AN1571" s="276">
        <f t="shared" si="7699"/>
        <v>0</v>
      </c>
      <c r="AO1571" s="276">
        <f t="shared" si="7699"/>
        <v>0</v>
      </c>
      <c r="AP1571" s="276">
        <f t="shared" si="7699"/>
        <v>0</v>
      </c>
      <c r="AQ1571" s="276">
        <f t="shared" si="7699"/>
        <v>0</v>
      </c>
      <c r="AR1571" s="276">
        <f t="shared" si="7699"/>
        <v>0</v>
      </c>
      <c r="AS1571" s="501">
        <f t="shared" si="7699"/>
        <v>0</v>
      </c>
      <c r="AT1571" s="276">
        <f t="shared" si="7699"/>
        <v>0</v>
      </c>
      <c r="AU1571" s="276">
        <f t="shared" si="7699"/>
        <v>0</v>
      </c>
      <c r="AV1571" s="276">
        <f t="shared" si="7699"/>
        <v>0</v>
      </c>
      <c r="AW1571" s="568">
        <f t="shared" si="7699"/>
        <v>5</v>
      </c>
      <c r="AX1571" s="568">
        <f t="shared" si="7699"/>
        <v>5</v>
      </c>
      <c r="AY1571" s="568">
        <f t="shared" si="7699"/>
        <v>10</v>
      </c>
      <c r="AZ1571" s="276">
        <f t="shared" si="7699"/>
        <v>0</v>
      </c>
      <c r="BA1571" s="276">
        <f t="shared" si="7699"/>
        <v>0</v>
      </c>
      <c r="BB1571" s="276">
        <f t="shared" si="7699"/>
        <v>0</v>
      </c>
      <c r="BC1571" s="276">
        <f t="shared" si="7699"/>
        <v>0</v>
      </c>
      <c r="BD1571" s="276">
        <f t="shared" si="7699"/>
        <v>0</v>
      </c>
      <c r="BE1571" s="276">
        <f t="shared" si="7699"/>
        <v>0</v>
      </c>
      <c r="BF1571" s="523"/>
      <c r="BG1571" s="605">
        <f>SUM(F1571,S1571,AF1571,AS1571)</f>
        <v>10</v>
      </c>
      <c r="BH1571" s="533">
        <f>SUM(G1571,T1571,AG1571)</f>
        <v>3</v>
      </c>
      <c r="BI1571" s="533">
        <f t="shared" si="7681"/>
        <v>4</v>
      </c>
      <c r="BJ1571" s="533">
        <f t="shared" si="7682"/>
        <v>7</v>
      </c>
      <c r="BK1571" s="533">
        <f t="shared" si="7683"/>
        <v>0</v>
      </c>
      <c r="BL1571" s="533">
        <f t="shared" si="7684"/>
        <v>1</v>
      </c>
      <c r="BM1571" s="533">
        <f t="shared" si="7685"/>
        <v>1</v>
      </c>
      <c r="BN1571" s="533">
        <f>SUM(M1571,Z1571,AM1571)</f>
        <v>0</v>
      </c>
      <c r="BO1571" s="533">
        <f t="shared" si="7686"/>
        <v>0</v>
      </c>
      <c r="BP1571" s="533">
        <f t="shared" si="7687"/>
        <v>0</v>
      </c>
      <c r="BQ1571" s="533">
        <f t="shared" si="7688"/>
        <v>2</v>
      </c>
      <c r="BR1571" s="533">
        <f t="shared" si="7689"/>
        <v>0</v>
      </c>
      <c r="BS1571" s="533">
        <f t="shared" si="7690"/>
        <v>2</v>
      </c>
      <c r="BT1571" s="533">
        <f>AT1571</f>
        <v>0</v>
      </c>
      <c r="BU1571" s="533">
        <f t="shared" si="7691"/>
        <v>0</v>
      </c>
      <c r="BV1571" s="533">
        <f t="shared" si="7692"/>
        <v>0</v>
      </c>
      <c r="BW1571" s="536">
        <f>SUM(BH1571,BK1571,BN1571,BQ1571,BT1571)</f>
        <v>5</v>
      </c>
      <c r="BX1571" s="536">
        <f t="shared" si="7693"/>
        <v>5</v>
      </c>
      <c r="BY1571" s="536">
        <f t="shared" si="7694"/>
        <v>10</v>
      </c>
      <c r="BZ1571" t="s">
        <v>74</v>
      </c>
      <c r="CA1571" s="544">
        <f>AZ1571</f>
        <v>0</v>
      </c>
      <c r="CB1571" s="544">
        <f t="shared" si="7695"/>
        <v>0</v>
      </c>
      <c r="CC1571" s="544">
        <f t="shared" si="7696"/>
        <v>0</v>
      </c>
      <c r="CD1571" s="544">
        <f>BC1571</f>
        <v>0</v>
      </c>
      <c r="CE1571" s="544">
        <f t="shared" si="7697"/>
        <v>0</v>
      </c>
      <c r="CF1571" s="544">
        <f t="shared" si="7698"/>
        <v>0</v>
      </c>
    </row>
    <row r="1572" spans="1:84">
      <c r="A1572" s="149"/>
      <c r="B1572" s="149" t="s">
        <v>542</v>
      </c>
      <c r="C1572" s="151"/>
      <c r="D1572" s="151"/>
      <c r="E1572" s="375" t="s">
        <v>221</v>
      </c>
      <c r="F1572" s="591"/>
      <c r="G1572" s="159"/>
      <c r="H1572" s="159"/>
      <c r="I1572" s="159"/>
      <c r="J1572" s="159"/>
      <c r="K1572" s="159"/>
      <c r="L1572" s="159"/>
      <c r="M1572" s="159"/>
      <c r="N1572" s="159"/>
      <c r="O1572" s="159"/>
      <c r="P1572" s="159"/>
      <c r="Q1572" s="159"/>
      <c r="R1572" s="159"/>
      <c r="S1572" s="503"/>
      <c r="T1572" s="159"/>
      <c r="U1572" s="159"/>
      <c r="V1572" s="159"/>
      <c r="W1572" s="159"/>
      <c r="X1572" s="159"/>
      <c r="Y1572" s="159"/>
      <c r="Z1572" s="159"/>
      <c r="AA1572" s="159"/>
      <c r="AB1572" s="159"/>
      <c r="AC1572" s="159"/>
      <c r="AD1572" s="159"/>
      <c r="AE1572" s="159"/>
      <c r="AF1572" s="503"/>
      <c r="AG1572" s="159"/>
      <c r="AH1572" s="159"/>
      <c r="AI1572" s="159"/>
      <c r="AJ1572" s="159"/>
      <c r="AK1572" s="159"/>
      <c r="AL1572" s="159"/>
      <c r="AM1572" s="159"/>
      <c r="AN1572" s="159"/>
      <c r="AO1572" s="159"/>
      <c r="AP1572" s="159"/>
      <c r="AQ1572" s="159"/>
      <c r="AR1572" s="159"/>
      <c r="AS1572" s="503"/>
      <c r="AT1572" s="159"/>
      <c r="AU1572" s="159"/>
      <c r="AV1572" s="159"/>
      <c r="AW1572" s="570"/>
      <c r="AX1572" s="570"/>
      <c r="AY1572" s="570"/>
      <c r="AZ1572" s="159"/>
      <c r="BA1572" s="159"/>
      <c r="BB1572" s="159"/>
      <c r="BC1572" s="159"/>
      <c r="BD1572" s="159"/>
      <c r="BE1572" s="159"/>
      <c r="BF1572" s="474"/>
    </row>
    <row r="1573" spans="1:84">
      <c r="A1573" s="149"/>
      <c r="B1573" s="149"/>
      <c r="C1573" s="151"/>
      <c r="D1573" s="151"/>
      <c r="E1573" s="446" t="s">
        <v>1078</v>
      </c>
      <c r="F1573" s="592">
        <v>1</v>
      </c>
      <c r="G1573" s="159"/>
      <c r="H1573" s="159">
        <v>1</v>
      </c>
      <c r="I1573" s="275">
        <f>SUM(G1573:H1573)</f>
        <v>1</v>
      </c>
      <c r="J1573" s="159"/>
      <c r="K1573" s="159"/>
      <c r="L1573" s="275">
        <f>SUM(J1573:K1573)</f>
        <v>0</v>
      </c>
      <c r="M1573" s="159"/>
      <c r="N1573" s="159"/>
      <c r="O1573" s="275">
        <f>SUM(M1573:N1573)</f>
        <v>0</v>
      </c>
      <c r="P1573" s="159"/>
      <c r="Q1573" s="159"/>
      <c r="R1573" s="275">
        <f>SUM(P1573:Q1573)</f>
        <v>0</v>
      </c>
      <c r="S1573" s="500"/>
      <c r="T1573" s="275"/>
      <c r="U1573" s="275"/>
      <c r="V1573" s="275">
        <f>SUM(T1573:U1573)</f>
        <v>0</v>
      </c>
      <c r="W1573" s="275"/>
      <c r="X1573" s="275"/>
      <c r="Y1573" s="275">
        <f>SUM(W1573:X1573)</f>
        <v>0</v>
      </c>
      <c r="Z1573" s="275"/>
      <c r="AA1573" s="275"/>
      <c r="AB1573" s="275">
        <f>SUM(Z1573:AA1573)</f>
        <v>0</v>
      </c>
      <c r="AC1573" s="275"/>
      <c r="AD1573" s="275"/>
      <c r="AE1573" s="275">
        <f>SUM(AC1573:AD1573)</f>
        <v>0</v>
      </c>
      <c r="AF1573" s="500"/>
      <c r="AG1573" s="275"/>
      <c r="AH1573" s="275"/>
      <c r="AI1573" s="275">
        <f>SUM(AG1573:AH1573)</f>
        <v>0</v>
      </c>
      <c r="AJ1573" s="275"/>
      <c r="AK1573" s="275"/>
      <c r="AL1573" s="275">
        <f>SUM(AJ1573:AK1573)</f>
        <v>0</v>
      </c>
      <c r="AM1573" s="275"/>
      <c r="AN1573" s="275"/>
      <c r="AO1573" s="275">
        <f>SUM(AM1573:AN1573)</f>
        <v>0</v>
      </c>
      <c r="AP1573" s="275"/>
      <c r="AQ1573" s="275"/>
      <c r="AR1573" s="275">
        <f>SUM(AP1573:AQ1573)</f>
        <v>0</v>
      </c>
      <c r="AS1573" s="500"/>
      <c r="AT1573" s="275"/>
      <c r="AU1573" s="275"/>
      <c r="AV1573" s="275">
        <f>SUM(AT1573:AU1573)</f>
        <v>0</v>
      </c>
      <c r="AW1573" s="567">
        <f t="shared" ref="AW1573:AW1574" si="7700">SUM(G1573,J1573,M1573,P1573,T1573,W1573,Z1573,AC1573,AG1573,AJ1573,AM1573,AP1573,AT1573)</f>
        <v>0</v>
      </c>
      <c r="AX1573" s="567">
        <f t="shared" ref="AX1573:AX1574" si="7701">SUM(H1573,K1573,N1573,Q1573,U1573,X1573,AA1573,AD1573,AH1573,AK1573,AN1573,AQ1573,AU1573)</f>
        <v>1</v>
      </c>
      <c r="AY1573" s="567">
        <f t="shared" ref="AY1573:AY1574" si="7702">SUM(I1573,L1573,O1573,R1573,V1573,Y1573,AB1573,AE1573,AI1573,AL1573,AO1573,AR1573,AV1573)</f>
        <v>1</v>
      </c>
      <c r="AZ1573" s="159"/>
      <c r="BA1573" s="159"/>
      <c r="BB1573" s="275">
        <f>SUM(AZ1573:BA1573)</f>
        <v>0</v>
      </c>
      <c r="BC1573" s="275"/>
      <c r="BD1573" s="275"/>
      <c r="BE1573" s="275">
        <f>SUM(BC1573:BD1573)</f>
        <v>0</v>
      </c>
      <c r="BF1573" s="521"/>
      <c r="BG1573" s="605">
        <f>SUM(F1573,S1573,AF1573,AS1573)</f>
        <v>1</v>
      </c>
      <c r="BH1573" s="533">
        <f>SUM(G1573,T1573,AG1573)</f>
        <v>0</v>
      </c>
      <c r="BI1573" s="533">
        <f t="shared" ref="BI1573:BI1575" si="7703">SUM(H1573,U1573,AH1573)</f>
        <v>1</v>
      </c>
      <c r="BJ1573" s="533">
        <f t="shared" ref="BJ1573:BJ1575" si="7704">SUM(I1573,V1573,AI1573)</f>
        <v>1</v>
      </c>
      <c r="BK1573" s="533">
        <f t="shared" ref="BK1573:BK1575" si="7705">SUM(J1573,W1573,AJ1573)</f>
        <v>0</v>
      </c>
      <c r="BL1573" s="533">
        <f t="shared" ref="BL1573:BL1575" si="7706">SUM(K1573,X1573,AK1573)</f>
        <v>0</v>
      </c>
      <c r="BM1573" s="533">
        <f t="shared" ref="BM1573:BM1575" si="7707">SUM(L1573,Y1573,AL1573)</f>
        <v>0</v>
      </c>
      <c r="BN1573" s="533">
        <f>SUM(M1573,Z1573,AM1573)</f>
        <v>0</v>
      </c>
      <c r="BO1573" s="533">
        <f t="shared" ref="BO1573:BO1575" si="7708">SUM(N1573,AA1573,AN1573)</f>
        <v>0</v>
      </c>
      <c r="BP1573" s="533">
        <f t="shared" ref="BP1573:BP1575" si="7709">SUM(O1573,AB1573,AO1573)</f>
        <v>0</v>
      </c>
      <c r="BQ1573" s="533">
        <f t="shared" ref="BQ1573:BQ1575" si="7710">SUM(P1573,AC1573,AP1573)</f>
        <v>0</v>
      </c>
      <c r="BR1573" s="533">
        <f t="shared" ref="BR1573:BR1575" si="7711">SUM(Q1573,AD1573,AQ1573)</f>
        <v>0</v>
      </c>
      <c r="BS1573" s="533">
        <f t="shared" ref="BS1573:BS1575" si="7712">SUM(R1573,AE1573,AR1573)</f>
        <v>0</v>
      </c>
      <c r="BT1573" s="533">
        <f>AT1573</f>
        <v>0</v>
      </c>
      <c r="BU1573" s="533">
        <f t="shared" ref="BU1573:BU1575" si="7713">AU1573</f>
        <v>0</v>
      </c>
      <c r="BV1573" s="533">
        <f t="shared" ref="BV1573:BV1575" si="7714">AV1573</f>
        <v>0</v>
      </c>
      <c r="BW1573" s="536">
        <f>SUM(BH1573,BK1573,BN1573,BQ1573,BT1573)</f>
        <v>0</v>
      </c>
      <c r="BX1573" s="536">
        <f t="shared" ref="BX1573:BX1575" si="7715">SUM(BI1573,BL1573,BO1573,BR1573,BU1573)</f>
        <v>1</v>
      </c>
      <c r="BY1573" s="536">
        <f t="shared" ref="BY1573:BY1575" si="7716">SUM(BJ1573,BM1573,BP1573,BS1573,BV1573)</f>
        <v>1</v>
      </c>
      <c r="BZ1573" t="s">
        <v>74</v>
      </c>
      <c r="CA1573" s="544">
        <f>AZ1573</f>
        <v>0</v>
      </c>
      <c r="CB1573" s="544">
        <f t="shared" ref="CB1573:CB1575" si="7717">BA1573</f>
        <v>0</v>
      </c>
      <c r="CC1573" s="544">
        <f t="shared" ref="CC1573:CC1575" si="7718">BB1573</f>
        <v>0</v>
      </c>
      <c r="CD1573" s="544">
        <f>BC1573</f>
        <v>0</v>
      </c>
      <c r="CE1573" s="544">
        <f t="shared" ref="CE1573:CE1575" si="7719">BD1573</f>
        <v>0</v>
      </c>
      <c r="CF1573" s="544">
        <f t="shared" ref="CF1573:CF1575" si="7720">BE1573</f>
        <v>0</v>
      </c>
    </row>
    <row r="1574" spans="1:84">
      <c r="A1574" s="149"/>
      <c r="B1574" s="149"/>
      <c r="C1574" s="151"/>
      <c r="D1574" s="151"/>
      <c r="E1574" s="446" t="s">
        <v>1079</v>
      </c>
      <c r="F1574" s="592">
        <v>1</v>
      </c>
      <c r="G1574" s="159"/>
      <c r="H1574" s="159"/>
      <c r="I1574" s="275">
        <f>SUM(G1574:H1574)</f>
        <v>0</v>
      </c>
      <c r="J1574" s="159"/>
      <c r="K1574" s="159"/>
      <c r="L1574" s="275">
        <f>SUM(J1574:K1574)</f>
        <v>0</v>
      </c>
      <c r="M1574" s="159"/>
      <c r="N1574" s="159"/>
      <c r="O1574" s="275">
        <f>SUM(M1574:N1574)</f>
        <v>0</v>
      </c>
      <c r="P1574" s="159"/>
      <c r="Q1574" s="159"/>
      <c r="R1574" s="275">
        <f>SUM(P1574:Q1574)</f>
        <v>0</v>
      </c>
      <c r="S1574" s="500"/>
      <c r="T1574" s="275"/>
      <c r="U1574" s="275"/>
      <c r="V1574" s="275">
        <f>SUM(T1574:U1574)</f>
        <v>0</v>
      </c>
      <c r="W1574" s="275"/>
      <c r="X1574" s="275"/>
      <c r="Y1574" s="275">
        <f>SUM(W1574:X1574)</f>
        <v>0</v>
      </c>
      <c r="Z1574" s="275"/>
      <c r="AA1574" s="275"/>
      <c r="AB1574" s="275">
        <f>SUM(Z1574:AA1574)</f>
        <v>0</v>
      </c>
      <c r="AC1574" s="275"/>
      <c r="AD1574" s="275"/>
      <c r="AE1574" s="275">
        <f>SUM(AC1574:AD1574)</f>
        <v>0</v>
      </c>
      <c r="AF1574" s="500"/>
      <c r="AG1574" s="275"/>
      <c r="AH1574" s="275"/>
      <c r="AI1574" s="275">
        <f>SUM(AG1574:AH1574)</f>
        <v>0</v>
      </c>
      <c r="AJ1574" s="275"/>
      <c r="AK1574" s="275"/>
      <c r="AL1574" s="275">
        <f>SUM(AJ1574:AK1574)</f>
        <v>0</v>
      </c>
      <c r="AM1574" s="275"/>
      <c r="AN1574" s="275"/>
      <c r="AO1574" s="275">
        <f>SUM(AM1574:AN1574)</f>
        <v>0</v>
      </c>
      <c r="AP1574" s="275"/>
      <c r="AQ1574" s="275"/>
      <c r="AR1574" s="275">
        <f>SUM(AP1574:AQ1574)</f>
        <v>0</v>
      </c>
      <c r="AS1574" s="500"/>
      <c r="AT1574" s="275"/>
      <c r="AU1574" s="275"/>
      <c r="AV1574" s="275">
        <f>SUM(AT1574:AU1574)</f>
        <v>0</v>
      </c>
      <c r="AW1574" s="567">
        <f t="shared" si="7700"/>
        <v>0</v>
      </c>
      <c r="AX1574" s="567">
        <f t="shared" si="7701"/>
        <v>0</v>
      </c>
      <c r="AY1574" s="567">
        <f t="shared" si="7702"/>
        <v>0</v>
      </c>
      <c r="AZ1574" s="159"/>
      <c r="BA1574" s="159"/>
      <c r="BB1574" s="275">
        <f>SUM(AZ1574:BA1574)</f>
        <v>0</v>
      </c>
      <c r="BC1574" s="275"/>
      <c r="BD1574" s="275"/>
      <c r="BE1574" s="275">
        <f>SUM(BC1574:BD1574)</f>
        <v>0</v>
      </c>
      <c r="BF1574" s="521"/>
      <c r="BG1574" s="605">
        <f>SUM(F1574,S1574,AF1574,AS1574)</f>
        <v>1</v>
      </c>
      <c r="BH1574" s="533">
        <f>SUM(G1574,T1574,AG1574)</f>
        <v>0</v>
      </c>
      <c r="BI1574" s="533">
        <f t="shared" si="7703"/>
        <v>0</v>
      </c>
      <c r="BJ1574" s="533">
        <f t="shared" si="7704"/>
        <v>0</v>
      </c>
      <c r="BK1574" s="533">
        <f t="shared" si="7705"/>
        <v>0</v>
      </c>
      <c r="BL1574" s="533">
        <f t="shared" si="7706"/>
        <v>0</v>
      </c>
      <c r="BM1574" s="533">
        <f t="shared" si="7707"/>
        <v>0</v>
      </c>
      <c r="BN1574" s="533">
        <f>SUM(M1574,Z1574,AM1574)</f>
        <v>0</v>
      </c>
      <c r="BO1574" s="533">
        <f t="shared" si="7708"/>
        <v>0</v>
      </c>
      <c r="BP1574" s="533">
        <f t="shared" si="7709"/>
        <v>0</v>
      </c>
      <c r="BQ1574" s="533">
        <f t="shared" si="7710"/>
        <v>0</v>
      </c>
      <c r="BR1574" s="533">
        <f t="shared" si="7711"/>
        <v>0</v>
      </c>
      <c r="BS1574" s="533">
        <f t="shared" si="7712"/>
        <v>0</v>
      </c>
      <c r="BT1574" s="533">
        <f>AT1574</f>
        <v>0</v>
      </c>
      <c r="BU1574" s="533">
        <f t="shared" si="7713"/>
        <v>0</v>
      </c>
      <c r="BV1574" s="533">
        <f t="shared" si="7714"/>
        <v>0</v>
      </c>
      <c r="BW1574" s="536">
        <f>SUM(BH1574,BK1574,BN1574,BQ1574,BT1574)</f>
        <v>0</v>
      </c>
      <c r="BX1574" s="536">
        <f t="shared" si="7715"/>
        <v>0</v>
      </c>
      <c r="BY1574" s="536">
        <f t="shared" si="7716"/>
        <v>0</v>
      </c>
      <c r="BZ1574" t="s">
        <v>74</v>
      </c>
      <c r="CA1574" s="544">
        <f>AZ1574</f>
        <v>0</v>
      </c>
      <c r="CB1574" s="544">
        <f t="shared" si="7717"/>
        <v>0</v>
      </c>
      <c r="CC1574" s="544">
        <f t="shared" si="7718"/>
        <v>0</v>
      </c>
      <c r="CD1574" s="544">
        <f>BC1574</f>
        <v>0</v>
      </c>
      <c r="CE1574" s="544">
        <f t="shared" si="7719"/>
        <v>0</v>
      </c>
      <c r="CF1574" s="544">
        <f t="shared" si="7720"/>
        <v>0</v>
      </c>
    </row>
    <row r="1575" spans="1:84">
      <c r="A1575" s="149"/>
      <c r="B1575" s="149"/>
      <c r="C1575" s="151"/>
      <c r="D1575" s="151"/>
      <c r="E1575" s="288"/>
      <c r="F1575" s="592"/>
      <c r="G1575" s="276">
        <f t="shared" ref="G1575:BE1575" si="7721">SUM(G1573:G1574)</f>
        <v>0</v>
      </c>
      <c r="H1575" s="276">
        <f t="shared" si="7721"/>
        <v>1</v>
      </c>
      <c r="I1575" s="276">
        <f t="shared" si="7721"/>
        <v>1</v>
      </c>
      <c r="J1575" s="276">
        <f t="shared" si="7721"/>
        <v>0</v>
      </c>
      <c r="K1575" s="276">
        <f t="shared" si="7721"/>
        <v>0</v>
      </c>
      <c r="L1575" s="276">
        <f t="shared" si="7721"/>
        <v>0</v>
      </c>
      <c r="M1575" s="276">
        <f t="shared" si="7721"/>
        <v>0</v>
      </c>
      <c r="N1575" s="276">
        <f t="shared" si="7721"/>
        <v>0</v>
      </c>
      <c r="O1575" s="276">
        <f t="shared" si="7721"/>
        <v>0</v>
      </c>
      <c r="P1575" s="276">
        <f t="shared" si="7721"/>
        <v>0</v>
      </c>
      <c r="Q1575" s="276">
        <f t="shared" si="7721"/>
        <v>0</v>
      </c>
      <c r="R1575" s="276">
        <f t="shared" si="7721"/>
        <v>0</v>
      </c>
      <c r="S1575" s="501">
        <f t="shared" si="7721"/>
        <v>0</v>
      </c>
      <c r="T1575" s="276">
        <f t="shared" si="7721"/>
        <v>0</v>
      </c>
      <c r="U1575" s="276">
        <f t="shared" si="7721"/>
        <v>0</v>
      </c>
      <c r="V1575" s="276">
        <f t="shared" si="7721"/>
        <v>0</v>
      </c>
      <c r="W1575" s="276">
        <f t="shared" si="7721"/>
        <v>0</v>
      </c>
      <c r="X1575" s="276">
        <f t="shared" si="7721"/>
        <v>0</v>
      </c>
      <c r="Y1575" s="276">
        <f t="shared" si="7721"/>
        <v>0</v>
      </c>
      <c r="Z1575" s="276">
        <f t="shared" si="7721"/>
        <v>0</v>
      </c>
      <c r="AA1575" s="276">
        <f t="shared" si="7721"/>
        <v>0</v>
      </c>
      <c r="AB1575" s="276">
        <f t="shared" si="7721"/>
        <v>0</v>
      </c>
      <c r="AC1575" s="276">
        <f t="shared" si="7721"/>
        <v>0</v>
      </c>
      <c r="AD1575" s="276">
        <f t="shared" si="7721"/>
        <v>0</v>
      </c>
      <c r="AE1575" s="276">
        <f t="shared" si="7721"/>
        <v>0</v>
      </c>
      <c r="AF1575" s="501">
        <f t="shared" si="7721"/>
        <v>0</v>
      </c>
      <c r="AG1575" s="276">
        <f t="shared" si="7721"/>
        <v>0</v>
      </c>
      <c r="AH1575" s="276">
        <f t="shared" si="7721"/>
        <v>0</v>
      </c>
      <c r="AI1575" s="276">
        <f t="shared" si="7721"/>
        <v>0</v>
      </c>
      <c r="AJ1575" s="276">
        <f t="shared" si="7721"/>
        <v>0</v>
      </c>
      <c r="AK1575" s="276">
        <f t="shared" si="7721"/>
        <v>0</v>
      </c>
      <c r="AL1575" s="276">
        <f t="shared" si="7721"/>
        <v>0</v>
      </c>
      <c r="AM1575" s="276">
        <f t="shared" si="7721"/>
        <v>0</v>
      </c>
      <c r="AN1575" s="276">
        <f t="shared" si="7721"/>
        <v>0</v>
      </c>
      <c r="AO1575" s="276">
        <f t="shared" si="7721"/>
        <v>0</v>
      </c>
      <c r="AP1575" s="276">
        <f t="shared" si="7721"/>
        <v>0</v>
      </c>
      <c r="AQ1575" s="276">
        <f t="shared" si="7721"/>
        <v>0</v>
      </c>
      <c r="AR1575" s="276">
        <f t="shared" si="7721"/>
        <v>0</v>
      </c>
      <c r="AS1575" s="501">
        <f t="shared" si="7721"/>
        <v>0</v>
      </c>
      <c r="AT1575" s="276">
        <f t="shared" si="7721"/>
        <v>0</v>
      </c>
      <c r="AU1575" s="276">
        <f t="shared" si="7721"/>
        <v>0</v>
      </c>
      <c r="AV1575" s="276">
        <f t="shared" si="7721"/>
        <v>0</v>
      </c>
      <c r="AW1575" s="568">
        <f t="shared" si="7721"/>
        <v>0</v>
      </c>
      <c r="AX1575" s="568">
        <f t="shared" si="7721"/>
        <v>1</v>
      </c>
      <c r="AY1575" s="568">
        <f t="shared" si="7721"/>
        <v>1</v>
      </c>
      <c r="AZ1575" s="276">
        <f t="shared" si="7721"/>
        <v>0</v>
      </c>
      <c r="BA1575" s="276">
        <f t="shared" si="7721"/>
        <v>0</v>
      </c>
      <c r="BB1575" s="276">
        <f t="shared" si="7721"/>
        <v>0</v>
      </c>
      <c r="BC1575" s="276">
        <f t="shared" si="7721"/>
        <v>0</v>
      </c>
      <c r="BD1575" s="276">
        <f t="shared" si="7721"/>
        <v>0</v>
      </c>
      <c r="BE1575" s="276">
        <f t="shared" si="7721"/>
        <v>0</v>
      </c>
      <c r="BF1575" s="523"/>
      <c r="BG1575" s="605">
        <f>SUM(F1575,S1575,AF1575,AS1575)</f>
        <v>0</v>
      </c>
      <c r="BH1575" s="533">
        <f>SUM(G1575,T1575,AG1575)</f>
        <v>0</v>
      </c>
      <c r="BI1575" s="533">
        <f t="shared" si="7703"/>
        <v>1</v>
      </c>
      <c r="BJ1575" s="533">
        <f t="shared" si="7704"/>
        <v>1</v>
      </c>
      <c r="BK1575" s="533">
        <f t="shared" si="7705"/>
        <v>0</v>
      </c>
      <c r="BL1575" s="533">
        <f t="shared" si="7706"/>
        <v>0</v>
      </c>
      <c r="BM1575" s="533">
        <f t="shared" si="7707"/>
        <v>0</v>
      </c>
      <c r="BN1575" s="533">
        <f>SUM(M1575,Z1575,AM1575)</f>
        <v>0</v>
      </c>
      <c r="BO1575" s="533">
        <f t="shared" si="7708"/>
        <v>0</v>
      </c>
      <c r="BP1575" s="533">
        <f t="shared" si="7709"/>
        <v>0</v>
      </c>
      <c r="BQ1575" s="533">
        <f t="shared" si="7710"/>
        <v>0</v>
      </c>
      <c r="BR1575" s="533">
        <f t="shared" si="7711"/>
        <v>0</v>
      </c>
      <c r="BS1575" s="533">
        <f t="shared" si="7712"/>
        <v>0</v>
      </c>
      <c r="BT1575" s="533">
        <f>AT1575</f>
        <v>0</v>
      </c>
      <c r="BU1575" s="533">
        <f t="shared" si="7713"/>
        <v>0</v>
      </c>
      <c r="BV1575" s="533">
        <f t="shared" si="7714"/>
        <v>0</v>
      </c>
      <c r="BW1575" s="536">
        <f>SUM(BH1575,BK1575,BN1575,BQ1575,BT1575)</f>
        <v>0</v>
      </c>
      <c r="BX1575" s="536">
        <f t="shared" si="7715"/>
        <v>1</v>
      </c>
      <c r="BY1575" s="536">
        <f t="shared" si="7716"/>
        <v>1</v>
      </c>
      <c r="BZ1575" t="s">
        <v>74</v>
      </c>
      <c r="CA1575" s="544">
        <f>AZ1575</f>
        <v>0</v>
      </c>
      <c r="CB1575" s="544">
        <f t="shared" si="7717"/>
        <v>0</v>
      </c>
      <c r="CC1575" s="544">
        <f t="shared" si="7718"/>
        <v>0</v>
      </c>
      <c r="CD1575" s="544">
        <f>BC1575</f>
        <v>0</v>
      </c>
      <c r="CE1575" s="544">
        <f t="shared" si="7719"/>
        <v>0</v>
      </c>
      <c r="CF1575" s="544">
        <f t="shared" si="7720"/>
        <v>0</v>
      </c>
    </row>
    <row r="1576" spans="1:84">
      <c r="A1576" s="149"/>
      <c r="B1576" s="149" t="s">
        <v>1095</v>
      </c>
      <c r="C1576" s="151"/>
      <c r="D1576" s="151"/>
      <c r="E1576" s="375" t="s">
        <v>221</v>
      </c>
      <c r="F1576" s="591"/>
      <c r="G1576" s="159"/>
      <c r="H1576" s="159"/>
      <c r="I1576" s="159"/>
      <c r="J1576" s="159"/>
      <c r="K1576" s="159"/>
      <c r="L1576" s="159"/>
      <c r="M1576" s="159"/>
      <c r="N1576" s="159"/>
      <c r="O1576" s="159"/>
      <c r="P1576" s="159"/>
      <c r="Q1576" s="159"/>
      <c r="R1576" s="159"/>
      <c r="S1576" s="503"/>
      <c r="T1576" s="159"/>
      <c r="U1576" s="159"/>
      <c r="V1576" s="159"/>
      <c r="W1576" s="159"/>
      <c r="X1576" s="159"/>
      <c r="Y1576" s="159"/>
      <c r="Z1576" s="159"/>
      <c r="AA1576" s="159"/>
      <c r="AB1576" s="159"/>
      <c r="AC1576" s="159"/>
      <c r="AD1576" s="159"/>
      <c r="AE1576" s="159"/>
      <c r="AF1576" s="503"/>
      <c r="AG1576" s="159"/>
      <c r="AH1576" s="159"/>
      <c r="AI1576" s="159"/>
      <c r="AJ1576" s="159"/>
      <c r="AK1576" s="159"/>
      <c r="AL1576" s="159"/>
      <c r="AM1576" s="159"/>
      <c r="AN1576" s="159"/>
      <c r="AO1576" s="159"/>
      <c r="AP1576" s="159"/>
      <c r="AQ1576" s="159"/>
      <c r="AR1576" s="159"/>
      <c r="AS1576" s="503"/>
      <c r="AT1576" s="159"/>
      <c r="AU1576" s="159"/>
      <c r="AV1576" s="159"/>
      <c r="AW1576" s="570"/>
      <c r="AX1576" s="570"/>
      <c r="AY1576" s="570"/>
      <c r="AZ1576" s="159"/>
      <c r="BA1576" s="159"/>
      <c r="BB1576" s="159"/>
      <c r="BC1576" s="159"/>
      <c r="BD1576" s="159"/>
      <c r="BE1576" s="159"/>
      <c r="BF1576" s="474"/>
    </row>
    <row r="1577" spans="1:84">
      <c r="A1577" s="149"/>
      <c r="B1577" s="149"/>
      <c r="C1577" s="151"/>
      <c r="D1577" s="151"/>
      <c r="E1577" s="446" t="s">
        <v>1078</v>
      </c>
      <c r="F1577" s="592">
        <v>0</v>
      </c>
      <c r="G1577" s="159"/>
      <c r="H1577" s="159"/>
      <c r="I1577" s="275">
        <f>SUM(G1577:H1577)</f>
        <v>0</v>
      </c>
      <c r="J1577" s="159"/>
      <c r="K1577" s="159"/>
      <c r="L1577" s="275">
        <f>SUM(J1577:K1577)</f>
        <v>0</v>
      </c>
      <c r="M1577" s="159"/>
      <c r="N1577" s="159"/>
      <c r="O1577" s="275">
        <f>SUM(M1577:N1577)</f>
        <v>0</v>
      </c>
      <c r="P1577" s="159"/>
      <c r="Q1577" s="159"/>
      <c r="R1577" s="275">
        <f>SUM(P1577:Q1577)</f>
        <v>0</v>
      </c>
      <c r="S1577" s="500"/>
      <c r="T1577" s="275"/>
      <c r="U1577" s="275"/>
      <c r="V1577" s="275">
        <f>SUM(T1577:U1577)</f>
        <v>0</v>
      </c>
      <c r="W1577" s="275"/>
      <c r="X1577" s="275"/>
      <c r="Y1577" s="275">
        <f>SUM(W1577:X1577)</f>
        <v>0</v>
      </c>
      <c r="Z1577" s="275"/>
      <c r="AA1577" s="275"/>
      <c r="AB1577" s="275">
        <f>SUM(Z1577:AA1577)</f>
        <v>0</v>
      </c>
      <c r="AC1577" s="275"/>
      <c r="AD1577" s="275"/>
      <c r="AE1577" s="275">
        <f>SUM(AC1577:AD1577)</f>
        <v>0</v>
      </c>
      <c r="AF1577" s="500"/>
      <c r="AG1577" s="275"/>
      <c r="AH1577" s="275"/>
      <c r="AI1577" s="275">
        <f>SUM(AG1577:AH1577)</f>
        <v>0</v>
      </c>
      <c r="AJ1577" s="275"/>
      <c r="AK1577" s="275"/>
      <c r="AL1577" s="275">
        <f>SUM(AJ1577:AK1577)</f>
        <v>0</v>
      </c>
      <c r="AM1577" s="275"/>
      <c r="AN1577" s="275"/>
      <c r="AO1577" s="275">
        <f>SUM(AM1577:AN1577)</f>
        <v>0</v>
      </c>
      <c r="AP1577" s="275"/>
      <c r="AQ1577" s="275"/>
      <c r="AR1577" s="275">
        <f>SUM(AP1577:AQ1577)</f>
        <v>0</v>
      </c>
      <c r="AS1577" s="500"/>
      <c r="AT1577" s="275"/>
      <c r="AU1577" s="275"/>
      <c r="AV1577" s="275">
        <f>SUM(AT1577:AU1577)</f>
        <v>0</v>
      </c>
      <c r="AW1577" s="567">
        <f t="shared" ref="AW1577:AW1578" si="7722">SUM(G1577,J1577,M1577,P1577,T1577,W1577,Z1577,AC1577,AG1577,AJ1577,AM1577,AP1577,AT1577)</f>
        <v>0</v>
      </c>
      <c r="AX1577" s="567">
        <f t="shared" ref="AX1577:AX1578" si="7723">SUM(H1577,K1577,N1577,Q1577,U1577,X1577,AA1577,AD1577,AH1577,AK1577,AN1577,AQ1577,AU1577)</f>
        <v>0</v>
      </c>
      <c r="AY1577" s="567">
        <f t="shared" ref="AY1577:AY1578" si="7724">SUM(I1577,L1577,O1577,R1577,V1577,Y1577,AB1577,AE1577,AI1577,AL1577,AO1577,AR1577,AV1577)</f>
        <v>0</v>
      </c>
      <c r="AZ1577" s="159"/>
      <c r="BA1577" s="159"/>
      <c r="BB1577" s="275">
        <f>SUM(AZ1577:BA1577)</f>
        <v>0</v>
      </c>
      <c r="BC1577" s="275"/>
      <c r="BD1577" s="275"/>
      <c r="BE1577" s="275">
        <f>SUM(BC1577:BD1577)</f>
        <v>0</v>
      </c>
      <c r="BF1577" s="521"/>
      <c r="BG1577" s="605">
        <f>SUM(F1577,S1577,AF1577,AS1577)</f>
        <v>0</v>
      </c>
      <c r="BH1577" s="533">
        <f>SUM(G1577,T1577,AG1577)</f>
        <v>0</v>
      </c>
      <c r="BI1577" s="533">
        <f t="shared" ref="BI1577:BI1579" si="7725">SUM(H1577,U1577,AH1577)</f>
        <v>0</v>
      </c>
      <c r="BJ1577" s="533">
        <f t="shared" ref="BJ1577:BJ1579" si="7726">SUM(I1577,V1577,AI1577)</f>
        <v>0</v>
      </c>
      <c r="BK1577" s="533">
        <f t="shared" ref="BK1577:BK1579" si="7727">SUM(J1577,W1577,AJ1577)</f>
        <v>0</v>
      </c>
      <c r="BL1577" s="533">
        <f t="shared" ref="BL1577:BL1579" si="7728">SUM(K1577,X1577,AK1577)</f>
        <v>0</v>
      </c>
      <c r="BM1577" s="533">
        <f t="shared" ref="BM1577:BM1579" si="7729">SUM(L1577,Y1577,AL1577)</f>
        <v>0</v>
      </c>
      <c r="BN1577" s="533">
        <f>SUM(M1577,Z1577,AM1577)</f>
        <v>0</v>
      </c>
      <c r="BO1577" s="533">
        <f t="shared" ref="BO1577:BO1579" si="7730">SUM(N1577,AA1577,AN1577)</f>
        <v>0</v>
      </c>
      <c r="BP1577" s="533">
        <f t="shared" ref="BP1577:BP1579" si="7731">SUM(O1577,AB1577,AO1577)</f>
        <v>0</v>
      </c>
      <c r="BQ1577" s="533">
        <f t="shared" ref="BQ1577:BQ1579" si="7732">SUM(P1577,AC1577,AP1577)</f>
        <v>0</v>
      </c>
      <c r="BR1577" s="533">
        <f t="shared" ref="BR1577:BR1579" si="7733">SUM(Q1577,AD1577,AQ1577)</f>
        <v>0</v>
      </c>
      <c r="BS1577" s="533">
        <f t="shared" ref="BS1577:BS1579" si="7734">SUM(R1577,AE1577,AR1577)</f>
        <v>0</v>
      </c>
      <c r="BT1577" s="533">
        <f>AT1577</f>
        <v>0</v>
      </c>
      <c r="BU1577" s="533">
        <f t="shared" ref="BU1577:BU1579" si="7735">AU1577</f>
        <v>0</v>
      </c>
      <c r="BV1577" s="533">
        <f t="shared" ref="BV1577:BV1579" si="7736">AV1577</f>
        <v>0</v>
      </c>
      <c r="BW1577" s="536">
        <f>SUM(BH1577,BK1577,BN1577,BQ1577,BT1577)</f>
        <v>0</v>
      </c>
      <c r="BX1577" s="536">
        <f t="shared" ref="BX1577:BX1579" si="7737">SUM(BI1577,BL1577,BO1577,BR1577,BU1577)</f>
        <v>0</v>
      </c>
      <c r="BY1577" s="536">
        <f t="shared" ref="BY1577:BY1579" si="7738">SUM(BJ1577,BM1577,BP1577,BS1577,BV1577)</f>
        <v>0</v>
      </c>
      <c r="BZ1577" t="s">
        <v>74</v>
      </c>
      <c r="CA1577" s="544">
        <f>AZ1577</f>
        <v>0</v>
      </c>
      <c r="CB1577" s="544">
        <f t="shared" ref="CB1577:CB1579" si="7739">BA1577</f>
        <v>0</v>
      </c>
      <c r="CC1577" s="544">
        <f t="shared" ref="CC1577:CC1579" si="7740">BB1577</f>
        <v>0</v>
      </c>
      <c r="CD1577" s="544">
        <f>BC1577</f>
        <v>0</v>
      </c>
      <c r="CE1577" s="544">
        <f t="shared" ref="CE1577:CE1579" si="7741">BD1577</f>
        <v>0</v>
      </c>
      <c r="CF1577" s="544">
        <f t="shared" ref="CF1577:CF1579" si="7742">BE1577</f>
        <v>0</v>
      </c>
    </row>
    <row r="1578" spans="1:84">
      <c r="A1578" s="149"/>
      <c r="B1578" s="149"/>
      <c r="C1578" s="151"/>
      <c r="D1578" s="151"/>
      <c r="E1578" s="446" t="s">
        <v>1079</v>
      </c>
      <c r="F1578" s="592">
        <v>3</v>
      </c>
      <c r="G1578" s="159"/>
      <c r="H1578" s="159">
        <v>3</v>
      </c>
      <c r="I1578" s="275">
        <f>SUM(G1578:H1578)</f>
        <v>3</v>
      </c>
      <c r="J1578" s="159"/>
      <c r="K1578" s="159"/>
      <c r="L1578" s="275">
        <f>SUM(J1578:K1578)</f>
        <v>0</v>
      </c>
      <c r="M1578" s="159"/>
      <c r="N1578" s="159"/>
      <c r="O1578" s="275">
        <f>SUM(M1578:N1578)</f>
        <v>0</v>
      </c>
      <c r="P1578" s="159"/>
      <c r="Q1578" s="159"/>
      <c r="R1578" s="275">
        <f>SUM(P1578:Q1578)</f>
        <v>0</v>
      </c>
      <c r="S1578" s="500"/>
      <c r="T1578" s="275"/>
      <c r="U1578" s="275"/>
      <c r="V1578" s="275">
        <f>SUM(T1578:U1578)</f>
        <v>0</v>
      </c>
      <c r="W1578" s="275"/>
      <c r="X1578" s="275"/>
      <c r="Y1578" s="275">
        <f>SUM(W1578:X1578)</f>
        <v>0</v>
      </c>
      <c r="Z1578" s="275"/>
      <c r="AA1578" s="275"/>
      <c r="AB1578" s="275">
        <f>SUM(Z1578:AA1578)</f>
        <v>0</v>
      </c>
      <c r="AC1578" s="275"/>
      <c r="AD1578" s="275"/>
      <c r="AE1578" s="275">
        <f>SUM(AC1578:AD1578)</f>
        <v>0</v>
      </c>
      <c r="AF1578" s="500"/>
      <c r="AG1578" s="275"/>
      <c r="AH1578" s="275"/>
      <c r="AI1578" s="275">
        <f>SUM(AG1578:AH1578)</f>
        <v>0</v>
      </c>
      <c r="AJ1578" s="275"/>
      <c r="AK1578" s="275"/>
      <c r="AL1578" s="275">
        <f>SUM(AJ1578:AK1578)</f>
        <v>0</v>
      </c>
      <c r="AM1578" s="275"/>
      <c r="AN1578" s="275"/>
      <c r="AO1578" s="275">
        <f>SUM(AM1578:AN1578)</f>
        <v>0</v>
      </c>
      <c r="AP1578" s="275"/>
      <c r="AQ1578" s="275"/>
      <c r="AR1578" s="275">
        <f>SUM(AP1578:AQ1578)</f>
        <v>0</v>
      </c>
      <c r="AS1578" s="500"/>
      <c r="AT1578" s="275"/>
      <c r="AU1578" s="275"/>
      <c r="AV1578" s="275">
        <f>SUM(AT1578:AU1578)</f>
        <v>0</v>
      </c>
      <c r="AW1578" s="567">
        <f t="shared" si="7722"/>
        <v>0</v>
      </c>
      <c r="AX1578" s="567">
        <f t="shared" si="7723"/>
        <v>3</v>
      </c>
      <c r="AY1578" s="567">
        <f t="shared" si="7724"/>
        <v>3</v>
      </c>
      <c r="AZ1578" s="159"/>
      <c r="BA1578" s="159"/>
      <c r="BB1578" s="275">
        <f>SUM(AZ1578:BA1578)</f>
        <v>0</v>
      </c>
      <c r="BC1578" s="275"/>
      <c r="BD1578" s="275"/>
      <c r="BE1578" s="275">
        <f>SUM(BC1578:BD1578)</f>
        <v>0</v>
      </c>
      <c r="BF1578" s="521"/>
      <c r="BG1578" s="605">
        <f>SUM(F1578,S1578,AF1578,AS1578)</f>
        <v>3</v>
      </c>
      <c r="BH1578" s="533">
        <f>SUM(G1578,T1578,AG1578)</f>
        <v>0</v>
      </c>
      <c r="BI1578" s="533">
        <f t="shared" si="7725"/>
        <v>3</v>
      </c>
      <c r="BJ1578" s="533">
        <f t="shared" si="7726"/>
        <v>3</v>
      </c>
      <c r="BK1578" s="533">
        <f t="shared" si="7727"/>
        <v>0</v>
      </c>
      <c r="BL1578" s="533">
        <f t="shared" si="7728"/>
        <v>0</v>
      </c>
      <c r="BM1578" s="533">
        <f t="shared" si="7729"/>
        <v>0</v>
      </c>
      <c r="BN1578" s="533">
        <f>SUM(M1578,Z1578,AM1578)</f>
        <v>0</v>
      </c>
      <c r="BO1578" s="533">
        <f t="shared" si="7730"/>
        <v>0</v>
      </c>
      <c r="BP1578" s="533">
        <f t="shared" si="7731"/>
        <v>0</v>
      </c>
      <c r="BQ1578" s="533">
        <f t="shared" si="7732"/>
        <v>0</v>
      </c>
      <c r="BR1578" s="533">
        <f t="shared" si="7733"/>
        <v>0</v>
      </c>
      <c r="BS1578" s="533">
        <f t="shared" si="7734"/>
        <v>0</v>
      </c>
      <c r="BT1578" s="533">
        <f>AT1578</f>
        <v>0</v>
      </c>
      <c r="BU1578" s="533">
        <f t="shared" si="7735"/>
        <v>0</v>
      </c>
      <c r="BV1578" s="533">
        <f t="shared" si="7736"/>
        <v>0</v>
      </c>
      <c r="BW1578" s="536">
        <f>SUM(BH1578,BK1578,BN1578,BQ1578,BT1578)</f>
        <v>0</v>
      </c>
      <c r="BX1578" s="536">
        <f t="shared" si="7737"/>
        <v>3</v>
      </c>
      <c r="BY1578" s="536">
        <f t="shared" si="7738"/>
        <v>3</v>
      </c>
      <c r="BZ1578" t="s">
        <v>74</v>
      </c>
      <c r="CA1578" s="544">
        <f>AZ1578</f>
        <v>0</v>
      </c>
      <c r="CB1578" s="544">
        <f t="shared" si="7739"/>
        <v>0</v>
      </c>
      <c r="CC1578" s="544">
        <f t="shared" si="7740"/>
        <v>0</v>
      </c>
      <c r="CD1578" s="544">
        <f>BC1578</f>
        <v>0</v>
      </c>
      <c r="CE1578" s="544">
        <f t="shared" si="7741"/>
        <v>0</v>
      </c>
      <c r="CF1578" s="544">
        <f t="shared" si="7742"/>
        <v>0</v>
      </c>
    </row>
    <row r="1579" spans="1:84">
      <c r="A1579" s="149"/>
      <c r="B1579" s="149"/>
      <c r="C1579" s="151"/>
      <c r="D1579" s="151"/>
      <c r="E1579" s="288"/>
      <c r="F1579" s="592">
        <f>SUM(F1577:F1578)</f>
        <v>3</v>
      </c>
      <c r="G1579" s="276">
        <f t="shared" ref="G1579:BE1579" si="7743">SUM(G1577:G1578)</f>
        <v>0</v>
      </c>
      <c r="H1579" s="276">
        <f t="shared" si="7743"/>
        <v>3</v>
      </c>
      <c r="I1579" s="276">
        <f t="shared" si="7743"/>
        <v>3</v>
      </c>
      <c r="J1579" s="276">
        <f t="shared" si="7743"/>
        <v>0</v>
      </c>
      <c r="K1579" s="276">
        <f t="shared" si="7743"/>
        <v>0</v>
      </c>
      <c r="L1579" s="276">
        <f t="shared" si="7743"/>
        <v>0</v>
      </c>
      <c r="M1579" s="276">
        <f t="shared" si="7743"/>
        <v>0</v>
      </c>
      <c r="N1579" s="276">
        <f t="shared" si="7743"/>
        <v>0</v>
      </c>
      <c r="O1579" s="276">
        <f t="shared" si="7743"/>
        <v>0</v>
      </c>
      <c r="P1579" s="276">
        <f t="shared" si="7743"/>
        <v>0</v>
      </c>
      <c r="Q1579" s="276">
        <f t="shared" si="7743"/>
        <v>0</v>
      </c>
      <c r="R1579" s="276">
        <f t="shared" si="7743"/>
        <v>0</v>
      </c>
      <c r="S1579" s="501">
        <f t="shared" si="7743"/>
        <v>0</v>
      </c>
      <c r="T1579" s="276">
        <f t="shared" si="7743"/>
        <v>0</v>
      </c>
      <c r="U1579" s="276">
        <f t="shared" si="7743"/>
        <v>0</v>
      </c>
      <c r="V1579" s="276">
        <f t="shared" si="7743"/>
        <v>0</v>
      </c>
      <c r="W1579" s="276">
        <f t="shared" si="7743"/>
        <v>0</v>
      </c>
      <c r="X1579" s="276">
        <f t="shared" si="7743"/>
        <v>0</v>
      </c>
      <c r="Y1579" s="276">
        <f t="shared" si="7743"/>
        <v>0</v>
      </c>
      <c r="Z1579" s="276">
        <f t="shared" si="7743"/>
        <v>0</v>
      </c>
      <c r="AA1579" s="276">
        <f t="shared" si="7743"/>
        <v>0</v>
      </c>
      <c r="AB1579" s="276">
        <f t="shared" si="7743"/>
        <v>0</v>
      </c>
      <c r="AC1579" s="276">
        <f t="shared" si="7743"/>
        <v>0</v>
      </c>
      <c r="AD1579" s="276">
        <f t="shared" si="7743"/>
        <v>0</v>
      </c>
      <c r="AE1579" s="276">
        <f t="shared" si="7743"/>
        <v>0</v>
      </c>
      <c r="AF1579" s="501">
        <f t="shared" si="7743"/>
        <v>0</v>
      </c>
      <c r="AG1579" s="276">
        <f t="shared" si="7743"/>
        <v>0</v>
      </c>
      <c r="AH1579" s="276">
        <f t="shared" si="7743"/>
        <v>0</v>
      </c>
      <c r="AI1579" s="276">
        <f t="shared" si="7743"/>
        <v>0</v>
      </c>
      <c r="AJ1579" s="276">
        <f t="shared" si="7743"/>
        <v>0</v>
      </c>
      <c r="AK1579" s="276">
        <f t="shared" si="7743"/>
        <v>0</v>
      </c>
      <c r="AL1579" s="276">
        <f t="shared" si="7743"/>
        <v>0</v>
      </c>
      <c r="AM1579" s="276">
        <f t="shared" si="7743"/>
        <v>0</v>
      </c>
      <c r="AN1579" s="276">
        <f t="shared" si="7743"/>
        <v>0</v>
      </c>
      <c r="AO1579" s="276">
        <f t="shared" si="7743"/>
        <v>0</v>
      </c>
      <c r="AP1579" s="276">
        <f t="shared" si="7743"/>
        <v>0</v>
      </c>
      <c r="AQ1579" s="276">
        <f t="shared" si="7743"/>
        <v>0</v>
      </c>
      <c r="AR1579" s="276">
        <f t="shared" si="7743"/>
        <v>0</v>
      </c>
      <c r="AS1579" s="501">
        <f t="shared" si="7743"/>
        <v>0</v>
      </c>
      <c r="AT1579" s="276">
        <f t="shared" si="7743"/>
        <v>0</v>
      </c>
      <c r="AU1579" s="276">
        <f t="shared" si="7743"/>
        <v>0</v>
      </c>
      <c r="AV1579" s="276">
        <f t="shared" si="7743"/>
        <v>0</v>
      </c>
      <c r="AW1579" s="568">
        <f t="shared" si="7743"/>
        <v>0</v>
      </c>
      <c r="AX1579" s="568">
        <f t="shared" si="7743"/>
        <v>3</v>
      </c>
      <c r="AY1579" s="568">
        <f t="shared" si="7743"/>
        <v>3</v>
      </c>
      <c r="AZ1579" s="276">
        <f t="shared" si="7743"/>
        <v>0</v>
      </c>
      <c r="BA1579" s="276">
        <f t="shared" si="7743"/>
        <v>0</v>
      </c>
      <c r="BB1579" s="276">
        <f t="shared" si="7743"/>
        <v>0</v>
      </c>
      <c r="BC1579" s="276">
        <f t="shared" si="7743"/>
        <v>0</v>
      </c>
      <c r="BD1579" s="276">
        <f t="shared" si="7743"/>
        <v>0</v>
      </c>
      <c r="BE1579" s="276">
        <f t="shared" si="7743"/>
        <v>0</v>
      </c>
      <c r="BF1579" s="523"/>
      <c r="BG1579" s="605">
        <f>SUM(F1579,S1579,AF1579,AS1579)</f>
        <v>3</v>
      </c>
      <c r="BH1579" s="533">
        <f>SUM(G1579,T1579,AG1579)</f>
        <v>0</v>
      </c>
      <c r="BI1579" s="533">
        <f t="shared" si="7725"/>
        <v>3</v>
      </c>
      <c r="BJ1579" s="533">
        <f t="shared" si="7726"/>
        <v>3</v>
      </c>
      <c r="BK1579" s="533">
        <f t="shared" si="7727"/>
        <v>0</v>
      </c>
      <c r="BL1579" s="533">
        <f t="shared" si="7728"/>
        <v>0</v>
      </c>
      <c r="BM1579" s="533">
        <f t="shared" si="7729"/>
        <v>0</v>
      </c>
      <c r="BN1579" s="533">
        <f>SUM(M1579,Z1579,AM1579)</f>
        <v>0</v>
      </c>
      <c r="BO1579" s="533">
        <f t="shared" si="7730"/>
        <v>0</v>
      </c>
      <c r="BP1579" s="533">
        <f t="shared" si="7731"/>
        <v>0</v>
      </c>
      <c r="BQ1579" s="533">
        <f t="shared" si="7732"/>
        <v>0</v>
      </c>
      <c r="BR1579" s="533">
        <f t="shared" si="7733"/>
        <v>0</v>
      </c>
      <c r="BS1579" s="533">
        <f t="shared" si="7734"/>
        <v>0</v>
      </c>
      <c r="BT1579" s="533">
        <f>AT1579</f>
        <v>0</v>
      </c>
      <c r="BU1579" s="533">
        <f t="shared" si="7735"/>
        <v>0</v>
      </c>
      <c r="BV1579" s="533">
        <f t="shared" si="7736"/>
        <v>0</v>
      </c>
      <c r="BW1579" s="536">
        <f>SUM(BH1579,BK1579,BN1579,BQ1579,BT1579)</f>
        <v>0</v>
      </c>
      <c r="BX1579" s="536">
        <f t="shared" si="7737"/>
        <v>3</v>
      </c>
      <c r="BY1579" s="536">
        <f t="shared" si="7738"/>
        <v>3</v>
      </c>
      <c r="BZ1579" t="s">
        <v>74</v>
      </c>
      <c r="CA1579" s="544">
        <f>AZ1579</f>
        <v>0</v>
      </c>
      <c r="CB1579" s="544">
        <f t="shared" si="7739"/>
        <v>0</v>
      </c>
      <c r="CC1579" s="544">
        <f t="shared" si="7740"/>
        <v>0</v>
      </c>
      <c r="CD1579" s="544">
        <f>BC1579</f>
        <v>0</v>
      </c>
      <c r="CE1579" s="544">
        <f t="shared" si="7741"/>
        <v>0</v>
      </c>
      <c r="CF1579" s="544">
        <f t="shared" si="7742"/>
        <v>0</v>
      </c>
    </row>
    <row r="1580" spans="1:84">
      <c r="A1580" s="149"/>
      <c r="B1580" s="149"/>
      <c r="C1580" s="151"/>
      <c r="D1580" s="151"/>
      <c r="E1580" s="288"/>
      <c r="F1580" s="592"/>
      <c r="G1580" s="168"/>
      <c r="H1580" s="168"/>
      <c r="I1580" s="168"/>
      <c r="J1580" s="168"/>
      <c r="K1580" s="168"/>
      <c r="L1580" s="168"/>
      <c r="M1580" s="168"/>
      <c r="N1580" s="168"/>
      <c r="O1580" s="168"/>
      <c r="P1580" s="168"/>
      <c r="Q1580" s="168"/>
      <c r="R1580" s="168"/>
      <c r="S1580" s="502"/>
      <c r="T1580" s="168"/>
      <c r="U1580" s="168"/>
      <c r="V1580" s="168"/>
      <c r="W1580" s="168"/>
      <c r="X1580" s="168"/>
      <c r="Y1580" s="168"/>
      <c r="Z1580" s="168"/>
      <c r="AA1580" s="168"/>
      <c r="AB1580" s="168"/>
      <c r="AC1580" s="168"/>
      <c r="AD1580" s="168"/>
      <c r="AE1580" s="168"/>
      <c r="AF1580" s="502"/>
      <c r="AG1580" s="168"/>
      <c r="AH1580" s="168"/>
      <c r="AI1580" s="168"/>
      <c r="AJ1580" s="168"/>
      <c r="AK1580" s="168"/>
      <c r="AL1580" s="168"/>
      <c r="AM1580" s="168"/>
      <c r="AN1580" s="168"/>
      <c r="AO1580" s="168"/>
      <c r="AP1580" s="168"/>
      <c r="AQ1580" s="168"/>
      <c r="AR1580" s="168"/>
      <c r="AS1580" s="502"/>
      <c r="AT1580" s="168"/>
      <c r="AU1580" s="168"/>
      <c r="AV1580" s="168"/>
      <c r="AW1580" s="569"/>
      <c r="AX1580" s="569"/>
      <c r="AY1580" s="569"/>
      <c r="AZ1580" s="159"/>
      <c r="BA1580" s="159"/>
      <c r="BB1580" s="159"/>
      <c r="BC1580" s="168"/>
      <c r="BD1580" s="168"/>
      <c r="BE1580" s="168"/>
      <c r="BF1580" s="523"/>
    </row>
    <row r="1581" spans="1:84">
      <c r="A1581" s="149"/>
      <c r="B1581" s="149" t="s">
        <v>545</v>
      </c>
      <c r="C1581" s="151"/>
      <c r="D1581" s="151"/>
      <c r="E1581" s="375" t="s">
        <v>221</v>
      </c>
      <c r="F1581" s="591"/>
      <c r="G1581" s="159"/>
      <c r="H1581" s="159"/>
      <c r="I1581" s="275">
        <f>SUM(G1581:H1581)</f>
        <v>0</v>
      </c>
      <c r="J1581" s="159"/>
      <c r="K1581" s="159"/>
      <c r="L1581" s="275">
        <f>SUM(J1581:K1581)</f>
        <v>0</v>
      </c>
      <c r="M1581" s="159"/>
      <c r="N1581" s="159"/>
      <c r="O1581" s="275">
        <f>SUM(M1581:N1581)</f>
        <v>0</v>
      </c>
      <c r="P1581" s="159"/>
      <c r="Q1581" s="159"/>
      <c r="R1581" s="275">
        <f>SUM(P1581:Q1581)</f>
        <v>0</v>
      </c>
      <c r="S1581" s="500"/>
      <c r="T1581" s="275"/>
      <c r="U1581" s="275"/>
      <c r="V1581" s="275">
        <f>SUM(T1581:U1581)</f>
        <v>0</v>
      </c>
      <c r="W1581" s="275"/>
      <c r="X1581" s="275"/>
      <c r="Y1581" s="275">
        <f>SUM(W1581:X1581)</f>
        <v>0</v>
      </c>
      <c r="Z1581" s="275"/>
      <c r="AA1581" s="275"/>
      <c r="AB1581" s="275">
        <f>SUM(Z1581:AA1581)</f>
        <v>0</v>
      </c>
      <c r="AC1581" s="275"/>
      <c r="AD1581" s="275"/>
      <c r="AE1581" s="275">
        <f>SUM(AC1581:AD1581)</f>
        <v>0</v>
      </c>
      <c r="AF1581" s="500"/>
      <c r="AG1581" s="275"/>
      <c r="AH1581" s="275"/>
      <c r="AI1581" s="275">
        <f>SUM(AG1581:AH1581)</f>
        <v>0</v>
      </c>
      <c r="AJ1581" s="275"/>
      <c r="AK1581" s="275"/>
      <c r="AL1581" s="275">
        <f>SUM(AJ1581:AK1581)</f>
        <v>0</v>
      </c>
      <c r="AM1581" s="275"/>
      <c r="AN1581" s="275"/>
      <c r="AO1581" s="275">
        <f>SUM(AM1581:AN1581)</f>
        <v>0</v>
      </c>
      <c r="AP1581" s="275"/>
      <c r="AQ1581" s="275"/>
      <c r="AR1581" s="275">
        <f>SUM(AP1581:AQ1581)</f>
        <v>0</v>
      </c>
      <c r="AS1581" s="500"/>
      <c r="AT1581" s="275"/>
      <c r="AU1581" s="275"/>
      <c r="AV1581" s="275">
        <f>SUM(AT1581:AU1581)</f>
        <v>0</v>
      </c>
      <c r="AW1581" s="567">
        <f t="shared" ref="AW1581:AW1582" si="7744">SUM(G1581,J1581,M1581,P1581,T1581,W1581,Z1581,AC1581,AG1581,AJ1581,AM1581,AP1581,AT1581)</f>
        <v>0</v>
      </c>
      <c r="AX1581" s="567">
        <f t="shared" ref="AX1581:AX1582" si="7745">SUM(H1581,K1581,N1581,Q1581,U1581,X1581,AA1581,AD1581,AH1581,AK1581,AN1581,AQ1581,AU1581)</f>
        <v>0</v>
      </c>
      <c r="AY1581" s="567">
        <f t="shared" ref="AY1581:AY1582" si="7746">SUM(I1581,L1581,O1581,R1581,V1581,Y1581,AB1581,AE1581,AI1581,AL1581,AO1581,AR1581,AV1581)</f>
        <v>0</v>
      </c>
      <c r="AZ1581" s="159"/>
      <c r="BA1581" s="159"/>
      <c r="BB1581" s="275">
        <f>SUM(AZ1581:BA1581)</f>
        <v>0</v>
      </c>
      <c r="BC1581" s="275"/>
      <c r="BD1581" s="275"/>
      <c r="BE1581" s="275">
        <f>SUM(BC1581:BD1581)</f>
        <v>0</v>
      </c>
      <c r="BF1581" s="474"/>
      <c r="BG1581" s="605">
        <f>SUM(F1581,S1581,AF1581,AS1581)</f>
        <v>0</v>
      </c>
      <c r="BH1581" s="533">
        <f>SUM(G1581,T1581,AG1581)</f>
        <v>0</v>
      </c>
      <c r="BI1581" s="533">
        <f t="shared" ref="BI1581:BI1583" si="7747">SUM(H1581,U1581,AH1581)</f>
        <v>0</v>
      </c>
      <c r="BJ1581" s="533">
        <f t="shared" ref="BJ1581:BJ1583" si="7748">SUM(I1581,V1581,AI1581)</f>
        <v>0</v>
      </c>
      <c r="BK1581" s="533">
        <f t="shared" ref="BK1581:BK1583" si="7749">SUM(J1581,W1581,AJ1581)</f>
        <v>0</v>
      </c>
      <c r="BL1581" s="533">
        <f t="shared" ref="BL1581:BL1583" si="7750">SUM(K1581,X1581,AK1581)</f>
        <v>0</v>
      </c>
      <c r="BM1581" s="533">
        <f t="shared" ref="BM1581:BM1583" si="7751">SUM(L1581,Y1581,AL1581)</f>
        <v>0</v>
      </c>
      <c r="BN1581" s="533">
        <f>SUM(M1581,Z1581,AM1581)</f>
        <v>0</v>
      </c>
      <c r="BO1581" s="533">
        <f t="shared" ref="BO1581:BO1583" si="7752">SUM(N1581,AA1581,AN1581)</f>
        <v>0</v>
      </c>
      <c r="BP1581" s="533">
        <f t="shared" ref="BP1581:BP1583" si="7753">SUM(O1581,AB1581,AO1581)</f>
        <v>0</v>
      </c>
      <c r="BQ1581" s="533">
        <f t="shared" ref="BQ1581:BQ1583" si="7754">SUM(P1581,AC1581,AP1581)</f>
        <v>0</v>
      </c>
      <c r="BR1581" s="533">
        <f t="shared" ref="BR1581:BR1583" si="7755">SUM(Q1581,AD1581,AQ1581)</f>
        <v>0</v>
      </c>
      <c r="BS1581" s="533">
        <f t="shared" ref="BS1581:BS1583" si="7756">SUM(R1581,AE1581,AR1581)</f>
        <v>0</v>
      </c>
      <c r="BT1581" s="533">
        <f>AT1581</f>
        <v>0</v>
      </c>
      <c r="BU1581" s="533">
        <f t="shared" ref="BU1581:BU1583" si="7757">AU1581</f>
        <v>0</v>
      </c>
      <c r="BV1581" s="533">
        <f t="shared" ref="BV1581:BV1583" si="7758">AV1581</f>
        <v>0</v>
      </c>
      <c r="BW1581" s="536">
        <f>SUM(BH1581,BK1581,BN1581,BQ1581,BT1581)</f>
        <v>0</v>
      </c>
      <c r="BX1581" s="536">
        <f t="shared" ref="BX1581:BX1583" si="7759">SUM(BI1581,BL1581,BO1581,BR1581,BU1581)</f>
        <v>0</v>
      </c>
      <c r="BY1581" s="536">
        <f t="shared" ref="BY1581:BY1583" si="7760">SUM(BJ1581,BM1581,BP1581,BS1581,BV1581)</f>
        <v>0</v>
      </c>
      <c r="BZ1581" t="s">
        <v>74</v>
      </c>
      <c r="CA1581" s="544">
        <f>AZ1581</f>
        <v>0</v>
      </c>
      <c r="CB1581" s="544">
        <f t="shared" ref="CB1581:CB1583" si="7761">BA1581</f>
        <v>0</v>
      </c>
      <c r="CC1581" s="544">
        <f t="shared" ref="CC1581:CC1583" si="7762">BB1581</f>
        <v>0</v>
      </c>
      <c r="CD1581" s="544">
        <f>BC1581</f>
        <v>0</v>
      </c>
      <c r="CE1581" s="544">
        <f t="shared" ref="CE1581:CE1583" si="7763">BD1581</f>
        <v>0</v>
      </c>
      <c r="CF1581" s="544">
        <f t="shared" ref="CF1581:CF1583" si="7764">BE1581</f>
        <v>0</v>
      </c>
    </row>
    <row r="1582" spans="1:84">
      <c r="A1582" s="149"/>
      <c r="B1582" s="149"/>
      <c r="C1582" s="151"/>
      <c r="D1582" s="151"/>
      <c r="E1582" s="446" t="s">
        <v>1078</v>
      </c>
      <c r="F1582" s="592">
        <v>1</v>
      </c>
      <c r="G1582" s="159"/>
      <c r="H1582" s="159"/>
      <c r="I1582" s="275">
        <f>SUM(G1582:H1582)</f>
        <v>0</v>
      </c>
      <c r="J1582" s="159"/>
      <c r="K1582" s="159"/>
      <c r="L1582" s="275">
        <f>SUM(J1582:K1582)</f>
        <v>0</v>
      </c>
      <c r="M1582" s="159"/>
      <c r="N1582" s="159"/>
      <c r="O1582" s="275">
        <f>SUM(M1582:N1582)</f>
        <v>0</v>
      </c>
      <c r="P1582" s="159"/>
      <c r="Q1582" s="159"/>
      <c r="R1582" s="275">
        <f>SUM(P1582:Q1582)</f>
        <v>0</v>
      </c>
      <c r="S1582" s="500"/>
      <c r="T1582" s="275"/>
      <c r="U1582" s="275"/>
      <c r="V1582" s="275">
        <f>SUM(T1582:U1582)</f>
        <v>0</v>
      </c>
      <c r="W1582" s="275"/>
      <c r="X1582" s="275"/>
      <c r="Y1582" s="275">
        <f>SUM(W1582:X1582)</f>
        <v>0</v>
      </c>
      <c r="Z1582" s="275"/>
      <c r="AA1582" s="275"/>
      <c r="AB1582" s="275">
        <f>SUM(Z1582:AA1582)</f>
        <v>0</v>
      </c>
      <c r="AC1582" s="275"/>
      <c r="AD1582" s="275"/>
      <c r="AE1582" s="275">
        <f>SUM(AC1582:AD1582)</f>
        <v>0</v>
      </c>
      <c r="AF1582" s="500"/>
      <c r="AG1582" s="275"/>
      <c r="AH1582" s="275"/>
      <c r="AI1582" s="275">
        <f>SUM(AG1582:AH1582)</f>
        <v>0</v>
      </c>
      <c r="AJ1582" s="275"/>
      <c r="AK1582" s="275"/>
      <c r="AL1582" s="275">
        <f>SUM(AJ1582:AK1582)</f>
        <v>0</v>
      </c>
      <c r="AM1582" s="275"/>
      <c r="AN1582" s="275"/>
      <c r="AO1582" s="275">
        <f>SUM(AM1582:AN1582)</f>
        <v>0</v>
      </c>
      <c r="AP1582" s="275"/>
      <c r="AQ1582" s="275"/>
      <c r="AR1582" s="275">
        <f>SUM(AP1582:AQ1582)</f>
        <v>0</v>
      </c>
      <c r="AS1582" s="500"/>
      <c r="AT1582" s="275"/>
      <c r="AU1582" s="275"/>
      <c r="AV1582" s="275">
        <f>SUM(AT1582:AU1582)</f>
        <v>0</v>
      </c>
      <c r="AW1582" s="567">
        <f t="shared" si="7744"/>
        <v>0</v>
      </c>
      <c r="AX1582" s="567">
        <f t="shared" si="7745"/>
        <v>0</v>
      </c>
      <c r="AY1582" s="567">
        <f t="shared" si="7746"/>
        <v>0</v>
      </c>
      <c r="AZ1582" s="159"/>
      <c r="BA1582" s="159"/>
      <c r="BB1582" s="275">
        <f>SUM(AZ1582:BA1582)</f>
        <v>0</v>
      </c>
      <c r="BC1582" s="275"/>
      <c r="BD1582" s="275"/>
      <c r="BE1582" s="275">
        <f>SUM(BC1582:BD1582)</f>
        <v>0</v>
      </c>
      <c r="BF1582" s="521"/>
      <c r="BG1582" s="605">
        <f>SUM(F1582,S1582,AF1582,AS1582)</f>
        <v>1</v>
      </c>
      <c r="BH1582" s="533">
        <f>SUM(G1582,T1582,AG1582)</f>
        <v>0</v>
      </c>
      <c r="BI1582" s="533">
        <f t="shared" si="7747"/>
        <v>0</v>
      </c>
      <c r="BJ1582" s="533">
        <f t="shared" si="7748"/>
        <v>0</v>
      </c>
      <c r="BK1582" s="533">
        <f t="shared" si="7749"/>
        <v>0</v>
      </c>
      <c r="BL1582" s="533">
        <f t="shared" si="7750"/>
        <v>0</v>
      </c>
      <c r="BM1582" s="533">
        <f t="shared" si="7751"/>
        <v>0</v>
      </c>
      <c r="BN1582" s="533">
        <f>SUM(M1582,Z1582,AM1582)</f>
        <v>0</v>
      </c>
      <c r="BO1582" s="533">
        <f t="shared" si="7752"/>
        <v>0</v>
      </c>
      <c r="BP1582" s="533">
        <f t="shared" si="7753"/>
        <v>0</v>
      </c>
      <c r="BQ1582" s="533">
        <f t="shared" si="7754"/>
        <v>0</v>
      </c>
      <c r="BR1582" s="533">
        <f t="shared" si="7755"/>
        <v>0</v>
      </c>
      <c r="BS1582" s="533">
        <f t="shared" si="7756"/>
        <v>0</v>
      </c>
      <c r="BT1582" s="533">
        <f>AT1582</f>
        <v>0</v>
      </c>
      <c r="BU1582" s="533">
        <f t="shared" si="7757"/>
        <v>0</v>
      </c>
      <c r="BV1582" s="533">
        <f t="shared" si="7758"/>
        <v>0</v>
      </c>
      <c r="BW1582" s="536">
        <f>SUM(BH1582,BK1582,BN1582,BQ1582,BT1582)</f>
        <v>0</v>
      </c>
      <c r="BX1582" s="536">
        <f t="shared" si="7759"/>
        <v>0</v>
      </c>
      <c r="BY1582" s="536">
        <f t="shared" si="7760"/>
        <v>0</v>
      </c>
      <c r="BZ1582" t="s">
        <v>74</v>
      </c>
      <c r="CA1582" s="544">
        <f>AZ1582</f>
        <v>0</v>
      </c>
      <c r="CB1582" s="544">
        <f t="shared" si="7761"/>
        <v>0</v>
      </c>
      <c r="CC1582" s="544">
        <f t="shared" si="7762"/>
        <v>0</v>
      </c>
      <c r="CD1582" s="544">
        <f>BC1582</f>
        <v>0</v>
      </c>
      <c r="CE1582" s="544">
        <f t="shared" si="7763"/>
        <v>0</v>
      </c>
      <c r="CF1582" s="544">
        <f t="shared" si="7764"/>
        <v>0</v>
      </c>
    </row>
    <row r="1583" spans="1:84">
      <c r="A1583" s="149"/>
      <c r="B1583" s="149"/>
      <c r="C1583" s="151"/>
      <c r="D1583" s="151"/>
      <c r="E1583" s="446" t="s">
        <v>1079</v>
      </c>
      <c r="F1583" s="592">
        <v>2</v>
      </c>
      <c r="G1583" s="276">
        <f t="shared" ref="G1583:BE1583" si="7765">SUM(G1581:G1582)</f>
        <v>0</v>
      </c>
      <c r="H1583" s="276">
        <f t="shared" si="7765"/>
        <v>0</v>
      </c>
      <c r="I1583" s="276">
        <f t="shared" si="7765"/>
        <v>0</v>
      </c>
      <c r="J1583" s="276">
        <f t="shared" si="7765"/>
        <v>0</v>
      </c>
      <c r="K1583" s="276">
        <f t="shared" si="7765"/>
        <v>0</v>
      </c>
      <c r="L1583" s="276">
        <f t="shared" si="7765"/>
        <v>0</v>
      </c>
      <c r="M1583" s="276">
        <f t="shared" si="7765"/>
        <v>0</v>
      </c>
      <c r="N1583" s="276">
        <f t="shared" si="7765"/>
        <v>0</v>
      </c>
      <c r="O1583" s="276">
        <f t="shared" si="7765"/>
        <v>0</v>
      </c>
      <c r="P1583" s="276">
        <f t="shared" si="7765"/>
        <v>0</v>
      </c>
      <c r="Q1583" s="276">
        <f t="shared" si="7765"/>
        <v>0</v>
      </c>
      <c r="R1583" s="276">
        <f t="shared" si="7765"/>
        <v>0</v>
      </c>
      <c r="S1583" s="501">
        <f t="shared" si="7765"/>
        <v>0</v>
      </c>
      <c r="T1583" s="276">
        <f t="shared" si="7765"/>
        <v>0</v>
      </c>
      <c r="U1583" s="276">
        <f t="shared" si="7765"/>
        <v>0</v>
      </c>
      <c r="V1583" s="276">
        <f t="shared" si="7765"/>
        <v>0</v>
      </c>
      <c r="W1583" s="276">
        <f t="shared" si="7765"/>
        <v>0</v>
      </c>
      <c r="X1583" s="276">
        <f t="shared" si="7765"/>
        <v>0</v>
      </c>
      <c r="Y1583" s="276">
        <f t="shared" si="7765"/>
        <v>0</v>
      </c>
      <c r="Z1583" s="276">
        <f t="shared" si="7765"/>
        <v>0</v>
      </c>
      <c r="AA1583" s="276">
        <f t="shared" si="7765"/>
        <v>0</v>
      </c>
      <c r="AB1583" s="276">
        <f t="shared" si="7765"/>
        <v>0</v>
      </c>
      <c r="AC1583" s="276">
        <f t="shared" si="7765"/>
        <v>0</v>
      </c>
      <c r="AD1583" s="276">
        <f t="shared" si="7765"/>
        <v>0</v>
      </c>
      <c r="AE1583" s="276">
        <f t="shared" si="7765"/>
        <v>0</v>
      </c>
      <c r="AF1583" s="501">
        <f t="shared" si="7765"/>
        <v>0</v>
      </c>
      <c r="AG1583" s="276">
        <f t="shared" si="7765"/>
        <v>0</v>
      </c>
      <c r="AH1583" s="276">
        <f t="shared" si="7765"/>
        <v>0</v>
      </c>
      <c r="AI1583" s="276">
        <f t="shared" si="7765"/>
        <v>0</v>
      </c>
      <c r="AJ1583" s="276">
        <f t="shared" si="7765"/>
        <v>0</v>
      </c>
      <c r="AK1583" s="276">
        <f t="shared" si="7765"/>
        <v>0</v>
      </c>
      <c r="AL1583" s="276">
        <f t="shared" si="7765"/>
        <v>0</v>
      </c>
      <c r="AM1583" s="276">
        <f t="shared" si="7765"/>
        <v>0</v>
      </c>
      <c r="AN1583" s="276">
        <f t="shared" si="7765"/>
        <v>0</v>
      </c>
      <c r="AO1583" s="276">
        <f t="shared" si="7765"/>
        <v>0</v>
      </c>
      <c r="AP1583" s="276">
        <f t="shared" si="7765"/>
        <v>0</v>
      </c>
      <c r="AQ1583" s="276">
        <f t="shared" si="7765"/>
        <v>0</v>
      </c>
      <c r="AR1583" s="276">
        <f t="shared" si="7765"/>
        <v>0</v>
      </c>
      <c r="AS1583" s="501">
        <f t="shared" si="7765"/>
        <v>0</v>
      </c>
      <c r="AT1583" s="276">
        <f t="shared" si="7765"/>
        <v>0</v>
      </c>
      <c r="AU1583" s="276">
        <f t="shared" si="7765"/>
        <v>0</v>
      </c>
      <c r="AV1583" s="276">
        <f t="shared" si="7765"/>
        <v>0</v>
      </c>
      <c r="AW1583" s="568">
        <f t="shared" si="7765"/>
        <v>0</v>
      </c>
      <c r="AX1583" s="568">
        <f t="shared" si="7765"/>
        <v>0</v>
      </c>
      <c r="AY1583" s="568">
        <f t="shared" si="7765"/>
        <v>0</v>
      </c>
      <c r="AZ1583" s="276">
        <f t="shared" si="7765"/>
        <v>0</v>
      </c>
      <c r="BA1583" s="276">
        <f t="shared" si="7765"/>
        <v>0</v>
      </c>
      <c r="BB1583" s="276">
        <f t="shared" si="7765"/>
        <v>0</v>
      </c>
      <c r="BC1583" s="276">
        <f t="shared" si="7765"/>
        <v>0</v>
      </c>
      <c r="BD1583" s="276">
        <f t="shared" si="7765"/>
        <v>0</v>
      </c>
      <c r="BE1583" s="276">
        <f t="shared" si="7765"/>
        <v>0</v>
      </c>
      <c r="BF1583" s="521"/>
      <c r="BG1583" s="605">
        <f>SUM(F1583,S1583,AF1583,AS1583)</f>
        <v>2</v>
      </c>
      <c r="BH1583" s="533">
        <f>SUM(G1583,T1583,AG1583)</f>
        <v>0</v>
      </c>
      <c r="BI1583" s="533">
        <f t="shared" si="7747"/>
        <v>0</v>
      </c>
      <c r="BJ1583" s="533">
        <f t="shared" si="7748"/>
        <v>0</v>
      </c>
      <c r="BK1583" s="533">
        <f t="shared" si="7749"/>
        <v>0</v>
      </c>
      <c r="BL1583" s="533">
        <f t="shared" si="7750"/>
        <v>0</v>
      </c>
      <c r="BM1583" s="533">
        <f t="shared" si="7751"/>
        <v>0</v>
      </c>
      <c r="BN1583" s="533">
        <f>SUM(M1583,Z1583,AM1583)</f>
        <v>0</v>
      </c>
      <c r="BO1583" s="533">
        <f t="shared" si="7752"/>
        <v>0</v>
      </c>
      <c r="BP1583" s="533">
        <f t="shared" si="7753"/>
        <v>0</v>
      </c>
      <c r="BQ1583" s="533">
        <f t="shared" si="7754"/>
        <v>0</v>
      </c>
      <c r="BR1583" s="533">
        <f t="shared" si="7755"/>
        <v>0</v>
      </c>
      <c r="BS1583" s="533">
        <f t="shared" si="7756"/>
        <v>0</v>
      </c>
      <c r="BT1583" s="533">
        <f>AT1583</f>
        <v>0</v>
      </c>
      <c r="BU1583" s="533">
        <f t="shared" si="7757"/>
        <v>0</v>
      </c>
      <c r="BV1583" s="533">
        <f t="shared" si="7758"/>
        <v>0</v>
      </c>
      <c r="BW1583" s="536">
        <f>SUM(BH1583,BK1583,BN1583,BQ1583,BT1583)</f>
        <v>0</v>
      </c>
      <c r="BX1583" s="536">
        <f t="shared" si="7759"/>
        <v>0</v>
      </c>
      <c r="BY1583" s="536">
        <f t="shared" si="7760"/>
        <v>0</v>
      </c>
      <c r="BZ1583" t="s">
        <v>74</v>
      </c>
      <c r="CA1583" s="544">
        <f>AZ1583</f>
        <v>0</v>
      </c>
      <c r="CB1583" s="544">
        <f t="shared" si="7761"/>
        <v>0</v>
      </c>
      <c r="CC1583" s="544">
        <f t="shared" si="7762"/>
        <v>0</v>
      </c>
      <c r="CD1583" s="544">
        <f>BC1583</f>
        <v>0</v>
      </c>
      <c r="CE1583" s="544">
        <f t="shared" si="7763"/>
        <v>0</v>
      </c>
      <c r="CF1583" s="544">
        <f t="shared" si="7764"/>
        <v>0</v>
      </c>
    </row>
    <row r="1584" spans="1:84">
      <c r="A1584" s="149"/>
      <c r="B1584" s="149"/>
      <c r="C1584" s="151"/>
      <c r="D1584" s="151"/>
      <c r="E1584" s="288"/>
      <c r="F1584" s="592"/>
      <c r="G1584" s="168"/>
      <c r="H1584" s="168"/>
      <c r="I1584" s="168"/>
      <c r="J1584" s="168"/>
      <c r="K1584" s="168"/>
      <c r="L1584" s="168"/>
      <c r="M1584" s="168"/>
      <c r="N1584" s="168"/>
      <c r="O1584" s="168"/>
      <c r="P1584" s="168"/>
      <c r="Q1584" s="168"/>
      <c r="R1584" s="168"/>
      <c r="S1584" s="502"/>
      <c r="T1584" s="168"/>
      <c r="U1584" s="168"/>
      <c r="V1584" s="168"/>
      <c r="W1584" s="168"/>
      <c r="X1584" s="168"/>
      <c r="Y1584" s="168"/>
      <c r="Z1584" s="168"/>
      <c r="AA1584" s="168"/>
      <c r="AB1584" s="168"/>
      <c r="AC1584" s="168"/>
      <c r="AD1584" s="168"/>
      <c r="AE1584" s="168"/>
      <c r="AF1584" s="502"/>
      <c r="AG1584" s="168"/>
      <c r="AH1584" s="168"/>
      <c r="AI1584" s="168"/>
      <c r="AJ1584" s="168"/>
      <c r="AK1584" s="168"/>
      <c r="AL1584" s="168"/>
      <c r="AM1584" s="168"/>
      <c r="AN1584" s="168"/>
      <c r="AO1584" s="168"/>
      <c r="AP1584" s="168"/>
      <c r="AQ1584" s="168"/>
      <c r="AR1584" s="168"/>
      <c r="AS1584" s="502"/>
      <c r="AT1584" s="168"/>
      <c r="AU1584" s="168"/>
      <c r="AV1584" s="168"/>
      <c r="AW1584" s="569"/>
      <c r="AX1584" s="569"/>
      <c r="AY1584" s="569"/>
      <c r="AZ1584" s="159"/>
      <c r="BA1584" s="159"/>
      <c r="BB1584" s="159"/>
      <c r="BC1584" s="168"/>
      <c r="BD1584" s="168"/>
      <c r="BE1584" s="168"/>
      <c r="BF1584" s="523"/>
    </row>
    <row r="1585" spans="1:85">
      <c r="A1585" s="149"/>
      <c r="B1585" s="149" t="s">
        <v>547</v>
      </c>
      <c r="C1585" s="151"/>
      <c r="D1585" s="151"/>
      <c r="E1585" s="375" t="s">
        <v>221</v>
      </c>
      <c r="F1585" s="591" t="s">
        <v>323</v>
      </c>
      <c r="G1585" s="159"/>
      <c r="H1585" s="159"/>
      <c r="I1585" s="159"/>
      <c r="J1585" s="159"/>
      <c r="K1585" s="159"/>
      <c r="L1585" s="159"/>
      <c r="M1585" s="159"/>
      <c r="N1585" s="159"/>
      <c r="O1585" s="159"/>
      <c r="P1585" s="159"/>
      <c r="Q1585" s="159"/>
      <c r="R1585" s="159"/>
      <c r="S1585" s="503"/>
      <c r="T1585" s="159"/>
      <c r="U1585" s="159"/>
      <c r="V1585" s="159"/>
      <c r="W1585" s="159"/>
      <c r="X1585" s="159"/>
      <c r="Y1585" s="159"/>
      <c r="Z1585" s="159"/>
      <c r="AA1585" s="159"/>
      <c r="AB1585" s="159"/>
      <c r="AC1585" s="159"/>
      <c r="AD1585" s="159"/>
      <c r="AE1585" s="159"/>
      <c r="AF1585" s="503"/>
      <c r="AG1585" s="159"/>
      <c r="AH1585" s="159"/>
      <c r="AI1585" s="159"/>
      <c r="AJ1585" s="159"/>
      <c r="AK1585" s="159"/>
      <c r="AL1585" s="159"/>
      <c r="AM1585" s="159"/>
      <c r="AN1585" s="159"/>
      <c r="AO1585" s="159"/>
      <c r="AP1585" s="159"/>
      <c r="AQ1585" s="159"/>
      <c r="AR1585" s="159"/>
      <c r="AS1585" s="503"/>
      <c r="AT1585" s="159"/>
      <c r="AU1585" s="159"/>
      <c r="AV1585" s="159"/>
      <c r="AW1585" s="570"/>
      <c r="AX1585" s="570"/>
      <c r="AY1585" s="570"/>
      <c r="AZ1585" s="159"/>
      <c r="BA1585" s="159"/>
      <c r="BB1585" s="159"/>
      <c r="BC1585" s="159"/>
      <c r="BD1585" s="159"/>
      <c r="BE1585" s="159"/>
      <c r="BF1585" s="474"/>
    </row>
    <row r="1586" spans="1:85">
      <c r="A1586" s="149"/>
      <c r="B1586" s="149"/>
      <c r="C1586" s="151"/>
      <c r="D1586" s="151"/>
      <c r="E1586" s="446" t="s">
        <v>1078</v>
      </c>
      <c r="F1586" s="592">
        <v>1</v>
      </c>
      <c r="G1586" s="159"/>
      <c r="H1586" s="159"/>
      <c r="I1586" s="275">
        <f>SUM(G1586:H1586)</f>
        <v>0</v>
      </c>
      <c r="J1586" s="159"/>
      <c r="K1586" s="159"/>
      <c r="L1586" s="275">
        <f>SUM(J1586:K1586)</f>
        <v>0</v>
      </c>
      <c r="M1586" s="159"/>
      <c r="N1586" s="159"/>
      <c r="O1586" s="275">
        <f>SUM(M1586:N1586)</f>
        <v>0</v>
      </c>
      <c r="P1586" s="159"/>
      <c r="Q1586" s="159"/>
      <c r="R1586" s="275">
        <f>SUM(P1586:Q1586)</f>
        <v>0</v>
      </c>
      <c r="S1586" s="500"/>
      <c r="T1586" s="275"/>
      <c r="U1586" s="275"/>
      <c r="V1586" s="275">
        <f>SUM(T1586:U1586)</f>
        <v>0</v>
      </c>
      <c r="W1586" s="275"/>
      <c r="X1586" s="275"/>
      <c r="Y1586" s="275">
        <f>SUM(W1586:X1586)</f>
        <v>0</v>
      </c>
      <c r="Z1586" s="275"/>
      <c r="AA1586" s="275"/>
      <c r="AB1586" s="275">
        <f>SUM(Z1586:AA1586)</f>
        <v>0</v>
      </c>
      <c r="AC1586" s="275"/>
      <c r="AD1586" s="275"/>
      <c r="AE1586" s="275">
        <f>SUM(AC1586:AD1586)</f>
        <v>0</v>
      </c>
      <c r="AF1586" s="500"/>
      <c r="AG1586" s="275"/>
      <c r="AH1586" s="275"/>
      <c r="AI1586" s="275">
        <f>SUM(AG1586:AH1586)</f>
        <v>0</v>
      </c>
      <c r="AJ1586" s="275"/>
      <c r="AK1586" s="275"/>
      <c r="AL1586" s="275">
        <f>SUM(AJ1586:AK1586)</f>
        <v>0</v>
      </c>
      <c r="AM1586" s="275"/>
      <c r="AN1586" s="275"/>
      <c r="AO1586" s="275">
        <f>SUM(AM1586:AN1586)</f>
        <v>0</v>
      </c>
      <c r="AP1586" s="275"/>
      <c r="AQ1586" s="275"/>
      <c r="AR1586" s="275">
        <f>SUM(AP1586:AQ1586)</f>
        <v>0</v>
      </c>
      <c r="AS1586" s="500"/>
      <c r="AT1586" s="275"/>
      <c r="AU1586" s="275"/>
      <c r="AV1586" s="275">
        <f>SUM(AT1586:AU1586)</f>
        <v>0</v>
      </c>
      <c r="AW1586" s="567">
        <f t="shared" ref="AW1586:AW1587" si="7766">SUM(G1586,J1586,M1586,P1586,T1586,W1586,Z1586,AC1586,AG1586,AJ1586,AM1586,AP1586,AT1586)</f>
        <v>0</v>
      </c>
      <c r="AX1586" s="567">
        <f t="shared" ref="AX1586:AX1587" si="7767">SUM(H1586,K1586,N1586,Q1586,U1586,X1586,AA1586,AD1586,AH1586,AK1586,AN1586,AQ1586,AU1586)</f>
        <v>0</v>
      </c>
      <c r="AY1586" s="567">
        <f t="shared" ref="AY1586:AY1587" si="7768">SUM(I1586,L1586,O1586,R1586,V1586,Y1586,AB1586,AE1586,AI1586,AL1586,AO1586,AR1586,AV1586)</f>
        <v>0</v>
      </c>
      <c r="AZ1586" s="159"/>
      <c r="BA1586" s="159"/>
      <c r="BB1586" s="275">
        <f>SUM(AZ1586:BA1586)</f>
        <v>0</v>
      </c>
      <c r="BC1586" s="275"/>
      <c r="BD1586" s="275"/>
      <c r="BE1586" s="275">
        <f>SUM(BC1586:BD1586)</f>
        <v>0</v>
      </c>
      <c r="BF1586" s="521"/>
      <c r="BG1586" s="605">
        <f>SUM(F1586,S1586,AF1586,AS1586)</f>
        <v>1</v>
      </c>
      <c r="BH1586" s="533">
        <f>SUM(G1586,T1586,AG1586)</f>
        <v>0</v>
      </c>
      <c r="BI1586" s="533">
        <f t="shared" ref="BI1586:BI1588" si="7769">SUM(H1586,U1586,AH1586)</f>
        <v>0</v>
      </c>
      <c r="BJ1586" s="533">
        <f t="shared" ref="BJ1586:BJ1588" si="7770">SUM(I1586,V1586,AI1586)</f>
        <v>0</v>
      </c>
      <c r="BK1586" s="533">
        <f t="shared" ref="BK1586:BK1588" si="7771">SUM(J1586,W1586,AJ1586)</f>
        <v>0</v>
      </c>
      <c r="BL1586" s="533">
        <f t="shared" ref="BL1586:BL1588" si="7772">SUM(K1586,X1586,AK1586)</f>
        <v>0</v>
      </c>
      <c r="BM1586" s="533">
        <f t="shared" ref="BM1586:BM1588" si="7773">SUM(L1586,Y1586,AL1586)</f>
        <v>0</v>
      </c>
      <c r="BN1586" s="533">
        <f>SUM(M1586,Z1586,AM1586)</f>
        <v>0</v>
      </c>
      <c r="BO1586" s="533">
        <f t="shared" ref="BO1586:BO1588" si="7774">SUM(N1586,AA1586,AN1586)</f>
        <v>0</v>
      </c>
      <c r="BP1586" s="533">
        <f t="shared" ref="BP1586:BP1588" si="7775">SUM(O1586,AB1586,AO1586)</f>
        <v>0</v>
      </c>
      <c r="BQ1586" s="533">
        <f t="shared" ref="BQ1586:BQ1588" si="7776">SUM(P1586,AC1586,AP1586)</f>
        <v>0</v>
      </c>
      <c r="BR1586" s="533">
        <f t="shared" ref="BR1586:BR1588" si="7777">SUM(Q1586,AD1586,AQ1586)</f>
        <v>0</v>
      </c>
      <c r="BS1586" s="533">
        <f t="shared" ref="BS1586:BS1588" si="7778">SUM(R1586,AE1586,AR1586)</f>
        <v>0</v>
      </c>
      <c r="BT1586" s="533">
        <f>AT1586</f>
        <v>0</v>
      </c>
      <c r="BU1586" s="533">
        <f t="shared" ref="BU1586:BU1588" si="7779">AU1586</f>
        <v>0</v>
      </c>
      <c r="BV1586" s="533">
        <f t="shared" ref="BV1586:BV1588" si="7780">AV1586</f>
        <v>0</v>
      </c>
      <c r="BW1586" s="536">
        <f>SUM(BH1586,BK1586,BN1586,BQ1586,BT1586)</f>
        <v>0</v>
      </c>
      <c r="BX1586" s="536">
        <f t="shared" ref="BX1586:BX1588" si="7781">SUM(BI1586,BL1586,BO1586,BR1586,BU1586)</f>
        <v>0</v>
      </c>
      <c r="BY1586" s="536">
        <f t="shared" ref="BY1586:BY1588" si="7782">SUM(BJ1586,BM1586,BP1586,BS1586,BV1586)</f>
        <v>0</v>
      </c>
      <c r="BZ1586" t="s">
        <v>74</v>
      </c>
      <c r="CA1586" s="544">
        <f>AZ1586</f>
        <v>0</v>
      </c>
      <c r="CB1586" s="544">
        <f t="shared" ref="CB1586:CB1588" si="7783">BA1586</f>
        <v>0</v>
      </c>
      <c r="CC1586" s="544">
        <f t="shared" ref="CC1586:CC1588" si="7784">BB1586</f>
        <v>0</v>
      </c>
      <c r="CD1586" s="544">
        <f>BC1586</f>
        <v>0</v>
      </c>
      <c r="CE1586" s="544">
        <f t="shared" ref="CE1586:CE1588" si="7785">BD1586</f>
        <v>0</v>
      </c>
      <c r="CF1586" s="544">
        <f t="shared" ref="CF1586:CF1588" si="7786">BE1586</f>
        <v>0</v>
      </c>
    </row>
    <row r="1587" spans="1:85">
      <c r="A1587" s="149"/>
      <c r="B1587" s="149"/>
      <c r="C1587" s="151"/>
      <c r="D1587" s="151"/>
      <c r="E1587" s="446" t="s">
        <v>1079</v>
      </c>
      <c r="F1587" s="592">
        <v>0</v>
      </c>
      <c r="G1587" s="159"/>
      <c r="H1587" s="159"/>
      <c r="I1587" s="275">
        <f>SUM(G1587:H1587)</f>
        <v>0</v>
      </c>
      <c r="J1587" s="159"/>
      <c r="K1587" s="159"/>
      <c r="L1587" s="275">
        <f>SUM(J1587:K1587)</f>
        <v>0</v>
      </c>
      <c r="M1587" s="159"/>
      <c r="N1587" s="159"/>
      <c r="O1587" s="275">
        <f>SUM(M1587:N1587)</f>
        <v>0</v>
      </c>
      <c r="P1587" s="159"/>
      <c r="Q1587" s="159"/>
      <c r="R1587" s="275">
        <f>SUM(P1587:Q1587)</f>
        <v>0</v>
      </c>
      <c r="S1587" s="500"/>
      <c r="T1587" s="275"/>
      <c r="U1587" s="275"/>
      <c r="V1587" s="275">
        <f>SUM(T1587:U1587)</f>
        <v>0</v>
      </c>
      <c r="W1587" s="275"/>
      <c r="X1587" s="275"/>
      <c r="Y1587" s="275">
        <f>SUM(W1587:X1587)</f>
        <v>0</v>
      </c>
      <c r="Z1587" s="275"/>
      <c r="AA1587" s="275"/>
      <c r="AB1587" s="275">
        <f>SUM(Z1587:AA1587)</f>
        <v>0</v>
      </c>
      <c r="AC1587" s="275"/>
      <c r="AD1587" s="275"/>
      <c r="AE1587" s="275">
        <f>SUM(AC1587:AD1587)</f>
        <v>0</v>
      </c>
      <c r="AF1587" s="500"/>
      <c r="AG1587" s="275"/>
      <c r="AH1587" s="275"/>
      <c r="AI1587" s="275">
        <f>SUM(AG1587:AH1587)</f>
        <v>0</v>
      </c>
      <c r="AJ1587" s="275"/>
      <c r="AK1587" s="275"/>
      <c r="AL1587" s="275">
        <f>SUM(AJ1587:AK1587)</f>
        <v>0</v>
      </c>
      <c r="AM1587" s="275"/>
      <c r="AN1587" s="275"/>
      <c r="AO1587" s="275">
        <f>SUM(AM1587:AN1587)</f>
        <v>0</v>
      </c>
      <c r="AP1587" s="275"/>
      <c r="AQ1587" s="275"/>
      <c r="AR1587" s="275">
        <f>SUM(AP1587:AQ1587)</f>
        <v>0</v>
      </c>
      <c r="AS1587" s="500"/>
      <c r="AT1587" s="275"/>
      <c r="AU1587" s="275"/>
      <c r="AV1587" s="275">
        <f>SUM(AT1587:AU1587)</f>
        <v>0</v>
      </c>
      <c r="AW1587" s="567">
        <f t="shared" si="7766"/>
        <v>0</v>
      </c>
      <c r="AX1587" s="567">
        <f t="shared" si="7767"/>
        <v>0</v>
      </c>
      <c r="AY1587" s="567">
        <f t="shared" si="7768"/>
        <v>0</v>
      </c>
      <c r="AZ1587" s="159"/>
      <c r="BA1587" s="159"/>
      <c r="BB1587" s="275">
        <f>SUM(AZ1587:BA1587)</f>
        <v>0</v>
      </c>
      <c r="BC1587" s="275"/>
      <c r="BD1587" s="275"/>
      <c r="BE1587" s="275">
        <f>SUM(BC1587:BD1587)</f>
        <v>0</v>
      </c>
      <c r="BF1587" s="521"/>
      <c r="BG1587" s="605">
        <f>SUM(F1587,S1587,AF1587,AS1587)</f>
        <v>0</v>
      </c>
      <c r="BH1587" s="533">
        <f>SUM(G1587,T1587,AG1587)</f>
        <v>0</v>
      </c>
      <c r="BI1587" s="533">
        <f t="shared" si="7769"/>
        <v>0</v>
      </c>
      <c r="BJ1587" s="533">
        <f t="shared" si="7770"/>
        <v>0</v>
      </c>
      <c r="BK1587" s="533">
        <f t="shared" si="7771"/>
        <v>0</v>
      </c>
      <c r="BL1587" s="533">
        <f t="shared" si="7772"/>
        <v>0</v>
      </c>
      <c r="BM1587" s="533">
        <f t="shared" si="7773"/>
        <v>0</v>
      </c>
      <c r="BN1587" s="533">
        <f>SUM(M1587,Z1587,AM1587)</f>
        <v>0</v>
      </c>
      <c r="BO1587" s="533">
        <f t="shared" si="7774"/>
        <v>0</v>
      </c>
      <c r="BP1587" s="533">
        <f t="shared" si="7775"/>
        <v>0</v>
      </c>
      <c r="BQ1587" s="533">
        <f t="shared" si="7776"/>
        <v>0</v>
      </c>
      <c r="BR1587" s="533">
        <f t="shared" si="7777"/>
        <v>0</v>
      </c>
      <c r="BS1587" s="533">
        <f t="shared" si="7778"/>
        <v>0</v>
      </c>
      <c r="BT1587" s="533">
        <f>AT1587</f>
        <v>0</v>
      </c>
      <c r="BU1587" s="533">
        <f t="shared" si="7779"/>
        <v>0</v>
      </c>
      <c r="BV1587" s="533">
        <f t="shared" si="7780"/>
        <v>0</v>
      </c>
      <c r="BW1587" s="536">
        <f>SUM(BH1587,BK1587,BN1587,BQ1587,BT1587)</f>
        <v>0</v>
      </c>
      <c r="BX1587" s="536">
        <f t="shared" si="7781"/>
        <v>0</v>
      </c>
      <c r="BY1587" s="536">
        <f t="shared" si="7782"/>
        <v>0</v>
      </c>
      <c r="BZ1587" t="s">
        <v>74</v>
      </c>
      <c r="CA1587" s="544">
        <f>AZ1587</f>
        <v>0</v>
      </c>
      <c r="CB1587" s="544">
        <f t="shared" si="7783"/>
        <v>0</v>
      </c>
      <c r="CC1587" s="544">
        <f t="shared" si="7784"/>
        <v>0</v>
      </c>
      <c r="CD1587" s="544">
        <f>BC1587</f>
        <v>0</v>
      </c>
      <c r="CE1587" s="544">
        <f t="shared" si="7785"/>
        <v>0</v>
      </c>
      <c r="CF1587" s="544">
        <f t="shared" si="7786"/>
        <v>0</v>
      </c>
    </row>
    <row r="1588" spans="1:85">
      <c r="A1588" s="149"/>
      <c r="B1588" s="149"/>
      <c r="C1588" s="151"/>
      <c r="D1588" s="151"/>
      <c r="E1588" s="288"/>
      <c r="F1588" s="592">
        <f>SUM(F1586:F1587)</f>
        <v>1</v>
      </c>
      <c r="G1588" s="276">
        <f t="shared" ref="G1588:BE1588" si="7787">SUM(G1586:G1587)</f>
        <v>0</v>
      </c>
      <c r="H1588" s="276">
        <f t="shared" si="7787"/>
        <v>0</v>
      </c>
      <c r="I1588" s="276">
        <f t="shared" si="7787"/>
        <v>0</v>
      </c>
      <c r="J1588" s="276">
        <f t="shared" si="7787"/>
        <v>0</v>
      </c>
      <c r="K1588" s="276">
        <f t="shared" si="7787"/>
        <v>0</v>
      </c>
      <c r="L1588" s="276">
        <f t="shared" si="7787"/>
        <v>0</v>
      </c>
      <c r="M1588" s="276">
        <f t="shared" si="7787"/>
        <v>0</v>
      </c>
      <c r="N1588" s="276">
        <f t="shared" si="7787"/>
        <v>0</v>
      </c>
      <c r="O1588" s="276">
        <f t="shared" si="7787"/>
        <v>0</v>
      </c>
      <c r="P1588" s="276">
        <f t="shared" si="7787"/>
        <v>0</v>
      </c>
      <c r="Q1588" s="276">
        <f t="shared" si="7787"/>
        <v>0</v>
      </c>
      <c r="R1588" s="276">
        <f t="shared" si="7787"/>
        <v>0</v>
      </c>
      <c r="S1588" s="501">
        <f t="shared" si="7787"/>
        <v>0</v>
      </c>
      <c r="T1588" s="276">
        <f t="shared" si="7787"/>
        <v>0</v>
      </c>
      <c r="U1588" s="276">
        <f t="shared" si="7787"/>
        <v>0</v>
      </c>
      <c r="V1588" s="276">
        <f t="shared" si="7787"/>
        <v>0</v>
      </c>
      <c r="W1588" s="276">
        <f t="shared" si="7787"/>
        <v>0</v>
      </c>
      <c r="X1588" s="276">
        <f t="shared" si="7787"/>
        <v>0</v>
      </c>
      <c r="Y1588" s="276">
        <f t="shared" si="7787"/>
        <v>0</v>
      </c>
      <c r="Z1588" s="276">
        <f t="shared" si="7787"/>
        <v>0</v>
      </c>
      <c r="AA1588" s="276">
        <f t="shared" si="7787"/>
        <v>0</v>
      </c>
      <c r="AB1588" s="276">
        <f t="shared" si="7787"/>
        <v>0</v>
      </c>
      <c r="AC1588" s="276">
        <f t="shared" si="7787"/>
        <v>0</v>
      </c>
      <c r="AD1588" s="276">
        <f t="shared" si="7787"/>
        <v>0</v>
      </c>
      <c r="AE1588" s="276">
        <f t="shared" si="7787"/>
        <v>0</v>
      </c>
      <c r="AF1588" s="501">
        <f t="shared" si="7787"/>
        <v>0</v>
      </c>
      <c r="AG1588" s="276">
        <f t="shared" si="7787"/>
        <v>0</v>
      </c>
      <c r="AH1588" s="276">
        <f t="shared" si="7787"/>
        <v>0</v>
      </c>
      <c r="AI1588" s="276">
        <f t="shared" si="7787"/>
        <v>0</v>
      </c>
      <c r="AJ1588" s="276">
        <f t="shared" si="7787"/>
        <v>0</v>
      </c>
      <c r="AK1588" s="276">
        <f t="shared" si="7787"/>
        <v>0</v>
      </c>
      <c r="AL1588" s="276">
        <f t="shared" si="7787"/>
        <v>0</v>
      </c>
      <c r="AM1588" s="276">
        <f t="shared" si="7787"/>
        <v>0</v>
      </c>
      <c r="AN1588" s="276">
        <f t="shared" si="7787"/>
        <v>0</v>
      </c>
      <c r="AO1588" s="276">
        <f t="shared" si="7787"/>
        <v>0</v>
      </c>
      <c r="AP1588" s="276">
        <f t="shared" si="7787"/>
        <v>0</v>
      </c>
      <c r="AQ1588" s="276">
        <f t="shared" si="7787"/>
        <v>0</v>
      </c>
      <c r="AR1588" s="276">
        <f t="shared" si="7787"/>
        <v>0</v>
      </c>
      <c r="AS1588" s="501">
        <f t="shared" si="7787"/>
        <v>0</v>
      </c>
      <c r="AT1588" s="276">
        <f t="shared" si="7787"/>
        <v>0</v>
      </c>
      <c r="AU1588" s="276">
        <f t="shared" si="7787"/>
        <v>0</v>
      </c>
      <c r="AV1588" s="276">
        <f t="shared" si="7787"/>
        <v>0</v>
      </c>
      <c r="AW1588" s="568">
        <f t="shared" si="7787"/>
        <v>0</v>
      </c>
      <c r="AX1588" s="568">
        <f t="shared" si="7787"/>
        <v>0</v>
      </c>
      <c r="AY1588" s="568">
        <f t="shared" si="7787"/>
        <v>0</v>
      </c>
      <c r="AZ1588" s="276">
        <f t="shared" si="7787"/>
        <v>0</v>
      </c>
      <c r="BA1588" s="276">
        <f t="shared" si="7787"/>
        <v>0</v>
      </c>
      <c r="BB1588" s="276">
        <f t="shared" si="7787"/>
        <v>0</v>
      </c>
      <c r="BC1588" s="276">
        <f t="shared" si="7787"/>
        <v>0</v>
      </c>
      <c r="BD1588" s="276">
        <f t="shared" si="7787"/>
        <v>0</v>
      </c>
      <c r="BE1588" s="276">
        <f t="shared" si="7787"/>
        <v>0</v>
      </c>
      <c r="BF1588" s="523"/>
      <c r="BG1588" s="605">
        <f>SUM(F1588,S1588,AF1588,AS1588)</f>
        <v>1</v>
      </c>
      <c r="BH1588" s="533">
        <f>SUM(G1588,T1588,AG1588)</f>
        <v>0</v>
      </c>
      <c r="BI1588" s="533">
        <f t="shared" si="7769"/>
        <v>0</v>
      </c>
      <c r="BJ1588" s="533">
        <f t="shared" si="7770"/>
        <v>0</v>
      </c>
      <c r="BK1588" s="533">
        <f t="shared" si="7771"/>
        <v>0</v>
      </c>
      <c r="BL1588" s="533">
        <f t="shared" si="7772"/>
        <v>0</v>
      </c>
      <c r="BM1588" s="533">
        <f t="shared" si="7773"/>
        <v>0</v>
      </c>
      <c r="BN1588" s="533">
        <f>SUM(M1588,Z1588,AM1588)</f>
        <v>0</v>
      </c>
      <c r="BO1588" s="533">
        <f t="shared" si="7774"/>
        <v>0</v>
      </c>
      <c r="BP1588" s="533">
        <f t="shared" si="7775"/>
        <v>0</v>
      </c>
      <c r="BQ1588" s="533">
        <f t="shared" si="7776"/>
        <v>0</v>
      </c>
      <c r="BR1588" s="533">
        <f t="shared" si="7777"/>
        <v>0</v>
      </c>
      <c r="BS1588" s="533">
        <f t="shared" si="7778"/>
        <v>0</v>
      </c>
      <c r="BT1588" s="533">
        <f>AT1588</f>
        <v>0</v>
      </c>
      <c r="BU1588" s="533">
        <f t="shared" si="7779"/>
        <v>0</v>
      </c>
      <c r="BV1588" s="533">
        <f t="shared" si="7780"/>
        <v>0</v>
      </c>
      <c r="BW1588" s="536">
        <f>SUM(BH1588,BK1588,BN1588,BQ1588,BT1588)</f>
        <v>0</v>
      </c>
      <c r="BX1588" s="536">
        <f t="shared" si="7781"/>
        <v>0</v>
      </c>
      <c r="BY1588" s="536">
        <f t="shared" si="7782"/>
        <v>0</v>
      </c>
      <c r="BZ1588" t="s">
        <v>74</v>
      </c>
      <c r="CA1588" s="544">
        <f>AZ1588</f>
        <v>0</v>
      </c>
      <c r="CB1588" s="544">
        <f t="shared" si="7783"/>
        <v>0</v>
      </c>
      <c r="CC1588" s="544">
        <f t="shared" si="7784"/>
        <v>0</v>
      </c>
      <c r="CD1588" s="544">
        <f>BC1588</f>
        <v>0</v>
      </c>
      <c r="CE1588" s="544">
        <f t="shared" si="7785"/>
        <v>0</v>
      </c>
      <c r="CF1588" s="544">
        <f t="shared" si="7786"/>
        <v>0</v>
      </c>
    </row>
    <row r="1589" spans="1:85">
      <c r="A1589" s="149"/>
      <c r="B1589" s="149" t="s">
        <v>960</v>
      </c>
      <c r="C1589" s="151"/>
      <c r="D1589" s="151"/>
      <c r="E1589" s="375" t="s">
        <v>221</v>
      </c>
      <c r="F1589" s="591" t="s">
        <v>74</v>
      </c>
      <c r="G1589" s="159"/>
      <c r="H1589" s="159"/>
      <c r="I1589" s="159"/>
      <c r="J1589" s="159"/>
      <c r="K1589" s="159"/>
      <c r="L1589" s="159"/>
      <c r="M1589" s="159"/>
      <c r="N1589" s="159"/>
      <c r="O1589" s="159"/>
      <c r="P1589" s="159"/>
      <c r="Q1589" s="159"/>
      <c r="R1589" s="159"/>
      <c r="S1589" s="503"/>
      <c r="T1589" s="159"/>
      <c r="U1589" s="159"/>
      <c r="V1589" s="159"/>
      <c r="W1589" s="159"/>
      <c r="X1589" s="159"/>
      <c r="Y1589" s="159"/>
      <c r="Z1589" s="159"/>
      <c r="AA1589" s="159"/>
      <c r="AB1589" s="159"/>
      <c r="AC1589" s="159"/>
      <c r="AD1589" s="159"/>
      <c r="AE1589" s="159"/>
      <c r="AF1589" s="503"/>
      <c r="AG1589" s="159"/>
      <c r="AH1589" s="159"/>
      <c r="AI1589" s="159"/>
      <c r="AJ1589" s="159"/>
      <c r="AK1589" s="159"/>
      <c r="AL1589" s="159"/>
      <c r="AM1589" s="159"/>
      <c r="AN1589" s="159"/>
      <c r="AO1589" s="159"/>
      <c r="AP1589" s="159"/>
      <c r="AQ1589" s="159"/>
      <c r="AR1589" s="159"/>
      <c r="AS1589" s="503"/>
      <c r="AT1589" s="159"/>
      <c r="AU1589" s="159"/>
      <c r="AV1589" s="159"/>
      <c r="AW1589" s="570"/>
      <c r="AX1589" s="570"/>
      <c r="AY1589" s="570"/>
      <c r="AZ1589" s="159"/>
      <c r="BA1589" s="159"/>
      <c r="BB1589" s="159"/>
      <c r="BC1589" s="159"/>
      <c r="BD1589" s="159"/>
      <c r="BE1589" s="159"/>
      <c r="BF1589" s="474"/>
    </row>
    <row r="1590" spans="1:85">
      <c r="A1590" s="149"/>
      <c r="B1590" s="149"/>
      <c r="C1590" s="151"/>
      <c r="D1590" s="151"/>
      <c r="E1590" s="446" t="s">
        <v>1078</v>
      </c>
      <c r="F1590" s="592"/>
      <c r="G1590" s="159"/>
      <c r="H1590" s="159"/>
      <c r="I1590" s="275">
        <f>SUM(G1590:H1590)</f>
        <v>0</v>
      </c>
      <c r="J1590" s="159"/>
      <c r="K1590" s="159"/>
      <c r="L1590" s="275">
        <f>SUM(J1590:K1590)</f>
        <v>0</v>
      </c>
      <c r="M1590" s="159"/>
      <c r="N1590" s="159"/>
      <c r="O1590" s="275">
        <f>SUM(M1590:N1590)</f>
        <v>0</v>
      </c>
      <c r="P1590" s="159"/>
      <c r="Q1590" s="159"/>
      <c r="R1590" s="275">
        <f>SUM(P1590:Q1590)</f>
        <v>0</v>
      </c>
      <c r="S1590" s="500"/>
      <c r="T1590" s="275"/>
      <c r="U1590" s="275"/>
      <c r="V1590" s="275">
        <f>SUM(T1590:U1590)</f>
        <v>0</v>
      </c>
      <c r="W1590" s="275"/>
      <c r="X1590" s="275"/>
      <c r="Y1590" s="275">
        <f>SUM(W1590:X1590)</f>
        <v>0</v>
      </c>
      <c r="Z1590" s="275"/>
      <c r="AA1590" s="275"/>
      <c r="AB1590" s="275">
        <f>SUM(Z1590:AA1590)</f>
        <v>0</v>
      </c>
      <c r="AC1590" s="275"/>
      <c r="AD1590" s="275"/>
      <c r="AE1590" s="275">
        <f>SUM(AC1590:AD1590)</f>
        <v>0</v>
      </c>
      <c r="AF1590" s="500"/>
      <c r="AG1590" s="275"/>
      <c r="AH1590" s="275"/>
      <c r="AI1590" s="275">
        <f>SUM(AG1590:AH1590)</f>
        <v>0</v>
      </c>
      <c r="AJ1590" s="275"/>
      <c r="AK1590" s="275"/>
      <c r="AL1590" s="275">
        <f>SUM(AJ1590:AK1590)</f>
        <v>0</v>
      </c>
      <c r="AM1590" s="275"/>
      <c r="AN1590" s="275"/>
      <c r="AO1590" s="275">
        <f>SUM(AM1590:AN1590)</f>
        <v>0</v>
      </c>
      <c r="AP1590" s="275"/>
      <c r="AQ1590" s="275"/>
      <c r="AR1590" s="275">
        <f>SUM(AP1590:AQ1590)</f>
        <v>0</v>
      </c>
      <c r="AS1590" s="500"/>
      <c r="AT1590" s="275"/>
      <c r="AU1590" s="275"/>
      <c r="AV1590" s="275">
        <f>SUM(AT1590:AU1590)</f>
        <v>0</v>
      </c>
      <c r="AW1590" s="567">
        <f t="shared" ref="AW1590:AW1591" si="7788">SUM(G1590,J1590,M1590,P1590,T1590,W1590,Z1590,AC1590,AG1590,AJ1590,AM1590,AP1590,AT1590)</f>
        <v>0</v>
      </c>
      <c r="AX1590" s="567">
        <f t="shared" ref="AX1590:AX1591" si="7789">SUM(H1590,K1590,N1590,Q1590,U1590,X1590,AA1590,AD1590,AH1590,AK1590,AN1590,AQ1590,AU1590)</f>
        <v>0</v>
      </c>
      <c r="AY1590" s="567">
        <f t="shared" ref="AY1590:AY1591" si="7790">SUM(I1590,L1590,O1590,R1590,V1590,Y1590,AB1590,AE1590,AI1590,AL1590,AO1590,AR1590,AV1590)</f>
        <v>0</v>
      </c>
      <c r="AZ1590" s="159"/>
      <c r="BA1590" s="159"/>
      <c r="BB1590" s="275">
        <f>SUM(AZ1590:BA1590)</f>
        <v>0</v>
      </c>
      <c r="BC1590" s="275"/>
      <c r="BD1590" s="275"/>
      <c r="BE1590" s="275">
        <f>SUM(BC1590:BD1590)</f>
        <v>0</v>
      </c>
      <c r="BF1590" s="521"/>
      <c r="BG1590" s="605">
        <f>SUM(F1590,S1590,AF1590,AS1590)</f>
        <v>0</v>
      </c>
      <c r="BH1590" s="533">
        <f>SUM(G1590,T1590,AG1590)</f>
        <v>0</v>
      </c>
      <c r="BI1590" s="533">
        <f t="shared" ref="BI1590:BI1592" si="7791">SUM(H1590,U1590,AH1590)</f>
        <v>0</v>
      </c>
      <c r="BJ1590" s="533">
        <f t="shared" ref="BJ1590:BJ1592" si="7792">SUM(I1590,V1590,AI1590)</f>
        <v>0</v>
      </c>
      <c r="BK1590" s="533">
        <f t="shared" ref="BK1590:BK1592" si="7793">SUM(J1590,W1590,AJ1590)</f>
        <v>0</v>
      </c>
      <c r="BL1590" s="533">
        <f t="shared" ref="BL1590:BL1592" si="7794">SUM(K1590,X1590,AK1590)</f>
        <v>0</v>
      </c>
      <c r="BM1590" s="533">
        <f t="shared" ref="BM1590:BM1592" si="7795">SUM(L1590,Y1590,AL1590)</f>
        <v>0</v>
      </c>
      <c r="BN1590" s="533">
        <f>SUM(M1590,Z1590,AM1590)</f>
        <v>0</v>
      </c>
      <c r="BO1590" s="533">
        <f t="shared" ref="BO1590:BO1592" si="7796">SUM(N1590,AA1590,AN1590)</f>
        <v>0</v>
      </c>
      <c r="BP1590" s="533">
        <f t="shared" ref="BP1590:BP1592" si="7797">SUM(O1590,AB1590,AO1590)</f>
        <v>0</v>
      </c>
      <c r="BQ1590" s="533">
        <f t="shared" ref="BQ1590:BQ1592" si="7798">SUM(P1590,AC1590,AP1590)</f>
        <v>0</v>
      </c>
      <c r="BR1590" s="533">
        <f t="shared" ref="BR1590:BR1592" si="7799">SUM(Q1590,AD1590,AQ1590)</f>
        <v>0</v>
      </c>
      <c r="BS1590" s="533">
        <f t="shared" ref="BS1590:BS1592" si="7800">SUM(R1590,AE1590,AR1590)</f>
        <v>0</v>
      </c>
      <c r="BT1590" s="533">
        <f>AT1590</f>
        <v>0</v>
      </c>
      <c r="BU1590" s="533">
        <f t="shared" ref="BU1590:BU1592" si="7801">AU1590</f>
        <v>0</v>
      </c>
      <c r="BV1590" s="533">
        <f t="shared" ref="BV1590:BV1592" si="7802">AV1590</f>
        <v>0</v>
      </c>
      <c r="BW1590" s="536">
        <f>SUM(BH1590,BK1590,BN1590,BQ1590,BT1590)</f>
        <v>0</v>
      </c>
      <c r="BX1590" s="536">
        <f t="shared" ref="BX1590:BX1592" si="7803">SUM(BI1590,BL1590,BO1590,BR1590,BU1590)</f>
        <v>0</v>
      </c>
      <c r="BY1590" s="536">
        <f t="shared" ref="BY1590:BY1592" si="7804">SUM(BJ1590,BM1590,BP1590,BS1590,BV1590)</f>
        <v>0</v>
      </c>
      <c r="BZ1590" t="s">
        <v>74</v>
      </c>
      <c r="CA1590" s="544">
        <f>AZ1590</f>
        <v>0</v>
      </c>
      <c r="CB1590" s="544">
        <f t="shared" ref="CB1590:CB1592" si="7805">BA1590</f>
        <v>0</v>
      </c>
      <c r="CC1590" s="544">
        <f t="shared" ref="CC1590:CC1592" si="7806">BB1590</f>
        <v>0</v>
      </c>
      <c r="CD1590" s="544">
        <f>BC1590</f>
        <v>0</v>
      </c>
      <c r="CE1590" s="544">
        <f t="shared" ref="CE1590:CE1592" si="7807">BD1590</f>
        <v>0</v>
      </c>
      <c r="CF1590" s="544">
        <f t="shared" ref="CF1590:CF1592" si="7808">BE1590</f>
        <v>0</v>
      </c>
    </row>
    <row r="1591" spans="1:85">
      <c r="A1591" s="149"/>
      <c r="B1591" s="149"/>
      <c r="C1591" s="151"/>
      <c r="D1591" s="151"/>
      <c r="E1591" s="446" t="s">
        <v>1079</v>
      </c>
      <c r="F1591" s="592">
        <v>2</v>
      </c>
      <c r="G1591" s="159"/>
      <c r="H1591" s="159">
        <v>1</v>
      </c>
      <c r="I1591" s="275">
        <f>SUM(G1591:H1591)</f>
        <v>1</v>
      </c>
      <c r="J1591" s="159"/>
      <c r="K1591" s="159">
        <v>1</v>
      </c>
      <c r="L1591" s="275">
        <f>SUM(J1591:K1591)</f>
        <v>1</v>
      </c>
      <c r="M1591" s="159"/>
      <c r="N1591" s="159"/>
      <c r="O1591" s="275">
        <f>SUM(M1591:N1591)</f>
        <v>0</v>
      </c>
      <c r="P1591" s="159"/>
      <c r="Q1591" s="159"/>
      <c r="R1591" s="275">
        <f>SUM(P1591:Q1591)</f>
        <v>0</v>
      </c>
      <c r="S1591" s="500"/>
      <c r="T1591" s="275"/>
      <c r="U1591" s="275"/>
      <c r="V1591" s="275">
        <f>SUM(T1591:U1591)</f>
        <v>0</v>
      </c>
      <c r="W1591" s="275"/>
      <c r="X1591" s="275"/>
      <c r="Y1591" s="275">
        <f>SUM(W1591:X1591)</f>
        <v>0</v>
      </c>
      <c r="Z1591" s="275"/>
      <c r="AA1591" s="275"/>
      <c r="AB1591" s="275">
        <f>SUM(Z1591:AA1591)</f>
        <v>0</v>
      </c>
      <c r="AC1591" s="275"/>
      <c r="AD1591" s="275"/>
      <c r="AE1591" s="275">
        <f>SUM(AC1591:AD1591)</f>
        <v>0</v>
      </c>
      <c r="AF1591" s="500"/>
      <c r="AG1591" s="275"/>
      <c r="AH1591" s="275"/>
      <c r="AI1591" s="275">
        <f>SUM(AG1591:AH1591)</f>
        <v>0</v>
      </c>
      <c r="AJ1591" s="275"/>
      <c r="AK1591" s="275"/>
      <c r="AL1591" s="275">
        <f>SUM(AJ1591:AK1591)</f>
        <v>0</v>
      </c>
      <c r="AM1591" s="275"/>
      <c r="AN1591" s="275"/>
      <c r="AO1591" s="275">
        <f>SUM(AM1591:AN1591)</f>
        <v>0</v>
      </c>
      <c r="AP1591" s="275"/>
      <c r="AQ1591" s="275"/>
      <c r="AR1591" s="275">
        <f>SUM(AP1591:AQ1591)</f>
        <v>0</v>
      </c>
      <c r="AS1591" s="500"/>
      <c r="AT1591" s="275"/>
      <c r="AU1591" s="275"/>
      <c r="AV1591" s="275">
        <f>SUM(AT1591:AU1591)</f>
        <v>0</v>
      </c>
      <c r="AW1591" s="567">
        <f t="shared" si="7788"/>
        <v>0</v>
      </c>
      <c r="AX1591" s="567">
        <f t="shared" si="7789"/>
        <v>2</v>
      </c>
      <c r="AY1591" s="567">
        <f t="shared" si="7790"/>
        <v>2</v>
      </c>
      <c r="AZ1591" s="159"/>
      <c r="BA1591" s="159"/>
      <c r="BB1591" s="275">
        <f>SUM(AZ1591:BA1591)</f>
        <v>0</v>
      </c>
      <c r="BC1591" s="275"/>
      <c r="BD1591" s="275"/>
      <c r="BE1591" s="275">
        <f>SUM(BC1591:BD1591)</f>
        <v>0</v>
      </c>
      <c r="BF1591" s="521"/>
      <c r="BG1591" s="605">
        <f>SUM(F1591,S1591,AF1591,AS1591)</f>
        <v>2</v>
      </c>
      <c r="BH1591" s="533">
        <f>SUM(G1591,T1591,AG1591)</f>
        <v>0</v>
      </c>
      <c r="BI1591" s="533">
        <f t="shared" si="7791"/>
        <v>1</v>
      </c>
      <c r="BJ1591" s="533">
        <f t="shared" si="7792"/>
        <v>1</v>
      </c>
      <c r="BK1591" s="533">
        <f t="shared" si="7793"/>
        <v>0</v>
      </c>
      <c r="BL1591" s="533">
        <f t="shared" si="7794"/>
        <v>1</v>
      </c>
      <c r="BM1591" s="533">
        <f t="shared" si="7795"/>
        <v>1</v>
      </c>
      <c r="BN1591" s="533">
        <f>SUM(M1591,Z1591,AM1591)</f>
        <v>0</v>
      </c>
      <c r="BO1591" s="533">
        <f t="shared" si="7796"/>
        <v>0</v>
      </c>
      <c r="BP1591" s="533">
        <f t="shared" si="7797"/>
        <v>0</v>
      </c>
      <c r="BQ1591" s="533">
        <f t="shared" si="7798"/>
        <v>0</v>
      </c>
      <c r="BR1591" s="533">
        <f t="shared" si="7799"/>
        <v>0</v>
      </c>
      <c r="BS1591" s="533">
        <f t="shared" si="7800"/>
        <v>0</v>
      </c>
      <c r="BT1591" s="533">
        <f>AT1591</f>
        <v>0</v>
      </c>
      <c r="BU1591" s="533">
        <f t="shared" si="7801"/>
        <v>0</v>
      </c>
      <c r="BV1591" s="533">
        <f t="shared" si="7802"/>
        <v>0</v>
      </c>
      <c r="BW1591" s="536">
        <f>SUM(BH1591,BK1591,BN1591,BQ1591,BT1591)</f>
        <v>0</v>
      </c>
      <c r="BX1591" s="536">
        <f t="shared" si="7803"/>
        <v>2</v>
      </c>
      <c r="BY1591" s="536">
        <f t="shared" si="7804"/>
        <v>2</v>
      </c>
      <c r="BZ1591" t="s">
        <v>74</v>
      </c>
      <c r="CA1591" s="544">
        <f>AZ1591</f>
        <v>0</v>
      </c>
      <c r="CB1591" s="544">
        <f t="shared" si="7805"/>
        <v>0</v>
      </c>
      <c r="CC1591" s="544">
        <f t="shared" si="7806"/>
        <v>0</v>
      </c>
      <c r="CD1591" s="544">
        <f>BC1591</f>
        <v>0</v>
      </c>
      <c r="CE1591" s="544">
        <f t="shared" si="7807"/>
        <v>0</v>
      </c>
      <c r="CF1591" s="544">
        <f t="shared" si="7808"/>
        <v>0</v>
      </c>
    </row>
    <row r="1592" spans="1:85">
      <c r="A1592" s="149"/>
      <c r="B1592" s="149"/>
      <c r="C1592" s="151"/>
      <c r="D1592" s="151"/>
      <c r="E1592" s="288"/>
      <c r="F1592" s="592"/>
      <c r="G1592" s="276">
        <f t="shared" ref="G1592:BE1592" si="7809">SUM(G1590:G1591)</f>
        <v>0</v>
      </c>
      <c r="H1592" s="276">
        <f t="shared" si="7809"/>
        <v>1</v>
      </c>
      <c r="I1592" s="276">
        <f t="shared" si="7809"/>
        <v>1</v>
      </c>
      <c r="J1592" s="276">
        <f t="shared" si="7809"/>
        <v>0</v>
      </c>
      <c r="K1592" s="276">
        <f t="shared" si="7809"/>
        <v>1</v>
      </c>
      <c r="L1592" s="276">
        <f t="shared" si="7809"/>
        <v>1</v>
      </c>
      <c r="M1592" s="276">
        <f t="shared" si="7809"/>
        <v>0</v>
      </c>
      <c r="N1592" s="276">
        <f t="shared" si="7809"/>
        <v>0</v>
      </c>
      <c r="O1592" s="276">
        <f t="shared" si="7809"/>
        <v>0</v>
      </c>
      <c r="P1592" s="276">
        <f t="shared" si="7809"/>
        <v>0</v>
      </c>
      <c r="Q1592" s="276">
        <f t="shared" si="7809"/>
        <v>0</v>
      </c>
      <c r="R1592" s="276">
        <f t="shared" si="7809"/>
        <v>0</v>
      </c>
      <c r="S1592" s="501">
        <f t="shared" si="7809"/>
        <v>0</v>
      </c>
      <c r="T1592" s="276">
        <f t="shared" si="7809"/>
        <v>0</v>
      </c>
      <c r="U1592" s="276">
        <f t="shared" si="7809"/>
        <v>0</v>
      </c>
      <c r="V1592" s="276">
        <f t="shared" si="7809"/>
        <v>0</v>
      </c>
      <c r="W1592" s="276">
        <f t="shared" si="7809"/>
        <v>0</v>
      </c>
      <c r="X1592" s="276">
        <f t="shared" si="7809"/>
        <v>0</v>
      </c>
      <c r="Y1592" s="276">
        <f t="shared" si="7809"/>
        <v>0</v>
      </c>
      <c r="Z1592" s="276">
        <f t="shared" si="7809"/>
        <v>0</v>
      </c>
      <c r="AA1592" s="276">
        <f t="shared" si="7809"/>
        <v>0</v>
      </c>
      <c r="AB1592" s="276">
        <f t="shared" si="7809"/>
        <v>0</v>
      </c>
      <c r="AC1592" s="276">
        <f t="shared" si="7809"/>
        <v>0</v>
      </c>
      <c r="AD1592" s="276">
        <f t="shared" si="7809"/>
        <v>0</v>
      </c>
      <c r="AE1592" s="276">
        <f t="shared" si="7809"/>
        <v>0</v>
      </c>
      <c r="AF1592" s="501">
        <f t="shared" si="7809"/>
        <v>0</v>
      </c>
      <c r="AG1592" s="276">
        <f t="shared" si="7809"/>
        <v>0</v>
      </c>
      <c r="AH1592" s="276">
        <f t="shared" si="7809"/>
        <v>0</v>
      </c>
      <c r="AI1592" s="276">
        <f t="shared" si="7809"/>
        <v>0</v>
      </c>
      <c r="AJ1592" s="276">
        <f t="shared" si="7809"/>
        <v>0</v>
      </c>
      <c r="AK1592" s="276">
        <f t="shared" si="7809"/>
        <v>0</v>
      </c>
      <c r="AL1592" s="276">
        <f t="shared" si="7809"/>
        <v>0</v>
      </c>
      <c r="AM1592" s="276">
        <f t="shared" si="7809"/>
        <v>0</v>
      </c>
      <c r="AN1592" s="276">
        <f t="shared" si="7809"/>
        <v>0</v>
      </c>
      <c r="AO1592" s="276">
        <f t="shared" si="7809"/>
        <v>0</v>
      </c>
      <c r="AP1592" s="276">
        <f t="shared" si="7809"/>
        <v>0</v>
      </c>
      <c r="AQ1592" s="276">
        <f t="shared" si="7809"/>
        <v>0</v>
      </c>
      <c r="AR1592" s="276">
        <f t="shared" si="7809"/>
        <v>0</v>
      </c>
      <c r="AS1592" s="501">
        <f t="shared" si="7809"/>
        <v>0</v>
      </c>
      <c r="AT1592" s="276">
        <f t="shared" si="7809"/>
        <v>0</v>
      </c>
      <c r="AU1592" s="276">
        <f t="shared" si="7809"/>
        <v>0</v>
      </c>
      <c r="AV1592" s="276">
        <f t="shared" si="7809"/>
        <v>0</v>
      </c>
      <c r="AW1592" s="568">
        <f t="shared" si="7809"/>
        <v>0</v>
      </c>
      <c r="AX1592" s="568">
        <f t="shared" si="7809"/>
        <v>2</v>
      </c>
      <c r="AY1592" s="568">
        <f t="shared" si="7809"/>
        <v>2</v>
      </c>
      <c r="AZ1592" s="276">
        <f t="shared" si="7809"/>
        <v>0</v>
      </c>
      <c r="BA1592" s="276">
        <f t="shared" si="7809"/>
        <v>0</v>
      </c>
      <c r="BB1592" s="276">
        <f t="shared" si="7809"/>
        <v>0</v>
      </c>
      <c r="BC1592" s="276">
        <f t="shared" si="7809"/>
        <v>0</v>
      </c>
      <c r="BD1592" s="276">
        <f t="shared" si="7809"/>
        <v>0</v>
      </c>
      <c r="BE1592" s="276">
        <f t="shared" si="7809"/>
        <v>0</v>
      </c>
      <c r="BF1592" s="523"/>
      <c r="BG1592" s="605">
        <f>SUM(F1592,S1592,AF1592,AS1592)</f>
        <v>0</v>
      </c>
      <c r="BH1592" s="533">
        <f>SUM(G1592,T1592,AG1592)</f>
        <v>0</v>
      </c>
      <c r="BI1592" s="533">
        <f t="shared" si="7791"/>
        <v>1</v>
      </c>
      <c r="BJ1592" s="533">
        <f t="shared" si="7792"/>
        <v>1</v>
      </c>
      <c r="BK1592" s="533">
        <f t="shared" si="7793"/>
        <v>0</v>
      </c>
      <c r="BL1592" s="533">
        <f t="shared" si="7794"/>
        <v>1</v>
      </c>
      <c r="BM1592" s="533">
        <f t="shared" si="7795"/>
        <v>1</v>
      </c>
      <c r="BN1592" s="533">
        <f>SUM(M1592,Z1592,AM1592)</f>
        <v>0</v>
      </c>
      <c r="BO1592" s="533">
        <f t="shared" si="7796"/>
        <v>0</v>
      </c>
      <c r="BP1592" s="533">
        <f t="shared" si="7797"/>
        <v>0</v>
      </c>
      <c r="BQ1592" s="533">
        <f t="shared" si="7798"/>
        <v>0</v>
      </c>
      <c r="BR1592" s="533">
        <f t="shared" si="7799"/>
        <v>0</v>
      </c>
      <c r="BS1592" s="533">
        <f t="shared" si="7800"/>
        <v>0</v>
      </c>
      <c r="BT1592" s="533">
        <f>AT1592</f>
        <v>0</v>
      </c>
      <c r="BU1592" s="533">
        <f t="shared" si="7801"/>
        <v>0</v>
      </c>
      <c r="BV1592" s="533">
        <f t="shared" si="7802"/>
        <v>0</v>
      </c>
      <c r="BW1592" s="536">
        <f>SUM(BH1592,BK1592,BN1592,BQ1592,BT1592)</f>
        <v>0</v>
      </c>
      <c r="BX1592" s="536">
        <f t="shared" si="7803"/>
        <v>2</v>
      </c>
      <c r="BY1592" s="536">
        <f t="shared" si="7804"/>
        <v>2</v>
      </c>
      <c r="BZ1592" t="s">
        <v>74</v>
      </c>
      <c r="CA1592" s="544">
        <f>AZ1592</f>
        <v>0</v>
      </c>
      <c r="CB1592" s="544">
        <f t="shared" si="7805"/>
        <v>0</v>
      </c>
      <c r="CC1592" s="544">
        <f t="shared" si="7806"/>
        <v>0</v>
      </c>
      <c r="CD1592" s="544">
        <f>BC1592</f>
        <v>0</v>
      </c>
      <c r="CE1592" s="544">
        <f t="shared" si="7807"/>
        <v>0</v>
      </c>
      <c r="CF1592" s="544">
        <f t="shared" si="7808"/>
        <v>0</v>
      </c>
    </row>
    <row r="1593" spans="1:85">
      <c r="A1593" s="149"/>
      <c r="B1593" s="149" t="s">
        <v>549</v>
      </c>
      <c r="C1593" s="151"/>
      <c r="D1593" s="151"/>
      <c r="E1593" s="375" t="s">
        <v>221</v>
      </c>
      <c r="F1593" s="591"/>
      <c r="G1593" s="159"/>
      <c r="H1593" s="159"/>
      <c r="I1593" s="159"/>
      <c r="J1593" s="159"/>
      <c r="K1593" s="159"/>
      <c r="L1593" s="159"/>
      <c r="M1593" s="159"/>
      <c r="N1593" s="159"/>
      <c r="O1593" s="159"/>
      <c r="P1593" s="159"/>
      <c r="Q1593" s="159"/>
      <c r="R1593" s="159"/>
      <c r="S1593" s="503"/>
      <c r="T1593" s="159"/>
      <c r="U1593" s="159"/>
      <c r="V1593" s="159"/>
      <c r="W1593" s="159"/>
      <c r="X1593" s="159"/>
      <c r="Y1593" s="159"/>
      <c r="Z1593" s="159"/>
      <c r="AA1593" s="159"/>
      <c r="AB1593" s="159"/>
      <c r="AC1593" s="159"/>
      <c r="AD1593" s="159"/>
      <c r="AE1593" s="159"/>
      <c r="AF1593" s="503"/>
      <c r="AG1593" s="159"/>
      <c r="AH1593" s="159"/>
      <c r="AI1593" s="159"/>
      <c r="AJ1593" s="159"/>
      <c r="AK1593" s="159"/>
      <c r="AL1593" s="159"/>
      <c r="AM1593" s="159"/>
      <c r="AN1593" s="159"/>
      <c r="AO1593" s="159"/>
      <c r="AP1593" s="159"/>
      <c r="AQ1593" s="159"/>
      <c r="AR1593" s="159"/>
      <c r="AS1593" s="503"/>
      <c r="AT1593" s="159"/>
      <c r="AU1593" s="159"/>
      <c r="AV1593" s="159"/>
      <c r="AW1593" s="570"/>
      <c r="AX1593" s="570"/>
      <c r="AY1593" s="570"/>
      <c r="AZ1593" s="159"/>
      <c r="BA1593" s="159"/>
      <c r="BB1593" s="159"/>
      <c r="BC1593" s="159"/>
      <c r="BD1593" s="159"/>
      <c r="BE1593" s="159"/>
      <c r="BF1593" s="474"/>
    </row>
    <row r="1594" spans="1:85">
      <c r="A1594" s="149"/>
      <c r="B1594" s="149"/>
      <c r="C1594" s="151"/>
      <c r="D1594" s="151"/>
      <c r="E1594" s="446" t="s">
        <v>1078</v>
      </c>
      <c r="F1594" s="592">
        <v>1</v>
      </c>
      <c r="G1594" s="159"/>
      <c r="H1594" s="159"/>
      <c r="I1594" s="275">
        <f>SUM(G1594:H1594)</f>
        <v>0</v>
      </c>
      <c r="J1594" s="159"/>
      <c r="K1594" s="159"/>
      <c r="L1594" s="275">
        <f>SUM(J1594:K1594)</f>
        <v>0</v>
      </c>
      <c r="M1594" s="159"/>
      <c r="N1594" s="159"/>
      <c r="O1594" s="275">
        <f>SUM(M1594:N1594)</f>
        <v>0</v>
      </c>
      <c r="P1594" s="159"/>
      <c r="Q1594" s="159"/>
      <c r="R1594" s="275">
        <f>SUM(P1594:Q1594)</f>
        <v>0</v>
      </c>
      <c r="S1594" s="500"/>
      <c r="T1594" s="275"/>
      <c r="U1594" s="275"/>
      <c r="V1594" s="275">
        <f>SUM(T1594:U1594)</f>
        <v>0</v>
      </c>
      <c r="W1594" s="275"/>
      <c r="X1594" s="275"/>
      <c r="Y1594" s="275">
        <f>SUM(W1594:X1594)</f>
        <v>0</v>
      </c>
      <c r="Z1594" s="275"/>
      <c r="AA1594" s="275"/>
      <c r="AB1594" s="275">
        <f>SUM(Z1594:AA1594)</f>
        <v>0</v>
      </c>
      <c r="AC1594" s="275"/>
      <c r="AD1594" s="275"/>
      <c r="AE1594" s="275">
        <f>SUM(AC1594:AD1594)</f>
        <v>0</v>
      </c>
      <c r="AF1594" s="500"/>
      <c r="AG1594" s="275"/>
      <c r="AH1594" s="275"/>
      <c r="AI1594" s="275">
        <f>SUM(AG1594:AH1594)</f>
        <v>0</v>
      </c>
      <c r="AJ1594" s="275"/>
      <c r="AK1594" s="275"/>
      <c r="AL1594" s="275">
        <f>SUM(AJ1594:AK1594)</f>
        <v>0</v>
      </c>
      <c r="AM1594" s="275"/>
      <c r="AN1594" s="275"/>
      <c r="AO1594" s="275">
        <f>SUM(AM1594:AN1594)</f>
        <v>0</v>
      </c>
      <c r="AP1594" s="275"/>
      <c r="AQ1594" s="275"/>
      <c r="AR1594" s="275">
        <f>SUM(AP1594:AQ1594)</f>
        <v>0</v>
      </c>
      <c r="AS1594" s="500"/>
      <c r="AT1594" s="275"/>
      <c r="AU1594" s="275"/>
      <c r="AV1594" s="275">
        <f>SUM(AT1594:AU1594)</f>
        <v>0</v>
      </c>
      <c r="AW1594" s="567">
        <f t="shared" ref="AW1594:AW1595" si="7810">SUM(G1594,J1594,M1594,P1594,T1594,W1594,Z1594,AC1594,AG1594,AJ1594,AM1594,AP1594,AT1594)</f>
        <v>0</v>
      </c>
      <c r="AX1594" s="567">
        <f t="shared" ref="AX1594:AX1595" si="7811">SUM(H1594,K1594,N1594,Q1594,U1594,X1594,AA1594,AD1594,AH1594,AK1594,AN1594,AQ1594,AU1594)</f>
        <v>0</v>
      </c>
      <c r="AY1594" s="567">
        <f t="shared" ref="AY1594:AY1595" si="7812">SUM(I1594,L1594,O1594,R1594,V1594,Y1594,AB1594,AE1594,AI1594,AL1594,AO1594,AR1594,AV1594)</f>
        <v>0</v>
      </c>
      <c r="AZ1594" s="159"/>
      <c r="BA1594" s="159"/>
      <c r="BB1594" s="275">
        <f>SUM(AZ1594:BA1594)</f>
        <v>0</v>
      </c>
      <c r="BC1594" s="275"/>
      <c r="BD1594" s="275"/>
      <c r="BE1594" s="275">
        <f>SUM(BC1594:BD1594)</f>
        <v>0</v>
      </c>
      <c r="BF1594" s="521"/>
      <c r="BG1594" s="605">
        <f>SUM(F1594,S1594,AF1594,AS1594)</f>
        <v>1</v>
      </c>
      <c r="BH1594" s="533">
        <f>SUM(G1594,T1594,AG1594)</f>
        <v>0</v>
      </c>
      <c r="BI1594" s="533">
        <f t="shared" ref="BI1594:BI1596" si="7813">SUM(H1594,U1594,AH1594)</f>
        <v>0</v>
      </c>
      <c r="BJ1594" s="533">
        <f t="shared" ref="BJ1594:BJ1596" si="7814">SUM(I1594,V1594,AI1594)</f>
        <v>0</v>
      </c>
      <c r="BK1594" s="533">
        <f t="shared" ref="BK1594:BK1596" si="7815">SUM(J1594,W1594,AJ1594)</f>
        <v>0</v>
      </c>
      <c r="BL1594" s="533">
        <f t="shared" ref="BL1594:BL1596" si="7816">SUM(K1594,X1594,AK1594)</f>
        <v>0</v>
      </c>
      <c r="BM1594" s="533">
        <f t="shared" ref="BM1594:BM1596" si="7817">SUM(L1594,Y1594,AL1594)</f>
        <v>0</v>
      </c>
      <c r="BN1594" s="533">
        <f>SUM(M1594,Z1594,AM1594)</f>
        <v>0</v>
      </c>
      <c r="BO1594" s="533">
        <f t="shared" ref="BO1594:BO1596" si="7818">SUM(N1594,AA1594,AN1594)</f>
        <v>0</v>
      </c>
      <c r="BP1594" s="533">
        <f t="shared" ref="BP1594:BP1596" si="7819">SUM(O1594,AB1594,AO1594)</f>
        <v>0</v>
      </c>
      <c r="BQ1594" s="533">
        <f t="shared" ref="BQ1594:BQ1596" si="7820">SUM(P1594,AC1594,AP1594)</f>
        <v>0</v>
      </c>
      <c r="BR1594" s="533">
        <f t="shared" ref="BR1594:BR1596" si="7821">SUM(Q1594,AD1594,AQ1594)</f>
        <v>0</v>
      </c>
      <c r="BS1594" s="533">
        <f t="shared" ref="BS1594:BS1596" si="7822">SUM(R1594,AE1594,AR1594)</f>
        <v>0</v>
      </c>
      <c r="BT1594" s="533">
        <f>AT1594</f>
        <v>0</v>
      </c>
      <c r="BU1594" s="533">
        <f t="shared" ref="BU1594:BU1596" si="7823">AU1594</f>
        <v>0</v>
      </c>
      <c r="BV1594" s="533">
        <f t="shared" ref="BV1594:BV1596" si="7824">AV1594</f>
        <v>0</v>
      </c>
      <c r="BW1594" s="536">
        <f>SUM(BH1594,BK1594,BN1594,BQ1594,BT1594)</f>
        <v>0</v>
      </c>
      <c r="BX1594" s="536">
        <f t="shared" ref="BX1594:BX1596" si="7825">SUM(BI1594,BL1594,BO1594,BR1594,BU1594)</f>
        <v>0</v>
      </c>
      <c r="BY1594" s="536">
        <f t="shared" ref="BY1594:BY1596" si="7826">SUM(BJ1594,BM1594,BP1594,BS1594,BV1594)</f>
        <v>0</v>
      </c>
      <c r="BZ1594" t="s">
        <v>74</v>
      </c>
      <c r="CA1594" s="544">
        <f>AZ1594</f>
        <v>0</v>
      </c>
      <c r="CB1594" s="544">
        <f t="shared" ref="CB1594:CB1596" si="7827">BA1594</f>
        <v>0</v>
      </c>
      <c r="CC1594" s="544">
        <f t="shared" ref="CC1594:CC1596" si="7828">BB1594</f>
        <v>0</v>
      </c>
      <c r="CD1594" s="544">
        <f>BC1594</f>
        <v>0</v>
      </c>
      <c r="CE1594" s="544">
        <f t="shared" ref="CE1594:CE1596" si="7829">BD1594</f>
        <v>0</v>
      </c>
      <c r="CF1594" s="544">
        <f t="shared" ref="CF1594:CF1596" si="7830">BE1594</f>
        <v>0</v>
      </c>
    </row>
    <row r="1595" spans="1:85">
      <c r="A1595" s="149"/>
      <c r="B1595" s="149" t="s">
        <v>74</v>
      </c>
      <c r="C1595" s="151"/>
      <c r="D1595" s="151"/>
      <c r="E1595" s="446" t="s">
        <v>1079</v>
      </c>
      <c r="F1595" s="592"/>
      <c r="G1595" s="159"/>
      <c r="H1595" s="159"/>
      <c r="I1595" s="275">
        <f>SUM(G1595:H1595)</f>
        <v>0</v>
      </c>
      <c r="J1595" s="159"/>
      <c r="K1595" s="159"/>
      <c r="L1595" s="275">
        <f>SUM(J1595:K1595)</f>
        <v>0</v>
      </c>
      <c r="M1595" s="159"/>
      <c r="N1595" s="159"/>
      <c r="O1595" s="275">
        <f>SUM(M1595:N1595)</f>
        <v>0</v>
      </c>
      <c r="P1595" s="159"/>
      <c r="Q1595" s="159"/>
      <c r="R1595" s="275">
        <f>SUM(P1595:Q1595)</f>
        <v>0</v>
      </c>
      <c r="S1595" s="500"/>
      <c r="T1595" s="275"/>
      <c r="U1595" s="275"/>
      <c r="V1595" s="275">
        <f>SUM(T1595:U1595)</f>
        <v>0</v>
      </c>
      <c r="W1595" s="275"/>
      <c r="X1595" s="275"/>
      <c r="Y1595" s="275">
        <f>SUM(W1595:X1595)</f>
        <v>0</v>
      </c>
      <c r="Z1595" s="275"/>
      <c r="AA1595" s="275"/>
      <c r="AB1595" s="275">
        <f>SUM(Z1595:AA1595)</f>
        <v>0</v>
      </c>
      <c r="AC1595" s="275"/>
      <c r="AD1595" s="275"/>
      <c r="AE1595" s="275">
        <f>SUM(AC1595:AD1595)</f>
        <v>0</v>
      </c>
      <c r="AF1595" s="500"/>
      <c r="AG1595" s="275"/>
      <c r="AH1595" s="275"/>
      <c r="AI1595" s="275">
        <f>SUM(AG1595:AH1595)</f>
        <v>0</v>
      </c>
      <c r="AJ1595" s="275"/>
      <c r="AK1595" s="275"/>
      <c r="AL1595" s="275">
        <f>SUM(AJ1595:AK1595)</f>
        <v>0</v>
      </c>
      <c r="AM1595" s="275"/>
      <c r="AN1595" s="275"/>
      <c r="AO1595" s="275">
        <f>SUM(AM1595:AN1595)</f>
        <v>0</v>
      </c>
      <c r="AP1595" s="275"/>
      <c r="AQ1595" s="275"/>
      <c r="AR1595" s="275">
        <f>SUM(AP1595:AQ1595)</f>
        <v>0</v>
      </c>
      <c r="AS1595" s="500"/>
      <c r="AT1595" s="275"/>
      <c r="AU1595" s="275"/>
      <c r="AV1595" s="275">
        <f>SUM(AT1595:AU1595)</f>
        <v>0</v>
      </c>
      <c r="AW1595" s="567">
        <f t="shared" si="7810"/>
        <v>0</v>
      </c>
      <c r="AX1595" s="567">
        <f t="shared" si="7811"/>
        <v>0</v>
      </c>
      <c r="AY1595" s="567">
        <f t="shared" si="7812"/>
        <v>0</v>
      </c>
      <c r="AZ1595" s="159"/>
      <c r="BA1595" s="159"/>
      <c r="BB1595" s="275">
        <f>SUM(AZ1595:BA1595)</f>
        <v>0</v>
      </c>
      <c r="BC1595" s="275"/>
      <c r="BD1595" s="275"/>
      <c r="BE1595" s="275">
        <f>SUM(BC1595:BD1595)</f>
        <v>0</v>
      </c>
      <c r="BF1595" s="521"/>
      <c r="BG1595" s="605">
        <f>SUM(F1595,S1595,AF1595,AS1595)</f>
        <v>0</v>
      </c>
      <c r="BH1595" s="533">
        <f>SUM(G1595,T1595,AG1595)</f>
        <v>0</v>
      </c>
      <c r="BI1595" s="533">
        <f t="shared" si="7813"/>
        <v>0</v>
      </c>
      <c r="BJ1595" s="533">
        <f t="shared" si="7814"/>
        <v>0</v>
      </c>
      <c r="BK1595" s="533">
        <f t="shared" si="7815"/>
        <v>0</v>
      </c>
      <c r="BL1595" s="533">
        <f t="shared" si="7816"/>
        <v>0</v>
      </c>
      <c r="BM1595" s="533">
        <f t="shared" si="7817"/>
        <v>0</v>
      </c>
      <c r="BN1595" s="533">
        <f>SUM(M1595,Z1595,AM1595)</f>
        <v>0</v>
      </c>
      <c r="BO1595" s="533">
        <f t="shared" si="7818"/>
        <v>0</v>
      </c>
      <c r="BP1595" s="533">
        <f t="shared" si="7819"/>
        <v>0</v>
      </c>
      <c r="BQ1595" s="533">
        <f t="shared" si="7820"/>
        <v>0</v>
      </c>
      <c r="BR1595" s="533">
        <f t="shared" si="7821"/>
        <v>0</v>
      </c>
      <c r="BS1595" s="533">
        <f t="shared" si="7822"/>
        <v>0</v>
      </c>
      <c r="BT1595" s="533">
        <f>AT1595</f>
        <v>0</v>
      </c>
      <c r="BU1595" s="533">
        <f t="shared" si="7823"/>
        <v>0</v>
      </c>
      <c r="BV1595" s="533">
        <f t="shared" si="7824"/>
        <v>0</v>
      </c>
      <c r="BW1595" s="536">
        <f>SUM(BH1595,BK1595,BN1595,BQ1595,BT1595)</f>
        <v>0</v>
      </c>
      <c r="BX1595" s="536">
        <f t="shared" si="7825"/>
        <v>0</v>
      </c>
      <c r="BY1595" s="536">
        <f t="shared" si="7826"/>
        <v>0</v>
      </c>
      <c r="BZ1595" t="s">
        <v>74</v>
      </c>
      <c r="CA1595" s="544">
        <f>AZ1595</f>
        <v>0</v>
      </c>
      <c r="CB1595" s="544">
        <f t="shared" si="7827"/>
        <v>0</v>
      </c>
      <c r="CC1595" s="544">
        <f t="shared" si="7828"/>
        <v>0</v>
      </c>
      <c r="CD1595" s="544">
        <f>BC1595</f>
        <v>0</v>
      </c>
      <c r="CE1595" s="544">
        <f t="shared" si="7829"/>
        <v>0</v>
      </c>
      <c r="CF1595" s="544">
        <f t="shared" si="7830"/>
        <v>0</v>
      </c>
    </row>
    <row r="1596" spans="1:85">
      <c r="A1596" s="149"/>
      <c r="B1596" s="149"/>
      <c r="C1596" s="151"/>
      <c r="D1596" s="151"/>
      <c r="E1596" s="288"/>
      <c r="F1596" s="592"/>
      <c r="G1596" s="276">
        <f t="shared" ref="G1596:BE1596" si="7831">SUM(G1594:G1595)</f>
        <v>0</v>
      </c>
      <c r="H1596" s="276">
        <f t="shared" si="7831"/>
        <v>0</v>
      </c>
      <c r="I1596" s="276">
        <f t="shared" si="7831"/>
        <v>0</v>
      </c>
      <c r="J1596" s="276">
        <f t="shared" si="7831"/>
        <v>0</v>
      </c>
      <c r="K1596" s="276">
        <f t="shared" si="7831"/>
        <v>0</v>
      </c>
      <c r="L1596" s="276">
        <f t="shared" si="7831"/>
        <v>0</v>
      </c>
      <c r="M1596" s="276">
        <f t="shared" si="7831"/>
        <v>0</v>
      </c>
      <c r="N1596" s="276">
        <f t="shared" si="7831"/>
        <v>0</v>
      </c>
      <c r="O1596" s="276">
        <f t="shared" si="7831"/>
        <v>0</v>
      </c>
      <c r="P1596" s="276">
        <f t="shared" si="7831"/>
        <v>0</v>
      </c>
      <c r="Q1596" s="276">
        <f t="shared" si="7831"/>
        <v>0</v>
      </c>
      <c r="R1596" s="276">
        <f t="shared" si="7831"/>
        <v>0</v>
      </c>
      <c r="S1596" s="501">
        <f t="shared" si="7831"/>
        <v>0</v>
      </c>
      <c r="T1596" s="276">
        <f t="shared" si="7831"/>
        <v>0</v>
      </c>
      <c r="U1596" s="276">
        <f t="shared" si="7831"/>
        <v>0</v>
      </c>
      <c r="V1596" s="276">
        <f t="shared" si="7831"/>
        <v>0</v>
      </c>
      <c r="W1596" s="276">
        <f t="shared" si="7831"/>
        <v>0</v>
      </c>
      <c r="X1596" s="276">
        <f t="shared" si="7831"/>
        <v>0</v>
      </c>
      <c r="Y1596" s="276">
        <f t="shared" si="7831"/>
        <v>0</v>
      </c>
      <c r="Z1596" s="276">
        <f t="shared" si="7831"/>
        <v>0</v>
      </c>
      <c r="AA1596" s="276">
        <f t="shared" si="7831"/>
        <v>0</v>
      </c>
      <c r="AB1596" s="276">
        <f t="shared" si="7831"/>
        <v>0</v>
      </c>
      <c r="AC1596" s="276">
        <f t="shared" si="7831"/>
        <v>0</v>
      </c>
      <c r="AD1596" s="276">
        <f t="shared" si="7831"/>
        <v>0</v>
      </c>
      <c r="AE1596" s="276">
        <f t="shared" si="7831"/>
        <v>0</v>
      </c>
      <c r="AF1596" s="501">
        <f t="shared" si="7831"/>
        <v>0</v>
      </c>
      <c r="AG1596" s="276">
        <f t="shared" si="7831"/>
        <v>0</v>
      </c>
      <c r="AH1596" s="276">
        <f t="shared" si="7831"/>
        <v>0</v>
      </c>
      <c r="AI1596" s="276">
        <f t="shared" si="7831"/>
        <v>0</v>
      </c>
      <c r="AJ1596" s="276">
        <f t="shared" si="7831"/>
        <v>0</v>
      </c>
      <c r="AK1596" s="276">
        <f t="shared" si="7831"/>
        <v>0</v>
      </c>
      <c r="AL1596" s="276">
        <f t="shared" si="7831"/>
        <v>0</v>
      </c>
      <c r="AM1596" s="276">
        <f t="shared" si="7831"/>
        <v>0</v>
      </c>
      <c r="AN1596" s="276">
        <f t="shared" si="7831"/>
        <v>0</v>
      </c>
      <c r="AO1596" s="276">
        <f t="shared" si="7831"/>
        <v>0</v>
      </c>
      <c r="AP1596" s="276">
        <f t="shared" si="7831"/>
        <v>0</v>
      </c>
      <c r="AQ1596" s="276">
        <f t="shared" si="7831"/>
        <v>0</v>
      </c>
      <c r="AR1596" s="276">
        <f t="shared" si="7831"/>
        <v>0</v>
      </c>
      <c r="AS1596" s="501">
        <f t="shared" si="7831"/>
        <v>0</v>
      </c>
      <c r="AT1596" s="276">
        <f t="shared" si="7831"/>
        <v>0</v>
      </c>
      <c r="AU1596" s="276">
        <f t="shared" si="7831"/>
        <v>0</v>
      </c>
      <c r="AV1596" s="276">
        <f t="shared" si="7831"/>
        <v>0</v>
      </c>
      <c r="AW1596" s="568">
        <f t="shared" si="7831"/>
        <v>0</v>
      </c>
      <c r="AX1596" s="568">
        <f t="shared" si="7831"/>
        <v>0</v>
      </c>
      <c r="AY1596" s="568">
        <f t="shared" si="7831"/>
        <v>0</v>
      </c>
      <c r="AZ1596" s="276">
        <f t="shared" si="7831"/>
        <v>0</v>
      </c>
      <c r="BA1596" s="276">
        <f t="shared" si="7831"/>
        <v>0</v>
      </c>
      <c r="BB1596" s="276">
        <f t="shared" si="7831"/>
        <v>0</v>
      </c>
      <c r="BC1596" s="276">
        <f t="shared" si="7831"/>
        <v>0</v>
      </c>
      <c r="BD1596" s="276">
        <f t="shared" si="7831"/>
        <v>0</v>
      </c>
      <c r="BE1596" s="276">
        <f t="shared" si="7831"/>
        <v>0</v>
      </c>
      <c r="BF1596" s="523"/>
      <c r="BG1596" s="605">
        <f>SUM(F1596,S1596,AF1596,AS1596)</f>
        <v>0</v>
      </c>
      <c r="BH1596" s="533">
        <f>SUM(G1596,T1596,AG1596)</f>
        <v>0</v>
      </c>
      <c r="BI1596" s="533">
        <f t="shared" si="7813"/>
        <v>0</v>
      </c>
      <c r="BJ1596" s="533">
        <f t="shared" si="7814"/>
        <v>0</v>
      </c>
      <c r="BK1596" s="533">
        <f t="shared" si="7815"/>
        <v>0</v>
      </c>
      <c r="BL1596" s="533">
        <f t="shared" si="7816"/>
        <v>0</v>
      </c>
      <c r="BM1596" s="533">
        <f t="shared" si="7817"/>
        <v>0</v>
      </c>
      <c r="BN1596" s="533">
        <f>SUM(M1596,Z1596,AM1596)</f>
        <v>0</v>
      </c>
      <c r="BO1596" s="533">
        <f t="shared" si="7818"/>
        <v>0</v>
      </c>
      <c r="BP1596" s="533">
        <f t="shared" si="7819"/>
        <v>0</v>
      </c>
      <c r="BQ1596" s="533">
        <f t="shared" si="7820"/>
        <v>0</v>
      </c>
      <c r="BR1596" s="533">
        <f t="shared" si="7821"/>
        <v>0</v>
      </c>
      <c r="BS1596" s="533">
        <f t="shared" si="7822"/>
        <v>0</v>
      </c>
      <c r="BT1596" s="533">
        <f>AT1596</f>
        <v>0</v>
      </c>
      <c r="BU1596" s="533">
        <f t="shared" si="7823"/>
        <v>0</v>
      </c>
      <c r="BV1596" s="533">
        <f t="shared" si="7824"/>
        <v>0</v>
      </c>
      <c r="BW1596" s="536">
        <f>SUM(BH1596,BK1596,BN1596,BQ1596,BT1596)</f>
        <v>0</v>
      </c>
      <c r="BX1596" s="536">
        <f t="shared" si="7825"/>
        <v>0</v>
      </c>
      <c r="BY1596" s="536">
        <f t="shared" si="7826"/>
        <v>0</v>
      </c>
      <c r="BZ1596" t="s">
        <v>74</v>
      </c>
      <c r="CA1596" s="544">
        <f>AZ1596</f>
        <v>0</v>
      </c>
      <c r="CB1596" s="544">
        <f t="shared" si="7827"/>
        <v>0</v>
      </c>
      <c r="CC1596" s="544">
        <f t="shared" si="7828"/>
        <v>0</v>
      </c>
      <c r="CD1596" s="544">
        <f>BC1596</f>
        <v>0</v>
      </c>
      <c r="CE1596" s="544">
        <f t="shared" si="7829"/>
        <v>0</v>
      </c>
      <c r="CF1596" s="544">
        <f t="shared" si="7830"/>
        <v>0</v>
      </c>
    </row>
    <row r="1597" spans="1:85">
      <c r="A1597" s="149"/>
      <c r="B1597" s="149" t="s">
        <v>551</v>
      </c>
      <c r="C1597" s="151"/>
      <c r="D1597" s="151"/>
      <c r="E1597" s="375" t="s">
        <v>221</v>
      </c>
      <c r="F1597" s="591"/>
      <c r="G1597" s="159"/>
      <c r="H1597" s="159"/>
      <c r="I1597" s="159"/>
      <c r="J1597" s="159"/>
      <c r="K1597" s="159"/>
      <c r="L1597" s="159"/>
      <c r="M1597" s="159"/>
      <c r="N1597" s="159"/>
      <c r="O1597" s="159"/>
      <c r="P1597" s="159"/>
      <c r="Q1597" s="159"/>
      <c r="R1597" s="159"/>
      <c r="S1597" s="503"/>
      <c r="T1597" s="159"/>
      <c r="U1597" s="159"/>
      <c r="V1597" s="159"/>
      <c r="W1597" s="159"/>
      <c r="X1597" s="159"/>
      <c r="Y1597" s="159"/>
      <c r="Z1597" s="159"/>
      <c r="AA1597" s="159"/>
      <c r="AB1597" s="159"/>
      <c r="AC1597" s="159"/>
      <c r="AD1597" s="159"/>
      <c r="AE1597" s="159"/>
      <c r="AF1597" s="503"/>
      <c r="AG1597" s="159"/>
      <c r="AH1597" s="159"/>
      <c r="AI1597" s="159"/>
      <c r="AJ1597" s="159"/>
      <c r="AK1597" s="159"/>
      <c r="AL1597" s="159"/>
      <c r="AM1597" s="159"/>
      <c r="AN1597" s="159"/>
      <c r="AO1597" s="159"/>
      <c r="AP1597" s="159"/>
      <c r="AQ1597" s="159"/>
      <c r="AR1597" s="159"/>
      <c r="AS1597" s="503"/>
      <c r="AT1597" s="159"/>
      <c r="AU1597" s="159"/>
      <c r="AV1597" s="159"/>
      <c r="AW1597" s="570"/>
      <c r="AX1597" s="570"/>
      <c r="AY1597" s="570"/>
      <c r="AZ1597" s="159"/>
      <c r="BA1597" s="159"/>
      <c r="BB1597" s="159"/>
      <c r="BC1597" s="159"/>
      <c r="BD1597" s="159"/>
      <c r="BE1597" s="159"/>
      <c r="BF1597" s="474"/>
    </row>
    <row r="1598" spans="1:85">
      <c r="A1598" s="149"/>
      <c r="B1598" s="149"/>
      <c r="C1598" s="151"/>
      <c r="D1598" s="151"/>
      <c r="E1598" s="446" t="s">
        <v>1078</v>
      </c>
      <c r="F1598" s="592">
        <v>2</v>
      </c>
      <c r="G1598" s="159">
        <v>1</v>
      </c>
      <c r="H1598" s="159">
        <v>1</v>
      </c>
      <c r="I1598" s="275">
        <f>SUM(G1598:H1598)</f>
        <v>2</v>
      </c>
      <c r="J1598" s="159"/>
      <c r="K1598" s="159"/>
      <c r="L1598" s="275">
        <f>SUM(J1598:K1598)</f>
        <v>0</v>
      </c>
      <c r="M1598" s="159"/>
      <c r="N1598" s="159"/>
      <c r="O1598" s="275">
        <f>SUM(M1598:N1598)</f>
        <v>0</v>
      </c>
      <c r="P1598" s="159"/>
      <c r="Q1598" s="159"/>
      <c r="R1598" s="275">
        <f>SUM(P1598:Q1598)</f>
        <v>0</v>
      </c>
      <c r="S1598" s="500"/>
      <c r="T1598" s="275"/>
      <c r="U1598" s="275"/>
      <c r="V1598" s="275">
        <f>SUM(T1598:U1598)</f>
        <v>0</v>
      </c>
      <c r="W1598" s="275"/>
      <c r="X1598" s="275"/>
      <c r="Y1598" s="275">
        <f>SUM(W1598:X1598)</f>
        <v>0</v>
      </c>
      <c r="Z1598" s="275"/>
      <c r="AA1598" s="275"/>
      <c r="AB1598" s="275">
        <f>SUM(Z1598:AA1598)</f>
        <v>0</v>
      </c>
      <c r="AC1598" s="275"/>
      <c r="AD1598" s="275"/>
      <c r="AE1598" s="275">
        <f>SUM(AC1598:AD1598)</f>
        <v>0</v>
      </c>
      <c r="AF1598" s="500"/>
      <c r="AG1598" s="275"/>
      <c r="AH1598" s="275"/>
      <c r="AI1598" s="275">
        <f>SUM(AG1598:AH1598)</f>
        <v>0</v>
      </c>
      <c r="AJ1598" s="275"/>
      <c r="AK1598" s="275"/>
      <c r="AL1598" s="275">
        <f>SUM(AJ1598:AK1598)</f>
        <v>0</v>
      </c>
      <c r="AM1598" s="275"/>
      <c r="AN1598" s="275"/>
      <c r="AO1598" s="275">
        <f>SUM(AM1598:AN1598)</f>
        <v>0</v>
      </c>
      <c r="AP1598" s="275"/>
      <c r="AQ1598" s="275"/>
      <c r="AR1598" s="275">
        <f>SUM(AP1598:AQ1598)</f>
        <v>0</v>
      </c>
      <c r="AS1598" s="500"/>
      <c r="AT1598" s="275"/>
      <c r="AU1598" s="275"/>
      <c r="AV1598" s="275">
        <f>SUM(AT1598:AU1598)</f>
        <v>0</v>
      </c>
      <c r="AW1598" s="567">
        <f t="shared" ref="AW1598:AW1599" si="7832">SUM(G1598,J1598,M1598,P1598,T1598,W1598,Z1598,AC1598,AG1598,AJ1598,AM1598,AP1598,AT1598)</f>
        <v>1</v>
      </c>
      <c r="AX1598" s="567">
        <f t="shared" ref="AX1598:AX1599" si="7833">SUM(H1598,K1598,N1598,Q1598,U1598,X1598,AA1598,AD1598,AH1598,AK1598,AN1598,AQ1598,AU1598)</f>
        <v>1</v>
      </c>
      <c r="AY1598" s="567">
        <f t="shared" ref="AY1598:AY1599" si="7834">SUM(I1598,L1598,O1598,R1598,V1598,Y1598,AB1598,AE1598,AI1598,AL1598,AO1598,AR1598,AV1598)</f>
        <v>2</v>
      </c>
      <c r="AZ1598" s="159"/>
      <c r="BA1598" s="159"/>
      <c r="BB1598" s="275">
        <f>SUM(AZ1598:BA1598)</f>
        <v>0</v>
      </c>
      <c r="BC1598" s="275"/>
      <c r="BD1598" s="275"/>
      <c r="BE1598" s="275">
        <f>SUM(BC1598:BD1598)</f>
        <v>0</v>
      </c>
      <c r="BF1598" s="521"/>
      <c r="BG1598" s="605">
        <f>SUM(F1598,S1598,AF1598,AS1598)</f>
        <v>2</v>
      </c>
      <c r="BH1598" s="533">
        <f>SUM(G1598,T1598,AG1598)</f>
        <v>1</v>
      </c>
      <c r="BI1598" s="533">
        <f t="shared" ref="BI1598:BI1600" si="7835">SUM(H1598,U1598,AH1598)</f>
        <v>1</v>
      </c>
      <c r="BJ1598" s="533">
        <f t="shared" ref="BJ1598:BJ1600" si="7836">SUM(I1598,V1598,AI1598)</f>
        <v>2</v>
      </c>
      <c r="BK1598" s="533">
        <f t="shared" ref="BK1598:BK1600" si="7837">SUM(J1598,W1598,AJ1598)</f>
        <v>0</v>
      </c>
      <c r="BL1598" s="533">
        <f t="shared" ref="BL1598:BL1600" si="7838">SUM(K1598,X1598,AK1598)</f>
        <v>0</v>
      </c>
      <c r="BM1598" s="533">
        <f t="shared" ref="BM1598:BM1600" si="7839">SUM(L1598,Y1598,AL1598)</f>
        <v>0</v>
      </c>
      <c r="BN1598" s="533">
        <f>SUM(M1598,Z1598,AM1598)</f>
        <v>0</v>
      </c>
      <c r="BO1598" s="533">
        <f t="shared" ref="BO1598:BO1600" si="7840">SUM(N1598,AA1598,AN1598)</f>
        <v>0</v>
      </c>
      <c r="BP1598" s="533">
        <f t="shared" ref="BP1598:BP1600" si="7841">SUM(O1598,AB1598,AO1598)</f>
        <v>0</v>
      </c>
      <c r="BQ1598" s="533">
        <f t="shared" ref="BQ1598:BQ1600" si="7842">SUM(P1598,AC1598,AP1598)</f>
        <v>0</v>
      </c>
      <c r="BR1598" s="533">
        <f t="shared" ref="BR1598:BR1600" si="7843">SUM(Q1598,AD1598,AQ1598)</f>
        <v>0</v>
      </c>
      <c r="BS1598" s="533">
        <f t="shared" ref="BS1598:BS1600" si="7844">SUM(R1598,AE1598,AR1598)</f>
        <v>0</v>
      </c>
      <c r="BT1598" s="533">
        <f>AT1598</f>
        <v>0</v>
      </c>
      <c r="BU1598" s="533">
        <f t="shared" ref="BU1598:BU1600" si="7845">AU1598</f>
        <v>0</v>
      </c>
      <c r="BV1598" s="533">
        <f t="shared" ref="BV1598:BV1600" si="7846">AV1598</f>
        <v>0</v>
      </c>
      <c r="BW1598" s="536">
        <f>SUM(BH1598,BK1598,BN1598,BQ1598,BT1598)</f>
        <v>1</v>
      </c>
      <c r="BX1598" s="536">
        <f t="shared" ref="BX1598:BX1600" si="7847">SUM(BI1598,BL1598,BO1598,BR1598,BU1598)</f>
        <v>1</v>
      </c>
      <c r="BY1598" s="536">
        <f t="shared" ref="BY1598:BY1600" si="7848">SUM(BJ1598,BM1598,BP1598,BS1598,BV1598)</f>
        <v>2</v>
      </c>
      <c r="BZ1598" t="s">
        <v>74</v>
      </c>
      <c r="CA1598" s="544">
        <f>AZ1598</f>
        <v>0</v>
      </c>
      <c r="CB1598" s="544">
        <f t="shared" ref="CB1598:CB1600" si="7849">BA1598</f>
        <v>0</v>
      </c>
      <c r="CC1598" s="544">
        <f t="shared" ref="CC1598:CC1600" si="7850">BB1598</f>
        <v>0</v>
      </c>
      <c r="CD1598" s="544">
        <f>BC1598</f>
        <v>0</v>
      </c>
      <c r="CE1598" s="544">
        <f t="shared" ref="CE1598:CE1600" si="7851">BD1598</f>
        <v>0</v>
      </c>
      <c r="CF1598" s="544">
        <f t="shared" ref="CF1598:CF1600" si="7852">BE1598</f>
        <v>0</v>
      </c>
    </row>
    <row r="1599" spans="1:85">
      <c r="A1599" s="149"/>
      <c r="B1599" s="149"/>
      <c r="C1599" s="151"/>
      <c r="D1599" s="151"/>
      <c r="E1599" s="446" t="s">
        <v>1079</v>
      </c>
      <c r="F1599" s="592">
        <v>2</v>
      </c>
      <c r="G1599" s="159">
        <v>2</v>
      </c>
      <c r="H1599" s="159"/>
      <c r="I1599" s="275">
        <f>SUM(G1599:H1599)</f>
        <v>2</v>
      </c>
      <c r="J1599" s="159"/>
      <c r="K1599" s="159"/>
      <c r="L1599" s="275">
        <f>SUM(J1599:K1599)</f>
        <v>0</v>
      </c>
      <c r="M1599" s="159"/>
      <c r="N1599" s="159"/>
      <c r="O1599" s="275">
        <f>SUM(M1599:N1599)</f>
        <v>0</v>
      </c>
      <c r="P1599" s="159"/>
      <c r="Q1599" s="159"/>
      <c r="R1599" s="275">
        <f>SUM(P1599:Q1599)</f>
        <v>0</v>
      </c>
      <c r="S1599" s="500"/>
      <c r="T1599" s="275"/>
      <c r="U1599" s="275"/>
      <c r="V1599" s="275">
        <f>SUM(T1599:U1599)</f>
        <v>0</v>
      </c>
      <c r="W1599" s="275"/>
      <c r="X1599" s="275"/>
      <c r="Y1599" s="275">
        <f>SUM(W1599:X1599)</f>
        <v>0</v>
      </c>
      <c r="Z1599" s="275"/>
      <c r="AA1599" s="275"/>
      <c r="AB1599" s="275">
        <f>SUM(Z1599:AA1599)</f>
        <v>0</v>
      </c>
      <c r="AC1599" s="275"/>
      <c r="AD1599" s="275"/>
      <c r="AE1599" s="275">
        <f>SUM(AC1599:AD1599)</f>
        <v>0</v>
      </c>
      <c r="AF1599" s="500"/>
      <c r="AG1599" s="275"/>
      <c r="AH1599" s="275"/>
      <c r="AI1599" s="275">
        <f>SUM(AG1599:AH1599)</f>
        <v>0</v>
      </c>
      <c r="AJ1599" s="275"/>
      <c r="AK1599" s="275"/>
      <c r="AL1599" s="275">
        <f>SUM(AJ1599:AK1599)</f>
        <v>0</v>
      </c>
      <c r="AM1599" s="275"/>
      <c r="AN1599" s="275"/>
      <c r="AO1599" s="275">
        <f>SUM(AM1599:AN1599)</f>
        <v>0</v>
      </c>
      <c r="AP1599" s="275"/>
      <c r="AQ1599" s="275"/>
      <c r="AR1599" s="275">
        <f>SUM(AP1599:AQ1599)</f>
        <v>0</v>
      </c>
      <c r="AS1599" s="500"/>
      <c r="AT1599" s="275"/>
      <c r="AU1599" s="275">
        <v>0</v>
      </c>
      <c r="AV1599" s="275">
        <f>SUM(AT1599:AU1599)</f>
        <v>0</v>
      </c>
      <c r="AW1599" s="567">
        <f t="shared" si="7832"/>
        <v>2</v>
      </c>
      <c r="AX1599" s="567">
        <f t="shared" si="7833"/>
        <v>0</v>
      </c>
      <c r="AY1599" s="567">
        <f t="shared" si="7834"/>
        <v>2</v>
      </c>
      <c r="AZ1599" s="159"/>
      <c r="BA1599" s="159"/>
      <c r="BB1599" s="275">
        <f>SUM(AZ1599:BA1599)</f>
        <v>0</v>
      </c>
      <c r="BC1599" s="275"/>
      <c r="BD1599" s="275"/>
      <c r="BE1599" s="275">
        <f>SUM(BC1599:BD1599)</f>
        <v>0</v>
      </c>
      <c r="BF1599" s="521"/>
      <c r="BG1599" s="605">
        <f>SUM(F1599,S1599,AF1599,AS1599)</f>
        <v>2</v>
      </c>
      <c r="BH1599" s="533">
        <f>SUM(G1599,T1599,AG1599)</f>
        <v>2</v>
      </c>
      <c r="BI1599" s="533">
        <f t="shared" si="7835"/>
        <v>0</v>
      </c>
      <c r="BJ1599" s="533">
        <f t="shared" si="7836"/>
        <v>2</v>
      </c>
      <c r="BK1599" s="533">
        <f t="shared" si="7837"/>
        <v>0</v>
      </c>
      <c r="BL1599" s="533">
        <f t="shared" si="7838"/>
        <v>0</v>
      </c>
      <c r="BM1599" s="533">
        <f t="shared" si="7839"/>
        <v>0</v>
      </c>
      <c r="BN1599" s="533">
        <f>SUM(M1599,Z1599,AM1599)</f>
        <v>0</v>
      </c>
      <c r="BO1599" s="533">
        <f t="shared" si="7840"/>
        <v>0</v>
      </c>
      <c r="BP1599" s="533">
        <f t="shared" si="7841"/>
        <v>0</v>
      </c>
      <c r="BQ1599" s="533">
        <f t="shared" si="7842"/>
        <v>0</v>
      </c>
      <c r="BR1599" s="533">
        <f t="shared" si="7843"/>
        <v>0</v>
      </c>
      <c r="BS1599" s="533">
        <f t="shared" si="7844"/>
        <v>0</v>
      </c>
      <c r="BT1599" s="533">
        <f>AT1599</f>
        <v>0</v>
      </c>
      <c r="BU1599" s="533">
        <f t="shared" si="7845"/>
        <v>0</v>
      </c>
      <c r="BV1599" s="533">
        <f t="shared" si="7846"/>
        <v>0</v>
      </c>
      <c r="BW1599" s="536">
        <f>SUM(BH1599,BK1599,BN1599,BQ1599,BT1599)</f>
        <v>2</v>
      </c>
      <c r="BX1599" s="536">
        <f t="shared" si="7847"/>
        <v>0</v>
      </c>
      <c r="BY1599" s="536">
        <f t="shared" si="7848"/>
        <v>2</v>
      </c>
      <c r="BZ1599" t="s">
        <v>74</v>
      </c>
      <c r="CA1599" s="544">
        <f>AZ1599</f>
        <v>0</v>
      </c>
      <c r="CB1599" s="544">
        <f t="shared" si="7849"/>
        <v>0</v>
      </c>
      <c r="CC1599" s="544">
        <f t="shared" si="7850"/>
        <v>0</v>
      </c>
      <c r="CD1599" s="544">
        <f>BC1599</f>
        <v>0</v>
      </c>
      <c r="CE1599" s="544">
        <f t="shared" si="7851"/>
        <v>0</v>
      </c>
      <c r="CF1599" s="544">
        <f t="shared" si="7852"/>
        <v>0</v>
      </c>
    </row>
    <row r="1600" spans="1:85">
      <c r="A1600" s="149"/>
      <c r="B1600" s="149"/>
      <c r="C1600" s="151"/>
      <c r="D1600" s="151"/>
      <c r="E1600" s="288"/>
      <c r="F1600" s="592">
        <f>SUM(F1598:F1599)</f>
        <v>4</v>
      </c>
      <c r="G1600" s="276">
        <f t="shared" ref="G1600:BE1600" si="7853">SUM(G1598:G1599)</f>
        <v>3</v>
      </c>
      <c r="H1600" s="276">
        <f t="shared" si="7853"/>
        <v>1</v>
      </c>
      <c r="I1600" s="276">
        <f t="shared" si="7853"/>
        <v>4</v>
      </c>
      <c r="J1600" s="276">
        <f t="shared" si="7853"/>
        <v>0</v>
      </c>
      <c r="K1600" s="276">
        <f t="shared" si="7853"/>
        <v>0</v>
      </c>
      <c r="L1600" s="276">
        <f t="shared" si="7853"/>
        <v>0</v>
      </c>
      <c r="M1600" s="276">
        <f t="shared" si="7853"/>
        <v>0</v>
      </c>
      <c r="N1600" s="276">
        <f t="shared" si="7853"/>
        <v>0</v>
      </c>
      <c r="O1600" s="276">
        <f t="shared" si="7853"/>
        <v>0</v>
      </c>
      <c r="P1600" s="276">
        <f t="shared" si="7853"/>
        <v>0</v>
      </c>
      <c r="Q1600" s="276">
        <f t="shared" si="7853"/>
        <v>0</v>
      </c>
      <c r="R1600" s="276">
        <f t="shared" si="7853"/>
        <v>0</v>
      </c>
      <c r="S1600" s="501">
        <f t="shared" si="7853"/>
        <v>0</v>
      </c>
      <c r="T1600" s="276">
        <f t="shared" si="7853"/>
        <v>0</v>
      </c>
      <c r="U1600" s="276">
        <f t="shared" si="7853"/>
        <v>0</v>
      </c>
      <c r="V1600" s="276">
        <f t="shared" si="7853"/>
        <v>0</v>
      </c>
      <c r="W1600" s="276">
        <f t="shared" si="7853"/>
        <v>0</v>
      </c>
      <c r="X1600" s="276">
        <f t="shared" si="7853"/>
        <v>0</v>
      </c>
      <c r="Y1600" s="276">
        <f t="shared" si="7853"/>
        <v>0</v>
      </c>
      <c r="Z1600" s="276">
        <f t="shared" si="7853"/>
        <v>0</v>
      </c>
      <c r="AA1600" s="276">
        <f t="shared" si="7853"/>
        <v>0</v>
      </c>
      <c r="AB1600" s="276">
        <f t="shared" si="7853"/>
        <v>0</v>
      </c>
      <c r="AC1600" s="276">
        <f t="shared" si="7853"/>
        <v>0</v>
      </c>
      <c r="AD1600" s="276">
        <f t="shared" si="7853"/>
        <v>0</v>
      </c>
      <c r="AE1600" s="276">
        <f t="shared" si="7853"/>
        <v>0</v>
      </c>
      <c r="AF1600" s="501">
        <f t="shared" si="7853"/>
        <v>0</v>
      </c>
      <c r="AG1600" s="276">
        <f t="shared" si="7853"/>
        <v>0</v>
      </c>
      <c r="AH1600" s="276">
        <f t="shared" si="7853"/>
        <v>0</v>
      </c>
      <c r="AI1600" s="276">
        <f t="shared" si="7853"/>
        <v>0</v>
      </c>
      <c r="AJ1600" s="276">
        <f t="shared" si="7853"/>
        <v>0</v>
      </c>
      <c r="AK1600" s="276">
        <f t="shared" si="7853"/>
        <v>0</v>
      </c>
      <c r="AL1600" s="276">
        <f t="shared" si="7853"/>
        <v>0</v>
      </c>
      <c r="AM1600" s="276">
        <f t="shared" si="7853"/>
        <v>0</v>
      </c>
      <c r="AN1600" s="276">
        <f t="shared" si="7853"/>
        <v>0</v>
      </c>
      <c r="AO1600" s="276">
        <f t="shared" si="7853"/>
        <v>0</v>
      </c>
      <c r="AP1600" s="276">
        <f t="shared" si="7853"/>
        <v>0</v>
      </c>
      <c r="AQ1600" s="276">
        <f t="shared" si="7853"/>
        <v>0</v>
      </c>
      <c r="AR1600" s="276">
        <f t="shared" si="7853"/>
        <v>0</v>
      </c>
      <c r="AS1600" s="501">
        <f t="shared" si="7853"/>
        <v>0</v>
      </c>
      <c r="AT1600" s="276">
        <f t="shared" si="7853"/>
        <v>0</v>
      </c>
      <c r="AU1600" s="276">
        <f t="shared" si="7853"/>
        <v>0</v>
      </c>
      <c r="AV1600" s="276">
        <f t="shared" si="7853"/>
        <v>0</v>
      </c>
      <c r="AW1600" s="568">
        <f t="shared" si="7853"/>
        <v>3</v>
      </c>
      <c r="AX1600" s="568">
        <f t="shared" si="7853"/>
        <v>1</v>
      </c>
      <c r="AY1600" s="568">
        <f t="shared" si="7853"/>
        <v>4</v>
      </c>
      <c r="AZ1600" s="276">
        <f t="shared" si="7853"/>
        <v>0</v>
      </c>
      <c r="BA1600" s="276">
        <f t="shared" si="7853"/>
        <v>0</v>
      </c>
      <c r="BB1600" s="276">
        <f t="shared" si="7853"/>
        <v>0</v>
      </c>
      <c r="BC1600" s="276">
        <f t="shared" si="7853"/>
        <v>0</v>
      </c>
      <c r="BD1600" s="276">
        <f t="shared" si="7853"/>
        <v>0</v>
      </c>
      <c r="BE1600" s="276">
        <f t="shared" si="7853"/>
        <v>0</v>
      </c>
      <c r="BF1600" s="523"/>
      <c r="BG1600" s="605">
        <f>SUM(F1600,S1600,AF1600,AS1600)</f>
        <v>4</v>
      </c>
      <c r="BH1600" s="533">
        <f>SUM(G1600,T1600,AG1600)</f>
        <v>3</v>
      </c>
      <c r="BI1600" s="533">
        <f t="shared" si="7835"/>
        <v>1</v>
      </c>
      <c r="BJ1600" s="533">
        <f t="shared" si="7836"/>
        <v>4</v>
      </c>
      <c r="BK1600" s="533">
        <f t="shared" si="7837"/>
        <v>0</v>
      </c>
      <c r="BL1600" s="533">
        <f t="shared" si="7838"/>
        <v>0</v>
      </c>
      <c r="BM1600" s="533">
        <f t="shared" si="7839"/>
        <v>0</v>
      </c>
      <c r="BN1600" s="533">
        <f>SUM(M1600,Z1600,AM1600)</f>
        <v>0</v>
      </c>
      <c r="BO1600" s="533">
        <f t="shared" si="7840"/>
        <v>0</v>
      </c>
      <c r="BP1600" s="533">
        <f t="shared" si="7841"/>
        <v>0</v>
      </c>
      <c r="BQ1600" s="533">
        <f t="shared" si="7842"/>
        <v>0</v>
      </c>
      <c r="BR1600" s="533">
        <f t="shared" si="7843"/>
        <v>0</v>
      </c>
      <c r="BS1600" s="533">
        <f t="shared" si="7844"/>
        <v>0</v>
      </c>
      <c r="BT1600" s="533">
        <f>AT1600</f>
        <v>0</v>
      </c>
      <c r="BU1600" s="533">
        <f t="shared" si="7845"/>
        <v>0</v>
      </c>
      <c r="BV1600" s="533">
        <f t="shared" si="7846"/>
        <v>0</v>
      </c>
      <c r="BW1600" s="536">
        <f>SUM(BH1600,BK1600,BN1600,BQ1600,BT1600)</f>
        <v>3</v>
      </c>
      <c r="BX1600" s="536">
        <f t="shared" si="7847"/>
        <v>1</v>
      </c>
      <c r="BY1600" s="536">
        <f t="shared" si="7848"/>
        <v>4</v>
      </c>
      <c r="BZ1600" t="s">
        <v>74</v>
      </c>
      <c r="CA1600" s="544">
        <f>AZ1600</f>
        <v>0</v>
      </c>
      <c r="CB1600" s="544">
        <f t="shared" si="7849"/>
        <v>0</v>
      </c>
      <c r="CC1600" s="544">
        <f t="shared" si="7850"/>
        <v>0</v>
      </c>
      <c r="CD1600" s="544">
        <f>BC1600</f>
        <v>0</v>
      </c>
      <c r="CE1600" s="544">
        <f t="shared" si="7851"/>
        <v>0</v>
      </c>
      <c r="CF1600" s="544">
        <f t="shared" si="7852"/>
        <v>0</v>
      </c>
      <c r="CG1600" t="s">
        <v>1071</v>
      </c>
    </row>
    <row r="1601" spans="1:84">
      <c r="A1601" s="149"/>
      <c r="B1601" s="149" t="s">
        <v>552</v>
      </c>
      <c r="C1601" s="151"/>
      <c r="D1601" s="151"/>
      <c r="E1601" s="375" t="s">
        <v>221</v>
      </c>
      <c r="F1601" s="591"/>
      <c r="G1601" s="159"/>
      <c r="H1601" s="159"/>
      <c r="I1601" s="159"/>
      <c r="J1601" s="159"/>
      <c r="K1601" s="159"/>
      <c r="L1601" s="159"/>
      <c r="M1601" s="159"/>
      <c r="N1601" s="159"/>
      <c r="O1601" s="159"/>
      <c r="P1601" s="159"/>
      <c r="Q1601" s="159"/>
      <c r="R1601" s="159"/>
      <c r="S1601" s="503"/>
      <c r="T1601" s="159"/>
      <c r="U1601" s="159"/>
      <c r="V1601" s="159"/>
      <c r="W1601" s="159"/>
      <c r="X1601" s="159"/>
      <c r="Y1601" s="159"/>
      <c r="Z1601" s="159"/>
      <c r="AA1601" s="159"/>
      <c r="AB1601" s="159"/>
      <c r="AC1601" s="159"/>
      <c r="AD1601" s="159"/>
      <c r="AE1601" s="159"/>
      <c r="AF1601" s="503"/>
      <c r="AG1601" s="159"/>
      <c r="AH1601" s="159"/>
      <c r="AI1601" s="159"/>
      <c r="AJ1601" s="159"/>
      <c r="AK1601" s="159"/>
      <c r="AL1601" s="159"/>
      <c r="AM1601" s="159"/>
      <c r="AN1601" s="159"/>
      <c r="AO1601" s="159"/>
      <c r="AP1601" s="159"/>
      <c r="AQ1601" s="159"/>
      <c r="AR1601" s="159"/>
      <c r="AS1601" s="503"/>
      <c r="AT1601" s="159"/>
      <c r="AU1601" s="159"/>
      <c r="AV1601" s="159"/>
      <c r="AW1601" s="570"/>
      <c r="AX1601" s="570"/>
      <c r="AY1601" s="570"/>
      <c r="AZ1601" s="159"/>
      <c r="BA1601" s="159"/>
      <c r="BB1601" s="159"/>
      <c r="BC1601" s="159"/>
      <c r="BD1601" s="159"/>
      <c r="BE1601" s="159"/>
      <c r="BF1601" s="474"/>
    </row>
    <row r="1602" spans="1:84">
      <c r="A1602" s="149"/>
      <c r="B1602" s="149"/>
      <c r="C1602" s="151"/>
      <c r="D1602" s="151"/>
      <c r="E1602" s="446" t="s">
        <v>1078</v>
      </c>
      <c r="F1602" s="592">
        <v>1</v>
      </c>
      <c r="G1602" s="159"/>
      <c r="H1602" s="159"/>
      <c r="I1602" s="275">
        <f>SUM(G1602:H1602)</f>
        <v>0</v>
      </c>
      <c r="J1602" s="159"/>
      <c r="K1602" s="159"/>
      <c r="L1602" s="275">
        <f>SUM(J1602:K1602)</f>
        <v>0</v>
      </c>
      <c r="M1602" s="159"/>
      <c r="N1602" s="159"/>
      <c r="O1602" s="275">
        <f>SUM(M1602:N1602)</f>
        <v>0</v>
      </c>
      <c r="P1602" s="159"/>
      <c r="Q1602" s="159"/>
      <c r="R1602" s="275">
        <f>SUM(P1602:Q1602)</f>
        <v>0</v>
      </c>
      <c r="S1602" s="500"/>
      <c r="T1602" s="275"/>
      <c r="U1602" s="275"/>
      <c r="V1602" s="275">
        <f>SUM(T1602:U1602)</f>
        <v>0</v>
      </c>
      <c r="W1602" s="275"/>
      <c r="X1602" s="275"/>
      <c r="Y1602" s="275">
        <f>SUM(W1602:X1602)</f>
        <v>0</v>
      </c>
      <c r="Z1602" s="275"/>
      <c r="AA1602" s="275"/>
      <c r="AB1602" s="275">
        <f>SUM(Z1602:AA1602)</f>
        <v>0</v>
      </c>
      <c r="AC1602" s="275"/>
      <c r="AD1602" s="275"/>
      <c r="AE1602" s="275">
        <f>SUM(AC1602:AD1602)</f>
        <v>0</v>
      </c>
      <c r="AF1602" s="500"/>
      <c r="AG1602" s="275"/>
      <c r="AH1602" s="275"/>
      <c r="AI1602" s="275">
        <f>SUM(AG1602:AH1602)</f>
        <v>0</v>
      </c>
      <c r="AJ1602" s="275"/>
      <c r="AK1602" s="275"/>
      <c r="AL1602" s="275">
        <f>SUM(AJ1602:AK1602)</f>
        <v>0</v>
      </c>
      <c r="AM1602" s="275"/>
      <c r="AN1602" s="275"/>
      <c r="AO1602" s="275">
        <f>SUM(AM1602:AN1602)</f>
        <v>0</v>
      </c>
      <c r="AP1602" s="275"/>
      <c r="AQ1602" s="275"/>
      <c r="AR1602" s="275">
        <f>SUM(AP1602:AQ1602)</f>
        <v>0</v>
      </c>
      <c r="AS1602" s="500"/>
      <c r="AT1602" s="275"/>
      <c r="AU1602" s="275"/>
      <c r="AV1602" s="275">
        <f>SUM(AT1602:AU1602)</f>
        <v>0</v>
      </c>
      <c r="AW1602" s="567">
        <f t="shared" ref="AW1602:AW1603" si="7854">SUM(G1602,J1602,M1602,P1602,T1602,W1602,Z1602,AC1602,AG1602,AJ1602,AM1602,AP1602,AT1602)</f>
        <v>0</v>
      </c>
      <c r="AX1602" s="567">
        <f t="shared" ref="AX1602:AX1603" si="7855">SUM(H1602,K1602,N1602,Q1602,U1602,X1602,AA1602,AD1602,AH1602,AK1602,AN1602,AQ1602,AU1602)</f>
        <v>0</v>
      </c>
      <c r="AY1602" s="567">
        <f t="shared" ref="AY1602:AY1603" si="7856">SUM(I1602,L1602,O1602,R1602,V1602,Y1602,AB1602,AE1602,AI1602,AL1602,AO1602,AR1602,AV1602)</f>
        <v>0</v>
      </c>
      <c r="AZ1602" s="159"/>
      <c r="BA1602" s="159"/>
      <c r="BB1602" s="275">
        <f>SUM(AZ1602:BA1602)</f>
        <v>0</v>
      </c>
      <c r="BC1602" s="275"/>
      <c r="BD1602" s="275"/>
      <c r="BE1602" s="275">
        <f>SUM(BC1602:BD1602)</f>
        <v>0</v>
      </c>
      <c r="BF1602" s="521"/>
      <c r="BG1602" s="605">
        <f>SUM(F1602,S1602,AF1602,AS1602)</f>
        <v>1</v>
      </c>
      <c r="BH1602" s="533">
        <f>SUM(G1602,T1602,AG1602)</f>
        <v>0</v>
      </c>
      <c r="BI1602" s="533">
        <f t="shared" ref="BI1602:BI1604" si="7857">SUM(H1602,U1602,AH1602)</f>
        <v>0</v>
      </c>
      <c r="BJ1602" s="533">
        <f t="shared" ref="BJ1602:BJ1604" si="7858">SUM(I1602,V1602,AI1602)</f>
        <v>0</v>
      </c>
      <c r="BK1602" s="533">
        <f t="shared" ref="BK1602:BK1604" si="7859">SUM(J1602,W1602,AJ1602)</f>
        <v>0</v>
      </c>
      <c r="BL1602" s="533">
        <f t="shared" ref="BL1602:BL1604" si="7860">SUM(K1602,X1602,AK1602)</f>
        <v>0</v>
      </c>
      <c r="BM1602" s="533">
        <f t="shared" ref="BM1602:BM1604" si="7861">SUM(L1602,Y1602,AL1602)</f>
        <v>0</v>
      </c>
      <c r="BN1602" s="533">
        <f>SUM(M1602,Z1602,AM1602)</f>
        <v>0</v>
      </c>
      <c r="BO1602" s="533">
        <f t="shared" ref="BO1602:BO1604" si="7862">SUM(N1602,AA1602,AN1602)</f>
        <v>0</v>
      </c>
      <c r="BP1602" s="533">
        <f t="shared" ref="BP1602:BP1604" si="7863">SUM(O1602,AB1602,AO1602)</f>
        <v>0</v>
      </c>
      <c r="BQ1602" s="533">
        <f t="shared" ref="BQ1602:BQ1604" si="7864">SUM(P1602,AC1602,AP1602)</f>
        <v>0</v>
      </c>
      <c r="BR1602" s="533">
        <f t="shared" ref="BR1602:BR1604" si="7865">SUM(Q1602,AD1602,AQ1602)</f>
        <v>0</v>
      </c>
      <c r="BS1602" s="533">
        <f t="shared" ref="BS1602:BS1604" si="7866">SUM(R1602,AE1602,AR1602)</f>
        <v>0</v>
      </c>
      <c r="BT1602" s="533">
        <f>AT1602</f>
        <v>0</v>
      </c>
      <c r="BU1602" s="533">
        <f t="shared" ref="BU1602:BU1604" si="7867">AU1602</f>
        <v>0</v>
      </c>
      <c r="BV1602" s="533">
        <f t="shared" ref="BV1602:BV1604" si="7868">AV1602</f>
        <v>0</v>
      </c>
      <c r="BW1602" s="536">
        <f>SUM(BH1602,BK1602,BN1602,BQ1602,BT1602)</f>
        <v>0</v>
      </c>
      <c r="BX1602" s="536">
        <f t="shared" ref="BX1602:BX1604" si="7869">SUM(BI1602,BL1602,BO1602,BR1602,BU1602)</f>
        <v>0</v>
      </c>
      <c r="BY1602" s="536">
        <f t="shared" ref="BY1602:BY1604" si="7870">SUM(BJ1602,BM1602,BP1602,BS1602,BV1602)</f>
        <v>0</v>
      </c>
      <c r="BZ1602" t="s">
        <v>74</v>
      </c>
      <c r="CA1602" s="544">
        <f>AZ1602</f>
        <v>0</v>
      </c>
      <c r="CB1602" s="544">
        <f t="shared" ref="CB1602:CB1604" si="7871">BA1602</f>
        <v>0</v>
      </c>
      <c r="CC1602" s="544">
        <f t="shared" ref="CC1602:CC1604" si="7872">BB1602</f>
        <v>0</v>
      </c>
      <c r="CD1602" s="544">
        <f>BC1602</f>
        <v>0</v>
      </c>
      <c r="CE1602" s="544">
        <f t="shared" ref="CE1602:CE1604" si="7873">BD1602</f>
        <v>0</v>
      </c>
      <c r="CF1602" s="544">
        <f t="shared" ref="CF1602:CF1604" si="7874">BE1602</f>
        <v>0</v>
      </c>
    </row>
    <row r="1603" spans="1:84">
      <c r="A1603" s="149"/>
      <c r="B1603" s="149"/>
      <c r="C1603" s="151"/>
      <c r="D1603" s="151"/>
      <c r="E1603" s="446" t="s">
        <v>1079</v>
      </c>
      <c r="F1603" s="592">
        <v>3</v>
      </c>
      <c r="G1603" s="159"/>
      <c r="H1603" s="159"/>
      <c r="I1603" s="275">
        <f>SUM(G1603:H1603)</f>
        <v>0</v>
      </c>
      <c r="J1603" s="159"/>
      <c r="K1603" s="159"/>
      <c r="L1603" s="275">
        <f>SUM(J1603:K1603)</f>
        <v>0</v>
      </c>
      <c r="M1603" s="159"/>
      <c r="N1603" s="159"/>
      <c r="O1603" s="275">
        <f>SUM(M1603:N1603)</f>
        <v>0</v>
      </c>
      <c r="P1603" s="159"/>
      <c r="Q1603" s="159"/>
      <c r="R1603" s="275">
        <f>SUM(P1603:Q1603)</f>
        <v>0</v>
      </c>
      <c r="S1603" s="500"/>
      <c r="T1603" s="275"/>
      <c r="U1603" s="275"/>
      <c r="V1603" s="275">
        <f>SUM(T1603:U1603)</f>
        <v>0</v>
      </c>
      <c r="W1603" s="275"/>
      <c r="X1603" s="275"/>
      <c r="Y1603" s="275">
        <f>SUM(W1603:X1603)</f>
        <v>0</v>
      </c>
      <c r="Z1603" s="275"/>
      <c r="AA1603" s="275"/>
      <c r="AB1603" s="275">
        <f>SUM(Z1603:AA1603)</f>
        <v>0</v>
      </c>
      <c r="AC1603" s="275"/>
      <c r="AD1603" s="275"/>
      <c r="AE1603" s="275">
        <f>SUM(AC1603:AD1603)</f>
        <v>0</v>
      </c>
      <c r="AF1603" s="500"/>
      <c r="AG1603" s="275"/>
      <c r="AH1603" s="275"/>
      <c r="AI1603" s="275">
        <f>SUM(AG1603:AH1603)</f>
        <v>0</v>
      </c>
      <c r="AJ1603" s="275"/>
      <c r="AK1603" s="275"/>
      <c r="AL1603" s="275">
        <f>SUM(AJ1603:AK1603)</f>
        <v>0</v>
      </c>
      <c r="AM1603" s="275"/>
      <c r="AN1603" s="275"/>
      <c r="AO1603" s="275">
        <f>SUM(AM1603:AN1603)</f>
        <v>0</v>
      </c>
      <c r="AP1603" s="275"/>
      <c r="AQ1603" s="275"/>
      <c r="AR1603" s="275">
        <f>SUM(AP1603:AQ1603)</f>
        <v>0</v>
      </c>
      <c r="AS1603" s="500"/>
      <c r="AT1603" s="275"/>
      <c r="AU1603" s="275"/>
      <c r="AV1603" s="275">
        <f>SUM(AT1603:AU1603)</f>
        <v>0</v>
      </c>
      <c r="AW1603" s="567">
        <f t="shared" si="7854"/>
        <v>0</v>
      </c>
      <c r="AX1603" s="567">
        <f t="shared" si="7855"/>
        <v>0</v>
      </c>
      <c r="AY1603" s="567">
        <f t="shared" si="7856"/>
        <v>0</v>
      </c>
      <c r="AZ1603" s="159"/>
      <c r="BA1603" s="159"/>
      <c r="BB1603" s="275">
        <f>SUM(AZ1603:BA1603)</f>
        <v>0</v>
      </c>
      <c r="BC1603" s="275"/>
      <c r="BD1603" s="275"/>
      <c r="BE1603" s="275">
        <f>SUM(BC1603:BD1603)</f>
        <v>0</v>
      </c>
      <c r="BF1603" s="521"/>
      <c r="BG1603" s="605">
        <f>SUM(F1603,S1603,AF1603,AS1603)</f>
        <v>3</v>
      </c>
      <c r="BH1603" s="533">
        <f>SUM(G1603,T1603,AG1603)</f>
        <v>0</v>
      </c>
      <c r="BI1603" s="533">
        <f t="shared" si="7857"/>
        <v>0</v>
      </c>
      <c r="BJ1603" s="533">
        <f t="shared" si="7858"/>
        <v>0</v>
      </c>
      <c r="BK1603" s="533">
        <f t="shared" si="7859"/>
        <v>0</v>
      </c>
      <c r="BL1603" s="533">
        <f t="shared" si="7860"/>
        <v>0</v>
      </c>
      <c r="BM1603" s="533">
        <f t="shared" si="7861"/>
        <v>0</v>
      </c>
      <c r="BN1603" s="533">
        <f>SUM(M1603,Z1603,AM1603)</f>
        <v>0</v>
      </c>
      <c r="BO1603" s="533">
        <f t="shared" si="7862"/>
        <v>0</v>
      </c>
      <c r="BP1603" s="533">
        <f t="shared" si="7863"/>
        <v>0</v>
      </c>
      <c r="BQ1603" s="533">
        <f t="shared" si="7864"/>
        <v>0</v>
      </c>
      <c r="BR1603" s="533">
        <f t="shared" si="7865"/>
        <v>0</v>
      </c>
      <c r="BS1603" s="533">
        <f t="shared" si="7866"/>
        <v>0</v>
      </c>
      <c r="BT1603" s="533">
        <f>AT1603</f>
        <v>0</v>
      </c>
      <c r="BU1603" s="533">
        <f t="shared" si="7867"/>
        <v>0</v>
      </c>
      <c r="BV1603" s="533">
        <f t="shared" si="7868"/>
        <v>0</v>
      </c>
      <c r="BW1603" s="536">
        <f>SUM(BH1603,BK1603,BN1603,BQ1603,BT1603)</f>
        <v>0</v>
      </c>
      <c r="BX1603" s="536">
        <f t="shared" si="7869"/>
        <v>0</v>
      </c>
      <c r="BY1603" s="536">
        <f t="shared" si="7870"/>
        <v>0</v>
      </c>
      <c r="BZ1603" t="s">
        <v>74</v>
      </c>
      <c r="CA1603" s="544">
        <f>AZ1603</f>
        <v>0</v>
      </c>
      <c r="CB1603" s="544">
        <f t="shared" si="7871"/>
        <v>0</v>
      </c>
      <c r="CC1603" s="544">
        <f t="shared" si="7872"/>
        <v>0</v>
      </c>
      <c r="CD1603" s="544">
        <f>BC1603</f>
        <v>0</v>
      </c>
      <c r="CE1603" s="544">
        <f t="shared" si="7873"/>
        <v>0</v>
      </c>
      <c r="CF1603" s="544">
        <f t="shared" si="7874"/>
        <v>0</v>
      </c>
    </row>
    <row r="1604" spans="1:84">
      <c r="A1604" s="149"/>
      <c r="B1604" s="149"/>
      <c r="C1604" s="151"/>
      <c r="D1604" s="151"/>
      <c r="E1604" s="288"/>
      <c r="F1604" s="592"/>
      <c r="G1604" s="276">
        <f t="shared" ref="G1604:BE1604" si="7875">SUM(G1602:G1603)</f>
        <v>0</v>
      </c>
      <c r="H1604" s="276">
        <f t="shared" si="7875"/>
        <v>0</v>
      </c>
      <c r="I1604" s="276">
        <f t="shared" si="7875"/>
        <v>0</v>
      </c>
      <c r="J1604" s="276">
        <f t="shared" si="7875"/>
        <v>0</v>
      </c>
      <c r="K1604" s="276">
        <f t="shared" si="7875"/>
        <v>0</v>
      </c>
      <c r="L1604" s="276">
        <f t="shared" si="7875"/>
        <v>0</v>
      </c>
      <c r="M1604" s="276">
        <f t="shared" si="7875"/>
        <v>0</v>
      </c>
      <c r="N1604" s="276">
        <f t="shared" si="7875"/>
        <v>0</v>
      </c>
      <c r="O1604" s="276">
        <f t="shared" si="7875"/>
        <v>0</v>
      </c>
      <c r="P1604" s="276">
        <f t="shared" si="7875"/>
        <v>0</v>
      </c>
      <c r="Q1604" s="276">
        <f t="shared" si="7875"/>
        <v>0</v>
      </c>
      <c r="R1604" s="276">
        <f t="shared" si="7875"/>
        <v>0</v>
      </c>
      <c r="S1604" s="501">
        <f t="shared" si="7875"/>
        <v>0</v>
      </c>
      <c r="T1604" s="276">
        <f t="shared" si="7875"/>
        <v>0</v>
      </c>
      <c r="U1604" s="276">
        <f t="shared" si="7875"/>
        <v>0</v>
      </c>
      <c r="V1604" s="276">
        <f t="shared" si="7875"/>
        <v>0</v>
      </c>
      <c r="W1604" s="276">
        <f t="shared" si="7875"/>
        <v>0</v>
      </c>
      <c r="X1604" s="276">
        <f t="shared" si="7875"/>
        <v>0</v>
      </c>
      <c r="Y1604" s="276">
        <f t="shared" si="7875"/>
        <v>0</v>
      </c>
      <c r="Z1604" s="276">
        <f t="shared" si="7875"/>
        <v>0</v>
      </c>
      <c r="AA1604" s="276">
        <f t="shared" si="7875"/>
        <v>0</v>
      </c>
      <c r="AB1604" s="276">
        <f t="shared" si="7875"/>
        <v>0</v>
      </c>
      <c r="AC1604" s="276">
        <f t="shared" si="7875"/>
        <v>0</v>
      </c>
      <c r="AD1604" s="276">
        <f t="shared" si="7875"/>
        <v>0</v>
      </c>
      <c r="AE1604" s="276">
        <f t="shared" si="7875"/>
        <v>0</v>
      </c>
      <c r="AF1604" s="501">
        <f t="shared" si="7875"/>
        <v>0</v>
      </c>
      <c r="AG1604" s="276">
        <f t="shared" si="7875"/>
        <v>0</v>
      </c>
      <c r="AH1604" s="276">
        <f t="shared" si="7875"/>
        <v>0</v>
      </c>
      <c r="AI1604" s="276">
        <f t="shared" si="7875"/>
        <v>0</v>
      </c>
      <c r="AJ1604" s="276">
        <f t="shared" si="7875"/>
        <v>0</v>
      </c>
      <c r="AK1604" s="276">
        <f t="shared" si="7875"/>
        <v>0</v>
      </c>
      <c r="AL1604" s="276">
        <f t="shared" si="7875"/>
        <v>0</v>
      </c>
      <c r="AM1604" s="276">
        <f t="shared" si="7875"/>
        <v>0</v>
      </c>
      <c r="AN1604" s="276">
        <f t="shared" si="7875"/>
        <v>0</v>
      </c>
      <c r="AO1604" s="276">
        <f t="shared" si="7875"/>
        <v>0</v>
      </c>
      <c r="AP1604" s="276">
        <f t="shared" si="7875"/>
        <v>0</v>
      </c>
      <c r="AQ1604" s="276">
        <f t="shared" si="7875"/>
        <v>0</v>
      </c>
      <c r="AR1604" s="276">
        <f t="shared" si="7875"/>
        <v>0</v>
      </c>
      <c r="AS1604" s="501">
        <f t="shared" si="7875"/>
        <v>0</v>
      </c>
      <c r="AT1604" s="276">
        <f t="shared" si="7875"/>
        <v>0</v>
      </c>
      <c r="AU1604" s="276">
        <f t="shared" si="7875"/>
        <v>0</v>
      </c>
      <c r="AV1604" s="276">
        <f t="shared" si="7875"/>
        <v>0</v>
      </c>
      <c r="AW1604" s="568">
        <f t="shared" si="7875"/>
        <v>0</v>
      </c>
      <c r="AX1604" s="568">
        <f t="shared" si="7875"/>
        <v>0</v>
      </c>
      <c r="AY1604" s="568">
        <f t="shared" si="7875"/>
        <v>0</v>
      </c>
      <c r="AZ1604" s="276">
        <f t="shared" si="7875"/>
        <v>0</v>
      </c>
      <c r="BA1604" s="276">
        <f t="shared" si="7875"/>
        <v>0</v>
      </c>
      <c r="BB1604" s="276">
        <f t="shared" si="7875"/>
        <v>0</v>
      </c>
      <c r="BC1604" s="276">
        <f t="shared" si="7875"/>
        <v>0</v>
      </c>
      <c r="BD1604" s="276">
        <f t="shared" si="7875"/>
        <v>0</v>
      </c>
      <c r="BE1604" s="276">
        <f t="shared" si="7875"/>
        <v>0</v>
      </c>
      <c r="BF1604" s="523"/>
      <c r="BG1604" s="605">
        <f>SUM(F1604,S1604,AF1604,AS1604)</f>
        <v>0</v>
      </c>
      <c r="BH1604" s="533">
        <f>SUM(G1604,T1604,AG1604)</f>
        <v>0</v>
      </c>
      <c r="BI1604" s="533">
        <f t="shared" si="7857"/>
        <v>0</v>
      </c>
      <c r="BJ1604" s="533">
        <f t="shared" si="7858"/>
        <v>0</v>
      </c>
      <c r="BK1604" s="533">
        <f t="shared" si="7859"/>
        <v>0</v>
      </c>
      <c r="BL1604" s="533">
        <f t="shared" si="7860"/>
        <v>0</v>
      </c>
      <c r="BM1604" s="533">
        <f t="shared" si="7861"/>
        <v>0</v>
      </c>
      <c r="BN1604" s="533">
        <f>SUM(M1604,Z1604,AM1604)</f>
        <v>0</v>
      </c>
      <c r="BO1604" s="533">
        <f t="shared" si="7862"/>
        <v>0</v>
      </c>
      <c r="BP1604" s="533">
        <f t="shared" si="7863"/>
        <v>0</v>
      </c>
      <c r="BQ1604" s="533">
        <f t="shared" si="7864"/>
        <v>0</v>
      </c>
      <c r="BR1604" s="533">
        <f t="shared" si="7865"/>
        <v>0</v>
      </c>
      <c r="BS1604" s="533">
        <f t="shared" si="7866"/>
        <v>0</v>
      </c>
      <c r="BT1604" s="533">
        <f>AT1604</f>
        <v>0</v>
      </c>
      <c r="BU1604" s="533">
        <f t="shared" si="7867"/>
        <v>0</v>
      </c>
      <c r="BV1604" s="533">
        <f t="shared" si="7868"/>
        <v>0</v>
      </c>
      <c r="BW1604" s="536">
        <f>SUM(BH1604,BK1604,BN1604,BQ1604,BT1604)</f>
        <v>0</v>
      </c>
      <c r="BX1604" s="536">
        <f t="shared" si="7869"/>
        <v>0</v>
      </c>
      <c r="BY1604" s="536">
        <f t="shared" si="7870"/>
        <v>0</v>
      </c>
      <c r="BZ1604" t="s">
        <v>74</v>
      </c>
      <c r="CA1604" s="544">
        <f>AZ1604</f>
        <v>0</v>
      </c>
      <c r="CB1604" s="544">
        <f t="shared" si="7871"/>
        <v>0</v>
      </c>
      <c r="CC1604" s="544">
        <f t="shared" si="7872"/>
        <v>0</v>
      </c>
      <c r="CD1604" s="544">
        <f>BC1604</f>
        <v>0</v>
      </c>
      <c r="CE1604" s="544">
        <f t="shared" si="7873"/>
        <v>0</v>
      </c>
      <c r="CF1604" s="544">
        <f t="shared" si="7874"/>
        <v>0</v>
      </c>
    </row>
    <row r="1605" spans="1:84">
      <c r="A1605" s="149"/>
      <c r="B1605" s="149" t="s">
        <v>885</v>
      </c>
      <c r="C1605" s="151"/>
      <c r="D1605" s="151"/>
      <c r="E1605" s="375" t="s">
        <v>221</v>
      </c>
      <c r="F1605" s="591"/>
      <c r="G1605" s="159"/>
      <c r="H1605" s="159"/>
      <c r="I1605" s="159"/>
      <c r="J1605" s="159"/>
      <c r="K1605" s="159"/>
      <c r="L1605" s="159"/>
      <c r="M1605" s="159"/>
      <c r="N1605" s="159"/>
      <c r="O1605" s="159"/>
      <c r="P1605" s="159"/>
      <c r="Q1605" s="159"/>
      <c r="R1605" s="159"/>
      <c r="S1605" s="503"/>
      <c r="T1605" s="159"/>
      <c r="U1605" s="159"/>
      <c r="V1605" s="159"/>
      <c r="W1605" s="159"/>
      <c r="X1605" s="159"/>
      <c r="Y1605" s="159"/>
      <c r="Z1605" s="159"/>
      <c r="AA1605" s="159"/>
      <c r="AB1605" s="159"/>
      <c r="AC1605" s="159"/>
      <c r="AD1605" s="159"/>
      <c r="AE1605" s="159"/>
      <c r="AF1605" s="503"/>
      <c r="AG1605" s="159"/>
      <c r="AH1605" s="159"/>
      <c r="AI1605" s="159"/>
      <c r="AJ1605" s="159"/>
      <c r="AK1605" s="159"/>
      <c r="AL1605" s="159"/>
      <c r="AM1605" s="159"/>
      <c r="AN1605" s="159"/>
      <c r="AO1605" s="159"/>
      <c r="AP1605" s="159"/>
      <c r="AQ1605" s="159"/>
      <c r="AR1605" s="159"/>
      <c r="AS1605" s="503"/>
      <c r="AT1605" s="159"/>
      <c r="AU1605" s="159"/>
      <c r="AV1605" s="159"/>
      <c r="AW1605" s="570"/>
      <c r="AX1605" s="570"/>
      <c r="AY1605" s="570"/>
      <c r="AZ1605" s="159"/>
      <c r="BA1605" s="159"/>
      <c r="BB1605" s="159"/>
      <c r="BC1605" s="159"/>
      <c r="BD1605" s="159"/>
      <c r="BE1605" s="159"/>
      <c r="BF1605" s="474"/>
    </row>
    <row r="1606" spans="1:84">
      <c r="A1606" s="149"/>
      <c r="B1606" s="149"/>
      <c r="C1606" s="151"/>
      <c r="D1606" s="151"/>
      <c r="E1606" s="446" t="s">
        <v>1078</v>
      </c>
      <c r="F1606" s="592">
        <v>2</v>
      </c>
      <c r="G1606" s="159"/>
      <c r="H1606" s="159"/>
      <c r="I1606" s="275">
        <f>SUM(G1606:H1606)</f>
        <v>0</v>
      </c>
      <c r="J1606" s="159"/>
      <c r="K1606" s="159"/>
      <c r="L1606" s="275">
        <f>SUM(J1606:K1606)</f>
        <v>0</v>
      </c>
      <c r="M1606" s="159"/>
      <c r="N1606" s="159"/>
      <c r="O1606" s="275">
        <f>SUM(M1606:N1606)</f>
        <v>0</v>
      </c>
      <c r="P1606" s="159">
        <v>1</v>
      </c>
      <c r="Q1606" s="159">
        <v>1</v>
      </c>
      <c r="R1606" s="275">
        <f>SUM(P1606:Q1606)</f>
        <v>2</v>
      </c>
      <c r="S1606" s="500"/>
      <c r="T1606" s="275"/>
      <c r="U1606" s="275"/>
      <c r="V1606" s="275">
        <f>SUM(T1606:U1606)</f>
        <v>0</v>
      </c>
      <c r="W1606" s="275"/>
      <c r="X1606" s="275"/>
      <c r="Y1606" s="275">
        <f>SUM(W1606:X1606)</f>
        <v>0</v>
      </c>
      <c r="Z1606" s="275"/>
      <c r="AA1606" s="275"/>
      <c r="AB1606" s="275">
        <f>SUM(Z1606:AA1606)</f>
        <v>0</v>
      </c>
      <c r="AC1606" s="275"/>
      <c r="AD1606" s="275"/>
      <c r="AE1606" s="275">
        <f>SUM(AC1606:AD1606)</f>
        <v>0</v>
      </c>
      <c r="AF1606" s="500"/>
      <c r="AG1606" s="275"/>
      <c r="AH1606" s="275"/>
      <c r="AI1606" s="275">
        <f>SUM(AG1606:AH1606)</f>
        <v>0</v>
      </c>
      <c r="AJ1606" s="275"/>
      <c r="AK1606" s="275"/>
      <c r="AL1606" s="275">
        <f>SUM(AJ1606:AK1606)</f>
        <v>0</v>
      </c>
      <c r="AM1606" s="275"/>
      <c r="AN1606" s="275"/>
      <c r="AO1606" s="275">
        <f>SUM(AM1606:AN1606)</f>
        <v>0</v>
      </c>
      <c r="AP1606" s="275"/>
      <c r="AQ1606" s="275"/>
      <c r="AR1606" s="275">
        <f>SUM(AP1606:AQ1606)</f>
        <v>0</v>
      </c>
      <c r="AS1606" s="500"/>
      <c r="AT1606" s="275"/>
      <c r="AU1606" s="275"/>
      <c r="AV1606" s="275">
        <f>SUM(AT1606:AU1606)</f>
        <v>0</v>
      </c>
      <c r="AW1606" s="567">
        <f t="shared" ref="AW1606:AW1607" si="7876">SUM(G1606,J1606,M1606,P1606,T1606,W1606,Z1606,AC1606,AG1606,AJ1606,AM1606,AP1606,AT1606)</f>
        <v>1</v>
      </c>
      <c r="AX1606" s="567">
        <f t="shared" ref="AX1606:AX1607" si="7877">SUM(H1606,K1606,N1606,Q1606,U1606,X1606,AA1606,AD1606,AH1606,AK1606,AN1606,AQ1606,AU1606)</f>
        <v>1</v>
      </c>
      <c r="AY1606" s="567">
        <f t="shared" ref="AY1606:AY1607" si="7878">SUM(I1606,L1606,O1606,R1606,V1606,Y1606,AB1606,AE1606,AI1606,AL1606,AO1606,AR1606,AV1606)</f>
        <v>2</v>
      </c>
      <c r="AZ1606" s="159"/>
      <c r="BA1606" s="159"/>
      <c r="BB1606" s="275">
        <f>SUM(AZ1606:BA1606)</f>
        <v>0</v>
      </c>
      <c r="BC1606" s="275"/>
      <c r="BD1606" s="275"/>
      <c r="BE1606" s="275">
        <f>SUM(BC1606:BD1606)</f>
        <v>0</v>
      </c>
      <c r="BF1606" s="521"/>
      <c r="BG1606" s="605">
        <f>SUM(F1606,S1606,AF1606,AS1606)</f>
        <v>2</v>
      </c>
      <c r="BH1606" s="533">
        <f>SUM(G1606,T1606,AG1606)</f>
        <v>0</v>
      </c>
      <c r="BI1606" s="533">
        <f t="shared" ref="BI1606:BI1608" si="7879">SUM(H1606,U1606,AH1606)</f>
        <v>0</v>
      </c>
      <c r="BJ1606" s="533">
        <f t="shared" ref="BJ1606:BJ1608" si="7880">SUM(I1606,V1606,AI1606)</f>
        <v>0</v>
      </c>
      <c r="BK1606" s="533">
        <f t="shared" ref="BK1606:BK1608" si="7881">SUM(J1606,W1606,AJ1606)</f>
        <v>0</v>
      </c>
      <c r="BL1606" s="533">
        <f t="shared" ref="BL1606:BL1608" si="7882">SUM(K1606,X1606,AK1606)</f>
        <v>0</v>
      </c>
      <c r="BM1606" s="533">
        <f t="shared" ref="BM1606:BM1608" si="7883">SUM(L1606,Y1606,AL1606)</f>
        <v>0</v>
      </c>
      <c r="BN1606" s="533">
        <f>SUM(M1606,Z1606,AM1606)</f>
        <v>0</v>
      </c>
      <c r="BO1606" s="533">
        <f t="shared" ref="BO1606:BO1608" si="7884">SUM(N1606,AA1606,AN1606)</f>
        <v>0</v>
      </c>
      <c r="BP1606" s="533">
        <f t="shared" ref="BP1606:BP1608" si="7885">SUM(O1606,AB1606,AO1606)</f>
        <v>0</v>
      </c>
      <c r="BQ1606" s="533">
        <f t="shared" ref="BQ1606:BQ1608" si="7886">SUM(P1606,AC1606,AP1606)</f>
        <v>1</v>
      </c>
      <c r="BR1606" s="533">
        <f t="shared" ref="BR1606:BR1608" si="7887">SUM(Q1606,AD1606,AQ1606)</f>
        <v>1</v>
      </c>
      <c r="BS1606" s="533">
        <f t="shared" ref="BS1606:BS1608" si="7888">SUM(R1606,AE1606,AR1606)</f>
        <v>2</v>
      </c>
      <c r="BT1606" s="533">
        <f>AT1606</f>
        <v>0</v>
      </c>
      <c r="BU1606" s="533">
        <f t="shared" ref="BU1606:BU1608" si="7889">AU1606</f>
        <v>0</v>
      </c>
      <c r="BV1606" s="533">
        <f t="shared" ref="BV1606:BV1608" si="7890">AV1606</f>
        <v>0</v>
      </c>
      <c r="BW1606" s="536">
        <f>SUM(BH1606,BK1606,BN1606,BQ1606,BT1606)</f>
        <v>1</v>
      </c>
      <c r="BX1606" s="536">
        <f t="shared" ref="BX1606:BX1608" si="7891">SUM(BI1606,BL1606,BO1606,BR1606,BU1606)</f>
        <v>1</v>
      </c>
      <c r="BY1606" s="536">
        <f t="shared" ref="BY1606:BY1608" si="7892">SUM(BJ1606,BM1606,BP1606,BS1606,BV1606)</f>
        <v>2</v>
      </c>
      <c r="BZ1606" t="s">
        <v>74</v>
      </c>
      <c r="CA1606" s="544">
        <f>AZ1606</f>
        <v>0</v>
      </c>
      <c r="CB1606" s="544">
        <f t="shared" ref="CB1606:CB1608" si="7893">BA1606</f>
        <v>0</v>
      </c>
      <c r="CC1606" s="544">
        <f t="shared" ref="CC1606:CC1608" si="7894">BB1606</f>
        <v>0</v>
      </c>
      <c r="CD1606" s="544">
        <f>BC1606</f>
        <v>0</v>
      </c>
      <c r="CE1606" s="544">
        <f t="shared" ref="CE1606:CE1608" si="7895">BD1606</f>
        <v>0</v>
      </c>
      <c r="CF1606" s="544">
        <f t="shared" ref="CF1606:CF1608" si="7896">BE1606</f>
        <v>0</v>
      </c>
    </row>
    <row r="1607" spans="1:84">
      <c r="A1607" s="149"/>
      <c r="B1607" s="149"/>
      <c r="C1607" s="151"/>
      <c r="D1607" s="151"/>
      <c r="E1607" s="446" t="s">
        <v>1079</v>
      </c>
      <c r="F1607" s="592">
        <v>1</v>
      </c>
      <c r="G1607" s="159"/>
      <c r="H1607" s="159">
        <v>1</v>
      </c>
      <c r="I1607" s="275">
        <f>SUM(G1607:H1607)</f>
        <v>1</v>
      </c>
      <c r="J1607" s="159"/>
      <c r="K1607" s="159"/>
      <c r="L1607" s="275">
        <f>SUM(J1607:K1607)</f>
        <v>0</v>
      </c>
      <c r="M1607" s="159"/>
      <c r="N1607" s="159"/>
      <c r="O1607" s="275">
        <f>SUM(M1607:N1607)</f>
        <v>0</v>
      </c>
      <c r="P1607" s="159"/>
      <c r="Q1607" s="159"/>
      <c r="R1607" s="275">
        <f>SUM(P1607:Q1607)</f>
        <v>0</v>
      </c>
      <c r="S1607" s="500"/>
      <c r="T1607" s="275"/>
      <c r="U1607" s="275"/>
      <c r="V1607" s="275">
        <f>SUM(T1607:U1607)</f>
        <v>0</v>
      </c>
      <c r="W1607" s="275"/>
      <c r="X1607" s="275"/>
      <c r="Y1607" s="275">
        <f>SUM(W1607:X1607)</f>
        <v>0</v>
      </c>
      <c r="Z1607" s="275"/>
      <c r="AA1607" s="275"/>
      <c r="AB1607" s="275">
        <f>SUM(Z1607:AA1607)</f>
        <v>0</v>
      </c>
      <c r="AC1607" s="275"/>
      <c r="AD1607" s="275"/>
      <c r="AE1607" s="275">
        <f>SUM(AC1607:AD1607)</f>
        <v>0</v>
      </c>
      <c r="AF1607" s="500"/>
      <c r="AG1607" s="275"/>
      <c r="AH1607" s="275"/>
      <c r="AI1607" s="275">
        <f>SUM(AG1607:AH1607)</f>
        <v>0</v>
      </c>
      <c r="AJ1607" s="275"/>
      <c r="AK1607" s="275"/>
      <c r="AL1607" s="275">
        <f>SUM(AJ1607:AK1607)</f>
        <v>0</v>
      </c>
      <c r="AM1607" s="275"/>
      <c r="AN1607" s="275"/>
      <c r="AO1607" s="275">
        <f>SUM(AM1607:AN1607)</f>
        <v>0</v>
      </c>
      <c r="AP1607" s="275"/>
      <c r="AQ1607" s="275"/>
      <c r="AR1607" s="275">
        <f>SUM(AP1607:AQ1607)</f>
        <v>0</v>
      </c>
      <c r="AS1607" s="500"/>
      <c r="AT1607" s="275"/>
      <c r="AU1607" s="275"/>
      <c r="AV1607" s="275">
        <f>SUM(AT1607:AU1607)</f>
        <v>0</v>
      </c>
      <c r="AW1607" s="567">
        <f t="shared" si="7876"/>
        <v>0</v>
      </c>
      <c r="AX1607" s="567">
        <f t="shared" si="7877"/>
        <v>1</v>
      </c>
      <c r="AY1607" s="567">
        <f t="shared" si="7878"/>
        <v>1</v>
      </c>
      <c r="AZ1607" s="159"/>
      <c r="BA1607" s="159"/>
      <c r="BB1607" s="275">
        <f>SUM(AZ1607:BA1607)</f>
        <v>0</v>
      </c>
      <c r="BC1607" s="275"/>
      <c r="BD1607" s="275"/>
      <c r="BE1607" s="275">
        <f>SUM(BC1607:BD1607)</f>
        <v>0</v>
      </c>
      <c r="BF1607" s="521"/>
      <c r="BG1607" s="605">
        <f>SUM(F1607,S1607,AF1607,AS1607)</f>
        <v>1</v>
      </c>
      <c r="BH1607" s="533">
        <f>SUM(G1607,T1607,AG1607)</f>
        <v>0</v>
      </c>
      <c r="BI1607" s="533">
        <f t="shared" si="7879"/>
        <v>1</v>
      </c>
      <c r="BJ1607" s="533">
        <f t="shared" si="7880"/>
        <v>1</v>
      </c>
      <c r="BK1607" s="533">
        <f t="shared" si="7881"/>
        <v>0</v>
      </c>
      <c r="BL1607" s="533">
        <f t="shared" si="7882"/>
        <v>0</v>
      </c>
      <c r="BM1607" s="533">
        <f t="shared" si="7883"/>
        <v>0</v>
      </c>
      <c r="BN1607" s="533">
        <f>SUM(M1607,Z1607,AM1607)</f>
        <v>0</v>
      </c>
      <c r="BO1607" s="533">
        <f t="shared" si="7884"/>
        <v>0</v>
      </c>
      <c r="BP1607" s="533">
        <f t="shared" si="7885"/>
        <v>0</v>
      </c>
      <c r="BQ1607" s="533">
        <f t="shared" si="7886"/>
        <v>0</v>
      </c>
      <c r="BR1607" s="533">
        <f t="shared" si="7887"/>
        <v>0</v>
      </c>
      <c r="BS1607" s="533">
        <f t="shared" si="7888"/>
        <v>0</v>
      </c>
      <c r="BT1607" s="533">
        <f>AT1607</f>
        <v>0</v>
      </c>
      <c r="BU1607" s="533">
        <f t="shared" si="7889"/>
        <v>0</v>
      </c>
      <c r="BV1607" s="533">
        <f t="shared" si="7890"/>
        <v>0</v>
      </c>
      <c r="BW1607" s="536">
        <f>SUM(BH1607,BK1607,BN1607,BQ1607,BT1607)</f>
        <v>0</v>
      </c>
      <c r="BX1607" s="536">
        <f t="shared" si="7891"/>
        <v>1</v>
      </c>
      <c r="BY1607" s="536">
        <f t="shared" si="7892"/>
        <v>1</v>
      </c>
      <c r="BZ1607" t="s">
        <v>74</v>
      </c>
      <c r="CA1607" s="544">
        <f>AZ1607</f>
        <v>0</v>
      </c>
      <c r="CB1607" s="544">
        <f t="shared" si="7893"/>
        <v>0</v>
      </c>
      <c r="CC1607" s="544">
        <f t="shared" si="7894"/>
        <v>0</v>
      </c>
      <c r="CD1607" s="544">
        <f>BC1607</f>
        <v>0</v>
      </c>
      <c r="CE1607" s="544">
        <f t="shared" si="7895"/>
        <v>0</v>
      </c>
      <c r="CF1607" s="544">
        <f t="shared" si="7896"/>
        <v>0</v>
      </c>
    </row>
    <row r="1608" spans="1:84">
      <c r="A1608" s="149"/>
      <c r="B1608" s="149"/>
      <c r="C1608" s="151"/>
      <c r="D1608" s="151"/>
      <c r="E1608" s="288"/>
      <c r="F1608" s="592">
        <f>SUM(F1606:F1607)</f>
        <v>3</v>
      </c>
      <c r="G1608" s="276">
        <f t="shared" ref="G1608:BE1608" si="7897">SUM(G1606:G1607)</f>
        <v>0</v>
      </c>
      <c r="H1608" s="276">
        <f t="shared" si="7897"/>
        <v>1</v>
      </c>
      <c r="I1608" s="276">
        <f t="shared" si="7897"/>
        <v>1</v>
      </c>
      <c r="J1608" s="276">
        <f t="shared" si="7897"/>
        <v>0</v>
      </c>
      <c r="K1608" s="276">
        <f t="shared" si="7897"/>
        <v>0</v>
      </c>
      <c r="L1608" s="276">
        <f t="shared" si="7897"/>
        <v>0</v>
      </c>
      <c r="M1608" s="276">
        <f t="shared" si="7897"/>
        <v>0</v>
      </c>
      <c r="N1608" s="276">
        <f t="shared" si="7897"/>
        <v>0</v>
      </c>
      <c r="O1608" s="276">
        <f t="shared" si="7897"/>
        <v>0</v>
      </c>
      <c r="P1608" s="276">
        <f t="shared" si="7897"/>
        <v>1</v>
      </c>
      <c r="Q1608" s="276">
        <f t="shared" si="7897"/>
        <v>1</v>
      </c>
      <c r="R1608" s="276">
        <f t="shared" si="7897"/>
        <v>2</v>
      </c>
      <c r="S1608" s="501">
        <f t="shared" si="7897"/>
        <v>0</v>
      </c>
      <c r="T1608" s="276">
        <f t="shared" si="7897"/>
        <v>0</v>
      </c>
      <c r="U1608" s="276">
        <f t="shared" si="7897"/>
        <v>0</v>
      </c>
      <c r="V1608" s="276">
        <f t="shared" si="7897"/>
        <v>0</v>
      </c>
      <c r="W1608" s="276">
        <f t="shared" si="7897"/>
        <v>0</v>
      </c>
      <c r="X1608" s="276">
        <f t="shared" si="7897"/>
        <v>0</v>
      </c>
      <c r="Y1608" s="276">
        <f t="shared" si="7897"/>
        <v>0</v>
      </c>
      <c r="Z1608" s="276">
        <f t="shared" si="7897"/>
        <v>0</v>
      </c>
      <c r="AA1608" s="276">
        <f t="shared" si="7897"/>
        <v>0</v>
      </c>
      <c r="AB1608" s="276">
        <f t="shared" si="7897"/>
        <v>0</v>
      </c>
      <c r="AC1608" s="276">
        <f t="shared" si="7897"/>
        <v>0</v>
      </c>
      <c r="AD1608" s="276">
        <f t="shared" si="7897"/>
        <v>0</v>
      </c>
      <c r="AE1608" s="276">
        <f t="shared" si="7897"/>
        <v>0</v>
      </c>
      <c r="AF1608" s="501">
        <f t="shared" si="7897"/>
        <v>0</v>
      </c>
      <c r="AG1608" s="276">
        <f t="shared" si="7897"/>
        <v>0</v>
      </c>
      <c r="AH1608" s="276">
        <f t="shared" si="7897"/>
        <v>0</v>
      </c>
      <c r="AI1608" s="276">
        <f t="shared" si="7897"/>
        <v>0</v>
      </c>
      <c r="AJ1608" s="276">
        <f t="shared" si="7897"/>
        <v>0</v>
      </c>
      <c r="AK1608" s="276">
        <f t="shared" si="7897"/>
        <v>0</v>
      </c>
      <c r="AL1608" s="276">
        <f t="shared" si="7897"/>
        <v>0</v>
      </c>
      <c r="AM1608" s="276">
        <f t="shared" si="7897"/>
        <v>0</v>
      </c>
      <c r="AN1608" s="276">
        <f t="shared" si="7897"/>
        <v>0</v>
      </c>
      <c r="AO1608" s="276">
        <f t="shared" si="7897"/>
        <v>0</v>
      </c>
      <c r="AP1608" s="276">
        <f t="shared" si="7897"/>
        <v>0</v>
      </c>
      <c r="AQ1608" s="276">
        <f t="shared" si="7897"/>
        <v>0</v>
      </c>
      <c r="AR1608" s="276">
        <f t="shared" si="7897"/>
        <v>0</v>
      </c>
      <c r="AS1608" s="501">
        <f t="shared" si="7897"/>
        <v>0</v>
      </c>
      <c r="AT1608" s="276">
        <f t="shared" si="7897"/>
        <v>0</v>
      </c>
      <c r="AU1608" s="276">
        <f t="shared" si="7897"/>
        <v>0</v>
      </c>
      <c r="AV1608" s="276">
        <f t="shared" si="7897"/>
        <v>0</v>
      </c>
      <c r="AW1608" s="568">
        <f t="shared" si="7897"/>
        <v>1</v>
      </c>
      <c r="AX1608" s="568">
        <f t="shared" si="7897"/>
        <v>2</v>
      </c>
      <c r="AY1608" s="568">
        <f t="shared" si="7897"/>
        <v>3</v>
      </c>
      <c r="AZ1608" s="276">
        <f t="shared" si="7897"/>
        <v>0</v>
      </c>
      <c r="BA1608" s="276">
        <f t="shared" si="7897"/>
        <v>0</v>
      </c>
      <c r="BB1608" s="276">
        <f t="shared" si="7897"/>
        <v>0</v>
      </c>
      <c r="BC1608" s="276">
        <f t="shared" si="7897"/>
        <v>0</v>
      </c>
      <c r="BD1608" s="276">
        <f t="shared" si="7897"/>
        <v>0</v>
      </c>
      <c r="BE1608" s="276">
        <f t="shared" si="7897"/>
        <v>0</v>
      </c>
      <c r="BF1608" s="523"/>
      <c r="BG1608" s="605">
        <f>SUM(F1608,S1608,AF1608,AS1608)</f>
        <v>3</v>
      </c>
      <c r="BH1608" s="533">
        <f>SUM(G1608,T1608,AG1608)</f>
        <v>0</v>
      </c>
      <c r="BI1608" s="533">
        <f t="shared" si="7879"/>
        <v>1</v>
      </c>
      <c r="BJ1608" s="533">
        <f t="shared" si="7880"/>
        <v>1</v>
      </c>
      <c r="BK1608" s="533">
        <f t="shared" si="7881"/>
        <v>0</v>
      </c>
      <c r="BL1608" s="533">
        <f t="shared" si="7882"/>
        <v>0</v>
      </c>
      <c r="BM1608" s="533">
        <f t="shared" si="7883"/>
        <v>0</v>
      </c>
      <c r="BN1608" s="533">
        <f>SUM(M1608,Z1608,AM1608)</f>
        <v>0</v>
      </c>
      <c r="BO1608" s="533">
        <f t="shared" si="7884"/>
        <v>0</v>
      </c>
      <c r="BP1608" s="533">
        <f t="shared" si="7885"/>
        <v>0</v>
      </c>
      <c r="BQ1608" s="533">
        <f t="shared" si="7886"/>
        <v>1</v>
      </c>
      <c r="BR1608" s="533">
        <f t="shared" si="7887"/>
        <v>1</v>
      </c>
      <c r="BS1608" s="533">
        <f t="shared" si="7888"/>
        <v>2</v>
      </c>
      <c r="BT1608" s="533">
        <f>AT1608</f>
        <v>0</v>
      </c>
      <c r="BU1608" s="533">
        <f t="shared" si="7889"/>
        <v>0</v>
      </c>
      <c r="BV1608" s="533">
        <f t="shared" si="7890"/>
        <v>0</v>
      </c>
      <c r="BW1608" s="536">
        <f>SUM(BH1608,BK1608,BN1608,BQ1608,BT1608)</f>
        <v>1</v>
      </c>
      <c r="BX1608" s="536">
        <f t="shared" si="7891"/>
        <v>2</v>
      </c>
      <c r="BY1608" s="536">
        <f t="shared" si="7892"/>
        <v>3</v>
      </c>
      <c r="BZ1608" t="s">
        <v>74</v>
      </c>
      <c r="CA1608" s="544">
        <f>AZ1608</f>
        <v>0</v>
      </c>
      <c r="CB1608" s="544">
        <f t="shared" si="7893"/>
        <v>0</v>
      </c>
      <c r="CC1608" s="544">
        <f t="shared" si="7894"/>
        <v>0</v>
      </c>
      <c r="CD1608" s="544">
        <f>BC1608</f>
        <v>0</v>
      </c>
      <c r="CE1608" s="544">
        <f t="shared" si="7895"/>
        <v>0</v>
      </c>
      <c r="CF1608" s="544">
        <f t="shared" si="7896"/>
        <v>0</v>
      </c>
    </row>
    <row r="1609" spans="1:84">
      <c r="A1609" s="149"/>
      <c r="B1609" s="149" t="s">
        <v>553</v>
      </c>
      <c r="C1609" s="151"/>
      <c r="D1609" s="151"/>
      <c r="E1609" s="375" t="s">
        <v>221</v>
      </c>
      <c r="F1609" s="591"/>
      <c r="G1609" s="159"/>
      <c r="H1609" s="159"/>
      <c r="I1609" s="159"/>
      <c r="J1609" s="159"/>
      <c r="K1609" s="159"/>
      <c r="L1609" s="159"/>
      <c r="M1609" s="159"/>
      <c r="N1609" s="159"/>
      <c r="O1609" s="159"/>
      <c r="P1609" s="159"/>
      <c r="Q1609" s="159"/>
      <c r="R1609" s="159"/>
      <c r="S1609" s="503"/>
      <c r="T1609" s="159"/>
      <c r="U1609" s="159"/>
      <c r="V1609" s="159"/>
      <c r="W1609" s="159"/>
      <c r="X1609" s="159"/>
      <c r="Y1609" s="159"/>
      <c r="Z1609" s="159"/>
      <c r="AA1609" s="159"/>
      <c r="AB1609" s="159"/>
      <c r="AC1609" s="159"/>
      <c r="AD1609" s="159"/>
      <c r="AE1609" s="159"/>
      <c r="AF1609" s="503"/>
      <c r="AG1609" s="159"/>
      <c r="AH1609" s="159"/>
      <c r="AI1609" s="159"/>
      <c r="AJ1609" s="159"/>
      <c r="AK1609" s="159"/>
      <c r="AL1609" s="159"/>
      <c r="AM1609" s="159"/>
      <c r="AN1609" s="159"/>
      <c r="AO1609" s="159"/>
      <c r="AP1609" s="159"/>
      <c r="AQ1609" s="159"/>
      <c r="AR1609" s="159"/>
      <c r="AS1609" s="503"/>
      <c r="AT1609" s="159"/>
      <c r="AU1609" s="159"/>
      <c r="AV1609" s="159"/>
      <c r="AW1609" s="570"/>
      <c r="AX1609" s="570"/>
      <c r="AY1609" s="570"/>
      <c r="AZ1609" s="159"/>
      <c r="BA1609" s="159"/>
      <c r="BB1609" s="159"/>
      <c r="BC1609" s="159"/>
      <c r="BD1609" s="159"/>
      <c r="BE1609" s="159"/>
      <c r="BF1609" s="474"/>
    </row>
    <row r="1610" spans="1:84">
      <c r="A1610" s="149"/>
      <c r="B1610" s="149"/>
      <c r="C1610" s="151"/>
      <c r="D1610" s="151"/>
      <c r="E1610" s="446" t="s">
        <v>1078</v>
      </c>
      <c r="F1610" s="592">
        <v>1</v>
      </c>
      <c r="G1610" s="159"/>
      <c r="H1610" s="159"/>
      <c r="I1610" s="275">
        <f>SUM(G1610:H1610)</f>
        <v>0</v>
      </c>
      <c r="J1610" s="159"/>
      <c r="K1610" s="159"/>
      <c r="L1610" s="275">
        <f>SUM(J1610:K1610)</f>
        <v>0</v>
      </c>
      <c r="M1610" s="159"/>
      <c r="N1610" s="159"/>
      <c r="O1610" s="275">
        <f>SUM(M1610:N1610)</f>
        <v>0</v>
      </c>
      <c r="P1610" s="159"/>
      <c r="Q1610" s="159">
        <v>1</v>
      </c>
      <c r="R1610" s="275">
        <f>SUM(P1610:Q1610)</f>
        <v>1</v>
      </c>
      <c r="S1610" s="500"/>
      <c r="T1610" s="275"/>
      <c r="U1610" s="275"/>
      <c r="V1610" s="275">
        <f>SUM(T1610:U1610)</f>
        <v>0</v>
      </c>
      <c r="W1610" s="275"/>
      <c r="X1610" s="275"/>
      <c r="Y1610" s="275">
        <f>SUM(W1610:X1610)</f>
        <v>0</v>
      </c>
      <c r="Z1610" s="275"/>
      <c r="AA1610" s="275"/>
      <c r="AB1610" s="275">
        <f>SUM(Z1610:AA1610)</f>
        <v>0</v>
      </c>
      <c r="AC1610" s="275"/>
      <c r="AD1610" s="275"/>
      <c r="AE1610" s="275">
        <f>SUM(AC1610:AD1610)</f>
        <v>0</v>
      </c>
      <c r="AF1610" s="500"/>
      <c r="AG1610" s="275"/>
      <c r="AH1610" s="275"/>
      <c r="AI1610" s="275">
        <f>SUM(AG1610:AH1610)</f>
        <v>0</v>
      </c>
      <c r="AJ1610" s="275"/>
      <c r="AK1610" s="275"/>
      <c r="AL1610" s="275">
        <f>SUM(AJ1610:AK1610)</f>
        <v>0</v>
      </c>
      <c r="AM1610" s="275"/>
      <c r="AN1610" s="275"/>
      <c r="AO1610" s="275">
        <f>SUM(AM1610:AN1610)</f>
        <v>0</v>
      </c>
      <c r="AP1610" s="275"/>
      <c r="AQ1610" s="275"/>
      <c r="AR1610" s="275">
        <f>SUM(AP1610:AQ1610)</f>
        <v>0</v>
      </c>
      <c r="AS1610" s="500"/>
      <c r="AT1610" s="275"/>
      <c r="AU1610" s="275"/>
      <c r="AV1610" s="275">
        <f>SUM(AT1610:AU1610)</f>
        <v>0</v>
      </c>
      <c r="AW1610" s="567">
        <f t="shared" ref="AW1610:AW1611" si="7898">SUM(G1610,J1610,M1610,P1610,T1610,W1610,Z1610,AC1610,AG1610,AJ1610,AM1610,AP1610,AT1610)</f>
        <v>0</v>
      </c>
      <c r="AX1610" s="567">
        <f t="shared" ref="AX1610:AX1611" si="7899">SUM(H1610,K1610,N1610,Q1610,U1610,X1610,AA1610,AD1610,AH1610,AK1610,AN1610,AQ1610,AU1610)</f>
        <v>1</v>
      </c>
      <c r="AY1610" s="567">
        <f t="shared" ref="AY1610:AY1611" si="7900">SUM(I1610,L1610,O1610,R1610,V1610,Y1610,AB1610,AE1610,AI1610,AL1610,AO1610,AR1610,AV1610)</f>
        <v>1</v>
      </c>
      <c r="AZ1610" s="159"/>
      <c r="BA1610" s="159"/>
      <c r="BB1610" s="275">
        <f>SUM(AZ1610:BA1610)</f>
        <v>0</v>
      </c>
      <c r="BC1610" s="275"/>
      <c r="BD1610" s="275"/>
      <c r="BE1610" s="275">
        <f>SUM(BC1610:BD1610)</f>
        <v>0</v>
      </c>
      <c r="BF1610" s="521"/>
      <c r="BG1610" s="605">
        <f>SUM(F1610,S1610,AF1610,AS1610)</f>
        <v>1</v>
      </c>
      <c r="BH1610" s="533">
        <f>SUM(G1610,T1610,AG1610)</f>
        <v>0</v>
      </c>
      <c r="BI1610" s="533">
        <f t="shared" ref="BI1610:BI1612" si="7901">SUM(H1610,U1610,AH1610)</f>
        <v>0</v>
      </c>
      <c r="BJ1610" s="533">
        <f t="shared" ref="BJ1610:BJ1612" si="7902">SUM(I1610,V1610,AI1610)</f>
        <v>0</v>
      </c>
      <c r="BK1610" s="533">
        <f t="shared" ref="BK1610:BK1612" si="7903">SUM(J1610,W1610,AJ1610)</f>
        <v>0</v>
      </c>
      <c r="BL1610" s="533">
        <f t="shared" ref="BL1610:BL1612" si="7904">SUM(K1610,X1610,AK1610)</f>
        <v>0</v>
      </c>
      <c r="BM1610" s="533">
        <f t="shared" ref="BM1610:BM1612" si="7905">SUM(L1610,Y1610,AL1610)</f>
        <v>0</v>
      </c>
      <c r="BN1610" s="533">
        <f>SUM(M1610,Z1610,AM1610)</f>
        <v>0</v>
      </c>
      <c r="BO1610" s="533">
        <f t="shared" ref="BO1610:BO1612" si="7906">SUM(N1610,AA1610,AN1610)</f>
        <v>0</v>
      </c>
      <c r="BP1610" s="533">
        <f t="shared" ref="BP1610:BP1612" si="7907">SUM(O1610,AB1610,AO1610)</f>
        <v>0</v>
      </c>
      <c r="BQ1610" s="533">
        <f t="shared" ref="BQ1610:BQ1612" si="7908">SUM(P1610,AC1610,AP1610)</f>
        <v>0</v>
      </c>
      <c r="BR1610" s="533">
        <f t="shared" ref="BR1610:BR1612" si="7909">SUM(Q1610,AD1610,AQ1610)</f>
        <v>1</v>
      </c>
      <c r="BS1610" s="533">
        <f t="shared" ref="BS1610:BS1612" si="7910">SUM(R1610,AE1610,AR1610)</f>
        <v>1</v>
      </c>
      <c r="BT1610" s="533">
        <f>AT1610</f>
        <v>0</v>
      </c>
      <c r="BU1610" s="533">
        <f t="shared" ref="BU1610:BU1612" si="7911">AU1610</f>
        <v>0</v>
      </c>
      <c r="BV1610" s="533">
        <f t="shared" ref="BV1610:BV1612" si="7912">AV1610</f>
        <v>0</v>
      </c>
      <c r="BW1610" s="536">
        <f>SUM(BH1610,BK1610,BN1610,BQ1610,BT1610)</f>
        <v>0</v>
      </c>
      <c r="BX1610" s="536">
        <f t="shared" ref="BX1610:BX1612" si="7913">SUM(BI1610,BL1610,BO1610,BR1610,BU1610)</f>
        <v>1</v>
      </c>
      <c r="BY1610" s="536">
        <f t="shared" ref="BY1610:BY1612" si="7914">SUM(BJ1610,BM1610,BP1610,BS1610,BV1610)</f>
        <v>1</v>
      </c>
      <c r="BZ1610" t="s">
        <v>74</v>
      </c>
      <c r="CA1610" s="544">
        <f>AZ1610</f>
        <v>0</v>
      </c>
      <c r="CB1610" s="544">
        <f t="shared" ref="CB1610:CB1612" si="7915">BA1610</f>
        <v>0</v>
      </c>
      <c r="CC1610" s="544">
        <f t="shared" ref="CC1610:CC1612" si="7916">BB1610</f>
        <v>0</v>
      </c>
      <c r="CD1610" s="544">
        <f>BC1610</f>
        <v>0</v>
      </c>
      <c r="CE1610" s="544">
        <f t="shared" ref="CE1610:CE1612" si="7917">BD1610</f>
        <v>0</v>
      </c>
      <c r="CF1610" s="544">
        <f t="shared" ref="CF1610:CF1612" si="7918">BE1610</f>
        <v>0</v>
      </c>
    </row>
    <row r="1611" spans="1:84">
      <c r="A1611" s="149"/>
      <c r="B1611" s="149"/>
      <c r="C1611" s="151"/>
      <c r="D1611" s="151"/>
      <c r="E1611" s="446" t="s">
        <v>1079</v>
      </c>
      <c r="F1611" s="592"/>
      <c r="G1611" s="159"/>
      <c r="H1611" s="159"/>
      <c r="I1611" s="275">
        <f>SUM(G1611:H1611)</f>
        <v>0</v>
      </c>
      <c r="J1611" s="159"/>
      <c r="K1611" s="159"/>
      <c r="L1611" s="275">
        <f>SUM(J1611:K1611)</f>
        <v>0</v>
      </c>
      <c r="M1611" s="159"/>
      <c r="N1611" s="159"/>
      <c r="O1611" s="275">
        <f>SUM(M1611:N1611)</f>
        <v>0</v>
      </c>
      <c r="P1611" s="159"/>
      <c r="Q1611" s="159"/>
      <c r="R1611" s="275">
        <f>SUM(P1611:Q1611)</f>
        <v>0</v>
      </c>
      <c r="S1611" s="500"/>
      <c r="T1611" s="275"/>
      <c r="U1611" s="275"/>
      <c r="V1611" s="275">
        <f>SUM(T1611:U1611)</f>
        <v>0</v>
      </c>
      <c r="W1611" s="275"/>
      <c r="X1611" s="275"/>
      <c r="Y1611" s="275">
        <f>SUM(W1611:X1611)</f>
        <v>0</v>
      </c>
      <c r="Z1611" s="275"/>
      <c r="AA1611" s="275"/>
      <c r="AB1611" s="275">
        <f>SUM(Z1611:AA1611)</f>
        <v>0</v>
      </c>
      <c r="AC1611" s="275"/>
      <c r="AD1611" s="275"/>
      <c r="AE1611" s="275">
        <f>SUM(AC1611:AD1611)</f>
        <v>0</v>
      </c>
      <c r="AF1611" s="500"/>
      <c r="AG1611" s="275"/>
      <c r="AH1611" s="275"/>
      <c r="AI1611" s="275">
        <f>SUM(AG1611:AH1611)</f>
        <v>0</v>
      </c>
      <c r="AJ1611" s="275"/>
      <c r="AK1611" s="275"/>
      <c r="AL1611" s="275">
        <f>SUM(AJ1611:AK1611)</f>
        <v>0</v>
      </c>
      <c r="AM1611" s="275"/>
      <c r="AN1611" s="275"/>
      <c r="AO1611" s="275">
        <f>SUM(AM1611:AN1611)</f>
        <v>0</v>
      </c>
      <c r="AP1611" s="275"/>
      <c r="AQ1611" s="275"/>
      <c r="AR1611" s="275">
        <f>SUM(AP1611:AQ1611)</f>
        <v>0</v>
      </c>
      <c r="AS1611" s="500"/>
      <c r="AT1611" s="275"/>
      <c r="AU1611" s="275"/>
      <c r="AV1611" s="275">
        <f>SUM(AT1611:AU1611)</f>
        <v>0</v>
      </c>
      <c r="AW1611" s="567">
        <f t="shared" si="7898"/>
        <v>0</v>
      </c>
      <c r="AX1611" s="567">
        <f t="shared" si="7899"/>
        <v>0</v>
      </c>
      <c r="AY1611" s="567">
        <f t="shared" si="7900"/>
        <v>0</v>
      </c>
      <c r="AZ1611" s="159"/>
      <c r="BA1611" s="159"/>
      <c r="BB1611" s="275">
        <f>SUM(AZ1611:BA1611)</f>
        <v>0</v>
      </c>
      <c r="BC1611" s="275"/>
      <c r="BD1611" s="275"/>
      <c r="BE1611" s="275">
        <f>SUM(BC1611:BD1611)</f>
        <v>0</v>
      </c>
      <c r="BF1611" s="521"/>
      <c r="BG1611" s="605">
        <f>SUM(F1611,S1611,AF1611,AS1611)</f>
        <v>0</v>
      </c>
      <c r="BH1611" s="533">
        <f>SUM(G1611,T1611,AG1611)</f>
        <v>0</v>
      </c>
      <c r="BI1611" s="533">
        <f t="shared" si="7901"/>
        <v>0</v>
      </c>
      <c r="BJ1611" s="533">
        <f t="shared" si="7902"/>
        <v>0</v>
      </c>
      <c r="BK1611" s="533">
        <f t="shared" si="7903"/>
        <v>0</v>
      </c>
      <c r="BL1611" s="533">
        <f t="shared" si="7904"/>
        <v>0</v>
      </c>
      <c r="BM1611" s="533">
        <f t="shared" si="7905"/>
        <v>0</v>
      </c>
      <c r="BN1611" s="533">
        <f>SUM(M1611,Z1611,AM1611)</f>
        <v>0</v>
      </c>
      <c r="BO1611" s="533">
        <f t="shared" si="7906"/>
        <v>0</v>
      </c>
      <c r="BP1611" s="533">
        <f t="shared" si="7907"/>
        <v>0</v>
      </c>
      <c r="BQ1611" s="533">
        <f t="shared" si="7908"/>
        <v>0</v>
      </c>
      <c r="BR1611" s="533">
        <f t="shared" si="7909"/>
        <v>0</v>
      </c>
      <c r="BS1611" s="533">
        <f t="shared" si="7910"/>
        <v>0</v>
      </c>
      <c r="BT1611" s="533">
        <f>AT1611</f>
        <v>0</v>
      </c>
      <c r="BU1611" s="533">
        <f t="shared" si="7911"/>
        <v>0</v>
      </c>
      <c r="BV1611" s="533">
        <f t="shared" si="7912"/>
        <v>0</v>
      </c>
      <c r="BW1611" s="536">
        <f>SUM(BH1611,BK1611,BN1611,BQ1611,BT1611)</f>
        <v>0</v>
      </c>
      <c r="BX1611" s="536">
        <f t="shared" si="7913"/>
        <v>0</v>
      </c>
      <c r="BY1611" s="536">
        <f t="shared" si="7914"/>
        <v>0</v>
      </c>
      <c r="BZ1611" t="s">
        <v>74</v>
      </c>
      <c r="CA1611" s="544">
        <f>AZ1611</f>
        <v>0</v>
      </c>
      <c r="CB1611" s="544">
        <f t="shared" si="7915"/>
        <v>0</v>
      </c>
      <c r="CC1611" s="544">
        <f t="shared" si="7916"/>
        <v>0</v>
      </c>
      <c r="CD1611" s="544">
        <f>BC1611</f>
        <v>0</v>
      </c>
      <c r="CE1611" s="544">
        <f t="shared" si="7917"/>
        <v>0</v>
      </c>
      <c r="CF1611" s="544">
        <f t="shared" si="7918"/>
        <v>0</v>
      </c>
    </row>
    <row r="1612" spans="1:84">
      <c r="A1612" s="149"/>
      <c r="B1612" s="149"/>
      <c r="C1612" s="151"/>
      <c r="D1612" s="151"/>
      <c r="E1612" s="288"/>
      <c r="F1612" s="592">
        <f>SUM(F1610:F1611)</f>
        <v>1</v>
      </c>
      <c r="G1612" s="276">
        <f t="shared" ref="G1612:BE1612" si="7919">SUM(G1610:G1611)</f>
        <v>0</v>
      </c>
      <c r="H1612" s="276">
        <f t="shared" si="7919"/>
        <v>0</v>
      </c>
      <c r="I1612" s="276">
        <f t="shared" si="7919"/>
        <v>0</v>
      </c>
      <c r="J1612" s="276">
        <f t="shared" si="7919"/>
        <v>0</v>
      </c>
      <c r="K1612" s="276">
        <f t="shared" si="7919"/>
        <v>0</v>
      </c>
      <c r="L1612" s="276">
        <f t="shared" si="7919"/>
        <v>0</v>
      </c>
      <c r="M1612" s="276">
        <f t="shared" si="7919"/>
        <v>0</v>
      </c>
      <c r="N1612" s="276">
        <f t="shared" si="7919"/>
        <v>0</v>
      </c>
      <c r="O1612" s="276">
        <f t="shared" si="7919"/>
        <v>0</v>
      </c>
      <c r="P1612" s="276">
        <f t="shared" si="7919"/>
        <v>0</v>
      </c>
      <c r="Q1612" s="276">
        <f t="shared" si="7919"/>
        <v>1</v>
      </c>
      <c r="R1612" s="276">
        <f t="shared" si="7919"/>
        <v>1</v>
      </c>
      <c r="S1612" s="501">
        <f t="shared" si="7919"/>
        <v>0</v>
      </c>
      <c r="T1612" s="276">
        <f t="shared" si="7919"/>
        <v>0</v>
      </c>
      <c r="U1612" s="276">
        <f t="shared" si="7919"/>
        <v>0</v>
      </c>
      <c r="V1612" s="276">
        <f t="shared" si="7919"/>
        <v>0</v>
      </c>
      <c r="W1612" s="276">
        <f t="shared" si="7919"/>
        <v>0</v>
      </c>
      <c r="X1612" s="276">
        <f t="shared" si="7919"/>
        <v>0</v>
      </c>
      <c r="Y1612" s="276">
        <f t="shared" si="7919"/>
        <v>0</v>
      </c>
      <c r="Z1612" s="276">
        <f t="shared" si="7919"/>
        <v>0</v>
      </c>
      <c r="AA1612" s="276">
        <f t="shared" si="7919"/>
        <v>0</v>
      </c>
      <c r="AB1612" s="276">
        <f t="shared" si="7919"/>
        <v>0</v>
      </c>
      <c r="AC1612" s="276">
        <f t="shared" si="7919"/>
        <v>0</v>
      </c>
      <c r="AD1612" s="276">
        <f t="shared" si="7919"/>
        <v>0</v>
      </c>
      <c r="AE1612" s="276">
        <f t="shared" si="7919"/>
        <v>0</v>
      </c>
      <c r="AF1612" s="501">
        <f t="shared" si="7919"/>
        <v>0</v>
      </c>
      <c r="AG1612" s="276">
        <f t="shared" si="7919"/>
        <v>0</v>
      </c>
      <c r="AH1612" s="276">
        <f t="shared" si="7919"/>
        <v>0</v>
      </c>
      <c r="AI1612" s="276">
        <f t="shared" si="7919"/>
        <v>0</v>
      </c>
      <c r="AJ1612" s="276">
        <f t="shared" si="7919"/>
        <v>0</v>
      </c>
      <c r="AK1612" s="276">
        <f t="shared" si="7919"/>
        <v>0</v>
      </c>
      <c r="AL1612" s="276">
        <f t="shared" si="7919"/>
        <v>0</v>
      </c>
      <c r="AM1612" s="276">
        <f t="shared" si="7919"/>
        <v>0</v>
      </c>
      <c r="AN1612" s="276">
        <f t="shared" si="7919"/>
        <v>0</v>
      </c>
      <c r="AO1612" s="276">
        <f t="shared" si="7919"/>
        <v>0</v>
      </c>
      <c r="AP1612" s="276">
        <f t="shared" si="7919"/>
        <v>0</v>
      </c>
      <c r="AQ1612" s="276">
        <f t="shared" si="7919"/>
        <v>0</v>
      </c>
      <c r="AR1612" s="276">
        <f t="shared" si="7919"/>
        <v>0</v>
      </c>
      <c r="AS1612" s="501">
        <f t="shared" si="7919"/>
        <v>0</v>
      </c>
      <c r="AT1612" s="276">
        <f t="shared" si="7919"/>
        <v>0</v>
      </c>
      <c r="AU1612" s="276">
        <f t="shared" si="7919"/>
        <v>0</v>
      </c>
      <c r="AV1612" s="276">
        <f t="shared" si="7919"/>
        <v>0</v>
      </c>
      <c r="AW1612" s="568">
        <f t="shared" si="7919"/>
        <v>0</v>
      </c>
      <c r="AX1612" s="568">
        <f t="shared" si="7919"/>
        <v>1</v>
      </c>
      <c r="AY1612" s="568">
        <f t="shared" si="7919"/>
        <v>1</v>
      </c>
      <c r="AZ1612" s="276">
        <f t="shared" si="7919"/>
        <v>0</v>
      </c>
      <c r="BA1612" s="276">
        <f t="shared" si="7919"/>
        <v>0</v>
      </c>
      <c r="BB1612" s="276">
        <f t="shared" si="7919"/>
        <v>0</v>
      </c>
      <c r="BC1612" s="276">
        <f t="shared" si="7919"/>
        <v>0</v>
      </c>
      <c r="BD1612" s="276">
        <f t="shared" si="7919"/>
        <v>0</v>
      </c>
      <c r="BE1612" s="276">
        <f t="shared" si="7919"/>
        <v>0</v>
      </c>
      <c r="BF1612" s="523"/>
      <c r="BG1612" s="605">
        <f>SUM(F1612,S1612,AF1612,AS1612)</f>
        <v>1</v>
      </c>
      <c r="BH1612" s="533">
        <f>SUM(G1612,T1612,AG1612)</f>
        <v>0</v>
      </c>
      <c r="BI1612" s="533">
        <f t="shared" si="7901"/>
        <v>0</v>
      </c>
      <c r="BJ1612" s="533">
        <f t="shared" si="7902"/>
        <v>0</v>
      </c>
      <c r="BK1612" s="533">
        <f t="shared" si="7903"/>
        <v>0</v>
      </c>
      <c r="BL1612" s="533">
        <f t="shared" si="7904"/>
        <v>0</v>
      </c>
      <c r="BM1612" s="533">
        <f t="shared" si="7905"/>
        <v>0</v>
      </c>
      <c r="BN1612" s="533">
        <f>SUM(M1612,Z1612,AM1612)</f>
        <v>0</v>
      </c>
      <c r="BO1612" s="533">
        <f t="shared" si="7906"/>
        <v>0</v>
      </c>
      <c r="BP1612" s="533">
        <f t="shared" si="7907"/>
        <v>0</v>
      </c>
      <c r="BQ1612" s="533">
        <f t="shared" si="7908"/>
        <v>0</v>
      </c>
      <c r="BR1612" s="533">
        <f t="shared" si="7909"/>
        <v>1</v>
      </c>
      <c r="BS1612" s="533">
        <f t="shared" si="7910"/>
        <v>1</v>
      </c>
      <c r="BT1612" s="533">
        <f>AT1612</f>
        <v>0</v>
      </c>
      <c r="BU1612" s="533">
        <f t="shared" si="7911"/>
        <v>0</v>
      </c>
      <c r="BV1612" s="533">
        <f t="shared" si="7912"/>
        <v>0</v>
      </c>
      <c r="BW1612" s="536">
        <f>SUM(BH1612,BK1612,BN1612,BQ1612,BT1612)</f>
        <v>0</v>
      </c>
      <c r="BX1612" s="536">
        <f t="shared" si="7913"/>
        <v>1</v>
      </c>
      <c r="BY1612" s="536">
        <f t="shared" si="7914"/>
        <v>1</v>
      </c>
      <c r="BZ1612" t="s">
        <v>74</v>
      </c>
      <c r="CA1612" s="544">
        <f>AZ1612</f>
        <v>0</v>
      </c>
      <c r="CB1612" s="544">
        <f t="shared" si="7915"/>
        <v>0</v>
      </c>
      <c r="CC1612" s="544">
        <f t="shared" si="7916"/>
        <v>0</v>
      </c>
      <c r="CD1612" s="544">
        <f>BC1612</f>
        <v>0</v>
      </c>
      <c r="CE1612" s="544">
        <f t="shared" si="7917"/>
        <v>0</v>
      </c>
      <c r="CF1612" s="544">
        <f t="shared" si="7918"/>
        <v>0</v>
      </c>
    </row>
    <row r="1613" spans="1:84">
      <c r="A1613" s="149"/>
      <c r="B1613" s="149" t="s">
        <v>709</v>
      </c>
      <c r="C1613" s="151"/>
      <c r="D1613" s="151"/>
      <c r="E1613" s="375" t="s">
        <v>221</v>
      </c>
      <c r="F1613" s="591"/>
      <c r="G1613" s="159"/>
      <c r="H1613" s="159"/>
      <c r="I1613" s="159"/>
      <c r="J1613" s="159"/>
      <c r="K1613" s="159"/>
      <c r="L1613" s="159"/>
      <c r="M1613" s="159"/>
      <c r="N1613" s="159"/>
      <c r="O1613" s="159"/>
      <c r="P1613" s="159"/>
      <c r="Q1613" s="159"/>
      <c r="R1613" s="159"/>
      <c r="S1613" s="503"/>
      <c r="T1613" s="159"/>
      <c r="U1613" s="159"/>
      <c r="V1613" s="159"/>
      <c r="W1613" s="159"/>
      <c r="X1613" s="159"/>
      <c r="Y1613" s="159"/>
      <c r="Z1613" s="159"/>
      <c r="AA1613" s="159"/>
      <c r="AB1613" s="159"/>
      <c r="AC1613" s="159"/>
      <c r="AD1613" s="159"/>
      <c r="AE1613" s="159"/>
      <c r="AF1613" s="503"/>
      <c r="AG1613" s="159"/>
      <c r="AH1613" s="159"/>
      <c r="AI1613" s="159"/>
      <c r="AJ1613" s="159"/>
      <c r="AK1613" s="159"/>
      <c r="AL1613" s="159"/>
      <c r="AM1613" s="159"/>
      <c r="AN1613" s="159"/>
      <c r="AO1613" s="159"/>
      <c r="AP1613" s="159"/>
      <c r="AQ1613" s="159"/>
      <c r="AR1613" s="159"/>
      <c r="AS1613" s="503"/>
      <c r="AT1613" s="159"/>
      <c r="AU1613" s="159"/>
      <c r="AV1613" s="159"/>
      <c r="AW1613" s="570"/>
      <c r="AX1613" s="570"/>
      <c r="AY1613" s="570"/>
      <c r="AZ1613" s="159"/>
      <c r="BA1613" s="159"/>
      <c r="BB1613" s="159"/>
      <c r="BC1613" s="159"/>
      <c r="BD1613" s="159"/>
      <c r="BE1613" s="159"/>
      <c r="BF1613" s="474"/>
    </row>
    <row r="1614" spans="1:84">
      <c r="A1614" s="149"/>
      <c r="B1614" s="149"/>
      <c r="C1614" s="151"/>
      <c r="D1614" s="151"/>
      <c r="E1614" s="446" t="s">
        <v>1078</v>
      </c>
      <c r="F1614" s="592">
        <v>2</v>
      </c>
      <c r="G1614" s="159"/>
      <c r="H1614" s="159"/>
      <c r="I1614" s="275">
        <f>SUM(G1614:H1614)</f>
        <v>0</v>
      </c>
      <c r="J1614" s="159"/>
      <c r="K1614" s="159"/>
      <c r="L1614" s="275">
        <f>SUM(J1614:K1614)</f>
        <v>0</v>
      </c>
      <c r="M1614" s="159"/>
      <c r="N1614" s="159"/>
      <c r="O1614" s="275">
        <f>SUM(M1614:N1614)</f>
        <v>0</v>
      </c>
      <c r="P1614" s="159"/>
      <c r="Q1614" s="159"/>
      <c r="R1614" s="275">
        <f>SUM(P1614:Q1614)</f>
        <v>0</v>
      </c>
      <c r="S1614" s="500"/>
      <c r="T1614" s="275"/>
      <c r="U1614" s="275"/>
      <c r="V1614" s="275">
        <f>SUM(T1614:U1614)</f>
        <v>0</v>
      </c>
      <c r="W1614" s="275"/>
      <c r="X1614" s="275"/>
      <c r="Y1614" s="275">
        <f>SUM(W1614:X1614)</f>
        <v>0</v>
      </c>
      <c r="Z1614" s="275"/>
      <c r="AA1614" s="275"/>
      <c r="AB1614" s="275">
        <f>SUM(Z1614:AA1614)</f>
        <v>0</v>
      </c>
      <c r="AC1614" s="275"/>
      <c r="AD1614" s="275"/>
      <c r="AE1614" s="275">
        <f>SUM(AC1614:AD1614)</f>
        <v>0</v>
      </c>
      <c r="AF1614" s="500"/>
      <c r="AG1614" s="275"/>
      <c r="AH1614" s="275"/>
      <c r="AI1614" s="275">
        <f>SUM(AG1614:AH1614)</f>
        <v>0</v>
      </c>
      <c r="AJ1614" s="275"/>
      <c r="AK1614" s="275"/>
      <c r="AL1614" s="275">
        <f>SUM(AJ1614:AK1614)</f>
        <v>0</v>
      </c>
      <c r="AM1614" s="275"/>
      <c r="AN1614" s="275"/>
      <c r="AO1614" s="275">
        <f>SUM(AM1614:AN1614)</f>
        <v>0</v>
      </c>
      <c r="AP1614" s="275"/>
      <c r="AQ1614" s="275"/>
      <c r="AR1614" s="275">
        <f>SUM(AP1614:AQ1614)</f>
        <v>0</v>
      </c>
      <c r="AS1614" s="500"/>
      <c r="AT1614" s="275"/>
      <c r="AU1614" s="275"/>
      <c r="AV1614" s="275">
        <f>SUM(AT1614:AU1614)</f>
        <v>0</v>
      </c>
      <c r="AW1614" s="567">
        <f t="shared" ref="AW1614:AW1615" si="7920">SUM(G1614,J1614,M1614,P1614,T1614,W1614,Z1614,AC1614,AG1614,AJ1614,AM1614,AP1614,AT1614)</f>
        <v>0</v>
      </c>
      <c r="AX1614" s="567">
        <f t="shared" ref="AX1614:AX1615" si="7921">SUM(H1614,K1614,N1614,Q1614,U1614,X1614,AA1614,AD1614,AH1614,AK1614,AN1614,AQ1614,AU1614)</f>
        <v>0</v>
      </c>
      <c r="AY1614" s="567">
        <f t="shared" ref="AY1614:AY1615" si="7922">SUM(I1614,L1614,O1614,R1614,V1614,Y1614,AB1614,AE1614,AI1614,AL1614,AO1614,AR1614,AV1614)</f>
        <v>0</v>
      </c>
      <c r="AZ1614" s="159"/>
      <c r="BA1614" s="159"/>
      <c r="BB1614" s="275">
        <f>SUM(AZ1614:BA1614)</f>
        <v>0</v>
      </c>
      <c r="BC1614" s="275"/>
      <c r="BD1614" s="275"/>
      <c r="BE1614" s="275">
        <f>SUM(BC1614:BD1614)</f>
        <v>0</v>
      </c>
      <c r="BF1614" s="521"/>
      <c r="BG1614" s="605">
        <f>SUM(F1614,S1614,AF1614,AS1614)</f>
        <v>2</v>
      </c>
      <c r="BH1614" s="533">
        <f>SUM(G1614,T1614,AG1614)</f>
        <v>0</v>
      </c>
      <c r="BI1614" s="533">
        <f t="shared" ref="BI1614" si="7923">SUM(H1614,U1614,AH1614)</f>
        <v>0</v>
      </c>
      <c r="BJ1614" s="533">
        <f t="shared" ref="BJ1614" si="7924">SUM(I1614,V1614,AI1614)</f>
        <v>0</v>
      </c>
      <c r="BK1614" s="533">
        <f t="shared" ref="BK1614" si="7925">SUM(J1614,W1614,AJ1614)</f>
        <v>0</v>
      </c>
      <c r="BL1614" s="533">
        <f t="shared" ref="BL1614" si="7926">SUM(K1614,X1614,AK1614)</f>
        <v>0</v>
      </c>
      <c r="BM1614" s="533">
        <f t="shared" ref="BM1614" si="7927">SUM(L1614,Y1614,AL1614)</f>
        <v>0</v>
      </c>
      <c r="BN1614" s="533">
        <f>SUM(M1614,Z1614,AM1614)</f>
        <v>0</v>
      </c>
      <c r="BO1614" s="533">
        <f t="shared" ref="BO1614" si="7928">SUM(N1614,AA1614,AN1614)</f>
        <v>0</v>
      </c>
      <c r="BP1614" s="533">
        <f t="shared" ref="BP1614" si="7929">SUM(O1614,AB1614,AO1614)</f>
        <v>0</v>
      </c>
      <c r="BQ1614" s="533">
        <f t="shared" ref="BQ1614" si="7930">SUM(P1614,AC1614,AP1614)</f>
        <v>0</v>
      </c>
      <c r="BR1614" s="533">
        <f t="shared" ref="BR1614" si="7931">SUM(Q1614,AD1614,AQ1614)</f>
        <v>0</v>
      </c>
      <c r="BS1614" s="533">
        <f t="shared" ref="BS1614" si="7932">SUM(R1614,AE1614,AR1614)</f>
        <v>0</v>
      </c>
      <c r="BT1614" s="533">
        <f>AT1614</f>
        <v>0</v>
      </c>
      <c r="BU1614" s="533">
        <f t="shared" ref="BU1614" si="7933">AU1614</f>
        <v>0</v>
      </c>
      <c r="BV1614" s="533">
        <f t="shared" ref="BV1614" si="7934">AV1614</f>
        <v>0</v>
      </c>
      <c r="BW1614" s="536">
        <f>SUM(BH1614,BK1614,BN1614,BQ1614,BT1614)</f>
        <v>0</v>
      </c>
      <c r="BX1614" s="536">
        <f t="shared" ref="BX1614" si="7935">SUM(BI1614,BL1614,BO1614,BR1614,BU1614)</f>
        <v>0</v>
      </c>
      <c r="BY1614" s="536">
        <f t="shared" ref="BY1614" si="7936">SUM(BJ1614,BM1614,BP1614,BS1614,BV1614)</f>
        <v>0</v>
      </c>
      <c r="BZ1614" t="s">
        <v>74</v>
      </c>
      <c r="CA1614" s="544">
        <f>AZ1614</f>
        <v>0</v>
      </c>
      <c r="CB1614" s="544">
        <f t="shared" ref="CB1614" si="7937">BA1614</f>
        <v>0</v>
      </c>
      <c r="CC1614" s="544">
        <f t="shared" ref="CC1614" si="7938">BB1614</f>
        <v>0</v>
      </c>
      <c r="CD1614" s="544">
        <f>BC1614</f>
        <v>0</v>
      </c>
      <c r="CE1614" s="544">
        <f t="shared" ref="CE1614" si="7939">BD1614</f>
        <v>0</v>
      </c>
      <c r="CF1614" s="544">
        <f t="shared" ref="CF1614" si="7940">BE1614</f>
        <v>0</v>
      </c>
    </row>
    <row r="1615" spans="1:84">
      <c r="A1615" s="149"/>
      <c r="B1615" s="149"/>
      <c r="C1615" s="151"/>
      <c r="D1615" s="151"/>
      <c r="E1615" s="446" t="s">
        <v>1079</v>
      </c>
      <c r="F1615" s="592">
        <v>1</v>
      </c>
      <c r="G1615" s="159"/>
      <c r="H1615" s="159"/>
      <c r="I1615" s="275">
        <f>SUM(G1615:H1615)</f>
        <v>0</v>
      </c>
      <c r="J1615" s="159"/>
      <c r="K1615" s="159"/>
      <c r="L1615" s="275">
        <f>SUM(J1615:K1615)</f>
        <v>0</v>
      </c>
      <c r="M1615" s="159"/>
      <c r="N1615" s="159"/>
      <c r="O1615" s="275">
        <f>SUM(M1615:N1615)</f>
        <v>0</v>
      </c>
      <c r="P1615" s="159"/>
      <c r="Q1615" s="159"/>
      <c r="R1615" s="275">
        <f>SUM(P1615:Q1615)</f>
        <v>0</v>
      </c>
      <c r="S1615" s="500"/>
      <c r="T1615" s="275"/>
      <c r="U1615" s="275"/>
      <c r="V1615" s="275">
        <f>SUM(T1615:U1615)</f>
        <v>0</v>
      </c>
      <c r="W1615" s="275"/>
      <c r="X1615" s="275"/>
      <c r="Y1615" s="275">
        <f>SUM(W1615:X1615)</f>
        <v>0</v>
      </c>
      <c r="Z1615" s="275"/>
      <c r="AA1615" s="275"/>
      <c r="AB1615" s="275">
        <f>SUM(Z1615:AA1615)</f>
        <v>0</v>
      </c>
      <c r="AC1615" s="275"/>
      <c r="AD1615" s="275"/>
      <c r="AE1615" s="275">
        <f>SUM(AC1615:AD1615)</f>
        <v>0</v>
      </c>
      <c r="AF1615" s="500"/>
      <c r="AG1615" s="275"/>
      <c r="AH1615" s="275"/>
      <c r="AI1615" s="275">
        <f>SUM(AG1615:AH1615)</f>
        <v>0</v>
      </c>
      <c r="AJ1615" s="275"/>
      <c r="AK1615" s="275"/>
      <c r="AL1615" s="275">
        <f>SUM(AJ1615:AK1615)</f>
        <v>0</v>
      </c>
      <c r="AM1615" s="275"/>
      <c r="AN1615" s="275"/>
      <c r="AO1615" s="275">
        <f>SUM(AM1615:AN1615)</f>
        <v>0</v>
      </c>
      <c r="AP1615" s="275"/>
      <c r="AQ1615" s="275"/>
      <c r="AR1615" s="275">
        <f>SUM(AP1615:AQ1615)</f>
        <v>0</v>
      </c>
      <c r="AS1615" s="500"/>
      <c r="AT1615" s="275"/>
      <c r="AU1615" s="275"/>
      <c r="AV1615" s="275">
        <f>SUM(AT1615:AU1615)</f>
        <v>0</v>
      </c>
      <c r="AW1615" s="567">
        <f t="shared" si="7920"/>
        <v>0</v>
      </c>
      <c r="AX1615" s="567">
        <f t="shared" si="7921"/>
        <v>0</v>
      </c>
      <c r="AY1615" s="567">
        <f t="shared" si="7922"/>
        <v>0</v>
      </c>
      <c r="AZ1615" s="159"/>
      <c r="BA1615" s="159"/>
      <c r="BB1615" s="275">
        <f>SUM(AZ1615:BA1615)</f>
        <v>0</v>
      </c>
      <c r="BC1615" s="275"/>
      <c r="BD1615" s="275"/>
      <c r="BE1615" s="275">
        <f>SUM(BC1615:BD1615)</f>
        <v>0</v>
      </c>
      <c r="BF1615" s="521"/>
      <c r="BG1615" s="605">
        <f>SUM(F1615,S1615,AF1615,AS1615)</f>
        <v>1</v>
      </c>
      <c r="BH1615" s="533">
        <f>SUM(G1615,T1615,AG1615)</f>
        <v>0</v>
      </c>
      <c r="BI1615" s="533">
        <f t="shared" ref="BI1615:BI1616" si="7941">SUM(H1615,U1615,AH1615)</f>
        <v>0</v>
      </c>
      <c r="BJ1615" s="533">
        <f t="shared" ref="BJ1615:BJ1616" si="7942">SUM(I1615,V1615,AI1615)</f>
        <v>0</v>
      </c>
      <c r="BK1615" s="533">
        <f t="shared" ref="BK1615:BK1616" si="7943">SUM(J1615,W1615,AJ1615)</f>
        <v>0</v>
      </c>
      <c r="BL1615" s="533">
        <f t="shared" ref="BL1615:BL1616" si="7944">SUM(K1615,X1615,AK1615)</f>
        <v>0</v>
      </c>
      <c r="BM1615" s="533">
        <f t="shared" ref="BM1615:BM1616" si="7945">SUM(L1615,Y1615,AL1615)</f>
        <v>0</v>
      </c>
      <c r="BN1615" s="533">
        <f>SUM(M1615,Z1615,AM1615)</f>
        <v>0</v>
      </c>
      <c r="BO1615" s="533">
        <f t="shared" ref="BO1615:BO1616" si="7946">SUM(N1615,AA1615,AN1615)</f>
        <v>0</v>
      </c>
      <c r="BP1615" s="533">
        <f t="shared" ref="BP1615:BP1616" si="7947">SUM(O1615,AB1615,AO1615)</f>
        <v>0</v>
      </c>
      <c r="BQ1615" s="533">
        <f t="shared" ref="BQ1615:BQ1616" si="7948">SUM(P1615,AC1615,AP1615)</f>
        <v>0</v>
      </c>
      <c r="BR1615" s="533">
        <f t="shared" ref="BR1615:BR1616" si="7949">SUM(Q1615,AD1615,AQ1615)</f>
        <v>0</v>
      </c>
      <c r="BS1615" s="533">
        <f t="shared" ref="BS1615:BS1616" si="7950">SUM(R1615,AE1615,AR1615)</f>
        <v>0</v>
      </c>
      <c r="BT1615" s="533">
        <f>AT1615</f>
        <v>0</v>
      </c>
      <c r="BU1615" s="533">
        <f t="shared" ref="BU1615:BU1616" si="7951">AU1615</f>
        <v>0</v>
      </c>
      <c r="BV1615" s="533">
        <f t="shared" ref="BV1615:BV1616" si="7952">AV1615</f>
        <v>0</v>
      </c>
      <c r="BW1615" s="536">
        <f>SUM(BH1615,BK1615,BN1615,BQ1615,BT1615)</f>
        <v>0</v>
      </c>
      <c r="BX1615" s="536">
        <f t="shared" ref="BX1615:BX1616" si="7953">SUM(BI1615,BL1615,BO1615,BR1615,BU1615)</f>
        <v>0</v>
      </c>
      <c r="BY1615" s="536">
        <f t="shared" ref="BY1615:BY1616" si="7954">SUM(BJ1615,BM1615,BP1615,BS1615,BV1615)</f>
        <v>0</v>
      </c>
      <c r="BZ1615" t="s">
        <v>74</v>
      </c>
      <c r="CA1615" s="544">
        <f>AZ1615</f>
        <v>0</v>
      </c>
      <c r="CB1615" s="544">
        <f t="shared" ref="CB1615:CB1616" si="7955">BA1615</f>
        <v>0</v>
      </c>
      <c r="CC1615" s="544">
        <f t="shared" ref="CC1615:CC1616" si="7956">BB1615</f>
        <v>0</v>
      </c>
      <c r="CD1615" s="544">
        <f>BC1615</f>
        <v>0</v>
      </c>
      <c r="CE1615" s="544">
        <f t="shared" ref="CE1615:CE1616" si="7957">BD1615</f>
        <v>0</v>
      </c>
      <c r="CF1615" s="544">
        <f t="shared" ref="CF1615:CF1616" si="7958">BE1615</f>
        <v>0</v>
      </c>
    </row>
    <row r="1616" spans="1:84">
      <c r="A1616" s="149"/>
      <c r="B1616" s="149"/>
      <c r="C1616" s="151"/>
      <c r="D1616" s="151"/>
      <c r="E1616" s="288"/>
      <c r="F1616" s="592">
        <f>SUM(F1614:F1615)</f>
        <v>3</v>
      </c>
      <c r="G1616" s="276">
        <f t="shared" ref="G1616:BE1616" si="7959">SUM(G1614:G1615)</f>
        <v>0</v>
      </c>
      <c r="H1616" s="276">
        <f t="shared" si="7959"/>
        <v>0</v>
      </c>
      <c r="I1616" s="276">
        <f t="shared" si="7959"/>
        <v>0</v>
      </c>
      <c r="J1616" s="276">
        <f t="shared" si="7959"/>
        <v>0</v>
      </c>
      <c r="K1616" s="276">
        <f t="shared" si="7959"/>
        <v>0</v>
      </c>
      <c r="L1616" s="276">
        <f t="shared" si="7959"/>
        <v>0</v>
      </c>
      <c r="M1616" s="276">
        <f t="shared" si="7959"/>
        <v>0</v>
      </c>
      <c r="N1616" s="276">
        <f t="shared" si="7959"/>
        <v>0</v>
      </c>
      <c r="O1616" s="276">
        <f t="shared" si="7959"/>
        <v>0</v>
      </c>
      <c r="P1616" s="276">
        <f t="shared" si="7959"/>
        <v>0</v>
      </c>
      <c r="Q1616" s="276">
        <f t="shared" si="7959"/>
        <v>0</v>
      </c>
      <c r="R1616" s="276">
        <f t="shared" si="7959"/>
        <v>0</v>
      </c>
      <c r="S1616" s="501">
        <f t="shared" si="7959"/>
        <v>0</v>
      </c>
      <c r="T1616" s="276">
        <f t="shared" si="7959"/>
        <v>0</v>
      </c>
      <c r="U1616" s="276">
        <f t="shared" si="7959"/>
        <v>0</v>
      </c>
      <c r="V1616" s="276">
        <f t="shared" si="7959"/>
        <v>0</v>
      </c>
      <c r="W1616" s="276">
        <f t="shared" si="7959"/>
        <v>0</v>
      </c>
      <c r="X1616" s="276">
        <f t="shared" si="7959"/>
        <v>0</v>
      </c>
      <c r="Y1616" s="276">
        <f t="shared" si="7959"/>
        <v>0</v>
      </c>
      <c r="Z1616" s="276">
        <f t="shared" si="7959"/>
        <v>0</v>
      </c>
      <c r="AA1616" s="276">
        <f t="shared" si="7959"/>
        <v>0</v>
      </c>
      <c r="AB1616" s="276">
        <f t="shared" si="7959"/>
        <v>0</v>
      </c>
      <c r="AC1616" s="276">
        <f t="shared" si="7959"/>
        <v>0</v>
      </c>
      <c r="AD1616" s="276">
        <f t="shared" si="7959"/>
        <v>0</v>
      </c>
      <c r="AE1616" s="276">
        <f t="shared" si="7959"/>
        <v>0</v>
      </c>
      <c r="AF1616" s="501">
        <f t="shared" si="7959"/>
        <v>0</v>
      </c>
      <c r="AG1616" s="276">
        <f t="shared" si="7959"/>
        <v>0</v>
      </c>
      <c r="AH1616" s="276">
        <f t="shared" si="7959"/>
        <v>0</v>
      </c>
      <c r="AI1616" s="276">
        <f t="shared" si="7959"/>
        <v>0</v>
      </c>
      <c r="AJ1616" s="276">
        <f t="shared" si="7959"/>
        <v>0</v>
      </c>
      <c r="AK1616" s="276">
        <f t="shared" si="7959"/>
        <v>0</v>
      </c>
      <c r="AL1616" s="276">
        <f t="shared" si="7959"/>
        <v>0</v>
      </c>
      <c r="AM1616" s="276">
        <f t="shared" si="7959"/>
        <v>0</v>
      </c>
      <c r="AN1616" s="276">
        <f t="shared" si="7959"/>
        <v>0</v>
      </c>
      <c r="AO1616" s="276">
        <f t="shared" si="7959"/>
        <v>0</v>
      </c>
      <c r="AP1616" s="276">
        <f t="shared" si="7959"/>
        <v>0</v>
      </c>
      <c r="AQ1616" s="276">
        <f t="shared" si="7959"/>
        <v>0</v>
      </c>
      <c r="AR1616" s="276">
        <f t="shared" si="7959"/>
        <v>0</v>
      </c>
      <c r="AS1616" s="501">
        <f t="shared" si="7959"/>
        <v>0</v>
      </c>
      <c r="AT1616" s="276">
        <f t="shared" si="7959"/>
        <v>0</v>
      </c>
      <c r="AU1616" s="276">
        <f t="shared" si="7959"/>
        <v>0</v>
      </c>
      <c r="AV1616" s="276">
        <f t="shared" si="7959"/>
        <v>0</v>
      </c>
      <c r="AW1616" s="568">
        <f t="shared" si="7959"/>
        <v>0</v>
      </c>
      <c r="AX1616" s="568">
        <f t="shared" si="7959"/>
        <v>0</v>
      </c>
      <c r="AY1616" s="568">
        <f t="shared" si="7959"/>
        <v>0</v>
      </c>
      <c r="AZ1616" s="276">
        <f t="shared" si="7959"/>
        <v>0</v>
      </c>
      <c r="BA1616" s="276">
        <f t="shared" si="7959"/>
        <v>0</v>
      </c>
      <c r="BB1616" s="276">
        <f t="shared" si="7959"/>
        <v>0</v>
      </c>
      <c r="BC1616" s="276">
        <f t="shared" si="7959"/>
        <v>0</v>
      </c>
      <c r="BD1616" s="276">
        <f t="shared" si="7959"/>
        <v>0</v>
      </c>
      <c r="BE1616" s="276">
        <f t="shared" si="7959"/>
        <v>0</v>
      </c>
      <c r="BF1616" s="523"/>
      <c r="BG1616" s="605">
        <f>SUM(F1616,S1616,AF1616,AS1616)</f>
        <v>3</v>
      </c>
      <c r="BH1616" s="533">
        <f>SUM(G1616,T1616,AG1616)</f>
        <v>0</v>
      </c>
      <c r="BI1616" s="533">
        <f t="shared" si="7941"/>
        <v>0</v>
      </c>
      <c r="BJ1616" s="533">
        <f t="shared" si="7942"/>
        <v>0</v>
      </c>
      <c r="BK1616" s="533">
        <f t="shared" si="7943"/>
        <v>0</v>
      </c>
      <c r="BL1616" s="533">
        <f t="shared" si="7944"/>
        <v>0</v>
      </c>
      <c r="BM1616" s="533">
        <f t="shared" si="7945"/>
        <v>0</v>
      </c>
      <c r="BN1616" s="533">
        <f>SUM(M1616,Z1616,AM1616)</f>
        <v>0</v>
      </c>
      <c r="BO1616" s="533">
        <f t="shared" si="7946"/>
        <v>0</v>
      </c>
      <c r="BP1616" s="533">
        <f t="shared" si="7947"/>
        <v>0</v>
      </c>
      <c r="BQ1616" s="533">
        <f t="shared" si="7948"/>
        <v>0</v>
      </c>
      <c r="BR1616" s="533">
        <f t="shared" si="7949"/>
        <v>0</v>
      </c>
      <c r="BS1616" s="533">
        <f t="shared" si="7950"/>
        <v>0</v>
      </c>
      <c r="BT1616" s="533">
        <f>AT1616</f>
        <v>0</v>
      </c>
      <c r="BU1616" s="533">
        <f t="shared" si="7951"/>
        <v>0</v>
      </c>
      <c r="BV1616" s="533">
        <f t="shared" si="7952"/>
        <v>0</v>
      </c>
      <c r="BW1616" s="536">
        <f>SUM(BH1616,BK1616,BN1616,BQ1616,BT1616)</f>
        <v>0</v>
      </c>
      <c r="BX1616" s="536">
        <f t="shared" si="7953"/>
        <v>0</v>
      </c>
      <c r="BY1616" s="536">
        <f t="shared" si="7954"/>
        <v>0</v>
      </c>
      <c r="BZ1616" t="s">
        <v>74</v>
      </c>
      <c r="CA1616" s="544">
        <f>AZ1616</f>
        <v>0</v>
      </c>
      <c r="CB1616" s="544">
        <f t="shared" si="7955"/>
        <v>0</v>
      </c>
      <c r="CC1616" s="544">
        <f t="shared" si="7956"/>
        <v>0</v>
      </c>
      <c r="CD1616" s="544">
        <f>BC1616</f>
        <v>0</v>
      </c>
      <c r="CE1616" s="544">
        <f t="shared" si="7957"/>
        <v>0</v>
      </c>
      <c r="CF1616" s="544">
        <f t="shared" si="7958"/>
        <v>0</v>
      </c>
    </row>
    <row r="1617" spans="1:84">
      <c r="A1617" s="149"/>
      <c r="B1617" s="149"/>
      <c r="C1617" s="151"/>
      <c r="D1617" s="151"/>
      <c r="E1617" s="288"/>
      <c r="F1617" s="592"/>
      <c r="G1617" s="168"/>
      <c r="H1617" s="168"/>
      <c r="I1617" s="168"/>
      <c r="J1617" s="168"/>
      <c r="K1617" s="168"/>
      <c r="L1617" s="168"/>
      <c r="M1617" s="168"/>
      <c r="N1617" s="168"/>
      <c r="O1617" s="168"/>
      <c r="P1617" s="168"/>
      <c r="Q1617" s="168"/>
      <c r="R1617" s="168"/>
      <c r="S1617" s="502"/>
      <c r="T1617" s="168"/>
      <c r="U1617" s="168"/>
      <c r="V1617" s="168"/>
      <c r="W1617" s="168"/>
      <c r="X1617" s="168"/>
      <c r="Y1617" s="168"/>
      <c r="Z1617" s="168"/>
      <c r="AA1617" s="168"/>
      <c r="AB1617" s="168"/>
      <c r="AC1617" s="168"/>
      <c r="AD1617" s="168"/>
      <c r="AE1617" s="168"/>
      <c r="AF1617" s="502"/>
      <c r="AG1617" s="168"/>
      <c r="AH1617" s="168"/>
      <c r="AI1617" s="168"/>
      <c r="AJ1617" s="168"/>
      <c r="AK1617" s="168"/>
      <c r="AL1617" s="168"/>
      <c r="AM1617" s="168"/>
      <c r="AN1617" s="168"/>
      <c r="AO1617" s="168"/>
      <c r="AP1617" s="168"/>
      <c r="AQ1617" s="168"/>
      <c r="AR1617" s="168"/>
      <c r="AS1617" s="502"/>
      <c r="AT1617" s="168"/>
      <c r="AU1617" s="168"/>
      <c r="AV1617" s="168"/>
      <c r="AW1617" s="569"/>
      <c r="AX1617" s="569"/>
      <c r="AY1617" s="569"/>
      <c r="AZ1617" s="168"/>
      <c r="BA1617" s="168"/>
      <c r="BB1617" s="168"/>
      <c r="BC1617" s="168"/>
      <c r="BD1617" s="168"/>
      <c r="BE1617" s="168"/>
      <c r="BF1617" s="523"/>
    </row>
    <row r="1618" spans="1:84">
      <c r="A1618" s="149"/>
      <c r="B1618" s="149" t="s">
        <v>607</v>
      </c>
      <c r="C1618" s="151"/>
      <c r="D1618" s="151"/>
      <c r="E1618" s="375" t="s">
        <v>221</v>
      </c>
      <c r="F1618" s="591"/>
      <c r="G1618" s="159"/>
      <c r="H1618" s="159"/>
      <c r="I1618" s="159"/>
      <c r="J1618" s="159"/>
      <c r="K1618" s="159"/>
      <c r="L1618" s="159"/>
      <c r="M1618" s="159"/>
      <c r="N1618" s="159"/>
      <c r="O1618" s="159"/>
      <c r="P1618" s="159"/>
      <c r="Q1618" s="159"/>
      <c r="R1618" s="159"/>
      <c r="S1618" s="503"/>
      <c r="T1618" s="159"/>
      <c r="U1618" s="159"/>
      <c r="V1618" s="159"/>
      <c r="W1618" s="159"/>
      <c r="X1618" s="159"/>
      <c r="Y1618" s="159"/>
      <c r="Z1618" s="159"/>
      <c r="AA1618" s="159"/>
      <c r="AB1618" s="159"/>
      <c r="AC1618" s="159"/>
      <c r="AD1618" s="159"/>
      <c r="AE1618" s="159"/>
      <c r="AF1618" s="503"/>
      <c r="AG1618" s="159"/>
      <c r="AH1618" s="159"/>
      <c r="AI1618" s="159"/>
      <c r="AJ1618" s="159"/>
      <c r="AK1618" s="159"/>
      <c r="AL1618" s="159"/>
      <c r="AM1618" s="159"/>
      <c r="AN1618" s="159"/>
      <c r="AO1618" s="159"/>
      <c r="AP1618" s="159"/>
      <c r="AQ1618" s="159"/>
      <c r="AR1618" s="159"/>
      <c r="AS1618" s="503"/>
      <c r="AT1618" s="159"/>
      <c r="AU1618" s="159"/>
      <c r="AV1618" s="159"/>
      <c r="AW1618" s="570"/>
      <c r="AX1618" s="570"/>
      <c r="AY1618" s="570"/>
      <c r="AZ1618" s="159"/>
      <c r="BA1618" s="159"/>
      <c r="BB1618" s="159"/>
      <c r="BC1618" s="159"/>
      <c r="BD1618" s="159"/>
      <c r="BE1618" s="159"/>
      <c r="BF1618" s="474"/>
    </row>
    <row r="1619" spans="1:84">
      <c r="A1619" s="149"/>
      <c r="B1619" s="149"/>
      <c r="C1619" s="151"/>
      <c r="D1619" s="151"/>
      <c r="E1619" s="446" t="s">
        <v>1078</v>
      </c>
      <c r="F1619" s="592">
        <v>1</v>
      </c>
      <c r="G1619" s="159"/>
      <c r="H1619" s="159"/>
      <c r="I1619" s="275">
        <f>SUM(G1619:H1619)</f>
        <v>0</v>
      </c>
      <c r="J1619" s="159"/>
      <c r="K1619" s="159"/>
      <c r="L1619" s="275">
        <f>SUM(J1619:K1619)</f>
        <v>0</v>
      </c>
      <c r="M1619" s="159"/>
      <c r="N1619" s="159"/>
      <c r="O1619" s="275">
        <f>SUM(M1619:N1619)</f>
        <v>0</v>
      </c>
      <c r="P1619" s="159"/>
      <c r="Q1619" s="159"/>
      <c r="R1619" s="275">
        <f>SUM(P1619:Q1619)</f>
        <v>0</v>
      </c>
      <c r="S1619" s="500"/>
      <c r="T1619" s="275"/>
      <c r="U1619" s="275"/>
      <c r="V1619" s="275">
        <f>SUM(T1619:U1619)</f>
        <v>0</v>
      </c>
      <c r="W1619" s="275"/>
      <c r="X1619" s="275"/>
      <c r="Y1619" s="275">
        <f>SUM(W1619:X1619)</f>
        <v>0</v>
      </c>
      <c r="Z1619" s="275"/>
      <c r="AA1619" s="275"/>
      <c r="AB1619" s="275">
        <f>SUM(Z1619:AA1619)</f>
        <v>0</v>
      </c>
      <c r="AC1619" s="275"/>
      <c r="AD1619" s="275"/>
      <c r="AE1619" s="275">
        <f>SUM(AC1619:AD1619)</f>
        <v>0</v>
      </c>
      <c r="AF1619" s="500"/>
      <c r="AG1619" s="275"/>
      <c r="AH1619" s="275"/>
      <c r="AI1619" s="275">
        <f>SUM(AG1619:AH1619)</f>
        <v>0</v>
      </c>
      <c r="AJ1619" s="275"/>
      <c r="AK1619" s="275"/>
      <c r="AL1619" s="275">
        <f>SUM(AJ1619:AK1619)</f>
        <v>0</v>
      </c>
      <c r="AM1619" s="275"/>
      <c r="AN1619" s="275"/>
      <c r="AO1619" s="275">
        <f>SUM(AM1619:AN1619)</f>
        <v>0</v>
      </c>
      <c r="AP1619" s="275"/>
      <c r="AQ1619" s="275"/>
      <c r="AR1619" s="275">
        <f>SUM(AP1619:AQ1619)</f>
        <v>0</v>
      </c>
      <c r="AS1619" s="500"/>
      <c r="AT1619" s="275"/>
      <c r="AU1619" s="275"/>
      <c r="AV1619" s="275">
        <f>SUM(AT1619:AU1619)</f>
        <v>0</v>
      </c>
      <c r="AW1619" s="567">
        <f t="shared" ref="AW1619:AW1620" si="7960">SUM(G1619,J1619,M1619,P1619,T1619,W1619,Z1619,AC1619,AG1619,AJ1619,AM1619,AP1619,AT1619)</f>
        <v>0</v>
      </c>
      <c r="AX1619" s="567">
        <f t="shared" ref="AX1619:AX1620" si="7961">SUM(H1619,K1619,N1619,Q1619,U1619,X1619,AA1619,AD1619,AH1619,AK1619,AN1619,AQ1619,AU1619)</f>
        <v>0</v>
      </c>
      <c r="AY1619" s="567">
        <f t="shared" ref="AY1619:AY1620" si="7962">SUM(I1619,L1619,O1619,R1619,V1619,Y1619,AB1619,AE1619,AI1619,AL1619,AO1619,AR1619,AV1619)</f>
        <v>0</v>
      </c>
      <c r="AZ1619" s="159"/>
      <c r="BA1619" s="159"/>
      <c r="BB1619" s="275">
        <f>SUM(AZ1619:BA1619)</f>
        <v>0</v>
      </c>
      <c r="BC1619" s="275"/>
      <c r="BD1619" s="275"/>
      <c r="BE1619" s="275">
        <f>SUM(BC1619:BD1619)</f>
        <v>0</v>
      </c>
      <c r="BF1619" s="521"/>
      <c r="BG1619" s="605">
        <f>SUM(F1619,S1619,AF1619,AS1619)</f>
        <v>1</v>
      </c>
      <c r="BH1619" s="533">
        <f>SUM(G1619,T1619,AG1619)</f>
        <v>0</v>
      </c>
      <c r="BI1619" s="533">
        <f t="shared" ref="BI1619:BI1621" si="7963">SUM(H1619,U1619,AH1619)</f>
        <v>0</v>
      </c>
      <c r="BJ1619" s="533">
        <f t="shared" ref="BJ1619:BJ1621" si="7964">SUM(I1619,V1619,AI1619)</f>
        <v>0</v>
      </c>
      <c r="BK1619" s="533">
        <f t="shared" ref="BK1619:BK1621" si="7965">SUM(J1619,W1619,AJ1619)</f>
        <v>0</v>
      </c>
      <c r="BL1619" s="533">
        <f t="shared" ref="BL1619:BL1621" si="7966">SUM(K1619,X1619,AK1619)</f>
        <v>0</v>
      </c>
      <c r="BM1619" s="533">
        <f t="shared" ref="BM1619:BM1621" si="7967">SUM(L1619,Y1619,AL1619)</f>
        <v>0</v>
      </c>
      <c r="BN1619" s="533">
        <f>SUM(M1619,Z1619,AM1619)</f>
        <v>0</v>
      </c>
      <c r="BO1619" s="533">
        <f t="shared" ref="BO1619:BO1621" si="7968">SUM(N1619,AA1619,AN1619)</f>
        <v>0</v>
      </c>
      <c r="BP1619" s="533">
        <f t="shared" ref="BP1619:BP1621" si="7969">SUM(O1619,AB1619,AO1619)</f>
        <v>0</v>
      </c>
      <c r="BQ1619" s="533">
        <f t="shared" ref="BQ1619:BQ1621" si="7970">SUM(P1619,AC1619,AP1619)</f>
        <v>0</v>
      </c>
      <c r="BR1619" s="533">
        <f t="shared" ref="BR1619:BR1621" si="7971">SUM(Q1619,AD1619,AQ1619)</f>
        <v>0</v>
      </c>
      <c r="BS1619" s="533">
        <f t="shared" ref="BS1619:BS1621" si="7972">SUM(R1619,AE1619,AR1619)</f>
        <v>0</v>
      </c>
      <c r="BT1619" s="533">
        <f>AT1619</f>
        <v>0</v>
      </c>
      <c r="BU1619" s="533">
        <f t="shared" ref="BU1619:BU1621" si="7973">AU1619</f>
        <v>0</v>
      </c>
      <c r="BV1619" s="533">
        <f t="shared" ref="BV1619:BV1621" si="7974">AV1619</f>
        <v>0</v>
      </c>
      <c r="BW1619" s="536">
        <f>SUM(BH1619,BK1619,BN1619,BQ1619,BT1619)</f>
        <v>0</v>
      </c>
      <c r="BX1619" s="536">
        <f t="shared" ref="BX1619:BX1621" si="7975">SUM(BI1619,BL1619,BO1619,BR1619,BU1619)</f>
        <v>0</v>
      </c>
      <c r="BY1619" s="536">
        <f t="shared" ref="BY1619:BY1621" si="7976">SUM(BJ1619,BM1619,BP1619,BS1619,BV1619)</f>
        <v>0</v>
      </c>
      <c r="BZ1619" t="s">
        <v>74</v>
      </c>
      <c r="CA1619" s="544">
        <f>AZ1619</f>
        <v>0</v>
      </c>
      <c r="CB1619" s="544">
        <f t="shared" ref="CB1619:CB1621" si="7977">BA1619</f>
        <v>0</v>
      </c>
      <c r="CC1619" s="544">
        <f t="shared" ref="CC1619:CC1621" si="7978">BB1619</f>
        <v>0</v>
      </c>
      <c r="CD1619" s="544">
        <f>BC1619</f>
        <v>0</v>
      </c>
      <c r="CE1619" s="544">
        <f t="shared" ref="CE1619:CE1621" si="7979">BD1619</f>
        <v>0</v>
      </c>
      <c r="CF1619" s="544">
        <f t="shared" ref="CF1619:CF1621" si="7980">BE1619</f>
        <v>0</v>
      </c>
    </row>
    <row r="1620" spans="1:84">
      <c r="A1620" s="149"/>
      <c r="B1620" s="149"/>
      <c r="C1620" s="151"/>
      <c r="D1620" s="151"/>
      <c r="E1620" s="446" t="s">
        <v>1079</v>
      </c>
      <c r="F1620" s="592">
        <v>2</v>
      </c>
      <c r="G1620" s="159"/>
      <c r="H1620" s="159"/>
      <c r="I1620" s="275">
        <f>SUM(G1620:H1620)</f>
        <v>0</v>
      </c>
      <c r="J1620" s="159"/>
      <c r="K1620" s="159"/>
      <c r="L1620" s="275">
        <f>SUM(J1620:K1620)</f>
        <v>0</v>
      </c>
      <c r="M1620" s="159"/>
      <c r="N1620" s="159"/>
      <c r="O1620" s="275">
        <f>SUM(M1620:N1620)</f>
        <v>0</v>
      </c>
      <c r="P1620" s="159"/>
      <c r="Q1620" s="159"/>
      <c r="R1620" s="275">
        <f>SUM(P1620:Q1620)</f>
        <v>0</v>
      </c>
      <c r="S1620" s="500"/>
      <c r="T1620" s="275"/>
      <c r="U1620" s="275"/>
      <c r="V1620" s="275">
        <f>SUM(T1620:U1620)</f>
        <v>0</v>
      </c>
      <c r="W1620" s="275"/>
      <c r="X1620" s="275"/>
      <c r="Y1620" s="275">
        <f>SUM(W1620:X1620)</f>
        <v>0</v>
      </c>
      <c r="Z1620" s="275"/>
      <c r="AA1620" s="275"/>
      <c r="AB1620" s="275">
        <f>SUM(Z1620:AA1620)</f>
        <v>0</v>
      </c>
      <c r="AC1620" s="275"/>
      <c r="AD1620" s="275"/>
      <c r="AE1620" s="275">
        <f>SUM(AC1620:AD1620)</f>
        <v>0</v>
      </c>
      <c r="AF1620" s="500"/>
      <c r="AG1620" s="275"/>
      <c r="AH1620" s="275"/>
      <c r="AI1620" s="275">
        <f>SUM(AG1620:AH1620)</f>
        <v>0</v>
      </c>
      <c r="AJ1620" s="275"/>
      <c r="AK1620" s="275"/>
      <c r="AL1620" s="275">
        <f>SUM(AJ1620:AK1620)</f>
        <v>0</v>
      </c>
      <c r="AM1620" s="275"/>
      <c r="AN1620" s="275"/>
      <c r="AO1620" s="275">
        <f>SUM(AM1620:AN1620)</f>
        <v>0</v>
      </c>
      <c r="AP1620" s="275"/>
      <c r="AQ1620" s="275"/>
      <c r="AR1620" s="275">
        <f>SUM(AP1620:AQ1620)</f>
        <v>0</v>
      </c>
      <c r="AS1620" s="500"/>
      <c r="AT1620" s="275"/>
      <c r="AU1620" s="275"/>
      <c r="AV1620" s="275">
        <f>SUM(AT1620:AU1620)</f>
        <v>0</v>
      </c>
      <c r="AW1620" s="567">
        <f t="shared" si="7960"/>
        <v>0</v>
      </c>
      <c r="AX1620" s="567">
        <f t="shared" si="7961"/>
        <v>0</v>
      </c>
      <c r="AY1620" s="567">
        <f t="shared" si="7962"/>
        <v>0</v>
      </c>
      <c r="AZ1620" s="159"/>
      <c r="BA1620" s="159"/>
      <c r="BB1620" s="275">
        <f>SUM(AZ1620:BA1620)</f>
        <v>0</v>
      </c>
      <c r="BC1620" s="275"/>
      <c r="BD1620" s="275"/>
      <c r="BE1620" s="275">
        <f>SUM(BC1620:BD1620)</f>
        <v>0</v>
      </c>
      <c r="BF1620" s="521"/>
      <c r="BG1620" s="605">
        <f>SUM(F1620,S1620,AF1620,AS1620)</f>
        <v>2</v>
      </c>
      <c r="BH1620" s="533">
        <f>SUM(G1620,T1620,AG1620)</f>
        <v>0</v>
      </c>
      <c r="BI1620" s="533">
        <f t="shared" si="7963"/>
        <v>0</v>
      </c>
      <c r="BJ1620" s="533">
        <f t="shared" si="7964"/>
        <v>0</v>
      </c>
      <c r="BK1620" s="533">
        <f t="shared" si="7965"/>
        <v>0</v>
      </c>
      <c r="BL1620" s="533">
        <f t="shared" si="7966"/>
        <v>0</v>
      </c>
      <c r="BM1620" s="533">
        <f t="shared" si="7967"/>
        <v>0</v>
      </c>
      <c r="BN1620" s="533">
        <f>SUM(M1620,Z1620,AM1620)</f>
        <v>0</v>
      </c>
      <c r="BO1620" s="533">
        <f t="shared" si="7968"/>
        <v>0</v>
      </c>
      <c r="BP1620" s="533">
        <f t="shared" si="7969"/>
        <v>0</v>
      </c>
      <c r="BQ1620" s="533">
        <f t="shared" si="7970"/>
        <v>0</v>
      </c>
      <c r="BR1620" s="533">
        <f t="shared" si="7971"/>
        <v>0</v>
      </c>
      <c r="BS1620" s="533">
        <f t="shared" si="7972"/>
        <v>0</v>
      </c>
      <c r="BT1620" s="533">
        <f>AT1620</f>
        <v>0</v>
      </c>
      <c r="BU1620" s="533">
        <f t="shared" si="7973"/>
        <v>0</v>
      </c>
      <c r="BV1620" s="533">
        <f t="shared" si="7974"/>
        <v>0</v>
      </c>
      <c r="BW1620" s="536">
        <f>SUM(BH1620,BK1620,BN1620,BQ1620,BT1620)</f>
        <v>0</v>
      </c>
      <c r="BX1620" s="536">
        <f t="shared" si="7975"/>
        <v>0</v>
      </c>
      <c r="BY1620" s="536">
        <f t="shared" si="7976"/>
        <v>0</v>
      </c>
      <c r="BZ1620" t="s">
        <v>74</v>
      </c>
      <c r="CA1620" s="544">
        <f>AZ1620</f>
        <v>0</v>
      </c>
      <c r="CB1620" s="544">
        <f t="shared" si="7977"/>
        <v>0</v>
      </c>
      <c r="CC1620" s="544">
        <f t="shared" si="7978"/>
        <v>0</v>
      </c>
      <c r="CD1620" s="544">
        <f>BC1620</f>
        <v>0</v>
      </c>
      <c r="CE1620" s="544">
        <f t="shared" si="7979"/>
        <v>0</v>
      </c>
      <c r="CF1620" s="544">
        <f t="shared" si="7980"/>
        <v>0</v>
      </c>
    </row>
    <row r="1621" spans="1:84">
      <c r="A1621" s="149"/>
      <c r="B1621" s="149"/>
      <c r="C1621" s="151"/>
      <c r="D1621" s="151"/>
      <c r="E1621" s="288"/>
      <c r="F1621" s="592">
        <f>SUM(F1619:F1620)</f>
        <v>3</v>
      </c>
      <c r="G1621" s="276">
        <f t="shared" ref="G1621:BE1621" si="7981">SUM(G1619:G1620)</f>
        <v>0</v>
      </c>
      <c r="H1621" s="276">
        <f t="shared" si="7981"/>
        <v>0</v>
      </c>
      <c r="I1621" s="276">
        <f t="shared" si="7981"/>
        <v>0</v>
      </c>
      <c r="J1621" s="276">
        <f t="shared" si="7981"/>
        <v>0</v>
      </c>
      <c r="K1621" s="276">
        <f t="shared" si="7981"/>
        <v>0</v>
      </c>
      <c r="L1621" s="276">
        <f t="shared" si="7981"/>
        <v>0</v>
      </c>
      <c r="M1621" s="276">
        <f t="shared" si="7981"/>
        <v>0</v>
      </c>
      <c r="N1621" s="276">
        <f t="shared" si="7981"/>
        <v>0</v>
      </c>
      <c r="O1621" s="276">
        <f t="shared" si="7981"/>
        <v>0</v>
      </c>
      <c r="P1621" s="276">
        <f t="shared" si="7981"/>
        <v>0</v>
      </c>
      <c r="Q1621" s="276">
        <f t="shared" si="7981"/>
        <v>0</v>
      </c>
      <c r="R1621" s="276">
        <f t="shared" si="7981"/>
        <v>0</v>
      </c>
      <c r="S1621" s="501">
        <f t="shared" si="7981"/>
        <v>0</v>
      </c>
      <c r="T1621" s="276">
        <f t="shared" si="7981"/>
        <v>0</v>
      </c>
      <c r="U1621" s="276">
        <f t="shared" si="7981"/>
        <v>0</v>
      </c>
      <c r="V1621" s="276">
        <f t="shared" si="7981"/>
        <v>0</v>
      </c>
      <c r="W1621" s="276">
        <f t="shared" si="7981"/>
        <v>0</v>
      </c>
      <c r="X1621" s="276">
        <f t="shared" si="7981"/>
        <v>0</v>
      </c>
      <c r="Y1621" s="276">
        <f t="shared" si="7981"/>
        <v>0</v>
      </c>
      <c r="Z1621" s="276">
        <f t="shared" si="7981"/>
        <v>0</v>
      </c>
      <c r="AA1621" s="276">
        <f t="shared" si="7981"/>
        <v>0</v>
      </c>
      <c r="AB1621" s="276">
        <f t="shared" si="7981"/>
        <v>0</v>
      </c>
      <c r="AC1621" s="276">
        <f t="shared" si="7981"/>
        <v>0</v>
      </c>
      <c r="AD1621" s="276">
        <f t="shared" si="7981"/>
        <v>0</v>
      </c>
      <c r="AE1621" s="276">
        <f t="shared" si="7981"/>
        <v>0</v>
      </c>
      <c r="AF1621" s="501">
        <f t="shared" si="7981"/>
        <v>0</v>
      </c>
      <c r="AG1621" s="276">
        <f t="shared" si="7981"/>
        <v>0</v>
      </c>
      <c r="AH1621" s="276">
        <f t="shared" si="7981"/>
        <v>0</v>
      </c>
      <c r="AI1621" s="276">
        <f t="shared" si="7981"/>
        <v>0</v>
      </c>
      <c r="AJ1621" s="276">
        <f t="shared" si="7981"/>
        <v>0</v>
      </c>
      <c r="AK1621" s="276">
        <f t="shared" si="7981"/>
        <v>0</v>
      </c>
      <c r="AL1621" s="276">
        <f t="shared" si="7981"/>
        <v>0</v>
      </c>
      <c r="AM1621" s="276">
        <f t="shared" si="7981"/>
        <v>0</v>
      </c>
      <c r="AN1621" s="276">
        <f t="shared" si="7981"/>
        <v>0</v>
      </c>
      <c r="AO1621" s="276">
        <f t="shared" si="7981"/>
        <v>0</v>
      </c>
      <c r="AP1621" s="276">
        <f t="shared" si="7981"/>
        <v>0</v>
      </c>
      <c r="AQ1621" s="276">
        <f t="shared" si="7981"/>
        <v>0</v>
      </c>
      <c r="AR1621" s="276">
        <f t="shared" si="7981"/>
        <v>0</v>
      </c>
      <c r="AS1621" s="501">
        <f t="shared" si="7981"/>
        <v>0</v>
      </c>
      <c r="AT1621" s="276">
        <f t="shared" si="7981"/>
        <v>0</v>
      </c>
      <c r="AU1621" s="276">
        <f t="shared" si="7981"/>
        <v>0</v>
      </c>
      <c r="AV1621" s="276">
        <f t="shared" si="7981"/>
        <v>0</v>
      </c>
      <c r="AW1621" s="568">
        <f t="shared" si="7981"/>
        <v>0</v>
      </c>
      <c r="AX1621" s="568">
        <f t="shared" si="7981"/>
        <v>0</v>
      </c>
      <c r="AY1621" s="568">
        <f t="shared" si="7981"/>
        <v>0</v>
      </c>
      <c r="AZ1621" s="276">
        <f t="shared" si="7981"/>
        <v>0</v>
      </c>
      <c r="BA1621" s="276">
        <f t="shared" si="7981"/>
        <v>0</v>
      </c>
      <c r="BB1621" s="276">
        <f t="shared" si="7981"/>
        <v>0</v>
      </c>
      <c r="BC1621" s="276">
        <f t="shared" si="7981"/>
        <v>0</v>
      </c>
      <c r="BD1621" s="276">
        <f t="shared" si="7981"/>
        <v>0</v>
      </c>
      <c r="BE1621" s="276">
        <f t="shared" si="7981"/>
        <v>0</v>
      </c>
      <c r="BF1621" s="523"/>
      <c r="BG1621" s="605">
        <f>SUM(F1621,S1621,AF1621,AS1621)</f>
        <v>3</v>
      </c>
      <c r="BH1621" s="533">
        <f>SUM(G1621,T1621,AG1621)</f>
        <v>0</v>
      </c>
      <c r="BI1621" s="533">
        <f t="shared" si="7963"/>
        <v>0</v>
      </c>
      <c r="BJ1621" s="533">
        <f t="shared" si="7964"/>
        <v>0</v>
      </c>
      <c r="BK1621" s="533">
        <f t="shared" si="7965"/>
        <v>0</v>
      </c>
      <c r="BL1621" s="533">
        <f t="shared" si="7966"/>
        <v>0</v>
      </c>
      <c r="BM1621" s="533">
        <f t="shared" si="7967"/>
        <v>0</v>
      </c>
      <c r="BN1621" s="533">
        <f>SUM(M1621,Z1621,AM1621)</f>
        <v>0</v>
      </c>
      <c r="BO1621" s="533">
        <f t="shared" si="7968"/>
        <v>0</v>
      </c>
      <c r="BP1621" s="533">
        <f t="shared" si="7969"/>
        <v>0</v>
      </c>
      <c r="BQ1621" s="533">
        <f t="shared" si="7970"/>
        <v>0</v>
      </c>
      <c r="BR1621" s="533">
        <f t="shared" si="7971"/>
        <v>0</v>
      </c>
      <c r="BS1621" s="533">
        <f t="shared" si="7972"/>
        <v>0</v>
      </c>
      <c r="BT1621" s="533">
        <f>AT1621</f>
        <v>0</v>
      </c>
      <c r="BU1621" s="533">
        <f t="shared" si="7973"/>
        <v>0</v>
      </c>
      <c r="BV1621" s="533">
        <f t="shared" si="7974"/>
        <v>0</v>
      </c>
      <c r="BW1621" s="536">
        <f>SUM(BH1621,BK1621,BN1621,BQ1621,BT1621)</f>
        <v>0</v>
      </c>
      <c r="BX1621" s="536">
        <f t="shared" si="7975"/>
        <v>0</v>
      </c>
      <c r="BY1621" s="536">
        <f t="shared" si="7976"/>
        <v>0</v>
      </c>
      <c r="BZ1621" t="s">
        <v>74</v>
      </c>
      <c r="CA1621" s="544">
        <f>AZ1621</f>
        <v>0</v>
      </c>
      <c r="CB1621" s="544">
        <f t="shared" si="7977"/>
        <v>0</v>
      </c>
      <c r="CC1621" s="544">
        <f t="shared" si="7978"/>
        <v>0</v>
      </c>
      <c r="CD1621" s="544">
        <f>BC1621</f>
        <v>0</v>
      </c>
      <c r="CE1621" s="544">
        <f t="shared" si="7979"/>
        <v>0</v>
      </c>
      <c r="CF1621" s="544">
        <f t="shared" si="7980"/>
        <v>0</v>
      </c>
    </row>
    <row r="1622" spans="1:84">
      <c r="A1622" s="149"/>
      <c r="B1622" s="149" t="s">
        <v>555</v>
      </c>
      <c r="C1622" s="151"/>
      <c r="D1622" s="151"/>
      <c r="E1622" s="375" t="s">
        <v>221</v>
      </c>
      <c r="F1622" s="591"/>
      <c r="G1622" s="159"/>
      <c r="H1622" s="159"/>
      <c r="I1622" s="159"/>
      <c r="J1622" s="159"/>
      <c r="K1622" s="159"/>
      <c r="L1622" s="159"/>
      <c r="M1622" s="159"/>
      <c r="N1622" s="159"/>
      <c r="O1622" s="159"/>
      <c r="P1622" s="159"/>
      <c r="Q1622" s="159"/>
      <c r="R1622" s="159"/>
      <c r="S1622" s="503"/>
      <c r="T1622" s="159"/>
      <c r="U1622" s="159"/>
      <c r="V1622" s="159"/>
      <c r="W1622" s="159"/>
      <c r="X1622" s="159"/>
      <c r="Y1622" s="159"/>
      <c r="Z1622" s="159"/>
      <c r="AA1622" s="159"/>
      <c r="AB1622" s="159"/>
      <c r="AC1622" s="159"/>
      <c r="AD1622" s="159"/>
      <c r="AE1622" s="159"/>
      <c r="AF1622" s="503"/>
      <c r="AG1622" s="159"/>
      <c r="AH1622" s="159"/>
      <c r="AI1622" s="159"/>
      <c r="AJ1622" s="159"/>
      <c r="AK1622" s="159"/>
      <c r="AL1622" s="159"/>
      <c r="AM1622" s="159"/>
      <c r="AN1622" s="159"/>
      <c r="AO1622" s="159"/>
      <c r="AP1622" s="159"/>
      <c r="AQ1622" s="159"/>
      <c r="AR1622" s="159"/>
      <c r="AS1622" s="503"/>
      <c r="AT1622" s="159"/>
      <c r="AU1622" s="159"/>
      <c r="AV1622" s="159"/>
      <c r="AW1622" s="570"/>
      <c r="AX1622" s="570"/>
      <c r="AY1622" s="570"/>
      <c r="AZ1622" s="159"/>
      <c r="BA1622" s="159"/>
      <c r="BB1622" s="159"/>
      <c r="BC1622" s="159"/>
      <c r="BD1622" s="159"/>
      <c r="BE1622" s="159"/>
      <c r="BF1622" s="474"/>
    </row>
    <row r="1623" spans="1:84">
      <c r="A1623" s="149"/>
      <c r="B1623" s="149"/>
      <c r="C1623" s="151"/>
      <c r="D1623" s="151"/>
      <c r="E1623" s="446" t="s">
        <v>1078</v>
      </c>
      <c r="F1623" s="592">
        <v>1</v>
      </c>
      <c r="G1623" s="159"/>
      <c r="H1623" s="159"/>
      <c r="I1623" s="275">
        <f>SUM(G1623:H1623)</f>
        <v>0</v>
      </c>
      <c r="J1623" s="159"/>
      <c r="K1623" s="159"/>
      <c r="L1623" s="275">
        <f>SUM(J1623:K1623)</f>
        <v>0</v>
      </c>
      <c r="M1623" s="159"/>
      <c r="N1623" s="159"/>
      <c r="O1623" s="275">
        <f>SUM(M1623:N1623)</f>
        <v>0</v>
      </c>
      <c r="P1623" s="159"/>
      <c r="Q1623" s="159"/>
      <c r="R1623" s="275">
        <f>SUM(P1623:Q1623)</f>
        <v>0</v>
      </c>
      <c r="S1623" s="500"/>
      <c r="T1623" s="275"/>
      <c r="U1623" s="275"/>
      <c r="V1623" s="275">
        <f>SUM(T1623:U1623)</f>
        <v>0</v>
      </c>
      <c r="W1623" s="275"/>
      <c r="X1623" s="275"/>
      <c r="Y1623" s="275">
        <f>SUM(W1623:X1623)</f>
        <v>0</v>
      </c>
      <c r="Z1623" s="275"/>
      <c r="AA1623" s="275"/>
      <c r="AB1623" s="275">
        <f>SUM(Z1623:AA1623)</f>
        <v>0</v>
      </c>
      <c r="AC1623" s="275"/>
      <c r="AD1623" s="275"/>
      <c r="AE1623" s="275">
        <f>SUM(AC1623:AD1623)</f>
        <v>0</v>
      </c>
      <c r="AF1623" s="500"/>
      <c r="AG1623" s="275"/>
      <c r="AH1623" s="275"/>
      <c r="AI1623" s="275">
        <f>SUM(AG1623:AH1623)</f>
        <v>0</v>
      </c>
      <c r="AJ1623" s="275"/>
      <c r="AK1623" s="275"/>
      <c r="AL1623" s="275">
        <f>SUM(AJ1623:AK1623)</f>
        <v>0</v>
      </c>
      <c r="AM1623" s="275"/>
      <c r="AN1623" s="275"/>
      <c r="AO1623" s="275">
        <f>SUM(AM1623:AN1623)</f>
        <v>0</v>
      </c>
      <c r="AP1623" s="275"/>
      <c r="AQ1623" s="275"/>
      <c r="AR1623" s="275">
        <f>SUM(AP1623:AQ1623)</f>
        <v>0</v>
      </c>
      <c r="AS1623" s="500"/>
      <c r="AT1623" s="275"/>
      <c r="AU1623" s="275"/>
      <c r="AV1623" s="275">
        <f>SUM(AT1623:AU1623)</f>
        <v>0</v>
      </c>
      <c r="AW1623" s="567">
        <f t="shared" ref="AW1623:AW1624" si="7982">SUM(G1623,J1623,M1623,P1623,T1623,W1623,Z1623,AC1623,AG1623,AJ1623,AM1623,AP1623,AT1623)</f>
        <v>0</v>
      </c>
      <c r="AX1623" s="567">
        <f t="shared" ref="AX1623:AX1624" si="7983">SUM(H1623,K1623,N1623,Q1623,U1623,X1623,AA1623,AD1623,AH1623,AK1623,AN1623,AQ1623,AU1623)</f>
        <v>0</v>
      </c>
      <c r="AY1623" s="567">
        <f t="shared" ref="AY1623:AY1624" si="7984">SUM(I1623,L1623,O1623,R1623,V1623,Y1623,AB1623,AE1623,AI1623,AL1623,AO1623,AR1623,AV1623)</f>
        <v>0</v>
      </c>
      <c r="AZ1623" s="159"/>
      <c r="BA1623" s="159"/>
      <c r="BB1623" s="275">
        <f>SUM(AZ1623:BA1623)</f>
        <v>0</v>
      </c>
      <c r="BC1623" s="275"/>
      <c r="BD1623" s="275"/>
      <c r="BE1623" s="275">
        <f>SUM(BC1623:BD1623)</f>
        <v>0</v>
      </c>
      <c r="BF1623" s="521"/>
      <c r="BG1623" s="605">
        <f>SUM(F1623,S1623,AF1623,AS1623)</f>
        <v>1</v>
      </c>
      <c r="BH1623" s="533">
        <f>SUM(G1623,T1623,AG1623)</f>
        <v>0</v>
      </c>
      <c r="BI1623" s="533">
        <f t="shared" ref="BI1623:BI1625" si="7985">SUM(H1623,U1623,AH1623)</f>
        <v>0</v>
      </c>
      <c r="BJ1623" s="533">
        <f t="shared" ref="BJ1623:BJ1625" si="7986">SUM(I1623,V1623,AI1623)</f>
        <v>0</v>
      </c>
      <c r="BK1623" s="533">
        <f t="shared" ref="BK1623:BK1625" si="7987">SUM(J1623,W1623,AJ1623)</f>
        <v>0</v>
      </c>
      <c r="BL1623" s="533">
        <f t="shared" ref="BL1623:BL1625" si="7988">SUM(K1623,X1623,AK1623)</f>
        <v>0</v>
      </c>
      <c r="BM1623" s="533">
        <f t="shared" ref="BM1623:BM1625" si="7989">SUM(L1623,Y1623,AL1623)</f>
        <v>0</v>
      </c>
      <c r="BN1623" s="533">
        <f>SUM(M1623,Z1623,AM1623)</f>
        <v>0</v>
      </c>
      <c r="BO1623" s="533">
        <f t="shared" ref="BO1623:BO1625" si="7990">SUM(N1623,AA1623,AN1623)</f>
        <v>0</v>
      </c>
      <c r="BP1623" s="533">
        <f t="shared" ref="BP1623:BP1625" si="7991">SUM(O1623,AB1623,AO1623)</f>
        <v>0</v>
      </c>
      <c r="BQ1623" s="533">
        <f t="shared" ref="BQ1623:BQ1625" si="7992">SUM(P1623,AC1623,AP1623)</f>
        <v>0</v>
      </c>
      <c r="BR1623" s="533">
        <f t="shared" ref="BR1623:BR1625" si="7993">SUM(Q1623,AD1623,AQ1623)</f>
        <v>0</v>
      </c>
      <c r="BS1623" s="533">
        <f t="shared" ref="BS1623:BS1625" si="7994">SUM(R1623,AE1623,AR1623)</f>
        <v>0</v>
      </c>
      <c r="BT1623" s="533">
        <f>AT1623</f>
        <v>0</v>
      </c>
      <c r="BU1623" s="533">
        <f t="shared" ref="BU1623:BU1625" si="7995">AU1623</f>
        <v>0</v>
      </c>
      <c r="BV1623" s="533">
        <f t="shared" ref="BV1623:BV1625" si="7996">AV1623</f>
        <v>0</v>
      </c>
      <c r="BW1623" s="536">
        <f>SUM(BH1623,BK1623,BN1623,BQ1623,BT1623)</f>
        <v>0</v>
      </c>
      <c r="BX1623" s="536">
        <f t="shared" ref="BX1623:BX1625" si="7997">SUM(BI1623,BL1623,BO1623,BR1623,BU1623)</f>
        <v>0</v>
      </c>
      <c r="BY1623" s="536">
        <f t="shared" ref="BY1623:BY1625" si="7998">SUM(BJ1623,BM1623,BP1623,BS1623,BV1623)</f>
        <v>0</v>
      </c>
      <c r="BZ1623" t="s">
        <v>74</v>
      </c>
      <c r="CA1623" s="544">
        <f>AZ1623</f>
        <v>0</v>
      </c>
      <c r="CB1623" s="544">
        <f t="shared" ref="CB1623:CB1625" si="7999">BA1623</f>
        <v>0</v>
      </c>
      <c r="CC1623" s="544">
        <f t="shared" ref="CC1623:CC1625" si="8000">BB1623</f>
        <v>0</v>
      </c>
      <c r="CD1623" s="544">
        <f>BC1623</f>
        <v>0</v>
      </c>
      <c r="CE1623" s="544">
        <f t="shared" ref="CE1623:CE1625" si="8001">BD1623</f>
        <v>0</v>
      </c>
      <c r="CF1623" s="544">
        <f t="shared" ref="CF1623:CF1625" si="8002">BE1623</f>
        <v>0</v>
      </c>
    </row>
    <row r="1624" spans="1:84">
      <c r="A1624" s="149"/>
      <c r="B1624" s="149"/>
      <c r="C1624" s="151"/>
      <c r="D1624" s="151"/>
      <c r="E1624" s="446" t="s">
        <v>1079</v>
      </c>
      <c r="F1624" s="592"/>
      <c r="G1624" s="159"/>
      <c r="H1624" s="159"/>
      <c r="I1624" s="275">
        <f>SUM(G1624:H1624)</f>
        <v>0</v>
      </c>
      <c r="J1624" s="159"/>
      <c r="K1624" s="159"/>
      <c r="L1624" s="275">
        <f>SUM(J1624:K1624)</f>
        <v>0</v>
      </c>
      <c r="M1624" s="159"/>
      <c r="N1624" s="159"/>
      <c r="O1624" s="275">
        <f>SUM(M1624:N1624)</f>
        <v>0</v>
      </c>
      <c r="P1624" s="159"/>
      <c r="Q1624" s="159"/>
      <c r="R1624" s="275">
        <f>SUM(P1624:Q1624)</f>
        <v>0</v>
      </c>
      <c r="S1624" s="500"/>
      <c r="T1624" s="275"/>
      <c r="U1624" s="275"/>
      <c r="V1624" s="275">
        <f>SUM(T1624:U1624)</f>
        <v>0</v>
      </c>
      <c r="W1624" s="275"/>
      <c r="X1624" s="275"/>
      <c r="Y1624" s="275">
        <f>SUM(W1624:X1624)</f>
        <v>0</v>
      </c>
      <c r="Z1624" s="275"/>
      <c r="AA1624" s="275"/>
      <c r="AB1624" s="275">
        <f>SUM(Z1624:AA1624)</f>
        <v>0</v>
      </c>
      <c r="AC1624" s="275"/>
      <c r="AD1624" s="275"/>
      <c r="AE1624" s="275">
        <f>SUM(AC1624:AD1624)</f>
        <v>0</v>
      </c>
      <c r="AF1624" s="500"/>
      <c r="AG1624" s="275"/>
      <c r="AH1624" s="275"/>
      <c r="AI1624" s="275">
        <f>SUM(AG1624:AH1624)</f>
        <v>0</v>
      </c>
      <c r="AJ1624" s="275"/>
      <c r="AK1624" s="275"/>
      <c r="AL1624" s="275">
        <f>SUM(AJ1624:AK1624)</f>
        <v>0</v>
      </c>
      <c r="AM1624" s="275"/>
      <c r="AN1624" s="275"/>
      <c r="AO1624" s="275">
        <f>SUM(AM1624:AN1624)</f>
        <v>0</v>
      </c>
      <c r="AP1624" s="275"/>
      <c r="AQ1624" s="275"/>
      <c r="AR1624" s="275">
        <f>SUM(AP1624:AQ1624)</f>
        <v>0</v>
      </c>
      <c r="AS1624" s="500"/>
      <c r="AT1624" s="275"/>
      <c r="AU1624" s="275"/>
      <c r="AV1624" s="275">
        <f>SUM(AT1624:AU1624)</f>
        <v>0</v>
      </c>
      <c r="AW1624" s="567">
        <f t="shared" si="7982"/>
        <v>0</v>
      </c>
      <c r="AX1624" s="567">
        <f t="shared" si="7983"/>
        <v>0</v>
      </c>
      <c r="AY1624" s="567">
        <f t="shared" si="7984"/>
        <v>0</v>
      </c>
      <c r="AZ1624" s="159"/>
      <c r="BA1624" s="159"/>
      <c r="BB1624" s="275">
        <f>SUM(AZ1624:BA1624)</f>
        <v>0</v>
      </c>
      <c r="BC1624" s="275"/>
      <c r="BD1624" s="275"/>
      <c r="BE1624" s="275">
        <f>SUM(BC1624:BD1624)</f>
        <v>0</v>
      </c>
      <c r="BF1624" s="521"/>
      <c r="BG1624" s="605">
        <f>SUM(F1624,S1624,AF1624,AS1624)</f>
        <v>0</v>
      </c>
      <c r="BH1624" s="533">
        <f>SUM(G1624,T1624,AG1624)</f>
        <v>0</v>
      </c>
      <c r="BI1624" s="533">
        <f t="shared" si="7985"/>
        <v>0</v>
      </c>
      <c r="BJ1624" s="533">
        <f t="shared" si="7986"/>
        <v>0</v>
      </c>
      <c r="BK1624" s="533">
        <f t="shared" si="7987"/>
        <v>0</v>
      </c>
      <c r="BL1624" s="533">
        <f t="shared" si="7988"/>
        <v>0</v>
      </c>
      <c r="BM1624" s="533">
        <f t="shared" si="7989"/>
        <v>0</v>
      </c>
      <c r="BN1624" s="533">
        <f>SUM(M1624,Z1624,AM1624)</f>
        <v>0</v>
      </c>
      <c r="BO1624" s="533">
        <f t="shared" si="7990"/>
        <v>0</v>
      </c>
      <c r="BP1624" s="533">
        <f t="shared" si="7991"/>
        <v>0</v>
      </c>
      <c r="BQ1624" s="533">
        <f t="shared" si="7992"/>
        <v>0</v>
      </c>
      <c r="BR1624" s="533">
        <f t="shared" si="7993"/>
        <v>0</v>
      </c>
      <c r="BS1624" s="533">
        <f t="shared" si="7994"/>
        <v>0</v>
      </c>
      <c r="BT1624" s="533">
        <f>AT1624</f>
        <v>0</v>
      </c>
      <c r="BU1624" s="533">
        <f t="shared" si="7995"/>
        <v>0</v>
      </c>
      <c r="BV1624" s="533">
        <f t="shared" si="7996"/>
        <v>0</v>
      </c>
      <c r="BW1624" s="536">
        <f>SUM(BH1624,BK1624,BN1624,BQ1624,BT1624)</f>
        <v>0</v>
      </c>
      <c r="BX1624" s="536">
        <f t="shared" si="7997"/>
        <v>0</v>
      </c>
      <c r="BY1624" s="536">
        <f t="shared" si="7998"/>
        <v>0</v>
      </c>
      <c r="BZ1624" t="s">
        <v>74</v>
      </c>
      <c r="CA1624" s="544">
        <f>AZ1624</f>
        <v>0</v>
      </c>
      <c r="CB1624" s="544">
        <f t="shared" si="7999"/>
        <v>0</v>
      </c>
      <c r="CC1624" s="544">
        <f t="shared" si="8000"/>
        <v>0</v>
      </c>
      <c r="CD1624" s="544">
        <f>BC1624</f>
        <v>0</v>
      </c>
      <c r="CE1624" s="544">
        <f t="shared" si="8001"/>
        <v>0</v>
      </c>
      <c r="CF1624" s="544">
        <f t="shared" si="8002"/>
        <v>0</v>
      </c>
    </row>
    <row r="1625" spans="1:84">
      <c r="A1625" s="149"/>
      <c r="B1625" s="149"/>
      <c r="C1625" s="151"/>
      <c r="D1625" s="151"/>
      <c r="E1625" s="288"/>
      <c r="F1625" s="592">
        <f>SUM(F1623:F1624)</f>
        <v>1</v>
      </c>
      <c r="G1625" s="276">
        <f t="shared" ref="G1625:BE1625" si="8003">SUM(G1623:G1624)</f>
        <v>0</v>
      </c>
      <c r="H1625" s="276">
        <f t="shared" si="8003"/>
        <v>0</v>
      </c>
      <c r="I1625" s="276">
        <f t="shared" si="8003"/>
        <v>0</v>
      </c>
      <c r="J1625" s="276">
        <f t="shared" si="8003"/>
        <v>0</v>
      </c>
      <c r="K1625" s="276">
        <f t="shared" si="8003"/>
        <v>0</v>
      </c>
      <c r="L1625" s="276">
        <f t="shared" si="8003"/>
        <v>0</v>
      </c>
      <c r="M1625" s="276">
        <f t="shared" si="8003"/>
        <v>0</v>
      </c>
      <c r="N1625" s="276">
        <f t="shared" si="8003"/>
        <v>0</v>
      </c>
      <c r="O1625" s="276">
        <f t="shared" si="8003"/>
        <v>0</v>
      </c>
      <c r="P1625" s="276">
        <f t="shared" si="8003"/>
        <v>0</v>
      </c>
      <c r="Q1625" s="276">
        <f t="shared" si="8003"/>
        <v>0</v>
      </c>
      <c r="R1625" s="276">
        <f t="shared" si="8003"/>
        <v>0</v>
      </c>
      <c r="S1625" s="501">
        <f t="shared" si="8003"/>
        <v>0</v>
      </c>
      <c r="T1625" s="276">
        <f t="shared" si="8003"/>
        <v>0</v>
      </c>
      <c r="U1625" s="276">
        <f t="shared" si="8003"/>
        <v>0</v>
      </c>
      <c r="V1625" s="276">
        <f t="shared" si="8003"/>
        <v>0</v>
      </c>
      <c r="W1625" s="276">
        <f t="shared" si="8003"/>
        <v>0</v>
      </c>
      <c r="X1625" s="276">
        <f t="shared" si="8003"/>
        <v>0</v>
      </c>
      <c r="Y1625" s="276">
        <f t="shared" si="8003"/>
        <v>0</v>
      </c>
      <c r="Z1625" s="276">
        <f t="shared" si="8003"/>
        <v>0</v>
      </c>
      <c r="AA1625" s="276">
        <f t="shared" si="8003"/>
        <v>0</v>
      </c>
      <c r="AB1625" s="276">
        <f t="shared" si="8003"/>
        <v>0</v>
      </c>
      <c r="AC1625" s="276">
        <f t="shared" si="8003"/>
        <v>0</v>
      </c>
      <c r="AD1625" s="276">
        <f t="shared" si="8003"/>
        <v>0</v>
      </c>
      <c r="AE1625" s="276">
        <f t="shared" si="8003"/>
        <v>0</v>
      </c>
      <c r="AF1625" s="501">
        <f t="shared" si="8003"/>
        <v>0</v>
      </c>
      <c r="AG1625" s="276">
        <f t="shared" si="8003"/>
        <v>0</v>
      </c>
      <c r="AH1625" s="276">
        <f t="shared" si="8003"/>
        <v>0</v>
      </c>
      <c r="AI1625" s="276">
        <f t="shared" si="8003"/>
        <v>0</v>
      </c>
      <c r="AJ1625" s="276">
        <f t="shared" si="8003"/>
        <v>0</v>
      </c>
      <c r="AK1625" s="276">
        <f t="shared" si="8003"/>
        <v>0</v>
      </c>
      <c r="AL1625" s="276">
        <f t="shared" si="8003"/>
        <v>0</v>
      </c>
      <c r="AM1625" s="276">
        <f t="shared" si="8003"/>
        <v>0</v>
      </c>
      <c r="AN1625" s="276">
        <f t="shared" si="8003"/>
        <v>0</v>
      </c>
      <c r="AO1625" s="276">
        <f t="shared" si="8003"/>
        <v>0</v>
      </c>
      <c r="AP1625" s="276">
        <f t="shared" si="8003"/>
        <v>0</v>
      </c>
      <c r="AQ1625" s="276">
        <f t="shared" si="8003"/>
        <v>0</v>
      </c>
      <c r="AR1625" s="276">
        <f t="shared" si="8003"/>
        <v>0</v>
      </c>
      <c r="AS1625" s="501">
        <f t="shared" si="8003"/>
        <v>0</v>
      </c>
      <c r="AT1625" s="276">
        <f t="shared" si="8003"/>
        <v>0</v>
      </c>
      <c r="AU1625" s="276">
        <f t="shared" si="8003"/>
        <v>0</v>
      </c>
      <c r="AV1625" s="276">
        <f t="shared" si="8003"/>
        <v>0</v>
      </c>
      <c r="AW1625" s="568">
        <f t="shared" si="8003"/>
        <v>0</v>
      </c>
      <c r="AX1625" s="568">
        <f t="shared" si="8003"/>
        <v>0</v>
      </c>
      <c r="AY1625" s="568">
        <f t="shared" si="8003"/>
        <v>0</v>
      </c>
      <c r="AZ1625" s="276">
        <f t="shared" si="8003"/>
        <v>0</v>
      </c>
      <c r="BA1625" s="276">
        <f t="shared" si="8003"/>
        <v>0</v>
      </c>
      <c r="BB1625" s="276">
        <f t="shared" si="8003"/>
        <v>0</v>
      </c>
      <c r="BC1625" s="276">
        <f t="shared" si="8003"/>
        <v>0</v>
      </c>
      <c r="BD1625" s="276">
        <f t="shared" si="8003"/>
        <v>0</v>
      </c>
      <c r="BE1625" s="276">
        <f t="shared" si="8003"/>
        <v>0</v>
      </c>
      <c r="BF1625" s="523"/>
      <c r="BG1625" s="605">
        <f>SUM(F1625,S1625,AF1625,AS1625)</f>
        <v>1</v>
      </c>
      <c r="BH1625" s="533">
        <f>SUM(G1625,T1625,AG1625)</f>
        <v>0</v>
      </c>
      <c r="BI1625" s="533">
        <f t="shared" si="7985"/>
        <v>0</v>
      </c>
      <c r="BJ1625" s="533">
        <f t="shared" si="7986"/>
        <v>0</v>
      </c>
      <c r="BK1625" s="533">
        <f t="shared" si="7987"/>
        <v>0</v>
      </c>
      <c r="BL1625" s="533">
        <f t="shared" si="7988"/>
        <v>0</v>
      </c>
      <c r="BM1625" s="533">
        <f t="shared" si="7989"/>
        <v>0</v>
      </c>
      <c r="BN1625" s="533">
        <f>SUM(M1625,Z1625,AM1625)</f>
        <v>0</v>
      </c>
      <c r="BO1625" s="533">
        <f t="shared" si="7990"/>
        <v>0</v>
      </c>
      <c r="BP1625" s="533">
        <f t="shared" si="7991"/>
        <v>0</v>
      </c>
      <c r="BQ1625" s="533">
        <f t="shared" si="7992"/>
        <v>0</v>
      </c>
      <c r="BR1625" s="533">
        <f t="shared" si="7993"/>
        <v>0</v>
      </c>
      <c r="BS1625" s="533">
        <f t="shared" si="7994"/>
        <v>0</v>
      </c>
      <c r="BT1625" s="533">
        <f>AT1625</f>
        <v>0</v>
      </c>
      <c r="BU1625" s="533">
        <f t="shared" si="7995"/>
        <v>0</v>
      </c>
      <c r="BV1625" s="533">
        <f t="shared" si="7996"/>
        <v>0</v>
      </c>
      <c r="BW1625" s="536">
        <f>SUM(BH1625,BK1625,BN1625,BQ1625,BT1625)</f>
        <v>0</v>
      </c>
      <c r="BX1625" s="536">
        <f t="shared" si="7997"/>
        <v>0</v>
      </c>
      <c r="BY1625" s="536">
        <f t="shared" si="7998"/>
        <v>0</v>
      </c>
      <c r="BZ1625" t="s">
        <v>74</v>
      </c>
      <c r="CA1625" s="544">
        <f>AZ1625</f>
        <v>0</v>
      </c>
      <c r="CB1625" s="544">
        <f t="shared" si="7999"/>
        <v>0</v>
      </c>
      <c r="CC1625" s="544">
        <f t="shared" si="8000"/>
        <v>0</v>
      </c>
      <c r="CD1625" s="544">
        <f>BC1625</f>
        <v>0</v>
      </c>
      <c r="CE1625" s="544">
        <f t="shared" si="8001"/>
        <v>0</v>
      </c>
      <c r="CF1625" s="544">
        <f t="shared" si="8002"/>
        <v>0</v>
      </c>
    </row>
    <row r="1626" spans="1:84" ht="34.5" customHeight="1">
      <c r="A1626" s="149"/>
      <c r="B1626" s="149"/>
      <c r="C1626" s="151"/>
      <c r="D1626" s="151"/>
      <c r="E1626" s="288"/>
      <c r="F1626" s="592"/>
      <c r="G1626" s="168"/>
      <c r="H1626" s="168"/>
      <c r="I1626" s="168"/>
      <c r="J1626" s="168"/>
      <c r="K1626" s="168"/>
      <c r="L1626" s="168"/>
      <c r="M1626" s="168"/>
      <c r="N1626" s="168"/>
      <c r="O1626" s="168"/>
      <c r="P1626" s="168"/>
      <c r="Q1626" s="168"/>
      <c r="R1626" s="168"/>
      <c r="S1626" s="502"/>
      <c r="T1626" s="168"/>
      <c r="U1626" s="168"/>
      <c r="V1626" s="168"/>
      <c r="W1626" s="168"/>
      <c r="X1626" s="168"/>
      <c r="Y1626" s="168"/>
      <c r="Z1626" s="168"/>
      <c r="AA1626" s="168"/>
      <c r="AB1626" s="168"/>
      <c r="AC1626" s="168"/>
      <c r="AD1626" s="168"/>
      <c r="AE1626" s="168"/>
      <c r="AF1626" s="502"/>
      <c r="AG1626" s="168"/>
      <c r="AH1626" s="168"/>
      <c r="AI1626" s="168"/>
      <c r="AJ1626" s="168"/>
      <c r="AK1626" s="168"/>
      <c r="AL1626" s="168"/>
      <c r="AM1626" s="168"/>
      <c r="AN1626" s="168"/>
      <c r="AO1626" s="168"/>
      <c r="AP1626" s="168"/>
      <c r="AQ1626" s="168"/>
      <c r="AR1626" s="168"/>
      <c r="AS1626" s="502"/>
      <c r="AT1626" s="168"/>
      <c r="AU1626" s="168"/>
      <c r="AV1626" s="168"/>
      <c r="AW1626" s="569"/>
      <c r="AX1626" s="569"/>
      <c r="AY1626" s="569"/>
      <c r="AZ1626" s="168"/>
      <c r="BA1626" s="168"/>
      <c r="BB1626" s="168"/>
      <c r="BC1626" s="168"/>
      <c r="BD1626" s="168"/>
      <c r="BE1626" s="168"/>
      <c r="BF1626" s="523"/>
    </row>
    <row r="1627" spans="1:84">
      <c r="A1627" s="149"/>
      <c r="B1627" s="149" t="s">
        <v>546</v>
      </c>
      <c r="C1627" s="151"/>
      <c r="D1627" s="151"/>
      <c r="E1627" s="375" t="s">
        <v>221</v>
      </c>
      <c r="F1627" s="591"/>
      <c r="G1627" s="159"/>
      <c r="H1627" s="159"/>
      <c r="I1627" s="159"/>
      <c r="J1627" s="159"/>
      <c r="K1627" s="159"/>
      <c r="L1627" s="159"/>
      <c r="M1627" s="159"/>
      <c r="N1627" s="159"/>
      <c r="O1627" s="159"/>
      <c r="P1627" s="159"/>
      <c r="Q1627" s="159"/>
      <c r="R1627" s="159"/>
      <c r="S1627" s="503"/>
      <c r="T1627" s="159"/>
      <c r="U1627" s="159"/>
      <c r="V1627" s="159"/>
      <c r="W1627" s="159"/>
      <c r="X1627" s="159"/>
      <c r="Y1627" s="159"/>
      <c r="Z1627" s="159"/>
      <c r="AA1627" s="159"/>
      <c r="AB1627" s="159"/>
      <c r="AC1627" s="159"/>
      <c r="AD1627" s="159"/>
      <c r="AE1627" s="159"/>
      <c r="AF1627" s="503"/>
      <c r="AG1627" s="159"/>
      <c r="AH1627" s="159"/>
      <c r="AI1627" s="159"/>
      <c r="AJ1627" s="159"/>
      <c r="AK1627" s="159"/>
      <c r="AL1627" s="159"/>
      <c r="AM1627" s="159"/>
      <c r="AN1627" s="159"/>
      <c r="AO1627" s="159"/>
      <c r="AP1627" s="159"/>
      <c r="AQ1627" s="159"/>
      <c r="AR1627" s="159"/>
      <c r="AS1627" s="503"/>
      <c r="AT1627" s="159"/>
      <c r="AU1627" s="159"/>
      <c r="AV1627" s="159"/>
      <c r="AW1627" s="570"/>
      <c r="AX1627" s="570"/>
      <c r="AY1627" s="570"/>
      <c r="AZ1627" s="159"/>
      <c r="BA1627" s="159"/>
      <c r="BB1627" s="159"/>
      <c r="BC1627" s="159"/>
      <c r="BD1627" s="159"/>
      <c r="BE1627" s="159"/>
      <c r="BF1627" s="474"/>
    </row>
    <row r="1628" spans="1:84">
      <c r="A1628" s="149"/>
      <c r="B1628" s="149"/>
      <c r="C1628" s="151"/>
      <c r="D1628" s="151"/>
      <c r="E1628" s="446" t="s">
        <v>1078</v>
      </c>
      <c r="F1628" s="592">
        <v>2</v>
      </c>
      <c r="G1628" s="159"/>
      <c r="H1628" s="159"/>
      <c r="I1628" s="275">
        <f>SUM(G1628:H1628)</f>
        <v>0</v>
      </c>
      <c r="J1628" s="159"/>
      <c r="K1628" s="159"/>
      <c r="L1628" s="275">
        <f>SUM(J1628:K1628)</f>
        <v>0</v>
      </c>
      <c r="M1628" s="159"/>
      <c r="N1628" s="159"/>
      <c r="O1628" s="275">
        <f>SUM(M1628:N1628)</f>
        <v>0</v>
      </c>
      <c r="P1628" s="159"/>
      <c r="Q1628" s="159"/>
      <c r="R1628" s="275">
        <f>SUM(P1628:Q1628)</f>
        <v>0</v>
      </c>
      <c r="S1628" s="500"/>
      <c r="T1628" s="275"/>
      <c r="U1628" s="275"/>
      <c r="V1628" s="275">
        <f>SUM(T1628:U1628)</f>
        <v>0</v>
      </c>
      <c r="W1628" s="275"/>
      <c r="X1628" s="275"/>
      <c r="Y1628" s="275">
        <f>SUM(W1628:X1628)</f>
        <v>0</v>
      </c>
      <c r="Z1628" s="275"/>
      <c r="AA1628" s="275"/>
      <c r="AB1628" s="275">
        <f>SUM(Z1628:AA1628)</f>
        <v>0</v>
      </c>
      <c r="AC1628" s="275"/>
      <c r="AD1628" s="275"/>
      <c r="AE1628" s="275">
        <f>SUM(AC1628:AD1628)</f>
        <v>0</v>
      </c>
      <c r="AF1628" s="500"/>
      <c r="AG1628" s="275"/>
      <c r="AH1628" s="275"/>
      <c r="AI1628" s="275">
        <f>SUM(AG1628:AH1628)</f>
        <v>0</v>
      </c>
      <c r="AJ1628" s="275"/>
      <c r="AK1628" s="275"/>
      <c r="AL1628" s="275">
        <f>SUM(AJ1628:AK1628)</f>
        <v>0</v>
      </c>
      <c r="AM1628" s="275"/>
      <c r="AN1628" s="275"/>
      <c r="AO1628" s="275">
        <f>SUM(AM1628:AN1628)</f>
        <v>0</v>
      </c>
      <c r="AP1628" s="275"/>
      <c r="AQ1628" s="275"/>
      <c r="AR1628" s="275">
        <f>SUM(AP1628:AQ1628)</f>
        <v>0</v>
      </c>
      <c r="AS1628" s="500"/>
      <c r="AT1628" s="275"/>
      <c r="AU1628" s="275"/>
      <c r="AV1628" s="275">
        <f>SUM(AT1628:AU1628)</f>
        <v>0</v>
      </c>
      <c r="AW1628" s="567">
        <f t="shared" ref="AW1628:AW1629" si="8004">SUM(G1628,J1628,M1628,P1628,T1628,W1628,Z1628,AC1628,AG1628,AJ1628,AM1628,AP1628,AT1628)</f>
        <v>0</v>
      </c>
      <c r="AX1628" s="567">
        <f t="shared" ref="AX1628:AX1629" si="8005">SUM(H1628,K1628,N1628,Q1628,U1628,X1628,AA1628,AD1628,AH1628,AK1628,AN1628,AQ1628,AU1628)</f>
        <v>0</v>
      </c>
      <c r="AY1628" s="567">
        <f t="shared" ref="AY1628:AY1629" si="8006">SUM(I1628,L1628,O1628,R1628,V1628,Y1628,AB1628,AE1628,AI1628,AL1628,AO1628,AR1628,AV1628)</f>
        <v>0</v>
      </c>
      <c r="AZ1628" s="159"/>
      <c r="BA1628" s="159"/>
      <c r="BB1628" s="275">
        <f>SUM(AZ1628:BA1628)</f>
        <v>0</v>
      </c>
      <c r="BC1628" s="275"/>
      <c r="BD1628" s="275"/>
      <c r="BE1628" s="275">
        <f>SUM(BC1628:BD1628)</f>
        <v>0</v>
      </c>
      <c r="BF1628" s="521"/>
      <c r="BG1628" s="605">
        <f>SUM(F1628,S1628,AF1628,AS1628)</f>
        <v>2</v>
      </c>
      <c r="BH1628" s="533">
        <f>SUM(G1628,T1628,AG1628)</f>
        <v>0</v>
      </c>
      <c r="BI1628" s="533">
        <f t="shared" ref="BI1628:BI1630" si="8007">SUM(H1628,U1628,AH1628)</f>
        <v>0</v>
      </c>
      <c r="BJ1628" s="533">
        <f t="shared" ref="BJ1628:BJ1630" si="8008">SUM(I1628,V1628,AI1628)</f>
        <v>0</v>
      </c>
      <c r="BK1628" s="533">
        <f t="shared" ref="BK1628:BK1630" si="8009">SUM(J1628,W1628,AJ1628)</f>
        <v>0</v>
      </c>
      <c r="BL1628" s="533">
        <f t="shared" ref="BL1628:BL1630" si="8010">SUM(K1628,X1628,AK1628)</f>
        <v>0</v>
      </c>
      <c r="BM1628" s="533">
        <f t="shared" ref="BM1628:BM1630" si="8011">SUM(L1628,Y1628,AL1628)</f>
        <v>0</v>
      </c>
      <c r="BN1628" s="533">
        <f>SUM(M1628,Z1628,AM1628)</f>
        <v>0</v>
      </c>
      <c r="BO1628" s="533">
        <f t="shared" ref="BO1628:BO1630" si="8012">SUM(N1628,AA1628,AN1628)</f>
        <v>0</v>
      </c>
      <c r="BP1628" s="533">
        <f t="shared" ref="BP1628:BP1630" si="8013">SUM(O1628,AB1628,AO1628)</f>
        <v>0</v>
      </c>
      <c r="BQ1628" s="533">
        <f t="shared" ref="BQ1628:BQ1630" si="8014">SUM(P1628,AC1628,AP1628)</f>
        <v>0</v>
      </c>
      <c r="BR1628" s="533">
        <f t="shared" ref="BR1628:BR1630" si="8015">SUM(Q1628,AD1628,AQ1628)</f>
        <v>0</v>
      </c>
      <c r="BS1628" s="533">
        <f t="shared" ref="BS1628:BS1630" si="8016">SUM(R1628,AE1628,AR1628)</f>
        <v>0</v>
      </c>
      <c r="BT1628" s="533">
        <f>AT1628</f>
        <v>0</v>
      </c>
      <c r="BU1628" s="533">
        <f t="shared" ref="BU1628:BU1630" si="8017">AU1628</f>
        <v>0</v>
      </c>
      <c r="BV1628" s="533">
        <f t="shared" ref="BV1628:BV1630" si="8018">AV1628</f>
        <v>0</v>
      </c>
      <c r="BW1628" s="536">
        <f>SUM(BH1628,BK1628,BN1628,BQ1628,BT1628)</f>
        <v>0</v>
      </c>
      <c r="BX1628" s="536">
        <f t="shared" ref="BX1628:BX1630" si="8019">SUM(BI1628,BL1628,BO1628,BR1628,BU1628)</f>
        <v>0</v>
      </c>
      <c r="BY1628" s="536">
        <f t="shared" ref="BY1628:BY1630" si="8020">SUM(BJ1628,BM1628,BP1628,BS1628,BV1628)</f>
        <v>0</v>
      </c>
      <c r="BZ1628" t="s">
        <v>74</v>
      </c>
      <c r="CA1628" s="544">
        <f>AZ1628</f>
        <v>0</v>
      </c>
      <c r="CB1628" s="544">
        <f t="shared" ref="CB1628:CB1630" si="8021">BA1628</f>
        <v>0</v>
      </c>
      <c r="CC1628" s="544">
        <f t="shared" ref="CC1628:CC1630" si="8022">BB1628</f>
        <v>0</v>
      </c>
      <c r="CD1628" s="544">
        <f>BC1628</f>
        <v>0</v>
      </c>
      <c r="CE1628" s="544">
        <f t="shared" ref="CE1628:CE1630" si="8023">BD1628</f>
        <v>0</v>
      </c>
      <c r="CF1628" s="544">
        <f t="shared" ref="CF1628:CF1630" si="8024">BE1628</f>
        <v>0</v>
      </c>
    </row>
    <row r="1629" spans="1:84">
      <c r="A1629" s="149" t="s">
        <v>74</v>
      </c>
      <c r="B1629" s="149"/>
      <c r="C1629" s="151"/>
      <c r="D1629" s="151"/>
      <c r="E1629" s="446" t="s">
        <v>1079</v>
      </c>
      <c r="F1629" s="592">
        <v>2</v>
      </c>
      <c r="G1629" s="159"/>
      <c r="H1629" s="159"/>
      <c r="I1629" s="275">
        <f>SUM(G1629:H1629)</f>
        <v>0</v>
      </c>
      <c r="J1629" s="159"/>
      <c r="K1629" s="159"/>
      <c r="L1629" s="275">
        <f>SUM(J1629:K1629)</f>
        <v>0</v>
      </c>
      <c r="M1629" s="159"/>
      <c r="N1629" s="159"/>
      <c r="O1629" s="275">
        <f>SUM(M1629:N1629)</f>
        <v>0</v>
      </c>
      <c r="P1629" s="159"/>
      <c r="Q1629" s="159"/>
      <c r="R1629" s="275">
        <f>SUM(P1629:Q1629)</f>
        <v>0</v>
      </c>
      <c r="S1629" s="500"/>
      <c r="T1629" s="275"/>
      <c r="U1629" s="275"/>
      <c r="V1629" s="275">
        <f>SUM(T1629:U1629)</f>
        <v>0</v>
      </c>
      <c r="W1629" s="275"/>
      <c r="X1629" s="275"/>
      <c r="Y1629" s="275">
        <f>SUM(W1629:X1629)</f>
        <v>0</v>
      </c>
      <c r="Z1629" s="275"/>
      <c r="AA1629" s="275"/>
      <c r="AB1629" s="275">
        <f>SUM(Z1629:AA1629)</f>
        <v>0</v>
      </c>
      <c r="AC1629" s="275"/>
      <c r="AD1629" s="275"/>
      <c r="AE1629" s="275">
        <f>SUM(AC1629:AD1629)</f>
        <v>0</v>
      </c>
      <c r="AF1629" s="500"/>
      <c r="AG1629" s="275"/>
      <c r="AH1629" s="275"/>
      <c r="AI1629" s="275">
        <f>SUM(AG1629:AH1629)</f>
        <v>0</v>
      </c>
      <c r="AJ1629" s="275"/>
      <c r="AK1629" s="275"/>
      <c r="AL1629" s="275">
        <f>SUM(AJ1629:AK1629)</f>
        <v>0</v>
      </c>
      <c r="AM1629" s="275"/>
      <c r="AN1629" s="275"/>
      <c r="AO1629" s="275">
        <f>SUM(AM1629:AN1629)</f>
        <v>0</v>
      </c>
      <c r="AP1629" s="275"/>
      <c r="AQ1629" s="275"/>
      <c r="AR1629" s="275">
        <f>SUM(AP1629:AQ1629)</f>
        <v>0</v>
      </c>
      <c r="AS1629" s="500"/>
      <c r="AT1629" s="275"/>
      <c r="AU1629" s="275"/>
      <c r="AV1629" s="275">
        <f>SUM(AT1629:AU1629)</f>
        <v>0</v>
      </c>
      <c r="AW1629" s="567">
        <f t="shared" si="8004"/>
        <v>0</v>
      </c>
      <c r="AX1629" s="567">
        <f t="shared" si="8005"/>
        <v>0</v>
      </c>
      <c r="AY1629" s="567">
        <f t="shared" si="8006"/>
        <v>0</v>
      </c>
      <c r="AZ1629" s="159"/>
      <c r="BA1629" s="159"/>
      <c r="BB1629" s="275">
        <f>SUM(AZ1629:BA1629)</f>
        <v>0</v>
      </c>
      <c r="BC1629" s="275"/>
      <c r="BD1629" s="275"/>
      <c r="BE1629" s="275">
        <f>SUM(BC1629:BD1629)</f>
        <v>0</v>
      </c>
      <c r="BF1629" s="521"/>
      <c r="BG1629" s="605">
        <f>SUM(F1629,S1629,AF1629,AS1629)</f>
        <v>2</v>
      </c>
      <c r="BH1629" s="533">
        <f>SUM(G1629,T1629,AG1629)</f>
        <v>0</v>
      </c>
      <c r="BI1629" s="533">
        <f t="shared" si="8007"/>
        <v>0</v>
      </c>
      <c r="BJ1629" s="533">
        <f t="shared" si="8008"/>
        <v>0</v>
      </c>
      <c r="BK1629" s="533">
        <f t="shared" si="8009"/>
        <v>0</v>
      </c>
      <c r="BL1629" s="533">
        <f t="shared" si="8010"/>
        <v>0</v>
      </c>
      <c r="BM1629" s="533">
        <f t="shared" si="8011"/>
        <v>0</v>
      </c>
      <c r="BN1629" s="533">
        <f>SUM(M1629,Z1629,AM1629)</f>
        <v>0</v>
      </c>
      <c r="BO1629" s="533">
        <f t="shared" si="8012"/>
        <v>0</v>
      </c>
      <c r="BP1629" s="533">
        <f t="shared" si="8013"/>
        <v>0</v>
      </c>
      <c r="BQ1629" s="533">
        <f t="shared" si="8014"/>
        <v>0</v>
      </c>
      <c r="BR1629" s="533">
        <f t="shared" si="8015"/>
        <v>0</v>
      </c>
      <c r="BS1629" s="533">
        <f t="shared" si="8016"/>
        <v>0</v>
      </c>
      <c r="BT1629" s="533">
        <f>AT1629</f>
        <v>0</v>
      </c>
      <c r="BU1629" s="533">
        <f t="shared" si="8017"/>
        <v>0</v>
      </c>
      <c r="BV1629" s="533">
        <f t="shared" si="8018"/>
        <v>0</v>
      </c>
      <c r="BW1629" s="536">
        <f>SUM(BH1629,BK1629,BN1629,BQ1629,BT1629)</f>
        <v>0</v>
      </c>
      <c r="BX1629" s="536">
        <f t="shared" si="8019"/>
        <v>0</v>
      </c>
      <c r="BY1629" s="536">
        <f t="shared" si="8020"/>
        <v>0</v>
      </c>
      <c r="BZ1629" t="s">
        <v>74</v>
      </c>
      <c r="CA1629" s="544">
        <f>AZ1629</f>
        <v>0</v>
      </c>
      <c r="CB1629" s="544">
        <f t="shared" si="8021"/>
        <v>0</v>
      </c>
      <c r="CC1629" s="544">
        <f t="shared" si="8022"/>
        <v>0</v>
      </c>
      <c r="CD1629" s="544">
        <f>BC1629</f>
        <v>0</v>
      </c>
      <c r="CE1629" s="544">
        <f t="shared" si="8023"/>
        <v>0</v>
      </c>
      <c r="CF1629" s="544">
        <f t="shared" si="8024"/>
        <v>0</v>
      </c>
    </row>
    <row r="1630" spans="1:84">
      <c r="A1630" s="149"/>
      <c r="B1630" s="149"/>
      <c r="C1630" s="151"/>
      <c r="D1630" s="151"/>
      <c r="E1630" s="288"/>
      <c r="F1630" s="592">
        <f>SUM(F1628:F1629)</f>
        <v>4</v>
      </c>
      <c r="G1630" s="276">
        <f t="shared" ref="G1630:BE1630" si="8025">SUM(G1628:G1629)</f>
        <v>0</v>
      </c>
      <c r="H1630" s="276">
        <f t="shared" si="8025"/>
        <v>0</v>
      </c>
      <c r="I1630" s="276">
        <f t="shared" si="8025"/>
        <v>0</v>
      </c>
      <c r="J1630" s="276">
        <f t="shared" si="8025"/>
        <v>0</v>
      </c>
      <c r="K1630" s="276">
        <f t="shared" si="8025"/>
        <v>0</v>
      </c>
      <c r="L1630" s="276">
        <f t="shared" si="8025"/>
        <v>0</v>
      </c>
      <c r="M1630" s="276">
        <f t="shared" si="8025"/>
        <v>0</v>
      </c>
      <c r="N1630" s="276">
        <f t="shared" si="8025"/>
        <v>0</v>
      </c>
      <c r="O1630" s="276">
        <f t="shared" si="8025"/>
        <v>0</v>
      </c>
      <c r="P1630" s="276">
        <f t="shared" si="8025"/>
        <v>0</v>
      </c>
      <c r="Q1630" s="276">
        <f t="shared" si="8025"/>
        <v>0</v>
      </c>
      <c r="R1630" s="276">
        <f t="shared" si="8025"/>
        <v>0</v>
      </c>
      <c r="S1630" s="501">
        <f t="shared" si="8025"/>
        <v>0</v>
      </c>
      <c r="T1630" s="276">
        <f t="shared" si="8025"/>
        <v>0</v>
      </c>
      <c r="U1630" s="276">
        <f t="shared" si="8025"/>
        <v>0</v>
      </c>
      <c r="V1630" s="276">
        <f t="shared" si="8025"/>
        <v>0</v>
      </c>
      <c r="W1630" s="276">
        <f t="shared" si="8025"/>
        <v>0</v>
      </c>
      <c r="X1630" s="276">
        <f t="shared" si="8025"/>
        <v>0</v>
      </c>
      <c r="Y1630" s="276">
        <f t="shared" si="8025"/>
        <v>0</v>
      </c>
      <c r="Z1630" s="276">
        <f t="shared" si="8025"/>
        <v>0</v>
      </c>
      <c r="AA1630" s="276">
        <f t="shared" si="8025"/>
        <v>0</v>
      </c>
      <c r="AB1630" s="276">
        <f t="shared" si="8025"/>
        <v>0</v>
      </c>
      <c r="AC1630" s="276">
        <f t="shared" si="8025"/>
        <v>0</v>
      </c>
      <c r="AD1630" s="276">
        <f t="shared" si="8025"/>
        <v>0</v>
      </c>
      <c r="AE1630" s="276">
        <f t="shared" si="8025"/>
        <v>0</v>
      </c>
      <c r="AF1630" s="501">
        <f t="shared" si="8025"/>
        <v>0</v>
      </c>
      <c r="AG1630" s="276">
        <f t="shared" si="8025"/>
        <v>0</v>
      </c>
      <c r="AH1630" s="276">
        <f t="shared" si="8025"/>
        <v>0</v>
      </c>
      <c r="AI1630" s="276">
        <f t="shared" si="8025"/>
        <v>0</v>
      </c>
      <c r="AJ1630" s="276">
        <f t="shared" si="8025"/>
        <v>0</v>
      </c>
      <c r="AK1630" s="276">
        <f t="shared" si="8025"/>
        <v>0</v>
      </c>
      <c r="AL1630" s="276">
        <f t="shared" si="8025"/>
        <v>0</v>
      </c>
      <c r="AM1630" s="276">
        <f t="shared" si="8025"/>
        <v>0</v>
      </c>
      <c r="AN1630" s="276">
        <f t="shared" si="8025"/>
        <v>0</v>
      </c>
      <c r="AO1630" s="276">
        <f t="shared" si="8025"/>
        <v>0</v>
      </c>
      <c r="AP1630" s="276">
        <f t="shared" si="8025"/>
        <v>0</v>
      </c>
      <c r="AQ1630" s="276">
        <f t="shared" si="8025"/>
        <v>0</v>
      </c>
      <c r="AR1630" s="276">
        <f t="shared" si="8025"/>
        <v>0</v>
      </c>
      <c r="AS1630" s="501">
        <f t="shared" si="8025"/>
        <v>0</v>
      </c>
      <c r="AT1630" s="276">
        <f t="shared" si="8025"/>
        <v>0</v>
      </c>
      <c r="AU1630" s="276">
        <f t="shared" si="8025"/>
        <v>0</v>
      </c>
      <c r="AV1630" s="276">
        <f t="shared" si="8025"/>
        <v>0</v>
      </c>
      <c r="AW1630" s="568">
        <f t="shared" si="8025"/>
        <v>0</v>
      </c>
      <c r="AX1630" s="568">
        <f t="shared" si="8025"/>
        <v>0</v>
      </c>
      <c r="AY1630" s="568">
        <f t="shared" si="8025"/>
        <v>0</v>
      </c>
      <c r="AZ1630" s="276">
        <f t="shared" si="8025"/>
        <v>0</v>
      </c>
      <c r="BA1630" s="276">
        <f t="shared" si="8025"/>
        <v>0</v>
      </c>
      <c r="BB1630" s="276">
        <f t="shared" si="8025"/>
        <v>0</v>
      </c>
      <c r="BC1630" s="276">
        <f t="shared" si="8025"/>
        <v>0</v>
      </c>
      <c r="BD1630" s="276">
        <f t="shared" si="8025"/>
        <v>0</v>
      </c>
      <c r="BE1630" s="276">
        <f t="shared" si="8025"/>
        <v>0</v>
      </c>
      <c r="BF1630" s="523"/>
      <c r="BG1630" s="605">
        <f>SUM(F1630,S1630,AF1630,AS1630)</f>
        <v>4</v>
      </c>
      <c r="BH1630" s="533">
        <f>SUM(G1630,T1630,AG1630)</f>
        <v>0</v>
      </c>
      <c r="BI1630" s="533">
        <f t="shared" si="8007"/>
        <v>0</v>
      </c>
      <c r="BJ1630" s="533">
        <f t="shared" si="8008"/>
        <v>0</v>
      </c>
      <c r="BK1630" s="533">
        <f t="shared" si="8009"/>
        <v>0</v>
      </c>
      <c r="BL1630" s="533">
        <f t="shared" si="8010"/>
        <v>0</v>
      </c>
      <c r="BM1630" s="533">
        <f t="shared" si="8011"/>
        <v>0</v>
      </c>
      <c r="BN1630" s="533">
        <f>SUM(M1630,Z1630,AM1630)</f>
        <v>0</v>
      </c>
      <c r="BO1630" s="533">
        <f t="shared" si="8012"/>
        <v>0</v>
      </c>
      <c r="BP1630" s="533">
        <f t="shared" si="8013"/>
        <v>0</v>
      </c>
      <c r="BQ1630" s="533">
        <f t="shared" si="8014"/>
        <v>0</v>
      </c>
      <c r="BR1630" s="533">
        <f t="shared" si="8015"/>
        <v>0</v>
      </c>
      <c r="BS1630" s="533">
        <f t="shared" si="8016"/>
        <v>0</v>
      </c>
      <c r="BT1630" s="533">
        <f>AT1630</f>
        <v>0</v>
      </c>
      <c r="BU1630" s="533">
        <f t="shared" si="8017"/>
        <v>0</v>
      </c>
      <c r="BV1630" s="533">
        <f t="shared" si="8018"/>
        <v>0</v>
      </c>
      <c r="BW1630" s="536">
        <f>SUM(BH1630,BK1630,BN1630,BQ1630,BT1630)</f>
        <v>0</v>
      </c>
      <c r="BX1630" s="536">
        <f t="shared" si="8019"/>
        <v>0</v>
      </c>
      <c r="BY1630" s="536">
        <f t="shared" si="8020"/>
        <v>0</v>
      </c>
      <c r="BZ1630" t="s">
        <v>74</v>
      </c>
      <c r="CA1630" s="544">
        <f>AZ1630</f>
        <v>0</v>
      </c>
      <c r="CB1630" s="544">
        <f t="shared" si="8021"/>
        <v>0</v>
      </c>
      <c r="CC1630" s="544">
        <f t="shared" si="8022"/>
        <v>0</v>
      </c>
      <c r="CD1630" s="544">
        <f>BC1630</f>
        <v>0</v>
      </c>
      <c r="CE1630" s="544">
        <f t="shared" si="8023"/>
        <v>0</v>
      </c>
      <c r="CF1630" s="544">
        <f t="shared" si="8024"/>
        <v>0</v>
      </c>
    </row>
    <row r="1631" spans="1:84">
      <c r="A1631" s="149"/>
      <c r="B1631" s="149" t="s">
        <v>28</v>
      </c>
      <c r="C1631" s="151"/>
      <c r="D1631" s="151"/>
      <c r="E1631" s="375" t="s">
        <v>221</v>
      </c>
      <c r="F1631" s="591"/>
      <c r="G1631" s="159"/>
      <c r="H1631" s="159"/>
      <c r="I1631" s="159"/>
      <c r="J1631" s="159"/>
      <c r="K1631" s="159"/>
      <c r="L1631" s="159"/>
      <c r="M1631" s="159"/>
      <c r="N1631" s="159"/>
      <c r="O1631" s="159"/>
      <c r="P1631" s="159"/>
      <c r="Q1631" s="159"/>
      <c r="R1631" s="159"/>
      <c r="S1631" s="503"/>
      <c r="T1631" s="159"/>
      <c r="U1631" s="159"/>
      <c r="V1631" s="159"/>
      <c r="W1631" s="159"/>
      <c r="X1631" s="159"/>
      <c r="Y1631" s="159"/>
      <c r="Z1631" s="159"/>
      <c r="AA1631" s="159"/>
      <c r="AB1631" s="159"/>
      <c r="AC1631" s="159"/>
      <c r="AD1631" s="159"/>
      <c r="AE1631" s="159"/>
      <c r="AF1631" s="503"/>
      <c r="AG1631" s="159"/>
      <c r="AH1631" s="159"/>
      <c r="AI1631" s="159"/>
      <c r="AJ1631" s="159"/>
      <c r="AK1631" s="159"/>
      <c r="AL1631" s="159"/>
      <c r="AM1631" s="159"/>
      <c r="AN1631" s="159"/>
      <c r="AO1631" s="159"/>
      <c r="AP1631" s="159"/>
      <c r="AQ1631" s="159"/>
      <c r="AR1631" s="159"/>
      <c r="AS1631" s="503"/>
      <c r="AT1631" s="159"/>
      <c r="AU1631" s="159"/>
      <c r="AV1631" s="159"/>
      <c r="AW1631" s="570"/>
      <c r="AX1631" s="570"/>
      <c r="AY1631" s="570"/>
      <c r="AZ1631" s="159"/>
      <c r="BA1631" s="159"/>
      <c r="BB1631" s="159"/>
      <c r="BC1631" s="159"/>
      <c r="BD1631" s="159"/>
      <c r="BE1631" s="159"/>
      <c r="BF1631" s="474"/>
    </row>
    <row r="1632" spans="1:84">
      <c r="A1632" s="149"/>
      <c r="B1632" s="149"/>
      <c r="C1632" s="151"/>
      <c r="D1632" s="151"/>
      <c r="E1632" s="446" t="s">
        <v>1078</v>
      </c>
      <c r="F1632" s="592"/>
      <c r="G1632" s="159"/>
      <c r="H1632" s="159"/>
      <c r="I1632" s="275">
        <f>SUM(G1632:H1632)</f>
        <v>0</v>
      </c>
      <c r="J1632" s="159"/>
      <c r="K1632" s="159"/>
      <c r="L1632" s="275">
        <f>SUM(J1632:K1632)</f>
        <v>0</v>
      </c>
      <c r="M1632" s="159"/>
      <c r="N1632" s="159"/>
      <c r="O1632" s="275">
        <f>SUM(M1632:N1632)</f>
        <v>0</v>
      </c>
      <c r="P1632" s="159"/>
      <c r="Q1632" s="159"/>
      <c r="R1632" s="275">
        <f>SUM(P1632:Q1632)</f>
        <v>0</v>
      </c>
      <c r="S1632" s="500"/>
      <c r="T1632" s="275"/>
      <c r="U1632" s="275"/>
      <c r="V1632" s="275">
        <f>SUM(T1632:U1632)</f>
        <v>0</v>
      </c>
      <c r="W1632" s="275"/>
      <c r="X1632" s="275"/>
      <c r="Y1632" s="275">
        <f>SUM(W1632:X1632)</f>
        <v>0</v>
      </c>
      <c r="Z1632" s="275"/>
      <c r="AA1632" s="275"/>
      <c r="AB1632" s="275">
        <f>SUM(Z1632:AA1632)</f>
        <v>0</v>
      </c>
      <c r="AC1632" s="275"/>
      <c r="AD1632" s="275"/>
      <c r="AE1632" s="275">
        <f>SUM(AC1632:AD1632)</f>
        <v>0</v>
      </c>
      <c r="AF1632" s="500"/>
      <c r="AG1632" s="275"/>
      <c r="AH1632" s="275"/>
      <c r="AI1632" s="275">
        <f>SUM(AG1632:AH1632)</f>
        <v>0</v>
      </c>
      <c r="AJ1632" s="275"/>
      <c r="AK1632" s="275"/>
      <c r="AL1632" s="275">
        <f>SUM(AJ1632:AK1632)</f>
        <v>0</v>
      </c>
      <c r="AM1632" s="275"/>
      <c r="AN1632" s="275"/>
      <c r="AO1632" s="275">
        <f>SUM(AM1632:AN1632)</f>
        <v>0</v>
      </c>
      <c r="AP1632" s="275"/>
      <c r="AQ1632" s="275"/>
      <c r="AR1632" s="275">
        <f>SUM(AP1632:AQ1632)</f>
        <v>0</v>
      </c>
      <c r="AS1632" s="500"/>
      <c r="AT1632" s="275"/>
      <c r="AU1632" s="275"/>
      <c r="AV1632" s="275">
        <f>SUM(AT1632:AU1632)</f>
        <v>0</v>
      </c>
      <c r="AW1632" s="567">
        <f t="shared" ref="AW1632:AW1633" si="8026">SUM(G1632,J1632,M1632,P1632,T1632,W1632,Z1632,AC1632,AG1632,AJ1632,AM1632,AP1632,AT1632)</f>
        <v>0</v>
      </c>
      <c r="AX1632" s="567">
        <f t="shared" ref="AX1632:AX1633" si="8027">SUM(H1632,K1632,N1632,Q1632,U1632,X1632,AA1632,AD1632,AH1632,AK1632,AN1632,AQ1632,AU1632)</f>
        <v>0</v>
      </c>
      <c r="AY1632" s="567">
        <f t="shared" ref="AY1632:AY1633" si="8028">SUM(I1632,L1632,O1632,R1632,V1632,Y1632,AB1632,AE1632,AI1632,AL1632,AO1632,AR1632,AV1632)</f>
        <v>0</v>
      </c>
      <c r="AZ1632" s="159"/>
      <c r="BA1632" s="159"/>
      <c r="BB1632" s="275">
        <f>SUM(AZ1632:BA1632)</f>
        <v>0</v>
      </c>
      <c r="BC1632" s="275"/>
      <c r="BD1632" s="275"/>
      <c r="BE1632" s="275">
        <f>SUM(BC1632:BD1632)</f>
        <v>0</v>
      </c>
      <c r="BF1632" s="521"/>
      <c r="BG1632" s="605">
        <f>SUM(F1632,S1632,AF1632,AS1632)</f>
        <v>0</v>
      </c>
      <c r="BH1632" s="533">
        <f>SUM(G1632,T1632,AG1632)</f>
        <v>0</v>
      </c>
      <c r="BI1632" s="533">
        <f t="shared" ref="BI1632:BI1634" si="8029">SUM(H1632,U1632,AH1632)</f>
        <v>0</v>
      </c>
      <c r="BJ1632" s="533">
        <f t="shared" ref="BJ1632:BJ1634" si="8030">SUM(I1632,V1632,AI1632)</f>
        <v>0</v>
      </c>
      <c r="BK1632" s="533">
        <f t="shared" ref="BK1632:BK1634" si="8031">SUM(J1632,W1632,AJ1632)</f>
        <v>0</v>
      </c>
      <c r="BL1632" s="533">
        <f t="shared" ref="BL1632:BL1634" si="8032">SUM(K1632,X1632,AK1632)</f>
        <v>0</v>
      </c>
      <c r="BM1632" s="533">
        <f t="shared" ref="BM1632:BM1634" si="8033">SUM(L1632,Y1632,AL1632)</f>
        <v>0</v>
      </c>
      <c r="BN1632" s="533">
        <f>SUM(M1632,Z1632,AM1632)</f>
        <v>0</v>
      </c>
      <c r="BO1632" s="533">
        <f t="shared" ref="BO1632:BO1634" si="8034">SUM(N1632,AA1632,AN1632)</f>
        <v>0</v>
      </c>
      <c r="BP1632" s="533">
        <f t="shared" ref="BP1632:BP1634" si="8035">SUM(O1632,AB1632,AO1632)</f>
        <v>0</v>
      </c>
      <c r="BQ1632" s="533">
        <f t="shared" ref="BQ1632:BQ1634" si="8036">SUM(P1632,AC1632,AP1632)</f>
        <v>0</v>
      </c>
      <c r="BR1632" s="533">
        <f t="shared" ref="BR1632:BR1634" si="8037">SUM(Q1632,AD1632,AQ1632)</f>
        <v>0</v>
      </c>
      <c r="BS1632" s="533">
        <f t="shared" ref="BS1632:BS1634" si="8038">SUM(R1632,AE1632,AR1632)</f>
        <v>0</v>
      </c>
      <c r="BT1632" s="533">
        <f>AT1632</f>
        <v>0</v>
      </c>
      <c r="BU1632" s="533">
        <f t="shared" ref="BU1632:BU1634" si="8039">AU1632</f>
        <v>0</v>
      </c>
      <c r="BV1632" s="533">
        <f t="shared" ref="BV1632:BV1634" si="8040">AV1632</f>
        <v>0</v>
      </c>
      <c r="BW1632" s="536">
        <f>SUM(BH1632,BK1632,BN1632,BQ1632,BT1632)</f>
        <v>0</v>
      </c>
      <c r="BX1632" s="536">
        <f t="shared" ref="BX1632:BX1634" si="8041">SUM(BI1632,BL1632,BO1632,BR1632,BU1632)</f>
        <v>0</v>
      </c>
      <c r="BY1632" s="536">
        <f t="shared" ref="BY1632:BY1634" si="8042">SUM(BJ1632,BM1632,BP1632,BS1632,BV1632)</f>
        <v>0</v>
      </c>
      <c r="BZ1632" t="s">
        <v>74</v>
      </c>
      <c r="CA1632" s="544">
        <f>AZ1632</f>
        <v>0</v>
      </c>
      <c r="CB1632" s="544">
        <f t="shared" ref="CB1632:CB1634" si="8043">BA1632</f>
        <v>0</v>
      </c>
      <c r="CC1632" s="544">
        <f t="shared" ref="CC1632:CC1634" si="8044">BB1632</f>
        <v>0</v>
      </c>
      <c r="CD1632" s="544">
        <f>BC1632</f>
        <v>0</v>
      </c>
      <c r="CE1632" s="544">
        <f t="shared" ref="CE1632:CE1634" si="8045">BD1632</f>
        <v>0</v>
      </c>
      <c r="CF1632" s="544">
        <f t="shared" ref="CF1632:CF1634" si="8046">BE1632</f>
        <v>0</v>
      </c>
    </row>
    <row r="1633" spans="1:84">
      <c r="A1633" s="149"/>
      <c r="B1633" s="149"/>
      <c r="C1633" s="151"/>
      <c r="D1633" s="151"/>
      <c r="E1633" s="446" t="s">
        <v>1079</v>
      </c>
      <c r="F1633" s="592">
        <v>3</v>
      </c>
      <c r="G1633" s="159"/>
      <c r="H1633" s="159">
        <v>1</v>
      </c>
      <c r="I1633" s="275">
        <f>SUM(G1633:H1633)</f>
        <v>1</v>
      </c>
      <c r="J1633" s="159"/>
      <c r="K1633" s="159"/>
      <c r="L1633" s="275">
        <f>SUM(J1633:K1633)</f>
        <v>0</v>
      </c>
      <c r="M1633" s="159"/>
      <c r="N1633" s="159"/>
      <c r="O1633" s="275">
        <f>SUM(M1633:N1633)</f>
        <v>0</v>
      </c>
      <c r="P1633" s="159"/>
      <c r="Q1633" s="159"/>
      <c r="R1633" s="275">
        <f>SUM(P1633:Q1633)</f>
        <v>0</v>
      </c>
      <c r="S1633" s="500"/>
      <c r="T1633" s="275"/>
      <c r="U1633" s="275"/>
      <c r="V1633" s="275">
        <f>SUM(T1633:U1633)</f>
        <v>0</v>
      </c>
      <c r="W1633" s="275"/>
      <c r="X1633" s="275"/>
      <c r="Y1633" s="275">
        <f>SUM(W1633:X1633)</f>
        <v>0</v>
      </c>
      <c r="Z1633" s="275"/>
      <c r="AA1633" s="275"/>
      <c r="AB1633" s="275">
        <f>SUM(Z1633:AA1633)</f>
        <v>0</v>
      </c>
      <c r="AC1633" s="275"/>
      <c r="AD1633" s="275"/>
      <c r="AE1633" s="275">
        <f>SUM(AC1633:AD1633)</f>
        <v>0</v>
      </c>
      <c r="AF1633" s="500"/>
      <c r="AG1633" s="275"/>
      <c r="AH1633" s="275"/>
      <c r="AI1633" s="275">
        <f>SUM(AG1633:AH1633)</f>
        <v>0</v>
      </c>
      <c r="AJ1633" s="275"/>
      <c r="AK1633" s="275"/>
      <c r="AL1633" s="275">
        <f>SUM(AJ1633:AK1633)</f>
        <v>0</v>
      </c>
      <c r="AM1633" s="275"/>
      <c r="AN1633" s="275"/>
      <c r="AO1633" s="275">
        <f>SUM(AM1633:AN1633)</f>
        <v>0</v>
      </c>
      <c r="AP1633" s="275"/>
      <c r="AQ1633" s="275"/>
      <c r="AR1633" s="275">
        <f>SUM(AP1633:AQ1633)</f>
        <v>0</v>
      </c>
      <c r="AS1633" s="500"/>
      <c r="AT1633" s="275"/>
      <c r="AU1633" s="275"/>
      <c r="AV1633" s="275">
        <f>SUM(AT1633:AU1633)</f>
        <v>0</v>
      </c>
      <c r="AW1633" s="567">
        <f t="shared" si="8026"/>
        <v>0</v>
      </c>
      <c r="AX1633" s="567">
        <f t="shared" si="8027"/>
        <v>1</v>
      </c>
      <c r="AY1633" s="567">
        <f t="shared" si="8028"/>
        <v>1</v>
      </c>
      <c r="AZ1633" s="159"/>
      <c r="BA1633" s="159"/>
      <c r="BB1633" s="275">
        <f>SUM(AZ1633:BA1633)</f>
        <v>0</v>
      </c>
      <c r="BC1633" s="275"/>
      <c r="BD1633" s="275"/>
      <c r="BE1633" s="275">
        <f>SUM(BC1633:BD1633)</f>
        <v>0</v>
      </c>
      <c r="BF1633" s="521"/>
      <c r="BG1633" s="605">
        <f>SUM(F1633,S1633,AF1633,AS1633)</f>
        <v>3</v>
      </c>
      <c r="BH1633" s="533">
        <f>SUM(G1633,T1633,AG1633)</f>
        <v>0</v>
      </c>
      <c r="BI1633" s="533">
        <f t="shared" si="8029"/>
        <v>1</v>
      </c>
      <c r="BJ1633" s="533">
        <f t="shared" si="8030"/>
        <v>1</v>
      </c>
      <c r="BK1633" s="533">
        <f t="shared" si="8031"/>
        <v>0</v>
      </c>
      <c r="BL1633" s="533">
        <f t="shared" si="8032"/>
        <v>0</v>
      </c>
      <c r="BM1633" s="533">
        <f t="shared" si="8033"/>
        <v>0</v>
      </c>
      <c r="BN1633" s="533">
        <f>SUM(M1633,Z1633,AM1633)</f>
        <v>0</v>
      </c>
      <c r="BO1633" s="533">
        <f t="shared" si="8034"/>
        <v>0</v>
      </c>
      <c r="BP1633" s="533">
        <f t="shared" si="8035"/>
        <v>0</v>
      </c>
      <c r="BQ1633" s="533">
        <f t="shared" si="8036"/>
        <v>0</v>
      </c>
      <c r="BR1633" s="533">
        <f t="shared" si="8037"/>
        <v>0</v>
      </c>
      <c r="BS1633" s="533">
        <f t="shared" si="8038"/>
        <v>0</v>
      </c>
      <c r="BT1633" s="533">
        <f>AT1633</f>
        <v>0</v>
      </c>
      <c r="BU1633" s="533">
        <f t="shared" si="8039"/>
        <v>0</v>
      </c>
      <c r="BV1633" s="533">
        <f t="shared" si="8040"/>
        <v>0</v>
      </c>
      <c r="BW1633" s="536">
        <f>SUM(BH1633,BK1633,BN1633,BQ1633,BT1633)</f>
        <v>0</v>
      </c>
      <c r="BX1633" s="536">
        <f t="shared" si="8041"/>
        <v>1</v>
      </c>
      <c r="BY1633" s="536">
        <f t="shared" si="8042"/>
        <v>1</v>
      </c>
      <c r="BZ1633" t="s">
        <v>74</v>
      </c>
      <c r="CA1633" s="544">
        <f>AZ1633</f>
        <v>0</v>
      </c>
      <c r="CB1633" s="544">
        <f t="shared" si="8043"/>
        <v>0</v>
      </c>
      <c r="CC1633" s="544">
        <f t="shared" si="8044"/>
        <v>0</v>
      </c>
      <c r="CD1633" s="544">
        <f>BC1633</f>
        <v>0</v>
      </c>
      <c r="CE1633" s="544">
        <f t="shared" si="8045"/>
        <v>0</v>
      </c>
      <c r="CF1633" s="544">
        <f t="shared" si="8046"/>
        <v>0</v>
      </c>
    </row>
    <row r="1634" spans="1:84">
      <c r="A1634" s="149"/>
      <c r="B1634" s="151"/>
      <c r="C1634" s="151"/>
      <c r="D1634" s="151"/>
      <c r="E1634" s="288"/>
      <c r="F1634" s="592">
        <f>SUM(F1632:F1633)</f>
        <v>3</v>
      </c>
      <c r="G1634" s="276">
        <f t="shared" ref="G1634:BE1634" si="8047">SUM(G1632:G1633)</f>
        <v>0</v>
      </c>
      <c r="H1634" s="276">
        <f t="shared" si="8047"/>
        <v>1</v>
      </c>
      <c r="I1634" s="276">
        <f t="shared" si="8047"/>
        <v>1</v>
      </c>
      <c r="J1634" s="276">
        <f t="shared" si="8047"/>
        <v>0</v>
      </c>
      <c r="K1634" s="276">
        <f t="shared" si="8047"/>
        <v>0</v>
      </c>
      <c r="L1634" s="276">
        <f t="shared" si="8047"/>
        <v>0</v>
      </c>
      <c r="M1634" s="276">
        <f t="shared" si="8047"/>
        <v>0</v>
      </c>
      <c r="N1634" s="276">
        <f t="shared" si="8047"/>
        <v>0</v>
      </c>
      <c r="O1634" s="276">
        <f t="shared" si="8047"/>
        <v>0</v>
      </c>
      <c r="P1634" s="276">
        <f t="shared" si="8047"/>
        <v>0</v>
      </c>
      <c r="Q1634" s="276">
        <f t="shared" si="8047"/>
        <v>0</v>
      </c>
      <c r="R1634" s="276">
        <f t="shared" si="8047"/>
        <v>0</v>
      </c>
      <c r="S1634" s="501">
        <f t="shared" si="8047"/>
        <v>0</v>
      </c>
      <c r="T1634" s="276">
        <f t="shared" si="8047"/>
        <v>0</v>
      </c>
      <c r="U1634" s="276">
        <f t="shared" si="8047"/>
        <v>0</v>
      </c>
      <c r="V1634" s="276">
        <f t="shared" si="8047"/>
        <v>0</v>
      </c>
      <c r="W1634" s="276">
        <f t="shared" si="8047"/>
        <v>0</v>
      </c>
      <c r="X1634" s="276">
        <f t="shared" si="8047"/>
        <v>0</v>
      </c>
      <c r="Y1634" s="276">
        <f t="shared" si="8047"/>
        <v>0</v>
      </c>
      <c r="Z1634" s="276">
        <f t="shared" si="8047"/>
        <v>0</v>
      </c>
      <c r="AA1634" s="276">
        <f t="shared" si="8047"/>
        <v>0</v>
      </c>
      <c r="AB1634" s="276">
        <f t="shared" si="8047"/>
        <v>0</v>
      </c>
      <c r="AC1634" s="276">
        <f t="shared" si="8047"/>
        <v>0</v>
      </c>
      <c r="AD1634" s="276">
        <f t="shared" si="8047"/>
        <v>0</v>
      </c>
      <c r="AE1634" s="276">
        <f t="shared" si="8047"/>
        <v>0</v>
      </c>
      <c r="AF1634" s="501">
        <f t="shared" si="8047"/>
        <v>0</v>
      </c>
      <c r="AG1634" s="276">
        <f t="shared" si="8047"/>
        <v>0</v>
      </c>
      <c r="AH1634" s="276">
        <f t="shared" si="8047"/>
        <v>0</v>
      </c>
      <c r="AI1634" s="276">
        <f t="shared" si="8047"/>
        <v>0</v>
      </c>
      <c r="AJ1634" s="276">
        <f t="shared" si="8047"/>
        <v>0</v>
      </c>
      <c r="AK1634" s="276">
        <f t="shared" si="8047"/>
        <v>0</v>
      </c>
      <c r="AL1634" s="276">
        <f t="shared" si="8047"/>
        <v>0</v>
      </c>
      <c r="AM1634" s="276">
        <f t="shared" si="8047"/>
        <v>0</v>
      </c>
      <c r="AN1634" s="276">
        <f t="shared" si="8047"/>
        <v>0</v>
      </c>
      <c r="AO1634" s="276">
        <f t="shared" si="8047"/>
        <v>0</v>
      </c>
      <c r="AP1634" s="276">
        <f t="shared" si="8047"/>
        <v>0</v>
      </c>
      <c r="AQ1634" s="276">
        <f t="shared" si="8047"/>
        <v>0</v>
      </c>
      <c r="AR1634" s="276">
        <f t="shared" si="8047"/>
        <v>0</v>
      </c>
      <c r="AS1634" s="501">
        <f t="shared" si="8047"/>
        <v>0</v>
      </c>
      <c r="AT1634" s="276">
        <f t="shared" si="8047"/>
        <v>0</v>
      </c>
      <c r="AU1634" s="276">
        <f t="shared" si="8047"/>
        <v>0</v>
      </c>
      <c r="AV1634" s="276">
        <f t="shared" si="8047"/>
        <v>0</v>
      </c>
      <c r="AW1634" s="568">
        <f t="shared" si="8047"/>
        <v>0</v>
      </c>
      <c r="AX1634" s="568">
        <f t="shared" si="8047"/>
        <v>1</v>
      </c>
      <c r="AY1634" s="568">
        <f t="shared" si="8047"/>
        <v>1</v>
      </c>
      <c r="AZ1634" s="276">
        <f t="shared" si="8047"/>
        <v>0</v>
      </c>
      <c r="BA1634" s="276">
        <f t="shared" si="8047"/>
        <v>0</v>
      </c>
      <c r="BB1634" s="276">
        <f t="shared" si="8047"/>
        <v>0</v>
      </c>
      <c r="BC1634" s="276">
        <f t="shared" si="8047"/>
        <v>0</v>
      </c>
      <c r="BD1634" s="276">
        <f t="shared" si="8047"/>
        <v>0</v>
      </c>
      <c r="BE1634" s="276">
        <f t="shared" si="8047"/>
        <v>0</v>
      </c>
      <c r="BF1634" s="523"/>
      <c r="BG1634" s="605">
        <f>SUM(F1634,S1634,AF1634,AS1634)</f>
        <v>3</v>
      </c>
      <c r="BH1634" s="533">
        <f>SUM(G1634,T1634,AG1634)</f>
        <v>0</v>
      </c>
      <c r="BI1634" s="533">
        <f t="shared" si="8029"/>
        <v>1</v>
      </c>
      <c r="BJ1634" s="533">
        <f t="shared" si="8030"/>
        <v>1</v>
      </c>
      <c r="BK1634" s="533">
        <f t="shared" si="8031"/>
        <v>0</v>
      </c>
      <c r="BL1634" s="533">
        <f t="shared" si="8032"/>
        <v>0</v>
      </c>
      <c r="BM1634" s="533">
        <f t="shared" si="8033"/>
        <v>0</v>
      </c>
      <c r="BN1634" s="533">
        <f>SUM(M1634,Z1634,AM1634)</f>
        <v>0</v>
      </c>
      <c r="BO1634" s="533">
        <f t="shared" si="8034"/>
        <v>0</v>
      </c>
      <c r="BP1634" s="533">
        <f t="shared" si="8035"/>
        <v>0</v>
      </c>
      <c r="BQ1634" s="533">
        <f t="shared" si="8036"/>
        <v>0</v>
      </c>
      <c r="BR1634" s="533">
        <f t="shared" si="8037"/>
        <v>0</v>
      </c>
      <c r="BS1634" s="533">
        <f t="shared" si="8038"/>
        <v>0</v>
      </c>
      <c r="BT1634" s="533">
        <f>AT1634</f>
        <v>0</v>
      </c>
      <c r="BU1634" s="533">
        <f t="shared" si="8039"/>
        <v>0</v>
      </c>
      <c r="BV1634" s="533">
        <f t="shared" si="8040"/>
        <v>0</v>
      </c>
      <c r="BW1634" s="536">
        <f>SUM(BH1634,BK1634,BN1634,BQ1634,BT1634)</f>
        <v>0</v>
      </c>
      <c r="BX1634" s="536">
        <f t="shared" si="8041"/>
        <v>1</v>
      </c>
      <c r="BY1634" s="536">
        <f t="shared" si="8042"/>
        <v>1</v>
      </c>
      <c r="BZ1634" t="s">
        <v>74</v>
      </c>
      <c r="CA1634" s="544">
        <f>AZ1634</f>
        <v>0</v>
      </c>
      <c r="CB1634" s="544">
        <f t="shared" si="8043"/>
        <v>0</v>
      </c>
      <c r="CC1634" s="544">
        <f t="shared" si="8044"/>
        <v>0</v>
      </c>
      <c r="CD1634" s="544">
        <f>BC1634</f>
        <v>0</v>
      </c>
      <c r="CE1634" s="544">
        <f t="shared" si="8045"/>
        <v>0</v>
      </c>
      <c r="CF1634" s="544">
        <f t="shared" si="8046"/>
        <v>0</v>
      </c>
    </row>
    <row r="1635" spans="1:84">
      <c r="A1635" s="149"/>
      <c r="B1635" s="149" t="s">
        <v>934</v>
      </c>
      <c r="C1635" s="151"/>
      <c r="D1635" s="151"/>
      <c r="E1635" s="375" t="s">
        <v>221</v>
      </c>
      <c r="F1635" s="591"/>
      <c r="G1635" s="159"/>
      <c r="H1635" s="159"/>
      <c r="I1635" s="159"/>
      <c r="J1635" s="159"/>
      <c r="K1635" s="159"/>
      <c r="L1635" s="159"/>
      <c r="M1635" s="159"/>
      <c r="N1635" s="159"/>
      <c r="O1635" s="159"/>
      <c r="P1635" s="159"/>
      <c r="Q1635" s="159"/>
      <c r="R1635" s="159"/>
      <c r="S1635" s="503"/>
      <c r="T1635" s="159"/>
      <c r="U1635" s="159"/>
      <c r="V1635" s="159"/>
      <c r="W1635" s="159"/>
      <c r="X1635" s="159"/>
      <c r="Y1635" s="159"/>
      <c r="Z1635" s="159"/>
      <c r="AA1635" s="159"/>
      <c r="AB1635" s="159"/>
      <c r="AC1635" s="159"/>
      <c r="AD1635" s="159"/>
      <c r="AE1635" s="159"/>
      <c r="AF1635" s="503"/>
      <c r="AG1635" s="159"/>
      <c r="AH1635" s="159"/>
      <c r="AI1635" s="159"/>
      <c r="AJ1635" s="159"/>
      <c r="AK1635" s="159"/>
      <c r="AL1635" s="159"/>
      <c r="AM1635" s="159"/>
      <c r="AN1635" s="159"/>
      <c r="AO1635" s="159"/>
      <c r="AP1635" s="159"/>
      <c r="AQ1635" s="159"/>
      <c r="AR1635" s="159"/>
      <c r="AS1635" s="503"/>
      <c r="AT1635" s="159"/>
      <c r="AU1635" s="159"/>
      <c r="AV1635" s="159"/>
      <c r="AW1635" s="570"/>
      <c r="AX1635" s="570"/>
      <c r="AY1635" s="570"/>
      <c r="AZ1635" s="159"/>
      <c r="BA1635" s="159"/>
      <c r="BB1635" s="159"/>
      <c r="BC1635" s="159"/>
      <c r="BD1635" s="159"/>
      <c r="BE1635" s="159"/>
      <c r="BF1635" s="474"/>
    </row>
    <row r="1636" spans="1:84">
      <c r="A1636" s="149"/>
      <c r="B1636" s="149"/>
      <c r="C1636" s="151"/>
      <c r="D1636" s="151"/>
      <c r="E1636" s="446" t="s">
        <v>1078</v>
      </c>
      <c r="F1636" s="592"/>
      <c r="G1636" s="159"/>
      <c r="H1636" s="159"/>
      <c r="I1636" s="275">
        <f>SUM(G1636:H1636)</f>
        <v>0</v>
      </c>
      <c r="J1636" s="159"/>
      <c r="K1636" s="159"/>
      <c r="L1636" s="275">
        <f>SUM(J1636:K1636)</f>
        <v>0</v>
      </c>
      <c r="M1636" s="159"/>
      <c r="N1636" s="159"/>
      <c r="O1636" s="275">
        <f>SUM(M1636:N1636)</f>
        <v>0</v>
      </c>
      <c r="P1636" s="159"/>
      <c r="Q1636" s="159"/>
      <c r="R1636" s="275">
        <f>SUM(P1636:Q1636)</f>
        <v>0</v>
      </c>
      <c r="S1636" s="500"/>
      <c r="T1636" s="275"/>
      <c r="U1636" s="275"/>
      <c r="V1636" s="275">
        <f>SUM(T1636:U1636)</f>
        <v>0</v>
      </c>
      <c r="W1636" s="275"/>
      <c r="X1636" s="275"/>
      <c r="Y1636" s="275">
        <f>SUM(W1636:X1636)</f>
        <v>0</v>
      </c>
      <c r="Z1636" s="275"/>
      <c r="AA1636" s="275"/>
      <c r="AB1636" s="275">
        <f>SUM(Z1636:AA1636)</f>
        <v>0</v>
      </c>
      <c r="AC1636" s="275"/>
      <c r="AD1636" s="275"/>
      <c r="AE1636" s="275">
        <f>SUM(AC1636:AD1636)</f>
        <v>0</v>
      </c>
      <c r="AF1636" s="500"/>
      <c r="AG1636" s="275"/>
      <c r="AH1636" s="275"/>
      <c r="AI1636" s="275">
        <f>SUM(AG1636:AH1636)</f>
        <v>0</v>
      </c>
      <c r="AJ1636" s="275"/>
      <c r="AK1636" s="275"/>
      <c r="AL1636" s="275">
        <f>SUM(AJ1636:AK1636)</f>
        <v>0</v>
      </c>
      <c r="AM1636" s="275"/>
      <c r="AN1636" s="275"/>
      <c r="AO1636" s="275">
        <f>SUM(AM1636:AN1636)</f>
        <v>0</v>
      </c>
      <c r="AP1636" s="275"/>
      <c r="AQ1636" s="275"/>
      <c r="AR1636" s="275">
        <f>SUM(AP1636:AQ1636)</f>
        <v>0</v>
      </c>
      <c r="AS1636" s="500"/>
      <c r="AT1636" s="275"/>
      <c r="AU1636" s="275"/>
      <c r="AV1636" s="275">
        <f>SUM(AT1636:AU1636)</f>
        <v>0</v>
      </c>
      <c r="AW1636" s="567">
        <f t="shared" ref="AW1636:AW1637" si="8048">SUM(G1636,J1636,M1636,P1636,T1636,W1636,Z1636,AC1636,AG1636,AJ1636,AM1636,AP1636,AT1636)</f>
        <v>0</v>
      </c>
      <c r="AX1636" s="567">
        <f t="shared" ref="AX1636:AX1637" si="8049">SUM(H1636,K1636,N1636,Q1636,U1636,X1636,AA1636,AD1636,AH1636,AK1636,AN1636,AQ1636,AU1636)</f>
        <v>0</v>
      </c>
      <c r="AY1636" s="567">
        <f t="shared" ref="AY1636:AY1637" si="8050">SUM(I1636,L1636,O1636,R1636,V1636,Y1636,AB1636,AE1636,AI1636,AL1636,AO1636,AR1636,AV1636)</f>
        <v>0</v>
      </c>
      <c r="AZ1636" s="159"/>
      <c r="BA1636" s="159"/>
      <c r="BB1636" s="275">
        <f>SUM(AZ1636:BA1636)</f>
        <v>0</v>
      </c>
      <c r="BC1636" s="275"/>
      <c r="BD1636" s="275"/>
      <c r="BE1636" s="275">
        <f>SUM(BC1636:BD1636)</f>
        <v>0</v>
      </c>
      <c r="BF1636" s="521"/>
      <c r="BG1636" s="605">
        <f>SUM(F1636,S1636,AF1636,AS1636)</f>
        <v>0</v>
      </c>
      <c r="BH1636" s="533">
        <f>SUM(G1636,T1636,AG1636)</f>
        <v>0</v>
      </c>
      <c r="BI1636" s="533">
        <f t="shared" ref="BI1636:BI1638" si="8051">SUM(H1636,U1636,AH1636)</f>
        <v>0</v>
      </c>
      <c r="BJ1636" s="533">
        <f t="shared" ref="BJ1636:BJ1638" si="8052">SUM(I1636,V1636,AI1636)</f>
        <v>0</v>
      </c>
      <c r="BK1636" s="533">
        <f t="shared" ref="BK1636:BK1638" si="8053">SUM(J1636,W1636,AJ1636)</f>
        <v>0</v>
      </c>
      <c r="BL1636" s="533">
        <f t="shared" ref="BL1636:BL1638" si="8054">SUM(K1636,X1636,AK1636)</f>
        <v>0</v>
      </c>
      <c r="BM1636" s="533">
        <f t="shared" ref="BM1636:BM1638" si="8055">SUM(L1636,Y1636,AL1636)</f>
        <v>0</v>
      </c>
      <c r="BN1636" s="533">
        <f>SUM(M1636,Z1636,AM1636)</f>
        <v>0</v>
      </c>
      <c r="BO1636" s="533">
        <f t="shared" ref="BO1636:BO1638" si="8056">SUM(N1636,AA1636,AN1636)</f>
        <v>0</v>
      </c>
      <c r="BP1636" s="533">
        <f t="shared" ref="BP1636:BP1638" si="8057">SUM(O1636,AB1636,AO1636)</f>
        <v>0</v>
      </c>
      <c r="BQ1636" s="533">
        <f t="shared" ref="BQ1636:BQ1638" si="8058">SUM(P1636,AC1636,AP1636)</f>
        <v>0</v>
      </c>
      <c r="BR1636" s="533">
        <f t="shared" ref="BR1636:BR1638" si="8059">SUM(Q1636,AD1636,AQ1636)</f>
        <v>0</v>
      </c>
      <c r="BS1636" s="533">
        <f t="shared" ref="BS1636:BS1638" si="8060">SUM(R1636,AE1636,AR1636)</f>
        <v>0</v>
      </c>
      <c r="BT1636" s="533">
        <f>AT1636</f>
        <v>0</v>
      </c>
      <c r="BU1636" s="533">
        <f t="shared" ref="BU1636:BU1638" si="8061">AU1636</f>
        <v>0</v>
      </c>
      <c r="BV1636" s="533">
        <f t="shared" ref="BV1636:BV1638" si="8062">AV1636</f>
        <v>0</v>
      </c>
      <c r="BW1636" s="536">
        <f>SUM(BH1636,BK1636,BN1636,BQ1636,BT1636)</f>
        <v>0</v>
      </c>
      <c r="BX1636" s="536">
        <f t="shared" ref="BX1636:BX1638" si="8063">SUM(BI1636,BL1636,BO1636,BR1636,BU1636)</f>
        <v>0</v>
      </c>
      <c r="BY1636" s="536">
        <f t="shared" ref="BY1636:BY1638" si="8064">SUM(BJ1636,BM1636,BP1636,BS1636,BV1636)</f>
        <v>0</v>
      </c>
      <c r="BZ1636" t="s">
        <v>74</v>
      </c>
      <c r="CA1636" s="544">
        <f>AZ1636</f>
        <v>0</v>
      </c>
      <c r="CB1636" s="544">
        <f t="shared" ref="CB1636:CB1638" si="8065">BA1636</f>
        <v>0</v>
      </c>
      <c r="CC1636" s="544">
        <f t="shared" ref="CC1636:CC1638" si="8066">BB1636</f>
        <v>0</v>
      </c>
      <c r="CD1636" s="544">
        <f>BC1636</f>
        <v>0</v>
      </c>
      <c r="CE1636" s="544">
        <f t="shared" ref="CE1636:CE1638" si="8067">BD1636</f>
        <v>0</v>
      </c>
      <c r="CF1636" s="544">
        <f t="shared" ref="CF1636:CF1638" si="8068">BE1636</f>
        <v>0</v>
      </c>
    </row>
    <row r="1637" spans="1:84">
      <c r="A1637" s="149"/>
      <c r="B1637" s="149"/>
      <c r="C1637" s="151"/>
      <c r="D1637" s="151"/>
      <c r="E1637" s="446" t="s">
        <v>1079</v>
      </c>
      <c r="F1637" s="592">
        <v>1</v>
      </c>
      <c r="G1637" s="159"/>
      <c r="H1637" s="159"/>
      <c r="I1637" s="275">
        <f>SUM(G1637:H1637)</f>
        <v>0</v>
      </c>
      <c r="J1637" s="159"/>
      <c r="K1637" s="159"/>
      <c r="L1637" s="275">
        <f>SUM(J1637:K1637)</f>
        <v>0</v>
      </c>
      <c r="M1637" s="159"/>
      <c r="N1637" s="159"/>
      <c r="O1637" s="275">
        <f>SUM(M1637:N1637)</f>
        <v>0</v>
      </c>
      <c r="P1637" s="159"/>
      <c r="Q1637" s="159"/>
      <c r="R1637" s="275">
        <f>SUM(P1637:Q1637)</f>
        <v>0</v>
      </c>
      <c r="S1637" s="500"/>
      <c r="T1637" s="275"/>
      <c r="U1637" s="275"/>
      <c r="V1637" s="275">
        <f>SUM(T1637:U1637)</f>
        <v>0</v>
      </c>
      <c r="W1637" s="275"/>
      <c r="X1637" s="275"/>
      <c r="Y1637" s="275">
        <f>SUM(W1637:X1637)</f>
        <v>0</v>
      </c>
      <c r="Z1637" s="275"/>
      <c r="AA1637" s="275"/>
      <c r="AB1637" s="275">
        <f>SUM(Z1637:AA1637)</f>
        <v>0</v>
      </c>
      <c r="AC1637" s="275"/>
      <c r="AD1637" s="275"/>
      <c r="AE1637" s="275">
        <f>SUM(AC1637:AD1637)</f>
        <v>0</v>
      </c>
      <c r="AF1637" s="500"/>
      <c r="AG1637" s="275"/>
      <c r="AH1637" s="275"/>
      <c r="AI1637" s="275">
        <f>SUM(AG1637:AH1637)</f>
        <v>0</v>
      </c>
      <c r="AJ1637" s="275"/>
      <c r="AK1637" s="275"/>
      <c r="AL1637" s="275">
        <f>SUM(AJ1637:AK1637)</f>
        <v>0</v>
      </c>
      <c r="AM1637" s="275"/>
      <c r="AN1637" s="275"/>
      <c r="AO1637" s="275">
        <f>SUM(AM1637:AN1637)</f>
        <v>0</v>
      </c>
      <c r="AP1637" s="275"/>
      <c r="AQ1637" s="275"/>
      <c r="AR1637" s="275">
        <f>SUM(AP1637:AQ1637)</f>
        <v>0</v>
      </c>
      <c r="AS1637" s="500"/>
      <c r="AT1637" s="275"/>
      <c r="AU1637" s="275"/>
      <c r="AV1637" s="275">
        <f>SUM(AT1637:AU1637)</f>
        <v>0</v>
      </c>
      <c r="AW1637" s="567">
        <f t="shared" si="8048"/>
        <v>0</v>
      </c>
      <c r="AX1637" s="567">
        <f t="shared" si="8049"/>
        <v>0</v>
      </c>
      <c r="AY1637" s="567">
        <f t="shared" si="8050"/>
        <v>0</v>
      </c>
      <c r="AZ1637" s="159"/>
      <c r="BA1637" s="159"/>
      <c r="BB1637" s="275">
        <f>SUM(AZ1637:BA1637)</f>
        <v>0</v>
      </c>
      <c r="BC1637" s="275"/>
      <c r="BD1637" s="275"/>
      <c r="BE1637" s="275">
        <f>SUM(BC1637:BD1637)</f>
        <v>0</v>
      </c>
      <c r="BF1637" s="521"/>
      <c r="BG1637" s="605">
        <f>SUM(F1637,S1637,AF1637,AS1637)</f>
        <v>1</v>
      </c>
      <c r="BH1637" s="533">
        <f>SUM(G1637,T1637,AG1637)</f>
        <v>0</v>
      </c>
      <c r="BI1637" s="533">
        <f t="shared" si="8051"/>
        <v>0</v>
      </c>
      <c r="BJ1637" s="533">
        <f t="shared" si="8052"/>
        <v>0</v>
      </c>
      <c r="BK1637" s="533">
        <f t="shared" si="8053"/>
        <v>0</v>
      </c>
      <c r="BL1637" s="533">
        <f t="shared" si="8054"/>
        <v>0</v>
      </c>
      <c r="BM1637" s="533">
        <f t="shared" si="8055"/>
        <v>0</v>
      </c>
      <c r="BN1637" s="533">
        <f>SUM(M1637,Z1637,AM1637)</f>
        <v>0</v>
      </c>
      <c r="BO1637" s="533">
        <f t="shared" si="8056"/>
        <v>0</v>
      </c>
      <c r="BP1637" s="533">
        <f t="shared" si="8057"/>
        <v>0</v>
      </c>
      <c r="BQ1637" s="533">
        <f t="shared" si="8058"/>
        <v>0</v>
      </c>
      <c r="BR1637" s="533">
        <f t="shared" si="8059"/>
        <v>0</v>
      </c>
      <c r="BS1637" s="533">
        <f t="shared" si="8060"/>
        <v>0</v>
      </c>
      <c r="BT1637" s="533">
        <f>AT1637</f>
        <v>0</v>
      </c>
      <c r="BU1637" s="533">
        <f t="shared" si="8061"/>
        <v>0</v>
      </c>
      <c r="BV1637" s="533">
        <f t="shared" si="8062"/>
        <v>0</v>
      </c>
      <c r="BW1637" s="536">
        <f>SUM(BH1637,BK1637,BN1637,BQ1637,BT1637)</f>
        <v>0</v>
      </c>
      <c r="BX1637" s="536">
        <f t="shared" si="8063"/>
        <v>0</v>
      </c>
      <c r="BY1637" s="536">
        <f t="shared" si="8064"/>
        <v>0</v>
      </c>
      <c r="BZ1637" t="s">
        <v>74</v>
      </c>
      <c r="CA1637" s="544">
        <f>AZ1637</f>
        <v>0</v>
      </c>
      <c r="CB1637" s="544">
        <f t="shared" si="8065"/>
        <v>0</v>
      </c>
      <c r="CC1637" s="544">
        <f t="shared" si="8066"/>
        <v>0</v>
      </c>
      <c r="CD1637" s="544">
        <f>BC1637</f>
        <v>0</v>
      </c>
      <c r="CE1637" s="544">
        <f t="shared" si="8067"/>
        <v>0</v>
      </c>
      <c r="CF1637" s="544">
        <f t="shared" si="8068"/>
        <v>0</v>
      </c>
    </row>
    <row r="1638" spans="1:84">
      <c r="A1638" s="149"/>
      <c r="B1638" s="151"/>
      <c r="C1638" s="151"/>
      <c r="D1638" s="151"/>
      <c r="E1638" s="288"/>
      <c r="F1638" s="592">
        <f>SUM(F1636:F1637)</f>
        <v>1</v>
      </c>
      <c r="G1638" s="276">
        <f t="shared" ref="G1638:BE1638" si="8069">SUM(G1636:G1637)</f>
        <v>0</v>
      </c>
      <c r="H1638" s="276">
        <f t="shared" si="8069"/>
        <v>0</v>
      </c>
      <c r="I1638" s="276">
        <f t="shared" si="8069"/>
        <v>0</v>
      </c>
      <c r="J1638" s="276">
        <f t="shared" si="8069"/>
        <v>0</v>
      </c>
      <c r="K1638" s="276">
        <f t="shared" si="8069"/>
        <v>0</v>
      </c>
      <c r="L1638" s="276">
        <f t="shared" si="8069"/>
        <v>0</v>
      </c>
      <c r="M1638" s="276">
        <f t="shared" si="8069"/>
        <v>0</v>
      </c>
      <c r="N1638" s="276">
        <f t="shared" si="8069"/>
        <v>0</v>
      </c>
      <c r="O1638" s="276">
        <f t="shared" si="8069"/>
        <v>0</v>
      </c>
      <c r="P1638" s="276">
        <f t="shared" si="8069"/>
        <v>0</v>
      </c>
      <c r="Q1638" s="276">
        <f t="shared" si="8069"/>
        <v>0</v>
      </c>
      <c r="R1638" s="276">
        <f t="shared" si="8069"/>
        <v>0</v>
      </c>
      <c r="S1638" s="501">
        <f t="shared" si="8069"/>
        <v>0</v>
      </c>
      <c r="T1638" s="276">
        <f t="shared" si="8069"/>
        <v>0</v>
      </c>
      <c r="U1638" s="276">
        <f t="shared" si="8069"/>
        <v>0</v>
      </c>
      <c r="V1638" s="276">
        <f t="shared" si="8069"/>
        <v>0</v>
      </c>
      <c r="W1638" s="276">
        <f t="shared" si="8069"/>
        <v>0</v>
      </c>
      <c r="X1638" s="276">
        <f t="shared" si="8069"/>
        <v>0</v>
      </c>
      <c r="Y1638" s="276">
        <f t="shared" si="8069"/>
        <v>0</v>
      </c>
      <c r="Z1638" s="276">
        <f t="shared" si="8069"/>
        <v>0</v>
      </c>
      <c r="AA1638" s="276">
        <f t="shared" si="8069"/>
        <v>0</v>
      </c>
      <c r="AB1638" s="276">
        <f t="shared" si="8069"/>
        <v>0</v>
      </c>
      <c r="AC1638" s="276">
        <f t="shared" si="8069"/>
        <v>0</v>
      </c>
      <c r="AD1638" s="276">
        <f t="shared" si="8069"/>
        <v>0</v>
      </c>
      <c r="AE1638" s="276">
        <f t="shared" si="8069"/>
        <v>0</v>
      </c>
      <c r="AF1638" s="501">
        <f t="shared" si="8069"/>
        <v>0</v>
      </c>
      <c r="AG1638" s="276">
        <f t="shared" si="8069"/>
        <v>0</v>
      </c>
      <c r="AH1638" s="276">
        <f t="shared" si="8069"/>
        <v>0</v>
      </c>
      <c r="AI1638" s="276">
        <f t="shared" si="8069"/>
        <v>0</v>
      </c>
      <c r="AJ1638" s="276">
        <f t="shared" si="8069"/>
        <v>0</v>
      </c>
      <c r="AK1638" s="276">
        <f t="shared" si="8069"/>
        <v>0</v>
      </c>
      <c r="AL1638" s="276">
        <f t="shared" si="8069"/>
        <v>0</v>
      </c>
      <c r="AM1638" s="276">
        <f t="shared" si="8069"/>
        <v>0</v>
      </c>
      <c r="AN1638" s="276">
        <f t="shared" si="8069"/>
        <v>0</v>
      </c>
      <c r="AO1638" s="276">
        <f t="shared" si="8069"/>
        <v>0</v>
      </c>
      <c r="AP1638" s="276">
        <f t="shared" si="8069"/>
        <v>0</v>
      </c>
      <c r="AQ1638" s="276">
        <f t="shared" si="8069"/>
        <v>0</v>
      </c>
      <c r="AR1638" s="276">
        <f t="shared" si="8069"/>
        <v>0</v>
      </c>
      <c r="AS1638" s="501">
        <f t="shared" si="8069"/>
        <v>0</v>
      </c>
      <c r="AT1638" s="276">
        <f t="shared" si="8069"/>
        <v>0</v>
      </c>
      <c r="AU1638" s="276">
        <f t="shared" si="8069"/>
        <v>0</v>
      </c>
      <c r="AV1638" s="276">
        <f t="shared" si="8069"/>
        <v>0</v>
      </c>
      <c r="AW1638" s="568">
        <f t="shared" si="8069"/>
        <v>0</v>
      </c>
      <c r="AX1638" s="568">
        <f t="shared" si="8069"/>
        <v>0</v>
      </c>
      <c r="AY1638" s="568">
        <f t="shared" si="8069"/>
        <v>0</v>
      </c>
      <c r="AZ1638" s="276">
        <f t="shared" si="8069"/>
        <v>0</v>
      </c>
      <c r="BA1638" s="276">
        <f t="shared" si="8069"/>
        <v>0</v>
      </c>
      <c r="BB1638" s="276">
        <f t="shared" si="8069"/>
        <v>0</v>
      </c>
      <c r="BC1638" s="276">
        <f t="shared" si="8069"/>
        <v>0</v>
      </c>
      <c r="BD1638" s="276">
        <f t="shared" si="8069"/>
        <v>0</v>
      </c>
      <c r="BE1638" s="276">
        <f t="shared" si="8069"/>
        <v>0</v>
      </c>
      <c r="BF1638" s="523"/>
      <c r="BG1638" s="605">
        <f>SUM(F1638,S1638,AF1638,AS1638)</f>
        <v>1</v>
      </c>
      <c r="BH1638" s="533">
        <f>SUM(G1638,T1638,AG1638)</f>
        <v>0</v>
      </c>
      <c r="BI1638" s="533">
        <f t="shared" si="8051"/>
        <v>0</v>
      </c>
      <c r="BJ1638" s="533">
        <f t="shared" si="8052"/>
        <v>0</v>
      </c>
      <c r="BK1638" s="533">
        <f t="shared" si="8053"/>
        <v>0</v>
      </c>
      <c r="BL1638" s="533">
        <f t="shared" si="8054"/>
        <v>0</v>
      </c>
      <c r="BM1638" s="533">
        <f t="shared" si="8055"/>
        <v>0</v>
      </c>
      <c r="BN1638" s="533">
        <f>SUM(M1638,Z1638,AM1638)</f>
        <v>0</v>
      </c>
      <c r="BO1638" s="533">
        <f t="shared" si="8056"/>
        <v>0</v>
      </c>
      <c r="BP1638" s="533">
        <f t="shared" si="8057"/>
        <v>0</v>
      </c>
      <c r="BQ1638" s="533">
        <f t="shared" si="8058"/>
        <v>0</v>
      </c>
      <c r="BR1638" s="533">
        <f t="shared" si="8059"/>
        <v>0</v>
      </c>
      <c r="BS1638" s="533">
        <f t="shared" si="8060"/>
        <v>0</v>
      </c>
      <c r="BT1638" s="533">
        <f>AT1638</f>
        <v>0</v>
      </c>
      <c r="BU1638" s="533">
        <f t="shared" si="8061"/>
        <v>0</v>
      </c>
      <c r="BV1638" s="533">
        <f t="shared" si="8062"/>
        <v>0</v>
      </c>
      <c r="BW1638" s="536">
        <f>SUM(BH1638,BK1638,BN1638,BQ1638,BT1638)</f>
        <v>0</v>
      </c>
      <c r="BX1638" s="536">
        <f t="shared" si="8063"/>
        <v>0</v>
      </c>
      <c r="BY1638" s="536">
        <f t="shared" si="8064"/>
        <v>0</v>
      </c>
      <c r="BZ1638" t="s">
        <v>74</v>
      </c>
      <c r="CA1638" s="544">
        <f>AZ1638</f>
        <v>0</v>
      </c>
      <c r="CB1638" s="544">
        <f t="shared" si="8065"/>
        <v>0</v>
      </c>
      <c r="CC1638" s="544">
        <f t="shared" si="8066"/>
        <v>0</v>
      </c>
      <c r="CD1638" s="544">
        <f>BC1638</f>
        <v>0</v>
      </c>
      <c r="CE1638" s="544">
        <f t="shared" si="8067"/>
        <v>0</v>
      </c>
      <c r="CF1638" s="544">
        <f t="shared" si="8068"/>
        <v>0</v>
      </c>
    </row>
    <row r="1639" spans="1:84">
      <c r="A1639" s="149"/>
      <c r="B1639" s="151"/>
      <c r="C1639" s="151"/>
      <c r="D1639" s="151"/>
      <c r="E1639" s="288"/>
      <c r="F1639" s="592"/>
      <c r="G1639" s="168"/>
      <c r="H1639" s="168"/>
      <c r="I1639" s="168"/>
      <c r="J1639" s="168"/>
      <c r="K1639" s="168"/>
      <c r="L1639" s="168"/>
      <c r="M1639" s="168"/>
      <c r="N1639" s="168"/>
      <c r="O1639" s="168"/>
      <c r="P1639" s="168"/>
      <c r="Q1639" s="168"/>
      <c r="R1639" s="168"/>
      <c r="S1639" s="502"/>
      <c r="T1639" s="168"/>
      <c r="U1639" s="168"/>
      <c r="V1639" s="168"/>
      <c r="W1639" s="168"/>
      <c r="X1639" s="168"/>
      <c r="Y1639" s="168"/>
      <c r="Z1639" s="168"/>
      <c r="AA1639" s="168"/>
      <c r="AB1639" s="168"/>
      <c r="AC1639" s="168"/>
      <c r="AD1639" s="168"/>
      <c r="AE1639" s="168"/>
      <c r="AF1639" s="502"/>
      <c r="AG1639" s="168"/>
      <c r="AH1639" s="168"/>
      <c r="AI1639" s="168"/>
      <c r="AJ1639" s="168"/>
      <c r="AK1639" s="168"/>
      <c r="AL1639" s="168"/>
      <c r="AM1639" s="168"/>
      <c r="AN1639" s="168"/>
      <c r="AO1639" s="168"/>
      <c r="AP1639" s="168"/>
      <c r="AQ1639" s="168"/>
      <c r="AR1639" s="168"/>
      <c r="AS1639" s="502"/>
      <c r="AT1639" s="168"/>
      <c r="AU1639" s="168"/>
      <c r="AV1639" s="168"/>
      <c r="AW1639" s="569"/>
      <c r="AX1639" s="569"/>
      <c r="AY1639" s="569"/>
      <c r="AZ1639" s="159"/>
      <c r="BA1639" s="159"/>
      <c r="BB1639" s="159"/>
      <c r="BC1639" s="168"/>
      <c r="BD1639" s="168"/>
      <c r="BE1639" s="168"/>
      <c r="BF1639" s="523"/>
    </row>
    <row r="1640" spans="1:84">
      <c r="A1640" s="149"/>
      <c r="B1640" s="149" t="s">
        <v>835</v>
      </c>
      <c r="C1640" s="151"/>
      <c r="D1640" s="151"/>
      <c r="E1640" s="375" t="s">
        <v>221</v>
      </c>
      <c r="F1640" s="591" t="s">
        <v>323</v>
      </c>
      <c r="G1640" s="159"/>
      <c r="H1640" s="159"/>
      <c r="I1640" s="159"/>
      <c r="J1640" s="159"/>
      <c r="K1640" s="159"/>
      <c r="L1640" s="159"/>
      <c r="M1640" s="159"/>
      <c r="N1640" s="159"/>
      <c r="O1640" s="159"/>
      <c r="P1640" s="159"/>
      <c r="Q1640" s="159"/>
      <c r="R1640" s="159"/>
      <c r="S1640" s="503"/>
      <c r="T1640" s="159"/>
      <c r="U1640" s="159"/>
      <c r="V1640" s="159"/>
      <c r="W1640" s="159"/>
      <c r="X1640" s="159"/>
      <c r="Y1640" s="159"/>
      <c r="Z1640" s="159"/>
      <c r="AA1640" s="159"/>
      <c r="AB1640" s="159"/>
      <c r="AC1640" s="159"/>
      <c r="AD1640" s="159"/>
      <c r="AE1640" s="159"/>
      <c r="AF1640" s="503"/>
      <c r="AG1640" s="159"/>
      <c r="AH1640" s="159"/>
      <c r="AI1640" s="159"/>
      <c r="AJ1640" s="159"/>
      <c r="AK1640" s="159"/>
      <c r="AL1640" s="159"/>
      <c r="AM1640" s="159"/>
      <c r="AN1640" s="159"/>
      <c r="AO1640" s="159"/>
      <c r="AP1640" s="159"/>
      <c r="AQ1640" s="159"/>
      <c r="AR1640" s="159"/>
      <c r="AS1640" s="503"/>
      <c r="AT1640" s="159"/>
      <c r="AU1640" s="159"/>
      <c r="AV1640" s="159"/>
      <c r="AW1640" s="570"/>
      <c r="AX1640" s="570"/>
      <c r="AY1640" s="570"/>
      <c r="AZ1640" s="159"/>
      <c r="BA1640" s="159"/>
      <c r="BB1640" s="159"/>
      <c r="BC1640" s="159"/>
      <c r="BD1640" s="159"/>
      <c r="BE1640" s="159"/>
      <c r="BF1640" s="474"/>
    </row>
    <row r="1641" spans="1:84">
      <c r="A1641" s="149"/>
      <c r="B1641" s="149"/>
      <c r="C1641" s="151"/>
      <c r="D1641" s="151"/>
      <c r="E1641" s="446" t="s">
        <v>1078</v>
      </c>
      <c r="F1641" s="592"/>
      <c r="G1641" s="159"/>
      <c r="H1641" s="159"/>
      <c r="I1641" s="275">
        <f>SUM(G1641:H1641)</f>
        <v>0</v>
      </c>
      <c r="J1641" s="159"/>
      <c r="K1641" s="159"/>
      <c r="L1641" s="275">
        <f>SUM(J1641:K1641)</f>
        <v>0</v>
      </c>
      <c r="M1641" s="159"/>
      <c r="N1641" s="159"/>
      <c r="O1641" s="275">
        <f>SUM(M1641:N1641)</f>
        <v>0</v>
      </c>
      <c r="P1641" s="159"/>
      <c r="Q1641" s="159"/>
      <c r="R1641" s="275">
        <f>SUM(P1641:Q1641)</f>
        <v>0</v>
      </c>
      <c r="S1641" s="500"/>
      <c r="T1641" s="275"/>
      <c r="U1641" s="275"/>
      <c r="V1641" s="275">
        <f>SUM(T1641:U1641)</f>
        <v>0</v>
      </c>
      <c r="W1641" s="275"/>
      <c r="X1641" s="275"/>
      <c r="Y1641" s="275">
        <f>SUM(W1641:X1641)</f>
        <v>0</v>
      </c>
      <c r="Z1641" s="275"/>
      <c r="AA1641" s="275"/>
      <c r="AB1641" s="275">
        <f>SUM(Z1641:AA1641)</f>
        <v>0</v>
      </c>
      <c r="AC1641" s="275"/>
      <c r="AD1641" s="275"/>
      <c r="AE1641" s="275">
        <f>SUM(AC1641:AD1641)</f>
        <v>0</v>
      </c>
      <c r="AF1641" s="500"/>
      <c r="AG1641" s="275"/>
      <c r="AH1641" s="275"/>
      <c r="AI1641" s="275">
        <f>SUM(AG1641:AH1641)</f>
        <v>0</v>
      </c>
      <c r="AJ1641" s="275"/>
      <c r="AK1641" s="275"/>
      <c r="AL1641" s="275">
        <f>SUM(AJ1641:AK1641)</f>
        <v>0</v>
      </c>
      <c r="AM1641" s="275"/>
      <c r="AN1641" s="275"/>
      <c r="AO1641" s="275">
        <f>SUM(AM1641:AN1641)</f>
        <v>0</v>
      </c>
      <c r="AP1641" s="275"/>
      <c r="AQ1641" s="275"/>
      <c r="AR1641" s="275">
        <f>SUM(AP1641:AQ1641)</f>
        <v>0</v>
      </c>
      <c r="AS1641" s="500"/>
      <c r="AT1641" s="275"/>
      <c r="AU1641" s="275"/>
      <c r="AV1641" s="275">
        <f>SUM(AT1641:AU1641)</f>
        <v>0</v>
      </c>
      <c r="AW1641" s="567">
        <f t="shared" ref="AW1641:AW1642" si="8070">SUM(G1641,J1641,M1641,P1641,T1641,W1641,Z1641,AC1641,AG1641,AJ1641,AM1641,AP1641,AT1641)</f>
        <v>0</v>
      </c>
      <c r="AX1641" s="567">
        <f t="shared" ref="AX1641:AX1642" si="8071">SUM(H1641,K1641,N1641,Q1641,U1641,X1641,AA1641,AD1641,AH1641,AK1641,AN1641,AQ1641,AU1641)</f>
        <v>0</v>
      </c>
      <c r="AY1641" s="567">
        <f t="shared" ref="AY1641:AY1642" si="8072">SUM(I1641,L1641,O1641,R1641,V1641,Y1641,AB1641,AE1641,AI1641,AL1641,AO1641,AR1641,AV1641)</f>
        <v>0</v>
      </c>
      <c r="AZ1641" s="159"/>
      <c r="BA1641" s="159"/>
      <c r="BB1641" s="275">
        <f>SUM(AZ1641:BA1641)</f>
        <v>0</v>
      </c>
      <c r="BC1641" s="275"/>
      <c r="BD1641" s="275"/>
      <c r="BE1641" s="275">
        <f>SUM(BC1641:BD1641)</f>
        <v>0</v>
      </c>
      <c r="BF1641" s="521"/>
      <c r="BG1641" s="605">
        <f>SUM(F1641,S1641,AF1641,AS1641)</f>
        <v>0</v>
      </c>
      <c r="BH1641" s="533">
        <f>SUM(G1641,T1641,AG1641)</f>
        <v>0</v>
      </c>
      <c r="BI1641" s="533">
        <f t="shared" ref="BI1641:BI1643" si="8073">SUM(H1641,U1641,AH1641)</f>
        <v>0</v>
      </c>
      <c r="BJ1641" s="533">
        <f t="shared" ref="BJ1641:BJ1643" si="8074">SUM(I1641,V1641,AI1641)</f>
        <v>0</v>
      </c>
      <c r="BK1641" s="533">
        <f t="shared" ref="BK1641:BK1643" si="8075">SUM(J1641,W1641,AJ1641)</f>
        <v>0</v>
      </c>
      <c r="BL1641" s="533">
        <f t="shared" ref="BL1641:BL1643" si="8076">SUM(K1641,X1641,AK1641)</f>
        <v>0</v>
      </c>
      <c r="BM1641" s="533">
        <f t="shared" ref="BM1641:BM1643" si="8077">SUM(L1641,Y1641,AL1641)</f>
        <v>0</v>
      </c>
      <c r="BN1641" s="533">
        <f>SUM(M1641,Z1641,AM1641)</f>
        <v>0</v>
      </c>
      <c r="BO1641" s="533">
        <f t="shared" ref="BO1641:BO1643" si="8078">SUM(N1641,AA1641,AN1641)</f>
        <v>0</v>
      </c>
      <c r="BP1641" s="533">
        <f t="shared" ref="BP1641:BP1643" si="8079">SUM(O1641,AB1641,AO1641)</f>
        <v>0</v>
      </c>
      <c r="BQ1641" s="533">
        <f t="shared" ref="BQ1641:BQ1643" si="8080">SUM(P1641,AC1641,AP1641)</f>
        <v>0</v>
      </c>
      <c r="BR1641" s="533">
        <f t="shared" ref="BR1641:BR1643" si="8081">SUM(Q1641,AD1641,AQ1641)</f>
        <v>0</v>
      </c>
      <c r="BS1641" s="533">
        <f t="shared" ref="BS1641:BS1643" si="8082">SUM(R1641,AE1641,AR1641)</f>
        <v>0</v>
      </c>
      <c r="BT1641" s="533">
        <f>AT1641</f>
        <v>0</v>
      </c>
      <c r="BU1641" s="533">
        <f t="shared" ref="BU1641:BU1643" si="8083">AU1641</f>
        <v>0</v>
      </c>
      <c r="BV1641" s="533">
        <f t="shared" ref="BV1641:BV1643" si="8084">AV1641</f>
        <v>0</v>
      </c>
      <c r="BW1641" s="536">
        <f>SUM(BH1641,BK1641,BN1641,BQ1641,BT1641)</f>
        <v>0</v>
      </c>
      <c r="BX1641" s="536">
        <f t="shared" ref="BX1641:BX1643" si="8085">SUM(BI1641,BL1641,BO1641,BR1641,BU1641)</f>
        <v>0</v>
      </c>
      <c r="BY1641" s="536">
        <f t="shared" ref="BY1641:BY1643" si="8086">SUM(BJ1641,BM1641,BP1641,BS1641,BV1641)</f>
        <v>0</v>
      </c>
      <c r="BZ1641" t="s">
        <v>74</v>
      </c>
      <c r="CA1641" s="544">
        <f>AZ1641</f>
        <v>0</v>
      </c>
      <c r="CB1641" s="544">
        <f t="shared" ref="CB1641:CB1643" si="8087">BA1641</f>
        <v>0</v>
      </c>
      <c r="CC1641" s="544">
        <f t="shared" ref="CC1641:CC1643" si="8088">BB1641</f>
        <v>0</v>
      </c>
      <c r="CD1641" s="544">
        <f>BC1641</f>
        <v>0</v>
      </c>
      <c r="CE1641" s="544">
        <f t="shared" ref="CE1641:CE1643" si="8089">BD1641</f>
        <v>0</v>
      </c>
      <c r="CF1641" s="544">
        <f t="shared" ref="CF1641:CF1643" si="8090">BE1641</f>
        <v>0</v>
      </c>
    </row>
    <row r="1642" spans="1:84">
      <c r="A1642" s="149"/>
      <c r="B1642" s="149"/>
      <c r="C1642" s="151"/>
      <c r="D1642" s="151"/>
      <c r="E1642" s="446" t="s">
        <v>1079</v>
      </c>
      <c r="F1642" s="592"/>
      <c r="G1642" s="159"/>
      <c r="H1642" s="159"/>
      <c r="I1642" s="275">
        <f>SUM(G1642:H1642)</f>
        <v>0</v>
      </c>
      <c r="J1642" s="159"/>
      <c r="K1642" s="159"/>
      <c r="L1642" s="275">
        <f>SUM(J1642:K1642)</f>
        <v>0</v>
      </c>
      <c r="M1642" s="159"/>
      <c r="N1642" s="159"/>
      <c r="O1642" s="275">
        <f>SUM(M1642:N1642)</f>
        <v>0</v>
      </c>
      <c r="P1642" s="159"/>
      <c r="Q1642" s="159"/>
      <c r="R1642" s="275">
        <f>SUM(P1642:Q1642)</f>
        <v>0</v>
      </c>
      <c r="S1642" s="500"/>
      <c r="T1642" s="275"/>
      <c r="U1642" s="275"/>
      <c r="V1642" s="275">
        <f>SUM(T1642:U1642)</f>
        <v>0</v>
      </c>
      <c r="W1642" s="275"/>
      <c r="X1642" s="275"/>
      <c r="Y1642" s="275">
        <f>SUM(W1642:X1642)</f>
        <v>0</v>
      </c>
      <c r="Z1642" s="275"/>
      <c r="AA1642" s="275"/>
      <c r="AB1642" s="275">
        <f>SUM(Z1642:AA1642)</f>
        <v>0</v>
      </c>
      <c r="AC1642" s="275"/>
      <c r="AD1642" s="275"/>
      <c r="AE1642" s="275">
        <f>SUM(AC1642:AD1642)</f>
        <v>0</v>
      </c>
      <c r="AF1642" s="500"/>
      <c r="AG1642" s="275"/>
      <c r="AH1642" s="275"/>
      <c r="AI1642" s="275">
        <f>SUM(AG1642:AH1642)</f>
        <v>0</v>
      </c>
      <c r="AJ1642" s="275"/>
      <c r="AK1642" s="275"/>
      <c r="AL1642" s="275">
        <f>SUM(AJ1642:AK1642)</f>
        <v>0</v>
      </c>
      <c r="AM1642" s="275"/>
      <c r="AN1642" s="275"/>
      <c r="AO1642" s="275">
        <f>SUM(AM1642:AN1642)</f>
        <v>0</v>
      </c>
      <c r="AP1642" s="275"/>
      <c r="AQ1642" s="275"/>
      <c r="AR1642" s="275">
        <f>SUM(AP1642:AQ1642)</f>
        <v>0</v>
      </c>
      <c r="AS1642" s="500"/>
      <c r="AT1642" s="275"/>
      <c r="AU1642" s="275"/>
      <c r="AV1642" s="275">
        <f>SUM(AT1642:AU1642)</f>
        <v>0</v>
      </c>
      <c r="AW1642" s="567">
        <f t="shared" si="8070"/>
        <v>0</v>
      </c>
      <c r="AX1642" s="567">
        <f t="shared" si="8071"/>
        <v>0</v>
      </c>
      <c r="AY1642" s="567">
        <f t="shared" si="8072"/>
        <v>0</v>
      </c>
      <c r="AZ1642" s="159"/>
      <c r="BA1642" s="159"/>
      <c r="BB1642" s="275">
        <f>SUM(AZ1642:BA1642)</f>
        <v>0</v>
      </c>
      <c r="BC1642" s="275"/>
      <c r="BD1642" s="275"/>
      <c r="BE1642" s="275">
        <f>SUM(BC1642:BD1642)</f>
        <v>0</v>
      </c>
      <c r="BF1642" s="521"/>
      <c r="BG1642" s="605">
        <f>SUM(F1642,S1642,AF1642,AS1642)</f>
        <v>0</v>
      </c>
      <c r="BH1642" s="533">
        <f>SUM(G1642,T1642,AG1642)</f>
        <v>0</v>
      </c>
      <c r="BI1642" s="533">
        <f t="shared" si="8073"/>
        <v>0</v>
      </c>
      <c r="BJ1642" s="533">
        <f t="shared" si="8074"/>
        <v>0</v>
      </c>
      <c r="BK1642" s="533">
        <f t="shared" si="8075"/>
        <v>0</v>
      </c>
      <c r="BL1642" s="533">
        <f t="shared" si="8076"/>
        <v>0</v>
      </c>
      <c r="BM1642" s="533">
        <f t="shared" si="8077"/>
        <v>0</v>
      </c>
      <c r="BN1642" s="533">
        <f>SUM(M1642,Z1642,AM1642)</f>
        <v>0</v>
      </c>
      <c r="BO1642" s="533">
        <f t="shared" si="8078"/>
        <v>0</v>
      </c>
      <c r="BP1642" s="533">
        <f t="shared" si="8079"/>
        <v>0</v>
      </c>
      <c r="BQ1642" s="533">
        <f t="shared" si="8080"/>
        <v>0</v>
      </c>
      <c r="BR1642" s="533">
        <f t="shared" si="8081"/>
        <v>0</v>
      </c>
      <c r="BS1642" s="533">
        <f t="shared" si="8082"/>
        <v>0</v>
      </c>
      <c r="BT1642" s="533">
        <f>AT1642</f>
        <v>0</v>
      </c>
      <c r="BU1642" s="533">
        <f t="shared" si="8083"/>
        <v>0</v>
      </c>
      <c r="BV1642" s="533">
        <f t="shared" si="8084"/>
        <v>0</v>
      </c>
      <c r="BW1642" s="536">
        <f>SUM(BH1642,BK1642,BN1642,BQ1642,BT1642)</f>
        <v>0</v>
      </c>
      <c r="BX1642" s="536">
        <f t="shared" si="8085"/>
        <v>0</v>
      </c>
      <c r="BY1642" s="536">
        <f t="shared" si="8086"/>
        <v>0</v>
      </c>
      <c r="BZ1642" t="s">
        <v>74</v>
      </c>
      <c r="CA1642" s="544">
        <f>AZ1642</f>
        <v>0</v>
      </c>
      <c r="CB1642" s="544">
        <f t="shared" si="8087"/>
        <v>0</v>
      </c>
      <c r="CC1642" s="544">
        <f t="shared" si="8088"/>
        <v>0</v>
      </c>
      <c r="CD1642" s="544">
        <f>BC1642</f>
        <v>0</v>
      </c>
      <c r="CE1642" s="544">
        <f t="shared" si="8089"/>
        <v>0</v>
      </c>
      <c r="CF1642" s="544">
        <f t="shared" si="8090"/>
        <v>0</v>
      </c>
    </row>
    <row r="1643" spans="1:84">
      <c r="A1643" s="149"/>
      <c r="B1643" s="151"/>
      <c r="C1643" s="151"/>
      <c r="D1643" s="151"/>
      <c r="E1643" s="288"/>
      <c r="F1643" s="592">
        <f>SUM(F1641:F1642)</f>
        <v>0</v>
      </c>
      <c r="G1643" s="276">
        <f t="shared" ref="G1643:BE1643" si="8091">SUM(G1641:G1642)</f>
        <v>0</v>
      </c>
      <c r="H1643" s="276">
        <f t="shared" si="8091"/>
        <v>0</v>
      </c>
      <c r="I1643" s="276">
        <f t="shared" si="8091"/>
        <v>0</v>
      </c>
      <c r="J1643" s="276">
        <f t="shared" si="8091"/>
        <v>0</v>
      </c>
      <c r="K1643" s="276">
        <f t="shared" si="8091"/>
        <v>0</v>
      </c>
      <c r="L1643" s="276">
        <f t="shared" si="8091"/>
        <v>0</v>
      </c>
      <c r="M1643" s="276">
        <f t="shared" si="8091"/>
        <v>0</v>
      </c>
      <c r="N1643" s="276">
        <f t="shared" si="8091"/>
        <v>0</v>
      </c>
      <c r="O1643" s="276">
        <f t="shared" si="8091"/>
        <v>0</v>
      </c>
      <c r="P1643" s="276">
        <f t="shared" si="8091"/>
        <v>0</v>
      </c>
      <c r="Q1643" s="276">
        <f t="shared" si="8091"/>
        <v>0</v>
      </c>
      <c r="R1643" s="276">
        <f t="shared" si="8091"/>
        <v>0</v>
      </c>
      <c r="S1643" s="501">
        <f t="shared" si="8091"/>
        <v>0</v>
      </c>
      <c r="T1643" s="276">
        <f t="shared" si="8091"/>
        <v>0</v>
      </c>
      <c r="U1643" s="276">
        <f t="shared" si="8091"/>
        <v>0</v>
      </c>
      <c r="V1643" s="276">
        <f t="shared" si="8091"/>
        <v>0</v>
      </c>
      <c r="W1643" s="276">
        <f t="shared" si="8091"/>
        <v>0</v>
      </c>
      <c r="X1643" s="276">
        <f t="shared" si="8091"/>
        <v>0</v>
      </c>
      <c r="Y1643" s="276">
        <f t="shared" si="8091"/>
        <v>0</v>
      </c>
      <c r="Z1643" s="276">
        <f t="shared" si="8091"/>
        <v>0</v>
      </c>
      <c r="AA1643" s="276">
        <f t="shared" si="8091"/>
        <v>0</v>
      </c>
      <c r="AB1643" s="276">
        <f t="shared" si="8091"/>
        <v>0</v>
      </c>
      <c r="AC1643" s="276">
        <f t="shared" si="8091"/>
        <v>0</v>
      </c>
      <c r="AD1643" s="276">
        <f t="shared" si="8091"/>
        <v>0</v>
      </c>
      <c r="AE1643" s="276">
        <f t="shared" si="8091"/>
        <v>0</v>
      </c>
      <c r="AF1643" s="501">
        <f t="shared" si="8091"/>
        <v>0</v>
      </c>
      <c r="AG1643" s="276">
        <f t="shared" si="8091"/>
        <v>0</v>
      </c>
      <c r="AH1643" s="276">
        <f t="shared" si="8091"/>
        <v>0</v>
      </c>
      <c r="AI1643" s="276">
        <f t="shared" si="8091"/>
        <v>0</v>
      </c>
      <c r="AJ1643" s="276">
        <f t="shared" si="8091"/>
        <v>0</v>
      </c>
      <c r="AK1643" s="276">
        <f t="shared" si="8091"/>
        <v>0</v>
      </c>
      <c r="AL1643" s="276">
        <f t="shared" si="8091"/>
        <v>0</v>
      </c>
      <c r="AM1643" s="276">
        <f t="shared" si="8091"/>
        <v>0</v>
      </c>
      <c r="AN1643" s="276">
        <f t="shared" si="8091"/>
        <v>0</v>
      </c>
      <c r="AO1643" s="276">
        <f t="shared" si="8091"/>
        <v>0</v>
      </c>
      <c r="AP1643" s="276">
        <f t="shared" si="8091"/>
        <v>0</v>
      </c>
      <c r="AQ1643" s="276">
        <f t="shared" si="8091"/>
        <v>0</v>
      </c>
      <c r="AR1643" s="276">
        <f t="shared" si="8091"/>
        <v>0</v>
      </c>
      <c r="AS1643" s="501">
        <f t="shared" si="8091"/>
        <v>0</v>
      </c>
      <c r="AT1643" s="276">
        <f t="shared" si="8091"/>
        <v>0</v>
      </c>
      <c r="AU1643" s="276">
        <f t="shared" si="8091"/>
        <v>0</v>
      </c>
      <c r="AV1643" s="276">
        <f t="shared" si="8091"/>
        <v>0</v>
      </c>
      <c r="AW1643" s="568">
        <f t="shared" si="8091"/>
        <v>0</v>
      </c>
      <c r="AX1643" s="568">
        <f t="shared" si="8091"/>
        <v>0</v>
      </c>
      <c r="AY1643" s="568">
        <f t="shared" si="8091"/>
        <v>0</v>
      </c>
      <c r="AZ1643" s="276">
        <f t="shared" si="8091"/>
        <v>0</v>
      </c>
      <c r="BA1643" s="276">
        <f t="shared" si="8091"/>
        <v>0</v>
      </c>
      <c r="BB1643" s="276">
        <f t="shared" si="8091"/>
        <v>0</v>
      </c>
      <c r="BC1643" s="276">
        <f t="shared" si="8091"/>
        <v>0</v>
      </c>
      <c r="BD1643" s="276">
        <f t="shared" si="8091"/>
        <v>0</v>
      </c>
      <c r="BE1643" s="276">
        <f t="shared" si="8091"/>
        <v>0</v>
      </c>
      <c r="BF1643" s="523"/>
      <c r="BG1643" s="605">
        <f>SUM(F1643,S1643,AF1643,AS1643)</f>
        <v>0</v>
      </c>
      <c r="BH1643" s="533">
        <f>SUM(G1643,T1643,AG1643)</f>
        <v>0</v>
      </c>
      <c r="BI1643" s="533">
        <f t="shared" si="8073"/>
        <v>0</v>
      </c>
      <c r="BJ1643" s="533">
        <f t="shared" si="8074"/>
        <v>0</v>
      </c>
      <c r="BK1643" s="533">
        <f t="shared" si="8075"/>
        <v>0</v>
      </c>
      <c r="BL1643" s="533">
        <f t="shared" si="8076"/>
        <v>0</v>
      </c>
      <c r="BM1643" s="533">
        <f t="shared" si="8077"/>
        <v>0</v>
      </c>
      <c r="BN1643" s="533">
        <f>SUM(M1643,Z1643,AM1643)</f>
        <v>0</v>
      </c>
      <c r="BO1643" s="533">
        <f t="shared" si="8078"/>
        <v>0</v>
      </c>
      <c r="BP1643" s="533">
        <f t="shared" si="8079"/>
        <v>0</v>
      </c>
      <c r="BQ1643" s="533">
        <f t="shared" si="8080"/>
        <v>0</v>
      </c>
      <c r="BR1643" s="533">
        <f t="shared" si="8081"/>
        <v>0</v>
      </c>
      <c r="BS1643" s="533">
        <f t="shared" si="8082"/>
        <v>0</v>
      </c>
      <c r="BT1643" s="533">
        <f>AT1643</f>
        <v>0</v>
      </c>
      <c r="BU1643" s="533">
        <f t="shared" si="8083"/>
        <v>0</v>
      </c>
      <c r="BV1643" s="533">
        <f t="shared" si="8084"/>
        <v>0</v>
      </c>
      <c r="BW1643" s="536">
        <f>SUM(BH1643,BK1643,BN1643,BQ1643,BT1643)</f>
        <v>0</v>
      </c>
      <c r="BX1643" s="536">
        <f t="shared" si="8085"/>
        <v>0</v>
      </c>
      <c r="BY1643" s="536">
        <f t="shared" si="8086"/>
        <v>0</v>
      </c>
      <c r="BZ1643" t="s">
        <v>74</v>
      </c>
      <c r="CA1643" s="544">
        <f>AZ1643</f>
        <v>0</v>
      </c>
      <c r="CB1643" s="544">
        <f t="shared" si="8087"/>
        <v>0</v>
      </c>
      <c r="CC1643" s="544">
        <f t="shared" si="8088"/>
        <v>0</v>
      </c>
      <c r="CD1643" s="544">
        <f>BC1643</f>
        <v>0</v>
      </c>
      <c r="CE1643" s="544">
        <f t="shared" si="8089"/>
        <v>0</v>
      </c>
      <c r="CF1643" s="544">
        <f t="shared" si="8090"/>
        <v>0</v>
      </c>
    </row>
    <row r="1644" spans="1:84">
      <c r="A1644" s="149"/>
      <c r="B1644" s="151"/>
      <c r="C1644" s="151"/>
      <c r="D1644" s="151"/>
      <c r="E1644" s="447"/>
      <c r="F1644" s="592" t="s">
        <v>74</v>
      </c>
      <c r="G1644" s="168"/>
      <c r="H1644" s="168"/>
      <c r="I1644" s="168"/>
      <c r="J1644" s="168"/>
      <c r="K1644" s="168"/>
      <c r="L1644" s="168"/>
      <c r="M1644" s="168"/>
      <c r="N1644" s="168"/>
      <c r="O1644" s="168"/>
      <c r="P1644" s="168"/>
      <c r="Q1644" s="168"/>
      <c r="R1644" s="168"/>
      <c r="S1644" s="502"/>
      <c r="T1644" s="168"/>
      <c r="U1644" s="168"/>
      <c r="V1644" s="168"/>
      <c r="W1644" s="168"/>
      <c r="X1644" s="168"/>
      <c r="Y1644" s="168"/>
      <c r="Z1644" s="168"/>
      <c r="AA1644" s="168"/>
      <c r="AB1644" s="168"/>
      <c r="AC1644" s="168"/>
      <c r="AD1644" s="168"/>
      <c r="AE1644" s="168"/>
      <c r="AF1644" s="502"/>
      <c r="AG1644" s="168"/>
      <c r="AH1644" s="168"/>
      <c r="AI1644" s="168"/>
      <c r="AJ1644" s="168"/>
      <c r="AK1644" s="168"/>
      <c r="AL1644" s="168"/>
      <c r="AM1644" s="168"/>
      <c r="AN1644" s="168"/>
      <c r="AO1644" s="168"/>
      <c r="AP1644" s="168"/>
      <c r="AQ1644" s="168"/>
      <c r="AR1644" s="168"/>
      <c r="AS1644" s="502"/>
      <c r="AT1644" s="168"/>
      <c r="AU1644" s="168"/>
      <c r="AV1644" s="168"/>
      <c r="AW1644" s="569"/>
      <c r="AX1644" s="569"/>
      <c r="AY1644" s="569"/>
      <c r="AZ1644" s="159"/>
      <c r="BA1644" s="159"/>
      <c r="BB1644" s="159"/>
      <c r="BC1644" s="168"/>
      <c r="BD1644" s="168"/>
      <c r="BE1644" s="168"/>
      <c r="BF1644" s="523"/>
    </row>
    <row r="1645" spans="1:84">
      <c r="A1645" s="149"/>
      <c r="B1645" s="149" t="s">
        <v>548</v>
      </c>
      <c r="C1645" s="151"/>
      <c r="D1645" s="151"/>
      <c r="E1645" s="375" t="s">
        <v>221</v>
      </c>
      <c r="F1645" s="591"/>
      <c r="G1645" s="159"/>
      <c r="H1645" s="159"/>
      <c r="I1645" s="159"/>
      <c r="J1645" s="159"/>
      <c r="K1645" s="159"/>
      <c r="L1645" s="159"/>
      <c r="M1645" s="159"/>
      <c r="N1645" s="159"/>
      <c r="O1645" s="159"/>
      <c r="P1645" s="159" t="s">
        <v>74</v>
      </c>
      <c r="Q1645" s="159"/>
      <c r="R1645" s="159"/>
      <c r="S1645" s="503"/>
      <c r="T1645" s="159"/>
      <c r="U1645" s="159"/>
      <c r="V1645" s="159"/>
      <c r="W1645" s="159"/>
      <c r="X1645" s="159"/>
      <c r="Y1645" s="159"/>
      <c r="Z1645" s="159"/>
      <c r="AA1645" s="159"/>
      <c r="AB1645" s="159"/>
      <c r="AC1645" s="159"/>
      <c r="AD1645" s="159"/>
      <c r="AE1645" s="159"/>
      <c r="AF1645" s="503"/>
      <c r="AG1645" s="159"/>
      <c r="AH1645" s="159"/>
      <c r="AI1645" s="159"/>
      <c r="AJ1645" s="159"/>
      <c r="AK1645" s="159"/>
      <c r="AL1645" s="159"/>
      <c r="AM1645" s="159"/>
      <c r="AN1645" s="159"/>
      <c r="AO1645" s="159"/>
      <c r="AP1645" s="159"/>
      <c r="AQ1645" s="159"/>
      <c r="AR1645" s="159"/>
      <c r="AS1645" s="503"/>
      <c r="AT1645" s="159"/>
      <c r="AU1645" s="159"/>
      <c r="AV1645" s="159"/>
      <c r="AW1645" s="570"/>
      <c r="AX1645" s="570"/>
      <c r="AY1645" s="570"/>
      <c r="AZ1645" s="159"/>
      <c r="BA1645" s="159"/>
      <c r="BB1645" s="159"/>
      <c r="BC1645" s="159"/>
      <c r="BD1645" s="159"/>
      <c r="BE1645" s="159"/>
      <c r="BF1645" s="474"/>
      <c r="CA1645" s="620"/>
      <c r="CB1645" s="620"/>
      <c r="CC1645" s="620"/>
      <c r="CD1645" s="620"/>
      <c r="CE1645" s="620"/>
      <c r="CF1645" s="620"/>
    </row>
    <row r="1646" spans="1:84">
      <c r="A1646" s="149"/>
      <c r="B1646" s="149"/>
      <c r="C1646" s="151"/>
      <c r="D1646" s="151"/>
      <c r="E1646" s="446" t="s">
        <v>1078</v>
      </c>
      <c r="F1646" s="592">
        <v>4</v>
      </c>
      <c r="G1646" s="159">
        <v>0</v>
      </c>
      <c r="H1646" s="159">
        <v>2</v>
      </c>
      <c r="I1646" s="275">
        <f>SUM(G1646:H1646)</f>
        <v>2</v>
      </c>
      <c r="J1646" s="159">
        <v>1</v>
      </c>
      <c r="K1646" s="159"/>
      <c r="L1646" s="275">
        <f>SUM(J1646:K1646)</f>
        <v>1</v>
      </c>
      <c r="M1646" s="159">
        <v>1</v>
      </c>
      <c r="N1646" s="159"/>
      <c r="O1646" s="275">
        <f>SUM(M1646:N1646)</f>
        <v>1</v>
      </c>
      <c r="P1646" s="159"/>
      <c r="Q1646" s="159"/>
      <c r="R1646" s="275">
        <f>SUM(P1646:Q1646)</f>
        <v>0</v>
      </c>
      <c r="S1646" s="500"/>
      <c r="T1646" s="275"/>
      <c r="U1646" s="275"/>
      <c r="V1646" s="275">
        <f>SUM(T1646:U1646)</f>
        <v>0</v>
      </c>
      <c r="W1646" s="275"/>
      <c r="X1646" s="275"/>
      <c r="Y1646" s="275">
        <f>SUM(W1646:X1646)</f>
        <v>0</v>
      </c>
      <c r="Z1646" s="275"/>
      <c r="AA1646" s="275"/>
      <c r="AB1646" s="275">
        <f>SUM(Z1646:AA1646)</f>
        <v>0</v>
      </c>
      <c r="AC1646" s="275"/>
      <c r="AD1646" s="275"/>
      <c r="AE1646" s="275">
        <f>SUM(AC1646:AD1646)</f>
        <v>0</v>
      </c>
      <c r="AF1646" s="500"/>
      <c r="AG1646" s="275"/>
      <c r="AH1646" s="275"/>
      <c r="AI1646" s="275">
        <f>SUM(AG1646:AH1646)</f>
        <v>0</v>
      </c>
      <c r="AJ1646" s="275"/>
      <c r="AK1646" s="275"/>
      <c r="AL1646" s="275">
        <f>SUM(AJ1646:AK1646)</f>
        <v>0</v>
      </c>
      <c r="AM1646" s="275"/>
      <c r="AN1646" s="275"/>
      <c r="AO1646" s="275">
        <f>SUM(AM1646:AN1646)</f>
        <v>0</v>
      </c>
      <c r="AP1646" s="275"/>
      <c r="AQ1646" s="275"/>
      <c r="AR1646" s="275">
        <f>SUM(AP1646:AQ1646)</f>
        <v>0</v>
      </c>
      <c r="AS1646" s="500"/>
      <c r="AT1646" s="275"/>
      <c r="AU1646" s="275"/>
      <c r="AV1646" s="275">
        <f>SUM(AT1646:AU1646)</f>
        <v>0</v>
      </c>
      <c r="AW1646" s="567">
        <f t="shared" ref="AW1646:AW1647" si="8092">SUM(G1646,J1646,M1646,P1646,T1646,W1646,Z1646,AC1646,AG1646,AJ1646,AM1646,AP1646,AT1646)</f>
        <v>2</v>
      </c>
      <c r="AX1646" s="567">
        <f t="shared" ref="AX1646:AX1647" si="8093">SUM(H1646,K1646,N1646,Q1646,U1646,X1646,AA1646,AD1646,AH1646,AK1646,AN1646,AQ1646,AU1646)</f>
        <v>2</v>
      </c>
      <c r="AY1646" s="567">
        <f t="shared" ref="AY1646:AY1647" si="8094">SUM(I1646,L1646,O1646,R1646,V1646,Y1646,AB1646,AE1646,AI1646,AL1646,AO1646,AR1646,AV1646)</f>
        <v>4</v>
      </c>
      <c r="AZ1646" s="159"/>
      <c r="BA1646" s="159"/>
      <c r="BB1646" s="275">
        <f>SUM(AZ1646:BA1646)</f>
        <v>0</v>
      </c>
      <c r="BC1646" s="275"/>
      <c r="BD1646" s="275"/>
      <c r="BE1646" s="275">
        <f>SUM(BC1646:BD1646)</f>
        <v>0</v>
      </c>
      <c r="BF1646" s="521"/>
      <c r="BG1646" s="605">
        <f>SUM(F1646,S1646,AF1646,AS1646)</f>
        <v>4</v>
      </c>
      <c r="BH1646" s="533">
        <f>SUM(G1646,T1646,AG1646)</f>
        <v>0</v>
      </c>
      <c r="BI1646" s="533">
        <f t="shared" ref="BI1646:BI1648" si="8095">SUM(H1646,U1646,AH1646)</f>
        <v>2</v>
      </c>
      <c r="BJ1646" s="533">
        <f t="shared" ref="BJ1646:BJ1648" si="8096">SUM(I1646,V1646,AI1646)</f>
        <v>2</v>
      </c>
      <c r="BK1646" s="533">
        <f t="shared" ref="BK1646:BK1648" si="8097">SUM(J1646,W1646,AJ1646)</f>
        <v>1</v>
      </c>
      <c r="BL1646" s="533">
        <f t="shared" ref="BL1646:BL1648" si="8098">SUM(K1646,X1646,AK1646)</f>
        <v>0</v>
      </c>
      <c r="BM1646" s="533">
        <f t="shared" ref="BM1646:BM1648" si="8099">SUM(L1646,Y1646,AL1646)</f>
        <v>1</v>
      </c>
      <c r="BN1646" s="533">
        <f>SUM(M1646,Z1646,AM1646)</f>
        <v>1</v>
      </c>
      <c r="BO1646" s="533">
        <f t="shared" ref="BO1646:BO1648" si="8100">SUM(N1646,AA1646,AN1646)</f>
        <v>0</v>
      </c>
      <c r="BP1646" s="533">
        <f t="shared" ref="BP1646:BP1648" si="8101">SUM(O1646,AB1646,AO1646)</f>
        <v>1</v>
      </c>
      <c r="BQ1646" s="533">
        <f t="shared" ref="BQ1646:BQ1648" si="8102">SUM(P1646,AC1646,AP1646)</f>
        <v>0</v>
      </c>
      <c r="BR1646" s="533">
        <f t="shared" ref="BR1646:BR1648" si="8103">SUM(Q1646,AD1646,AQ1646)</f>
        <v>0</v>
      </c>
      <c r="BS1646" s="533">
        <f t="shared" ref="BS1646:BS1648" si="8104">SUM(R1646,AE1646,AR1646)</f>
        <v>0</v>
      </c>
      <c r="BT1646" s="533">
        <f>AT1646</f>
        <v>0</v>
      </c>
      <c r="BU1646" s="533">
        <f t="shared" ref="BU1646:BU1648" si="8105">AU1646</f>
        <v>0</v>
      </c>
      <c r="BV1646" s="533">
        <f t="shared" ref="BV1646:BV1648" si="8106">AV1646</f>
        <v>0</v>
      </c>
      <c r="BW1646" s="536">
        <f>SUM(BH1646,BK1646,BN1646,BQ1646,BT1646)</f>
        <v>2</v>
      </c>
      <c r="BX1646" s="536">
        <f t="shared" ref="BX1646:BX1648" si="8107">SUM(BI1646,BL1646,BO1646,BR1646,BU1646)</f>
        <v>2</v>
      </c>
      <c r="BY1646" s="536">
        <f t="shared" ref="BY1646:BY1648" si="8108">SUM(BJ1646,BM1646,BP1646,BS1646,BV1646)</f>
        <v>4</v>
      </c>
      <c r="BZ1646" t="s">
        <v>74</v>
      </c>
      <c r="CA1646" s="620">
        <f>AZ1646</f>
        <v>0</v>
      </c>
      <c r="CB1646" s="620">
        <f t="shared" ref="CB1646:CB1648" si="8109">BA1646</f>
        <v>0</v>
      </c>
      <c r="CC1646" s="620">
        <f t="shared" ref="CC1646:CC1648" si="8110">BB1646</f>
        <v>0</v>
      </c>
      <c r="CD1646" s="620">
        <f>BC1646</f>
        <v>0</v>
      </c>
      <c r="CE1646" s="620">
        <f t="shared" ref="CE1646:CE1648" si="8111">BD1646</f>
        <v>0</v>
      </c>
      <c r="CF1646" s="620">
        <f t="shared" ref="CF1646:CF1648" si="8112">BE1646</f>
        <v>0</v>
      </c>
    </row>
    <row r="1647" spans="1:84">
      <c r="A1647" s="149"/>
      <c r="B1647" s="149"/>
      <c r="C1647" s="151"/>
      <c r="D1647" s="151"/>
      <c r="E1647" s="446" t="s">
        <v>1079</v>
      </c>
      <c r="F1647" s="592"/>
      <c r="G1647" s="159"/>
      <c r="H1647" s="159"/>
      <c r="I1647" s="275">
        <f>SUM(G1647:H1647)</f>
        <v>0</v>
      </c>
      <c r="J1647" s="159"/>
      <c r="K1647" s="159"/>
      <c r="L1647" s="275">
        <f>SUM(J1647:K1647)</f>
        <v>0</v>
      </c>
      <c r="M1647" s="159"/>
      <c r="N1647" s="159"/>
      <c r="O1647" s="275">
        <f>SUM(M1647:N1647)</f>
        <v>0</v>
      </c>
      <c r="P1647" s="159"/>
      <c r="Q1647" s="159"/>
      <c r="R1647" s="275">
        <f>SUM(P1647:Q1647)</f>
        <v>0</v>
      </c>
      <c r="S1647" s="500"/>
      <c r="T1647" s="275"/>
      <c r="U1647" s="275"/>
      <c r="V1647" s="275">
        <f>SUM(T1647:U1647)</f>
        <v>0</v>
      </c>
      <c r="W1647" s="275"/>
      <c r="X1647" s="275"/>
      <c r="Y1647" s="275">
        <f>SUM(W1647:X1647)</f>
        <v>0</v>
      </c>
      <c r="Z1647" s="275"/>
      <c r="AA1647" s="275"/>
      <c r="AB1647" s="275">
        <f>SUM(Z1647:AA1647)</f>
        <v>0</v>
      </c>
      <c r="AC1647" s="275"/>
      <c r="AD1647" s="275"/>
      <c r="AE1647" s="275">
        <f>SUM(AC1647:AD1647)</f>
        <v>0</v>
      </c>
      <c r="AF1647" s="500"/>
      <c r="AG1647" s="275"/>
      <c r="AH1647" s="275"/>
      <c r="AI1647" s="275">
        <f>SUM(AG1647:AH1647)</f>
        <v>0</v>
      </c>
      <c r="AJ1647" s="275"/>
      <c r="AK1647" s="275"/>
      <c r="AL1647" s="275">
        <f>SUM(AJ1647:AK1647)</f>
        <v>0</v>
      </c>
      <c r="AM1647" s="275"/>
      <c r="AN1647" s="275"/>
      <c r="AO1647" s="275">
        <f>SUM(AM1647:AN1647)</f>
        <v>0</v>
      </c>
      <c r="AP1647" s="275"/>
      <c r="AQ1647" s="275"/>
      <c r="AR1647" s="275">
        <f>SUM(AP1647:AQ1647)</f>
        <v>0</v>
      </c>
      <c r="AS1647" s="500"/>
      <c r="AT1647" s="275"/>
      <c r="AU1647" s="275"/>
      <c r="AV1647" s="275">
        <f>SUM(AT1647:AU1647)</f>
        <v>0</v>
      </c>
      <c r="AW1647" s="567">
        <f t="shared" si="8092"/>
        <v>0</v>
      </c>
      <c r="AX1647" s="567">
        <f t="shared" si="8093"/>
        <v>0</v>
      </c>
      <c r="AY1647" s="567">
        <f t="shared" si="8094"/>
        <v>0</v>
      </c>
      <c r="AZ1647" s="159"/>
      <c r="BA1647" s="159"/>
      <c r="BB1647" s="275">
        <f>SUM(AZ1647:BA1647)</f>
        <v>0</v>
      </c>
      <c r="BC1647" s="275"/>
      <c r="BD1647" s="275"/>
      <c r="BE1647" s="275">
        <f>SUM(BC1647:BD1647)</f>
        <v>0</v>
      </c>
      <c r="BF1647" s="521"/>
      <c r="BG1647" s="605">
        <f>SUM(F1647,S1647,AF1647,AS1647)</f>
        <v>0</v>
      </c>
      <c r="BH1647" s="533">
        <f>SUM(G1647,T1647,AG1647)</f>
        <v>0</v>
      </c>
      <c r="BI1647" s="533">
        <f t="shared" si="8095"/>
        <v>0</v>
      </c>
      <c r="BJ1647" s="533">
        <f t="shared" si="8096"/>
        <v>0</v>
      </c>
      <c r="BK1647" s="533">
        <f t="shared" si="8097"/>
        <v>0</v>
      </c>
      <c r="BL1647" s="533">
        <f t="shared" si="8098"/>
        <v>0</v>
      </c>
      <c r="BM1647" s="533">
        <f t="shared" si="8099"/>
        <v>0</v>
      </c>
      <c r="BN1647" s="533">
        <f>SUM(M1647,Z1647,AM1647)</f>
        <v>0</v>
      </c>
      <c r="BO1647" s="533">
        <f t="shared" si="8100"/>
        <v>0</v>
      </c>
      <c r="BP1647" s="533">
        <f t="shared" si="8101"/>
        <v>0</v>
      </c>
      <c r="BQ1647" s="533">
        <f t="shared" si="8102"/>
        <v>0</v>
      </c>
      <c r="BR1647" s="533">
        <f t="shared" si="8103"/>
        <v>0</v>
      </c>
      <c r="BS1647" s="533">
        <f t="shared" si="8104"/>
        <v>0</v>
      </c>
      <c r="BT1647" s="533">
        <f>AT1647</f>
        <v>0</v>
      </c>
      <c r="BU1647" s="533">
        <f t="shared" si="8105"/>
        <v>0</v>
      </c>
      <c r="BV1647" s="533">
        <f t="shared" si="8106"/>
        <v>0</v>
      </c>
      <c r="BW1647" s="536">
        <f>SUM(BH1647,BK1647,BN1647,BQ1647,BT1647)</f>
        <v>0</v>
      </c>
      <c r="BX1647" s="536">
        <f t="shared" si="8107"/>
        <v>0</v>
      </c>
      <c r="BY1647" s="536">
        <f t="shared" si="8108"/>
        <v>0</v>
      </c>
      <c r="BZ1647" t="s">
        <v>74</v>
      </c>
      <c r="CA1647" s="620">
        <f>AZ1647</f>
        <v>0</v>
      </c>
      <c r="CB1647" s="620">
        <f t="shared" si="8109"/>
        <v>0</v>
      </c>
      <c r="CC1647" s="620">
        <f t="shared" si="8110"/>
        <v>0</v>
      </c>
      <c r="CD1647" s="620">
        <f>BC1647</f>
        <v>0</v>
      </c>
      <c r="CE1647" s="620">
        <f t="shared" si="8111"/>
        <v>0</v>
      </c>
      <c r="CF1647" s="620">
        <f t="shared" si="8112"/>
        <v>0</v>
      </c>
    </row>
    <row r="1648" spans="1:84">
      <c r="A1648" s="149"/>
      <c r="B1648" s="151"/>
      <c r="C1648" s="151"/>
      <c r="D1648" s="151"/>
      <c r="E1648" s="288"/>
      <c r="F1648" s="592">
        <f>SUM(F1646:F1647)</f>
        <v>4</v>
      </c>
      <c r="G1648" s="276">
        <f t="shared" ref="G1648:BE1648" si="8113">SUM(G1646:G1647)</f>
        <v>0</v>
      </c>
      <c r="H1648" s="276">
        <f t="shared" si="8113"/>
        <v>2</v>
      </c>
      <c r="I1648" s="276">
        <f t="shared" si="8113"/>
        <v>2</v>
      </c>
      <c r="J1648" s="276">
        <f t="shared" si="8113"/>
        <v>1</v>
      </c>
      <c r="K1648" s="276">
        <f t="shared" si="8113"/>
        <v>0</v>
      </c>
      <c r="L1648" s="276">
        <f t="shared" si="8113"/>
        <v>1</v>
      </c>
      <c r="M1648" s="276">
        <f t="shared" si="8113"/>
        <v>1</v>
      </c>
      <c r="N1648" s="276">
        <f t="shared" si="8113"/>
        <v>0</v>
      </c>
      <c r="O1648" s="276">
        <f t="shared" si="8113"/>
        <v>1</v>
      </c>
      <c r="P1648" s="276">
        <f t="shared" si="8113"/>
        <v>0</v>
      </c>
      <c r="Q1648" s="276">
        <f t="shared" si="8113"/>
        <v>0</v>
      </c>
      <c r="R1648" s="276">
        <f t="shared" si="8113"/>
        <v>0</v>
      </c>
      <c r="S1648" s="501">
        <f t="shared" si="8113"/>
        <v>0</v>
      </c>
      <c r="T1648" s="276">
        <f t="shared" si="8113"/>
        <v>0</v>
      </c>
      <c r="U1648" s="276">
        <f t="shared" si="8113"/>
        <v>0</v>
      </c>
      <c r="V1648" s="276">
        <f t="shared" si="8113"/>
        <v>0</v>
      </c>
      <c r="W1648" s="276">
        <f t="shared" si="8113"/>
        <v>0</v>
      </c>
      <c r="X1648" s="276">
        <f t="shared" si="8113"/>
        <v>0</v>
      </c>
      <c r="Y1648" s="276">
        <f t="shared" si="8113"/>
        <v>0</v>
      </c>
      <c r="Z1648" s="276">
        <f t="shared" si="8113"/>
        <v>0</v>
      </c>
      <c r="AA1648" s="276">
        <f t="shared" si="8113"/>
        <v>0</v>
      </c>
      <c r="AB1648" s="276">
        <f t="shared" si="8113"/>
        <v>0</v>
      </c>
      <c r="AC1648" s="276">
        <f t="shared" si="8113"/>
        <v>0</v>
      </c>
      <c r="AD1648" s="276">
        <f t="shared" si="8113"/>
        <v>0</v>
      </c>
      <c r="AE1648" s="276">
        <f t="shared" si="8113"/>
        <v>0</v>
      </c>
      <c r="AF1648" s="501">
        <f t="shared" si="8113"/>
        <v>0</v>
      </c>
      <c r="AG1648" s="276">
        <f t="shared" si="8113"/>
        <v>0</v>
      </c>
      <c r="AH1648" s="276">
        <f t="shared" si="8113"/>
        <v>0</v>
      </c>
      <c r="AI1648" s="276">
        <f t="shared" si="8113"/>
        <v>0</v>
      </c>
      <c r="AJ1648" s="276">
        <f t="shared" si="8113"/>
        <v>0</v>
      </c>
      <c r="AK1648" s="276">
        <f t="shared" si="8113"/>
        <v>0</v>
      </c>
      <c r="AL1648" s="276">
        <f t="shared" si="8113"/>
        <v>0</v>
      </c>
      <c r="AM1648" s="276">
        <f t="shared" si="8113"/>
        <v>0</v>
      </c>
      <c r="AN1648" s="276">
        <f t="shared" si="8113"/>
        <v>0</v>
      </c>
      <c r="AO1648" s="276">
        <f t="shared" si="8113"/>
        <v>0</v>
      </c>
      <c r="AP1648" s="276">
        <f t="shared" si="8113"/>
        <v>0</v>
      </c>
      <c r="AQ1648" s="276">
        <f t="shared" si="8113"/>
        <v>0</v>
      </c>
      <c r="AR1648" s="276">
        <f t="shared" si="8113"/>
        <v>0</v>
      </c>
      <c r="AS1648" s="501">
        <f t="shared" si="8113"/>
        <v>0</v>
      </c>
      <c r="AT1648" s="276">
        <f t="shared" si="8113"/>
        <v>0</v>
      </c>
      <c r="AU1648" s="276">
        <f t="shared" si="8113"/>
        <v>0</v>
      </c>
      <c r="AV1648" s="276">
        <f t="shared" si="8113"/>
        <v>0</v>
      </c>
      <c r="AW1648" s="568">
        <f t="shared" si="8113"/>
        <v>2</v>
      </c>
      <c r="AX1648" s="568">
        <f t="shared" si="8113"/>
        <v>2</v>
      </c>
      <c r="AY1648" s="568">
        <f t="shared" si="8113"/>
        <v>4</v>
      </c>
      <c r="AZ1648" s="276">
        <f t="shared" si="8113"/>
        <v>0</v>
      </c>
      <c r="BA1648" s="276">
        <f t="shared" si="8113"/>
        <v>0</v>
      </c>
      <c r="BB1648" s="276">
        <f t="shared" si="8113"/>
        <v>0</v>
      </c>
      <c r="BC1648" s="276">
        <f t="shared" si="8113"/>
        <v>0</v>
      </c>
      <c r="BD1648" s="276">
        <f t="shared" si="8113"/>
        <v>0</v>
      </c>
      <c r="BE1648" s="276">
        <f t="shared" si="8113"/>
        <v>0</v>
      </c>
      <c r="BF1648" s="523"/>
      <c r="BG1648" s="605">
        <f>SUM(F1648,S1648,AF1648,AS1648)</f>
        <v>4</v>
      </c>
      <c r="BH1648" s="533">
        <f>SUM(G1648,T1648,AG1648)</f>
        <v>0</v>
      </c>
      <c r="BI1648" s="533">
        <f t="shared" si="8095"/>
        <v>2</v>
      </c>
      <c r="BJ1648" s="533">
        <f t="shared" si="8096"/>
        <v>2</v>
      </c>
      <c r="BK1648" s="533">
        <f t="shared" si="8097"/>
        <v>1</v>
      </c>
      <c r="BL1648" s="533">
        <f t="shared" si="8098"/>
        <v>0</v>
      </c>
      <c r="BM1648" s="533">
        <f t="shared" si="8099"/>
        <v>1</v>
      </c>
      <c r="BN1648" s="533">
        <f>SUM(M1648,Z1648,AM1648)</f>
        <v>1</v>
      </c>
      <c r="BO1648" s="533">
        <f t="shared" si="8100"/>
        <v>0</v>
      </c>
      <c r="BP1648" s="533">
        <f t="shared" si="8101"/>
        <v>1</v>
      </c>
      <c r="BQ1648" s="533">
        <f t="shared" si="8102"/>
        <v>0</v>
      </c>
      <c r="BR1648" s="533">
        <f t="shared" si="8103"/>
        <v>0</v>
      </c>
      <c r="BS1648" s="533">
        <f t="shared" si="8104"/>
        <v>0</v>
      </c>
      <c r="BT1648" s="533">
        <f>AT1648</f>
        <v>0</v>
      </c>
      <c r="BU1648" s="533">
        <f t="shared" si="8105"/>
        <v>0</v>
      </c>
      <c r="BV1648" s="533">
        <f t="shared" si="8106"/>
        <v>0</v>
      </c>
      <c r="BW1648" s="536">
        <f>SUM(BH1648,BK1648,BN1648,BQ1648,BT1648)</f>
        <v>2</v>
      </c>
      <c r="BX1648" s="536">
        <f t="shared" si="8107"/>
        <v>2</v>
      </c>
      <c r="BY1648" s="536">
        <f t="shared" si="8108"/>
        <v>4</v>
      </c>
      <c r="BZ1648" t="s">
        <v>74</v>
      </c>
      <c r="CA1648" s="620">
        <f>AZ1648</f>
        <v>0</v>
      </c>
      <c r="CB1648" s="620">
        <f t="shared" si="8109"/>
        <v>0</v>
      </c>
      <c r="CC1648" s="620">
        <f t="shared" si="8110"/>
        <v>0</v>
      </c>
      <c r="CD1648" s="620">
        <f>BC1648</f>
        <v>0</v>
      </c>
      <c r="CE1648" s="620">
        <f t="shared" si="8111"/>
        <v>0</v>
      </c>
      <c r="CF1648" s="620">
        <f t="shared" si="8112"/>
        <v>0</v>
      </c>
    </row>
    <row r="1649" spans="1:84">
      <c r="A1649" s="149"/>
      <c r="B1649" s="151"/>
      <c r="C1649" s="151"/>
      <c r="D1649" s="151"/>
      <c r="E1649" s="288"/>
      <c r="F1649" s="592"/>
      <c r="G1649" s="276"/>
      <c r="H1649" s="276"/>
      <c r="I1649" s="276"/>
      <c r="J1649" s="276"/>
      <c r="K1649" s="276"/>
      <c r="L1649" s="276"/>
      <c r="M1649" s="276"/>
      <c r="N1649" s="276"/>
      <c r="O1649" s="276"/>
      <c r="P1649" s="276"/>
      <c r="Q1649" s="276"/>
      <c r="R1649" s="276"/>
      <c r="S1649" s="501"/>
      <c r="T1649" s="276"/>
      <c r="U1649" s="276"/>
      <c r="V1649" s="276"/>
      <c r="W1649" s="276"/>
      <c r="X1649" s="276"/>
      <c r="Y1649" s="276"/>
      <c r="Z1649" s="276"/>
      <c r="AA1649" s="276"/>
      <c r="AB1649" s="276"/>
      <c r="AC1649" s="276"/>
      <c r="AD1649" s="276"/>
      <c r="AE1649" s="276"/>
      <c r="AF1649" s="501"/>
      <c r="AG1649" s="276"/>
      <c r="AH1649" s="276"/>
      <c r="AI1649" s="276"/>
      <c r="AJ1649" s="276"/>
      <c r="AK1649" s="276"/>
      <c r="AL1649" s="276"/>
      <c r="AM1649" s="276"/>
      <c r="AN1649" s="276"/>
      <c r="AO1649" s="276"/>
      <c r="AP1649" s="276"/>
      <c r="AQ1649" s="276"/>
      <c r="AR1649" s="276"/>
      <c r="AS1649" s="501"/>
      <c r="AT1649" s="276"/>
      <c r="AU1649" s="276"/>
      <c r="AV1649" s="276"/>
      <c r="AW1649" s="568"/>
      <c r="AX1649" s="568"/>
      <c r="AY1649" s="568"/>
      <c r="AZ1649" s="276"/>
      <c r="BA1649" s="276"/>
      <c r="BB1649" s="276"/>
      <c r="BC1649" s="276"/>
      <c r="BD1649" s="276"/>
      <c r="BE1649" s="276"/>
      <c r="BF1649" s="523"/>
      <c r="BW1649" s="536"/>
      <c r="BX1649" s="536"/>
      <c r="BY1649" s="536"/>
      <c r="CA1649" s="652"/>
      <c r="CB1649" s="652"/>
      <c r="CC1649" s="652"/>
      <c r="CD1649" s="652"/>
      <c r="CE1649" s="652"/>
      <c r="CF1649" s="652"/>
    </row>
    <row r="1650" spans="1:84">
      <c r="A1650" s="149"/>
      <c r="B1650" s="149" t="s">
        <v>1047</v>
      </c>
      <c r="C1650" s="151"/>
      <c r="D1650" s="151"/>
      <c r="E1650" s="375" t="s">
        <v>221</v>
      </c>
      <c r="F1650" s="591"/>
      <c r="G1650" s="159"/>
      <c r="H1650" s="159"/>
      <c r="I1650" s="159"/>
      <c r="J1650" s="159"/>
      <c r="K1650" s="159"/>
      <c r="L1650" s="159"/>
      <c r="M1650" s="159"/>
      <c r="N1650" s="159"/>
      <c r="O1650" s="159"/>
      <c r="P1650" s="159"/>
      <c r="Q1650" s="159"/>
      <c r="R1650" s="159"/>
      <c r="S1650" s="503"/>
      <c r="T1650" s="159"/>
      <c r="U1650" s="159"/>
      <c r="V1650" s="159"/>
      <c r="W1650" s="159"/>
      <c r="X1650" s="159"/>
      <c r="Y1650" s="159"/>
      <c r="Z1650" s="159"/>
      <c r="AA1650" s="159"/>
      <c r="AB1650" s="159"/>
      <c r="AC1650" s="159"/>
      <c r="AD1650" s="159"/>
      <c r="AE1650" s="159"/>
      <c r="AF1650" s="503"/>
      <c r="AG1650" s="159"/>
      <c r="AH1650" s="159"/>
      <c r="AI1650" s="159"/>
      <c r="AJ1650" s="159"/>
      <c r="AK1650" s="159"/>
      <c r="AL1650" s="159"/>
      <c r="AM1650" s="159"/>
      <c r="AN1650" s="159"/>
      <c r="AO1650" s="159"/>
      <c r="AP1650" s="159"/>
      <c r="AQ1650" s="159"/>
      <c r="AR1650" s="159"/>
      <c r="AS1650" s="503"/>
      <c r="AT1650" s="159"/>
      <c r="AU1650" s="159"/>
      <c r="AV1650" s="159"/>
      <c r="AW1650" s="570"/>
      <c r="AX1650" s="570"/>
      <c r="AY1650" s="570"/>
      <c r="AZ1650" s="159"/>
      <c r="BA1650" s="159"/>
      <c r="BB1650" s="159"/>
      <c r="BC1650" s="159"/>
      <c r="BD1650" s="159"/>
      <c r="BE1650" s="159"/>
      <c r="BF1650" s="474"/>
      <c r="CA1650" s="652"/>
      <c r="CB1650" s="652"/>
      <c r="CC1650" s="652"/>
      <c r="CD1650" s="652"/>
      <c r="CE1650" s="652"/>
      <c r="CF1650" s="652"/>
    </row>
    <row r="1651" spans="1:84">
      <c r="A1651" s="149"/>
      <c r="B1651" s="149"/>
      <c r="C1651" s="151"/>
      <c r="D1651" s="151"/>
      <c r="E1651" s="446" t="s">
        <v>1078</v>
      </c>
      <c r="F1651" s="592">
        <v>4</v>
      </c>
      <c r="G1651" s="159"/>
      <c r="H1651" s="159"/>
      <c r="I1651" s="275">
        <f>SUM(G1651:H1651)</f>
        <v>0</v>
      </c>
      <c r="J1651" s="159"/>
      <c r="K1651" s="159"/>
      <c r="L1651" s="275">
        <f>SUM(J1651:K1651)</f>
        <v>0</v>
      </c>
      <c r="M1651" s="159"/>
      <c r="N1651" s="159"/>
      <c r="O1651" s="275">
        <f>SUM(M1651:N1651)</f>
        <v>0</v>
      </c>
      <c r="P1651" s="159"/>
      <c r="Q1651" s="159"/>
      <c r="R1651" s="275">
        <f>SUM(P1651:Q1651)</f>
        <v>0</v>
      </c>
      <c r="S1651" s="500"/>
      <c r="T1651" s="275"/>
      <c r="U1651" s="275"/>
      <c r="V1651" s="275">
        <f>SUM(T1651:U1651)</f>
        <v>0</v>
      </c>
      <c r="W1651" s="275"/>
      <c r="X1651" s="275"/>
      <c r="Y1651" s="275">
        <f>SUM(W1651:X1651)</f>
        <v>0</v>
      </c>
      <c r="Z1651" s="275"/>
      <c r="AA1651" s="275"/>
      <c r="AB1651" s="275">
        <f>SUM(Z1651:AA1651)</f>
        <v>0</v>
      </c>
      <c r="AC1651" s="275"/>
      <c r="AD1651" s="275"/>
      <c r="AE1651" s="275">
        <f>SUM(AC1651:AD1651)</f>
        <v>0</v>
      </c>
      <c r="AF1651" s="500"/>
      <c r="AG1651" s="275"/>
      <c r="AH1651" s="275"/>
      <c r="AI1651" s="275">
        <f>SUM(AG1651:AH1651)</f>
        <v>0</v>
      </c>
      <c r="AJ1651" s="275"/>
      <c r="AK1651" s="275"/>
      <c r="AL1651" s="275">
        <f>SUM(AJ1651:AK1651)</f>
        <v>0</v>
      </c>
      <c r="AM1651" s="275"/>
      <c r="AN1651" s="275"/>
      <c r="AO1651" s="275">
        <f>SUM(AM1651:AN1651)</f>
        <v>0</v>
      </c>
      <c r="AP1651" s="275"/>
      <c r="AQ1651" s="275"/>
      <c r="AR1651" s="275">
        <f>SUM(AP1651:AQ1651)</f>
        <v>0</v>
      </c>
      <c r="AS1651" s="500"/>
      <c r="AT1651" s="275"/>
      <c r="AU1651" s="275"/>
      <c r="AV1651" s="275">
        <f>SUM(AT1651:AU1651)</f>
        <v>0</v>
      </c>
      <c r="AW1651" s="567">
        <f t="shared" ref="AW1651:AW1652" si="8114">SUM(G1651,J1651,M1651,P1651,T1651,W1651,Z1651,AC1651,AG1651,AJ1651,AM1651,AP1651,AT1651)</f>
        <v>0</v>
      </c>
      <c r="AX1651" s="567">
        <f t="shared" ref="AX1651:AX1652" si="8115">SUM(H1651,K1651,N1651,Q1651,U1651,X1651,AA1651,AD1651,AH1651,AK1651,AN1651,AQ1651,AU1651)</f>
        <v>0</v>
      </c>
      <c r="AY1651" s="567">
        <f t="shared" ref="AY1651:AY1652" si="8116">SUM(I1651,L1651,O1651,R1651,V1651,Y1651,AB1651,AE1651,AI1651,AL1651,AO1651,AR1651,AV1651)</f>
        <v>0</v>
      </c>
      <c r="AZ1651" s="159"/>
      <c r="BA1651" s="159">
        <v>0</v>
      </c>
      <c r="BB1651" s="275">
        <f>SUM(AZ1651:BA1651)</f>
        <v>0</v>
      </c>
      <c r="BC1651" s="275"/>
      <c r="BD1651" s="275"/>
      <c r="BE1651" s="275">
        <f>SUM(BC1651:BD1651)</f>
        <v>0</v>
      </c>
      <c r="BF1651" s="521"/>
      <c r="BG1651" s="605">
        <f>SUM(F1651,S1651,AF1651,AS1651)</f>
        <v>4</v>
      </c>
      <c r="BH1651" s="533">
        <f>SUM(G1651,T1651,AG1651)</f>
        <v>0</v>
      </c>
      <c r="BI1651" s="533">
        <f t="shared" ref="BI1651:BI1653" si="8117">SUM(H1651,U1651,AH1651)</f>
        <v>0</v>
      </c>
      <c r="BJ1651" s="533">
        <f t="shared" ref="BJ1651:BJ1653" si="8118">SUM(I1651,V1651,AI1651)</f>
        <v>0</v>
      </c>
      <c r="BK1651" s="533">
        <f t="shared" ref="BK1651:BK1653" si="8119">SUM(J1651,W1651,AJ1651)</f>
        <v>0</v>
      </c>
      <c r="BL1651" s="533">
        <f t="shared" ref="BL1651:BL1653" si="8120">SUM(K1651,X1651,AK1651)</f>
        <v>0</v>
      </c>
      <c r="BM1651" s="533">
        <f t="shared" ref="BM1651:BM1653" si="8121">SUM(L1651,Y1651,AL1651)</f>
        <v>0</v>
      </c>
      <c r="BN1651" s="533">
        <f>SUM(M1651,Z1651,AM1651)</f>
        <v>0</v>
      </c>
      <c r="BO1651" s="533">
        <f t="shared" ref="BO1651:BO1653" si="8122">SUM(N1651,AA1651,AN1651)</f>
        <v>0</v>
      </c>
      <c r="BP1651" s="533">
        <f t="shared" ref="BP1651:BP1653" si="8123">SUM(O1651,AB1651,AO1651)</f>
        <v>0</v>
      </c>
      <c r="BQ1651" s="533">
        <f t="shared" ref="BQ1651:BQ1653" si="8124">SUM(P1651,AC1651,AP1651)</f>
        <v>0</v>
      </c>
      <c r="BR1651" s="533">
        <f t="shared" ref="BR1651:BR1653" si="8125">SUM(Q1651,AD1651,AQ1651)</f>
        <v>0</v>
      </c>
      <c r="BS1651" s="533">
        <f t="shared" ref="BS1651:BS1653" si="8126">SUM(R1651,AE1651,AR1651)</f>
        <v>0</v>
      </c>
      <c r="BT1651" s="533">
        <f>AT1651</f>
        <v>0</v>
      </c>
      <c r="BU1651" s="533">
        <f t="shared" ref="BU1651:BU1653" si="8127">AU1651</f>
        <v>0</v>
      </c>
      <c r="BV1651" s="533">
        <f t="shared" ref="BV1651:BV1653" si="8128">AV1651</f>
        <v>0</v>
      </c>
      <c r="BW1651" s="536">
        <f>SUM(BH1651,BK1651,BN1651,BQ1651,BT1651)</f>
        <v>0</v>
      </c>
      <c r="BX1651" s="536">
        <f t="shared" ref="BX1651:BX1653" si="8129">SUM(BI1651,BL1651,BO1651,BR1651,BU1651)</f>
        <v>0</v>
      </c>
      <c r="BY1651" s="536">
        <f t="shared" ref="BY1651:BY1653" si="8130">SUM(BJ1651,BM1651,BP1651,BS1651,BV1651)</f>
        <v>0</v>
      </c>
      <c r="BZ1651" t="s">
        <v>74</v>
      </c>
      <c r="CA1651" s="652">
        <f>AZ1651</f>
        <v>0</v>
      </c>
      <c r="CB1651" s="652">
        <f t="shared" ref="CB1651:CB1653" si="8131">BA1651</f>
        <v>0</v>
      </c>
      <c r="CC1651" s="652">
        <f t="shared" ref="CC1651:CC1653" si="8132">BB1651</f>
        <v>0</v>
      </c>
      <c r="CD1651" s="652">
        <f>BC1651</f>
        <v>0</v>
      </c>
      <c r="CE1651" s="652">
        <f t="shared" ref="CE1651:CE1653" si="8133">BD1651</f>
        <v>0</v>
      </c>
      <c r="CF1651" s="652">
        <f t="shared" ref="CF1651:CF1653" si="8134">BE1651</f>
        <v>0</v>
      </c>
    </row>
    <row r="1652" spans="1:84">
      <c r="A1652" s="149"/>
      <c r="B1652" s="149"/>
      <c r="C1652" s="151"/>
      <c r="D1652" s="151"/>
      <c r="E1652" s="446" t="s">
        <v>1079</v>
      </c>
      <c r="F1652" s="592"/>
      <c r="G1652" s="159"/>
      <c r="H1652" s="159"/>
      <c r="I1652" s="275">
        <f>SUM(G1652:H1652)</f>
        <v>0</v>
      </c>
      <c r="J1652" s="159"/>
      <c r="K1652" s="159"/>
      <c r="L1652" s="275">
        <f>SUM(J1652:K1652)</f>
        <v>0</v>
      </c>
      <c r="M1652" s="159"/>
      <c r="N1652" s="159"/>
      <c r="O1652" s="275">
        <f>SUM(M1652:N1652)</f>
        <v>0</v>
      </c>
      <c r="P1652" s="159"/>
      <c r="Q1652" s="159"/>
      <c r="R1652" s="275">
        <f>SUM(P1652:Q1652)</f>
        <v>0</v>
      </c>
      <c r="S1652" s="500"/>
      <c r="T1652" s="275"/>
      <c r="U1652" s="275"/>
      <c r="V1652" s="275">
        <f>SUM(T1652:U1652)</f>
        <v>0</v>
      </c>
      <c r="W1652" s="275"/>
      <c r="X1652" s="275"/>
      <c r="Y1652" s="275">
        <f>SUM(W1652:X1652)</f>
        <v>0</v>
      </c>
      <c r="Z1652" s="275"/>
      <c r="AA1652" s="275"/>
      <c r="AB1652" s="275">
        <f>SUM(Z1652:AA1652)</f>
        <v>0</v>
      </c>
      <c r="AC1652" s="275"/>
      <c r="AD1652" s="275"/>
      <c r="AE1652" s="275">
        <f>SUM(AC1652:AD1652)</f>
        <v>0</v>
      </c>
      <c r="AF1652" s="500"/>
      <c r="AG1652" s="275"/>
      <c r="AH1652" s="275"/>
      <c r="AI1652" s="275">
        <f>SUM(AG1652:AH1652)</f>
        <v>0</v>
      </c>
      <c r="AJ1652" s="275"/>
      <c r="AK1652" s="275"/>
      <c r="AL1652" s="275">
        <f>SUM(AJ1652:AK1652)</f>
        <v>0</v>
      </c>
      <c r="AM1652" s="275"/>
      <c r="AN1652" s="275"/>
      <c r="AO1652" s="275">
        <f>SUM(AM1652:AN1652)</f>
        <v>0</v>
      </c>
      <c r="AP1652" s="275"/>
      <c r="AQ1652" s="275"/>
      <c r="AR1652" s="275">
        <f>SUM(AP1652:AQ1652)</f>
        <v>0</v>
      </c>
      <c r="AS1652" s="500"/>
      <c r="AT1652" s="275"/>
      <c r="AU1652" s="275"/>
      <c r="AV1652" s="275">
        <f>SUM(AT1652:AU1652)</f>
        <v>0</v>
      </c>
      <c r="AW1652" s="567">
        <f t="shared" si="8114"/>
        <v>0</v>
      </c>
      <c r="AX1652" s="567">
        <f t="shared" si="8115"/>
        <v>0</v>
      </c>
      <c r="AY1652" s="567">
        <f t="shared" si="8116"/>
        <v>0</v>
      </c>
      <c r="AZ1652" s="159"/>
      <c r="BA1652" s="159"/>
      <c r="BB1652" s="275">
        <f>SUM(AZ1652:BA1652)</f>
        <v>0</v>
      </c>
      <c r="BC1652" s="275"/>
      <c r="BD1652" s="275"/>
      <c r="BE1652" s="275">
        <f>SUM(BC1652:BD1652)</f>
        <v>0</v>
      </c>
      <c r="BF1652" s="521"/>
      <c r="BG1652" s="605">
        <f>SUM(F1652,S1652,AF1652,AS1652)</f>
        <v>0</v>
      </c>
      <c r="BH1652" s="533">
        <f>SUM(G1652,T1652,AG1652)</f>
        <v>0</v>
      </c>
      <c r="BI1652" s="533">
        <f t="shared" si="8117"/>
        <v>0</v>
      </c>
      <c r="BJ1652" s="533">
        <f t="shared" si="8118"/>
        <v>0</v>
      </c>
      <c r="BK1652" s="533">
        <f t="shared" si="8119"/>
        <v>0</v>
      </c>
      <c r="BL1652" s="533">
        <f t="shared" si="8120"/>
        <v>0</v>
      </c>
      <c r="BM1652" s="533">
        <f t="shared" si="8121"/>
        <v>0</v>
      </c>
      <c r="BN1652" s="533">
        <f>SUM(M1652,Z1652,AM1652)</f>
        <v>0</v>
      </c>
      <c r="BO1652" s="533">
        <f t="shared" si="8122"/>
        <v>0</v>
      </c>
      <c r="BP1652" s="533">
        <f t="shared" si="8123"/>
        <v>0</v>
      </c>
      <c r="BQ1652" s="533">
        <f t="shared" si="8124"/>
        <v>0</v>
      </c>
      <c r="BR1652" s="533">
        <f t="shared" si="8125"/>
        <v>0</v>
      </c>
      <c r="BS1652" s="533">
        <f t="shared" si="8126"/>
        <v>0</v>
      </c>
      <c r="BT1652" s="533">
        <f>AT1652</f>
        <v>0</v>
      </c>
      <c r="BU1652" s="533">
        <f t="shared" si="8127"/>
        <v>0</v>
      </c>
      <c r="BV1652" s="533">
        <f t="shared" si="8128"/>
        <v>0</v>
      </c>
      <c r="BW1652" s="536">
        <f>SUM(BH1652,BK1652,BN1652,BQ1652,BT1652)</f>
        <v>0</v>
      </c>
      <c r="BX1652" s="536">
        <f t="shared" si="8129"/>
        <v>0</v>
      </c>
      <c r="BY1652" s="536">
        <f t="shared" si="8130"/>
        <v>0</v>
      </c>
      <c r="BZ1652" t="s">
        <v>74</v>
      </c>
      <c r="CA1652" s="652">
        <f>AZ1652</f>
        <v>0</v>
      </c>
      <c r="CB1652" s="652">
        <f t="shared" si="8131"/>
        <v>0</v>
      </c>
      <c r="CC1652" s="652">
        <f t="shared" si="8132"/>
        <v>0</v>
      </c>
      <c r="CD1652" s="652">
        <f>BC1652</f>
        <v>0</v>
      </c>
      <c r="CE1652" s="652">
        <f t="shared" si="8133"/>
        <v>0</v>
      </c>
      <c r="CF1652" s="652">
        <f t="shared" si="8134"/>
        <v>0</v>
      </c>
    </row>
    <row r="1653" spans="1:84">
      <c r="A1653" s="149"/>
      <c r="B1653" s="151"/>
      <c r="C1653" s="151"/>
      <c r="D1653" s="151"/>
      <c r="E1653" s="288" t="s">
        <v>74</v>
      </c>
      <c r="F1653" s="592">
        <f>SUM(F1651:F1652)</f>
        <v>4</v>
      </c>
      <c r="G1653" s="276">
        <f t="shared" ref="G1653:BE1653" si="8135">SUM(G1651:G1652)</f>
        <v>0</v>
      </c>
      <c r="H1653" s="276">
        <f t="shared" si="8135"/>
        <v>0</v>
      </c>
      <c r="I1653" s="276">
        <f t="shared" si="8135"/>
        <v>0</v>
      </c>
      <c r="J1653" s="276">
        <f t="shared" si="8135"/>
        <v>0</v>
      </c>
      <c r="K1653" s="276">
        <f t="shared" si="8135"/>
        <v>0</v>
      </c>
      <c r="L1653" s="276">
        <f t="shared" si="8135"/>
        <v>0</v>
      </c>
      <c r="M1653" s="276">
        <f t="shared" si="8135"/>
        <v>0</v>
      </c>
      <c r="N1653" s="276">
        <f t="shared" si="8135"/>
        <v>0</v>
      </c>
      <c r="O1653" s="276">
        <f t="shared" si="8135"/>
        <v>0</v>
      </c>
      <c r="P1653" s="276">
        <f t="shared" si="8135"/>
        <v>0</v>
      </c>
      <c r="Q1653" s="276">
        <f t="shared" si="8135"/>
        <v>0</v>
      </c>
      <c r="R1653" s="276">
        <f t="shared" si="8135"/>
        <v>0</v>
      </c>
      <c r="S1653" s="501">
        <f t="shared" si="8135"/>
        <v>0</v>
      </c>
      <c r="T1653" s="276">
        <f t="shared" si="8135"/>
        <v>0</v>
      </c>
      <c r="U1653" s="276">
        <f t="shared" si="8135"/>
        <v>0</v>
      </c>
      <c r="V1653" s="276">
        <f t="shared" si="8135"/>
        <v>0</v>
      </c>
      <c r="W1653" s="276">
        <f t="shared" si="8135"/>
        <v>0</v>
      </c>
      <c r="X1653" s="276">
        <f t="shared" si="8135"/>
        <v>0</v>
      </c>
      <c r="Y1653" s="276">
        <f t="shared" si="8135"/>
        <v>0</v>
      </c>
      <c r="Z1653" s="276">
        <f t="shared" si="8135"/>
        <v>0</v>
      </c>
      <c r="AA1653" s="276">
        <f t="shared" si="8135"/>
        <v>0</v>
      </c>
      <c r="AB1653" s="276">
        <f t="shared" si="8135"/>
        <v>0</v>
      </c>
      <c r="AC1653" s="276">
        <f t="shared" si="8135"/>
        <v>0</v>
      </c>
      <c r="AD1653" s="276">
        <f t="shared" si="8135"/>
        <v>0</v>
      </c>
      <c r="AE1653" s="276">
        <f t="shared" si="8135"/>
        <v>0</v>
      </c>
      <c r="AF1653" s="501">
        <f t="shared" si="8135"/>
        <v>0</v>
      </c>
      <c r="AG1653" s="276">
        <f t="shared" si="8135"/>
        <v>0</v>
      </c>
      <c r="AH1653" s="276">
        <f t="shared" si="8135"/>
        <v>0</v>
      </c>
      <c r="AI1653" s="276">
        <f t="shared" si="8135"/>
        <v>0</v>
      </c>
      <c r="AJ1653" s="276">
        <f t="shared" si="8135"/>
        <v>0</v>
      </c>
      <c r="AK1653" s="276">
        <f t="shared" si="8135"/>
        <v>0</v>
      </c>
      <c r="AL1653" s="276">
        <f t="shared" si="8135"/>
        <v>0</v>
      </c>
      <c r="AM1653" s="276">
        <f t="shared" si="8135"/>
        <v>0</v>
      </c>
      <c r="AN1653" s="276">
        <f t="shared" si="8135"/>
        <v>0</v>
      </c>
      <c r="AO1653" s="276">
        <f t="shared" si="8135"/>
        <v>0</v>
      </c>
      <c r="AP1653" s="276">
        <f t="shared" si="8135"/>
        <v>0</v>
      </c>
      <c r="AQ1653" s="276">
        <f t="shared" si="8135"/>
        <v>0</v>
      </c>
      <c r="AR1653" s="276">
        <f t="shared" si="8135"/>
        <v>0</v>
      </c>
      <c r="AS1653" s="501">
        <f t="shared" si="8135"/>
        <v>0</v>
      </c>
      <c r="AT1653" s="276">
        <f t="shared" si="8135"/>
        <v>0</v>
      </c>
      <c r="AU1653" s="276">
        <f t="shared" si="8135"/>
        <v>0</v>
      </c>
      <c r="AV1653" s="276">
        <f t="shared" si="8135"/>
        <v>0</v>
      </c>
      <c r="AW1653" s="568">
        <f t="shared" si="8135"/>
        <v>0</v>
      </c>
      <c r="AX1653" s="568">
        <f t="shared" si="8135"/>
        <v>0</v>
      </c>
      <c r="AY1653" s="568">
        <f t="shared" si="8135"/>
        <v>0</v>
      </c>
      <c r="AZ1653" s="276">
        <f t="shared" si="8135"/>
        <v>0</v>
      </c>
      <c r="BA1653" s="276">
        <f t="shared" si="8135"/>
        <v>0</v>
      </c>
      <c r="BB1653" s="276">
        <f t="shared" si="8135"/>
        <v>0</v>
      </c>
      <c r="BC1653" s="276">
        <f t="shared" si="8135"/>
        <v>0</v>
      </c>
      <c r="BD1653" s="276">
        <f t="shared" si="8135"/>
        <v>0</v>
      </c>
      <c r="BE1653" s="276">
        <f t="shared" si="8135"/>
        <v>0</v>
      </c>
      <c r="BF1653" s="523"/>
      <c r="BG1653" s="605">
        <f>SUM(F1653,S1653,AF1653,AS1653)</f>
        <v>4</v>
      </c>
      <c r="BH1653" s="533">
        <f>SUM(G1653,T1653,AG1653)</f>
        <v>0</v>
      </c>
      <c r="BI1653" s="533">
        <f t="shared" si="8117"/>
        <v>0</v>
      </c>
      <c r="BJ1653" s="533">
        <f t="shared" si="8118"/>
        <v>0</v>
      </c>
      <c r="BK1653" s="533">
        <f t="shared" si="8119"/>
        <v>0</v>
      </c>
      <c r="BL1653" s="533">
        <f t="shared" si="8120"/>
        <v>0</v>
      </c>
      <c r="BM1653" s="533">
        <f t="shared" si="8121"/>
        <v>0</v>
      </c>
      <c r="BN1653" s="533">
        <f>SUM(M1653,Z1653,AM1653)</f>
        <v>0</v>
      </c>
      <c r="BO1653" s="533">
        <f t="shared" si="8122"/>
        <v>0</v>
      </c>
      <c r="BP1653" s="533">
        <f t="shared" si="8123"/>
        <v>0</v>
      </c>
      <c r="BQ1653" s="533">
        <f t="shared" si="8124"/>
        <v>0</v>
      </c>
      <c r="BR1653" s="533">
        <f t="shared" si="8125"/>
        <v>0</v>
      </c>
      <c r="BS1653" s="533">
        <f t="shared" si="8126"/>
        <v>0</v>
      </c>
      <c r="BT1653" s="533">
        <f>AT1653</f>
        <v>0</v>
      </c>
      <c r="BU1653" s="533">
        <f t="shared" si="8127"/>
        <v>0</v>
      </c>
      <c r="BV1653" s="533">
        <f t="shared" si="8128"/>
        <v>0</v>
      </c>
      <c r="BW1653" s="536">
        <f>SUM(BH1653,BK1653,BN1653,BQ1653,BT1653)</f>
        <v>0</v>
      </c>
      <c r="BX1653" s="536">
        <f t="shared" si="8129"/>
        <v>0</v>
      </c>
      <c r="BY1653" s="536">
        <f t="shared" si="8130"/>
        <v>0</v>
      </c>
      <c r="BZ1653" t="s">
        <v>74</v>
      </c>
      <c r="CA1653" s="652">
        <f>AZ1653</f>
        <v>0</v>
      </c>
      <c r="CB1653" s="652">
        <f t="shared" si="8131"/>
        <v>0</v>
      </c>
      <c r="CC1653" s="652">
        <f t="shared" si="8132"/>
        <v>0</v>
      </c>
      <c r="CD1653" s="652">
        <f>BC1653</f>
        <v>0</v>
      </c>
      <c r="CE1653" s="652">
        <f t="shared" si="8133"/>
        <v>0</v>
      </c>
      <c r="CF1653" s="652">
        <f t="shared" si="8134"/>
        <v>0</v>
      </c>
    </row>
    <row r="1654" spans="1:84">
      <c r="A1654" s="149"/>
      <c r="B1654" s="149" t="s">
        <v>671</v>
      </c>
      <c r="C1654" s="151"/>
      <c r="D1654" s="151"/>
      <c r="E1654" s="375" t="s">
        <v>221</v>
      </c>
      <c r="F1654" s="592"/>
      <c r="G1654" s="168"/>
      <c r="H1654" s="168"/>
      <c r="I1654" s="168"/>
      <c r="J1654" s="168"/>
      <c r="K1654" s="168"/>
      <c r="L1654" s="168"/>
      <c r="M1654" s="168"/>
      <c r="N1654" s="168"/>
      <c r="O1654" s="168"/>
      <c r="P1654" s="168"/>
      <c r="Q1654" s="168"/>
      <c r="R1654" s="168"/>
      <c r="S1654" s="502"/>
      <c r="T1654" s="168"/>
      <c r="U1654" s="168"/>
      <c r="V1654" s="168"/>
      <c r="W1654" s="168"/>
      <c r="X1654" s="168"/>
      <c r="Y1654" s="168"/>
      <c r="Z1654" s="168"/>
      <c r="AA1654" s="168"/>
      <c r="AB1654" s="168"/>
      <c r="AC1654" s="168"/>
      <c r="AD1654" s="168"/>
      <c r="AE1654" s="168"/>
      <c r="AF1654" s="502"/>
      <c r="AG1654" s="168"/>
      <c r="AH1654" s="168"/>
      <c r="AI1654" s="168"/>
      <c r="AJ1654" s="168"/>
      <c r="AK1654" s="168"/>
      <c r="AL1654" s="168"/>
      <c r="AM1654" s="168"/>
      <c r="AN1654" s="168"/>
      <c r="AO1654" s="168"/>
      <c r="AP1654" s="168"/>
      <c r="AQ1654" s="168"/>
      <c r="AR1654" s="168"/>
      <c r="AS1654" s="502"/>
      <c r="AT1654" s="168"/>
      <c r="AU1654" s="168"/>
      <c r="AV1654" s="168"/>
      <c r="AW1654" s="569"/>
      <c r="AX1654" s="569"/>
      <c r="AY1654" s="569"/>
      <c r="AZ1654" s="159"/>
      <c r="BA1654" s="159"/>
      <c r="BB1654" s="159"/>
      <c r="BC1654" s="168"/>
      <c r="BD1654" s="168"/>
      <c r="BE1654" s="168"/>
      <c r="BF1654" s="523"/>
    </row>
    <row r="1655" spans="1:84">
      <c r="A1655" s="149"/>
      <c r="B1655" s="151"/>
      <c r="C1655" s="151"/>
      <c r="D1655" s="151"/>
      <c r="E1655" s="446" t="s">
        <v>1078</v>
      </c>
      <c r="F1655" s="664">
        <f t="shared" ref="F1655:AV1655" si="8136">SUM(F1557,F1561,F1565,F1569,F1573,F1577,F1581,F1586,F1590,F1594,F1598,F1602,F1606,F1610,F1614,F1619,F1623,F1628,F1632,F1636,F1641,F1646,F1651)</f>
        <v>35</v>
      </c>
      <c r="G1655" s="569">
        <f t="shared" si="8136"/>
        <v>4</v>
      </c>
      <c r="H1655" s="569">
        <f t="shared" si="8136"/>
        <v>8</v>
      </c>
      <c r="I1655" s="569">
        <f t="shared" si="8136"/>
        <v>12</v>
      </c>
      <c r="J1655" s="569">
        <f t="shared" si="8136"/>
        <v>1</v>
      </c>
      <c r="K1655" s="569">
        <f t="shared" si="8136"/>
        <v>1</v>
      </c>
      <c r="L1655" s="569">
        <f t="shared" si="8136"/>
        <v>2</v>
      </c>
      <c r="M1655" s="569">
        <f t="shared" si="8136"/>
        <v>1</v>
      </c>
      <c r="N1655" s="569">
        <f t="shared" si="8136"/>
        <v>0</v>
      </c>
      <c r="O1655" s="569">
        <f t="shared" si="8136"/>
        <v>1</v>
      </c>
      <c r="P1655" s="569">
        <f t="shared" si="8136"/>
        <v>3</v>
      </c>
      <c r="Q1655" s="569">
        <f t="shared" si="8136"/>
        <v>2</v>
      </c>
      <c r="R1655" s="569">
        <f t="shared" si="8136"/>
        <v>5</v>
      </c>
      <c r="S1655" s="569">
        <f t="shared" si="8136"/>
        <v>0</v>
      </c>
      <c r="T1655" s="569">
        <f t="shared" si="8136"/>
        <v>0</v>
      </c>
      <c r="U1655" s="569">
        <f t="shared" si="8136"/>
        <v>0</v>
      </c>
      <c r="V1655" s="569">
        <f t="shared" si="8136"/>
        <v>0</v>
      </c>
      <c r="W1655" s="569">
        <f t="shared" si="8136"/>
        <v>0</v>
      </c>
      <c r="X1655" s="569">
        <f t="shared" si="8136"/>
        <v>0</v>
      </c>
      <c r="Y1655" s="569">
        <f t="shared" si="8136"/>
        <v>0</v>
      </c>
      <c r="Z1655" s="569">
        <f t="shared" si="8136"/>
        <v>0</v>
      </c>
      <c r="AA1655" s="569">
        <f t="shared" si="8136"/>
        <v>0</v>
      </c>
      <c r="AB1655" s="569">
        <f t="shared" si="8136"/>
        <v>0</v>
      </c>
      <c r="AC1655" s="569">
        <f t="shared" si="8136"/>
        <v>0</v>
      </c>
      <c r="AD1655" s="569">
        <f t="shared" si="8136"/>
        <v>0</v>
      </c>
      <c r="AE1655" s="569">
        <f t="shared" si="8136"/>
        <v>0</v>
      </c>
      <c r="AF1655" s="569">
        <f t="shared" si="8136"/>
        <v>0</v>
      </c>
      <c r="AG1655" s="569">
        <f t="shared" si="8136"/>
        <v>0</v>
      </c>
      <c r="AH1655" s="569">
        <f t="shared" si="8136"/>
        <v>0</v>
      </c>
      <c r="AI1655" s="569">
        <f t="shared" si="8136"/>
        <v>0</v>
      </c>
      <c r="AJ1655" s="569">
        <f t="shared" si="8136"/>
        <v>0</v>
      </c>
      <c r="AK1655" s="569">
        <f t="shared" si="8136"/>
        <v>0</v>
      </c>
      <c r="AL1655" s="569">
        <f t="shared" si="8136"/>
        <v>0</v>
      </c>
      <c r="AM1655" s="569">
        <f t="shared" si="8136"/>
        <v>0</v>
      </c>
      <c r="AN1655" s="569">
        <f t="shared" si="8136"/>
        <v>0</v>
      </c>
      <c r="AO1655" s="569">
        <f t="shared" si="8136"/>
        <v>0</v>
      </c>
      <c r="AP1655" s="569">
        <f t="shared" si="8136"/>
        <v>0</v>
      </c>
      <c r="AQ1655" s="569">
        <f t="shared" si="8136"/>
        <v>0</v>
      </c>
      <c r="AR1655" s="569">
        <f t="shared" si="8136"/>
        <v>0</v>
      </c>
      <c r="AS1655" s="569">
        <f t="shared" si="8136"/>
        <v>0</v>
      </c>
      <c r="AT1655" s="569">
        <f t="shared" si="8136"/>
        <v>0</v>
      </c>
      <c r="AU1655" s="569">
        <f t="shared" si="8136"/>
        <v>0</v>
      </c>
      <c r="AV1655" s="569">
        <f t="shared" si="8136"/>
        <v>0</v>
      </c>
      <c r="AW1655" s="569">
        <f>SUM(AW1557,AW1561,AW1565,AW1569,AW1573,AW1577,AW1581,AW1586,AW1590,AW1594,AW1598,AW1602,AW1606,AW1610,AW1614,AW1619,AW1623,AW1628,AW1632,AW1636,AW1641,AW1646,AW1651)</f>
        <v>9</v>
      </c>
      <c r="AX1655" s="569">
        <f t="shared" ref="AX1655:AZ1655" si="8137">SUM(AX1557,AX1561,AX1565,AX1569,AX1573,AX1577,AX1581,AX1586,AX1590,AX1594,AX1598,AX1602,AX1606,AX1610,AX1614,AX1619,AX1623,AX1628,AX1632,AX1636,AX1641,AX1646,AX1651)</f>
        <v>11</v>
      </c>
      <c r="AY1655" s="569">
        <f t="shared" si="8137"/>
        <v>20</v>
      </c>
      <c r="AZ1655" s="569">
        <f t="shared" si="8137"/>
        <v>0</v>
      </c>
      <c r="BA1655" s="569">
        <f t="shared" ref="BA1655:BE1655" si="8138">SUM(BA1557,BA1561,BA1565,BA1569,BA1573,BA1577,BA1581,BA1586,BA1590,BA1594,BA1598,BA1602,BA1606,BA1610,BA1614,BA1619,BA1623,BA1628,BA1632,BA1636,BA1641,BA1646,BA1651)</f>
        <v>0</v>
      </c>
      <c r="BB1655" s="569">
        <f t="shared" si="8138"/>
        <v>0</v>
      </c>
      <c r="BC1655" s="569">
        <f t="shared" si="8138"/>
        <v>0</v>
      </c>
      <c r="BD1655" s="569">
        <f t="shared" si="8138"/>
        <v>0</v>
      </c>
      <c r="BE1655" s="569">
        <f t="shared" si="8138"/>
        <v>0</v>
      </c>
      <c r="BF1655" s="523"/>
      <c r="BG1655" s="605">
        <f>SUM(F1655,S1655,AF1655,AS1655)</f>
        <v>35</v>
      </c>
      <c r="BH1655" s="533">
        <f>SUM(G1655,T1655,AG1655)</f>
        <v>4</v>
      </c>
      <c r="BI1655" s="533">
        <f t="shared" ref="BI1655:BI1657" si="8139">SUM(H1655,U1655,AH1655)</f>
        <v>8</v>
      </c>
      <c r="BJ1655" s="533">
        <f t="shared" ref="BJ1655:BJ1657" si="8140">SUM(I1655,V1655,AI1655)</f>
        <v>12</v>
      </c>
      <c r="BK1655" s="533">
        <f t="shared" ref="BK1655:BK1657" si="8141">SUM(J1655,W1655,AJ1655)</f>
        <v>1</v>
      </c>
      <c r="BL1655" s="533">
        <f t="shared" ref="BL1655:BL1657" si="8142">SUM(K1655,X1655,AK1655)</f>
        <v>1</v>
      </c>
      <c r="BM1655" s="533">
        <f t="shared" ref="BM1655:BM1657" si="8143">SUM(L1655,Y1655,AL1655)</f>
        <v>2</v>
      </c>
      <c r="BN1655" s="533">
        <f>SUM(M1655,Z1655,AM1655)</f>
        <v>1</v>
      </c>
      <c r="BO1655" s="533">
        <f t="shared" ref="BO1655:BO1657" si="8144">SUM(N1655,AA1655,AN1655)</f>
        <v>0</v>
      </c>
      <c r="BP1655" s="533">
        <f t="shared" ref="BP1655:BP1657" si="8145">SUM(O1655,AB1655,AO1655)</f>
        <v>1</v>
      </c>
      <c r="BQ1655" s="533">
        <f t="shared" ref="BQ1655:BQ1657" si="8146">SUM(P1655,AC1655,AP1655)</f>
        <v>3</v>
      </c>
      <c r="BR1655" s="533">
        <f t="shared" ref="BR1655:BR1657" si="8147">SUM(Q1655,AD1655,AQ1655)</f>
        <v>2</v>
      </c>
      <c r="BS1655" s="533">
        <f t="shared" ref="BS1655:BS1657" si="8148">SUM(R1655,AE1655,AR1655)</f>
        <v>5</v>
      </c>
      <c r="BT1655" s="533">
        <f>AT1655</f>
        <v>0</v>
      </c>
      <c r="BU1655" s="533">
        <f t="shared" ref="BU1655:BU1657" si="8149">AU1655</f>
        <v>0</v>
      </c>
      <c r="BV1655" s="533">
        <f t="shared" ref="BV1655:BV1657" si="8150">AV1655</f>
        <v>0</v>
      </c>
      <c r="BW1655" s="536">
        <f>SUM(BH1655,BK1655,BN1655,BQ1655,BT1655)</f>
        <v>9</v>
      </c>
      <c r="BX1655" s="536">
        <f t="shared" ref="BX1655:BX1657" si="8151">SUM(BI1655,BL1655,BO1655,BR1655,BU1655)</f>
        <v>11</v>
      </c>
      <c r="BY1655" s="536">
        <f t="shared" ref="BY1655:BY1657" si="8152">SUM(BJ1655,BM1655,BP1655,BS1655,BV1655)</f>
        <v>20</v>
      </c>
      <c r="BZ1655" t="s">
        <v>74</v>
      </c>
      <c r="CA1655" s="544">
        <f>AZ1655</f>
        <v>0</v>
      </c>
      <c r="CB1655" s="544">
        <f t="shared" ref="CB1655:CB1657" si="8153">BA1655</f>
        <v>0</v>
      </c>
      <c r="CC1655" s="544">
        <f t="shared" ref="CC1655:CC1657" si="8154">BB1655</f>
        <v>0</v>
      </c>
      <c r="CD1655" s="544">
        <f>BC1655</f>
        <v>0</v>
      </c>
      <c r="CE1655" s="544">
        <f t="shared" ref="CE1655:CE1657" si="8155">BD1655</f>
        <v>0</v>
      </c>
      <c r="CF1655" s="544">
        <f t="shared" ref="CF1655:CF1657" si="8156">BE1655</f>
        <v>0</v>
      </c>
    </row>
    <row r="1656" spans="1:84">
      <c r="A1656" s="149"/>
      <c r="B1656" s="151"/>
      <c r="C1656" s="151"/>
      <c r="D1656" s="151"/>
      <c r="E1656" s="446" t="s">
        <v>1079</v>
      </c>
      <c r="F1656" s="664">
        <f t="shared" ref="F1656:AV1656" si="8157">SUM(F1558,F1562,F1566,F1570,F1574,F1578,F1582,F1587,F1591,F1595,F1599,F1603,F1607,F1611,F1615,F1620,F1624,F1629,F1633,F1637,F1642,F1647,F1652)</f>
        <v>26</v>
      </c>
      <c r="G1656" s="569">
        <f t="shared" si="8157"/>
        <v>2</v>
      </c>
      <c r="H1656" s="569">
        <f t="shared" si="8157"/>
        <v>6</v>
      </c>
      <c r="I1656" s="569">
        <f t="shared" si="8157"/>
        <v>8</v>
      </c>
      <c r="J1656" s="569">
        <f t="shared" si="8157"/>
        <v>0</v>
      </c>
      <c r="K1656" s="569">
        <f t="shared" si="8157"/>
        <v>1</v>
      </c>
      <c r="L1656" s="569">
        <f t="shared" si="8157"/>
        <v>1</v>
      </c>
      <c r="M1656" s="569">
        <f t="shared" si="8157"/>
        <v>0</v>
      </c>
      <c r="N1656" s="569">
        <f t="shared" si="8157"/>
        <v>0</v>
      </c>
      <c r="O1656" s="569">
        <f t="shared" si="8157"/>
        <v>0</v>
      </c>
      <c r="P1656" s="569">
        <f t="shared" si="8157"/>
        <v>0</v>
      </c>
      <c r="Q1656" s="569">
        <f t="shared" si="8157"/>
        <v>0</v>
      </c>
      <c r="R1656" s="569">
        <f t="shared" si="8157"/>
        <v>0</v>
      </c>
      <c r="S1656" s="569">
        <f t="shared" si="8157"/>
        <v>0</v>
      </c>
      <c r="T1656" s="569">
        <f t="shared" si="8157"/>
        <v>0</v>
      </c>
      <c r="U1656" s="569">
        <f t="shared" si="8157"/>
        <v>0</v>
      </c>
      <c r="V1656" s="569">
        <f t="shared" si="8157"/>
        <v>0</v>
      </c>
      <c r="W1656" s="569">
        <f t="shared" si="8157"/>
        <v>0</v>
      </c>
      <c r="X1656" s="569">
        <f t="shared" si="8157"/>
        <v>0</v>
      </c>
      <c r="Y1656" s="569">
        <f t="shared" si="8157"/>
        <v>0</v>
      </c>
      <c r="Z1656" s="569">
        <f t="shared" si="8157"/>
        <v>0</v>
      </c>
      <c r="AA1656" s="569">
        <f t="shared" si="8157"/>
        <v>0</v>
      </c>
      <c r="AB1656" s="569">
        <f t="shared" si="8157"/>
        <v>0</v>
      </c>
      <c r="AC1656" s="569">
        <f t="shared" si="8157"/>
        <v>0</v>
      </c>
      <c r="AD1656" s="569">
        <f t="shared" si="8157"/>
        <v>0</v>
      </c>
      <c r="AE1656" s="569">
        <f t="shared" si="8157"/>
        <v>0</v>
      </c>
      <c r="AF1656" s="569">
        <f t="shared" si="8157"/>
        <v>0</v>
      </c>
      <c r="AG1656" s="569">
        <f t="shared" si="8157"/>
        <v>0</v>
      </c>
      <c r="AH1656" s="569">
        <f t="shared" si="8157"/>
        <v>0</v>
      </c>
      <c r="AI1656" s="569">
        <f t="shared" si="8157"/>
        <v>0</v>
      </c>
      <c r="AJ1656" s="569">
        <f t="shared" si="8157"/>
        <v>0</v>
      </c>
      <c r="AK1656" s="569">
        <f t="shared" si="8157"/>
        <v>0</v>
      </c>
      <c r="AL1656" s="569">
        <f t="shared" si="8157"/>
        <v>0</v>
      </c>
      <c r="AM1656" s="569">
        <f t="shared" si="8157"/>
        <v>0</v>
      </c>
      <c r="AN1656" s="569">
        <f t="shared" si="8157"/>
        <v>0</v>
      </c>
      <c r="AO1656" s="569">
        <f t="shared" si="8157"/>
        <v>0</v>
      </c>
      <c r="AP1656" s="569">
        <f t="shared" si="8157"/>
        <v>0</v>
      </c>
      <c r="AQ1656" s="569">
        <f t="shared" si="8157"/>
        <v>0</v>
      </c>
      <c r="AR1656" s="569">
        <f t="shared" si="8157"/>
        <v>0</v>
      </c>
      <c r="AS1656" s="569">
        <f t="shared" si="8157"/>
        <v>0</v>
      </c>
      <c r="AT1656" s="569">
        <f t="shared" si="8157"/>
        <v>0</v>
      </c>
      <c r="AU1656" s="569">
        <f t="shared" si="8157"/>
        <v>0</v>
      </c>
      <c r="AV1656" s="569">
        <f t="shared" si="8157"/>
        <v>0</v>
      </c>
      <c r="AW1656" s="569">
        <f>SUM(AW1558,AW1562,AW1566,AW1570,AW1574,AW1578,AW1582,AW1587,AW1591,AW1595,AW1599,AW1603,AW1607,AW1611,AW1615,AW1620,AW1624,AW1629,AW1633,AW1637,AW1642,AW1647,AW1652)</f>
        <v>2</v>
      </c>
      <c r="AX1656" s="569">
        <f t="shared" ref="AX1656:AZ1656" si="8158">SUM(AX1558,AX1562,AX1566,AX1570,AX1574,AX1578,AX1582,AX1587,AX1591,AX1595,AX1599,AX1603,AX1607,AX1611,AX1615,AX1620,AX1624,AX1629,AX1633,AX1637,AX1642,AX1647,AX1652)</f>
        <v>7</v>
      </c>
      <c r="AY1656" s="569">
        <f t="shared" si="8158"/>
        <v>9</v>
      </c>
      <c r="AZ1656" s="569">
        <f t="shared" si="8158"/>
        <v>0</v>
      </c>
      <c r="BA1656" s="569">
        <f t="shared" ref="BA1656:BE1656" si="8159">SUM(BA1558,BA1562,BA1566,BA1570,BA1574,BA1578,BA1582,BA1587,BA1591,BA1595,BA1599,BA1603,BA1607,BA1611,BA1615,BA1620,BA1624,BA1629,BA1633,BA1637,BA1642,BA1647,BA1652)</f>
        <v>0</v>
      </c>
      <c r="BB1656" s="569">
        <f t="shared" si="8159"/>
        <v>0</v>
      </c>
      <c r="BC1656" s="569">
        <f t="shared" si="8159"/>
        <v>0</v>
      </c>
      <c r="BD1656" s="569">
        <f t="shared" si="8159"/>
        <v>0</v>
      </c>
      <c r="BE1656" s="569">
        <f t="shared" si="8159"/>
        <v>0</v>
      </c>
      <c r="BF1656" s="523"/>
      <c r="BG1656" s="605">
        <f>SUM(F1656,S1656,AF1656,AS1656)</f>
        <v>26</v>
      </c>
      <c r="BH1656" s="533">
        <f>SUM(G1656,T1656,AG1656)</f>
        <v>2</v>
      </c>
      <c r="BI1656" s="533">
        <f t="shared" si="8139"/>
        <v>6</v>
      </c>
      <c r="BJ1656" s="533">
        <f t="shared" si="8140"/>
        <v>8</v>
      </c>
      <c r="BK1656" s="533">
        <f t="shared" si="8141"/>
        <v>0</v>
      </c>
      <c r="BL1656" s="533">
        <f t="shared" si="8142"/>
        <v>1</v>
      </c>
      <c r="BM1656" s="533">
        <f t="shared" si="8143"/>
        <v>1</v>
      </c>
      <c r="BN1656" s="533">
        <f>SUM(M1656,Z1656,AM1656)</f>
        <v>0</v>
      </c>
      <c r="BO1656" s="533">
        <f t="shared" si="8144"/>
        <v>0</v>
      </c>
      <c r="BP1656" s="533">
        <f t="shared" si="8145"/>
        <v>0</v>
      </c>
      <c r="BQ1656" s="533">
        <f t="shared" si="8146"/>
        <v>0</v>
      </c>
      <c r="BR1656" s="533">
        <f t="shared" si="8147"/>
        <v>0</v>
      </c>
      <c r="BS1656" s="533">
        <f t="shared" si="8148"/>
        <v>0</v>
      </c>
      <c r="BT1656" s="533">
        <f>AT1656</f>
        <v>0</v>
      </c>
      <c r="BU1656" s="533">
        <f t="shared" si="8149"/>
        <v>0</v>
      </c>
      <c r="BV1656" s="533">
        <f t="shared" si="8150"/>
        <v>0</v>
      </c>
      <c r="BW1656" s="536">
        <f>SUM(BH1656,BK1656,BN1656,BQ1656,BT1656)</f>
        <v>2</v>
      </c>
      <c r="BX1656" s="536">
        <f t="shared" si="8151"/>
        <v>7</v>
      </c>
      <c r="BY1656" s="536">
        <f t="shared" si="8152"/>
        <v>9</v>
      </c>
      <c r="BZ1656" t="s">
        <v>74</v>
      </c>
      <c r="CA1656" s="544">
        <f>AZ1656</f>
        <v>0</v>
      </c>
      <c r="CB1656" s="544">
        <f t="shared" si="8153"/>
        <v>0</v>
      </c>
      <c r="CC1656" s="544">
        <f t="shared" si="8154"/>
        <v>0</v>
      </c>
      <c r="CD1656" s="544">
        <f>BC1656</f>
        <v>0</v>
      </c>
      <c r="CE1656" s="544">
        <f t="shared" si="8155"/>
        <v>0</v>
      </c>
      <c r="CF1656" s="544">
        <f t="shared" si="8156"/>
        <v>0</v>
      </c>
    </row>
    <row r="1657" spans="1:84">
      <c r="A1657" s="149"/>
      <c r="B1657" s="149"/>
      <c r="C1657" s="151"/>
      <c r="D1657" s="151"/>
      <c r="E1657" s="375" t="s">
        <v>87</v>
      </c>
      <c r="F1657" s="664">
        <f t="shared" ref="F1657:AV1657" si="8160">SUM(F1559,F1563,F1567,F1571,F1575,F1579,F1583,F1588,F1592,F1596,F1600,F1604,F1608,F1612,F1616,F1621,F1625,F1630,F1634,F1638,F1643,F1648,F1653)</f>
        <v>51</v>
      </c>
      <c r="G1657" s="569">
        <f t="shared" si="8160"/>
        <v>6</v>
      </c>
      <c r="H1657" s="569">
        <f t="shared" si="8160"/>
        <v>14</v>
      </c>
      <c r="I1657" s="569">
        <f t="shared" si="8160"/>
        <v>20</v>
      </c>
      <c r="J1657" s="569">
        <f t="shared" si="8160"/>
        <v>1</v>
      </c>
      <c r="K1657" s="569">
        <f t="shared" si="8160"/>
        <v>2</v>
      </c>
      <c r="L1657" s="569">
        <f t="shared" si="8160"/>
        <v>3</v>
      </c>
      <c r="M1657" s="569">
        <f t="shared" si="8160"/>
        <v>1</v>
      </c>
      <c r="N1657" s="569">
        <f t="shared" si="8160"/>
        <v>0</v>
      </c>
      <c r="O1657" s="569">
        <f t="shared" si="8160"/>
        <v>1</v>
      </c>
      <c r="P1657" s="569">
        <f t="shared" si="8160"/>
        <v>3</v>
      </c>
      <c r="Q1657" s="569">
        <f t="shared" si="8160"/>
        <v>2</v>
      </c>
      <c r="R1657" s="569">
        <f t="shared" si="8160"/>
        <v>5</v>
      </c>
      <c r="S1657" s="569">
        <f t="shared" si="8160"/>
        <v>0</v>
      </c>
      <c r="T1657" s="569">
        <f t="shared" si="8160"/>
        <v>0</v>
      </c>
      <c r="U1657" s="569">
        <f t="shared" si="8160"/>
        <v>0</v>
      </c>
      <c r="V1657" s="569">
        <f t="shared" si="8160"/>
        <v>0</v>
      </c>
      <c r="W1657" s="569">
        <f t="shared" si="8160"/>
        <v>0</v>
      </c>
      <c r="X1657" s="569">
        <f t="shared" si="8160"/>
        <v>0</v>
      </c>
      <c r="Y1657" s="569">
        <f t="shared" si="8160"/>
        <v>0</v>
      </c>
      <c r="Z1657" s="569">
        <f t="shared" si="8160"/>
        <v>0</v>
      </c>
      <c r="AA1657" s="569">
        <f t="shared" si="8160"/>
        <v>0</v>
      </c>
      <c r="AB1657" s="569">
        <f t="shared" si="8160"/>
        <v>0</v>
      </c>
      <c r="AC1657" s="569">
        <f t="shared" si="8160"/>
        <v>0</v>
      </c>
      <c r="AD1657" s="569">
        <f t="shared" si="8160"/>
        <v>0</v>
      </c>
      <c r="AE1657" s="569">
        <f t="shared" si="8160"/>
        <v>0</v>
      </c>
      <c r="AF1657" s="569">
        <f t="shared" si="8160"/>
        <v>0</v>
      </c>
      <c r="AG1657" s="569">
        <f t="shared" si="8160"/>
        <v>0</v>
      </c>
      <c r="AH1657" s="569">
        <f t="shared" si="8160"/>
        <v>0</v>
      </c>
      <c r="AI1657" s="569">
        <f t="shared" si="8160"/>
        <v>0</v>
      </c>
      <c r="AJ1657" s="569">
        <f t="shared" si="8160"/>
        <v>0</v>
      </c>
      <c r="AK1657" s="569">
        <f t="shared" si="8160"/>
        <v>0</v>
      </c>
      <c r="AL1657" s="569">
        <f t="shared" si="8160"/>
        <v>0</v>
      </c>
      <c r="AM1657" s="569">
        <f t="shared" si="8160"/>
        <v>0</v>
      </c>
      <c r="AN1657" s="569">
        <f t="shared" si="8160"/>
        <v>0</v>
      </c>
      <c r="AO1657" s="569">
        <f t="shared" si="8160"/>
        <v>0</v>
      </c>
      <c r="AP1657" s="569">
        <f t="shared" si="8160"/>
        <v>0</v>
      </c>
      <c r="AQ1657" s="569">
        <f t="shared" si="8160"/>
        <v>0</v>
      </c>
      <c r="AR1657" s="569">
        <f t="shared" si="8160"/>
        <v>0</v>
      </c>
      <c r="AS1657" s="569">
        <f t="shared" si="8160"/>
        <v>0</v>
      </c>
      <c r="AT1657" s="569">
        <f t="shared" si="8160"/>
        <v>0</v>
      </c>
      <c r="AU1657" s="569">
        <f t="shared" si="8160"/>
        <v>0</v>
      </c>
      <c r="AV1657" s="569">
        <f t="shared" si="8160"/>
        <v>0</v>
      </c>
      <c r="AW1657" s="569">
        <f>SUM(AW1559,AW1563,AW1567,AW1571,AW1575,AW1579,AW1583,AW1588,AW1592,AW1596,AW1600,AW1604,AW1608,AW1612,AW1616,AW1621,AW1625,AW1630,AW1634,AW1638,AW1643,AW1648,AW1653)</f>
        <v>11</v>
      </c>
      <c r="AX1657" s="569">
        <f t="shared" ref="AX1657:AZ1657" si="8161">SUM(AX1559,AX1563,AX1567,AX1571,AX1575,AX1579,AX1583,AX1588,AX1592,AX1596,AX1600,AX1604,AX1608,AX1612,AX1616,AX1621,AX1625,AX1630,AX1634,AX1638,AX1643,AX1648,AX1653)</f>
        <v>18</v>
      </c>
      <c r="AY1657" s="569">
        <f t="shared" si="8161"/>
        <v>29</v>
      </c>
      <c r="AZ1657" s="569">
        <f t="shared" si="8161"/>
        <v>0</v>
      </c>
      <c r="BA1657" s="569">
        <f t="shared" ref="BA1657:BE1657" si="8162">SUM(BA1559,BA1563,BA1567,BA1571,BA1575,BA1579,BA1583,BA1588,BA1592,BA1596,BA1600,BA1604,BA1608,BA1612,BA1616,BA1621,BA1625,BA1630,BA1634,BA1638,BA1643,BA1648,BA1653)</f>
        <v>0</v>
      </c>
      <c r="BB1657" s="569">
        <f t="shared" si="8162"/>
        <v>0</v>
      </c>
      <c r="BC1657" s="569">
        <f t="shared" si="8162"/>
        <v>0</v>
      </c>
      <c r="BD1657" s="569">
        <f t="shared" si="8162"/>
        <v>0</v>
      </c>
      <c r="BE1657" s="569">
        <f t="shared" si="8162"/>
        <v>0</v>
      </c>
      <c r="BF1657" s="523"/>
      <c r="BG1657" s="605">
        <f>SUM(F1657,S1657,AF1657,AS1657)</f>
        <v>51</v>
      </c>
      <c r="BH1657" s="533">
        <f>SUM(G1657,T1657,AG1657)</f>
        <v>6</v>
      </c>
      <c r="BI1657" s="533">
        <f t="shared" si="8139"/>
        <v>14</v>
      </c>
      <c r="BJ1657" s="533">
        <f t="shared" si="8140"/>
        <v>20</v>
      </c>
      <c r="BK1657" s="533">
        <f t="shared" si="8141"/>
        <v>1</v>
      </c>
      <c r="BL1657" s="533">
        <f t="shared" si="8142"/>
        <v>2</v>
      </c>
      <c r="BM1657" s="533">
        <f t="shared" si="8143"/>
        <v>3</v>
      </c>
      <c r="BN1657" s="533">
        <f>SUM(M1657,Z1657,AM1657)</f>
        <v>1</v>
      </c>
      <c r="BO1657" s="533">
        <f t="shared" si="8144"/>
        <v>0</v>
      </c>
      <c r="BP1657" s="533">
        <f t="shared" si="8145"/>
        <v>1</v>
      </c>
      <c r="BQ1657" s="533">
        <f t="shared" si="8146"/>
        <v>3</v>
      </c>
      <c r="BR1657" s="533">
        <f t="shared" si="8147"/>
        <v>2</v>
      </c>
      <c r="BS1657" s="533">
        <f t="shared" si="8148"/>
        <v>5</v>
      </c>
      <c r="BT1657" s="533">
        <f>AT1657</f>
        <v>0</v>
      </c>
      <c r="BU1657" s="533">
        <f t="shared" si="8149"/>
        <v>0</v>
      </c>
      <c r="BV1657" s="533">
        <f t="shared" si="8150"/>
        <v>0</v>
      </c>
      <c r="BW1657" s="536">
        <f>SUM(BH1657,BK1657,BN1657,BQ1657,BT1657)</f>
        <v>11</v>
      </c>
      <c r="BX1657" s="536">
        <f t="shared" si="8151"/>
        <v>18</v>
      </c>
      <c r="BY1657" s="536">
        <f t="shared" si="8152"/>
        <v>29</v>
      </c>
      <c r="BZ1657" t="s">
        <v>74</v>
      </c>
      <c r="CA1657" s="544">
        <f>AZ1657</f>
        <v>0</v>
      </c>
      <c r="CB1657" s="544">
        <f t="shared" si="8153"/>
        <v>0</v>
      </c>
      <c r="CC1657" s="544">
        <f t="shared" si="8154"/>
        <v>0</v>
      </c>
      <c r="CD1657" s="544">
        <f>BC1657</f>
        <v>0</v>
      </c>
      <c r="CE1657" s="544">
        <f t="shared" si="8155"/>
        <v>0</v>
      </c>
      <c r="CF1657" s="544">
        <f t="shared" si="8156"/>
        <v>0</v>
      </c>
    </row>
    <row r="1658" spans="1:84">
      <c r="A1658" s="149"/>
      <c r="B1658" s="151"/>
      <c r="C1658" s="151"/>
      <c r="D1658" s="151"/>
      <c r="E1658" s="288"/>
      <c r="F1658" s="592"/>
      <c r="G1658" s="168"/>
      <c r="H1658" s="168"/>
      <c r="I1658" s="168"/>
      <c r="J1658" s="168"/>
      <c r="K1658" s="168"/>
      <c r="L1658" s="168"/>
      <c r="M1658" s="168"/>
      <c r="N1658" s="168"/>
      <c r="O1658" s="168"/>
      <c r="P1658" s="168"/>
      <c r="Q1658" s="168"/>
      <c r="R1658" s="168"/>
      <c r="S1658" s="502"/>
      <c r="T1658" s="168"/>
      <c r="U1658" s="168"/>
      <c r="V1658" s="168"/>
      <c r="W1658" s="168"/>
      <c r="X1658" s="168"/>
      <c r="Y1658" s="168"/>
      <c r="Z1658" s="168"/>
      <c r="AA1658" s="168"/>
      <c r="AB1658" s="168"/>
      <c r="AC1658" s="168"/>
      <c r="AD1658" s="168"/>
      <c r="AE1658" s="168"/>
      <c r="AF1658" s="502"/>
      <c r="AG1658" s="168"/>
      <c r="AH1658" s="168"/>
      <c r="AI1658" s="168"/>
      <c r="AJ1658" s="168"/>
      <c r="AK1658" s="168"/>
      <c r="AL1658" s="168"/>
      <c r="AM1658" s="168"/>
      <c r="AN1658" s="168"/>
      <c r="AO1658" s="168"/>
      <c r="AP1658" s="168"/>
      <c r="AQ1658" s="168"/>
      <c r="AR1658" s="168"/>
      <c r="AS1658" s="502"/>
      <c r="AT1658" s="168"/>
      <c r="AU1658" s="168"/>
      <c r="AV1658" s="168"/>
      <c r="AW1658" s="569"/>
      <c r="AX1658" s="569"/>
      <c r="AY1658" s="569"/>
      <c r="AZ1658" s="159"/>
      <c r="BA1658" s="159"/>
      <c r="BB1658" s="159"/>
      <c r="BC1658" s="168"/>
      <c r="BD1658" s="168"/>
      <c r="BE1658" s="168"/>
      <c r="BF1658" s="523"/>
    </row>
    <row r="1659" spans="1:84">
      <c r="A1659" s="149"/>
      <c r="B1659" s="149" t="s">
        <v>671</v>
      </c>
      <c r="C1659" s="151"/>
      <c r="D1659" s="151"/>
      <c r="E1659" s="375" t="s">
        <v>221</v>
      </c>
      <c r="F1659" s="592"/>
      <c r="G1659" s="168"/>
      <c r="H1659" s="168"/>
      <c r="I1659" s="168"/>
      <c r="J1659" s="168" t="s">
        <v>74</v>
      </c>
      <c r="K1659" s="168"/>
      <c r="L1659" s="168"/>
      <c r="M1659" s="168"/>
      <c r="N1659" s="168"/>
      <c r="O1659" s="168"/>
      <c r="P1659" s="168"/>
      <c r="Q1659" s="168"/>
      <c r="R1659" s="168"/>
      <c r="S1659" s="502"/>
      <c r="T1659" s="168"/>
      <c r="U1659" s="168"/>
      <c r="V1659" s="168"/>
      <c r="W1659" s="168"/>
      <c r="X1659" s="168"/>
      <c r="Y1659" s="168"/>
      <c r="Z1659" s="168"/>
      <c r="AA1659" s="168"/>
      <c r="AB1659" s="168"/>
      <c r="AC1659" s="168"/>
      <c r="AD1659" s="168"/>
      <c r="AE1659" s="168"/>
      <c r="AF1659" s="502"/>
      <c r="AG1659" s="168"/>
      <c r="AH1659" s="168"/>
      <c r="AI1659" s="168"/>
      <c r="AJ1659" s="168"/>
      <c r="AK1659" s="168"/>
      <c r="AL1659" s="168"/>
      <c r="AM1659" s="168"/>
      <c r="AN1659" s="168"/>
      <c r="AO1659" s="168"/>
      <c r="AP1659" s="168"/>
      <c r="AQ1659" s="168"/>
      <c r="AR1659" s="168"/>
      <c r="AS1659" s="502"/>
      <c r="AT1659" s="168"/>
      <c r="AU1659" s="168"/>
      <c r="AV1659" s="168"/>
      <c r="AW1659" s="569"/>
      <c r="AX1659" s="569"/>
      <c r="AY1659" s="569"/>
      <c r="AZ1659" s="159"/>
      <c r="BA1659" s="159"/>
      <c r="BB1659" s="159"/>
      <c r="BC1659" s="168"/>
      <c r="BD1659" s="168"/>
      <c r="BE1659" s="168"/>
      <c r="BF1659" s="523"/>
    </row>
    <row r="1660" spans="1:84">
      <c r="A1660" s="149"/>
      <c r="B1660" s="151"/>
      <c r="C1660" s="151"/>
      <c r="D1660" s="151"/>
      <c r="E1660" s="446" t="s">
        <v>1078</v>
      </c>
      <c r="F1660" s="592">
        <v>32</v>
      </c>
      <c r="G1660" s="159"/>
      <c r="H1660" s="159"/>
      <c r="I1660" s="275">
        <f>SUM(G1660:H1660)</f>
        <v>0</v>
      </c>
      <c r="J1660" s="159"/>
      <c r="K1660" s="159"/>
      <c r="L1660" s="275">
        <f>SUM(J1660:K1660)</f>
        <v>0</v>
      </c>
      <c r="M1660" s="159"/>
      <c r="N1660" s="159"/>
      <c r="O1660" s="275">
        <f>SUM(M1660:N1660)</f>
        <v>0</v>
      </c>
      <c r="P1660" s="159"/>
      <c r="Q1660" s="159"/>
      <c r="R1660" s="275">
        <f>SUM(P1660:Q1660)</f>
        <v>0</v>
      </c>
      <c r="S1660" s="500"/>
      <c r="T1660" s="275"/>
      <c r="U1660" s="275"/>
      <c r="V1660" s="275">
        <f>SUM(T1660:U1660)</f>
        <v>0</v>
      </c>
      <c r="W1660" s="275"/>
      <c r="X1660" s="275"/>
      <c r="Y1660" s="275">
        <f>SUM(W1660:X1660)</f>
        <v>0</v>
      </c>
      <c r="Z1660" s="275"/>
      <c r="AA1660" s="275"/>
      <c r="AB1660" s="275">
        <f>SUM(Z1660:AA1660)</f>
        <v>0</v>
      </c>
      <c r="AC1660" s="275"/>
      <c r="AD1660" s="275"/>
      <c r="AE1660" s="275">
        <f>SUM(AC1660:AD1660)</f>
        <v>0</v>
      </c>
      <c r="AF1660" s="500"/>
      <c r="AG1660" s="275"/>
      <c r="AH1660" s="275"/>
      <c r="AI1660" s="275">
        <f>SUM(AG1660:AH1660)</f>
        <v>0</v>
      </c>
      <c r="AJ1660" s="275"/>
      <c r="AK1660" s="275"/>
      <c r="AL1660" s="275">
        <f>SUM(AJ1660:AK1660)</f>
        <v>0</v>
      </c>
      <c r="AM1660" s="275"/>
      <c r="AN1660" s="275"/>
      <c r="AO1660" s="275">
        <f>SUM(AM1660:AN1660)</f>
        <v>0</v>
      </c>
      <c r="AP1660" s="275"/>
      <c r="AQ1660" s="275"/>
      <c r="AR1660" s="275">
        <f>SUM(AP1660:AQ1660)</f>
        <v>0</v>
      </c>
      <c r="AS1660" s="500"/>
      <c r="AT1660" s="275"/>
      <c r="AU1660" s="275"/>
      <c r="AV1660" s="275">
        <f>SUM(AT1660:AU1660)</f>
        <v>0</v>
      </c>
      <c r="AW1660" s="567">
        <f t="shared" ref="AW1660:AW1661" si="8163">SUM(G1660,J1660,M1660,P1660,T1660,W1660,Z1660,AC1660,AG1660,AJ1660,AM1660,AP1660,AT1660)</f>
        <v>0</v>
      </c>
      <c r="AX1660" s="567">
        <f t="shared" ref="AX1660:AX1661" si="8164">SUM(H1660,K1660,N1660,Q1660,U1660,X1660,AA1660,AD1660,AH1660,AK1660,AN1660,AQ1660,AU1660)</f>
        <v>0</v>
      </c>
      <c r="AY1660" s="567">
        <f t="shared" ref="AY1660:AY1661" si="8165">SUM(I1660,L1660,O1660,R1660,V1660,Y1660,AB1660,AE1660,AI1660,AL1660,AO1660,AR1660,AV1660)</f>
        <v>0</v>
      </c>
      <c r="AZ1660" s="159"/>
      <c r="BA1660" s="159"/>
      <c r="BB1660" s="275">
        <f>SUM(AZ1660:BA1660)</f>
        <v>0</v>
      </c>
      <c r="BC1660" s="275"/>
      <c r="BD1660" s="275"/>
      <c r="BE1660" s="275">
        <f>SUM(BC1660:BD1660)</f>
        <v>0</v>
      </c>
      <c r="BF1660" s="523"/>
      <c r="BG1660" s="605">
        <f>SUM(F1660,S1660,AF1660,AS1660)</f>
        <v>32</v>
      </c>
      <c r="BH1660" s="533">
        <f>SUM(G1660,T1660,AG1660)</f>
        <v>0</v>
      </c>
      <c r="BI1660" s="533">
        <f t="shared" ref="BI1660:BI1662" si="8166">SUM(H1660,U1660,AH1660)</f>
        <v>0</v>
      </c>
      <c r="BJ1660" s="533">
        <f t="shared" ref="BJ1660:BJ1662" si="8167">SUM(I1660,V1660,AI1660)</f>
        <v>0</v>
      </c>
      <c r="BK1660" s="533">
        <f t="shared" ref="BK1660:BK1662" si="8168">SUM(J1660,W1660,AJ1660)</f>
        <v>0</v>
      </c>
      <c r="BL1660" s="533">
        <f t="shared" ref="BL1660:BL1662" si="8169">SUM(K1660,X1660,AK1660)</f>
        <v>0</v>
      </c>
      <c r="BM1660" s="533">
        <f t="shared" ref="BM1660:BM1662" si="8170">SUM(L1660,Y1660,AL1660)</f>
        <v>0</v>
      </c>
      <c r="BN1660" s="533">
        <f>SUM(M1660,Z1660,AM1660)</f>
        <v>0</v>
      </c>
      <c r="BO1660" s="533">
        <f t="shared" ref="BO1660:BO1662" si="8171">SUM(N1660,AA1660,AN1660)</f>
        <v>0</v>
      </c>
      <c r="BP1660" s="533">
        <f t="shared" ref="BP1660:BP1662" si="8172">SUM(O1660,AB1660,AO1660)</f>
        <v>0</v>
      </c>
      <c r="BQ1660" s="533">
        <f t="shared" ref="BQ1660:BQ1662" si="8173">SUM(P1660,AC1660,AP1660)</f>
        <v>0</v>
      </c>
      <c r="BR1660" s="533">
        <f t="shared" ref="BR1660:BR1662" si="8174">SUM(Q1660,AD1660,AQ1660)</f>
        <v>0</v>
      </c>
      <c r="BS1660" s="533">
        <f t="shared" ref="BS1660:BS1662" si="8175">SUM(R1660,AE1660,AR1660)</f>
        <v>0</v>
      </c>
      <c r="BT1660" s="533">
        <f>AT1660</f>
        <v>0</v>
      </c>
      <c r="BU1660" s="533">
        <f t="shared" ref="BU1660:BU1662" si="8176">AU1660</f>
        <v>0</v>
      </c>
      <c r="BV1660" s="533">
        <f t="shared" ref="BV1660:BV1662" si="8177">AV1660</f>
        <v>0</v>
      </c>
      <c r="BW1660" s="536">
        <f>SUM(BH1660,BK1660,BN1660,BQ1660,BT1660)</f>
        <v>0</v>
      </c>
      <c r="BX1660" s="536">
        <f t="shared" ref="BX1660:BX1662" si="8178">SUM(BI1660,BL1660,BO1660,BR1660,BU1660)</f>
        <v>0</v>
      </c>
      <c r="BY1660" s="536">
        <f t="shared" ref="BY1660:BY1662" si="8179">SUM(BJ1660,BM1660,BP1660,BS1660,BV1660)</f>
        <v>0</v>
      </c>
      <c r="BZ1660" t="s">
        <v>74</v>
      </c>
      <c r="CA1660" s="544">
        <f>AZ1660</f>
        <v>0</v>
      </c>
      <c r="CB1660" s="544">
        <f t="shared" ref="CB1660:CB1662" si="8180">BA1660</f>
        <v>0</v>
      </c>
      <c r="CC1660" s="544">
        <f t="shared" ref="CC1660:CC1662" si="8181">BB1660</f>
        <v>0</v>
      </c>
      <c r="CD1660" s="544">
        <f>BC1660</f>
        <v>0</v>
      </c>
      <c r="CE1660" s="544">
        <f t="shared" ref="CE1660:CE1662" si="8182">BD1660</f>
        <v>0</v>
      </c>
      <c r="CF1660" s="544">
        <f t="shared" ref="CF1660:CF1662" si="8183">BE1660</f>
        <v>0</v>
      </c>
    </row>
    <row r="1661" spans="1:84">
      <c r="A1661" s="149"/>
      <c r="B1661" s="151"/>
      <c r="C1661" s="151"/>
      <c r="D1661" s="151"/>
      <c r="E1661" s="446" t="s">
        <v>1079</v>
      </c>
      <c r="F1661" s="592"/>
      <c r="G1661" s="159"/>
      <c r="H1661" s="159"/>
      <c r="I1661" s="275">
        <f>SUM(G1661:H1661)</f>
        <v>0</v>
      </c>
      <c r="J1661" s="159"/>
      <c r="K1661" s="159"/>
      <c r="L1661" s="275">
        <f>SUM(J1661:K1661)</f>
        <v>0</v>
      </c>
      <c r="M1661" s="159"/>
      <c r="N1661" s="159"/>
      <c r="O1661" s="275">
        <f>SUM(M1661:N1661)</f>
        <v>0</v>
      </c>
      <c r="P1661" s="159"/>
      <c r="Q1661" s="159"/>
      <c r="R1661" s="275">
        <f>SUM(P1661:Q1661)</f>
        <v>0</v>
      </c>
      <c r="S1661" s="500"/>
      <c r="T1661" s="275"/>
      <c r="U1661" s="275"/>
      <c r="V1661" s="275">
        <f>SUM(T1661:U1661)</f>
        <v>0</v>
      </c>
      <c r="W1661" s="275"/>
      <c r="X1661" s="275"/>
      <c r="Y1661" s="275">
        <f>SUM(W1661:X1661)</f>
        <v>0</v>
      </c>
      <c r="Z1661" s="275"/>
      <c r="AA1661" s="275"/>
      <c r="AB1661" s="275">
        <f>SUM(Z1661:AA1661)</f>
        <v>0</v>
      </c>
      <c r="AC1661" s="275"/>
      <c r="AD1661" s="275"/>
      <c r="AE1661" s="275">
        <f>SUM(AC1661:AD1661)</f>
        <v>0</v>
      </c>
      <c r="AF1661" s="500"/>
      <c r="AG1661" s="275"/>
      <c r="AH1661" s="275"/>
      <c r="AI1661" s="275">
        <f>SUM(AG1661:AH1661)</f>
        <v>0</v>
      </c>
      <c r="AJ1661" s="275"/>
      <c r="AK1661" s="275"/>
      <c r="AL1661" s="275">
        <f>SUM(AJ1661:AK1661)</f>
        <v>0</v>
      </c>
      <c r="AM1661" s="275"/>
      <c r="AN1661" s="275"/>
      <c r="AO1661" s="275">
        <f>SUM(AM1661:AN1661)</f>
        <v>0</v>
      </c>
      <c r="AP1661" s="275"/>
      <c r="AQ1661" s="275"/>
      <c r="AR1661" s="275">
        <f>SUM(AP1661:AQ1661)</f>
        <v>0</v>
      </c>
      <c r="AS1661" s="500"/>
      <c r="AT1661" s="275"/>
      <c r="AU1661" s="275"/>
      <c r="AV1661" s="275">
        <f>SUM(AT1661:AU1661)</f>
        <v>0</v>
      </c>
      <c r="AW1661" s="567">
        <f t="shared" si="8163"/>
        <v>0</v>
      </c>
      <c r="AX1661" s="567">
        <f t="shared" si="8164"/>
        <v>0</v>
      </c>
      <c r="AY1661" s="567">
        <f t="shared" si="8165"/>
        <v>0</v>
      </c>
      <c r="AZ1661" s="159"/>
      <c r="BA1661" s="159"/>
      <c r="BB1661" s="275">
        <f>SUM(AZ1661:BA1661)</f>
        <v>0</v>
      </c>
      <c r="BC1661" s="275"/>
      <c r="BD1661" s="275"/>
      <c r="BE1661" s="275">
        <f>SUM(BC1661:BD1661)</f>
        <v>0</v>
      </c>
      <c r="BF1661" s="523"/>
      <c r="BG1661" s="605">
        <f>SUM(F1661,S1661,AF1661,AS1661)</f>
        <v>0</v>
      </c>
      <c r="BH1661" s="533">
        <f>SUM(G1661,T1661,AG1661)</f>
        <v>0</v>
      </c>
      <c r="BI1661" s="533">
        <f t="shared" si="8166"/>
        <v>0</v>
      </c>
      <c r="BJ1661" s="533">
        <f t="shared" si="8167"/>
        <v>0</v>
      </c>
      <c r="BK1661" s="533">
        <f t="shared" si="8168"/>
        <v>0</v>
      </c>
      <c r="BL1661" s="533">
        <f t="shared" si="8169"/>
        <v>0</v>
      </c>
      <c r="BM1661" s="533">
        <f t="shared" si="8170"/>
        <v>0</v>
      </c>
      <c r="BN1661" s="533">
        <f>SUM(M1661,Z1661,AM1661)</f>
        <v>0</v>
      </c>
      <c r="BO1661" s="533">
        <f t="shared" si="8171"/>
        <v>0</v>
      </c>
      <c r="BP1661" s="533">
        <f t="shared" si="8172"/>
        <v>0</v>
      </c>
      <c r="BQ1661" s="533">
        <f t="shared" si="8173"/>
        <v>0</v>
      </c>
      <c r="BR1661" s="533">
        <f t="shared" si="8174"/>
        <v>0</v>
      </c>
      <c r="BS1661" s="533">
        <f t="shared" si="8175"/>
        <v>0</v>
      </c>
      <c r="BT1661" s="533">
        <f>AT1661</f>
        <v>0</v>
      </c>
      <c r="BU1661" s="533">
        <f t="shared" si="8176"/>
        <v>0</v>
      </c>
      <c r="BV1661" s="533">
        <f t="shared" si="8177"/>
        <v>0</v>
      </c>
      <c r="BW1661" s="536">
        <f>SUM(BH1661,BK1661,BN1661,BQ1661,BT1661)</f>
        <v>0</v>
      </c>
      <c r="BX1661" s="536">
        <f t="shared" si="8178"/>
        <v>0</v>
      </c>
      <c r="BY1661" s="536">
        <f t="shared" si="8179"/>
        <v>0</v>
      </c>
      <c r="BZ1661" t="s">
        <v>74</v>
      </c>
      <c r="CA1661" s="544">
        <f>AZ1661</f>
        <v>0</v>
      </c>
      <c r="CB1661" s="544">
        <f t="shared" si="8180"/>
        <v>0</v>
      </c>
      <c r="CC1661" s="544">
        <f t="shared" si="8181"/>
        <v>0</v>
      </c>
      <c r="CD1661" s="544">
        <f>BC1661</f>
        <v>0</v>
      </c>
      <c r="CE1661" s="544">
        <f t="shared" si="8182"/>
        <v>0</v>
      </c>
      <c r="CF1661" s="544">
        <f t="shared" si="8183"/>
        <v>0</v>
      </c>
    </row>
    <row r="1662" spans="1:84">
      <c r="A1662" s="149"/>
      <c r="B1662" s="149"/>
      <c r="C1662" s="151"/>
      <c r="D1662" s="151"/>
      <c r="E1662" s="375" t="s">
        <v>87</v>
      </c>
      <c r="F1662" s="592">
        <f>SUM(F1660:F1661)</f>
        <v>32</v>
      </c>
      <c r="G1662" s="276">
        <f t="shared" ref="G1662:BE1662" si="8184">SUM(G1660:G1661)</f>
        <v>0</v>
      </c>
      <c r="H1662" s="276">
        <f t="shared" si="8184"/>
        <v>0</v>
      </c>
      <c r="I1662" s="276">
        <f t="shared" si="8184"/>
        <v>0</v>
      </c>
      <c r="J1662" s="276">
        <f t="shared" si="8184"/>
        <v>0</v>
      </c>
      <c r="K1662" s="276">
        <f t="shared" si="8184"/>
        <v>0</v>
      </c>
      <c r="L1662" s="276">
        <f t="shared" si="8184"/>
        <v>0</v>
      </c>
      <c r="M1662" s="276">
        <f t="shared" si="8184"/>
        <v>0</v>
      </c>
      <c r="N1662" s="276">
        <f t="shared" si="8184"/>
        <v>0</v>
      </c>
      <c r="O1662" s="276">
        <f t="shared" si="8184"/>
        <v>0</v>
      </c>
      <c r="P1662" s="276">
        <f t="shared" si="8184"/>
        <v>0</v>
      </c>
      <c r="Q1662" s="276">
        <f t="shared" si="8184"/>
        <v>0</v>
      </c>
      <c r="R1662" s="276">
        <f t="shared" si="8184"/>
        <v>0</v>
      </c>
      <c r="S1662" s="501">
        <f t="shared" si="8184"/>
        <v>0</v>
      </c>
      <c r="T1662" s="276">
        <f t="shared" si="8184"/>
        <v>0</v>
      </c>
      <c r="U1662" s="276">
        <f t="shared" si="8184"/>
        <v>0</v>
      </c>
      <c r="V1662" s="276">
        <f t="shared" si="8184"/>
        <v>0</v>
      </c>
      <c r="W1662" s="276">
        <f t="shared" si="8184"/>
        <v>0</v>
      </c>
      <c r="X1662" s="276">
        <f t="shared" si="8184"/>
        <v>0</v>
      </c>
      <c r="Y1662" s="276">
        <f t="shared" si="8184"/>
        <v>0</v>
      </c>
      <c r="Z1662" s="276">
        <f t="shared" si="8184"/>
        <v>0</v>
      </c>
      <c r="AA1662" s="276">
        <f t="shared" si="8184"/>
        <v>0</v>
      </c>
      <c r="AB1662" s="276">
        <f t="shared" si="8184"/>
        <v>0</v>
      </c>
      <c r="AC1662" s="276">
        <f t="shared" si="8184"/>
        <v>0</v>
      </c>
      <c r="AD1662" s="276">
        <f t="shared" si="8184"/>
        <v>0</v>
      </c>
      <c r="AE1662" s="276">
        <f t="shared" si="8184"/>
        <v>0</v>
      </c>
      <c r="AF1662" s="501">
        <f t="shared" si="8184"/>
        <v>0</v>
      </c>
      <c r="AG1662" s="276">
        <f t="shared" si="8184"/>
        <v>0</v>
      </c>
      <c r="AH1662" s="276">
        <f t="shared" si="8184"/>
        <v>0</v>
      </c>
      <c r="AI1662" s="276">
        <f t="shared" si="8184"/>
        <v>0</v>
      </c>
      <c r="AJ1662" s="276">
        <f t="shared" si="8184"/>
        <v>0</v>
      </c>
      <c r="AK1662" s="276">
        <f t="shared" si="8184"/>
        <v>0</v>
      </c>
      <c r="AL1662" s="276">
        <f t="shared" si="8184"/>
        <v>0</v>
      </c>
      <c r="AM1662" s="276">
        <f t="shared" si="8184"/>
        <v>0</v>
      </c>
      <c r="AN1662" s="276">
        <f t="shared" si="8184"/>
        <v>0</v>
      </c>
      <c r="AO1662" s="276">
        <f t="shared" si="8184"/>
        <v>0</v>
      </c>
      <c r="AP1662" s="276">
        <f t="shared" si="8184"/>
        <v>0</v>
      </c>
      <c r="AQ1662" s="276">
        <f t="shared" si="8184"/>
        <v>0</v>
      </c>
      <c r="AR1662" s="276">
        <f t="shared" si="8184"/>
        <v>0</v>
      </c>
      <c r="AS1662" s="501">
        <f t="shared" si="8184"/>
        <v>0</v>
      </c>
      <c r="AT1662" s="276">
        <f t="shared" si="8184"/>
        <v>0</v>
      </c>
      <c r="AU1662" s="276">
        <f t="shared" si="8184"/>
        <v>0</v>
      </c>
      <c r="AV1662" s="276">
        <f t="shared" si="8184"/>
        <v>0</v>
      </c>
      <c r="AW1662" s="568">
        <f t="shared" si="8184"/>
        <v>0</v>
      </c>
      <c r="AX1662" s="568">
        <f t="shared" si="8184"/>
        <v>0</v>
      </c>
      <c r="AY1662" s="568">
        <f t="shared" si="8184"/>
        <v>0</v>
      </c>
      <c r="AZ1662" s="276">
        <f t="shared" si="8184"/>
        <v>0</v>
      </c>
      <c r="BA1662" s="276">
        <f t="shared" si="8184"/>
        <v>0</v>
      </c>
      <c r="BB1662" s="276">
        <f t="shared" si="8184"/>
        <v>0</v>
      </c>
      <c r="BC1662" s="276">
        <f t="shared" si="8184"/>
        <v>0</v>
      </c>
      <c r="BD1662" s="276">
        <f t="shared" si="8184"/>
        <v>0</v>
      </c>
      <c r="BE1662" s="276">
        <f t="shared" si="8184"/>
        <v>0</v>
      </c>
      <c r="BF1662" s="523"/>
      <c r="BG1662" s="605">
        <f>SUM(F1662,S1662,AF1662,AS1662)</f>
        <v>32</v>
      </c>
      <c r="BH1662" s="533">
        <f>SUM(G1662,T1662,AG1662)</f>
        <v>0</v>
      </c>
      <c r="BI1662" s="533">
        <f t="shared" si="8166"/>
        <v>0</v>
      </c>
      <c r="BJ1662" s="533">
        <f t="shared" si="8167"/>
        <v>0</v>
      </c>
      <c r="BK1662" s="533">
        <f t="shared" si="8168"/>
        <v>0</v>
      </c>
      <c r="BL1662" s="533">
        <f t="shared" si="8169"/>
        <v>0</v>
      </c>
      <c r="BM1662" s="533">
        <f t="shared" si="8170"/>
        <v>0</v>
      </c>
      <c r="BN1662" s="533">
        <f>SUM(M1662,Z1662,AM1662)</f>
        <v>0</v>
      </c>
      <c r="BO1662" s="533">
        <f t="shared" si="8171"/>
        <v>0</v>
      </c>
      <c r="BP1662" s="533">
        <f t="shared" si="8172"/>
        <v>0</v>
      </c>
      <c r="BQ1662" s="533">
        <f t="shared" si="8173"/>
        <v>0</v>
      </c>
      <c r="BR1662" s="533">
        <f t="shared" si="8174"/>
        <v>0</v>
      </c>
      <c r="BS1662" s="533">
        <f t="shared" si="8175"/>
        <v>0</v>
      </c>
      <c r="BT1662" s="533">
        <f>AT1662</f>
        <v>0</v>
      </c>
      <c r="BU1662" s="533">
        <f t="shared" si="8176"/>
        <v>0</v>
      </c>
      <c r="BV1662" s="533">
        <f t="shared" si="8177"/>
        <v>0</v>
      </c>
      <c r="BW1662" s="536">
        <f>SUM(BH1662,BK1662,BN1662,BQ1662,BT1662)</f>
        <v>0</v>
      </c>
      <c r="BX1662" s="536">
        <f t="shared" si="8178"/>
        <v>0</v>
      </c>
      <c r="BY1662" s="536">
        <f t="shared" si="8179"/>
        <v>0</v>
      </c>
      <c r="BZ1662" t="s">
        <v>74</v>
      </c>
      <c r="CA1662" s="544">
        <f>AZ1662</f>
        <v>0</v>
      </c>
      <c r="CB1662" s="544">
        <f t="shared" si="8180"/>
        <v>0</v>
      </c>
      <c r="CC1662" s="544">
        <f t="shared" si="8181"/>
        <v>0</v>
      </c>
      <c r="CD1662" s="544">
        <f>BC1662</f>
        <v>0</v>
      </c>
      <c r="CE1662" s="544">
        <f t="shared" si="8182"/>
        <v>0</v>
      </c>
      <c r="CF1662" s="544">
        <f t="shared" si="8183"/>
        <v>0</v>
      </c>
    </row>
    <row r="1663" spans="1:84">
      <c r="A1663" s="149"/>
      <c r="B1663" s="149"/>
      <c r="C1663" s="151"/>
      <c r="D1663" s="151"/>
      <c r="E1663" s="288"/>
      <c r="F1663" s="591"/>
      <c r="G1663" s="159"/>
      <c r="H1663" s="159"/>
      <c r="I1663" s="159"/>
      <c r="J1663" s="159"/>
      <c r="K1663" s="159"/>
      <c r="L1663" s="159"/>
      <c r="M1663" s="159"/>
      <c r="N1663" s="159"/>
      <c r="O1663" s="159"/>
      <c r="P1663" s="159"/>
      <c r="Q1663" s="159"/>
      <c r="R1663" s="159"/>
      <c r="S1663" s="503"/>
      <c r="T1663" s="159"/>
      <c r="U1663" s="159"/>
      <c r="V1663" s="159"/>
      <c r="W1663" s="159"/>
      <c r="X1663" s="159"/>
      <c r="Y1663" s="159"/>
      <c r="Z1663" s="159"/>
      <c r="AA1663" s="159"/>
      <c r="AB1663" s="159"/>
      <c r="AC1663" s="159"/>
      <c r="AD1663" s="159"/>
      <c r="AE1663" s="159"/>
      <c r="AF1663" s="503"/>
      <c r="AG1663" s="159"/>
      <c r="AH1663" s="159"/>
      <c r="AI1663" s="159"/>
      <c r="AJ1663" s="159"/>
      <c r="AK1663" s="159"/>
      <c r="AL1663" s="159"/>
      <c r="AM1663" s="159"/>
      <c r="AN1663" s="159"/>
      <c r="AO1663" s="159"/>
      <c r="AP1663" s="159"/>
      <c r="AQ1663" s="159"/>
      <c r="AR1663" s="159"/>
      <c r="AS1663" s="503"/>
      <c r="AT1663" s="159"/>
      <c r="AU1663" s="159"/>
      <c r="AV1663" s="159"/>
      <c r="AW1663" s="570"/>
      <c r="AX1663" s="570"/>
      <c r="AY1663" s="570"/>
      <c r="AZ1663" s="159"/>
      <c r="BA1663" s="159"/>
      <c r="BB1663" s="159"/>
      <c r="BC1663" s="159"/>
      <c r="BD1663" s="159"/>
      <c r="BE1663" s="159"/>
      <c r="BF1663" s="474"/>
    </row>
    <row r="1664" spans="1:84">
      <c r="A1664" s="149"/>
      <c r="B1664" s="149"/>
      <c r="C1664" s="151"/>
      <c r="D1664" s="151"/>
      <c r="E1664" s="288"/>
      <c r="F1664" s="591"/>
      <c r="G1664" s="159"/>
      <c r="H1664" s="159"/>
      <c r="I1664" s="159"/>
      <c r="J1664" s="159"/>
      <c r="K1664" s="159"/>
      <c r="L1664" s="159"/>
      <c r="M1664" s="159"/>
      <c r="N1664" s="159"/>
      <c r="O1664" s="159"/>
      <c r="P1664" s="159"/>
      <c r="Q1664" s="159"/>
      <c r="R1664" s="159"/>
      <c r="S1664" s="503"/>
      <c r="T1664" s="159"/>
      <c r="U1664" s="159"/>
      <c r="V1664" s="159"/>
      <c r="W1664" s="159"/>
      <c r="X1664" s="159"/>
      <c r="Y1664" s="159"/>
      <c r="Z1664" s="159"/>
      <c r="AA1664" s="159"/>
      <c r="AB1664" s="159"/>
      <c r="AC1664" s="159"/>
      <c r="AD1664" s="159"/>
      <c r="AE1664" s="159"/>
      <c r="AF1664" s="503"/>
      <c r="AG1664" s="159"/>
      <c r="AH1664" s="159"/>
      <c r="AI1664" s="159"/>
      <c r="AJ1664" s="159"/>
      <c r="AK1664" s="159"/>
      <c r="AL1664" s="159"/>
      <c r="AM1664" s="159"/>
      <c r="AN1664" s="159"/>
      <c r="AO1664" s="159"/>
      <c r="AP1664" s="159"/>
      <c r="AQ1664" s="159"/>
      <c r="AR1664" s="159"/>
      <c r="AS1664" s="503"/>
      <c r="AT1664" s="159"/>
      <c r="AU1664" s="159"/>
      <c r="AV1664" s="159"/>
      <c r="AW1664" s="570"/>
      <c r="AX1664" s="570"/>
      <c r="AY1664" s="570"/>
      <c r="AZ1664" s="159"/>
      <c r="BA1664" s="159"/>
      <c r="BB1664" s="159"/>
      <c r="BC1664" s="159"/>
      <c r="BD1664" s="159"/>
      <c r="BE1664" s="159"/>
      <c r="BF1664" s="474"/>
    </row>
    <row r="1665" spans="1:84">
      <c r="A1665" s="149"/>
      <c r="B1665" s="151" t="s">
        <v>225</v>
      </c>
      <c r="C1665" s="151"/>
      <c r="D1665" s="151"/>
      <c r="E1665" s="375" t="s">
        <v>221</v>
      </c>
      <c r="F1665" s="592"/>
      <c r="G1665" s="168"/>
      <c r="H1665" s="159"/>
      <c r="I1665" s="275"/>
      <c r="J1665" s="159"/>
      <c r="K1665" s="159"/>
      <c r="L1665" s="275"/>
      <c r="M1665" s="159"/>
      <c r="N1665" s="159"/>
      <c r="O1665" s="275"/>
      <c r="P1665" s="159"/>
      <c r="Q1665" s="159"/>
      <c r="R1665" s="275"/>
      <c r="S1665" s="500"/>
      <c r="T1665" s="275"/>
      <c r="U1665" s="275"/>
      <c r="V1665" s="275"/>
      <c r="W1665" s="275"/>
      <c r="X1665" s="275"/>
      <c r="Y1665" s="275"/>
      <c r="Z1665" s="275"/>
      <c r="AA1665" s="275"/>
      <c r="AB1665" s="275"/>
      <c r="AC1665" s="275"/>
      <c r="AD1665" s="275"/>
      <c r="AE1665" s="275"/>
      <c r="AF1665" s="500"/>
      <c r="AG1665" s="275"/>
      <c r="AH1665" s="275"/>
      <c r="AI1665" s="275"/>
      <c r="AJ1665" s="275"/>
      <c r="AK1665" s="275"/>
      <c r="AL1665" s="275"/>
      <c r="AM1665" s="275"/>
      <c r="AN1665" s="275"/>
      <c r="AO1665" s="275"/>
      <c r="AP1665" s="275"/>
      <c r="AQ1665" s="275"/>
      <c r="AR1665" s="275"/>
      <c r="AS1665" s="500"/>
      <c r="AT1665" s="275"/>
      <c r="AU1665" s="275"/>
      <c r="AV1665" s="275"/>
      <c r="AW1665" s="567"/>
      <c r="AX1665" s="567"/>
      <c r="AY1665" s="567"/>
      <c r="AZ1665" s="159"/>
      <c r="BA1665" s="159"/>
      <c r="BB1665" s="159"/>
      <c r="BC1665" s="275"/>
      <c r="BD1665" s="275"/>
      <c r="BE1665" s="275"/>
      <c r="BF1665" s="521"/>
    </row>
    <row r="1666" spans="1:84">
      <c r="A1666" s="149"/>
      <c r="B1666" s="151"/>
      <c r="C1666" s="151"/>
      <c r="D1666" s="151"/>
      <c r="E1666" s="446" t="s">
        <v>1078</v>
      </c>
      <c r="F1666" s="592">
        <v>0</v>
      </c>
      <c r="G1666" s="159">
        <v>1</v>
      </c>
      <c r="H1666" s="159">
        <v>1</v>
      </c>
      <c r="I1666" s="275">
        <f>SUM(G1666:H1666)</f>
        <v>2</v>
      </c>
      <c r="J1666" s="159"/>
      <c r="K1666" s="159"/>
      <c r="L1666" s="275">
        <f>SUM(J1666:K1666)</f>
        <v>0</v>
      </c>
      <c r="M1666" s="159"/>
      <c r="N1666" s="159"/>
      <c r="O1666" s="275">
        <f>SUM(M1666:N1666)</f>
        <v>0</v>
      </c>
      <c r="P1666" s="159"/>
      <c r="Q1666" s="159"/>
      <c r="R1666" s="275">
        <f>SUM(P1666:Q1666)</f>
        <v>0</v>
      </c>
      <c r="S1666" s="500"/>
      <c r="T1666" s="275"/>
      <c r="U1666" s="275"/>
      <c r="V1666" s="275">
        <f>SUM(T1666:U1666)</f>
        <v>0</v>
      </c>
      <c r="W1666" s="275"/>
      <c r="X1666" s="275"/>
      <c r="Y1666" s="275">
        <f>SUM(W1666:X1666)</f>
        <v>0</v>
      </c>
      <c r="Z1666" s="275"/>
      <c r="AA1666" s="275"/>
      <c r="AB1666" s="275">
        <f>SUM(Z1666:AA1666)</f>
        <v>0</v>
      </c>
      <c r="AC1666" s="275"/>
      <c r="AD1666" s="275"/>
      <c r="AE1666" s="275">
        <f>SUM(AC1666:AD1666)</f>
        <v>0</v>
      </c>
      <c r="AF1666" s="500"/>
      <c r="AG1666" s="275"/>
      <c r="AH1666" s="275"/>
      <c r="AI1666" s="275">
        <f>SUM(AG1666:AH1666)</f>
        <v>0</v>
      </c>
      <c r="AJ1666" s="275"/>
      <c r="AK1666" s="275"/>
      <c r="AL1666" s="275">
        <f>SUM(AJ1666:AK1666)</f>
        <v>0</v>
      </c>
      <c r="AM1666" s="275"/>
      <c r="AN1666" s="275"/>
      <c r="AO1666" s="275">
        <f>SUM(AM1666:AN1666)</f>
        <v>0</v>
      </c>
      <c r="AP1666" s="275"/>
      <c r="AQ1666" s="275"/>
      <c r="AR1666" s="275">
        <f>SUM(AP1666:AQ1666)</f>
        <v>0</v>
      </c>
      <c r="AS1666" s="500"/>
      <c r="AT1666" s="275"/>
      <c r="AU1666" s="275"/>
      <c r="AV1666" s="275">
        <f>SUM(AT1666:AU1666)</f>
        <v>0</v>
      </c>
      <c r="AW1666" s="567">
        <f t="shared" ref="AW1666:AW1667" si="8185">SUM(G1666,J1666,M1666,P1666,T1666,W1666,Z1666,AC1666,AG1666,AJ1666,AM1666,AP1666,AT1666)</f>
        <v>1</v>
      </c>
      <c r="AX1666" s="567">
        <f t="shared" ref="AX1666:AX1667" si="8186">SUM(H1666,K1666,N1666,Q1666,U1666,X1666,AA1666,AD1666,AH1666,AK1666,AN1666,AQ1666,AU1666)</f>
        <v>1</v>
      </c>
      <c r="AY1666" s="567">
        <f t="shared" ref="AY1666:AY1667" si="8187">SUM(I1666,L1666,O1666,R1666,V1666,Y1666,AB1666,AE1666,AI1666,AL1666,AO1666,AR1666,AV1666)</f>
        <v>2</v>
      </c>
      <c r="AZ1666" s="159"/>
      <c r="BA1666" s="159"/>
      <c r="BB1666" s="275">
        <f>SUM(AZ1666:BA1666)</f>
        <v>0</v>
      </c>
      <c r="BC1666" s="275"/>
      <c r="BD1666" s="275"/>
      <c r="BE1666" s="275">
        <f>SUM(BC1666:BD1666)</f>
        <v>0</v>
      </c>
      <c r="BF1666" s="521"/>
      <c r="BG1666" s="605">
        <f>SUM(F1666,S1666,AF1666,AS1666)</f>
        <v>0</v>
      </c>
      <c r="BH1666" s="533">
        <f>SUM(G1666,T1666,AG1666)</f>
        <v>1</v>
      </c>
      <c r="BI1666" s="533">
        <f t="shared" ref="BI1666:BI1668" si="8188">SUM(H1666,U1666,AH1666)</f>
        <v>1</v>
      </c>
      <c r="BJ1666" s="533">
        <f t="shared" ref="BJ1666:BJ1668" si="8189">SUM(I1666,V1666,AI1666)</f>
        <v>2</v>
      </c>
      <c r="BK1666" s="533">
        <f t="shared" ref="BK1666:BK1668" si="8190">SUM(J1666,W1666,AJ1666)</f>
        <v>0</v>
      </c>
      <c r="BL1666" s="533">
        <f t="shared" ref="BL1666:BL1668" si="8191">SUM(K1666,X1666,AK1666)</f>
        <v>0</v>
      </c>
      <c r="BM1666" s="533">
        <f t="shared" ref="BM1666:BM1668" si="8192">SUM(L1666,Y1666,AL1666)</f>
        <v>0</v>
      </c>
      <c r="BN1666" s="533">
        <f>SUM(M1666,Z1666,AM1666)</f>
        <v>0</v>
      </c>
      <c r="BO1666" s="533">
        <f t="shared" ref="BO1666:BO1668" si="8193">SUM(N1666,AA1666,AN1666)</f>
        <v>0</v>
      </c>
      <c r="BP1666" s="533">
        <f t="shared" ref="BP1666:BP1668" si="8194">SUM(O1666,AB1666,AO1666)</f>
        <v>0</v>
      </c>
      <c r="BQ1666" s="533">
        <f t="shared" ref="BQ1666:BQ1668" si="8195">SUM(P1666,AC1666,AP1666)</f>
        <v>0</v>
      </c>
      <c r="BR1666" s="533">
        <f t="shared" ref="BR1666:BR1668" si="8196">SUM(Q1666,AD1666,AQ1666)</f>
        <v>0</v>
      </c>
      <c r="BS1666" s="533">
        <f t="shared" ref="BS1666:BS1668" si="8197">SUM(R1666,AE1666,AR1666)</f>
        <v>0</v>
      </c>
      <c r="BT1666" s="533">
        <f>AT1666</f>
        <v>0</v>
      </c>
      <c r="BU1666" s="533">
        <f t="shared" ref="BU1666:BU1668" si="8198">AU1666</f>
        <v>0</v>
      </c>
      <c r="BV1666" s="533">
        <f t="shared" ref="BV1666:BV1668" si="8199">AV1666</f>
        <v>0</v>
      </c>
      <c r="BW1666" s="536">
        <f>SUM(BH1666,BK1666,BN1666,BQ1666,BT1666)</f>
        <v>1</v>
      </c>
      <c r="BX1666" s="536">
        <f t="shared" ref="BX1666:BX1668" si="8200">SUM(BI1666,BL1666,BO1666,BR1666,BU1666)</f>
        <v>1</v>
      </c>
      <c r="BY1666" s="536">
        <f t="shared" ref="BY1666:BY1668" si="8201">SUM(BJ1666,BM1666,BP1666,BS1666,BV1666)</f>
        <v>2</v>
      </c>
      <c r="BZ1666" t="s">
        <v>74</v>
      </c>
      <c r="CA1666" s="544">
        <f>AZ1666</f>
        <v>0</v>
      </c>
      <c r="CB1666" s="544">
        <f t="shared" ref="CB1666:CB1668" si="8202">BA1666</f>
        <v>0</v>
      </c>
      <c r="CC1666" s="544">
        <f t="shared" ref="CC1666:CC1668" si="8203">BB1666</f>
        <v>0</v>
      </c>
      <c r="CD1666" s="544">
        <f>BC1666</f>
        <v>0</v>
      </c>
      <c r="CE1666" s="544">
        <f t="shared" ref="CE1666:CE1668" si="8204">BD1666</f>
        <v>0</v>
      </c>
      <c r="CF1666" s="544">
        <f t="shared" ref="CF1666:CF1668" si="8205">BE1666</f>
        <v>0</v>
      </c>
    </row>
    <row r="1667" spans="1:84">
      <c r="A1667" s="149"/>
      <c r="B1667" s="151"/>
      <c r="C1667" s="151"/>
      <c r="D1667" s="151"/>
      <c r="E1667" s="446" t="s">
        <v>1079</v>
      </c>
      <c r="F1667" s="592">
        <v>0</v>
      </c>
      <c r="G1667" s="159"/>
      <c r="H1667" s="159"/>
      <c r="I1667" s="275">
        <f>SUM(G1667:H1667)</f>
        <v>0</v>
      </c>
      <c r="J1667" s="159"/>
      <c r="K1667" s="159"/>
      <c r="L1667" s="275">
        <f>SUM(J1667:K1667)</f>
        <v>0</v>
      </c>
      <c r="M1667" s="159"/>
      <c r="N1667" s="159"/>
      <c r="O1667" s="275">
        <f>SUM(M1667:N1667)</f>
        <v>0</v>
      </c>
      <c r="P1667" s="159"/>
      <c r="Q1667" s="159"/>
      <c r="R1667" s="275">
        <f>SUM(P1667:Q1667)</f>
        <v>0</v>
      </c>
      <c r="S1667" s="500"/>
      <c r="T1667" s="275"/>
      <c r="U1667" s="275"/>
      <c r="V1667" s="275">
        <f>SUM(T1667:U1667)</f>
        <v>0</v>
      </c>
      <c r="W1667" s="275"/>
      <c r="X1667" s="275"/>
      <c r="Y1667" s="275">
        <f>SUM(W1667:X1667)</f>
        <v>0</v>
      </c>
      <c r="Z1667" s="275"/>
      <c r="AA1667" s="275"/>
      <c r="AB1667" s="275">
        <f>SUM(Z1667:AA1667)</f>
        <v>0</v>
      </c>
      <c r="AC1667" s="275"/>
      <c r="AD1667" s="275"/>
      <c r="AE1667" s="275">
        <f>SUM(AC1667:AD1667)</f>
        <v>0</v>
      </c>
      <c r="AF1667" s="500"/>
      <c r="AG1667" s="275"/>
      <c r="AH1667" s="275"/>
      <c r="AI1667" s="275">
        <f>SUM(AG1667:AH1667)</f>
        <v>0</v>
      </c>
      <c r="AJ1667" s="275"/>
      <c r="AK1667" s="275"/>
      <c r="AL1667" s="275">
        <f>SUM(AJ1667:AK1667)</f>
        <v>0</v>
      </c>
      <c r="AM1667" s="275"/>
      <c r="AN1667" s="275"/>
      <c r="AO1667" s="275">
        <f>SUM(AM1667:AN1667)</f>
        <v>0</v>
      </c>
      <c r="AP1667" s="275"/>
      <c r="AQ1667" s="275"/>
      <c r="AR1667" s="275">
        <f>SUM(AP1667:AQ1667)</f>
        <v>0</v>
      </c>
      <c r="AS1667" s="500"/>
      <c r="AT1667" s="275"/>
      <c r="AU1667" s="275"/>
      <c r="AV1667" s="275">
        <f>SUM(AT1667:AU1667)</f>
        <v>0</v>
      </c>
      <c r="AW1667" s="567">
        <f t="shared" si="8185"/>
        <v>0</v>
      </c>
      <c r="AX1667" s="567">
        <f t="shared" si="8186"/>
        <v>0</v>
      </c>
      <c r="AY1667" s="567">
        <f t="shared" si="8187"/>
        <v>0</v>
      </c>
      <c r="AZ1667" s="159"/>
      <c r="BA1667" s="159"/>
      <c r="BB1667" s="275">
        <f>SUM(AZ1667:BA1667)</f>
        <v>0</v>
      </c>
      <c r="BC1667" s="275"/>
      <c r="BD1667" s="275"/>
      <c r="BE1667" s="275">
        <f>SUM(BC1667:BD1667)</f>
        <v>0</v>
      </c>
      <c r="BF1667" s="521"/>
      <c r="BG1667" s="605">
        <f>SUM(F1667,S1667,AF1667,AS1667)</f>
        <v>0</v>
      </c>
      <c r="BH1667" s="533">
        <f>SUM(G1667,T1667,AG1667)</f>
        <v>0</v>
      </c>
      <c r="BI1667" s="533">
        <f t="shared" si="8188"/>
        <v>0</v>
      </c>
      <c r="BJ1667" s="533">
        <f t="shared" si="8189"/>
        <v>0</v>
      </c>
      <c r="BK1667" s="533">
        <f t="shared" si="8190"/>
        <v>0</v>
      </c>
      <c r="BL1667" s="533">
        <f t="shared" si="8191"/>
        <v>0</v>
      </c>
      <c r="BM1667" s="533">
        <f t="shared" si="8192"/>
        <v>0</v>
      </c>
      <c r="BN1667" s="533">
        <f>SUM(M1667,Z1667,AM1667)</f>
        <v>0</v>
      </c>
      <c r="BO1667" s="533">
        <f t="shared" si="8193"/>
        <v>0</v>
      </c>
      <c r="BP1667" s="533">
        <f t="shared" si="8194"/>
        <v>0</v>
      </c>
      <c r="BQ1667" s="533">
        <f t="shared" si="8195"/>
        <v>0</v>
      </c>
      <c r="BR1667" s="533">
        <f t="shared" si="8196"/>
        <v>0</v>
      </c>
      <c r="BS1667" s="533">
        <f t="shared" si="8197"/>
        <v>0</v>
      </c>
      <c r="BT1667" s="533">
        <f>AT1667</f>
        <v>0</v>
      </c>
      <c r="BU1667" s="533">
        <f t="shared" si="8198"/>
        <v>0</v>
      </c>
      <c r="BV1667" s="533">
        <f t="shared" si="8199"/>
        <v>0</v>
      </c>
      <c r="BW1667" s="536">
        <f>SUM(BH1667,BK1667,BN1667,BQ1667,BT1667)</f>
        <v>0</v>
      </c>
      <c r="BX1667" s="536">
        <f t="shared" si="8200"/>
        <v>0</v>
      </c>
      <c r="BY1667" s="536">
        <f t="shared" si="8201"/>
        <v>0</v>
      </c>
      <c r="BZ1667" t="s">
        <v>74</v>
      </c>
      <c r="CA1667" s="544">
        <f>AZ1667</f>
        <v>0</v>
      </c>
      <c r="CB1667" s="544">
        <f t="shared" si="8202"/>
        <v>0</v>
      </c>
      <c r="CC1667" s="544">
        <f t="shared" si="8203"/>
        <v>0</v>
      </c>
      <c r="CD1667" s="544">
        <f>BC1667</f>
        <v>0</v>
      </c>
      <c r="CE1667" s="544">
        <f t="shared" si="8204"/>
        <v>0</v>
      </c>
      <c r="CF1667" s="544">
        <f t="shared" si="8205"/>
        <v>0</v>
      </c>
    </row>
    <row r="1668" spans="1:84">
      <c r="A1668" s="149"/>
      <c r="B1668" s="151" t="s">
        <v>226</v>
      </c>
      <c r="C1668" s="151"/>
      <c r="D1668" s="151"/>
      <c r="E1668" s="370"/>
      <c r="F1668" s="592">
        <f>SUM(F1666:F1667)</f>
        <v>0</v>
      </c>
      <c r="G1668" s="276">
        <f t="shared" ref="G1668:BE1668" si="8206">SUM(G1666:G1667)</f>
        <v>1</v>
      </c>
      <c r="H1668" s="276">
        <f t="shared" si="8206"/>
        <v>1</v>
      </c>
      <c r="I1668" s="276">
        <f t="shared" si="8206"/>
        <v>2</v>
      </c>
      <c r="J1668" s="276">
        <f t="shared" si="8206"/>
        <v>0</v>
      </c>
      <c r="K1668" s="276">
        <f t="shared" si="8206"/>
        <v>0</v>
      </c>
      <c r="L1668" s="276">
        <f t="shared" si="8206"/>
        <v>0</v>
      </c>
      <c r="M1668" s="276">
        <f t="shared" si="8206"/>
        <v>0</v>
      </c>
      <c r="N1668" s="276">
        <f t="shared" si="8206"/>
        <v>0</v>
      </c>
      <c r="O1668" s="276">
        <f t="shared" si="8206"/>
        <v>0</v>
      </c>
      <c r="P1668" s="276">
        <f t="shared" si="8206"/>
        <v>0</v>
      </c>
      <c r="Q1668" s="276">
        <f t="shared" si="8206"/>
        <v>0</v>
      </c>
      <c r="R1668" s="276">
        <f t="shared" si="8206"/>
        <v>0</v>
      </c>
      <c r="S1668" s="501">
        <f t="shared" si="8206"/>
        <v>0</v>
      </c>
      <c r="T1668" s="276">
        <f t="shared" si="8206"/>
        <v>0</v>
      </c>
      <c r="U1668" s="276">
        <f t="shared" si="8206"/>
        <v>0</v>
      </c>
      <c r="V1668" s="276">
        <f t="shared" si="8206"/>
        <v>0</v>
      </c>
      <c r="W1668" s="276">
        <f t="shared" si="8206"/>
        <v>0</v>
      </c>
      <c r="X1668" s="276">
        <f t="shared" si="8206"/>
        <v>0</v>
      </c>
      <c r="Y1668" s="276">
        <f t="shared" si="8206"/>
        <v>0</v>
      </c>
      <c r="Z1668" s="276">
        <f t="shared" si="8206"/>
        <v>0</v>
      </c>
      <c r="AA1668" s="276">
        <f t="shared" si="8206"/>
        <v>0</v>
      </c>
      <c r="AB1668" s="276">
        <f t="shared" si="8206"/>
        <v>0</v>
      </c>
      <c r="AC1668" s="276">
        <f t="shared" si="8206"/>
        <v>0</v>
      </c>
      <c r="AD1668" s="276">
        <f t="shared" si="8206"/>
        <v>0</v>
      </c>
      <c r="AE1668" s="276">
        <f t="shared" si="8206"/>
        <v>0</v>
      </c>
      <c r="AF1668" s="501">
        <f t="shared" si="8206"/>
        <v>0</v>
      </c>
      <c r="AG1668" s="276">
        <f t="shared" si="8206"/>
        <v>0</v>
      </c>
      <c r="AH1668" s="276">
        <f t="shared" si="8206"/>
        <v>0</v>
      </c>
      <c r="AI1668" s="276">
        <f t="shared" si="8206"/>
        <v>0</v>
      </c>
      <c r="AJ1668" s="276">
        <f t="shared" si="8206"/>
        <v>0</v>
      </c>
      <c r="AK1668" s="276">
        <f t="shared" si="8206"/>
        <v>0</v>
      </c>
      <c r="AL1668" s="276">
        <f t="shared" si="8206"/>
        <v>0</v>
      </c>
      <c r="AM1668" s="276">
        <f t="shared" si="8206"/>
        <v>0</v>
      </c>
      <c r="AN1668" s="276">
        <f t="shared" si="8206"/>
        <v>0</v>
      </c>
      <c r="AO1668" s="276">
        <f t="shared" si="8206"/>
        <v>0</v>
      </c>
      <c r="AP1668" s="276">
        <f t="shared" si="8206"/>
        <v>0</v>
      </c>
      <c r="AQ1668" s="276">
        <f t="shared" si="8206"/>
        <v>0</v>
      </c>
      <c r="AR1668" s="276">
        <f t="shared" si="8206"/>
        <v>0</v>
      </c>
      <c r="AS1668" s="501">
        <f t="shared" si="8206"/>
        <v>0</v>
      </c>
      <c r="AT1668" s="276">
        <f t="shared" si="8206"/>
        <v>0</v>
      </c>
      <c r="AU1668" s="276">
        <f t="shared" si="8206"/>
        <v>0</v>
      </c>
      <c r="AV1668" s="276">
        <f t="shared" si="8206"/>
        <v>0</v>
      </c>
      <c r="AW1668" s="568">
        <f t="shared" si="8206"/>
        <v>1</v>
      </c>
      <c r="AX1668" s="568">
        <f t="shared" si="8206"/>
        <v>1</v>
      </c>
      <c r="AY1668" s="568">
        <f t="shared" si="8206"/>
        <v>2</v>
      </c>
      <c r="AZ1668" s="276">
        <f t="shared" si="8206"/>
        <v>0</v>
      </c>
      <c r="BA1668" s="276">
        <f t="shared" si="8206"/>
        <v>0</v>
      </c>
      <c r="BB1668" s="276">
        <f t="shared" si="8206"/>
        <v>0</v>
      </c>
      <c r="BC1668" s="276">
        <f t="shared" si="8206"/>
        <v>0</v>
      </c>
      <c r="BD1668" s="276">
        <f t="shared" si="8206"/>
        <v>0</v>
      </c>
      <c r="BE1668" s="276">
        <f t="shared" si="8206"/>
        <v>0</v>
      </c>
      <c r="BF1668" s="523"/>
      <c r="BG1668" s="605">
        <f>SUM(F1668,S1668,AF1668,AS1668)</f>
        <v>0</v>
      </c>
      <c r="BH1668" s="533">
        <f>SUM(G1668,T1668,AG1668)</f>
        <v>1</v>
      </c>
      <c r="BI1668" s="533">
        <f t="shared" si="8188"/>
        <v>1</v>
      </c>
      <c r="BJ1668" s="533">
        <f t="shared" si="8189"/>
        <v>2</v>
      </c>
      <c r="BK1668" s="533">
        <f t="shared" si="8190"/>
        <v>0</v>
      </c>
      <c r="BL1668" s="533">
        <f t="shared" si="8191"/>
        <v>0</v>
      </c>
      <c r="BM1668" s="533">
        <f t="shared" si="8192"/>
        <v>0</v>
      </c>
      <c r="BN1668" s="533">
        <f>SUM(M1668,Z1668,AM1668)</f>
        <v>0</v>
      </c>
      <c r="BO1668" s="533">
        <f t="shared" si="8193"/>
        <v>0</v>
      </c>
      <c r="BP1668" s="533">
        <f t="shared" si="8194"/>
        <v>0</v>
      </c>
      <c r="BQ1668" s="533">
        <f t="shared" si="8195"/>
        <v>0</v>
      </c>
      <c r="BR1668" s="533">
        <f t="shared" si="8196"/>
        <v>0</v>
      </c>
      <c r="BS1668" s="533">
        <f t="shared" si="8197"/>
        <v>0</v>
      </c>
      <c r="BT1668" s="533">
        <f>AT1668</f>
        <v>0</v>
      </c>
      <c r="BU1668" s="533">
        <f t="shared" si="8198"/>
        <v>0</v>
      </c>
      <c r="BV1668" s="533">
        <f t="shared" si="8199"/>
        <v>0</v>
      </c>
      <c r="BW1668" s="536">
        <f>SUM(BH1668,BK1668,BN1668,BQ1668,BT1668)</f>
        <v>1</v>
      </c>
      <c r="BX1668" s="536">
        <f t="shared" si="8200"/>
        <v>1</v>
      </c>
      <c r="BY1668" s="536">
        <f t="shared" si="8201"/>
        <v>2</v>
      </c>
      <c r="BZ1668" t="s">
        <v>74</v>
      </c>
      <c r="CA1668" s="544">
        <f>AZ1668</f>
        <v>0</v>
      </c>
      <c r="CB1668" s="544">
        <f t="shared" si="8202"/>
        <v>0</v>
      </c>
      <c r="CC1668" s="544">
        <f t="shared" si="8203"/>
        <v>0</v>
      </c>
      <c r="CD1668" s="544">
        <f>BC1668</f>
        <v>0</v>
      </c>
      <c r="CE1668" s="544">
        <f t="shared" si="8204"/>
        <v>0</v>
      </c>
      <c r="CF1668" s="544">
        <f t="shared" si="8205"/>
        <v>0</v>
      </c>
    </row>
    <row r="1669" spans="1:84">
      <c r="A1669" s="149"/>
      <c r="B1669" s="151"/>
      <c r="C1669" s="151"/>
      <c r="D1669" s="151"/>
      <c r="E1669" s="370"/>
      <c r="F1669" s="592"/>
      <c r="G1669" s="168"/>
      <c r="H1669" s="168"/>
      <c r="I1669" s="168"/>
      <c r="J1669" s="168"/>
      <c r="K1669" s="168"/>
      <c r="L1669" s="168"/>
      <c r="M1669" s="168"/>
      <c r="N1669" s="168"/>
      <c r="O1669" s="168"/>
      <c r="P1669" s="168"/>
      <c r="Q1669" s="168"/>
      <c r="R1669" s="168"/>
      <c r="S1669" s="502"/>
      <c r="T1669" s="168"/>
      <c r="U1669" s="168"/>
      <c r="V1669" s="168"/>
      <c r="W1669" s="168"/>
      <c r="X1669" s="168"/>
      <c r="Y1669" s="168"/>
      <c r="Z1669" s="168"/>
      <c r="AA1669" s="168"/>
      <c r="AB1669" s="168"/>
      <c r="AC1669" s="168"/>
      <c r="AD1669" s="168"/>
      <c r="AE1669" s="168"/>
      <c r="AF1669" s="502"/>
      <c r="AG1669" s="168"/>
      <c r="AH1669" s="168"/>
      <c r="AI1669" s="168"/>
      <c r="AJ1669" s="168"/>
      <c r="AK1669" s="168"/>
      <c r="AL1669" s="168"/>
      <c r="AM1669" s="168"/>
      <c r="AN1669" s="168"/>
      <c r="AO1669" s="168"/>
      <c r="AP1669" s="168"/>
      <c r="AQ1669" s="168"/>
      <c r="AR1669" s="168"/>
      <c r="AS1669" s="502"/>
      <c r="AT1669" s="168"/>
      <c r="AU1669" s="168"/>
      <c r="AV1669" s="168"/>
      <c r="AW1669" s="569"/>
      <c r="AX1669" s="569"/>
      <c r="AY1669" s="569"/>
      <c r="AZ1669" s="168"/>
      <c r="BA1669" s="168"/>
      <c r="BB1669" s="168"/>
      <c r="BC1669" s="168"/>
      <c r="BD1669" s="168"/>
      <c r="BE1669" s="168"/>
      <c r="BF1669" s="523"/>
    </row>
    <row r="1670" spans="1:84">
      <c r="A1670" s="149"/>
      <c r="B1670" s="151"/>
      <c r="C1670" s="151"/>
      <c r="D1670" s="151"/>
      <c r="E1670" s="370"/>
      <c r="F1670" s="592"/>
      <c r="G1670" s="168"/>
      <c r="H1670" s="168"/>
      <c r="I1670" s="168"/>
      <c r="J1670" s="168"/>
      <c r="K1670" s="168"/>
      <c r="L1670" s="168"/>
      <c r="M1670" s="168"/>
      <c r="N1670" s="168"/>
      <c r="O1670" s="168"/>
      <c r="P1670" s="168"/>
      <c r="Q1670" s="168"/>
      <c r="R1670" s="168"/>
      <c r="S1670" s="502"/>
      <c r="T1670" s="168"/>
      <c r="U1670" s="168"/>
      <c r="V1670" s="168"/>
      <c r="W1670" s="168"/>
      <c r="X1670" s="168"/>
      <c r="Y1670" s="168"/>
      <c r="Z1670" s="168"/>
      <c r="AA1670" s="168"/>
      <c r="AB1670" s="168"/>
      <c r="AC1670" s="168"/>
      <c r="AD1670" s="168"/>
      <c r="AE1670" s="168"/>
      <c r="AF1670" s="502"/>
      <c r="AG1670" s="168"/>
      <c r="AH1670" s="168"/>
      <c r="AI1670" s="168"/>
      <c r="AJ1670" s="168"/>
      <c r="AK1670" s="168"/>
      <c r="AL1670" s="168"/>
      <c r="AM1670" s="168"/>
      <c r="AN1670" s="168"/>
      <c r="AO1670" s="168"/>
      <c r="AP1670" s="168"/>
      <c r="AQ1670" s="168"/>
      <c r="AR1670" s="168"/>
      <c r="AS1670" s="502"/>
      <c r="AT1670" s="168"/>
      <c r="AU1670" s="168"/>
      <c r="AV1670" s="168"/>
      <c r="AW1670" s="569"/>
      <c r="AX1670" s="569"/>
      <c r="AY1670" s="569"/>
      <c r="AZ1670" s="168"/>
      <c r="BA1670" s="168"/>
      <c r="BB1670" s="168"/>
      <c r="BC1670" s="168"/>
      <c r="BD1670" s="168"/>
      <c r="BE1670" s="168"/>
      <c r="BF1670" s="523"/>
    </row>
    <row r="1671" spans="1:84">
      <c r="A1671" s="149"/>
      <c r="B1671" s="151"/>
      <c r="C1671" s="151"/>
      <c r="D1671" s="151"/>
      <c r="E1671" s="370"/>
      <c r="F1671" s="592"/>
      <c r="G1671" s="168"/>
      <c r="H1671" s="168"/>
      <c r="I1671" s="168"/>
      <c r="J1671" s="168"/>
      <c r="K1671" s="168"/>
      <c r="L1671" s="168"/>
      <c r="M1671" s="168"/>
      <c r="N1671" s="168"/>
      <c r="O1671" s="168"/>
      <c r="P1671" s="168"/>
      <c r="Q1671" s="168"/>
      <c r="R1671" s="168"/>
      <c r="S1671" s="502"/>
      <c r="T1671" s="168"/>
      <c r="U1671" s="168"/>
      <c r="V1671" s="168"/>
      <c r="W1671" s="168"/>
      <c r="X1671" s="168"/>
      <c r="Y1671" s="168"/>
      <c r="Z1671" s="168"/>
      <c r="AA1671" s="168"/>
      <c r="AB1671" s="168"/>
      <c r="AC1671" s="168"/>
      <c r="AD1671" s="168"/>
      <c r="AE1671" s="168"/>
      <c r="AF1671" s="502"/>
      <c r="AG1671" s="168"/>
      <c r="AH1671" s="168"/>
      <c r="AI1671" s="168"/>
      <c r="AJ1671" s="168"/>
      <c r="AK1671" s="168"/>
      <c r="AL1671" s="168"/>
      <c r="AM1671" s="168"/>
      <c r="AN1671" s="168"/>
      <c r="AO1671" s="168"/>
      <c r="AP1671" s="168"/>
      <c r="AQ1671" s="168"/>
      <c r="AR1671" s="168"/>
      <c r="AS1671" s="502"/>
      <c r="AT1671" s="168"/>
      <c r="AU1671" s="168"/>
      <c r="AV1671" s="168"/>
      <c r="AW1671" s="569"/>
      <c r="AX1671" s="569"/>
      <c r="AY1671" s="569"/>
      <c r="AZ1671" s="168"/>
      <c r="BA1671" s="168"/>
      <c r="BB1671" s="168"/>
      <c r="BC1671" s="168"/>
      <c r="BD1671" s="168"/>
      <c r="BE1671" s="168"/>
      <c r="BF1671" s="523"/>
    </row>
    <row r="1672" spans="1:84">
      <c r="A1672" s="149"/>
      <c r="B1672" s="151"/>
      <c r="C1672" s="151"/>
      <c r="D1672" s="151"/>
      <c r="E1672" s="370"/>
      <c r="F1672" s="592"/>
      <c r="G1672" s="168"/>
      <c r="H1672" s="168"/>
      <c r="I1672" s="168"/>
      <c r="J1672" s="168"/>
      <c r="K1672" s="168"/>
      <c r="L1672" s="168"/>
      <c r="M1672" s="168"/>
      <c r="N1672" s="168"/>
      <c r="O1672" s="168"/>
      <c r="P1672" s="168"/>
      <c r="Q1672" s="168"/>
      <c r="R1672" s="168"/>
      <c r="S1672" s="502"/>
      <c r="T1672" s="168"/>
      <c r="U1672" s="168"/>
      <c r="V1672" s="168"/>
      <c r="W1672" s="168"/>
      <c r="X1672" s="168"/>
      <c r="Y1672" s="168"/>
      <c r="Z1672" s="168"/>
      <c r="AA1672" s="168"/>
      <c r="AB1672" s="168"/>
      <c r="AC1672" s="168"/>
      <c r="AD1672" s="168"/>
      <c r="AE1672" s="168"/>
      <c r="AF1672" s="502"/>
      <c r="AG1672" s="168"/>
      <c r="AH1672" s="168"/>
      <c r="AI1672" s="168"/>
      <c r="AJ1672" s="168"/>
      <c r="AK1672" s="168"/>
      <c r="AL1672" s="168"/>
      <c r="AM1672" s="168"/>
      <c r="AN1672" s="168"/>
      <c r="AO1672" s="168"/>
      <c r="AP1672" s="168"/>
      <c r="AQ1672" s="168"/>
      <c r="AR1672" s="168"/>
      <c r="AS1672" s="502"/>
      <c r="AT1672" s="168"/>
      <c r="AU1672" s="168"/>
      <c r="AV1672" s="168"/>
      <c r="AW1672" s="569"/>
      <c r="AX1672" s="569"/>
      <c r="AY1672" s="569"/>
      <c r="AZ1672" s="168"/>
      <c r="BA1672" s="168"/>
      <c r="BB1672" s="168"/>
      <c r="BC1672" s="168"/>
      <c r="BD1672" s="168"/>
      <c r="BE1672" s="168"/>
      <c r="BF1672" s="523"/>
    </row>
    <row r="1673" spans="1:84" ht="106.5" customHeight="1">
      <c r="A1673" s="149"/>
      <c r="B1673" s="151"/>
      <c r="C1673" s="151"/>
      <c r="D1673" s="151"/>
      <c r="E1673" s="370"/>
      <c r="F1673" s="592"/>
      <c r="G1673" s="168"/>
      <c r="H1673" s="168"/>
      <c r="I1673" s="168"/>
      <c r="J1673" s="168"/>
      <c r="K1673" s="168"/>
      <c r="L1673" s="168"/>
      <c r="M1673" s="168"/>
      <c r="N1673" s="168"/>
      <c r="O1673" s="168"/>
      <c r="P1673" s="168"/>
      <c r="Q1673" s="168"/>
      <c r="R1673" s="168"/>
      <c r="S1673" s="502"/>
      <c r="T1673" s="168"/>
      <c r="U1673" s="168"/>
      <c r="V1673" s="168"/>
      <c r="W1673" s="168"/>
      <c r="X1673" s="168"/>
      <c r="Y1673" s="168"/>
      <c r="Z1673" s="168"/>
      <c r="AA1673" s="168"/>
      <c r="AB1673" s="168"/>
      <c r="AC1673" s="168"/>
      <c r="AD1673" s="168"/>
      <c r="AE1673" s="168"/>
      <c r="AF1673" s="502"/>
      <c r="AG1673" s="168"/>
      <c r="AH1673" s="168"/>
      <c r="AI1673" s="168"/>
      <c r="AJ1673" s="168"/>
      <c r="AK1673" s="168"/>
      <c r="AL1673" s="168"/>
      <c r="AM1673" s="168"/>
      <c r="AN1673" s="168"/>
      <c r="AO1673" s="168"/>
      <c r="AP1673" s="168"/>
      <c r="AQ1673" s="168"/>
      <c r="AR1673" s="168"/>
      <c r="AS1673" s="502"/>
      <c r="AT1673" s="168"/>
      <c r="AU1673" s="168"/>
      <c r="AV1673" s="168"/>
      <c r="AW1673" s="569"/>
      <c r="AX1673" s="569"/>
      <c r="AY1673" s="569"/>
      <c r="AZ1673" s="168"/>
      <c r="BA1673" s="168"/>
      <c r="BB1673" s="168"/>
      <c r="BC1673" s="168"/>
      <c r="BD1673" s="168"/>
      <c r="BE1673" s="168"/>
      <c r="BF1673" s="523"/>
    </row>
    <row r="1674" spans="1:84">
      <c r="A1674" s="149"/>
      <c r="B1674" s="151" t="s">
        <v>84</v>
      </c>
      <c r="C1674" s="151"/>
      <c r="D1674" s="151"/>
      <c r="E1674" s="370"/>
      <c r="F1674" s="592"/>
      <c r="G1674" s="168"/>
      <c r="H1674" s="168"/>
      <c r="I1674" s="168"/>
      <c r="J1674" s="168"/>
      <c r="K1674" s="168"/>
      <c r="L1674" s="168"/>
      <c r="M1674" s="168"/>
      <c r="N1674" s="168"/>
      <c r="O1674" s="168"/>
      <c r="P1674" s="168"/>
      <c r="Q1674" s="168"/>
      <c r="R1674" s="168"/>
      <c r="S1674" s="502"/>
      <c r="T1674" s="168"/>
      <c r="U1674" s="168"/>
      <c r="V1674" s="168"/>
      <c r="W1674" s="168"/>
      <c r="X1674" s="168"/>
      <c r="Y1674" s="168"/>
      <c r="Z1674" s="168"/>
      <c r="AA1674" s="168"/>
      <c r="AB1674" s="168"/>
      <c r="AC1674" s="168"/>
      <c r="AD1674" s="168"/>
      <c r="AE1674" s="168"/>
      <c r="AF1674" s="502"/>
      <c r="AG1674" s="168"/>
      <c r="AH1674" s="168"/>
      <c r="AI1674" s="168"/>
      <c r="AJ1674" s="168"/>
      <c r="AK1674" s="168"/>
      <c r="AL1674" s="168"/>
      <c r="AM1674" s="168"/>
      <c r="AN1674" s="168"/>
      <c r="AO1674" s="168"/>
      <c r="AP1674" s="168"/>
      <c r="AQ1674" s="168"/>
      <c r="AR1674" s="168"/>
      <c r="AS1674" s="502"/>
      <c r="AT1674" s="168"/>
      <c r="AU1674" s="168"/>
      <c r="AV1674" s="168"/>
      <c r="AW1674" s="569"/>
      <c r="AX1674" s="569"/>
      <c r="AY1674" s="569"/>
      <c r="AZ1674" s="168"/>
      <c r="BA1674" s="168"/>
      <c r="BB1674" s="168"/>
      <c r="BC1674" s="168"/>
      <c r="BD1674" s="168"/>
      <c r="BE1674" s="168"/>
      <c r="BF1674" s="523"/>
    </row>
    <row r="1675" spans="1:84">
      <c r="A1675" s="149"/>
      <c r="B1675" s="149" t="s">
        <v>494</v>
      </c>
      <c r="C1675" s="151"/>
      <c r="D1675" s="151"/>
      <c r="E1675" s="375" t="s">
        <v>221</v>
      </c>
      <c r="F1675" s="592"/>
      <c r="G1675" s="159"/>
      <c r="H1675" s="159"/>
      <c r="I1675" s="275"/>
      <c r="J1675" s="159"/>
      <c r="K1675" s="159"/>
      <c r="L1675" s="275"/>
      <c r="M1675" s="159"/>
      <c r="N1675" s="159"/>
      <c r="O1675" s="275"/>
      <c r="P1675" s="159"/>
      <c r="Q1675" s="159"/>
      <c r="R1675" s="275"/>
      <c r="S1675" s="500"/>
      <c r="T1675" s="275"/>
      <c r="U1675" s="275"/>
      <c r="V1675" s="275"/>
      <c r="W1675" s="275"/>
      <c r="X1675" s="275"/>
      <c r="Y1675" s="275"/>
      <c r="Z1675" s="275"/>
      <c r="AA1675" s="275"/>
      <c r="AB1675" s="275"/>
      <c r="AC1675" s="275"/>
      <c r="AD1675" s="275"/>
      <c r="AE1675" s="275"/>
      <c r="AF1675" s="500"/>
      <c r="AG1675" s="275"/>
      <c r="AH1675" s="275"/>
      <c r="AI1675" s="275"/>
      <c r="AJ1675" s="275"/>
      <c r="AK1675" s="275"/>
      <c r="AL1675" s="275"/>
      <c r="AM1675" s="275"/>
      <c r="AN1675" s="275"/>
      <c r="AO1675" s="275"/>
      <c r="AP1675" s="275"/>
      <c r="AQ1675" s="275"/>
      <c r="AR1675" s="275"/>
      <c r="AS1675" s="500"/>
      <c r="AT1675" s="275"/>
      <c r="AU1675" s="275"/>
      <c r="AV1675" s="275"/>
      <c r="AW1675" s="567"/>
      <c r="AX1675" s="567"/>
      <c r="AY1675" s="567"/>
      <c r="AZ1675" s="159"/>
      <c r="BA1675" s="159"/>
      <c r="BB1675" s="159"/>
      <c r="BC1675" s="275"/>
      <c r="BD1675" s="275"/>
      <c r="BE1675" s="275"/>
      <c r="BF1675" s="521"/>
    </row>
    <row r="1676" spans="1:84">
      <c r="A1676" s="149"/>
      <c r="B1676" s="149"/>
      <c r="C1676" s="151"/>
      <c r="D1676" s="151"/>
      <c r="E1676" s="446" t="s">
        <v>1078</v>
      </c>
      <c r="F1676" s="592">
        <v>3</v>
      </c>
      <c r="G1676" s="159"/>
      <c r="H1676" s="159"/>
      <c r="I1676" s="275">
        <f>SUM(G1676:H1676)</f>
        <v>0</v>
      </c>
      <c r="J1676" s="159"/>
      <c r="K1676" s="159"/>
      <c r="L1676" s="275">
        <f>SUM(J1676:K1676)</f>
        <v>0</v>
      </c>
      <c r="M1676" s="159"/>
      <c r="N1676" s="159"/>
      <c r="O1676" s="275">
        <f>SUM(M1676:N1676)</f>
        <v>0</v>
      </c>
      <c r="P1676" s="159"/>
      <c r="Q1676" s="159"/>
      <c r="R1676" s="275">
        <f>SUM(P1676:Q1676)</f>
        <v>0</v>
      </c>
      <c r="S1676" s="500"/>
      <c r="T1676" s="275"/>
      <c r="U1676" s="275"/>
      <c r="V1676" s="275">
        <f>SUM(T1676:U1676)</f>
        <v>0</v>
      </c>
      <c r="W1676" s="275"/>
      <c r="X1676" s="275"/>
      <c r="Y1676" s="275">
        <f>SUM(W1676:X1676)</f>
        <v>0</v>
      </c>
      <c r="Z1676" s="275"/>
      <c r="AA1676" s="275"/>
      <c r="AB1676" s="275">
        <f>SUM(Z1676:AA1676)</f>
        <v>0</v>
      </c>
      <c r="AC1676" s="275"/>
      <c r="AD1676" s="275"/>
      <c r="AE1676" s="275">
        <f>SUM(AC1676:AD1676)</f>
        <v>0</v>
      </c>
      <c r="AF1676" s="500"/>
      <c r="AG1676" s="275"/>
      <c r="AH1676" s="275"/>
      <c r="AI1676" s="275">
        <f>SUM(AG1676:AH1676)</f>
        <v>0</v>
      </c>
      <c r="AJ1676" s="275"/>
      <c r="AK1676" s="275"/>
      <c r="AL1676" s="275">
        <f>SUM(AJ1676:AK1676)</f>
        <v>0</v>
      </c>
      <c r="AM1676" s="275"/>
      <c r="AN1676" s="275"/>
      <c r="AO1676" s="275">
        <f>SUM(AM1676:AN1676)</f>
        <v>0</v>
      </c>
      <c r="AP1676" s="275"/>
      <c r="AQ1676" s="275"/>
      <c r="AR1676" s="275">
        <f>SUM(AP1676:AQ1676)</f>
        <v>0</v>
      </c>
      <c r="AS1676" s="500"/>
      <c r="AT1676" s="275"/>
      <c r="AU1676" s="275"/>
      <c r="AV1676" s="275">
        <f>SUM(AT1676:AU1676)</f>
        <v>0</v>
      </c>
      <c r="AW1676" s="567">
        <f t="shared" ref="AW1676:AW1677" si="8207">SUM(G1676,J1676,M1676,P1676,T1676,W1676,Z1676,AC1676,AG1676,AJ1676,AM1676,AP1676,AT1676)</f>
        <v>0</v>
      </c>
      <c r="AX1676" s="567">
        <f t="shared" ref="AX1676:AX1677" si="8208">SUM(H1676,K1676,N1676,Q1676,U1676,X1676,AA1676,AD1676,AH1676,AK1676,AN1676,AQ1676,AU1676)</f>
        <v>0</v>
      </c>
      <c r="AY1676" s="567">
        <f t="shared" ref="AY1676:AY1677" si="8209">SUM(I1676,L1676,O1676,R1676,V1676,Y1676,AB1676,AE1676,AI1676,AL1676,AO1676,AR1676,AV1676)</f>
        <v>0</v>
      </c>
      <c r="AZ1676" s="159"/>
      <c r="BA1676" s="159"/>
      <c r="BB1676" s="275">
        <f>SUM(AZ1676:BA1676)</f>
        <v>0</v>
      </c>
      <c r="BC1676" s="275"/>
      <c r="BD1676" s="275"/>
      <c r="BE1676" s="275">
        <f>SUM(BC1676:BD1676)</f>
        <v>0</v>
      </c>
      <c r="BF1676" s="521"/>
      <c r="BG1676" s="605">
        <f>SUM(F1676,S1676,AF1676,AS1676)</f>
        <v>3</v>
      </c>
      <c r="BH1676" s="533">
        <f>SUM(G1676,T1676,AG1676)</f>
        <v>0</v>
      </c>
      <c r="BI1676" s="533">
        <f t="shared" ref="BI1676:BI1678" si="8210">SUM(H1676,U1676,AH1676)</f>
        <v>0</v>
      </c>
      <c r="BJ1676" s="533">
        <f t="shared" ref="BJ1676:BJ1678" si="8211">SUM(I1676,V1676,AI1676)</f>
        <v>0</v>
      </c>
      <c r="BK1676" s="533">
        <f t="shared" ref="BK1676:BK1678" si="8212">SUM(J1676,W1676,AJ1676)</f>
        <v>0</v>
      </c>
      <c r="BL1676" s="533">
        <f t="shared" ref="BL1676:BL1678" si="8213">SUM(K1676,X1676,AK1676)</f>
        <v>0</v>
      </c>
      <c r="BM1676" s="533">
        <f t="shared" ref="BM1676:BM1678" si="8214">SUM(L1676,Y1676,AL1676)</f>
        <v>0</v>
      </c>
      <c r="BN1676" s="533">
        <f>SUM(M1676,Z1676,AM1676)</f>
        <v>0</v>
      </c>
      <c r="BO1676" s="533">
        <f t="shared" ref="BO1676:BO1678" si="8215">SUM(N1676,AA1676,AN1676)</f>
        <v>0</v>
      </c>
      <c r="BP1676" s="533">
        <f t="shared" ref="BP1676:BP1678" si="8216">SUM(O1676,AB1676,AO1676)</f>
        <v>0</v>
      </c>
      <c r="BQ1676" s="533">
        <f t="shared" ref="BQ1676:BQ1678" si="8217">SUM(P1676,AC1676,AP1676)</f>
        <v>0</v>
      </c>
      <c r="BR1676" s="533">
        <f t="shared" ref="BR1676:BR1678" si="8218">SUM(Q1676,AD1676,AQ1676)</f>
        <v>0</v>
      </c>
      <c r="BS1676" s="533">
        <f t="shared" ref="BS1676:BS1678" si="8219">SUM(R1676,AE1676,AR1676)</f>
        <v>0</v>
      </c>
      <c r="BT1676" s="533">
        <f>AT1676</f>
        <v>0</v>
      </c>
      <c r="BU1676" s="533">
        <f t="shared" ref="BU1676:BU1678" si="8220">AU1676</f>
        <v>0</v>
      </c>
      <c r="BV1676" s="533">
        <f t="shared" ref="BV1676:BV1678" si="8221">AV1676</f>
        <v>0</v>
      </c>
      <c r="BW1676" s="536">
        <f>SUM(BH1676,BK1676,BN1676,BQ1676,BT1676)</f>
        <v>0</v>
      </c>
      <c r="BX1676" s="536">
        <f t="shared" ref="BX1676:BX1678" si="8222">SUM(BI1676,BL1676,BO1676,BR1676,BU1676)</f>
        <v>0</v>
      </c>
      <c r="BY1676" s="536">
        <f t="shared" ref="BY1676:BY1678" si="8223">SUM(BJ1676,BM1676,BP1676,BS1676,BV1676)</f>
        <v>0</v>
      </c>
      <c r="BZ1676" t="s">
        <v>74</v>
      </c>
      <c r="CA1676" s="544">
        <f>AZ1676</f>
        <v>0</v>
      </c>
      <c r="CB1676" s="544">
        <f t="shared" ref="CB1676:CB1678" si="8224">BA1676</f>
        <v>0</v>
      </c>
      <c r="CC1676" s="544">
        <f t="shared" ref="CC1676:CC1678" si="8225">BB1676</f>
        <v>0</v>
      </c>
      <c r="CD1676" s="544">
        <f>BC1676</f>
        <v>0</v>
      </c>
      <c r="CE1676" s="544">
        <f t="shared" ref="CE1676:CE1678" si="8226">BD1676</f>
        <v>0</v>
      </c>
      <c r="CF1676" s="544">
        <f t="shared" ref="CF1676:CF1678" si="8227">BE1676</f>
        <v>0</v>
      </c>
    </row>
    <row r="1677" spans="1:84">
      <c r="A1677" s="149"/>
      <c r="B1677" s="149"/>
      <c r="C1677" s="151"/>
      <c r="D1677" s="151"/>
      <c r="E1677" s="446" t="s">
        <v>1079</v>
      </c>
      <c r="F1677" s="592">
        <v>2</v>
      </c>
      <c r="G1677" s="159"/>
      <c r="H1677" s="159"/>
      <c r="I1677" s="275">
        <f>SUM(G1677:H1677)</f>
        <v>0</v>
      </c>
      <c r="J1677" s="159"/>
      <c r="K1677" s="159"/>
      <c r="L1677" s="275">
        <f>SUM(J1677:K1677)</f>
        <v>0</v>
      </c>
      <c r="M1677" s="159"/>
      <c r="N1677" s="159"/>
      <c r="O1677" s="275">
        <f>SUM(M1677:N1677)</f>
        <v>0</v>
      </c>
      <c r="P1677" s="159"/>
      <c r="Q1677" s="159"/>
      <c r="R1677" s="275">
        <f>SUM(P1677:Q1677)</f>
        <v>0</v>
      </c>
      <c r="S1677" s="500"/>
      <c r="T1677" s="275"/>
      <c r="U1677" s="275"/>
      <c r="V1677" s="275">
        <f>SUM(T1677:U1677)</f>
        <v>0</v>
      </c>
      <c r="W1677" s="275"/>
      <c r="X1677" s="275"/>
      <c r="Y1677" s="275">
        <f>SUM(W1677:X1677)</f>
        <v>0</v>
      </c>
      <c r="Z1677" s="275"/>
      <c r="AA1677" s="275"/>
      <c r="AB1677" s="275">
        <f>SUM(Z1677:AA1677)</f>
        <v>0</v>
      </c>
      <c r="AC1677" s="275"/>
      <c r="AD1677" s="275"/>
      <c r="AE1677" s="275">
        <f>SUM(AC1677:AD1677)</f>
        <v>0</v>
      </c>
      <c r="AF1677" s="500"/>
      <c r="AG1677" s="275"/>
      <c r="AH1677" s="275"/>
      <c r="AI1677" s="275">
        <f>SUM(AG1677:AH1677)</f>
        <v>0</v>
      </c>
      <c r="AJ1677" s="275"/>
      <c r="AK1677" s="275"/>
      <c r="AL1677" s="275">
        <f>SUM(AJ1677:AK1677)</f>
        <v>0</v>
      </c>
      <c r="AM1677" s="275"/>
      <c r="AN1677" s="275"/>
      <c r="AO1677" s="275">
        <f>SUM(AM1677:AN1677)</f>
        <v>0</v>
      </c>
      <c r="AP1677" s="275"/>
      <c r="AQ1677" s="275"/>
      <c r="AR1677" s="275">
        <f>SUM(AP1677:AQ1677)</f>
        <v>0</v>
      </c>
      <c r="AS1677" s="500"/>
      <c r="AT1677" s="275"/>
      <c r="AU1677" s="275"/>
      <c r="AV1677" s="275">
        <f>SUM(AT1677:AU1677)</f>
        <v>0</v>
      </c>
      <c r="AW1677" s="567">
        <f t="shared" si="8207"/>
        <v>0</v>
      </c>
      <c r="AX1677" s="567">
        <f t="shared" si="8208"/>
        <v>0</v>
      </c>
      <c r="AY1677" s="567">
        <f t="shared" si="8209"/>
        <v>0</v>
      </c>
      <c r="AZ1677" s="159"/>
      <c r="BA1677" s="159"/>
      <c r="BB1677" s="275">
        <f>SUM(AZ1677:BA1677)</f>
        <v>0</v>
      </c>
      <c r="BC1677" s="275"/>
      <c r="BD1677" s="275"/>
      <c r="BE1677" s="275">
        <f>SUM(BC1677:BD1677)</f>
        <v>0</v>
      </c>
      <c r="BF1677" s="521"/>
      <c r="BG1677" s="605">
        <f>SUM(F1677,S1677,AF1677,AS1677)</f>
        <v>2</v>
      </c>
      <c r="BH1677" s="533">
        <f>SUM(G1677,T1677,AG1677)</f>
        <v>0</v>
      </c>
      <c r="BI1677" s="533">
        <f t="shared" si="8210"/>
        <v>0</v>
      </c>
      <c r="BJ1677" s="533">
        <f t="shared" si="8211"/>
        <v>0</v>
      </c>
      <c r="BK1677" s="533">
        <f t="shared" si="8212"/>
        <v>0</v>
      </c>
      <c r="BL1677" s="533">
        <f t="shared" si="8213"/>
        <v>0</v>
      </c>
      <c r="BM1677" s="533">
        <f t="shared" si="8214"/>
        <v>0</v>
      </c>
      <c r="BN1677" s="533">
        <f>SUM(M1677,Z1677,AM1677)</f>
        <v>0</v>
      </c>
      <c r="BO1677" s="533">
        <f t="shared" si="8215"/>
        <v>0</v>
      </c>
      <c r="BP1677" s="533">
        <f t="shared" si="8216"/>
        <v>0</v>
      </c>
      <c r="BQ1677" s="533">
        <f t="shared" si="8217"/>
        <v>0</v>
      </c>
      <c r="BR1677" s="533">
        <f t="shared" si="8218"/>
        <v>0</v>
      </c>
      <c r="BS1677" s="533">
        <f t="shared" si="8219"/>
        <v>0</v>
      </c>
      <c r="BT1677" s="533">
        <f>AT1677</f>
        <v>0</v>
      </c>
      <c r="BU1677" s="533">
        <f t="shared" si="8220"/>
        <v>0</v>
      </c>
      <c r="BV1677" s="533">
        <f t="shared" si="8221"/>
        <v>0</v>
      </c>
      <c r="BW1677" s="536">
        <f>SUM(BH1677,BK1677,BN1677,BQ1677,BT1677)</f>
        <v>0</v>
      </c>
      <c r="BX1677" s="536">
        <f t="shared" si="8222"/>
        <v>0</v>
      </c>
      <c r="BY1677" s="536">
        <f t="shared" si="8223"/>
        <v>0</v>
      </c>
      <c r="BZ1677" t="s">
        <v>74</v>
      </c>
      <c r="CA1677" s="544">
        <f>AZ1677</f>
        <v>0</v>
      </c>
      <c r="CB1677" s="544">
        <f t="shared" si="8224"/>
        <v>0</v>
      </c>
      <c r="CC1677" s="544">
        <f t="shared" si="8225"/>
        <v>0</v>
      </c>
      <c r="CD1677" s="544">
        <f>BC1677</f>
        <v>0</v>
      </c>
      <c r="CE1677" s="544">
        <f t="shared" si="8226"/>
        <v>0</v>
      </c>
      <c r="CF1677" s="544">
        <f t="shared" si="8227"/>
        <v>0</v>
      </c>
    </row>
    <row r="1678" spans="1:84">
      <c r="A1678" s="149"/>
      <c r="B1678" s="149"/>
      <c r="C1678" s="151"/>
      <c r="D1678" s="151"/>
      <c r="E1678" s="370"/>
      <c r="F1678" s="592">
        <f t="shared" ref="F1678" si="8228">SUM(F1676:F1677)</f>
        <v>5</v>
      </c>
      <c r="G1678" s="276">
        <f t="shared" ref="G1678:BE1678" si="8229">SUM(G1676:G1677)</f>
        <v>0</v>
      </c>
      <c r="H1678" s="276">
        <f t="shared" si="8229"/>
        <v>0</v>
      </c>
      <c r="I1678" s="276">
        <f t="shared" si="8229"/>
        <v>0</v>
      </c>
      <c r="J1678" s="276">
        <f t="shared" si="8229"/>
        <v>0</v>
      </c>
      <c r="K1678" s="276">
        <f t="shared" si="8229"/>
        <v>0</v>
      </c>
      <c r="L1678" s="276">
        <f t="shared" si="8229"/>
        <v>0</v>
      </c>
      <c r="M1678" s="276">
        <f t="shared" si="8229"/>
        <v>0</v>
      </c>
      <c r="N1678" s="276">
        <f t="shared" si="8229"/>
        <v>0</v>
      </c>
      <c r="O1678" s="276">
        <f t="shared" si="8229"/>
        <v>0</v>
      </c>
      <c r="P1678" s="276">
        <f t="shared" si="8229"/>
        <v>0</v>
      </c>
      <c r="Q1678" s="276">
        <f t="shared" si="8229"/>
        <v>0</v>
      </c>
      <c r="R1678" s="276">
        <f t="shared" si="8229"/>
        <v>0</v>
      </c>
      <c r="S1678" s="501">
        <f t="shared" si="8229"/>
        <v>0</v>
      </c>
      <c r="T1678" s="276">
        <f t="shared" si="8229"/>
        <v>0</v>
      </c>
      <c r="U1678" s="276">
        <f t="shared" si="8229"/>
        <v>0</v>
      </c>
      <c r="V1678" s="276">
        <f t="shared" si="8229"/>
        <v>0</v>
      </c>
      <c r="W1678" s="276">
        <f t="shared" si="8229"/>
        <v>0</v>
      </c>
      <c r="X1678" s="276">
        <f t="shared" si="8229"/>
        <v>0</v>
      </c>
      <c r="Y1678" s="276">
        <f t="shared" si="8229"/>
        <v>0</v>
      </c>
      <c r="Z1678" s="276">
        <f t="shared" si="8229"/>
        <v>0</v>
      </c>
      <c r="AA1678" s="276">
        <f t="shared" si="8229"/>
        <v>0</v>
      </c>
      <c r="AB1678" s="276">
        <f t="shared" si="8229"/>
        <v>0</v>
      </c>
      <c r="AC1678" s="276">
        <f t="shared" si="8229"/>
        <v>0</v>
      </c>
      <c r="AD1678" s="276">
        <f t="shared" si="8229"/>
        <v>0</v>
      </c>
      <c r="AE1678" s="276">
        <f t="shared" si="8229"/>
        <v>0</v>
      </c>
      <c r="AF1678" s="501">
        <f t="shared" si="8229"/>
        <v>0</v>
      </c>
      <c r="AG1678" s="276">
        <f t="shared" si="8229"/>
        <v>0</v>
      </c>
      <c r="AH1678" s="276">
        <f t="shared" si="8229"/>
        <v>0</v>
      </c>
      <c r="AI1678" s="276">
        <f t="shared" si="8229"/>
        <v>0</v>
      </c>
      <c r="AJ1678" s="276">
        <f t="shared" si="8229"/>
        <v>0</v>
      </c>
      <c r="AK1678" s="276">
        <f t="shared" si="8229"/>
        <v>0</v>
      </c>
      <c r="AL1678" s="276">
        <f t="shared" si="8229"/>
        <v>0</v>
      </c>
      <c r="AM1678" s="276">
        <f t="shared" si="8229"/>
        <v>0</v>
      </c>
      <c r="AN1678" s="276">
        <f t="shared" si="8229"/>
        <v>0</v>
      </c>
      <c r="AO1678" s="276">
        <f t="shared" si="8229"/>
        <v>0</v>
      </c>
      <c r="AP1678" s="276">
        <f t="shared" si="8229"/>
        <v>0</v>
      </c>
      <c r="AQ1678" s="276">
        <f t="shared" si="8229"/>
        <v>0</v>
      </c>
      <c r="AR1678" s="276">
        <f t="shared" si="8229"/>
        <v>0</v>
      </c>
      <c r="AS1678" s="501">
        <f t="shared" si="8229"/>
        <v>0</v>
      </c>
      <c r="AT1678" s="276">
        <f t="shared" si="8229"/>
        <v>0</v>
      </c>
      <c r="AU1678" s="276">
        <f t="shared" si="8229"/>
        <v>0</v>
      </c>
      <c r="AV1678" s="276">
        <f t="shared" si="8229"/>
        <v>0</v>
      </c>
      <c r="AW1678" s="568">
        <f t="shared" si="8229"/>
        <v>0</v>
      </c>
      <c r="AX1678" s="568">
        <f t="shared" si="8229"/>
        <v>0</v>
      </c>
      <c r="AY1678" s="568">
        <f t="shared" si="8229"/>
        <v>0</v>
      </c>
      <c r="AZ1678" s="276">
        <f t="shared" si="8229"/>
        <v>0</v>
      </c>
      <c r="BA1678" s="276">
        <f t="shared" si="8229"/>
        <v>0</v>
      </c>
      <c r="BB1678" s="276">
        <f t="shared" si="8229"/>
        <v>0</v>
      </c>
      <c r="BC1678" s="276">
        <f t="shared" si="8229"/>
        <v>0</v>
      </c>
      <c r="BD1678" s="276">
        <f t="shared" si="8229"/>
        <v>0</v>
      </c>
      <c r="BE1678" s="276">
        <f t="shared" si="8229"/>
        <v>0</v>
      </c>
      <c r="BF1678" s="523"/>
      <c r="BG1678" s="605">
        <f>SUM(F1678,S1678,AF1678,AS1678)</f>
        <v>5</v>
      </c>
      <c r="BH1678" s="533">
        <f>SUM(G1678,T1678,AG1678)</f>
        <v>0</v>
      </c>
      <c r="BI1678" s="533">
        <f t="shared" si="8210"/>
        <v>0</v>
      </c>
      <c r="BJ1678" s="533">
        <f t="shared" si="8211"/>
        <v>0</v>
      </c>
      <c r="BK1678" s="533">
        <f t="shared" si="8212"/>
        <v>0</v>
      </c>
      <c r="BL1678" s="533">
        <f t="shared" si="8213"/>
        <v>0</v>
      </c>
      <c r="BM1678" s="533">
        <f t="shared" si="8214"/>
        <v>0</v>
      </c>
      <c r="BN1678" s="533">
        <f>SUM(M1678,Z1678,AM1678)</f>
        <v>0</v>
      </c>
      <c r="BO1678" s="533">
        <f t="shared" si="8215"/>
        <v>0</v>
      </c>
      <c r="BP1678" s="533">
        <f t="shared" si="8216"/>
        <v>0</v>
      </c>
      <c r="BQ1678" s="533">
        <f t="shared" si="8217"/>
        <v>0</v>
      </c>
      <c r="BR1678" s="533">
        <f t="shared" si="8218"/>
        <v>0</v>
      </c>
      <c r="BS1678" s="533">
        <f t="shared" si="8219"/>
        <v>0</v>
      </c>
      <c r="BT1678" s="533">
        <f>AT1678</f>
        <v>0</v>
      </c>
      <c r="BU1678" s="533">
        <f t="shared" si="8220"/>
        <v>0</v>
      </c>
      <c r="BV1678" s="533">
        <f t="shared" si="8221"/>
        <v>0</v>
      </c>
      <c r="BW1678" s="536">
        <f>SUM(BH1678,BK1678,BN1678,BQ1678,BT1678)</f>
        <v>0</v>
      </c>
      <c r="BX1678" s="536">
        <f t="shared" si="8222"/>
        <v>0</v>
      </c>
      <c r="BY1678" s="536">
        <f t="shared" si="8223"/>
        <v>0</v>
      </c>
      <c r="BZ1678" t="s">
        <v>74</v>
      </c>
      <c r="CA1678" s="544">
        <f>AZ1678</f>
        <v>0</v>
      </c>
      <c r="CB1678" s="544">
        <f t="shared" si="8224"/>
        <v>0</v>
      </c>
      <c r="CC1678" s="544">
        <f t="shared" si="8225"/>
        <v>0</v>
      </c>
      <c r="CD1678" s="544">
        <f>BC1678</f>
        <v>0</v>
      </c>
      <c r="CE1678" s="544">
        <f t="shared" si="8226"/>
        <v>0</v>
      </c>
      <c r="CF1678" s="544">
        <f t="shared" si="8227"/>
        <v>0</v>
      </c>
    </row>
    <row r="1679" spans="1:84">
      <c r="A1679" s="149"/>
      <c r="B1679" s="149"/>
      <c r="C1679" s="151"/>
      <c r="D1679" s="151"/>
      <c r="E1679" s="370"/>
      <c r="F1679" s="592"/>
      <c r="G1679" s="168"/>
      <c r="H1679" s="168"/>
      <c r="I1679" s="168"/>
      <c r="J1679" s="168"/>
      <c r="K1679" s="168"/>
      <c r="L1679" s="168"/>
      <c r="M1679" s="168"/>
      <c r="N1679" s="168"/>
      <c r="O1679" s="168"/>
      <c r="P1679" s="168"/>
      <c r="Q1679" s="168"/>
      <c r="R1679" s="168"/>
      <c r="S1679" s="502"/>
      <c r="T1679" s="168"/>
      <c r="U1679" s="168"/>
      <c r="V1679" s="168"/>
      <c r="W1679" s="168"/>
      <c r="X1679" s="168"/>
      <c r="Y1679" s="168"/>
      <c r="Z1679" s="168"/>
      <c r="AA1679" s="168"/>
      <c r="AB1679" s="168"/>
      <c r="AC1679" s="168"/>
      <c r="AD1679" s="168"/>
      <c r="AE1679" s="168"/>
      <c r="AF1679" s="502"/>
      <c r="AG1679" s="168"/>
      <c r="AH1679" s="168"/>
      <c r="AI1679" s="168"/>
      <c r="AJ1679" s="168"/>
      <c r="AK1679" s="168"/>
      <c r="AL1679" s="168"/>
      <c r="AM1679" s="168"/>
      <c r="AN1679" s="168"/>
      <c r="AO1679" s="168"/>
      <c r="AP1679" s="168"/>
      <c r="AQ1679" s="168"/>
      <c r="AR1679" s="168"/>
      <c r="AS1679" s="502"/>
      <c r="AT1679" s="168"/>
      <c r="AU1679" s="168"/>
      <c r="AV1679" s="168"/>
      <c r="AW1679" s="569"/>
      <c r="AX1679" s="569"/>
      <c r="AY1679" s="569"/>
      <c r="AZ1679" s="168"/>
      <c r="BA1679" s="168"/>
      <c r="BB1679" s="168"/>
      <c r="BC1679" s="168"/>
      <c r="BD1679" s="168"/>
      <c r="BE1679" s="168"/>
      <c r="BF1679" s="523"/>
    </row>
    <row r="1680" spans="1:84">
      <c r="A1680" s="149"/>
      <c r="B1680" s="149" t="s">
        <v>562</v>
      </c>
      <c r="C1680" s="151"/>
      <c r="D1680" s="151"/>
      <c r="E1680" s="375" t="s">
        <v>221</v>
      </c>
      <c r="F1680" s="592"/>
      <c r="G1680" s="159"/>
      <c r="H1680" s="159"/>
      <c r="I1680" s="275"/>
      <c r="J1680" s="159"/>
      <c r="K1680" s="159"/>
      <c r="L1680" s="275"/>
      <c r="M1680" s="159"/>
      <c r="N1680" s="159"/>
      <c r="O1680" s="275"/>
      <c r="P1680" s="159"/>
      <c r="Q1680" s="159"/>
      <c r="R1680" s="275"/>
      <c r="S1680" s="500"/>
      <c r="T1680" s="275"/>
      <c r="U1680" s="275"/>
      <c r="V1680" s="275"/>
      <c r="W1680" s="275"/>
      <c r="X1680" s="275"/>
      <c r="Y1680" s="275"/>
      <c r="Z1680" s="275"/>
      <c r="AA1680" s="275"/>
      <c r="AB1680" s="275"/>
      <c r="AC1680" s="275"/>
      <c r="AD1680" s="275"/>
      <c r="AE1680" s="275"/>
      <c r="AF1680" s="500"/>
      <c r="AG1680" s="275"/>
      <c r="AH1680" s="275"/>
      <c r="AI1680" s="275"/>
      <c r="AJ1680" s="275"/>
      <c r="AK1680" s="275"/>
      <c r="AL1680" s="275"/>
      <c r="AM1680" s="275"/>
      <c r="AN1680" s="275"/>
      <c r="AO1680" s="275"/>
      <c r="AP1680" s="275"/>
      <c r="AQ1680" s="275"/>
      <c r="AR1680" s="275"/>
      <c r="AS1680" s="500"/>
      <c r="AT1680" s="275"/>
      <c r="AU1680" s="275"/>
      <c r="AV1680" s="275"/>
      <c r="AW1680" s="567"/>
      <c r="AX1680" s="567"/>
      <c r="AY1680" s="567"/>
      <c r="AZ1680" s="159"/>
      <c r="BA1680" s="159"/>
      <c r="BB1680" s="159"/>
      <c r="BC1680" s="275"/>
      <c r="BD1680" s="275"/>
      <c r="BE1680" s="275"/>
      <c r="BF1680" s="521"/>
    </row>
    <row r="1681" spans="1:84">
      <c r="A1681" s="149"/>
      <c r="B1681" s="149"/>
      <c r="C1681" s="151"/>
      <c r="D1681" s="151"/>
      <c r="E1681" s="446" t="s">
        <v>1078</v>
      </c>
      <c r="F1681" s="592">
        <v>1</v>
      </c>
      <c r="G1681" s="159"/>
      <c r="H1681" s="159"/>
      <c r="I1681" s="275">
        <f>SUM(G1681:H1681)</f>
        <v>0</v>
      </c>
      <c r="J1681" s="159"/>
      <c r="K1681" s="159"/>
      <c r="L1681" s="275">
        <f>SUM(J1681:K1681)</f>
        <v>0</v>
      </c>
      <c r="M1681" s="159"/>
      <c r="N1681" s="159"/>
      <c r="O1681" s="275">
        <f>SUM(M1681:N1681)</f>
        <v>0</v>
      </c>
      <c r="P1681" s="159"/>
      <c r="Q1681" s="159"/>
      <c r="R1681" s="275">
        <f>SUM(P1681:Q1681)</f>
        <v>0</v>
      </c>
      <c r="S1681" s="500"/>
      <c r="T1681" s="275"/>
      <c r="U1681" s="275"/>
      <c r="V1681" s="275">
        <f>SUM(T1681:U1681)</f>
        <v>0</v>
      </c>
      <c r="W1681" s="275"/>
      <c r="X1681" s="275"/>
      <c r="Y1681" s="275">
        <f>SUM(W1681:X1681)</f>
        <v>0</v>
      </c>
      <c r="Z1681" s="275"/>
      <c r="AA1681" s="275"/>
      <c r="AB1681" s="275">
        <f>SUM(Z1681:AA1681)</f>
        <v>0</v>
      </c>
      <c r="AC1681" s="275"/>
      <c r="AD1681" s="275"/>
      <c r="AE1681" s="275">
        <f>SUM(AC1681:AD1681)</f>
        <v>0</v>
      </c>
      <c r="AF1681" s="500"/>
      <c r="AG1681" s="275"/>
      <c r="AH1681" s="275"/>
      <c r="AI1681" s="275">
        <f>SUM(AG1681:AH1681)</f>
        <v>0</v>
      </c>
      <c r="AJ1681" s="275"/>
      <c r="AK1681" s="275"/>
      <c r="AL1681" s="275">
        <f>SUM(AJ1681:AK1681)</f>
        <v>0</v>
      </c>
      <c r="AM1681" s="275"/>
      <c r="AN1681" s="275"/>
      <c r="AO1681" s="275">
        <f>SUM(AM1681:AN1681)</f>
        <v>0</v>
      </c>
      <c r="AP1681" s="275"/>
      <c r="AQ1681" s="275"/>
      <c r="AR1681" s="275">
        <f>SUM(AP1681:AQ1681)</f>
        <v>0</v>
      </c>
      <c r="AS1681" s="500"/>
      <c r="AT1681" s="275"/>
      <c r="AU1681" s="275"/>
      <c r="AV1681" s="275">
        <f>SUM(AT1681:AU1681)</f>
        <v>0</v>
      </c>
      <c r="AW1681" s="567">
        <f t="shared" ref="AW1681:AW1682" si="8230">SUM(G1681,J1681,M1681,P1681,T1681,W1681,Z1681,AC1681,AG1681,AJ1681,AM1681,AP1681,AT1681)</f>
        <v>0</v>
      </c>
      <c r="AX1681" s="567">
        <f t="shared" ref="AX1681:AX1682" si="8231">SUM(H1681,K1681,N1681,Q1681,U1681,X1681,AA1681,AD1681,AH1681,AK1681,AN1681,AQ1681,AU1681)</f>
        <v>0</v>
      </c>
      <c r="AY1681" s="567">
        <f t="shared" ref="AY1681:AY1682" si="8232">SUM(I1681,L1681,O1681,R1681,V1681,Y1681,AB1681,AE1681,AI1681,AL1681,AO1681,AR1681,AV1681)</f>
        <v>0</v>
      </c>
      <c r="AZ1681" s="159"/>
      <c r="BA1681" s="159"/>
      <c r="BB1681" s="275">
        <f>SUM(AZ1681:BA1681)</f>
        <v>0</v>
      </c>
      <c r="BC1681" s="275"/>
      <c r="BD1681" s="275"/>
      <c r="BE1681" s="275">
        <f>SUM(BC1681:BD1681)</f>
        <v>0</v>
      </c>
      <c r="BF1681" s="521"/>
      <c r="BG1681" s="605">
        <f>SUM(F1681,S1681,AF1681,AS1681)</f>
        <v>1</v>
      </c>
      <c r="BH1681" s="533">
        <f>SUM(G1681,T1681,AG1681)</f>
        <v>0</v>
      </c>
      <c r="BI1681" s="533">
        <f t="shared" ref="BI1681:BI1683" si="8233">SUM(H1681,U1681,AH1681)</f>
        <v>0</v>
      </c>
      <c r="BJ1681" s="533">
        <f t="shared" ref="BJ1681:BJ1683" si="8234">SUM(I1681,V1681,AI1681)</f>
        <v>0</v>
      </c>
      <c r="BK1681" s="533">
        <f t="shared" ref="BK1681:BK1683" si="8235">SUM(J1681,W1681,AJ1681)</f>
        <v>0</v>
      </c>
      <c r="BL1681" s="533">
        <f t="shared" ref="BL1681:BL1683" si="8236">SUM(K1681,X1681,AK1681)</f>
        <v>0</v>
      </c>
      <c r="BM1681" s="533">
        <f t="shared" ref="BM1681:BM1683" si="8237">SUM(L1681,Y1681,AL1681)</f>
        <v>0</v>
      </c>
      <c r="BN1681" s="533">
        <f>SUM(M1681,Z1681,AM1681)</f>
        <v>0</v>
      </c>
      <c r="BO1681" s="533">
        <f t="shared" ref="BO1681:BO1683" si="8238">SUM(N1681,AA1681,AN1681)</f>
        <v>0</v>
      </c>
      <c r="BP1681" s="533">
        <f t="shared" ref="BP1681:BP1683" si="8239">SUM(O1681,AB1681,AO1681)</f>
        <v>0</v>
      </c>
      <c r="BQ1681" s="533">
        <f t="shared" ref="BQ1681:BQ1683" si="8240">SUM(P1681,AC1681,AP1681)</f>
        <v>0</v>
      </c>
      <c r="BR1681" s="533">
        <f t="shared" ref="BR1681:BR1683" si="8241">SUM(Q1681,AD1681,AQ1681)</f>
        <v>0</v>
      </c>
      <c r="BS1681" s="533">
        <f t="shared" ref="BS1681:BS1683" si="8242">SUM(R1681,AE1681,AR1681)</f>
        <v>0</v>
      </c>
      <c r="BT1681" s="533">
        <f>AT1681</f>
        <v>0</v>
      </c>
      <c r="BU1681" s="533">
        <f t="shared" ref="BU1681:BU1683" si="8243">AU1681</f>
        <v>0</v>
      </c>
      <c r="BV1681" s="533">
        <f t="shared" ref="BV1681:BV1683" si="8244">AV1681</f>
        <v>0</v>
      </c>
      <c r="BW1681" s="536">
        <f>SUM(BH1681,BK1681,BN1681,BQ1681,BT1681)</f>
        <v>0</v>
      </c>
      <c r="BX1681" s="536">
        <f t="shared" ref="BX1681:BX1683" si="8245">SUM(BI1681,BL1681,BO1681,BR1681,BU1681)</f>
        <v>0</v>
      </c>
      <c r="BY1681" s="536">
        <f t="shared" ref="BY1681:BY1683" si="8246">SUM(BJ1681,BM1681,BP1681,BS1681,BV1681)</f>
        <v>0</v>
      </c>
      <c r="BZ1681" t="s">
        <v>74</v>
      </c>
      <c r="CA1681" s="544">
        <f>AZ1681</f>
        <v>0</v>
      </c>
      <c r="CB1681" s="544">
        <f t="shared" ref="CB1681:CB1683" si="8247">BA1681</f>
        <v>0</v>
      </c>
      <c r="CC1681" s="544">
        <f t="shared" ref="CC1681:CC1683" si="8248">BB1681</f>
        <v>0</v>
      </c>
      <c r="CD1681" s="544">
        <f>BC1681</f>
        <v>0</v>
      </c>
      <c r="CE1681" s="544">
        <f t="shared" ref="CE1681:CE1683" si="8249">BD1681</f>
        <v>0</v>
      </c>
      <c r="CF1681" s="544">
        <f t="shared" ref="CF1681:CF1683" si="8250">BE1681</f>
        <v>0</v>
      </c>
    </row>
    <row r="1682" spans="1:84">
      <c r="A1682" s="149"/>
      <c r="B1682" s="149"/>
      <c r="C1682" s="151"/>
      <c r="D1682" s="151"/>
      <c r="E1682" s="446" t="s">
        <v>1079</v>
      </c>
      <c r="F1682" s="592"/>
      <c r="G1682" s="159"/>
      <c r="H1682" s="159"/>
      <c r="I1682" s="275">
        <f>SUM(G1682:H1682)</f>
        <v>0</v>
      </c>
      <c r="J1682" s="159"/>
      <c r="K1682" s="159"/>
      <c r="L1682" s="275">
        <f>SUM(J1682:K1682)</f>
        <v>0</v>
      </c>
      <c r="M1682" s="159"/>
      <c r="N1682" s="159"/>
      <c r="O1682" s="275">
        <f>SUM(M1682:N1682)</f>
        <v>0</v>
      </c>
      <c r="P1682" s="159"/>
      <c r="Q1682" s="159"/>
      <c r="R1682" s="275">
        <f>SUM(P1682:Q1682)</f>
        <v>0</v>
      </c>
      <c r="S1682" s="500"/>
      <c r="T1682" s="275"/>
      <c r="U1682" s="275"/>
      <c r="V1682" s="275">
        <f>SUM(T1682:U1682)</f>
        <v>0</v>
      </c>
      <c r="W1682" s="275"/>
      <c r="X1682" s="275"/>
      <c r="Y1682" s="275">
        <f>SUM(W1682:X1682)</f>
        <v>0</v>
      </c>
      <c r="Z1682" s="275"/>
      <c r="AA1682" s="275"/>
      <c r="AB1682" s="275">
        <f>SUM(Z1682:AA1682)</f>
        <v>0</v>
      </c>
      <c r="AC1682" s="275"/>
      <c r="AD1682" s="275"/>
      <c r="AE1682" s="275">
        <f>SUM(AC1682:AD1682)</f>
        <v>0</v>
      </c>
      <c r="AF1682" s="500"/>
      <c r="AG1682" s="275"/>
      <c r="AH1682" s="275"/>
      <c r="AI1682" s="275">
        <f>SUM(AG1682:AH1682)</f>
        <v>0</v>
      </c>
      <c r="AJ1682" s="275"/>
      <c r="AK1682" s="275"/>
      <c r="AL1682" s="275">
        <f>SUM(AJ1682:AK1682)</f>
        <v>0</v>
      </c>
      <c r="AM1682" s="275"/>
      <c r="AN1682" s="275"/>
      <c r="AO1682" s="275">
        <f>SUM(AM1682:AN1682)</f>
        <v>0</v>
      </c>
      <c r="AP1682" s="275"/>
      <c r="AQ1682" s="275"/>
      <c r="AR1682" s="275">
        <f>SUM(AP1682:AQ1682)</f>
        <v>0</v>
      </c>
      <c r="AS1682" s="500"/>
      <c r="AT1682" s="275"/>
      <c r="AU1682" s="275"/>
      <c r="AV1682" s="275">
        <f>SUM(AT1682:AU1682)</f>
        <v>0</v>
      </c>
      <c r="AW1682" s="567">
        <f t="shared" si="8230"/>
        <v>0</v>
      </c>
      <c r="AX1682" s="567">
        <f t="shared" si="8231"/>
        <v>0</v>
      </c>
      <c r="AY1682" s="567">
        <f t="shared" si="8232"/>
        <v>0</v>
      </c>
      <c r="AZ1682" s="159"/>
      <c r="BA1682" s="159"/>
      <c r="BB1682" s="275">
        <f>SUM(AZ1682:BA1682)</f>
        <v>0</v>
      </c>
      <c r="BC1682" s="275"/>
      <c r="BD1682" s="275"/>
      <c r="BE1682" s="275">
        <f>SUM(BC1682:BD1682)</f>
        <v>0</v>
      </c>
      <c r="BF1682" s="521"/>
      <c r="BG1682" s="605">
        <f>SUM(F1682,S1682,AF1682,AS1682)</f>
        <v>0</v>
      </c>
      <c r="BH1682" s="533">
        <f>SUM(G1682,T1682,AG1682)</f>
        <v>0</v>
      </c>
      <c r="BI1682" s="533">
        <f t="shared" si="8233"/>
        <v>0</v>
      </c>
      <c r="BJ1682" s="533">
        <f t="shared" si="8234"/>
        <v>0</v>
      </c>
      <c r="BK1682" s="533">
        <f t="shared" si="8235"/>
        <v>0</v>
      </c>
      <c r="BL1682" s="533">
        <f t="shared" si="8236"/>
        <v>0</v>
      </c>
      <c r="BM1682" s="533">
        <f t="shared" si="8237"/>
        <v>0</v>
      </c>
      <c r="BN1682" s="533">
        <f>SUM(M1682,Z1682,AM1682)</f>
        <v>0</v>
      </c>
      <c r="BO1682" s="533">
        <f t="shared" si="8238"/>
        <v>0</v>
      </c>
      <c r="BP1682" s="533">
        <f t="shared" si="8239"/>
        <v>0</v>
      </c>
      <c r="BQ1682" s="533">
        <f t="shared" si="8240"/>
        <v>0</v>
      </c>
      <c r="BR1682" s="533">
        <f t="shared" si="8241"/>
        <v>0</v>
      </c>
      <c r="BS1682" s="533">
        <f t="shared" si="8242"/>
        <v>0</v>
      </c>
      <c r="BT1682" s="533">
        <f>AT1682</f>
        <v>0</v>
      </c>
      <c r="BU1682" s="533">
        <f t="shared" si="8243"/>
        <v>0</v>
      </c>
      <c r="BV1682" s="533">
        <f t="shared" si="8244"/>
        <v>0</v>
      </c>
      <c r="BW1682" s="536">
        <f>SUM(BH1682,BK1682,BN1682,BQ1682,BT1682)</f>
        <v>0</v>
      </c>
      <c r="BX1682" s="536">
        <f t="shared" si="8245"/>
        <v>0</v>
      </c>
      <c r="BY1682" s="536">
        <f t="shared" si="8246"/>
        <v>0</v>
      </c>
      <c r="BZ1682" t="s">
        <v>74</v>
      </c>
      <c r="CA1682" s="544">
        <f>AZ1682</f>
        <v>0</v>
      </c>
      <c r="CB1682" s="544">
        <f t="shared" si="8247"/>
        <v>0</v>
      </c>
      <c r="CC1682" s="544">
        <f t="shared" si="8248"/>
        <v>0</v>
      </c>
      <c r="CD1682" s="544">
        <f>BC1682</f>
        <v>0</v>
      </c>
      <c r="CE1682" s="544">
        <f t="shared" si="8249"/>
        <v>0</v>
      </c>
      <c r="CF1682" s="544">
        <f t="shared" si="8250"/>
        <v>0</v>
      </c>
    </row>
    <row r="1683" spans="1:84">
      <c r="A1683" s="149"/>
      <c r="B1683" s="149"/>
      <c r="C1683" s="151"/>
      <c r="D1683" s="151"/>
      <c r="E1683" s="370"/>
      <c r="F1683" s="592">
        <f t="shared" ref="F1683" si="8251">SUM(F1681:F1682)</f>
        <v>1</v>
      </c>
      <c r="G1683" s="276">
        <f t="shared" ref="G1683:BE1683" si="8252">SUM(G1681:G1682)</f>
        <v>0</v>
      </c>
      <c r="H1683" s="276">
        <f t="shared" si="8252"/>
        <v>0</v>
      </c>
      <c r="I1683" s="276">
        <f t="shared" si="8252"/>
        <v>0</v>
      </c>
      <c r="J1683" s="276">
        <f t="shared" si="8252"/>
        <v>0</v>
      </c>
      <c r="K1683" s="276">
        <f t="shared" si="8252"/>
        <v>0</v>
      </c>
      <c r="L1683" s="276">
        <f t="shared" si="8252"/>
        <v>0</v>
      </c>
      <c r="M1683" s="276">
        <f t="shared" si="8252"/>
        <v>0</v>
      </c>
      <c r="N1683" s="276">
        <f t="shared" si="8252"/>
        <v>0</v>
      </c>
      <c r="O1683" s="276">
        <f t="shared" si="8252"/>
        <v>0</v>
      </c>
      <c r="P1683" s="276">
        <f t="shared" si="8252"/>
        <v>0</v>
      </c>
      <c r="Q1683" s="276">
        <f t="shared" si="8252"/>
        <v>0</v>
      </c>
      <c r="R1683" s="276">
        <f t="shared" si="8252"/>
        <v>0</v>
      </c>
      <c r="S1683" s="501">
        <f t="shared" si="8252"/>
        <v>0</v>
      </c>
      <c r="T1683" s="276">
        <f t="shared" si="8252"/>
        <v>0</v>
      </c>
      <c r="U1683" s="276">
        <f t="shared" si="8252"/>
        <v>0</v>
      </c>
      <c r="V1683" s="276">
        <f t="shared" si="8252"/>
        <v>0</v>
      </c>
      <c r="W1683" s="276">
        <f t="shared" si="8252"/>
        <v>0</v>
      </c>
      <c r="X1683" s="276">
        <f t="shared" si="8252"/>
        <v>0</v>
      </c>
      <c r="Y1683" s="276">
        <f t="shared" si="8252"/>
        <v>0</v>
      </c>
      <c r="Z1683" s="276">
        <f t="shared" si="8252"/>
        <v>0</v>
      </c>
      <c r="AA1683" s="276">
        <f t="shared" si="8252"/>
        <v>0</v>
      </c>
      <c r="AB1683" s="276">
        <f t="shared" si="8252"/>
        <v>0</v>
      </c>
      <c r="AC1683" s="276">
        <f t="shared" si="8252"/>
        <v>0</v>
      </c>
      <c r="AD1683" s="276">
        <f t="shared" si="8252"/>
        <v>0</v>
      </c>
      <c r="AE1683" s="276">
        <f t="shared" si="8252"/>
        <v>0</v>
      </c>
      <c r="AF1683" s="501">
        <f t="shared" si="8252"/>
        <v>0</v>
      </c>
      <c r="AG1683" s="276">
        <f t="shared" si="8252"/>
        <v>0</v>
      </c>
      <c r="AH1683" s="276">
        <f t="shared" si="8252"/>
        <v>0</v>
      </c>
      <c r="AI1683" s="276">
        <f t="shared" si="8252"/>
        <v>0</v>
      </c>
      <c r="AJ1683" s="276">
        <f t="shared" si="8252"/>
        <v>0</v>
      </c>
      <c r="AK1683" s="276">
        <f t="shared" si="8252"/>
        <v>0</v>
      </c>
      <c r="AL1683" s="276">
        <f t="shared" si="8252"/>
        <v>0</v>
      </c>
      <c r="AM1683" s="276">
        <f t="shared" si="8252"/>
        <v>0</v>
      </c>
      <c r="AN1683" s="276">
        <f t="shared" si="8252"/>
        <v>0</v>
      </c>
      <c r="AO1683" s="276">
        <f t="shared" si="8252"/>
        <v>0</v>
      </c>
      <c r="AP1683" s="276">
        <f t="shared" si="8252"/>
        <v>0</v>
      </c>
      <c r="AQ1683" s="276">
        <f t="shared" si="8252"/>
        <v>0</v>
      </c>
      <c r="AR1683" s="276">
        <f t="shared" si="8252"/>
        <v>0</v>
      </c>
      <c r="AS1683" s="501">
        <f t="shared" si="8252"/>
        <v>0</v>
      </c>
      <c r="AT1683" s="276">
        <f t="shared" si="8252"/>
        <v>0</v>
      </c>
      <c r="AU1683" s="276">
        <f t="shared" si="8252"/>
        <v>0</v>
      </c>
      <c r="AV1683" s="276">
        <f t="shared" si="8252"/>
        <v>0</v>
      </c>
      <c r="AW1683" s="568">
        <f t="shared" si="8252"/>
        <v>0</v>
      </c>
      <c r="AX1683" s="568">
        <f t="shared" si="8252"/>
        <v>0</v>
      </c>
      <c r="AY1683" s="568">
        <f t="shared" si="8252"/>
        <v>0</v>
      </c>
      <c r="AZ1683" s="276">
        <f t="shared" si="8252"/>
        <v>0</v>
      </c>
      <c r="BA1683" s="276">
        <f t="shared" si="8252"/>
        <v>0</v>
      </c>
      <c r="BB1683" s="276">
        <f t="shared" si="8252"/>
        <v>0</v>
      </c>
      <c r="BC1683" s="276">
        <f t="shared" si="8252"/>
        <v>0</v>
      </c>
      <c r="BD1683" s="276">
        <f t="shared" si="8252"/>
        <v>0</v>
      </c>
      <c r="BE1683" s="276">
        <f t="shared" si="8252"/>
        <v>0</v>
      </c>
      <c r="BF1683" s="523"/>
      <c r="BG1683" s="605">
        <f>SUM(F1683,S1683,AF1683,AS1683)</f>
        <v>1</v>
      </c>
      <c r="BH1683" s="533">
        <f>SUM(G1683,T1683,AG1683)</f>
        <v>0</v>
      </c>
      <c r="BI1683" s="533">
        <f t="shared" si="8233"/>
        <v>0</v>
      </c>
      <c r="BJ1683" s="533">
        <f t="shared" si="8234"/>
        <v>0</v>
      </c>
      <c r="BK1683" s="533">
        <f t="shared" si="8235"/>
        <v>0</v>
      </c>
      <c r="BL1683" s="533">
        <f t="shared" si="8236"/>
        <v>0</v>
      </c>
      <c r="BM1683" s="533">
        <f t="shared" si="8237"/>
        <v>0</v>
      </c>
      <c r="BN1683" s="533">
        <f>SUM(M1683,Z1683,AM1683)</f>
        <v>0</v>
      </c>
      <c r="BO1683" s="533">
        <f t="shared" si="8238"/>
        <v>0</v>
      </c>
      <c r="BP1683" s="533">
        <f t="shared" si="8239"/>
        <v>0</v>
      </c>
      <c r="BQ1683" s="533">
        <f t="shared" si="8240"/>
        <v>0</v>
      </c>
      <c r="BR1683" s="533">
        <f t="shared" si="8241"/>
        <v>0</v>
      </c>
      <c r="BS1683" s="533">
        <f t="shared" si="8242"/>
        <v>0</v>
      </c>
      <c r="BT1683" s="533">
        <f>AT1683</f>
        <v>0</v>
      </c>
      <c r="BU1683" s="533">
        <f t="shared" si="8243"/>
        <v>0</v>
      </c>
      <c r="BV1683" s="533">
        <f t="shared" si="8244"/>
        <v>0</v>
      </c>
      <c r="BW1683" s="536">
        <f>SUM(BH1683,BK1683,BN1683,BQ1683,BT1683)</f>
        <v>0</v>
      </c>
      <c r="BX1683" s="536">
        <f t="shared" si="8245"/>
        <v>0</v>
      </c>
      <c r="BY1683" s="536">
        <f t="shared" si="8246"/>
        <v>0</v>
      </c>
      <c r="BZ1683" t="s">
        <v>74</v>
      </c>
      <c r="CA1683" s="544">
        <f>AZ1683</f>
        <v>0</v>
      </c>
      <c r="CB1683" s="544">
        <f t="shared" si="8247"/>
        <v>0</v>
      </c>
      <c r="CC1683" s="544">
        <f t="shared" si="8248"/>
        <v>0</v>
      </c>
      <c r="CD1683" s="544">
        <f>BC1683</f>
        <v>0</v>
      </c>
      <c r="CE1683" s="544">
        <f t="shared" si="8249"/>
        <v>0</v>
      </c>
      <c r="CF1683" s="544">
        <f t="shared" si="8250"/>
        <v>0</v>
      </c>
    </row>
    <row r="1684" spans="1:84">
      <c r="A1684" s="149"/>
      <c r="B1684" s="149"/>
      <c r="C1684" s="151"/>
      <c r="D1684" s="151"/>
      <c r="E1684" s="370"/>
      <c r="F1684" s="592"/>
      <c r="G1684" s="168"/>
      <c r="H1684" s="168"/>
      <c r="I1684" s="168"/>
      <c r="J1684" s="168"/>
      <c r="K1684" s="168"/>
      <c r="L1684" s="168"/>
      <c r="M1684" s="168"/>
      <c r="N1684" s="168"/>
      <c r="O1684" s="168"/>
      <c r="P1684" s="168"/>
      <c r="Q1684" s="168"/>
      <c r="R1684" s="168"/>
      <c r="S1684" s="502"/>
      <c r="T1684" s="168"/>
      <c r="U1684" s="168"/>
      <c r="V1684" s="168"/>
      <c r="W1684" s="168"/>
      <c r="X1684" s="168"/>
      <c r="Y1684" s="168"/>
      <c r="Z1684" s="168"/>
      <c r="AA1684" s="168"/>
      <c r="AB1684" s="168"/>
      <c r="AC1684" s="168"/>
      <c r="AD1684" s="168"/>
      <c r="AE1684" s="168"/>
      <c r="AF1684" s="502"/>
      <c r="AG1684" s="168"/>
      <c r="AH1684" s="168"/>
      <c r="AI1684" s="168"/>
      <c r="AJ1684" s="168"/>
      <c r="AK1684" s="168"/>
      <c r="AL1684" s="168"/>
      <c r="AM1684" s="168"/>
      <c r="AN1684" s="168"/>
      <c r="AO1684" s="168"/>
      <c r="AP1684" s="168"/>
      <c r="AQ1684" s="168"/>
      <c r="AR1684" s="168"/>
      <c r="AS1684" s="502"/>
      <c r="AT1684" s="168"/>
      <c r="AU1684" s="168"/>
      <c r="AV1684" s="168"/>
      <c r="AW1684" s="569"/>
      <c r="AX1684" s="569"/>
      <c r="AY1684" s="569"/>
      <c r="AZ1684" s="168"/>
      <c r="BA1684" s="168"/>
      <c r="BB1684" s="168"/>
      <c r="BC1684" s="168"/>
      <c r="BD1684" s="168"/>
      <c r="BE1684" s="168"/>
      <c r="BF1684" s="523"/>
    </row>
    <row r="1685" spans="1:84">
      <c r="A1685" s="149"/>
      <c r="B1685" s="149" t="s">
        <v>496</v>
      </c>
      <c r="C1685" s="151"/>
      <c r="D1685" s="151"/>
      <c r="E1685" s="375" t="s">
        <v>221</v>
      </c>
      <c r="F1685" s="592"/>
      <c r="G1685" s="159"/>
      <c r="H1685" s="159"/>
      <c r="I1685" s="275"/>
      <c r="J1685" s="159"/>
      <c r="K1685" s="159"/>
      <c r="L1685" s="275"/>
      <c r="M1685" s="159"/>
      <c r="N1685" s="159"/>
      <c r="O1685" s="275"/>
      <c r="P1685" s="159"/>
      <c r="Q1685" s="159"/>
      <c r="R1685" s="275"/>
      <c r="S1685" s="500"/>
      <c r="T1685" s="275"/>
      <c r="U1685" s="275"/>
      <c r="V1685" s="275"/>
      <c r="W1685" s="275"/>
      <c r="X1685" s="275"/>
      <c r="Y1685" s="275"/>
      <c r="Z1685" s="275"/>
      <c r="AA1685" s="275"/>
      <c r="AB1685" s="275"/>
      <c r="AC1685" s="275"/>
      <c r="AD1685" s="275"/>
      <c r="AE1685" s="275"/>
      <c r="AF1685" s="500"/>
      <c r="AG1685" s="275"/>
      <c r="AH1685" s="275"/>
      <c r="AI1685" s="275"/>
      <c r="AJ1685" s="275"/>
      <c r="AK1685" s="275"/>
      <c r="AL1685" s="275"/>
      <c r="AM1685" s="275"/>
      <c r="AN1685" s="275"/>
      <c r="AO1685" s="275"/>
      <c r="AP1685" s="275"/>
      <c r="AQ1685" s="275"/>
      <c r="AR1685" s="275"/>
      <c r="AS1685" s="500"/>
      <c r="AT1685" s="275"/>
      <c r="AU1685" s="275"/>
      <c r="AV1685" s="275"/>
      <c r="AW1685" s="567"/>
      <c r="AX1685" s="567"/>
      <c r="AY1685" s="567"/>
      <c r="AZ1685" s="159"/>
      <c r="BA1685" s="159"/>
      <c r="BB1685" s="159"/>
      <c r="BC1685" s="275"/>
      <c r="BD1685" s="275"/>
      <c r="BE1685" s="275"/>
      <c r="BF1685" s="521"/>
    </row>
    <row r="1686" spans="1:84">
      <c r="A1686" s="149"/>
      <c r="B1686" s="149"/>
      <c r="C1686" s="151"/>
      <c r="D1686" s="151"/>
      <c r="E1686" s="446" t="s">
        <v>1078</v>
      </c>
      <c r="F1686" s="592">
        <v>6</v>
      </c>
      <c r="G1686" s="159">
        <v>2</v>
      </c>
      <c r="H1686" s="159">
        <v>1</v>
      </c>
      <c r="I1686" s="275">
        <f>SUM(G1686:H1686)</f>
        <v>3</v>
      </c>
      <c r="J1686" s="159">
        <v>1</v>
      </c>
      <c r="K1686" s="159">
        <v>1</v>
      </c>
      <c r="L1686" s="275">
        <f>SUM(J1686:K1686)</f>
        <v>2</v>
      </c>
      <c r="M1686" s="159"/>
      <c r="N1686" s="159">
        <v>1</v>
      </c>
      <c r="O1686" s="275">
        <f>SUM(M1686:N1686)</f>
        <v>1</v>
      </c>
      <c r="P1686" s="159"/>
      <c r="Q1686" s="159"/>
      <c r="R1686" s="275">
        <f>SUM(P1686:Q1686)</f>
        <v>0</v>
      </c>
      <c r="S1686" s="500"/>
      <c r="T1686" s="275"/>
      <c r="U1686" s="275"/>
      <c r="V1686" s="275">
        <f>SUM(T1686:U1686)</f>
        <v>0</v>
      </c>
      <c r="W1686" s="275"/>
      <c r="X1686" s="275"/>
      <c r="Y1686" s="275">
        <f>SUM(W1686:X1686)</f>
        <v>0</v>
      </c>
      <c r="Z1686" s="275"/>
      <c r="AA1686" s="275"/>
      <c r="AB1686" s="275">
        <f>SUM(Z1686:AA1686)</f>
        <v>0</v>
      </c>
      <c r="AC1686" s="275"/>
      <c r="AD1686" s="275"/>
      <c r="AE1686" s="275">
        <f>SUM(AC1686:AD1686)</f>
        <v>0</v>
      </c>
      <c r="AF1686" s="500"/>
      <c r="AG1686" s="275"/>
      <c r="AH1686" s="275"/>
      <c r="AI1686" s="275">
        <f>SUM(AG1686:AH1686)</f>
        <v>0</v>
      </c>
      <c r="AJ1686" s="275"/>
      <c r="AK1686" s="275"/>
      <c r="AL1686" s="275">
        <f>SUM(AJ1686:AK1686)</f>
        <v>0</v>
      </c>
      <c r="AM1686" s="275"/>
      <c r="AN1686" s="275"/>
      <c r="AO1686" s="275">
        <f>SUM(AM1686:AN1686)</f>
        <v>0</v>
      </c>
      <c r="AP1686" s="275"/>
      <c r="AQ1686" s="275"/>
      <c r="AR1686" s="275">
        <f>SUM(AP1686:AQ1686)</f>
        <v>0</v>
      </c>
      <c r="AS1686" s="500"/>
      <c r="AT1686" s="275"/>
      <c r="AU1686" s="275"/>
      <c r="AV1686" s="275">
        <f>SUM(AT1686:AU1686)</f>
        <v>0</v>
      </c>
      <c r="AW1686" s="567">
        <f t="shared" ref="AW1686:AW1687" si="8253">SUM(G1686,J1686,M1686,P1686,T1686,W1686,Z1686,AC1686,AG1686,AJ1686,AM1686,AP1686,AT1686)</f>
        <v>3</v>
      </c>
      <c r="AX1686" s="567">
        <f t="shared" ref="AX1686:AX1687" si="8254">SUM(H1686,K1686,N1686,Q1686,U1686,X1686,AA1686,AD1686,AH1686,AK1686,AN1686,AQ1686,AU1686)</f>
        <v>3</v>
      </c>
      <c r="AY1686" s="567">
        <f t="shared" ref="AY1686:AY1687" si="8255">SUM(I1686,L1686,O1686,R1686,V1686,Y1686,AB1686,AE1686,AI1686,AL1686,AO1686,AR1686,AV1686)</f>
        <v>6</v>
      </c>
      <c r="AZ1686" s="159"/>
      <c r="BA1686" s="159"/>
      <c r="BB1686" s="275">
        <f>SUM(AZ1686:BA1686)</f>
        <v>0</v>
      </c>
      <c r="BC1686" s="275"/>
      <c r="BD1686" s="275"/>
      <c r="BE1686" s="275">
        <f>SUM(BC1686:BD1686)</f>
        <v>0</v>
      </c>
      <c r="BF1686" s="521"/>
      <c r="BG1686" s="605">
        <f>SUM(F1686,S1686,AF1686,AS1686)</f>
        <v>6</v>
      </c>
      <c r="BH1686" s="533">
        <f>SUM(G1686,T1686,AG1686)</f>
        <v>2</v>
      </c>
      <c r="BI1686" s="533">
        <f t="shared" ref="BI1686:BI1688" si="8256">SUM(H1686,U1686,AH1686)</f>
        <v>1</v>
      </c>
      <c r="BJ1686" s="533">
        <f t="shared" ref="BJ1686:BJ1688" si="8257">SUM(I1686,V1686,AI1686)</f>
        <v>3</v>
      </c>
      <c r="BK1686" s="533">
        <f t="shared" ref="BK1686:BK1688" si="8258">SUM(J1686,W1686,AJ1686)</f>
        <v>1</v>
      </c>
      <c r="BL1686" s="533">
        <f t="shared" ref="BL1686:BL1688" si="8259">SUM(K1686,X1686,AK1686)</f>
        <v>1</v>
      </c>
      <c r="BM1686" s="533">
        <f t="shared" ref="BM1686:BM1688" si="8260">SUM(L1686,Y1686,AL1686)</f>
        <v>2</v>
      </c>
      <c r="BN1686" s="533">
        <f>SUM(M1686,Z1686,AM1686)</f>
        <v>0</v>
      </c>
      <c r="BO1686" s="533">
        <f t="shared" ref="BO1686:BO1688" si="8261">SUM(N1686,AA1686,AN1686)</f>
        <v>1</v>
      </c>
      <c r="BP1686" s="533">
        <f t="shared" ref="BP1686:BP1688" si="8262">SUM(O1686,AB1686,AO1686)</f>
        <v>1</v>
      </c>
      <c r="BQ1686" s="533">
        <f t="shared" ref="BQ1686:BQ1688" si="8263">SUM(P1686,AC1686,AP1686)</f>
        <v>0</v>
      </c>
      <c r="BR1686" s="533">
        <f t="shared" ref="BR1686:BR1688" si="8264">SUM(Q1686,AD1686,AQ1686)</f>
        <v>0</v>
      </c>
      <c r="BS1686" s="533">
        <f t="shared" ref="BS1686:BS1688" si="8265">SUM(R1686,AE1686,AR1686)</f>
        <v>0</v>
      </c>
      <c r="BT1686" s="533">
        <f>AT1686</f>
        <v>0</v>
      </c>
      <c r="BU1686" s="533">
        <f t="shared" ref="BU1686:BU1688" si="8266">AU1686</f>
        <v>0</v>
      </c>
      <c r="BV1686" s="533">
        <f t="shared" ref="BV1686:BV1688" si="8267">AV1686</f>
        <v>0</v>
      </c>
      <c r="BW1686" s="536">
        <f>SUM(BH1686,BK1686,BN1686,BQ1686,BT1686)</f>
        <v>3</v>
      </c>
      <c r="BX1686" s="536">
        <f t="shared" ref="BX1686:BX1688" si="8268">SUM(BI1686,BL1686,BO1686,BR1686,BU1686)</f>
        <v>3</v>
      </c>
      <c r="BY1686" s="536">
        <f t="shared" ref="BY1686:BY1688" si="8269">SUM(BJ1686,BM1686,BP1686,BS1686,BV1686)</f>
        <v>6</v>
      </c>
      <c r="BZ1686" t="s">
        <v>74</v>
      </c>
      <c r="CA1686" s="544">
        <f>AZ1686</f>
        <v>0</v>
      </c>
      <c r="CB1686" s="544">
        <f t="shared" ref="CB1686:CB1688" si="8270">BA1686</f>
        <v>0</v>
      </c>
      <c r="CC1686" s="544">
        <f t="shared" ref="CC1686:CC1688" si="8271">BB1686</f>
        <v>0</v>
      </c>
      <c r="CD1686" s="544">
        <f>BC1686</f>
        <v>0</v>
      </c>
      <c r="CE1686" s="544">
        <f t="shared" ref="CE1686:CE1688" si="8272">BD1686</f>
        <v>0</v>
      </c>
      <c r="CF1686" s="544">
        <f t="shared" ref="CF1686:CF1688" si="8273">BE1686</f>
        <v>0</v>
      </c>
    </row>
    <row r="1687" spans="1:84">
      <c r="A1687" s="149"/>
      <c r="B1687" s="149"/>
      <c r="C1687" s="151"/>
      <c r="D1687" s="151"/>
      <c r="E1687" s="446" t="s">
        <v>1079</v>
      </c>
      <c r="F1687" s="592"/>
      <c r="G1687" s="159"/>
      <c r="H1687" s="159"/>
      <c r="I1687" s="275">
        <f>SUM(G1687:H1687)</f>
        <v>0</v>
      </c>
      <c r="J1687" s="159"/>
      <c r="K1687" s="159"/>
      <c r="L1687" s="275">
        <f>SUM(J1687:K1687)</f>
        <v>0</v>
      </c>
      <c r="M1687" s="159"/>
      <c r="N1687" s="159"/>
      <c r="O1687" s="275">
        <f>SUM(M1687:N1687)</f>
        <v>0</v>
      </c>
      <c r="P1687" s="159"/>
      <c r="Q1687" s="159"/>
      <c r="R1687" s="275">
        <f>SUM(P1687:Q1687)</f>
        <v>0</v>
      </c>
      <c r="S1687" s="500"/>
      <c r="T1687" s="275"/>
      <c r="U1687" s="275"/>
      <c r="V1687" s="275">
        <f>SUM(T1687:U1687)</f>
        <v>0</v>
      </c>
      <c r="W1687" s="275"/>
      <c r="X1687" s="275"/>
      <c r="Y1687" s="275">
        <f>SUM(W1687:X1687)</f>
        <v>0</v>
      </c>
      <c r="Z1687" s="275"/>
      <c r="AA1687" s="275"/>
      <c r="AB1687" s="275">
        <f>SUM(Z1687:AA1687)</f>
        <v>0</v>
      </c>
      <c r="AC1687" s="275"/>
      <c r="AD1687" s="275"/>
      <c r="AE1687" s="275">
        <f>SUM(AC1687:AD1687)</f>
        <v>0</v>
      </c>
      <c r="AF1687" s="500"/>
      <c r="AG1687" s="275"/>
      <c r="AH1687" s="275"/>
      <c r="AI1687" s="275">
        <f>SUM(AG1687:AH1687)</f>
        <v>0</v>
      </c>
      <c r="AJ1687" s="275"/>
      <c r="AK1687" s="275"/>
      <c r="AL1687" s="275">
        <f>SUM(AJ1687:AK1687)</f>
        <v>0</v>
      </c>
      <c r="AM1687" s="275"/>
      <c r="AN1687" s="275"/>
      <c r="AO1687" s="275">
        <f>SUM(AM1687:AN1687)</f>
        <v>0</v>
      </c>
      <c r="AP1687" s="275"/>
      <c r="AQ1687" s="275"/>
      <c r="AR1687" s="275">
        <f>SUM(AP1687:AQ1687)</f>
        <v>0</v>
      </c>
      <c r="AS1687" s="500"/>
      <c r="AT1687" s="275"/>
      <c r="AU1687" s="275"/>
      <c r="AV1687" s="275">
        <f>SUM(AT1687:AU1687)</f>
        <v>0</v>
      </c>
      <c r="AW1687" s="567">
        <f t="shared" si="8253"/>
        <v>0</v>
      </c>
      <c r="AX1687" s="567">
        <f t="shared" si="8254"/>
        <v>0</v>
      </c>
      <c r="AY1687" s="567">
        <f t="shared" si="8255"/>
        <v>0</v>
      </c>
      <c r="AZ1687" s="159"/>
      <c r="BA1687" s="159"/>
      <c r="BB1687" s="275">
        <f>SUM(AZ1687:BA1687)</f>
        <v>0</v>
      </c>
      <c r="BC1687" s="275"/>
      <c r="BD1687" s="275"/>
      <c r="BE1687" s="275">
        <f>SUM(BC1687:BD1687)</f>
        <v>0</v>
      </c>
      <c r="BF1687" s="521"/>
      <c r="BG1687" s="605">
        <f>SUM(F1687,S1687,AF1687,AS1687)</f>
        <v>0</v>
      </c>
      <c r="BH1687" s="533">
        <f>SUM(G1687,T1687,AG1687)</f>
        <v>0</v>
      </c>
      <c r="BI1687" s="533">
        <f t="shared" si="8256"/>
        <v>0</v>
      </c>
      <c r="BJ1687" s="533">
        <f t="shared" si="8257"/>
        <v>0</v>
      </c>
      <c r="BK1687" s="533">
        <f t="shared" si="8258"/>
        <v>0</v>
      </c>
      <c r="BL1687" s="533">
        <f t="shared" si="8259"/>
        <v>0</v>
      </c>
      <c r="BM1687" s="533">
        <f t="shared" si="8260"/>
        <v>0</v>
      </c>
      <c r="BN1687" s="533">
        <f>SUM(M1687,Z1687,AM1687)</f>
        <v>0</v>
      </c>
      <c r="BO1687" s="533">
        <f t="shared" si="8261"/>
        <v>0</v>
      </c>
      <c r="BP1687" s="533">
        <f t="shared" si="8262"/>
        <v>0</v>
      </c>
      <c r="BQ1687" s="533">
        <f t="shared" si="8263"/>
        <v>0</v>
      </c>
      <c r="BR1687" s="533">
        <f t="shared" si="8264"/>
        <v>0</v>
      </c>
      <c r="BS1687" s="533">
        <f t="shared" si="8265"/>
        <v>0</v>
      </c>
      <c r="BT1687" s="533">
        <f>AT1687</f>
        <v>0</v>
      </c>
      <c r="BU1687" s="533">
        <f t="shared" si="8266"/>
        <v>0</v>
      </c>
      <c r="BV1687" s="533">
        <f t="shared" si="8267"/>
        <v>0</v>
      </c>
      <c r="BW1687" s="536">
        <f>SUM(BH1687,BK1687,BN1687,BQ1687,BT1687)</f>
        <v>0</v>
      </c>
      <c r="BX1687" s="536">
        <f t="shared" si="8268"/>
        <v>0</v>
      </c>
      <c r="BY1687" s="536">
        <f t="shared" si="8269"/>
        <v>0</v>
      </c>
      <c r="BZ1687" t="s">
        <v>74</v>
      </c>
      <c r="CA1687" s="544">
        <f>AZ1687</f>
        <v>0</v>
      </c>
      <c r="CB1687" s="544">
        <f t="shared" si="8270"/>
        <v>0</v>
      </c>
      <c r="CC1687" s="544">
        <f t="shared" si="8271"/>
        <v>0</v>
      </c>
      <c r="CD1687" s="544">
        <f>BC1687</f>
        <v>0</v>
      </c>
      <c r="CE1687" s="544">
        <f t="shared" si="8272"/>
        <v>0</v>
      </c>
      <c r="CF1687" s="544">
        <f t="shared" si="8273"/>
        <v>0</v>
      </c>
    </row>
    <row r="1688" spans="1:84">
      <c r="A1688" s="149"/>
      <c r="B1688" s="149"/>
      <c r="C1688" s="151"/>
      <c r="D1688" s="151"/>
      <c r="E1688" s="370"/>
      <c r="F1688" s="592">
        <f t="shared" ref="F1688" si="8274">SUM(F1686:F1687)</f>
        <v>6</v>
      </c>
      <c r="G1688" s="276">
        <f t="shared" ref="G1688:BE1688" si="8275">SUM(G1686:G1687)</f>
        <v>2</v>
      </c>
      <c r="H1688" s="276">
        <f t="shared" si="8275"/>
        <v>1</v>
      </c>
      <c r="I1688" s="276">
        <f t="shared" si="8275"/>
        <v>3</v>
      </c>
      <c r="J1688" s="276">
        <f t="shared" si="8275"/>
        <v>1</v>
      </c>
      <c r="K1688" s="276">
        <f t="shared" si="8275"/>
        <v>1</v>
      </c>
      <c r="L1688" s="276">
        <f t="shared" si="8275"/>
        <v>2</v>
      </c>
      <c r="M1688" s="276">
        <f t="shared" si="8275"/>
        <v>0</v>
      </c>
      <c r="N1688" s="276">
        <f t="shared" si="8275"/>
        <v>1</v>
      </c>
      <c r="O1688" s="276">
        <f t="shared" si="8275"/>
        <v>1</v>
      </c>
      <c r="P1688" s="276">
        <f t="shared" si="8275"/>
        <v>0</v>
      </c>
      <c r="Q1688" s="276">
        <f t="shared" si="8275"/>
        <v>0</v>
      </c>
      <c r="R1688" s="276">
        <f t="shared" si="8275"/>
        <v>0</v>
      </c>
      <c r="S1688" s="501">
        <f t="shared" si="8275"/>
        <v>0</v>
      </c>
      <c r="T1688" s="276">
        <f t="shared" si="8275"/>
        <v>0</v>
      </c>
      <c r="U1688" s="276">
        <f t="shared" si="8275"/>
        <v>0</v>
      </c>
      <c r="V1688" s="276">
        <f t="shared" si="8275"/>
        <v>0</v>
      </c>
      <c r="W1688" s="276">
        <f t="shared" si="8275"/>
        <v>0</v>
      </c>
      <c r="X1688" s="276">
        <f t="shared" si="8275"/>
        <v>0</v>
      </c>
      <c r="Y1688" s="276">
        <f t="shared" si="8275"/>
        <v>0</v>
      </c>
      <c r="Z1688" s="276">
        <f t="shared" si="8275"/>
        <v>0</v>
      </c>
      <c r="AA1688" s="276">
        <f t="shared" si="8275"/>
        <v>0</v>
      </c>
      <c r="AB1688" s="276">
        <f t="shared" si="8275"/>
        <v>0</v>
      </c>
      <c r="AC1688" s="276">
        <f t="shared" si="8275"/>
        <v>0</v>
      </c>
      <c r="AD1688" s="276">
        <f t="shared" si="8275"/>
        <v>0</v>
      </c>
      <c r="AE1688" s="276">
        <f t="shared" si="8275"/>
        <v>0</v>
      </c>
      <c r="AF1688" s="501">
        <f t="shared" si="8275"/>
        <v>0</v>
      </c>
      <c r="AG1688" s="276">
        <f t="shared" si="8275"/>
        <v>0</v>
      </c>
      <c r="AH1688" s="276">
        <f t="shared" si="8275"/>
        <v>0</v>
      </c>
      <c r="AI1688" s="276">
        <f t="shared" si="8275"/>
        <v>0</v>
      </c>
      <c r="AJ1688" s="276">
        <f t="shared" si="8275"/>
        <v>0</v>
      </c>
      <c r="AK1688" s="276">
        <f t="shared" si="8275"/>
        <v>0</v>
      </c>
      <c r="AL1688" s="276">
        <f t="shared" si="8275"/>
        <v>0</v>
      </c>
      <c r="AM1688" s="276">
        <f t="shared" si="8275"/>
        <v>0</v>
      </c>
      <c r="AN1688" s="276">
        <f t="shared" si="8275"/>
        <v>0</v>
      </c>
      <c r="AO1688" s="276">
        <f t="shared" si="8275"/>
        <v>0</v>
      </c>
      <c r="AP1688" s="276">
        <f t="shared" si="8275"/>
        <v>0</v>
      </c>
      <c r="AQ1688" s="276">
        <f t="shared" si="8275"/>
        <v>0</v>
      </c>
      <c r="AR1688" s="276">
        <f t="shared" si="8275"/>
        <v>0</v>
      </c>
      <c r="AS1688" s="501">
        <f t="shared" si="8275"/>
        <v>0</v>
      </c>
      <c r="AT1688" s="276">
        <f t="shared" si="8275"/>
        <v>0</v>
      </c>
      <c r="AU1688" s="276">
        <f t="shared" si="8275"/>
        <v>0</v>
      </c>
      <c r="AV1688" s="276">
        <f t="shared" si="8275"/>
        <v>0</v>
      </c>
      <c r="AW1688" s="568">
        <f t="shared" si="8275"/>
        <v>3</v>
      </c>
      <c r="AX1688" s="568">
        <f t="shared" si="8275"/>
        <v>3</v>
      </c>
      <c r="AY1688" s="568">
        <f t="shared" si="8275"/>
        <v>6</v>
      </c>
      <c r="AZ1688" s="276">
        <f t="shared" si="8275"/>
        <v>0</v>
      </c>
      <c r="BA1688" s="276">
        <f t="shared" si="8275"/>
        <v>0</v>
      </c>
      <c r="BB1688" s="276">
        <f t="shared" si="8275"/>
        <v>0</v>
      </c>
      <c r="BC1688" s="276">
        <f t="shared" si="8275"/>
        <v>0</v>
      </c>
      <c r="BD1688" s="276">
        <f t="shared" si="8275"/>
        <v>0</v>
      </c>
      <c r="BE1688" s="276">
        <f t="shared" si="8275"/>
        <v>0</v>
      </c>
      <c r="BF1688" s="523"/>
      <c r="BG1688" s="605">
        <f>SUM(F1688,S1688,AF1688,AS1688)</f>
        <v>6</v>
      </c>
      <c r="BH1688" s="533">
        <f>SUM(G1688,T1688,AG1688)</f>
        <v>2</v>
      </c>
      <c r="BI1688" s="533">
        <f t="shared" si="8256"/>
        <v>1</v>
      </c>
      <c r="BJ1688" s="533">
        <f t="shared" si="8257"/>
        <v>3</v>
      </c>
      <c r="BK1688" s="533">
        <f t="shared" si="8258"/>
        <v>1</v>
      </c>
      <c r="BL1688" s="533">
        <f t="shared" si="8259"/>
        <v>1</v>
      </c>
      <c r="BM1688" s="533">
        <f t="shared" si="8260"/>
        <v>2</v>
      </c>
      <c r="BN1688" s="533">
        <f>SUM(M1688,Z1688,AM1688)</f>
        <v>0</v>
      </c>
      <c r="BO1688" s="533">
        <f t="shared" si="8261"/>
        <v>1</v>
      </c>
      <c r="BP1688" s="533">
        <f t="shared" si="8262"/>
        <v>1</v>
      </c>
      <c r="BQ1688" s="533">
        <f t="shared" si="8263"/>
        <v>0</v>
      </c>
      <c r="BR1688" s="533">
        <f t="shared" si="8264"/>
        <v>0</v>
      </c>
      <c r="BS1688" s="533">
        <f t="shared" si="8265"/>
        <v>0</v>
      </c>
      <c r="BT1688" s="533">
        <f>AT1688</f>
        <v>0</v>
      </c>
      <c r="BU1688" s="533">
        <f t="shared" si="8266"/>
        <v>0</v>
      </c>
      <c r="BV1688" s="533">
        <f t="shared" si="8267"/>
        <v>0</v>
      </c>
      <c r="BW1688" s="536">
        <f>SUM(BH1688,BK1688,BN1688,BQ1688,BT1688)</f>
        <v>3</v>
      </c>
      <c r="BX1688" s="536">
        <f t="shared" si="8268"/>
        <v>3</v>
      </c>
      <c r="BY1688" s="536">
        <f t="shared" si="8269"/>
        <v>6</v>
      </c>
      <c r="BZ1688" t="s">
        <v>74</v>
      </c>
      <c r="CA1688" s="544">
        <f>AZ1688</f>
        <v>0</v>
      </c>
      <c r="CB1688" s="544">
        <f t="shared" si="8270"/>
        <v>0</v>
      </c>
      <c r="CC1688" s="544">
        <f t="shared" si="8271"/>
        <v>0</v>
      </c>
      <c r="CD1688" s="544">
        <f>BC1688</f>
        <v>0</v>
      </c>
      <c r="CE1688" s="544">
        <f t="shared" si="8272"/>
        <v>0</v>
      </c>
      <c r="CF1688" s="544">
        <f t="shared" si="8273"/>
        <v>0</v>
      </c>
    </row>
    <row r="1689" spans="1:84">
      <c r="A1689" s="149"/>
      <c r="B1689" s="149"/>
      <c r="C1689" s="151"/>
      <c r="D1689" s="151"/>
      <c r="E1689" s="370"/>
      <c r="F1689" s="592"/>
      <c r="G1689" s="168"/>
      <c r="H1689" s="168"/>
      <c r="I1689" s="168"/>
      <c r="J1689" s="168"/>
      <c r="K1689" s="168"/>
      <c r="L1689" s="168"/>
      <c r="M1689" s="168"/>
      <c r="N1689" s="168"/>
      <c r="O1689" s="168"/>
      <c r="P1689" s="168"/>
      <c r="Q1689" s="168"/>
      <c r="R1689" s="168"/>
      <c r="S1689" s="502"/>
      <c r="T1689" s="168"/>
      <c r="U1689" s="168"/>
      <c r="V1689" s="168"/>
      <c r="W1689" s="168"/>
      <c r="X1689" s="168"/>
      <c r="Y1689" s="168"/>
      <c r="Z1689" s="168"/>
      <c r="AA1689" s="168"/>
      <c r="AB1689" s="168"/>
      <c r="AC1689" s="168"/>
      <c r="AD1689" s="168"/>
      <c r="AE1689" s="168"/>
      <c r="AF1689" s="502"/>
      <c r="AG1689" s="168"/>
      <c r="AH1689" s="168"/>
      <c r="AI1689" s="168"/>
      <c r="AJ1689" s="168"/>
      <c r="AK1689" s="168"/>
      <c r="AL1689" s="168"/>
      <c r="AM1689" s="168"/>
      <c r="AN1689" s="168"/>
      <c r="AO1689" s="168"/>
      <c r="AP1689" s="168"/>
      <c r="AQ1689" s="168"/>
      <c r="AR1689" s="168"/>
      <c r="AS1689" s="502"/>
      <c r="AT1689" s="168"/>
      <c r="AU1689" s="168"/>
      <c r="AV1689" s="168"/>
      <c r="AW1689" s="569"/>
      <c r="AX1689" s="569"/>
      <c r="AY1689" s="569"/>
      <c r="AZ1689" s="168"/>
      <c r="BA1689" s="168"/>
      <c r="BB1689" s="168"/>
      <c r="BC1689" s="168"/>
      <c r="BD1689" s="168"/>
      <c r="BE1689" s="168"/>
      <c r="BF1689" s="523"/>
    </row>
    <row r="1690" spans="1:84">
      <c r="A1690" s="149"/>
      <c r="B1690" s="149" t="s">
        <v>563</v>
      </c>
      <c r="C1690" s="151"/>
      <c r="D1690" s="151"/>
      <c r="E1690" s="375" t="s">
        <v>221</v>
      </c>
      <c r="F1690" s="591"/>
      <c r="G1690" s="159"/>
      <c r="H1690" s="159"/>
      <c r="I1690" s="275"/>
      <c r="J1690" s="159"/>
      <c r="K1690" s="159"/>
      <c r="L1690" s="275"/>
      <c r="M1690" s="159"/>
      <c r="N1690" s="159"/>
      <c r="O1690" s="275"/>
      <c r="P1690" s="159"/>
      <c r="Q1690" s="159"/>
      <c r="R1690" s="275"/>
      <c r="S1690" s="500"/>
      <c r="T1690" s="275"/>
      <c r="U1690" s="275"/>
      <c r="V1690" s="275"/>
      <c r="W1690" s="275"/>
      <c r="X1690" s="275"/>
      <c r="Y1690" s="275"/>
      <c r="Z1690" s="275"/>
      <c r="AA1690" s="275"/>
      <c r="AB1690" s="275"/>
      <c r="AC1690" s="275"/>
      <c r="AD1690" s="275"/>
      <c r="AE1690" s="275"/>
      <c r="AF1690" s="500"/>
      <c r="AG1690" s="275"/>
      <c r="AH1690" s="275"/>
      <c r="AI1690" s="275"/>
      <c r="AJ1690" s="275"/>
      <c r="AK1690" s="275"/>
      <c r="AL1690" s="275"/>
      <c r="AM1690" s="275"/>
      <c r="AN1690" s="275"/>
      <c r="AO1690" s="275"/>
      <c r="AP1690" s="275"/>
      <c r="AQ1690" s="275"/>
      <c r="AR1690" s="275"/>
      <c r="AS1690" s="500"/>
      <c r="AT1690" s="275"/>
      <c r="AU1690" s="275"/>
      <c r="AV1690" s="275"/>
      <c r="AW1690" s="567"/>
      <c r="AX1690" s="567"/>
      <c r="AY1690" s="567"/>
      <c r="AZ1690" s="159"/>
      <c r="BA1690" s="159"/>
      <c r="BB1690" s="159"/>
      <c r="BC1690" s="275"/>
      <c r="BD1690" s="275"/>
      <c r="BE1690" s="275"/>
      <c r="BF1690" s="521"/>
    </row>
    <row r="1691" spans="1:84">
      <c r="A1691" s="149"/>
      <c r="B1691" s="149"/>
      <c r="C1691" s="151"/>
      <c r="D1691" s="151"/>
      <c r="E1691" s="446" t="s">
        <v>1078</v>
      </c>
      <c r="F1691" s="592">
        <v>2</v>
      </c>
      <c r="G1691" s="159"/>
      <c r="H1691" s="159">
        <v>1</v>
      </c>
      <c r="I1691" s="275">
        <f>SUM(G1691:H1691)</f>
        <v>1</v>
      </c>
      <c r="J1691" s="159">
        <v>1</v>
      </c>
      <c r="K1691" s="159"/>
      <c r="L1691" s="275">
        <f>SUM(J1691:K1691)</f>
        <v>1</v>
      </c>
      <c r="M1691" s="159"/>
      <c r="N1691" s="159"/>
      <c r="O1691" s="275">
        <f>SUM(M1691:N1691)</f>
        <v>0</v>
      </c>
      <c r="P1691" s="159"/>
      <c r="Q1691" s="159"/>
      <c r="R1691" s="275">
        <f>SUM(P1691:Q1691)</f>
        <v>0</v>
      </c>
      <c r="S1691" s="500"/>
      <c r="T1691" s="275"/>
      <c r="U1691" s="275"/>
      <c r="V1691" s="275">
        <f>SUM(T1691:U1691)</f>
        <v>0</v>
      </c>
      <c r="W1691" s="275"/>
      <c r="X1691" s="275"/>
      <c r="Y1691" s="275">
        <f>SUM(W1691:X1691)</f>
        <v>0</v>
      </c>
      <c r="Z1691" s="275"/>
      <c r="AA1691" s="275"/>
      <c r="AB1691" s="275">
        <f>SUM(Z1691:AA1691)</f>
        <v>0</v>
      </c>
      <c r="AC1691" s="275"/>
      <c r="AD1691" s="275"/>
      <c r="AE1691" s="275">
        <f>SUM(AC1691:AD1691)</f>
        <v>0</v>
      </c>
      <c r="AF1691" s="500"/>
      <c r="AG1691" s="275"/>
      <c r="AH1691" s="275"/>
      <c r="AI1691" s="275">
        <f>SUM(AG1691:AH1691)</f>
        <v>0</v>
      </c>
      <c r="AJ1691" s="275"/>
      <c r="AK1691" s="275"/>
      <c r="AL1691" s="275">
        <f>SUM(AJ1691:AK1691)</f>
        <v>0</v>
      </c>
      <c r="AM1691" s="275"/>
      <c r="AN1691" s="275"/>
      <c r="AO1691" s="275">
        <f>SUM(AM1691:AN1691)</f>
        <v>0</v>
      </c>
      <c r="AP1691" s="275"/>
      <c r="AQ1691" s="275"/>
      <c r="AR1691" s="275">
        <f>SUM(AP1691:AQ1691)</f>
        <v>0</v>
      </c>
      <c r="AS1691" s="500"/>
      <c r="AT1691" s="275"/>
      <c r="AU1691" s="275"/>
      <c r="AV1691" s="275">
        <f>SUM(AT1691:AU1691)</f>
        <v>0</v>
      </c>
      <c r="AW1691" s="567">
        <f t="shared" ref="AW1691:AW1692" si="8276">SUM(G1691,J1691,M1691,P1691,T1691,W1691,Z1691,AC1691,AG1691,AJ1691,AM1691,AP1691,AT1691)</f>
        <v>1</v>
      </c>
      <c r="AX1691" s="567">
        <f t="shared" ref="AX1691:AX1692" si="8277">SUM(H1691,K1691,N1691,Q1691,U1691,X1691,AA1691,AD1691,AH1691,AK1691,AN1691,AQ1691,AU1691)</f>
        <v>1</v>
      </c>
      <c r="AY1691" s="567">
        <f t="shared" ref="AY1691:AY1692" si="8278">SUM(I1691,L1691,O1691,R1691,V1691,Y1691,AB1691,AE1691,AI1691,AL1691,AO1691,AR1691,AV1691)</f>
        <v>2</v>
      </c>
      <c r="AZ1691" s="159"/>
      <c r="BA1691" s="159"/>
      <c r="BB1691" s="275">
        <f>SUM(AZ1691:BA1691)</f>
        <v>0</v>
      </c>
      <c r="BC1691" s="275"/>
      <c r="BD1691" s="275"/>
      <c r="BE1691" s="275">
        <f>SUM(BC1691:BD1691)</f>
        <v>0</v>
      </c>
      <c r="BF1691" s="521"/>
      <c r="BG1691" s="605">
        <f>SUM(F1691,S1691,AF1691,AS1691)</f>
        <v>2</v>
      </c>
      <c r="BH1691" s="533">
        <f>SUM(G1691,T1691,AG1691)</f>
        <v>0</v>
      </c>
      <c r="BI1691" s="533">
        <f t="shared" ref="BI1691:BI1693" si="8279">SUM(H1691,U1691,AH1691)</f>
        <v>1</v>
      </c>
      <c r="BJ1691" s="533">
        <f t="shared" ref="BJ1691:BJ1693" si="8280">SUM(I1691,V1691,AI1691)</f>
        <v>1</v>
      </c>
      <c r="BK1691" s="533">
        <f t="shared" ref="BK1691:BK1693" si="8281">SUM(J1691,W1691,AJ1691)</f>
        <v>1</v>
      </c>
      <c r="BL1691" s="533">
        <f t="shared" ref="BL1691:BL1693" si="8282">SUM(K1691,X1691,AK1691)</f>
        <v>0</v>
      </c>
      <c r="BM1691" s="533">
        <f t="shared" ref="BM1691:BM1693" si="8283">SUM(L1691,Y1691,AL1691)</f>
        <v>1</v>
      </c>
      <c r="BN1691" s="533">
        <f>SUM(M1691,Z1691,AM1691)</f>
        <v>0</v>
      </c>
      <c r="BO1691" s="533">
        <f t="shared" ref="BO1691:BO1693" si="8284">SUM(N1691,AA1691,AN1691)</f>
        <v>0</v>
      </c>
      <c r="BP1691" s="533">
        <f t="shared" ref="BP1691:BP1693" si="8285">SUM(O1691,AB1691,AO1691)</f>
        <v>0</v>
      </c>
      <c r="BQ1691" s="533">
        <f t="shared" ref="BQ1691:BQ1693" si="8286">SUM(P1691,AC1691,AP1691)</f>
        <v>0</v>
      </c>
      <c r="BR1691" s="533">
        <f t="shared" ref="BR1691:BR1693" si="8287">SUM(Q1691,AD1691,AQ1691)</f>
        <v>0</v>
      </c>
      <c r="BS1691" s="533">
        <f t="shared" ref="BS1691:BS1693" si="8288">SUM(R1691,AE1691,AR1691)</f>
        <v>0</v>
      </c>
      <c r="BT1691" s="533">
        <f>AT1691</f>
        <v>0</v>
      </c>
      <c r="BU1691" s="533">
        <f t="shared" ref="BU1691:BU1693" si="8289">AU1691</f>
        <v>0</v>
      </c>
      <c r="BV1691" s="533">
        <f t="shared" ref="BV1691:BV1693" si="8290">AV1691</f>
        <v>0</v>
      </c>
      <c r="BW1691" s="536">
        <f>SUM(BH1691,BK1691,BN1691,BQ1691,BT1691)</f>
        <v>1</v>
      </c>
      <c r="BX1691" s="536">
        <f t="shared" ref="BX1691:BX1693" si="8291">SUM(BI1691,BL1691,BO1691,BR1691,BU1691)</f>
        <v>1</v>
      </c>
      <c r="BY1691" s="536">
        <f t="shared" ref="BY1691:BY1693" si="8292">SUM(BJ1691,BM1691,BP1691,BS1691,BV1691)</f>
        <v>2</v>
      </c>
      <c r="BZ1691" t="s">
        <v>74</v>
      </c>
      <c r="CA1691" s="544">
        <f>AZ1691</f>
        <v>0</v>
      </c>
      <c r="CB1691" s="544">
        <f t="shared" ref="CB1691:CB1693" si="8293">BA1691</f>
        <v>0</v>
      </c>
      <c r="CC1691" s="544">
        <f t="shared" ref="CC1691:CC1693" si="8294">BB1691</f>
        <v>0</v>
      </c>
      <c r="CD1691" s="544">
        <f>BC1691</f>
        <v>0</v>
      </c>
      <c r="CE1691" s="544">
        <f t="shared" ref="CE1691:CE1693" si="8295">BD1691</f>
        <v>0</v>
      </c>
      <c r="CF1691" s="544">
        <f t="shared" ref="CF1691:CF1693" si="8296">BE1691</f>
        <v>0</v>
      </c>
    </row>
    <row r="1692" spans="1:84">
      <c r="A1692" s="149"/>
      <c r="B1692" s="149"/>
      <c r="C1692" s="151"/>
      <c r="D1692" s="151"/>
      <c r="E1692" s="446" t="s">
        <v>1079</v>
      </c>
      <c r="F1692" s="592"/>
      <c r="G1692" s="159"/>
      <c r="H1692" s="159"/>
      <c r="I1692" s="275">
        <f>SUM(G1692:H1692)</f>
        <v>0</v>
      </c>
      <c r="J1692" s="159"/>
      <c r="K1692" s="159"/>
      <c r="L1692" s="275">
        <f>SUM(J1692:K1692)</f>
        <v>0</v>
      </c>
      <c r="M1692" s="159"/>
      <c r="N1692" s="159"/>
      <c r="O1692" s="275">
        <f>SUM(M1692:N1692)</f>
        <v>0</v>
      </c>
      <c r="P1692" s="159"/>
      <c r="Q1692" s="159"/>
      <c r="R1692" s="275">
        <f>SUM(P1692:Q1692)</f>
        <v>0</v>
      </c>
      <c r="S1692" s="500"/>
      <c r="T1692" s="275"/>
      <c r="U1692" s="275"/>
      <c r="V1692" s="275">
        <f>SUM(T1692:U1692)</f>
        <v>0</v>
      </c>
      <c r="W1692" s="275"/>
      <c r="X1692" s="275"/>
      <c r="Y1692" s="275">
        <f>SUM(W1692:X1692)</f>
        <v>0</v>
      </c>
      <c r="Z1692" s="275"/>
      <c r="AA1692" s="275"/>
      <c r="AB1692" s="275">
        <f>SUM(Z1692:AA1692)</f>
        <v>0</v>
      </c>
      <c r="AC1692" s="275"/>
      <c r="AD1692" s="275"/>
      <c r="AE1692" s="275">
        <f>SUM(AC1692:AD1692)</f>
        <v>0</v>
      </c>
      <c r="AF1692" s="500"/>
      <c r="AG1692" s="275"/>
      <c r="AH1692" s="275"/>
      <c r="AI1692" s="275">
        <f>SUM(AG1692:AH1692)</f>
        <v>0</v>
      </c>
      <c r="AJ1692" s="275"/>
      <c r="AK1692" s="275"/>
      <c r="AL1692" s="275">
        <f>SUM(AJ1692:AK1692)</f>
        <v>0</v>
      </c>
      <c r="AM1692" s="275"/>
      <c r="AN1692" s="275"/>
      <c r="AO1692" s="275">
        <f>SUM(AM1692:AN1692)</f>
        <v>0</v>
      </c>
      <c r="AP1692" s="275"/>
      <c r="AQ1692" s="275"/>
      <c r="AR1692" s="275">
        <f>SUM(AP1692:AQ1692)</f>
        <v>0</v>
      </c>
      <c r="AS1692" s="500"/>
      <c r="AT1692" s="275"/>
      <c r="AU1692" s="275"/>
      <c r="AV1692" s="275">
        <f>SUM(AT1692:AU1692)</f>
        <v>0</v>
      </c>
      <c r="AW1692" s="567">
        <f t="shared" si="8276"/>
        <v>0</v>
      </c>
      <c r="AX1692" s="567">
        <f t="shared" si="8277"/>
        <v>0</v>
      </c>
      <c r="AY1692" s="567">
        <f t="shared" si="8278"/>
        <v>0</v>
      </c>
      <c r="AZ1692" s="159"/>
      <c r="BA1692" s="159"/>
      <c r="BB1692" s="275">
        <f>SUM(AZ1692:BA1692)</f>
        <v>0</v>
      </c>
      <c r="BC1692" s="275"/>
      <c r="BD1692" s="275"/>
      <c r="BE1692" s="275">
        <f>SUM(BC1692:BD1692)</f>
        <v>0</v>
      </c>
      <c r="BF1692" s="521"/>
      <c r="BG1692" s="605">
        <f>SUM(F1692,S1692,AF1692,AS1692)</f>
        <v>0</v>
      </c>
      <c r="BH1692" s="533">
        <f>SUM(G1692,T1692,AG1692)</f>
        <v>0</v>
      </c>
      <c r="BI1692" s="533">
        <f t="shared" si="8279"/>
        <v>0</v>
      </c>
      <c r="BJ1692" s="533">
        <f t="shared" si="8280"/>
        <v>0</v>
      </c>
      <c r="BK1692" s="533">
        <f t="shared" si="8281"/>
        <v>0</v>
      </c>
      <c r="BL1692" s="533">
        <f t="shared" si="8282"/>
        <v>0</v>
      </c>
      <c r="BM1692" s="533">
        <f t="shared" si="8283"/>
        <v>0</v>
      </c>
      <c r="BN1692" s="533">
        <f>SUM(M1692,Z1692,AM1692)</f>
        <v>0</v>
      </c>
      <c r="BO1692" s="533">
        <f t="shared" si="8284"/>
        <v>0</v>
      </c>
      <c r="BP1692" s="533">
        <f t="shared" si="8285"/>
        <v>0</v>
      </c>
      <c r="BQ1692" s="533">
        <f t="shared" si="8286"/>
        <v>0</v>
      </c>
      <c r="BR1692" s="533">
        <f t="shared" si="8287"/>
        <v>0</v>
      </c>
      <c r="BS1692" s="533">
        <f t="shared" si="8288"/>
        <v>0</v>
      </c>
      <c r="BT1692" s="533">
        <f>AT1692</f>
        <v>0</v>
      </c>
      <c r="BU1692" s="533">
        <f t="shared" si="8289"/>
        <v>0</v>
      </c>
      <c r="BV1692" s="533">
        <f t="shared" si="8290"/>
        <v>0</v>
      </c>
      <c r="BW1692" s="536">
        <f>SUM(BH1692,BK1692,BN1692,BQ1692,BT1692)</f>
        <v>0</v>
      </c>
      <c r="BX1692" s="536">
        <f t="shared" si="8291"/>
        <v>0</v>
      </c>
      <c r="BY1692" s="536">
        <f t="shared" si="8292"/>
        <v>0</v>
      </c>
      <c r="BZ1692" t="s">
        <v>74</v>
      </c>
      <c r="CA1692" s="544">
        <f>AZ1692</f>
        <v>0</v>
      </c>
      <c r="CB1692" s="544">
        <f t="shared" si="8293"/>
        <v>0</v>
      </c>
      <c r="CC1692" s="544">
        <f t="shared" si="8294"/>
        <v>0</v>
      </c>
      <c r="CD1692" s="544">
        <f>BC1692</f>
        <v>0</v>
      </c>
      <c r="CE1692" s="544">
        <f t="shared" si="8295"/>
        <v>0</v>
      </c>
      <c r="CF1692" s="544">
        <f t="shared" si="8296"/>
        <v>0</v>
      </c>
    </row>
    <row r="1693" spans="1:84">
      <c r="A1693" s="149"/>
      <c r="B1693" s="149"/>
      <c r="C1693" s="151"/>
      <c r="D1693" s="151"/>
      <c r="E1693" s="370"/>
      <c r="F1693" s="592">
        <f t="shared" ref="F1693" si="8297">SUM(F1691:F1692)</f>
        <v>2</v>
      </c>
      <c r="G1693" s="276">
        <f t="shared" ref="G1693:BE1693" si="8298">SUM(G1691:G1692)</f>
        <v>0</v>
      </c>
      <c r="H1693" s="276">
        <f t="shared" si="8298"/>
        <v>1</v>
      </c>
      <c r="I1693" s="276">
        <f t="shared" si="8298"/>
        <v>1</v>
      </c>
      <c r="J1693" s="276">
        <f t="shared" si="8298"/>
        <v>1</v>
      </c>
      <c r="K1693" s="276">
        <f t="shared" si="8298"/>
        <v>0</v>
      </c>
      <c r="L1693" s="276">
        <f t="shared" si="8298"/>
        <v>1</v>
      </c>
      <c r="M1693" s="276">
        <f t="shared" si="8298"/>
        <v>0</v>
      </c>
      <c r="N1693" s="276">
        <f t="shared" si="8298"/>
        <v>0</v>
      </c>
      <c r="O1693" s="276">
        <f t="shared" si="8298"/>
        <v>0</v>
      </c>
      <c r="P1693" s="276">
        <f t="shared" si="8298"/>
        <v>0</v>
      </c>
      <c r="Q1693" s="276">
        <f t="shared" si="8298"/>
        <v>0</v>
      </c>
      <c r="R1693" s="276">
        <f t="shared" si="8298"/>
        <v>0</v>
      </c>
      <c r="S1693" s="501">
        <f t="shared" si="8298"/>
        <v>0</v>
      </c>
      <c r="T1693" s="276">
        <f t="shared" si="8298"/>
        <v>0</v>
      </c>
      <c r="U1693" s="276">
        <f t="shared" si="8298"/>
        <v>0</v>
      </c>
      <c r="V1693" s="276">
        <f t="shared" si="8298"/>
        <v>0</v>
      </c>
      <c r="W1693" s="276">
        <f t="shared" si="8298"/>
        <v>0</v>
      </c>
      <c r="X1693" s="276">
        <f t="shared" si="8298"/>
        <v>0</v>
      </c>
      <c r="Y1693" s="276">
        <f t="shared" si="8298"/>
        <v>0</v>
      </c>
      <c r="Z1693" s="276">
        <f t="shared" si="8298"/>
        <v>0</v>
      </c>
      <c r="AA1693" s="276">
        <f t="shared" si="8298"/>
        <v>0</v>
      </c>
      <c r="AB1693" s="276">
        <f t="shared" si="8298"/>
        <v>0</v>
      </c>
      <c r="AC1693" s="276">
        <f t="shared" si="8298"/>
        <v>0</v>
      </c>
      <c r="AD1693" s="276">
        <f t="shared" si="8298"/>
        <v>0</v>
      </c>
      <c r="AE1693" s="276">
        <f t="shared" si="8298"/>
        <v>0</v>
      </c>
      <c r="AF1693" s="501">
        <f t="shared" si="8298"/>
        <v>0</v>
      </c>
      <c r="AG1693" s="276">
        <f t="shared" si="8298"/>
        <v>0</v>
      </c>
      <c r="AH1693" s="276">
        <f t="shared" si="8298"/>
        <v>0</v>
      </c>
      <c r="AI1693" s="276">
        <f t="shared" si="8298"/>
        <v>0</v>
      </c>
      <c r="AJ1693" s="276">
        <f t="shared" si="8298"/>
        <v>0</v>
      </c>
      <c r="AK1693" s="276">
        <f t="shared" si="8298"/>
        <v>0</v>
      </c>
      <c r="AL1693" s="276">
        <f t="shared" si="8298"/>
        <v>0</v>
      </c>
      <c r="AM1693" s="276">
        <f t="shared" si="8298"/>
        <v>0</v>
      </c>
      <c r="AN1693" s="276">
        <f t="shared" si="8298"/>
        <v>0</v>
      </c>
      <c r="AO1693" s="276">
        <f t="shared" si="8298"/>
        <v>0</v>
      </c>
      <c r="AP1693" s="276">
        <f t="shared" si="8298"/>
        <v>0</v>
      </c>
      <c r="AQ1693" s="276">
        <f t="shared" si="8298"/>
        <v>0</v>
      </c>
      <c r="AR1693" s="276">
        <f t="shared" si="8298"/>
        <v>0</v>
      </c>
      <c r="AS1693" s="501">
        <f t="shared" si="8298"/>
        <v>0</v>
      </c>
      <c r="AT1693" s="276">
        <f t="shared" si="8298"/>
        <v>0</v>
      </c>
      <c r="AU1693" s="276">
        <f t="shared" si="8298"/>
        <v>0</v>
      </c>
      <c r="AV1693" s="276">
        <f t="shared" si="8298"/>
        <v>0</v>
      </c>
      <c r="AW1693" s="568">
        <f t="shared" si="8298"/>
        <v>1</v>
      </c>
      <c r="AX1693" s="568">
        <f t="shared" si="8298"/>
        <v>1</v>
      </c>
      <c r="AY1693" s="568">
        <f t="shared" si="8298"/>
        <v>2</v>
      </c>
      <c r="AZ1693" s="276">
        <f t="shared" si="8298"/>
        <v>0</v>
      </c>
      <c r="BA1693" s="276">
        <f t="shared" si="8298"/>
        <v>0</v>
      </c>
      <c r="BB1693" s="276">
        <f t="shared" si="8298"/>
        <v>0</v>
      </c>
      <c r="BC1693" s="276">
        <f t="shared" si="8298"/>
        <v>0</v>
      </c>
      <c r="BD1693" s="276">
        <f t="shared" si="8298"/>
        <v>0</v>
      </c>
      <c r="BE1693" s="276">
        <f t="shared" si="8298"/>
        <v>0</v>
      </c>
      <c r="BF1693" s="523"/>
      <c r="BG1693" s="605">
        <f>SUM(F1693,S1693,AF1693,AS1693)</f>
        <v>2</v>
      </c>
      <c r="BH1693" s="533">
        <f>SUM(G1693,T1693,AG1693)</f>
        <v>0</v>
      </c>
      <c r="BI1693" s="533">
        <f t="shared" si="8279"/>
        <v>1</v>
      </c>
      <c r="BJ1693" s="533">
        <f t="shared" si="8280"/>
        <v>1</v>
      </c>
      <c r="BK1693" s="533">
        <f t="shared" si="8281"/>
        <v>1</v>
      </c>
      <c r="BL1693" s="533">
        <f t="shared" si="8282"/>
        <v>0</v>
      </c>
      <c r="BM1693" s="533">
        <f t="shared" si="8283"/>
        <v>1</v>
      </c>
      <c r="BN1693" s="533">
        <f>SUM(M1693,Z1693,AM1693)</f>
        <v>0</v>
      </c>
      <c r="BO1693" s="533">
        <f t="shared" si="8284"/>
        <v>0</v>
      </c>
      <c r="BP1693" s="533">
        <f t="shared" si="8285"/>
        <v>0</v>
      </c>
      <c r="BQ1693" s="533">
        <f t="shared" si="8286"/>
        <v>0</v>
      </c>
      <c r="BR1693" s="533">
        <f t="shared" si="8287"/>
        <v>0</v>
      </c>
      <c r="BS1693" s="533">
        <f t="shared" si="8288"/>
        <v>0</v>
      </c>
      <c r="BT1693" s="533">
        <f>AT1693</f>
        <v>0</v>
      </c>
      <c r="BU1693" s="533">
        <f t="shared" si="8289"/>
        <v>0</v>
      </c>
      <c r="BV1693" s="533">
        <f t="shared" si="8290"/>
        <v>0</v>
      </c>
      <c r="BW1693" s="536">
        <f>SUM(BH1693,BK1693,BN1693,BQ1693,BT1693)</f>
        <v>1</v>
      </c>
      <c r="BX1693" s="536">
        <f t="shared" si="8291"/>
        <v>1</v>
      </c>
      <c r="BY1693" s="536">
        <f t="shared" si="8292"/>
        <v>2</v>
      </c>
      <c r="BZ1693" t="s">
        <v>74</v>
      </c>
      <c r="CA1693" s="544">
        <f>AZ1693</f>
        <v>0</v>
      </c>
      <c r="CB1693" s="544">
        <f t="shared" si="8293"/>
        <v>0</v>
      </c>
      <c r="CC1693" s="544">
        <f t="shared" si="8294"/>
        <v>0</v>
      </c>
      <c r="CD1693" s="544">
        <f>BC1693</f>
        <v>0</v>
      </c>
      <c r="CE1693" s="544">
        <f t="shared" si="8295"/>
        <v>0</v>
      </c>
      <c r="CF1693" s="544">
        <f t="shared" si="8296"/>
        <v>0</v>
      </c>
    </row>
    <row r="1694" spans="1:84">
      <c r="A1694" s="149"/>
      <c r="B1694" s="149"/>
      <c r="C1694" s="151"/>
      <c r="D1694" s="151"/>
      <c r="E1694" s="288"/>
      <c r="F1694" s="591"/>
      <c r="G1694" s="159"/>
      <c r="H1694" s="159"/>
      <c r="I1694" s="159"/>
      <c r="J1694" s="159"/>
      <c r="K1694" s="159"/>
      <c r="L1694" s="159"/>
      <c r="M1694" s="159"/>
      <c r="N1694" s="159"/>
      <c r="O1694" s="159"/>
      <c r="P1694" s="159"/>
      <c r="Q1694" s="159"/>
      <c r="R1694" s="159"/>
      <c r="S1694" s="503"/>
      <c r="T1694" s="159"/>
      <c r="U1694" s="159"/>
      <c r="V1694" s="159"/>
      <c r="W1694" s="159"/>
      <c r="X1694" s="159"/>
      <c r="Y1694" s="159"/>
      <c r="Z1694" s="159"/>
      <c r="AA1694" s="159"/>
      <c r="AB1694" s="159"/>
      <c r="AC1694" s="159"/>
      <c r="AD1694" s="159"/>
      <c r="AE1694" s="159"/>
      <c r="AF1694" s="503"/>
      <c r="AG1694" s="159"/>
      <c r="AH1694" s="159"/>
      <c r="AI1694" s="159"/>
      <c r="AJ1694" s="159"/>
      <c r="AK1694" s="159"/>
      <c r="AL1694" s="159"/>
      <c r="AM1694" s="159"/>
      <c r="AN1694" s="159"/>
      <c r="AO1694" s="159"/>
      <c r="AP1694" s="159"/>
      <c r="AQ1694" s="159"/>
      <c r="AR1694" s="159"/>
      <c r="AS1694" s="503"/>
      <c r="AT1694" s="159"/>
      <c r="AU1694" s="159"/>
      <c r="AV1694" s="159"/>
      <c r="AW1694" s="570"/>
      <c r="AX1694" s="570"/>
      <c r="AY1694" s="570"/>
      <c r="AZ1694" s="159"/>
      <c r="BA1694" s="159"/>
      <c r="BB1694" s="159"/>
      <c r="BC1694" s="159"/>
      <c r="BD1694" s="159"/>
      <c r="BE1694" s="159"/>
      <c r="BF1694" s="474"/>
    </row>
    <row r="1695" spans="1:84">
      <c r="A1695" s="149"/>
      <c r="B1695" s="149" t="s">
        <v>565</v>
      </c>
      <c r="C1695" s="151"/>
      <c r="D1695" s="151"/>
      <c r="E1695" s="375" t="s">
        <v>221</v>
      </c>
      <c r="F1695" s="592"/>
      <c r="G1695" s="159"/>
      <c r="H1695" s="159"/>
      <c r="I1695" s="275" t="s">
        <v>74</v>
      </c>
      <c r="J1695" s="159"/>
      <c r="K1695" s="159"/>
      <c r="L1695" s="275"/>
      <c r="M1695" s="159"/>
      <c r="N1695" s="159"/>
      <c r="O1695" s="275"/>
      <c r="P1695" s="159"/>
      <c r="Q1695" s="159"/>
      <c r="R1695" s="275"/>
      <c r="S1695" s="500"/>
      <c r="T1695" s="275"/>
      <c r="U1695" s="275"/>
      <c r="V1695" s="275"/>
      <c r="W1695" s="275"/>
      <c r="X1695" s="275"/>
      <c r="Y1695" s="275"/>
      <c r="Z1695" s="275"/>
      <c r="AA1695" s="275"/>
      <c r="AB1695" s="275"/>
      <c r="AC1695" s="275"/>
      <c r="AD1695" s="275"/>
      <c r="AE1695" s="275"/>
      <c r="AF1695" s="500"/>
      <c r="AG1695" s="275"/>
      <c r="AH1695" s="275"/>
      <c r="AI1695" s="275"/>
      <c r="AJ1695" s="275"/>
      <c r="AK1695" s="275"/>
      <c r="AL1695" s="275"/>
      <c r="AM1695" s="275"/>
      <c r="AN1695" s="275"/>
      <c r="AO1695" s="275"/>
      <c r="AP1695" s="275"/>
      <c r="AQ1695" s="275"/>
      <c r="AR1695" s="275"/>
      <c r="AS1695" s="500"/>
      <c r="AT1695" s="275"/>
      <c r="AU1695" s="275"/>
      <c r="AV1695" s="275"/>
      <c r="AW1695" s="567"/>
      <c r="AX1695" s="567"/>
      <c r="AY1695" s="567"/>
      <c r="AZ1695" s="159"/>
      <c r="BA1695" s="159"/>
      <c r="BB1695" s="159"/>
      <c r="BC1695" s="275"/>
      <c r="BD1695" s="275"/>
      <c r="BE1695" s="275"/>
      <c r="BF1695" s="521"/>
    </row>
    <row r="1696" spans="1:84">
      <c r="A1696" s="149"/>
      <c r="B1696" s="149"/>
      <c r="C1696" s="151"/>
      <c r="D1696" s="151"/>
      <c r="E1696" s="446" t="s">
        <v>1078</v>
      </c>
      <c r="F1696" s="592">
        <v>3</v>
      </c>
      <c r="G1696" s="159">
        <v>2</v>
      </c>
      <c r="H1696" s="159"/>
      <c r="I1696" s="275">
        <f>SUM(G1696:H1696)</f>
        <v>2</v>
      </c>
      <c r="J1696" s="159"/>
      <c r="K1696" s="159"/>
      <c r="L1696" s="275">
        <f>SUM(J1696:K1696)</f>
        <v>0</v>
      </c>
      <c r="M1696" s="159">
        <v>1</v>
      </c>
      <c r="N1696" s="159"/>
      <c r="O1696" s="275">
        <f>SUM(M1696:N1696)</f>
        <v>1</v>
      </c>
      <c r="P1696" s="159"/>
      <c r="Q1696" s="159"/>
      <c r="R1696" s="275">
        <f>SUM(P1696:Q1696)</f>
        <v>0</v>
      </c>
      <c r="S1696" s="500"/>
      <c r="T1696" s="275"/>
      <c r="U1696" s="275"/>
      <c r="V1696" s="275">
        <f>SUM(T1696:U1696)</f>
        <v>0</v>
      </c>
      <c r="W1696" s="275"/>
      <c r="X1696" s="275"/>
      <c r="Y1696" s="275">
        <f>SUM(W1696:X1696)</f>
        <v>0</v>
      </c>
      <c r="Z1696" s="275"/>
      <c r="AA1696" s="275"/>
      <c r="AB1696" s="275">
        <f>SUM(Z1696:AA1696)</f>
        <v>0</v>
      </c>
      <c r="AC1696" s="275"/>
      <c r="AD1696" s="275"/>
      <c r="AE1696" s="275">
        <f>SUM(AC1696:AD1696)</f>
        <v>0</v>
      </c>
      <c r="AF1696" s="500"/>
      <c r="AG1696" s="275"/>
      <c r="AH1696" s="275"/>
      <c r="AI1696" s="275">
        <f>SUM(AG1696:AH1696)</f>
        <v>0</v>
      </c>
      <c r="AJ1696" s="275"/>
      <c r="AK1696" s="275"/>
      <c r="AL1696" s="275">
        <f>SUM(AJ1696:AK1696)</f>
        <v>0</v>
      </c>
      <c r="AM1696" s="275"/>
      <c r="AN1696" s="275"/>
      <c r="AO1696" s="275">
        <f>SUM(AM1696:AN1696)</f>
        <v>0</v>
      </c>
      <c r="AP1696" s="275"/>
      <c r="AQ1696" s="275"/>
      <c r="AR1696" s="275">
        <f>SUM(AP1696:AQ1696)</f>
        <v>0</v>
      </c>
      <c r="AS1696" s="500"/>
      <c r="AT1696" s="275"/>
      <c r="AU1696" s="275"/>
      <c r="AV1696" s="275">
        <f>SUM(AT1696:AU1696)</f>
        <v>0</v>
      </c>
      <c r="AW1696" s="567">
        <f t="shared" ref="AW1696:AW1697" si="8299">SUM(G1696,J1696,M1696,P1696,T1696,W1696,Z1696,AC1696,AG1696,AJ1696,AM1696,AP1696,AT1696)</f>
        <v>3</v>
      </c>
      <c r="AX1696" s="567">
        <f t="shared" ref="AX1696:AX1697" si="8300">SUM(H1696,K1696,N1696,Q1696,U1696,X1696,AA1696,AD1696,AH1696,AK1696,AN1696,AQ1696,AU1696)</f>
        <v>0</v>
      </c>
      <c r="AY1696" s="567">
        <f t="shared" ref="AY1696:AY1697" si="8301">SUM(I1696,L1696,O1696,R1696,V1696,Y1696,AB1696,AE1696,AI1696,AL1696,AO1696,AR1696,AV1696)</f>
        <v>3</v>
      </c>
      <c r="AZ1696" s="159"/>
      <c r="BA1696" s="159"/>
      <c r="BB1696" s="275">
        <f>SUM(AZ1696:BA1696)</f>
        <v>0</v>
      </c>
      <c r="BC1696" s="275"/>
      <c r="BD1696" s="275"/>
      <c r="BE1696" s="275">
        <f>SUM(BC1696:BD1696)</f>
        <v>0</v>
      </c>
      <c r="BF1696" s="521"/>
      <c r="BG1696" s="605">
        <f>SUM(F1696,S1696,AF1696,AS1696)</f>
        <v>3</v>
      </c>
      <c r="BH1696" s="533">
        <f>SUM(G1696,T1696,AG1696)</f>
        <v>2</v>
      </c>
      <c r="BI1696" s="533">
        <f t="shared" ref="BI1696:BI1698" si="8302">SUM(H1696,U1696,AH1696)</f>
        <v>0</v>
      </c>
      <c r="BJ1696" s="533">
        <f t="shared" ref="BJ1696:BJ1698" si="8303">SUM(I1696,V1696,AI1696)</f>
        <v>2</v>
      </c>
      <c r="BK1696" s="533">
        <f t="shared" ref="BK1696:BK1698" si="8304">SUM(J1696,W1696,AJ1696)</f>
        <v>0</v>
      </c>
      <c r="BL1696" s="533">
        <f t="shared" ref="BL1696:BL1698" si="8305">SUM(K1696,X1696,AK1696)</f>
        <v>0</v>
      </c>
      <c r="BM1696" s="533">
        <f t="shared" ref="BM1696:BM1698" si="8306">SUM(L1696,Y1696,AL1696)</f>
        <v>0</v>
      </c>
      <c r="BN1696" s="533">
        <f>SUM(M1696,Z1696,AM1696)</f>
        <v>1</v>
      </c>
      <c r="BO1696" s="533">
        <f t="shared" ref="BO1696:BO1698" si="8307">SUM(N1696,AA1696,AN1696)</f>
        <v>0</v>
      </c>
      <c r="BP1696" s="533">
        <f t="shared" ref="BP1696:BP1698" si="8308">SUM(O1696,AB1696,AO1696)</f>
        <v>1</v>
      </c>
      <c r="BQ1696" s="533">
        <f t="shared" ref="BQ1696:BQ1698" si="8309">SUM(P1696,AC1696,AP1696)</f>
        <v>0</v>
      </c>
      <c r="BR1696" s="533">
        <f t="shared" ref="BR1696:BR1698" si="8310">SUM(Q1696,AD1696,AQ1696)</f>
        <v>0</v>
      </c>
      <c r="BS1696" s="533">
        <f t="shared" ref="BS1696:BS1698" si="8311">SUM(R1696,AE1696,AR1696)</f>
        <v>0</v>
      </c>
      <c r="BT1696" s="533">
        <f>AT1696</f>
        <v>0</v>
      </c>
      <c r="BU1696" s="533">
        <f t="shared" ref="BU1696:BU1698" si="8312">AU1696</f>
        <v>0</v>
      </c>
      <c r="BV1696" s="533">
        <f t="shared" ref="BV1696:BV1698" si="8313">AV1696</f>
        <v>0</v>
      </c>
      <c r="BW1696" s="536">
        <f>SUM(BH1696,BK1696,BN1696,BQ1696,BT1696)</f>
        <v>3</v>
      </c>
      <c r="BX1696" s="536">
        <f t="shared" ref="BX1696:BX1698" si="8314">SUM(BI1696,BL1696,BO1696,BR1696,BU1696)</f>
        <v>0</v>
      </c>
      <c r="BY1696" s="536">
        <f t="shared" ref="BY1696:BY1698" si="8315">SUM(BJ1696,BM1696,BP1696,BS1696,BV1696)</f>
        <v>3</v>
      </c>
      <c r="BZ1696" t="s">
        <v>74</v>
      </c>
      <c r="CA1696" s="544">
        <f>AZ1696</f>
        <v>0</v>
      </c>
      <c r="CB1696" s="544">
        <f t="shared" ref="CB1696:CB1698" si="8316">BA1696</f>
        <v>0</v>
      </c>
      <c r="CC1696" s="544">
        <f t="shared" ref="CC1696:CC1698" si="8317">BB1696</f>
        <v>0</v>
      </c>
      <c r="CD1696" s="544">
        <f>BC1696</f>
        <v>0</v>
      </c>
      <c r="CE1696" s="544">
        <f t="shared" ref="CE1696:CE1698" si="8318">BD1696</f>
        <v>0</v>
      </c>
      <c r="CF1696" s="544">
        <f t="shared" ref="CF1696:CF1698" si="8319">BE1696</f>
        <v>0</v>
      </c>
    </row>
    <row r="1697" spans="1:84">
      <c r="A1697" s="149"/>
      <c r="B1697" s="149"/>
      <c r="C1697" s="151"/>
      <c r="D1697" s="151"/>
      <c r="E1697" s="446" t="s">
        <v>1079</v>
      </c>
      <c r="F1697" s="592">
        <v>0</v>
      </c>
      <c r="G1697" s="159"/>
      <c r="H1697" s="159"/>
      <c r="I1697" s="275">
        <f>SUM(G1697:H1697)</f>
        <v>0</v>
      </c>
      <c r="J1697" s="159"/>
      <c r="K1697" s="159"/>
      <c r="L1697" s="275">
        <f>SUM(J1697:K1697)</f>
        <v>0</v>
      </c>
      <c r="M1697" s="159"/>
      <c r="N1697" s="159"/>
      <c r="O1697" s="275">
        <f>SUM(M1697:N1697)</f>
        <v>0</v>
      </c>
      <c r="P1697" s="159"/>
      <c r="Q1697" s="159"/>
      <c r="R1697" s="275">
        <f>SUM(P1697:Q1697)</f>
        <v>0</v>
      </c>
      <c r="S1697" s="500"/>
      <c r="T1697" s="275"/>
      <c r="U1697" s="275"/>
      <c r="V1697" s="275">
        <f>SUM(T1697:U1697)</f>
        <v>0</v>
      </c>
      <c r="W1697" s="275"/>
      <c r="X1697" s="275"/>
      <c r="Y1697" s="275">
        <f>SUM(W1697:X1697)</f>
        <v>0</v>
      </c>
      <c r="Z1697" s="275"/>
      <c r="AA1697" s="275"/>
      <c r="AB1697" s="275">
        <f>SUM(Z1697:AA1697)</f>
        <v>0</v>
      </c>
      <c r="AC1697" s="275"/>
      <c r="AD1697" s="275"/>
      <c r="AE1697" s="275">
        <f>SUM(AC1697:AD1697)</f>
        <v>0</v>
      </c>
      <c r="AF1697" s="500"/>
      <c r="AG1697" s="275"/>
      <c r="AH1697" s="275"/>
      <c r="AI1697" s="275">
        <f>SUM(AG1697:AH1697)</f>
        <v>0</v>
      </c>
      <c r="AJ1697" s="275"/>
      <c r="AK1697" s="275"/>
      <c r="AL1697" s="275">
        <f>SUM(AJ1697:AK1697)</f>
        <v>0</v>
      </c>
      <c r="AM1697" s="275"/>
      <c r="AN1697" s="275"/>
      <c r="AO1697" s="275">
        <f>SUM(AM1697:AN1697)</f>
        <v>0</v>
      </c>
      <c r="AP1697" s="275"/>
      <c r="AQ1697" s="275"/>
      <c r="AR1697" s="275">
        <f>SUM(AP1697:AQ1697)</f>
        <v>0</v>
      </c>
      <c r="AS1697" s="500"/>
      <c r="AT1697" s="275"/>
      <c r="AU1697" s="275"/>
      <c r="AV1697" s="275">
        <f>SUM(AT1697:AU1697)</f>
        <v>0</v>
      </c>
      <c r="AW1697" s="567">
        <f t="shared" si="8299"/>
        <v>0</v>
      </c>
      <c r="AX1697" s="567">
        <f t="shared" si="8300"/>
        <v>0</v>
      </c>
      <c r="AY1697" s="567">
        <f t="shared" si="8301"/>
        <v>0</v>
      </c>
      <c r="AZ1697" s="159"/>
      <c r="BA1697" s="159"/>
      <c r="BB1697" s="275">
        <f>SUM(AZ1697:BA1697)</f>
        <v>0</v>
      </c>
      <c r="BC1697" s="275"/>
      <c r="BD1697" s="275"/>
      <c r="BE1697" s="275">
        <f>SUM(BC1697:BD1697)</f>
        <v>0</v>
      </c>
      <c r="BF1697" s="521"/>
      <c r="BG1697" s="605">
        <f>SUM(F1697,S1697,AF1697,AS1697)</f>
        <v>0</v>
      </c>
      <c r="BH1697" s="533">
        <f>SUM(G1697,T1697,AG1697)</f>
        <v>0</v>
      </c>
      <c r="BI1697" s="533">
        <f t="shared" si="8302"/>
        <v>0</v>
      </c>
      <c r="BJ1697" s="533">
        <f t="shared" si="8303"/>
        <v>0</v>
      </c>
      <c r="BK1697" s="533">
        <f t="shared" si="8304"/>
        <v>0</v>
      </c>
      <c r="BL1697" s="533">
        <f t="shared" si="8305"/>
        <v>0</v>
      </c>
      <c r="BM1697" s="533">
        <f t="shared" si="8306"/>
        <v>0</v>
      </c>
      <c r="BN1697" s="533">
        <f>SUM(M1697,Z1697,AM1697)</f>
        <v>0</v>
      </c>
      <c r="BO1697" s="533">
        <f t="shared" si="8307"/>
        <v>0</v>
      </c>
      <c r="BP1697" s="533">
        <f t="shared" si="8308"/>
        <v>0</v>
      </c>
      <c r="BQ1697" s="533">
        <f t="shared" si="8309"/>
        <v>0</v>
      </c>
      <c r="BR1697" s="533">
        <f t="shared" si="8310"/>
        <v>0</v>
      </c>
      <c r="BS1697" s="533">
        <f t="shared" si="8311"/>
        <v>0</v>
      </c>
      <c r="BT1697" s="533">
        <f>AT1697</f>
        <v>0</v>
      </c>
      <c r="BU1697" s="533">
        <f t="shared" si="8312"/>
        <v>0</v>
      </c>
      <c r="BV1697" s="533">
        <f t="shared" si="8313"/>
        <v>0</v>
      </c>
      <c r="BW1697" s="536">
        <f>SUM(BH1697,BK1697,BN1697,BQ1697,BT1697)</f>
        <v>0</v>
      </c>
      <c r="BX1697" s="536">
        <f t="shared" si="8314"/>
        <v>0</v>
      </c>
      <c r="BY1697" s="536">
        <f t="shared" si="8315"/>
        <v>0</v>
      </c>
      <c r="BZ1697" t="s">
        <v>74</v>
      </c>
      <c r="CA1697" s="544">
        <f>AZ1697</f>
        <v>0</v>
      </c>
      <c r="CB1697" s="544">
        <f t="shared" si="8316"/>
        <v>0</v>
      </c>
      <c r="CC1697" s="544">
        <f t="shared" si="8317"/>
        <v>0</v>
      </c>
      <c r="CD1697" s="544">
        <f>BC1697</f>
        <v>0</v>
      </c>
      <c r="CE1697" s="544">
        <f t="shared" si="8318"/>
        <v>0</v>
      </c>
      <c r="CF1697" s="544">
        <f t="shared" si="8319"/>
        <v>0</v>
      </c>
    </row>
    <row r="1698" spans="1:84">
      <c r="A1698" s="149"/>
      <c r="B1698" s="149"/>
      <c r="C1698" s="151"/>
      <c r="D1698" s="151"/>
      <c r="E1698" s="370"/>
      <c r="F1698" s="592">
        <f t="shared" ref="F1698" si="8320">SUM(F1696:F1697)</f>
        <v>3</v>
      </c>
      <c r="G1698" s="276">
        <f t="shared" ref="G1698:BE1698" si="8321">SUM(G1696:G1697)</f>
        <v>2</v>
      </c>
      <c r="H1698" s="276">
        <f t="shared" si="8321"/>
        <v>0</v>
      </c>
      <c r="I1698" s="276">
        <f t="shared" si="8321"/>
        <v>2</v>
      </c>
      <c r="J1698" s="276">
        <f t="shared" si="8321"/>
        <v>0</v>
      </c>
      <c r="K1698" s="276">
        <f t="shared" si="8321"/>
        <v>0</v>
      </c>
      <c r="L1698" s="276">
        <f t="shared" si="8321"/>
        <v>0</v>
      </c>
      <c r="M1698" s="276">
        <f t="shared" si="8321"/>
        <v>1</v>
      </c>
      <c r="N1698" s="276">
        <f t="shared" si="8321"/>
        <v>0</v>
      </c>
      <c r="O1698" s="276">
        <f t="shared" si="8321"/>
        <v>1</v>
      </c>
      <c r="P1698" s="276">
        <f t="shared" si="8321"/>
        <v>0</v>
      </c>
      <c r="Q1698" s="276">
        <f t="shared" si="8321"/>
        <v>0</v>
      </c>
      <c r="R1698" s="276">
        <f t="shared" si="8321"/>
        <v>0</v>
      </c>
      <c r="S1698" s="501">
        <f t="shared" si="8321"/>
        <v>0</v>
      </c>
      <c r="T1698" s="276">
        <f t="shared" si="8321"/>
        <v>0</v>
      </c>
      <c r="U1698" s="276">
        <f t="shared" si="8321"/>
        <v>0</v>
      </c>
      <c r="V1698" s="276">
        <f t="shared" si="8321"/>
        <v>0</v>
      </c>
      <c r="W1698" s="276">
        <f t="shared" si="8321"/>
        <v>0</v>
      </c>
      <c r="X1698" s="276">
        <f t="shared" si="8321"/>
        <v>0</v>
      </c>
      <c r="Y1698" s="276">
        <f t="shared" si="8321"/>
        <v>0</v>
      </c>
      <c r="Z1698" s="276">
        <f t="shared" si="8321"/>
        <v>0</v>
      </c>
      <c r="AA1698" s="276">
        <f t="shared" si="8321"/>
        <v>0</v>
      </c>
      <c r="AB1698" s="276">
        <f t="shared" si="8321"/>
        <v>0</v>
      </c>
      <c r="AC1698" s="276">
        <f t="shared" si="8321"/>
        <v>0</v>
      </c>
      <c r="AD1698" s="276">
        <f t="shared" si="8321"/>
        <v>0</v>
      </c>
      <c r="AE1698" s="276">
        <f t="shared" si="8321"/>
        <v>0</v>
      </c>
      <c r="AF1698" s="501">
        <f t="shared" si="8321"/>
        <v>0</v>
      </c>
      <c r="AG1698" s="276">
        <f t="shared" si="8321"/>
        <v>0</v>
      </c>
      <c r="AH1698" s="276">
        <f t="shared" si="8321"/>
        <v>0</v>
      </c>
      <c r="AI1698" s="276">
        <f t="shared" si="8321"/>
        <v>0</v>
      </c>
      <c r="AJ1698" s="276">
        <f t="shared" si="8321"/>
        <v>0</v>
      </c>
      <c r="AK1698" s="276">
        <f t="shared" si="8321"/>
        <v>0</v>
      </c>
      <c r="AL1698" s="276">
        <f t="shared" si="8321"/>
        <v>0</v>
      </c>
      <c r="AM1698" s="276">
        <f t="shared" si="8321"/>
        <v>0</v>
      </c>
      <c r="AN1698" s="276">
        <f t="shared" si="8321"/>
        <v>0</v>
      </c>
      <c r="AO1698" s="276">
        <f t="shared" si="8321"/>
        <v>0</v>
      </c>
      <c r="AP1698" s="276">
        <f t="shared" si="8321"/>
        <v>0</v>
      </c>
      <c r="AQ1698" s="276">
        <f t="shared" si="8321"/>
        <v>0</v>
      </c>
      <c r="AR1698" s="276">
        <f t="shared" si="8321"/>
        <v>0</v>
      </c>
      <c r="AS1698" s="501">
        <f t="shared" si="8321"/>
        <v>0</v>
      </c>
      <c r="AT1698" s="276">
        <f t="shared" si="8321"/>
        <v>0</v>
      </c>
      <c r="AU1698" s="276">
        <f t="shared" si="8321"/>
        <v>0</v>
      </c>
      <c r="AV1698" s="276">
        <f t="shared" si="8321"/>
        <v>0</v>
      </c>
      <c r="AW1698" s="568">
        <f t="shared" si="8321"/>
        <v>3</v>
      </c>
      <c r="AX1698" s="568">
        <f t="shared" si="8321"/>
        <v>0</v>
      </c>
      <c r="AY1698" s="568">
        <f t="shared" si="8321"/>
        <v>3</v>
      </c>
      <c r="AZ1698" s="276">
        <f t="shared" si="8321"/>
        <v>0</v>
      </c>
      <c r="BA1698" s="276">
        <f t="shared" si="8321"/>
        <v>0</v>
      </c>
      <c r="BB1698" s="276">
        <f t="shared" si="8321"/>
        <v>0</v>
      </c>
      <c r="BC1698" s="276">
        <f t="shared" si="8321"/>
        <v>0</v>
      </c>
      <c r="BD1698" s="276">
        <f t="shared" si="8321"/>
        <v>0</v>
      </c>
      <c r="BE1698" s="276">
        <f t="shared" si="8321"/>
        <v>0</v>
      </c>
      <c r="BF1698" s="523"/>
      <c r="BG1698" s="605">
        <f>SUM(F1698,S1698,AF1698,AS1698)</f>
        <v>3</v>
      </c>
      <c r="BH1698" s="533">
        <f>SUM(G1698,T1698,AG1698)</f>
        <v>2</v>
      </c>
      <c r="BI1698" s="533">
        <f t="shared" si="8302"/>
        <v>0</v>
      </c>
      <c r="BJ1698" s="533">
        <f t="shared" si="8303"/>
        <v>2</v>
      </c>
      <c r="BK1698" s="533">
        <f t="shared" si="8304"/>
        <v>0</v>
      </c>
      <c r="BL1698" s="533">
        <f t="shared" si="8305"/>
        <v>0</v>
      </c>
      <c r="BM1698" s="533">
        <f t="shared" si="8306"/>
        <v>0</v>
      </c>
      <c r="BN1698" s="533">
        <f>SUM(M1698,Z1698,AM1698)</f>
        <v>1</v>
      </c>
      <c r="BO1698" s="533">
        <f t="shared" si="8307"/>
        <v>0</v>
      </c>
      <c r="BP1698" s="533">
        <f t="shared" si="8308"/>
        <v>1</v>
      </c>
      <c r="BQ1698" s="533">
        <f t="shared" si="8309"/>
        <v>0</v>
      </c>
      <c r="BR1698" s="533">
        <f t="shared" si="8310"/>
        <v>0</v>
      </c>
      <c r="BS1698" s="533">
        <f t="shared" si="8311"/>
        <v>0</v>
      </c>
      <c r="BT1698" s="533">
        <f>AT1698</f>
        <v>0</v>
      </c>
      <c r="BU1698" s="533">
        <f t="shared" si="8312"/>
        <v>0</v>
      </c>
      <c r="BV1698" s="533">
        <f t="shared" si="8313"/>
        <v>0</v>
      </c>
      <c r="BW1698" s="536">
        <f>SUM(BH1698,BK1698,BN1698,BQ1698,BT1698)</f>
        <v>3</v>
      </c>
      <c r="BX1698" s="536">
        <f t="shared" si="8314"/>
        <v>0</v>
      </c>
      <c r="BY1698" s="536">
        <f t="shared" si="8315"/>
        <v>3</v>
      </c>
      <c r="BZ1698" t="s">
        <v>74</v>
      </c>
      <c r="CA1698" s="544">
        <f>AZ1698</f>
        <v>0</v>
      </c>
      <c r="CB1698" s="544">
        <f t="shared" si="8316"/>
        <v>0</v>
      </c>
      <c r="CC1698" s="544">
        <f t="shared" si="8317"/>
        <v>0</v>
      </c>
      <c r="CD1698" s="544">
        <f>BC1698</f>
        <v>0</v>
      </c>
      <c r="CE1698" s="544">
        <f t="shared" si="8318"/>
        <v>0</v>
      </c>
      <c r="CF1698" s="544">
        <f t="shared" si="8319"/>
        <v>0</v>
      </c>
    </row>
    <row r="1699" spans="1:84">
      <c r="A1699" s="149"/>
      <c r="B1699" s="149"/>
      <c r="C1699" s="151"/>
      <c r="D1699" s="151"/>
      <c r="E1699" s="370"/>
      <c r="F1699" s="592"/>
      <c r="G1699" s="168"/>
      <c r="H1699" s="168"/>
      <c r="I1699" s="168"/>
      <c r="J1699" s="168"/>
      <c r="K1699" s="168"/>
      <c r="L1699" s="168"/>
      <c r="M1699" s="168"/>
      <c r="N1699" s="168"/>
      <c r="O1699" s="168"/>
      <c r="P1699" s="168"/>
      <c r="Q1699" s="168"/>
      <c r="R1699" s="168"/>
      <c r="S1699" s="502"/>
      <c r="T1699" s="168"/>
      <c r="U1699" s="168"/>
      <c r="V1699" s="168"/>
      <c r="W1699" s="168"/>
      <c r="X1699" s="168"/>
      <c r="Y1699" s="168"/>
      <c r="Z1699" s="168"/>
      <c r="AA1699" s="168"/>
      <c r="AB1699" s="168"/>
      <c r="AC1699" s="168"/>
      <c r="AD1699" s="168"/>
      <c r="AE1699" s="168"/>
      <c r="AF1699" s="502"/>
      <c r="AG1699" s="168"/>
      <c r="AH1699" s="168"/>
      <c r="AI1699" s="168"/>
      <c r="AJ1699" s="168"/>
      <c r="AK1699" s="168"/>
      <c r="AL1699" s="168"/>
      <c r="AM1699" s="168"/>
      <c r="AN1699" s="168"/>
      <c r="AO1699" s="168"/>
      <c r="AP1699" s="168"/>
      <c r="AQ1699" s="168"/>
      <c r="AR1699" s="168"/>
      <c r="AS1699" s="502"/>
      <c r="AT1699" s="168"/>
      <c r="AU1699" s="168"/>
      <c r="AV1699" s="168"/>
      <c r="AW1699" s="569"/>
      <c r="AX1699" s="569"/>
      <c r="AY1699" s="569"/>
      <c r="AZ1699" s="168"/>
      <c r="BA1699" s="168"/>
      <c r="BB1699" s="168"/>
      <c r="BC1699" s="168"/>
      <c r="BD1699" s="168"/>
      <c r="BE1699" s="168"/>
      <c r="BF1699" s="523"/>
    </row>
    <row r="1700" spans="1:84">
      <c r="A1700" s="149"/>
      <c r="B1700" s="149" t="s">
        <v>539</v>
      </c>
      <c r="C1700" s="151"/>
      <c r="D1700" s="151"/>
      <c r="E1700" s="375" t="s">
        <v>221</v>
      </c>
      <c r="F1700" s="592"/>
      <c r="G1700" s="159"/>
      <c r="H1700" s="159"/>
      <c r="I1700" s="275"/>
      <c r="J1700" s="159"/>
      <c r="K1700" s="159"/>
      <c r="L1700" s="275"/>
      <c r="M1700" s="159"/>
      <c r="N1700" s="159"/>
      <c r="O1700" s="275"/>
      <c r="P1700" s="159"/>
      <c r="Q1700" s="159"/>
      <c r="R1700" s="275"/>
      <c r="S1700" s="500"/>
      <c r="T1700" s="275"/>
      <c r="U1700" s="275"/>
      <c r="V1700" s="275"/>
      <c r="W1700" s="275"/>
      <c r="X1700" s="275"/>
      <c r="Y1700" s="275"/>
      <c r="Z1700" s="275"/>
      <c r="AA1700" s="275"/>
      <c r="AB1700" s="275"/>
      <c r="AC1700" s="275"/>
      <c r="AD1700" s="275"/>
      <c r="AE1700" s="275"/>
      <c r="AF1700" s="500"/>
      <c r="AG1700" s="275"/>
      <c r="AH1700" s="275"/>
      <c r="AI1700" s="275"/>
      <c r="AJ1700" s="275"/>
      <c r="AK1700" s="275"/>
      <c r="AL1700" s="275"/>
      <c r="AM1700" s="275"/>
      <c r="AN1700" s="275"/>
      <c r="AO1700" s="275"/>
      <c r="AP1700" s="275"/>
      <c r="AQ1700" s="275"/>
      <c r="AR1700" s="275"/>
      <c r="AS1700" s="500"/>
      <c r="AT1700" s="275"/>
      <c r="AU1700" s="275"/>
      <c r="AV1700" s="275"/>
      <c r="AW1700" s="567"/>
      <c r="AX1700" s="567"/>
      <c r="AY1700" s="567"/>
      <c r="AZ1700" s="159"/>
      <c r="BA1700" s="159"/>
      <c r="BB1700" s="159"/>
      <c r="BC1700" s="275"/>
      <c r="BD1700" s="275"/>
      <c r="BE1700" s="275"/>
      <c r="BF1700" s="521"/>
    </row>
    <row r="1701" spans="1:84">
      <c r="A1701" s="149"/>
      <c r="B1701" s="149"/>
      <c r="C1701" s="151"/>
      <c r="D1701" s="151"/>
      <c r="E1701" s="446" t="s">
        <v>1078</v>
      </c>
      <c r="F1701" s="592">
        <v>2</v>
      </c>
      <c r="G1701" s="159"/>
      <c r="H1701" s="159"/>
      <c r="I1701" s="275">
        <f>SUM(G1701:H1701)</f>
        <v>0</v>
      </c>
      <c r="J1701" s="159"/>
      <c r="K1701" s="159"/>
      <c r="L1701" s="275">
        <f>SUM(J1701:K1701)</f>
        <v>0</v>
      </c>
      <c r="M1701" s="159"/>
      <c r="N1701" s="159"/>
      <c r="O1701" s="275">
        <f>SUM(M1701:N1701)</f>
        <v>0</v>
      </c>
      <c r="P1701" s="159"/>
      <c r="Q1701" s="159"/>
      <c r="R1701" s="275">
        <f>SUM(P1701:Q1701)</f>
        <v>0</v>
      </c>
      <c r="S1701" s="500"/>
      <c r="T1701" s="275"/>
      <c r="U1701" s="275"/>
      <c r="V1701" s="275">
        <f>SUM(T1701:U1701)</f>
        <v>0</v>
      </c>
      <c r="W1701" s="275"/>
      <c r="X1701" s="275"/>
      <c r="Y1701" s="275">
        <f>SUM(W1701:X1701)</f>
        <v>0</v>
      </c>
      <c r="Z1701" s="275"/>
      <c r="AA1701" s="275"/>
      <c r="AB1701" s="275">
        <f>SUM(Z1701:AA1701)</f>
        <v>0</v>
      </c>
      <c r="AC1701" s="275"/>
      <c r="AD1701" s="275"/>
      <c r="AE1701" s="275">
        <f>SUM(AC1701:AD1701)</f>
        <v>0</v>
      </c>
      <c r="AF1701" s="500"/>
      <c r="AG1701" s="275"/>
      <c r="AH1701" s="275"/>
      <c r="AI1701" s="275">
        <f>SUM(AG1701:AH1701)</f>
        <v>0</v>
      </c>
      <c r="AJ1701" s="275"/>
      <c r="AK1701" s="275"/>
      <c r="AL1701" s="275">
        <f>SUM(AJ1701:AK1701)</f>
        <v>0</v>
      </c>
      <c r="AM1701" s="275"/>
      <c r="AN1701" s="275"/>
      <c r="AO1701" s="275">
        <f>SUM(AM1701:AN1701)</f>
        <v>0</v>
      </c>
      <c r="AP1701" s="275"/>
      <c r="AQ1701" s="275"/>
      <c r="AR1701" s="275">
        <f>SUM(AP1701:AQ1701)</f>
        <v>0</v>
      </c>
      <c r="AS1701" s="500"/>
      <c r="AT1701" s="275"/>
      <c r="AU1701" s="275"/>
      <c r="AV1701" s="275">
        <f>SUM(AT1701:AU1701)</f>
        <v>0</v>
      </c>
      <c r="AW1701" s="567">
        <f t="shared" ref="AW1701:AW1702" si="8322">SUM(G1701,J1701,M1701,P1701,T1701,W1701,Z1701,AC1701,AG1701,AJ1701,AM1701,AP1701,AT1701)</f>
        <v>0</v>
      </c>
      <c r="AX1701" s="567">
        <f t="shared" ref="AX1701:AX1702" si="8323">SUM(H1701,K1701,N1701,Q1701,U1701,X1701,AA1701,AD1701,AH1701,AK1701,AN1701,AQ1701,AU1701)</f>
        <v>0</v>
      </c>
      <c r="AY1701" s="567">
        <f t="shared" ref="AY1701:AY1702" si="8324">SUM(I1701,L1701,O1701,R1701,V1701,Y1701,AB1701,AE1701,AI1701,AL1701,AO1701,AR1701,AV1701)</f>
        <v>0</v>
      </c>
      <c r="AZ1701" s="159"/>
      <c r="BA1701" s="159"/>
      <c r="BB1701" s="275">
        <f>SUM(AZ1701:BA1701)</f>
        <v>0</v>
      </c>
      <c r="BC1701" s="275"/>
      <c r="BD1701" s="275"/>
      <c r="BE1701" s="275">
        <f>SUM(BC1701:BD1701)</f>
        <v>0</v>
      </c>
      <c r="BF1701" s="521"/>
      <c r="BG1701" s="605">
        <f>SUM(F1701,S1701,AF1701,AS1701)</f>
        <v>2</v>
      </c>
      <c r="BH1701" s="533">
        <f>SUM(G1701,T1701,AG1701)</f>
        <v>0</v>
      </c>
      <c r="BI1701" s="533">
        <f t="shared" ref="BI1701:BI1703" si="8325">SUM(H1701,U1701,AH1701)</f>
        <v>0</v>
      </c>
      <c r="BJ1701" s="533">
        <f t="shared" ref="BJ1701:BJ1703" si="8326">SUM(I1701,V1701,AI1701)</f>
        <v>0</v>
      </c>
      <c r="BK1701" s="533">
        <f t="shared" ref="BK1701:BK1703" si="8327">SUM(J1701,W1701,AJ1701)</f>
        <v>0</v>
      </c>
      <c r="BL1701" s="533">
        <f t="shared" ref="BL1701:BL1703" si="8328">SUM(K1701,X1701,AK1701)</f>
        <v>0</v>
      </c>
      <c r="BM1701" s="533">
        <f t="shared" ref="BM1701:BM1703" si="8329">SUM(L1701,Y1701,AL1701)</f>
        <v>0</v>
      </c>
      <c r="BN1701" s="533">
        <f>SUM(M1701,Z1701,AM1701)</f>
        <v>0</v>
      </c>
      <c r="BO1701" s="533">
        <f t="shared" ref="BO1701:BO1703" si="8330">SUM(N1701,AA1701,AN1701)</f>
        <v>0</v>
      </c>
      <c r="BP1701" s="533">
        <f t="shared" ref="BP1701:BP1703" si="8331">SUM(O1701,AB1701,AO1701)</f>
        <v>0</v>
      </c>
      <c r="BQ1701" s="533">
        <f t="shared" ref="BQ1701:BQ1703" si="8332">SUM(P1701,AC1701,AP1701)</f>
        <v>0</v>
      </c>
      <c r="BR1701" s="533">
        <f t="shared" ref="BR1701:BR1703" si="8333">SUM(Q1701,AD1701,AQ1701)</f>
        <v>0</v>
      </c>
      <c r="BS1701" s="533">
        <f t="shared" ref="BS1701:BS1703" si="8334">SUM(R1701,AE1701,AR1701)</f>
        <v>0</v>
      </c>
      <c r="BT1701" s="533">
        <f>AT1701</f>
        <v>0</v>
      </c>
      <c r="BU1701" s="533">
        <f t="shared" ref="BU1701:BU1703" si="8335">AU1701</f>
        <v>0</v>
      </c>
      <c r="BV1701" s="533">
        <f t="shared" ref="BV1701:BV1703" si="8336">AV1701</f>
        <v>0</v>
      </c>
      <c r="BW1701" s="536">
        <f>SUM(BH1701,BK1701,BN1701,BQ1701,BT1701)</f>
        <v>0</v>
      </c>
      <c r="BX1701" s="536">
        <f t="shared" ref="BX1701:BX1703" si="8337">SUM(BI1701,BL1701,BO1701,BR1701,BU1701)</f>
        <v>0</v>
      </c>
      <c r="BY1701" s="536">
        <f t="shared" ref="BY1701:BY1703" si="8338">SUM(BJ1701,BM1701,BP1701,BS1701,BV1701)</f>
        <v>0</v>
      </c>
      <c r="BZ1701" t="s">
        <v>74</v>
      </c>
      <c r="CA1701" s="544">
        <f>AZ1701</f>
        <v>0</v>
      </c>
      <c r="CB1701" s="544">
        <f t="shared" ref="CB1701:CB1703" si="8339">BA1701</f>
        <v>0</v>
      </c>
      <c r="CC1701" s="544">
        <f t="shared" ref="CC1701:CC1703" si="8340">BB1701</f>
        <v>0</v>
      </c>
      <c r="CD1701" s="544">
        <f>BC1701</f>
        <v>0</v>
      </c>
      <c r="CE1701" s="544">
        <f t="shared" ref="CE1701:CE1703" si="8341">BD1701</f>
        <v>0</v>
      </c>
      <c r="CF1701" s="544">
        <f t="shared" ref="CF1701:CF1703" si="8342">BE1701</f>
        <v>0</v>
      </c>
    </row>
    <row r="1702" spans="1:84">
      <c r="A1702" s="149"/>
      <c r="B1702" s="149"/>
      <c r="C1702" s="151"/>
      <c r="D1702" s="151"/>
      <c r="E1702" s="446" t="s">
        <v>1079</v>
      </c>
      <c r="F1702" s="592">
        <v>5</v>
      </c>
      <c r="G1702" s="159"/>
      <c r="H1702" s="159"/>
      <c r="I1702" s="275">
        <f>SUM(G1702:H1702)</f>
        <v>0</v>
      </c>
      <c r="J1702" s="159"/>
      <c r="K1702" s="159"/>
      <c r="L1702" s="275">
        <f>SUM(J1702:K1702)</f>
        <v>0</v>
      </c>
      <c r="M1702" s="159"/>
      <c r="N1702" s="159"/>
      <c r="O1702" s="275">
        <f>SUM(M1702:N1702)</f>
        <v>0</v>
      </c>
      <c r="P1702" s="159"/>
      <c r="Q1702" s="159"/>
      <c r="R1702" s="275">
        <f>SUM(P1702:Q1702)</f>
        <v>0</v>
      </c>
      <c r="S1702" s="500"/>
      <c r="T1702" s="275"/>
      <c r="U1702" s="275"/>
      <c r="V1702" s="275">
        <f>SUM(T1702:U1702)</f>
        <v>0</v>
      </c>
      <c r="W1702" s="275"/>
      <c r="X1702" s="275"/>
      <c r="Y1702" s="275">
        <f>SUM(W1702:X1702)</f>
        <v>0</v>
      </c>
      <c r="Z1702" s="275"/>
      <c r="AA1702" s="275"/>
      <c r="AB1702" s="275">
        <f>SUM(Z1702:AA1702)</f>
        <v>0</v>
      </c>
      <c r="AC1702" s="275"/>
      <c r="AD1702" s="275"/>
      <c r="AE1702" s="275">
        <f>SUM(AC1702:AD1702)</f>
        <v>0</v>
      </c>
      <c r="AF1702" s="500"/>
      <c r="AG1702" s="275"/>
      <c r="AH1702" s="275"/>
      <c r="AI1702" s="275">
        <f>SUM(AG1702:AH1702)</f>
        <v>0</v>
      </c>
      <c r="AJ1702" s="275"/>
      <c r="AK1702" s="275"/>
      <c r="AL1702" s="275">
        <f>SUM(AJ1702:AK1702)</f>
        <v>0</v>
      </c>
      <c r="AM1702" s="275"/>
      <c r="AN1702" s="275"/>
      <c r="AO1702" s="275">
        <f>SUM(AM1702:AN1702)</f>
        <v>0</v>
      </c>
      <c r="AP1702" s="275"/>
      <c r="AQ1702" s="275"/>
      <c r="AR1702" s="275">
        <f>SUM(AP1702:AQ1702)</f>
        <v>0</v>
      </c>
      <c r="AS1702" s="500"/>
      <c r="AT1702" s="275"/>
      <c r="AU1702" s="275"/>
      <c r="AV1702" s="275">
        <f>SUM(AT1702:AU1702)</f>
        <v>0</v>
      </c>
      <c r="AW1702" s="567">
        <f t="shared" si="8322"/>
        <v>0</v>
      </c>
      <c r="AX1702" s="567">
        <f t="shared" si="8323"/>
        <v>0</v>
      </c>
      <c r="AY1702" s="567">
        <f t="shared" si="8324"/>
        <v>0</v>
      </c>
      <c r="AZ1702" s="159"/>
      <c r="BA1702" s="159"/>
      <c r="BB1702" s="275">
        <f>SUM(AZ1702:BA1702)</f>
        <v>0</v>
      </c>
      <c r="BC1702" s="275"/>
      <c r="BD1702" s="275"/>
      <c r="BE1702" s="275">
        <f>SUM(BC1702:BD1702)</f>
        <v>0</v>
      </c>
      <c r="BF1702" s="521"/>
      <c r="BG1702" s="605">
        <f>SUM(F1702,S1702,AF1702,AS1702)</f>
        <v>5</v>
      </c>
      <c r="BH1702" s="533">
        <f>SUM(G1702,T1702,AG1702)</f>
        <v>0</v>
      </c>
      <c r="BI1702" s="533">
        <f t="shared" si="8325"/>
        <v>0</v>
      </c>
      <c r="BJ1702" s="533">
        <f t="shared" si="8326"/>
        <v>0</v>
      </c>
      <c r="BK1702" s="533">
        <f t="shared" si="8327"/>
        <v>0</v>
      </c>
      <c r="BL1702" s="533">
        <f t="shared" si="8328"/>
        <v>0</v>
      </c>
      <c r="BM1702" s="533">
        <f t="shared" si="8329"/>
        <v>0</v>
      </c>
      <c r="BN1702" s="533">
        <f>SUM(M1702,Z1702,AM1702)</f>
        <v>0</v>
      </c>
      <c r="BO1702" s="533">
        <f t="shared" si="8330"/>
        <v>0</v>
      </c>
      <c r="BP1702" s="533">
        <f t="shared" si="8331"/>
        <v>0</v>
      </c>
      <c r="BQ1702" s="533">
        <f t="shared" si="8332"/>
        <v>0</v>
      </c>
      <c r="BR1702" s="533">
        <f t="shared" si="8333"/>
        <v>0</v>
      </c>
      <c r="BS1702" s="533">
        <f t="shared" si="8334"/>
        <v>0</v>
      </c>
      <c r="BT1702" s="533">
        <f>AT1702</f>
        <v>0</v>
      </c>
      <c r="BU1702" s="533">
        <f t="shared" si="8335"/>
        <v>0</v>
      </c>
      <c r="BV1702" s="533">
        <f t="shared" si="8336"/>
        <v>0</v>
      </c>
      <c r="BW1702" s="536">
        <f>SUM(BH1702,BK1702,BN1702,BQ1702,BT1702)</f>
        <v>0</v>
      </c>
      <c r="BX1702" s="536">
        <f t="shared" si="8337"/>
        <v>0</v>
      </c>
      <c r="BY1702" s="536">
        <f t="shared" si="8338"/>
        <v>0</v>
      </c>
      <c r="BZ1702" t="s">
        <v>74</v>
      </c>
      <c r="CA1702" s="544">
        <f>AZ1702</f>
        <v>0</v>
      </c>
      <c r="CB1702" s="544">
        <f t="shared" si="8339"/>
        <v>0</v>
      </c>
      <c r="CC1702" s="544">
        <f t="shared" si="8340"/>
        <v>0</v>
      </c>
      <c r="CD1702" s="544">
        <f>BC1702</f>
        <v>0</v>
      </c>
      <c r="CE1702" s="544">
        <f t="shared" si="8341"/>
        <v>0</v>
      </c>
      <c r="CF1702" s="544">
        <f t="shared" si="8342"/>
        <v>0</v>
      </c>
    </row>
    <row r="1703" spans="1:84">
      <c r="A1703" s="149"/>
      <c r="B1703" s="149"/>
      <c r="C1703" s="151"/>
      <c r="D1703" s="151"/>
      <c r="E1703" s="370"/>
      <c r="F1703" s="592">
        <f t="shared" ref="F1703" si="8343">SUM(F1701:F1702)</f>
        <v>7</v>
      </c>
      <c r="G1703" s="276">
        <f t="shared" ref="G1703:BE1703" si="8344">SUM(G1701:G1702)</f>
        <v>0</v>
      </c>
      <c r="H1703" s="276">
        <f t="shared" si="8344"/>
        <v>0</v>
      </c>
      <c r="I1703" s="276">
        <f t="shared" si="8344"/>
        <v>0</v>
      </c>
      <c r="J1703" s="276">
        <f t="shared" si="8344"/>
        <v>0</v>
      </c>
      <c r="K1703" s="276">
        <f t="shared" si="8344"/>
        <v>0</v>
      </c>
      <c r="L1703" s="276">
        <f t="shared" si="8344"/>
        <v>0</v>
      </c>
      <c r="M1703" s="276">
        <f t="shared" si="8344"/>
        <v>0</v>
      </c>
      <c r="N1703" s="276">
        <f t="shared" si="8344"/>
        <v>0</v>
      </c>
      <c r="O1703" s="276">
        <f t="shared" si="8344"/>
        <v>0</v>
      </c>
      <c r="P1703" s="276">
        <f t="shared" si="8344"/>
        <v>0</v>
      </c>
      <c r="Q1703" s="276">
        <f t="shared" si="8344"/>
        <v>0</v>
      </c>
      <c r="R1703" s="276">
        <f t="shared" si="8344"/>
        <v>0</v>
      </c>
      <c r="S1703" s="501">
        <f t="shared" si="8344"/>
        <v>0</v>
      </c>
      <c r="T1703" s="276">
        <f t="shared" si="8344"/>
        <v>0</v>
      </c>
      <c r="U1703" s="276">
        <f t="shared" si="8344"/>
        <v>0</v>
      </c>
      <c r="V1703" s="276">
        <f t="shared" si="8344"/>
        <v>0</v>
      </c>
      <c r="W1703" s="276">
        <f t="shared" si="8344"/>
        <v>0</v>
      </c>
      <c r="X1703" s="276">
        <f t="shared" si="8344"/>
        <v>0</v>
      </c>
      <c r="Y1703" s="276">
        <f t="shared" si="8344"/>
        <v>0</v>
      </c>
      <c r="Z1703" s="276">
        <f t="shared" si="8344"/>
        <v>0</v>
      </c>
      <c r="AA1703" s="276">
        <f t="shared" si="8344"/>
        <v>0</v>
      </c>
      <c r="AB1703" s="276">
        <f t="shared" si="8344"/>
        <v>0</v>
      </c>
      <c r="AC1703" s="276">
        <f t="shared" si="8344"/>
        <v>0</v>
      </c>
      <c r="AD1703" s="276">
        <f t="shared" si="8344"/>
        <v>0</v>
      </c>
      <c r="AE1703" s="276">
        <f t="shared" si="8344"/>
        <v>0</v>
      </c>
      <c r="AF1703" s="501">
        <f t="shared" si="8344"/>
        <v>0</v>
      </c>
      <c r="AG1703" s="276">
        <f t="shared" si="8344"/>
        <v>0</v>
      </c>
      <c r="AH1703" s="276">
        <f t="shared" si="8344"/>
        <v>0</v>
      </c>
      <c r="AI1703" s="276">
        <f t="shared" si="8344"/>
        <v>0</v>
      </c>
      <c r="AJ1703" s="276">
        <f t="shared" si="8344"/>
        <v>0</v>
      </c>
      <c r="AK1703" s="276">
        <f t="shared" si="8344"/>
        <v>0</v>
      </c>
      <c r="AL1703" s="276">
        <f t="shared" si="8344"/>
        <v>0</v>
      </c>
      <c r="AM1703" s="276">
        <f t="shared" si="8344"/>
        <v>0</v>
      </c>
      <c r="AN1703" s="276">
        <f t="shared" si="8344"/>
        <v>0</v>
      </c>
      <c r="AO1703" s="276">
        <f t="shared" si="8344"/>
        <v>0</v>
      </c>
      <c r="AP1703" s="276">
        <f t="shared" si="8344"/>
        <v>0</v>
      </c>
      <c r="AQ1703" s="276">
        <f t="shared" si="8344"/>
        <v>0</v>
      </c>
      <c r="AR1703" s="276">
        <f t="shared" si="8344"/>
        <v>0</v>
      </c>
      <c r="AS1703" s="501">
        <f t="shared" si="8344"/>
        <v>0</v>
      </c>
      <c r="AT1703" s="276">
        <f t="shared" si="8344"/>
        <v>0</v>
      </c>
      <c r="AU1703" s="276">
        <f t="shared" si="8344"/>
        <v>0</v>
      </c>
      <c r="AV1703" s="276">
        <f t="shared" si="8344"/>
        <v>0</v>
      </c>
      <c r="AW1703" s="568">
        <f t="shared" si="8344"/>
        <v>0</v>
      </c>
      <c r="AX1703" s="568">
        <f t="shared" si="8344"/>
        <v>0</v>
      </c>
      <c r="AY1703" s="568">
        <f t="shared" si="8344"/>
        <v>0</v>
      </c>
      <c r="AZ1703" s="276">
        <f t="shared" si="8344"/>
        <v>0</v>
      </c>
      <c r="BA1703" s="276">
        <f t="shared" si="8344"/>
        <v>0</v>
      </c>
      <c r="BB1703" s="276">
        <f t="shared" si="8344"/>
        <v>0</v>
      </c>
      <c r="BC1703" s="276">
        <f t="shared" si="8344"/>
        <v>0</v>
      </c>
      <c r="BD1703" s="276">
        <f t="shared" si="8344"/>
        <v>0</v>
      </c>
      <c r="BE1703" s="276">
        <f t="shared" si="8344"/>
        <v>0</v>
      </c>
      <c r="BF1703" s="523"/>
      <c r="BG1703" s="605">
        <f>SUM(F1703,S1703,AF1703,AS1703)</f>
        <v>7</v>
      </c>
      <c r="BH1703" s="533">
        <f>SUM(G1703,T1703,AG1703)</f>
        <v>0</v>
      </c>
      <c r="BI1703" s="533">
        <f t="shared" si="8325"/>
        <v>0</v>
      </c>
      <c r="BJ1703" s="533">
        <f t="shared" si="8326"/>
        <v>0</v>
      </c>
      <c r="BK1703" s="533">
        <f t="shared" si="8327"/>
        <v>0</v>
      </c>
      <c r="BL1703" s="533">
        <f t="shared" si="8328"/>
        <v>0</v>
      </c>
      <c r="BM1703" s="533">
        <f t="shared" si="8329"/>
        <v>0</v>
      </c>
      <c r="BN1703" s="533">
        <f>SUM(M1703,Z1703,AM1703)</f>
        <v>0</v>
      </c>
      <c r="BO1703" s="533">
        <f t="shared" si="8330"/>
        <v>0</v>
      </c>
      <c r="BP1703" s="533">
        <f t="shared" si="8331"/>
        <v>0</v>
      </c>
      <c r="BQ1703" s="533">
        <f t="shared" si="8332"/>
        <v>0</v>
      </c>
      <c r="BR1703" s="533">
        <f t="shared" si="8333"/>
        <v>0</v>
      </c>
      <c r="BS1703" s="533">
        <f t="shared" si="8334"/>
        <v>0</v>
      </c>
      <c r="BT1703" s="533">
        <f>AT1703</f>
        <v>0</v>
      </c>
      <c r="BU1703" s="533">
        <f t="shared" si="8335"/>
        <v>0</v>
      </c>
      <c r="BV1703" s="533">
        <f t="shared" si="8336"/>
        <v>0</v>
      </c>
      <c r="BW1703" s="536">
        <f>SUM(BH1703,BK1703,BN1703,BQ1703,BT1703)</f>
        <v>0</v>
      </c>
      <c r="BX1703" s="536">
        <f t="shared" si="8337"/>
        <v>0</v>
      </c>
      <c r="BY1703" s="536">
        <f t="shared" si="8338"/>
        <v>0</v>
      </c>
      <c r="BZ1703" t="s">
        <v>74</v>
      </c>
      <c r="CA1703" s="544">
        <f>AZ1703</f>
        <v>0</v>
      </c>
      <c r="CB1703" s="544">
        <f t="shared" si="8339"/>
        <v>0</v>
      </c>
      <c r="CC1703" s="544">
        <f t="shared" si="8340"/>
        <v>0</v>
      </c>
      <c r="CD1703" s="544">
        <f>BC1703</f>
        <v>0</v>
      </c>
      <c r="CE1703" s="544">
        <f t="shared" si="8341"/>
        <v>0</v>
      </c>
      <c r="CF1703" s="544">
        <f t="shared" si="8342"/>
        <v>0</v>
      </c>
    </row>
    <row r="1704" spans="1:84">
      <c r="A1704" s="149"/>
      <c r="B1704" s="149"/>
      <c r="C1704" s="151"/>
      <c r="D1704" s="151"/>
      <c r="E1704" s="370"/>
      <c r="F1704" s="591"/>
      <c r="G1704" s="159"/>
      <c r="H1704" s="159"/>
      <c r="I1704" s="159"/>
      <c r="J1704" s="159"/>
      <c r="K1704" s="159"/>
      <c r="L1704" s="159"/>
      <c r="M1704" s="159"/>
      <c r="N1704" s="159"/>
      <c r="O1704" s="159"/>
      <c r="P1704" s="159"/>
      <c r="Q1704" s="159"/>
      <c r="R1704" s="159"/>
      <c r="S1704" s="503"/>
      <c r="T1704" s="159"/>
      <c r="U1704" s="159"/>
      <c r="V1704" s="159"/>
      <c r="W1704" s="159"/>
      <c r="X1704" s="159"/>
      <c r="Y1704" s="159"/>
      <c r="Z1704" s="159"/>
      <c r="AA1704" s="159"/>
      <c r="AB1704" s="159"/>
      <c r="AC1704" s="159"/>
      <c r="AD1704" s="159"/>
      <c r="AE1704" s="159"/>
      <c r="AF1704" s="503"/>
      <c r="AG1704" s="159"/>
      <c r="AH1704" s="159"/>
      <c r="AI1704" s="159"/>
      <c r="AJ1704" s="159"/>
      <c r="AK1704" s="159"/>
      <c r="AL1704" s="159"/>
      <c r="AM1704" s="159"/>
      <c r="AN1704" s="159"/>
      <c r="AO1704" s="159"/>
      <c r="AP1704" s="159"/>
      <c r="AQ1704" s="159"/>
      <c r="AR1704" s="159"/>
      <c r="AS1704" s="503"/>
      <c r="AT1704" s="159"/>
      <c r="AU1704" s="159"/>
      <c r="AV1704" s="159"/>
      <c r="AW1704" s="570"/>
      <c r="AX1704" s="570"/>
      <c r="AY1704" s="570"/>
      <c r="AZ1704" s="159"/>
      <c r="BA1704" s="159"/>
      <c r="BB1704" s="159"/>
      <c r="BC1704" s="159"/>
      <c r="BD1704" s="159"/>
      <c r="BE1704" s="159"/>
      <c r="BF1704" s="474"/>
    </row>
    <row r="1705" spans="1:84">
      <c r="A1705" s="149"/>
      <c r="B1705" s="149" t="s">
        <v>569</v>
      </c>
      <c r="C1705" s="151"/>
      <c r="D1705" s="151"/>
      <c r="E1705" s="379" t="s">
        <v>221</v>
      </c>
      <c r="F1705" s="592"/>
      <c r="G1705" s="159"/>
      <c r="H1705" s="159"/>
      <c r="I1705" s="275"/>
      <c r="J1705" s="159"/>
      <c r="K1705" s="159"/>
      <c r="L1705" s="275"/>
      <c r="M1705" s="159"/>
      <c r="N1705" s="159"/>
      <c r="O1705" s="275"/>
      <c r="P1705" s="159"/>
      <c r="Q1705" s="159"/>
      <c r="R1705" s="275"/>
      <c r="S1705" s="500"/>
      <c r="T1705" s="275"/>
      <c r="U1705" s="275"/>
      <c r="V1705" s="275"/>
      <c r="W1705" s="275"/>
      <c r="X1705" s="275"/>
      <c r="Y1705" s="275"/>
      <c r="Z1705" s="275"/>
      <c r="AA1705" s="275"/>
      <c r="AB1705" s="275"/>
      <c r="AC1705" s="275"/>
      <c r="AD1705" s="275"/>
      <c r="AE1705" s="275"/>
      <c r="AF1705" s="500"/>
      <c r="AG1705" s="275"/>
      <c r="AH1705" s="275"/>
      <c r="AI1705" s="275"/>
      <c r="AJ1705" s="275"/>
      <c r="AK1705" s="275"/>
      <c r="AL1705" s="275"/>
      <c r="AM1705" s="275"/>
      <c r="AN1705" s="275"/>
      <c r="AO1705" s="275"/>
      <c r="AP1705" s="275"/>
      <c r="AQ1705" s="275"/>
      <c r="AR1705" s="275"/>
      <c r="AS1705" s="500"/>
      <c r="AT1705" s="275"/>
      <c r="AU1705" s="275"/>
      <c r="AV1705" s="275"/>
      <c r="AW1705" s="567"/>
      <c r="AX1705" s="567"/>
      <c r="AY1705" s="567"/>
      <c r="AZ1705" s="159"/>
      <c r="BA1705" s="159"/>
      <c r="BB1705" s="159"/>
      <c r="BC1705" s="275"/>
      <c r="BD1705" s="275"/>
      <c r="BE1705" s="275"/>
      <c r="BF1705" s="521"/>
    </row>
    <row r="1706" spans="1:84">
      <c r="A1706" s="149"/>
      <c r="B1706" s="149"/>
      <c r="C1706" s="151"/>
      <c r="D1706" s="151"/>
      <c r="E1706" s="446" t="s">
        <v>1078</v>
      </c>
      <c r="F1706" s="592">
        <v>8</v>
      </c>
      <c r="G1706" s="159">
        <v>2</v>
      </c>
      <c r="H1706" s="159">
        <v>3</v>
      </c>
      <c r="I1706" s="275">
        <f>SUM(G1706:H1706)</f>
        <v>5</v>
      </c>
      <c r="J1706" s="159"/>
      <c r="K1706" s="159">
        <v>1</v>
      </c>
      <c r="L1706" s="275">
        <f>SUM(J1706:K1706)</f>
        <v>1</v>
      </c>
      <c r="M1706" s="159"/>
      <c r="N1706" s="159"/>
      <c r="O1706" s="275">
        <f>SUM(M1706:N1706)</f>
        <v>0</v>
      </c>
      <c r="P1706" s="159"/>
      <c r="Q1706" s="159">
        <v>2</v>
      </c>
      <c r="R1706" s="275">
        <f>SUM(P1706:Q1706)</f>
        <v>2</v>
      </c>
      <c r="S1706" s="500"/>
      <c r="T1706" s="275"/>
      <c r="U1706" s="275"/>
      <c r="V1706" s="275">
        <f>SUM(T1706:U1706)</f>
        <v>0</v>
      </c>
      <c r="W1706" s="275"/>
      <c r="X1706" s="275"/>
      <c r="Y1706" s="275">
        <f>SUM(W1706:X1706)</f>
        <v>0</v>
      </c>
      <c r="Z1706" s="275"/>
      <c r="AA1706" s="275"/>
      <c r="AB1706" s="275">
        <f>SUM(Z1706:AA1706)</f>
        <v>0</v>
      </c>
      <c r="AC1706" s="275"/>
      <c r="AD1706" s="275"/>
      <c r="AE1706" s="275">
        <f>SUM(AC1706:AD1706)</f>
        <v>0</v>
      </c>
      <c r="AF1706" s="500"/>
      <c r="AG1706" s="275"/>
      <c r="AH1706" s="275"/>
      <c r="AI1706" s="275">
        <f>SUM(AG1706:AH1706)</f>
        <v>0</v>
      </c>
      <c r="AJ1706" s="275"/>
      <c r="AK1706" s="275"/>
      <c r="AL1706" s="275">
        <f>SUM(AJ1706:AK1706)</f>
        <v>0</v>
      </c>
      <c r="AM1706" s="275"/>
      <c r="AN1706" s="275"/>
      <c r="AO1706" s="275">
        <f>SUM(AM1706:AN1706)</f>
        <v>0</v>
      </c>
      <c r="AP1706" s="275"/>
      <c r="AQ1706" s="275"/>
      <c r="AR1706" s="275">
        <f>SUM(AP1706:AQ1706)</f>
        <v>0</v>
      </c>
      <c r="AS1706" s="500"/>
      <c r="AT1706" s="275"/>
      <c r="AU1706" s="275"/>
      <c r="AV1706" s="275">
        <f>SUM(AT1706:AU1706)</f>
        <v>0</v>
      </c>
      <c r="AW1706" s="567">
        <f t="shared" ref="AW1706:AW1707" si="8345">SUM(G1706,J1706,M1706,P1706,T1706,W1706,Z1706,AC1706,AG1706,AJ1706,AM1706,AP1706,AT1706)</f>
        <v>2</v>
      </c>
      <c r="AX1706" s="567">
        <f t="shared" ref="AX1706:AX1707" si="8346">SUM(H1706,K1706,N1706,Q1706,U1706,X1706,AA1706,AD1706,AH1706,AK1706,AN1706,AQ1706,AU1706)</f>
        <v>6</v>
      </c>
      <c r="AY1706" s="567">
        <f t="shared" ref="AY1706:AY1707" si="8347">SUM(I1706,L1706,O1706,R1706,V1706,Y1706,AB1706,AE1706,AI1706,AL1706,AO1706,AR1706,AV1706)</f>
        <v>8</v>
      </c>
      <c r="AZ1706" s="159"/>
      <c r="BA1706" s="159"/>
      <c r="BB1706" s="275">
        <f>SUM(AZ1706:BA1706)</f>
        <v>0</v>
      </c>
      <c r="BC1706" s="275"/>
      <c r="BD1706" s="275"/>
      <c r="BE1706" s="275">
        <f>SUM(BC1706:BD1706)</f>
        <v>0</v>
      </c>
      <c r="BF1706" s="521"/>
      <c r="BG1706" s="605">
        <f>SUM(F1706,S1706,AF1706,AS1706)</f>
        <v>8</v>
      </c>
      <c r="BH1706" s="533">
        <f>SUM(G1706,T1706,AG1706)</f>
        <v>2</v>
      </c>
      <c r="BI1706" s="533">
        <f t="shared" ref="BI1706:BI1708" si="8348">SUM(H1706,U1706,AH1706)</f>
        <v>3</v>
      </c>
      <c r="BJ1706" s="533">
        <f t="shared" ref="BJ1706:BJ1708" si="8349">SUM(I1706,V1706,AI1706)</f>
        <v>5</v>
      </c>
      <c r="BK1706" s="533">
        <f t="shared" ref="BK1706:BK1708" si="8350">SUM(J1706,W1706,AJ1706)</f>
        <v>0</v>
      </c>
      <c r="BL1706" s="533">
        <f t="shared" ref="BL1706:BL1708" si="8351">SUM(K1706,X1706,AK1706)</f>
        <v>1</v>
      </c>
      <c r="BM1706" s="533">
        <f t="shared" ref="BM1706:BM1708" si="8352">SUM(L1706,Y1706,AL1706)</f>
        <v>1</v>
      </c>
      <c r="BN1706" s="533">
        <f>SUM(M1706,Z1706,AM1706)</f>
        <v>0</v>
      </c>
      <c r="BO1706" s="533">
        <f t="shared" ref="BO1706:BO1708" si="8353">SUM(N1706,AA1706,AN1706)</f>
        <v>0</v>
      </c>
      <c r="BP1706" s="533">
        <f t="shared" ref="BP1706:BP1708" si="8354">SUM(O1706,AB1706,AO1706)</f>
        <v>0</v>
      </c>
      <c r="BQ1706" s="533">
        <f t="shared" ref="BQ1706:BQ1708" si="8355">SUM(P1706,AC1706,AP1706)</f>
        <v>0</v>
      </c>
      <c r="BR1706" s="533">
        <f t="shared" ref="BR1706:BR1708" si="8356">SUM(Q1706,AD1706,AQ1706)</f>
        <v>2</v>
      </c>
      <c r="BS1706" s="533">
        <f t="shared" ref="BS1706:BS1708" si="8357">SUM(R1706,AE1706,AR1706)</f>
        <v>2</v>
      </c>
      <c r="BT1706" s="533">
        <f>AT1706</f>
        <v>0</v>
      </c>
      <c r="BU1706" s="533">
        <f t="shared" ref="BU1706:BU1708" si="8358">AU1706</f>
        <v>0</v>
      </c>
      <c r="BV1706" s="533">
        <f t="shared" ref="BV1706:BV1708" si="8359">AV1706</f>
        <v>0</v>
      </c>
      <c r="BW1706" s="536">
        <f>SUM(BH1706,BK1706,BN1706,BQ1706,BT1706)</f>
        <v>2</v>
      </c>
      <c r="BX1706" s="536">
        <f t="shared" ref="BX1706:BX1708" si="8360">SUM(BI1706,BL1706,BO1706,BR1706,BU1706)</f>
        <v>6</v>
      </c>
      <c r="BY1706" s="536">
        <f t="shared" ref="BY1706:BY1708" si="8361">SUM(BJ1706,BM1706,BP1706,BS1706,BV1706)</f>
        <v>8</v>
      </c>
      <c r="BZ1706" t="s">
        <v>74</v>
      </c>
      <c r="CA1706" s="544">
        <f>AZ1706</f>
        <v>0</v>
      </c>
      <c r="CB1706" s="544">
        <f t="shared" ref="CB1706:CB1708" si="8362">BA1706</f>
        <v>0</v>
      </c>
      <c r="CC1706" s="544">
        <f t="shared" ref="CC1706:CC1708" si="8363">BB1706</f>
        <v>0</v>
      </c>
      <c r="CD1706" s="544">
        <f>BC1706</f>
        <v>0</v>
      </c>
      <c r="CE1706" s="544">
        <f t="shared" ref="CE1706:CE1708" si="8364">BD1706</f>
        <v>0</v>
      </c>
      <c r="CF1706" s="544">
        <f t="shared" ref="CF1706:CF1708" si="8365">BE1706</f>
        <v>0</v>
      </c>
    </row>
    <row r="1707" spans="1:84">
      <c r="A1707" s="149"/>
      <c r="B1707" s="149"/>
      <c r="C1707" s="151"/>
      <c r="D1707" s="151"/>
      <c r="E1707" s="446" t="s">
        <v>1079</v>
      </c>
      <c r="F1707" s="592">
        <v>0</v>
      </c>
      <c r="G1707" s="159"/>
      <c r="H1707" s="159"/>
      <c r="I1707" s="275">
        <f>SUM(G1707:H1707)</f>
        <v>0</v>
      </c>
      <c r="J1707" s="159"/>
      <c r="K1707" s="159"/>
      <c r="L1707" s="275">
        <f>SUM(J1707:K1707)</f>
        <v>0</v>
      </c>
      <c r="M1707" s="159"/>
      <c r="N1707" s="159"/>
      <c r="O1707" s="275">
        <f>SUM(M1707:N1707)</f>
        <v>0</v>
      </c>
      <c r="P1707" s="159"/>
      <c r="Q1707" s="159"/>
      <c r="R1707" s="275">
        <f>SUM(P1707:Q1707)</f>
        <v>0</v>
      </c>
      <c r="S1707" s="500"/>
      <c r="T1707" s="275"/>
      <c r="U1707" s="275"/>
      <c r="V1707" s="275">
        <f>SUM(T1707:U1707)</f>
        <v>0</v>
      </c>
      <c r="W1707" s="275"/>
      <c r="X1707" s="275"/>
      <c r="Y1707" s="275">
        <f>SUM(W1707:X1707)</f>
        <v>0</v>
      </c>
      <c r="Z1707" s="275"/>
      <c r="AA1707" s="275"/>
      <c r="AB1707" s="275">
        <f>SUM(Z1707:AA1707)</f>
        <v>0</v>
      </c>
      <c r="AC1707" s="275"/>
      <c r="AD1707" s="275"/>
      <c r="AE1707" s="275">
        <f>SUM(AC1707:AD1707)</f>
        <v>0</v>
      </c>
      <c r="AF1707" s="500"/>
      <c r="AG1707" s="275"/>
      <c r="AH1707" s="275"/>
      <c r="AI1707" s="275">
        <f>SUM(AG1707:AH1707)</f>
        <v>0</v>
      </c>
      <c r="AJ1707" s="275"/>
      <c r="AK1707" s="275"/>
      <c r="AL1707" s="275">
        <f>SUM(AJ1707:AK1707)</f>
        <v>0</v>
      </c>
      <c r="AM1707" s="275"/>
      <c r="AN1707" s="275"/>
      <c r="AO1707" s="275">
        <f>SUM(AM1707:AN1707)</f>
        <v>0</v>
      </c>
      <c r="AP1707" s="275"/>
      <c r="AQ1707" s="275"/>
      <c r="AR1707" s="275">
        <f>SUM(AP1707:AQ1707)</f>
        <v>0</v>
      </c>
      <c r="AS1707" s="500"/>
      <c r="AT1707" s="275"/>
      <c r="AU1707" s="275"/>
      <c r="AV1707" s="275">
        <f>SUM(AT1707:AU1707)</f>
        <v>0</v>
      </c>
      <c r="AW1707" s="567">
        <f t="shared" si="8345"/>
        <v>0</v>
      </c>
      <c r="AX1707" s="567">
        <f t="shared" si="8346"/>
        <v>0</v>
      </c>
      <c r="AY1707" s="567">
        <f t="shared" si="8347"/>
        <v>0</v>
      </c>
      <c r="AZ1707" s="159"/>
      <c r="BA1707" s="159"/>
      <c r="BB1707" s="275">
        <f>SUM(AZ1707:BA1707)</f>
        <v>0</v>
      </c>
      <c r="BC1707" s="275"/>
      <c r="BD1707" s="275"/>
      <c r="BE1707" s="275">
        <f>SUM(BC1707:BD1707)</f>
        <v>0</v>
      </c>
      <c r="BF1707" s="521"/>
      <c r="BG1707" s="605">
        <f>SUM(F1707,S1707,AF1707,AS1707)</f>
        <v>0</v>
      </c>
      <c r="BH1707" s="533">
        <f>SUM(G1707,T1707,AG1707)</f>
        <v>0</v>
      </c>
      <c r="BI1707" s="533">
        <f t="shared" si="8348"/>
        <v>0</v>
      </c>
      <c r="BJ1707" s="533">
        <f t="shared" si="8349"/>
        <v>0</v>
      </c>
      <c r="BK1707" s="533">
        <f t="shared" si="8350"/>
        <v>0</v>
      </c>
      <c r="BL1707" s="533">
        <f t="shared" si="8351"/>
        <v>0</v>
      </c>
      <c r="BM1707" s="533">
        <f t="shared" si="8352"/>
        <v>0</v>
      </c>
      <c r="BN1707" s="533">
        <f>SUM(M1707,Z1707,AM1707)</f>
        <v>0</v>
      </c>
      <c r="BO1707" s="533">
        <f t="shared" si="8353"/>
        <v>0</v>
      </c>
      <c r="BP1707" s="533">
        <f t="shared" si="8354"/>
        <v>0</v>
      </c>
      <c r="BQ1707" s="533">
        <f t="shared" si="8355"/>
        <v>0</v>
      </c>
      <c r="BR1707" s="533">
        <f t="shared" si="8356"/>
        <v>0</v>
      </c>
      <c r="BS1707" s="533">
        <f t="shared" si="8357"/>
        <v>0</v>
      </c>
      <c r="BT1707" s="533">
        <f>AT1707</f>
        <v>0</v>
      </c>
      <c r="BU1707" s="533">
        <f t="shared" si="8358"/>
        <v>0</v>
      </c>
      <c r="BV1707" s="533">
        <f t="shared" si="8359"/>
        <v>0</v>
      </c>
      <c r="BW1707" s="536">
        <f>SUM(BH1707,BK1707,BN1707,BQ1707,BT1707)</f>
        <v>0</v>
      </c>
      <c r="BX1707" s="536">
        <f t="shared" si="8360"/>
        <v>0</v>
      </c>
      <c r="BY1707" s="536">
        <f t="shared" si="8361"/>
        <v>0</v>
      </c>
      <c r="BZ1707" t="s">
        <v>74</v>
      </c>
      <c r="CA1707" s="544">
        <f>AZ1707</f>
        <v>0</v>
      </c>
      <c r="CB1707" s="544">
        <f t="shared" si="8362"/>
        <v>0</v>
      </c>
      <c r="CC1707" s="544">
        <f t="shared" si="8363"/>
        <v>0</v>
      </c>
      <c r="CD1707" s="544">
        <f>BC1707</f>
        <v>0</v>
      </c>
      <c r="CE1707" s="544">
        <f t="shared" si="8364"/>
        <v>0</v>
      </c>
      <c r="CF1707" s="544">
        <f t="shared" si="8365"/>
        <v>0</v>
      </c>
    </row>
    <row r="1708" spans="1:84">
      <c r="A1708" s="149"/>
      <c r="B1708" s="149"/>
      <c r="C1708" s="151"/>
      <c r="D1708" s="151"/>
      <c r="E1708" s="370"/>
      <c r="F1708" s="592">
        <f>SUM(F1706:F1707)</f>
        <v>8</v>
      </c>
      <c r="G1708" s="276">
        <f t="shared" ref="G1708:BE1708" si="8366">SUM(G1706:G1707)</f>
        <v>2</v>
      </c>
      <c r="H1708" s="276">
        <f t="shared" si="8366"/>
        <v>3</v>
      </c>
      <c r="I1708" s="276">
        <f t="shared" si="8366"/>
        <v>5</v>
      </c>
      <c r="J1708" s="276">
        <f t="shared" si="8366"/>
        <v>0</v>
      </c>
      <c r="K1708" s="276">
        <f t="shared" si="8366"/>
        <v>1</v>
      </c>
      <c r="L1708" s="276">
        <f t="shared" si="8366"/>
        <v>1</v>
      </c>
      <c r="M1708" s="276">
        <f t="shared" si="8366"/>
        <v>0</v>
      </c>
      <c r="N1708" s="276">
        <f t="shared" si="8366"/>
        <v>0</v>
      </c>
      <c r="O1708" s="276">
        <f t="shared" si="8366"/>
        <v>0</v>
      </c>
      <c r="P1708" s="276">
        <f t="shared" si="8366"/>
        <v>0</v>
      </c>
      <c r="Q1708" s="276">
        <f t="shared" si="8366"/>
        <v>2</v>
      </c>
      <c r="R1708" s="276">
        <f t="shared" si="8366"/>
        <v>2</v>
      </c>
      <c r="S1708" s="501">
        <f t="shared" si="8366"/>
        <v>0</v>
      </c>
      <c r="T1708" s="276">
        <f t="shared" si="8366"/>
        <v>0</v>
      </c>
      <c r="U1708" s="276">
        <f t="shared" si="8366"/>
        <v>0</v>
      </c>
      <c r="V1708" s="276">
        <f t="shared" si="8366"/>
        <v>0</v>
      </c>
      <c r="W1708" s="276">
        <f t="shared" si="8366"/>
        <v>0</v>
      </c>
      <c r="X1708" s="276">
        <f t="shared" si="8366"/>
        <v>0</v>
      </c>
      <c r="Y1708" s="276">
        <f t="shared" si="8366"/>
        <v>0</v>
      </c>
      <c r="Z1708" s="276">
        <f t="shared" si="8366"/>
        <v>0</v>
      </c>
      <c r="AA1708" s="276">
        <f t="shared" si="8366"/>
        <v>0</v>
      </c>
      <c r="AB1708" s="276">
        <f t="shared" si="8366"/>
        <v>0</v>
      </c>
      <c r="AC1708" s="276">
        <f t="shared" si="8366"/>
        <v>0</v>
      </c>
      <c r="AD1708" s="276">
        <f t="shared" si="8366"/>
        <v>0</v>
      </c>
      <c r="AE1708" s="276">
        <f t="shared" si="8366"/>
        <v>0</v>
      </c>
      <c r="AF1708" s="501">
        <f t="shared" si="8366"/>
        <v>0</v>
      </c>
      <c r="AG1708" s="276">
        <f t="shared" si="8366"/>
        <v>0</v>
      </c>
      <c r="AH1708" s="276">
        <f t="shared" si="8366"/>
        <v>0</v>
      </c>
      <c r="AI1708" s="276">
        <f t="shared" si="8366"/>
        <v>0</v>
      </c>
      <c r="AJ1708" s="276">
        <f t="shared" si="8366"/>
        <v>0</v>
      </c>
      <c r="AK1708" s="276">
        <f t="shared" si="8366"/>
        <v>0</v>
      </c>
      <c r="AL1708" s="276">
        <f t="shared" si="8366"/>
        <v>0</v>
      </c>
      <c r="AM1708" s="276">
        <f t="shared" si="8366"/>
        <v>0</v>
      </c>
      <c r="AN1708" s="276">
        <f t="shared" si="8366"/>
        <v>0</v>
      </c>
      <c r="AO1708" s="276">
        <f t="shared" si="8366"/>
        <v>0</v>
      </c>
      <c r="AP1708" s="276">
        <f t="shared" si="8366"/>
        <v>0</v>
      </c>
      <c r="AQ1708" s="276">
        <f t="shared" si="8366"/>
        <v>0</v>
      </c>
      <c r="AR1708" s="276">
        <f t="shared" si="8366"/>
        <v>0</v>
      </c>
      <c r="AS1708" s="501">
        <f t="shared" si="8366"/>
        <v>0</v>
      </c>
      <c r="AT1708" s="276">
        <f t="shared" si="8366"/>
        <v>0</v>
      </c>
      <c r="AU1708" s="276">
        <f t="shared" si="8366"/>
        <v>0</v>
      </c>
      <c r="AV1708" s="276">
        <f t="shared" si="8366"/>
        <v>0</v>
      </c>
      <c r="AW1708" s="568">
        <f t="shared" si="8366"/>
        <v>2</v>
      </c>
      <c r="AX1708" s="568">
        <f t="shared" si="8366"/>
        <v>6</v>
      </c>
      <c r="AY1708" s="568">
        <f t="shared" si="8366"/>
        <v>8</v>
      </c>
      <c r="AZ1708" s="276">
        <f t="shared" si="8366"/>
        <v>0</v>
      </c>
      <c r="BA1708" s="276">
        <f t="shared" si="8366"/>
        <v>0</v>
      </c>
      <c r="BB1708" s="276">
        <f t="shared" si="8366"/>
        <v>0</v>
      </c>
      <c r="BC1708" s="276">
        <f t="shared" si="8366"/>
        <v>0</v>
      </c>
      <c r="BD1708" s="276">
        <f t="shared" si="8366"/>
        <v>0</v>
      </c>
      <c r="BE1708" s="276">
        <f t="shared" si="8366"/>
        <v>0</v>
      </c>
      <c r="BF1708" s="523"/>
      <c r="BG1708" s="605">
        <f>SUM(F1708,S1708,AF1708,AS1708)</f>
        <v>8</v>
      </c>
      <c r="BH1708" s="533">
        <f>SUM(G1708,T1708,AG1708)</f>
        <v>2</v>
      </c>
      <c r="BI1708" s="533">
        <f t="shared" si="8348"/>
        <v>3</v>
      </c>
      <c r="BJ1708" s="533">
        <f t="shared" si="8349"/>
        <v>5</v>
      </c>
      <c r="BK1708" s="533">
        <f t="shared" si="8350"/>
        <v>0</v>
      </c>
      <c r="BL1708" s="533">
        <f t="shared" si="8351"/>
        <v>1</v>
      </c>
      <c r="BM1708" s="533">
        <f t="shared" si="8352"/>
        <v>1</v>
      </c>
      <c r="BN1708" s="533">
        <f>SUM(M1708,Z1708,AM1708)</f>
        <v>0</v>
      </c>
      <c r="BO1708" s="533">
        <f t="shared" si="8353"/>
        <v>0</v>
      </c>
      <c r="BP1708" s="533">
        <f t="shared" si="8354"/>
        <v>0</v>
      </c>
      <c r="BQ1708" s="533">
        <f t="shared" si="8355"/>
        <v>0</v>
      </c>
      <c r="BR1708" s="533">
        <f t="shared" si="8356"/>
        <v>2</v>
      </c>
      <c r="BS1708" s="533">
        <f t="shared" si="8357"/>
        <v>2</v>
      </c>
      <c r="BT1708" s="533">
        <f>AT1708</f>
        <v>0</v>
      </c>
      <c r="BU1708" s="533">
        <f t="shared" si="8358"/>
        <v>0</v>
      </c>
      <c r="BV1708" s="533">
        <f t="shared" si="8359"/>
        <v>0</v>
      </c>
      <c r="BW1708" s="536">
        <f>SUM(BH1708,BK1708,BN1708,BQ1708,BT1708)</f>
        <v>2</v>
      </c>
      <c r="BX1708" s="536">
        <f t="shared" si="8360"/>
        <v>6</v>
      </c>
      <c r="BY1708" s="536">
        <f t="shared" si="8361"/>
        <v>8</v>
      </c>
      <c r="BZ1708" t="s">
        <v>74</v>
      </c>
      <c r="CA1708" s="544">
        <f>AZ1708</f>
        <v>0</v>
      </c>
      <c r="CB1708" s="544">
        <f t="shared" si="8362"/>
        <v>0</v>
      </c>
      <c r="CC1708" s="544">
        <f t="shared" si="8363"/>
        <v>0</v>
      </c>
      <c r="CD1708" s="544">
        <f>BC1708</f>
        <v>0</v>
      </c>
      <c r="CE1708" s="544">
        <f t="shared" si="8364"/>
        <v>0</v>
      </c>
      <c r="CF1708" s="544">
        <f t="shared" si="8365"/>
        <v>0</v>
      </c>
    </row>
    <row r="1709" spans="1:84">
      <c r="A1709" s="149"/>
      <c r="B1709" s="149"/>
      <c r="C1709" s="151"/>
      <c r="D1709" s="151"/>
      <c r="E1709" s="370"/>
      <c r="F1709" s="592"/>
      <c r="G1709" s="168"/>
      <c r="H1709" s="168"/>
      <c r="I1709" s="168"/>
      <c r="J1709" s="168"/>
      <c r="K1709" s="168"/>
      <c r="L1709" s="168"/>
      <c r="M1709" s="168"/>
      <c r="N1709" s="168"/>
      <c r="O1709" s="168"/>
      <c r="P1709" s="168"/>
      <c r="Q1709" s="168"/>
      <c r="R1709" s="168"/>
      <c r="S1709" s="502"/>
      <c r="T1709" s="168"/>
      <c r="U1709" s="168"/>
      <c r="V1709" s="168"/>
      <c r="W1709" s="168"/>
      <c r="X1709" s="168"/>
      <c r="Y1709" s="168"/>
      <c r="Z1709" s="168"/>
      <c r="AA1709" s="168"/>
      <c r="AB1709" s="168"/>
      <c r="AC1709" s="168"/>
      <c r="AD1709" s="168"/>
      <c r="AE1709" s="168"/>
      <c r="AF1709" s="502"/>
      <c r="AG1709" s="168"/>
      <c r="AH1709" s="168"/>
      <c r="AI1709" s="168"/>
      <c r="AJ1709" s="168"/>
      <c r="AK1709" s="168"/>
      <c r="AL1709" s="168"/>
      <c r="AM1709" s="168"/>
      <c r="AN1709" s="168"/>
      <c r="AO1709" s="168"/>
      <c r="AP1709" s="168"/>
      <c r="AQ1709" s="168"/>
      <c r="AR1709" s="168"/>
      <c r="AS1709" s="502"/>
      <c r="AT1709" s="168"/>
      <c r="AU1709" s="168"/>
      <c r="AV1709" s="168"/>
      <c r="AW1709" s="569"/>
      <c r="AX1709" s="569"/>
      <c r="AY1709" s="569"/>
      <c r="AZ1709" s="168"/>
      <c r="BA1709" s="168"/>
      <c r="BB1709" s="168"/>
      <c r="BC1709" s="168"/>
      <c r="BD1709" s="168"/>
      <c r="BE1709" s="168"/>
      <c r="BF1709" s="523"/>
    </row>
    <row r="1710" spans="1:84">
      <c r="A1710" s="149"/>
      <c r="B1710" s="149"/>
      <c r="C1710" s="151"/>
      <c r="D1710" s="151"/>
      <c r="E1710" s="370"/>
      <c r="F1710" s="592"/>
      <c r="G1710" s="168"/>
      <c r="H1710" s="168"/>
      <c r="I1710" s="168"/>
      <c r="J1710" s="168"/>
      <c r="K1710" s="168"/>
      <c r="L1710" s="168"/>
      <c r="M1710" s="168"/>
      <c r="N1710" s="168"/>
      <c r="O1710" s="168"/>
      <c r="P1710" s="168"/>
      <c r="Q1710" s="168"/>
      <c r="R1710" s="168"/>
      <c r="S1710" s="502"/>
      <c r="T1710" s="168"/>
      <c r="U1710" s="168"/>
      <c r="V1710" s="168"/>
      <c r="W1710" s="168"/>
      <c r="X1710" s="168"/>
      <c r="Y1710" s="168"/>
      <c r="Z1710" s="168"/>
      <c r="AA1710" s="168"/>
      <c r="AB1710" s="168"/>
      <c r="AC1710" s="168"/>
      <c r="AD1710" s="168"/>
      <c r="AE1710" s="168"/>
      <c r="AF1710" s="502"/>
      <c r="AG1710" s="168"/>
      <c r="AH1710" s="168"/>
      <c r="AI1710" s="168"/>
      <c r="AJ1710" s="168"/>
      <c r="AK1710" s="168"/>
      <c r="AL1710" s="168"/>
      <c r="AM1710" s="168"/>
      <c r="AN1710" s="168"/>
      <c r="AO1710" s="168"/>
      <c r="AP1710" s="168"/>
      <c r="AQ1710" s="168"/>
      <c r="AR1710" s="168"/>
      <c r="AS1710" s="502"/>
      <c r="AT1710" s="168"/>
      <c r="AU1710" s="168"/>
      <c r="AV1710" s="168"/>
      <c r="AW1710" s="569"/>
      <c r="AX1710" s="569"/>
      <c r="AY1710" s="569"/>
      <c r="AZ1710" s="168"/>
      <c r="BA1710" s="168"/>
      <c r="BB1710" s="168"/>
      <c r="BC1710" s="168"/>
      <c r="BD1710" s="168"/>
      <c r="BE1710" s="168"/>
      <c r="BF1710" s="523"/>
    </row>
    <row r="1711" spans="1:84">
      <c r="A1711" s="149"/>
      <c r="B1711" s="149" t="s">
        <v>538</v>
      </c>
      <c r="C1711" s="151"/>
      <c r="D1711" s="151"/>
      <c r="E1711" s="379" t="s">
        <v>221</v>
      </c>
      <c r="F1711" s="592"/>
      <c r="G1711" s="159"/>
      <c r="H1711" s="159"/>
      <c r="I1711" s="275"/>
      <c r="J1711" s="159"/>
      <c r="K1711" s="159"/>
      <c r="L1711" s="275"/>
      <c r="M1711" s="159"/>
      <c r="N1711" s="159"/>
      <c r="O1711" s="275"/>
      <c r="P1711" s="159"/>
      <c r="Q1711" s="159"/>
      <c r="R1711" s="275"/>
      <c r="S1711" s="500"/>
      <c r="T1711" s="275"/>
      <c r="U1711" s="275"/>
      <c r="V1711" s="275"/>
      <c r="W1711" s="275"/>
      <c r="X1711" s="275"/>
      <c r="Y1711" s="275"/>
      <c r="Z1711" s="275"/>
      <c r="AA1711" s="275"/>
      <c r="AB1711" s="275"/>
      <c r="AC1711" s="275"/>
      <c r="AD1711" s="275"/>
      <c r="AE1711" s="275"/>
      <c r="AF1711" s="500"/>
      <c r="AG1711" s="275"/>
      <c r="AH1711" s="275"/>
      <c r="AI1711" s="275"/>
      <c r="AJ1711" s="275"/>
      <c r="AK1711" s="275"/>
      <c r="AL1711" s="275"/>
      <c r="AM1711" s="275"/>
      <c r="AN1711" s="275"/>
      <c r="AO1711" s="275"/>
      <c r="AP1711" s="275"/>
      <c r="AQ1711" s="275"/>
      <c r="AR1711" s="275"/>
      <c r="AS1711" s="500"/>
      <c r="AT1711" s="275"/>
      <c r="AU1711" s="275"/>
      <c r="AV1711" s="275"/>
      <c r="AW1711" s="567"/>
      <c r="AX1711" s="567"/>
      <c r="AY1711" s="567"/>
      <c r="AZ1711" s="159"/>
      <c r="BA1711" s="159"/>
      <c r="BB1711" s="159"/>
      <c r="BC1711" s="275"/>
      <c r="BD1711" s="275"/>
      <c r="BE1711" s="275"/>
      <c r="BF1711" s="521"/>
    </row>
    <row r="1712" spans="1:84">
      <c r="A1712" s="149"/>
      <c r="B1712" s="149"/>
      <c r="C1712" s="151"/>
      <c r="D1712" s="151"/>
      <c r="E1712" s="446" t="s">
        <v>1078</v>
      </c>
      <c r="F1712" s="592">
        <v>1</v>
      </c>
      <c r="G1712" s="159"/>
      <c r="H1712" s="159"/>
      <c r="I1712" s="275">
        <f>SUM(G1712:H1712)</f>
        <v>0</v>
      </c>
      <c r="J1712" s="159"/>
      <c r="K1712" s="159"/>
      <c r="L1712" s="275">
        <f>SUM(J1712:K1712)</f>
        <v>0</v>
      </c>
      <c r="M1712" s="159"/>
      <c r="N1712" s="159"/>
      <c r="O1712" s="275">
        <f>SUM(M1712:N1712)</f>
        <v>0</v>
      </c>
      <c r="P1712" s="159"/>
      <c r="Q1712" s="159"/>
      <c r="R1712" s="275">
        <f>SUM(P1712:Q1712)</f>
        <v>0</v>
      </c>
      <c r="S1712" s="500"/>
      <c r="T1712" s="275"/>
      <c r="U1712" s="275"/>
      <c r="V1712" s="275">
        <f>SUM(T1712:U1712)</f>
        <v>0</v>
      </c>
      <c r="W1712" s="275"/>
      <c r="X1712" s="275"/>
      <c r="Y1712" s="275">
        <f>SUM(W1712:X1712)</f>
        <v>0</v>
      </c>
      <c r="Z1712" s="275"/>
      <c r="AA1712" s="275"/>
      <c r="AB1712" s="275">
        <f>SUM(Z1712:AA1712)</f>
        <v>0</v>
      </c>
      <c r="AC1712" s="275"/>
      <c r="AD1712" s="275"/>
      <c r="AE1712" s="275">
        <f>SUM(AC1712:AD1712)</f>
        <v>0</v>
      </c>
      <c r="AF1712" s="500"/>
      <c r="AG1712" s="275"/>
      <c r="AH1712" s="275"/>
      <c r="AI1712" s="275">
        <f>SUM(AG1712:AH1712)</f>
        <v>0</v>
      </c>
      <c r="AJ1712" s="275"/>
      <c r="AK1712" s="275"/>
      <c r="AL1712" s="275">
        <f>SUM(AJ1712:AK1712)</f>
        <v>0</v>
      </c>
      <c r="AM1712" s="275"/>
      <c r="AN1712" s="275"/>
      <c r="AO1712" s="275">
        <f>SUM(AM1712:AN1712)</f>
        <v>0</v>
      </c>
      <c r="AP1712" s="275"/>
      <c r="AQ1712" s="275"/>
      <c r="AR1712" s="275">
        <f>SUM(AP1712:AQ1712)</f>
        <v>0</v>
      </c>
      <c r="AS1712" s="500"/>
      <c r="AT1712" s="275"/>
      <c r="AU1712" s="275"/>
      <c r="AV1712" s="275">
        <f>SUM(AT1712:AU1712)</f>
        <v>0</v>
      </c>
      <c r="AW1712" s="567">
        <f t="shared" ref="AW1712:AW1713" si="8367">SUM(G1712,J1712,M1712,P1712,T1712,W1712,Z1712,AC1712,AG1712,AJ1712,AM1712,AP1712,AT1712)</f>
        <v>0</v>
      </c>
      <c r="AX1712" s="567">
        <f t="shared" ref="AX1712:AX1713" si="8368">SUM(H1712,K1712,N1712,Q1712,U1712,X1712,AA1712,AD1712,AH1712,AK1712,AN1712,AQ1712,AU1712)</f>
        <v>0</v>
      </c>
      <c r="AY1712" s="567">
        <f t="shared" ref="AY1712:AY1713" si="8369">SUM(I1712,L1712,O1712,R1712,V1712,Y1712,AB1712,AE1712,AI1712,AL1712,AO1712,AR1712,AV1712)</f>
        <v>0</v>
      </c>
      <c r="AZ1712" s="159"/>
      <c r="BA1712" s="159"/>
      <c r="BB1712" s="275">
        <f>SUM(AZ1712:BA1712)</f>
        <v>0</v>
      </c>
      <c r="BC1712" s="275"/>
      <c r="BD1712" s="275"/>
      <c r="BE1712" s="275">
        <f>SUM(BC1712:BD1712)</f>
        <v>0</v>
      </c>
      <c r="BF1712" s="521"/>
      <c r="BG1712" s="605">
        <f>SUM(F1712,S1712,AF1712,AS1712)</f>
        <v>1</v>
      </c>
      <c r="BH1712" s="533">
        <f>SUM(G1712,T1712,AG1712)</f>
        <v>0</v>
      </c>
      <c r="BI1712" s="533">
        <f t="shared" ref="BI1712:BI1714" si="8370">SUM(H1712,U1712,AH1712)</f>
        <v>0</v>
      </c>
      <c r="BJ1712" s="533">
        <f t="shared" ref="BJ1712:BJ1714" si="8371">SUM(I1712,V1712,AI1712)</f>
        <v>0</v>
      </c>
      <c r="BK1712" s="533">
        <f t="shared" ref="BK1712:BK1714" si="8372">SUM(J1712,W1712,AJ1712)</f>
        <v>0</v>
      </c>
      <c r="BL1712" s="533">
        <f t="shared" ref="BL1712:BL1714" si="8373">SUM(K1712,X1712,AK1712)</f>
        <v>0</v>
      </c>
      <c r="BM1712" s="533">
        <f t="shared" ref="BM1712:BM1714" si="8374">SUM(L1712,Y1712,AL1712)</f>
        <v>0</v>
      </c>
      <c r="BN1712" s="533">
        <f>SUM(M1712,Z1712,AM1712)</f>
        <v>0</v>
      </c>
      <c r="BO1712" s="533">
        <f t="shared" ref="BO1712:BO1714" si="8375">SUM(N1712,AA1712,AN1712)</f>
        <v>0</v>
      </c>
      <c r="BP1712" s="533">
        <f t="shared" ref="BP1712:BP1714" si="8376">SUM(O1712,AB1712,AO1712)</f>
        <v>0</v>
      </c>
      <c r="BQ1712" s="533">
        <f t="shared" ref="BQ1712:BQ1714" si="8377">SUM(P1712,AC1712,AP1712)</f>
        <v>0</v>
      </c>
      <c r="BR1712" s="533">
        <f t="shared" ref="BR1712:BR1714" si="8378">SUM(Q1712,AD1712,AQ1712)</f>
        <v>0</v>
      </c>
      <c r="BS1712" s="533">
        <f t="shared" ref="BS1712:BS1714" si="8379">SUM(R1712,AE1712,AR1712)</f>
        <v>0</v>
      </c>
      <c r="BT1712" s="533">
        <f>AT1712</f>
        <v>0</v>
      </c>
      <c r="BU1712" s="533">
        <f t="shared" ref="BU1712:BU1714" si="8380">AU1712</f>
        <v>0</v>
      </c>
      <c r="BV1712" s="533">
        <f t="shared" ref="BV1712:BV1714" si="8381">AV1712</f>
        <v>0</v>
      </c>
      <c r="BW1712" s="536">
        <f>SUM(BH1712,BK1712,BN1712,BQ1712,BT1712)</f>
        <v>0</v>
      </c>
      <c r="BX1712" s="536">
        <f t="shared" ref="BX1712:BX1714" si="8382">SUM(BI1712,BL1712,BO1712,BR1712,BU1712)</f>
        <v>0</v>
      </c>
      <c r="BY1712" s="536">
        <f t="shared" ref="BY1712:BY1714" si="8383">SUM(BJ1712,BM1712,BP1712,BS1712,BV1712)</f>
        <v>0</v>
      </c>
      <c r="BZ1712" t="s">
        <v>74</v>
      </c>
      <c r="CA1712" s="544">
        <f>AZ1712</f>
        <v>0</v>
      </c>
      <c r="CB1712" s="544">
        <f t="shared" ref="CB1712:CB1714" si="8384">BA1712</f>
        <v>0</v>
      </c>
      <c r="CC1712" s="544">
        <f t="shared" ref="CC1712:CC1714" si="8385">BB1712</f>
        <v>0</v>
      </c>
      <c r="CD1712" s="544">
        <f>BC1712</f>
        <v>0</v>
      </c>
      <c r="CE1712" s="544">
        <f t="shared" ref="CE1712:CE1714" si="8386">BD1712</f>
        <v>0</v>
      </c>
      <c r="CF1712" s="544">
        <f t="shared" ref="CF1712:CF1714" si="8387">BE1712</f>
        <v>0</v>
      </c>
    </row>
    <row r="1713" spans="1:84">
      <c r="A1713" s="149"/>
      <c r="B1713" s="149"/>
      <c r="C1713" s="151"/>
      <c r="D1713" s="151"/>
      <c r="E1713" s="446" t="s">
        <v>1079</v>
      </c>
      <c r="F1713" s="592">
        <v>3</v>
      </c>
      <c r="G1713" s="159"/>
      <c r="H1713" s="159"/>
      <c r="I1713" s="275">
        <f>SUM(G1713:H1713)</f>
        <v>0</v>
      </c>
      <c r="J1713" s="159"/>
      <c r="K1713" s="159"/>
      <c r="L1713" s="275">
        <f>SUM(J1713:K1713)</f>
        <v>0</v>
      </c>
      <c r="M1713" s="159"/>
      <c r="N1713" s="159"/>
      <c r="O1713" s="275">
        <f>SUM(M1713:N1713)</f>
        <v>0</v>
      </c>
      <c r="P1713" s="159"/>
      <c r="Q1713" s="159"/>
      <c r="R1713" s="275">
        <f>SUM(P1713:Q1713)</f>
        <v>0</v>
      </c>
      <c r="S1713" s="500"/>
      <c r="T1713" s="275"/>
      <c r="U1713" s="275"/>
      <c r="V1713" s="275">
        <f>SUM(T1713:U1713)</f>
        <v>0</v>
      </c>
      <c r="W1713" s="275"/>
      <c r="X1713" s="275"/>
      <c r="Y1713" s="275">
        <f>SUM(W1713:X1713)</f>
        <v>0</v>
      </c>
      <c r="Z1713" s="275"/>
      <c r="AA1713" s="275"/>
      <c r="AB1713" s="275">
        <f>SUM(Z1713:AA1713)</f>
        <v>0</v>
      </c>
      <c r="AC1713" s="275"/>
      <c r="AD1713" s="275"/>
      <c r="AE1713" s="275">
        <f>SUM(AC1713:AD1713)</f>
        <v>0</v>
      </c>
      <c r="AF1713" s="500"/>
      <c r="AG1713" s="275"/>
      <c r="AH1713" s="275"/>
      <c r="AI1713" s="275">
        <f>SUM(AG1713:AH1713)</f>
        <v>0</v>
      </c>
      <c r="AJ1713" s="275"/>
      <c r="AK1713" s="275"/>
      <c r="AL1713" s="275">
        <f>SUM(AJ1713:AK1713)</f>
        <v>0</v>
      </c>
      <c r="AM1713" s="275"/>
      <c r="AN1713" s="275"/>
      <c r="AO1713" s="275">
        <f>SUM(AM1713:AN1713)</f>
        <v>0</v>
      </c>
      <c r="AP1713" s="275"/>
      <c r="AQ1713" s="275"/>
      <c r="AR1713" s="275">
        <f>SUM(AP1713:AQ1713)</f>
        <v>0</v>
      </c>
      <c r="AS1713" s="500"/>
      <c r="AT1713" s="275"/>
      <c r="AU1713" s="275"/>
      <c r="AV1713" s="275">
        <f>SUM(AT1713:AU1713)</f>
        <v>0</v>
      </c>
      <c r="AW1713" s="567">
        <f t="shared" si="8367"/>
        <v>0</v>
      </c>
      <c r="AX1713" s="567">
        <f t="shared" si="8368"/>
        <v>0</v>
      </c>
      <c r="AY1713" s="567">
        <f t="shared" si="8369"/>
        <v>0</v>
      </c>
      <c r="AZ1713" s="159"/>
      <c r="BA1713" s="159"/>
      <c r="BB1713" s="275">
        <f>SUM(AZ1713:BA1713)</f>
        <v>0</v>
      </c>
      <c r="BC1713" s="275"/>
      <c r="BD1713" s="275"/>
      <c r="BE1713" s="275">
        <f>SUM(BC1713:BD1713)</f>
        <v>0</v>
      </c>
      <c r="BF1713" s="521"/>
      <c r="BG1713" s="605">
        <f>SUM(F1713,S1713,AF1713,AS1713)</f>
        <v>3</v>
      </c>
      <c r="BH1713" s="533">
        <f>SUM(G1713,T1713,AG1713)</f>
        <v>0</v>
      </c>
      <c r="BI1713" s="533">
        <f t="shared" si="8370"/>
        <v>0</v>
      </c>
      <c r="BJ1713" s="533">
        <f t="shared" si="8371"/>
        <v>0</v>
      </c>
      <c r="BK1713" s="533">
        <f t="shared" si="8372"/>
        <v>0</v>
      </c>
      <c r="BL1713" s="533">
        <f t="shared" si="8373"/>
        <v>0</v>
      </c>
      <c r="BM1713" s="533">
        <f t="shared" si="8374"/>
        <v>0</v>
      </c>
      <c r="BN1713" s="533">
        <f>SUM(M1713,Z1713,AM1713)</f>
        <v>0</v>
      </c>
      <c r="BO1713" s="533">
        <f t="shared" si="8375"/>
        <v>0</v>
      </c>
      <c r="BP1713" s="533">
        <f t="shared" si="8376"/>
        <v>0</v>
      </c>
      <c r="BQ1713" s="533">
        <f t="shared" si="8377"/>
        <v>0</v>
      </c>
      <c r="BR1713" s="533">
        <f t="shared" si="8378"/>
        <v>0</v>
      </c>
      <c r="BS1713" s="533">
        <f t="shared" si="8379"/>
        <v>0</v>
      </c>
      <c r="BT1713" s="533">
        <f>AT1713</f>
        <v>0</v>
      </c>
      <c r="BU1713" s="533">
        <f t="shared" si="8380"/>
        <v>0</v>
      </c>
      <c r="BV1713" s="533">
        <f t="shared" si="8381"/>
        <v>0</v>
      </c>
      <c r="BW1713" s="536">
        <f>SUM(BH1713,BK1713,BN1713,BQ1713,BT1713)</f>
        <v>0</v>
      </c>
      <c r="BX1713" s="536">
        <f t="shared" si="8382"/>
        <v>0</v>
      </c>
      <c r="BY1713" s="536">
        <f t="shared" si="8383"/>
        <v>0</v>
      </c>
      <c r="BZ1713" t="s">
        <v>74</v>
      </c>
      <c r="CA1713" s="544">
        <f>AZ1713</f>
        <v>0</v>
      </c>
      <c r="CB1713" s="544">
        <f t="shared" si="8384"/>
        <v>0</v>
      </c>
      <c r="CC1713" s="544">
        <f t="shared" si="8385"/>
        <v>0</v>
      </c>
      <c r="CD1713" s="544">
        <f>BC1713</f>
        <v>0</v>
      </c>
      <c r="CE1713" s="544">
        <f t="shared" si="8386"/>
        <v>0</v>
      </c>
      <c r="CF1713" s="544">
        <f t="shared" si="8387"/>
        <v>0</v>
      </c>
    </row>
    <row r="1714" spans="1:84">
      <c r="A1714" s="149"/>
      <c r="B1714" s="149"/>
      <c r="C1714" s="151"/>
      <c r="D1714" s="151"/>
      <c r="E1714" s="370"/>
      <c r="F1714" s="592">
        <f>SUM(F1712:F1713)</f>
        <v>4</v>
      </c>
      <c r="G1714" s="276">
        <f t="shared" ref="G1714:BE1714" si="8388">SUM(G1712:G1713)</f>
        <v>0</v>
      </c>
      <c r="H1714" s="276">
        <f t="shared" si="8388"/>
        <v>0</v>
      </c>
      <c r="I1714" s="276">
        <f t="shared" si="8388"/>
        <v>0</v>
      </c>
      <c r="J1714" s="276">
        <f t="shared" si="8388"/>
        <v>0</v>
      </c>
      <c r="K1714" s="276">
        <f t="shared" si="8388"/>
        <v>0</v>
      </c>
      <c r="L1714" s="276">
        <f t="shared" si="8388"/>
        <v>0</v>
      </c>
      <c r="M1714" s="276">
        <f t="shared" si="8388"/>
        <v>0</v>
      </c>
      <c r="N1714" s="276">
        <f t="shared" si="8388"/>
        <v>0</v>
      </c>
      <c r="O1714" s="276">
        <f t="shared" si="8388"/>
        <v>0</v>
      </c>
      <c r="P1714" s="276">
        <f t="shared" si="8388"/>
        <v>0</v>
      </c>
      <c r="Q1714" s="276">
        <f t="shared" si="8388"/>
        <v>0</v>
      </c>
      <c r="R1714" s="276">
        <f t="shared" si="8388"/>
        <v>0</v>
      </c>
      <c r="S1714" s="501">
        <f t="shared" si="8388"/>
        <v>0</v>
      </c>
      <c r="T1714" s="276">
        <f t="shared" si="8388"/>
        <v>0</v>
      </c>
      <c r="U1714" s="276">
        <f t="shared" si="8388"/>
        <v>0</v>
      </c>
      <c r="V1714" s="276">
        <f t="shared" si="8388"/>
        <v>0</v>
      </c>
      <c r="W1714" s="276">
        <f t="shared" si="8388"/>
        <v>0</v>
      </c>
      <c r="X1714" s="276">
        <f t="shared" si="8388"/>
        <v>0</v>
      </c>
      <c r="Y1714" s="276">
        <f t="shared" si="8388"/>
        <v>0</v>
      </c>
      <c r="Z1714" s="276">
        <f t="shared" si="8388"/>
        <v>0</v>
      </c>
      <c r="AA1714" s="276">
        <f t="shared" si="8388"/>
        <v>0</v>
      </c>
      <c r="AB1714" s="276">
        <f t="shared" si="8388"/>
        <v>0</v>
      </c>
      <c r="AC1714" s="276">
        <f t="shared" si="8388"/>
        <v>0</v>
      </c>
      <c r="AD1714" s="276">
        <f t="shared" si="8388"/>
        <v>0</v>
      </c>
      <c r="AE1714" s="276">
        <f t="shared" si="8388"/>
        <v>0</v>
      </c>
      <c r="AF1714" s="501">
        <f t="shared" si="8388"/>
        <v>0</v>
      </c>
      <c r="AG1714" s="276">
        <f t="shared" si="8388"/>
        <v>0</v>
      </c>
      <c r="AH1714" s="276">
        <f t="shared" si="8388"/>
        <v>0</v>
      </c>
      <c r="AI1714" s="276">
        <f t="shared" si="8388"/>
        <v>0</v>
      </c>
      <c r="AJ1714" s="276">
        <f t="shared" si="8388"/>
        <v>0</v>
      </c>
      <c r="AK1714" s="276">
        <f t="shared" si="8388"/>
        <v>0</v>
      </c>
      <c r="AL1714" s="276">
        <f t="shared" si="8388"/>
        <v>0</v>
      </c>
      <c r="AM1714" s="276">
        <f t="shared" si="8388"/>
        <v>0</v>
      </c>
      <c r="AN1714" s="276">
        <f t="shared" si="8388"/>
        <v>0</v>
      </c>
      <c r="AO1714" s="276">
        <f t="shared" si="8388"/>
        <v>0</v>
      </c>
      <c r="AP1714" s="276">
        <f t="shared" si="8388"/>
        <v>0</v>
      </c>
      <c r="AQ1714" s="276">
        <f t="shared" si="8388"/>
        <v>0</v>
      </c>
      <c r="AR1714" s="276">
        <f t="shared" si="8388"/>
        <v>0</v>
      </c>
      <c r="AS1714" s="501">
        <f t="shared" si="8388"/>
        <v>0</v>
      </c>
      <c r="AT1714" s="276">
        <f t="shared" si="8388"/>
        <v>0</v>
      </c>
      <c r="AU1714" s="276">
        <f t="shared" si="8388"/>
        <v>0</v>
      </c>
      <c r="AV1714" s="276">
        <f t="shared" si="8388"/>
        <v>0</v>
      </c>
      <c r="AW1714" s="568">
        <f t="shared" si="8388"/>
        <v>0</v>
      </c>
      <c r="AX1714" s="568">
        <f t="shared" si="8388"/>
        <v>0</v>
      </c>
      <c r="AY1714" s="568">
        <f t="shared" si="8388"/>
        <v>0</v>
      </c>
      <c r="AZ1714" s="276">
        <f t="shared" si="8388"/>
        <v>0</v>
      </c>
      <c r="BA1714" s="276">
        <f t="shared" si="8388"/>
        <v>0</v>
      </c>
      <c r="BB1714" s="276">
        <f t="shared" si="8388"/>
        <v>0</v>
      </c>
      <c r="BC1714" s="276">
        <f t="shared" si="8388"/>
        <v>0</v>
      </c>
      <c r="BD1714" s="276">
        <f t="shared" si="8388"/>
        <v>0</v>
      </c>
      <c r="BE1714" s="276">
        <f t="shared" si="8388"/>
        <v>0</v>
      </c>
      <c r="BF1714" s="523"/>
      <c r="BG1714" s="605">
        <f>SUM(F1714,S1714,AF1714,AS1714)</f>
        <v>4</v>
      </c>
      <c r="BH1714" s="533">
        <f>SUM(G1714,T1714,AG1714)</f>
        <v>0</v>
      </c>
      <c r="BI1714" s="533">
        <f t="shared" si="8370"/>
        <v>0</v>
      </c>
      <c r="BJ1714" s="533">
        <f t="shared" si="8371"/>
        <v>0</v>
      </c>
      <c r="BK1714" s="533">
        <f t="shared" si="8372"/>
        <v>0</v>
      </c>
      <c r="BL1714" s="533">
        <f t="shared" si="8373"/>
        <v>0</v>
      </c>
      <c r="BM1714" s="533">
        <f t="shared" si="8374"/>
        <v>0</v>
      </c>
      <c r="BN1714" s="533">
        <f>SUM(M1714,Z1714,AM1714)</f>
        <v>0</v>
      </c>
      <c r="BO1714" s="533">
        <f t="shared" si="8375"/>
        <v>0</v>
      </c>
      <c r="BP1714" s="533">
        <f t="shared" si="8376"/>
        <v>0</v>
      </c>
      <c r="BQ1714" s="533">
        <f t="shared" si="8377"/>
        <v>0</v>
      </c>
      <c r="BR1714" s="533">
        <f t="shared" si="8378"/>
        <v>0</v>
      </c>
      <c r="BS1714" s="533">
        <f t="shared" si="8379"/>
        <v>0</v>
      </c>
      <c r="BT1714" s="533">
        <f>AT1714</f>
        <v>0</v>
      </c>
      <c r="BU1714" s="533">
        <f t="shared" si="8380"/>
        <v>0</v>
      </c>
      <c r="BV1714" s="533">
        <f t="shared" si="8381"/>
        <v>0</v>
      </c>
      <c r="BW1714" s="536">
        <f>SUM(BH1714,BK1714,BN1714,BQ1714,BT1714)</f>
        <v>0</v>
      </c>
      <c r="BX1714" s="536">
        <f t="shared" si="8382"/>
        <v>0</v>
      </c>
      <c r="BY1714" s="536">
        <f t="shared" si="8383"/>
        <v>0</v>
      </c>
      <c r="BZ1714" t="s">
        <v>74</v>
      </c>
      <c r="CA1714" s="544">
        <f>AZ1714</f>
        <v>0</v>
      </c>
      <c r="CB1714" s="544">
        <f t="shared" si="8384"/>
        <v>0</v>
      </c>
      <c r="CC1714" s="544">
        <f t="shared" si="8385"/>
        <v>0</v>
      </c>
      <c r="CD1714" s="544">
        <f>BC1714</f>
        <v>0</v>
      </c>
      <c r="CE1714" s="544">
        <f t="shared" si="8386"/>
        <v>0</v>
      </c>
      <c r="CF1714" s="544">
        <f t="shared" si="8387"/>
        <v>0</v>
      </c>
    </row>
    <row r="1715" spans="1:84">
      <c r="A1715" s="149"/>
      <c r="B1715" s="149"/>
      <c r="C1715" s="151"/>
      <c r="D1715" s="151"/>
      <c r="E1715" s="370"/>
      <c r="F1715" s="592"/>
      <c r="G1715" s="168"/>
      <c r="H1715" s="168"/>
      <c r="I1715" s="168"/>
      <c r="J1715" s="168"/>
      <c r="K1715" s="168"/>
      <c r="L1715" s="168"/>
      <c r="M1715" s="168"/>
      <c r="N1715" s="168"/>
      <c r="O1715" s="168"/>
      <c r="P1715" s="168"/>
      <c r="Q1715" s="168"/>
      <c r="R1715" s="168"/>
      <c r="S1715" s="502"/>
      <c r="T1715" s="168"/>
      <c r="U1715" s="168"/>
      <c r="V1715" s="168"/>
      <c r="W1715" s="168"/>
      <c r="X1715" s="168"/>
      <c r="Y1715" s="168"/>
      <c r="Z1715" s="168"/>
      <c r="AA1715" s="168"/>
      <c r="AB1715" s="168"/>
      <c r="AC1715" s="168"/>
      <c r="AD1715" s="168"/>
      <c r="AE1715" s="168"/>
      <c r="AF1715" s="502"/>
      <c r="AG1715" s="168"/>
      <c r="AH1715" s="168"/>
      <c r="AI1715" s="168"/>
      <c r="AJ1715" s="168"/>
      <c r="AK1715" s="168"/>
      <c r="AL1715" s="168"/>
      <c r="AM1715" s="168"/>
      <c r="AN1715" s="168"/>
      <c r="AO1715" s="168"/>
      <c r="AP1715" s="168"/>
      <c r="AQ1715" s="168"/>
      <c r="AR1715" s="168"/>
      <c r="AS1715" s="502"/>
      <c r="AT1715" s="168"/>
      <c r="AU1715" s="168"/>
      <c r="AV1715" s="168"/>
      <c r="AW1715" s="569"/>
      <c r="AX1715" s="569"/>
      <c r="AY1715" s="569"/>
      <c r="AZ1715" s="168"/>
      <c r="BA1715" s="168"/>
      <c r="BB1715" s="168"/>
      <c r="BC1715" s="168"/>
      <c r="BD1715" s="168"/>
      <c r="BE1715" s="168"/>
      <c r="BF1715" s="523"/>
    </row>
    <row r="1716" spans="1:84">
      <c r="A1716" s="149"/>
      <c r="B1716" s="149" t="s">
        <v>495</v>
      </c>
      <c r="C1716" s="151"/>
      <c r="D1716" s="151"/>
      <c r="E1716" s="379" t="s">
        <v>221</v>
      </c>
      <c r="F1716" s="592"/>
      <c r="G1716" s="159"/>
      <c r="H1716" s="159"/>
      <c r="I1716" s="275"/>
      <c r="J1716" s="159"/>
      <c r="K1716" s="159"/>
      <c r="L1716" s="275"/>
      <c r="M1716" s="159"/>
      <c r="N1716" s="159"/>
      <c r="O1716" s="275"/>
      <c r="P1716" s="159"/>
      <c r="Q1716" s="159"/>
      <c r="R1716" s="275"/>
      <c r="S1716" s="500"/>
      <c r="T1716" s="275"/>
      <c r="U1716" s="275"/>
      <c r="V1716" s="275"/>
      <c r="W1716" s="275"/>
      <c r="X1716" s="275"/>
      <c r="Y1716" s="275"/>
      <c r="Z1716" s="275"/>
      <c r="AA1716" s="275"/>
      <c r="AB1716" s="275"/>
      <c r="AC1716" s="275"/>
      <c r="AD1716" s="275"/>
      <c r="AE1716" s="275"/>
      <c r="AF1716" s="500"/>
      <c r="AG1716" s="275"/>
      <c r="AH1716" s="275"/>
      <c r="AI1716" s="275"/>
      <c r="AJ1716" s="275"/>
      <c r="AK1716" s="275"/>
      <c r="AL1716" s="275"/>
      <c r="AM1716" s="275"/>
      <c r="AN1716" s="275"/>
      <c r="AO1716" s="275"/>
      <c r="AP1716" s="275"/>
      <c r="AQ1716" s="275"/>
      <c r="AR1716" s="275"/>
      <c r="AS1716" s="500"/>
      <c r="AT1716" s="275"/>
      <c r="AU1716" s="275"/>
      <c r="AV1716" s="275"/>
      <c r="AW1716" s="567"/>
      <c r="AX1716" s="567"/>
      <c r="AY1716" s="567"/>
      <c r="AZ1716" s="159"/>
      <c r="BA1716" s="159"/>
      <c r="BB1716" s="159"/>
      <c r="BC1716" s="275"/>
      <c r="BD1716" s="275"/>
      <c r="BE1716" s="275"/>
      <c r="BF1716" s="521"/>
    </row>
    <row r="1717" spans="1:84">
      <c r="A1717" s="149"/>
      <c r="B1717" s="149"/>
      <c r="C1717" s="151"/>
      <c r="D1717" s="151"/>
      <c r="E1717" s="446" t="s">
        <v>1078</v>
      </c>
      <c r="F1717" s="592">
        <v>1</v>
      </c>
      <c r="G1717" s="159"/>
      <c r="H1717" s="159"/>
      <c r="I1717" s="275">
        <f>SUM(G1717:H1717)</f>
        <v>0</v>
      </c>
      <c r="J1717" s="159"/>
      <c r="K1717" s="159"/>
      <c r="L1717" s="275">
        <f>SUM(J1717:K1717)</f>
        <v>0</v>
      </c>
      <c r="M1717" s="159"/>
      <c r="N1717" s="159"/>
      <c r="O1717" s="275">
        <f>SUM(M1717:N1717)</f>
        <v>0</v>
      </c>
      <c r="P1717" s="159"/>
      <c r="Q1717" s="159"/>
      <c r="R1717" s="275">
        <f>SUM(P1717:Q1717)</f>
        <v>0</v>
      </c>
      <c r="S1717" s="500"/>
      <c r="T1717" s="275"/>
      <c r="U1717" s="275"/>
      <c r="V1717" s="275">
        <f>SUM(T1717:U1717)</f>
        <v>0</v>
      </c>
      <c r="W1717" s="275"/>
      <c r="X1717" s="275"/>
      <c r="Y1717" s="275">
        <f>SUM(W1717:X1717)</f>
        <v>0</v>
      </c>
      <c r="Z1717" s="275"/>
      <c r="AA1717" s="275"/>
      <c r="AB1717" s="275">
        <f>SUM(Z1717:AA1717)</f>
        <v>0</v>
      </c>
      <c r="AC1717" s="275"/>
      <c r="AD1717" s="275"/>
      <c r="AE1717" s="275">
        <f>SUM(AC1717:AD1717)</f>
        <v>0</v>
      </c>
      <c r="AF1717" s="500"/>
      <c r="AG1717" s="275"/>
      <c r="AH1717" s="275"/>
      <c r="AI1717" s="275">
        <f>SUM(AG1717:AH1717)</f>
        <v>0</v>
      </c>
      <c r="AJ1717" s="275"/>
      <c r="AK1717" s="275"/>
      <c r="AL1717" s="275">
        <f>SUM(AJ1717:AK1717)</f>
        <v>0</v>
      </c>
      <c r="AM1717" s="275"/>
      <c r="AN1717" s="275"/>
      <c r="AO1717" s="275">
        <f>SUM(AM1717:AN1717)</f>
        <v>0</v>
      </c>
      <c r="AP1717" s="275"/>
      <c r="AQ1717" s="275"/>
      <c r="AR1717" s="275">
        <f>SUM(AP1717:AQ1717)</f>
        <v>0</v>
      </c>
      <c r="AS1717" s="500"/>
      <c r="AT1717" s="275"/>
      <c r="AU1717" s="275"/>
      <c r="AV1717" s="275">
        <f>SUM(AT1717:AU1717)</f>
        <v>0</v>
      </c>
      <c r="AW1717" s="567">
        <f t="shared" ref="AW1717:AW1718" si="8389">SUM(G1717,J1717,M1717,P1717,T1717,W1717,Z1717,AC1717,AG1717,AJ1717,AM1717,AP1717,AT1717)</f>
        <v>0</v>
      </c>
      <c r="AX1717" s="567">
        <f t="shared" ref="AX1717:AX1718" si="8390">SUM(H1717,K1717,N1717,Q1717,U1717,X1717,AA1717,AD1717,AH1717,AK1717,AN1717,AQ1717,AU1717)</f>
        <v>0</v>
      </c>
      <c r="AY1717" s="567">
        <f t="shared" ref="AY1717:AY1718" si="8391">SUM(I1717,L1717,O1717,R1717,V1717,Y1717,AB1717,AE1717,AI1717,AL1717,AO1717,AR1717,AV1717)</f>
        <v>0</v>
      </c>
      <c r="AZ1717" s="159"/>
      <c r="BA1717" s="159"/>
      <c r="BB1717" s="275">
        <f>SUM(AZ1717:BA1717)</f>
        <v>0</v>
      </c>
      <c r="BC1717" s="275"/>
      <c r="BD1717" s="275"/>
      <c r="BE1717" s="275">
        <f>SUM(BC1717:BD1717)</f>
        <v>0</v>
      </c>
      <c r="BF1717" s="521"/>
      <c r="BG1717" s="605">
        <f>SUM(F1717,S1717,AF1717,AS1717)</f>
        <v>1</v>
      </c>
      <c r="BH1717" s="533">
        <f>SUM(G1717,T1717,AG1717)</f>
        <v>0</v>
      </c>
      <c r="BI1717" s="533">
        <f t="shared" ref="BI1717:BI1719" si="8392">SUM(H1717,U1717,AH1717)</f>
        <v>0</v>
      </c>
      <c r="BJ1717" s="533">
        <f t="shared" ref="BJ1717:BJ1719" si="8393">SUM(I1717,V1717,AI1717)</f>
        <v>0</v>
      </c>
      <c r="BK1717" s="533">
        <f t="shared" ref="BK1717:BK1719" si="8394">SUM(J1717,W1717,AJ1717)</f>
        <v>0</v>
      </c>
      <c r="BL1717" s="533">
        <f t="shared" ref="BL1717:BL1719" si="8395">SUM(K1717,X1717,AK1717)</f>
        <v>0</v>
      </c>
      <c r="BM1717" s="533">
        <f t="shared" ref="BM1717:BM1719" si="8396">SUM(L1717,Y1717,AL1717)</f>
        <v>0</v>
      </c>
      <c r="BN1717" s="533">
        <f>SUM(M1717,Z1717,AM1717)</f>
        <v>0</v>
      </c>
      <c r="BO1717" s="533">
        <f t="shared" ref="BO1717:BO1719" si="8397">SUM(N1717,AA1717,AN1717)</f>
        <v>0</v>
      </c>
      <c r="BP1717" s="533">
        <f t="shared" ref="BP1717:BP1719" si="8398">SUM(O1717,AB1717,AO1717)</f>
        <v>0</v>
      </c>
      <c r="BQ1717" s="533">
        <f t="shared" ref="BQ1717:BQ1719" si="8399">SUM(P1717,AC1717,AP1717)</f>
        <v>0</v>
      </c>
      <c r="BR1717" s="533">
        <f t="shared" ref="BR1717:BR1719" si="8400">SUM(Q1717,AD1717,AQ1717)</f>
        <v>0</v>
      </c>
      <c r="BS1717" s="533">
        <f t="shared" ref="BS1717:BS1719" si="8401">SUM(R1717,AE1717,AR1717)</f>
        <v>0</v>
      </c>
      <c r="BT1717" s="533">
        <f>AT1717</f>
        <v>0</v>
      </c>
      <c r="BU1717" s="533">
        <f t="shared" ref="BU1717:BU1719" si="8402">AU1717</f>
        <v>0</v>
      </c>
      <c r="BV1717" s="533">
        <f t="shared" ref="BV1717:BV1719" si="8403">AV1717</f>
        <v>0</v>
      </c>
      <c r="BW1717" s="536">
        <f>SUM(BH1717,BK1717,BN1717,BQ1717,BT1717)</f>
        <v>0</v>
      </c>
      <c r="BX1717" s="536">
        <f t="shared" ref="BX1717:BX1719" si="8404">SUM(BI1717,BL1717,BO1717,BR1717,BU1717)</f>
        <v>0</v>
      </c>
      <c r="BY1717" s="536">
        <f t="shared" ref="BY1717:BY1719" si="8405">SUM(BJ1717,BM1717,BP1717,BS1717,BV1717)</f>
        <v>0</v>
      </c>
      <c r="BZ1717" t="s">
        <v>74</v>
      </c>
      <c r="CA1717" s="544">
        <f>AZ1717</f>
        <v>0</v>
      </c>
      <c r="CB1717" s="544">
        <f t="shared" ref="CB1717:CB1719" si="8406">BA1717</f>
        <v>0</v>
      </c>
      <c r="CC1717" s="544">
        <f t="shared" ref="CC1717:CC1719" si="8407">BB1717</f>
        <v>0</v>
      </c>
      <c r="CD1717" s="544">
        <f>BC1717</f>
        <v>0</v>
      </c>
      <c r="CE1717" s="544">
        <f t="shared" ref="CE1717:CE1719" si="8408">BD1717</f>
        <v>0</v>
      </c>
      <c r="CF1717" s="544">
        <f t="shared" ref="CF1717:CF1719" si="8409">BE1717</f>
        <v>0</v>
      </c>
    </row>
    <row r="1718" spans="1:84">
      <c r="A1718" s="149"/>
      <c r="B1718" s="149"/>
      <c r="C1718" s="151"/>
      <c r="D1718" s="151"/>
      <c r="E1718" s="446" t="s">
        <v>1079</v>
      </c>
      <c r="F1718" s="592">
        <v>1</v>
      </c>
      <c r="G1718" s="159"/>
      <c r="H1718" s="159"/>
      <c r="I1718" s="275">
        <f>SUM(G1718:H1718)</f>
        <v>0</v>
      </c>
      <c r="J1718" s="159"/>
      <c r="K1718" s="159"/>
      <c r="L1718" s="275">
        <f>SUM(J1718:K1718)</f>
        <v>0</v>
      </c>
      <c r="M1718" s="159"/>
      <c r="N1718" s="159"/>
      <c r="O1718" s="275">
        <f>SUM(M1718:N1718)</f>
        <v>0</v>
      </c>
      <c r="P1718" s="159"/>
      <c r="Q1718" s="159"/>
      <c r="R1718" s="275">
        <f>SUM(P1718:Q1718)</f>
        <v>0</v>
      </c>
      <c r="S1718" s="500"/>
      <c r="T1718" s="275"/>
      <c r="U1718" s="275"/>
      <c r="V1718" s="275">
        <f>SUM(T1718:U1718)</f>
        <v>0</v>
      </c>
      <c r="W1718" s="275"/>
      <c r="X1718" s="275"/>
      <c r="Y1718" s="275">
        <f>SUM(W1718:X1718)</f>
        <v>0</v>
      </c>
      <c r="Z1718" s="275"/>
      <c r="AA1718" s="275"/>
      <c r="AB1718" s="275">
        <f>SUM(Z1718:AA1718)</f>
        <v>0</v>
      </c>
      <c r="AC1718" s="275"/>
      <c r="AD1718" s="275"/>
      <c r="AE1718" s="275">
        <f>SUM(AC1718:AD1718)</f>
        <v>0</v>
      </c>
      <c r="AF1718" s="500"/>
      <c r="AG1718" s="275"/>
      <c r="AH1718" s="275"/>
      <c r="AI1718" s="275">
        <f>SUM(AG1718:AH1718)</f>
        <v>0</v>
      </c>
      <c r="AJ1718" s="275"/>
      <c r="AK1718" s="275"/>
      <c r="AL1718" s="275">
        <f>SUM(AJ1718:AK1718)</f>
        <v>0</v>
      </c>
      <c r="AM1718" s="275"/>
      <c r="AN1718" s="275"/>
      <c r="AO1718" s="275">
        <f>SUM(AM1718:AN1718)</f>
        <v>0</v>
      </c>
      <c r="AP1718" s="275"/>
      <c r="AQ1718" s="275"/>
      <c r="AR1718" s="275">
        <f>SUM(AP1718:AQ1718)</f>
        <v>0</v>
      </c>
      <c r="AS1718" s="500"/>
      <c r="AT1718" s="275"/>
      <c r="AU1718" s="275"/>
      <c r="AV1718" s="275">
        <f>SUM(AT1718:AU1718)</f>
        <v>0</v>
      </c>
      <c r="AW1718" s="567">
        <f t="shared" si="8389"/>
        <v>0</v>
      </c>
      <c r="AX1718" s="567">
        <f t="shared" si="8390"/>
        <v>0</v>
      </c>
      <c r="AY1718" s="567">
        <f t="shared" si="8391"/>
        <v>0</v>
      </c>
      <c r="AZ1718" s="159"/>
      <c r="BA1718" s="159"/>
      <c r="BB1718" s="275">
        <f>SUM(AZ1718:BA1718)</f>
        <v>0</v>
      </c>
      <c r="BC1718" s="275"/>
      <c r="BD1718" s="275"/>
      <c r="BE1718" s="275">
        <f>SUM(BC1718:BD1718)</f>
        <v>0</v>
      </c>
      <c r="BF1718" s="521"/>
      <c r="BG1718" s="605">
        <f>SUM(F1718,S1718,AF1718,AS1718)</f>
        <v>1</v>
      </c>
      <c r="BH1718" s="533">
        <f>SUM(G1718,T1718,AG1718)</f>
        <v>0</v>
      </c>
      <c r="BI1718" s="533">
        <f t="shared" si="8392"/>
        <v>0</v>
      </c>
      <c r="BJ1718" s="533">
        <f t="shared" si="8393"/>
        <v>0</v>
      </c>
      <c r="BK1718" s="533">
        <f t="shared" si="8394"/>
        <v>0</v>
      </c>
      <c r="BL1718" s="533">
        <f t="shared" si="8395"/>
        <v>0</v>
      </c>
      <c r="BM1718" s="533">
        <f t="shared" si="8396"/>
        <v>0</v>
      </c>
      <c r="BN1718" s="533">
        <f>SUM(M1718,Z1718,AM1718)</f>
        <v>0</v>
      </c>
      <c r="BO1718" s="533">
        <f t="shared" si="8397"/>
        <v>0</v>
      </c>
      <c r="BP1718" s="533">
        <f t="shared" si="8398"/>
        <v>0</v>
      </c>
      <c r="BQ1718" s="533">
        <f t="shared" si="8399"/>
        <v>0</v>
      </c>
      <c r="BR1718" s="533">
        <f t="shared" si="8400"/>
        <v>0</v>
      </c>
      <c r="BS1718" s="533">
        <f t="shared" si="8401"/>
        <v>0</v>
      </c>
      <c r="BT1718" s="533">
        <f>AT1718</f>
        <v>0</v>
      </c>
      <c r="BU1718" s="533">
        <f t="shared" si="8402"/>
        <v>0</v>
      </c>
      <c r="BV1718" s="533">
        <f t="shared" si="8403"/>
        <v>0</v>
      </c>
      <c r="BW1718" s="536">
        <f>SUM(BH1718,BK1718,BN1718,BQ1718,BT1718)</f>
        <v>0</v>
      </c>
      <c r="BX1718" s="536">
        <f t="shared" si="8404"/>
        <v>0</v>
      </c>
      <c r="BY1718" s="536">
        <f t="shared" si="8405"/>
        <v>0</v>
      </c>
      <c r="BZ1718" t="s">
        <v>74</v>
      </c>
      <c r="CA1718" s="544">
        <f>AZ1718</f>
        <v>0</v>
      </c>
      <c r="CB1718" s="544">
        <f t="shared" si="8406"/>
        <v>0</v>
      </c>
      <c r="CC1718" s="544">
        <f t="shared" si="8407"/>
        <v>0</v>
      </c>
      <c r="CD1718" s="544">
        <f>BC1718</f>
        <v>0</v>
      </c>
      <c r="CE1718" s="544">
        <f t="shared" si="8408"/>
        <v>0</v>
      </c>
      <c r="CF1718" s="544">
        <f t="shared" si="8409"/>
        <v>0</v>
      </c>
    </row>
    <row r="1719" spans="1:84">
      <c r="A1719" s="149"/>
      <c r="B1719" s="149"/>
      <c r="C1719" s="151"/>
      <c r="D1719" s="151"/>
      <c r="E1719" s="370"/>
      <c r="F1719" s="592">
        <f t="shared" ref="F1719" si="8410">SUM(F1717:F1718)</f>
        <v>2</v>
      </c>
      <c r="G1719" s="276">
        <f t="shared" ref="G1719:BE1719" si="8411">SUM(G1717:G1718)</f>
        <v>0</v>
      </c>
      <c r="H1719" s="276">
        <f t="shared" si="8411"/>
        <v>0</v>
      </c>
      <c r="I1719" s="276">
        <f t="shared" si="8411"/>
        <v>0</v>
      </c>
      <c r="J1719" s="276">
        <f t="shared" si="8411"/>
        <v>0</v>
      </c>
      <c r="K1719" s="276">
        <f t="shared" si="8411"/>
        <v>0</v>
      </c>
      <c r="L1719" s="276">
        <f t="shared" si="8411"/>
        <v>0</v>
      </c>
      <c r="M1719" s="276">
        <f t="shared" si="8411"/>
        <v>0</v>
      </c>
      <c r="N1719" s="276">
        <f t="shared" si="8411"/>
        <v>0</v>
      </c>
      <c r="O1719" s="276">
        <f t="shared" si="8411"/>
        <v>0</v>
      </c>
      <c r="P1719" s="276">
        <f t="shared" si="8411"/>
        <v>0</v>
      </c>
      <c r="Q1719" s="276">
        <f t="shared" si="8411"/>
        <v>0</v>
      </c>
      <c r="R1719" s="276">
        <f t="shared" si="8411"/>
        <v>0</v>
      </c>
      <c r="S1719" s="501">
        <f t="shared" si="8411"/>
        <v>0</v>
      </c>
      <c r="T1719" s="276">
        <f t="shared" si="8411"/>
        <v>0</v>
      </c>
      <c r="U1719" s="276">
        <f t="shared" si="8411"/>
        <v>0</v>
      </c>
      <c r="V1719" s="276">
        <f t="shared" si="8411"/>
        <v>0</v>
      </c>
      <c r="W1719" s="276">
        <f t="shared" si="8411"/>
        <v>0</v>
      </c>
      <c r="X1719" s="276">
        <f t="shared" si="8411"/>
        <v>0</v>
      </c>
      <c r="Y1719" s="276">
        <f t="shared" si="8411"/>
        <v>0</v>
      </c>
      <c r="Z1719" s="276">
        <f t="shared" si="8411"/>
        <v>0</v>
      </c>
      <c r="AA1719" s="276">
        <f t="shared" si="8411"/>
        <v>0</v>
      </c>
      <c r="AB1719" s="276">
        <f t="shared" si="8411"/>
        <v>0</v>
      </c>
      <c r="AC1719" s="276">
        <f t="shared" si="8411"/>
        <v>0</v>
      </c>
      <c r="AD1719" s="276">
        <f t="shared" si="8411"/>
        <v>0</v>
      </c>
      <c r="AE1719" s="276">
        <f t="shared" si="8411"/>
        <v>0</v>
      </c>
      <c r="AF1719" s="501">
        <f t="shared" si="8411"/>
        <v>0</v>
      </c>
      <c r="AG1719" s="276">
        <f t="shared" si="8411"/>
        <v>0</v>
      </c>
      <c r="AH1719" s="276">
        <f t="shared" si="8411"/>
        <v>0</v>
      </c>
      <c r="AI1719" s="276">
        <f t="shared" si="8411"/>
        <v>0</v>
      </c>
      <c r="AJ1719" s="276">
        <f t="shared" si="8411"/>
        <v>0</v>
      </c>
      <c r="AK1719" s="276">
        <f t="shared" si="8411"/>
        <v>0</v>
      </c>
      <c r="AL1719" s="276">
        <f t="shared" si="8411"/>
        <v>0</v>
      </c>
      <c r="AM1719" s="276">
        <f t="shared" si="8411"/>
        <v>0</v>
      </c>
      <c r="AN1719" s="276">
        <f t="shared" si="8411"/>
        <v>0</v>
      </c>
      <c r="AO1719" s="276">
        <f t="shared" si="8411"/>
        <v>0</v>
      </c>
      <c r="AP1719" s="276">
        <f t="shared" si="8411"/>
        <v>0</v>
      </c>
      <c r="AQ1719" s="276">
        <f t="shared" si="8411"/>
        <v>0</v>
      </c>
      <c r="AR1719" s="276">
        <f t="shared" si="8411"/>
        <v>0</v>
      </c>
      <c r="AS1719" s="501">
        <f t="shared" si="8411"/>
        <v>0</v>
      </c>
      <c r="AT1719" s="276">
        <f t="shared" si="8411"/>
        <v>0</v>
      </c>
      <c r="AU1719" s="276">
        <f t="shared" si="8411"/>
        <v>0</v>
      </c>
      <c r="AV1719" s="276">
        <f t="shared" si="8411"/>
        <v>0</v>
      </c>
      <c r="AW1719" s="568">
        <f t="shared" si="8411"/>
        <v>0</v>
      </c>
      <c r="AX1719" s="568">
        <f t="shared" si="8411"/>
        <v>0</v>
      </c>
      <c r="AY1719" s="568">
        <f t="shared" si="8411"/>
        <v>0</v>
      </c>
      <c r="AZ1719" s="276">
        <f t="shared" si="8411"/>
        <v>0</v>
      </c>
      <c r="BA1719" s="276">
        <f t="shared" si="8411"/>
        <v>0</v>
      </c>
      <c r="BB1719" s="276">
        <f t="shared" si="8411"/>
        <v>0</v>
      </c>
      <c r="BC1719" s="276">
        <f t="shared" si="8411"/>
        <v>0</v>
      </c>
      <c r="BD1719" s="276">
        <f t="shared" si="8411"/>
        <v>0</v>
      </c>
      <c r="BE1719" s="276">
        <f t="shared" si="8411"/>
        <v>0</v>
      </c>
      <c r="BF1719" s="523"/>
      <c r="BG1719" s="605">
        <f>SUM(F1719,S1719,AF1719,AS1719)</f>
        <v>2</v>
      </c>
      <c r="BH1719" s="533">
        <f>SUM(G1719,T1719,AG1719)</f>
        <v>0</v>
      </c>
      <c r="BI1719" s="533">
        <f t="shared" si="8392"/>
        <v>0</v>
      </c>
      <c r="BJ1719" s="533">
        <f t="shared" si="8393"/>
        <v>0</v>
      </c>
      <c r="BK1719" s="533">
        <f t="shared" si="8394"/>
        <v>0</v>
      </c>
      <c r="BL1719" s="533">
        <f t="shared" si="8395"/>
        <v>0</v>
      </c>
      <c r="BM1719" s="533">
        <f t="shared" si="8396"/>
        <v>0</v>
      </c>
      <c r="BN1719" s="533">
        <f>SUM(M1719,Z1719,AM1719)</f>
        <v>0</v>
      </c>
      <c r="BO1719" s="533">
        <f t="shared" si="8397"/>
        <v>0</v>
      </c>
      <c r="BP1719" s="533">
        <f t="shared" si="8398"/>
        <v>0</v>
      </c>
      <c r="BQ1719" s="533">
        <f t="shared" si="8399"/>
        <v>0</v>
      </c>
      <c r="BR1719" s="533">
        <f t="shared" si="8400"/>
        <v>0</v>
      </c>
      <c r="BS1719" s="533">
        <f t="shared" si="8401"/>
        <v>0</v>
      </c>
      <c r="BT1719" s="533">
        <f>AT1719</f>
        <v>0</v>
      </c>
      <c r="BU1719" s="533">
        <f t="shared" si="8402"/>
        <v>0</v>
      </c>
      <c r="BV1719" s="533">
        <f t="shared" si="8403"/>
        <v>0</v>
      </c>
      <c r="BW1719" s="536">
        <f>SUM(BH1719,BK1719,BN1719,BQ1719,BT1719)</f>
        <v>0</v>
      </c>
      <c r="BX1719" s="536">
        <f t="shared" si="8404"/>
        <v>0</v>
      </c>
      <c r="BY1719" s="536">
        <f t="shared" si="8405"/>
        <v>0</v>
      </c>
      <c r="BZ1719" t="s">
        <v>74</v>
      </c>
      <c r="CA1719" s="544">
        <f>AZ1719</f>
        <v>0</v>
      </c>
      <c r="CB1719" s="544">
        <f t="shared" si="8406"/>
        <v>0</v>
      </c>
      <c r="CC1719" s="544">
        <f t="shared" si="8407"/>
        <v>0</v>
      </c>
      <c r="CD1719" s="544">
        <f>BC1719</f>
        <v>0</v>
      </c>
      <c r="CE1719" s="544">
        <f t="shared" si="8408"/>
        <v>0</v>
      </c>
      <c r="CF1719" s="544">
        <f t="shared" si="8409"/>
        <v>0</v>
      </c>
    </row>
    <row r="1720" spans="1:84">
      <c r="A1720" s="149"/>
      <c r="B1720" s="149"/>
      <c r="C1720" s="151"/>
      <c r="D1720" s="151"/>
      <c r="E1720" s="370"/>
      <c r="F1720" s="592"/>
      <c r="G1720" s="168"/>
      <c r="H1720" s="168"/>
      <c r="I1720" s="168"/>
      <c r="J1720" s="168"/>
      <c r="K1720" s="168"/>
      <c r="L1720" s="168"/>
      <c r="M1720" s="168"/>
      <c r="N1720" s="168"/>
      <c r="O1720" s="168"/>
      <c r="P1720" s="168"/>
      <c r="Q1720" s="168"/>
      <c r="R1720" s="168"/>
      <c r="S1720" s="502"/>
      <c r="T1720" s="168"/>
      <c r="U1720" s="168"/>
      <c r="V1720" s="168"/>
      <c r="W1720" s="168"/>
      <c r="X1720" s="168"/>
      <c r="Y1720" s="168"/>
      <c r="Z1720" s="168"/>
      <c r="AA1720" s="168"/>
      <c r="AB1720" s="168"/>
      <c r="AC1720" s="168"/>
      <c r="AD1720" s="168"/>
      <c r="AE1720" s="168"/>
      <c r="AF1720" s="502"/>
      <c r="AG1720" s="168"/>
      <c r="AH1720" s="168"/>
      <c r="AI1720" s="168"/>
      <c r="AJ1720" s="168"/>
      <c r="AK1720" s="168"/>
      <c r="AL1720" s="168"/>
      <c r="AM1720" s="168"/>
      <c r="AN1720" s="168"/>
      <c r="AO1720" s="168"/>
      <c r="AP1720" s="168"/>
      <c r="AQ1720" s="168"/>
      <c r="AR1720" s="168"/>
      <c r="AS1720" s="502"/>
      <c r="AT1720" s="168"/>
      <c r="AU1720" s="168"/>
      <c r="AV1720" s="168"/>
      <c r="AW1720" s="569"/>
      <c r="AX1720" s="569"/>
      <c r="AY1720" s="569"/>
      <c r="AZ1720" s="168"/>
      <c r="BA1720" s="168"/>
      <c r="BB1720" s="168"/>
      <c r="BC1720" s="168"/>
      <c r="BD1720" s="168"/>
      <c r="BE1720" s="168"/>
      <c r="BF1720" s="523"/>
    </row>
    <row r="1721" spans="1:84">
      <c r="A1721" s="149"/>
      <c r="B1721" s="149" t="s">
        <v>578</v>
      </c>
      <c r="C1721" s="151"/>
      <c r="D1721" s="151"/>
      <c r="E1721" s="379" t="s">
        <v>221</v>
      </c>
      <c r="F1721" s="592"/>
      <c r="G1721" s="159"/>
      <c r="H1721" s="159"/>
      <c r="I1721" s="275"/>
      <c r="J1721" s="159"/>
      <c r="K1721" s="159"/>
      <c r="L1721" s="275"/>
      <c r="M1721" s="159"/>
      <c r="N1721" s="159"/>
      <c r="O1721" s="275"/>
      <c r="P1721" s="159"/>
      <c r="Q1721" s="159"/>
      <c r="R1721" s="275"/>
      <c r="S1721" s="500"/>
      <c r="T1721" s="275"/>
      <c r="U1721" s="275"/>
      <c r="V1721" s="275"/>
      <c r="W1721" s="275"/>
      <c r="X1721" s="275"/>
      <c r="Y1721" s="275"/>
      <c r="Z1721" s="275"/>
      <c r="AA1721" s="275"/>
      <c r="AB1721" s="275"/>
      <c r="AC1721" s="275"/>
      <c r="AD1721" s="275"/>
      <c r="AE1721" s="275"/>
      <c r="AF1721" s="500"/>
      <c r="AG1721" s="275"/>
      <c r="AH1721" s="275"/>
      <c r="AI1721" s="275"/>
      <c r="AJ1721" s="275"/>
      <c r="AK1721" s="275"/>
      <c r="AL1721" s="275"/>
      <c r="AM1721" s="275"/>
      <c r="AN1721" s="275"/>
      <c r="AO1721" s="275"/>
      <c r="AP1721" s="275"/>
      <c r="AQ1721" s="275"/>
      <c r="AR1721" s="275"/>
      <c r="AS1721" s="500"/>
      <c r="AT1721" s="275"/>
      <c r="AU1721" s="275"/>
      <c r="AV1721" s="275"/>
      <c r="AW1721" s="567"/>
      <c r="AX1721" s="567"/>
      <c r="AY1721" s="567"/>
      <c r="AZ1721" s="159"/>
      <c r="BA1721" s="159"/>
      <c r="BB1721" s="159"/>
      <c r="BC1721" s="275"/>
      <c r="BD1721" s="275"/>
      <c r="BE1721" s="275"/>
      <c r="BF1721" s="521"/>
    </row>
    <row r="1722" spans="1:84">
      <c r="A1722" s="149"/>
      <c r="B1722" s="149"/>
      <c r="C1722" s="151"/>
      <c r="D1722" s="151"/>
      <c r="E1722" s="446" t="s">
        <v>1078</v>
      </c>
      <c r="F1722" s="592">
        <v>5</v>
      </c>
      <c r="G1722" s="159">
        <v>3</v>
      </c>
      <c r="H1722" s="159"/>
      <c r="I1722" s="275">
        <f>SUM(G1722:H1722)</f>
        <v>3</v>
      </c>
      <c r="J1722" s="159">
        <v>2</v>
      </c>
      <c r="K1722" s="159"/>
      <c r="L1722" s="275">
        <f>SUM(J1722:K1722)</f>
        <v>2</v>
      </c>
      <c r="M1722" s="159"/>
      <c r="N1722" s="159"/>
      <c r="O1722" s="275">
        <f>SUM(M1722:N1722)</f>
        <v>0</v>
      </c>
      <c r="P1722" s="159"/>
      <c r="Q1722" s="159"/>
      <c r="R1722" s="275">
        <f>SUM(P1722:Q1722)</f>
        <v>0</v>
      </c>
      <c r="S1722" s="500"/>
      <c r="T1722" s="275"/>
      <c r="U1722" s="275"/>
      <c r="V1722" s="275">
        <f>SUM(T1722:U1722)</f>
        <v>0</v>
      </c>
      <c r="W1722" s="275"/>
      <c r="X1722" s="275"/>
      <c r="Y1722" s="275">
        <f>SUM(W1722:X1722)</f>
        <v>0</v>
      </c>
      <c r="Z1722" s="275"/>
      <c r="AA1722" s="275"/>
      <c r="AB1722" s="275">
        <f>SUM(Z1722:AA1722)</f>
        <v>0</v>
      </c>
      <c r="AC1722" s="275"/>
      <c r="AD1722" s="275"/>
      <c r="AE1722" s="275">
        <f>SUM(AC1722:AD1722)</f>
        <v>0</v>
      </c>
      <c r="AF1722" s="500"/>
      <c r="AG1722" s="275"/>
      <c r="AH1722" s="275"/>
      <c r="AI1722" s="275">
        <f>SUM(AG1722:AH1722)</f>
        <v>0</v>
      </c>
      <c r="AJ1722" s="275"/>
      <c r="AK1722" s="275"/>
      <c r="AL1722" s="275">
        <f>SUM(AJ1722:AK1722)</f>
        <v>0</v>
      </c>
      <c r="AM1722" s="275"/>
      <c r="AN1722" s="275"/>
      <c r="AO1722" s="275">
        <f>SUM(AM1722:AN1722)</f>
        <v>0</v>
      </c>
      <c r="AP1722" s="275"/>
      <c r="AQ1722" s="275"/>
      <c r="AR1722" s="275">
        <f>SUM(AP1722:AQ1722)</f>
        <v>0</v>
      </c>
      <c r="AS1722" s="500"/>
      <c r="AT1722" s="275"/>
      <c r="AU1722" s="275"/>
      <c r="AV1722" s="275">
        <f>SUM(AT1722:AU1722)</f>
        <v>0</v>
      </c>
      <c r="AW1722" s="567">
        <f t="shared" ref="AW1722:AW1723" si="8412">SUM(G1722,J1722,M1722,P1722,T1722,W1722,Z1722,AC1722,AG1722,AJ1722,AM1722,AP1722,AT1722)</f>
        <v>5</v>
      </c>
      <c r="AX1722" s="567">
        <f t="shared" ref="AX1722:AX1723" si="8413">SUM(H1722,K1722,N1722,Q1722,U1722,X1722,AA1722,AD1722,AH1722,AK1722,AN1722,AQ1722,AU1722)</f>
        <v>0</v>
      </c>
      <c r="AY1722" s="567">
        <f t="shared" ref="AY1722:AY1723" si="8414">SUM(I1722,L1722,O1722,R1722,V1722,Y1722,AB1722,AE1722,AI1722,AL1722,AO1722,AR1722,AV1722)</f>
        <v>5</v>
      </c>
      <c r="AZ1722" s="159"/>
      <c r="BA1722" s="159"/>
      <c r="BB1722" s="275">
        <f>SUM(AZ1722:BA1722)</f>
        <v>0</v>
      </c>
      <c r="BC1722" s="275"/>
      <c r="BD1722" s="275"/>
      <c r="BE1722" s="275">
        <f>SUM(BC1722:BD1722)</f>
        <v>0</v>
      </c>
      <c r="BF1722" s="521"/>
      <c r="BG1722" s="605">
        <f>SUM(F1722,S1722,AF1722,AS1722)</f>
        <v>5</v>
      </c>
      <c r="BH1722" s="533">
        <f>SUM(G1722,T1722,AG1722)</f>
        <v>3</v>
      </c>
      <c r="BI1722" s="533">
        <f t="shared" ref="BI1722:BI1724" si="8415">SUM(H1722,U1722,AH1722)</f>
        <v>0</v>
      </c>
      <c r="BJ1722" s="533">
        <f t="shared" ref="BJ1722:BJ1724" si="8416">SUM(I1722,V1722,AI1722)</f>
        <v>3</v>
      </c>
      <c r="BK1722" s="533">
        <f t="shared" ref="BK1722:BK1724" si="8417">SUM(J1722,W1722,AJ1722)</f>
        <v>2</v>
      </c>
      <c r="BL1722" s="533">
        <f t="shared" ref="BL1722:BL1724" si="8418">SUM(K1722,X1722,AK1722)</f>
        <v>0</v>
      </c>
      <c r="BM1722" s="533">
        <f t="shared" ref="BM1722:BM1724" si="8419">SUM(L1722,Y1722,AL1722)</f>
        <v>2</v>
      </c>
      <c r="BN1722" s="533">
        <f>SUM(M1722,Z1722,AM1722)</f>
        <v>0</v>
      </c>
      <c r="BO1722" s="533">
        <f t="shared" ref="BO1722:BO1724" si="8420">SUM(N1722,AA1722,AN1722)</f>
        <v>0</v>
      </c>
      <c r="BP1722" s="533">
        <f t="shared" ref="BP1722:BP1724" si="8421">SUM(O1722,AB1722,AO1722)</f>
        <v>0</v>
      </c>
      <c r="BQ1722" s="533">
        <f t="shared" ref="BQ1722:BQ1724" si="8422">SUM(P1722,AC1722,AP1722)</f>
        <v>0</v>
      </c>
      <c r="BR1722" s="533">
        <f t="shared" ref="BR1722:BR1724" si="8423">SUM(Q1722,AD1722,AQ1722)</f>
        <v>0</v>
      </c>
      <c r="BS1722" s="533">
        <f t="shared" ref="BS1722:BS1724" si="8424">SUM(R1722,AE1722,AR1722)</f>
        <v>0</v>
      </c>
      <c r="BT1722" s="533">
        <f>AT1722</f>
        <v>0</v>
      </c>
      <c r="BU1722" s="533">
        <f t="shared" ref="BU1722:BU1724" si="8425">AU1722</f>
        <v>0</v>
      </c>
      <c r="BV1722" s="533">
        <f t="shared" ref="BV1722:BV1724" si="8426">AV1722</f>
        <v>0</v>
      </c>
      <c r="BW1722" s="536">
        <f>SUM(BH1722,BK1722,BN1722,BQ1722,BT1722)</f>
        <v>5</v>
      </c>
      <c r="BX1722" s="536">
        <f t="shared" ref="BX1722:BX1724" si="8427">SUM(BI1722,BL1722,BO1722,BR1722,BU1722)</f>
        <v>0</v>
      </c>
      <c r="BY1722" s="536">
        <f t="shared" ref="BY1722:BY1724" si="8428">SUM(BJ1722,BM1722,BP1722,BS1722,BV1722)</f>
        <v>5</v>
      </c>
      <c r="BZ1722" t="s">
        <v>74</v>
      </c>
      <c r="CA1722" s="544">
        <f>AZ1722</f>
        <v>0</v>
      </c>
      <c r="CB1722" s="544">
        <f t="shared" ref="CB1722:CB1724" si="8429">BA1722</f>
        <v>0</v>
      </c>
      <c r="CC1722" s="544">
        <f t="shared" ref="CC1722:CC1724" si="8430">BB1722</f>
        <v>0</v>
      </c>
      <c r="CD1722" s="544">
        <f>BC1722</f>
        <v>0</v>
      </c>
      <c r="CE1722" s="544">
        <f t="shared" ref="CE1722:CE1724" si="8431">BD1722</f>
        <v>0</v>
      </c>
      <c r="CF1722" s="544">
        <f t="shared" ref="CF1722:CF1724" si="8432">BE1722</f>
        <v>0</v>
      </c>
    </row>
    <row r="1723" spans="1:84">
      <c r="A1723" s="149"/>
      <c r="B1723" s="149"/>
      <c r="C1723" s="151"/>
      <c r="D1723" s="151"/>
      <c r="E1723" s="446" t="s">
        <v>1079</v>
      </c>
      <c r="F1723" s="592"/>
      <c r="G1723" s="159"/>
      <c r="H1723" s="159"/>
      <c r="I1723" s="275">
        <f>SUM(G1723:H1723)</f>
        <v>0</v>
      </c>
      <c r="J1723" s="159"/>
      <c r="K1723" s="159"/>
      <c r="L1723" s="275">
        <f>SUM(J1723:K1723)</f>
        <v>0</v>
      </c>
      <c r="M1723" s="159"/>
      <c r="N1723" s="159"/>
      <c r="O1723" s="275">
        <f>SUM(M1723:N1723)</f>
        <v>0</v>
      </c>
      <c r="P1723" s="159"/>
      <c r="Q1723" s="159"/>
      <c r="R1723" s="275">
        <f>SUM(P1723:Q1723)</f>
        <v>0</v>
      </c>
      <c r="S1723" s="500"/>
      <c r="T1723" s="275"/>
      <c r="U1723" s="275"/>
      <c r="V1723" s="275">
        <f>SUM(T1723:U1723)</f>
        <v>0</v>
      </c>
      <c r="W1723" s="275"/>
      <c r="X1723" s="275"/>
      <c r="Y1723" s="275">
        <f>SUM(W1723:X1723)</f>
        <v>0</v>
      </c>
      <c r="Z1723" s="275"/>
      <c r="AA1723" s="275"/>
      <c r="AB1723" s="275">
        <f>SUM(Z1723:AA1723)</f>
        <v>0</v>
      </c>
      <c r="AC1723" s="275"/>
      <c r="AD1723" s="275"/>
      <c r="AE1723" s="275">
        <f>SUM(AC1723:AD1723)</f>
        <v>0</v>
      </c>
      <c r="AF1723" s="500"/>
      <c r="AG1723" s="275"/>
      <c r="AH1723" s="275"/>
      <c r="AI1723" s="275">
        <f>SUM(AG1723:AH1723)</f>
        <v>0</v>
      </c>
      <c r="AJ1723" s="275"/>
      <c r="AK1723" s="275"/>
      <c r="AL1723" s="275">
        <f>SUM(AJ1723:AK1723)</f>
        <v>0</v>
      </c>
      <c r="AM1723" s="275"/>
      <c r="AN1723" s="275"/>
      <c r="AO1723" s="275">
        <f>SUM(AM1723:AN1723)</f>
        <v>0</v>
      </c>
      <c r="AP1723" s="275"/>
      <c r="AQ1723" s="275"/>
      <c r="AR1723" s="275">
        <f>SUM(AP1723:AQ1723)</f>
        <v>0</v>
      </c>
      <c r="AS1723" s="500"/>
      <c r="AT1723" s="275"/>
      <c r="AU1723" s="275"/>
      <c r="AV1723" s="275">
        <f>SUM(AT1723:AU1723)</f>
        <v>0</v>
      </c>
      <c r="AW1723" s="567">
        <f t="shared" si="8412"/>
        <v>0</v>
      </c>
      <c r="AX1723" s="567">
        <f t="shared" si="8413"/>
        <v>0</v>
      </c>
      <c r="AY1723" s="567">
        <f t="shared" si="8414"/>
        <v>0</v>
      </c>
      <c r="AZ1723" s="159"/>
      <c r="BA1723" s="159"/>
      <c r="BB1723" s="275">
        <f>SUM(AZ1723:BA1723)</f>
        <v>0</v>
      </c>
      <c r="BC1723" s="275"/>
      <c r="BD1723" s="275"/>
      <c r="BE1723" s="275">
        <f>SUM(BC1723:BD1723)</f>
        <v>0</v>
      </c>
      <c r="BF1723" s="521"/>
      <c r="BG1723" s="605">
        <f>SUM(F1723,S1723,AF1723,AS1723)</f>
        <v>0</v>
      </c>
      <c r="BH1723" s="533">
        <f>SUM(G1723,T1723,AG1723)</f>
        <v>0</v>
      </c>
      <c r="BI1723" s="533">
        <f t="shared" si="8415"/>
        <v>0</v>
      </c>
      <c r="BJ1723" s="533">
        <f t="shared" si="8416"/>
        <v>0</v>
      </c>
      <c r="BK1723" s="533">
        <f t="shared" si="8417"/>
        <v>0</v>
      </c>
      <c r="BL1723" s="533">
        <f t="shared" si="8418"/>
        <v>0</v>
      </c>
      <c r="BM1723" s="533">
        <f t="shared" si="8419"/>
        <v>0</v>
      </c>
      <c r="BN1723" s="533">
        <f>SUM(M1723,Z1723,AM1723)</f>
        <v>0</v>
      </c>
      <c r="BO1723" s="533">
        <f t="shared" si="8420"/>
        <v>0</v>
      </c>
      <c r="BP1723" s="533">
        <f t="shared" si="8421"/>
        <v>0</v>
      </c>
      <c r="BQ1723" s="533">
        <f t="shared" si="8422"/>
        <v>0</v>
      </c>
      <c r="BR1723" s="533">
        <f t="shared" si="8423"/>
        <v>0</v>
      </c>
      <c r="BS1723" s="533">
        <f t="shared" si="8424"/>
        <v>0</v>
      </c>
      <c r="BT1723" s="533">
        <f>AT1723</f>
        <v>0</v>
      </c>
      <c r="BU1723" s="533">
        <f t="shared" si="8425"/>
        <v>0</v>
      </c>
      <c r="BV1723" s="533">
        <f t="shared" si="8426"/>
        <v>0</v>
      </c>
      <c r="BW1723" s="536">
        <f>SUM(BH1723,BK1723,BN1723,BQ1723,BT1723)</f>
        <v>0</v>
      </c>
      <c r="BX1723" s="536">
        <f t="shared" si="8427"/>
        <v>0</v>
      </c>
      <c r="BY1723" s="536">
        <f t="shared" si="8428"/>
        <v>0</v>
      </c>
      <c r="BZ1723" t="s">
        <v>74</v>
      </c>
      <c r="CA1723" s="544">
        <f>AZ1723</f>
        <v>0</v>
      </c>
      <c r="CB1723" s="544">
        <f t="shared" si="8429"/>
        <v>0</v>
      </c>
      <c r="CC1723" s="544">
        <f t="shared" si="8430"/>
        <v>0</v>
      </c>
      <c r="CD1723" s="544">
        <f>BC1723</f>
        <v>0</v>
      </c>
      <c r="CE1723" s="544">
        <f t="shared" si="8431"/>
        <v>0</v>
      </c>
      <c r="CF1723" s="544">
        <f t="shared" si="8432"/>
        <v>0</v>
      </c>
    </row>
    <row r="1724" spans="1:84">
      <c r="A1724" s="149"/>
      <c r="B1724" s="149"/>
      <c r="C1724" s="151"/>
      <c r="D1724" s="151"/>
      <c r="E1724" s="370"/>
      <c r="F1724" s="592">
        <f t="shared" ref="F1724" si="8433">SUM(F1722:F1723)</f>
        <v>5</v>
      </c>
      <c r="G1724" s="276">
        <f t="shared" ref="G1724:BE1724" si="8434">SUM(G1722:G1723)</f>
        <v>3</v>
      </c>
      <c r="H1724" s="276">
        <f t="shared" si="8434"/>
        <v>0</v>
      </c>
      <c r="I1724" s="276">
        <f t="shared" si="8434"/>
        <v>3</v>
      </c>
      <c r="J1724" s="276">
        <f t="shared" si="8434"/>
        <v>2</v>
      </c>
      <c r="K1724" s="276">
        <f t="shared" si="8434"/>
        <v>0</v>
      </c>
      <c r="L1724" s="276">
        <f t="shared" si="8434"/>
        <v>2</v>
      </c>
      <c r="M1724" s="276">
        <f t="shared" si="8434"/>
        <v>0</v>
      </c>
      <c r="N1724" s="276">
        <f t="shared" si="8434"/>
        <v>0</v>
      </c>
      <c r="O1724" s="276">
        <f t="shared" si="8434"/>
        <v>0</v>
      </c>
      <c r="P1724" s="276">
        <f t="shared" si="8434"/>
        <v>0</v>
      </c>
      <c r="Q1724" s="276">
        <f t="shared" si="8434"/>
        <v>0</v>
      </c>
      <c r="R1724" s="276">
        <f t="shared" si="8434"/>
        <v>0</v>
      </c>
      <c r="S1724" s="501">
        <f t="shared" si="8434"/>
        <v>0</v>
      </c>
      <c r="T1724" s="276">
        <f t="shared" si="8434"/>
        <v>0</v>
      </c>
      <c r="U1724" s="276">
        <f t="shared" si="8434"/>
        <v>0</v>
      </c>
      <c r="V1724" s="276">
        <f t="shared" si="8434"/>
        <v>0</v>
      </c>
      <c r="W1724" s="276">
        <f t="shared" si="8434"/>
        <v>0</v>
      </c>
      <c r="X1724" s="276">
        <f t="shared" si="8434"/>
        <v>0</v>
      </c>
      <c r="Y1724" s="276">
        <f t="shared" si="8434"/>
        <v>0</v>
      </c>
      <c r="Z1724" s="276">
        <f t="shared" si="8434"/>
        <v>0</v>
      </c>
      <c r="AA1724" s="276">
        <f t="shared" si="8434"/>
        <v>0</v>
      </c>
      <c r="AB1724" s="276">
        <f t="shared" si="8434"/>
        <v>0</v>
      </c>
      <c r="AC1724" s="276">
        <f t="shared" si="8434"/>
        <v>0</v>
      </c>
      <c r="AD1724" s="276">
        <f t="shared" si="8434"/>
        <v>0</v>
      </c>
      <c r="AE1724" s="276">
        <f t="shared" si="8434"/>
        <v>0</v>
      </c>
      <c r="AF1724" s="501">
        <f t="shared" si="8434"/>
        <v>0</v>
      </c>
      <c r="AG1724" s="276">
        <f t="shared" si="8434"/>
        <v>0</v>
      </c>
      <c r="AH1724" s="276">
        <f t="shared" si="8434"/>
        <v>0</v>
      </c>
      <c r="AI1724" s="276">
        <f t="shared" si="8434"/>
        <v>0</v>
      </c>
      <c r="AJ1724" s="276">
        <f t="shared" si="8434"/>
        <v>0</v>
      </c>
      <c r="AK1724" s="276">
        <f t="shared" si="8434"/>
        <v>0</v>
      </c>
      <c r="AL1724" s="276">
        <f t="shared" si="8434"/>
        <v>0</v>
      </c>
      <c r="AM1724" s="276">
        <f t="shared" si="8434"/>
        <v>0</v>
      </c>
      <c r="AN1724" s="276">
        <f t="shared" si="8434"/>
        <v>0</v>
      </c>
      <c r="AO1724" s="276">
        <f t="shared" si="8434"/>
        <v>0</v>
      </c>
      <c r="AP1724" s="276">
        <f t="shared" si="8434"/>
        <v>0</v>
      </c>
      <c r="AQ1724" s="276">
        <f t="shared" si="8434"/>
        <v>0</v>
      </c>
      <c r="AR1724" s="276">
        <f t="shared" si="8434"/>
        <v>0</v>
      </c>
      <c r="AS1724" s="501">
        <f t="shared" si="8434"/>
        <v>0</v>
      </c>
      <c r="AT1724" s="276">
        <f t="shared" si="8434"/>
        <v>0</v>
      </c>
      <c r="AU1724" s="276">
        <f t="shared" si="8434"/>
        <v>0</v>
      </c>
      <c r="AV1724" s="276">
        <f t="shared" si="8434"/>
        <v>0</v>
      </c>
      <c r="AW1724" s="568">
        <f t="shared" si="8434"/>
        <v>5</v>
      </c>
      <c r="AX1724" s="568">
        <f t="shared" si="8434"/>
        <v>0</v>
      </c>
      <c r="AY1724" s="568">
        <f t="shared" si="8434"/>
        <v>5</v>
      </c>
      <c r="AZ1724" s="276">
        <f t="shared" si="8434"/>
        <v>0</v>
      </c>
      <c r="BA1724" s="276">
        <f t="shared" si="8434"/>
        <v>0</v>
      </c>
      <c r="BB1724" s="276">
        <f t="shared" si="8434"/>
        <v>0</v>
      </c>
      <c r="BC1724" s="276">
        <f t="shared" si="8434"/>
        <v>0</v>
      </c>
      <c r="BD1724" s="276">
        <f t="shared" si="8434"/>
        <v>0</v>
      </c>
      <c r="BE1724" s="276">
        <f t="shared" si="8434"/>
        <v>0</v>
      </c>
      <c r="BF1724" s="523"/>
      <c r="BG1724" s="605">
        <f>SUM(F1724,S1724,AF1724,AS1724)</f>
        <v>5</v>
      </c>
      <c r="BH1724" s="533">
        <f>SUM(G1724,T1724,AG1724)</f>
        <v>3</v>
      </c>
      <c r="BI1724" s="533">
        <f t="shared" si="8415"/>
        <v>0</v>
      </c>
      <c r="BJ1724" s="533">
        <f t="shared" si="8416"/>
        <v>3</v>
      </c>
      <c r="BK1724" s="533">
        <f t="shared" si="8417"/>
        <v>2</v>
      </c>
      <c r="BL1724" s="533">
        <f t="shared" si="8418"/>
        <v>0</v>
      </c>
      <c r="BM1724" s="533">
        <f t="shared" si="8419"/>
        <v>2</v>
      </c>
      <c r="BN1724" s="533">
        <f>SUM(M1724,Z1724,AM1724)</f>
        <v>0</v>
      </c>
      <c r="BO1724" s="533">
        <f t="shared" si="8420"/>
        <v>0</v>
      </c>
      <c r="BP1724" s="533">
        <f t="shared" si="8421"/>
        <v>0</v>
      </c>
      <c r="BQ1724" s="533">
        <f t="shared" si="8422"/>
        <v>0</v>
      </c>
      <c r="BR1724" s="533">
        <f t="shared" si="8423"/>
        <v>0</v>
      </c>
      <c r="BS1724" s="533">
        <f t="shared" si="8424"/>
        <v>0</v>
      </c>
      <c r="BT1724" s="533">
        <f>AT1724</f>
        <v>0</v>
      </c>
      <c r="BU1724" s="533">
        <f t="shared" si="8425"/>
        <v>0</v>
      </c>
      <c r="BV1724" s="533">
        <f t="shared" si="8426"/>
        <v>0</v>
      </c>
      <c r="BW1724" s="536">
        <f>SUM(BH1724,BK1724,BN1724,BQ1724,BT1724)</f>
        <v>5</v>
      </c>
      <c r="BX1724" s="536">
        <f t="shared" si="8427"/>
        <v>0</v>
      </c>
      <c r="BY1724" s="536">
        <f t="shared" si="8428"/>
        <v>5</v>
      </c>
      <c r="BZ1724" t="s">
        <v>74</v>
      </c>
      <c r="CA1724" s="544">
        <f>AZ1724</f>
        <v>0</v>
      </c>
      <c r="CB1724" s="544">
        <f t="shared" si="8429"/>
        <v>0</v>
      </c>
      <c r="CC1724" s="544">
        <f t="shared" si="8430"/>
        <v>0</v>
      </c>
      <c r="CD1724" s="544">
        <f>BC1724</f>
        <v>0</v>
      </c>
      <c r="CE1724" s="544">
        <f t="shared" si="8431"/>
        <v>0</v>
      </c>
      <c r="CF1724" s="544">
        <f t="shared" si="8432"/>
        <v>0</v>
      </c>
    </row>
    <row r="1725" spans="1:84">
      <c r="A1725" s="149"/>
      <c r="B1725" s="149"/>
      <c r="C1725" s="151"/>
      <c r="D1725" s="151"/>
      <c r="E1725" s="370"/>
      <c r="F1725" s="592"/>
      <c r="G1725" s="168"/>
      <c r="H1725" s="168"/>
      <c r="I1725" s="168"/>
      <c r="J1725" s="168"/>
      <c r="K1725" s="168"/>
      <c r="L1725" s="168"/>
      <c r="M1725" s="168"/>
      <c r="N1725" s="168"/>
      <c r="O1725" s="168"/>
      <c r="P1725" s="168"/>
      <c r="Q1725" s="168"/>
      <c r="R1725" s="168"/>
      <c r="S1725" s="502"/>
      <c r="T1725" s="168"/>
      <c r="U1725" s="168"/>
      <c r="V1725" s="168"/>
      <c r="W1725" s="168"/>
      <c r="X1725" s="168"/>
      <c r="Y1725" s="168"/>
      <c r="Z1725" s="168"/>
      <c r="AA1725" s="168"/>
      <c r="AB1725" s="168"/>
      <c r="AC1725" s="168"/>
      <c r="AD1725" s="168"/>
      <c r="AE1725" s="168"/>
      <c r="AF1725" s="502"/>
      <c r="AG1725" s="168"/>
      <c r="AH1725" s="168"/>
      <c r="AI1725" s="168"/>
      <c r="AJ1725" s="168"/>
      <c r="AK1725" s="168"/>
      <c r="AL1725" s="168"/>
      <c r="AM1725" s="168"/>
      <c r="AN1725" s="168"/>
      <c r="AO1725" s="168"/>
      <c r="AP1725" s="168"/>
      <c r="AQ1725" s="168"/>
      <c r="AR1725" s="168"/>
      <c r="AS1725" s="502"/>
      <c r="AT1725" s="168"/>
      <c r="AU1725" s="168"/>
      <c r="AV1725" s="168"/>
      <c r="AW1725" s="569"/>
      <c r="AX1725" s="569"/>
      <c r="AY1725" s="569"/>
      <c r="AZ1725" s="168"/>
      <c r="BA1725" s="168"/>
      <c r="BB1725" s="168"/>
      <c r="BC1725" s="168"/>
      <c r="BD1725" s="168"/>
      <c r="BE1725" s="168"/>
      <c r="BF1725" s="523"/>
    </row>
    <row r="1726" spans="1:84">
      <c r="A1726" s="149"/>
      <c r="B1726" s="149" t="s">
        <v>566</v>
      </c>
      <c r="C1726" s="151"/>
      <c r="D1726" s="151"/>
      <c r="E1726" s="379" t="s">
        <v>221</v>
      </c>
      <c r="F1726" s="592"/>
      <c r="G1726" s="159"/>
      <c r="H1726" s="159"/>
      <c r="I1726" s="275"/>
      <c r="J1726" s="159"/>
      <c r="K1726" s="159"/>
      <c r="L1726" s="275"/>
      <c r="M1726" s="159"/>
      <c r="N1726" s="159"/>
      <c r="O1726" s="275"/>
      <c r="P1726" s="159"/>
      <c r="Q1726" s="159"/>
      <c r="R1726" s="275"/>
      <c r="S1726" s="500"/>
      <c r="T1726" s="275"/>
      <c r="U1726" s="275"/>
      <c r="V1726" s="275"/>
      <c r="W1726" s="275"/>
      <c r="X1726" s="275"/>
      <c r="Y1726" s="275"/>
      <c r="Z1726" s="275"/>
      <c r="AA1726" s="275"/>
      <c r="AB1726" s="275"/>
      <c r="AC1726" s="275"/>
      <c r="AD1726" s="275"/>
      <c r="AE1726" s="275"/>
      <c r="AF1726" s="500"/>
      <c r="AG1726" s="275"/>
      <c r="AH1726" s="275"/>
      <c r="AI1726" s="275"/>
      <c r="AJ1726" s="275"/>
      <c r="AK1726" s="275"/>
      <c r="AL1726" s="275"/>
      <c r="AM1726" s="275"/>
      <c r="AN1726" s="275"/>
      <c r="AO1726" s="275"/>
      <c r="AP1726" s="275"/>
      <c r="AQ1726" s="275"/>
      <c r="AR1726" s="275"/>
      <c r="AS1726" s="500"/>
      <c r="AT1726" s="275"/>
      <c r="AU1726" s="275"/>
      <c r="AV1726" s="275"/>
      <c r="AW1726" s="567"/>
      <c r="AX1726" s="567"/>
      <c r="AY1726" s="567"/>
      <c r="AZ1726" s="159"/>
      <c r="BA1726" s="159"/>
      <c r="BB1726" s="159"/>
      <c r="BC1726" s="275"/>
      <c r="BD1726" s="275"/>
      <c r="BE1726" s="275"/>
      <c r="BF1726" s="521"/>
    </row>
    <row r="1727" spans="1:84">
      <c r="A1727" s="149"/>
      <c r="B1727" s="149"/>
      <c r="C1727" s="151"/>
      <c r="D1727" s="151"/>
      <c r="E1727" s="446" t="s">
        <v>1078</v>
      </c>
      <c r="F1727" s="592">
        <v>3</v>
      </c>
      <c r="G1727" s="159"/>
      <c r="H1727" s="159"/>
      <c r="I1727" s="275">
        <f>SUM(G1727:H1727)</f>
        <v>0</v>
      </c>
      <c r="J1727" s="159"/>
      <c r="K1727" s="159"/>
      <c r="L1727" s="275">
        <f>SUM(J1727:K1727)</f>
        <v>0</v>
      </c>
      <c r="M1727" s="159"/>
      <c r="N1727" s="159"/>
      <c r="O1727" s="275">
        <f>SUM(M1727:N1727)</f>
        <v>0</v>
      </c>
      <c r="P1727" s="159"/>
      <c r="Q1727" s="159"/>
      <c r="R1727" s="275">
        <f>SUM(P1727:Q1727)</f>
        <v>0</v>
      </c>
      <c r="S1727" s="500"/>
      <c r="T1727" s="275"/>
      <c r="U1727" s="275"/>
      <c r="V1727" s="275">
        <f>SUM(T1727:U1727)</f>
        <v>0</v>
      </c>
      <c r="W1727" s="275"/>
      <c r="X1727" s="275"/>
      <c r="Y1727" s="275">
        <f>SUM(W1727:X1727)</f>
        <v>0</v>
      </c>
      <c r="Z1727" s="275"/>
      <c r="AA1727" s="275"/>
      <c r="AB1727" s="275">
        <f>SUM(Z1727:AA1727)</f>
        <v>0</v>
      </c>
      <c r="AC1727" s="275"/>
      <c r="AD1727" s="275"/>
      <c r="AE1727" s="275">
        <f>SUM(AC1727:AD1727)</f>
        <v>0</v>
      </c>
      <c r="AF1727" s="500"/>
      <c r="AG1727" s="275"/>
      <c r="AH1727" s="275"/>
      <c r="AI1727" s="275">
        <f>SUM(AG1727:AH1727)</f>
        <v>0</v>
      </c>
      <c r="AJ1727" s="275"/>
      <c r="AK1727" s="275"/>
      <c r="AL1727" s="275">
        <f>SUM(AJ1727:AK1727)</f>
        <v>0</v>
      </c>
      <c r="AM1727" s="275"/>
      <c r="AN1727" s="275"/>
      <c r="AO1727" s="275">
        <f>SUM(AM1727:AN1727)</f>
        <v>0</v>
      </c>
      <c r="AP1727" s="275"/>
      <c r="AQ1727" s="275"/>
      <c r="AR1727" s="275">
        <f>SUM(AP1727:AQ1727)</f>
        <v>0</v>
      </c>
      <c r="AS1727" s="500"/>
      <c r="AT1727" s="275"/>
      <c r="AU1727" s="275"/>
      <c r="AV1727" s="275">
        <f>SUM(AT1727:AU1727)</f>
        <v>0</v>
      </c>
      <c r="AW1727" s="567">
        <f t="shared" ref="AW1727:AW1728" si="8435">SUM(G1727,J1727,M1727,P1727,T1727,W1727,Z1727,AC1727,AG1727,AJ1727,AM1727,AP1727,AT1727)</f>
        <v>0</v>
      </c>
      <c r="AX1727" s="567">
        <f t="shared" ref="AX1727:AX1728" si="8436">SUM(H1727,K1727,N1727,Q1727,U1727,X1727,AA1727,AD1727,AH1727,AK1727,AN1727,AQ1727,AU1727)</f>
        <v>0</v>
      </c>
      <c r="AY1727" s="567">
        <f t="shared" ref="AY1727:AY1728" si="8437">SUM(I1727,L1727,O1727,R1727,V1727,Y1727,AB1727,AE1727,AI1727,AL1727,AO1727,AR1727,AV1727)</f>
        <v>0</v>
      </c>
      <c r="AZ1727" s="159"/>
      <c r="BA1727" s="159"/>
      <c r="BB1727" s="275">
        <f>SUM(AZ1727:BA1727)</f>
        <v>0</v>
      </c>
      <c r="BC1727" s="275"/>
      <c r="BD1727" s="275"/>
      <c r="BE1727" s="275">
        <f>SUM(BC1727:BD1727)</f>
        <v>0</v>
      </c>
      <c r="BF1727" s="521"/>
      <c r="BG1727" s="605">
        <f>SUM(F1727,S1727,AF1727,AS1727)</f>
        <v>3</v>
      </c>
      <c r="BH1727" s="533">
        <f>SUM(G1727,T1727,AG1727)</f>
        <v>0</v>
      </c>
      <c r="BI1727" s="533">
        <f t="shared" ref="BI1727:BI1729" si="8438">SUM(H1727,U1727,AH1727)</f>
        <v>0</v>
      </c>
      <c r="BJ1727" s="533">
        <f t="shared" ref="BJ1727:BJ1729" si="8439">SUM(I1727,V1727,AI1727)</f>
        <v>0</v>
      </c>
      <c r="BK1727" s="533">
        <f t="shared" ref="BK1727:BK1729" si="8440">SUM(J1727,W1727,AJ1727)</f>
        <v>0</v>
      </c>
      <c r="BL1727" s="533">
        <f t="shared" ref="BL1727:BL1729" si="8441">SUM(K1727,X1727,AK1727)</f>
        <v>0</v>
      </c>
      <c r="BM1727" s="533">
        <f t="shared" ref="BM1727:BM1729" si="8442">SUM(L1727,Y1727,AL1727)</f>
        <v>0</v>
      </c>
      <c r="BN1727" s="533">
        <f>SUM(M1727,Z1727,AM1727)</f>
        <v>0</v>
      </c>
      <c r="BO1727" s="533">
        <f t="shared" ref="BO1727:BO1729" si="8443">SUM(N1727,AA1727,AN1727)</f>
        <v>0</v>
      </c>
      <c r="BP1727" s="533">
        <f t="shared" ref="BP1727:BP1729" si="8444">SUM(O1727,AB1727,AO1727)</f>
        <v>0</v>
      </c>
      <c r="BQ1727" s="533">
        <f t="shared" ref="BQ1727:BQ1729" si="8445">SUM(P1727,AC1727,AP1727)</f>
        <v>0</v>
      </c>
      <c r="BR1727" s="533">
        <f t="shared" ref="BR1727:BR1729" si="8446">SUM(Q1727,AD1727,AQ1727)</f>
        <v>0</v>
      </c>
      <c r="BS1727" s="533">
        <f t="shared" ref="BS1727:BS1729" si="8447">SUM(R1727,AE1727,AR1727)</f>
        <v>0</v>
      </c>
      <c r="BT1727" s="533">
        <f>AT1727</f>
        <v>0</v>
      </c>
      <c r="BU1727" s="533">
        <f t="shared" ref="BU1727:BU1729" si="8448">AU1727</f>
        <v>0</v>
      </c>
      <c r="BV1727" s="533">
        <f t="shared" ref="BV1727:BV1729" si="8449">AV1727</f>
        <v>0</v>
      </c>
      <c r="BW1727" s="536">
        <f>SUM(BH1727,BK1727,BN1727,BQ1727,BT1727)</f>
        <v>0</v>
      </c>
      <c r="BX1727" s="536">
        <f t="shared" ref="BX1727:BX1729" si="8450">SUM(BI1727,BL1727,BO1727,BR1727,BU1727)</f>
        <v>0</v>
      </c>
      <c r="BY1727" s="536">
        <f t="shared" ref="BY1727:BY1729" si="8451">SUM(BJ1727,BM1727,BP1727,BS1727,BV1727)</f>
        <v>0</v>
      </c>
      <c r="BZ1727" t="s">
        <v>74</v>
      </c>
      <c r="CA1727" s="544">
        <f>AZ1727</f>
        <v>0</v>
      </c>
      <c r="CB1727" s="544">
        <f t="shared" ref="CB1727:CB1729" si="8452">BA1727</f>
        <v>0</v>
      </c>
      <c r="CC1727" s="544">
        <f t="shared" ref="CC1727:CC1729" si="8453">BB1727</f>
        <v>0</v>
      </c>
      <c r="CD1727" s="544">
        <f>BC1727</f>
        <v>0</v>
      </c>
      <c r="CE1727" s="544">
        <f t="shared" ref="CE1727:CE1729" si="8454">BD1727</f>
        <v>0</v>
      </c>
      <c r="CF1727" s="544">
        <f t="shared" ref="CF1727:CF1729" si="8455">BE1727</f>
        <v>0</v>
      </c>
    </row>
    <row r="1728" spans="1:84">
      <c r="A1728" s="149"/>
      <c r="B1728" s="149"/>
      <c r="C1728" s="151"/>
      <c r="D1728" s="151"/>
      <c r="E1728" s="446" t="s">
        <v>1079</v>
      </c>
      <c r="F1728" s="592"/>
      <c r="G1728" s="159"/>
      <c r="H1728" s="159"/>
      <c r="I1728" s="275">
        <f>SUM(G1728:H1728)</f>
        <v>0</v>
      </c>
      <c r="J1728" s="159"/>
      <c r="K1728" s="159"/>
      <c r="L1728" s="275">
        <f>SUM(J1728:K1728)</f>
        <v>0</v>
      </c>
      <c r="M1728" s="159"/>
      <c r="N1728" s="159"/>
      <c r="O1728" s="275">
        <f>SUM(M1728:N1728)</f>
        <v>0</v>
      </c>
      <c r="P1728" s="159"/>
      <c r="Q1728" s="159"/>
      <c r="R1728" s="275">
        <f>SUM(P1728:Q1728)</f>
        <v>0</v>
      </c>
      <c r="S1728" s="500"/>
      <c r="T1728" s="275"/>
      <c r="U1728" s="275"/>
      <c r="V1728" s="275">
        <f>SUM(T1728:U1728)</f>
        <v>0</v>
      </c>
      <c r="W1728" s="275"/>
      <c r="X1728" s="275"/>
      <c r="Y1728" s="275">
        <f>SUM(W1728:X1728)</f>
        <v>0</v>
      </c>
      <c r="Z1728" s="275"/>
      <c r="AA1728" s="275"/>
      <c r="AB1728" s="275">
        <f>SUM(Z1728:AA1728)</f>
        <v>0</v>
      </c>
      <c r="AC1728" s="275"/>
      <c r="AD1728" s="275"/>
      <c r="AE1728" s="275">
        <f>SUM(AC1728:AD1728)</f>
        <v>0</v>
      </c>
      <c r="AF1728" s="500"/>
      <c r="AG1728" s="275"/>
      <c r="AH1728" s="275"/>
      <c r="AI1728" s="275">
        <f>SUM(AG1728:AH1728)</f>
        <v>0</v>
      </c>
      <c r="AJ1728" s="275"/>
      <c r="AK1728" s="275"/>
      <c r="AL1728" s="275">
        <f>SUM(AJ1728:AK1728)</f>
        <v>0</v>
      </c>
      <c r="AM1728" s="275"/>
      <c r="AN1728" s="275"/>
      <c r="AO1728" s="275">
        <f>SUM(AM1728:AN1728)</f>
        <v>0</v>
      </c>
      <c r="AP1728" s="275"/>
      <c r="AQ1728" s="275"/>
      <c r="AR1728" s="275">
        <f>SUM(AP1728:AQ1728)</f>
        <v>0</v>
      </c>
      <c r="AS1728" s="500"/>
      <c r="AT1728" s="275"/>
      <c r="AU1728" s="275"/>
      <c r="AV1728" s="275">
        <f>SUM(AT1728:AU1728)</f>
        <v>0</v>
      </c>
      <c r="AW1728" s="567">
        <f t="shared" si="8435"/>
        <v>0</v>
      </c>
      <c r="AX1728" s="567">
        <f t="shared" si="8436"/>
        <v>0</v>
      </c>
      <c r="AY1728" s="567">
        <f t="shared" si="8437"/>
        <v>0</v>
      </c>
      <c r="AZ1728" s="159"/>
      <c r="BA1728" s="159"/>
      <c r="BB1728" s="275">
        <f>SUM(AZ1728:BA1728)</f>
        <v>0</v>
      </c>
      <c r="BC1728" s="275"/>
      <c r="BD1728" s="275"/>
      <c r="BE1728" s="275">
        <f>SUM(BC1728:BD1728)</f>
        <v>0</v>
      </c>
      <c r="BF1728" s="521"/>
      <c r="BG1728" s="605">
        <f>SUM(F1728,S1728,AF1728,AS1728)</f>
        <v>0</v>
      </c>
      <c r="BH1728" s="533">
        <f>SUM(G1728,T1728,AG1728)</f>
        <v>0</v>
      </c>
      <c r="BI1728" s="533">
        <f t="shared" si="8438"/>
        <v>0</v>
      </c>
      <c r="BJ1728" s="533">
        <f t="shared" si="8439"/>
        <v>0</v>
      </c>
      <c r="BK1728" s="533">
        <f t="shared" si="8440"/>
        <v>0</v>
      </c>
      <c r="BL1728" s="533">
        <f t="shared" si="8441"/>
        <v>0</v>
      </c>
      <c r="BM1728" s="533">
        <f t="shared" si="8442"/>
        <v>0</v>
      </c>
      <c r="BN1728" s="533">
        <f>SUM(M1728,Z1728,AM1728)</f>
        <v>0</v>
      </c>
      <c r="BO1728" s="533">
        <f t="shared" si="8443"/>
        <v>0</v>
      </c>
      <c r="BP1728" s="533">
        <f t="shared" si="8444"/>
        <v>0</v>
      </c>
      <c r="BQ1728" s="533">
        <f t="shared" si="8445"/>
        <v>0</v>
      </c>
      <c r="BR1728" s="533">
        <f t="shared" si="8446"/>
        <v>0</v>
      </c>
      <c r="BS1728" s="533">
        <f t="shared" si="8447"/>
        <v>0</v>
      </c>
      <c r="BT1728" s="533">
        <f>AT1728</f>
        <v>0</v>
      </c>
      <c r="BU1728" s="533">
        <f t="shared" si="8448"/>
        <v>0</v>
      </c>
      <c r="BV1728" s="533">
        <f t="shared" si="8449"/>
        <v>0</v>
      </c>
      <c r="BW1728" s="536">
        <f>SUM(BH1728,BK1728,BN1728,BQ1728,BT1728)</f>
        <v>0</v>
      </c>
      <c r="BX1728" s="536">
        <f t="shared" si="8450"/>
        <v>0</v>
      </c>
      <c r="BY1728" s="536">
        <f t="shared" si="8451"/>
        <v>0</v>
      </c>
      <c r="BZ1728" t="s">
        <v>74</v>
      </c>
      <c r="CA1728" s="544">
        <f>AZ1728</f>
        <v>0</v>
      </c>
      <c r="CB1728" s="544">
        <f t="shared" si="8452"/>
        <v>0</v>
      </c>
      <c r="CC1728" s="544">
        <f t="shared" si="8453"/>
        <v>0</v>
      </c>
      <c r="CD1728" s="544">
        <f>BC1728</f>
        <v>0</v>
      </c>
      <c r="CE1728" s="544">
        <f t="shared" si="8454"/>
        <v>0</v>
      </c>
      <c r="CF1728" s="544">
        <f t="shared" si="8455"/>
        <v>0</v>
      </c>
    </row>
    <row r="1729" spans="1:84">
      <c r="A1729" s="149"/>
      <c r="B1729" s="149"/>
      <c r="C1729" s="151"/>
      <c r="D1729" s="151"/>
      <c r="E1729" s="370"/>
      <c r="F1729" s="592">
        <f t="shared" ref="F1729" si="8456">SUM(F1727:F1728)</f>
        <v>3</v>
      </c>
      <c r="G1729" s="276">
        <f t="shared" ref="G1729:BE1729" si="8457">SUM(G1727:G1728)</f>
        <v>0</v>
      </c>
      <c r="H1729" s="276">
        <f t="shared" si="8457"/>
        <v>0</v>
      </c>
      <c r="I1729" s="276">
        <f t="shared" si="8457"/>
        <v>0</v>
      </c>
      <c r="J1729" s="276">
        <f t="shared" si="8457"/>
        <v>0</v>
      </c>
      <c r="K1729" s="276">
        <f t="shared" si="8457"/>
        <v>0</v>
      </c>
      <c r="L1729" s="276">
        <f t="shared" si="8457"/>
        <v>0</v>
      </c>
      <c r="M1729" s="276">
        <f t="shared" si="8457"/>
        <v>0</v>
      </c>
      <c r="N1729" s="276">
        <f t="shared" si="8457"/>
        <v>0</v>
      </c>
      <c r="O1729" s="276">
        <f t="shared" si="8457"/>
        <v>0</v>
      </c>
      <c r="P1729" s="276">
        <f t="shared" si="8457"/>
        <v>0</v>
      </c>
      <c r="Q1729" s="276">
        <f t="shared" si="8457"/>
        <v>0</v>
      </c>
      <c r="R1729" s="276">
        <f t="shared" si="8457"/>
        <v>0</v>
      </c>
      <c r="S1729" s="501">
        <f t="shared" si="8457"/>
        <v>0</v>
      </c>
      <c r="T1729" s="276">
        <f t="shared" si="8457"/>
        <v>0</v>
      </c>
      <c r="U1729" s="276">
        <f t="shared" si="8457"/>
        <v>0</v>
      </c>
      <c r="V1729" s="276">
        <f t="shared" si="8457"/>
        <v>0</v>
      </c>
      <c r="W1729" s="276">
        <f t="shared" si="8457"/>
        <v>0</v>
      </c>
      <c r="X1729" s="276">
        <f t="shared" si="8457"/>
        <v>0</v>
      </c>
      <c r="Y1729" s="276">
        <f t="shared" si="8457"/>
        <v>0</v>
      </c>
      <c r="Z1729" s="276">
        <f t="shared" si="8457"/>
        <v>0</v>
      </c>
      <c r="AA1729" s="276">
        <f t="shared" si="8457"/>
        <v>0</v>
      </c>
      <c r="AB1729" s="276">
        <f t="shared" si="8457"/>
        <v>0</v>
      </c>
      <c r="AC1729" s="276">
        <f t="shared" si="8457"/>
        <v>0</v>
      </c>
      <c r="AD1729" s="276">
        <f t="shared" si="8457"/>
        <v>0</v>
      </c>
      <c r="AE1729" s="276">
        <f t="shared" si="8457"/>
        <v>0</v>
      </c>
      <c r="AF1729" s="501">
        <f t="shared" si="8457"/>
        <v>0</v>
      </c>
      <c r="AG1729" s="276">
        <f t="shared" si="8457"/>
        <v>0</v>
      </c>
      <c r="AH1729" s="276">
        <f t="shared" si="8457"/>
        <v>0</v>
      </c>
      <c r="AI1729" s="276">
        <f t="shared" si="8457"/>
        <v>0</v>
      </c>
      <c r="AJ1729" s="276">
        <f t="shared" si="8457"/>
        <v>0</v>
      </c>
      <c r="AK1729" s="276">
        <f t="shared" si="8457"/>
        <v>0</v>
      </c>
      <c r="AL1729" s="276">
        <f t="shared" si="8457"/>
        <v>0</v>
      </c>
      <c r="AM1729" s="276">
        <f t="shared" si="8457"/>
        <v>0</v>
      </c>
      <c r="AN1729" s="276">
        <f t="shared" si="8457"/>
        <v>0</v>
      </c>
      <c r="AO1729" s="276">
        <f t="shared" si="8457"/>
        <v>0</v>
      </c>
      <c r="AP1729" s="276">
        <f t="shared" si="8457"/>
        <v>0</v>
      </c>
      <c r="AQ1729" s="276">
        <f t="shared" si="8457"/>
        <v>0</v>
      </c>
      <c r="AR1729" s="276">
        <f t="shared" si="8457"/>
        <v>0</v>
      </c>
      <c r="AS1729" s="501">
        <f t="shared" si="8457"/>
        <v>0</v>
      </c>
      <c r="AT1729" s="276">
        <f t="shared" si="8457"/>
        <v>0</v>
      </c>
      <c r="AU1729" s="276">
        <f t="shared" si="8457"/>
        <v>0</v>
      </c>
      <c r="AV1729" s="276">
        <f t="shared" si="8457"/>
        <v>0</v>
      </c>
      <c r="AW1729" s="568">
        <f t="shared" si="8457"/>
        <v>0</v>
      </c>
      <c r="AX1729" s="568">
        <f t="shared" si="8457"/>
        <v>0</v>
      </c>
      <c r="AY1729" s="568">
        <f t="shared" si="8457"/>
        <v>0</v>
      </c>
      <c r="AZ1729" s="276">
        <f t="shared" si="8457"/>
        <v>0</v>
      </c>
      <c r="BA1729" s="276">
        <f t="shared" si="8457"/>
        <v>0</v>
      </c>
      <c r="BB1729" s="276">
        <f t="shared" si="8457"/>
        <v>0</v>
      </c>
      <c r="BC1729" s="276">
        <f t="shared" si="8457"/>
        <v>0</v>
      </c>
      <c r="BD1729" s="276">
        <f t="shared" si="8457"/>
        <v>0</v>
      </c>
      <c r="BE1729" s="276">
        <f t="shared" si="8457"/>
        <v>0</v>
      </c>
      <c r="BF1729" s="523"/>
      <c r="BG1729" s="605">
        <f>SUM(F1729,S1729,AF1729,AS1729)</f>
        <v>3</v>
      </c>
      <c r="BH1729" s="533">
        <f>SUM(G1729,T1729,AG1729)</f>
        <v>0</v>
      </c>
      <c r="BI1729" s="533">
        <f t="shared" si="8438"/>
        <v>0</v>
      </c>
      <c r="BJ1729" s="533">
        <f t="shared" si="8439"/>
        <v>0</v>
      </c>
      <c r="BK1729" s="533">
        <f t="shared" si="8440"/>
        <v>0</v>
      </c>
      <c r="BL1729" s="533">
        <f t="shared" si="8441"/>
        <v>0</v>
      </c>
      <c r="BM1729" s="533">
        <f t="shared" si="8442"/>
        <v>0</v>
      </c>
      <c r="BN1729" s="533">
        <f>SUM(M1729,Z1729,AM1729)</f>
        <v>0</v>
      </c>
      <c r="BO1729" s="533">
        <f t="shared" si="8443"/>
        <v>0</v>
      </c>
      <c r="BP1729" s="533">
        <f t="shared" si="8444"/>
        <v>0</v>
      </c>
      <c r="BQ1729" s="533">
        <f t="shared" si="8445"/>
        <v>0</v>
      </c>
      <c r="BR1729" s="533">
        <f t="shared" si="8446"/>
        <v>0</v>
      </c>
      <c r="BS1729" s="533">
        <f t="shared" si="8447"/>
        <v>0</v>
      </c>
      <c r="BT1729" s="533">
        <f>AT1729</f>
        <v>0</v>
      </c>
      <c r="BU1729" s="533">
        <f t="shared" si="8448"/>
        <v>0</v>
      </c>
      <c r="BV1729" s="533">
        <f t="shared" si="8449"/>
        <v>0</v>
      </c>
      <c r="BW1729" s="536">
        <f>SUM(BH1729,BK1729,BN1729,BQ1729,BT1729)</f>
        <v>0</v>
      </c>
      <c r="BX1729" s="536">
        <f t="shared" si="8450"/>
        <v>0</v>
      </c>
      <c r="BY1729" s="536">
        <f t="shared" si="8451"/>
        <v>0</v>
      </c>
      <c r="BZ1729" t="s">
        <v>74</v>
      </c>
      <c r="CA1729" s="544">
        <f>AZ1729</f>
        <v>0</v>
      </c>
      <c r="CB1729" s="544">
        <f t="shared" si="8452"/>
        <v>0</v>
      </c>
      <c r="CC1729" s="544">
        <f t="shared" si="8453"/>
        <v>0</v>
      </c>
      <c r="CD1729" s="544">
        <f>BC1729</f>
        <v>0</v>
      </c>
      <c r="CE1729" s="544">
        <f t="shared" si="8454"/>
        <v>0</v>
      </c>
      <c r="CF1729" s="544">
        <f t="shared" si="8455"/>
        <v>0</v>
      </c>
    </row>
    <row r="1730" spans="1:84">
      <c r="A1730" s="149"/>
      <c r="B1730" s="149"/>
      <c r="C1730" s="151"/>
      <c r="D1730" s="151"/>
      <c r="E1730" s="370"/>
      <c r="F1730" s="592"/>
      <c r="G1730" s="168"/>
      <c r="H1730" s="168"/>
      <c r="I1730" s="168"/>
      <c r="J1730" s="168"/>
      <c r="K1730" s="168"/>
      <c r="L1730" s="168"/>
      <c r="M1730" s="168"/>
      <c r="N1730" s="168"/>
      <c r="O1730" s="168"/>
      <c r="P1730" s="168"/>
      <c r="Q1730" s="168"/>
      <c r="R1730" s="168"/>
      <c r="S1730" s="502"/>
      <c r="T1730" s="168"/>
      <c r="U1730" s="168"/>
      <c r="V1730" s="168"/>
      <c r="W1730" s="168"/>
      <c r="X1730" s="168"/>
      <c r="Y1730" s="168"/>
      <c r="Z1730" s="168"/>
      <c r="AA1730" s="168"/>
      <c r="AB1730" s="168"/>
      <c r="AC1730" s="168"/>
      <c r="AD1730" s="168"/>
      <c r="AE1730" s="168"/>
      <c r="AF1730" s="502"/>
      <c r="AG1730" s="168"/>
      <c r="AH1730" s="168"/>
      <c r="AI1730" s="168"/>
      <c r="AJ1730" s="168"/>
      <c r="AK1730" s="168"/>
      <c r="AL1730" s="168"/>
      <c r="AM1730" s="168"/>
      <c r="AN1730" s="168"/>
      <c r="AO1730" s="168"/>
      <c r="AP1730" s="168"/>
      <c r="AQ1730" s="168"/>
      <c r="AR1730" s="168"/>
      <c r="AS1730" s="502"/>
      <c r="AT1730" s="168"/>
      <c r="AU1730" s="168"/>
      <c r="AV1730" s="168"/>
      <c r="AW1730" s="569"/>
      <c r="AX1730" s="569"/>
      <c r="AY1730" s="569"/>
      <c r="AZ1730" s="168"/>
      <c r="BA1730" s="168"/>
      <c r="BB1730" s="168"/>
      <c r="BC1730" s="168"/>
      <c r="BD1730" s="168"/>
      <c r="BE1730" s="168"/>
      <c r="BF1730" s="523"/>
    </row>
    <row r="1731" spans="1:84">
      <c r="A1731" s="149"/>
      <c r="B1731" s="149" t="s">
        <v>445</v>
      </c>
      <c r="C1731" s="151"/>
      <c r="D1731" s="151"/>
      <c r="E1731" s="379" t="s">
        <v>221</v>
      </c>
      <c r="F1731" s="592"/>
      <c r="G1731" s="159"/>
      <c r="H1731" s="159"/>
      <c r="I1731" s="275"/>
      <c r="J1731" s="159"/>
      <c r="K1731" s="159"/>
      <c r="L1731" s="275"/>
      <c r="M1731" s="159"/>
      <c r="N1731" s="159"/>
      <c r="O1731" s="275"/>
      <c r="P1731" s="159"/>
      <c r="Q1731" s="159"/>
      <c r="R1731" s="275"/>
      <c r="S1731" s="500"/>
      <c r="T1731" s="275"/>
      <c r="U1731" s="275"/>
      <c r="V1731" s="275"/>
      <c r="W1731" s="275"/>
      <c r="X1731" s="275"/>
      <c r="Y1731" s="275"/>
      <c r="Z1731" s="275"/>
      <c r="AA1731" s="275"/>
      <c r="AB1731" s="275"/>
      <c r="AC1731" s="275"/>
      <c r="AD1731" s="275"/>
      <c r="AE1731" s="275"/>
      <c r="AF1731" s="500"/>
      <c r="AG1731" s="275"/>
      <c r="AH1731" s="275"/>
      <c r="AI1731" s="275"/>
      <c r="AJ1731" s="275"/>
      <c r="AK1731" s="275"/>
      <c r="AL1731" s="275"/>
      <c r="AM1731" s="275"/>
      <c r="AN1731" s="275"/>
      <c r="AO1731" s="275"/>
      <c r="AP1731" s="275"/>
      <c r="AQ1731" s="275"/>
      <c r="AR1731" s="275"/>
      <c r="AS1731" s="500"/>
      <c r="AT1731" s="275"/>
      <c r="AU1731" s="275"/>
      <c r="AV1731" s="275"/>
      <c r="AW1731" s="567"/>
      <c r="AX1731" s="567"/>
      <c r="AY1731" s="567"/>
      <c r="AZ1731" s="159"/>
      <c r="BA1731" s="159"/>
      <c r="BB1731" s="159"/>
      <c r="BC1731" s="275"/>
      <c r="BD1731" s="275"/>
      <c r="BE1731" s="275"/>
      <c r="BF1731" s="521"/>
    </row>
    <row r="1732" spans="1:84">
      <c r="A1732" s="149"/>
      <c r="B1732" s="151"/>
      <c r="C1732" s="151"/>
      <c r="D1732" s="151"/>
      <c r="E1732" s="446" t="s">
        <v>1078</v>
      </c>
      <c r="F1732" s="592"/>
      <c r="G1732" s="159"/>
      <c r="H1732" s="159"/>
      <c r="I1732" s="275">
        <f>SUM(G1732:H1732)</f>
        <v>0</v>
      </c>
      <c r="J1732" s="159"/>
      <c r="K1732" s="159"/>
      <c r="L1732" s="275">
        <f>SUM(J1732:K1732)</f>
        <v>0</v>
      </c>
      <c r="M1732" s="159"/>
      <c r="N1732" s="159"/>
      <c r="O1732" s="275">
        <f>SUM(M1732:N1732)</f>
        <v>0</v>
      </c>
      <c r="P1732" s="159"/>
      <c r="Q1732" s="159"/>
      <c r="R1732" s="275">
        <f>SUM(P1732:Q1732)</f>
        <v>0</v>
      </c>
      <c r="S1732" s="500"/>
      <c r="T1732" s="275"/>
      <c r="U1732" s="275"/>
      <c r="V1732" s="275">
        <f>SUM(T1732:U1732)</f>
        <v>0</v>
      </c>
      <c r="W1732" s="275"/>
      <c r="X1732" s="275"/>
      <c r="Y1732" s="275">
        <f>SUM(W1732:X1732)</f>
        <v>0</v>
      </c>
      <c r="Z1732" s="275"/>
      <c r="AA1732" s="275"/>
      <c r="AB1732" s="275">
        <f>SUM(Z1732:AA1732)</f>
        <v>0</v>
      </c>
      <c r="AC1732" s="275"/>
      <c r="AD1732" s="275"/>
      <c r="AE1732" s="275">
        <f>SUM(AC1732:AD1732)</f>
        <v>0</v>
      </c>
      <c r="AF1732" s="500"/>
      <c r="AG1732" s="275"/>
      <c r="AH1732" s="275"/>
      <c r="AI1732" s="275">
        <f>SUM(AG1732:AH1732)</f>
        <v>0</v>
      </c>
      <c r="AJ1732" s="275"/>
      <c r="AK1732" s="275"/>
      <c r="AL1732" s="275">
        <f>SUM(AJ1732:AK1732)</f>
        <v>0</v>
      </c>
      <c r="AM1732" s="275"/>
      <c r="AN1732" s="275"/>
      <c r="AO1732" s="275">
        <f>SUM(AM1732:AN1732)</f>
        <v>0</v>
      </c>
      <c r="AP1732" s="275"/>
      <c r="AQ1732" s="275"/>
      <c r="AR1732" s="275">
        <f>SUM(AP1732:AQ1732)</f>
        <v>0</v>
      </c>
      <c r="AS1732" s="500"/>
      <c r="AT1732" s="275"/>
      <c r="AU1732" s="275"/>
      <c r="AV1732" s="275">
        <f>SUM(AT1732:AU1732)</f>
        <v>0</v>
      </c>
      <c r="AW1732" s="567">
        <f t="shared" ref="AW1732:AW1733" si="8458">SUM(G1732,J1732,M1732,P1732,T1732,W1732,Z1732,AC1732,AG1732,AJ1732,AM1732,AP1732,AT1732)</f>
        <v>0</v>
      </c>
      <c r="AX1732" s="567">
        <f t="shared" ref="AX1732:AX1733" si="8459">SUM(H1732,K1732,N1732,Q1732,U1732,X1732,AA1732,AD1732,AH1732,AK1732,AN1732,AQ1732,AU1732)</f>
        <v>0</v>
      </c>
      <c r="AY1732" s="567">
        <f t="shared" ref="AY1732:AY1733" si="8460">SUM(I1732,L1732,O1732,R1732,V1732,Y1732,AB1732,AE1732,AI1732,AL1732,AO1732,AR1732,AV1732)</f>
        <v>0</v>
      </c>
      <c r="AZ1732" s="159"/>
      <c r="BA1732" s="159"/>
      <c r="BB1732" s="275">
        <f>SUM(AZ1732:BA1732)</f>
        <v>0</v>
      </c>
      <c r="BC1732" s="275"/>
      <c r="BD1732" s="275"/>
      <c r="BE1732" s="275">
        <f>SUM(BC1732:BD1732)</f>
        <v>0</v>
      </c>
      <c r="BF1732" s="521"/>
      <c r="BG1732" s="605">
        <f>SUM(F1732,S1732,AF1732,AS1732)</f>
        <v>0</v>
      </c>
      <c r="BH1732" s="533">
        <f>SUM(G1732,T1732,AG1732)</f>
        <v>0</v>
      </c>
      <c r="BI1732" s="533">
        <f t="shared" ref="BI1732:BI1734" si="8461">SUM(H1732,U1732,AH1732)</f>
        <v>0</v>
      </c>
      <c r="BJ1732" s="533">
        <f t="shared" ref="BJ1732:BJ1734" si="8462">SUM(I1732,V1732,AI1732)</f>
        <v>0</v>
      </c>
      <c r="BK1732" s="533">
        <f t="shared" ref="BK1732:BK1734" si="8463">SUM(J1732,W1732,AJ1732)</f>
        <v>0</v>
      </c>
      <c r="BL1732" s="533">
        <f t="shared" ref="BL1732:BL1734" si="8464">SUM(K1732,X1732,AK1732)</f>
        <v>0</v>
      </c>
      <c r="BM1732" s="533">
        <f t="shared" ref="BM1732:BM1734" si="8465">SUM(L1732,Y1732,AL1732)</f>
        <v>0</v>
      </c>
      <c r="BN1732" s="533">
        <f>SUM(M1732,Z1732,AM1732)</f>
        <v>0</v>
      </c>
      <c r="BO1732" s="533">
        <f t="shared" ref="BO1732:BO1734" si="8466">SUM(N1732,AA1732,AN1732)</f>
        <v>0</v>
      </c>
      <c r="BP1732" s="533">
        <f t="shared" ref="BP1732:BP1734" si="8467">SUM(O1732,AB1732,AO1732)</f>
        <v>0</v>
      </c>
      <c r="BQ1732" s="533">
        <f t="shared" ref="BQ1732:BQ1734" si="8468">SUM(P1732,AC1732,AP1732)</f>
        <v>0</v>
      </c>
      <c r="BR1732" s="533">
        <f t="shared" ref="BR1732:BR1734" si="8469">SUM(Q1732,AD1732,AQ1732)</f>
        <v>0</v>
      </c>
      <c r="BS1732" s="533">
        <f t="shared" ref="BS1732:BS1734" si="8470">SUM(R1732,AE1732,AR1732)</f>
        <v>0</v>
      </c>
      <c r="BT1732" s="533">
        <f>AT1732</f>
        <v>0</v>
      </c>
      <c r="BU1732" s="533">
        <f t="shared" ref="BU1732:BU1734" si="8471">AU1732</f>
        <v>0</v>
      </c>
      <c r="BV1732" s="533">
        <f t="shared" ref="BV1732:BV1734" si="8472">AV1732</f>
        <v>0</v>
      </c>
      <c r="BW1732" s="536">
        <f>SUM(BH1732,BK1732,BN1732,BQ1732,BT1732)</f>
        <v>0</v>
      </c>
      <c r="BX1732" s="536">
        <f t="shared" ref="BX1732:BX1734" si="8473">SUM(BI1732,BL1732,BO1732,BR1732,BU1732)</f>
        <v>0</v>
      </c>
      <c r="BY1732" s="536">
        <f t="shared" ref="BY1732:BY1734" si="8474">SUM(BJ1732,BM1732,BP1732,BS1732,BV1732)</f>
        <v>0</v>
      </c>
      <c r="BZ1732" t="s">
        <v>74</v>
      </c>
      <c r="CA1732" s="544">
        <f>AZ1732</f>
        <v>0</v>
      </c>
      <c r="CB1732" s="544">
        <f t="shared" ref="CB1732:CB1734" si="8475">BA1732</f>
        <v>0</v>
      </c>
      <c r="CC1732" s="544">
        <f t="shared" ref="CC1732:CC1734" si="8476">BB1732</f>
        <v>0</v>
      </c>
      <c r="CD1732" s="544">
        <f>BC1732</f>
        <v>0</v>
      </c>
      <c r="CE1732" s="544">
        <f t="shared" ref="CE1732:CE1734" si="8477">BD1732</f>
        <v>0</v>
      </c>
      <c r="CF1732" s="544">
        <f t="shared" ref="CF1732:CF1734" si="8478">BE1732</f>
        <v>0</v>
      </c>
    </row>
    <row r="1733" spans="1:84">
      <c r="A1733" s="149"/>
      <c r="B1733" s="151"/>
      <c r="C1733" s="151"/>
      <c r="D1733" s="151"/>
      <c r="E1733" s="446" t="s">
        <v>1079</v>
      </c>
      <c r="F1733" s="592">
        <v>10</v>
      </c>
      <c r="G1733" s="159"/>
      <c r="H1733" s="159"/>
      <c r="I1733" s="275">
        <f>SUM(G1733:H1733)</f>
        <v>0</v>
      </c>
      <c r="J1733" s="159"/>
      <c r="K1733" s="159"/>
      <c r="L1733" s="275">
        <f>SUM(J1733:K1733)</f>
        <v>0</v>
      </c>
      <c r="M1733" s="159"/>
      <c r="N1733" s="159"/>
      <c r="O1733" s="275">
        <f>SUM(M1733:N1733)</f>
        <v>0</v>
      </c>
      <c r="P1733" s="159"/>
      <c r="Q1733" s="159"/>
      <c r="R1733" s="275">
        <f>SUM(P1733:Q1733)</f>
        <v>0</v>
      </c>
      <c r="S1733" s="500"/>
      <c r="T1733" s="275"/>
      <c r="U1733" s="275"/>
      <c r="V1733" s="275">
        <f>SUM(T1733:U1733)</f>
        <v>0</v>
      </c>
      <c r="W1733" s="275"/>
      <c r="X1733" s="275"/>
      <c r="Y1733" s="275">
        <f>SUM(W1733:X1733)</f>
        <v>0</v>
      </c>
      <c r="Z1733" s="275"/>
      <c r="AA1733" s="275"/>
      <c r="AB1733" s="275">
        <f>SUM(Z1733:AA1733)</f>
        <v>0</v>
      </c>
      <c r="AC1733" s="275"/>
      <c r="AD1733" s="275"/>
      <c r="AE1733" s="275">
        <f>SUM(AC1733:AD1733)</f>
        <v>0</v>
      </c>
      <c r="AF1733" s="500"/>
      <c r="AG1733" s="275"/>
      <c r="AH1733" s="275"/>
      <c r="AI1733" s="275">
        <f>SUM(AG1733:AH1733)</f>
        <v>0</v>
      </c>
      <c r="AJ1733" s="275"/>
      <c r="AK1733" s="275"/>
      <c r="AL1733" s="275">
        <f>SUM(AJ1733:AK1733)</f>
        <v>0</v>
      </c>
      <c r="AM1733" s="275"/>
      <c r="AN1733" s="275"/>
      <c r="AO1733" s="275">
        <f>SUM(AM1733:AN1733)</f>
        <v>0</v>
      </c>
      <c r="AP1733" s="275"/>
      <c r="AQ1733" s="275"/>
      <c r="AR1733" s="275">
        <f>SUM(AP1733:AQ1733)</f>
        <v>0</v>
      </c>
      <c r="AS1733" s="500"/>
      <c r="AT1733" s="275"/>
      <c r="AU1733" s="275"/>
      <c r="AV1733" s="275">
        <f>SUM(AT1733:AU1733)</f>
        <v>0</v>
      </c>
      <c r="AW1733" s="567">
        <f t="shared" si="8458"/>
        <v>0</v>
      </c>
      <c r="AX1733" s="567">
        <f t="shared" si="8459"/>
        <v>0</v>
      </c>
      <c r="AY1733" s="567">
        <f t="shared" si="8460"/>
        <v>0</v>
      </c>
      <c r="AZ1733" s="159"/>
      <c r="BA1733" s="159"/>
      <c r="BB1733" s="275">
        <f>SUM(AZ1733:BA1733)</f>
        <v>0</v>
      </c>
      <c r="BC1733" s="275"/>
      <c r="BD1733" s="275"/>
      <c r="BE1733" s="275">
        <f>SUM(BC1733:BD1733)</f>
        <v>0</v>
      </c>
      <c r="BF1733" s="521"/>
      <c r="BG1733" s="605">
        <f>SUM(F1733,S1733,AF1733,AS1733)</f>
        <v>10</v>
      </c>
      <c r="BH1733" s="533">
        <f>SUM(G1733,T1733,AG1733)</f>
        <v>0</v>
      </c>
      <c r="BI1733" s="533">
        <f t="shared" si="8461"/>
        <v>0</v>
      </c>
      <c r="BJ1733" s="533">
        <f t="shared" si="8462"/>
        <v>0</v>
      </c>
      <c r="BK1733" s="533">
        <f t="shared" si="8463"/>
        <v>0</v>
      </c>
      <c r="BL1733" s="533">
        <f t="shared" si="8464"/>
        <v>0</v>
      </c>
      <c r="BM1733" s="533">
        <f t="shared" si="8465"/>
        <v>0</v>
      </c>
      <c r="BN1733" s="533">
        <f>SUM(M1733,Z1733,AM1733)</f>
        <v>0</v>
      </c>
      <c r="BO1733" s="533">
        <f t="shared" si="8466"/>
        <v>0</v>
      </c>
      <c r="BP1733" s="533">
        <f t="shared" si="8467"/>
        <v>0</v>
      </c>
      <c r="BQ1733" s="533">
        <f t="shared" si="8468"/>
        <v>0</v>
      </c>
      <c r="BR1733" s="533">
        <f t="shared" si="8469"/>
        <v>0</v>
      </c>
      <c r="BS1733" s="533">
        <f t="shared" si="8470"/>
        <v>0</v>
      </c>
      <c r="BT1733" s="533">
        <f>AT1733</f>
        <v>0</v>
      </c>
      <c r="BU1733" s="533">
        <f t="shared" si="8471"/>
        <v>0</v>
      </c>
      <c r="BV1733" s="533">
        <f t="shared" si="8472"/>
        <v>0</v>
      </c>
      <c r="BW1733" s="536">
        <f>SUM(BH1733,BK1733,BN1733,BQ1733,BT1733)</f>
        <v>0</v>
      </c>
      <c r="BX1733" s="536">
        <f t="shared" si="8473"/>
        <v>0</v>
      </c>
      <c r="BY1733" s="536">
        <f t="shared" si="8474"/>
        <v>0</v>
      </c>
      <c r="BZ1733" t="s">
        <v>74</v>
      </c>
      <c r="CA1733" s="544">
        <f>AZ1733</f>
        <v>0</v>
      </c>
      <c r="CB1733" s="544">
        <f t="shared" si="8475"/>
        <v>0</v>
      </c>
      <c r="CC1733" s="544">
        <f t="shared" si="8476"/>
        <v>0</v>
      </c>
      <c r="CD1733" s="544">
        <f>BC1733</f>
        <v>0</v>
      </c>
      <c r="CE1733" s="544">
        <f t="shared" si="8477"/>
        <v>0</v>
      </c>
      <c r="CF1733" s="544">
        <f t="shared" si="8478"/>
        <v>0</v>
      </c>
    </row>
    <row r="1734" spans="1:84">
      <c r="A1734" s="149"/>
      <c r="B1734" s="151"/>
      <c r="C1734" s="151"/>
      <c r="D1734" s="151"/>
      <c r="E1734" s="370"/>
      <c r="F1734" s="592">
        <f t="shared" ref="F1734" si="8479">SUM(F1732:F1733)</f>
        <v>10</v>
      </c>
      <c r="G1734" s="276">
        <f t="shared" ref="G1734:BE1734" si="8480">SUM(G1732:G1733)</f>
        <v>0</v>
      </c>
      <c r="H1734" s="276">
        <f t="shared" si="8480"/>
        <v>0</v>
      </c>
      <c r="I1734" s="276">
        <f t="shared" si="8480"/>
        <v>0</v>
      </c>
      <c r="J1734" s="276">
        <f t="shared" si="8480"/>
        <v>0</v>
      </c>
      <c r="K1734" s="276">
        <f t="shared" si="8480"/>
        <v>0</v>
      </c>
      <c r="L1734" s="276">
        <f t="shared" si="8480"/>
        <v>0</v>
      </c>
      <c r="M1734" s="276">
        <f t="shared" si="8480"/>
        <v>0</v>
      </c>
      <c r="N1734" s="276">
        <f t="shared" si="8480"/>
        <v>0</v>
      </c>
      <c r="O1734" s="276">
        <f t="shared" si="8480"/>
        <v>0</v>
      </c>
      <c r="P1734" s="276">
        <f t="shared" si="8480"/>
        <v>0</v>
      </c>
      <c r="Q1734" s="276">
        <f t="shared" si="8480"/>
        <v>0</v>
      </c>
      <c r="R1734" s="276">
        <f t="shared" si="8480"/>
        <v>0</v>
      </c>
      <c r="S1734" s="501">
        <f t="shared" si="8480"/>
        <v>0</v>
      </c>
      <c r="T1734" s="276">
        <f t="shared" si="8480"/>
        <v>0</v>
      </c>
      <c r="U1734" s="276">
        <f t="shared" si="8480"/>
        <v>0</v>
      </c>
      <c r="V1734" s="276">
        <f t="shared" si="8480"/>
        <v>0</v>
      </c>
      <c r="W1734" s="276">
        <f t="shared" si="8480"/>
        <v>0</v>
      </c>
      <c r="X1734" s="276">
        <f t="shared" si="8480"/>
        <v>0</v>
      </c>
      <c r="Y1734" s="276">
        <f t="shared" si="8480"/>
        <v>0</v>
      </c>
      <c r="Z1734" s="276">
        <f t="shared" si="8480"/>
        <v>0</v>
      </c>
      <c r="AA1734" s="276">
        <f t="shared" si="8480"/>
        <v>0</v>
      </c>
      <c r="AB1734" s="276">
        <f t="shared" si="8480"/>
        <v>0</v>
      </c>
      <c r="AC1734" s="276">
        <f t="shared" si="8480"/>
        <v>0</v>
      </c>
      <c r="AD1734" s="276">
        <f t="shared" si="8480"/>
        <v>0</v>
      </c>
      <c r="AE1734" s="276">
        <f t="shared" si="8480"/>
        <v>0</v>
      </c>
      <c r="AF1734" s="501">
        <f t="shared" si="8480"/>
        <v>0</v>
      </c>
      <c r="AG1734" s="276">
        <f t="shared" si="8480"/>
        <v>0</v>
      </c>
      <c r="AH1734" s="276">
        <f t="shared" si="8480"/>
        <v>0</v>
      </c>
      <c r="AI1734" s="276">
        <f t="shared" si="8480"/>
        <v>0</v>
      </c>
      <c r="AJ1734" s="276">
        <f t="shared" si="8480"/>
        <v>0</v>
      </c>
      <c r="AK1734" s="276">
        <f t="shared" si="8480"/>
        <v>0</v>
      </c>
      <c r="AL1734" s="276">
        <f t="shared" si="8480"/>
        <v>0</v>
      </c>
      <c r="AM1734" s="276">
        <f t="shared" si="8480"/>
        <v>0</v>
      </c>
      <c r="AN1734" s="276">
        <f t="shared" si="8480"/>
        <v>0</v>
      </c>
      <c r="AO1734" s="276">
        <f t="shared" si="8480"/>
        <v>0</v>
      </c>
      <c r="AP1734" s="276">
        <f t="shared" si="8480"/>
        <v>0</v>
      </c>
      <c r="AQ1734" s="276">
        <f t="shared" si="8480"/>
        <v>0</v>
      </c>
      <c r="AR1734" s="276">
        <f t="shared" si="8480"/>
        <v>0</v>
      </c>
      <c r="AS1734" s="501">
        <f t="shared" si="8480"/>
        <v>0</v>
      </c>
      <c r="AT1734" s="276">
        <f t="shared" si="8480"/>
        <v>0</v>
      </c>
      <c r="AU1734" s="276">
        <f t="shared" si="8480"/>
        <v>0</v>
      </c>
      <c r="AV1734" s="276">
        <f t="shared" si="8480"/>
        <v>0</v>
      </c>
      <c r="AW1734" s="568">
        <f t="shared" si="8480"/>
        <v>0</v>
      </c>
      <c r="AX1734" s="568">
        <f t="shared" si="8480"/>
        <v>0</v>
      </c>
      <c r="AY1734" s="568">
        <f t="shared" si="8480"/>
        <v>0</v>
      </c>
      <c r="AZ1734" s="276">
        <f t="shared" si="8480"/>
        <v>0</v>
      </c>
      <c r="BA1734" s="276">
        <f t="shared" si="8480"/>
        <v>0</v>
      </c>
      <c r="BB1734" s="276">
        <f t="shared" si="8480"/>
        <v>0</v>
      </c>
      <c r="BC1734" s="276">
        <f t="shared" si="8480"/>
        <v>0</v>
      </c>
      <c r="BD1734" s="276">
        <f t="shared" si="8480"/>
        <v>0</v>
      </c>
      <c r="BE1734" s="276">
        <f t="shared" si="8480"/>
        <v>0</v>
      </c>
      <c r="BF1734" s="523"/>
      <c r="BG1734" s="605">
        <f>SUM(F1734,S1734,AF1734,AS1734)</f>
        <v>10</v>
      </c>
      <c r="BH1734" s="533">
        <f>SUM(G1734,T1734,AG1734)</f>
        <v>0</v>
      </c>
      <c r="BI1734" s="533">
        <f t="shared" si="8461"/>
        <v>0</v>
      </c>
      <c r="BJ1734" s="533">
        <f t="shared" si="8462"/>
        <v>0</v>
      </c>
      <c r="BK1734" s="533">
        <f t="shared" si="8463"/>
        <v>0</v>
      </c>
      <c r="BL1734" s="533">
        <f t="shared" si="8464"/>
        <v>0</v>
      </c>
      <c r="BM1734" s="533">
        <f t="shared" si="8465"/>
        <v>0</v>
      </c>
      <c r="BN1734" s="533">
        <f>SUM(M1734,Z1734,AM1734)</f>
        <v>0</v>
      </c>
      <c r="BO1734" s="533">
        <f t="shared" si="8466"/>
        <v>0</v>
      </c>
      <c r="BP1734" s="533">
        <f t="shared" si="8467"/>
        <v>0</v>
      </c>
      <c r="BQ1734" s="533">
        <f t="shared" si="8468"/>
        <v>0</v>
      </c>
      <c r="BR1734" s="533">
        <f t="shared" si="8469"/>
        <v>0</v>
      </c>
      <c r="BS1734" s="533">
        <f t="shared" si="8470"/>
        <v>0</v>
      </c>
      <c r="BT1734" s="533">
        <f>AT1734</f>
        <v>0</v>
      </c>
      <c r="BU1734" s="533">
        <f t="shared" si="8471"/>
        <v>0</v>
      </c>
      <c r="BV1734" s="533">
        <f t="shared" si="8472"/>
        <v>0</v>
      </c>
      <c r="BW1734" s="536">
        <f>SUM(BH1734,BK1734,BN1734,BQ1734,BT1734)</f>
        <v>0</v>
      </c>
      <c r="BX1734" s="536">
        <f t="shared" si="8473"/>
        <v>0</v>
      </c>
      <c r="BY1734" s="536">
        <f t="shared" si="8474"/>
        <v>0</v>
      </c>
      <c r="BZ1734" t="s">
        <v>74</v>
      </c>
      <c r="CA1734" s="544">
        <f>AZ1734</f>
        <v>0</v>
      </c>
      <c r="CB1734" s="544">
        <f t="shared" si="8475"/>
        <v>0</v>
      </c>
      <c r="CC1734" s="544">
        <f t="shared" si="8476"/>
        <v>0</v>
      </c>
      <c r="CD1734" s="544">
        <f>BC1734</f>
        <v>0</v>
      </c>
      <c r="CE1734" s="544">
        <f t="shared" si="8477"/>
        <v>0</v>
      </c>
      <c r="CF1734" s="544">
        <f t="shared" si="8478"/>
        <v>0</v>
      </c>
    </row>
    <row r="1735" spans="1:84">
      <c r="A1735" s="149"/>
      <c r="B1735" s="149"/>
      <c r="C1735" s="151"/>
      <c r="D1735" s="151"/>
      <c r="E1735" s="370"/>
      <c r="F1735" s="592"/>
      <c r="G1735" s="168"/>
      <c r="H1735" s="168"/>
      <c r="I1735" s="168"/>
      <c r="J1735" s="168"/>
      <c r="K1735" s="168"/>
      <c r="L1735" s="168"/>
      <c r="M1735" s="168"/>
      <c r="N1735" s="168"/>
      <c r="O1735" s="168"/>
      <c r="P1735" s="168"/>
      <c r="Q1735" s="168"/>
      <c r="R1735" s="168"/>
      <c r="S1735" s="502"/>
      <c r="T1735" s="168"/>
      <c r="U1735" s="168"/>
      <c r="V1735" s="168"/>
      <c r="W1735" s="168"/>
      <c r="X1735" s="168"/>
      <c r="Y1735" s="168"/>
      <c r="Z1735" s="168"/>
      <c r="AA1735" s="168"/>
      <c r="AB1735" s="168"/>
      <c r="AC1735" s="168"/>
      <c r="AD1735" s="168"/>
      <c r="AE1735" s="168"/>
      <c r="AF1735" s="502"/>
      <c r="AG1735" s="168"/>
      <c r="AH1735" s="168"/>
      <c r="AI1735" s="168"/>
      <c r="AJ1735" s="168"/>
      <c r="AK1735" s="168"/>
      <c r="AL1735" s="168"/>
      <c r="AM1735" s="168"/>
      <c r="AN1735" s="168"/>
      <c r="AO1735" s="168"/>
      <c r="AP1735" s="168"/>
      <c r="AQ1735" s="168"/>
      <c r="AR1735" s="168"/>
      <c r="AS1735" s="502"/>
      <c r="AT1735" s="168"/>
      <c r="AU1735" s="168"/>
      <c r="AV1735" s="168"/>
      <c r="AW1735" s="569"/>
      <c r="AX1735" s="569"/>
      <c r="AY1735" s="569"/>
      <c r="AZ1735" s="168"/>
      <c r="BA1735" s="168"/>
      <c r="BB1735" s="168"/>
      <c r="BC1735" s="168"/>
      <c r="BD1735" s="168"/>
      <c r="BE1735" s="168"/>
      <c r="BF1735" s="523"/>
    </row>
    <row r="1736" spans="1:84">
      <c r="A1736" s="149"/>
      <c r="B1736" s="149" t="s">
        <v>873</v>
      </c>
      <c r="C1736" s="151"/>
      <c r="D1736" s="151"/>
      <c r="E1736" s="379" t="s">
        <v>221</v>
      </c>
      <c r="F1736" s="592"/>
      <c r="G1736" s="159"/>
      <c r="H1736" s="159"/>
      <c r="I1736" s="275"/>
      <c r="J1736" s="159"/>
      <c r="K1736" s="159"/>
      <c r="L1736" s="275"/>
      <c r="M1736" s="159"/>
      <c r="N1736" s="159"/>
      <c r="O1736" s="275"/>
      <c r="P1736" s="159"/>
      <c r="Q1736" s="159"/>
      <c r="R1736" s="275"/>
      <c r="S1736" s="500"/>
      <c r="T1736" s="275"/>
      <c r="U1736" s="275"/>
      <c r="V1736" s="275"/>
      <c r="W1736" s="275"/>
      <c r="X1736" s="275"/>
      <c r="Y1736" s="275"/>
      <c r="Z1736" s="275"/>
      <c r="AA1736" s="275"/>
      <c r="AB1736" s="275"/>
      <c r="AC1736" s="275"/>
      <c r="AD1736" s="275"/>
      <c r="AE1736" s="275"/>
      <c r="AF1736" s="500"/>
      <c r="AG1736" s="275"/>
      <c r="AH1736" s="275"/>
      <c r="AI1736" s="275"/>
      <c r="AJ1736" s="275"/>
      <c r="AK1736" s="275"/>
      <c r="AL1736" s="275"/>
      <c r="AM1736" s="275"/>
      <c r="AN1736" s="275"/>
      <c r="AO1736" s="275"/>
      <c r="AP1736" s="275"/>
      <c r="AQ1736" s="275"/>
      <c r="AR1736" s="275"/>
      <c r="AS1736" s="500"/>
      <c r="AT1736" s="275"/>
      <c r="AU1736" s="275"/>
      <c r="AV1736" s="275"/>
      <c r="AW1736" s="567"/>
      <c r="AX1736" s="567"/>
      <c r="AY1736" s="567"/>
      <c r="AZ1736" s="159"/>
      <c r="BA1736" s="159"/>
      <c r="BB1736" s="159"/>
      <c r="BC1736" s="275"/>
      <c r="BD1736" s="275"/>
      <c r="BE1736" s="275"/>
      <c r="BF1736" s="521"/>
    </row>
    <row r="1737" spans="1:84">
      <c r="A1737" s="149"/>
      <c r="B1737" s="151"/>
      <c r="C1737" s="151"/>
      <c r="D1737" s="151"/>
      <c r="E1737" s="446" t="s">
        <v>1078</v>
      </c>
      <c r="F1737" s="592">
        <v>1</v>
      </c>
      <c r="G1737" s="159"/>
      <c r="H1737" s="159"/>
      <c r="I1737" s="275">
        <f>SUM(G1737:H1737)</f>
        <v>0</v>
      </c>
      <c r="J1737" s="159"/>
      <c r="K1737" s="159"/>
      <c r="L1737" s="275">
        <f>SUM(J1737:K1737)</f>
        <v>0</v>
      </c>
      <c r="M1737" s="159">
        <v>1</v>
      </c>
      <c r="N1737" s="159"/>
      <c r="O1737" s="275">
        <f>SUM(M1737:N1737)</f>
        <v>1</v>
      </c>
      <c r="P1737" s="159"/>
      <c r="Q1737" s="159"/>
      <c r="R1737" s="275">
        <f>SUM(P1737:Q1737)</f>
        <v>0</v>
      </c>
      <c r="S1737" s="500"/>
      <c r="T1737" s="275"/>
      <c r="U1737" s="275"/>
      <c r="V1737" s="275">
        <f>SUM(T1737:U1737)</f>
        <v>0</v>
      </c>
      <c r="W1737" s="275"/>
      <c r="X1737" s="275"/>
      <c r="Y1737" s="275">
        <f>SUM(W1737:X1737)</f>
        <v>0</v>
      </c>
      <c r="Z1737" s="275"/>
      <c r="AA1737" s="275"/>
      <c r="AB1737" s="275">
        <f>SUM(Z1737:AA1737)</f>
        <v>0</v>
      </c>
      <c r="AC1737" s="275"/>
      <c r="AD1737" s="275"/>
      <c r="AE1737" s="275">
        <f>SUM(AC1737:AD1737)</f>
        <v>0</v>
      </c>
      <c r="AF1737" s="500"/>
      <c r="AG1737" s="275"/>
      <c r="AH1737" s="275"/>
      <c r="AI1737" s="275">
        <f>SUM(AG1737:AH1737)</f>
        <v>0</v>
      </c>
      <c r="AJ1737" s="275"/>
      <c r="AK1737" s="275"/>
      <c r="AL1737" s="275">
        <f>SUM(AJ1737:AK1737)</f>
        <v>0</v>
      </c>
      <c r="AM1737" s="275"/>
      <c r="AN1737" s="275"/>
      <c r="AO1737" s="275">
        <f>SUM(AM1737:AN1737)</f>
        <v>0</v>
      </c>
      <c r="AP1737" s="275"/>
      <c r="AQ1737" s="275"/>
      <c r="AR1737" s="275">
        <f>SUM(AP1737:AQ1737)</f>
        <v>0</v>
      </c>
      <c r="AS1737" s="500"/>
      <c r="AT1737" s="275"/>
      <c r="AU1737" s="275"/>
      <c r="AV1737" s="275">
        <f>SUM(AT1737:AU1737)</f>
        <v>0</v>
      </c>
      <c r="AW1737" s="567">
        <f t="shared" ref="AW1737:AW1738" si="8481">SUM(G1737,J1737,M1737,P1737,T1737,W1737,Z1737,AC1737,AG1737,AJ1737,AM1737,AP1737,AT1737)</f>
        <v>1</v>
      </c>
      <c r="AX1737" s="567">
        <f t="shared" ref="AX1737:AX1738" si="8482">SUM(H1737,K1737,N1737,Q1737,U1737,X1737,AA1737,AD1737,AH1737,AK1737,AN1737,AQ1737,AU1737)</f>
        <v>0</v>
      </c>
      <c r="AY1737" s="567">
        <f t="shared" ref="AY1737:AY1738" si="8483">SUM(I1737,L1737,O1737,R1737,V1737,Y1737,AB1737,AE1737,AI1737,AL1737,AO1737,AR1737,AV1737)</f>
        <v>1</v>
      </c>
      <c r="AZ1737" s="159"/>
      <c r="BA1737" s="159"/>
      <c r="BB1737" s="275">
        <f>SUM(AZ1737:BA1737)</f>
        <v>0</v>
      </c>
      <c r="BC1737" s="275"/>
      <c r="BD1737" s="275"/>
      <c r="BE1737" s="275">
        <f>SUM(BC1737:BD1737)</f>
        <v>0</v>
      </c>
      <c r="BF1737" s="521"/>
      <c r="BG1737" s="605">
        <f>SUM(F1737,S1737,AF1737,AS1737)</f>
        <v>1</v>
      </c>
      <c r="BH1737" s="533">
        <f>SUM(G1737,T1737,AG1737)</f>
        <v>0</v>
      </c>
      <c r="BI1737" s="533">
        <f t="shared" ref="BI1737:BI1739" si="8484">SUM(H1737,U1737,AH1737)</f>
        <v>0</v>
      </c>
      <c r="BJ1737" s="533">
        <f t="shared" ref="BJ1737:BJ1739" si="8485">SUM(I1737,V1737,AI1737)</f>
        <v>0</v>
      </c>
      <c r="BK1737" s="533">
        <f t="shared" ref="BK1737:BK1739" si="8486">SUM(J1737,W1737,AJ1737)</f>
        <v>0</v>
      </c>
      <c r="BL1737" s="533">
        <f t="shared" ref="BL1737:BL1739" si="8487">SUM(K1737,X1737,AK1737)</f>
        <v>0</v>
      </c>
      <c r="BM1737" s="533">
        <f t="shared" ref="BM1737:BM1739" si="8488">SUM(L1737,Y1737,AL1737)</f>
        <v>0</v>
      </c>
      <c r="BN1737" s="533">
        <f>SUM(M1737,Z1737,AM1737)</f>
        <v>1</v>
      </c>
      <c r="BO1737" s="533">
        <f t="shared" ref="BO1737:BO1739" si="8489">SUM(N1737,AA1737,AN1737)</f>
        <v>0</v>
      </c>
      <c r="BP1737" s="533">
        <f t="shared" ref="BP1737:BP1739" si="8490">SUM(O1737,AB1737,AO1737)</f>
        <v>1</v>
      </c>
      <c r="BQ1737" s="533">
        <f t="shared" ref="BQ1737:BQ1739" si="8491">SUM(P1737,AC1737,AP1737)</f>
        <v>0</v>
      </c>
      <c r="BR1737" s="533">
        <f t="shared" ref="BR1737:BR1739" si="8492">SUM(Q1737,AD1737,AQ1737)</f>
        <v>0</v>
      </c>
      <c r="BS1737" s="533">
        <f t="shared" ref="BS1737:BS1739" si="8493">SUM(R1737,AE1737,AR1737)</f>
        <v>0</v>
      </c>
      <c r="BT1737" s="533">
        <f>AT1737</f>
        <v>0</v>
      </c>
      <c r="BU1737" s="533">
        <f t="shared" ref="BU1737:BU1739" si="8494">AU1737</f>
        <v>0</v>
      </c>
      <c r="BV1737" s="533">
        <f t="shared" ref="BV1737:BV1739" si="8495">AV1737</f>
        <v>0</v>
      </c>
      <c r="BW1737" s="536">
        <f>SUM(BH1737,BK1737,BN1737,BQ1737,BT1737)</f>
        <v>1</v>
      </c>
      <c r="BX1737" s="536">
        <f t="shared" ref="BX1737:BX1739" si="8496">SUM(BI1737,BL1737,BO1737,BR1737,BU1737)</f>
        <v>0</v>
      </c>
      <c r="BY1737" s="536">
        <f t="shared" ref="BY1737:BY1739" si="8497">SUM(BJ1737,BM1737,BP1737,BS1737,BV1737)</f>
        <v>1</v>
      </c>
      <c r="BZ1737" t="s">
        <v>74</v>
      </c>
      <c r="CA1737" s="544">
        <f>AZ1737</f>
        <v>0</v>
      </c>
      <c r="CB1737" s="544">
        <f t="shared" ref="CB1737:CB1739" si="8498">BA1737</f>
        <v>0</v>
      </c>
      <c r="CC1737" s="544">
        <f t="shared" ref="CC1737:CC1739" si="8499">BB1737</f>
        <v>0</v>
      </c>
      <c r="CD1737" s="544">
        <f>BC1737</f>
        <v>0</v>
      </c>
      <c r="CE1737" s="544">
        <f t="shared" ref="CE1737:CE1739" si="8500">BD1737</f>
        <v>0</v>
      </c>
      <c r="CF1737" s="544">
        <f t="shared" ref="CF1737:CF1739" si="8501">BE1737</f>
        <v>0</v>
      </c>
    </row>
    <row r="1738" spans="1:84">
      <c r="A1738" s="149"/>
      <c r="B1738" s="151"/>
      <c r="C1738" s="151"/>
      <c r="D1738" s="151"/>
      <c r="E1738" s="446" t="s">
        <v>1079</v>
      </c>
      <c r="F1738" s="592">
        <v>0</v>
      </c>
      <c r="G1738" s="159"/>
      <c r="H1738" s="159"/>
      <c r="I1738" s="275">
        <f>SUM(G1738:H1738)</f>
        <v>0</v>
      </c>
      <c r="J1738" s="159"/>
      <c r="K1738" s="159"/>
      <c r="L1738" s="275">
        <f>SUM(J1738:K1738)</f>
        <v>0</v>
      </c>
      <c r="M1738" s="159"/>
      <c r="N1738" s="159"/>
      <c r="O1738" s="275">
        <f>SUM(M1738:N1738)</f>
        <v>0</v>
      </c>
      <c r="P1738" s="159"/>
      <c r="Q1738" s="159"/>
      <c r="R1738" s="275">
        <f>SUM(P1738:Q1738)</f>
        <v>0</v>
      </c>
      <c r="S1738" s="500"/>
      <c r="T1738" s="275"/>
      <c r="U1738" s="275"/>
      <c r="V1738" s="275">
        <f>SUM(T1738:U1738)</f>
        <v>0</v>
      </c>
      <c r="W1738" s="275"/>
      <c r="X1738" s="275"/>
      <c r="Y1738" s="275">
        <f>SUM(W1738:X1738)</f>
        <v>0</v>
      </c>
      <c r="Z1738" s="275"/>
      <c r="AA1738" s="275"/>
      <c r="AB1738" s="275">
        <f>SUM(Z1738:AA1738)</f>
        <v>0</v>
      </c>
      <c r="AC1738" s="275"/>
      <c r="AD1738" s="275"/>
      <c r="AE1738" s="275">
        <f>SUM(AC1738:AD1738)</f>
        <v>0</v>
      </c>
      <c r="AF1738" s="500"/>
      <c r="AG1738" s="275"/>
      <c r="AH1738" s="275"/>
      <c r="AI1738" s="275">
        <f>SUM(AG1738:AH1738)</f>
        <v>0</v>
      </c>
      <c r="AJ1738" s="275"/>
      <c r="AK1738" s="275"/>
      <c r="AL1738" s="275">
        <f>SUM(AJ1738:AK1738)</f>
        <v>0</v>
      </c>
      <c r="AM1738" s="275"/>
      <c r="AN1738" s="275"/>
      <c r="AO1738" s="275">
        <f>SUM(AM1738:AN1738)</f>
        <v>0</v>
      </c>
      <c r="AP1738" s="275"/>
      <c r="AQ1738" s="275"/>
      <c r="AR1738" s="275">
        <f>SUM(AP1738:AQ1738)</f>
        <v>0</v>
      </c>
      <c r="AS1738" s="500"/>
      <c r="AT1738" s="275"/>
      <c r="AU1738" s="275"/>
      <c r="AV1738" s="275">
        <f>SUM(AT1738:AU1738)</f>
        <v>0</v>
      </c>
      <c r="AW1738" s="567">
        <f t="shared" si="8481"/>
        <v>0</v>
      </c>
      <c r="AX1738" s="567">
        <f t="shared" si="8482"/>
        <v>0</v>
      </c>
      <c r="AY1738" s="567">
        <f t="shared" si="8483"/>
        <v>0</v>
      </c>
      <c r="AZ1738" s="159"/>
      <c r="BA1738" s="159"/>
      <c r="BB1738" s="275">
        <f>SUM(AZ1738:BA1738)</f>
        <v>0</v>
      </c>
      <c r="BC1738" s="275"/>
      <c r="BD1738" s="275"/>
      <c r="BE1738" s="275">
        <f>SUM(BC1738:BD1738)</f>
        <v>0</v>
      </c>
      <c r="BF1738" s="521"/>
      <c r="BG1738" s="605">
        <f>SUM(F1738,S1738,AF1738,AS1738)</f>
        <v>0</v>
      </c>
      <c r="BH1738" s="533">
        <f>SUM(G1738,T1738,AG1738)</f>
        <v>0</v>
      </c>
      <c r="BI1738" s="533">
        <f t="shared" si="8484"/>
        <v>0</v>
      </c>
      <c r="BJ1738" s="533">
        <f t="shared" si="8485"/>
        <v>0</v>
      </c>
      <c r="BK1738" s="533">
        <f t="shared" si="8486"/>
        <v>0</v>
      </c>
      <c r="BL1738" s="533">
        <f t="shared" si="8487"/>
        <v>0</v>
      </c>
      <c r="BM1738" s="533">
        <f t="shared" si="8488"/>
        <v>0</v>
      </c>
      <c r="BN1738" s="533">
        <f>SUM(M1738,Z1738,AM1738)</f>
        <v>0</v>
      </c>
      <c r="BO1738" s="533">
        <f t="shared" si="8489"/>
        <v>0</v>
      </c>
      <c r="BP1738" s="533">
        <f t="shared" si="8490"/>
        <v>0</v>
      </c>
      <c r="BQ1738" s="533">
        <f t="shared" si="8491"/>
        <v>0</v>
      </c>
      <c r="BR1738" s="533">
        <f t="shared" si="8492"/>
        <v>0</v>
      </c>
      <c r="BS1738" s="533">
        <f t="shared" si="8493"/>
        <v>0</v>
      </c>
      <c r="BT1738" s="533">
        <f>AT1738</f>
        <v>0</v>
      </c>
      <c r="BU1738" s="533">
        <f t="shared" si="8494"/>
        <v>0</v>
      </c>
      <c r="BV1738" s="533">
        <f t="shared" si="8495"/>
        <v>0</v>
      </c>
      <c r="BW1738" s="536">
        <f>SUM(BH1738,BK1738,BN1738,BQ1738,BT1738)</f>
        <v>0</v>
      </c>
      <c r="BX1738" s="536">
        <f t="shared" si="8496"/>
        <v>0</v>
      </c>
      <c r="BY1738" s="536">
        <f t="shared" si="8497"/>
        <v>0</v>
      </c>
      <c r="BZ1738" t="s">
        <v>74</v>
      </c>
      <c r="CA1738" s="544">
        <f>AZ1738</f>
        <v>0</v>
      </c>
      <c r="CB1738" s="544">
        <f t="shared" si="8498"/>
        <v>0</v>
      </c>
      <c r="CC1738" s="544">
        <f t="shared" si="8499"/>
        <v>0</v>
      </c>
      <c r="CD1738" s="544">
        <f>BC1738</f>
        <v>0</v>
      </c>
      <c r="CE1738" s="544">
        <f t="shared" si="8500"/>
        <v>0</v>
      </c>
      <c r="CF1738" s="544">
        <f t="shared" si="8501"/>
        <v>0</v>
      </c>
    </row>
    <row r="1739" spans="1:84">
      <c r="A1739" s="149"/>
      <c r="B1739" s="151"/>
      <c r="C1739" s="151"/>
      <c r="D1739" s="151"/>
      <c r="E1739" s="370"/>
      <c r="F1739" s="592">
        <f t="shared" ref="F1739" si="8502">SUM(F1737:F1738)</f>
        <v>1</v>
      </c>
      <c r="G1739" s="276">
        <f t="shared" ref="G1739:BE1739" si="8503">SUM(G1737:G1738)</f>
        <v>0</v>
      </c>
      <c r="H1739" s="276">
        <f t="shared" si="8503"/>
        <v>0</v>
      </c>
      <c r="I1739" s="276">
        <f t="shared" si="8503"/>
        <v>0</v>
      </c>
      <c r="J1739" s="276">
        <f t="shared" si="8503"/>
        <v>0</v>
      </c>
      <c r="K1739" s="276">
        <f t="shared" si="8503"/>
        <v>0</v>
      </c>
      <c r="L1739" s="276">
        <f t="shared" si="8503"/>
        <v>0</v>
      </c>
      <c r="M1739" s="276">
        <f t="shared" si="8503"/>
        <v>1</v>
      </c>
      <c r="N1739" s="276">
        <f t="shared" si="8503"/>
        <v>0</v>
      </c>
      <c r="O1739" s="276">
        <f t="shared" si="8503"/>
        <v>1</v>
      </c>
      <c r="P1739" s="276">
        <f t="shared" si="8503"/>
        <v>0</v>
      </c>
      <c r="Q1739" s="276">
        <f t="shared" si="8503"/>
        <v>0</v>
      </c>
      <c r="R1739" s="276">
        <f t="shared" si="8503"/>
        <v>0</v>
      </c>
      <c r="S1739" s="501">
        <f t="shared" si="8503"/>
        <v>0</v>
      </c>
      <c r="T1739" s="276">
        <f t="shared" si="8503"/>
        <v>0</v>
      </c>
      <c r="U1739" s="276">
        <f t="shared" si="8503"/>
        <v>0</v>
      </c>
      <c r="V1739" s="276">
        <f t="shared" si="8503"/>
        <v>0</v>
      </c>
      <c r="W1739" s="276">
        <f t="shared" si="8503"/>
        <v>0</v>
      </c>
      <c r="X1739" s="276">
        <f t="shared" si="8503"/>
        <v>0</v>
      </c>
      <c r="Y1739" s="276">
        <f t="shared" si="8503"/>
        <v>0</v>
      </c>
      <c r="Z1739" s="276">
        <f t="shared" si="8503"/>
        <v>0</v>
      </c>
      <c r="AA1739" s="276">
        <f t="shared" si="8503"/>
        <v>0</v>
      </c>
      <c r="AB1739" s="276">
        <f t="shared" si="8503"/>
        <v>0</v>
      </c>
      <c r="AC1739" s="276">
        <f t="shared" si="8503"/>
        <v>0</v>
      </c>
      <c r="AD1739" s="276">
        <f t="shared" si="8503"/>
        <v>0</v>
      </c>
      <c r="AE1739" s="276">
        <f t="shared" si="8503"/>
        <v>0</v>
      </c>
      <c r="AF1739" s="501">
        <f t="shared" si="8503"/>
        <v>0</v>
      </c>
      <c r="AG1739" s="276">
        <f t="shared" si="8503"/>
        <v>0</v>
      </c>
      <c r="AH1739" s="276">
        <f t="shared" si="8503"/>
        <v>0</v>
      </c>
      <c r="AI1739" s="276">
        <f t="shared" si="8503"/>
        <v>0</v>
      </c>
      <c r="AJ1739" s="276">
        <f t="shared" si="8503"/>
        <v>0</v>
      </c>
      <c r="AK1739" s="276">
        <f t="shared" si="8503"/>
        <v>0</v>
      </c>
      <c r="AL1739" s="276">
        <f t="shared" si="8503"/>
        <v>0</v>
      </c>
      <c r="AM1739" s="276">
        <f t="shared" si="8503"/>
        <v>0</v>
      </c>
      <c r="AN1739" s="276">
        <f t="shared" si="8503"/>
        <v>0</v>
      </c>
      <c r="AO1739" s="276">
        <f t="shared" si="8503"/>
        <v>0</v>
      </c>
      <c r="AP1739" s="276">
        <f t="shared" si="8503"/>
        <v>0</v>
      </c>
      <c r="AQ1739" s="276">
        <f t="shared" si="8503"/>
        <v>0</v>
      </c>
      <c r="AR1739" s="276">
        <f t="shared" si="8503"/>
        <v>0</v>
      </c>
      <c r="AS1739" s="501">
        <f t="shared" si="8503"/>
        <v>0</v>
      </c>
      <c r="AT1739" s="276">
        <f t="shared" si="8503"/>
        <v>0</v>
      </c>
      <c r="AU1739" s="276">
        <f t="shared" si="8503"/>
        <v>0</v>
      </c>
      <c r="AV1739" s="276">
        <f t="shared" si="8503"/>
        <v>0</v>
      </c>
      <c r="AW1739" s="568">
        <f t="shared" si="8503"/>
        <v>1</v>
      </c>
      <c r="AX1739" s="568">
        <f t="shared" si="8503"/>
        <v>0</v>
      </c>
      <c r="AY1739" s="568">
        <f t="shared" si="8503"/>
        <v>1</v>
      </c>
      <c r="AZ1739" s="276">
        <f t="shared" si="8503"/>
        <v>0</v>
      </c>
      <c r="BA1739" s="276">
        <f t="shared" si="8503"/>
        <v>0</v>
      </c>
      <c r="BB1739" s="276">
        <f t="shared" si="8503"/>
        <v>0</v>
      </c>
      <c r="BC1739" s="276">
        <f t="shared" si="8503"/>
        <v>0</v>
      </c>
      <c r="BD1739" s="276">
        <f t="shared" si="8503"/>
        <v>0</v>
      </c>
      <c r="BE1739" s="276">
        <f t="shared" si="8503"/>
        <v>0</v>
      </c>
      <c r="BF1739" s="523"/>
      <c r="BG1739" s="605">
        <f>SUM(F1739,S1739,AF1739,AS1739)</f>
        <v>1</v>
      </c>
      <c r="BH1739" s="533">
        <f>SUM(G1739,T1739,AG1739)</f>
        <v>0</v>
      </c>
      <c r="BI1739" s="533">
        <f t="shared" si="8484"/>
        <v>0</v>
      </c>
      <c r="BJ1739" s="533">
        <f t="shared" si="8485"/>
        <v>0</v>
      </c>
      <c r="BK1739" s="533">
        <f t="shared" si="8486"/>
        <v>0</v>
      </c>
      <c r="BL1739" s="533">
        <f t="shared" si="8487"/>
        <v>0</v>
      </c>
      <c r="BM1739" s="533">
        <f t="shared" si="8488"/>
        <v>0</v>
      </c>
      <c r="BN1739" s="533">
        <f>SUM(M1739,Z1739,AM1739)</f>
        <v>1</v>
      </c>
      <c r="BO1739" s="533">
        <f t="shared" si="8489"/>
        <v>0</v>
      </c>
      <c r="BP1739" s="533">
        <f t="shared" si="8490"/>
        <v>1</v>
      </c>
      <c r="BQ1739" s="533">
        <f t="shared" si="8491"/>
        <v>0</v>
      </c>
      <c r="BR1739" s="533">
        <f t="shared" si="8492"/>
        <v>0</v>
      </c>
      <c r="BS1739" s="533">
        <f t="shared" si="8493"/>
        <v>0</v>
      </c>
      <c r="BT1739" s="533">
        <f>AT1739</f>
        <v>0</v>
      </c>
      <c r="BU1739" s="533">
        <f t="shared" si="8494"/>
        <v>0</v>
      </c>
      <c r="BV1739" s="533">
        <f t="shared" si="8495"/>
        <v>0</v>
      </c>
      <c r="BW1739" s="536">
        <f>SUM(BH1739,BK1739,BN1739,BQ1739,BT1739)</f>
        <v>1</v>
      </c>
      <c r="BX1739" s="536">
        <f t="shared" si="8496"/>
        <v>0</v>
      </c>
      <c r="BY1739" s="536">
        <f t="shared" si="8497"/>
        <v>1</v>
      </c>
      <c r="BZ1739" t="s">
        <v>74</v>
      </c>
      <c r="CA1739" s="544">
        <f>AZ1739</f>
        <v>0</v>
      </c>
      <c r="CB1739" s="544">
        <f t="shared" si="8498"/>
        <v>0</v>
      </c>
      <c r="CC1739" s="544">
        <f t="shared" si="8499"/>
        <v>0</v>
      </c>
      <c r="CD1739" s="544">
        <f>BC1739</f>
        <v>0</v>
      </c>
      <c r="CE1739" s="544">
        <f t="shared" si="8500"/>
        <v>0</v>
      </c>
      <c r="CF1739" s="544">
        <f t="shared" si="8501"/>
        <v>0</v>
      </c>
    </row>
    <row r="1740" spans="1:84">
      <c r="A1740" s="149"/>
      <c r="B1740" s="149"/>
      <c r="C1740" s="151"/>
      <c r="D1740" s="151"/>
      <c r="E1740" s="370"/>
      <c r="F1740" s="592"/>
      <c r="G1740" s="168"/>
      <c r="H1740" s="168"/>
      <c r="I1740" s="168"/>
      <c r="J1740" s="168"/>
      <c r="K1740" s="168"/>
      <c r="L1740" s="168"/>
      <c r="M1740" s="168"/>
      <c r="N1740" s="168"/>
      <c r="O1740" s="168"/>
      <c r="P1740" s="168"/>
      <c r="Q1740" s="168"/>
      <c r="R1740" s="168"/>
      <c r="S1740" s="502"/>
      <c r="T1740" s="168"/>
      <c r="U1740" s="168"/>
      <c r="V1740" s="168"/>
      <c r="W1740" s="168"/>
      <c r="X1740" s="168"/>
      <c r="Y1740" s="168"/>
      <c r="Z1740" s="168"/>
      <c r="AA1740" s="168"/>
      <c r="AB1740" s="168"/>
      <c r="AC1740" s="168"/>
      <c r="AD1740" s="168"/>
      <c r="AE1740" s="168"/>
      <c r="AF1740" s="502"/>
      <c r="AG1740" s="168"/>
      <c r="AH1740" s="168"/>
      <c r="AI1740" s="168"/>
      <c r="AJ1740" s="168"/>
      <c r="AK1740" s="168"/>
      <c r="AL1740" s="168"/>
      <c r="AM1740" s="168"/>
      <c r="AN1740" s="168"/>
      <c r="AO1740" s="168"/>
      <c r="AP1740" s="168"/>
      <c r="AQ1740" s="168"/>
      <c r="AR1740" s="168"/>
      <c r="AS1740" s="502"/>
      <c r="AT1740" s="168"/>
      <c r="AU1740" s="168"/>
      <c r="AV1740" s="168"/>
      <c r="AW1740" s="569"/>
      <c r="AX1740" s="569"/>
      <c r="AY1740" s="569"/>
      <c r="AZ1740" s="168"/>
      <c r="BA1740" s="168"/>
      <c r="BB1740" s="168"/>
      <c r="BC1740" s="168"/>
      <c r="BD1740" s="168"/>
      <c r="BE1740" s="168"/>
      <c r="BF1740" s="523"/>
      <c r="CA1740" s="621"/>
      <c r="CB1740" s="621"/>
      <c r="CC1740" s="621"/>
      <c r="CD1740" s="621"/>
      <c r="CE1740" s="621"/>
      <c r="CF1740" s="621"/>
    </row>
    <row r="1741" spans="1:84">
      <c r="A1741" s="149"/>
      <c r="B1741" s="149" t="s">
        <v>1020</v>
      </c>
      <c r="C1741" s="151"/>
      <c r="D1741" s="151"/>
      <c r="E1741" s="379" t="s">
        <v>221</v>
      </c>
      <c r="F1741" s="592"/>
      <c r="G1741" s="159"/>
      <c r="H1741" s="159"/>
      <c r="I1741" s="275"/>
      <c r="J1741" s="159"/>
      <c r="K1741" s="159"/>
      <c r="L1741" s="275"/>
      <c r="M1741" s="159"/>
      <c r="N1741" s="159"/>
      <c r="O1741" s="275"/>
      <c r="P1741" s="159"/>
      <c r="Q1741" s="159"/>
      <c r="R1741" s="275"/>
      <c r="S1741" s="500"/>
      <c r="T1741" s="275"/>
      <c r="U1741" s="275"/>
      <c r="V1741" s="275"/>
      <c r="W1741" s="275"/>
      <c r="X1741" s="275"/>
      <c r="Y1741" s="275"/>
      <c r="Z1741" s="275"/>
      <c r="AA1741" s="275"/>
      <c r="AB1741" s="275"/>
      <c r="AC1741" s="275"/>
      <c r="AD1741" s="275"/>
      <c r="AE1741" s="275"/>
      <c r="AF1741" s="500"/>
      <c r="AG1741" s="275"/>
      <c r="AH1741" s="275"/>
      <c r="AI1741" s="275"/>
      <c r="AJ1741" s="275"/>
      <c r="AK1741" s="275"/>
      <c r="AL1741" s="275"/>
      <c r="AM1741" s="275"/>
      <c r="AN1741" s="275"/>
      <c r="AO1741" s="275"/>
      <c r="AP1741" s="275"/>
      <c r="AQ1741" s="275"/>
      <c r="AR1741" s="275"/>
      <c r="AS1741" s="500"/>
      <c r="AT1741" s="275"/>
      <c r="AU1741" s="275"/>
      <c r="AV1741" s="275"/>
      <c r="AW1741" s="567"/>
      <c r="AX1741" s="567"/>
      <c r="AY1741" s="567"/>
      <c r="AZ1741" s="159"/>
      <c r="BA1741" s="159"/>
      <c r="BB1741" s="159"/>
      <c r="BC1741" s="275"/>
      <c r="BD1741" s="275"/>
      <c r="BE1741" s="275"/>
      <c r="BF1741" s="521"/>
      <c r="CA1741" s="621"/>
      <c r="CB1741" s="621"/>
      <c r="CC1741" s="621"/>
      <c r="CD1741" s="621"/>
      <c r="CE1741" s="621"/>
      <c r="CF1741" s="621"/>
    </row>
    <row r="1742" spans="1:84">
      <c r="A1742" s="149"/>
      <c r="B1742" s="151"/>
      <c r="C1742" s="151"/>
      <c r="D1742" s="151"/>
      <c r="E1742" s="446" t="s">
        <v>1078</v>
      </c>
      <c r="F1742" s="592"/>
      <c r="G1742" s="159"/>
      <c r="H1742" s="159"/>
      <c r="I1742" s="275">
        <f>SUM(G1742:H1742)</f>
        <v>0</v>
      </c>
      <c r="J1742" s="159"/>
      <c r="K1742" s="159"/>
      <c r="L1742" s="275">
        <f>SUM(J1742:K1742)</f>
        <v>0</v>
      </c>
      <c r="M1742" s="159"/>
      <c r="N1742" s="159"/>
      <c r="O1742" s="275">
        <f>SUM(M1742:N1742)</f>
        <v>0</v>
      </c>
      <c r="P1742" s="159"/>
      <c r="Q1742" s="159"/>
      <c r="R1742" s="275">
        <f>SUM(P1742:Q1742)</f>
        <v>0</v>
      </c>
      <c r="S1742" s="500"/>
      <c r="T1742" s="275"/>
      <c r="U1742" s="275"/>
      <c r="V1742" s="275">
        <f>SUM(T1742:U1742)</f>
        <v>0</v>
      </c>
      <c r="W1742" s="275"/>
      <c r="X1742" s="275"/>
      <c r="Y1742" s="275">
        <f>SUM(W1742:X1742)</f>
        <v>0</v>
      </c>
      <c r="Z1742" s="275"/>
      <c r="AA1742" s="275"/>
      <c r="AB1742" s="275">
        <f>SUM(Z1742:AA1742)</f>
        <v>0</v>
      </c>
      <c r="AC1742" s="275"/>
      <c r="AD1742" s="275"/>
      <c r="AE1742" s="275">
        <f>SUM(AC1742:AD1742)</f>
        <v>0</v>
      </c>
      <c r="AF1742" s="500"/>
      <c r="AG1742" s="275"/>
      <c r="AH1742" s="275"/>
      <c r="AI1742" s="275">
        <f>SUM(AG1742:AH1742)</f>
        <v>0</v>
      </c>
      <c r="AJ1742" s="275"/>
      <c r="AK1742" s="275"/>
      <c r="AL1742" s="275">
        <f>SUM(AJ1742:AK1742)</f>
        <v>0</v>
      </c>
      <c r="AM1742" s="275"/>
      <c r="AN1742" s="275"/>
      <c r="AO1742" s="275">
        <f>SUM(AM1742:AN1742)</f>
        <v>0</v>
      </c>
      <c r="AP1742" s="275"/>
      <c r="AQ1742" s="275"/>
      <c r="AR1742" s="275">
        <f>SUM(AP1742:AQ1742)</f>
        <v>0</v>
      </c>
      <c r="AS1742" s="500"/>
      <c r="AT1742" s="275"/>
      <c r="AU1742" s="275"/>
      <c r="AV1742" s="275">
        <f>SUM(AT1742:AU1742)</f>
        <v>0</v>
      </c>
      <c r="AW1742" s="567">
        <f t="shared" ref="AW1742:AW1743" si="8504">SUM(G1742,J1742,M1742,P1742,T1742,W1742,Z1742,AC1742,AG1742,AJ1742,AM1742,AP1742,AT1742)</f>
        <v>0</v>
      </c>
      <c r="AX1742" s="567">
        <f t="shared" ref="AX1742:AX1743" si="8505">SUM(H1742,K1742,N1742,Q1742,U1742,X1742,AA1742,AD1742,AH1742,AK1742,AN1742,AQ1742,AU1742)</f>
        <v>0</v>
      </c>
      <c r="AY1742" s="567">
        <f t="shared" ref="AY1742:AY1743" si="8506">SUM(I1742,L1742,O1742,R1742,V1742,Y1742,AB1742,AE1742,AI1742,AL1742,AO1742,AR1742,AV1742)</f>
        <v>0</v>
      </c>
      <c r="AZ1742" s="159"/>
      <c r="BA1742" s="159"/>
      <c r="BB1742" s="275">
        <f>SUM(AZ1742:BA1742)</f>
        <v>0</v>
      </c>
      <c r="BC1742" s="275"/>
      <c r="BD1742" s="275"/>
      <c r="BE1742" s="275">
        <f>SUM(BC1742:BD1742)</f>
        <v>0</v>
      </c>
      <c r="BF1742" s="521"/>
      <c r="BG1742" s="605">
        <f>SUM(F1742,S1742,AF1742,AS1742)</f>
        <v>0</v>
      </c>
      <c r="BH1742" s="533">
        <f>SUM(G1742,T1742,AG1742)</f>
        <v>0</v>
      </c>
      <c r="BI1742" s="533">
        <f t="shared" ref="BI1742:BI1744" si="8507">SUM(H1742,U1742,AH1742)</f>
        <v>0</v>
      </c>
      <c r="BJ1742" s="533">
        <f t="shared" ref="BJ1742:BJ1744" si="8508">SUM(I1742,V1742,AI1742)</f>
        <v>0</v>
      </c>
      <c r="BK1742" s="533">
        <f t="shared" ref="BK1742:BK1744" si="8509">SUM(J1742,W1742,AJ1742)</f>
        <v>0</v>
      </c>
      <c r="BL1742" s="533">
        <f t="shared" ref="BL1742:BL1744" si="8510">SUM(K1742,X1742,AK1742)</f>
        <v>0</v>
      </c>
      <c r="BM1742" s="533">
        <f t="shared" ref="BM1742:BM1744" si="8511">SUM(L1742,Y1742,AL1742)</f>
        <v>0</v>
      </c>
      <c r="BN1742" s="533">
        <f>SUM(M1742,Z1742,AM1742)</f>
        <v>0</v>
      </c>
      <c r="BO1742" s="533">
        <f t="shared" ref="BO1742:BO1744" si="8512">SUM(N1742,AA1742,AN1742)</f>
        <v>0</v>
      </c>
      <c r="BP1742" s="533">
        <f t="shared" ref="BP1742:BP1744" si="8513">SUM(O1742,AB1742,AO1742)</f>
        <v>0</v>
      </c>
      <c r="BQ1742" s="533">
        <f t="shared" ref="BQ1742:BQ1744" si="8514">SUM(P1742,AC1742,AP1742)</f>
        <v>0</v>
      </c>
      <c r="BR1742" s="533">
        <f t="shared" ref="BR1742:BR1744" si="8515">SUM(Q1742,AD1742,AQ1742)</f>
        <v>0</v>
      </c>
      <c r="BS1742" s="533">
        <f t="shared" ref="BS1742:BS1744" si="8516">SUM(R1742,AE1742,AR1742)</f>
        <v>0</v>
      </c>
      <c r="BT1742" s="533">
        <f>AT1742</f>
        <v>0</v>
      </c>
      <c r="BU1742" s="533">
        <f t="shared" ref="BU1742:BU1744" si="8517">AU1742</f>
        <v>0</v>
      </c>
      <c r="BV1742" s="533">
        <f t="shared" ref="BV1742:BV1744" si="8518">AV1742</f>
        <v>0</v>
      </c>
      <c r="BW1742" s="536">
        <f>SUM(BH1742,BK1742,BN1742,BQ1742,BT1742)</f>
        <v>0</v>
      </c>
      <c r="BX1742" s="536">
        <f t="shared" ref="BX1742:BX1744" si="8519">SUM(BI1742,BL1742,BO1742,BR1742,BU1742)</f>
        <v>0</v>
      </c>
      <c r="BY1742" s="536">
        <f t="shared" ref="BY1742:BY1744" si="8520">SUM(BJ1742,BM1742,BP1742,BS1742,BV1742)</f>
        <v>0</v>
      </c>
      <c r="BZ1742" t="s">
        <v>74</v>
      </c>
      <c r="CA1742" s="621">
        <f>AZ1742</f>
        <v>0</v>
      </c>
      <c r="CB1742" s="621">
        <f t="shared" ref="CB1742:CB1744" si="8521">BA1742</f>
        <v>0</v>
      </c>
      <c r="CC1742" s="621">
        <f t="shared" ref="CC1742:CC1744" si="8522">BB1742</f>
        <v>0</v>
      </c>
      <c r="CD1742" s="621">
        <f>BC1742</f>
        <v>0</v>
      </c>
      <c r="CE1742" s="621">
        <f t="shared" ref="CE1742:CE1744" si="8523">BD1742</f>
        <v>0</v>
      </c>
      <c r="CF1742" s="621">
        <f t="shared" ref="CF1742:CF1744" si="8524">BE1742</f>
        <v>0</v>
      </c>
    </row>
    <row r="1743" spans="1:84">
      <c r="A1743" s="149"/>
      <c r="B1743" s="151"/>
      <c r="C1743" s="151"/>
      <c r="D1743" s="151"/>
      <c r="E1743" s="446" t="s">
        <v>1079</v>
      </c>
      <c r="F1743" s="592">
        <v>4</v>
      </c>
      <c r="G1743" s="159"/>
      <c r="H1743" s="159"/>
      <c r="I1743" s="275">
        <f>SUM(G1743:H1743)</f>
        <v>0</v>
      </c>
      <c r="J1743" s="159"/>
      <c r="K1743" s="159"/>
      <c r="L1743" s="275">
        <f>SUM(J1743:K1743)</f>
        <v>0</v>
      </c>
      <c r="M1743" s="159"/>
      <c r="N1743" s="159"/>
      <c r="O1743" s="275">
        <f>SUM(M1743:N1743)</f>
        <v>0</v>
      </c>
      <c r="P1743" s="159"/>
      <c r="Q1743" s="159"/>
      <c r="R1743" s="275">
        <f>SUM(P1743:Q1743)</f>
        <v>0</v>
      </c>
      <c r="S1743" s="500"/>
      <c r="T1743" s="275"/>
      <c r="U1743" s="275"/>
      <c r="V1743" s="275">
        <f>SUM(T1743:U1743)</f>
        <v>0</v>
      </c>
      <c r="W1743" s="275"/>
      <c r="X1743" s="275"/>
      <c r="Y1743" s="275">
        <f>SUM(W1743:X1743)</f>
        <v>0</v>
      </c>
      <c r="Z1743" s="275"/>
      <c r="AA1743" s="275"/>
      <c r="AB1743" s="275">
        <f>SUM(Z1743:AA1743)</f>
        <v>0</v>
      </c>
      <c r="AC1743" s="275"/>
      <c r="AD1743" s="275"/>
      <c r="AE1743" s="275">
        <f>SUM(AC1743:AD1743)</f>
        <v>0</v>
      </c>
      <c r="AF1743" s="500"/>
      <c r="AG1743" s="275"/>
      <c r="AH1743" s="275"/>
      <c r="AI1743" s="275">
        <f>SUM(AG1743:AH1743)</f>
        <v>0</v>
      </c>
      <c r="AJ1743" s="275"/>
      <c r="AK1743" s="275"/>
      <c r="AL1743" s="275">
        <f>SUM(AJ1743:AK1743)</f>
        <v>0</v>
      </c>
      <c r="AM1743" s="275"/>
      <c r="AN1743" s="275"/>
      <c r="AO1743" s="275">
        <f>SUM(AM1743:AN1743)</f>
        <v>0</v>
      </c>
      <c r="AP1743" s="275"/>
      <c r="AQ1743" s="275"/>
      <c r="AR1743" s="275">
        <f>SUM(AP1743:AQ1743)</f>
        <v>0</v>
      </c>
      <c r="AS1743" s="500"/>
      <c r="AT1743" s="275"/>
      <c r="AU1743" s="275"/>
      <c r="AV1743" s="275">
        <f>SUM(AT1743:AU1743)</f>
        <v>0</v>
      </c>
      <c r="AW1743" s="567">
        <f t="shared" si="8504"/>
        <v>0</v>
      </c>
      <c r="AX1743" s="567">
        <f t="shared" si="8505"/>
        <v>0</v>
      </c>
      <c r="AY1743" s="567">
        <f t="shared" si="8506"/>
        <v>0</v>
      </c>
      <c r="AZ1743" s="159"/>
      <c r="BA1743" s="159"/>
      <c r="BB1743" s="275">
        <f>SUM(AZ1743:BA1743)</f>
        <v>0</v>
      </c>
      <c r="BC1743" s="275"/>
      <c r="BD1743" s="275"/>
      <c r="BE1743" s="275">
        <f>SUM(BC1743:BD1743)</f>
        <v>0</v>
      </c>
      <c r="BF1743" s="521"/>
      <c r="BG1743" s="605">
        <f>SUM(F1743,S1743,AF1743,AS1743)</f>
        <v>4</v>
      </c>
      <c r="BH1743" s="533">
        <f>SUM(G1743,T1743,AG1743)</f>
        <v>0</v>
      </c>
      <c r="BI1743" s="533">
        <f t="shared" si="8507"/>
        <v>0</v>
      </c>
      <c r="BJ1743" s="533">
        <f t="shared" si="8508"/>
        <v>0</v>
      </c>
      <c r="BK1743" s="533">
        <f t="shared" si="8509"/>
        <v>0</v>
      </c>
      <c r="BL1743" s="533">
        <f t="shared" si="8510"/>
        <v>0</v>
      </c>
      <c r="BM1743" s="533">
        <f t="shared" si="8511"/>
        <v>0</v>
      </c>
      <c r="BN1743" s="533">
        <f>SUM(M1743,Z1743,AM1743)</f>
        <v>0</v>
      </c>
      <c r="BO1743" s="533">
        <f t="shared" si="8512"/>
        <v>0</v>
      </c>
      <c r="BP1743" s="533">
        <f t="shared" si="8513"/>
        <v>0</v>
      </c>
      <c r="BQ1743" s="533">
        <f t="shared" si="8514"/>
        <v>0</v>
      </c>
      <c r="BR1743" s="533">
        <f t="shared" si="8515"/>
        <v>0</v>
      </c>
      <c r="BS1743" s="533">
        <f t="shared" si="8516"/>
        <v>0</v>
      </c>
      <c r="BT1743" s="533">
        <f>AT1743</f>
        <v>0</v>
      </c>
      <c r="BU1743" s="533">
        <f t="shared" si="8517"/>
        <v>0</v>
      </c>
      <c r="BV1743" s="533">
        <f t="shared" si="8518"/>
        <v>0</v>
      </c>
      <c r="BW1743" s="536">
        <f>SUM(BH1743,BK1743,BN1743,BQ1743,BT1743)</f>
        <v>0</v>
      </c>
      <c r="BX1743" s="536">
        <f t="shared" si="8519"/>
        <v>0</v>
      </c>
      <c r="BY1743" s="536">
        <f t="shared" si="8520"/>
        <v>0</v>
      </c>
      <c r="BZ1743" t="s">
        <v>74</v>
      </c>
      <c r="CA1743" s="621">
        <f>AZ1743</f>
        <v>0</v>
      </c>
      <c r="CB1743" s="621">
        <f t="shared" si="8521"/>
        <v>0</v>
      </c>
      <c r="CC1743" s="621">
        <f t="shared" si="8522"/>
        <v>0</v>
      </c>
      <c r="CD1743" s="621">
        <f>BC1743</f>
        <v>0</v>
      </c>
      <c r="CE1743" s="621">
        <f t="shared" si="8523"/>
        <v>0</v>
      </c>
      <c r="CF1743" s="621">
        <f t="shared" si="8524"/>
        <v>0</v>
      </c>
    </row>
    <row r="1744" spans="1:84">
      <c r="A1744" s="149"/>
      <c r="B1744" s="151"/>
      <c r="C1744" s="151"/>
      <c r="D1744" s="151"/>
      <c r="E1744" s="370"/>
      <c r="F1744" s="592">
        <f t="shared" ref="F1744" si="8525">SUM(F1742:F1743)</f>
        <v>4</v>
      </c>
      <c r="G1744" s="276">
        <f t="shared" ref="G1744:BE1744" si="8526">SUM(G1742:G1743)</f>
        <v>0</v>
      </c>
      <c r="H1744" s="276">
        <f t="shared" si="8526"/>
        <v>0</v>
      </c>
      <c r="I1744" s="276">
        <f t="shared" si="8526"/>
        <v>0</v>
      </c>
      <c r="J1744" s="276">
        <f t="shared" si="8526"/>
        <v>0</v>
      </c>
      <c r="K1744" s="276">
        <f t="shared" si="8526"/>
        <v>0</v>
      </c>
      <c r="L1744" s="276">
        <f t="shared" si="8526"/>
        <v>0</v>
      </c>
      <c r="M1744" s="276">
        <f t="shared" si="8526"/>
        <v>0</v>
      </c>
      <c r="N1744" s="276">
        <f t="shared" si="8526"/>
        <v>0</v>
      </c>
      <c r="O1744" s="276">
        <f t="shared" si="8526"/>
        <v>0</v>
      </c>
      <c r="P1744" s="276">
        <f t="shared" si="8526"/>
        <v>0</v>
      </c>
      <c r="Q1744" s="276">
        <f t="shared" si="8526"/>
        <v>0</v>
      </c>
      <c r="R1744" s="276">
        <f t="shared" si="8526"/>
        <v>0</v>
      </c>
      <c r="S1744" s="501">
        <f t="shared" si="8526"/>
        <v>0</v>
      </c>
      <c r="T1744" s="276">
        <f t="shared" si="8526"/>
        <v>0</v>
      </c>
      <c r="U1744" s="276">
        <f t="shared" si="8526"/>
        <v>0</v>
      </c>
      <c r="V1744" s="276">
        <f t="shared" si="8526"/>
        <v>0</v>
      </c>
      <c r="W1744" s="276">
        <f t="shared" si="8526"/>
        <v>0</v>
      </c>
      <c r="X1744" s="276">
        <f t="shared" si="8526"/>
        <v>0</v>
      </c>
      <c r="Y1744" s="276">
        <f t="shared" si="8526"/>
        <v>0</v>
      </c>
      <c r="Z1744" s="276">
        <f t="shared" si="8526"/>
        <v>0</v>
      </c>
      <c r="AA1744" s="276">
        <f t="shared" si="8526"/>
        <v>0</v>
      </c>
      <c r="AB1744" s="276">
        <f t="shared" si="8526"/>
        <v>0</v>
      </c>
      <c r="AC1744" s="276">
        <f t="shared" si="8526"/>
        <v>0</v>
      </c>
      <c r="AD1744" s="276">
        <f t="shared" si="8526"/>
        <v>0</v>
      </c>
      <c r="AE1744" s="276">
        <f t="shared" si="8526"/>
        <v>0</v>
      </c>
      <c r="AF1744" s="501">
        <f t="shared" si="8526"/>
        <v>0</v>
      </c>
      <c r="AG1744" s="276">
        <f t="shared" si="8526"/>
        <v>0</v>
      </c>
      <c r="AH1744" s="276">
        <f t="shared" si="8526"/>
        <v>0</v>
      </c>
      <c r="AI1744" s="276">
        <f t="shared" si="8526"/>
        <v>0</v>
      </c>
      <c r="AJ1744" s="276">
        <f t="shared" si="8526"/>
        <v>0</v>
      </c>
      <c r="AK1744" s="276">
        <f t="shared" si="8526"/>
        <v>0</v>
      </c>
      <c r="AL1744" s="276">
        <f t="shared" si="8526"/>
        <v>0</v>
      </c>
      <c r="AM1744" s="276">
        <f t="shared" si="8526"/>
        <v>0</v>
      </c>
      <c r="AN1744" s="276">
        <f t="shared" si="8526"/>
        <v>0</v>
      </c>
      <c r="AO1744" s="276">
        <f t="shared" si="8526"/>
        <v>0</v>
      </c>
      <c r="AP1744" s="276">
        <f t="shared" si="8526"/>
        <v>0</v>
      </c>
      <c r="AQ1744" s="276">
        <f t="shared" si="8526"/>
        <v>0</v>
      </c>
      <c r="AR1744" s="276">
        <f t="shared" si="8526"/>
        <v>0</v>
      </c>
      <c r="AS1744" s="501">
        <f t="shared" si="8526"/>
        <v>0</v>
      </c>
      <c r="AT1744" s="276">
        <f t="shared" si="8526"/>
        <v>0</v>
      </c>
      <c r="AU1744" s="276">
        <f t="shared" si="8526"/>
        <v>0</v>
      </c>
      <c r="AV1744" s="276">
        <f t="shared" si="8526"/>
        <v>0</v>
      </c>
      <c r="AW1744" s="568">
        <f t="shared" si="8526"/>
        <v>0</v>
      </c>
      <c r="AX1744" s="568">
        <f t="shared" si="8526"/>
        <v>0</v>
      </c>
      <c r="AY1744" s="568">
        <f t="shared" si="8526"/>
        <v>0</v>
      </c>
      <c r="AZ1744" s="276">
        <f t="shared" si="8526"/>
        <v>0</v>
      </c>
      <c r="BA1744" s="276">
        <f t="shared" si="8526"/>
        <v>0</v>
      </c>
      <c r="BB1744" s="276">
        <f t="shared" si="8526"/>
        <v>0</v>
      </c>
      <c r="BC1744" s="276">
        <f t="shared" si="8526"/>
        <v>0</v>
      </c>
      <c r="BD1744" s="276">
        <f t="shared" si="8526"/>
        <v>0</v>
      </c>
      <c r="BE1744" s="276">
        <f t="shared" si="8526"/>
        <v>0</v>
      </c>
      <c r="BF1744" s="523"/>
      <c r="BG1744" s="605">
        <f>SUM(F1744,S1744,AF1744,AS1744)</f>
        <v>4</v>
      </c>
      <c r="BH1744" s="533">
        <f>SUM(G1744,T1744,AG1744)</f>
        <v>0</v>
      </c>
      <c r="BI1744" s="533">
        <f t="shared" si="8507"/>
        <v>0</v>
      </c>
      <c r="BJ1744" s="533">
        <f t="shared" si="8508"/>
        <v>0</v>
      </c>
      <c r="BK1744" s="533">
        <f t="shared" si="8509"/>
        <v>0</v>
      </c>
      <c r="BL1744" s="533">
        <f t="shared" si="8510"/>
        <v>0</v>
      </c>
      <c r="BM1744" s="533">
        <f t="shared" si="8511"/>
        <v>0</v>
      </c>
      <c r="BN1744" s="533">
        <f>SUM(M1744,Z1744,AM1744)</f>
        <v>0</v>
      </c>
      <c r="BO1744" s="533">
        <f t="shared" si="8512"/>
        <v>0</v>
      </c>
      <c r="BP1744" s="533">
        <f t="shared" si="8513"/>
        <v>0</v>
      </c>
      <c r="BQ1744" s="533">
        <f t="shared" si="8514"/>
        <v>0</v>
      </c>
      <c r="BR1744" s="533">
        <f t="shared" si="8515"/>
        <v>0</v>
      </c>
      <c r="BS1744" s="533">
        <f t="shared" si="8516"/>
        <v>0</v>
      </c>
      <c r="BT1744" s="533">
        <f>AT1744</f>
        <v>0</v>
      </c>
      <c r="BU1744" s="533">
        <f t="shared" si="8517"/>
        <v>0</v>
      </c>
      <c r="BV1744" s="533">
        <f t="shared" si="8518"/>
        <v>0</v>
      </c>
      <c r="BW1744" s="536">
        <f>SUM(BH1744,BK1744,BN1744,BQ1744,BT1744)</f>
        <v>0</v>
      </c>
      <c r="BX1744" s="536">
        <f t="shared" si="8519"/>
        <v>0</v>
      </c>
      <c r="BY1744" s="536">
        <f t="shared" si="8520"/>
        <v>0</v>
      </c>
      <c r="BZ1744" t="s">
        <v>74</v>
      </c>
      <c r="CA1744" s="621">
        <f>AZ1744</f>
        <v>0</v>
      </c>
      <c r="CB1744" s="621">
        <f t="shared" si="8521"/>
        <v>0</v>
      </c>
      <c r="CC1744" s="621">
        <f t="shared" si="8522"/>
        <v>0</v>
      </c>
      <c r="CD1744" s="621">
        <f>BC1744</f>
        <v>0</v>
      </c>
      <c r="CE1744" s="621">
        <f t="shared" si="8523"/>
        <v>0</v>
      </c>
      <c r="CF1744" s="621">
        <f t="shared" si="8524"/>
        <v>0</v>
      </c>
    </row>
    <row r="1745" spans="1:84">
      <c r="A1745" s="149"/>
      <c r="B1745" s="151"/>
      <c r="C1745" s="151"/>
      <c r="D1745" s="151"/>
      <c r="E1745" s="370"/>
      <c r="F1745" s="592"/>
      <c r="G1745" s="276"/>
      <c r="H1745" s="276"/>
      <c r="I1745" s="276"/>
      <c r="J1745" s="276"/>
      <c r="K1745" s="276"/>
      <c r="L1745" s="276"/>
      <c r="M1745" s="276"/>
      <c r="N1745" s="276"/>
      <c r="O1745" s="276"/>
      <c r="P1745" s="276"/>
      <c r="Q1745" s="276"/>
      <c r="R1745" s="276"/>
      <c r="S1745" s="501"/>
      <c r="T1745" s="276"/>
      <c r="U1745" s="276"/>
      <c r="V1745" s="276"/>
      <c r="W1745" s="276"/>
      <c r="X1745" s="276"/>
      <c r="Y1745" s="276"/>
      <c r="Z1745" s="276"/>
      <c r="AA1745" s="276"/>
      <c r="AB1745" s="276"/>
      <c r="AC1745" s="276"/>
      <c r="AD1745" s="276"/>
      <c r="AE1745" s="276"/>
      <c r="AF1745" s="501"/>
      <c r="AG1745" s="276"/>
      <c r="AH1745" s="276"/>
      <c r="AI1745" s="276"/>
      <c r="AJ1745" s="276"/>
      <c r="AK1745" s="276"/>
      <c r="AL1745" s="276"/>
      <c r="AM1745" s="276"/>
      <c r="AN1745" s="276"/>
      <c r="AO1745" s="276"/>
      <c r="AP1745" s="276"/>
      <c r="AQ1745" s="276"/>
      <c r="AR1745" s="276"/>
      <c r="AS1745" s="501"/>
      <c r="AT1745" s="276"/>
      <c r="AU1745" s="276"/>
      <c r="AV1745" s="276"/>
      <c r="AW1745" s="568"/>
      <c r="AX1745" s="568"/>
      <c r="AY1745" s="568"/>
      <c r="AZ1745" s="276"/>
      <c r="BA1745" s="276"/>
      <c r="BB1745" s="276"/>
      <c r="BC1745" s="276"/>
      <c r="BD1745" s="276"/>
      <c r="BE1745" s="276"/>
      <c r="BF1745" s="523"/>
      <c r="BW1745" s="536"/>
      <c r="BX1745" s="536"/>
      <c r="BY1745" s="536"/>
      <c r="CA1745" s="625"/>
      <c r="CB1745" s="625"/>
      <c r="CC1745" s="625"/>
      <c r="CD1745" s="625"/>
      <c r="CE1745" s="625"/>
      <c r="CF1745" s="625"/>
    </row>
    <row r="1746" spans="1:84">
      <c r="A1746" s="149"/>
      <c r="B1746" s="149" t="s">
        <v>570</v>
      </c>
      <c r="C1746" s="151"/>
      <c r="D1746" s="151"/>
      <c r="E1746" s="379" t="s">
        <v>221</v>
      </c>
      <c r="F1746" s="592"/>
      <c r="G1746" s="159"/>
      <c r="H1746" s="159"/>
      <c r="I1746" s="275"/>
      <c r="J1746" s="159"/>
      <c r="K1746" s="159"/>
      <c r="L1746" s="275"/>
      <c r="M1746" s="159"/>
      <c r="N1746" s="159"/>
      <c r="O1746" s="275"/>
      <c r="P1746" s="159"/>
      <c r="Q1746" s="159"/>
      <c r="R1746" s="275"/>
      <c r="S1746" s="500"/>
      <c r="T1746" s="275"/>
      <c r="U1746" s="275"/>
      <c r="V1746" s="275"/>
      <c r="W1746" s="275"/>
      <c r="X1746" s="275"/>
      <c r="Y1746" s="275"/>
      <c r="Z1746" s="275"/>
      <c r="AA1746" s="275"/>
      <c r="AB1746" s="275"/>
      <c r="AC1746" s="275"/>
      <c r="AD1746" s="275"/>
      <c r="AE1746" s="275"/>
      <c r="AF1746" s="500"/>
      <c r="AG1746" s="275"/>
      <c r="AH1746" s="275"/>
      <c r="AI1746" s="275"/>
      <c r="AJ1746" s="275"/>
      <c r="AK1746" s="275"/>
      <c r="AL1746" s="275"/>
      <c r="AM1746" s="275"/>
      <c r="AN1746" s="275"/>
      <c r="AO1746" s="275"/>
      <c r="AP1746" s="275"/>
      <c r="AQ1746" s="275"/>
      <c r="AR1746" s="275"/>
      <c r="AS1746" s="500"/>
      <c r="AT1746" s="275"/>
      <c r="AU1746" s="275"/>
      <c r="AV1746" s="275" t="s">
        <v>74</v>
      </c>
      <c r="AW1746" s="567"/>
      <c r="AX1746" s="567"/>
      <c r="AY1746" s="567"/>
      <c r="AZ1746" s="159"/>
      <c r="BA1746" s="159"/>
      <c r="BB1746" s="159"/>
      <c r="BC1746" s="275"/>
      <c r="BD1746" s="275"/>
      <c r="BE1746" s="275"/>
      <c r="BF1746" s="521"/>
      <c r="CA1746" s="625"/>
      <c r="CB1746" s="625"/>
      <c r="CC1746" s="625"/>
      <c r="CD1746" s="625"/>
      <c r="CE1746" s="625"/>
      <c r="CF1746" s="625"/>
    </row>
    <row r="1747" spans="1:84">
      <c r="A1747" s="149"/>
      <c r="B1747" s="151"/>
      <c r="C1747" s="151"/>
      <c r="D1747" s="151"/>
      <c r="E1747" s="446" t="s">
        <v>1078</v>
      </c>
      <c r="F1747" s="592">
        <v>3</v>
      </c>
      <c r="G1747" s="159">
        <v>1</v>
      </c>
      <c r="H1747" s="159"/>
      <c r="I1747" s="275">
        <f>SUM(G1747:H1747)</f>
        <v>1</v>
      </c>
      <c r="J1747" s="159"/>
      <c r="K1747" s="159"/>
      <c r="L1747" s="275">
        <f>SUM(J1747:K1747)</f>
        <v>0</v>
      </c>
      <c r="M1747" s="159"/>
      <c r="N1747" s="159"/>
      <c r="O1747" s="275">
        <f>SUM(M1747:N1747)</f>
        <v>0</v>
      </c>
      <c r="P1747" s="159">
        <v>1</v>
      </c>
      <c r="Q1747" s="159">
        <v>1</v>
      </c>
      <c r="R1747" s="275">
        <f>SUM(P1747:Q1747)</f>
        <v>2</v>
      </c>
      <c r="S1747" s="500"/>
      <c r="T1747" s="275"/>
      <c r="U1747" s="275"/>
      <c r="V1747" s="275">
        <f>SUM(T1747:U1747)</f>
        <v>0</v>
      </c>
      <c r="W1747" s="275"/>
      <c r="X1747" s="275"/>
      <c r="Y1747" s="275">
        <f>SUM(W1747:X1747)</f>
        <v>0</v>
      </c>
      <c r="Z1747" s="275"/>
      <c r="AA1747" s="275"/>
      <c r="AB1747" s="275">
        <f>SUM(Z1747:AA1747)</f>
        <v>0</v>
      </c>
      <c r="AC1747" s="275"/>
      <c r="AD1747" s="275"/>
      <c r="AE1747" s="275">
        <f>SUM(AC1747:AD1747)</f>
        <v>0</v>
      </c>
      <c r="AF1747" s="500"/>
      <c r="AG1747" s="275"/>
      <c r="AH1747" s="275"/>
      <c r="AI1747" s="275">
        <f>SUM(AG1747:AH1747)</f>
        <v>0</v>
      </c>
      <c r="AJ1747" s="275"/>
      <c r="AK1747" s="275"/>
      <c r="AL1747" s="275">
        <f>SUM(AJ1747:AK1747)</f>
        <v>0</v>
      </c>
      <c r="AM1747" s="275"/>
      <c r="AN1747" s="275"/>
      <c r="AO1747" s="275">
        <f>SUM(AM1747:AN1747)</f>
        <v>0</v>
      </c>
      <c r="AP1747" s="275"/>
      <c r="AQ1747" s="275"/>
      <c r="AR1747" s="275">
        <f>SUM(AP1747:AQ1747)</f>
        <v>0</v>
      </c>
      <c r="AS1747" s="500"/>
      <c r="AT1747" s="275"/>
      <c r="AU1747" s="275"/>
      <c r="AV1747" s="275">
        <f>SUM(AT1747:AU1747)</f>
        <v>0</v>
      </c>
      <c r="AW1747" s="567">
        <f t="shared" ref="AW1747:AW1748" si="8527">SUM(G1747,J1747,M1747,P1747,T1747,W1747,Z1747,AC1747,AG1747,AJ1747,AM1747,AP1747,AT1747)</f>
        <v>2</v>
      </c>
      <c r="AX1747" s="567">
        <f t="shared" ref="AX1747:AX1748" si="8528">SUM(H1747,K1747,N1747,Q1747,U1747,X1747,AA1747,AD1747,AH1747,AK1747,AN1747,AQ1747,AU1747)</f>
        <v>1</v>
      </c>
      <c r="AY1747" s="567">
        <f t="shared" ref="AY1747:AY1748" si="8529">SUM(I1747,L1747,O1747,R1747,V1747,Y1747,AB1747,AE1747,AI1747,AL1747,AO1747,AR1747,AV1747)</f>
        <v>3</v>
      </c>
      <c r="AZ1747" s="159"/>
      <c r="BA1747" s="159"/>
      <c r="BB1747" s="275">
        <f>SUM(AZ1747:BA1747)</f>
        <v>0</v>
      </c>
      <c r="BC1747" s="275"/>
      <c r="BD1747" s="275"/>
      <c r="BE1747" s="275">
        <f>SUM(BC1747:BD1747)</f>
        <v>0</v>
      </c>
      <c r="BF1747" s="521"/>
      <c r="BG1747" s="605">
        <f>SUM(F1747,S1747,AF1747,AS1747)</f>
        <v>3</v>
      </c>
      <c r="BH1747" s="533">
        <f>SUM(G1747,T1747,AG1747)</f>
        <v>1</v>
      </c>
      <c r="BI1747" s="533">
        <f t="shared" ref="BI1747:BI1749" si="8530">SUM(H1747,U1747,AH1747)</f>
        <v>0</v>
      </c>
      <c r="BJ1747" s="533">
        <f t="shared" ref="BJ1747:BJ1749" si="8531">SUM(I1747,V1747,AI1747)</f>
        <v>1</v>
      </c>
      <c r="BK1747" s="533">
        <f t="shared" ref="BK1747:BK1749" si="8532">SUM(J1747,W1747,AJ1747)</f>
        <v>0</v>
      </c>
      <c r="BL1747" s="533">
        <f t="shared" ref="BL1747:BL1749" si="8533">SUM(K1747,X1747,AK1747)</f>
        <v>0</v>
      </c>
      <c r="BM1747" s="533">
        <f t="shared" ref="BM1747:BM1749" si="8534">SUM(L1747,Y1747,AL1747)</f>
        <v>0</v>
      </c>
      <c r="BN1747" s="533">
        <f>SUM(M1747,Z1747,AM1747)</f>
        <v>0</v>
      </c>
      <c r="BO1747" s="533">
        <f t="shared" ref="BO1747:BO1749" si="8535">SUM(N1747,AA1747,AN1747)</f>
        <v>0</v>
      </c>
      <c r="BP1747" s="533">
        <f t="shared" ref="BP1747:BP1749" si="8536">SUM(O1747,AB1747,AO1747)</f>
        <v>0</v>
      </c>
      <c r="BQ1747" s="533">
        <f t="shared" ref="BQ1747:BQ1749" si="8537">SUM(P1747,AC1747,AP1747)</f>
        <v>1</v>
      </c>
      <c r="BR1747" s="533">
        <f t="shared" ref="BR1747:BR1749" si="8538">SUM(Q1747,AD1747,AQ1747)</f>
        <v>1</v>
      </c>
      <c r="BS1747" s="533">
        <f t="shared" ref="BS1747:BS1749" si="8539">SUM(R1747,AE1747,AR1747)</f>
        <v>2</v>
      </c>
      <c r="BT1747" s="533">
        <f>AT1747</f>
        <v>0</v>
      </c>
      <c r="BU1747" s="533">
        <f t="shared" ref="BU1747:BU1749" si="8540">AU1747</f>
        <v>0</v>
      </c>
      <c r="BV1747" s="533">
        <f t="shared" ref="BV1747:BV1749" si="8541">AV1747</f>
        <v>0</v>
      </c>
      <c r="BW1747" s="536">
        <f>SUM(BH1747,BK1747,BN1747,BQ1747,BT1747)</f>
        <v>2</v>
      </c>
      <c r="BX1747" s="536">
        <f t="shared" ref="BX1747:BX1749" si="8542">SUM(BI1747,BL1747,BO1747,BR1747,BU1747)</f>
        <v>1</v>
      </c>
      <c r="BY1747" s="536">
        <f t="shared" ref="BY1747:BY1749" si="8543">SUM(BJ1747,BM1747,BP1747,BS1747,BV1747)</f>
        <v>3</v>
      </c>
      <c r="BZ1747" t="s">
        <v>74</v>
      </c>
      <c r="CA1747" s="625">
        <f>AZ1747</f>
        <v>0</v>
      </c>
      <c r="CB1747" s="625">
        <f t="shared" ref="CB1747:CB1749" si="8544">BA1747</f>
        <v>0</v>
      </c>
      <c r="CC1747" s="625">
        <f t="shared" ref="CC1747:CC1749" si="8545">BB1747</f>
        <v>0</v>
      </c>
      <c r="CD1747" s="625">
        <f>BC1747</f>
        <v>0</v>
      </c>
      <c r="CE1747" s="625">
        <f t="shared" ref="CE1747:CE1749" si="8546">BD1747</f>
        <v>0</v>
      </c>
      <c r="CF1747" s="625">
        <f t="shared" ref="CF1747:CF1749" si="8547">BE1747</f>
        <v>0</v>
      </c>
    </row>
    <row r="1748" spans="1:84">
      <c r="A1748" s="149"/>
      <c r="B1748" s="151"/>
      <c r="C1748" s="151"/>
      <c r="D1748" s="151"/>
      <c r="E1748" s="446" t="s">
        <v>1079</v>
      </c>
      <c r="F1748" s="592">
        <v>0</v>
      </c>
      <c r="G1748" s="159"/>
      <c r="H1748" s="159"/>
      <c r="I1748" s="275">
        <f>SUM(G1748:H1748)</f>
        <v>0</v>
      </c>
      <c r="J1748" s="159"/>
      <c r="K1748" s="159"/>
      <c r="L1748" s="275">
        <f>SUM(J1748:K1748)</f>
        <v>0</v>
      </c>
      <c r="M1748" s="159"/>
      <c r="N1748" s="159"/>
      <c r="O1748" s="275">
        <f>SUM(M1748:N1748)</f>
        <v>0</v>
      </c>
      <c r="P1748" s="159"/>
      <c r="Q1748" s="159"/>
      <c r="R1748" s="275">
        <f>SUM(P1748:Q1748)</f>
        <v>0</v>
      </c>
      <c r="S1748" s="500"/>
      <c r="T1748" s="275"/>
      <c r="U1748" s="275" t="s">
        <v>74</v>
      </c>
      <c r="V1748" s="275">
        <f>SUM(T1748:U1748)</f>
        <v>0</v>
      </c>
      <c r="W1748" s="275"/>
      <c r="X1748" s="275"/>
      <c r="Y1748" s="275">
        <f>SUM(W1748:X1748)</f>
        <v>0</v>
      </c>
      <c r="Z1748" s="275"/>
      <c r="AA1748" s="275"/>
      <c r="AB1748" s="275">
        <f>SUM(Z1748:AA1748)</f>
        <v>0</v>
      </c>
      <c r="AC1748" s="275"/>
      <c r="AD1748" s="275"/>
      <c r="AE1748" s="275">
        <f>SUM(AC1748:AD1748)</f>
        <v>0</v>
      </c>
      <c r="AF1748" s="500"/>
      <c r="AG1748" s="275"/>
      <c r="AH1748" s="275"/>
      <c r="AI1748" s="275">
        <f>SUM(AG1748:AH1748)</f>
        <v>0</v>
      </c>
      <c r="AJ1748" s="275"/>
      <c r="AK1748" s="275"/>
      <c r="AL1748" s="275">
        <f>SUM(AJ1748:AK1748)</f>
        <v>0</v>
      </c>
      <c r="AM1748" s="275"/>
      <c r="AN1748" s="275"/>
      <c r="AO1748" s="275">
        <f>SUM(AM1748:AN1748)</f>
        <v>0</v>
      </c>
      <c r="AP1748" s="275"/>
      <c r="AQ1748" s="275"/>
      <c r="AR1748" s="275">
        <f>SUM(AP1748:AQ1748)</f>
        <v>0</v>
      </c>
      <c r="AS1748" s="500"/>
      <c r="AT1748" s="275"/>
      <c r="AU1748" s="275"/>
      <c r="AV1748" s="275">
        <f>SUM(AT1748:AU1748)</f>
        <v>0</v>
      </c>
      <c r="AW1748" s="567">
        <f t="shared" si="8527"/>
        <v>0</v>
      </c>
      <c r="AX1748" s="567">
        <f t="shared" si="8528"/>
        <v>0</v>
      </c>
      <c r="AY1748" s="567">
        <f t="shared" si="8529"/>
        <v>0</v>
      </c>
      <c r="AZ1748" s="159"/>
      <c r="BA1748" s="159"/>
      <c r="BB1748" s="275">
        <f>SUM(AZ1748:BA1748)</f>
        <v>0</v>
      </c>
      <c r="BC1748" s="275"/>
      <c r="BD1748" s="275"/>
      <c r="BE1748" s="275">
        <f>SUM(BC1748:BD1748)</f>
        <v>0</v>
      </c>
      <c r="BF1748" s="521"/>
      <c r="BG1748" s="605">
        <f>SUM(F1748,S1748,AF1748,AS1748)</f>
        <v>0</v>
      </c>
      <c r="BH1748" s="533">
        <f>SUM(G1748,T1748,AG1748)</f>
        <v>0</v>
      </c>
      <c r="BI1748" s="533">
        <f t="shared" si="8530"/>
        <v>0</v>
      </c>
      <c r="BJ1748" s="533">
        <f t="shared" si="8531"/>
        <v>0</v>
      </c>
      <c r="BK1748" s="533">
        <f t="shared" si="8532"/>
        <v>0</v>
      </c>
      <c r="BL1748" s="533">
        <f t="shared" si="8533"/>
        <v>0</v>
      </c>
      <c r="BM1748" s="533">
        <f t="shared" si="8534"/>
        <v>0</v>
      </c>
      <c r="BN1748" s="533">
        <f>SUM(M1748,Z1748,AM1748)</f>
        <v>0</v>
      </c>
      <c r="BO1748" s="533">
        <f t="shared" si="8535"/>
        <v>0</v>
      </c>
      <c r="BP1748" s="533">
        <f t="shared" si="8536"/>
        <v>0</v>
      </c>
      <c r="BQ1748" s="533">
        <f t="shared" si="8537"/>
        <v>0</v>
      </c>
      <c r="BR1748" s="533">
        <f t="shared" si="8538"/>
        <v>0</v>
      </c>
      <c r="BS1748" s="533">
        <f t="shared" si="8539"/>
        <v>0</v>
      </c>
      <c r="BT1748" s="533">
        <f>AT1748</f>
        <v>0</v>
      </c>
      <c r="BU1748" s="533">
        <f t="shared" si="8540"/>
        <v>0</v>
      </c>
      <c r="BV1748" s="533">
        <f t="shared" si="8541"/>
        <v>0</v>
      </c>
      <c r="BW1748" s="536">
        <f>SUM(BH1748,BK1748,BN1748,BQ1748,BT1748)</f>
        <v>0</v>
      </c>
      <c r="BX1748" s="536">
        <f t="shared" si="8542"/>
        <v>0</v>
      </c>
      <c r="BY1748" s="536">
        <f t="shared" si="8543"/>
        <v>0</v>
      </c>
      <c r="BZ1748" t="s">
        <v>74</v>
      </c>
      <c r="CA1748" s="625">
        <f>AZ1748</f>
        <v>0</v>
      </c>
      <c r="CB1748" s="625">
        <f t="shared" si="8544"/>
        <v>0</v>
      </c>
      <c r="CC1748" s="625">
        <f t="shared" si="8545"/>
        <v>0</v>
      </c>
      <c r="CD1748" s="625">
        <f>BC1748</f>
        <v>0</v>
      </c>
      <c r="CE1748" s="625">
        <f t="shared" si="8546"/>
        <v>0</v>
      </c>
      <c r="CF1748" s="625">
        <f t="shared" si="8547"/>
        <v>0</v>
      </c>
    </row>
    <row r="1749" spans="1:84">
      <c r="A1749" s="149"/>
      <c r="B1749" s="151"/>
      <c r="C1749" s="151"/>
      <c r="D1749" s="151"/>
      <c r="E1749" s="370"/>
      <c r="F1749" s="592">
        <f t="shared" ref="F1749" si="8548">SUM(F1747:F1748)</f>
        <v>3</v>
      </c>
      <c r="G1749" s="276">
        <f t="shared" ref="G1749:BE1749" si="8549">SUM(G1747:G1748)</f>
        <v>1</v>
      </c>
      <c r="H1749" s="276">
        <f t="shared" si="8549"/>
        <v>0</v>
      </c>
      <c r="I1749" s="276">
        <f t="shared" si="8549"/>
        <v>1</v>
      </c>
      <c r="J1749" s="276">
        <f t="shared" si="8549"/>
        <v>0</v>
      </c>
      <c r="K1749" s="276">
        <f t="shared" si="8549"/>
        <v>0</v>
      </c>
      <c r="L1749" s="276">
        <f t="shared" si="8549"/>
        <v>0</v>
      </c>
      <c r="M1749" s="276">
        <f t="shared" si="8549"/>
        <v>0</v>
      </c>
      <c r="N1749" s="276">
        <f t="shared" si="8549"/>
        <v>0</v>
      </c>
      <c r="O1749" s="276">
        <f t="shared" si="8549"/>
        <v>0</v>
      </c>
      <c r="P1749" s="276">
        <f t="shared" si="8549"/>
        <v>1</v>
      </c>
      <c r="Q1749" s="276">
        <f t="shared" si="8549"/>
        <v>1</v>
      </c>
      <c r="R1749" s="276">
        <f t="shared" si="8549"/>
        <v>2</v>
      </c>
      <c r="S1749" s="501">
        <f t="shared" si="8549"/>
        <v>0</v>
      </c>
      <c r="T1749" s="276">
        <f t="shared" si="8549"/>
        <v>0</v>
      </c>
      <c r="U1749" s="276">
        <f t="shared" si="8549"/>
        <v>0</v>
      </c>
      <c r="V1749" s="276">
        <f t="shared" si="8549"/>
        <v>0</v>
      </c>
      <c r="W1749" s="276">
        <f t="shared" si="8549"/>
        <v>0</v>
      </c>
      <c r="X1749" s="276">
        <f t="shared" si="8549"/>
        <v>0</v>
      </c>
      <c r="Y1749" s="276">
        <f t="shared" si="8549"/>
        <v>0</v>
      </c>
      <c r="Z1749" s="276">
        <f t="shared" si="8549"/>
        <v>0</v>
      </c>
      <c r="AA1749" s="276">
        <f t="shared" si="8549"/>
        <v>0</v>
      </c>
      <c r="AB1749" s="276">
        <f t="shared" si="8549"/>
        <v>0</v>
      </c>
      <c r="AC1749" s="276">
        <f t="shared" si="8549"/>
        <v>0</v>
      </c>
      <c r="AD1749" s="276">
        <f t="shared" si="8549"/>
        <v>0</v>
      </c>
      <c r="AE1749" s="276">
        <f t="shared" si="8549"/>
        <v>0</v>
      </c>
      <c r="AF1749" s="501">
        <f t="shared" si="8549"/>
        <v>0</v>
      </c>
      <c r="AG1749" s="276">
        <f t="shared" si="8549"/>
        <v>0</v>
      </c>
      <c r="AH1749" s="276">
        <f t="shared" si="8549"/>
        <v>0</v>
      </c>
      <c r="AI1749" s="276">
        <f t="shared" si="8549"/>
        <v>0</v>
      </c>
      <c r="AJ1749" s="276">
        <f t="shared" si="8549"/>
        <v>0</v>
      </c>
      <c r="AK1749" s="276">
        <f t="shared" si="8549"/>
        <v>0</v>
      </c>
      <c r="AL1749" s="276">
        <f t="shared" si="8549"/>
        <v>0</v>
      </c>
      <c r="AM1749" s="276">
        <f t="shared" si="8549"/>
        <v>0</v>
      </c>
      <c r="AN1749" s="276">
        <f t="shared" si="8549"/>
        <v>0</v>
      </c>
      <c r="AO1749" s="276">
        <f t="shared" si="8549"/>
        <v>0</v>
      </c>
      <c r="AP1749" s="276">
        <f t="shared" si="8549"/>
        <v>0</v>
      </c>
      <c r="AQ1749" s="276">
        <f t="shared" si="8549"/>
        <v>0</v>
      </c>
      <c r="AR1749" s="276">
        <f t="shared" si="8549"/>
        <v>0</v>
      </c>
      <c r="AS1749" s="501">
        <f t="shared" si="8549"/>
        <v>0</v>
      </c>
      <c r="AT1749" s="276">
        <f t="shared" si="8549"/>
        <v>0</v>
      </c>
      <c r="AU1749" s="276">
        <f t="shared" si="8549"/>
        <v>0</v>
      </c>
      <c r="AV1749" s="276">
        <f t="shared" si="8549"/>
        <v>0</v>
      </c>
      <c r="AW1749" s="568">
        <f t="shared" si="8549"/>
        <v>2</v>
      </c>
      <c r="AX1749" s="568">
        <f t="shared" si="8549"/>
        <v>1</v>
      </c>
      <c r="AY1749" s="568">
        <f t="shared" si="8549"/>
        <v>3</v>
      </c>
      <c r="AZ1749" s="276">
        <f t="shared" si="8549"/>
        <v>0</v>
      </c>
      <c r="BA1749" s="276">
        <f t="shared" si="8549"/>
        <v>0</v>
      </c>
      <c r="BB1749" s="276">
        <f t="shared" si="8549"/>
        <v>0</v>
      </c>
      <c r="BC1749" s="276">
        <f t="shared" si="8549"/>
        <v>0</v>
      </c>
      <c r="BD1749" s="276">
        <f t="shared" si="8549"/>
        <v>0</v>
      </c>
      <c r="BE1749" s="276">
        <f t="shared" si="8549"/>
        <v>0</v>
      </c>
      <c r="BF1749" s="523"/>
      <c r="BG1749" s="605">
        <f>SUM(F1749,S1749,AF1749,AS1749)</f>
        <v>3</v>
      </c>
      <c r="BH1749" s="533">
        <f>SUM(G1749,T1749,AG1749)</f>
        <v>1</v>
      </c>
      <c r="BI1749" s="533">
        <f t="shared" si="8530"/>
        <v>0</v>
      </c>
      <c r="BJ1749" s="533">
        <f t="shared" si="8531"/>
        <v>1</v>
      </c>
      <c r="BK1749" s="533">
        <f t="shared" si="8532"/>
        <v>0</v>
      </c>
      <c r="BL1749" s="533">
        <f t="shared" si="8533"/>
        <v>0</v>
      </c>
      <c r="BM1749" s="533">
        <f t="shared" si="8534"/>
        <v>0</v>
      </c>
      <c r="BN1749" s="533">
        <f>SUM(M1749,Z1749,AM1749)</f>
        <v>0</v>
      </c>
      <c r="BO1749" s="533">
        <f t="shared" si="8535"/>
        <v>0</v>
      </c>
      <c r="BP1749" s="533">
        <f t="shared" si="8536"/>
        <v>0</v>
      </c>
      <c r="BQ1749" s="533">
        <f t="shared" si="8537"/>
        <v>1</v>
      </c>
      <c r="BR1749" s="533">
        <f t="shared" si="8538"/>
        <v>1</v>
      </c>
      <c r="BS1749" s="533">
        <f t="shared" si="8539"/>
        <v>2</v>
      </c>
      <c r="BT1749" s="533">
        <f>AT1749</f>
        <v>0</v>
      </c>
      <c r="BU1749" s="533">
        <f t="shared" si="8540"/>
        <v>0</v>
      </c>
      <c r="BV1749" s="533">
        <f t="shared" si="8541"/>
        <v>0</v>
      </c>
      <c r="BW1749" s="536">
        <f>SUM(BH1749,BK1749,BN1749,BQ1749,BT1749)</f>
        <v>2</v>
      </c>
      <c r="BX1749" s="536">
        <f t="shared" si="8542"/>
        <v>1</v>
      </c>
      <c r="BY1749" s="536">
        <f t="shared" si="8543"/>
        <v>3</v>
      </c>
      <c r="BZ1749" t="s">
        <v>74</v>
      </c>
      <c r="CA1749" s="625">
        <f>AZ1749</f>
        <v>0</v>
      </c>
      <c r="CB1749" s="625">
        <f t="shared" si="8544"/>
        <v>0</v>
      </c>
      <c r="CC1749" s="625">
        <f t="shared" si="8545"/>
        <v>0</v>
      </c>
      <c r="CD1749" s="625">
        <f>BC1749</f>
        <v>0</v>
      </c>
      <c r="CE1749" s="625">
        <f t="shared" si="8546"/>
        <v>0</v>
      </c>
      <c r="CF1749" s="625">
        <f t="shared" si="8547"/>
        <v>0</v>
      </c>
    </row>
    <row r="1750" spans="1:84">
      <c r="A1750" s="149"/>
      <c r="B1750" s="151"/>
      <c r="C1750" s="151"/>
      <c r="D1750" s="151"/>
      <c r="E1750" s="370"/>
      <c r="F1750" s="592"/>
      <c r="G1750" s="276"/>
      <c r="H1750" s="276"/>
      <c r="I1750" s="276"/>
      <c r="J1750" s="276"/>
      <c r="K1750" s="276"/>
      <c r="L1750" s="276"/>
      <c r="M1750" s="276"/>
      <c r="N1750" s="276"/>
      <c r="O1750" s="276"/>
      <c r="P1750" s="276"/>
      <c r="Q1750" s="276"/>
      <c r="R1750" s="276"/>
      <c r="S1750" s="501"/>
      <c r="T1750" s="276"/>
      <c r="U1750" s="276"/>
      <c r="V1750" s="276"/>
      <c r="W1750" s="276"/>
      <c r="X1750" s="276"/>
      <c r="Y1750" s="276"/>
      <c r="Z1750" s="276"/>
      <c r="AA1750" s="276"/>
      <c r="AB1750" s="276"/>
      <c r="AC1750" s="276"/>
      <c r="AD1750" s="276"/>
      <c r="AE1750" s="276"/>
      <c r="AF1750" s="501"/>
      <c r="AG1750" s="276"/>
      <c r="AH1750" s="276"/>
      <c r="AI1750" s="276"/>
      <c r="AJ1750" s="276"/>
      <c r="AK1750" s="276"/>
      <c r="AL1750" s="276"/>
      <c r="AM1750" s="276"/>
      <c r="AN1750" s="276"/>
      <c r="AO1750" s="276"/>
      <c r="AP1750" s="276"/>
      <c r="AQ1750" s="276"/>
      <c r="AR1750" s="276"/>
      <c r="AS1750" s="501"/>
      <c r="AT1750" s="276"/>
      <c r="AU1750" s="276"/>
      <c r="AV1750" s="276"/>
      <c r="AW1750" s="568"/>
      <c r="AX1750" s="568"/>
      <c r="AY1750" s="568"/>
      <c r="AZ1750" s="276"/>
      <c r="BA1750" s="276"/>
      <c r="BB1750" s="276"/>
      <c r="BC1750" s="276"/>
      <c r="BD1750" s="276"/>
      <c r="BE1750" s="276"/>
      <c r="BF1750" s="523"/>
      <c r="BW1750" s="536"/>
      <c r="BX1750" s="536"/>
      <c r="BY1750" s="536"/>
      <c r="CA1750" s="625"/>
      <c r="CB1750" s="625"/>
      <c r="CC1750" s="625"/>
      <c r="CD1750" s="625"/>
      <c r="CE1750" s="625"/>
      <c r="CF1750" s="625"/>
    </row>
    <row r="1751" spans="1:84">
      <c r="A1751" s="149" t="s">
        <v>74</v>
      </c>
      <c r="B1751" s="149" t="s">
        <v>74</v>
      </c>
      <c r="C1751" s="151"/>
      <c r="D1751" s="151"/>
      <c r="E1751" s="379" t="s">
        <v>221</v>
      </c>
      <c r="F1751" s="592"/>
      <c r="G1751" s="159"/>
      <c r="H1751" s="159"/>
      <c r="I1751" s="275"/>
      <c r="J1751" s="159"/>
      <c r="K1751" s="159"/>
      <c r="L1751" s="275"/>
      <c r="M1751" s="159"/>
      <c r="N1751" s="159"/>
      <c r="O1751" s="275"/>
      <c r="P1751" s="159"/>
      <c r="Q1751" s="159"/>
      <c r="R1751" s="275"/>
      <c r="S1751" s="500"/>
      <c r="T1751" s="275"/>
      <c r="U1751" s="275"/>
      <c r="V1751" s="275"/>
      <c r="W1751" s="275"/>
      <c r="X1751" s="275"/>
      <c r="Y1751" s="275"/>
      <c r="Z1751" s="275"/>
      <c r="AA1751" s="275"/>
      <c r="AB1751" s="275"/>
      <c r="AC1751" s="275"/>
      <c r="AD1751" s="275"/>
      <c r="AE1751" s="275"/>
      <c r="AF1751" s="500"/>
      <c r="AG1751" s="275"/>
      <c r="AH1751" s="275"/>
      <c r="AI1751" s="275"/>
      <c r="AJ1751" s="275"/>
      <c r="AK1751" s="275"/>
      <c r="AL1751" s="275"/>
      <c r="AM1751" s="275"/>
      <c r="AN1751" s="275"/>
      <c r="AO1751" s="275"/>
      <c r="AP1751" s="275"/>
      <c r="AQ1751" s="275"/>
      <c r="AR1751" s="275"/>
      <c r="AS1751" s="500"/>
      <c r="AT1751" s="275"/>
      <c r="AU1751" s="275"/>
      <c r="AV1751" s="275"/>
      <c r="AW1751" s="567"/>
      <c r="AX1751" s="567"/>
      <c r="AY1751" s="567"/>
      <c r="AZ1751" s="159"/>
      <c r="BA1751" s="159"/>
      <c r="BB1751" s="159"/>
      <c r="BC1751" s="275"/>
      <c r="BD1751" s="275"/>
      <c r="BE1751" s="275"/>
      <c r="BF1751" s="521"/>
    </row>
    <row r="1752" spans="1:84">
      <c r="A1752" s="149"/>
      <c r="B1752" s="151" t="s">
        <v>74</v>
      </c>
      <c r="C1752" s="151"/>
      <c r="D1752" s="151"/>
      <c r="E1752" s="446" t="s">
        <v>1078</v>
      </c>
      <c r="F1752" s="592">
        <f>SUM(F1676,F1681,F1686,F1691,F1696,F1701,F1706,F1712,F1717,F1722,F1727,F1732,F1737,F1742,F1747)</f>
        <v>39</v>
      </c>
      <c r="G1752" s="622">
        <f>SUM(G1676,G1681,G1686,G1691,G1696,G1701,G1706,G1712,G1717,G1722,G1727,G1732,G1737,G1742,G1747)</f>
        <v>10</v>
      </c>
      <c r="H1752" s="622">
        <f t="shared" ref="H1752:BE1752" si="8550">SUM(H1676,H1681,H1686,H1691,H1696,H1701,H1706,H1712,H1717,H1722,H1727,H1732,H1737,H1742,H1747)</f>
        <v>5</v>
      </c>
      <c r="I1752" s="622">
        <f t="shared" si="8550"/>
        <v>15</v>
      </c>
      <c r="J1752" s="622">
        <f t="shared" si="8550"/>
        <v>4</v>
      </c>
      <c r="K1752" s="622">
        <f t="shared" si="8550"/>
        <v>2</v>
      </c>
      <c r="L1752" s="622">
        <f t="shared" si="8550"/>
        <v>6</v>
      </c>
      <c r="M1752" s="622">
        <f t="shared" si="8550"/>
        <v>2</v>
      </c>
      <c r="N1752" s="622">
        <f t="shared" si="8550"/>
        <v>1</v>
      </c>
      <c r="O1752" s="622">
        <f t="shared" si="8550"/>
        <v>3</v>
      </c>
      <c r="P1752" s="622">
        <f t="shared" si="8550"/>
        <v>1</v>
      </c>
      <c r="Q1752" s="622">
        <f t="shared" si="8550"/>
        <v>3</v>
      </c>
      <c r="R1752" s="622">
        <f t="shared" si="8550"/>
        <v>4</v>
      </c>
      <c r="S1752" s="622">
        <f t="shared" si="8550"/>
        <v>0</v>
      </c>
      <c r="T1752" s="622">
        <f t="shared" si="8550"/>
        <v>0</v>
      </c>
      <c r="U1752" s="622">
        <f t="shared" si="8550"/>
        <v>0</v>
      </c>
      <c r="V1752" s="622">
        <f t="shared" si="8550"/>
        <v>0</v>
      </c>
      <c r="W1752" s="622">
        <f t="shared" si="8550"/>
        <v>0</v>
      </c>
      <c r="X1752" s="622">
        <f t="shared" si="8550"/>
        <v>0</v>
      </c>
      <c r="Y1752" s="622">
        <f t="shared" si="8550"/>
        <v>0</v>
      </c>
      <c r="Z1752" s="622">
        <f t="shared" si="8550"/>
        <v>0</v>
      </c>
      <c r="AA1752" s="622">
        <f t="shared" si="8550"/>
        <v>0</v>
      </c>
      <c r="AB1752" s="622">
        <f t="shared" si="8550"/>
        <v>0</v>
      </c>
      <c r="AC1752" s="622">
        <f t="shared" si="8550"/>
        <v>0</v>
      </c>
      <c r="AD1752" s="622">
        <f t="shared" si="8550"/>
        <v>0</v>
      </c>
      <c r="AE1752" s="622">
        <f t="shared" si="8550"/>
        <v>0</v>
      </c>
      <c r="AF1752" s="622">
        <f t="shared" si="8550"/>
        <v>0</v>
      </c>
      <c r="AG1752" s="622">
        <f t="shared" si="8550"/>
        <v>0</v>
      </c>
      <c r="AH1752" s="622">
        <f t="shared" si="8550"/>
        <v>0</v>
      </c>
      <c r="AI1752" s="622">
        <f t="shared" si="8550"/>
        <v>0</v>
      </c>
      <c r="AJ1752" s="622">
        <f t="shared" si="8550"/>
        <v>0</v>
      </c>
      <c r="AK1752" s="622">
        <f t="shared" si="8550"/>
        <v>0</v>
      </c>
      <c r="AL1752" s="622">
        <f t="shared" si="8550"/>
        <v>0</v>
      </c>
      <c r="AM1752" s="622">
        <f t="shared" si="8550"/>
        <v>0</v>
      </c>
      <c r="AN1752" s="622">
        <f t="shared" si="8550"/>
        <v>0</v>
      </c>
      <c r="AO1752" s="622">
        <f t="shared" si="8550"/>
        <v>0</v>
      </c>
      <c r="AP1752" s="622">
        <f t="shared" si="8550"/>
        <v>0</v>
      </c>
      <c r="AQ1752" s="622">
        <f t="shared" si="8550"/>
        <v>0</v>
      </c>
      <c r="AR1752" s="622">
        <f t="shared" si="8550"/>
        <v>0</v>
      </c>
      <c r="AS1752" s="622">
        <f t="shared" si="8550"/>
        <v>0</v>
      </c>
      <c r="AT1752" s="622">
        <f t="shared" si="8550"/>
        <v>0</v>
      </c>
      <c r="AU1752" s="622">
        <f t="shared" si="8550"/>
        <v>0</v>
      </c>
      <c r="AV1752" s="622">
        <f t="shared" si="8550"/>
        <v>0</v>
      </c>
      <c r="AW1752" s="622">
        <f t="shared" si="8550"/>
        <v>17</v>
      </c>
      <c r="AX1752" s="622">
        <f t="shared" si="8550"/>
        <v>11</v>
      </c>
      <c r="AY1752" s="622">
        <f t="shared" si="8550"/>
        <v>28</v>
      </c>
      <c r="AZ1752" s="622">
        <f t="shared" si="8550"/>
        <v>0</v>
      </c>
      <c r="BA1752" s="622">
        <f t="shared" si="8550"/>
        <v>0</v>
      </c>
      <c r="BB1752" s="622">
        <f t="shared" si="8550"/>
        <v>0</v>
      </c>
      <c r="BC1752" s="622">
        <f t="shared" si="8550"/>
        <v>0</v>
      </c>
      <c r="BD1752" s="622">
        <f t="shared" si="8550"/>
        <v>0</v>
      </c>
      <c r="BE1752" s="622">
        <f t="shared" si="8550"/>
        <v>0</v>
      </c>
      <c r="BF1752" s="523"/>
      <c r="BG1752" s="605">
        <f>SUM(F1752,S1752,AF1752,AS1752)</f>
        <v>39</v>
      </c>
      <c r="BH1752" s="533">
        <f>SUM(G1752,T1752,AG1752)</f>
        <v>10</v>
      </c>
      <c r="BI1752" s="533">
        <f t="shared" ref="BI1752:BI1754" si="8551">SUM(H1752,U1752,AH1752)</f>
        <v>5</v>
      </c>
      <c r="BJ1752" s="533">
        <f t="shared" ref="BJ1752:BJ1754" si="8552">SUM(I1752,V1752,AI1752)</f>
        <v>15</v>
      </c>
      <c r="BK1752" s="533">
        <f t="shared" ref="BK1752:BK1754" si="8553">SUM(J1752,W1752,AJ1752)</f>
        <v>4</v>
      </c>
      <c r="BL1752" s="533">
        <f t="shared" ref="BL1752:BL1754" si="8554">SUM(K1752,X1752,AK1752)</f>
        <v>2</v>
      </c>
      <c r="BM1752" s="533">
        <f t="shared" ref="BM1752:BM1754" si="8555">SUM(L1752,Y1752,AL1752)</f>
        <v>6</v>
      </c>
      <c r="BN1752" s="533">
        <f>SUM(M1752,Z1752,AM1752)</f>
        <v>2</v>
      </c>
      <c r="BO1752" s="533">
        <f t="shared" ref="BO1752:BO1754" si="8556">SUM(N1752,AA1752,AN1752)</f>
        <v>1</v>
      </c>
      <c r="BP1752" s="533">
        <f t="shared" ref="BP1752:BP1754" si="8557">SUM(O1752,AB1752,AO1752)</f>
        <v>3</v>
      </c>
      <c r="BQ1752" s="533">
        <f t="shared" ref="BQ1752:BQ1754" si="8558">SUM(P1752,AC1752,AP1752)</f>
        <v>1</v>
      </c>
      <c r="BR1752" s="533">
        <f t="shared" ref="BR1752:BR1754" si="8559">SUM(Q1752,AD1752,AQ1752)</f>
        <v>3</v>
      </c>
      <c r="BS1752" s="533">
        <f t="shared" ref="BS1752:BS1754" si="8560">SUM(R1752,AE1752,AR1752)</f>
        <v>4</v>
      </c>
      <c r="BT1752" s="533">
        <f>AT1752</f>
        <v>0</v>
      </c>
      <c r="BU1752" s="533">
        <f t="shared" ref="BU1752:BU1754" si="8561">AU1752</f>
        <v>0</v>
      </c>
      <c r="BV1752" s="533">
        <f t="shared" ref="BV1752:BV1754" si="8562">AV1752</f>
        <v>0</v>
      </c>
      <c r="BW1752" s="536">
        <f>SUM(BH1752,BK1752,BN1752,BQ1752,BT1752)</f>
        <v>17</v>
      </c>
      <c r="BX1752" s="536">
        <f t="shared" ref="BX1752:BX1754" si="8563">SUM(BI1752,BL1752,BO1752,BR1752,BU1752)</f>
        <v>11</v>
      </c>
      <c r="BY1752" s="536">
        <f t="shared" ref="BY1752:BY1754" si="8564">SUM(BJ1752,BM1752,BP1752,BS1752,BV1752)</f>
        <v>28</v>
      </c>
      <c r="BZ1752" t="s">
        <v>74</v>
      </c>
      <c r="CA1752" s="544">
        <f>AZ1752</f>
        <v>0</v>
      </c>
      <c r="CB1752" s="544">
        <f t="shared" ref="CB1752:CB1754" si="8565">BA1752</f>
        <v>0</v>
      </c>
      <c r="CC1752" s="544">
        <f t="shared" ref="CC1752:CC1754" si="8566">BB1752</f>
        <v>0</v>
      </c>
      <c r="CD1752" s="544">
        <f>BC1752</f>
        <v>0</v>
      </c>
      <c r="CE1752" s="544">
        <f t="shared" ref="CE1752:CE1754" si="8567">BD1752</f>
        <v>0</v>
      </c>
      <c r="CF1752" s="544">
        <f t="shared" ref="CF1752:CF1754" si="8568">BE1752</f>
        <v>0</v>
      </c>
    </row>
    <row r="1753" spans="1:84">
      <c r="A1753" s="149"/>
      <c r="B1753" s="151"/>
      <c r="C1753" s="151"/>
      <c r="D1753" s="151"/>
      <c r="E1753" s="446" t="s">
        <v>1079</v>
      </c>
      <c r="F1753" s="592">
        <f>SUM(F1677,F1682,F1687,F1692,F1697,F1702,F1707,F1713,F1718,F1723,F1728,F1733,F1738,F1743,F1748)</f>
        <v>25</v>
      </c>
      <c r="G1753" s="622">
        <f>SUM(G1677,G1682,G1687,G1692,G1697,G1702,G1707,G1713,G1718,G1723,G1728,G1733,G1738,G1743,G1748)</f>
        <v>0</v>
      </c>
      <c r="H1753" s="622">
        <f t="shared" ref="H1753:BE1753" si="8569">SUM(H1677,H1682,H1687,H1692,H1697,H1702,H1707,H1713,H1718,H1723,H1728,H1733,H1738,H1743,H1748)</f>
        <v>0</v>
      </c>
      <c r="I1753" s="622">
        <f t="shared" si="8569"/>
        <v>0</v>
      </c>
      <c r="J1753" s="622">
        <f t="shared" si="8569"/>
        <v>0</v>
      </c>
      <c r="K1753" s="622">
        <f t="shared" si="8569"/>
        <v>0</v>
      </c>
      <c r="L1753" s="622">
        <f t="shared" si="8569"/>
        <v>0</v>
      </c>
      <c r="M1753" s="622">
        <f t="shared" si="8569"/>
        <v>0</v>
      </c>
      <c r="N1753" s="622">
        <f t="shared" si="8569"/>
        <v>0</v>
      </c>
      <c r="O1753" s="622">
        <f t="shared" si="8569"/>
        <v>0</v>
      </c>
      <c r="P1753" s="622">
        <f t="shared" si="8569"/>
        <v>0</v>
      </c>
      <c r="Q1753" s="622">
        <f t="shared" si="8569"/>
        <v>0</v>
      </c>
      <c r="R1753" s="622">
        <f t="shared" si="8569"/>
        <v>0</v>
      </c>
      <c r="S1753" s="622">
        <f t="shared" si="8569"/>
        <v>0</v>
      </c>
      <c r="T1753" s="622">
        <f t="shared" si="8569"/>
        <v>0</v>
      </c>
      <c r="U1753" s="622">
        <f t="shared" si="8569"/>
        <v>0</v>
      </c>
      <c r="V1753" s="622">
        <f t="shared" si="8569"/>
        <v>0</v>
      </c>
      <c r="W1753" s="622">
        <f t="shared" si="8569"/>
        <v>0</v>
      </c>
      <c r="X1753" s="622">
        <f t="shared" si="8569"/>
        <v>0</v>
      </c>
      <c r="Y1753" s="622">
        <f t="shared" si="8569"/>
        <v>0</v>
      </c>
      <c r="Z1753" s="622">
        <f t="shared" si="8569"/>
        <v>0</v>
      </c>
      <c r="AA1753" s="622">
        <f t="shared" si="8569"/>
        <v>0</v>
      </c>
      <c r="AB1753" s="622">
        <f t="shared" si="8569"/>
        <v>0</v>
      </c>
      <c r="AC1753" s="622">
        <f t="shared" si="8569"/>
        <v>0</v>
      </c>
      <c r="AD1753" s="622">
        <f t="shared" si="8569"/>
        <v>0</v>
      </c>
      <c r="AE1753" s="622">
        <f t="shared" si="8569"/>
        <v>0</v>
      </c>
      <c r="AF1753" s="622">
        <f t="shared" si="8569"/>
        <v>0</v>
      </c>
      <c r="AG1753" s="622">
        <f t="shared" si="8569"/>
        <v>0</v>
      </c>
      <c r="AH1753" s="622">
        <f t="shared" si="8569"/>
        <v>0</v>
      </c>
      <c r="AI1753" s="622">
        <f t="shared" si="8569"/>
        <v>0</v>
      </c>
      <c r="AJ1753" s="622">
        <f t="shared" si="8569"/>
        <v>0</v>
      </c>
      <c r="AK1753" s="622">
        <f t="shared" si="8569"/>
        <v>0</v>
      </c>
      <c r="AL1753" s="622">
        <f t="shared" si="8569"/>
        <v>0</v>
      </c>
      <c r="AM1753" s="622">
        <f t="shared" si="8569"/>
        <v>0</v>
      </c>
      <c r="AN1753" s="622">
        <f t="shared" si="8569"/>
        <v>0</v>
      </c>
      <c r="AO1753" s="622">
        <f t="shared" si="8569"/>
        <v>0</v>
      </c>
      <c r="AP1753" s="622">
        <f t="shared" si="8569"/>
        <v>0</v>
      </c>
      <c r="AQ1753" s="622">
        <f t="shared" si="8569"/>
        <v>0</v>
      </c>
      <c r="AR1753" s="622">
        <f t="shared" si="8569"/>
        <v>0</v>
      </c>
      <c r="AS1753" s="622">
        <f t="shared" si="8569"/>
        <v>0</v>
      </c>
      <c r="AT1753" s="622">
        <f t="shared" si="8569"/>
        <v>0</v>
      </c>
      <c r="AU1753" s="622">
        <f t="shared" si="8569"/>
        <v>0</v>
      </c>
      <c r="AV1753" s="622">
        <f t="shared" si="8569"/>
        <v>0</v>
      </c>
      <c r="AW1753" s="622">
        <f t="shared" si="8569"/>
        <v>0</v>
      </c>
      <c r="AX1753" s="622">
        <f t="shared" si="8569"/>
        <v>0</v>
      </c>
      <c r="AY1753" s="622">
        <f t="shared" si="8569"/>
        <v>0</v>
      </c>
      <c r="AZ1753" s="622">
        <f t="shared" si="8569"/>
        <v>0</v>
      </c>
      <c r="BA1753" s="622">
        <f t="shared" si="8569"/>
        <v>0</v>
      </c>
      <c r="BB1753" s="622">
        <f t="shared" si="8569"/>
        <v>0</v>
      </c>
      <c r="BC1753" s="622">
        <f t="shared" si="8569"/>
        <v>0</v>
      </c>
      <c r="BD1753" s="622">
        <f t="shared" si="8569"/>
        <v>0</v>
      </c>
      <c r="BE1753" s="622">
        <f t="shared" si="8569"/>
        <v>0</v>
      </c>
      <c r="BF1753" s="523"/>
      <c r="BG1753" s="605">
        <f>SUM(F1753,S1753,AF1753,AS1753)</f>
        <v>25</v>
      </c>
      <c r="BH1753" s="533">
        <f>SUM(G1753,T1753,AG1753)</f>
        <v>0</v>
      </c>
      <c r="BI1753" s="533">
        <f t="shared" si="8551"/>
        <v>0</v>
      </c>
      <c r="BJ1753" s="533">
        <f t="shared" si="8552"/>
        <v>0</v>
      </c>
      <c r="BK1753" s="533">
        <f t="shared" si="8553"/>
        <v>0</v>
      </c>
      <c r="BL1753" s="533">
        <f t="shared" si="8554"/>
        <v>0</v>
      </c>
      <c r="BM1753" s="533">
        <f t="shared" si="8555"/>
        <v>0</v>
      </c>
      <c r="BN1753" s="533">
        <f>SUM(M1753,Z1753,AM1753)</f>
        <v>0</v>
      </c>
      <c r="BO1753" s="533">
        <f t="shared" si="8556"/>
        <v>0</v>
      </c>
      <c r="BP1753" s="533">
        <f t="shared" si="8557"/>
        <v>0</v>
      </c>
      <c r="BQ1753" s="533">
        <f t="shared" si="8558"/>
        <v>0</v>
      </c>
      <c r="BR1753" s="533">
        <f t="shared" si="8559"/>
        <v>0</v>
      </c>
      <c r="BS1753" s="533">
        <f t="shared" si="8560"/>
        <v>0</v>
      </c>
      <c r="BT1753" s="533">
        <f>AT1753</f>
        <v>0</v>
      </c>
      <c r="BU1753" s="533">
        <f t="shared" si="8561"/>
        <v>0</v>
      </c>
      <c r="BV1753" s="533">
        <f t="shared" si="8562"/>
        <v>0</v>
      </c>
      <c r="BW1753" s="536">
        <f>SUM(BH1753,BK1753,BN1753,BQ1753,BT1753)</f>
        <v>0</v>
      </c>
      <c r="BX1753" s="536">
        <f t="shared" si="8563"/>
        <v>0</v>
      </c>
      <c r="BY1753" s="536">
        <f t="shared" si="8564"/>
        <v>0</v>
      </c>
      <c r="BZ1753" t="s">
        <v>74</v>
      </c>
      <c r="CA1753" s="544">
        <f>AZ1753</f>
        <v>0</v>
      </c>
      <c r="CB1753" s="544">
        <f t="shared" si="8565"/>
        <v>0</v>
      </c>
      <c r="CC1753" s="544">
        <f t="shared" si="8566"/>
        <v>0</v>
      </c>
      <c r="CD1753" s="544">
        <f>BC1753</f>
        <v>0</v>
      </c>
      <c r="CE1753" s="544">
        <f t="shared" si="8567"/>
        <v>0</v>
      </c>
      <c r="CF1753" s="544">
        <f t="shared" si="8568"/>
        <v>0</v>
      </c>
    </row>
    <row r="1754" spans="1:84">
      <c r="A1754" s="149"/>
      <c r="B1754" s="151" t="s">
        <v>564</v>
      </c>
      <c r="C1754" s="151"/>
      <c r="D1754" s="151"/>
      <c r="E1754" s="370"/>
      <c r="F1754" s="592">
        <f>SUM(F1752:F1753)</f>
        <v>64</v>
      </c>
      <c r="G1754" s="168">
        <f t="shared" ref="G1754" si="8570">SUM(G1752:G1753)</f>
        <v>10</v>
      </c>
      <c r="H1754" s="168">
        <f t="shared" ref="H1754:BE1754" si="8571">SUM(H1752:H1753)</f>
        <v>5</v>
      </c>
      <c r="I1754" s="168">
        <f t="shared" si="8571"/>
        <v>15</v>
      </c>
      <c r="J1754" s="168">
        <f t="shared" si="8571"/>
        <v>4</v>
      </c>
      <c r="K1754" s="168">
        <f t="shared" si="8571"/>
        <v>2</v>
      </c>
      <c r="L1754" s="168">
        <f t="shared" si="8571"/>
        <v>6</v>
      </c>
      <c r="M1754" s="168">
        <f t="shared" si="8571"/>
        <v>2</v>
      </c>
      <c r="N1754" s="168">
        <f t="shared" si="8571"/>
        <v>1</v>
      </c>
      <c r="O1754" s="168">
        <f t="shared" si="8571"/>
        <v>3</v>
      </c>
      <c r="P1754" s="168">
        <f t="shared" si="8571"/>
        <v>1</v>
      </c>
      <c r="Q1754" s="168">
        <f t="shared" si="8571"/>
        <v>3</v>
      </c>
      <c r="R1754" s="168">
        <f t="shared" si="8571"/>
        <v>4</v>
      </c>
      <c r="S1754" s="502">
        <f t="shared" si="8571"/>
        <v>0</v>
      </c>
      <c r="T1754" s="168">
        <f t="shared" si="8571"/>
        <v>0</v>
      </c>
      <c r="U1754" s="168">
        <f t="shared" si="8571"/>
        <v>0</v>
      </c>
      <c r="V1754" s="168">
        <f t="shared" si="8571"/>
        <v>0</v>
      </c>
      <c r="W1754" s="168">
        <f t="shared" si="8571"/>
        <v>0</v>
      </c>
      <c r="X1754" s="168">
        <f t="shared" si="8571"/>
        <v>0</v>
      </c>
      <c r="Y1754" s="168">
        <f t="shared" si="8571"/>
        <v>0</v>
      </c>
      <c r="Z1754" s="168">
        <f t="shared" si="8571"/>
        <v>0</v>
      </c>
      <c r="AA1754" s="168">
        <f t="shared" si="8571"/>
        <v>0</v>
      </c>
      <c r="AB1754" s="168">
        <f t="shared" si="8571"/>
        <v>0</v>
      </c>
      <c r="AC1754" s="168">
        <f t="shared" si="8571"/>
        <v>0</v>
      </c>
      <c r="AD1754" s="168">
        <f t="shared" si="8571"/>
        <v>0</v>
      </c>
      <c r="AE1754" s="168">
        <f t="shared" si="8571"/>
        <v>0</v>
      </c>
      <c r="AF1754" s="502">
        <f t="shared" si="8571"/>
        <v>0</v>
      </c>
      <c r="AG1754" s="168">
        <f t="shared" si="8571"/>
        <v>0</v>
      </c>
      <c r="AH1754" s="168">
        <f t="shared" si="8571"/>
        <v>0</v>
      </c>
      <c r="AI1754" s="168">
        <f t="shared" si="8571"/>
        <v>0</v>
      </c>
      <c r="AJ1754" s="168">
        <f t="shared" si="8571"/>
        <v>0</v>
      </c>
      <c r="AK1754" s="168">
        <f t="shared" si="8571"/>
        <v>0</v>
      </c>
      <c r="AL1754" s="168">
        <f t="shared" si="8571"/>
        <v>0</v>
      </c>
      <c r="AM1754" s="168">
        <f t="shared" si="8571"/>
        <v>0</v>
      </c>
      <c r="AN1754" s="168">
        <f t="shared" si="8571"/>
        <v>0</v>
      </c>
      <c r="AO1754" s="168">
        <f t="shared" si="8571"/>
        <v>0</v>
      </c>
      <c r="AP1754" s="168">
        <f t="shared" si="8571"/>
        <v>0</v>
      </c>
      <c r="AQ1754" s="168">
        <f t="shared" si="8571"/>
        <v>0</v>
      </c>
      <c r="AR1754" s="168">
        <f t="shared" si="8571"/>
        <v>0</v>
      </c>
      <c r="AS1754" s="502">
        <f t="shared" si="8571"/>
        <v>0</v>
      </c>
      <c r="AT1754" s="168">
        <f t="shared" si="8571"/>
        <v>0</v>
      </c>
      <c r="AU1754" s="168">
        <f t="shared" si="8571"/>
        <v>0</v>
      </c>
      <c r="AV1754" s="168">
        <f t="shared" si="8571"/>
        <v>0</v>
      </c>
      <c r="AW1754" s="569">
        <f t="shared" si="8571"/>
        <v>17</v>
      </c>
      <c r="AX1754" s="569">
        <f t="shared" si="8571"/>
        <v>11</v>
      </c>
      <c r="AY1754" s="569">
        <f t="shared" si="8571"/>
        <v>28</v>
      </c>
      <c r="AZ1754" s="168">
        <f t="shared" si="8571"/>
        <v>0</v>
      </c>
      <c r="BA1754" s="168">
        <f t="shared" si="8571"/>
        <v>0</v>
      </c>
      <c r="BB1754" s="168">
        <f t="shared" si="8571"/>
        <v>0</v>
      </c>
      <c r="BC1754" s="168">
        <f t="shared" si="8571"/>
        <v>0</v>
      </c>
      <c r="BD1754" s="168">
        <f t="shared" si="8571"/>
        <v>0</v>
      </c>
      <c r="BE1754" s="168">
        <f t="shared" si="8571"/>
        <v>0</v>
      </c>
      <c r="BF1754" s="523"/>
      <c r="BG1754" s="605">
        <f>SUM(F1754,S1754,AF1754,AS1754)</f>
        <v>64</v>
      </c>
      <c r="BH1754" s="533">
        <f>SUM(G1754,T1754,AG1754)</f>
        <v>10</v>
      </c>
      <c r="BI1754" s="533">
        <f t="shared" si="8551"/>
        <v>5</v>
      </c>
      <c r="BJ1754" s="533">
        <f t="shared" si="8552"/>
        <v>15</v>
      </c>
      <c r="BK1754" s="533">
        <f t="shared" si="8553"/>
        <v>4</v>
      </c>
      <c r="BL1754" s="533">
        <f t="shared" si="8554"/>
        <v>2</v>
      </c>
      <c r="BM1754" s="533">
        <f t="shared" si="8555"/>
        <v>6</v>
      </c>
      <c r="BN1754" s="533">
        <f>SUM(M1754,Z1754,AM1754)</f>
        <v>2</v>
      </c>
      <c r="BO1754" s="533">
        <f t="shared" si="8556"/>
        <v>1</v>
      </c>
      <c r="BP1754" s="533">
        <f t="shared" si="8557"/>
        <v>3</v>
      </c>
      <c r="BQ1754" s="533">
        <f t="shared" si="8558"/>
        <v>1</v>
      </c>
      <c r="BR1754" s="533">
        <f t="shared" si="8559"/>
        <v>3</v>
      </c>
      <c r="BS1754" s="533">
        <f t="shared" si="8560"/>
        <v>4</v>
      </c>
      <c r="BT1754" s="533">
        <f>AT1754</f>
        <v>0</v>
      </c>
      <c r="BU1754" s="533">
        <f t="shared" si="8561"/>
        <v>0</v>
      </c>
      <c r="BV1754" s="533">
        <f t="shared" si="8562"/>
        <v>0</v>
      </c>
      <c r="BW1754" s="536">
        <f>SUM(BH1754,BK1754,BN1754,BQ1754,BT1754)</f>
        <v>17</v>
      </c>
      <c r="BX1754" s="536">
        <f t="shared" si="8563"/>
        <v>11</v>
      </c>
      <c r="BY1754" s="536">
        <f t="shared" si="8564"/>
        <v>28</v>
      </c>
      <c r="BZ1754" t="s">
        <v>74</v>
      </c>
      <c r="CA1754" s="544">
        <f>AZ1754</f>
        <v>0</v>
      </c>
      <c r="CB1754" s="544">
        <f t="shared" si="8565"/>
        <v>0</v>
      </c>
      <c r="CC1754" s="544">
        <f t="shared" si="8566"/>
        <v>0</v>
      </c>
      <c r="CD1754" s="544">
        <f>BC1754</f>
        <v>0</v>
      </c>
      <c r="CE1754" s="544">
        <f t="shared" si="8567"/>
        <v>0</v>
      </c>
      <c r="CF1754" s="544">
        <f t="shared" si="8568"/>
        <v>0</v>
      </c>
    </row>
    <row r="1755" spans="1:84">
      <c r="A1755" s="149"/>
      <c r="B1755" s="149"/>
      <c r="C1755" s="151"/>
      <c r="D1755" s="151"/>
      <c r="E1755" s="288"/>
      <c r="F1755" s="591"/>
      <c r="G1755" s="159"/>
      <c r="H1755" s="159"/>
      <c r="I1755" s="159"/>
      <c r="J1755" s="159"/>
      <c r="K1755" s="159"/>
      <c r="L1755" s="159"/>
      <c r="M1755" s="159"/>
      <c r="N1755" s="159"/>
      <c r="O1755" s="159"/>
      <c r="P1755" s="159"/>
      <c r="Q1755" s="159"/>
      <c r="R1755" s="159"/>
      <c r="S1755" s="503"/>
      <c r="T1755" s="159"/>
      <c r="U1755" s="159"/>
      <c r="V1755" s="159"/>
      <c r="W1755" s="159"/>
      <c r="X1755" s="159"/>
      <c r="Y1755" s="159"/>
      <c r="Z1755" s="159"/>
      <c r="AA1755" s="159"/>
      <c r="AB1755" s="159"/>
      <c r="AC1755" s="159"/>
      <c r="AD1755" s="159"/>
      <c r="AE1755" s="159"/>
      <c r="AF1755" s="503"/>
      <c r="AG1755" s="159"/>
      <c r="AH1755" s="159"/>
      <c r="AI1755" s="159"/>
      <c r="AJ1755" s="159"/>
      <c r="AK1755" s="159"/>
      <c r="AL1755" s="159"/>
      <c r="AM1755" s="159"/>
      <c r="AN1755" s="159"/>
      <c r="AO1755" s="159"/>
      <c r="AP1755" s="159"/>
      <c r="AQ1755" s="159"/>
      <c r="AR1755" s="159"/>
      <c r="AS1755" s="503"/>
      <c r="AT1755" s="159"/>
      <c r="AU1755" s="159"/>
      <c r="AV1755" s="159"/>
      <c r="AW1755" s="570"/>
      <c r="AX1755" s="570"/>
      <c r="AY1755" s="570"/>
      <c r="AZ1755" s="159"/>
      <c r="BA1755" s="159"/>
      <c r="BB1755" s="159"/>
      <c r="BC1755" s="159"/>
      <c r="BD1755" s="159"/>
      <c r="BE1755" s="159"/>
      <c r="BF1755" s="474"/>
    </row>
    <row r="1756" spans="1:84">
      <c r="A1756" s="149"/>
      <c r="B1756" s="149"/>
      <c r="C1756" s="151"/>
      <c r="D1756" s="151"/>
      <c r="E1756" s="288"/>
      <c r="F1756" s="591"/>
      <c r="G1756" s="159"/>
      <c r="H1756" s="159"/>
      <c r="I1756" s="159"/>
      <c r="J1756" s="159"/>
      <c r="K1756" s="159"/>
      <c r="L1756" s="159"/>
      <c r="M1756" s="159"/>
      <c r="N1756" s="159"/>
      <c r="O1756" s="159"/>
      <c r="P1756" s="159"/>
      <c r="Q1756" s="159"/>
      <c r="R1756" s="159"/>
      <c r="S1756" s="503"/>
      <c r="T1756" s="159"/>
      <c r="U1756" s="159"/>
      <c r="V1756" s="159"/>
      <c r="W1756" s="159"/>
      <c r="X1756" s="159"/>
      <c r="Y1756" s="159"/>
      <c r="Z1756" s="159"/>
      <c r="AA1756" s="159"/>
      <c r="AB1756" s="159"/>
      <c r="AC1756" s="159"/>
      <c r="AD1756" s="159"/>
      <c r="AE1756" s="159"/>
      <c r="AF1756" s="503"/>
      <c r="AG1756" s="159"/>
      <c r="AH1756" s="159"/>
      <c r="AI1756" s="159"/>
      <c r="AJ1756" s="159"/>
      <c r="AK1756" s="159"/>
      <c r="AL1756" s="159"/>
      <c r="AM1756" s="159"/>
      <c r="AN1756" s="159"/>
      <c r="AO1756" s="159"/>
      <c r="AP1756" s="159"/>
      <c r="AQ1756" s="159"/>
      <c r="AR1756" s="159"/>
      <c r="AS1756" s="503"/>
      <c r="AT1756" s="159"/>
      <c r="AU1756" s="159"/>
      <c r="AV1756" s="159"/>
      <c r="AW1756" s="570"/>
      <c r="AX1756" s="570"/>
      <c r="AY1756" s="570"/>
      <c r="AZ1756" s="159"/>
      <c r="BA1756" s="159"/>
      <c r="BB1756" s="159"/>
      <c r="BC1756" s="159"/>
      <c r="BD1756" s="159"/>
      <c r="BE1756" s="159"/>
      <c r="BF1756" s="474"/>
    </row>
    <row r="1757" spans="1:84">
      <c r="A1757" s="149"/>
      <c r="B1757" s="149"/>
      <c r="C1757" s="151"/>
      <c r="D1757" s="151"/>
      <c r="E1757" s="288"/>
      <c r="F1757" s="591"/>
      <c r="G1757" s="159"/>
      <c r="H1757" s="159"/>
      <c r="I1757" s="159"/>
      <c r="J1757" s="159"/>
      <c r="K1757" s="159"/>
      <c r="L1757" s="159"/>
      <c r="M1757" s="159"/>
      <c r="N1757" s="159"/>
      <c r="O1757" s="159"/>
      <c r="P1757" s="159"/>
      <c r="Q1757" s="159"/>
      <c r="R1757" s="159"/>
      <c r="S1757" s="503"/>
      <c r="T1757" s="159"/>
      <c r="U1757" s="159"/>
      <c r="V1757" s="159"/>
      <c r="W1757" s="159"/>
      <c r="X1757" s="159"/>
      <c r="Y1757" s="159"/>
      <c r="Z1757" s="159"/>
      <c r="AA1757" s="159"/>
      <c r="AB1757" s="159"/>
      <c r="AC1757" s="159"/>
      <c r="AD1757" s="159"/>
      <c r="AE1757" s="159"/>
      <c r="AF1757" s="503"/>
      <c r="AG1757" s="159"/>
      <c r="AH1757" s="159"/>
      <c r="AI1757" s="159"/>
      <c r="AJ1757" s="159"/>
      <c r="AK1757" s="159"/>
      <c r="AL1757" s="159"/>
      <c r="AM1757" s="159"/>
      <c r="AN1757" s="159"/>
      <c r="AO1757" s="159"/>
      <c r="AP1757" s="159"/>
      <c r="AQ1757" s="159"/>
      <c r="AR1757" s="159"/>
      <c r="AS1757" s="503"/>
      <c r="AT1757" s="159"/>
      <c r="AU1757" s="159"/>
      <c r="AV1757" s="159"/>
      <c r="AW1757" s="570"/>
      <c r="AX1757" s="570"/>
      <c r="AY1757" s="570"/>
      <c r="AZ1757" s="159"/>
      <c r="BA1757" s="159"/>
      <c r="BB1757" s="159"/>
      <c r="BC1757" s="159"/>
      <c r="BD1757" s="159"/>
      <c r="BE1757" s="159"/>
      <c r="BF1757" s="474"/>
    </row>
    <row r="1758" spans="1:84">
      <c r="A1758" s="149"/>
      <c r="B1758" s="149"/>
      <c r="C1758" s="151"/>
      <c r="D1758" s="151"/>
      <c r="E1758" s="288"/>
      <c r="F1758" s="591"/>
      <c r="G1758" s="159"/>
      <c r="H1758" s="159"/>
      <c r="I1758" s="159"/>
      <c r="J1758" s="159"/>
      <c r="K1758" s="159"/>
      <c r="L1758" s="159"/>
      <c r="M1758" s="159"/>
      <c r="N1758" s="159"/>
      <c r="O1758" s="159"/>
      <c r="P1758" s="159"/>
      <c r="Q1758" s="159"/>
      <c r="R1758" s="159"/>
      <c r="S1758" s="503"/>
      <c r="T1758" s="159"/>
      <c r="U1758" s="159"/>
      <c r="V1758" s="159"/>
      <c r="W1758" s="159"/>
      <c r="X1758" s="159"/>
      <c r="Y1758" s="159"/>
      <c r="Z1758" s="159"/>
      <c r="AA1758" s="159"/>
      <c r="AB1758" s="159"/>
      <c r="AC1758" s="159"/>
      <c r="AD1758" s="159"/>
      <c r="AE1758" s="159"/>
      <c r="AF1758" s="503"/>
      <c r="AG1758" s="159"/>
      <c r="AH1758" s="159"/>
      <c r="AI1758" s="159"/>
      <c r="AJ1758" s="159"/>
      <c r="AK1758" s="159"/>
      <c r="AL1758" s="159"/>
      <c r="AM1758" s="159"/>
      <c r="AN1758" s="159"/>
      <c r="AO1758" s="159"/>
      <c r="AP1758" s="159"/>
      <c r="AQ1758" s="159"/>
      <c r="AR1758" s="159"/>
      <c r="AS1758" s="503"/>
      <c r="AT1758" s="159"/>
      <c r="AU1758" s="159"/>
      <c r="AV1758" s="159"/>
      <c r="AW1758" s="570"/>
      <c r="AX1758" s="570"/>
      <c r="AY1758" s="570"/>
      <c r="AZ1758" s="159"/>
      <c r="BA1758" s="159"/>
      <c r="BB1758" s="159"/>
      <c r="BC1758" s="159"/>
      <c r="BD1758" s="159"/>
      <c r="BE1758" s="159"/>
      <c r="BF1758" s="474"/>
    </row>
    <row r="1759" spans="1:84">
      <c r="A1759" s="149"/>
      <c r="B1759" s="149"/>
      <c r="C1759" s="151"/>
      <c r="D1759" s="151"/>
      <c r="E1759" s="288"/>
      <c r="F1759" s="591"/>
      <c r="G1759" s="159"/>
      <c r="H1759" s="159"/>
      <c r="I1759" s="159"/>
      <c r="J1759" s="159"/>
      <c r="K1759" s="159"/>
      <c r="L1759" s="159"/>
      <c r="M1759" s="159"/>
      <c r="N1759" s="159"/>
      <c r="O1759" s="159"/>
      <c r="P1759" s="159"/>
      <c r="Q1759" s="159"/>
      <c r="R1759" s="159"/>
      <c r="S1759" s="503"/>
      <c r="T1759" s="159"/>
      <c r="U1759" s="159"/>
      <c r="V1759" s="159"/>
      <c r="W1759" s="159"/>
      <c r="X1759" s="159"/>
      <c r="Y1759" s="159"/>
      <c r="Z1759" s="159"/>
      <c r="AA1759" s="159"/>
      <c r="AB1759" s="159"/>
      <c r="AC1759" s="159"/>
      <c r="AD1759" s="159"/>
      <c r="AE1759" s="159"/>
      <c r="AF1759" s="503"/>
      <c r="AG1759" s="159"/>
      <c r="AH1759" s="159"/>
      <c r="AI1759" s="159"/>
      <c r="AJ1759" s="159"/>
      <c r="AK1759" s="159"/>
      <c r="AL1759" s="159"/>
      <c r="AM1759" s="159"/>
      <c r="AN1759" s="159"/>
      <c r="AO1759" s="159"/>
      <c r="AP1759" s="159"/>
      <c r="AQ1759" s="159"/>
      <c r="AR1759" s="159"/>
      <c r="AS1759" s="503"/>
      <c r="AT1759" s="159"/>
      <c r="AU1759" s="159"/>
      <c r="AV1759" s="159"/>
      <c r="AW1759" s="570"/>
      <c r="AX1759" s="570"/>
      <c r="AY1759" s="570"/>
      <c r="AZ1759" s="159"/>
      <c r="BA1759" s="159"/>
      <c r="BB1759" s="159"/>
      <c r="BC1759" s="159"/>
      <c r="BD1759" s="159"/>
      <c r="BE1759" s="159"/>
      <c r="BF1759" s="474"/>
    </row>
    <row r="1760" spans="1:84">
      <c r="A1760" s="149"/>
      <c r="B1760" s="149" t="s">
        <v>74</v>
      </c>
      <c r="C1760" s="151"/>
      <c r="D1760" s="151"/>
      <c r="E1760" s="288"/>
      <c r="F1760" s="591"/>
      <c r="G1760" s="159"/>
      <c r="H1760" s="159"/>
      <c r="I1760" s="159"/>
      <c r="J1760" s="159"/>
      <c r="K1760" s="159"/>
      <c r="L1760" s="159"/>
      <c r="M1760" s="159"/>
      <c r="N1760" s="159"/>
      <c r="O1760" s="159"/>
      <c r="P1760" s="159"/>
      <c r="Q1760" s="159"/>
      <c r="R1760" s="159"/>
      <c r="S1760" s="503"/>
      <c r="T1760" s="159"/>
      <c r="U1760" s="159"/>
      <c r="V1760" s="159"/>
      <c r="W1760" s="159"/>
      <c r="X1760" s="159"/>
      <c r="Y1760" s="159"/>
      <c r="Z1760" s="159"/>
      <c r="AA1760" s="159"/>
      <c r="AB1760" s="159"/>
      <c r="AC1760" s="159"/>
      <c r="AD1760" s="159"/>
      <c r="AE1760" s="159"/>
      <c r="AF1760" s="503"/>
      <c r="AG1760" s="159"/>
      <c r="AH1760" s="159"/>
      <c r="AI1760" s="159"/>
      <c r="AJ1760" s="159"/>
      <c r="AK1760" s="159"/>
      <c r="AL1760" s="159"/>
      <c r="AM1760" s="159"/>
      <c r="AN1760" s="159"/>
      <c r="AO1760" s="159"/>
      <c r="AP1760" s="159"/>
      <c r="AQ1760" s="159"/>
      <c r="AR1760" s="159"/>
      <c r="AS1760" s="503"/>
      <c r="AT1760" s="159"/>
      <c r="AU1760" s="159"/>
      <c r="AV1760" s="159"/>
      <c r="AW1760" s="570"/>
      <c r="AX1760" s="570"/>
      <c r="AY1760" s="570"/>
      <c r="AZ1760" s="159"/>
      <c r="BA1760" s="159"/>
      <c r="BB1760" s="159"/>
      <c r="BC1760" s="159"/>
      <c r="BD1760" s="159"/>
      <c r="BE1760" s="159"/>
      <c r="BF1760" s="474"/>
    </row>
    <row r="1761" spans="1:84">
      <c r="A1761" s="149"/>
      <c r="B1761" s="149"/>
      <c r="C1761" s="151"/>
      <c r="D1761" s="151"/>
      <c r="E1761" s="288"/>
      <c r="F1761" s="591"/>
      <c r="G1761" s="159"/>
      <c r="H1761" s="159"/>
      <c r="I1761" s="159"/>
      <c r="J1761" s="159"/>
      <c r="K1761" s="159"/>
      <c r="L1761" s="159"/>
      <c r="M1761" s="159"/>
      <c r="N1761" s="159"/>
      <c r="O1761" s="159"/>
      <c r="P1761" s="159"/>
      <c r="Q1761" s="159"/>
      <c r="R1761" s="159"/>
      <c r="S1761" s="503"/>
      <c r="T1761" s="159"/>
      <c r="U1761" s="159"/>
      <c r="V1761" s="159"/>
      <c r="W1761" s="159"/>
      <c r="X1761" s="159"/>
      <c r="Y1761" s="159"/>
      <c r="Z1761" s="159"/>
      <c r="AA1761" s="159"/>
      <c r="AB1761" s="159"/>
      <c r="AC1761" s="159"/>
      <c r="AD1761" s="159"/>
      <c r="AE1761" s="159"/>
      <c r="AF1761" s="503"/>
      <c r="AG1761" s="159"/>
      <c r="AH1761" s="159"/>
      <c r="AI1761" s="159"/>
      <c r="AJ1761" s="159"/>
      <c r="AK1761" s="159"/>
      <c r="AL1761" s="159"/>
      <c r="AM1761" s="159"/>
      <c r="AN1761" s="159"/>
      <c r="AO1761" s="159"/>
      <c r="AP1761" s="159"/>
      <c r="AQ1761" s="159"/>
      <c r="AR1761" s="159"/>
      <c r="AS1761" s="503"/>
      <c r="AT1761" s="159"/>
      <c r="AU1761" s="159"/>
      <c r="AV1761" s="159"/>
      <c r="AW1761" s="570"/>
      <c r="AX1761" s="570"/>
      <c r="AY1761" s="570"/>
      <c r="AZ1761" s="159"/>
      <c r="BA1761" s="159"/>
      <c r="BB1761" s="159"/>
      <c r="BC1761" s="159"/>
      <c r="BD1761" s="159"/>
      <c r="BE1761" s="159"/>
      <c r="BF1761" s="474"/>
    </row>
    <row r="1762" spans="1:84">
      <c r="A1762" s="149"/>
      <c r="B1762" s="149"/>
      <c r="C1762" s="151"/>
      <c r="D1762" s="151"/>
      <c r="E1762" s="288"/>
      <c r="F1762" s="591"/>
      <c r="G1762" s="159"/>
      <c r="H1762" s="159"/>
      <c r="I1762" s="159"/>
      <c r="J1762" s="159"/>
      <c r="K1762" s="159"/>
      <c r="L1762" s="159"/>
      <c r="M1762" s="159"/>
      <c r="N1762" s="159"/>
      <c r="O1762" s="159"/>
      <c r="P1762" s="159"/>
      <c r="Q1762" s="159"/>
      <c r="R1762" s="159"/>
      <c r="S1762" s="503"/>
      <c r="T1762" s="159"/>
      <c r="U1762" s="159"/>
      <c r="V1762" s="159"/>
      <c r="W1762" s="159"/>
      <c r="X1762" s="159"/>
      <c r="Y1762" s="159"/>
      <c r="Z1762" s="159"/>
      <c r="AA1762" s="159"/>
      <c r="AB1762" s="159"/>
      <c r="AC1762" s="159"/>
      <c r="AD1762" s="159"/>
      <c r="AE1762" s="159"/>
      <c r="AF1762" s="503"/>
      <c r="AG1762" s="159"/>
      <c r="AH1762" s="159"/>
      <c r="AI1762" s="159"/>
      <c r="AJ1762" s="159"/>
      <c r="AK1762" s="159"/>
      <c r="AL1762" s="159"/>
      <c r="AM1762" s="159"/>
      <c r="AN1762" s="159"/>
      <c r="AO1762" s="159"/>
      <c r="AP1762" s="159"/>
      <c r="AQ1762" s="159"/>
      <c r="AR1762" s="159"/>
      <c r="AS1762" s="503"/>
      <c r="AT1762" s="159"/>
      <c r="AU1762" s="159"/>
      <c r="AV1762" s="159"/>
      <c r="AW1762" s="570"/>
      <c r="AX1762" s="570"/>
      <c r="AY1762" s="570"/>
      <c r="AZ1762" s="159"/>
      <c r="BA1762" s="159"/>
      <c r="BB1762" s="159"/>
      <c r="BC1762" s="159"/>
      <c r="BD1762" s="159"/>
      <c r="BE1762" s="159"/>
      <c r="BF1762" s="474"/>
    </row>
    <row r="1763" spans="1:84">
      <c r="A1763" s="149"/>
      <c r="B1763" s="151" t="s">
        <v>227</v>
      </c>
      <c r="C1763" s="151"/>
      <c r="D1763" s="151"/>
      <c r="E1763" s="379" t="s">
        <v>221</v>
      </c>
      <c r="F1763" s="592"/>
      <c r="G1763" s="159"/>
      <c r="H1763" s="159"/>
      <c r="I1763" s="275"/>
      <c r="J1763" s="159"/>
      <c r="K1763" s="159"/>
      <c r="L1763" s="275"/>
      <c r="M1763" s="159"/>
      <c r="N1763" s="159"/>
      <c r="O1763" s="275"/>
      <c r="P1763" s="159"/>
      <c r="Q1763" s="159"/>
      <c r="R1763" s="275"/>
      <c r="S1763" s="500"/>
      <c r="T1763" s="275"/>
      <c r="U1763" s="275"/>
      <c r="V1763" s="275"/>
      <c r="W1763" s="275"/>
      <c r="X1763" s="275"/>
      <c r="Y1763" s="275"/>
      <c r="Z1763" s="275"/>
      <c r="AA1763" s="275"/>
      <c r="AB1763" s="275"/>
      <c r="AC1763" s="275"/>
      <c r="AD1763" s="275"/>
      <c r="AE1763" s="275"/>
      <c r="AF1763" s="500"/>
      <c r="AG1763" s="275"/>
      <c r="AH1763" s="275"/>
      <c r="AI1763" s="275"/>
      <c r="AJ1763" s="275"/>
      <c r="AK1763" s="275"/>
      <c r="AL1763" s="275"/>
      <c r="AM1763" s="275"/>
      <c r="AN1763" s="275"/>
      <c r="AO1763" s="275"/>
      <c r="AP1763" s="275"/>
      <c r="AQ1763" s="275"/>
      <c r="AR1763" s="275"/>
      <c r="AS1763" s="500"/>
      <c r="AT1763" s="275"/>
      <c r="AU1763" s="275"/>
      <c r="AV1763" s="275"/>
      <c r="AW1763" s="567"/>
      <c r="AX1763" s="567"/>
      <c r="AY1763" s="567"/>
      <c r="AZ1763" s="159"/>
      <c r="BA1763" s="159"/>
      <c r="BB1763" s="159"/>
      <c r="BC1763" s="275"/>
      <c r="BD1763" s="275"/>
      <c r="BE1763" s="275"/>
      <c r="BF1763" s="521"/>
    </row>
    <row r="1764" spans="1:84">
      <c r="A1764" s="149"/>
      <c r="B1764" s="151"/>
      <c r="C1764" s="151"/>
      <c r="D1764" s="151"/>
      <c r="E1764" s="446" t="s">
        <v>1078</v>
      </c>
      <c r="F1764" s="591">
        <f>SUM(F1660,F1666,F1752)</f>
        <v>71</v>
      </c>
      <c r="G1764" s="159"/>
      <c r="H1764" s="159"/>
      <c r="I1764" s="275">
        <f>SUM(G1764:H1764)</f>
        <v>0</v>
      </c>
      <c r="J1764" s="159"/>
      <c r="K1764" s="159"/>
      <c r="L1764" s="275">
        <f>SUM(J1764:K1764)</f>
        <v>0</v>
      </c>
      <c r="M1764" s="159"/>
      <c r="N1764" s="159"/>
      <c r="O1764" s="275">
        <f>SUM(M1764:N1764)</f>
        <v>0</v>
      </c>
      <c r="P1764" s="159"/>
      <c r="Q1764" s="159"/>
      <c r="R1764" s="275">
        <f>SUM(P1764:Q1764)</f>
        <v>0</v>
      </c>
      <c r="S1764" s="500"/>
      <c r="T1764" s="275"/>
      <c r="U1764" s="275"/>
      <c r="V1764" s="275">
        <f>SUM(T1764:U1764)</f>
        <v>0</v>
      </c>
      <c r="W1764" s="275"/>
      <c r="X1764" s="275"/>
      <c r="Y1764" s="275">
        <f>SUM(W1764:X1764)</f>
        <v>0</v>
      </c>
      <c r="Z1764" s="275"/>
      <c r="AA1764" s="275"/>
      <c r="AB1764" s="275">
        <f>SUM(Z1764:AA1764)</f>
        <v>0</v>
      </c>
      <c r="AC1764" s="275"/>
      <c r="AD1764" s="275"/>
      <c r="AE1764" s="275">
        <f>SUM(AC1764:AD1764)</f>
        <v>0</v>
      </c>
      <c r="AF1764" s="500"/>
      <c r="AG1764" s="275"/>
      <c r="AH1764" s="275"/>
      <c r="AI1764" s="275">
        <f>SUM(AG1764:AH1764)</f>
        <v>0</v>
      </c>
      <c r="AJ1764" s="275"/>
      <c r="AK1764" s="275"/>
      <c r="AL1764" s="275">
        <f>SUM(AJ1764:AK1764)</f>
        <v>0</v>
      </c>
      <c r="AM1764" s="275"/>
      <c r="AN1764" s="275"/>
      <c r="AO1764" s="275">
        <f>SUM(AM1764:AN1764)</f>
        <v>0</v>
      </c>
      <c r="AP1764" s="275"/>
      <c r="AQ1764" s="275"/>
      <c r="AR1764" s="275">
        <f>SUM(AP1764:AQ1764)</f>
        <v>0</v>
      </c>
      <c r="AS1764" s="500"/>
      <c r="AT1764" s="275"/>
      <c r="AU1764" s="275"/>
      <c r="AV1764" s="275">
        <f>SUM(AT1764:AU1764)</f>
        <v>0</v>
      </c>
      <c r="AW1764" s="567">
        <f t="shared" ref="AW1764:AW1765" si="8572">SUM(G1764,J1764,M1764,P1764,T1764,W1764,Z1764,AC1764,AG1764,AJ1764,AM1764,AP1764,AT1764)</f>
        <v>0</v>
      </c>
      <c r="AX1764" s="567">
        <f t="shared" ref="AX1764:AX1765" si="8573">SUM(H1764,K1764,N1764,Q1764,U1764,X1764,AA1764,AD1764,AH1764,AK1764,AN1764,AQ1764,AU1764)</f>
        <v>0</v>
      </c>
      <c r="AY1764" s="567">
        <f t="shared" ref="AY1764:AY1765" si="8574">SUM(I1764,L1764,O1764,R1764,V1764,Y1764,AB1764,AE1764,AI1764,AL1764,AO1764,AR1764,AV1764)</f>
        <v>0</v>
      </c>
      <c r="AZ1764" s="159"/>
      <c r="BA1764" s="159"/>
      <c r="BB1764" s="275">
        <f>SUM(AZ1764:BA1764)</f>
        <v>0</v>
      </c>
      <c r="BC1764" s="275"/>
      <c r="BD1764" s="275"/>
      <c r="BE1764" s="275">
        <f>SUM(BC1764:BD1764)</f>
        <v>0</v>
      </c>
      <c r="BF1764" s="474"/>
      <c r="BG1764" s="605">
        <f>SUM(F1764,S1764,AF1764,AS1764)</f>
        <v>71</v>
      </c>
      <c r="BH1764" s="533">
        <f>SUM(G1764,T1764,AG1764)</f>
        <v>0</v>
      </c>
      <c r="BI1764" s="533">
        <f t="shared" ref="BI1764:BI1766" si="8575">SUM(H1764,U1764,AH1764)</f>
        <v>0</v>
      </c>
      <c r="BJ1764" s="533">
        <f t="shared" ref="BJ1764:BJ1766" si="8576">SUM(I1764,V1764,AI1764)</f>
        <v>0</v>
      </c>
      <c r="BK1764" s="533">
        <f t="shared" ref="BK1764:BK1766" si="8577">SUM(J1764,W1764,AJ1764)</f>
        <v>0</v>
      </c>
      <c r="BL1764" s="533">
        <f t="shared" ref="BL1764:BL1766" si="8578">SUM(K1764,X1764,AK1764)</f>
        <v>0</v>
      </c>
      <c r="BM1764" s="533">
        <f t="shared" ref="BM1764:BM1766" si="8579">SUM(L1764,Y1764,AL1764)</f>
        <v>0</v>
      </c>
      <c r="BN1764" s="533">
        <f>SUM(M1764,Z1764,AM1764)</f>
        <v>0</v>
      </c>
      <c r="BO1764" s="533">
        <f t="shared" ref="BO1764:BO1766" si="8580">SUM(N1764,AA1764,AN1764)</f>
        <v>0</v>
      </c>
      <c r="BP1764" s="533">
        <f t="shared" ref="BP1764:BP1766" si="8581">SUM(O1764,AB1764,AO1764)</f>
        <v>0</v>
      </c>
      <c r="BQ1764" s="533">
        <f t="shared" ref="BQ1764:BQ1766" si="8582">SUM(P1764,AC1764,AP1764)</f>
        <v>0</v>
      </c>
      <c r="BR1764" s="533">
        <f t="shared" ref="BR1764:BR1766" si="8583">SUM(Q1764,AD1764,AQ1764)</f>
        <v>0</v>
      </c>
      <c r="BS1764" s="533">
        <f t="shared" ref="BS1764:BS1766" si="8584">SUM(R1764,AE1764,AR1764)</f>
        <v>0</v>
      </c>
      <c r="BT1764" s="533">
        <f>AT1764</f>
        <v>0</v>
      </c>
      <c r="BU1764" s="533">
        <f t="shared" ref="BU1764:BU1766" si="8585">AU1764</f>
        <v>0</v>
      </c>
      <c r="BV1764" s="533">
        <f t="shared" ref="BV1764:BV1766" si="8586">AV1764</f>
        <v>0</v>
      </c>
      <c r="BW1764" s="536">
        <f>SUM(BH1764,BK1764,BN1764,BQ1764,BT1764)</f>
        <v>0</v>
      </c>
      <c r="BX1764" s="536">
        <f t="shared" ref="BX1764:BX1766" si="8587">SUM(BI1764,BL1764,BO1764,BR1764,BU1764)</f>
        <v>0</v>
      </c>
      <c r="BY1764" s="536">
        <f t="shared" ref="BY1764:BY1766" si="8588">SUM(BJ1764,BM1764,BP1764,BS1764,BV1764)</f>
        <v>0</v>
      </c>
      <c r="BZ1764" t="s">
        <v>74</v>
      </c>
      <c r="CA1764" s="544">
        <f>AZ1764</f>
        <v>0</v>
      </c>
      <c r="CB1764" s="544">
        <f t="shared" ref="CB1764:CB1766" si="8589">BA1764</f>
        <v>0</v>
      </c>
      <c r="CC1764" s="544">
        <f t="shared" ref="CC1764:CC1766" si="8590">BB1764</f>
        <v>0</v>
      </c>
      <c r="CD1764" s="544">
        <f>BC1764</f>
        <v>0</v>
      </c>
      <c r="CE1764" s="544">
        <f t="shared" ref="CE1764:CE1766" si="8591">BD1764</f>
        <v>0</v>
      </c>
      <c r="CF1764" s="544">
        <f t="shared" ref="CF1764:CF1766" si="8592">BE1764</f>
        <v>0</v>
      </c>
    </row>
    <row r="1765" spans="1:84">
      <c r="A1765" s="149"/>
      <c r="B1765" s="151"/>
      <c r="C1765" s="151"/>
      <c r="D1765" s="151"/>
      <c r="E1765" s="446" t="s">
        <v>1079</v>
      </c>
      <c r="F1765" s="591">
        <f>SUM(F1661,F1667,F1753)</f>
        <v>25</v>
      </c>
      <c r="G1765" s="159"/>
      <c r="H1765" s="159"/>
      <c r="I1765" s="275">
        <f>SUM(G1765:H1765)</f>
        <v>0</v>
      </c>
      <c r="J1765" s="159"/>
      <c r="K1765" s="159"/>
      <c r="L1765" s="275">
        <f>SUM(J1765:K1765)</f>
        <v>0</v>
      </c>
      <c r="M1765" s="159"/>
      <c r="N1765" s="159"/>
      <c r="O1765" s="275">
        <f>SUM(M1765:N1765)</f>
        <v>0</v>
      </c>
      <c r="P1765" s="159"/>
      <c r="Q1765" s="159"/>
      <c r="R1765" s="275">
        <f>SUM(P1765:Q1765)</f>
        <v>0</v>
      </c>
      <c r="S1765" s="500"/>
      <c r="T1765" s="275"/>
      <c r="U1765" s="275"/>
      <c r="V1765" s="275">
        <f>SUM(T1765:U1765)</f>
        <v>0</v>
      </c>
      <c r="W1765" s="275"/>
      <c r="X1765" s="275"/>
      <c r="Y1765" s="275">
        <f>SUM(W1765:X1765)</f>
        <v>0</v>
      </c>
      <c r="Z1765" s="275"/>
      <c r="AA1765" s="275"/>
      <c r="AB1765" s="275">
        <f>SUM(Z1765:AA1765)</f>
        <v>0</v>
      </c>
      <c r="AC1765" s="275"/>
      <c r="AD1765" s="275"/>
      <c r="AE1765" s="275">
        <f>SUM(AC1765:AD1765)</f>
        <v>0</v>
      </c>
      <c r="AF1765" s="500"/>
      <c r="AG1765" s="275"/>
      <c r="AH1765" s="275"/>
      <c r="AI1765" s="275">
        <f>SUM(AG1765:AH1765)</f>
        <v>0</v>
      </c>
      <c r="AJ1765" s="275"/>
      <c r="AK1765" s="275"/>
      <c r="AL1765" s="275">
        <f>SUM(AJ1765:AK1765)</f>
        <v>0</v>
      </c>
      <c r="AM1765" s="275"/>
      <c r="AN1765" s="275"/>
      <c r="AO1765" s="275">
        <f>SUM(AM1765:AN1765)</f>
        <v>0</v>
      </c>
      <c r="AP1765" s="275"/>
      <c r="AQ1765" s="275"/>
      <c r="AR1765" s="275">
        <f>SUM(AP1765:AQ1765)</f>
        <v>0</v>
      </c>
      <c r="AS1765" s="500"/>
      <c r="AT1765" s="275"/>
      <c r="AU1765" s="275"/>
      <c r="AV1765" s="275">
        <f>SUM(AT1765:AU1765)</f>
        <v>0</v>
      </c>
      <c r="AW1765" s="567">
        <f t="shared" si="8572"/>
        <v>0</v>
      </c>
      <c r="AX1765" s="567">
        <f t="shared" si="8573"/>
        <v>0</v>
      </c>
      <c r="AY1765" s="567">
        <f t="shared" si="8574"/>
        <v>0</v>
      </c>
      <c r="AZ1765" s="159"/>
      <c r="BA1765" s="159"/>
      <c r="BB1765" s="275">
        <f>SUM(AZ1765:BA1765)</f>
        <v>0</v>
      </c>
      <c r="BC1765" s="275"/>
      <c r="BD1765" s="275"/>
      <c r="BE1765" s="275">
        <f>SUM(BC1765:BD1765)</f>
        <v>0</v>
      </c>
      <c r="BF1765" s="474"/>
      <c r="BG1765" s="605">
        <f>SUM(F1765,S1765,AF1765,AS1765)</f>
        <v>25</v>
      </c>
      <c r="BH1765" s="533">
        <f>SUM(G1765,T1765,AG1765)</f>
        <v>0</v>
      </c>
      <c r="BI1765" s="533">
        <f t="shared" si="8575"/>
        <v>0</v>
      </c>
      <c r="BJ1765" s="533">
        <f t="shared" si="8576"/>
        <v>0</v>
      </c>
      <c r="BK1765" s="533">
        <f t="shared" si="8577"/>
        <v>0</v>
      </c>
      <c r="BL1765" s="533">
        <f t="shared" si="8578"/>
        <v>0</v>
      </c>
      <c r="BM1765" s="533">
        <f t="shared" si="8579"/>
        <v>0</v>
      </c>
      <c r="BN1765" s="533">
        <f>SUM(M1765,Z1765,AM1765)</f>
        <v>0</v>
      </c>
      <c r="BO1765" s="533">
        <f t="shared" si="8580"/>
        <v>0</v>
      </c>
      <c r="BP1765" s="533">
        <f t="shared" si="8581"/>
        <v>0</v>
      </c>
      <c r="BQ1765" s="533">
        <f t="shared" si="8582"/>
        <v>0</v>
      </c>
      <c r="BR1765" s="533">
        <f t="shared" si="8583"/>
        <v>0</v>
      </c>
      <c r="BS1765" s="533">
        <f t="shared" si="8584"/>
        <v>0</v>
      </c>
      <c r="BT1765" s="533">
        <f>AT1765</f>
        <v>0</v>
      </c>
      <c r="BU1765" s="533">
        <f t="shared" si="8585"/>
        <v>0</v>
      </c>
      <c r="BV1765" s="533">
        <f t="shared" si="8586"/>
        <v>0</v>
      </c>
      <c r="BW1765" s="536">
        <f>SUM(BH1765,BK1765,BN1765,BQ1765,BT1765)</f>
        <v>0</v>
      </c>
      <c r="BX1765" s="536">
        <f t="shared" si="8587"/>
        <v>0</v>
      </c>
      <c r="BY1765" s="536">
        <f t="shared" si="8588"/>
        <v>0</v>
      </c>
      <c r="BZ1765" t="s">
        <v>74</v>
      </c>
      <c r="CA1765" s="544">
        <f>AZ1765</f>
        <v>0</v>
      </c>
      <c r="CB1765" s="544">
        <f t="shared" si="8589"/>
        <v>0</v>
      </c>
      <c r="CC1765" s="544">
        <f t="shared" si="8590"/>
        <v>0</v>
      </c>
      <c r="CD1765" s="544">
        <f>BC1765</f>
        <v>0</v>
      </c>
      <c r="CE1765" s="544">
        <f t="shared" si="8591"/>
        <v>0</v>
      </c>
      <c r="CF1765" s="544">
        <f t="shared" si="8592"/>
        <v>0</v>
      </c>
    </row>
    <row r="1766" spans="1:84">
      <c r="A1766" s="149"/>
      <c r="B1766" s="151" t="s">
        <v>74</v>
      </c>
      <c r="C1766" s="151"/>
      <c r="D1766" s="151"/>
      <c r="E1766" s="370"/>
      <c r="F1766" s="592">
        <f>SUM(F1764:F1765)</f>
        <v>96</v>
      </c>
      <c r="G1766" s="276">
        <f t="shared" ref="G1766:BE1766" si="8593">SUM(G1764:G1765)</f>
        <v>0</v>
      </c>
      <c r="H1766" s="276">
        <f t="shared" si="8593"/>
        <v>0</v>
      </c>
      <c r="I1766" s="276">
        <f t="shared" si="8593"/>
        <v>0</v>
      </c>
      <c r="J1766" s="276">
        <f t="shared" si="8593"/>
        <v>0</v>
      </c>
      <c r="K1766" s="276">
        <f t="shared" si="8593"/>
        <v>0</v>
      </c>
      <c r="L1766" s="276">
        <f t="shared" si="8593"/>
        <v>0</v>
      </c>
      <c r="M1766" s="276">
        <f t="shared" si="8593"/>
        <v>0</v>
      </c>
      <c r="N1766" s="276">
        <f t="shared" si="8593"/>
        <v>0</v>
      </c>
      <c r="O1766" s="276">
        <f t="shared" si="8593"/>
        <v>0</v>
      </c>
      <c r="P1766" s="276">
        <f t="shared" si="8593"/>
        <v>0</v>
      </c>
      <c r="Q1766" s="276">
        <f t="shared" si="8593"/>
        <v>0</v>
      </c>
      <c r="R1766" s="276">
        <f t="shared" si="8593"/>
        <v>0</v>
      </c>
      <c r="S1766" s="501">
        <f t="shared" si="8593"/>
        <v>0</v>
      </c>
      <c r="T1766" s="276">
        <f t="shared" si="8593"/>
        <v>0</v>
      </c>
      <c r="U1766" s="276">
        <f t="shared" si="8593"/>
        <v>0</v>
      </c>
      <c r="V1766" s="276">
        <f t="shared" si="8593"/>
        <v>0</v>
      </c>
      <c r="W1766" s="276">
        <f t="shared" si="8593"/>
        <v>0</v>
      </c>
      <c r="X1766" s="276">
        <f t="shared" si="8593"/>
        <v>0</v>
      </c>
      <c r="Y1766" s="276">
        <f t="shared" si="8593"/>
        <v>0</v>
      </c>
      <c r="Z1766" s="276">
        <f t="shared" si="8593"/>
        <v>0</v>
      </c>
      <c r="AA1766" s="276">
        <f t="shared" si="8593"/>
        <v>0</v>
      </c>
      <c r="AB1766" s="276">
        <f t="shared" si="8593"/>
        <v>0</v>
      </c>
      <c r="AC1766" s="276">
        <f t="shared" si="8593"/>
        <v>0</v>
      </c>
      <c r="AD1766" s="276">
        <f t="shared" si="8593"/>
        <v>0</v>
      </c>
      <c r="AE1766" s="276">
        <f t="shared" si="8593"/>
        <v>0</v>
      </c>
      <c r="AF1766" s="501">
        <f t="shared" si="8593"/>
        <v>0</v>
      </c>
      <c r="AG1766" s="276">
        <f t="shared" si="8593"/>
        <v>0</v>
      </c>
      <c r="AH1766" s="276">
        <f t="shared" si="8593"/>
        <v>0</v>
      </c>
      <c r="AI1766" s="276">
        <f t="shared" si="8593"/>
        <v>0</v>
      </c>
      <c r="AJ1766" s="276">
        <f t="shared" si="8593"/>
        <v>0</v>
      </c>
      <c r="AK1766" s="276">
        <f t="shared" si="8593"/>
        <v>0</v>
      </c>
      <c r="AL1766" s="276">
        <f t="shared" si="8593"/>
        <v>0</v>
      </c>
      <c r="AM1766" s="276">
        <f t="shared" si="8593"/>
        <v>0</v>
      </c>
      <c r="AN1766" s="276">
        <f t="shared" si="8593"/>
        <v>0</v>
      </c>
      <c r="AO1766" s="276">
        <f t="shared" si="8593"/>
        <v>0</v>
      </c>
      <c r="AP1766" s="276">
        <f t="shared" si="8593"/>
        <v>0</v>
      </c>
      <c r="AQ1766" s="276">
        <f t="shared" si="8593"/>
        <v>0</v>
      </c>
      <c r="AR1766" s="276">
        <f t="shared" si="8593"/>
        <v>0</v>
      </c>
      <c r="AS1766" s="501">
        <f t="shared" si="8593"/>
        <v>0</v>
      </c>
      <c r="AT1766" s="276">
        <f t="shared" si="8593"/>
        <v>0</v>
      </c>
      <c r="AU1766" s="276">
        <f t="shared" si="8593"/>
        <v>0</v>
      </c>
      <c r="AV1766" s="276">
        <f t="shared" si="8593"/>
        <v>0</v>
      </c>
      <c r="AW1766" s="568">
        <f t="shared" si="8593"/>
        <v>0</v>
      </c>
      <c r="AX1766" s="568">
        <f t="shared" si="8593"/>
        <v>0</v>
      </c>
      <c r="AY1766" s="568">
        <f t="shared" si="8593"/>
        <v>0</v>
      </c>
      <c r="AZ1766" s="276">
        <f t="shared" si="8593"/>
        <v>0</v>
      </c>
      <c r="BA1766" s="276">
        <f t="shared" si="8593"/>
        <v>0</v>
      </c>
      <c r="BB1766" s="276">
        <f t="shared" si="8593"/>
        <v>0</v>
      </c>
      <c r="BC1766" s="276">
        <f t="shared" si="8593"/>
        <v>0</v>
      </c>
      <c r="BD1766" s="276">
        <f t="shared" si="8593"/>
        <v>0</v>
      </c>
      <c r="BE1766" s="276">
        <f t="shared" si="8593"/>
        <v>0</v>
      </c>
      <c r="BF1766" s="523"/>
      <c r="BG1766" s="605">
        <f>SUM(F1766,S1766,AF1766,AS1766)</f>
        <v>96</v>
      </c>
      <c r="BH1766" s="533">
        <f>SUM(G1766,T1766,AG1766)</f>
        <v>0</v>
      </c>
      <c r="BI1766" s="533">
        <f t="shared" si="8575"/>
        <v>0</v>
      </c>
      <c r="BJ1766" s="533">
        <f t="shared" si="8576"/>
        <v>0</v>
      </c>
      <c r="BK1766" s="533">
        <f t="shared" si="8577"/>
        <v>0</v>
      </c>
      <c r="BL1766" s="533">
        <f t="shared" si="8578"/>
        <v>0</v>
      </c>
      <c r="BM1766" s="533">
        <f t="shared" si="8579"/>
        <v>0</v>
      </c>
      <c r="BN1766" s="533">
        <f>SUM(M1766,Z1766,AM1766)</f>
        <v>0</v>
      </c>
      <c r="BO1766" s="533">
        <f t="shared" si="8580"/>
        <v>0</v>
      </c>
      <c r="BP1766" s="533">
        <f t="shared" si="8581"/>
        <v>0</v>
      </c>
      <c r="BQ1766" s="533">
        <f t="shared" si="8582"/>
        <v>0</v>
      </c>
      <c r="BR1766" s="533">
        <f t="shared" si="8583"/>
        <v>0</v>
      </c>
      <c r="BS1766" s="533">
        <f t="shared" si="8584"/>
        <v>0</v>
      </c>
      <c r="BT1766" s="533">
        <f>AT1766</f>
        <v>0</v>
      </c>
      <c r="BU1766" s="533">
        <f t="shared" si="8585"/>
        <v>0</v>
      </c>
      <c r="BV1766" s="533">
        <f t="shared" si="8586"/>
        <v>0</v>
      </c>
      <c r="BW1766" s="536">
        <f>SUM(BH1766,BK1766,BN1766,BQ1766,BT1766)</f>
        <v>0</v>
      </c>
      <c r="BX1766" s="536">
        <f t="shared" si="8587"/>
        <v>0</v>
      </c>
      <c r="BY1766" s="536">
        <f t="shared" si="8588"/>
        <v>0</v>
      </c>
      <c r="BZ1766" t="s">
        <v>74</v>
      </c>
      <c r="CA1766" s="544">
        <f>AZ1766</f>
        <v>0</v>
      </c>
      <c r="CB1766" s="544">
        <f t="shared" si="8589"/>
        <v>0</v>
      </c>
      <c r="CC1766" s="544">
        <f t="shared" si="8590"/>
        <v>0</v>
      </c>
      <c r="CD1766" s="544">
        <f>BC1766</f>
        <v>0</v>
      </c>
      <c r="CE1766" s="544">
        <f t="shared" si="8591"/>
        <v>0</v>
      </c>
      <c r="CF1766" s="544">
        <f t="shared" si="8592"/>
        <v>0</v>
      </c>
    </row>
    <row r="1767" spans="1:84">
      <c r="A1767" s="149"/>
      <c r="B1767" s="149"/>
      <c r="C1767" s="151"/>
      <c r="D1767" s="151"/>
      <c r="E1767" s="370"/>
      <c r="F1767" s="591"/>
      <c r="G1767" s="159"/>
      <c r="H1767" s="159"/>
      <c r="I1767" s="159"/>
      <c r="J1767" s="159"/>
      <c r="K1767" s="159"/>
      <c r="L1767" s="159"/>
      <c r="M1767" s="159"/>
      <c r="N1767" s="159"/>
      <c r="O1767" s="159"/>
      <c r="P1767" s="159"/>
      <c r="Q1767" s="159"/>
      <c r="R1767" s="159"/>
      <c r="S1767" s="503"/>
      <c r="T1767" s="159"/>
      <c r="U1767" s="159"/>
      <c r="V1767" s="159"/>
      <c r="W1767" s="159"/>
      <c r="X1767" s="159"/>
      <c r="Y1767" s="159"/>
      <c r="Z1767" s="159"/>
      <c r="AA1767" s="159"/>
      <c r="AB1767" s="159"/>
      <c r="AC1767" s="159"/>
      <c r="AD1767" s="159"/>
      <c r="AE1767" s="159"/>
      <c r="AF1767" s="503"/>
      <c r="AG1767" s="159"/>
      <c r="AH1767" s="159"/>
      <c r="AI1767" s="159"/>
      <c r="AJ1767" s="159"/>
      <c r="AK1767" s="159"/>
      <c r="AL1767" s="159"/>
      <c r="AM1767" s="159"/>
      <c r="AN1767" s="159"/>
      <c r="AO1767" s="159"/>
      <c r="AP1767" s="159"/>
      <c r="AQ1767" s="159"/>
      <c r="AR1767" s="159"/>
      <c r="AS1767" s="503"/>
      <c r="AT1767" s="159"/>
      <c r="AU1767" s="159"/>
      <c r="AV1767" s="159"/>
      <c r="AW1767" s="570"/>
      <c r="AX1767" s="570"/>
      <c r="AY1767" s="570"/>
      <c r="AZ1767" s="159"/>
      <c r="BA1767" s="159"/>
      <c r="BB1767" s="159"/>
      <c r="BC1767" s="159"/>
      <c r="BD1767" s="159"/>
      <c r="BE1767" s="159"/>
      <c r="BF1767" s="474"/>
    </row>
    <row r="1768" spans="1:84">
      <c r="A1768" s="149"/>
      <c r="B1768" s="151" t="s">
        <v>88</v>
      </c>
      <c r="C1768" s="151"/>
      <c r="D1768" s="151"/>
      <c r="E1768" s="370"/>
      <c r="F1768" s="591"/>
      <c r="G1768" s="159"/>
      <c r="H1768" s="159"/>
      <c r="I1768" s="159"/>
      <c r="J1768" s="159"/>
      <c r="K1768" s="159"/>
      <c r="L1768" s="159"/>
      <c r="M1768" s="159"/>
      <c r="N1768" s="159"/>
      <c r="O1768" s="159"/>
      <c r="P1768" s="159"/>
      <c r="Q1768" s="159"/>
      <c r="R1768" s="159"/>
      <c r="S1768" s="503"/>
      <c r="T1768" s="159"/>
      <c r="U1768" s="159"/>
      <c r="V1768" s="159"/>
      <c r="W1768" s="159"/>
      <c r="X1768" s="159"/>
      <c r="Y1768" s="159"/>
      <c r="Z1768" s="159"/>
      <c r="AA1768" s="159"/>
      <c r="AB1768" s="159"/>
      <c r="AC1768" s="159"/>
      <c r="AD1768" s="159"/>
      <c r="AE1768" s="159"/>
      <c r="AF1768" s="503"/>
      <c r="AG1768" s="159"/>
      <c r="AH1768" s="159"/>
      <c r="AI1768" s="159"/>
      <c r="AJ1768" s="159"/>
      <c r="AK1768" s="159"/>
      <c r="AL1768" s="159"/>
      <c r="AM1768" s="159"/>
      <c r="AN1768" s="159"/>
      <c r="AO1768" s="159"/>
      <c r="AP1768" s="159"/>
      <c r="AQ1768" s="159"/>
      <c r="AR1768" s="159"/>
      <c r="AS1768" s="503"/>
      <c r="AT1768" s="159"/>
      <c r="AU1768" s="159"/>
      <c r="AV1768" s="159"/>
      <c r="AW1768" s="570"/>
      <c r="AX1768" s="570"/>
      <c r="AY1768" s="570"/>
      <c r="AZ1768" s="159"/>
      <c r="BA1768" s="159"/>
      <c r="BB1768" s="159"/>
      <c r="BC1768" s="159"/>
      <c r="BD1768" s="159"/>
      <c r="BE1768" s="159"/>
      <c r="BF1768" s="474"/>
    </row>
    <row r="1769" spans="1:84">
      <c r="A1769" s="149"/>
      <c r="B1769" s="149"/>
      <c r="C1769" s="151"/>
      <c r="D1769" s="151"/>
      <c r="E1769" s="370"/>
      <c r="F1769" s="591"/>
      <c r="G1769" s="159"/>
      <c r="H1769" s="159"/>
      <c r="I1769" s="159"/>
      <c r="J1769" s="159"/>
      <c r="K1769" s="159"/>
      <c r="L1769" s="159"/>
      <c r="M1769" s="159"/>
      <c r="N1769" s="159"/>
      <c r="O1769" s="159"/>
      <c r="P1769" s="159"/>
      <c r="Q1769" s="159"/>
      <c r="R1769" s="159"/>
      <c r="S1769" s="503"/>
      <c r="T1769" s="159"/>
      <c r="U1769" s="159"/>
      <c r="V1769" s="159"/>
      <c r="W1769" s="159"/>
      <c r="X1769" s="159"/>
      <c r="Y1769" s="159"/>
      <c r="Z1769" s="159"/>
      <c r="AA1769" s="159"/>
      <c r="AB1769" s="159"/>
      <c r="AC1769" s="159"/>
      <c r="AD1769" s="159"/>
      <c r="AE1769" s="159"/>
      <c r="AF1769" s="503"/>
      <c r="AG1769" s="159"/>
      <c r="AH1769" s="159"/>
      <c r="AI1769" s="159"/>
      <c r="AJ1769" s="159"/>
      <c r="AK1769" s="159"/>
      <c r="AL1769" s="159"/>
      <c r="AM1769" s="159"/>
      <c r="AN1769" s="159"/>
      <c r="AO1769" s="159"/>
      <c r="AP1769" s="159"/>
      <c r="AQ1769" s="159"/>
      <c r="AR1769" s="159"/>
      <c r="AS1769" s="503"/>
      <c r="AT1769" s="159"/>
      <c r="AU1769" s="159"/>
      <c r="AV1769" s="159"/>
      <c r="AW1769" s="570"/>
      <c r="AX1769" s="570"/>
      <c r="AY1769" s="570"/>
      <c r="AZ1769" s="159" t="s">
        <v>74</v>
      </c>
      <c r="BA1769" s="159"/>
      <c r="BB1769" s="159"/>
      <c r="BC1769" s="159"/>
      <c r="BD1769" s="159"/>
      <c r="BE1769" s="159"/>
      <c r="BF1769" s="474"/>
    </row>
    <row r="1770" spans="1:84">
      <c r="A1770" s="149"/>
      <c r="B1770" s="149" t="s">
        <v>170</v>
      </c>
      <c r="C1770" s="151"/>
      <c r="D1770" s="151"/>
      <c r="E1770" s="379" t="s">
        <v>221</v>
      </c>
      <c r="F1770" s="592"/>
      <c r="G1770" s="159"/>
      <c r="H1770" s="159"/>
      <c r="I1770" s="275"/>
      <c r="J1770" s="159"/>
      <c r="K1770" s="159" t="s">
        <v>74</v>
      </c>
      <c r="L1770" s="275"/>
      <c r="M1770" s="159"/>
      <c r="N1770" s="159"/>
      <c r="O1770" s="275"/>
      <c r="P1770" s="159"/>
      <c r="Q1770" s="159"/>
      <c r="R1770" s="275"/>
      <c r="S1770" s="500"/>
      <c r="T1770" s="275"/>
      <c r="U1770" s="275"/>
      <c r="V1770" s="275"/>
      <c r="W1770" s="275"/>
      <c r="X1770" s="275"/>
      <c r="Y1770" s="275"/>
      <c r="Z1770" s="275"/>
      <c r="AA1770" s="275"/>
      <c r="AB1770" s="275"/>
      <c r="AC1770" s="275"/>
      <c r="AD1770" s="275"/>
      <c r="AE1770" s="275"/>
      <c r="AF1770" s="500"/>
      <c r="AG1770" s="275"/>
      <c r="AH1770" s="275"/>
      <c r="AI1770" s="275"/>
      <c r="AJ1770" s="275"/>
      <c r="AK1770" s="275"/>
      <c r="AL1770" s="275"/>
      <c r="AM1770" s="275"/>
      <c r="AN1770" s="275"/>
      <c r="AO1770" s="275"/>
      <c r="AP1770" s="275"/>
      <c r="AQ1770" s="275"/>
      <c r="AR1770" s="275"/>
      <c r="AS1770" s="500"/>
      <c r="AT1770" s="275"/>
      <c r="AU1770" s="275"/>
      <c r="AV1770" s="275"/>
      <c r="AW1770" s="567"/>
      <c r="AX1770" s="567"/>
      <c r="AY1770" s="567"/>
      <c r="AZ1770" s="159"/>
      <c r="BA1770" s="159"/>
      <c r="BB1770" s="159"/>
      <c r="BC1770" s="275"/>
      <c r="BD1770" s="275"/>
      <c r="BE1770" s="275"/>
      <c r="BF1770" s="521"/>
    </row>
    <row r="1771" spans="1:84">
      <c r="A1771" s="149"/>
      <c r="B1771" s="149"/>
      <c r="C1771" s="151"/>
      <c r="D1771" s="151"/>
      <c r="E1771" s="446" t="s">
        <v>1078</v>
      </c>
      <c r="F1771" s="592">
        <v>2</v>
      </c>
      <c r="G1771" s="159">
        <v>4</v>
      </c>
      <c r="H1771" s="159"/>
      <c r="I1771" s="275">
        <f>SUM(G1771:H1771)</f>
        <v>4</v>
      </c>
      <c r="J1771" s="159"/>
      <c r="K1771" s="159"/>
      <c r="L1771" s="275">
        <f>SUM(J1771:K1771)</f>
        <v>0</v>
      </c>
      <c r="M1771" s="159"/>
      <c r="N1771" s="159"/>
      <c r="O1771" s="275">
        <f>SUM(M1771:N1771)</f>
        <v>0</v>
      </c>
      <c r="P1771" s="159"/>
      <c r="Q1771" s="159"/>
      <c r="R1771" s="275">
        <f>SUM(P1771:Q1771)</f>
        <v>0</v>
      </c>
      <c r="S1771" s="500"/>
      <c r="T1771" s="275"/>
      <c r="U1771" s="275"/>
      <c r="V1771" s="275">
        <f>SUM(T1771:U1771)</f>
        <v>0</v>
      </c>
      <c r="W1771" s="275"/>
      <c r="X1771" s="275"/>
      <c r="Y1771" s="275">
        <f>SUM(W1771:X1771)</f>
        <v>0</v>
      </c>
      <c r="Z1771" s="275"/>
      <c r="AA1771" s="275"/>
      <c r="AB1771" s="275">
        <f>SUM(Z1771:AA1771)</f>
        <v>0</v>
      </c>
      <c r="AC1771" s="275"/>
      <c r="AD1771" s="275"/>
      <c r="AE1771" s="275">
        <f>SUM(AC1771:AD1771)</f>
        <v>0</v>
      </c>
      <c r="AF1771" s="500"/>
      <c r="AG1771" s="275"/>
      <c r="AH1771" s="275"/>
      <c r="AI1771" s="275">
        <f>SUM(AG1771:AH1771)</f>
        <v>0</v>
      </c>
      <c r="AJ1771" s="275"/>
      <c r="AK1771" s="275"/>
      <c r="AL1771" s="275">
        <f>SUM(AJ1771:AK1771)</f>
        <v>0</v>
      </c>
      <c r="AM1771" s="275"/>
      <c r="AN1771" s="275"/>
      <c r="AO1771" s="275">
        <f>SUM(AM1771:AN1771)</f>
        <v>0</v>
      </c>
      <c r="AP1771" s="275"/>
      <c r="AQ1771" s="275"/>
      <c r="AR1771" s="275">
        <f>SUM(AP1771:AQ1771)</f>
        <v>0</v>
      </c>
      <c r="AS1771" s="500"/>
      <c r="AT1771" s="275"/>
      <c r="AU1771" s="275"/>
      <c r="AV1771" s="275">
        <f>SUM(AT1771:AU1771)</f>
        <v>0</v>
      </c>
      <c r="AW1771" s="567">
        <f t="shared" ref="AW1771:AW1772" si="8594">SUM(G1771,J1771,M1771,P1771,T1771,W1771,Z1771,AC1771,AG1771,AJ1771,AM1771,AP1771,AT1771)</f>
        <v>4</v>
      </c>
      <c r="AX1771" s="567">
        <f t="shared" ref="AX1771:AX1772" si="8595">SUM(H1771,K1771,N1771,Q1771,U1771,X1771,AA1771,AD1771,AH1771,AK1771,AN1771,AQ1771,AU1771)</f>
        <v>0</v>
      </c>
      <c r="AY1771" s="567">
        <f t="shared" ref="AY1771:AY1772" si="8596">SUM(I1771,L1771,O1771,R1771,V1771,Y1771,AB1771,AE1771,AI1771,AL1771,AO1771,AR1771,AV1771)</f>
        <v>4</v>
      </c>
      <c r="AZ1771" s="159"/>
      <c r="BA1771" s="159"/>
      <c r="BB1771" s="275">
        <f>SUM(AZ1771:BA1771)</f>
        <v>0</v>
      </c>
      <c r="BC1771" s="275"/>
      <c r="BD1771" s="275"/>
      <c r="BE1771" s="275">
        <f>SUM(BC1771:BD1771)</f>
        <v>0</v>
      </c>
      <c r="BF1771" s="521"/>
      <c r="BG1771" s="605">
        <f>SUM(F1771,S1771,AF1771,AS1771)</f>
        <v>2</v>
      </c>
      <c r="BH1771" s="533">
        <f>SUM(G1771,T1771,AG1771)</f>
        <v>4</v>
      </c>
      <c r="BI1771" s="533">
        <f t="shared" ref="BI1771:BI1773" si="8597">SUM(H1771,U1771,AH1771)</f>
        <v>0</v>
      </c>
      <c r="BJ1771" s="533">
        <f t="shared" ref="BJ1771:BJ1773" si="8598">SUM(I1771,V1771,AI1771)</f>
        <v>4</v>
      </c>
      <c r="BK1771" s="533">
        <f t="shared" ref="BK1771:BK1773" si="8599">SUM(J1771,W1771,AJ1771)</f>
        <v>0</v>
      </c>
      <c r="BL1771" s="533">
        <f t="shared" ref="BL1771:BL1773" si="8600">SUM(K1771,X1771,AK1771)</f>
        <v>0</v>
      </c>
      <c r="BM1771" s="533">
        <f t="shared" ref="BM1771:BM1773" si="8601">SUM(L1771,Y1771,AL1771)</f>
        <v>0</v>
      </c>
      <c r="BN1771" s="533">
        <f>SUM(M1771,Z1771,AM1771)</f>
        <v>0</v>
      </c>
      <c r="BO1771" s="533">
        <f t="shared" ref="BO1771:BO1773" si="8602">SUM(N1771,AA1771,AN1771)</f>
        <v>0</v>
      </c>
      <c r="BP1771" s="533">
        <f t="shared" ref="BP1771:BP1773" si="8603">SUM(O1771,AB1771,AO1771)</f>
        <v>0</v>
      </c>
      <c r="BQ1771" s="533">
        <f t="shared" ref="BQ1771:BQ1773" si="8604">SUM(P1771,AC1771,AP1771)</f>
        <v>0</v>
      </c>
      <c r="BR1771" s="533">
        <f t="shared" ref="BR1771:BR1773" si="8605">SUM(Q1771,AD1771,AQ1771)</f>
        <v>0</v>
      </c>
      <c r="BS1771" s="533">
        <f t="shared" ref="BS1771:BS1773" si="8606">SUM(R1771,AE1771,AR1771)</f>
        <v>0</v>
      </c>
      <c r="BT1771" s="533">
        <f>AT1771</f>
        <v>0</v>
      </c>
      <c r="BU1771" s="533">
        <f t="shared" ref="BU1771:BU1773" si="8607">AU1771</f>
        <v>0</v>
      </c>
      <c r="BV1771" s="533">
        <f t="shared" ref="BV1771:BV1773" si="8608">AV1771</f>
        <v>0</v>
      </c>
      <c r="BW1771" s="536">
        <f>SUM(BH1771,BK1771,BN1771,BQ1771,BT1771)</f>
        <v>4</v>
      </c>
      <c r="BX1771" s="536">
        <f t="shared" ref="BX1771:BX1773" si="8609">SUM(BI1771,BL1771,BO1771,BR1771,BU1771)</f>
        <v>0</v>
      </c>
      <c r="BY1771" s="536">
        <f t="shared" ref="BY1771:BY1773" si="8610">SUM(BJ1771,BM1771,BP1771,BS1771,BV1771)</f>
        <v>4</v>
      </c>
      <c r="BZ1771" t="s">
        <v>74</v>
      </c>
      <c r="CA1771" s="544">
        <f>AZ1771</f>
        <v>0</v>
      </c>
      <c r="CB1771" s="544">
        <f t="shared" ref="CB1771:CB1773" si="8611">BA1771</f>
        <v>0</v>
      </c>
      <c r="CC1771" s="544">
        <f t="shared" ref="CC1771:CC1773" si="8612">BB1771</f>
        <v>0</v>
      </c>
      <c r="CD1771" s="544">
        <f>BC1771</f>
        <v>0</v>
      </c>
      <c r="CE1771" s="544">
        <f t="shared" ref="CE1771:CE1773" si="8613">BD1771</f>
        <v>0</v>
      </c>
      <c r="CF1771" s="544">
        <f t="shared" ref="CF1771:CF1773" si="8614">BE1771</f>
        <v>0</v>
      </c>
    </row>
    <row r="1772" spans="1:84">
      <c r="A1772" s="149"/>
      <c r="B1772" s="149"/>
      <c r="C1772" s="151"/>
      <c r="D1772" s="151"/>
      <c r="E1772" s="446" t="s">
        <v>1079</v>
      </c>
      <c r="F1772" s="592">
        <v>1</v>
      </c>
      <c r="G1772" s="159"/>
      <c r="H1772" s="159"/>
      <c r="I1772" s="275">
        <f>SUM(G1772:H1772)</f>
        <v>0</v>
      </c>
      <c r="J1772" s="159"/>
      <c r="K1772" s="159"/>
      <c r="L1772" s="275">
        <f>SUM(J1772:K1772)</f>
        <v>0</v>
      </c>
      <c r="M1772" s="159"/>
      <c r="N1772" s="159"/>
      <c r="O1772" s="275">
        <f>SUM(M1772:N1772)</f>
        <v>0</v>
      </c>
      <c r="P1772" s="159"/>
      <c r="Q1772" s="159"/>
      <c r="R1772" s="275">
        <f>SUM(P1772:Q1772)</f>
        <v>0</v>
      </c>
      <c r="S1772" s="500"/>
      <c r="T1772" s="275"/>
      <c r="U1772" s="275"/>
      <c r="V1772" s="275">
        <f>SUM(T1772:U1772)</f>
        <v>0</v>
      </c>
      <c r="W1772" s="275"/>
      <c r="X1772" s="275"/>
      <c r="Y1772" s="275">
        <f>SUM(W1772:X1772)</f>
        <v>0</v>
      </c>
      <c r="Z1772" s="275"/>
      <c r="AA1772" s="275"/>
      <c r="AB1772" s="275">
        <f>SUM(Z1772:AA1772)</f>
        <v>0</v>
      </c>
      <c r="AC1772" s="275"/>
      <c r="AD1772" s="275"/>
      <c r="AE1772" s="275">
        <f>SUM(AC1772:AD1772)</f>
        <v>0</v>
      </c>
      <c r="AF1772" s="500"/>
      <c r="AG1772" s="275"/>
      <c r="AH1772" s="275"/>
      <c r="AI1772" s="275">
        <f>SUM(AG1772:AH1772)</f>
        <v>0</v>
      </c>
      <c r="AJ1772" s="275"/>
      <c r="AK1772" s="275"/>
      <c r="AL1772" s="275">
        <f>SUM(AJ1772:AK1772)</f>
        <v>0</v>
      </c>
      <c r="AM1772" s="275"/>
      <c r="AN1772" s="275"/>
      <c r="AO1772" s="275">
        <f>SUM(AM1772:AN1772)</f>
        <v>0</v>
      </c>
      <c r="AP1772" s="275"/>
      <c r="AQ1772" s="275"/>
      <c r="AR1772" s="275">
        <f>SUM(AP1772:AQ1772)</f>
        <v>0</v>
      </c>
      <c r="AS1772" s="500"/>
      <c r="AT1772" s="275"/>
      <c r="AU1772" s="275"/>
      <c r="AV1772" s="275">
        <f>SUM(AT1772:AU1772)</f>
        <v>0</v>
      </c>
      <c r="AW1772" s="567">
        <f t="shared" si="8594"/>
        <v>0</v>
      </c>
      <c r="AX1772" s="567">
        <f t="shared" si="8595"/>
        <v>0</v>
      </c>
      <c r="AY1772" s="567">
        <f t="shared" si="8596"/>
        <v>0</v>
      </c>
      <c r="AZ1772" s="159"/>
      <c r="BA1772" s="159"/>
      <c r="BB1772" s="275">
        <f>SUM(AZ1772:BA1772)</f>
        <v>0</v>
      </c>
      <c r="BC1772" s="275"/>
      <c r="BD1772" s="275"/>
      <c r="BE1772" s="275">
        <f>SUM(BC1772:BD1772)</f>
        <v>0</v>
      </c>
      <c r="BF1772" s="521"/>
      <c r="BG1772" s="605">
        <f>SUM(F1772,S1772,AF1772,AS1772)</f>
        <v>1</v>
      </c>
      <c r="BH1772" s="533">
        <f>SUM(G1772,T1772,AG1772)</f>
        <v>0</v>
      </c>
      <c r="BI1772" s="533">
        <f t="shared" si="8597"/>
        <v>0</v>
      </c>
      <c r="BJ1772" s="533">
        <f t="shared" si="8598"/>
        <v>0</v>
      </c>
      <c r="BK1772" s="533">
        <f t="shared" si="8599"/>
        <v>0</v>
      </c>
      <c r="BL1772" s="533">
        <f t="shared" si="8600"/>
        <v>0</v>
      </c>
      <c r="BM1772" s="533">
        <f t="shared" si="8601"/>
        <v>0</v>
      </c>
      <c r="BN1772" s="533">
        <f>SUM(M1772,Z1772,AM1772)</f>
        <v>0</v>
      </c>
      <c r="BO1772" s="533">
        <f t="shared" si="8602"/>
        <v>0</v>
      </c>
      <c r="BP1772" s="533">
        <f t="shared" si="8603"/>
        <v>0</v>
      </c>
      <c r="BQ1772" s="533">
        <f t="shared" si="8604"/>
        <v>0</v>
      </c>
      <c r="BR1772" s="533">
        <f t="shared" si="8605"/>
        <v>0</v>
      </c>
      <c r="BS1772" s="533">
        <f t="shared" si="8606"/>
        <v>0</v>
      </c>
      <c r="BT1772" s="533">
        <f>AT1772</f>
        <v>0</v>
      </c>
      <c r="BU1772" s="533">
        <f t="shared" si="8607"/>
        <v>0</v>
      </c>
      <c r="BV1772" s="533">
        <f t="shared" si="8608"/>
        <v>0</v>
      </c>
      <c r="BW1772" s="536">
        <f>SUM(BH1772,BK1772,BN1772,BQ1772,BT1772)</f>
        <v>0</v>
      </c>
      <c r="BX1772" s="536">
        <f t="shared" si="8609"/>
        <v>0</v>
      </c>
      <c r="BY1772" s="536">
        <f t="shared" si="8610"/>
        <v>0</v>
      </c>
      <c r="BZ1772" t="s">
        <v>74</v>
      </c>
      <c r="CA1772" s="544">
        <f>AZ1772</f>
        <v>0</v>
      </c>
      <c r="CB1772" s="544">
        <f t="shared" si="8611"/>
        <v>0</v>
      </c>
      <c r="CC1772" s="544">
        <f t="shared" si="8612"/>
        <v>0</v>
      </c>
      <c r="CD1772" s="544">
        <f>BC1772</f>
        <v>0</v>
      </c>
      <c r="CE1772" s="544">
        <f t="shared" si="8613"/>
        <v>0</v>
      </c>
      <c r="CF1772" s="544">
        <f t="shared" si="8614"/>
        <v>0</v>
      </c>
    </row>
    <row r="1773" spans="1:84">
      <c r="A1773" s="149"/>
      <c r="B1773" s="149"/>
      <c r="C1773" s="151"/>
      <c r="D1773" s="151"/>
      <c r="E1773" s="379"/>
      <c r="F1773" s="592">
        <f>SUM(F1771:F1772)</f>
        <v>3</v>
      </c>
      <c r="G1773" s="276">
        <f t="shared" ref="G1773:BE1773" si="8615">SUM(G1771:G1772)</f>
        <v>4</v>
      </c>
      <c r="H1773" s="276">
        <f t="shared" si="8615"/>
        <v>0</v>
      </c>
      <c r="I1773" s="276">
        <f t="shared" si="8615"/>
        <v>4</v>
      </c>
      <c r="J1773" s="276">
        <f t="shared" si="8615"/>
        <v>0</v>
      </c>
      <c r="K1773" s="276">
        <f t="shared" si="8615"/>
        <v>0</v>
      </c>
      <c r="L1773" s="276">
        <f t="shared" si="8615"/>
        <v>0</v>
      </c>
      <c r="M1773" s="276">
        <f t="shared" si="8615"/>
        <v>0</v>
      </c>
      <c r="N1773" s="276">
        <f t="shared" si="8615"/>
        <v>0</v>
      </c>
      <c r="O1773" s="276">
        <f t="shared" si="8615"/>
        <v>0</v>
      </c>
      <c r="P1773" s="276">
        <f t="shared" si="8615"/>
        <v>0</v>
      </c>
      <c r="Q1773" s="276">
        <f t="shared" si="8615"/>
        <v>0</v>
      </c>
      <c r="R1773" s="276">
        <f t="shared" si="8615"/>
        <v>0</v>
      </c>
      <c r="S1773" s="501">
        <f t="shared" si="8615"/>
        <v>0</v>
      </c>
      <c r="T1773" s="276">
        <f t="shared" si="8615"/>
        <v>0</v>
      </c>
      <c r="U1773" s="276">
        <f t="shared" si="8615"/>
        <v>0</v>
      </c>
      <c r="V1773" s="276">
        <f t="shared" si="8615"/>
        <v>0</v>
      </c>
      <c r="W1773" s="276">
        <f t="shared" si="8615"/>
        <v>0</v>
      </c>
      <c r="X1773" s="276">
        <f t="shared" si="8615"/>
        <v>0</v>
      </c>
      <c r="Y1773" s="276">
        <f t="shared" si="8615"/>
        <v>0</v>
      </c>
      <c r="Z1773" s="276">
        <f t="shared" si="8615"/>
        <v>0</v>
      </c>
      <c r="AA1773" s="276">
        <f t="shared" si="8615"/>
        <v>0</v>
      </c>
      <c r="AB1773" s="276">
        <f t="shared" si="8615"/>
        <v>0</v>
      </c>
      <c r="AC1773" s="276">
        <f t="shared" si="8615"/>
        <v>0</v>
      </c>
      <c r="AD1773" s="276">
        <f t="shared" si="8615"/>
        <v>0</v>
      </c>
      <c r="AE1773" s="276">
        <f t="shared" si="8615"/>
        <v>0</v>
      </c>
      <c r="AF1773" s="501">
        <f t="shared" si="8615"/>
        <v>0</v>
      </c>
      <c r="AG1773" s="276">
        <f t="shared" si="8615"/>
        <v>0</v>
      </c>
      <c r="AH1773" s="276">
        <f t="shared" si="8615"/>
        <v>0</v>
      </c>
      <c r="AI1773" s="276">
        <f t="shared" si="8615"/>
        <v>0</v>
      </c>
      <c r="AJ1773" s="276">
        <f t="shared" si="8615"/>
        <v>0</v>
      </c>
      <c r="AK1773" s="276">
        <f t="shared" si="8615"/>
        <v>0</v>
      </c>
      <c r="AL1773" s="276">
        <f t="shared" si="8615"/>
        <v>0</v>
      </c>
      <c r="AM1773" s="276">
        <f t="shared" si="8615"/>
        <v>0</v>
      </c>
      <c r="AN1773" s="276">
        <f t="shared" si="8615"/>
        <v>0</v>
      </c>
      <c r="AO1773" s="276">
        <f t="shared" si="8615"/>
        <v>0</v>
      </c>
      <c r="AP1773" s="276">
        <f t="shared" si="8615"/>
        <v>0</v>
      </c>
      <c r="AQ1773" s="276">
        <f t="shared" si="8615"/>
        <v>0</v>
      </c>
      <c r="AR1773" s="276">
        <f t="shared" si="8615"/>
        <v>0</v>
      </c>
      <c r="AS1773" s="501">
        <f t="shared" si="8615"/>
        <v>0</v>
      </c>
      <c r="AT1773" s="276">
        <f t="shared" si="8615"/>
        <v>0</v>
      </c>
      <c r="AU1773" s="276">
        <f t="shared" si="8615"/>
        <v>0</v>
      </c>
      <c r="AV1773" s="276">
        <f t="shared" si="8615"/>
        <v>0</v>
      </c>
      <c r="AW1773" s="568">
        <f t="shared" si="8615"/>
        <v>4</v>
      </c>
      <c r="AX1773" s="568">
        <f t="shared" si="8615"/>
        <v>0</v>
      </c>
      <c r="AY1773" s="568">
        <f t="shared" si="8615"/>
        <v>4</v>
      </c>
      <c r="AZ1773" s="276">
        <f t="shared" si="8615"/>
        <v>0</v>
      </c>
      <c r="BA1773" s="276">
        <f t="shared" si="8615"/>
        <v>0</v>
      </c>
      <c r="BB1773" s="276">
        <f t="shared" si="8615"/>
        <v>0</v>
      </c>
      <c r="BC1773" s="276">
        <f t="shared" si="8615"/>
        <v>0</v>
      </c>
      <c r="BD1773" s="276">
        <f t="shared" si="8615"/>
        <v>0</v>
      </c>
      <c r="BE1773" s="276">
        <f t="shared" si="8615"/>
        <v>0</v>
      </c>
      <c r="BF1773" s="523"/>
      <c r="BG1773" s="605">
        <f>SUM(F1773,S1773,AF1773,AS1773)</f>
        <v>3</v>
      </c>
      <c r="BH1773" s="533">
        <f>SUM(G1773,T1773,AG1773)</f>
        <v>4</v>
      </c>
      <c r="BI1773" s="533">
        <f t="shared" si="8597"/>
        <v>0</v>
      </c>
      <c r="BJ1773" s="533">
        <f t="shared" si="8598"/>
        <v>4</v>
      </c>
      <c r="BK1773" s="533">
        <f t="shared" si="8599"/>
        <v>0</v>
      </c>
      <c r="BL1773" s="533">
        <f t="shared" si="8600"/>
        <v>0</v>
      </c>
      <c r="BM1773" s="533">
        <f t="shared" si="8601"/>
        <v>0</v>
      </c>
      <c r="BN1773" s="533">
        <f>SUM(M1773,Z1773,AM1773)</f>
        <v>0</v>
      </c>
      <c r="BO1773" s="533">
        <f t="shared" si="8602"/>
        <v>0</v>
      </c>
      <c r="BP1773" s="533">
        <f t="shared" si="8603"/>
        <v>0</v>
      </c>
      <c r="BQ1773" s="533">
        <f t="shared" si="8604"/>
        <v>0</v>
      </c>
      <c r="BR1773" s="533">
        <f t="shared" si="8605"/>
        <v>0</v>
      </c>
      <c r="BS1773" s="533">
        <f t="shared" si="8606"/>
        <v>0</v>
      </c>
      <c r="BT1773" s="533">
        <f>AT1773</f>
        <v>0</v>
      </c>
      <c r="BU1773" s="533">
        <f t="shared" si="8607"/>
        <v>0</v>
      </c>
      <c r="BV1773" s="533">
        <f t="shared" si="8608"/>
        <v>0</v>
      </c>
      <c r="BW1773" s="536">
        <f>SUM(BH1773,BK1773,BN1773,BQ1773,BT1773)</f>
        <v>4</v>
      </c>
      <c r="BX1773" s="536">
        <f t="shared" si="8609"/>
        <v>0</v>
      </c>
      <c r="BY1773" s="536">
        <f t="shared" si="8610"/>
        <v>4</v>
      </c>
      <c r="BZ1773" t="s">
        <v>74</v>
      </c>
      <c r="CA1773" s="544">
        <f>AZ1773</f>
        <v>0</v>
      </c>
      <c r="CB1773" s="544">
        <f t="shared" si="8611"/>
        <v>0</v>
      </c>
      <c r="CC1773" s="544">
        <f t="shared" si="8612"/>
        <v>0</v>
      </c>
      <c r="CD1773" s="544">
        <f>BC1773</f>
        <v>0</v>
      </c>
      <c r="CE1773" s="544">
        <f t="shared" si="8613"/>
        <v>0</v>
      </c>
      <c r="CF1773" s="544">
        <f t="shared" si="8614"/>
        <v>0</v>
      </c>
    </row>
    <row r="1774" spans="1:84">
      <c r="A1774" s="149"/>
      <c r="B1774" s="149" t="s">
        <v>171</v>
      </c>
      <c r="C1774" s="151"/>
      <c r="D1774" s="151"/>
      <c r="E1774" s="379" t="s">
        <v>221</v>
      </c>
      <c r="F1774" s="592"/>
      <c r="G1774" s="159"/>
      <c r="H1774" s="159"/>
      <c r="I1774" s="275"/>
      <c r="J1774" s="159"/>
      <c r="K1774" s="159"/>
      <c r="L1774" s="275"/>
      <c r="M1774" s="159"/>
      <c r="N1774" s="159"/>
      <c r="O1774" s="275"/>
      <c r="P1774" s="159"/>
      <c r="Q1774" s="159"/>
      <c r="R1774" s="275"/>
      <c r="S1774" s="500"/>
      <c r="T1774" s="275"/>
      <c r="U1774" s="275"/>
      <c r="V1774" s="275"/>
      <c r="W1774" s="275"/>
      <c r="X1774" s="275"/>
      <c r="Y1774" s="275"/>
      <c r="Z1774" s="275"/>
      <c r="AA1774" s="275"/>
      <c r="AB1774" s="275"/>
      <c r="AC1774" s="275"/>
      <c r="AD1774" s="275"/>
      <c r="AE1774" s="275"/>
      <c r="AF1774" s="500"/>
      <c r="AG1774" s="275"/>
      <c r="AH1774" s="275"/>
      <c r="AI1774" s="275"/>
      <c r="AJ1774" s="275"/>
      <c r="AK1774" s="275"/>
      <c r="AL1774" s="275"/>
      <c r="AM1774" s="275"/>
      <c r="AN1774" s="275"/>
      <c r="AO1774" s="275"/>
      <c r="AP1774" s="275"/>
      <c r="AQ1774" s="275"/>
      <c r="AR1774" s="275"/>
      <c r="AS1774" s="500"/>
      <c r="AT1774" s="275"/>
      <c r="AU1774" s="275"/>
      <c r="AV1774" s="275"/>
      <c r="AW1774" s="567"/>
      <c r="AX1774" s="567"/>
      <c r="AY1774" s="567"/>
      <c r="AZ1774" s="159"/>
      <c r="BA1774" s="159"/>
      <c r="BB1774" s="159"/>
      <c r="BC1774" s="275"/>
      <c r="BD1774" s="275"/>
      <c r="BE1774" s="275"/>
      <c r="BF1774" s="521"/>
    </row>
    <row r="1775" spans="1:84">
      <c r="A1775" s="149"/>
      <c r="B1775" s="149"/>
      <c r="C1775" s="151"/>
      <c r="D1775" s="151"/>
      <c r="E1775" s="446" t="s">
        <v>1078</v>
      </c>
      <c r="F1775" s="592"/>
      <c r="G1775" s="159"/>
      <c r="H1775" s="159"/>
      <c r="I1775" s="275">
        <f>SUM(G1775:H1775)</f>
        <v>0</v>
      </c>
      <c r="J1775" s="159"/>
      <c r="K1775" s="159"/>
      <c r="L1775" s="275">
        <f>SUM(J1775:K1775)</f>
        <v>0</v>
      </c>
      <c r="M1775" s="159"/>
      <c r="N1775" s="159"/>
      <c r="O1775" s="275">
        <f>SUM(M1775:N1775)</f>
        <v>0</v>
      </c>
      <c r="P1775" s="159"/>
      <c r="Q1775" s="159"/>
      <c r="R1775" s="275">
        <f>SUM(P1775:Q1775)</f>
        <v>0</v>
      </c>
      <c r="S1775" s="500"/>
      <c r="T1775" s="275"/>
      <c r="U1775" s="275"/>
      <c r="V1775" s="275">
        <f>SUM(T1775:U1775)</f>
        <v>0</v>
      </c>
      <c r="W1775" s="275"/>
      <c r="X1775" s="275"/>
      <c r="Y1775" s="275">
        <f>SUM(W1775:X1775)</f>
        <v>0</v>
      </c>
      <c r="Z1775" s="275"/>
      <c r="AA1775" s="275"/>
      <c r="AB1775" s="275">
        <f>SUM(Z1775:AA1775)</f>
        <v>0</v>
      </c>
      <c r="AC1775" s="275"/>
      <c r="AD1775" s="275"/>
      <c r="AE1775" s="275">
        <f>SUM(AC1775:AD1775)</f>
        <v>0</v>
      </c>
      <c r="AF1775" s="500"/>
      <c r="AG1775" s="275"/>
      <c r="AH1775" s="275"/>
      <c r="AI1775" s="275">
        <f>SUM(AG1775:AH1775)</f>
        <v>0</v>
      </c>
      <c r="AJ1775" s="275"/>
      <c r="AK1775" s="275"/>
      <c r="AL1775" s="275">
        <f>SUM(AJ1775:AK1775)</f>
        <v>0</v>
      </c>
      <c r="AM1775" s="275"/>
      <c r="AN1775" s="275"/>
      <c r="AO1775" s="275">
        <f>SUM(AM1775:AN1775)</f>
        <v>0</v>
      </c>
      <c r="AP1775" s="275"/>
      <c r="AQ1775" s="275"/>
      <c r="AR1775" s="275">
        <f>SUM(AP1775:AQ1775)</f>
        <v>0</v>
      </c>
      <c r="AS1775" s="500"/>
      <c r="AT1775" s="275"/>
      <c r="AU1775" s="275"/>
      <c r="AV1775" s="275">
        <f>SUM(AT1775:AU1775)</f>
        <v>0</v>
      </c>
      <c r="AW1775" s="567">
        <f t="shared" ref="AW1775:AW1776" si="8616">SUM(G1775,J1775,M1775,P1775,T1775,W1775,Z1775,AC1775,AG1775,AJ1775,AM1775,AP1775,AT1775)</f>
        <v>0</v>
      </c>
      <c r="AX1775" s="567">
        <f t="shared" ref="AX1775:AX1776" si="8617">SUM(H1775,K1775,N1775,Q1775,U1775,X1775,AA1775,AD1775,AH1775,AK1775,AN1775,AQ1775,AU1775)</f>
        <v>0</v>
      </c>
      <c r="AY1775" s="567">
        <f t="shared" ref="AY1775:AY1776" si="8618">SUM(I1775,L1775,O1775,R1775,V1775,Y1775,AB1775,AE1775,AI1775,AL1775,AO1775,AR1775,AV1775)</f>
        <v>0</v>
      </c>
      <c r="AZ1775" s="159"/>
      <c r="BA1775" s="159"/>
      <c r="BB1775" s="275">
        <f>SUM(AZ1775:BA1775)</f>
        <v>0</v>
      </c>
      <c r="BC1775" s="275"/>
      <c r="BD1775" s="275"/>
      <c r="BE1775" s="275">
        <f>SUM(BC1775:BD1775)</f>
        <v>0</v>
      </c>
      <c r="BF1775" s="521"/>
      <c r="BG1775" s="605">
        <f>SUM(F1775,S1775,AF1775,AS1775)</f>
        <v>0</v>
      </c>
      <c r="BH1775" s="533">
        <f>SUM(G1775,T1775,AG1775)</f>
        <v>0</v>
      </c>
      <c r="BI1775" s="533">
        <f t="shared" ref="BI1775:BI1777" si="8619">SUM(H1775,U1775,AH1775)</f>
        <v>0</v>
      </c>
      <c r="BJ1775" s="533">
        <f t="shared" ref="BJ1775:BJ1777" si="8620">SUM(I1775,V1775,AI1775)</f>
        <v>0</v>
      </c>
      <c r="BK1775" s="533">
        <f t="shared" ref="BK1775:BK1777" si="8621">SUM(J1775,W1775,AJ1775)</f>
        <v>0</v>
      </c>
      <c r="BL1775" s="533">
        <f t="shared" ref="BL1775:BL1777" si="8622">SUM(K1775,X1775,AK1775)</f>
        <v>0</v>
      </c>
      <c r="BM1775" s="533">
        <f t="shared" ref="BM1775:BM1777" si="8623">SUM(L1775,Y1775,AL1775)</f>
        <v>0</v>
      </c>
      <c r="BN1775" s="533">
        <f>SUM(M1775,Z1775,AM1775)</f>
        <v>0</v>
      </c>
      <c r="BO1775" s="533">
        <f t="shared" ref="BO1775:BO1777" si="8624">SUM(N1775,AA1775,AN1775)</f>
        <v>0</v>
      </c>
      <c r="BP1775" s="533">
        <f t="shared" ref="BP1775:BP1777" si="8625">SUM(O1775,AB1775,AO1775)</f>
        <v>0</v>
      </c>
      <c r="BQ1775" s="533">
        <f t="shared" ref="BQ1775:BQ1777" si="8626">SUM(P1775,AC1775,AP1775)</f>
        <v>0</v>
      </c>
      <c r="BR1775" s="533">
        <f t="shared" ref="BR1775:BR1777" si="8627">SUM(Q1775,AD1775,AQ1775)</f>
        <v>0</v>
      </c>
      <c r="BS1775" s="533">
        <f t="shared" ref="BS1775:BS1777" si="8628">SUM(R1775,AE1775,AR1775)</f>
        <v>0</v>
      </c>
      <c r="BT1775" s="533">
        <f>AT1775</f>
        <v>0</v>
      </c>
      <c r="BU1775" s="533">
        <f t="shared" ref="BU1775:BU1777" si="8629">AU1775</f>
        <v>0</v>
      </c>
      <c r="BV1775" s="533">
        <f t="shared" ref="BV1775:BV1777" si="8630">AV1775</f>
        <v>0</v>
      </c>
      <c r="BW1775" s="536">
        <f>SUM(BH1775,BK1775,BN1775,BQ1775,BT1775)</f>
        <v>0</v>
      </c>
      <c r="BX1775" s="536">
        <f t="shared" ref="BX1775:BX1777" si="8631">SUM(BI1775,BL1775,BO1775,BR1775,BU1775)</f>
        <v>0</v>
      </c>
      <c r="BY1775" s="536">
        <f t="shared" ref="BY1775:BY1777" si="8632">SUM(BJ1775,BM1775,BP1775,BS1775,BV1775)</f>
        <v>0</v>
      </c>
      <c r="BZ1775" t="s">
        <v>74</v>
      </c>
      <c r="CA1775" s="544">
        <f>AZ1775</f>
        <v>0</v>
      </c>
      <c r="CB1775" s="544">
        <f t="shared" ref="CB1775:CB1777" si="8633">BA1775</f>
        <v>0</v>
      </c>
      <c r="CC1775" s="544">
        <f t="shared" ref="CC1775:CC1777" si="8634">BB1775</f>
        <v>0</v>
      </c>
      <c r="CD1775" s="544">
        <f>BC1775</f>
        <v>0</v>
      </c>
      <c r="CE1775" s="544">
        <f t="shared" ref="CE1775:CE1777" si="8635">BD1775</f>
        <v>0</v>
      </c>
      <c r="CF1775" s="544">
        <f t="shared" ref="CF1775:CF1777" si="8636">BE1775</f>
        <v>0</v>
      </c>
    </row>
    <row r="1776" spans="1:84">
      <c r="A1776" s="149"/>
      <c r="B1776" s="149"/>
      <c r="C1776" s="151"/>
      <c r="D1776" s="151"/>
      <c r="E1776" s="446" t="s">
        <v>1079</v>
      </c>
      <c r="F1776" s="592">
        <v>38</v>
      </c>
      <c r="G1776" s="159"/>
      <c r="H1776" s="159"/>
      <c r="I1776" s="275">
        <f>SUM(G1776:H1776)</f>
        <v>0</v>
      </c>
      <c r="J1776" s="159"/>
      <c r="K1776" s="159"/>
      <c r="L1776" s="275">
        <f>SUM(J1776:K1776)</f>
        <v>0</v>
      </c>
      <c r="M1776" s="159"/>
      <c r="N1776" s="159"/>
      <c r="O1776" s="275">
        <f>SUM(M1776:N1776)</f>
        <v>0</v>
      </c>
      <c r="P1776" s="159"/>
      <c r="Q1776" s="159"/>
      <c r="R1776" s="275">
        <f>SUM(P1776:Q1776)</f>
        <v>0</v>
      </c>
      <c r="S1776" s="500"/>
      <c r="T1776" s="275"/>
      <c r="U1776" s="275"/>
      <c r="V1776" s="275">
        <f>SUM(T1776:U1776)</f>
        <v>0</v>
      </c>
      <c r="W1776" s="275"/>
      <c r="X1776" s="275"/>
      <c r="Y1776" s="275">
        <f>SUM(W1776:X1776)</f>
        <v>0</v>
      </c>
      <c r="Z1776" s="275"/>
      <c r="AA1776" s="275"/>
      <c r="AB1776" s="275">
        <f>SUM(Z1776:AA1776)</f>
        <v>0</v>
      </c>
      <c r="AC1776" s="275"/>
      <c r="AD1776" s="275"/>
      <c r="AE1776" s="275">
        <f>SUM(AC1776:AD1776)</f>
        <v>0</v>
      </c>
      <c r="AF1776" s="500"/>
      <c r="AG1776" s="275"/>
      <c r="AH1776" s="275"/>
      <c r="AI1776" s="275">
        <f>SUM(AG1776:AH1776)</f>
        <v>0</v>
      </c>
      <c r="AJ1776" s="275"/>
      <c r="AK1776" s="275"/>
      <c r="AL1776" s="275">
        <f>SUM(AJ1776:AK1776)</f>
        <v>0</v>
      </c>
      <c r="AM1776" s="275"/>
      <c r="AN1776" s="275"/>
      <c r="AO1776" s="275">
        <f>SUM(AM1776:AN1776)</f>
        <v>0</v>
      </c>
      <c r="AP1776" s="275"/>
      <c r="AQ1776" s="275"/>
      <c r="AR1776" s="275">
        <f>SUM(AP1776:AQ1776)</f>
        <v>0</v>
      </c>
      <c r="AS1776" s="500"/>
      <c r="AT1776" s="275"/>
      <c r="AU1776" s="275"/>
      <c r="AV1776" s="275">
        <f>SUM(AT1776:AU1776)</f>
        <v>0</v>
      </c>
      <c r="AW1776" s="567">
        <f t="shared" si="8616"/>
        <v>0</v>
      </c>
      <c r="AX1776" s="567">
        <f t="shared" si="8617"/>
        <v>0</v>
      </c>
      <c r="AY1776" s="567">
        <f t="shared" si="8618"/>
        <v>0</v>
      </c>
      <c r="AZ1776" s="159"/>
      <c r="BA1776" s="159"/>
      <c r="BB1776" s="275">
        <f>SUM(AZ1776:BA1776)</f>
        <v>0</v>
      </c>
      <c r="BC1776" s="275"/>
      <c r="BD1776" s="275"/>
      <c r="BE1776" s="275">
        <f>SUM(BC1776:BD1776)</f>
        <v>0</v>
      </c>
      <c r="BF1776" s="521"/>
      <c r="BG1776" s="605">
        <f>SUM(F1776,S1776,AF1776,AS1776)</f>
        <v>38</v>
      </c>
      <c r="BH1776" s="533">
        <f>SUM(G1776,T1776,AG1776)</f>
        <v>0</v>
      </c>
      <c r="BI1776" s="533">
        <f t="shared" si="8619"/>
        <v>0</v>
      </c>
      <c r="BJ1776" s="533">
        <f t="shared" si="8620"/>
        <v>0</v>
      </c>
      <c r="BK1776" s="533">
        <f t="shared" si="8621"/>
        <v>0</v>
      </c>
      <c r="BL1776" s="533">
        <f t="shared" si="8622"/>
        <v>0</v>
      </c>
      <c r="BM1776" s="533">
        <f t="shared" si="8623"/>
        <v>0</v>
      </c>
      <c r="BN1776" s="533">
        <f>SUM(M1776,Z1776,AM1776)</f>
        <v>0</v>
      </c>
      <c r="BO1776" s="533">
        <f t="shared" si="8624"/>
        <v>0</v>
      </c>
      <c r="BP1776" s="533">
        <f t="shared" si="8625"/>
        <v>0</v>
      </c>
      <c r="BQ1776" s="533">
        <f t="shared" si="8626"/>
        <v>0</v>
      </c>
      <c r="BR1776" s="533">
        <f t="shared" si="8627"/>
        <v>0</v>
      </c>
      <c r="BS1776" s="533">
        <f t="shared" si="8628"/>
        <v>0</v>
      </c>
      <c r="BT1776" s="533">
        <f>AT1776</f>
        <v>0</v>
      </c>
      <c r="BU1776" s="533">
        <f t="shared" si="8629"/>
        <v>0</v>
      </c>
      <c r="BV1776" s="533">
        <f t="shared" si="8630"/>
        <v>0</v>
      </c>
      <c r="BW1776" s="536">
        <f>SUM(BH1776,BK1776,BN1776,BQ1776,BT1776)</f>
        <v>0</v>
      </c>
      <c r="BX1776" s="536">
        <f t="shared" si="8631"/>
        <v>0</v>
      </c>
      <c r="BY1776" s="536">
        <f t="shared" si="8632"/>
        <v>0</v>
      </c>
      <c r="BZ1776" t="s">
        <v>74</v>
      </c>
      <c r="CA1776" s="544">
        <f>AZ1776</f>
        <v>0</v>
      </c>
      <c r="CB1776" s="544">
        <f t="shared" si="8633"/>
        <v>0</v>
      </c>
      <c r="CC1776" s="544">
        <f t="shared" si="8634"/>
        <v>0</v>
      </c>
      <c r="CD1776" s="544">
        <f>BC1776</f>
        <v>0</v>
      </c>
      <c r="CE1776" s="544">
        <f t="shared" si="8635"/>
        <v>0</v>
      </c>
      <c r="CF1776" s="544">
        <f t="shared" si="8636"/>
        <v>0</v>
      </c>
    </row>
    <row r="1777" spans="1:84">
      <c r="A1777" s="149"/>
      <c r="B1777" s="149"/>
      <c r="C1777" s="151"/>
      <c r="D1777" s="151"/>
      <c r="E1777" s="370"/>
      <c r="F1777" s="592">
        <f>SUM(F1775:F1776)</f>
        <v>38</v>
      </c>
      <c r="G1777" s="276">
        <f t="shared" ref="G1777:BE1777" si="8637">SUM(G1775:G1776)</f>
        <v>0</v>
      </c>
      <c r="H1777" s="276">
        <f t="shared" si="8637"/>
        <v>0</v>
      </c>
      <c r="I1777" s="276">
        <f t="shared" si="8637"/>
        <v>0</v>
      </c>
      <c r="J1777" s="276">
        <f t="shared" si="8637"/>
        <v>0</v>
      </c>
      <c r="K1777" s="276">
        <f t="shared" si="8637"/>
        <v>0</v>
      </c>
      <c r="L1777" s="276">
        <f t="shared" si="8637"/>
        <v>0</v>
      </c>
      <c r="M1777" s="276">
        <f t="shared" si="8637"/>
        <v>0</v>
      </c>
      <c r="N1777" s="276">
        <f t="shared" si="8637"/>
        <v>0</v>
      </c>
      <c r="O1777" s="276">
        <f t="shared" si="8637"/>
        <v>0</v>
      </c>
      <c r="P1777" s="276">
        <f t="shared" si="8637"/>
        <v>0</v>
      </c>
      <c r="Q1777" s="276">
        <f t="shared" si="8637"/>
        <v>0</v>
      </c>
      <c r="R1777" s="276">
        <f t="shared" si="8637"/>
        <v>0</v>
      </c>
      <c r="S1777" s="501">
        <f t="shared" si="8637"/>
        <v>0</v>
      </c>
      <c r="T1777" s="276">
        <f t="shared" si="8637"/>
        <v>0</v>
      </c>
      <c r="U1777" s="276">
        <f t="shared" si="8637"/>
        <v>0</v>
      </c>
      <c r="V1777" s="276">
        <f t="shared" si="8637"/>
        <v>0</v>
      </c>
      <c r="W1777" s="276">
        <f t="shared" si="8637"/>
        <v>0</v>
      </c>
      <c r="X1777" s="276">
        <f t="shared" si="8637"/>
        <v>0</v>
      </c>
      <c r="Y1777" s="276">
        <f t="shared" si="8637"/>
        <v>0</v>
      </c>
      <c r="Z1777" s="276">
        <f t="shared" si="8637"/>
        <v>0</v>
      </c>
      <c r="AA1777" s="276">
        <f t="shared" si="8637"/>
        <v>0</v>
      </c>
      <c r="AB1777" s="276">
        <f t="shared" si="8637"/>
        <v>0</v>
      </c>
      <c r="AC1777" s="276">
        <f t="shared" si="8637"/>
        <v>0</v>
      </c>
      <c r="AD1777" s="276">
        <f t="shared" si="8637"/>
        <v>0</v>
      </c>
      <c r="AE1777" s="276">
        <f t="shared" si="8637"/>
        <v>0</v>
      </c>
      <c r="AF1777" s="501">
        <f t="shared" si="8637"/>
        <v>0</v>
      </c>
      <c r="AG1777" s="276">
        <f t="shared" si="8637"/>
        <v>0</v>
      </c>
      <c r="AH1777" s="276">
        <f t="shared" si="8637"/>
        <v>0</v>
      </c>
      <c r="AI1777" s="276">
        <f t="shared" si="8637"/>
        <v>0</v>
      </c>
      <c r="AJ1777" s="276">
        <f t="shared" si="8637"/>
        <v>0</v>
      </c>
      <c r="AK1777" s="276">
        <f t="shared" si="8637"/>
        <v>0</v>
      </c>
      <c r="AL1777" s="276">
        <f t="shared" si="8637"/>
        <v>0</v>
      </c>
      <c r="AM1777" s="276">
        <f t="shared" si="8637"/>
        <v>0</v>
      </c>
      <c r="AN1777" s="276">
        <f t="shared" si="8637"/>
        <v>0</v>
      </c>
      <c r="AO1777" s="276">
        <f t="shared" si="8637"/>
        <v>0</v>
      </c>
      <c r="AP1777" s="276">
        <f t="shared" si="8637"/>
        <v>0</v>
      </c>
      <c r="AQ1777" s="276">
        <f t="shared" si="8637"/>
        <v>0</v>
      </c>
      <c r="AR1777" s="276">
        <f t="shared" si="8637"/>
        <v>0</v>
      </c>
      <c r="AS1777" s="501">
        <f t="shared" si="8637"/>
        <v>0</v>
      </c>
      <c r="AT1777" s="276">
        <f t="shared" si="8637"/>
        <v>0</v>
      </c>
      <c r="AU1777" s="276">
        <f t="shared" si="8637"/>
        <v>0</v>
      </c>
      <c r="AV1777" s="276">
        <f t="shared" si="8637"/>
        <v>0</v>
      </c>
      <c r="AW1777" s="568">
        <f t="shared" si="8637"/>
        <v>0</v>
      </c>
      <c r="AX1777" s="568">
        <f t="shared" si="8637"/>
        <v>0</v>
      </c>
      <c r="AY1777" s="568">
        <f t="shared" si="8637"/>
        <v>0</v>
      </c>
      <c r="AZ1777" s="276">
        <f t="shared" si="8637"/>
        <v>0</v>
      </c>
      <c r="BA1777" s="276">
        <f t="shared" si="8637"/>
        <v>0</v>
      </c>
      <c r="BB1777" s="276">
        <f t="shared" si="8637"/>
        <v>0</v>
      </c>
      <c r="BC1777" s="276">
        <f t="shared" si="8637"/>
        <v>0</v>
      </c>
      <c r="BD1777" s="276">
        <f t="shared" si="8637"/>
        <v>0</v>
      </c>
      <c r="BE1777" s="276">
        <f t="shared" si="8637"/>
        <v>0</v>
      </c>
      <c r="BF1777" s="523"/>
      <c r="BG1777" s="605">
        <f>SUM(F1777,S1777,AF1777,AS1777)</f>
        <v>38</v>
      </c>
      <c r="BH1777" s="533">
        <f>SUM(G1777,T1777,AG1777)</f>
        <v>0</v>
      </c>
      <c r="BI1777" s="533">
        <f t="shared" si="8619"/>
        <v>0</v>
      </c>
      <c r="BJ1777" s="533">
        <f t="shared" si="8620"/>
        <v>0</v>
      </c>
      <c r="BK1777" s="533">
        <f t="shared" si="8621"/>
        <v>0</v>
      </c>
      <c r="BL1777" s="533">
        <f t="shared" si="8622"/>
        <v>0</v>
      </c>
      <c r="BM1777" s="533">
        <f t="shared" si="8623"/>
        <v>0</v>
      </c>
      <c r="BN1777" s="533">
        <f>SUM(M1777,Z1777,AM1777)</f>
        <v>0</v>
      </c>
      <c r="BO1777" s="533">
        <f t="shared" si="8624"/>
        <v>0</v>
      </c>
      <c r="BP1777" s="533">
        <f t="shared" si="8625"/>
        <v>0</v>
      </c>
      <c r="BQ1777" s="533">
        <f t="shared" si="8626"/>
        <v>0</v>
      </c>
      <c r="BR1777" s="533">
        <f t="shared" si="8627"/>
        <v>0</v>
      </c>
      <c r="BS1777" s="533">
        <f t="shared" si="8628"/>
        <v>0</v>
      </c>
      <c r="BT1777" s="533">
        <f>AT1777</f>
        <v>0</v>
      </c>
      <c r="BU1777" s="533">
        <f t="shared" si="8629"/>
        <v>0</v>
      </c>
      <c r="BV1777" s="533">
        <f t="shared" si="8630"/>
        <v>0</v>
      </c>
      <c r="BW1777" s="536">
        <f>SUM(BH1777,BK1777,BN1777,BQ1777,BT1777)</f>
        <v>0</v>
      </c>
      <c r="BX1777" s="536">
        <f t="shared" si="8631"/>
        <v>0</v>
      </c>
      <c r="BY1777" s="536">
        <f t="shared" si="8632"/>
        <v>0</v>
      </c>
      <c r="BZ1777" t="s">
        <v>74</v>
      </c>
      <c r="CA1777" s="544">
        <f>AZ1777</f>
        <v>0</v>
      </c>
      <c r="CB1777" s="544">
        <f t="shared" si="8633"/>
        <v>0</v>
      </c>
      <c r="CC1777" s="544">
        <f t="shared" si="8634"/>
        <v>0</v>
      </c>
      <c r="CD1777" s="544">
        <f>BC1777</f>
        <v>0</v>
      </c>
      <c r="CE1777" s="544">
        <f t="shared" si="8635"/>
        <v>0</v>
      </c>
      <c r="CF1777" s="544">
        <f t="shared" si="8636"/>
        <v>0</v>
      </c>
    </row>
    <row r="1778" spans="1:84">
      <c r="A1778" s="149"/>
      <c r="B1778" s="149" t="s">
        <v>158</v>
      </c>
      <c r="C1778" s="151"/>
      <c r="D1778" s="151"/>
      <c r="E1778" s="379" t="s">
        <v>221</v>
      </c>
      <c r="F1778" s="592"/>
      <c r="G1778" s="159"/>
      <c r="H1778" s="159"/>
      <c r="I1778" s="275"/>
      <c r="J1778" s="159"/>
      <c r="K1778" s="159"/>
      <c r="L1778" s="275"/>
      <c r="M1778" s="159"/>
      <c r="N1778" s="159"/>
      <c r="O1778" s="275"/>
      <c r="P1778" s="159"/>
      <c r="Q1778" s="159"/>
      <c r="R1778" s="275"/>
      <c r="S1778" s="500"/>
      <c r="T1778" s="275"/>
      <c r="U1778" s="275"/>
      <c r="V1778" s="275"/>
      <c r="W1778" s="275"/>
      <c r="X1778" s="275"/>
      <c r="Y1778" s="275"/>
      <c r="Z1778" s="275"/>
      <c r="AA1778" s="275"/>
      <c r="AB1778" s="275"/>
      <c r="AC1778" s="275"/>
      <c r="AD1778" s="275"/>
      <c r="AE1778" s="275"/>
      <c r="AF1778" s="500"/>
      <c r="AG1778" s="275"/>
      <c r="AH1778" s="275"/>
      <c r="AI1778" s="275"/>
      <c r="AJ1778" s="275"/>
      <c r="AK1778" s="275"/>
      <c r="AL1778" s="275"/>
      <c r="AM1778" s="275"/>
      <c r="AN1778" s="275"/>
      <c r="AO1778" s="275"/>
      <c r="AP1778" s="275"/>
      <c r="AQ1778" s="275"/>
      <c r="AR1778" s="275"/>
      <c r="AS1778" s="500"/>
      <c r="AT1778" s="275"/>
      <c r="AU1778" s="275"/>
      <c r="AV1778" s="275"/>
      <c r="AW1778" s="567"/>
      <c r="AX1778" s="567"/>
      <c r="AY1778" s="567"/>
      <c r="AZ1778" s="159"/>
      <c r="BA1778" s="159"/>
      <c r="BB1778" s="159"/>
      <c r="BC1778" s="275"/>
      <c r="BD1778" s="275"/>
      <c r="BE1778" s="275"/>
      <c r="BF1778" s="521"/>
    </row>
    <row r="1779" spans="1:84">
      <c r="A1779" s="149"/>
      <c r="B1779" s="149"/>
      <c r="C1779" s="151"/>
      <c r="D1779" s="151"/>
      <c r="E1779" s="446" t="s">
        <v>1078</v>
      </c>
      <c r="F1779" s="592">
        <v>4</v>
      </c>
      <c r="G1779" s="159"/>
      <c r="H1779" s="159"/>
      <c r="I1779" s="275">
        <f>SUM(G1779:H1779)</f>
        <v>0</v>
      </c>
      <c r="J1779" s="159"/>
      <c r="K1779" s="159"/>
      <c r="L1779" s="275">
        <f>SUM(J1779:K1779)</f>
        <v>0</v>
      </c>
      <c r="M1779" s="159"/>
      <c r="N1779" s="159"/>
      <c r="O1779" s="275">
        <f>SUM(M1779:N1779)</f>
        <v>0</v>
      </c>
      <c r="P1779" s="159"/>
      <c r="Q1779" s="159"/>
      <c r="R1779" s="275">
        <f>SUM(P1779:Q1779)</f>
        <v>0</v>
      </c>
      <c r="S1779" s="500"/>
      <c r="T1779" s="275"/>
      <c r="U1779" s="275"/>
      <c r="V1779" s="275">
        <f>SUM(T1779:U1779)</f>
        <v>0</v>
      </c>
      <c r="W1779" s="275"/>
      <c r="X1779" s="275"/>
      <c r="Y1779" s="275">
        <f>SUM(W1779:X1779)</f>
        <v>0</v>
      </c>
      <c r="Z1779" s="275"/>
      <c r="AA1779" s="275"/>
      <c r="AB1779" s="275">
        <f>SUM(Z1779:AA1779)</f>
        <v>0</v>
      </c>
      <c r="AC1779" s="275"/>
      <c r="AD1779" s="275"/>
      <c r="AE1779" s="275">
        <f>SUM(AC1779:AD1779)</f>
        <v>0</v>
      </c>
      <c r="AF1779" s="500"/>
      <c r="AG1779" s="275"/>
      <c r="AH1779" s="275"/>
      <c r="AI1779" s="275">
        <f>SUM(AG1779:AH1779)</f>
        <v>0</v>
      </c>
      <c r="AJ1779" s="275"/>
      <c r="AK1779" s="275"/>
      <c r="AL1779" s="275">
        <f>SUM(AJ1779:AK1779)</f>
        <v>0</v>
      </c>
      <c r="AM1779" s="275"/>
      <c r="AN1779" s="275"/>
      <c r="AO1779" s="275">
        <f>SUM(AM1779:AN1779)</f>
        <v>0</v>
      </c>
      <c r="AP1779" s="275"/>
      <c r="AQ1779" s="275"/>
      <c r="AR1779" s="275">
        <f>SUM(AP1779:AQ1779)</f>
        <v>0</v>
      </c>
      <c r="AS1779" s="500"/>
      <c r="AT1779" s="275"/>
      <c r="AU1779" s="275"/>
      <c r="AV1779" s="275">
        <f>SUM(AT1779:AU1779)</f>
        <v>0</v>
      </c>
      <c r="AW1779" s="567">
        <f t="shared" ref="AW1779:AW1780" si="8638">SUM(G1779,J1779,M1779,P1779,T1779,W1779,Z1779,AC1779,AG1779,AJ1779,AM1779,AP1779,AT1779)</f>
        <v>0</v>
      </c>
      <c r="AX1779" s="567">
        <f t="shared" ref="AX1779:AX1780" si="8639">SUM(H1779,K1779,N1779,Q1779,U1779,X1779,AA1779,AD1779,AH1779,AK1779,AN1779,AQ1779,AU1779)</f>
        <v>0</v>
      </c>
      <c r="AY1779" s="567">
        <f t="shared" ref="AY1779:AY1780" si="8640">SUM(I1779,L1779,O1779,R1779,V1779,Y1779,AB1779,AE1779,AI1779,AL1779,AO1779,AR1779,AV1779)</f>
        <v>0</v>
      </c>
      <c r="AZ1779" s="159">
        <v>1</v>
      </c>
      <c r="BA1779" s="159"/>
      <c r="BB1779" s="275">
        <f>SUM(AZ1779:BA1779)</f>
        <v>1</v>
      </c>
      <c r="BC1779" s="275"/>
      <c r="BD1779" s="275"/>
      <c r="BE1779" s="275">
        <f>SUM(BC1779:BD1779)</f>
        <v>0</v>
      </c>
      <c r="BF1779" s="521"/>
      <c r="BG1779" s="605">
        <f>SUM(F1779,S1779,AF1779,AS1779)</f>
        <v>4</v>
      </c>
      <c r="BH1779" s="533">
        <f>SUM(G1779,T1779,AG1779)</f>
        <v>0</v>
      </c>
      <c r="BI1779" s="533">
        <f t="shared" ref="BI1779:BI1781" si="8641">SUM(H1779,U1779,AH1779)</f>
        <v>0</v>
      </c>
      <c r="BJ1779" s="533">
        <f t="shared" ref="BJ1779:BJ1781" si="8642">SUM(I1779,V1779,AI1779)</f>
        <v>0</v>
      </c>
      <c r="BK1779" s="533">
        <f t="shared" ref="BK1779:BK1781" si="8643">SUM(J1779,W1779,AJ1779)</f>
        <v>0</v>
      </c>
      <c r="BL1779" s="533">
        <f t="shared" ref="BL1779:BL1781" si="8644">SUM(K1779,X1779,AK1779)</f>
        <v>0</v>
      </c>
      <c r="BM1779" s="533">
        <f t="shared" ref="BM1779:BM1781" si="8645">SUM(L1779,Y1779,AL1779)</f>
        <v>0</v>
      </c>
      <c r="BN1779" s="533">
        <f>SUM(M1779,Z1779,AM1779)</f>
        <v>0</v>
      </c>
      <c r="BO1779" s="533">
        <f t="shared" ref="BO1779:BO1781" si="8646">SUM(N1779,AA1779,AN1779)</f>
        <v>0</v>
      </c>
      <c r="BP1779" s="533">
        <f t="shared" ref="BP1779:BP1781" si="8647">SUM(O1779,AB1779,AO1779)</f>
        <v>0</v>
      </c>
      <c r="BQ1779" s="533">
        <f t="shared" ref="BQ1779:BQ1781" si="8648">SUM(P1779,AC1779,AP1779)</f>
        <v>0</v>
      </c>
      <c r="BR1779" s="533">
        <f t="shared" ref="BR1779:BR1781" si="8649">SUM(Q1779,AD1779,AQ1779)</f>
        <v>0</v>
      </c>
      <c r="BS1779" s="533">
        <f t="shared" ref="BS1779:BS1781" si="8650">SUM(R1779,AE1779,AR1779)</f>
        <v>0</v>
      </c>
      <c r="BT1779" s="533">
        <f>AT1779</f>
        <v>0</v>
      </c>
      <c r="BU1779" s="533">
        <f t="shared" ref="BU1779:BU1781" si="8651">AU1779</f>
        <v>0</v>
      </c>
      <c r="BV1779" s="533">
        <f t="shared" ref="BV1779:BV1781" si="8652">AV1779</f>
        <v>0</v>
      </c>
      <c r="BW1779" s="536">
        <f>SUM(BH1779,BK1779,BN1779,BQ1779,BT1779)</f>
        <v>0</v>
      </c>
      <c r="BX1779" s="536">
        <f t="shared" ref="BX1779:BX1781" si="8653">SUM(BI1779,BL1779,BO1779,BR1779,BU1779)</f>
        <v>0</v>
      </c>
      <c r="BY1779" s="536">
        <f t="shared" ref="BY1779:BY1781" si="8654">SUM(BJ1779,BM1779,BP1779,BS1779,BV1779)</f>
        <v>0</v>
      </c>
      <c r="BZ1779" t="s">
        <v>74</v>
      </c>
      <c r="CA1779" s="544">
        <f>AZ1779</f>
        <v>1</v>
      </c>
      <c r="CB1779" s="544">
        <f t="shared" ref="CB1779:CB1781" si="8655">BA1779</f>
        <v>0</v>
      </c>
      <c r="CC1779" s="544">
        <f t="shared" ref="CC1779:CC1781" si="8656">BB1779</f>
        <v>1</v>
      </c>
      <c r="CD1779" s="544">
        <f>BC1779</f>
        <v>0</v>
      </c>
      <c r="CE1779" s="544">
        <f t="shared" ref="CE1779:CE1781" si="8657">BD1779</f>
        <v>0</v>
      </c>
      <c r="CF1779" s="544">
        <f t="shared" ref="CF1779:CF1781" si="8658">BE1779</f>
        <v>0</v>
      </c>
    </row>
    <row r="1780" spans="1:84">
      <c r="A1780" s="149"/>
      <c r="B1780" s="149"/>
      <c r="C1780" s="151"/>
      <c r="D1780" s="151"/>
      <c r="E1780" s="446" t="s">
        <v>1079</v>
      </c>
      <c r="F1780" s="592"/>
      <c r="G1780" s="159"/>
      <c r="H1780" s="159"/>
      <c r="I1780" s="275">
        <f>SUM(G1780:H1780)</f>
        <v>0</v>
      </c>
      <c r="J1780" s="159"/>
      <c r="K1780" s="159"/>
      <c r="L1780" s="275">
        <f>SUM(J1780:K1780)</f>
        <v>0</v>
      </c>
      <c r="M1780" s="159"/>
      <c r="N1780" s="159"/>
      <c r="O1780" s="275">
        <f>SUM(M1780:N1780)</f>
        <v>0</v>
      </c>
      <c r="P1780" s="159"/>
      <c r="Q1780" s="159"/>
      <c r="R1780" s="275">
        <f>SUM(P1780:Q1780)</f>
        <v>0</v>
      </c>
      <c r="S1780" s="500"/>
      <c r="T1780" s="275"/>
      <c r="U1780" s="275"/>
      <c r="V1780" s="275">
        <f>SUM(T1780:U1780)</f>
        <v>0</v>
      </c>
      <c r="W1780" s="275"/>
      <c r="X1780" s="275"/>
      <c r="Y1780" s="275">
        <f>SUM(W1780:X1780)</f>
        <v>0</v>
      </c>
      <c r="Z1780" s="275"/>
      <c r="AA1780" s="275"/>
      <c r="AB1780" s="275">
        <f>SUM(Z1780:AA1780)</f>
        <v>0</v>
      </c>
      <c r="AC1780" s="275"/>
      <c r="AD1780" s="275"/>
      <c r="AE1780" s="275">
        <f>SUM(AC1780:AD1780)</f>
        <v>0</v>
      </c>
      <c r="AF1780" s="500"/>
      <c r="AG1780" s="275"/>
      <c r="AH1780" s="275"/>
      <c r="AI1780" s="275">
        <f>SUM(AG1780:AH1780)</f>
        <v>0</v>
      </c>
      <c r="AJ1780" s="275"/>
      <c r="AK1780" s="275"/>
      <c r="AL1780" s="275">
        <f>SUM(AJ1780:AK1780)</f>
        <v>0</v>
      </c>
      <c r="AM1780" s="275"/>
      <c r="AN1780" s="275"/>
      <c r="AO1780" s="275">
        <f>SUM(AM1780:AN1780)</f>
        <v>0</v>
      </c>
      <c r="AP1780" s="275"/>
      <c r="AQ1780" s="275"/>
      <c r="AR1780" s="275">
        <f>SUM(AP1780:AQ1780)</f>
        <v>0</v>
      </c>
      <c r="AS1780" s="500"/>
      <c r="AT1780" s="275"/>
      <c r="AU1780" s="275"/>
      <c r="AV1780" s="275">
        <f>SUM(AT1780:AU1780)</f>
        <v>0</v>
      </c>
      <c r="AW1780" s="567">
        <f t="shared" si="8638"/>
        <v>0</v>
      </c>
      <c r="AX1780" s="567">
        <f t="shared" si="8639"/>
        <v>0</v>
      </c>
      <c r="AY1780" s="567">
        <f t="shared" si="8640"/>
        <v>0</v>
      </c>
      <c r="AZ1780" s="159"/>
      <c r="BA1780" s="159"/>
      <c r="BB1780" s="275">
        <f>SUM(AZ1780:BA1780)</f>
        <v>0</v>
      </c>
      <c r="BC1780" s="275"/>
      <c r="BD1780" s="275"/>
      <c r="BE1780" s="275">
        <f>SUM(BC1780:BD1780)</f>
        <v>0</v>
      </c>
      <c r="BF1780" s="521"/>
      <c r="BG1780" s="605">
        <f>SUM(F1780,S1780,AF1780,AS1780)</f>
        <v>0</v>
      </c>
      <c r="BH1780" s="533">
        <f>SUM(G1780,T1780,AG1780)</f>
        <v>0</v>
      </c>
      <c r="BI1780" s="533">
        <f t="shared" si="8641"/>
        <v>0</v>
      </c>
      <c r="BJ1780" s="533">
        <f t="shared" si="8642"/>
        <v>0</v>
      </c>
      <c r="BK1780" s="533">
        <f t="shared" si="8643"/>
        <v>0</v>
      </c>
      <c r="BL1780" s="533">
        <f t="shared" si="8644"/>
        <v>0</v>
      </c>
      <c r="BM1780" s="533">
        <f t="shared" si="8645"/>
        <v>0</v>
      </c>
      <c r="BN1780" s="533">
        <f>SUM(M1780,Z1780,AM1780)</f>
        <v>0</v>
      </c>
      <c r="BO1780" s="533">
        <f t="shared" si="8646"/>
        <v>0</v>
      </c>
      <c r="BP1780" s="533">
        <f t="shared" si="8647"/>
        <v>0</v>
      </c>
      <c r="BQ1780" s="533">
        <f t="shared" si="8648"/>
        <v>0</v>
      </c>
      <c r="BR1780" s="533">
        <f t="shared" si="8649"/>
        <v>0</v>
      </c>
      <c r="BS1780" s="533">
        <f t="shared" si="8650"/>
        <v>0</v>
      </c>
      <c r="BT1780" s="533">
        <f>AT1780</f>
        <v>0</v>
      </c>
      <c r="BU1780" s="533">
        <f t="shared" si="8651"/>
        <v>0</v>
      </c>
      <c r="BV1780" s="533">
        <f t="shared" si="8652"/>
        <v>0</v>
      </c>
      <c r="BW1780" s="536">
        <f>SUM(BH1780,BK1780,BN1780,BQ1780,BT1780)</f>
        <v>0</v>
      </c>
      <c r="BX1780" s="536">
        <f t="shared" si="8653"/>
        <v>0</v>
      </c>
      <c r="BY1780" s="536">
        <f t="shared" si="8654"/>
        <v>0</v>
      </c>
      <c r="BZ1780" t="s">
        <v>74</v>
      </c>
      <c r="CA1780" s="544">
        <f>AZ1780</f>
        <v>0</v>
      </c>
      <c r="CB1780" s="544">
        <f t="shared" si="8655"/>
        <v>0</v>
      </c>
      <c r="CC1780" s="544">
        <f t="shared" si="8656"/>
        <v>0</v>
      </c>
      <c r="CD1780" s="544">
        <f>BC1780</f>
        <v>0</v>
      </c>
      <c r="CE1780" s="544">
        <f t="shared" si="8657"/>
        <v>0</v>
      </c>
      <c r="CF1780" s="544">
        <f t="shared" si="8658"/>
        <v>0</v>
      </c>
    </row>
    <row r="1781" spans="1:84">
      <c r="A1781" s="149"/>
      <c r="B1781" s="149"/>
      <c r="C1781" s="151"/>
      <c r="D1781" s="151"/>
      <c r="E1781" s="370"/>
      <c r="F1781" s="592">
        <f>SUM(F1779:F1780)</f>
        <v>4</v>
      </c>
      <c r="G1781" s="276">
        <f t="shared" ref="G1781:BE1781" si="8659">SUM(G1779:G1780)</f>
        <v>0</v>
      </c>
      <c r="H1781" s="276">
        <f t="shared" si="8659"/>
        <v>0</v>
      </c>
      <c r="I1781" s="276">
        <f t="shared" si="8659"/>
        <v>0</v>
      </c>
      <c r="J1781" s="276">
        <f t="shared" si="8659"/>
        <v>0</v>
      </c>
      <c r="K1781" s="276">
        <f t="shared" si="8659"/>
        <v>0</v>
      </c>
      <c r="L1781" s="276">
        <f t="shared" si="8659"/>
        <v>0</v>
      </c>
      <c r="M1781" s="276">
        <f t="shared" si="8659"/>
        <v>0</v>
      </c>
      <c r="N1781" s="276">
        <f t="shared" si="8659"/>
        <v>0</v>
      </c>
      <c r="O1781" s="276">
        <f t="shared" si="8659"/>
        <v>0</v>
      </c>
      <c r="P1781" s="276">
        <f t="shared" si="8659"/>
        <v>0</v>
      </c>
      <c r="Q1781" s="276">
        <f t="shared" si="8659"/>
        <v>0</v>
      </c>
      <c r="R1781" s="276">
        <f t="shared" si="8659"/>
        <v>0</v>
      </c>
      <c r="S1781" s="501">
        <f t="shared" si="8659"/>
        <v>0</v>
      </c>
      <c r="T1781" s="276">
        <f t="shared" si="8659"/>
        <v>0</v>
      </c>
      <c r="U1781" s="276">
        <f t="shared" si="8659"/>
        <v>0</v>
      </c>
      <c r="V1781" s="276">
        <f t="shared" si="8659"/>
        <v>0</v>
      </c>
      <c r="W1781" s="276">
        <f t="shared" si="8659"/>
        <v>0</v>
      </c>
      <c r="X1781" s="276">
        <f t="shared" si="8659"/>
        <v>0</v>
      </c>
      <c r="Y1781" s="276">
        <f t="shared" si="8659"/>
        <v>0</v>
      </c>
      <c r="Z1781" s="276">
        <f t="shared" si="8659"/>
        <v>0</v>
      </c>
      <c r="AA1781" s="276">
        <f t="shared" si="8659"/>
        <v>0</v>
      </c>
      <c r="AB1781" s="276">
        <f t="shared" si="8659"/>
        <v>0</v>
      </c>
      <c r="AC1781" s="276">
        <f t="shared" si="8659"/>
        <v>0</v>
      </c>
      <c r="AD1781" s="276">
        <f t="shared" si="8659"/>
        <v>0</v>
      </c>
      <c r="AE1781" s="276">
        <f t="shared" si="8659"/>
        <v>0</v>
      </c>
      <c r="AF1781" s="501">
        <f t="shared" si="8659"/>
        <v>0</v>
      </c>
      <c r="AG1781" s="276">
        <f t="shared" si="8659"/>
        <v>0</v>
      </c>
      <c r="AH1781" s="276">
        <f t="shared" si="8659"/>
        <v>0</v>
      </c>
      <c r="AI1781" s="276">
        <f t="shared" si="8659"/>
        <v>0</v>
      </c>
      <c r="AJ1781" s="276">
        <f t="shared" si="8659"/>
        <v>0</v>
      </c>
      <c r="AK1781" s="276">
        <f t="shared" si="8659"/>
        <v>0</v>
      </c>
      <c r="AL1781" s="276">
        <f t="shared" si="8659"/>
        <v>0</v>
      </c>
      <c r="AM1781" s="276">
        <f t="shared" si="8659"/>
        <v>0</v>
      </c>
      <c r="AN1781" s="276">
        <f t="shared" si="8659"/>
        <v>0</v>
      </c>
      <c r="AO1781" s="276">
        <f t="shared" si="8659"/>
        <v>0</v>
      </c>
      <c r="AP1781" s="276">
        <f t="shared" si="8659"/>
        <v>0</v>
      </c>
      <c r="AQ1781" s="276">
        <f t="shared" si="8659"/>
        <v>0</v>
      </c>
      <c r="AR1781" s="276">
        <f t="shared" si="8659"/>
        <v>0</v>
      </c>
      <c r="AS1781" s="501">
        <f t="shared" si="8659"/>
        <v>0</v>
      </c>
      <c r="AT1781" s="276">
        <f t="shared" si="8659"/>
        <v>0</v>
      </c>
      <c r="AU1781" s="276">
        <f t="shared" si="8659"/>
        <v>0</v>
      </c>
      <c r="AV1781" s="276">
        <f t="shared" si="8659"/>
        <v>0</v>
      </c>
      <c r="AW1781" s="568">
        <f t="shared" si="8659"/>
        <v>0</v>
      </c>
      <c r="AX1781" s="568">
        <f t="shared" si="8659"/>
        <v>0</v>
      </c>
      <c r="AY1781" s="568">
        <f t="shared" si="8659"/>
        <v>0</v>
      </c>
      <c r="AZ1781" s="276">
        <f t="shared" si="8659"/>
        <v>1</v>
      </c>
      <c r="BA1781" s="276">
        <f t="shared" si="8659"/>
        <v>0</v>
      </c>
      <c r="BB1781" s="276">
        <f t="shared" si="8659"/>
        <v>1</v>
      </c>
      <c r="BC1781" s="276">
        <f t="shared" si="8659"/>
        <v>0</v>
      </c>
      <c r="BD1781" s="276">
        <f t="shared" si="8659"/>
        <v>0</v>
      </c>
      <c r="BE1781" s="276">
        <f t="shared" si="8659"/>
        <v>0</v>
      </c>
      <c r="BF1781" s="523"/>
      <c r="BG1781" s="605">
        <f>SUM(F1781,S1781,AF1781,AS1781)</f>
        <v>4</v>
      </c>
      <c r="BH1781" s="533">
        <f>SUM(G1781,T1781,AG1781)</f>
        <v>0</v>
      </c>
      <c r="BI1781" s="533">
        <f t="shared" si="8641"/>
        <v>0</v>
      </c>
      <c r="BJ1781" s="533">
        <f t="shared" si="8642"/>
        <v>0</v>
      </c>
      <c r="BK1781" s="533">
        <f t="shared" si="8643"/>
        <v>0</v>
      </c>
      <c r="BL1781" s="533">
        <f t="shared" si="8644"/>
        <v>0</v>
      </c>
      <c r="BM1781" s="533">
        <f t="shared" si="8645"/>
        <v>0</v>
      </c>
      <c r="BN1781" s="533">
        <f>SUM(M1781,Z1781,AM1781)</f>
        <v>0</v>
      </c>
      <c r="BO1781" s="533">
        <f t="shared" si="8646"/>
        <v>0</v>
      </c>
      <c r="BP1781" s="533">
        <f t="shared" si="8647"/>
        <v>0</v>
      </c>
      <c r="BQ1781" s="533">
        <f t="shared" si="8648"/>
        <v>0</v>
      </c>
      <c r="BR1781" s="533">
        <f t="shared" si="8649"/>
        <v>0</v>
      </c>
      <c r="BS1781" s="533">
        <f t="shared" si="8650"/>
        <v>0</v>
      </c>
      <c r="BT1781" s="533">
        <f>AT1781</f>
        <v>0</v>
      </c>
      <c r="BU1781" s="533">
        <f t="shared" si="8651"/>
        <v>0</v>
      </c>
      <c r="BV1781" s="533">
        <f t="shared" si="8652"/>
        <v>0</v>
      </c>
      <c r="BW1781" s="536">
        <f>SUM(BH1781,BK1781,BN1781,BQ1781,BT1781)</f>
        <v>0</v>
      </c>
      <c r="BX1781" s="536">
        <f t="shared" si="8653"/>
        <v>0</v>
      </c>
      <c r="BY1781" s="536">
        <f t="shared" si="8654"/>
        <v>0</v>
      </c>
      <c r="BZ1781" t="s">
        <v>74</v>
      </c>
      <c r="CA1781" s="544">
        <f>AZ1781</f>
        <v>1</v>
      </c>
      <c r="CB1781" s="544">
        <f t="shared" si="8655"/>
        <v>0</v>
      </c>
      <c r="CC1781" s="544">
        <f t="shared" si="8656"/>
        <v>1</v>
      </c>
      <c r="CD1781" s="544">
        <f>BC1781</f>
        <v>0</v>
      </c>
      <c r="CE1781" s="544">
        <f t="shared" si="8657"/>
        <v>0</v>
      </c>
      <c r="CF1781" s="544">
        <f t="shared" si="8658"/>
        <v>0</v>
      </c>
    </row>
    <row r="1782" spans="1:84">
      <c r="A1782" s="149"/>
      <c r="B1782" s="149" t="s">
        <v>162</v>
      </c>
      <c r="C1782" s="151"/>
      <c r="D1782" s="151"/>
      <c r="E1782" s="379" t="s">
        <v>221</v>
      </c>
      <c r="F1782" s="592"/>
      <c r="G1782" s="159"/>
      <c r="H1782" s="159"/>
      <c r="I1782" s="275"/>
      <c r="J1782" s="159"/>
      <c r="K1782" s="159"/>
      <c r="L1782" s="275"/>
      <c r="M1782" s="159"/>
      <c r="N1782" s="159"/>
      <c r="O1782" s="275"/>
      <c r="P1782" s="159"/>
      <c r="Q1782" s="159"/>
      <c r="R1782" s="275"/>
      <c r="S1782" s="500"/>
      <c r="T1782" s="275"/>
      <c r="U1782" s="275"/>
      <c r="V1782" s="275"/>
      <c r="W1782" s="275"/>
      <c r="X1782" s="275"/>
      <c r="Y1782" s="275"/>
      <c r="Z1782" s="275"/>
      <c r="AA1782" s="275"/>
      <c r="AB1782" s="275"/>
      <c r="AC1782" s="275"/>
      <c r="AD1782" s="275"/>
      <c r="AE1782" s="275"/>
      <c r="AF1782" s="500"/>
      <c r="AG1782" s="275"/>
      <c r="AH1782" s="275"/>
      <c r="AI1782" s="275"/>
      <c r="AJ1782" s="275"/>
      <c r="AK1782" s="275"/>
      <c r="AL1782" s="275"/>
      <c r="AM1782" s="275"/>
      <c r="AN1782" s="275"/>
      <c r="AO1782" s="275"/>
      <c r="AP1782" s="275"/>
      <c r="AQ1782" s="275"/>
      <c r="AR1782" s="275"/>
      <c r="AS1782" s="500"/>
      <c r="AT1782" s="275"/>
      <c r="AU1782" s="275"/>
      <c r="AV1782" s="275"/>
      <c r="AW1782" s="567"/>
      <c r="AX1782" s="567"/>
      <c r="AY1782" s="567"/>
      <c r="AZ1782" s="159"/>
      <c r="BA1782" s="159"/>
      <c r="BB1782" s="159"/>
      <c r="BC1782" s="275"/>
      <c r="BD1782" s="275"/>
      <c r="BE1782" s="275"/>
      <c r="BF1782" s="521"/>
    </row>
    <row r="1783" spans="1:84">
      <c r="A1783" s="149"/>
      <c r="B1783" s="149"/>
      <c r="C1783" s="151"/>
      <c r="D1783" s="151"/>
      <c r="E1783" s="446" t="s">
        <v>1078</v>
      </c>
      <c r="F1783" s="592">
        <v>0</v>
      </c>
      <c r="G1783" s="159"/>
      <c r="H1783" s="159"/>
      <c r="I1783" s="275">
        <f>SUM(G1783:H1783)</f>
        <v>0</v>
      </c>
      <c r="J1783" s="159">
        <v>0</v>
      </c>
      <c r="K1783" s="159">
        <v>1</v>
      </c>
      <c r="L1783" s="275">
        <f>SUM(J1783:K1783)</f>
        <v>1</v>
      </c>
      <c r="M1783" s="159"/>
      <c r="N1783" s="159"/>
      <c r="O1783" s="275">
        <f>SUM(M1783:N1783)</f>
        <v>0</v>
      </c>
      <c r="P1783" s="159"/>
      <c r="Q1783" s="159"/>
      <c r="R1783" s="275">
        <f>SUM(P1783:Q1783)</f>
        <v>0</v>
      </c>
      <c r="S1783" s="500"/>
      <c r="T1783" s="275"/>
      <c r="U1783" s="275"/>
      <c r="V1783" s="275">
        <f>SUM(T1783:U1783)</f>
        <v>0</v>
      </c>
      <c r="W1783" s="275"/>
      <c r="X1783" s="275"/>
      <c r="Y1783" s="275">
        <f>SUM(W1783:X1783)</f>
        <v>0</v>
      </c>
      <c r="Z1783" s="275"/>
      <c r="AA1783" s="275"/>
      <c r="AB1783" s="275">
        <f>SUM(Z1783:AA1783)</f>
        <v>0</v>
      </c>
      <c r="AC1783" s="275"/>
      <c r="AD1783" s="275"/>
      <c r="AE1783" s="275">
        <f>SUM(AC1783:AD1783)</f>
        <v>0</v>
      </c>
      <c r="AF1783" s="500"/>
      <c r="AG1783" s="275"/>
      <c r="AH1783" s="275"/>
      <c r="AI1783" s="275">
        <f>SUM(AG1783:AH1783)</f>
        <v>0</v>
      </c>
      <c r="AJ1783" s="275"/>
      <c r="AK1783" s="275"/>
      <c r="AL1783" s="275">
        <f>SUM(AJ1783:AK1783)</f>
        <v>0</v>
      </c>
      <c r="AM1783" s="275"/>
      <c r="AN1783" s="275"/>
      <c r="AO1783" s="275">
        <f>SUM(AM1783:AN1783)</f>
        <v>0</v>
      </c>
      <c r="AP1783" s="275"/>
      <c r="AQ1783" s="275"/>
      <c r="AR1783" s="275">
        <f>SUM(AP1783:AQ1783)</f>
        <v>0</v>
      </c>
      <c r="AS1783" s="500"/>
      <c r="AT1783" s="275"/>
      <c r="AU1783" s="275"/>
      <c r="AV1783" s="275">
        <f>SUM(AT1783:AU1783)</f>
        <v>0</v>
      </c>
      <c r="AW1783" s="567">
        <f t="shared" ref="AW1783:AW1784" si="8660">SUM(G1783,J1783,M1783,P1783,T1783,W1783,Z1783,AC1783,AG1783,AJ1783,AM1783,AP1783,AT1783)</f>
        <v>0</v>
      </c>
      <c r="AX1783" s="567">
        <f t="shared" ref="AX1783:AX1784" si="8661">SUM(H1783,K1783,N1783,Q1783,U1783,X1783,AA1783,AD1783,AH1783,AK1783,AN1783,AQ1783,AU1783)</f>
        <v>1</v>
      </c>
      <c r="AY1783" s="567">
        <f t="shared" ref="AY1783:AY1784" si="8662">SUM(I1783,L1783,O1783,R1783,V1783,Y1783,AB1783,AE1783,AI1783,AL1783,AO1783,AR1783,AV1783)</f>
        <v>1</v>
      </c>
      <c r="AZ1783" s="159"/>
      <c r="BA1783" s="159"/>
      <c r="BB1783" s="275">
        <f>SUM(AZ1783:BA1783)</f>
        <v>0</v>
      </c>
      <c r="BC1783" s="275"/>
      <c r="BD1783" s="275"/>
      <c r="BE1783" s="275">
        <f>SUM(BC1783:BD1783)</f>
        <v>0</v>
      </c>
      <c r="BF1783" s="521"/>
      <c r="BG1783" s="605">
        <f>SUM(F1783,S1783,AF1783,AS1783)</f>
        <v>0</v>
      </c>
      <c r="BH1783" s="533">
        <f>SUM(G1783,T1783,AG1783)</f>
        <v>0</v>
      </c>
      <c r="BI1783" s="533">
        <f t="shared" ref="BI1783:BI1785" si="8663">SUM(H1783,U1783,AH1783)</f>
        <v>0</v>
      </c>
      <c r="BJ1783" s="533">
        <f t="shared" ref="BJ1783:BJ1785" si="8664">SUM(I1783,V1783,AI1783)</f>
        <v>0</v>
      </c>
      <c r="BK1783" s="533">
        <f t="shared" ref="BK1783:BK1785" si="8665">SUM(J1783,W1783,AJ1783)</f>
        <v>0</v>
      </c>
      <c r="BL1783" s="533">
        <f t="shared" ref="BL1783:BL1785" si="8666">SUM(K1783,X1783,AK1783)</f>
        <v>1</v>
      </c>
      <c r="BM1783" s="533">
        <f t="shared" ref="BM1783:BM1785" si="8667">SUM(L1783,Y1783,AL1783)</f>
        <v>1</v>
      </c>
      <c r="BN1783" s="533">
        <f>SUM(M1783,Z1783,AM1783)</f>
        <v>0</v>
      </c>
      <c r="BO1783" s="533">
        <f t="shared" ref="BO1783:BO1785" si="8668">SUM(N1783,AA1783,AN1783)</f>
        <v>0</v>
      </c>
      <c r="BP1783" s="533">
        <f t="shared" ref="BP1783:BP1785" si="8669">SUM(O1783,AB1783,AO1783)</f>
        <v>0</v>
      </c>
      <c r="BQ1783" s="533">
        <f t="shared" ref="BQ1783:BQ1785" si="8670">SUM(P1783,AC1783,AP1783)</f>
        <v>0</v>
      </c>
      <c r="BR1783" s="533">
        <f t="shared" ref="BR1783:BR1785" si="8671">SUM(Q1783,AD1783,AQ1783)</f>
        <v>0</v>
      </c>
      <c r="BS1783" s="533">
        <f t="shared" ref="BS1783:BS1785" si="8672">SUM(R1783,AE1783,AR1783)</f>
        <v>0</v>
      </c>
      <c r="BT1783" s="533">
        <f>AT1783</f>
        <v>0</v>
      </c>
      <c r="BU1783" s="533">
        <f t="shared" ref="BU1783:BU1785" si="8673">AU1783</f>
        <v>0</v>
      </c>
      <c r="BV1783" s="533">
        <f t="shared" ref="BV1783:BV1785" si="8674">AV1783</f>
        <v>0</v>
      </c>
      <c r="BW1783" s="536">
        <f>SUM(BH1783,BK1783,BN1783,BQ1783,BT1783)</f>
        <v>0</v>
      </c>
      <c r="BX1783" s="536">
        <f t="shared" ref="BX1783:BX1785" si="8675">SUM(BI1783,BL1783,BO1783,BR1783,BU1783)</f>
        <v>1</v>
      </c>
      <c r="BY1783" s="536">
        <f t="shared" ref="BY1783:BY1785" si="8676">SUM(BJ1783,BM1783,BP1783,BS1783,BV1783)</f>
        <v>1</v>
      </c>
      <c r="BZ1783" t="s">
        <v>74</v>
      </c>
      <c r="CA1783" s="544">
        <f>AZ1783</f>
        <v>0</v>
      </c>
      <c r="CB1783" s="544">
        <f t="shared" ref="CB1783:CB1785" si="8677">BA1783</f>
        <v>0</v>
      </c>
      <c r="CC1783" s="544">
        <f t="shared" ref="CC1783:CC1785" si="8678">BB1783</f>
        <v>0</v>
      </c>
      <c r="CD1783" s="544">
        <f>BC1783</f>
        <v>0</v>
      </c>
      <c r="CE1783" s="544">
        <f t="shared" ref="CE1783:CE1785" si="8679">BD1783</f>
        <v>0</v>
      </c>
      <c r="CF1783" s="544">
        <f t="shared" ref="CF1783:CF1785" si="8680">BE1783</f>
        <v>0</v>
      </c>
    </row>
    <row r="1784" spans="1:84">
      <c r="A1784" s="149"/>
      <c r="B1784" s="149"/>
      <c r="C1784" s="151"/>
      <c r="D1784" s="151"/>
      <c r="E1784" s="446" t="s">
        <v>1079</v>
      </c>
      <c r="F1784" s="592">
        <v>3</v>
      </c>
      <c r="G1784" s="159"/>
      <c r="H1784" s="159"/>
      <c r="I1784" s="275">
        <f>SUM(G1784:H1784)</f>
        <v>0</v>
      </c>
      <c r="J1784" s="159"/>
      <c r="K1784" s="159"/>
      <c r="L1784" s="275">
        <f>SUM(J1784:K1784)</f>
        <v>0</v>
      </c>
      <c r="M1784" s="159"/>
      <c r="N1784" s="159"/>
      <c r="O1784" s="275">
        <f>SUM(M1784:N1784)</f>
        <v>0</v>
      </c>
      <c r="P1784" s="159"/>
      <c r="Q1784" s="159"/>
      <c r="R1784" s="275">
        <f>SUM(P1784:Q1784)</f>
        <v>0</v>
      </c>
      <c r="S1784" s="500"/>
      <c r="T1784" s="275"/>
      <c r="U1784" s="275"/>
      <c r="V1784" s="275">
        <f>SUM(T1784:U1784)</f>
        <v>0</v>
      </c>
      <c r="W1784" s="275"/>
      <c r="X1784" s="275"/>
      <c r="Y1784" s="275">
        <f>SUM(W1784:X1784)</f>
        <v>0</v>
      </c>
      <c r="Z1784" s="275"/>
      <c r="AA1784" s="275"/>
      <c r="AB1784" s="275">
        <f>SUM(Z1784:AA1784)</f>
        <v>0</v>
      </c>
      <c r="AC1784" s="275"/>
      <c r="AD1784" s="275"/>
      <c r="AE1784" s="275">
        <f>SUM(AC1784:AD1784)</f>
        <v>0</v>
      </c>
      <c r="AF1784" s="500"/>
      <c r="AG1784" s="275"/>
      <c r="AH1784" s="275"/>
      <c r="AI1784" s="275">
        <f>SUM(AG1784:AH1784)</f>
        <v>0</v>
      </c>
      <c r="AJ1784" s="275"/>
      <c r="AK1784" s="275"/>
      <c r="AL1784" s="275">
        <f>SUM(AJ1784:AK1784)</f>
        <v>0</v>
      </c>
      <c r="AM1784" s="275"/>
      <c r="AN1784" s="275"/>
      <c r="AO1784" s="275">
        <f>SUM(AM1784:AN1784)</f>
        <v>0</v>
      </c>
      <c r="AP1784" s="275"/>
      <c r="AQ1784" s="275"/>
      <c r="AR1784" s="275">
        <f>SUM(AP1784:AQ1784)</f>
        <v>0</v>
      </c>
      <c r="AS1784" s="500"/>
      <c r="AT1784" s="275"/>
      <c r="AU1784" s="275"/>
      <c r="AV1784" s="275">
        <f>SUM(AT1784:AU1784)</f>
        <v>0</v>
      </c>
      <c r="AW1784" s="567">
        <f t="shared" si="8660"/>
        <v>0</v>
      </c>
      <c r="AX1784" s="567">
        <f t="shared" si="8661"/>
        <v>0</v>
      </c>
      <c r="AY1784" s="567">
        <f t="shared" si="8662"/>
        <v>0</v>
      </c>
      <c r="AZ1784" s="159"/>
      <c r="BA1784" s="159"/>
      <c r="BB1784" s="275">
        <f>SUM(AZ1784:BA1784)</f>
        <v>0</v>
      </c>
      <c r="BC1784" s="275"/>
      <c r="BD1784" s="275"/>
      <c r="BE1784" s="275">
        <f>SUM(BC1784:BD1784)</f>
        <v>0</v>
      </c>
      <c r="BF1784" s="521"/>
      <c r="BG1784" s="605">
        <f>SUM(F1784,S1784,AF1784,AS1784)</f>
        <v>3</v>
      </c>
      <c r="BH1784" s="533">
        <f>SUM(G1784,T1784,AG1784)</f>
        <v>0</v>
      </c>
      <c r="BI1784" s="533">
        <f t="shared" si="8663"/>
        <v>0</v>
      </c>
      <c r="BJ1784" s="533">
        <f t="shared" si="8664"/>
        <v>0</v>
      </c>
      <c r="BK1784" s="533">
        <f t="shared" si="8665"/>
        <v>0</v>
      </c>
      <c r="BL1784" s="533">
        <f t="shared" si="8666"/>
        <v>0</v>
      </c>
      <c r="BM1784" s="533">
        <f t="shared" si="8667"/>
        <v>0</v>
      </c>
      <c r="BN1784" s="533">
        <f>SUM(M1784,Z1784,AM1784)</f>
        <v>0</v>
      </c>
      <c r="BO1784" s="533">
        <f t="shared" si="8668"/>
        <v>0</v>
      </c>
      <c r="BP1784" s="533">
        <f t="shared" si="8669"/>
        <v>0</v>
      </c>
      <c r="BQ1784" s="533">
        <f t="shared" si="8670"/>
        <v>0</v>
      </c>
      <c r="BR1784" s="533">
        <f t="shared" si="8671"/>
        <v>0</v>
      </c>
      <c r="BS1784" s="533">
        <f t="shared" si="8672"/>
        <v>0</v>
      </c>
      <c r="BT1784" s="533">
        <f>AT1784</f>
        <v>0</v>
      </c>
      <c r="BU1784" s="533">
        <f t="shared" si="8673"/>
        <v>0</v>
      </c>
      <c r="BV1784" s="533">
        <f t="shared" si="8674"/>
        <v>0</v>
      </c>
      <c r="BW1784" s="536">
        <f>SUM(BH1784,BK1784,BN1784,BQ1784,BT1784)</f>
        <v>0</v>
      </c>
      <c r="BX1784" s="536">
        <f t="shared" si="8675"/>
        <v>0</v>
      </c>
      <c r="BY1784" s="536">
        <f t="shared" si="8676"/>
        <v>0</v>
      </c>
      <c r="BZ1784" t="s">
        <v>74</v>
      </c>
      <c r="CA1784" s="544">
        <f>AZ1784</f>
        <v>0</v>
      </c>
      <c r="CB1784" s="544">
        <f t="shared" si="8677"/>
        <v>0</v>
      </c>
      <c r="CC1784" s="544">
        <f t="shared" si="8678"/>
        <v>0</v>
      </c>
      <c r="CD1784" s="544">
        <f>BC1784</f>
        <v>0</v>
      </c>
      <c r="CE1784" s="544">
        <f t="shared" si="8679"/>
        <v>0</v>
      </c>
      <c r="CF1784" s="544">
        <f t="shared" si="8680"/>
        <v>0</v>
      </c>
    </row>
    <row r="1785" spans="1:84">
      <c r="A1785" s="149"/>
      <c r="B1785" s="149"/>
      <c r="C1785" s="151"/>
      <c r="D1785" s="151"/>
      <c r="E1785" s="448"/>
      <c r="F1785" s="592">
        <f>SUM(F1783:F1784)</f>
        <v>3</v>
      </c>
      <c r="G1785" s="276">
        <f t="shared" ref="G1785:BE1785" si="8681">SUM(G1783:G1784)</f>
        <v>0</v>
      </c>
      <c r="H1785" s="276">
        <f t="shared" si="8681"/>
        <v>0</v>
      </c>
      <c r="I1785" s="276">
        <f t="shared" si="8681"/>
        <v>0</v>
      </c>
      <c r="J1785" s="276">
        <f t="shared" si="8681"/>
        <v>0</v>
      </c>
      <c r="K1785" s="276">
        <f t="shared" si="8681"/>
        <v>1</v>
      </c>
      <c r="L1785" s="276">
        <f t="shared" si="8681"/>
        <v>1</v>
      </c>
      <c r="M1785" s="276">
        <f t="shared" si="8681"/>
        <v>0</v>
      </c>
      <c r="N1785" s="276">
        <f t="shared" si="8681"/>
        <v>0</v>
      </c>
      <c r="O1785" s="276">
        <f t="shared" si="8681"/>
        <v>0</v>
      </c>
      <c r="P1785" s="276">
        <f t="shared" si="8681"/>
        <v>0</v>
      </c>
      <c r="Q1785" s="276">
        <f t="shared" si="8681"/>
        <v>0</v>
      </c>
      <c r="R1785" s="276">
        <f t="shared" si="8681"/>
        <v>0</v>
      </c>
      <c r="S1785" s="501">
        <f t="shared" si="8681"/>
        <v>0</v>
      </c>
      <c r="T1785" s="276">
        <f t="shared" si="8681"/>
        <v>0</v>
      </c>
      <c r="U1785" s="276">
        <f t="shared" si="8681"/>
        <v>0</v>
      </c>
      <c r="V1785" s="276">
        <f t="shared" si="8681"/>
        <v>0</v>
      </c>
      <c r="W1785" s="276">
        <f t="shared" si="8681"/>
        <v>0</v>
      </c>
      <c r="X1785" s="276">
        <f t="shared" si="8681"/>
        <v>0</v>
      </c>
      <c r="Y1785" s="276">
        <f t="shared" si="8681"/>
        <v>0</v>
      </c>
      <c r="Z1785" s="276">
        <f t="shared" si="8681"/>
        <v>0</v>
      </c>
      <c r="AA1785" s="276">
        <f t="shared" si="8681"/>
        <v>0</v>
      </c>
      <c r="AB1785" s="276">
        <f t="shared" si="8681"/>
        <v>0</v>
      </c>
      <c r="AC1785" s="276">
        <f t="shared" si="8681"/>
        <v>0</v>
      </c>
      <c r="AD1785" s="276">
        <f t="shared" si="8681"/>
        <v>0</v>
      </c>
      <c r="AE1785" s="276">
        <f t="shared" si="8681"/>
        <v>0</v>
      </c>
      <c r="AF1785" s="501">
        <f t="shared" si="8681"/>
        <v>0</v>
      </c>
      <c r="AG1785" s="276">
        <f t="shared" si="8681"/>
        <v>0</v>
      </c>
      <c r="AH1785" s="276">
        <f t="shared" si="8681"/>
        <v>0</v>
      </c>
      <c r="AI1785" s="276">
        <f t="shared" si="8681"/>
        <v>0</v>
      </c>
      <c r="AJ1785" s="276">
        <f t="shared" si="8681"/>
        <v>0</v>
      </c>
      <c r="AK1785" s="276">
        <f t="shared" si="8681"/>
        <v>0</v>
      </c>
      <c r="AL1785" s="276">
        <f t="shared" si="8681"/>
        <v>0</v>
      </c>
      <c r="AM1785" s="276">
        <f t="shared" si="8681"/>
        <v>0</v>
      </c>
      <c r="AN1785" s="276">
        <f t="shared" si="8681"/>
        <v>0</v>
      </c>
      <c r="AO1785" s="276">
        <f t="shared" si="8681"/>
        <v>0</v>
      </c>
      <c r="AP1785" s="276">
        <f t="shared" si="8681"/>
        <v>0</v>
      </c>
      <c r="AQ1785" s="276">
        <f t="shared" si="8681"/>
        <v>0</v>
      </c>
      <c r="AR1785" s="276">
        <f t="shared" si="8681"/>
        <v>0</v>
      </c>
      <c r="AS1785" s="501">
        <f t="shared" si="8681"/>
        <v>0</v>
      </c>
      <c r="AT1785" s="276">
        <f t="shared" si="8681"/>
        <v>0</v>
      </c>
      <c r="AU1785" s="276">
        <f t="shared" si="8681"/>
        <v>0</v>
      </c>
      <c r="AV1785" s="276">
        <f t="shared" si="8681"/>
        <v>0</v>
      </c>
      <c r="AW1785" s="568">
        <f t="shared" si="8681"/>
        <v>0</v>
      </c>
      <c r="AX1785" s="568">
        <f t="shared" si="8681"/>
        <v>1</v>
      </c>
      <c r="AY1785" s="568">
        <f t="shared" si="8681"/>
        <v>1</v>
      </c>
      <c r="AZ1785" s="276">
        <f t="shared" si="8681"/>
        <v>0</v>
      </c>
      <c r="BA1785" s="276">
        <f t="shared" si="8681"/>
        <v>0</v>
      </c>
      <c r="BB1785" s="276">
        <f t="shared" si="8681"/>
        <v>0</v>
      </c>
      <c r="BC1785" s="276">
        <f t="shared" si="8681"/>
        <v>0</v>
      </c>
      <c r="BD1785" s="276">
        <f t="shared" si="8681"/>
        <v>0</v>
      </c>
      <c r="BE1785" s="276">
        <f t="shared" si="8681"/>
        <v>0</v>
      </c>
      <c r="BF1785" s="523"/>
      <c r="BG1785" s="605">
        <f>SUM(F1785,S1785,AF1785,AS1785)</f>
        <v>3</v>
      </c>
      <c r="BH1785" s="533">
        <f>SUM(G1785,T1785,AG1785)</f>
        <v>0</v>
      </c>
      <c r="BI1785" s="533">
        <f t="shared" si="8663"/>
        <v>0</v>
      </c>
      <c r="BJ1785" s="533">
        <f t="shared" si="8664"/>
        <v>0</v>
      </c>
      <c r="BK1785" s="533">
        <f t="shared" si="8665"/>
        <v>0</v>
      </c>
      <c r="BL1785" s="533">
        <f t="shared" si="8666"/>
        <v>1</v>
      </c>
      <c r="BM1785" s="533">
        <f t="shared" si="8667"/>
        <v>1</v>
      </c>
      <c r="BN1785" s="533">
        <f>SUM(M1785,Z1785,AM1785)</f>
        <v>0</v>
      </c>
      <c r="BO1785" s="533">
        <f t="shared" si="8668"/>
        <v>0</v>
      </c>
      <c r="BP1785" s="533">
        <f t="shared" si="8669"/>
        <v>0</v>
      </c>
      <c r="BQ1785" s="533">
        <f t="shared" si="8670"/>
        <v>0</v>
      </c>
      <c r="BR1785" s="533">
        <f t="shared" si="8671"/>
        <v>0</v>
      </c>
      <c r="BS1785" s="533">
        <f t="shared" si="8672"/>
        <v>0</v>
      </c>
      <c r="BT1785" s="533">
        <f>AT1785</f>
        <v>0</v>
      </c>
      <c r="BU1785" s="533">
        <f t="shared" si="8673"/>
        <v>0</v>
      </c>
      <c r="BV1785" s="533">
        <f t="shared" si="8674"/>
        <v>0</v>
      </c>
      <c r="BW1785" s="536">
        <f>SUM(BH1785,BK1785,BN1785,BQ1785,BT1785)</f>
        <v>0</v>
      </c>
      <c r="BX1785" s="536">
        <f t="shared" si="8675"/>
        <v>1</v>
      </c>
      <c r="BY1785" s="536">
        <f t="shared" si="8676"/>
        <v>1</v>
      </c>
      <c r="BZ1785" t="s">
        <v>74</v>
      </c>
      <c r="CA1785" s="544">
        <f>AZ1785</f>
        <v>0</v>
      </c>
      <c r="CB1785" s="544">
        <f t="shared" si="8677"/>
        <v>0</v>
      </c>
      <c r="CC1785" s="544">
        <f t="shared" si="8678"/>
        <v>0</v>
      </c>
      <c r="CD1785" s="544">
        <f>BC1785</f>
        <v>0</v>
      </c>
      <c r="CE1785" s="544">
        <f t="shared" si="8679"/>
        <v>0</v>
      </c>
      <c r="CF1785" s="544">
        <f t="shared" si="8680"/>
        <v>0</v>
      </c>
    </row>
    <row r="1786" spans="1:84">
      <c r="A1786" s="149"/>
      <c r="B1786" s="149" t="s">
        <v>163</v>
      </c>
      <c r="C1786" s="151"/>
      <c r="D1786" s="151"/>
      <c r="E1786" s="379" t="s">
        <v>221</v>
      </c>
      <c r="F1786" s="592"/>
      <c r="G1786" s="159"/>
      <c r="H1786" s="159"/>
      <c r="I1786" s="275"/>
      <c r="J1786" s="159"/>
      <c r="K1786" s="159"/>
      <c r="L1786" s="275"/>
      <c r="M1786" s="159"/>
      <c r="N1786" s="159"/>
      <c r="O1786" s="275"/>
      <c r="P1786" s="159"/>
      <c r="Q1786" s="159"/>
      <c r="R1786" s="275"/>
      <c r="S1786" s="500"/>
      <c r="T1786" s="275"/>
      <c r="U1786" s="275"/>
      <c r="V1786" s="275"/>
      <c r="W1786" s="275"/>
      <c r="X1786" s="275"/>
      <c r="Y1786" s="275"/>
      <c r="Z1786" s="275"/>
      <c r="AA1786" s="275"/>
      <c r="AB1786" s="275"/>
      <c r="AC1786" s="275"/>
      <c r="AD1786" s="275"/>
      <c r="AE1786" s="275"/>
      <c r="AF1786" s="500"/>
      <c r="AG1786" s="275"/>
      <c r="AH1786" s="275"/>
      <c r="AI1786" s="275"/>
      <c r="AJ1786" s="275"/>
      <c r="AK1786" s="275"/>
      <c r="AL1786" s="275"/>
      <c r="AM1786" s="275"/>
      <c r="AN1786" s="275"/>
      <c r="AO1786" s="275"/>
      <c r="AP1786" s="275"/>
      <c r="AQ1786" s="275"/>
      <c r="AR1786" s="275"/>
      <c r="AS1786" s="500"/>
      <c r="AT1786" s="275"/>
      <c r="AU1786" s="275"/>
      <c r="AV1786" s="275"/>
      <c r="AW1786" s="567"/>
      <c r="AX1786" s="567"/>
      <c r="AY1786" s="567"/>
      <c r="AZ1786" s="159"/>
      <c r="BA1786" s="159"/>
      <c r="BB1786" s="159"/>
      <c r="BC1786" s="275"/>
      <c r="BD1786" s="275"/>
      <c r="BE1786" s="275"/>
      <c r="BF1786" s="521"/>
    </row>
    <row r="1787" spans="1:84">
      <c r="A1787" s="149"/>
      <c r="B1787" s="149"/>
      <c r="C1787" s="151"/>
      <c r="D1787" s="151"/>
      <c r="E1787" s="446" t="s">
        <v>1078</v>
      </c>
      <c r="F1787" s="592"/>
      <c r="G1787" s="159"/>
      <c r="H1787" s="159"/>
      <c r="I1787" s="275">
        <f>SUM(G1787:H1787)</f>
        <v>0</v>
      </c>
      <c r="J1787" s="159">
        <v>0</v>
      </c>
      <c r="K1787" s="159"/>
      <c r="L1787" s="275">
        <f>SUM(J1787:K1787)</f>
        <v>0</v>
      </c>
      <c r="M1787" s="159"/>
      <c r="N1787" s="159">
        <v>0</v>
      </c>
      <c r="O1787" s="275">
        <f>SUM(M1787:N1787)</f>
        <v>0</v>
      </c>
      <c r="P1787" s="159"/>
      <c r="Q1787" s="159"/>
      <c r="R1787" s="275">
        <f>SUM(P1787:Q1787)</f>
        <v>0</v>
      </c>
      <c r="S1787" s="500"/>
      <c r="T1787" s="275"/>
      <c r="U1787" s="275"/>
      <c r="V1787" s="275">
        <f>SUM(T1787:U1787)</f>
        <v>0</v>
      </c>
      <c r="W1787" s="275"/>
      <c r="X1787" s="275"/>
      <c r="Y1787" s="275">
        <f>SUM(W1787:X1787)</f>
        <v>0</v>
      </c>
      <c r="Z1787" s="275"/>
      <c r="AA1787" s="275"/>
      <c r="AB1787" s="275">
        <f>SUM(Z1787:AA1787)</f>
        <v>0</v>
      </c>
      <c r="AC1787" s="275"/>
      <c r="AD1787" s="275"/>
      <c r="AE1787" s="275">
        <f>SUM(AC1787:AD1787)</f>
        <v>0</v>
      </c>
      <c r="AF1787" s="500"/>
      <c r="AG1787" s="275"/>
      <c r="AH1787" s="275"/>
      <c r="AI1787" s="275">
        <f>SUM(AG1787:AH1787)</f>
        <v>0</v>
      </c>
      <c r="AJ1787" s="275"/>
      <c r="AK1787" s="275"/>
      <c r="AL1787" s="275">
        <f>SUM(AJ1787:AK1787)</f>
        <v>0</v>
      </c>
      <c r="AM1787" s="275"/>
      <c r="AN1787" s="275"/>
      <c r="AO1787" s="275">
        <f>SUM(AM1787:AN1787)</f>
        <v>0</v>
      </c>
      <c r="AP1787" s="275"/>
      <c r="AQ1787" s="275"/>
      <c r="AR1787" s="275">
        <f>SUM(AP1787:AQ1787)</f>
        <v>0</v>
      </c>
      <c r="AS1787" s="500"/>
      <c r="AT1787" s="275"/>
      <c r="AU1787" s="275"/>
      <c r="AV1787" s="275">
        <f>SUM(AT1787:AU1787)</f>
        <v>0</v>
      </c>
      <c r="AW1787" s="567">
        <f t="shared" ref="AW1787:AW1788" si="8682">SUM(G1787,J1787,M1787,P1787,T1787,W1787,Z1787,AC1787,AG1787,AJ1787,AM1787,AP1787,AT1787)</f>
        <v>0</v>
      </c>
      <c r="AX1787" s="567">
        <f t="shared" ref="AX1787:AX1788" si="8683">SUM(H1787,K1787,N1787,Q1787,U1787,X1787,AA1787,AD1787,AH1787,AK1787,AN1787,AQ1787,AU1787)</f>
        <v>0</v>
      </c>
      <c r="AY1787" s="567">
        <f t="shared" ref="AY1787:AY1788" si="8684">SUM(I1787,L1787,O1787,R1787,V1787,Y1787,AB1787,AE1787,AI1787,AL1787,AO1787,AR1787,AV1787)</f>
        <v>0</v>
      </c>
      <c r="AZ1787" s="159"/>
      <c r="BA1787" s="159">
        <v>0</v>
      </c>
      <c r="BB1787" s="275">
        <f>SUM(AZ1787:BA1787)</f>
        <v>0</v>
      </c>
      <c r="BC1787" s="275"/>
      <c r="BD1787" s="275"/>
      <c r="BE1787" s="275">
        <f>SUM(BC1787:BD1787)</f>
        <v>0</v>
      </c>
      <c r="BF1787" s="521"/>
      <c r="BG1787" s="605">
        <f>SUM(F1787,S1787,AF1787,AS1787)</f>
        <v>0</v>
      </c>
      <c r="BH1787" s="533">
        <f>SUM(G1787,T1787,AG1787)</f>
        <v>0</v>
      </c>
      <c r="BI1787" s="533">
        <f t="shared" ref="BI1787:BI1789" si="8685">SUM(H1787,U1787,AH1787)</f>
        <v>0</v>
      </c>
      <c r="BJ1787" s="533">
        <f t="shared" ref="BJ1787:BJ1789" si="8686">SUM(I1787,V1787,AI1787)</f>
        <v>0</v>
      </c>
      <c r="BK1787" s="533">
        <f t="shared" ref="BK1787:BK1789" si="8687">SUM(J1787,W1787,AJ1787)</f>
        <v>0</v>
      </c>
      <c r="BL1787" s="533">
        <f t="shared" ref="BL1787:BL1789" si="8688">SUM(K1787,X1787,AK1787)</f>
        <v>0</v>
      </c>
      <c r="BM1787" s="533">
        <f t="shared" ref="BM1787:BM1789" si="8689">SUM(L1787,Y1787,AL1787)</f>
        <v>0</v>
      </c>
      <c r="BN1787" s="533">
        <f>SUM(M1787,Z1787,AM1787)</f>
        <v>0</v>
      </c>
      <c r="BO1787" s="533">
        <f t="shared" ref="BO1787:BO1789" si="8690">SUM(N1787,AA1787,AN1787)</f>
        <v>0</v>
      </c>
      <c r="BP1787" s="533">
        <f t="shared" ref="BP1787:BP1789" si="8691">SUM(O1787,AB1787,AO1787)</f>
        <v>0</v>
      </c>
      <c r="BQ1787" s="533">
        <f t="shared" ref="BQ1787:BQ1789" si="8692">SUM(P1787,AC1787,AP1787)</f>
        <v>0</v>
      </c>
      <c r="BR1787" s="533">
        <f t="shared" ref="BR1787:BR1789" si="8693">SUM(Q1787,AD1787,AQ1787)</f>
        <v>0</v>
      </c>
      <c r="BS1787" s="533">
        <f t="shared" ref="BS1787:BS1789" si="8694">SUM(R1787,AE1787,AR1787)</f>
        <v>0</v>
      </c>
      <c r="BT1787" s="533">
        <f>AT1787</f>
        <v>0</v>
      </c>
      <c r="BU1787" s="533">
        <f t="shared" ref="BU1787:BU1789" si="8695">AU1787</f>
        <v>0</v>
      </c>
      <c r="BV1787" s="533">
        <f t="shared" ref="BV1787:BV1789" si="8696">AV1787</f>
        <v>0</v>
      </c>
      <c r="BW1787" s="536">
        <f>SUM(BH1787,BK1787,BN1787,BQ1787,BT1787)</f>
        <v>0</v>
      </c>
      <c r="BX1787" s="536">
        <f t="shared" ref="BX1787:BX1789" si="8697">SUM(BI1787,BL1787,BO1787,BR1787,BU1787)</f>
        <v>0</v>
      </c>
      <c r="BY1787" s="536">
        <f t="shared" ref="BY1787:BY1789" si="8698">SUM(BJ1787,BM1787,BP1787,BS1787,BV1787)</f>
        <v>0</v>
      </c>
      <c r="BZ1787" t="s">
        <v>74</v>
      </c>
      <c r="CA1787" s="553">
        <f>AZ1787</f>
        <v>0</v>
      </c>
      <c r="CB1787" s="553">
        <f t="shared" ref="CB1787:CB1789" si="8699">BA1787</f>
        <v>0</v>
      </c>
      <c r="CC1787" s="553">
        <f t="shared" ref="CC1787:CC1789" si="8700">BB1787</f>
        <v>0</v>
      </c>
      <c r="CD1787" s="553">
        <f>BC1787</f>
        <v>0</v>
      </c>
      <c r="CE1787" s="553">
        <f t="shared" ref="CE1787:CE1789" si="8701">BD1787</f>
        <v>0</v>
      </c>
      <c r="CF1787" s="553">
        <f t="shared" ref="CF1787:CF1789" si="8702">BE1787</f>
        <v>0</v>
      </c>
    </row>
    <row r="1788" spans="1:84">
      <c r="A1788" s="149"/>
      <c r="B1788" s="149"/>
      <c r="C1788" s="151"/>
      <c r="D1788" s="151"/>
      <c r="E1788" s="446" t="s">
        <v>1079</v>
      </c>
      <c r="F1788" s="592">
        <v>32</v>
      </c>
      <c r="G1788" s="159">
        <v>4</v>
      </c>
      <c r="H1788" s="159">
        <v>5</v>
      </c>
      <c r="I1788" s="275">
        <f>SUM(G1788:H1788)</f>
        <v>9</v>
      </c>
      <c r="J1788" s="159">
        <v>3</v>
      </c>
      <c r="K1788" s="159">
        <v>1</v>
      </c>
      <c r="L1788" s="275">
        <f>SUM(J1788:K1788)</f>
        <v>4</v>
      </c>
      <c r="M1788" s="159">
        <v>1</v>
      </c>
      <c r="N1788" s="159">
        <v>1</v>
      </c>
      <c r="O1788" s="275">
        <f>SUM(M1788:N1788)</f>
        <v>2</v>
      </c>
      <c r="P1788" s="159">
        <v>3</v>
      </c>
      <c r="Q1788" s="159">
        <v>6</v>
      </c>
      <c r="R1788" s="275">
        <f>SUM(P1788:Q1788)</f>
        <v>9</v>
      </c>
      <c r="S1788" s="500"/>
      <c r="T1788" s="275"/>
      <c r="U1788" s="275"/>
      <c r="V1788" s="275">
        <f>SUM(T1788:U1788)</f>
        <v>0</v>
      </c>
      <c r="W1788" s="275"/>
      <c r="X1788" s="275"/>
      <c r="Y1788" s="275">
        <f>SUM(W1788:X1788)</f>
        <v>0</v>
      </c>
      <c r="Z1788" s="275"/>
      <c r="AA1788" s="275"/>
      <c r="AB1788" s="275">
        <f>SUM(Z1788:AA1788)</f>
        <v>0</v>
      </c>
      <c r="AC1788" s="275"/>
      <c r="AD1788" s="275"/>
      <c r="AE1788" s="275">
        <f>SUM(AC1788:AD1788)</f>
        <v>0</v>
      </c>
      <c r="AF1788" s="500"/>
      <c r="AG1788" s="275"/>
      <c r="AH1788" s="275"/>
      <c r="AI1788" s="275">
        <f>SUM(AG1788:AH1788)</f>
        <v>0</v>
      </c>
      <c r="AJ1788" s="275"/>
      <c r="AK1788" s="275"/>
      <c r="AL1788" s="275">
        <f>SUM(AJ1788:AK1788)</f>
        <v>0</v>
      </c>
      <c r="AM1788" s="275"/>
      <c r="AN1788" s="275"/>
      <c r="AO1788" s="275">
        <f>SUM(AM1788:AN1788)</f>
        <v>0</v>
      </c>
      <c r="AP1788" s="275"/>
      <c r="AQ1788" s="275"/>
      <c r="AR1788" s="275">
        <f>SUM(AP1788:AQ1788)</f>
        <v>0</v>
      </c>
      <c r="AS1788" s="500"/>
      <c r="AT1788" s="275"/>
      <c r="AU1788" s="275"/>
      <c r="AV1788" s="275">
        <f>SUM(AT1788:AU1788)</f>
        <v>0</v>
      </c>
      <c r="AW1788" s="567">
        <f t="shared" si="8682"/>
        <v>11</v>
      </c>
      <c r="AX1788" s="567">
        <f t="shared" si="8683"/>
        <v>13</v>
      </c>
      <c r="AY1788" s="567">
        <f t="shared" si="8684"/>
        <v>24</v>
      </c>
      <c r="AZ1788" s="159"/>
      <c r="BA1788" s="159"/>
      <c r="BB1788" s="275">
        <f>SUM(AZ1788:BA1788)</f>
        <v>0</v>
      </c>
      <c r="BC1788" s="275">
        <v>1</v>
      </c>
      <c r="BD1788" s="275">
        <v>0</v>
      </c>
      <c r="BE1788" s="275">
        <f>SUM(BC1788:BD1788)</f>
        <v>1</v>
      </c>
      <c r="BF1788" s="521"/>
      <c r="BG1788" s="605">
        <f>SUM(F1788,S1788,AF1788,AS1788)</f>
        <v>32</v>
      </c>
      <c r="BH1788" s="533">
        <f>SUM(G1788,T1788,AG1788)</f>
        <v>4</v>
      </c>
      <c r="BI1788" s="533">
        <f t="shared" si="8685"/>
        <v>5</v>
      </c>
      <c r="BJ1788" s="533">
        <f t="shared" si="8686"/>
        <v>9</v>
      </c>
      <c r="BK1788" s="533">
        <f t="shared" si="8687"/>
        <v>3</v>
      </c>
      <c r="BL1788" s="533">
        <f t="shared" si="8688"/>
        <v>1</v>
      </c>
      <c r="BM1788" s="533">
        <f t="shared" si="8689"/>
        <v>4</v>
      </c>
      <c r="BN1788" s="533">
        <f>SUM(M1788,Z1788,AM1788)</f>
        <v>1</v>
      </c>
      <c r="BO1788" s="533">
        <f t="shared" si="8690"/>
        <v>1</v>
      </c>
      <c r="BP1788" s="533">
        <f t="shared" si="8691"/>
        <v>2</v>
      </c>
      <c r="BQ1788" s="533">
        <f t="shared" si="8692"/>
        <v>3</v>
      </c>
      <c r="BR1788" s="533">
        <f t="shared" si="8693"/>
        <v>6</v>
      </c>
      <c r="BS1788" s="533">
        <f t="shared" si="8694"/>
        <v>9</v>
      </c>
      <c r="BT1788" s="533">
        <f>AT1788</f>
        <v>0</v>
      </c>
      <c r="BU1788" s="533">
        <f t="shared" si="8695"/>
        <v>0</v>
      </c>
      <c r="BV1788" s="533">
        <f t="shared" si="8696"/>
        <v>0</v>
      </c>
      <c r="BW1788" s="536">
        <f>SUM(BH1788,BK1788,BN1788,BQ1788,BT1788)</f>
        <v>11</v>
      </c>
      <c r="BX1788" s="536">
        <f t="shared" si="8697"/>
        <v>13</v>
      </c>
      <c r="BY1788" s="536">
        <f t="shared" si="8698"/>
        <v>24</v>
      </c>
      <c r="BZ1788" t="s">
        <v>74</v>
      </c>
      <c r="CA1788" s="553">
        <f>AZ1788</f>
        <v>0</v>
      </c>
      <c r="CB1788" s="553">
        <f t="shared" si="8699"/>
        <v>0</v>
      </c>
      <c r="CC1788" s="553">
        <f t="shared" si="8700"/>
        <v>0</v>
      </c>
      <c r="CD1788" s="553">
        <f>BC1788</f>
        <v>1</v>
      </c>
      <c r="CE1788" s="553">
        <f t="shared" si="8701"/>
        <v>0</v>
      </c>
      <c r="CF1788" s="553">
        <f t="shared" si="8702"/>
        <v>1</v>
      </c>
    </row>
    <row r="1789" spans="1:84">
      <c r="A1789" s="149"/>
      <c r="B1789" s="149"/>
      <c r="C1789" s="151"/>
      <c r="D1789" s="151"/>
      <c r="E1789" s="370"/>
      <c r="F1789" s="592">
        <f>SUM(F1787:F1788)</f>
        <v>32</v>
      </c>
      <c r="G1789" s="276">
        <f t="shared" ref="G1789:BE1789" si="8703">SUM(G1787:G1788)</f>
        <v>4</v>
      </c>
      <c r="H1789" s="276">
        <f t="shared" si="8703"/>
        <v>5</v>
      </c>
      <c r="I1789" s="276">
        <f t="shared" si="8703"/>
        <v>9</v>
      </c>
      <c r="J1789" s="276">
        <f t="shared" si="8703"/>
        <v>3</v>
      </c>
      <c r="K1789" s="276">
        <f t="shared" si="8703"/>
        <v>1</v>
      </c>
      <c r="L1789" s="276">
        <f t="shared" si="8703"/>
        <v>4</v>
      </c>
      <c r="M1789" s="276">
        <f t="shared" si="8703"/>
        <v>1</v>
      </c>
      <c r="N1789" s="276">
        <f t="shared" si="8703"/>
        <v>1</v>
      </c>
      <c r="O1789" s="276">
        <f t="shared" si="8703"/>
        <v>2</v>
      </c>
      <c r="P1789" s="276">
        <f t="shared" si="8703"/>
        <v>3</v>
      </c>
      <c r="Q1789" s="276">
        <f t="shared" si="8703"/>
        <v>6</v>
      </c>
      <c r="R1789" s="276">
        <f t="shared" si="8703"/>
        <v>9</v>
      </c>
      <c r="S1789" s="501">
        <f t="shared" si="8703"/>
        <v>0</v>
      </c>
      <c r="T1789" s="276">
        <f t="shared" si="8703"/>
        <v>0</v>
      </c>
      <c r="U1789" s="276">
        <f t="shared" si="8703"/>
        <v>0</v>
      </c>
      <c r="V1789" s="276">
        <f t="shared" si="8703"/>
        <v>0</v>
      </c>
      <c r="W1789" s="276">
        <f t="shared" si="8703"/>
        <v>0</v>
      </c>
      <c r="X1789" s="276">
        <f t="shared" si="8703"/>
        <v>0</v>
      </c>
      <c r="Y1789" s="276">
        <f t="shared" si="8703"/>
        <v>0</v>
      </c>
      <c r="Z1789" s="276">
        <f t="shared" si="8703"/>
        <v>0</v>
      </c>
      <c r="AA1789" s="276">
        <f t="shared" si="8703"/>
        <v>0</v>
      </c>
      <c r="AB1789" s="276">
        <f t="shared" si="8703"/>
        <v>0</v>
      </c>
      <c r="AC1789" s="276">
        <f t="shared" si="8703"/>
        <v>0</v>
      </c>
      <c r="AD1789" s="276">
        <f t="shared" si="8703"/>
        <v>0</v>
      </c>
      <c r="AE1789" s="276">
        <f t="shared" si="8703"/>
        <v>0</v>
      </c>
      <c r="AF1789" s="501">
        <f t="shared" si="8703"/>
        <v>0</v>
      </c>
      <c r="AG1789" s="276">
        <f t="shared" si="8703"/>
        <v>0</v>
      </c>
      <c r="AH1789" s="276">
        <f t="shared" si="8703"/>
        <v>0</v>
      </c>
      <c r="AI1789" s="276">
        <f t="shared" si="8703"/>
        <v>0</v>
      </c>
      <c r="AJ1789" s="276">
        <f t="shared" si="8703"/>
        <v>0</v>
      </c>
      <c r="AK1789" s="276">
        <f t="shared" si="8703"/>
        <v>0</v>
      </c>
      <c r="AL1789" s="276">
        <f t="shared" si="8703"/>
        <v>0</v>
      </c>
      <c r="AM1789" s="276">
        <f t="shared" si="8703"/>
        <v>0</v>
      </c>
      <c r="AN1789" s="276">
        <f t="shared" si="8703"/>
        <v>0</v>
      </c>
      <c r="AO1789" s="276">
        <f t="shared" si="8703"/>
        <v>0</v>
      </c>
      <c r="AP1789" s="276">
        <f t="shared" si="8703"/>
        <v>0</v>
      </c>
      <c r="AQ1789" s="276">
        <f t="shared" si="8703"/>
        <v>0</v>
      </c>
      <c r="AR1789" s="276">
        <f t="shared" si="8703"/>
        <v>0</v>
      </c>
      <c r="AS1789" s="501">
        <f t="shared" si="8703"/>
        <v>0</v>
      </c>
      <c r="AT1789" s="276">
        <f t="shared" si="8703"/>
        <v>0</v>
      </c>
      <c r="AU1789" s="276">
        <f t="shared" si="8703"/>
        <v>0</v>
      </c>
      <c r="AV1789" s="276">
        <f t="shared" si="8703"/>
        <v>0</v>
      </c>
      <c r="AW1789" s="568">
        <f t="shared" si="8703"/>
        <v>11</v>
      </c>
      <c r="AX1789" s="568">
        <f t="shared" si="8703"/>
        <v>13</v>
      </c>
      <c r="AY1789" s="568">
        <f t="shared" si="8703"/>
        <v>24</v>
      </c>
      <c r="AZ1789" s="276">
        <f t="shared" si="8703"/>
        <v>0</v>
      </c>
      <c r="BA1789" s="276">
        <f t="shared" si="8703"/>
        <v>0</v>
      </c>
      <c r="BB1789" s="276">
        <f t="shared" si="8703"/>
        <v>0</v>
      </c>
      <c r="BC1789" s="276">
        <f t="shared" si="8703"/>
        <v>1</v>
      </c>
      <c r="BD1789" s="276">
        <f t="shared" si="8703"/>
        <v>0</v>
      </c>
      <c r="BE1789" s="276">
        <f t="shared" si="8703"/>
        <v>1</v>
      </c>
      <c r="BF1789" s="523"/>
      <c r="BG1789" s="605">
        <f>SUM(F1789,S1789,AF1789,AS1789)</f>
        <v>32</v>
      </c>
      <c r="BH1789" s="533">
        <f>SUM(G1789,T1789,AG1789)</f>
        <v>4</v>
      </c>
      <c r="BI1789" s="533">
        <f t="shared" si="8685"/>
        <v>5</v>
      </c>
      <c r="BJ1789" s="533">
        <f t="shared" si="8686"/>
        <v>9</v>
      </c>
      <c r="BK1789" s="533">
        <f t="shared" si="8687"/>
        <v>3</v>
      </c>
      <c r="BL1789" s="533">
        <f t="shared" si="8688"/>
        <v>1</v>
      </c>
      <c r="BM1789" s="533">
        <f t="shared" si="8689"/>
        <v>4</v>
      </c>
      <c r="BN1789" s="533">
        <f>SUM(M1789,Z1789,AM1789)</f>
        <v>1</v>
      </c>
      <c r="BO1789" s="533">
        <f t="shared" si="8690"/>
        <v>1</v>
      </c>
      <c r="BP1789" s="533">
        <f t="shared" si="8691"/>
        <v>2</v>
      </c>
      <c r="BQ1789" s="533">
        <f t="shared" si="8692"/>
        <v>3</v>
      </c>
      <c r="BR1789" s="533">
        <f t="shared" si="8693"/>
        <v>6</v>
      </c>
      <c r="BS1789" s="533">
        <f t="shared" si="8694"/>
        <v>9</v>
      </c>
      <c r="BT1789" s="533">
        <f>AT1789</f>
        <v>0</v>
      </c>
      <c r="BU1789" s="533">
        <f t="shared" si="8695"/>
        <v>0</v>
      </c>
      <c r="BV1789" s="533">
        <f t="shared" si="8696"/>
        <v>0</v>
      </c>
      <c r="BW1789" s="536">
        <f>SUM(BH1789,BK1789,BN1789,BQ1789,BT1789)</f>
        <v>11</v>
      </c>
      <c r="BX1789" s="536">
        <f t="shared" si="8697"/>
        <v>13</v>
      </c>
      <c r="BY1789" s="536">
        <f t="shared" si="8698"/>
        <v>24</v>
      </c>
      <c r="BZ1789" t="s">
        <v>74</v>
      </c>
      <c r="CA1789" s="553">
        <f>AZ1789</f>
        <v>0</v>
      </c>
      <c r="CB1789" s="553">
        <f t="shared" si="8699"/>
        <v>0</v>
      </c>
      <c r="CC1789" s="553">
        <f t="shared" si="8700"/>
        <v>0</v>
      </c>
      <c r="CD1789" s="553">
        <f>BC1789</f>
        <v>1</v>
      </c>
      <c r="CE1789" s="553">
        <f t="shared" si="8701"/>
        <v>0</v>
      </c>
      <c r="CF1789" s="553">
        <f t="shared" si="8702"/>
        <v>1</v>
      </c>
    </row>
    <row r="1790" spans="1:84">
      <c r="A1790" s="149"/>
      <c r="B1790" s="149" t="s">
        <v>173</v>
      </c>
      <c r="C1790" s="151"/>
      <c r="D1790" s="151"/>
      <c r="E1790" s="379" t="s">
        <v>221</v>
      </c>
      <c r="F1790" s="592"/>
      <c r="G1790" s="159"/>
      <c r="H1790" s="159"/>
      <c r="I1790" s="159"/>
      <c r="J1790" s="159"/>
      <c r="K1790" s="159"/>
      <c r="L1790" s="159"/>
      <c r="M1790" s="159"/>
      <c r="N1790" s="159"/>
      <c r="O1790" s="159"/>
      <c r="P1790" s="159"/>
      <c r="Q1790" s="159"/>
      <c r="R1790" s="159"/>
      <c r="S1790" s="503"/>
      <c r="T1790" s="159"/>
      <c r="U1790" s="159"/>
      <c r="V1790" s="159"/>
      <c r="W1790" s="159"/>
      <c r="X1790" s="159"/>
      <c r="Y1790" s="159"/>
      <c r="Z1790" s="159"/>
      <c r="AA1790" s="159"/>
      <c r="AB1790" s="159"/>
      <c r="AC1790" s="159"/>
      <c r="AD1790" s="159"/>
      <c r="AE1790" s="159"/>
      <c r="AF1790" s="503"/>
      <c r="AG1790" s="159"/>
      <c r="AH1790" s="159"/>
      <c r="AI1790" s="159"/>
      <c r="AJ1790" s="159"/>
      <c r="AK1790" s="159"/>
      <c r="AL1790" s="159"/>
      <c r="AM1790" s="159"/>
      <c r="AN1790" s="159"/>
      <c r="AO1790" s="159"/>
      <c r="AP1790" s="159"/>
      <c r="AQ1790" s="159"/>
      <c r="AR1790" s="159"/>
      <c r="AS1790" s="503"/>
      <c r="AT1790" s="159"/>
      <c r="AU1790" s="159"/>
      <c r="AV1790" s="159"/>
      <c r="AW1790" s="570"/>
      <c r="AX1790" s="570"/>
      <c r="AY1790" s="570"/>
      <c r="AZ1790" s="159"/>
      <c r="BA1790" s="159"/>
      <c r="BB1790" s="159"/>
      <c r="BC1790" s="159"/>
      <c r="BD1790" s="159"/>
      <c r="BE1790" s="159"/>
      <c r="BF1790" s="474"/>
    </row>
    <row r="1791" spans="1:84">
      <c r="A1791" s="149"/>
      <c r="B1791" s="149"/>
      <c r="C1791" s="151"/>
      <c r="D1791" s="151"/>
      <c r="E1791" s="446" t="s">
        <v>1078</v>
      </c>
      <c r="F1791" s="592">
        <v>1</v>
      </c>
      <c r="G1791" s="159">
        <v>5</v>
      </c>
      <c r="H1791" s="159">
        <v>2</v>
      </c>
      <c r="I1791" s="275">
        <f>SUM(G1791:H1791)</f>
        <v>7</v>
      </c>
      <c r="J1791" s="159"/>
      <c r="K1791" s="159"/>
      <c r="L1791" s="275">
        <f>SUM(J1791:K1791)</f>
        <v>0</v>
      </c>
      <c r="M1791" s="159">
        <v>1</v>
      </c>
      <c r="N1791" s="159">
        <v>0</v>
      </c>
      <c r="O1791" s="275">
        <f>SUM(M1791:N1791)</f>
        <v>1</v>
      </c>
      <c r="P1791" s="159"/>
      <c r="Q1791" s="159"/>
      <c r="R1791" s="275">
        <f>SUM(P1791:Q1791)</f>
        <v>0</v>
      </c>
      <c r="S1791" s="500"/>
      <c r="T1791" s="275"/>
      <c r="U1791" s="275"/>
      <c r="V1791" s="275">
        <f>SUM(T1791:U1791)</f>
        <v>0</v>
      </c>
      <c r="W1791" s="275"/>
      <c r="X1791" s="275"/>
      <c r="Y1791" s="275">
        <f>SUM(W1791:X1791)</f>
        <v>0</v>
      </c>
      <c r="Z1791" s="275"/>
      <c r="AA1791" s="275"/>
      <c r="AB1791" s="275">
        <f>SUM(Z1791:AA1791)</f>
        <v>0</v>
      </c>
      <c r="AC1791" s="275"/>
      <c r="AD1791" s="275"/>
      <c r="AE1791" s="275">
        <f>SUM(AC1791:AD1791)</f>
        <v>0</v>
      </c>
      <c r="AF1791" s="500"/>
      <c r="AG1791" s="275"/>
      <c r="AH1791" s="275"/>
      <c r="AI1791" s="275">
        <f>SUM(AG1791:AH1791)</f>
        <v>0</v>
      </c>
      <c r="AJ1791" s="275"/>
      <c r="AK1791" s="275"/>
      <c r="AL1791" s="275">
        <f>SUM(AJ1791:AK1791)</f>
        <v>0</v>
      </c>
      <c r="AM1791" s="275"/>
      <c r="AN1791" s="275"/>
      <c r="AO1791" s="275">
        <f>SUM(AM1791:AN1791)</f>
        <v>0</v>
      </c>
      <c r="AP1791" s="275"/>
      <c r="AQ1791" s="275"/>
      <c r="AR1791" s="275">
        <f>SUM(AP1791:AQ1791)</f>
        <v>0</v>
      </c>
      <c r="AS1791" s="500"/>
      <c r="AT1791" s="275">
        <v>4</v>
      </c>
      <c r="AU1791" s="275">
        <v>0</v>
      </c>
      <c r="AV1791" s="275">
        <f>SUM(AT1791:AU1791)</f>
        <v>4</v>
      </c>
      <c r="AW1791" s="567">
        <f t="shared" ref="AW1791:AW1792" si="8704">SUM(G1791,J1791,M1791,P1791,T1791,W1791,Z1791,AC1791,AG1791,AJ1791,AM1791,AP1791,AT1791)</f>
        <v>10</v>
      </c>
      <c r="AX1791" s="567">
        <f t="shared" ref="AX1791:AX1792" si="8705">SUM(H1791,K1791,N1791,Q1791,U1791,X1791,AA1791,AD1791,AH1791,AK1791,AN1791,AQ1791,AU1791)</f>
        <v>2</v>
      </c>
      <c r="AY1791" s="567">
        <f t="shared" ref="AY1791:AY1792" si="8706">SUM(I1791,L1791,O1791,R1791,V1791,Y1791,AB1791,AE1791,AI1791,AL1791,AO1791,AR1791,AV1791)</f>
        <v>12</v>
      </c>
      <c r="AZ1791" s="159"/>
      <c r="BA1791" s="159"/>
      <c r="BB1791" s="275">
        <f>SUM(AZ1791:BA1791)</f>
        <v>0</v>
      </c>
      <c r="BC1791" s="275"/>
      <c r="BD1791" s="275"/>
      <c r="BE1791" s="275">
        <f>SUM(BC1791:BD1791)</f>
        <v>0</v>
      </c>
      <c r="BF1791" s="521"/>
      <c r="BG1791" s="605">
        <f>SUM(F1791,S1791,AF1791,AS1791)</f>
        <v>1</v>
      </c>
      <c r="BH1791" s="533">
        <f>SUM(G1791,T1791,AG1791)</f>
        <v>5</v>
      </c>
      <c r="BI1791" s="533">
        <f t="shared" ref="BI1791:BI1793" si="8707">SUM(H1791,U1791,AH1791)</f>
        <v>2</v>
      </c>
      <c r="BJ1791" s="533">
        <f t="shared" ref="BJ1791:BJ1793" si="8708">SUM(I1791,V1791,AI1791)</f>
        <v>7</v>
      </c>
      <c r="BK1791" s="533">
        <f t="shared" ref="BK1791:BK1793" si="8709">SUM(J1791,W1791,AJ1791)</f>
        <v>0</v>
      </c>
      <c r="BL1791" s="533">
        <f t="shared" ref="BL1791:BL1793" si="8710">SUM(K1791,X1791,AK1791)</f>
        <v>0</v>
      </c>
      <c r="BM1791" s="533">
        <f t="shared" ref="BM1791:BM1793" si="8711">SUM(L1791,Y1791,AL1791)</f>
        <v>0</v>
      </c>
      <c r="BN1791" s="533">
        <f>SUM(M1791,Z1791,AM1791)</f>
        <v>1</v>
      </c>
      <c r="BO1791" s="533">
        <f t="shared" ref="BO1791:BO1793" si="8712">SUM(N1791,AA1791,AN1791)</f>
        <v>0</v>
      </c>
      <c r="BP1791" s="533">
        <f t="shared" ref="BP1791:BP1793" si="8713">SUM(O1791,AB1791,AO1791)</f>
        <v>1</v>
      </c>
      <c r="BQ1791" s="533">
        <f t="shared" ref="BQ1791:BQ1793" si="8714">SUM(P1791,AC1791,AP1791)</f>
        <v>0</v>
      </c>
      <c r="BR1791" s="533">
        <f t="shared" ref="BR1791:BR1793" si="8715">SUM(Q1791,AD1791,AQ1791)</f>
        <v>0</v>
      </c>
      <c r="BS1791" s="533">
        <f t="shared" ref="BS1791:BS1793" si="8716">SUM(R1791,AE1791,AR1791)</f>
        <v>0</v>
      </c>
      <c r="BT1791" s="533">
        <f>AT1791</f>
        <v>4</v>
      </c>
      <c r="BU1791" s="533">
        <f t="shared" ref="BU1791:BU1793" si="8717">AU1791</f>
        <v>0</v>
      </c>
      <c r="BV1791" s="533">
        <f t="shared" ref="BV1791:BV1793" si="8718">AV1791</f>
        <v>4</v>
      </c>
      <c r="BW1791" s="536">
        <f>SUM(BH1791,BK1791,BN1791,BQ1791,BT1791)</f>
        <v>10</v>
      </c>
      <c r="BX1791" s="536">
        <f t="shared" ref="BX1791:BX1793" si="8719">SUM(BI1791,BL1791,BO1791,BR1791,BU1791)</f>
        <v>2</v>
      </c>
      <c r="BY1791" s="536">
        <f t="shared" ref="BY1791:BY1793" si="8720">SUM(BJ1791,BM1791,BP1791,BS1791,BV1791)</f>
        <v>12</v>
      </c>
      <c r="BZ1791" t="s">
        <v>74</v>
      </c>
      <c r="CA1791" s="553">
        <f>AZ1791</f>
        <v>0</v>
      </c>
      <c r="CB1791" s="553">
        <f t="shared" ref="CB1791:CB1793" si="8721">BA1791</f>
        <v>0</v>
      </c>
      <c r="CC1791" s="553">
        <f t="shared" ref="CC1791:CC1793" si="8722">BB1791</f>
        <v>0</v>
      </c>
      <c r="CD1791" s="553">
        <f>BC1791</f>
        <v>0</v>
      </c>
      <c r="CE1791" s="553">
        <f t="shared" ref="CE1791:CE1793" si="8723">BD1791</f>
        <v>0</v>
      </c>
      <c r="CF1791" s="553">
        <f t="shared" ref="CF1791:CF1793" si="8724">BE1791</f>
        <v>0</v>
      </c>
    </row>
    <row r="1792" spans="1:84">
      <c r="A1792" s="149"/>
      <c r="B1792" s="149"/>
      <c r="C1792" s="151"/>
      <c r="D1792" s="151"/>
      <c r="E1792" s="446" t="s">
        <v>1079</v>
      </c>
      <c r="F1792" s="592">
        <v>0</v>
      </c>
      <c r="G1792" s="159">
        <v>0</v>
      </c>
      <c r="H1792" s="159">
        <v>1</v>
      </c>
      <c r="I1792" s="275">
        <f>SUM(G1792:H1792)</f>
        <v>1</v>
      </c>
      <c r="J1792" s="159"/>
      <c r="K1792" s="159"/>
      <c r="L1792" s="275">
        <f>SUM(J1792:K1792)</f>
        <v>0</v>
      </c>
      <c r="M1792" s="159"/>
      <c r="N1792" s="159"/>
      <c r="O1792" s="275">
        <f>SUM(M1792:N1792)</f>
        <v>0</v>
      </c>
      <c r="P1792" s="159"/>
      <c r="Q1792" s="159"/>
      <c r="R1792" s="275">
        <f>SUM(P1792:Q1792)</f>
        <v>0</v>
      </c>
      <c r="S1792" s="500"/>
      <c r="T1792" s="275"/>
      <c r="U1792" s="275"/>
      <c r="V1792" s="275">
        <f>SUM(T1792:U1792)</f>
        <v>0</v>
      </c>
      <c r="W1792" s="275"/>
      <c r="X1792" s="275"/>
      <c r="Y1792" s="275">
        <f>SUM(W1792:X1792)</f>
        <v>0</v>
      </c>
      <c r="Z1792" s="275"/>
      <c r="AA1792" s="275"/>
      <c r="AB1792" s="275">
        <f>SUM(Z1792:AA1792)</f>
        <v>0</v>
      </c>
      <c r="AC1792" s="275"/>
      <c r="AD1792" s="275"/>
      <c r="AE1792" s="275">
        <f>SUM(AC1792:AD1792)</f>
        <v>0</v>
      </c>
      <c r="AF1792" s="500"/>
      <c r="AG1792" s="275"/>
      <c r="AH1792" s="275"/>
      <c r="AI1792" s="275">
        <f>SUM(AG1792:AH1792)</f>
        <v>0</v>
      </c>
      <c r="AJ1792" s="275"/>
      <c r="AK1792" s="275"/>
      <c r="AL1792" s="275">
        <f>SUM(AJ1792:AK1792)</f>
        <v>0</v>
      </c>
      <c r="AM1792" s="275"/>
      <c r="AN1792" s="275"/>
      <c r="AO1792" s="275">
        <f>SUM(AM1792:AN1792)</f>
        <v>0</v>
      </c>
      <c r="AP1792" s="275"/>
      <c r="AQ1792" s="275"/>
      <c r="AR1792" s="275">
        <f>SUM(AP1792:AQ1792)</f>
        <v>0</v>
      </c>
      <c r="AS1792" s="500"/>
      <c r="AT1792" s="275"/>
      <c r="AU1792" s="275"/>
      <c r="AV1792" s="275">
        <f>SUM(AT1792:AU1792)</f>
        <v>0</v>
      </c>
      <c r="AW1792" s="567">
        <f t="shared" si="8704"/>
        <v>0</v>
      </c>
      <c r="AX1792" s="567">
        <f t="shared" si="8705"/>
        <v>1</v>
      </c>
      <c r="AY1792" s="567">
        <f t="shared" si="8706"/>
        <v>1</v>
      </c>
      <c r="AZ1792" s="159"/>
      <c r="BA1792" s="159"/>
      <c r="BB1792" s="275">
        <f>SUM(AZ1792:BA1792)</f>
        <v>0</v>
      </c>
      <c r="BC1792" s="275"/>
      <c r="BD1792" s="275"/>
      <c r="BE1792" s="275">
        <f>SUM(BC1792:BD1792)</f>
        <v>0</v>
      </c>
      <c r="BF1792" s="521"/>
      <c r="BG1792" s="605">
        <f>SUM(F1792,S1792,AF1792,AS1792)</f>
        <v>0</v>
      </c>
      <c r="BH1792" s="533">
        <f>SUM(G1792,T1792,AG1792)</f>
        <v>0</v>
      </c>
      <c r="BI1792" s="533">
        <f t="shared" si="8707"/>
        <v>1</v>
      </c>
      <c r="BJ1792" s="533">
        <f t="shared" si="8708"/>
        <v>1</v>
      </c>
      <c r="BK1792" s="533">
        <f t="shared" si="8709"/>
        <v>0</v>
      </c>
      <c r="BL1792" s="533">
        <f t="shared" si="8710"/>
        <v>0</v>
      </c>
      <c r="BM1792" s="533">
        <f t="shared" si="8711"/>
        <v>0</v>
      </c>
      <c r="BN1792" s="533">
        <f>SUM(M1792,Z1792,AM1792)</f>
        <v>0</v>
      </c>
      <c r="BO1792" s="533">
        <f t="shared" si="8712"/>
        <v>0</v>
      </c>
      <c r="BP1792" s="533">
        <f t="shared" si="8713"/>
        <v>0</v>
      </c>
      <c r="BQ1792" s="533">
        <f t="shared" si="8714"/>
        <v>0</v>
      </c>
      <c r="BR1792" s="533">
        <f t="shared" si="8715"/>
        <v>0</v>
      </c>
      <c r="BS1792" s="533">
        <f t="shared" si="8716"/>
        <v>0</v>
      </c>
      <c r="BT1792" s="533">
        <f>AT1792</f>
        <v>0</v>
      </c>
      <c r="BU1792" s="533">
        <f t="shared" si="8717"/>
        <v>0</v>
      </c>
      <c r="BV1792" s="533">
        <f t="shared" si="8718"/>
        <v>0</v>
      </c>
      <c r="BW1792" s="536">
        <f>SUM(BH1792,BK1792,BN1792,BQ1792,BT1792)</f>
        <v>0</v>
      </c>
      <c r="BX1792" s="536">
        <f t="shared" si="8719"/>
        <v>1</v>
      </c>
      <c r="BY1792" s="536">
        <f t="shared" si="8720"/>
        <v>1</v>
      </c>
      <c r="BZ1792" t="s">
        <v>74</v>
      </c>
      <c r="CA1792" s="553">
        <f>AZ1792</f>
        <v>0</v>
      </c>
      <c r="CB1792" s="553">
        <f t="shared" si="8721"/>
        <v>0</v>
      </c>
      <c r="CC1792" s="553">
        <f t="shared" si="8722"/>
        <v>0</v>
      </c>
      <c r="CD1792" s="553">
        <f>BC1792</f>
        <v>0</v>
      </c>
      <c r="CE1792" s="553">
        <f t="shared" si="8723"/>
        <v>0</v>
      </c>
      <c r="CF1792" s="553">
        <f t="shared" si="8724"/>
        <v>0</v>
      </c>
    </row>
    <row r="1793" spans="1:84">
      <c r="A1793" s="151"/>
      <c r="B1793" s="149"/>
      <c r="C1793" s="151"/>
      <c r="D1793" s="151"/>
      <c r="E1793" s="379"/>
      <c r="F1793" s="592">
        <f>SUM(F1791:F1792)</f>
        <v>1</v>
      </c>
      <c r="G1793" s="276">
        <f t="shared" ref="G1793:BE1793" si="8725">SUM(G1791:G1792)</f>
        <v>5</v>
      </c>
      <c r="H1793" s="276">
        <f t="shared" si="8725"/>
        <v>3</v>
      </c>
      <c r="I1793" s="276">
        <f t="shared" si="8725"/>
        <v>8</v>
      </c>
      <c r="J1793" s="276">
        <f t="shared" si="8725"/>
        <v>0</v>
      </c>
      <c r="K1793" s="276">
        <f t="shared" si="8725"/>
        <v>0</v>
      </c>
      <c r="L1793" s="276">
        <f t="shared" si="8725"/>
        <v>0</v>
      </c>
      <c r="M1793" s="276">
        <f t="shared" si="8725"/>
        <v>1</v>
      </c>
      <c r="N1793" s="276">
        <f t="shared" si="8725"/>
        <v>0</v>
      </c>
      <c r="O1793" s="276">
        <f t="shared" si="8725"/>
        <v>1</v>
      </c>
      <c r="P1793" s="276">
        <f t="shared" si="8725"/>
        <v>0</v>
      </c>
      <c r="Q1793" s="276">
        <f t="shared" si="8725"/>
        <v>0</v>
      </c>
      <c r="R1793" s="276">
        <f t="shared" si="8725"/>
        <v>0</v>
      </c>
      <c r="S1793" s="501">
        <f t="shared" si="8725"/>
        <v>0</v>
      </c>
      <c r="T1793" s="276">
        <f t="shared" si="8725"/>
        <v>0</v>
      </c>
      <c r="U1793" s="276">
        <f t="shared" si="8725"/>
        <v>0</v>
      </c>
      <c r="V1793" s="276">
        <f t="shared" si="8725"/>
        <v>0</v>
      </c>
      <c r="W1793" s="276">
        <f t="shared" si="8725"/>
        <v>0</v>
      </c>
      <c r="X1793" s="276">
        <f t="shared" si="8725"/>
        <v>0</v>
      </c>
      <c r="Y1793" s="276">
        <f t="shared" si="8725"/>
        <v>0</v>
      </c>
      <c r="Z1793" s="276">
        <f t="shared" si="8725"/>
        <v>0</v>
      </c>
      <c r="AA1793" s="276">
        <f t="shared" si="8725"/>
        <v>0</v>
      </c>
      <c r="AB1793" s="276">
        <f t="shared" si="8725"/>
        <v>0</v>
      </c>
      <c r="AC1793" s="276">
        <f t="shared" si="8725"/>
        <v>0</v>
      </c>
      <c r="AD1793" s="276">
        <f t="shared" si="8725"/>
        <v>0</v>
      </c>
      <c r="AE1793" s="276">
        <f t="shared" si="8725"/>
        <v>0</v>
      </c>
      <c r="AF1793" s="501">
        <f t="shared" si="8725"/>
        <v>0</v>
      </c>
      <c r="AG1793" s="276">
        <f t="shared" si="8725"/>
        <v>0</v>
      </c>
      <c r="AH1793" s="276">
        <f t="shared" si="8725"/>
        <v>0</v>
      </c>
      <c r="AI1793" s="276">
        <f t="shared" si="8725"/>
        <v>0</v>
      </c>
      <c r="AJ1793" s="276">
        <f t="shared" si="8725"/>
        <v>0</v>
      </c>
      <c r="AK1793" s="276">
        <f t="shared" si="8725"/>
        <v>0</v>
      </c>
      <c r="AL1793" s="276">
        <f t="shared" si="8725"/>
        <v>0</v>
      </c>
      <c r="AM1793" s="276">
        <f t="shared" si="8725"/>
        <v>0</v>
      </c>
      <c r="AN1793" s="276">
        <f t="shared" si="8725"/>
        <v>0</v>
      </c>
      <c r="AO1793" s="276">
        <f t="shared" si="8725"/>
        <v>0</v>
      </c>
      <c r="AP1793" s="276">
        <f t="shared" si="8725"/>
        <v>0</v>
      </c>
      <c r="AQ1793" s="276">
        <f t="shared" si="8725"/>
        <v>0</v>
      </c>
      <c r="AR1793" s="276">
        <f t="shared" si="8725"/>
        <v>0</v>
      </c>
      <c r="AS1793" s="501">
        <f t="shared" si="8725"/>
        <v>0</v>
      </c>
      <c r="AT1793" s="276">
        <f t="shared" si="8725"/>
        <v>4</v>
      </c>
      <c r="AU1793" s="276">
        <f t="shared" si="8725"/>
        <v>0</v>
      </c>
      <c r="AV1793" s="276">
        <f t="shared" si="8725"/>
        <v>4</v>
      </c>
      <c r="AW1793" s="568">
        <f t="shared" si="8725"/>
        <v>10</v>
      </c>
      <c r="AX1793" s="568">
        <f t="shared" si="8725"/>
        <v>3</v>
      </c>
      <c r="AY1793" s="568">
        <f t="shared" si="8725"/>
        <v>13</v>
      </c>
      <c r="AZ1793" s="276">
        <f t="shared" si="8725"/>
        <v>0</v>
      </c>
      <c r="BA1793" s="276">
        <f t="shared" si="8725"/>
        <v>0</v>
      </c>
      <c r="BB1793" s="276">
        <f t="shared" si="8725"/>
        <v>0</v>
      </c>
      <c r="BC1793" s="276">
        <f t="shared" si="8725"/>
        <v>0</v>
      </c>
      <c r="BD1793" s="276">
        <f t="shared" si="8725"/>
        <v>0</v>
      </c>
      <c r="BE1793" s="276">
        <f t="shared" si="8725"/>
        <v>0</v>
      </c>
      <c r="BF1793" s="523"/>
      <c r="BG1793" s="605">
        <f>SUM(F1793,S1793,AF1793,AS1793)</f>
        <v>1</v>
      </c>
      <c r="BH1793" s="533">
        <f>SUM(G1793,T1793,AG1793)</f>
        <v>5</v>
      </c>
      <c r="BI1793" s="533">
        <f t="shared" si="8707"/>
        <v>3</v>
      </c>
      <c r="BJ1793" s="533">
        <f t="shared" si="8708"/>
        <v>8</v>
      </c>
      <c r="BK1793" s="533">
        <f t="shared" si="8709"/>
        <v>0</v>
      </c>
      <c r="BL1793" s="533">
        <f t="shared" si="8710"/>
        <v>0</v>
      </c>
      <c r="BM1793" s="533">
        <f t="shared" si="8711"/>
        <v>0</v>
      </c>
      <c r="BN1793" s="533">
        <f>SUM(M1793,Z1793,AM1793)</f>
        <v>1</v>
      </c>
      <c r="BO1793" s="533">
        <f t="shared" si="8712"/>
        <v>0</v>
      </c>
      <c r="BP1793" s="533">
        <f t="shared" si="8713"/>
        <v>1</v>
      </c>
      <c r="BQ1793" s="533">
        <f t="shared" si="8714"/>
        <v>0</v>
      </c>
      <c r="BR1793" s="533">
        <f t="shared" si="8715"/>
        <v>0</v>
      </c>
      <c r="BS1793" s="533">
        <f t="shared" si="8716"/>
        <v>0</v>
      </c>
      <c r="BT1793" s="533">
        <f>AT1793</f>
        <v>4</v>
      </c>
      <c r="BU1793" s="533">
        <f t="shared" si="8717"/>
        <v>0</v>
      </c>
      <c r="BV1793" s="533">
        <f t="shared" si="8718"/>
        <v>4</v>
      </c>
      <c r="BW1793" s="536">
        <f>SUM(BH1793,BK1793,BN1793,BQ1793,BT1793)</f>
        <v>10</v>
      </c>
      <c r="BX1793" s="536">
        <f t="shared" si="8719"/>
        <v>3</v>
      </c>
      <c r="BY1793" s="536">
        <f t="shared" si="8720"/>
        <v>13</v>
      </c>
      <c r="BZ1793" t="s">
        <v>74</v>
      </c>
      <c r="CA1793" s="553">
        <f>AZ1793</f>
        <v>0</v>
      </c>
      <c r="CB1793" s="553">
        <f t="shared" si="8721"/>
        <v>0</v>
      </c>
      <c r="CC1793" s="553">
        <f t="shared" si="8722"/>
        <v>0</v>
      </c>
      <c r="CD1793" s="553">
        <f>BC1793</f>
        <v>0</v>
      </c>
      <c r="CE1793" s="553">
        <f t="shared" si="8723"/>
        <v>0</v>
      </c>
      <c r="CF1793" s="553">
        <f t="shared" si="8724"/>
        <v>0</v>
      </c>
    </row>
    <row r="1794" spans="1:84">
      <c r="A1794" s="151"/>
      <c r="B1794" s="149"/>
      <c r="C1794" s="151"/>
      <c r="D1794" s="151"/>
      <c r="E1794" s="379"/>
      <c r="F1794" s="592"/>
      <c r="G1794" s="168"/>
      <c r="H1794" s="168"/>
      <c r="I1794" s="168"/>
      <c r="J1794" s="168"/>
      <c r="K1794" s="168"/>
      <c r="L1794" s="168"/>
      <c r="M1794" s="168"/>
      <c r="N1794" s="168"/>
      <c r="O1794" s="168"/>
      <c r="P1794" s="168"/>
      <c r="Q1794" s="168"/>
      <c r="R1794" s="168"/>
      <c r="S1794" s="502"/>
      <c r="T1794" s="168"/>
      <c r="U1794" s="168"/>
      <c r="V1794" s="168"/>
      <c r="W1794" s="168"/>
      <c r="X1794" s="168"/>
      <c r="Y1794" s="168"/>
      <c r="Z1794" s="168"/>
      <c r="AA1794" s="168"/>
      <c r="AB1794" s="168"/>
      <c r="AC1794" s="168"/>
      <c r="AD1794" s="168"/>
      <c r="AE1794" s="168"/>
      <c r="AF1794" s="502"/>
      <c r="AG1794" s="168"/>
      <c r="AH1794" s="168"/>
      <c r="AI1794" s="168"/>
      <c r="AJ1794" s="168"/>
      <c r="AK1794" s="168"/>
      <c r="AL1794" s="168"/>
      <c r="AM1794" s="168"/>
      <c r="AN1794" s="168"/>
      <c r="AO1794" s="168"/>
      <c r="AP1794" s="168"/>
      <c r="AQ1794" s="168"/>
      <c r="AR1794" s="168"/>
      <c r="AS1794" s="502"/>
      <c r="AT1794" s="168"/>
      <c r="AU1794" s="168"/>
      <c r="AV1794" s="168"/>
      <c r="AW1794" s="569"/>
      <c r="AX1794" s="569"/>
      <c r="AY1794" s="569"/>
      <c r="AZ1794" s="168"/>
      <c r="BA1794" s="168"/>
      <c r="BB1794" s="168"/>
      <c r="BC1794" s="168"/>
      <c r="BD1794" s="168"/>
      <c r="BE1794" s="168"/>
      <c r="BF1794" s="523"/>
    </row>
    <row r="1795" spans="1:84">
      <c r="A1795" s="149"/>
      <c r="B1795" s="149" t="s">
        <v>179</v>
      </c>
      <c r="C1795" s="151"/>
      <c r="D1795" s="151"/>
      <c r="E1795" s="379" t="s">
        <v>221</v>
      </c>
      <c r="F1795" s="592"/>
      <c r="G1795" s="159"/>
      <c r="H1795" s="159"/>
      <c r="I1795" s="159"/>
      <c r="J1795" s="159"/>
      <c r="K1795" s="159"/>
      <c r="L1795" s="159"/>
      <c r="M1795" s="159"/>
      <c r="N1795" s="159"/>
      <c r="O1795" s="159"/>
      <c r="P1795" s="159"/>
      <c r="Q1795" s="159"/>
      <c r="R1795" s="159"/>
      <c r="S1795" s="503"/>
      <c r="T1795" s="159"/>
      <c r="U1795" s="159"/>
      <c r="V1795" s="159"/>
      <c r="W1795" s="159"/>
      <c r="X1795" s="159"/>
      <c r="Y1795" s="159"/>
      <c r="Z1795" s="159"/>
      <c r="AA1795" s="159"/>
      <c r="AB1795" s="159"/>
      <c r="AC1795" s="159"/>
      <c r="AD1795" s="159"/>
      <c r="AE1795" s="159"/>
      <c r="AF1795" s="503"/>
      <c r="AG1795" s="159"/>
      <c r="AH1795" s="159"/>
      <c r="AI1795" s="159"/>
      <c r="AJ1795" s="159"/>
      <c r="AK1795" s="159"/>
      <c r="AL1795" s="159"/>
      <c r="AM1795" s="159"/>
      <c r="AN1795" s="159"/>
      <c r="AO1795" s="159"/>
      <c r="AP1795" s="159"/>
      <c r="AQ1795" s="159"/>
      <c r="AR1795" s="159"/>
      <c r="AS1795" s="503"/>
      <c r="AT1795" s="159"/>
      <c r="AU1795" s="159"/>
      <c r="AV1795" s="159"/>
      <c r="AW1795" s="570"/>
      <c r="AX1795" s="570"/>
      <c r="AY1795" s="570"/>
      <c r="AZ1795" s="159"/>
      <c r="BA1795" s="159"/>
      <c r="BB1795" s="159" t="s">
        <v>74</v>
      </c>
      <c r="BC1795" s="159"/>
      <c r="BD1795" s="159"/>
      <c r="BE1795" s="159"/>
      <c r="BF1795" s="474"/>
    </row>
    <row r="1796" spans="1:84">
      <c r="A1796" s="149"/>
      <c r="B1796" s="149"/>
      <c r="C1796" s="151"/>
      <c r="D1796" s="151"/>
      <c r="E1796" s="446" t="s">
        <v>1078</v>
      </c>
      <c r="F1796" s="592"/>
      <c r="G1796" s="159">
        <v>2</v>
      </c>
      <c r="H1796" s="159">
        <v>3</v>
      </c>
      <c r="I1796" s="275">
        <f>SUM(G1796:H1796)</f>
        <v>5</v>
      </c>
      <c r="J1796" s="159">
        <v>1</v>
      </c>
      <c r="K1796" s="159">
        <v>1</v>
      </c>
      <c r="L1796" s="275">
        <f>SUM(J1796:K1796)</f>
        <v>2</v>
      </c>
      <c r="M1796" s="159">
        <v>0</v>
      </c>
      <c r="N1796" s="159">
        <v>1</v>
      </c>
      <c r="O1796" s="275">
        <f>SUM(M1796:N1796)</f>
        <v>1</v>
      </c>
      <c r="P1796" s="159">
        <v>4</v>
      </c>
      <c r="Q1796" s="159">
        <v>2</v>
      </c>
      <c r="R1796" s="275">
        <f>SUM(P1796:Q1796)</f>
        <v>6</v>
      </c>
      <c r="S1796" s="500"/>
      <c r="T1796" s="275"/>
      <c r="U1796" s="275"/>
      <c r="V1796" s="275">
        <f>SUM(T1796:U1796)</f>
        <v>0</v>
      </c>
      <c r="W1796" s="275"/>
      <c r="X1796" s="275"/>
      <c r="Y1796" s="275">
        <f>SUM(W1796:X1796)</f>
        <v>0</v>
      </c>
      <c r="Z1796" s="275"/>
      <c r="AA1796" s="275"/>
      <c r="AB1796" s="275">
        <f>SUM(Z1796:AA1796)</f>
        <v>0</v>
      </c>
      <c r="AC1796" s="275"/>
      <c r="AD1796" s="275"/>
      <c r="AE1796" s="275">
        <f>SUM(AC1796:AD1796)</f>
        <v>0</v>
      </c>
      <c r="AF1796" s="500"/>
      <c r="AG1796" s="275"/>
      <c r="AH1796" s="275"/>
      <c r="AI1796" s="275">
        <f>SUM(AG1796:AH1796)</f>
        <v>0</v>
      </c>
      <c r="AJ1796" s="275"/>
      <c r="AK1796" s="275"/>
      <c r="AL1796" s="275">
        <f>SUM(AJ1796:AK1796)</f>
        <v>0</v>
      </c>
      <c r="AM1796" s="275"/>
      <c r="AN1796" s="275"/>
      <c r="AO1796" s="275">
        <f>SUM(AM1796:AN1796)</f>
        <v>0</v>
      </c>
      <c r="AP1796" s="275"/>
      <c r="AQ1796" s="275"/>
      <c r="AR1796" s="275">
        <f>SUM(AP1796:AQ1796)</f>
        <v>0</v>
      </c>
      <c r="AS1796" s="500"/>
      <c r="AT1796" s="275"/>
      <c r="AU1796" s="275"/>
      <c r="AV1796" s="275">
        <f>SUM(AT1796:AU1796)</f>
        <v>0</v>
      </c>
      <c r="AW1796" s="567">
        <f t="shared" ref="AW1796:AW1797" si="8726">SUM(G1796,J1796,M1796,P1796,T1796,W1796,Z1796,AC1796,AG1796,AJ1796,AM1796,AP1796,AT1796)</f>
        <v>7</v>
      </c>
      <c r="AX1796" s="567">
        <f t="shared" ref="AX1796:AX1797" si="8727">SUM(H1796,K1796,N1796,Q1796,U1796,X1796,AA1796,AD1796,AH1796,AK1796,AN1796,AQ1796,AU1796)</f>
        <v>7</v>
      </c>
      <c r="AY1796" s="567">
        <f t="shared" ref="AY1796:AY1797" si="8728">SUM(I1796,L1796,O1796,R1796,V1796,Y1796,AB1796,AE1796,AI1796,AL1796,AO1796,AR1796,AV1796)</f>
        <v>14</v>
      </c>
      <c r="AZ1796" s="159"/>
      <c r="BA1796" s="159"/>
      <c r="BB1796" s="275">
        <f>SUM(AZ1796:BA1796)</f>
        <v>0</v>
      </c>
      <c r="BC1796" s="275"/>
      <c r="BD1796" s="275"/>
      <c r="BE1796" s="275">
        <f>SUM(BC1796:BD1796)</f>
        <v>0</v>
      </c>
      <c r="BF1796" s="521"/>
      <c r="BG1796" s="605">
        <f>SUM(F1796,S1796,AF1796,AS1796)</f>
        <v>0</v>
      </c>
      <c r="BH1796" s="533">
        <f>SUM(G1796,T1796,AG1796)</f>
        <v>2</v>
      </c>
      <c r="BI1796" s="533">
        <f t="shared" ref="BI1796:BI1798" si="8729">SUM(H1796,U1796,AH1796)</f>
        <v>3</v>
      </c>
      <c r="BJ1796" s="533">
        <f t="shared" ref="BJ1796:BJ1798" si="8730">SUM(I1796,V1796,AI1796)</f>
        <v>5</v>
      </c>
      <c r="BK1796" s="533">
        <f t="shared" ref="BK1796:BK1798" si="8731">SUM(J1796,W1796,AJ1796)</f>
        <v>1</v>
      </c>
      <c r="BL1796" s="533">
        <f t="shared" ref="BL1796:BL1798" si="8732">SUM(K1796,X1796,AK1796)</f>
        <v>1</v>
      </c>
      <c r="BM1796" s="533">
        <f t="shared" ref="BM1796:BM1798" si="8733">SUM(L1796,Y1796,AL1796)</f>
        <v>2</v>
      </c>
      <c r="BN1796" s="533">
        <f>SUM(M1796,Z1796,AM1796)</f>
        <v>0</v>
      </c>
      <c r="BO1796" s="533">
        <f t="shared" ref="BO1796:BO1798" si="8734">SUM(N1796,AA1796,AN1796)</f>
        <v>1</v>
      </c>
      <c r="BP1796" s="533">
        <f t="shared" ref="BP1796:BP1798" si="8735">SUM(O1796,AB1796,AO1796)</f>
        <v>1</v>
      </c>
      <c r="BQ1796" s="533">
        <f t="shared" ref="BQ1796:BQ1798" si="8736">SUM(P1796,AC1796,AP1796)</f>
        <v>4</v>
      </c>
      <c r="BR1796" s="533">
        <f t="shared" ref="BR1796:BR1798" si="8737">SUM(Q1796,AD1796,AQ1796)</f>
        <v>2</v>
      </c>
      <c r="BS1796" s="533">
        <f t="shared" ref="BS1796:BS1798" si="8738">SUM(R1796,AE1796,AR1796)</f>
        <v>6</v>
      </c>
      <c r="BT1796" s="533">
        <f>AT1796</f>
        <v>0</v>
      </c>
      <c r="BU1796" s="533">
        <f t="shared" ref="BU1796:BU1798" si="8739">AU1796</f>
        <v>0</v>
      </c>
      <c r="BV1796" s="533">
        <f t="shared" ref="BV1796:BV1798" si="8740">AV1796</f>
        <v>0</v>
      </c>
      <c r="BW1796" s="536">
        <f>SUM(BH1796,BK1796,BN1796,BQ1796,BT1796)</f>
        <v>7</v>
      </c>
      <c r="BX1796" s="536">
        <f t="shared" ref="BX1796:BX1798" si="8741">SUM(BI1796,BL1796,BO1796,BR1796,BU1796)</f>
        <v>7</v>
      </c>
      <c r="BY1796" s="536">
        <f t="shared" ref="BY1796:BY1798" si="8742">SUM(BJ1796,BM1796,BP1796,BS1796,BV1796)</f>
        <v>14</v>
      </c>
      <c r="BZ1796" t="s">
        <v>74</v>
      </c>
      <c r="CA1796" s="553">
        <f>AZ1796</f>
        <v>0</v>
      </c>
      <c r="CB1796" s="553">
        <f t="shared" ref="CB1796:CB1798" si="8743">BA1796</f>
        <v>0</v>
      </c>
      <c r="CC1796" s="553">
        <f t="shared" ref="CC1796:CC1798" si="8744">BB1796</f>
        <v>0</v>
      </c>
      <c r="CD1796" s="553">
        <f>BC1796</f>
        <v>0</v>
      </c>
      <c r="CE1796" s="553">
        <f t="shared" ref="CE1796:CE1798" si="8745">BD1796</f>
        <v>0</v>
      </c>
      <c r="CF1796" s="553">
        <f t="shared" ref="CF1796:CF1798" si="8746">BE1796</f>
        <v>0</v>
      </c>
    </row>
    <row r="1797" spans="1:84">
      <c r="A1797" s="149"/>
      <c r="B1797" s="149"/>
      <c r="C1797" s="151"/>
      <c r="D1797" s="151"/>
      <c r="E1797" s="446" t="s">
        <v>1079</v>
      </c>
      <c r="F1797" s="592">
        <v>22</v>
      </c>
      <c r="G1797" s="159"/>
      <c r="H1797" s="159"/>
      <c r="I1797" s="275">
        <f>SUM(G1797:H1797)</f>
        <v>0</v>
      </c>
      <c r="J1797" s="159"/>
      <c r="K1797" s="159"/>
      <c r="L1797" s="275">
        <f>SUM(J1797:K1797)</f>
        <v>0</v>
      </c>
      <c r="M1797" s="159"/>
      <c r="N1797" s="159"/>
      <c r="O1797" s="275">
        <f>SUM(M1797:N1797)</f>
        <v>0</v>
      </c>
      <c r="P1797" s="159"/>
      <c r="Q1797" s="159"/>
      <c r="R1797" s="275">
        <f>SUM(P1797:Q1797)</f>
        <v>0</v>
      </c>
      <c r="S1797" s="500"/>
      <c r="T1797" s="275"/>
      <c r="U1797" s="275"/>
      <c r="V1797" s="275">
        <f>SUM(T1797:U1797)</f>
        <v>0</v>
      </c>
      <c r="W1797" s="275"/>
      <c r="X1797" s="275"/>
      <c r="Y1797" s="275">
        <f>SUM(W1797:X1797)</f>
        <v>0</v>
      </c>
      <c r="Z1797" s="275"/>
      <c r="AA1797" s="275"/>
      <c r="AB1797" s="275">
        <f>SUM(Z1797:AA1797)</f>
        <v>0</v>
      </c>
      <c r="AC1797" s="275"/>
      <c r="AD1797" s="275"/>
      <c r="AE1797" s="275">
        <f>SUM(AC1797:AD1797)</f>
        <v>0</v>
      </c>
      <c r="AF1797" s="500"/>
      <c r="AG1797" s="275"/>
      <c r="AH1797" s="275"/>
      <c r="AI1797" s="275">
        <f>SUM(AG1797:AH1797)</f>
        <v>0</v>
      </c>
      <c r="AJ1797" s="275"/>
      <c r="AK1797" s="275"/>
      <c r="AL1797" s="275">
        <f>SUM(AJ1797:AK1797)</f>
        <v>0</v>
      </c>
      <c r="AM1797" s="275"/>
      <c r="AN1797" s="275"/>
      <c r="AO1797" s="275">
        <f>SUM(AM1797:AN1797)</f>
        <v>0</v>
      </c>
      <c r="AP1797" s="275"/>
      <c r="AQ1797" s="275"/>
      <c r="AR1797" s="275">
        <f>SUM(AP1797:AQ1797)</f>
        <v>0</v>
      </c>
      <c r="AS1797" s="500"/>
      <c r="AT1797" s="275"/>
      <c r="AU1797" s="275"/>
      <c r="AV1797" s="275">
        <f>SUM(AT1797:AU1797)</f>
        <v>0</v>
      </c>
      <c r="AW1797" s="567">
        <f t="shared" si="8726"/>
        <v>0</v>
      </c>
      <c r="AX1797" s="567">
        <f t="shared" si="8727"/>
        <v>0</v>
      </c>
      <c r="AY1797" s="567">
        <f t="shared" si="8728"/>
        <v>0</v>
      </c>
      <c r="AZ1797" s="159"/>
      <c r="BA1797" s="159"/>
      <c r="BB1797" s="275">
        <f>SUM(AZ1797:BA1797)</f>
        <v>0</v>
      </c>
      <c r="BC1797" s="275"/>
      <c r="BD1797" s="275"/>
      <c r="BE1797" s="275">
        <f>SUM(BC1797:BD1797)</f>
        <v>0</v>
      </c>
      <c r="BF1797" s="521"/>
      <c r="BG1797" s="605">
        <f>SUM(F1797,S1797,AF1797,AS1797)</f>
        <v>22</v>
      </c>
      <c r="BH1797" s="533">
        <f>SUM(G1797,T1797,AG1797)</f>
        <v>0</v>
      </c>
      <c r="BI1797" s="533">
        <f t="shared" si="8729"/>
        <v>0</v>
      </c>
      <c r="BJ1797" s="533">
        <f t="shared" si="8730"/>
        <v>0</v>
      </c>
      <c r="BK1797" s="533">
        <f t="shared" si="8731"/>
        <v>0</v>
      </c>
      <c r="BL1797" s="533">
        <f t="shared" si="8732"/>
        <v>0</v>
      </c>
      <c r="BM1797" s="533">
        <f t="shared" si="8733"/>
        <v>0</v>
      </c>
      <c r="BN1797" s="533">
        <f>SUM(M1797,Z1797,AM1797)</f>
        <v>0</v>
      </c>
      <c r="BO1797" s="533">
        <f t="shared" si="8734"/>
        <v>0</v>
      </c>
      <c r="BP1797" s="533">
        <f t="shared" si="8735"/>
        <v>0</v>
      </c>
      <c r="BQ1797" s="533">
        <f t="shared" si="8736"/>
        <v>0</v>
      </c>
      <c r="BR1797" s="533">
        <f t="shared" si="8737"/>
        <v>0</v>
      </c>
      <c r="BS1797" s="533">
        <f t="shared" si="8738"/>
        <v>0</v>
      </c>
      <c r="BT1797" s="533">
        <f>AT1797</f>
        <v>0</v>
      </c>
      <c r="BU1797" s="533">
        <f t="shared" si="8739"/>
        <v>0</v>
      </c>
      <c r="BV1797" s="533">
        <f t="shared" si="8740"/>
        <v>0</v>
      </c>
      <c r="BW1797" s="536">
        <f>SUM(BH1797,BK1797,BN1797,BQ1797,BT1797)</f>
        <v>0</v>
      </c>
      <c r="BX1797" s="536">
        <f t="shared" si="8741"/>
        <v>0</v>
      </c>
      <c r="BY1797" s="536">
        <f t="shared" si="8742"/>
        <v>0</v>
      </c>
      <c r="BZ1797" t="s">
        <v>74</v>
      </c>
      <c r="CA1797" s="553">
        <f>AZ1797</f>
        <v>0</v>
      </c>
      <c r="CB1797" s="553">
        <f t="shared" si="8743"/>
        <v>0</v>
      </c>
      <c r="CC1797" s="553">
        <f t="shared" si="8744"/>
        <v>0</v>
      </c>
      <c r="CD1797" s="553">
        <f>BC1797</f>
        <v>0</v>
      </c>
      <c r="CE1797" s="553">
        <f t="shared" si="8745"/>
        <v>0</v>
      </c>
      <c r="CF1797" s="553">
        <f t="shared" si="8746"/>
        <v>0</v>
      </c>
    </row>
    <row r="1798" spans="1:84">
      <c r="A1798" s="149"/>
      <c r="B1798" s="151"/>
      <c r="C1798" s="151"/>
      <c r="D1798" s="151"/>
      <c r="E1798" s="370"/>
      <c r="F1798" s="592">
        <f>SUM(F1796:F1797)</f>
        <v>22</v>
      </c>
      <c r="G1798" s="276">
        <f t="shared" ref="G1798:BE1798" si="8747">SUM(G1796:G1797)</f>
        <v>2</v>
      </c>
      <c r="H1798" s="276">
        <f t="shared" si="8747"/>
        <v>3</v>
      </c>
      <c r="I1798" s="276">
        <f t="shared" si="8747"/>
        <v>5</v>
      </c>
      <c r="J1798" s="276">
        <f t="shared" si="8747"/>
        <v>1</v>
      </c>
      <c r="K1798" s="276">
        <f t="shared" si="8747"/>
        <v>1</v>
      </c>
      <c r="L1798" s="276">
        <f t="shared" si="8747"/>
        <v>2</v>
      </c>
      <c r="M1798" s="276">
        <f t="shared" si="8747"/>
        <v>0</v>
      </c>
      <c r="N1798" s="276">
        <f t="shared" si="8747"/>
        <v>1</v>
      </c>
      <c r="O1798" s="276">
        <f t="shared" si="8747"/>
        <v>1</v>
      </c>
      <c r="P1798" s="276">
        <f t="shared" si="8747"/>
        <v>4</v>
      </c>
      <c r="Q1798" s="276">
        <f t="shared" si="8747"/>
        <v>2</v>
      </c>
      <c r="R1798" s="276">
        <f t="shared" si="8747"/>
        <v>6</v>
      </c>
      <c r="S1798" s="501">
        <f t="shared" si="8747"/>
        <v>0</v>
      </c>
      <c r="T1798" s="276">
        <f t="shared" si="8747"/>
        <v>0</v>
      </c>
      <c r="U1798" s="276">
        <f t="shared" si="8747"/>
        <v>0</v>
      </c>
      <c r="V1798" s="276">
        <f t="shared" si="8747"/>
        <v>0</v>
      </c>
      <c r="W1798" s="276">
        <f t="shared" si="8747"/>
        <v>0</v>
      </c>
      <c r="X1798" s="276">
        <f t="shared" si="8747"/>
        <v>0</v>
      </c>
      <c r="Y1798" s="276">
        <f t="shared" si="8747"/>
        <v>0</v>
      </c>
      <c r="Z1798" s="276">
        <f t="shared" si="8747"/>
        <v>0</v>
      </c>
      <c r="AA1798" s="276">
        <f t="shared" si="8747"/>
        <v>0</v>
      </c>
      <c r="AB1798" s="276">
        <f t="shared" si="8747"/>
        <v>0</v>
      </c>
      <c r="AC1798" s="276">
        <f t="shared" si="8747"/>
        <v>0</v>
      </c>
      <c r="AD1798" s="276">
        <f t="shared" si="8747"/>
        <v>0</v>
      </c>
      <c r="AE1798" s="276">
        <f t="shared" si="8747"/>
        <v>0</v>
      </c>
      <c r="AF1798" s="501">
        <f t="shared" si="8747"/>
        <v>0</v>
      </c>
      <c r="AG1798" s="276">
        <f t="shared" si="8747"/>
        <v>0</v>
      </c>
      <c r="AH1798" s="276">
        <f t="shared" si="8747"/>
        <v>0</v>
      </c>
      <c r="AI1798" s="276">
        <f t="shared" si="8747"/>
        <v>0</v>
      </c>
      <c r="AJ1798" s="276">
        <f t="shared" si="8747"/>
        <v>0</v>
      </c>
      <c r="AK1798" s="276">
        <f t="shared" si="8747"/>
        <v>0</v>
      </c>
      <c r="AL1798" s="276">
        <f t="shared" si="8747"/>
        <v>0</v>
      </c>
      <c r="AM1798" s="276">
        <f t="shared" si="8747"/>
        <v>0</v>
      </c>
      <c r="AN1798" s="276">
        <f t="shared" si="8747"/>
        <v>0</v>
      </c>
      <c r="AO1798" s="276">
        <f t="shared" si="8747"/>
        <v>0</v>
      </c>
      <c r="AP1798" s="276">
        <f t="shared" si="8747"/>
        <v>0</v>
      </c>
      <c r="AQ1798" s="276">
        <f t="shared" si="8747"/>
        <v>0</v>
      </c>
      <c r="AR1798" s="276">
        <f t="shared" si="8747"/>
        <v>0</v>
      </c>
      <c r="AS1798" s="501">
        <f t="shared" si="8747"/>
        <v>0</v>
      </c>
      <c r="AT1798" s="276">
        <f t="shared" si="8747"/>
        <v>0</v>
      </c>
      <c r="AU1798" s="276">
        <f t="shared" si="8747"/>
        <v>0</v>
      </c>
      <c r="AV1798" s="276">
        <f t="shared" si="8747"/>
        <v>0</v>
      </c>
      <c r="AW1798" s="568">
        <f t="shared" si="8747"/>
        <v>7</v>
      </c>
      <c r="AX1798" s="568">
        <f t="shared" si="8747"/>
        <v>7</v>
      </c>
      <c r="AY1798" s="568">
        <f t="shared" si="8747"/>
        <v>14</v>
      </c>
      <c r="AZ1798" s="276">
        <f t="shared" si="8747"/>
        <v>0</v>
      </c>
      <c r="BA1798" s="276">
        <f t="shared" si="8747"/>
        <v>0</v>
      </c>
      <c r="BB1798" s="276">
        <f t="shared" si="8747"/>
        <v>0</v>
      </c>
      <c r="BC1798" s="276">
        <f t="shared" si="8747"/>
        <v>0</v>
      </c>
      <c r="BD1798" s="276">
        <f t="shared" si="8747"/>
        <v>0</v>
      </c>
      <c r="BE1798" s="276">
        <f t="shared" si="8747"/>
        <v>0</v>
      </c>
      <c r="BF1798" s="523"/>
      <c r="BG1798" s="605">
        <f>SUM(F1798,S1798,AF1798,AS1798)</f>
        <v>22</v>
      </c>
      <c r="BH1798" s="533">
        <f>SUM(G1798,T1798,AG1798)</f>
        <v>2</v>
      </c>
      <c r="BI1798" s="533">
        <f t="shared" si="8729"/>
        <v>3</v>
      </c>
      <c r="BJ1798" s="533">
        <f t="shared" si="8730"/>
        <v>5</v>
      </c>
      <c r="BK1798" s="533">
        <f t="shared" si="8731"/>
        <v>1</v>
      </c>
      <c r="BL1798" s="533">
        <f t="shared" si="8732"/>
        <v>1</v>
      </c>
      <c r="BM1798" s="533">
        <f t="shared" si="8733"/>
        <v>2</v>
      </c>
      <c r="BN1798" s="533">
        <f>SUM(M1798,Z1798,AM1798)</f>
        <v>0</v>
      </c>
      <c r="BO1798" s="533">
        <f t="shared" si="8734"/>
        <v>1</v>
      </c>
      <c r="BP1798" s="533">
        <f t="shared" si="8735"/>
        <v>1</v>
      </c>
      <c r="BQ1798" s="533">
        <f t="shared" si="8736"/>
        <v>4</v>
      </c>
      <c r="BR1798" s="533">
        <f t="shared" si="8737"/>
        <v>2</v>
      </c>
      <c r="BS1798" s="533">
        <f t="shared" si="8738"/>
        <v>6</v>
      </c>
      <c r="BT1798" s="533">
        <f>AT1798</f>
        <v>0</v>
      </c>
      <c r="BU1798" s="533">
        <f t="shared" si="8739"/>
        <v>0</v>
      </c>
      <c r="BV1798" s="533">
        <f t="shared" si="8740"/>
        <v>0</v>
      </c>
      <c r="BW1798" s="536">
        <f>SUM(BH1798,BK1798,BN1798,BQ1798,BT1798)</f>
        <v>7</v>
      </c>
      <c r="BX1798" s="536">
        <f t="shared" si="8741"/>
        <v>7</v>
      </c>
      <c r="BY1798" s="536">
        <f t="shared" si="8742"/>
        <v>14</v>
      </c>
      <c r="BZ1798" t="s">
        <v>74</v>
      </c>
      <c r="CA1798" s="553">
        <f>AZ1798</f>
        <v>0</v>
      </c>
      <c r="CB1798" s="553">
        <f t="shared" si="8743"/>
        <v>0</v>
      </c>
      <c r="CC1798" s="553">
        <f t="shared" si="8744"/>
        <v>0</v>
      </c>
      <c r="CD1798" s="553">
        <f>BC1798</f>
        <v>0</v>
      </c>
      <c r="CE1798" s="553">
        <f t="shared" si="8745"/>
        <v>0</v>
      </c>
      <c r="CF1798" s="553">
        <f t="shared" si="8746"/>
        <v>0</v>
      </c>
    </row>
    <row r="1799" spans="1:84">
      <c r="A1799" s="149"/>
      <c r="B1799" s="149" t="s">
        <v>177</v>
      </c>
      <c r="C1799" s="151"/>
      <c r="D1799" s="151"/>
      <c r="E1799" s="379" t="s">
        <v>221</v>
      </c>
      <c r="F1799" s="592"/>
      <c r="G1799" s="159"/>
      <c r="H1799" s="159"/>
      <c r="I1799" s="275"/>
      <c r="J1799" s="279"/>
      <c r="K1799" s="159"/>
      <c r="L1799" s="275"/>
      <c r="M1799" s="159"/>
      <c r="N1799" s="159"/>
      <c r="O1799" s="275"/>
      <c r="P1799" s="279"/>
      <c r="Q1799" s="159"/>
      <c r="R1799" s="275"/>
      <c r="S1799" s="500"/>
      <c r="T1799" s="275"/>
      <c r="U1799" s="275"/>
      <c r="V1799" s="275"/>
      <c r="W1799" s="275"/>
      <c r="X1799" s="275"/>
      <c r="Y1799" s="275"/>
      <c r="Z1799" s="275"/>
      <c r="AA1799" s="275"/>
      <c r="AB1799" s="275"/>
      <c r="AC1799" s="275"/>
      <c r="AD1799" s="275"/>
      <c r="AE1799" s="275"/>
      <c r="AF1799" s="500"/>
      <c r="AG1799" s="275"/>
      <c r="AH1799" s="275"/>
      <c r="AI1799" s="275"/>
      <c r="AJ1799" s="275"/>
      <c r="AK1799" s="275"/>
      <c r="AL1799" s="275"/>
      <c r="AM1799" s="275"/>
      <c r="AN1799" s="275"/>
      <c r="AO1799" s="275"/>
      <c r="AP1799" s="275"/>
      <c r="AQ1799" s="275"/>
      <c r="AR1799" s="275"/>
      <c r="AS1799" s="500"/>
      <c r="AT1799" s="275"/>
      <c r="AU1799" s="275"/>
      <c r="AV1799" s="275"/>
      <c r="AW1799" s="567"/>
      <c r="AX1799" s="567"/>
      <c r="AY1799" s="567"/>
      <c r="AZ1799" s="159"/>
      <c r="BA1799" s="159"/>
      <c r="BB1799" s="159"/>
      <c r="BC1799" s="275"/>
      <c r="BD1799" s="275"/>
      <c r="BE1799" s="275"/>
      <c r="BF1799" s="521"/>
    </row>
    <row r="1800" spans="1:84">
      <c r="A1800" s="149"/>
      <c r="B1800" s="151"/>
      <c r="C1800" s="151"/>
      <c r="D1800" s="151"/>
      <c r="E1800" s="446" t="s">
        <v>1078</v>
      </c>
      <c r="F1800" s="592">
        <v>0</v>
      </c>
      <c r="G1800" s="159">
        <v>4</v>
      </c>
      <c r="H1800" s="159">
        <v>1</v>
      </c>
      <c r="I1800" s="275">
        <f>SUM(G1800:H1800)</f>
        <v>5</v>
      </c>
      <c r="J1800" s="159">
        <v>2</v>
      </c>
      <c r="K1800" s="159">
        <v>0</v>
      </c>
      <c r="L1800" s="275">
        <f>SUM(J1800:K1800)</f>
        <v>2</v>
      </c>
      <c r="M1800" s="159">
        <v>2</v>
      </c>
      <c r="N1800" s="159">
        <v>0</v>
      </c>
      <c r="O1800" s="275">
        <f>SUM(M1800:N1800)</f>
        <v>2</v>
      </c>
      <c r="P1800" s="159">
        <v>2</v>
      </c>
      <c r="Q1800" s="159">
        <v>0</v>
      </c>
      <c r="R1800" s="275">
        <f>SUM(P1800:Q1800)</f>
        <v>2</v>
      </c>
      <c r="S1800" s="500"/>
      <c r="T1800" s="275"/>
      <c r="U1800" s="275"/>
      <c r="V1800" s="275">
        <f>SUM(T1800:U1800)</f>
        <v>0</v>
      </c>
      <c r="W1800" s="275"/>
      <c r="X1800" s="275"/>
      <c r="Y1800" s="275">
        <f>SUM(W1800:X1800)</f>
        <v>0</v>
      </c>
      <c r="Z1800" s="275"/>
      <c r="AA1800" s="275"/>
      <c r="AB1800" s="275">
        <f>SUM(Z1800:AA1800)</f>
        <v>0</v>
      </c>
      <c r="AC1800" s="275"/>
      <c r="AD1800" s="275"/>
      <c r="AE1800" s="275">
        <f>SUM(AC1800:AD1800)</f>
        <v>0</v>
      </c>
      <c r="AF1800" s="500"/>
      <c r="AG1800" s="275"/>
      <c r="AH1800" s="275"/>
      <c r="AI1800" s="275">
        <f>SUM(AG1800:AH1800)</f>
        <v>0</v>
      </c>
      <c r="AJ1800" s="275"/>
      <c r="AK1800" s="275"/>
      <c r="AL1800" s="275">
        <f>SUM(AJ1800:AK1800)</f>
        <v>0</v>
      </c>
      <c r="AM1800" s="275"/>
      <c r="AN1800" s="275"/>
      <c r="AO1800" s="275">
        <f>SUM(AM1800:AN1800)</f>
        <v>0</v>
      </c>
      <c r="AP1800" s="275"/>
      <c r="AQ1800" s="275"/>
      <c r="AR1800" s="275">
        <f>SUM(AP1800:AQ1800)</f>
        <v>0</v>
      </c>
      <c r="AS1800" s="500"/>
      <c r="AT1800" s="275"/>
      <c r="AU1800" s="275"/>
      <c r="AV1800" s="275">
        <f>SUM(AT1800:AU1800)</f>
        <v>0</v>
      </c>
      <c r="AW1800" s="567">
        <f t="shared" ref="AW1800:AW1801" si="8748">SUM(G1800,J1800,M1800,P1800,T1800,W1800,Z1800,AC1800,AG1800,AJ1800,AM1800,AP1800,AT1800)</f>
        <v>10</v>
      </c>
      <c r="AX1800" s="567">
        <f t="shared" ref="AX1800:AX1801" si="8749">SUM(H1800,K1800,N1800,Q1800,U1800,X1800,AA1800,AD1800,AH1800,AK1800,AN1800,AQ1800,AU1800)</f>
        <v>1</v>
      </c>
      <c r="AY1800" s="567">
        <f t="shared" ref="AY1800:AY1801" si="8750">SUM(I1800,L1800,O1800,R1800,V1800,Y1800,AB1800,AE1800,AI1800,AL1800,AO1800,AR1800,AV1800)</f>
        <v>11</v>
      </c>
      <c r="AZ1800" s="159"/>
      <c r="BA1800" s="159"/>
      <c r="BB1800" s="275">
        <f>SUM(AZ1800:BA1800)</f>
        <v>0</v>
      </c>
      <c r="BC1800" s="275"/>
      <c r="BD1800" s="275"/>
      <c r="BE1800" s="275">
        <f>SUM(BC1800:BD1800)</f>
        <v>0</v>
      </c>
      <c r="BF1800" s="521"/>
      <c r="BG1800" s="605">
        <f>SUM(F1800,S1800,AF1800,AS1800)</f>
        <v>0</v>
      </c>
      <c r="BH1800" s="533">
        <f>SUM(G1800,T1800,AG1800)</f>
        <v>4</v>
      </c>
      <c r="BI1800" s="533">
        <f t="shared" ref="BI1800:BI1802" si="8751">SUM(H1800,U1800,AH1800)</f>
        <v>1</v>
      </c>
      <c r="BJ1800" s="533">
        <f t="shared" ref="BJ1800:BJ1802" si="8752">SUM(I1800,V1800,AI1800)</f>
        <v>5</v>
      </c>
      <c r="BK1800" s="533">
        <f t="shared" ref="BK1800:BK1802" si="8753">SUM(J1800,W1800,AJ1800)</f>
        <v>2</v>
      </c>
      <c r="BL1800" s="533">
        <f t="shared" ref="BL1800:BL1802" si="8754">SUM(K1800,X1800,AK1800)</f>
        <v>0</v>
      </c>
      <c r="BM1800" s="533">
        <f t="shared" ref="BM1800:BM1802" si="8755">SUM(L1800,Y1800,AL1800)</f>
        <v>2</v>
      </c>
      <c r="BN1800" s="533">
        <f>SUM(M1800,Z1800,AM1800)</f>
        <v>2</v>
      </c>
      <c r="BO1800" s="533">
        <f t="shared" ref="BO1800:BO1802" si="8756">SUM(N1800,AA1800,AN1800)</f>
        <v>0</v>
      </c>
      <c r="BP1800" s="533">
        <f t="shared" ref="BP1800:BP1802" si="8757">SUM(O1800,AB1800,AO1800)</f>
        <v>2</v>
      </c>
      <c r="BQ1800" s="533">
        <f t="shared" ref="BQ1800:BQ1802" si="8758">SUM(P1800,AC1800,AP1800)</f>
        <v>2</v>
      </c>
      <c r="BR1800" s="533">
        <f t="shared" ref="BR1800:BR1802" si="8759">SUM(Q1800,AD1800,AQ1800)</f>
        <v>0</v>
      </c>
      <c r="BS1800" s="533">
        <f t="shared" ref="BS1800:BS1802" si="8760">SUM(R1800,AE1800,AR1800)</f>
        <v>2</v>
      </c>
      <c r="BT1800" s="533">
        <f>AT1800</f>
        <v>0</v>
      </c>
      <c r="BU1800" s="533">
        <f t="shared" ref="BU1800:BU1802" si="8761">AU1800</f>
        <v>0</v>
      </c>
      <c r="BV1800" s="533">
        <f t="shared" ref="BV1800:BV1802" si="8762">AV1800</f>
        <v>0</v>
      </c>
      <c r="BW1800" s="536">
        <f>SUM(BH1800,BK1800,BN1800,BQ1800,BT1800)</f>
        <v>10</v>
      </c>
      <c r="BX1800" s="536">
        <f t="shared" ref="BX1800:BX1802" si="8763">SUM(BI1800,BL1800,BO1800,BR1800,BU1800)</f>
        <v>1</v>
      </c>
      <c r="BY1800" s="536">
        <f t="shared" ref="BY1800:BY1802" si="8764">SUM(BJ1800,BM1800,BP1800,BS1800,BV1800)</f>
        <v>11</v>
      </c>
      <c r="BZ1800" t="s">
        <v>74</v>
      </c>
      <c r="CA1800" s="553">
        <f>AZ1800</f>
        <v>0</v>
      </c>
      <c r="CB1800" s="553">
        <f t="shared" ref="CB1800:CB1802" si="8765">BA1800</f>
        <v>0</v>
      </c>
      <c r="CC1800" s="553">
        <f t="shared" ref="CC1800:CC1802" si="8766">BB1800</f>
        <v>0</v>
      </c>
      <c r="CD1800" s="553">
        <f>BC1800</f>
        <v>0</v>
      </c>
      <c r="CE1800" s="553">
        <f t="shared" ref="CE1800:CE1802" si="8767">BD1800</f>
        <v>0</v>
      </c>
      <c r="CF1800" s="553">
        <f t="shared" ref="CF1800:CF1802" si="8768">BE1800</f>
        <v>0</v>
      </c>
    </row>
    <row r="1801" spans="1:84">
      <c r="A1801" s="149"/>
      <c r="B1801" s="151"/>
      <c r="C1801" s="151"/>
      <c r="D1801" s="151"/>
      <c r="E1801" s="446" t="s">
        <v>1079</v>
      </c>
      <c r="F1801" s="592">
        <v>12</v>
      </c>
      <c r="G1801" s="159"/>
      <c r="H1801" s="159"/>
      <c r="I1801" s="275">
        <f>SUM(G1801:H1801)</f>
        <v>0</v>
      </c>
      <c r="J1801" s="159"/>
      <c r="K1801" s="159"/>
      <c r="L1801" s="275">
        <f>SUM(J1801:K1801)</f>
        <v>0</v>
      </c>
      <c r="M1801" s="159"/>
      <c r="N1801" s="159"/>
      <c r="O1801" s="275">
        <f>SUM(M1801:N1801)</f>
        <v>0</v>
      </c>
      <c r="P1801" s="159"/>
      <c r="Q1801" s="159"/>
      <c r="R1801" s="275">
        <f>SUM(P1801:Q1801)</f>
        <v>0</v>
      </c>
      <c r="S1801" s="500"/>
      <c r="T1801" s="275"/>
      <c r="U1801" s="275"/>
      <c r="V1801" s="275">
        <f>SUM(T1801:U1801)</f>
        <v>0</v>
      </c>
      <c r="W1801" s="275"/>
      <c r="X1801" s="275"/>
      <c r="Y1801" s="275">
        <f>SUM(W1801:X1801)</f>
        <v>0</v>
      </c>
      <c r="Z1801" s="275"/>
      <c r="AA1801" s="275"/>
      <c r="AB1801" s="275">
        <f>SUM(Z1801:AA1801)</f>
        <v>0</v>
      </c>
      <c r="AC1801" s="275"/>
      <c r="AD1801" s="275"/>
      <c r="AE1801" s="275">
        <f>SUM(AC1801:AD1801)</f>
        <v>0</v>
      </c>
      <c r="AF1801" s="500"/>
      <c r="AG1801" s="275"/>
      <c r="AH1801" s="275"/>
      <c r="AI1801" s="275">
        <f>SUM(AG1801:AH1801)</f>
        <v>0</v>
      </c>
      <c r="AJ1801" s="275"/>
      <c r="AK1801" s="275"/>
      <c r="AL1801" s="275">
        <f>SUM(AJ1801:AK1801)</f>
        <v>0</v>
      </c>
      <c r="AM1801" s="275"/>
      <c r="AN1801" s="275"/>
      <c r="AO1801" s="275">
        <f>SUM(AM1801:AN1801)</f>
        <v>0</v>
      </c>
      <c r="AP1801" s="275"/>
      <c r="AQ1801" s="275"/>
      <c r="AR1801" s="275">
        <f>SUM(AP1801:AQ1801)</f>
        <v>0</v>
      </c>
      <c r="AS1801" s="500"/>
      <c r="AT1801" s="275"/>
      <c r="AU1801" s="275"/>
      <c r="AV1801" s="275">
        <f>SUM(AT1801:AU1801)</f>
        <v>0</v>
      </c>
      <c r="AW1801" s="567">
        <f t="shared" si="8748"/>
        <v>0</v>
      </c>
      <c r="AX1801" s="567">
        <f t="shared" si="8749"/>
        <v>0</v>
      </c>
      <c r="AY1801" s="567">
        <f t="shared" si="8750"/>
        <v>0</v>
      </c>
      <c r="AZ1801" s="159"/>
      <c r="BA1801" s="159"/>
      <c r="BB1801" s="275">
        <f>SUM(AZ1801:BA1801)</f>
        <v>0</v>
      </c>
      <c r="BC1801" s="275"/>
      <c r="BD1801" s="275"/>
      <c r="BE1801" s="275">
        <f>SUM(BC1801:BD1801)</f>
        <v>0</v>
      </c>
      <c r="BF1801" s="521"/>
      <c r="BG1801" s="605">
        <f>SUM(F1801,S1801,AF1801,AS1801)</f>
        <v>12</v>
      </c>
      <c r="BH1801" s="533">
        <f>SUM(G1801,T1801,AG1801)</f>
        <v>0</v>
      </c>
      <c r="BI1801" s="533">
        <f t="shared" si="8751"/>
        <v>0</v>
      </c>
      <c r="BJ1801" s="533">
        <f t="shared" si="8752"/>
        <v>0</v>
      </c>
      <c r="BK1801" s="533">
        <f t="shared" si="8753"/>
        <v>0</v>
      </c>
      <c r="BL1801" s="533">
        <f t="shared" si="8754"/>
        <v>0</v>
      </c>
      <c r="BM1801" s="533">
        <f t="shared" si="8755"/>
        <v>0</v>
      </c>
      <c r="BN1801" s="533">
        <f>SUM(M1801,Z1801,AM1801)</f>
        <v>0</v>
      </c>
      <c r="BO1801" s="533">
        <f t="shared" si="8756"/>
        <v>0</v>
      </c>
      <c r="BP1801" s="533">
        <f t="shared" si="8757"/>
        <v>0</v>
      </c>
      <c r="BQ1801" s="533">
        <f t="shared" si="8758"/>
        <v>0</v>
      </c>
      <c r="BR1801" s="533">
        <f t="shared" si="8759"/>
        <v>0</v>
      </c>
      <c r="BS1801" s="533">
        <f t="shared" si="8760"/>
        <v>0</v>
      </c>
      <c r="BT1801" s="533">
        <f>AT1801</f>
        <v>0</v>
      </c>
      <c r="BU1801" s="533">
        <f t="shared" si="8761"/>
        <v>0</v>
      </c>
      <c r="BV1801" s="533">
        <f t="shared" si="8762"/>
        <v>0</v>
      </c>
      <c r="BW1801" s="536">
        <f>SUM(BH1801,BK1801,BN1801,BQ1801,BT1801)</f>
        <v>0</v>
      </c>
      <c r="BX1801" s="536">
        <f t="shared" si="8763"/>
        <v>0</v>
      </c>
      <c r="BY1801" s="536">
        <f t="shared" si="8764"/>
        <v>0</v>
      </c>
      <c r="BZ1801" t="s">
        <v>74</v>
      </c>
      <c r="CA1801" s="553">
        <f>AZ1801</f>
        <v>0</v>
      </c>
      <c r="CB1801" s="553">
        <f t="shared" si="8765"/>
        <v>0</v>
      </c>
      <c r="CC1801" s="553">
        <f t="shared" si="8766"/>
        <v>0</v>
      </c>
      <c r="CD1801" s="553">
        <f>BC1801</f>
        <v>0</v>
      </c>
      <c r="CE1801" s="553">
        <f t="shared" si="8767"/>
        <v>0</v>
      </c>
      <c r="CF1801" s="553">
        <f t="shared" si="8768"/>
        <v>0</v>
      </c>
    </row>
    <row r="1802" spans="1:84" s="10" customFormat="1">
      <c r="A1802" s="151"/>
      <c r="B1802" s="151" t="s">
        <v>229</v>
      </c>
      <c r="C1802" s="151"/>
      <c r="D1802" s="151"/>
      <c r="E1802" s="379"/>
      <c r="F1802" s="592">
        <f>SUM(F1800:F1801)</f>
        <v>12</v>
      </c>
      <c r="G1802" s="276">
        <f t="shared" ref="G1802:BE1802" si="8769">SUM(G1800:G1801)</f>
        <v>4</v>
      </c>
      <c r="H1802" s="276">
        <f t="shared" si="8769"/>
        <v>1</v>
      </c>
      <c r="I1802" s="276">
        <f t="shared" si="8769"/>
        <v>5</v>
      </c>
      <c r="J1802" s="276">
        <f t="shared" si="8769"/>
        <v>2</v>
      </c>
      <c r="K1802" s="276">
        <f t="shared" si="8769"/>
        <v>0</v>
      </c>
      <c r="L1802" s="276">
        <f t="shared" si="8769"/>
        <v>2</v>
      </c>
      <c r="M1802" s="276">
        <f t="shared" si="8769"/>
        <v>2</v>
      </c>
      <c r="N1802" s="276">
        <f t="shared" si="8769"/>
        <v>0</v>
      </c>
      <c r="O1802" s="276">
        <f t="shared" si="8769"/>
        <v>2</v>
      </c>
      <c r="P1802" s="276">
        <f t="shared" si="8769"/>
        <v>2</v>
      </c>
      <c r="Q1802" s="276">
        <f t="shared" si="8769"/>
        <v>0</v>
      </c>
      <c r="R1802" s="276">
        <f t="shared" si="8769"/>
        <v>2</v>
      </c>
      <c r="S1802" s="501">
        <f t="shared" si="8769"/>
        <v>0</v>
      </c>
      <c r="T1802" s="276">
        <f t="shared" si="8769"/>
        <v>0</v>
      </c>
      <c r="U1802" s="276">
        <f t="shared" si="8769"/>
        <v>0</v>
      </c>
      <c r="V1802" s="276">
        <f t="shared" si="8769"/>
        <v>0</v>
      </c>
      <c r="W1802" s="276">
        <f t="shared" si="8769"/>
        <v>0</v>
      </c>
      <c r="X1802" s="276">
        <f t="shared" si="8769"/>
        <v>0</v>
      </c>
      <c r="Y1802" s="276">
        <f t="shared" si="8769"/>
        <v>0</v>
      </c>
      <c r="Z1802" s="276">
        <f t="shared" si="8769"/>
        <v>0</v>
      </c>
      <c r="AA1802" s="276">
        <f t="shared" si="8769"/>
        <v>0</v>
      </c>
      <c r="AB1802" s="276">
        <f t="shared" si="8769"/>
        <v>0</v>
      </c>
      <c r="AC1802" s="276">
        <f t="shared" si="8769"/>
        <v>0</v>
      </c>
      <c r="AD1802" s="276">
        <f t="shared" si="8769"/>
        <v>0</v>
      </c>
      <c r="AE1802" s="276">
        <f t="shared" si="8769"/>
        <v>0</v>
      </c>
      <c r="AF1802" s="501">
        <f t="shared" si="8769"/>
        <v>0</v>
      </c>
      <c r="AG1802" s="276">
        <f t="shared" si="8769"/>
        <v>0</v>
      </c>
      <c r="AH1802" s="276">
        <f t="shared" si="8769"/>
        <v>0</v>
      </c>
      <c r="AI1802" s="276">
        <f t="shared" si="8769"/>
        <v>0</v>
      </c>
      <c r="AJ1802" s="276">
        <f t="shared" si="8769"/>
        <v>0</v>
      </c>
      <c r="AK1802" s="276">
        <f t="shared" si="8769"/>
        <v>0</v>
      </c>
      <c r="AL1802" s="276">
        <f t="shared" si="8769"/>
        <v>0</v>
      </c>
      <c r="AM1802" s="276">
        <f t="shared" si="8769"/>
        <v>0</v>
      </c>
      <c r="AN1802" s="276">
        <f t="shared" si="8769"/>
        <v>0</v>
      </c>
      <c r="AO1802" s="276">
        <f t="shared" si="8769"/>
        <v>0</v>
      </c>
      <c r="AP1802" s="276">
        <f t="shared" si="8769"/>
        <v>0</v>
      </c>
      <c r="AQ1802" s="276">
        <f t="shared" si="8769"/>
        <v>0</v>
      </c>
      <c r="AR1802" s="276">
        <f t="shared" si="8769"/>
        <v>0</v>
      </c>
      <c r="AS1802" s="501">
        <f t="shared" si="8769"/>
        <v>0</v>
      </c>
      <c r="AT1802" s="276">
        <f t="shared" si="8769"/>
        <v>0</v>
      </c>
      <c r="AU1802" s="276">
        <f t="shared" si="8769"/>
        <v>0</v>
      </c>
      <c r="AV1802" s="276">
        <f t="shared" si="8769"/>
        <v>0</v>
      </c>
      <c r="AW1802" s="568">
        <f t="shared" si="8769"/>
        <v>10</v>
      </c>
      <c r="AX1802" s="568">
        <f t="shared" si="8769"/>
        <v>1</v>
      </c>
      <c r="AY1802" s="568">
        <f t="shared" si="8769"/>
        <v>11</v>
      </c>
      <c r="AZ1802" s="276">
        <f t="shared" si="8769"/>
        <v>0</v>
      </c>
      <c r="BA1802" s="276">
        <f t="shared" si="8769"/>
        <v>0</v>
      </c>
      <c r="BB1802" s="276">
        <f t="shared" si="8769"/>
        <v>0</v>
      </c>
      <c r="BC1802" s="276">
        <f t="shared" si="8769"/>
        <v>0</v>
      </c>
      <c r="BD1802" s="276">
        <f t="shared" si="8769"/>
        <v>0</v>
      </c>
      <c r="BE1802" s="276">
        <f t="shared" si="8769"/>
        <v>0</v>
      </c>
      <c r="BF1802" s="523"/>
      <c r="BG1802" s="605">
        <f>SUM(F1802,S1802,AF1802,AS1802)</f>
        <v>12</v>
      </c>
      <c r="BH1802" s="533">
        <f>SUM(G1802,T1802,AG1802)</f>
        <v>4</v>
      </c>
      <c r="BI1802" s="533">
        <f t="shared" si="8751"/>
        <v>1</v>
      </c>
      <c r="BJ1802" s="533">
        <f t="shared" si="8752"/>
        <v>5</v>
      </c>
      <c r="BK1802" s="533">
        <f t="shared" si="8753"/>
        <v>2</v>
      </c>
      <c r="BL1802" s="533">
        <f t="shared" si="8754"/>
        <v>0</v>
      </c>
      <c r="BM1802" s="533">
        <f t="shared" si="8755"/>
        <v>2</v>
      </c>
      <c r="BN1802" s="533">
        <f>SUM(M1802,Z1802,AM1802)</f>
        <v>2</v>
      </c>
      <c r="BO1802" s="533">
        <f t="shared" si="8756"/>
        <v>0</v>
      </c>
      <c r="BP1802" s="533">
        <f t="shared" si="8757"/>
        <v>2</v>
      </c>
      <c r="BQ1802" s="533">
        <f t="shared" si="8758"/>
        <v>2</v>
      </c>
      <c r="BR1802" s="533">
        <f t="shared" si="8759"/>
        <v>0</v>
      </c>
      <c r="BS1802" s="533">
        <f t="shared" si="8760"/>
        <v>2</v>
      </c>
      <c r="BT1802" s="533">
        <f>AT1802</f>
        <v>0</v>
      </c>
      <c r="BU1802" s="533">
        <f t="shared" si="8761"/>
        <v>0</v>
      </c>
      <c r="BV1802" s="533">
        <f t="shared" si="8762"/>
        <v>0</v>
      </c>
      <c r="BW1802" s="536">
        <f>SUM(BH1802,BK1802,BN1802,BQ1802,BT1802)</f>
        <v>10</v>
      </c>
      <c r="BX1802" s="536">
        <f t="shared" si="8763"/>
        <v>1</v>
      </c>
      <c r="BY1802" s="536">
        <f t="shared" si="8764"/>
        <v>11</v>
      </c>
      <c r="BZ1802" t="s">
        <v>74</v>
      </c>
      <c r="CA1802" s="553">
        <f>AZ1802</f>
        <v>0</v>
      </c>
      <c r="CB1802" s="553">
        <f t="shared" si="8765"/>
        <v>0</v>
      </c>
      <c r="CC1802" s="553">
        <f t="shared" si="8766"/>
        <v>0</v>
      </c>
      <c r="CD1802" s="553">
        <f>BC1802</f>
        <v>0</v>
      </c>
      <c r="CE1802" s="553">
        <f t="shared" si="8767"/>
        <v>0</v>
      </c>
      <c r="CF1802" s="553">
        <f t="shared" si="8768"/>
        <v>0</v>
      </c>
    </row>
    <row r="1803" spans="1:84">
      <c r="A1803" s="149"/>
      <c r="B1803" s="149" t="s">
        <v>169</v>
      </c>
      <c r="C1803" s="151"/>
      <c r="D1803" s="151"/>
      <c r="E1803" s="379" t="s">
        <v>221</v>
      </c>
      <c r="F1803" s="592"/>
      <c r="G1803" s="159"/>
      <c r="H1803" s="159"/>
      <c r="I1803" s="275"/>
      <c r="J1803" s="279"/>
      <c r="K1803" s="159"/>
      <c r="L1803" s="275"/>
      <c r="M1803" s="159"/>
      <c r="N1803" s="159"/>
      <c r="O1803" s="275"/>
      <c r="P1803" s="279"/>
      <c r="Q1803" s="159"/>
      <c r="R1803" s="275"/>
      <c r="S1803" s="500"/>
      <c r="T1803" s="275"/>
      <c r="U1803" s="275"/>
      <c r="V1803" s="275"/>
      <c r="W1803" s="275"/>
      <c r="X1803" s="275"/>
      <c r="Y1803" s="275"/>
      <c r="Z1803" s="275"/>
      <c r="AA1803" s="275"/>
      <c r="AB1803" s="275"/>
      <c r="AC1803" s="275"/>
      <c r="AD1803" s="275"/>
      <c r="AE1803" s="275"/>
      <c r="AF1803" s="500"/>
      <c r="AG1803" s="275"/>
      <c r="AH1803" s="275"/>
      <c r="AI1803" s="275"/>
      <c r="AJ1803" s="275"/>
      <c r="AK1803" s="275"/>
      <c r="AL1803" s="275"/>
      <c r="AM1803" s="275"/>
      <c r="AN1803" s="275"/>
      <c r="AO1803" s="275"/>
      <c r="AP1803" s="275"/>
      <c r="AQ1803" s="275"/>
      <c r="AR1803" s="275"/>
      <c r="AS1803" s="500"/>
      <c r="AT1803" s="275"/>
      <c r="AU1803" s="275"/>
      <c r="AV1803" s="275"/>
      <c r="AW1803" s="567"/>
      <c r="AX1803" s="567"/>
      <c r="AY1803" s="567"/>
      <c r="AZ1803" s="159"/>
      <c r="BA1803" s="159"/>
      <c r="BB1803" s="159"/>
      <c r="BC1803" s="275"/>
      <c r="BD1803" s="275"/>
      <c r="BE1803" s="275"/>
      <c r="BF1803" s="521"/>
    </row>
    <row r="1804" spans="1:84">
      <c r="A1804" s="149"/>
      <c r="B1804" s="149"/>
      <c r="C1804" s="151"/>
      <c r="D1804" s="151"/>
      <c r="E1804" s="446" t="s">
        <v>1078</v>
      </c>
      <c r="F1804" s="592">
        <v>5</v>
      </c>
      <c r="G1804" s="159"/>
      <c r="H1804" s="159"/>
      <c r="I1804" s="275">
        <f>SUM(G1804:H1804)</f>
        <v>0</v>
      </c>
      <c r="J1804" s="159"/>
      <c r="K1804" s="159"/>
      <c r="L1804" s="275">
        <f>SUM(J1804:K1804)</f>
        <v>0</v>
      </c>
      <c r="M1804" s="159">
        <v>0</v>
      </c>
      <c r="N1804" s="159"/>
      <c r="O1804" s="275">
        <f>SUM(M1804:N1804)</f>
        <v>0</v>
      </c>
      <c r="P1804" s="159"/>
      <c r="Q1804" s="159"/>
      <c r="R1804" s="275">
        <f>SUM(P1804:Q1804)</f>
        <v>0</v>
      </c>
      <c r="S1804" s="500"/>
      <c r="T1804" s="275"/>
      <c r="U1804" s="275"/>
      <c r="V1804" s="275">
        <f>SUM(T1804:U1804)</f>
        <v>0</v>
      </c>
      <c r="W1804" s="275"/>
      <c r="X1804" s="275"/>
      <c r="Y1804" s="275">
        <f>SUM(W1804:X1804)</f>
        <v>0</v>
      </c>
      <c r="Z1804" s="275"/>
      <c r="AA1804" s="275"/>
      <c r="AB1804" s="275">
        <f>SUM(Z1804:AA1804)</f>
        <v>0</v>
      </c>
      <c r="AC1804" s="275"/>
      <c r="AD1804" s="275"/>
      <c r="AE1804" s="275">
        <f>SUM(AC1804:AD1804)</f>
        <v>0</v>
      </c>
      <c r="AF1804" s="500"/>
      <c r="AG1804" s="275"/>
      <c r="AH1804" s="275"/>
      <c r="AI1804" s="275">
        <f>SUM(AG1804:AH1804)</f>
        <v>0</v>
      </c>
      <c r="AJ1804" s="275"/>
      <c r="AK1804" s="275"/>
      <c r="AL1804" s="275">
        <f>SUM(AJ1804:AK1804)</f>
        <v>0</v>
      </c>
      <c r="AM1804" s="275"/>
      <c r="AN1804" s="275"/>
      <c r="AO1804" s="275">
        <f>SUM(AM1804:AN1804)</f>
        <v>0</v>
      </c>
      <c r="AP1804" s="275"/>
      <c r="AQ1804" s="275"/>
      <c r="AR1804" s="275">
        <f>SUM(AP1804:AQ1804)</f>
        <v>0</v>
      </c>
      <c r="AS1804" s="500"/>
      <c r="AT1804" s="275"/>
      <c r="AU1804" s="275"/>
      <c r="AV1804" s="275">
        <f>SUM(AT1804:AU1804)</f>
        <v>0</v>
      </c>
      <c r="AW1804" s="567">
        <f t="shared" ref="AW1804:AW1805" si="8770">SUM(G1804,J1804,M1804,P1804,T1804,W1804,Z1804,AC1804,AG1804,AJ1804,AM1804,AP1804,AT1804)</f>
        <v>0</v>
      </c>
      <c r="AX1804" s="567">
        <f t="shared" ref="AX1804:AX1805" si="8771">SUM(H1804,K1804,N1804,Q1804,U1804,X1804,AA1804,AD1804,AH1804,AK1804,AN1804,AQ1804,AU1804)</f>
        <v>0</v>
      </c>
      <c r="AY1804" s="567">
        <f t="shared" ref="AY1804:AY1805" si="8772">SUM(I1804,L1804,O1804,R1804,V1804,Y1804,AB1804,AE1804,AI1804,AL1804,AO1804,AR1804,AV1804)</f>
        <v>0</v>
      </c>
      <c r="AZ1804" s="159"/>
      <c r="BA1804" s="159"/>
      <c r="BB1804" s="275">
        <f>SUM(AZ1804:BA1804)</f>
        <v>0</v>
      </c>
      <c r="BC1804" s="275"/>
      <c r="BD1804" s="275"/>
      <c r="BE1804" s="275">
        <f>SUM(BC1804:BD1804)</f>
        <v>0</v>
      </c>
      <c r="BF1804" s="521"/>
      <c r="BG1804" s="605">
        <f>SUM(F1804,S1804,AF1804,AS1804)</f>
        <v>5</v>
      </c>
      <c r="BH1804" s="533">
        <f>SUM(G1804,T1804,AG1804)</f>
        <v>0</v>
      </c>
      <c r="BI1804" s="533">
        <f t="shared" ref="BI1804:BI1806" si="8773">SUM(H1804,U1804,AH1804)</f>
        <v>0</v>
      </c>
      <c r="BJ1804" s="533">
        <f t="shared" ref="BJ1804:BJ1806" si="8774">SUM(I1804,V1804,AI1804)</f>
        <v>0</v>
      </c>
      <c r="BK1804" s="533">
        <f t="shared" ref="BK1804:BK1806" si="8775">SUM(J1804,W1804,AJ1804)</f>
        <v>0</v>
      </c>
      <c r="BL1804" s="533">
        <f t="shared" ref="BL1804:BL1806" si="8776">SUM(K1804,X1804,AK1804)</f>
        <v>0</v>
      </c>
      <c r="BM1804" s="533">
        <f t="shared" ref="BM1804:BM1806" si="8777">SUM(L1804,Y1804,AL1804)</f>
        <v>0</v>
      </c>
      <c r="BN1804" s="533">
        <f>SUM(M1804,Z1804,AM1804)</f>
        <v>0</v>
      </c>
      <c r="BO1804" s="533">
        <f t="shared" ref="BO1804:BO1806" si="8778">SUM(N1804,AA1804,AN1804)</f>
        <v>0</v>
      </c>
      <c r="BP1804" s="533">
        <f t="shared" ref="BP1804:BP1806" si="8779">SUM(O1804,AB1804,AO1804)</f>
        <v>0</v>
      </c>
      <c r="BQ1804" s="533">
        <f t="shared" ref="BQ1804:BQ1806" si="8780">SUM(P1804,AC1804,AP1804)</f>
        <v>0</v>
      </c>
      <c r="BR1804" s="533">
        <f t="shared" ref="BR1804:BR1806" si="8781">SUM(Q1804,AD1804,AQ1804)</f>
        <v>0</v>
      </c>
      <c r="BS1804" s="533">
        <f t="shared" ref="BS1804:BS1806" si="8782">SUM(R1804,AE1804,AR1804)</f>
        <v>0</v>
      </c>
      <c r="BT1804" s="533">
        <f>AT1804</f>
        <v>0</v>
      </c>
      <c r="BU1804" s="533">
        <f t="shared" ref="BU1804:BU1806" si="8783">AU1804</f>
        <v>0</v>
      </c>
      <c r="BV1804" s="533">
        <f t="shared" ref="BV1804:BV1806" si="8784">AV1804</f>
        <v>0</v>
      </c>
      <c r="BW1804" s="536">
        <f>SUM(BH1804,BK1804,BN1804,BQ1804,BT1804)</f>
        <v>0</v>
      </c>
      <c r="BX1804" s="536">
        <f t="shared" ref="BX1804:BX1806" si="8785">SUM(BI1804,BL1804,BO1804,BR1804,BU1804)</f>
        <v>0</v>
      </c>
      <c r="BY1804" s="536">
        <f t="shared" ref="BY1804:BY1806" si="8786">SUM(BJ1804,BM1804,BP1804,BS1804,BV1804)</f>
        <v>0</v>
      </c>
      <c r="BZ1804" t="s">
        <v>74</v>
      </c>
      <c r="CA1804" s="553">
        <f>AZ1804</f>
        <v>0</v>
      </c>
      <c r="CB1804" s="553">
        <f t="shared" ref="CB1804:CB1806" si="8787">BA1804</f>
        <v>0</v>
      </c>
      <c r="CC1804" s="553">
        <f t="shared" ref="CC1804:CC1806" si="8788">BB1804</f>
        <v>0</v>
      </c>
      <c r="CD1804" s="553">
        <f>BC1804</f>
        <v>0</v>
      </c>
      <c r="CE1804" s="553">
        <f t="shared" ref="CE1804:CE1806" si="8789">BD1804</f>
        <v>0</v>
      </c>
      <c r="CF1804" s="553">
        <f t="shared" ref="CF1804:CF1806" si="8790">BE1804</f>
        <v>0</v>
      </c>
    </row>
    <row r="1805" spans="1:84">
      <c r="A1805" s="149"/>
      <c r="B1805" s="149"/>
      <c r="C1805" s="151"/>
      <c r="D1805" s="151"/>
      <c r="E1805" s="446" t="s">
        <v>1079</v>
      </c>
      <c r="F1805" s="592">
        <v>9</v>
      </c>
      <c r="G1805" s="159"/>
      <c r="H1805" s="159"/>
      <c r="I1805" s="275">
        <f>SUM(G1805:H1805)</f>
        <v>0</v>
      </c>
      <c r="J1805" s="159"/>
      <c r="K1805" s="159"/>
      <c r="L1805" s="275">
        <f>SUM(J1805:K1805)</f>
        <v>0</v>
      </c>
      <c r="M1805" s="159"/>
      <c r="N1805" s="159"/>
      <c r="O1805" s="275">
        <f>SUM(M1805:N1805)</f>
        <v>0</v>
      </c>
      <c r="P1805" s="159"/>
      <c r="Q1805" s="159"/>
      <c r="R1805" s="275">
        <f>SUM(P1805:Q1805)</f>
        <v>0</v>
      </c>
      <c r="S1805" s="500"/>
      <c r="T1805" s="275"/>
      <c r="U1805" s="275"/>
      <c r="V1805" s="275">
        <f>SUM(T1805:U1805)</f>
        <v>0</v>
      </c>
      <c r="W1805" s="275"/>
      <c r="X1805" s="275"/>
      <c r="Y1805" s="275">
        <f>SUM(W1805:X1805)</f>
        <v>0</v>
      </c>
      <c r="Z1805" s="275"/>
      <c r="AA1805" s="275"/>
      <c r="AB1805" s="275">
        <f>SUM(Z1805:AA1805)</f>
        <v>0</v>
      </c>
      <c r="AC1805" s="275"/>
      <c r="AD1805" s="275"/>
      <c r="AE1805" s="275">
        <f>SUM(AC1805:AD1805)</f>
        <v>0</v>
      </c>
      <c r="AF1805" s="500"/>
      <c r="AG1805" s="275"/>
      <c r="AH1805" s="275"/>
      <c r="AI1805" s="275">
        <f>SUM(AG1805:AH1805)</f>
        <v>0</v>
      </c>
      <c r="AJ1805" s="275"/>
      <c r="AK1805" s="275"/>
      <c r="AL1805" s="275">
        <f>SUM(AJ1805:AK1805)</f>
        <v>0</v>
      </c>
      <c r="AM1805" s="275"/>
      <c r="AN1805" s="275"/>
      <c r="AO1805" s="275">
        <f>SUM(AM1805:AN1805)</f>
        <v>0</v>
      </c>
      <c r="AP1805" s="275"/>
      <c r="AQ1805" s="275"/>
      <c r="AR1805" s="275">
        <f>SUM(AP1805:AQ1805)</f>
        <v>0</v>
      </c>
      <c r="AS1805" s="500"/>
      <c r="AT1805" s="275"/>
      <c r="AU1805" s="275"/>
      <c r="AV1805" s="275">
        <f>SUM(AT1805:AU1805)</f>
        <v>0</v>
      </c>
      <c r="AW1805" s="567">
        <f t="shared" si="8770"/>
        <v>0</v>
      </c>
      <c r="AX1805" s="567">
        <f t="shared" si="8771"/>
        <v>0</v>
      </c>
      <c r="AY1805" s="567">
        <f t="shared" si="8772"/>
        <v>0</v>
      </c>
      <c r="AZ1805" s="159"/>
      <c r="BA1805" s="159"/>
      <c r="BB1805" s="275">
        <f>SUM(AZ1805:BA1805)</f>
        <v>0</v>
      </c>
      <c r="BC1805" s="275"/>
      <c r="BD1805" s="275"/>
      <c r="BE1805" s="275">
        <f>SUM(BC1805:BD1805)</f>
        <v>0</v>
      </c>
      <c r="BF1805" s="521"/>
      <c r="BG1805" s="605">
        <f>SUM(F1805,S1805,AF1805,AS1805)</f>
        <v>9</v>
      </c>
      <c r="BH1805" s="533">
        <f>SUM(G1805,T1805,AG1805)</f>
        <v>0</v>
      </c>
      <c r="BI1805" s="533">
        <f t="shared" si="8773"/>
        <v>0</v>
      </c>
      <c r="BJ1805" s="533">
        <f t="shared" si="8774"/>
        <v>0</v>
      </c>
      <c r="BK1805" s="533">
        <f t="shared" si="8775"/>
        <v>0</v>
      </c>
      <c r="BL1805" s="533">
        <f t="shared" si="8776"/>
        <v>0</v>
      </c>
      <c r="BM1805" s="533">
        <f t="shared" si="8777"/>
        <v>0</v>
      </c>
      <c r="BN1805" s="533">
        <f>SUM(M1805,Z1805,AM1805)</f>
        <v>0</v>
      </c>
      <c r="BO1805" s="533">
        <f t="shared" si="8778"/>
        <v>0</v>
      </c>
      <c r="BP1805" s="533">
        <f t="shared" si="8779"/>
        <v>0</v>
      </c>
      <c r="BQ1805" s="533">
        <f t="shared" si="8780"/>
        <v>0</v>
      </c>
      <c r="BR1805" s="533">
        <f t="shared" si="8781"/>
        <v>0</v>
      </c>
      <c r="BS1805" s="533">
        <f t="shared" si="8782"/>
        <v>0</v>
      </c>
      <c r="BT1805" s="533">
        <f>AT1805</f>
        <v>0</v>
      </c>
      <c r="BU1805" s="533">
        <f t="shared" si="8783"/>
        <v>0</v>
      </c>
      <c r="BV1805" s="533">
        <f t="shared" si="8784"/>
        <v>0</v>
      </c>
      <c r="BW1805" s="536">
        <f>SUM(BH1805,BK1805,BN1805,BQ1805,BT1805)</f>
        <v>0</v>
      </c>
      <c r="BX1805" s="536">
        <f t="shared" si="8785"/>
        <v>0</v>
      </c>
      <c r="BY1805" s="536">
        <f t="shared" si="8786"/>
        <v>0</v>
      </c>
      <c r="BZ1805" t="s">
        <v>74</v>
      </c>
      <c r="CA1805" s="553">
        <f>AZ1805</f>
        <v>0</v>
      </c>
      <c r="CB1805" s="553">
        <f t="shared" si="8787"/>
        <v>0</v>
      </c>
      <c r="CC1805" s="553">
        <f t="shared" si="8788"/>
        <v>0</v>
      </c>
      <c r="CD1805" s="553">
        <f>BC1805</f>
        <v>0</v>
      </c>
      <c r="CE1805" s="553">
        <f t="shared" si="8789"/>
        <v>0</v>
      </c>
      <c r="CF1805" s="553">
        <f t="shared" si="8790"/>
        <v>0</v>
      </c>
    </row>
    <row r="1806" spans="1:84">
      <c r="A1806" s="149"/>
      <c r="B1806" s="149"/>
      <c r="C1806" s="151"/>
      <c r="D1806" s="151"/>
      <c r="E1806" s="370"/>
      <c r="F1806" s="592">
        <f>SUM(F1804:F1805)</f>
        <v>14</v>
      </c>
      <c r="G1806" s="276">
        <f t="shared" ref="G1806:BE1806" si="8791">SUM(G1804:G1805)</f>
        <v>0</v>
      </c>
      <c r="H1806" s="276">
        <f t="shared" si="8791"/>
        <v>0</v>
      </c>
      <c r="I1806" s="276">
        <f t="shared" si="8791"/>
        <v>0</v>
      </c>
      <c r="J1806" s="276">
        <f t="shared" si="8791"/>
        <v>0</v>
      </c>
      <c r="K1806" s="276">
        <f t="shared" si="8791"/>
        <v>0</v>
      </c>
      <c r="L1806" s="276">
        <f t="shared" si="8791"/>
        <v>0</v>
      </c>
      <c r="M1806" s="276">
        <f t="shared" si="8791"/>
        <v>0</v>
      </c>
      <c r="N1806" s="276">
        <f t="shared" si="8791"/>
        <v>0</v>
      </c>
      <c r="O1806" s="276">
        <f t="shared" si="8791"/>
        <v>0</v>
      </c>
      <c r="P1806" s="276">
        <f t="shared" si="8791"/>
        <v>0</v>
      </c>
      <c r="Q1806" s="276">
        <f t="shared" si="8791"/>
        <v>0</v>
      </c>
      <c r="R1806" s="276">
        <f t="shared" si="8791"/>
        <v>0</v>
      </c>
      <c r="S1806" s="501">
        <f t="shared" si="8791"/>
        <v>0</v>
      </c>
      <c r="T1806" s="276">
        <f t="shared" si="8791"/>
        <v>0</v>
      </c>
      <c r="U1806" s="276">
        <f t="shared" si="8791"/>
        <v>0</v>
      </c>
      <c r="V1806" s="276">
        <f t="shared" si="8791"/>
        <v>0</v>
      </c>
      <c r="W1806" s="276">
        <f t="shared" si="8791"/>
        <v>0</v>
      </c>
      <c r="X1806" s="276">
        <f t="shared" si="8791"/>
        <v>0</v>
      </c>
      <c r="Y1806" s="276">
        <f t="shared" si="8791"/>
        <v>0</v>
      </c>
      <c r="Z1806" s="276">
        <f t="shared" si="8791"/>
        <v>0</v>
      </c>
      <c r="AA1806" s="276">
        <f t="shared" si="8791"/>
        <v>0</v>
      </c>
      <c r="AB1806" s="276">
        <f t="shared" si="8791"/>
        <v>0</v>
      </c>
      <c r="AC1806" s="276">
        <f t="shared" si="8791"/>
        <v>0</v>
      </c>
      <c r="AD1806" s="276">
        <f t="shared" si="8791"/>
        <v>0</v>
      </c>
      <c r="AE1806" s="276">
        <f t="shared" si="8791"/>
        <v>0</v>
      </c>
      <c r="AF1806" s="501">
        <f t="shared" si="8791"/>
        <v>0</v>
      </c>
      <c r="AG1806" s="276">
        <f t="shared" si="8791"/>
        <v>0</v>
      </c>
      <c r="AH1806" s="276">
        <f t="shared" si="8791"/>
        <v>0</v>
      </c>
      <c r="AI1806" s="276">
        <f t="shared" si="8791"/>
        <v>0</v>
      </c>
      <c r="AJ1806" s="276">
        <f t="shared" si="8791"/>
        <v>0</v>
      </c>
      <c r="AK1806" s="276">
        <f t="shared" si="8791"/>
        <v>0</v>
      </c>
      <c r="AL1806" s="276">
        <f t="shared" si="8791"/>
        <v>0</v>
      </c>
      <c r="AM1806" s="276">
        <f t="shared" si="8791"/>
        <v>0</v>
      </c>
      <c r="AN1806" s="276">
        <f t="shared" si="8791"/>
        <v>0</v>
      </c>
      <c r="AO1806" s="276">
        <f t="shared" si="8791"/>
        <v>0</v>
      </c>
      <c r="AP1806" s="276">
        <f t="shared" si="8791"/>
        <v>0</v>
      </c>
      <c r="AQ1806" s="276">
        <f t="shared" si="8791"/>
        <v>0</v>
      </c>
      <c r="AR1806" s="276">
        <f t="shared" si="8791"/>
        <v>0</v>
      </c>
      <c r="AS1806" s="501">
        <f t="shared" si="8791"/>
        <v>0</v>
      </c>
      <c r="AT1806" s="276">
        <f t="shared" si="8791"/>
        <v>0</v>
      </c>
      <c r="AU1806" s="276">
        <f t="shared" si="8791"/>
        <v>0</v>
      </c>
      <c r="AV1806" s="276">
        <f t="shared" si="8791"/>
        <v>0</v>
      </c>
      <c r="AW1806" s="568">
        <f t="shared" si="8791"/>
        <v>0</v>
      </c>
      <c r="AX1806" s="568">
        <f t="shared" si="8791"/>
        <v>0</v>
      </c>
      <c r="AY1806" s="568">
        <f t="shared" si="8791"/>
        <v>0</v>
      </c>
      <c r="AZ1806" s="276">
        <f t="shared" si="8791"/>
        <v>0</v>
      </c>
      <c r="BA1806" s="276">
        <f t="shared" si="8791"/>
        <v>0</v>
      </c>
      <c r="BB1806" s="276">
        <f t="shared" si="8791"/>
        <v>0</v>
      </c>
      <c r="BC1806" s="276">
        <f t="shared" si="8791"/>
        <v>0</v>
      </c>
      <c r="BD1806" s="276">
        <f t="shared" si="8791"/>
        <v>0</v>
      </c>
      <c r="BE1806" s="276">
        <f t="shared" si="8791"/>
        <v>0</v>
      </c>
      <c r="BF1806" s="523"/>
      <c r="BG1806" s="605">
        <f>SUM(F1806,S1806,AF1806,AS1806)</f>
        <v>14</v>
      </c>
      <c r="BH1806" s="533">
        <f>SUM(G1806,T1806,AG1806)</f>
        <v>0</v>
      </c>
      <c r="BI1806" s="533">
        <f t="shared" si="8773"/>
        <v>0</v>
      </c>
      <c r="BJ1806" s="533">
        <f t="shared" si="8774"/>
        <v>0</v>
      </c>
      <c r="BK1806" s="533">
        <f t="shared" si="8775"/>
        <v>0</v>
      </c>
      <c r="BL1806" s="533">
        <f t="shared" si="8776"/>
        <v>0</v>
      </c>
      <c r="BM1806" s="533">
        <f t="shared" si="8777"/>
        <v>0</v>
      </c>
      <c r="BN1806" s="533">
        <f>SUM(M1806,Z1806,AM1806)</f>
        <v>0</v>
      </c>
      <c r="BO1806" s="533">
        <f t="shared" si="8778"/>
        <v>0</v>
      </c>
      <c r="BP1806" s="533">
        <f t="shared" si="8779"/>
        <v>0</v>
      </c>
      <c r="BQ1806" s="533">
        <f t="shared" si="8780"/>
        <v>0</v>
      </c>
      <c r="BR1806" s="533">
        <f t="shared" si="8781"/>
        <v>0</v>
      </c>
      <c r="BS1806" s="533">
        <f t="shared" si="8782"/>
        <v>0</v>
      </c>
      <c r="BT1806" s="533">
        <f>AT1806</f>
        <v>0</v>
      </c>
      <c r="BU1806" s="533">
        <f t="shared" si="8783"/>
        <v>0</v>
      </c>
      <c r="BV1806" s="533">
        <f t="shared" si="8784"/>
        <v>0</v>
      </c>
      <c r="BW1806" s="536">
        <f>SUM(BH1806,BK1806,BN1806,BQ1806,BT1806)</f>
        <v>0</v>
      </c>
      <c r="BX1806" s="536">
        <f t="shared" si="8785"/>
        <v>0</v>
      </c>
      <c r="BY1806" s="536">
        <f t="shared" si="8786"/>
        <v>0</v>
      </c>
      <c r="BZ1806" t="s">
        <v>74</v>
      </c>
      <c r="CA1806" s="553">
        <f>AZ1806</f>
        <v>0</v>
      </c>
      <c r="CB1806" s="553">
        <f t="shared" si="8787"/>
        <v>0</v>
      </c>
      <c r="CC1806" s="553">
        <f t="shared" si="8788"/>
        <v>0</v>
      </c>
      <c r="CD1806" s="553">
        <f>BC1806</f>
        <v>0</v>
      </c>
      <c r="CE1806" s="553">
        <f t="shared" si="8789"/>
        <v>0</v>
      </c>
      <c r="CF1806" s="553">
        <f t="shared" si="8790"/>
        <v>0</v>
      </c>
    </row>
    <row r="1807" spans="1:84">
      <c r="A1807" s="149"/>
      <c r="B1807" s="149" t="s">
        <v>161</v>
      </c>
      <c r="C1807" s="151"/>
      <c r="D1807" s="151"/>
      <c r="E1807" s="379" t="s">
        <v>444</v>
      </c>
      <c r="F1807" s="592" t="s">
        <v>267</v>
      </c>
      <c r="G1807" s="159"/>
      <c r="H1807" s="159"/>
      <c r="I1807" s="275"/>
      <c r="J1807" s="279"/>
      <c r="K1807" s="159"/>
      <c r="L1807" s="275"/>
      <c r="M1807" s="159"/>
      <c r="N1807" s="159"/>
      <c r="O1807" s="275"/>
      <c r="P1807" s="279"/>
      <c r="Q1807" s="159"/>
      <c r="R1807" s="275"/>
      <c r="S1807" s="500"/>
      <c r="T1807" s="275"/>
      <c r="U1807" s="275"/>
      <c r="V1807" s="275"/>
      <c r="W1807" s="275"/>
      <c r="X1807" s="275"/>
      <c r="Y1807" s="275"/>
      <c r="Z1807" s="275"/>
      <c r="AA1807" s="275"/>
      <c r="AB1807" s="275"/>
      <c r="AC1807" s="275"/>
      <c r="AD1807" s="275"/>
      <c r="AE1807" s="275"/>
      <c r="AF1807" s="500"/>
      <c r="AG1807" s="275"/>
      <c r="AH1807" s="275"/>
      <c r="AI1807" s="275"/>
      <c r="AJ1807" s="275"/>
      <c r="AK1807" s="275"/>
      <c r="AL1807" s="275"/>
      <c r="AM1807" s="275"/>
      <c r="AN1807" s="275"/>
      <c r="AO1807" s="275"/>
      <c r="AP1807" s="275"/>
      <c r="AQ1807" s="275"/>
      <c r="AR1807" s="275"/>
      <c r="AS1807" s="500"/>
      <c r="AT1807" s="275"/>
      <c r="AU1807" s="275"/>
      <c r="AV1807" s="275"/>
      <c r="AW1807" s="567"/>
      <c r="AX1807" s="567"/>
      <c r="AY1807" s="567"/>
      <c r="AZ1807" s="159"/>
      <c r="BA1807" s="159"/>
      <c r="BB1807" s="159"/>
      <c r="BC1807" s="275"/>
      <c r="BD1807" s="275"/>
      <c r="BE1807" s="275"/>
      <c r="BF1807" s="521"/>
    </row>
    <row r="1808" spans="1:84">
      <c r="A1808" s="149"/>
      <c r="B1808" s="149"/>
      <c r="C1808" s="151"/>
      <c r="D1808" s="151"/>
      <c r="E1808" s="446" t="s">
        <v>1078</v>
      </c>
      <c r="F1808" s="592">
        <v>1</v>
      </c>
      <c r="G1808" s="159"/>
      <c r="H1808" s="159"/>
      <c r="I1808" s="275">
        <f>SUM(G1808:H1808)</f>
        <v>0</v>
      </c>
      <c r="J1808" s="159"/>
      <c r="K1808" s="159"/>
      <c r="L1808" s="275">
        <f>SUM(J1808:K1808)</f>
        <v>0</v>
      </c>
      <c r="M1808" s="159"/>
      <c r="N1808" s="159"/>
      <c r="O1808" s="275">
        <f>SUM(M1808:N1808)</f>
        <v>0</v>
      </c>
      <c r="P1808" s="159"/>
      <c r="Q1808" s="159"/>
      <c r="R1808" s="275">
        <f>SUM(P1808:Q1808)</f>
        <v>0</v>
      </c>
      <c r="S1808" s="500"/>
      <c r="T1808" s="275"/>
      <c r="U1808" s="275"/>
      <c r="V1808" s="275">
        <f>SUM(T1808:U1808)</f>
        <v>0</v>
      </c>
      <c r="W1808" s="275"/>
      <c r="X1808" s="275"/>
      <c r="Y1808" s="275">
        <f>SUM(W1808:X1808)</f>
        <v>0</v>
      </c>
      <c r="Z1808" s="275"/>
      <c r="AA1808" s="275"/>
      <c r="AB1808" s="275">
        <f>SUM(Z1808:AA1808)</f>
        <v>0</v>
      </c>
      <c r="AC1808" s="275"/>
      <c r="AD1808" s="275"/>
      <c r="AE1808" s="275">
        <f>SUM(AC1808:AD1808)</f>
        <v>0</v>
      </c>
      <c r="AF1808" s="500"/>
      <c r="AG1808" s="275"/>
      <c r="AH1808" s="275"/>
      <c r="AI1808" s="275">
        <f>SUM(AG1808:AH1808)</f>
        <v>0</v>
      </c>
      <c r="AJ1808" s="275"/>
      <c r="AK1808" s="275"/>
      <c r="AL1808" s="275">
        <f>SUM(AJ1808:AK1808)</f>
        <v>0</v>
      </c>
      <c r="AM1808" s="275"/>
      <c r="AN1808" s="275"/>
      <c r="AO1808" s="275">
        <f>SUM(AM1808:AN1808)</f>
        <v>0</v>
      </c>
      <c r="AP1808" s="275"/>
      <c r="AQ1808" s="275"/>
      <c r="AR1808" s="275">
        <f>SUM(AP1808:AQ1808)</f>
        <v>0</v>
      </c>
      <c r="AS1808" s="500"/>
      <c r="AT1808" s="275"/>
      <c r="AU1808" s="275"/>
      <c r="AV1808" s="275">
        <f>SUM(AT1808:AU1808)</f>
        <v>0</v>
      </c>
      <c r="AW1808" s="567">
        <f t="shared" ref="AW1808:AW1809" si="8792">SUM(G1808,J1808,M1808,P1808,T1808,W1808,Z1808,AC1808,AG1808,AJ1808,AM1808,AP1808,AT1808)</f>
        <v>0</v>
      </c>
      <c r="AX1808" s="567">
        <f t="shared" ref="AX1808:AX1809" si="8793">SUM(H1808,K1808,N1808,Q1808,U1808,X1808,AA1808,AD1808,AH1808,AK1808,AN1808,AQ1808,AU1808)</f>
        <v>0</v>
      </c>
      <c r="AY1808" s="567">
        <f t="shared" ref="AY1808:AY1809" si="8794">SUM(I1808,L1808,O1808,R1808,V1808,Y1808,AB1808,AE1808,AI1808,AL1808,AO1808,AR1808,AV1808)</f>
        <v>0</v>
      </c>
      <c r="AZ1808" s="159"/>
      <c r="BA1808" s="159"/>
      <c r="BB1808" s="275">
        <f>SUM(AZ1808:BA1808)</f>
        <v>0</v>
      </c>
      <c r="BC1808" s="275"/>
      <c r="BD1808" s="275"/>
      <c r="BE1808" s="275">
        <f>SUM(BC1808:BD1808)</f>
        <v>0</v>
      </c>
      <c r="BF1808" s="521"/>
      <c r="BG1808" s="605">
        <f>SUM(F1808,S1808,AF1808,AS1808)</f>
        <v>1</v>
      </c>
      <c r="BH1808" s="533">
        <f>SUM(G1808,T1808,AG1808)</f>
        <v>0</v>
      </c>
      <c r="BI1808" s="533">
        <f t="shared" ref="BI1808:BI1810" si="8795">SUM(H1808,U1808,AH1808)</f>
        <v>0</v>
      </c>
      <c r="BJ1808" s="533">
        <f t="shared" ref="BJ1808:BJ1810" si="8796">SUM(I1808,V1808,AI1808)</f>
        <v>0</v>
      </c>
      <c r="BK1808" s="533">
        <f t="shared" ref="BK1808:BK1810" si="8797">SUM(J1808,W1808,AJ1808)</f>
        <v>0</v>
      </c>
      <c r="BL1808" s="533">
        <f t="shared" ref="BL1808:BL1810" si="8798">SUM(K1808,X1808,AK1808)</f>
        <v>0</v>
      </c>
      <c r="BM1808" s="533">
        <f t="shared" ref="BM1808:BM1810" si="8799">SUM(L1808,Y1808,AL1808)</f>
        <v>0</v>
      </c>
      <c r="BN1808" s="533">
        <f>SUM(M1808,Z1808,AM1808)</f>
        <v>0</v>
      </c>
      <c r="BO1808" s="533">
        <f t="shared" ref="BO1808:BO1810" si="8800">SUM(N1808,AA1808,AN1808)</f>
        <v>0</v>
      </c>
      <c r="BP1808" s="533">
        <f t="shared" ref="BP1808:BP1810" si="8801">SUM(O1808,AB1808,AO1808)</f>
        <v>0</v>
      </c>
      <c r="BQ1808" s="533">
        <f t="shared" ref="BQ1808:BQ1810" si="8802">SUM(P1808,AC1808,AP1808)</f>
        <v>0</v>
      </c>
      <c r="BR1808" s="533">
        <f t="shared" ref="BR1808:BR1810" si="8803">SUM(Q1808,AD1808,AQ1808)</f>
        <v>0</v>
      </c>
      <c r="BS1808" s="533">
        <f t="shared" ref="BS1808:BS1810" si="8804">SUM(R1808,AE1808,AR1808)</f>
        <v>0</v>
      </c>
      <c r="BT1808" s="533">
        <f>AT1808</f>
        <v>0</v>
      </c>
      <c r="BU1808" s="533">
        <f t="shared" ref="BU1808:BU1810" si="8805">AU1808</f>
        <v>0</v>
      </c>
      <c r="BV1808" s="533">
        <f t="shared" ref="BV1808:BV1810" si="8806">AV1808</f>
        <v>0</v>
      </c>
      <c r="BW1808" s="536">
        <f>SUM(BH1808,BK1808,BN1808,BQ1808,BT1808)</f>
        <v>0</v>
      </c>
      <c r="BX1808" s="536">
        <f t="shared" ref="BX1808:BX1810" si="8807">SUM(BI1808,BL1808,BO1808,BR1808,BU1808)</f>
        <v>0</v>
      </c>
      <c r="BY1808" s="536">
        <f t="shared" ref="BY1808:BY1810" si="8808">SUM(BJ1808,BM1808,BP1808,BS1808,BV1808)</f>
        <v>0</v>
      </c>
      <c r="BZ1808" t="s">
        <v>74</v>
      </c>
      <c r="CA1808" s="553">
        <f>AZ1808</f>
        <v>0</v>
      </c>
      <c r="CB1808" s="553">
        <f t="shared" ref="CB1808:CB1810" si="8809">BA1808</f>
        <v>0</v>
      </c>
      <c r="CC1808" s="553">
        <f t="shared" ref="CC1808:CC1810" si="8810">BB1808</f>
        <v>0</v>
      </c>
      <c r="CD1808" s="553">
        <f>BC1808</f>
        <v>0</v>
      </c>
      <c r="CE1808" s="553">
        <f t="shared" ref="CE1808:CE1810" si="8811">BD1808</f>
        <v>0</v>
      </c>
      <c r="CF1808" s="553">
        <f t="shared" ref="CF1808:CF1810" si="8812">BE1808</f>
        <v>0</v>
      </c>
    </row>
    <row r="1809" spans="1:84">
      <c r="A1809" s="149"/>
      <c r="B1809" s="149"/>
      <c r="C1809" s="151"/>
      <c r="D1809" s="151"/>
      <c r="E1809" s="446" t="s">
        <v>1079</v>
      </c>
      <c r="F1809" s="592"/>
      <c r="G1809" s="159"/>
      <c r="H1809" s="159"/>
      <c r="I1809" s="275">
        <f>SUM(G1809:H1809)</f>
        <v>0</v>
      </c>
      <c r="J1809" s="159"/>
      <c r="K1809" s="159"/>
      <c r="L1809" s="275">
        <f>SUM(J1809:K1809)</f>
        <v>0</v>
      </c>
      <c r="M1809" s="159"/>
      <c r="N1809" s="159"/>
      <c r="O1809" s="275">
        <f>SUM(M1809:N1809)</f>
        <v>0</v>
      </c>
      <c r="P1809" s="159"/>
      <c r="Q1809" s="159">
        <v>0</v>
      </c>
      <c r="R1809" s="275">
        <f>SUM(P1809:Q1809)</f>
        <v>0</v>
      </c>
      <c r="S1809" s="500"/>
      <c r="T1809" s="275"/>
      <c r="U1809" s="275"/>
      <c r="V1809" s="275">
        <f>SUM(T1809:U1809)</f>
        <v>0</v>
      </c>
      <c r="W1809" s="275"/>
      <c r="X1809" s="275"/>
      <c r="Y1809" s="275">
        <f>SUM(W1809:X1809)</f>
        <v>0</v>
      </c>
      <c r="Z1809" s="275"/>
      <c r="AA1809" s="275"/>
      <c r="AB1809" s="275">
        <f>SUM(Z1809:AA1809)</f>
        <v>0</v>
      </c>
      <c r="AC1809" s="275"/>
      <c r="AD1809" s="275"/>
      <c r="AE1809" s="275">
        <f>SUM(AC1809:AD1809)</f>
        <v>0</v>
      </c>
      <c r="AF1809" s="500"/>
      <c r="AG1809" s="275"/>
      <c r="AH1809" s="275"/>
      <c r="AI1809" s="275">
        <f>SUM(AG1809:AH1809)</f>
        <v>0</v>
      </c>
      <c r="AJ1809" s="275"/>
      <c r="AK1809" s="275"/>
      <c r="AL1809" s="275">
        <f>SUM(AJ1809:AK1809)</f>
        <v>0</v>
      </c>
      <c r="AM1809" s="275"/>
      <c r="AN1809" s="275"/>
      <c r="AO1809" s="275">
        <f>SUM(AM1809:AN1809)</f>
        <v>0</v>
      </c>
      <c r="AP1809" s="275"/>
      <c r="AQ1809" s="275"/>
      <c r="AR1809" s="275">
        <f>SUM(AP1809:AQ1809)</f>
        <v>0</v>
      </c>
      <c r="AS1809" s="500"/>
      <c r="AT1809" s="275"/>
      <c r="AU1809" s="275"/>
      <c r="AV1809" s="275">
        <f>SUM(AT1809:AU1809)</f>
        <v>0</v>
      </c>
      <c r="AW1809" s="567">
        <f t="shared" si="8792"/>
        <v>0</v>
      </c>
      <c r="AX1809" s="567">
        <f t="shared" si="8793"/>
        <v>0</v>
      </c>
      <c r="AY1809" s="567">
        <f t="shared" si="8794"/>
        <v>0</v>
      </c>
      <c r="AZ1809" s="159"/>
      <c r="BA1809" s="159"/>
      <c r="BB1809" s="275">
        <f>SUM(AZ1809:BA1809)</f>
        <v>0</v>
      </c>
      <c r="BC1809" s="275"/>
      <c r="BD1809" s="275"/>
      <c r="BE1809" s="275">
        <f>SUM(BC1809:BD1809)</f>
        <v>0</v>
      </c>
      <c r="BF1809" s="521"/>
      <c r="BG1809" s="605">
        <f>SUM(F1809,S1809,AF1809,AS1809)</f>
        <v>0</v>
      </c>
      <c r="BH1809" s="533">
        <f>SUM(G1809,T1809,AG1809)</f>
        <v>0</v>
      </c>
      <c r="BI1809" s="533">
        <f t="shared" si="8795"/>
        <v>0</v>
      </c>
      <c r="BJ1809" s="533">
        <f t="shared" si="8796"/>
        <v>0</v>
      </c>
      <c r="BK1809" s="533">
        <f t="shared" si="8797"/>
        <v>0</v>
      </c>
      <c r="BL1809" s="533">
        <f t="shared" si="8798"/>
        <v>0</v>
      </c>
      <c r="BM1809" s="533">
        <f t="shared" si="8799"/>
        <v>0</v>
      </c>
      <c r="BN1809" s="533">
        <f>SUM(M1809,Z1809,AM1809)</f>
        <v>0</v>
      </c>
      <c r="BO1809" s="533">
        <f t="shared" si="8800"/>
        <v>0</v>
      </c>
      <c r="BP1809" s="533">
        <f t="shared" si="8801"/>
        <v>0</v>
      </c>
      <c r="BQ1809" s="533">
        <f t="shared" si="8802"/>
        <v>0</v>
      </c>
      <c r="BR1809" s="533">
        <f t="shared" si="8803"/>
        <v>0</v>
      </c>
      <c r="BS1809" s="533">
        <f t="shared" si="8804"/>
        <v>0</v>
      </c>
      <c r="BT1809" s="533">
        <f>AT1809</f>
        <v>0</v>
      </c>
      <c r="BU1809" s="533">
        <f t="shared" si="8805"/>
        <v>0</v>
      </c>
      <c r="BV1809" s="533">
        <f t="shared" si="8806"/>
        <v>0</v>
      </c>
      <c r="BW1809" s="536">
        <f>SUM(BH1809,BK1809,BN1809,BQ1809,BT1809)</f>
        <v>0</v>
      </c>
      <c r="BX1809" s="536">
        <f t="shared" si="8807"/>
        <v>0</v>
      </c>
      <c r="BY1809" s="536">
        <f t="shared" si="8808"/>
        <v>0</v>
      </c>
      <c r="BZ1809" t="s">
        <v>74</v>
      </c>
      <c r="CA1809" s="553">
        <f>AZ1809</f>
        <v>0</v>
      </c>
      <c r="CB1809" s="553">
        <f t="shared" si="8809"/>
        <v>0</v>
      </c>
      <c r="CC1809" s="553">
        <f t="shared" si="8810"/>
        <v>0</v>
      </c>
      <c r="CD1809" s="553">
        <f>BC1809</f>
        <v>0</v>
      </c>
      <c r="CE1809" s="553">
        <f t="shared" si="8811"/>
        <v>0</v>
      </c>
      <c r="CF1809" s="553">
        <f t="shared" si="8812"/>
        <v>0</v>
      </c>
    </row>
    <row r="1810" spans="1:84">
      <c r="A1810" s="149"/>
      <c r="B1810" s="149"/>
      <c r="C1810" s="151"/>
      <c r="D1810" s="151"/>
      <c r="E1810" s="370"/>
      <c r="F1810" s="592">
        <f>SUM(F1808:F1809)</f>
        <v>1</v>
      </c>
      <c r="G1810" s="276">
        <f t="shared" ref="G1810:BE1810" si="8813">SUM(G1808:G1809)</f>
        <v>0</v>
      </c>
      <c r="H1810" s="276">
        <f t="shared" si="8813"/>
        <v>0</v>
      </c>
      <c r="I1810" s="276">
        <f t="shared" si="8813"/>
        <v>0</v>
      </c>
      <c r="J1810" s="276">
        <f t="shared" si="8813"/>
        <v>0</v>
      </c>
      <c r="K1810" s="276">
        <f t="shared" si="8813"/>
        <v>0</v>
      </c>
      <c r="L1810" s="276">
        <f t="shared" si="8813"/>
        <v>0</v>
      </c>
      <c r="M1810" s="276">
        <f t="shared" si="8813"/>
        <v>0</v>
      </c>
      <c r="N1810" s="276">
        <f t="shared" si="8813"/>
        <v>0</v>
      </c>
      <c r="O1810" s="276">
        <f t="shared" si="8813"/>
        <v>0</v>
      </c>
      <c r="P1810" s="276">
        <f t="shared" si="8813"/>
        <v>0</v>
      </c>
      <c r="Q1810" s="276">
        <f t="shared" si="8813"/>
        <v>0</v>
      </c>
      <c r="R1810" s="276">
        <f t="shared" si="8813"/>
        <v>0</v>
      </c>
      <c r="S1810" s="501">
        <f t="shared" si="8813"/>
        <v>0</v>
      </c>
      <c r="T1810" s="276">
        <f t="shared" si="8813"/>
        <v>0</v>
      </c>
      <c r="U1810" s="276">
        <f t="shared" si="8813"/>
        <v>0</v>
      </c>
      <c r="V1810" s="276">
        <f t="shared" si="8813"/>
        <v>0</v>
      </c>
      <c r="W1810" s="276">
        <f t="shared" si="8813"/>
        <v>0</v>
      </c>
      <c r="X1810" s="276">
        <f t="shared" si="8813"/>
        <v>0</v>
      </c>
      <c r="Y1810" s="276">
        <f t="shared" si="8813"/>
        <v>0</v>
      </c>
      <c r="Z1810" s="276">
        <f t="shared" si="8813"/>
        <v>0</v>
      </c>
      <c r="AA1810" s="276">
        <f t="shared" si="8813"/>
        <v>0</v>
      </c>
      <c r="AB1810" s="276">
        <f t="shared" si="8813"/>
        <v>0</v>
      </c>
      <c r="AC1810" s="276">
        <f t="shared" si="8813"/>
        <v>0</v>
      </c>
      <c r="AD1810" s="276">
        <f t="shared" si="8813"/>
        <v>0</v>
      </c>
      <c r="AE1810" s="276">
        <f t="shared" si="8813"/>
        <v>0</v>
      </c>
      <c r="AF1810" s="501">
        <f t="shared" si="8813"/>
        <v>0</v>
      </c>
      <c r="AG1810" s="276">
        <f t="shared" si="8813"/>
        <v>0</v>
      </c>
      <c r="AH1810" s="276">
        <f t="shared" si="8813"/>
        <v>0</v>
      </c>
      <c r="AI1810" s="276">
        <f t="shared" si="8813"/>
        <v>0</v>
      </c>
      <c r="AJ1810" s="276">
        <f t="shared" si="8813"/>
        <v>0</v>
      </c>
      <c r="AK1810" s="276">
        <f t="shared" si="8813"/>
        <v>0</v>
      </c>
      <c r="AL1810" s="276">
        <f t="shared" si="8813"/>
        <v>0</v>
      </c>
      <c r="AM1810" s="276">
        <f t="shared" si="8813"/>
        <v>0</v>
      </c>
      <c r="AN1810" s="276">
        <f t="shared" si="8813"/>
        <v>0</v>
      </c>
      <c r="AO1810" s="276">
        <f t="shared" si="8813"/>
        <v>0</v>
      </c>
      <c r="AP1810" s="276">
        <f t="shared" si="8813"/>
        <v>0</v>
      </c>
      <c r="AQ1810" s="276">
        <f t="shared" si="8813"/>
        <v>0</v>
      </c>
      <c r="AR1810" s="276">
        <f t="shared" si="8813"/>
        <v>0</v>
      </c>
      <c r="AS1810" s="501">
        <f t="shared" si="8813"/>
        <v>0</v>
      </c>
      <c r="AT1810" s="276">
        <f t="shared" si="8813"/>
        <v>0</v>
      </c>
      <c r="AU1810" s="276">
        <f t="shared" si="8813"/>
        <v>0</v>
      </c>
      <c r="AV1810" s="276">
        <f t="shared" si="8813"/>
        <v>0</v>
      </c>
      <c r="AW1810" s="568">
        <f t="shared" si="8813"/>
        <v>0</v>
      </c>
      <c r="AX1810" s="568">
        <f t="shared" si="8813"/>
        <v>0</v>
      </c>
      <c r="AY1810" s="568">
        <f t="shared" si="8813"/>
        <v>0</v>
      </c>
      <c r="AZ1810" s="276">
        <f t="shared" si="8813"/>
        <v>0</v>
      </c>
      <c r="BA1810" s="276">
        <f t="shared" si="8813"/>
        <v>0</v>
      </c>
      <c r="BB1810" s="276">
        <f t="shared" si="8813"/>
        <v>0</v>
      </c>
      <c r="BC1810" s="276">
        <f t="shared" si="8813"/>
        <v>0</v>
      </c>
      <c r="BD1810" s="276">
        <f t="shared" si="8813"/>
        <v>0</v>
      </c>
      <c r="BE1810" s="276">
        <f t="shared" si="8813"/>
        <v>0</v>
      </c>
      <c r="BF1810" s="523"/>
      <c r="BG1810" s="605">
        <f>SUM(F1810,S1810,AF1810,AS1810)</f>
        <v>1</v>
      </c>
      <c r="BH1810" s="533">
        <f>SUM(G1810,T1810,AG1810)</f>
        <v>0</v>
      </c>
      <c r="BI1810" s="533">
        <f t="shared" si="8795"/>
        <v>0</v>
      </c>
      <c r="BJ1810" s="533">
        <f t="shared" si="8796"/>
        <v>0</v>
      </c>
      <c r="BK1810" s="533">
        <f t="shared" si="8797"/>
        <v>0</v>
      </c>
      <c r="BL1810" s="533">
        <f t="shared" si="8798"/>
        <v>0</v>
      </c>
      <c r="BM1810" s="533">
        <f t="shared" si="8799"/>
        <v>0</v>
      </c>
      <c r="BN1810" s="533">
        <f>SUM(M1810,Z1810,AM1810)</f>
        <v>0</v>
      </c>
      <c r="BO1810" s="533">
        <f t="shared" si="8800"/>
        <v>0</v>
      </c>
      <c r="BP1810" s="533">
        <f t="shared" si="8801"/>
        <v>0</v>
      </c>
      <c r="BQ1810" s="533">
        <f t="shared" si="8802"/>
        <v>0</v>
      </c>
      <c r="BR1810" s="533">
        <f t="shared" si="8803"/>
        <v>0</v>
      </c>
      <c r="BS1810" s="533">
        <f t="shared" si="8804"/>
        <v>0</v>
      </c>
      <c r="BT1810" s="533">
        <f>AT1810</f>
        <v>0</v>
      </c>
      <c r="BU1810" s="533">
        <f t="shared" si="8805"/>
        <v>0</v>
      </c>
      <c r="BV1810" s="533">
        <f t="shared" si="8806"/>
        <v>0</v>
      </c>
      <c r="BW1810" s="536">
        <f>SUM(BH1810,BK1810,BN1810,BQ1810,BT1810)</f>
        <v>0</v>
      </c>
      <c r="BX1810" s="536">
        <f t="shared" si="8807"/>
        <v>0</v>
      </c>
      <c r="BY1810" s="536">
        <f t="shared" si="8808"/>
        <v>0</v>
      </c>
      <c r="BZ1810" t="s">
        <v>74</v>
      </c>
      <c r="CA1810" s="553">
        <f>AZ1810</f>
        <v>0</v>
      </c>
      <c r="CB1810" s="553">
        <f t="shared" si="8809"/>
        <v>0</v>
      </c>
      <c r="CC1810" s="553">
        <f t="shared" si="8810"/>
        <v>0</v>
      </c>
      <c r="CD1810" s="553">
        <f>BC1810</f>
        <v>0</v>
      </c>
      <c r="CE1810" s="553">
        <f t="shared" si="8811"/>
        <v>0</v>
      </c>
      <c r="CF1810" s="553">
        <f t="shared" si="8812"/>
        <v>0</v>
      </c>
    </row>
    <row r="1811" spans="1:84">
      <c r="A1811" s="149"/>
      <c r="B1811" s="149" t="s">
        <v>172</v>
      </c>
      <c r="C1811" s="151"/>
      <c r="D1811" s="151"/>
      <c r="E1811" s="379" t="s">
        <v>221</v>
      </c>
      <c r="F1811" s="592"/>
      <c r="G1811" s="159"/>
      <c r="H1811" s="159"/>
      <c r="I1811" s="275"/>
      <c r="J1811" s="279"/>
      <c r="K1811" s="159"/>
      <c r="L1811" s="275"/>
      <c r="M1811" s="159"/>
      <c r="N1811" s="159"/>
      <c r="O1811" s="275"/>
      <c r="P1811" s="279"/>
      <c r="Q1811" s="159"/>
      <c r="R1811" s="275"/>
      <c r="S1811" s="500"/>
      <c r="T1811" s="275"/>
      <c r="U1811" s="275"/>
      <c r="V1811" s="275"/>
      <c r="W1811" s="275"/>
      <c r="X1811" s="275"/>
      <c r="Y1811" s="275"/>
      <c r="Z1811" s="275"/>
      <c r="AA1811" s="275"/>
      <c r="AB1811" s="275"/>
      <c r="AC1811" s="275"/>
      <c r="AD1811" s="275"/>
      <c r="AE1811" s="275"/>
      <c r="AF1811" s="500"/>
      <c r="AG1811" s="275"/>
      <c r="AH1811" s="275"/>
      <c r="AI1811" s="275"/>
      <c r="AJ1811" s="275"/>
      <c r="AK1811" s="275"/>
      <c r="AL1811" s="275"/>
      <c r="AM1811" s="275"/>
      <c r="AN1811" s="275"/>
      <c r="AO1811" s="275"/>
      <c r="AP1811" s="275"/>
      <c r="AQ1811" s="275"/>
      <c r="AR1811" s="275"/>
      <c r="AS1811" s="500"/>
      <c r="AT1811" s="275"/>
      <c r="AU1811" s="275"/>
      <c r="AV1811" s="275"/>
      <c r="AW1811" s="567"/>
      <c r="AX1811" s="567"/>
      <c r="AY1811" s="567"/>
      <c r="AZ1811" s="159"/>
      <c r="BA1811" s="159"/>
      <c r="BB1811" s="159"/>
      <c r="BC1811" s="275"/>
      <c r="BD1811" s="275"/>
      <c r="BE1811" s="275"/>
      <c r="BF1811" s="521"/>
    </row>
    <row r="1812" spans="1:84">
      <c r="A1812" s="149"/>
      <c r="B1812" s="149"/>
      <c r="C1812" s="151"/>
      <c r="D1812" s="151"/>
      <c r="E1812" s="446" t="s">
        <v>1078</v>
      </c>
      <c r="F1812" s="592">
        <v>1</v>
      </c>
      <c r="G1812" s="159"/>
      <c r="H1812" s="159"/>
      <c r="I1812" s="275">
        <f>SUM(G1812:H1812)</f>
        <v>0</v>
      </c>
      <c r="J1812" s="159"/>
      <c r="K1812" s="159"/>
      <c r="L1812" s="275">
        <f>SUM(J1812:K1812)</f>
        <v>0</v>
      </c>
      <c r="M1812" s="159"/>
      <c r="N1812" s="159"/>
      <c r="O1812" s="275">
        <f>SUM(M1812:N1812)</f>
        <v>0</v>
      </c>
      <c r="P1812" s="159"/>
      <c r="Q1812" s="159"/>
      <c r="R1812" s="275">
        <f>SUM(P1812:Q1812)</f>
        <v>0</v>
      </c>
      <c r="S1812" s="500"/>
      <c r="T1812" s="275"/>
      <c r="U1812" s="275"/>
      <c r="V1812" s="275">
        <f>SUM(T1812:U1812)</f>
        <v>0</v>
      </c>
      <c r="W1812" s="275"/>
      <c r="X1812" s="275"/>
      <c r="Y1812" s="275">
        <f>SUM(W1812:X1812)</f>
        <v>0</v>
      </c>
      <c r="Z1812" s="275"/>
      <c r="AA1812" s="275"/>
      <c r="AB1812" s="275">
        <f>SUM(Z1812:AA1812)</f>
        <v>0</v>
      </c>
      <c r="AC1812" s="275"/>
      <c r="AD1812" s="275"/>
      <c r="AE1812" s="275">
        <f>SUM(AC1812:AD1812)</f>
        <v>0</v>
      </c>
      <c r="AF1812" s="500"/>
      <c r="AG1812" s="275"/>
      <c r="AH1812" s="275"/>
      <c r="AI1812" s="275">
        <f>SUM(AG1812:AH1812)</f>
        <v>0</v>
      </c>
      <c r="AJ1812" s="275"/>
      <c r="AK1812" s="275"/>
      <c r="AL1812" s="275">
        <f>SUM(AJ1812:AK1812)</f>
        <v>0</v>
      </c>
      <c r="AM1812" s="275"/>
      <c r="AN1812" s="275"/>
      <c r="AO1812" s="275">
        <f>SUM(AM1812:AN1812)</f>
        <v>0</v>
      </c>
      <c r="AP1812" s="275"/>
      <c r="AQ1812" s="275"/>
      <c r="AR1812" s="275">
        <f>SUM(AP1812:AQ1812)</f>
        <v>0</v>
      </c>
      <c r="AS1812" s="500"/>
      <c r="AT1812" s="275"/>
      <c r="AU1812" s="275"/>
      <c r="AV1812" s="275">
        <f>SUM(AT1812:AU1812)</f>
        <v>0</v>
      </c>
      <c r="AW1812" s="567">
        <f t="shared" ref="AW1812:AW1813" si="8814">SUM(G1812,J1812,M1812,P1812,T1812,W1812,Z1812,AC1812,AG1812,AJ1812,AM1812,AP1812,AT1812)</f>
        <v>0</v>
      </c>
      <c r="AX1812" s="567">
        <f t="shared" ref="AX1812:AX1813" si="8815">SUM(H1812,K1812,N1812,Q1812,U1812,X1812,AA1812,AD1812,AH1812,AK1812,AN1812,AQ1812,AU1812)</f>
        <v>0</v>
      </c>
      <c r="AY1812" s="567">
        <f t="shared" ref="AY1812:AY1813" si="8816">SUM(I1812,L1812,O1812,R1812,V1812,Y1812,AB1812,AE1812,AI1812,AL1812,AO1812,AR1812,AV1812)</f>
        <v>0</v>
      </c>
      <c r="AZ1812" s="159"/>
      <c r="BA1812" s="159"/>
      <c r="BB1812" s="275">
        <f>SUM(AZ1812:BA1812)</f>
        <v>0</v>
      </c>
      <c r="BC1812" s="275"/>
      <c r="BD1812" s="275"/>
      <c r="BE1812" s="275">
        <f>SUM(BC1812:BD1812)</f>
        <v>0</v>
      </c>
      <c r="BF1812" s="521"/>
      <c r="BG1812" s="605">
        <f>SUM(F1812,S1812,AF1812,AS1812)</f>
        <v>1</v>
      </c>
      <c r="BH1812" s="533">
        <f>SUM(G1812,T1812,AG1812)</f>
        <v>0</v>
      </c>
      <c r="BI1812" s="533">
        <f t="shared" ref="BI1812:BI1814" si="8817">SUM(H1812,U1812,AH1812)</f>
        <v>0</v>
      </c>
      <c r="BJ1812" s="533">
        <f t="shared" ref="BJ1812:BJ1814" si="8818">SUM(I1812,V1812,AI1812)</f>
        <v>0</v>
      </c>
      <c r="BK1812" s="533">
        <f t="shared" ref="BK1812:BK1814" si="8819">SUM(J1812,W1812,AJ1812)</f>
        <v>0</v>
      </c>
      <c r="BL1812" s="533">
        <f t="shared" ref="BL1812:BL1814" si="8820">SUM(K1812,X1812,AK1812)</f>
        <v>0</v>
      </c>
      <c r="BM1812" s="533">
        <f t="shared" ref="BM1812:BM1814" si="8821">SUM(L1812,Y1812,AL1812)</f>
        <v>0</v>
      </c>
      <c r="BN1812" s="533">
        <f>SUM(M1812,Z1812,AM1812)</f>
        <v>0</v>
      </c>
      <c r="BO1812" s="533">
        <f t="shared" ref="BO1812:BO1814" si="8822">SUM(N1812,AA1812,AN1812)</f>
        <v>0</v>
      </c>
      <c r="BP1812" s="533">
        <f t="shared" ref="BP1812:BP1814" si="8823">SUM(O1812,AB1812,AO1812)</f>
        <v>0</v>
      </c>
      <c r="BQ1812" s="533">
        <f t="shared" ref="BQ1812:BQ1814" si="8824">SUM(P1812,AC1812,AP1812)</f>
        <v>0</v>
      </c>
      <c r="BR1812" s="533">
        <f t="shared" ref="BR1812:BR1814" si="8825">SUM(Q1812,AD1812,AQ1812)</f>
        <v>0</v>
      </c>
      <c r="BS1812" s="533">
        <f t="shared" ref="BS1812:BS1814" si="8826">SUM(R1812,AE1812,AR1812)</f>
        <v>0</v>
      </c>
      <c r="BT1812" s="533">
        <f>AT1812</f>
        <v>0</v>
      </c>
      <c r="BU1812" s="533">
        <f t="shared" ref="BU1812:BU1814" si="8827">AU1812</f>
        <v>0</v>
      </c>
      <c r="BV1812" s="533">
        <f t="shared" ref="BV1812:BV1814" si="8828">AV1812</f>
        <v>0</v>
      </c>
      <c r="BW1812" s="536">
        <f>SUM(BH1812,BK1812,BN1812,BQ1812,BT1812)</f>
        <v>0</v>
      </c>
      <c r="BX1812" s="536">
        <f t="shared" ref="BX1812:BX1814" si="8829">SUM(BI1812,BL1812,BO1812,BR1812,BU1812)</f>
        <v>0</v>
      </c>
      <c r="BY1812" s="536">
        <f t="shared" ref="BY1812:BY1814" si="8830">SUM(BJ1812,BM1812,BP1812,BS1812,BV1812)</f>
        <v>0</v>
      </c>
      <c r="BZ1812" t="s">
        <v>74</v>
      </c>
      <c r="CA1812" s="553">
        <f>AZ1812</f>
        <v>0</v>
      </c>
      <c r="CB1812" s="553">
        <f t="shared" ref="CB1812:CB1814" si="8831">BA1812</f>
        <v>0</v>
      </c>
      <c r="CC1812" s="553">
        <f t="shared" ref="CC1812:CC1814" si="8832">BB1812</f>
        <v>0</v>
      </c>
      <c r="CD1812" s="553">
        <f>BC1812</f>
        <v>0</v>
      </c>
      <c r="CE1812" s="553">
        <f t="shared" ref="CE1812:CE1814" si="8833">BD1812</f>
        <v>0</v>
      </c>
      <c r="CF1812" s="553">
        <f t="shared" ref="CF1812:CF1814" si="8834">BE1812</f>
        <v>0</v>
      </c>
    </row>
    <row r="1813" spans="1:84">
      <c r="A1813" s="149"/>
      <c r="B1813" s="149"/>
      <c r="C1813" s="151"/>
      <c r="D1813" s="151"/>
      <c r="E1813" s="446" t="s">
        <v>1079</v>
      </c>
      <c r="F1813" s="592">
        <v>4</v>
      </c>
      <c r="G1813" s="159"/>
      <c r="H1813" s="159"/>
      <c r="I1813" s="275">
        <f>SUM(G1813:H1813)</f>
        <v>0</v>
      </c>
      <c r="J1813" s="159"/>
      <c r="K1813" s="159"/>
      <c r="L1813" s="275">
        <f>SUM(J1813:K1813)</f>
        <v>0</v>
      </c>
      <c r="M1813" s="159"/>
      <c r="N1813" s="159"/>
      <c r="O1813" s="275">
        <f>SUM(M1813:N1813)</f>
        <v>0</v>
      </c>
      <c r="P1813" s="159"/>
      <c r="Q1813" s="159"/>
      <c r="R1813" s="275">
        <f>SUM(P1813:Q1813)</f>
        <v>0</v>
      </c>
      <c r="S1813" s="500"/>
      <c r="T1813" s="275"/>
      <c r="U1813" s="275"/>
      <c r="V1813" s="275">
        <f>SUM(T1813:U1813)</f>
        <v>0</v>
      </c>
      <c r="W1813" s="275"/>
      <c r="X1813" s="275"/>
      <c r="Y1813" s="275">
        <f>SUM(W1813:X1813)</f>
        <v>0</v>
      </c>
      <c r="Z1813" s="275"/>
      <c r="AA1813" s="275"/>
      <c r="AB1813" s="275">
        <f>SUM(Z1813:AA1813)</f>
        <v>0</v>
      </c>
      <c r="AC1813" s="275"/>
      <c r="AD1813" s="275"/>
      <c r="AE1813" s="275">
        <f>SUM(AC1813:AD1813)</f>
        <v>0</v>
      </c>
      <c r="AF1813" s="500"/>
      <c r="AG1813" s="275"/>
      <c r="AH1813" s="275"/>
      <c r="AI1813" s="275">
        <f>SUM(AG1813:AH1813)</f>
        <v>0</v>
      </c>
      <c r="AJ1813" s="275"/>
      <c r="AK1813" s="275"/>
      <c r="AL1813" s="275">
        <f>SUM(AJ1813:AK1813)</f>
        <v>0</v>
      </c>
      <c r="AM1813" s="275"/>
      <c r="AN1813" s="275"/>
      <c r="AO1813" s="275">
        <f>SUM(AM1813:AN1813)</f>
        <v>0</v>
      </c>
      <c r="AP1813" s="275"/>
      <c r="AQ1813" s="275"/>
      <c r="AR1813" s="275">
        <f>SUM(AP1813:AQ1813)</f>
        <v>0</v>
      </c>
      <c r="AS1813" s="500"/>
      <c r="AT1813" s="275"/>
      <c r="AU1813" s="275"/>
      <c r="AV1813" s="275">
        <f>SUM(AT1813:AU1813)</f>
        <v>0</v>
      </c>
      <c r="AW1813" s="567">
        <f t="shared" si="8814"/>
        <v>0</v>
      </c>
      <c r="AX1813" s="567">
        <f t="shared" si="8815"/>
        <v>0</v>
      </c>
      <c r="AY1813" s="567">
        <f t="shared" si="8816"/>
        <v>0</v>
      </c>
      <c r="AZ1813" s="159"/>
      <c r="BA1813" s="159"/>
      <c r="BB1813" s="275">
        <f>SUM(AZ1813:BA1813)</f>
        <v>0</v>
      </c>
      <c r="BC1813" s="275"/>
      <c r="BD1813" s="275"/>
      <c r="BE1813" s="275">
        <f>SUM(BC1813:BD1813)</f>
        <v>0</v>
      </c>
      <c r="BF1813" s="521"/>
      <c r="BG1813" s="605">
        <f>SUM(F1813,S1813,AF1813,AS1813)</f>
        <v>4</v>
      </c>
      <c r="BH1813" s="533">
        <f>SUM(G1813,T1813,AG1813)</f>
        <v>0</v>
      </c>
      <c r="BI1813" s="533">
        <f t="shared" si="8817"/>
        <v>0</v>
      </c>
      <c r="BJ1813" s="533">
        <f t="shared" si="8818"/>
        <v>0</v>
      </c>
      <c r="BK1813" s="533">
        <f t="shared" si="8819"/>
        <v>0</v>
      </c>
      <c r="BL1813" s="533">
        <f t="shared" si="8820"/>
        <v>0</v>
      </c>
      <c r="BM1813" s="533">
        <f t="shared" si="8821"/>
        <v>0</v>
      </c>
      <c r="BN1813" s="533">
        <f>SUM(M1813,Z1813,AM1813)</f>
        <v>0</v>
      </c>
      <c r="BO1813" s="533">
        <f t="shared" si="8822"/>
        <v>0</v>
      </c>
      <c r="BP1813" s="533">
        <f t="shared" si="8823"/>
        <v>0</v>
      </c>
      <c r="BQ1813" s="533">
        <f t="shared" si="8824"/>
        <v>0</v>
      </c>
      <c r="BR1813" s="533">
        <f t="shared" si="8825"/>
        <v>0</v>
      </c>
      <c r="BS1813" s="533">
        <f t="shared" si="8826"/>
        <v>0</v>
      </c>
      <c r="BT1813" s="533">
        <f>AT1813</f>
        <v>0</v>
      </c>
      <c r="BU1813" s="533">
        <f t="shared" si="8827"/>
        <v>0</v>
      </c>
      <c r="BV1813" s="533">
        <f t="shared" si="8828"/>
        <v>0</v>
      </c>
      <c r="BW1813" s="536">
        <f>SUM(BH1813,BK1813,BN1813,BQ1813,BT1813)</f>
        <v>0</v>
      </c>
      <c r="BX1813" s="536">
        <f t="shared" si="8829"/>
        <v>0</v>
      </c>
      <c r="BY1813" s="536">
        <f t="shared" si="8830"/>
        <v>0</v>
      </c>
      <c r="BZ1813" t="s">
        <v>74</v>
      </c>
      <c r="CA1813" s="553">
        <f>AZ1813</f>
        <v>0</v>
      </c>
      <c r="CB1813" s="553">
        <f t="shared" si="8831"/>
        <v>0</v>
      </c>
      <c r="CC1813" s="553">
        <f t="shared" si="8832"/>
        <v>0</v>
      </c>
      <c r="CD1813" s="553">
        <f>BC1813</f>
        <v>0</v>
      </c>
      <c r="CE1813" s="553">
        <f t="shared" si="8833"/>
        <v>0</v>
      </c>
      <c r="CF1813" s="553">
        <f t="shared" si="8834"/>
        <v>0</v>
      </c>
    </row>
    <row r="1814" spans="1:84">
      <c r="A1814" s="149"/>
      <c r="B1814" s="149" t="s">
        <v>74</v>
      </c>
      <c r="C1814" s="151"/>
      <c r="D1814" s="151"/>
      <c r="E1814" s="370"/>
      <c r="F1814" s="592">
        <f>SUM(F1812:F1813)</f>
        <v>5</v>
      </c>
      <c r="G1814" s="276">
        <f t="shared" ref="G1814:BE1814" si="8835">SUM(G1812:G1813)</f>
        <v>0</v>
      </c>
      <c r="H1814" s="276">
        <f t="shared" si="8835"/>
        <v>0</v>
      </c>
      <c r="I1814" s="276">
        <f t="shared" si="8835"/>
        <v>0</v>
      </c>
      <c r="J1814" s="276">
        <f t="shared" si="8835"/>
        <v>0</v>
      </c>
      <c r="K1814" s="276">
        <f t="shared" si="8835"/>
        <v>0</v>
      </c>
      <c r="L1814" s="276">
        <f t="shared" si="8835"/>
        <v>0</v>
      </c>
      <c r="M1814" s="276">
        <f t="shared" si="8835"/>
        <v>0</v>
      </c>
      <c r="N1814" s="276">
        <f t="shared" si="8835"/>
        <v>0</v>
      </c>
      <c r="O1814" s="276">
        <f t="shared" si="8835"/>
        <v>0</v>
      </c>
      <c r="P1814" s="276">
        <f t="shared" si="8835"/>
        <v>0</v>
      </c>
      <c r="Q1814" s="276">
        <f t="shared" si="8835"/>
        <v>0</v>
      </c>
      <c r="R1814" s="276">
        <f t="shared" si="8835"/>
        <v>0</v>
      </c>
      <c r="S1814" s="501">
        <f t="shared" si="8835"/>
        <v>0</v>
      </c>
      <c r="T1814" s="276">
        <f t="shared" si="8835"/>
        <v>0</v>
      </c>
      <c r="U1814" s="276">
        <f t="shared" si="8835"/>
        <v>0</v>
      </c>
      <c r="V1814" s="276">
        <f t="shared" si="8835"/>
        <v>0</v>
      </c>
      <c r="W1814" s="276">
        <f t="shared" si="8835"/>
        <v>0</v>
      </c>
      <c r="X1814" s="276">
        <f t="shared" si="8835"/>
        <v>0</v>
      </c>
      <c r="Y1814" s="276">
        <f t="shared" si="8835"/>
        <v>0</v>
      </c>
      <c r="Z1814" s="276">
        <f t="shared" si="8835"/>
        <v>0</v>
      </c>
      <c r="AA1814" s="276">
        <f t="shared" si="8835"/>
        <v>0</v>
      </c>
      <c r="AB1814" s="276">
        <f t="shared" si="8835"/>
        <v>0</v>
      </c>
      <c r="AC1814" s="276">
        <f t="shared" si="8835"/>
        <v>0</v>
      </c>
      <c r="AD1814" s="276">
        <f t="shared" si="8835"/>
        <v>0</v>
      </c>
      <c r="AE1814" s="276">
        <f t="shared" si="8835"/>
        <v>0</v>
      </c>
      <c r="AF1814" s="501">
        <f t="shared" si="8835"/>
        <v>0</v>
      </c>
      <c r="AG1814" s="276">
        <f t="shared" si="8835"/>
        <v>0</v>
      </c>
      <c r="AH1814" s="276">
        <f t="shared" si="8835"/>
        <v>0</v>
      </c>
      <c r="AI1814" s="276">
        <f t="shared" si="8835"/>
        <v>0</v>
      </c>
      <c r="AJ1814" s="276">
        <f t="shared" si="8835"/>
        <v>0</v>
      </c>
      <c r="AK1814" s="276">
        <f t="shared" si="8835"/>
        <v>0</v>
      </c>
      <c r="AL1814" s="276">
        <f t="shared" si="8835"/>
        <v>0</v>
      </c>
      <c r="AM1814" s="276">
        <f t="shared" si="8835"/>
        <v>0</v>
      </c>
      <c r="AN1814" s="276">
        <f t="shared" si="8835"/>
        <v>0</v>
      </c>
      <c r="AO1814" s="276">
        <f t="shared" si="8835"/>
        <v>0</v>
      </c>
      <c r="AP1814" s="276">
        <f t="shared" si="8835"/>
        <v>0</v>
      </c>
      <c r="AQ1814" s="276">
        <f t="shared" si="8835"/>
        <v>0</v>
      </c>
      <c r="AR1814" s="276">
        <f t="shared" si="8835"/>
        <v>0</v>
      </c>
      <c r="AS1814" s="501">
        <f t="shared" si="8835"/>
        <v>0</v>
      </c>
      <c r="AT1814" s="276">
        <f t="shared" si="8835"/>
        <v>0</v>
      </c>
      <c r="AU1814" s="276">
        <f t="shared" si="8835"/>
        <v>0</v>
      </c>
      <c r="AV1814" s="276">
        <f t="shared" si="8835"/>
        <v>0</v>
      </c>
      <c r="AW1814" s="568">
        <f t="shared" si="8835"/>
        <v>0</v>
      </c>
      <c r="AX1814" s="568">
        <f t="shared" si="8835"/>
        <v>0</v>
      </c>
      <c r="AY1814" s="568">
        <f t="shared" si="8835"/>
        <v>0</v>
      </c>
      <c r="AZ1814" s="276">
        <f t="shared" si="8835"/>
        <v>0</v>
      </c>
      <c r="BA1814" s="276">
        <f t="shared" si="8835"/>
        <v>0</v>
      </c>
      <c r="BB1814" s="276">
        <f t="shared" si="8835"/>
        <v>0</v>
      </c>
      <c r="BC1814" s="276">
        <f t="shared" si="8835"/>
        <v>0</v>
      </c>
      <c r="BD1814" s="276">
        <f t="shared" si="8835"/>
        <v>0</v>
      </c>
      <c r="BE1814" s="276">
        <f t="shared" si="8835"/>
        <v>0</v>
      </c>
      <c r="BF1814" s="523"/>
      <c r="BG1814" s="605">
        <f>SUM(F1814,S1814,AF1814,AS1814)</f>
        <v>5</v>
      </c>
      <c r="BH1814" s="533">
        <f>SUM(G1814,T1814,AG1814)</f>
        <v>0</v>
      </c>
      <c r="BI1814" s="533">
        <f t="shared" si="8817"/>
        <v>0</v>
      </c>
      <c r="BJ1814" s="533">
        <f t="shared" si="8818"/>
        <v>0</v>
      </c>
      <c r="BK1814" s="533">
        <f t="shared" si="8819"/>
        <v>0</v>
      </c>
      <c r="BL1814" s="533">
        <f t="shared" si="8820"/>
        <v>0</v>
      </c>
      <c r="BM1814" s="533">
        <f t="shared" si="8821"/>
        <v>0</v>
      </c>
      <c r="BN1814" s="533">
        <f>SUM(M1814,Z1814,AM1814)</f>
        <v>0</v>
      </c>
      <c r="BO1814" s="533">
        <f t="shared" si="8822"/>
        <v>0</v>
      </c>
      <c r="BP1814" s="533">
        <f t="shared" si="8823"/>
        <v>0</v>
      </c>
      <c r="BQ1814" s="533">
        <f t="shared" si="8824"/>
        <v>0</v>
      </c>
      <c r="BR1814" s="533">
        <f t="shared" si="8825"/>
        <v>0</v>
      </c>
      <c r="BS1814" s="533">
        <f t="shared" si="8826"/>
        <v>0</v>
      </c>
      <c r="BT1814" s="533">
        <f>AT1814</f>
        <v>0</v>
      </c>
      <c r="BU1814" s="533">
        <f t="shared" si="8827"/>
        <v>0</v>
      </c>
      <c r="BV1814" s="533">
        <f t="shared" si="8828"/>
        <v>0</v>
      </c>
      <c r="BW1814" s="536">
        <f>SUM(BH1814,BK1814,BN1814,BQ1814,BT1814)</f>
        <v>0</v>
      </c>
      <c r="BX1814" s="536">
        <f t="shared" si="8829"/>
        <v>0</v>
      </c>
      <c r="BY1814" s="536">
        <f t="shared" si="8830"/>
        <v>0</v>
      </c>
      <c r="BZ1814" t="s">
        <v>74</v>
      </c>
      <c r="CA1814" s="553">
        <f>AZ1814</f>
        <v>0</v>
      </c>
      <c r="CB1814" s="553">
        <f t="shared" si="8831"/>
        <v>0</v>
      </c>
      <c r="CC1814" s="553">
        <f t="shared" si="8832"/>
        <v>0</v>
      </c>
      <c r="CD1814" s="553">
        <f>BC1814</f>
        <v>0</v>
      </c>
      <c r="CE1814" s="553">
        <f t="shared" si="8833"/>
        <v>0</v>
      </c>
      <c r="CF1814" s="553">
        <f t="shared" si="8834"/>
        <v>0</v>
      </c>
    </row>
    <row r="1815" spans="1:84">
      <c r="A1815" s="149"/>
      <c r="B1815" s="149"/>
      <c r="C1815" s="151"/>
      <c r="D1815" s="151"/>
      <c r="E1815" s="370"/>
      <c r="F1815" s="592"/>
      <c r="G1815" s="159"/>
      <c r="H1815" s="159"/>
      <c r="I1815" s="275"/>
      <c r="J1815" s="279"/>
      <c r="K1815" s="159"/>
      <c r="L1815" s="275"/>
      <c r="M1815" s="159"/>
      <c r="N1815" s="159"/>
      <c r="O1815" s="275"/>
      <c r="P1815" s="279"/>
      <c r="Q1815" s="159"/>
      <c r="R1815" s="275"/>
      <c r="S1815" s="500"/>
      <c r="T1815" s="275"/>
      <c r="U1815" s="275"/>
      <c r="V1815" s="275"/>
      <c r="W1815" s="275"/>
      <c r="X1815" s="275"/>
      <c r="Y1815" s="275"/>
      <c r="Z1815" s="275"/>
      <c r="AA1815" s="275"/>
      <c r="AB1815" s="275"/>
      <c r="AC1815" s="275"/>
      <c r="AD1815" s="275"/>
      <c r="AE1815" s="275"/>
      <c r="AF1815" s="500"/>
      <c r="AG1815" s="275"/>
      <c r="AH1815" s="275"/>
      <c r="AI1815" s="275"/>
      <c r="AJ1815" s="275"/>
      <c r="AK1815" s="275"/>
      <c r="AL1815" s="275"/>
      <c r="AM1815" s="275"/>
      <c r="AN1815" s="275"/>
      <c r="AO1815" s="275"/>
      <c r="AP1815" s="275"/>
      <c r="AQ1815" s="275"/>
      <c r="AR1815" s="275"/>
      <c r="AS1815" s="500"/>
      <c r="AT1815" s="275"/>
      <c r="AU1815" s="275"/>
      <c r="AV1815" s="275"/>
      <c r="AW1815" s="567"/>
      <c r="AX1815" s="567"/>
      <c r="AY1815" s="567"/>
      <c r="AZ1815" s="159"/>
      <c r="BA1815" s="159"/>
      <c r="BB1815" s="159"/>
      <c r="BC1815" s="275"/>
      <c r="BD1815" s="275"/>
      <c r="BE1815" s="275"/>
      <c r="BF1815" s="521"/>
    </row>
    <row r="1816" spans="1:84">
      <c r="A1816" s="149"/>
      <c r="B1816" s="149" t="s">
        <v>167</v>
      </c>
      <c r="C1816" s="151"/>
      <c r="D1816" s="151"/>
      <c r="E1816" s="379" t="s">
        <v>221</v>
      </c>
      <c r="F1816" s="592" t="s">
        <v>323</v>
      </c>
      <c r="G1816" s="159"/>
      <c r="H1816" s="159"/>
      <c r="I1816" s="275"/>
      <c r="J1816" s="279"/>
      <c r="K1816" s="159"/>
      <c r="L1816" s="275"/>
      <c r="M1816" s="159"/>
      <c r="N1816" s="159"/>
      <c r="O1816" s="275"/>
      <c r="P1816" s="279"/>
      <c r="Q1816" s="159"/>
      <c r="R1816" s="275"/>
      <c r="S1816" s="500"/>
      <c r="T1816" s="275"/>
      <c r="U1816" s="275"/>
      <c r="V1816" s="275"/>
      <c r="W1816" s="275"/>
      <c r="X1816" s="275"/>
      <c r="Y1816" s="275"/>
      <c r="Z1816" s="275"/>
      <c r="AA1816" s="275"/>
      <c r="AB1816" s="275"/>
      <c r="AC1816" s="275"/>
      <c r="AD1816" s="275"/>
      <c r="AE1816" s="275"/>
      <c r="AF1816" s="500"/>
      <c r="AG1816" s="275"/>
      <c r="AH1816" s="275"/>
      <c r="AI1816" s="275"/>
      <c r="AJ1816" s="275"/>
      <c r="AK1816" s="275"/>
      <c r="AL1816" s="275"/>
      <c r="AM1816" s="275"/>
      <c r="AN1816" s="275"/>
      <c r="AO1816" s="275"/>
      <c r="AP1816" s="275"/>
      <c r="AQ1816" s="275"/>
      <c r="AR1816" s="275"/>
      <c r="AS1816" s="500"/>
      <c r="AT1816" s="275"/>
      <c r="AU1816" s="275"/>
      <c r="AV1816" s="275"/>
      <c r="AW1816" s="567"/>
      <c r="AX1816" s="567"/>
      <c r="AY1816" s="567"/>
      <c r="AZ1816" s="159"/>
      <c r="BA1816" s="159"/>
      <c r="BB1816" s="159"/>
      <c r="BC1816" s="275" t="s">
        <v>74</v>
      </c>
      <c r="BD1816" s="275"/>
      <c r="BE1816" s="275"/>
      <c r="BF1816" s="521"/>
    </row>
    <row r="1817" spans="1:84">
      <c r="A1817" s="149"/>
      <c r="B1817" s="149"/>
      <c r="C1817" s="151"/>
      <c r="D1817" s="151"/>
      <c r="E1817" s="370" t="s">
        <v>979</v>
      </c>
      <c r="F1817" s="592">
        <v>0</v>
      </c>
      <c r="G1817" s="159">
        <v>1</v>
      </c>
      <c r="H1817" s="159">
        <v>1</v>
      </c>
      <c r="I1817" s="275">
        <f>SUM(G1817:H1817)</f>
        <v>2</v>
      </c>
      <c r="J1817" s="159"/>
      <c r="K1817" s="159"/>
      <c r="L1817" s="275">
        <f>SUM(J1817:K1817)</f>
        <v>0</v>
      </c>
      <c r="M1817" s="159"/>
      <c r="N1817" s="159"/>
      <c r="O1817" s="275">
        <f>SUM(M1817:N1817)</f>
        <v>0</v>
      </c>
      <c r="P1817" s="159">
        <v>13</v>
      </c>
      <c r="Q1817" s="159">
        <v>5</v>
      </c>
      <c r="R1817" s="275">
        <f>SUM(P1817:Q1817)</f>
        <v>18</v>
      </c>
      <c r="S1817" s="500"/>
      <c r="T1817" s="275"/>
      <c r="U1817" s="275"/>
      <c r="V1817" s="275">
        <f>SUM(T1817:U1817)</f>
        <v>0</v>
      </c>
      <c r="W1817" s="275"/>
      <c r="X1817" s="275"/>
      <c r="Y1817" s="275">
        <f>SUM(W1817:X1817)</f>
        <v>0</v>
      </c>
      <c r="Z1817" s="275"/>
      <c r="AA1817" s="275"/>
      <c r="AB1817" s="275">
        <f>SUM(Z1817:AA1817)</f>
        <v>0</v>
      </c>
      <c r="AC1817" s="275"/>
      <c r="AD1817" s="275"/>
      <c r="AE1817" s="275">
        <f>SUM(AC1817:AD1817)</f>
        <v>0</v>
      </c>
      <c r="AF1817" s="500"/>
      <c r="AG1817" s="275"/>
      <c r="AH1817" s="275"/>
      <c r="AI1817" s="275">
        <f>SUM(AG1817:AH1817)</f>
        <v>0</v>
      </c>
      <c r="AJ1817" s="275"/>
      <c r="AK1817" s="275"/>
      <c r="AL1817" s="275">
        <f>SUM(AJ1817:AK1817)</f>
        <v>0</v>
      </c>
      <c r="AM1817" s="275"/>
      <c r="AN1817" s="275"/>
      <c r="AO1817" s="275">
        <f>SUM(AM1817:AN1817)</f>
        <v>0</v>
      </c>
      <c r="AP1817" s="275"/>
      <c r="AQ1817" s="275"/>
      <c r="AR1817" s="275">
        <f>SUM(AP1817:AQ1817)</f>
        <v>0</v>
      </c>
      <c r="AS1817" s="500"/>
      <c r="AT1817" s="275"/>
      <c r="AU1817" s="275"/>
      <c r="AV1817" s="275">
        <f>SUM(AT1817:AU1817)</f>
        <v>0</v>
      </c>
      <c r="AW1817" s="567">
        <f t="shared" ref="AW1817:AW1818" si="8836">SUM(G1817,J1817,M1817,P1817,T1817,W1817,Z1817,AC1817,AG1817,AJ1817,AM1817,AP1817,AT1817)</f>
        <v>14</v>
      </c>
      <c r="AX1817" s="567">
        <f t="shared" ref="AX1817:AX1818" si="8837">SUM(H1817,K1817,N1817,Q1817,U1817,X1817,AA1817,AD1817,AH1817,AK1817,AN1817,AQ1817,AU1817)</f>
        <v>6</v>
      </c>
      <c r="AY1817" s="567">
        <f t="shared" ref="AY1817:AY1818" si="8838">SUM(I1817,L1817,O1817,R1817,V1817,Y1817,AB1817,AE1817,AI1817,AL1817,AO1817,AR1817,AV1817)</f>
        <v>20</v>
      </c>
      <c r="AZ1817" s="159"/>
      <c r="BA1817" s="159"/>
      <c r="BB1817" s="275">
        <f>SUM(AZ1817:BA1817)</f>
        <v>0</v>
      </c>
      <c r="BC1817" s="275"/>
      <c r="BD1817" s="275"/>
      <c r="BE1817" s="275">
        <f>SUM(BC1817:BD1817)</f>
        <v>0</v>
      </c>
      <c r="BF1817" s="521"/>
      <c r="BG1817" s="605">
        <f>SUM(F1817,S1817,AF1817,AS1817)</f>
        <v>0</v>
      </c>
      <c r="BH1817" s="533">
        <f>SUM(G1817,T1817,AG1817)</f>
        <v>1</v>
      </c>
      <c r="BI1817" s="533">
        <f t="shared" ref="BI1817:BI1819" si="8839">SUM(H1817,U1817,AH1817)</f>
        <v>1</v>
      </c>
      <c r="BJ1817" s="533">
        <f t="shared" ref="BJ1817:BJ1819" si="8840">SUM(I1817,V1817,AI1817)</f>
        <v>2</v>
      </c>
      <c r="BK1817" s="533">
        <f t="shared" ref="BK1817:BK1819" si="8841">SUM(J1817,W1817,AJ1817)</f>
        <v>0</v>
      </c>
      <c r="BL1817" s="533">
        <f t="shared" ref="BL1817:BL1819" si="8842">SUM(K1817,X1817,AK1817)</f>
        <v>0</v>
      </c>
      <c r="BM1817" s="533">
        <f t="shared" ref="BM1817:BM1819" si="8843">SUM(L1817,Y1817,AL1817)</f>
        <v>0</v>
      </c>
      <c r="BN1817" s="533">
        <f>SUM(M1817,Z1817,AM1817)</f>
        <v>0</v>
      </c>
      <c r="BO1817" s="533">
        <f t="shared" ref="BO1817:BO1819" si="8844">SUM(N1817,AA1817,AN1817)</f>
        <v>0</v>
      </c>
      <c r="BP1817" s="533">
        <f t="shared" ref="BP1817:BP1819" si="8845">SUM(O1817,AB1817,AO1817)</f>
        <v>0</v>
      </c>
      <c r="BQ1817" s="533">
        <f t="shared" ref="BQ1817:BQ1819" si="8846">SUM(P1817,AC1817,AP1817)</f>
        <v>13</v>
      </c>
      <c r="BR1817" s="533">
        <f t="shared" ref="BR1817:BR1819" si="8847">SUM(Q1817,AD1817,AQ1817)</f>
        <v>5</v>
      </c>
      <c r="BS1817" s="533">
        <f t="shared" ref="BS1817:BS1819" si="8848">SUM(R1817,AE1817,AR1817)</f>
        <v>18</v>
      </c>
      <c r="BT1817" s="533">
        <f>AT1817</f>
        <v>0</v>
      </c>
      <c r="BU1817" s="533">
        <f t="shared" ref="BU1817:BU1819" si="8849">AU1817</f>
        <v>0</v>
      </c>
      <c r="BV1817" s="533">
        <f t="shared" ref="BV1817:BV1819" si="8850">AV1817</f>
        <v>0</v>
      </c>
      <c r="BW1817" s="536">
        <f>SUM(BH1817,BK1817,BN1817,BQ1817,BT1817)</f>
        <v>14</v>
      </c>
      <c r="BX1817" s="536">
        <f t="shared" ref="BX1817:BX1819" si="8851">SUM(BI1817,BL1817,BO1817,BR1817,BU1817)</f>
        <v>6</v>
      </c>
      <c r="BY1817" s="536">
        <f t="shared" ref="BY1817:BY1819" si="8852">SUM(BJ1817,BM1817,BP1817,BS1817,BV1817)</f>
        <v>20</v>
      </c>
      <c r="BZ1817" t="s">
        <v>74</v>
      </c>
      <c r="CA1817" s="553">
        <f>AZ1817</f>
        <v>0</v>
      </c>
      <c r="CB1817" s="553">
        <f t="shared" ref="CB1817:CB1819" si="8853">BA1817</f>
        <v>0</v>
      </c>
      <c r="CC1817" s="553">
        <f t="shared" ref="CC1817:CC1819" si="8854">BB1817</f>
        <v>0</v>
      </c>
      <c r="CD1817" s="553">
        <f>BC1817</f>
        <v>0</v>
      </c>
      <c r="CE1817" s="553">
        <f t="shared" ref="CE1817:CE1819" si="8855">BD1817</f>
        <v>0</v>
      </c>
      <c r="CF1817" s="553">
        <f t="shared" ref="CF1817:CF1819" si="8856">BE1817</f>
        <v>0</v>
      </c>
    </row>
    <row r="1818" spans="1:84">
      <c r="A1818" s="149"/>
      <c r="B1818" s="149"/>
      <c r="C1818" s="151"/>
      <c r="D1818" s="151"/>
      <c r="E1818" s="370" t="s">
        <v>980</v>
      </c>
      <c r="F1818" s="592">
        <v>0</v>
      </c>
      <c r="G1818" s="159"/>
      <c r="H1818" s="159"/>
      <c r="I1818" s="275">
        <f>SUM(G1818:H1818)</f>
        <v>0</v>
      </c>
      <c r="J1818" s="159"/>
      <c r="K1818" s="159"/>
      <c r="L1818" s="275">
        <f>SUM(J1818:K1818)</f>
        <v>0</v>
      </c>
      <c r="M1818" s="159"/>
      <c r="N1818" s="159"/>
      <c r="O1818" s="275">
        <f>SUM(M1818:N1818)</f>
        <v>0</v>
      </c>
      <c r="P1818" s="159"/>
      <c r="Q1818" s="159"/>
      <c r="R1818" s="275"/>
      <c r="S1818" s="500"/>
      <c r="T1818" s="275"/>
      <c r="U1818" s="275"/>
      <c r="V1818" s="275">
        <f>SUM(T1818:U1818)</f>
        <v>0</v>
      </c>
      <c r="W1818" s="275"/>
      <c r="X1818" s="275"/>
      <c r="Y1818" s="275">
        <f>SUM(W1818:X1818)</f>
        <v>0</v>
      </c>
      <c r="Z1818" s="275"/>
      <c r="AA1818" s="275"/>
      <c r="AB1818" s="275">
        <f>SUM(Z1818:AA1818)</f>
        <v>0</v>
      </c>
      <c r="AC1818" s="275"/>
      <c r="AD1818" s="275"/>
      <c r="AE1818" s="275">
        <f>SUM(AC1818:AD1818)</f>
        <v>0</v>
      </c>
      <c r="AF1818" s="500"/>
      <c r="AG1818" s="275"/>
      <c r="AH1818" s="275"/>
      <c r="AI1818" s="275">
        <f>SUM(AG1818:AH1818)</f>
        <v>0</v>
      </c>
      <c r="AJ1818" s="275"/>
      <c r="AK1818" s="275"/>
      <c r="AL1818" s="275">
        <f>SUM(AJ1818:AK1818)</f>
        <v>0</v>
      </c>
      <c r="AM1818" s="275"/>
      <c r="AN1818" s="275"/>
      <c r="AO1818" s="275">
        <f>SUM(AM1818:AN1818)</f>
        <v>0</v>
      </c>
      <c r="AP1818" s="275"/>
      <c r="AQ1818" s="275"/>
      <c r="AR1818" s="275">
        <f>SUM(AP1818:AQ1818)</f>
        <v>0</v>
      </c>
      <c r="AS1818" s="500"/>
      <c r="AT1818" s="275"/>
      <c r="AU1818" s="275"/>
      <c r="AV1818" s="275">
        <f>SUM(AT1818:AU1818)</f>
        <v>0</v>
      </c>
      <c r="AW1818" s="567">
        <f t="shared" si="8836"/>
        <v>0</v>
      </c>
      <c r="AX1818" s="567">
        <f t="shared" si="8837"/>
        <v>0</v>
      </c>
      <c r="AY1818" s="567">
        <f t="shared" si="8838"/>
        <v>0</v>
      </c>
      <c r="AZ1818" s="159"/>
      <c r="BA1818" s="159"/>
      <c r="BB1818" s="275">
        <f>SUM(AZ1818:BA1818)</f>
        <v>0</v>
      </c>
      <c r="BC1818" s="275"/>
      <c r="BD1818" s="275"/>
      <c r="BE1818" s="275">
        <f>SUM(BC1818:BD1818)</f>
        <v>0</v>
      </c>
      <c r="BF1818" s="521"/>
      <c r="BG1818" s="605">
        <f>SUM(F1818,S1818,AF1818,AS1818)</f>
        <v>0</v>
      </c>
      <c r="BH1818" s="533">
        <f>SUM(G1818,T1818,AG1818)</f>
        <v>0</v>
      </c>
      <c r="BI1818" s="533">
        <f t="shared" si="8839"/>
        <v>0</v>
      </c>
      <c r="BJ1818" s="533">
        <f t="shared" si="8840"/>
        <v>0</v>
      </c>
      <c r="BK1818" s="533">
        <f t="shared" si="8841"/>
        <v>0</v>
      </c>
      <c r="BL1818" s="533">
        <f t="shared" si="8842"/>
        <v>0</v>
      </c>
      <c r="BM1818" s="533">
        <f t="shared" si="8843"/>
        <v>0</v>
      </c>
      <c r="BN1818" s="533">
        <f>SUM(M1818,Z1818,AM1818)</f>
        <v>0</v>
      </c>
      <c r="BO1818" s="533">
        <f t="shared" si="8844"/>
        <v>0</v>
      </c>
      <c r="BP1818" s="533">
        <f t="shared" si="8845"/>
        <v>0</v>
      </c>
      <c r="BQ1818" s="533">
        <f t="shared" si="8846"/>
        <v>0</v>
      </c>
      <c r="BR1818" s="533">
        <f t="shared" si="8847"/>
        <v>0</v>
      </c>
      <c r="BS1818" s="533">
        <f t="shared" si="8848"/>
        <v>0</v>
      </c>
      <c r="BT1818" s="533">
        <f>AT1818</f>
        <v>0</v>
      </c>
      <c r="BU1818" s="533">
        <f t="shared" si="8849"/>
        <v>0</v>
      </c>
      <c r="BV1818" s="533">
        <f t="shared" si="8850"/>
        <v>0</v>
      </c>
      <c r="BW1818" s="536">
        <f>SUM(BH1818,BK1818,BN1818,BQ1818,BT1818)</f>
        <v>0</v>
      </c>
      <c r="BX1818" s="536">
        <f t="shared" si="8851"/>
        <v>0</v>
      </c>
      <c r="BY1818" s="536">
        <f t="shared" si="8852"/>
        <v>0</v>
      </c>
      <c r="BZ1818" t="s">
        <v>74</v>
      </c>
      <c r="CA1818" s="553">
        <f>AZ1818</f>
        <v>0</v>
      </c>
      <c r="CB1818" s="553">
        <f t="shared" si="8853"/>
        <v>0</v>
      </c>
      <c r="CC1818" s="553">
        <f t="shared" si="8854"/>
        <v>0</v>
      </c>
      <c r="CD1818" s="553">
        <f>BC1818</f>
        <v>0</v>
      </c>
      <c r="CE1818" s="553">
        <f t="shared" si="8855"/>
        <v>0</v>
      </c>
      <c r="CF1818" s="553">
        <f t="shared" si="8856"/>
        <v>0</v>
      </c>
    </row>
    <row r="1819" spans="1:84" ht="13.5" customHeight="1">
      <c r="A1819" s="149"/>
      <c r="B1819" s="149"/>
      <c r="C1819" s="151"/>
      <c r="D1819" s="151"/>
      <c r="E1819" s="379"/>
      <c r="F1819" s="592">
        <f>SUM(F1817:F1818)</f>
        <v>0</v>
      </c>
      <c r="G1819" s="276">
        <f t="shared" ref="G1819:BE1819" si="8857">SUM(G1817:G1818)</f>
        <v>1</v>
      </c>
      <c r="H1819" s="276">
        <f t="shared" si="8857"/>
        <v>1</v>
      </c>
      <c r="I1819" s="276">
        <f t="shared" si="8857"/>
        <v>2</v>
      </c>
      <c r="J1819" s="276">
        <f t="shared" si="8857"/>
        <v>0</v>
      </c>
      <c r="K1819" s="276">
        <f t="shared" si="8857"/>
        <v>0</v>
      </c>
      <c r="L1819" s="276">
        <f t="shared" si="8857"/>
        <v>0</v>
      </c>
      <c r="M1819" s="276">
        <f t="shared" si="8857"/>
        <v>0</v>
      </c>
      <c r="N1819" s="276">
        <f t="shared" si="8857"/>
        <v>0</v>
      </c>
      <c r="O1819" s="276">
        <f t="shared" si="8857"/>
        <v>0</v>
      </c>
      <c r="P1819" s="276">
        <f t="shared" si="8857"/>
        <v>13</v>
      </c>
      <c r="Q1819" s="276">
        <f t="shared" si="8857"/>
        <v>5</v>
      </c>
      <c r="R1819" s="276">
        <f t="shared" si="8857"/>
        <v>18</v>
      </c>
      <c r="S1819" s="501">
        <f t="shared" si="8857"/>
        <v>0</v>
      </c>
      <c r="T1819" s="276">
        <f t="shared" si="8857"/>
        <v>0</v>
      </c>
      <c r="U1819" s="276">
        <f t="shared" si="8857"/>
        <v>0</v>
      </c>
      <c r="V1819" s="276">
        <f t="shared" si="8857"/>
        <v>0</v>
      </c>
      <c r="W1819" s="276">
        <f t="shared" si="8857"/>
        <v>0</v>
      </c>
      <c r="X1819" s="276">
        <f t="shared" si="8857"/>
        <v>0</v>
      </c>
      <c r="Y1819" s="276">
        <f t="shared" si="8857"/>
        <v>0</v>
      </c>
      <c r="Z1819" s="276">
        <f t="shared" si="8857"/>
        <v>0</v>
      </c>
      <c r="AA1819" s="276">
        <f t="shared" si="8857"/>
        <v>0</v>
      </c>
      <c r="AB1819" s="276">
        <f t="shared" si="8857"/>
        <v>0</v>
      </c>
      <c r="AC1819" s="276">
        <f t="shared" si="8857"/>
        <v>0</v>
      </c>
      <c r="AD1819" s="276">
        <f t="shared" si="8857"/>
        <v>0</v>
      </c>
      <c r="AE1819" s="276">
        <f t="shared" si="8857"/>
        <v>0</v>
      </c>
      <c r="AF1819" s="501">
        <f t="shared" si="8857"/>
        <v>0</v>
      </c>
      <c r="AG1819" s="276">
        <f t="shared" si="8857"/>
        <v>0</v>
      </c>
      <c r="AH1819" s="276">
        <f t="shared" si="8857"/>
        <v>0</v>
      </c>
      <c r="AI1819" s="276">
        <f t="shared" si="8857"/>
        <v>0</v>
      </c>
      <c r="AJ1819" s="276">
        <f t="shared" si="8857"/>
        <v>0</v>
      </c>
      <c r="AK1819" s="276">
        <f t="shared" si="8857"/>
        <v>0</v>
      </c>
      <c r="AL1819" s="276">
        <f t="shared" si="8857"/>
        <v>0</v>
      </c>
      <c r="AM1819" s="276">
        <f t="shared" si="8857"/>
        <v>0</v>
      </c>
      <c r="AN1819" s="276">
        <f t="shared" si="8857"/>
        <v>0</v>
      </c>
      <c r="AO1819" s="276">
        <f t="shared" si="8857"/>
        <v>0</v>
      </c>
      <c r="AP1819" s="276">
        <f t="shared" si="8857"/>
        <v>0</v>
      </c>
      <c r="AQ1819" s="276">
        <f t="shared" si="8857"/>
        <v>0</v>
      </c>
      <c r="AR1819" s="276">
        <f t="shared" si="8857"/>
        <v>0</v>
      </c>
      <c r="AS1819" s="501">
        <f t="shared" si="8857"/>
        <v>0</v>
      </c>
      <c r="AT1819" s="276">
        <f t="shared" si="8857"/>
        <v>0</v>
      </c>
      <c r="AU1819" s="276">
        <f t="shared" si="8857"/>
        <v>0</v>
      </c>
      <c r="AV1819" s="276">
        <f t="shared" si="8857"/>
        <v>0</v>
      </c>
      <c r="AW1819" s="568">
        <f t="shared" si="8857"/>
        <v>14</v>
      </c>
      <c r="AX1819" s="568">
        <f t="shared" si="8857"/>
        <v>6</v>
      </c>
      <c r="AY1819" s="568">
        <f t="shared" si="8857"/>
        <v>20</v>
      </c>
      <c r="AZ1819" s="276">
        <f t="shared" si="8857"/>
        <v>0</v>
      </c>
      <c r="BA1819" s="276">
        <f t="shared" si="8857"/>
        <v>0</v>
      </c>
      <c r="BB1819" s="276">
        <f t="shared" si="8857"/>
        <v>0</v>
      </c>
      <c r="BC1819" s="276">
        <f t="shared" si="8857"/>
        <v>0</v>
      </c>
      <c r="BD1819" s="276">
        <f t="shared" si="8857"/>
        <v>0</v>
      </c>
      <c r="BE1819" s="276">
        <f t="shared" si="8857"/>
        <v>0</v>
      </c>
      <c r="BF1819" s="523"/>
      <c r="BG1819" s="605">
        <f>SUM(F1819,S1819,AF1819,AS1819)</f>
        <v>0</v>
      </c>
      <c r="BH1819" s="533">
        <f>SUM(G1819,T1819,AG1819)</f>
        <v>1</v>
      </c>
      <c r="BI1819" s="533">
        <f t="shared" si="8839"/>
        <v>1</v>
      </c>
      <c r="BJ1819" s="533">
        <f t="shared" si="8840"/>
        <v>2</v>
      </c>
      <c r="BK1819" s="533">
        <f t="shared" si="8841"/>
        <v>0</v>
      </c>
      <c r="BL1819" s="533">
        <f t="shared" si="8842"/>
        <v>0</v>
      </c>
      <c r="BM1819" s="533">
        <f t="shared" si="8843"/>
        <v>0</v>
      </c>
      <c r="BN1819" s="533">
        <f>SUM(M1819,Z1819,AM1819)</f>
        <v>0</v>
      </c>
      <c r="BO1819" s="533">
        <f t="shared" si="8844"/>
        <v>0</v>
      </c>
      <c r="BP1819" s="533">
        <f t="shared" si="8845"/>
        <v>0</v>
      </c>
      <c r="BQ1819" s="533">
        <f t="shared" si="8846"/>
        <v>13</v>
      </c>
      <c r="BR1819" s="533">
        <f t="shared" si="8847"/>
        <v>5</v>
      </c>
      <c r="BS1819" s="533">
        <f t="shared" si="8848"/>
        <v>18</v>
      </c>
      <c r="BT1819" s="533">
        <f>AT1819</f>
        <v>0</v>
      </c>
      <c r="BU1819" s="533">
        <f t="shared" si="8849"/>
        <v>0</v>
      </c>
      <c r="BV1819" s="533">
        <f t="shared" si="8850"/>
        <v>0</v>
      </c>
      <c r="BW1819" s="536">
        <f>SUM(BH1819,BK1819,BN1819,BQ1819,BT1819)</f>
        <v>14</v>
      </c>
      <c r="BX1819" s="536">
        <f t="shared" si="8851"/>
        <v>6</v>
      </c>
      <c r="BY1819" s="536">
        <f t="shared" si="8852"/>
        <v>20</v>
      </c>
      <c r="BZ1819" t="s">
        <v>74</v>
      </c>
      <c r="CA1819" s="553">
        <f>AZ1819</f>
        <v>0</v>
      </c>
      <c r="CB1819" s="553">
        <f t="shared" si="8853"/>
        <v>0</v>
      </c>
      <c r="CC1819" s="553">
        <f t="shared" si="8854"/>
        <v>0</v>
      </c>
      <c r="CD1819" s="553">
        <f>BC1819</f>
        <v>0</v>
      </c>
      <c r="CE1819" s="553">
        <f t="shared" si="8855"/>
        <v>0</v>
      </c>
      <c r="CF1819" s="553">
        <f t="shared" si="8856"/>
        <v>0</v>
      </c>
    </row>
    <row r="1820" spans="1:84" ht="13.5" customHeight="1">
      <c r="A1820" s="149"/>
      <c r="B1820" s="149"/>
      <c r="C1820" s="151"/>
      <c r="D1820" s="151"/>
      <c r="E1820" s="379"/>
      <c r="F1820" s="592"/>
      <c r="G1820" s="168"/>
      <c r="H1820" s="168"/>
      <c r="I1820" s="168"/>
      <c r="J1820" s="168"/>
      <c r="K1820" s="168"/>
      <c r="L1820" s="168"/>
      <c r="M1820" s="168"/>
      <c r="N1820" s="168"/>
      <c r="O1820" s="168"/>
      <c r="P1820" s="168"/>
      <c r="Q1820" s="168"/>
      <c r="R1820" s="168"/>
      <c r="S1820" s="502"/>
      <c r="T1820" s="168"/>
      <c r="U1820" s="168"/>
      <c r="V1820" s="168"/>
      <c r="W1820" s="168"/>
      <c r="X1820" s="168"/>
      <c r="Y1820" s="168"/>
      <c r="Z1820" s="168"/>
      <c r="AA1820" s="168"/>
      <c r="AB1820" s="168"/>
      <c r="AC1820" s="168"/>
      <c r="AD1820" s="168"/>
      <c r="AE1820" s="168"/>
      <c r="AF1820" s="502"/>
      <c r="AG1820" s="168"/>
      <c r="AH1820" s="168"/>
      <c r="AI1820" s="168"/>
      <c r="AJ1820" s="168"/>
      <c r="AK1820" s="168"/>
      <c r="AL1820" s="168"/>
      <c r="AM1820" s="168"/>
      <c r="AN1820" s="168"/>
      <c r="AO1820" s="168"/>
      <c r="AP1820" s="168"/>
      <c r="AQ1820" s="168"/>
      <c r="AR1820" s="168"/>
      <c r="AS1820" s="502"/>
      <c r="AT1820" s="168"/>
      <c r="AU1820" s="168"/>
      <c r="AV1820" s="168"/>
      <c r="AW1820" s="569"/>
      <c r="AX1820" s="569"/>
      <c r="AY1820" s="569"/>
      <c r="AZ1820" s="159"/>
      <c r="BA1820" s="159"/>
      <c r="BB1820" s="159"/>
      <c r="BC1820" s="168"/>
      <c r="BD1820" s="168"/>
      <c r="BE1820" s="168"/>
      <c r="BF1820" s="523"/>
    </row>
    <row r="1821" spans="1:84">
      <c r="A1821" s="149"/>
      <c r="B1821" s="149" t="s">
        <v>90</v>
      </c>
      <c r="C1821" s="151"/>
      <c r="D1821" s="151"/>
      <c r="E1821" s="379" t="s">
        <v>221</v>
      </c>
      <c r="F1821" s="592"/>
      <c r="G1821" s="159"/>
      <c r="H1821" s="159"/>
      <c r="I1821" s="275"/>
      <c r="J1821" s="279"/>
      <c r="K1821" s="279"/>
      <c r="L1821" s="275"/>
      <c r="M1821" s="279"/>
      <c r="N1821" s="279"/>
      <c r="O1821" s="275"/>
      <c r="P1821" s="279"/>
      <c r="Q1821" s="279"/>
      <c r="R1821" s="275"/>
      <c r="S1821" s="500"/>
      <c r="T1821" s="275"/>
      <c r="U1821" s="275"/>
      <c r="V1821" s="275"/>
      <c r="W1821" s="275"/>
      <c r="X1821" s="275"/>
      <c r="Y1821" s="275"/>
      <c r="Z1821" s="275"/>
      <c r="AA1821" s="275"/>
      <c r="AB1821" s="275"/>
      <c r="AC1821" s="275"/>
      <c r="AD1821" s="275"/>
      <c r="AE1821" s="275"/>
      <c r="AF1821" s="500"/>
      <c r="AG1821" s="275"/>
      <c r="AH1821" s="275"/>
      <c r="AI1821" s="275"/>
      <c r="AJ1821" s="275"/>
      <c r="AK1821" s="275"/>
      <c r="AL1821" s="275"/>
      <c r="AM1821" s="275"/>
      <c r="AN1821" s="275"/>
      <c r="AO1821" s="275"/>
      <c r="AP1821" s="275"/>
      <c r="AQ1821" s="275"/>
      <c r="AR1821" s="275"/>
      <c r="AS1821" s="500"/>
      <c r="AT1821" s="275"/>
      <c r="AU1821" s="275"/>
      <c r="AV1821" s="275"/>
      <c r="AW1821" s="567"/>
      <c r="AX1821" s="567"/>
      <c r="AY1821" s="567"/>
      <c r="AZ1821" s="159"/>
      <c r="BA1821" s="159"/>
      <c r="BB1821" s="159"/>
      <c r="BC1821" s="275"/>
      <c r="BD1821" s="275"/>
      <c r="BE1821" s="275"/>
      <c r="BF1821" s="521"/>
    </row>
    <row r="1822" spans="1:84">
      <c r="A1822" s="149"/>
      <c r="B1822" s="149"/>
      <c r="C1822" s="151"/>
      <c r="D1822" s="151"/>
      <c r="E1822" s="446" t="s">
        <v>1078</v>
      </c>
      <c r="F1822" s="592">
        <v>7</v>
      </c>
      <c r="G1822" s="159">
        <v>8</v>
      </c>
      <c r="H1822" s="159">
        <v>0</v>
      </c>
      <c r="I1822" s="275">
        <f>SUM(G1822:H1822)</f>
        <v>8</v>
      </c>
      <c r="J1822" s="159"/>
      <c r="K1822" s="159"/>
      <c r="L1822" s="275">
        <f>SUM(J1822:K1822)</f>
        <v>0</v>
      </c>
      <c r="M1822" s="159"/>
      <c r="N1822" s="159"/>
      <c r="O1822" s="275">
        <f>SUM(M1822:N1822)</f>
        <v>0</v>
      </c>
      <c r="P1822" s="159">
        <v>6</v>
      </c>
      <c r="Q1822" s="159">
        <v>1</v>
      </c>
      <c r="R1822" s="275">
        <f>SUM(P1822:Q1822)</f>
        <v>7</v>
      </c>
      <c r="S1822" s="500"/>
      <c r="T1822" s="275"/>
      <c r="U1822" s="275"/>
      <c r="V1822" s="275">
        <f>SUM(T1822:U1822)</f>
        <v>0</v>
      </c>
      <c r="W1822" s="275"/>
      <c r="X1822" s="275"/>
      <c r="Y1822" s="275">
        <f>SUM(W1822:X1822)</f>
        <v>0</v>
      </c>
      <c r="Z1822" s="275"/>
      <c r="AA1822" s="275"/>
      <c r="AB1822" s="275">
        <f>SUM(Z1822:AA1822)</f>
        <v>0</v>
      </c>
      <c r="AC1822" s="275"/>
      <c r="AD1822" s="275"/>
      <c r="AE1822" s="275">
        <f>SUM(AC1822:AD1822)</f>
        <v>0</v>
      </c>
      <c r="AF1822" s="500"/>
      <c r="AG1822" s="275"/>
      <c r="AH1822" s="275"/>
      <c r="AI1822" s="275">
        <f>SUM(AG1822:AH1822)</f>
        <v>0</v>
      </c>
      <c r="AJ1822" s="275"/>
      <c r="AK1822" s="275"/>
      <c r="AL1822" s="275">
        <f>SUM(AJ1822:AK1822)</f>
        <v>0</v>
      </c>
      <c r="AM1822" s="275"/>
      <c r="AN1822" s="275"/>
      <c r="AO1822" s="275">
        <f>SUM(AM1822:AN1822)</f>
        <v>0</v>
      </c>
      <c r="AP1822" s="275"/>
      <c r="AQ1822" s="275"/>
      <c r="AR1822" s="275">
        <f>SUM(AP1822:AQ1822)</f>
        <v>0</v>
      </c>
      <c r="AS1822" s="500"/>
      <c r="AT1822" s="275"/>
      <c r="AU1822" s="275"/>
      <c r="AV1822" s="275">
        <f>SUM(AT1822:AU1822)</f>
        <v>0</v>
      </c>
      <c r="AW1822" s="567">
        <f t="shared" ref="AW1822:AW1823" si="8858">SUM(G1822,J1822,M1822,P1822,T1822,W1822,Z1822,AC1822,AG1822,AJ1822,AM1822,AP1822,AT1822)</f>
        <v>14</v>
      </c>
      <c r="AX1822" s="567">
        <f t="shared" ref="AX1822:AX1823" si="8859">SUM(H1822,K1822,N1822,Q1822,U1822,X1822,AA1822,AD1822,AH1822,AK1822,AN1822,AQ1822,AU1822)</f>
        <v>1</v>
      </c>
      <c r="AY1822" s="567">
        <f t="shared" ref="AY1822:AY1823" si="8860">SUM(I1822,L1822,O1822,R1822,V1822,Y1822,AB1822,AE1822,AI1822,AL1822,AO1822,AR1822,AV1822)</f>
        <v>15</v>
      </c>
      <c r="AZ1822" s="159"/>
      <c r="BA1822" s="159"/>
      <c r="BB1822" s="275">
        <f>SUM(AZ1822:BA1822)</f>
        <v>0</v>
      </c>
      <c r="BC1822" s="275"/>
      <c r="BD1822" s="275"/>
      <c r="BE1822" s="275">
        <f>SUM(BC1822:BD1822)</f>
        <v>0</v>
      </c>
      <c r="BF1822" s="521"/>
      <c r="BG1822" s="605">
        <f>SUM(F1822,S1822,AF1822,AS1822)</f>
        <v>7</v>
      </c>
      <c r="BH1822" s="533">
        <f>SUM(G1822,T1822,AG1822)</f>
        <v>8</v>
      </c>
      <c r="BI1822" s="533">
        <f t="shared" ref="BI1822:BI1824" si="8861">SUM(H1822,U1822,AH1822)</f>
        <v>0</v>
      </c>
      <c r="BJ1822" s="533">
        <f t="shared" ref="BJ1822:BJ1824" si="8862">SUM(I1822,V1822,AI1822)</f>
        <v>8</v>
      </c>
      <c r="BK1822" s="533">
        <f t="shared" ref="BK1822:BK1824" si="8863">SUM(J1822,W1822,AJ1822)</f>
        <v>0</v>
      </c>
      <c r="BL1822" s="533">
        <f t="shared" ref="BL1822:BL1824" si="8864">SUM(K1822,X1822,AK1822)</f>
        <v>0</v>
      </c>
      <c r="BM1822" s="533">
        <f t="shared" ref="BM1822:BM1824" si="8865">SUM(L1822,Y1822,AL1822)</f>
        <v>0</v>
      </c>
      <c r="BN1822" s="533">
        <f>SUM(M1822,Z1822,AM1822)</f>
        <v>0</v>
      </c>
      <c r="BO1822" s="533">
        <f t="shared" ref="BO1822:BO1824" si="8866">SUM(N1822,AA1822,AN1822)</f>
        <v>0</v>
      </c>
      <c r="BP1822" s="533">
        <f t="shared" ref="BP1822:BP1824" si="8867">SUM(O1822,AB1822,AO1822)</f>
        <v>0</v>
      </c>
      <c r="BQ1822" s="533">
        <f t="shared" ref="BQ1822:BQ1824" si="8868">SUM(P1822,AC1822,AP1822)</f>
        <v>6</v>
      </c>
      <c r="BR1822" s="533">
        <f t="shared" ref="BR1822:BR1824" si="8869">SUM(Q1822,AD1822,AQ1822)</f>
        <v>1</v>
      </c>
      <c r="BS1822" s="533">
        <f t="shared" ref="BS1822:BS1824" si="8870">SUM(R1822,AE1822,AR1822)</f>
        <v>7</v>
      </c>
      <c r="BT1822" s="533">
        <f>AT1822</f>
        <v>0</v>
      </c>
      <c r="BU1822" s="533">
        <f t="shared" ref="BU1822:BU1824" si="8871">AU1822</f>
        <v>0</v>
      </c>
      <c r="BV1822" s="533">
        <f t="shared" ref="BV1822:BV1824" si="8872">AV1822</f>
        <v>0</v>
      </c>
      <c r="BW1822" s="536">
        <f>SUM(BH1822,BK1822,BN1822,BQ1822,BT1822)</f>
        <v>14</v>
      </c>
      <c r="BX1822" s="536">
        <f t="shared" ref="BX1822:BX1824" si="8873">SUM(BI1822,BL1822,BO1822,BR1822,BU1822)</f>
        <v>1</v>
      </c>
      <c r="BY1822" s="536">
        <f t="shared" ref="BY1822:BY1824" si="8874">SUM(BJ1822,BM1822,BP1822,BS1822,BV1822)</f>
        <v>15</v>
      </c>
      <c r="BZ1822" t="s">
        <v>74</v>
      </c>
      <c r="CA1822" s="553">
        <f>AZ1822</f>
        <v>0</v>
      </c>
      <c r="CB1822" s="553">
        <f t="shared" ref="CB1822:CB1824" si="8875">BA1822</f>
        <v>0</v>
      </c>
      <c r="CC1822" s="553">
        <f t="shared" ref="CC1822:CC1824" si="8876">BB1822</f>
        <v>0</v>
      </c>
      <c r="CD1822" s="553">
        <f>BC1822</f>
        <v>0</v>
      </c>
      <c r="CE1822" s="553">
        <f t="shared" ref="CE1822:CE1824" si="8877">BD1822</f>
        <v>0</v>
      </c>
      <c r="CF1822" s="553">
        <f t="shared" ref="CF1822:CF1824" si="8878">BE1822</f>
        <v>0</v>
      </c>
    </row>
    <row r="1823" spans="1:84">
      <c r="A1823" s="149"/>
      <c r="B1823" s="149"/>
      <c r="C1823" s="151"/>
      <c r="D1823" s="151"/>
      <c r="E1823" s="446" t="s">
        <v>1079</v>
      </c>
      <c r="F1823" s="592">
        <v>0</v>
      </c>
      <c r="G1823" s="159"/>
      <c r="H1823" s="159"/>
      <c r="I1823" s="275">
        <f>SUM(G1823:H1823)</f>
        <v>0</v>
      </c>
      <c r="J1823" s="159"/>
      <c r="K1823" s="159"/>
      <c r="L1823" s="275">
        <f>SUM(J1823:K1823)</f>
        <v>0</v>
      </c>
      <c r="M1823" s="159"/>
      <c r="N1823" s="159"/>
      <c r="O1823" s="275">
        <f>SUM(M1823:N1823)</f>
        <v>0</v>
      </c>
      <c r="P1823" s="159"/>
      <c r="Q1823" s="159"/>
      <c r="R1823" s="275">
        <f>SUM(P1823:Q1823)</f>
        <v>0</v>
      </c>
      <c r="S1823" s="500"/>
      <c r="T1823" s="275"/>
      <c r="U1823" s="275"/>
      <c r="V1823" s="275">
        <f>SUM(T1823:U1823)</f>
        <v>0</v>
      </c>
      <c r="W1823" s="275"/>
      <c r="X1823" s="275"/>
      <c r="Y1823" s="275">
        <f>SUM(W1823:X1823)</f>
        <v>0</v>
      </c>
      <c r="Z1823" s="275"/>
      <c r="AA1823" s="275"/>
      <c r="AB1823" s="275">
        <f>SUM(Z1823:AA1823)</f>
        <v>0</v>
      </c>
      <c r="AC1823" s="275"/>
      <c r="AD1823" s="275"/>
      <c r="AE1823" s="275">
        <f>SUM(AC1823:AD1823)</f>
        <v>0</v>
      </c>
      <c r="AF1823" s="500"/>
      <c r="AG1823" s="275"/>
      <c r="AH1823" s="275"/>
      <c r="AI1823" s="275">
        <f>SUM(AG1823:AH1823)</f>
        <v>0</v>
      </c>
      <c r="AJ1823" s="275"/>
      <c r="AK1823" s="275"/>
      <c r="AL1823" s="275">
        <f>SUM(AJ1823:AK1823)</f>
        <v>0</v>
      </c>
      <c r="AM1823" s="275"/>
      <c r="AN1823" s="275"/>
      <c r="AO1823" s="275">
        <f>SUM(AM1823:AN1823)</f>
        <v>0</v>
      </c>
      <c r="AP1823" s="275"/>
      <c r="AQ1823" s="275"/>
      <c r="AR1823" s="275">
        <f>SUM(AP1823:AQ1823)</f>
        <v>0</v>
      </c>
      <c r="AS1823" s="500"/>
      <c r="AT1823" s="275"/>
      <c r="AU1823" s="275"/>
      <c r="AV1823" s="275">
        <f>SUM(AT1823:AU1823)</f>
        <v>0</v>
      </c>
      <c r="AW1823" s="567">
        <f t="shared" si="8858"/>
        <v>0</v>
      </c>
      <c r="AX1823" s="567">
        <f t="shared" si="8859"/>
        <v>0</v>
      </c>
      <c r="AY1823" s="567">
        <f t="shared" si="8860"/>
        <v>0</v>
      </c>
      <c r="AZ1823" s="159"/>
      <c r="BA1823" s="159"/>
      <c r="BB1823" s="275">
        <f>SUM(AZ1823:BA1823)</f>
        <v>0</v>
      </c>
      <c r="BC1823" s="275"/>
      <c r="BD1823" s="275"/>
      <c r="BE1823" s="275">
        <f>SUM(BC1823:BD1823)</f>
        <v>0</v>
      </c>
      <c r="BF1823" s="521"/>
      <c r="BG1823" s="605">
        <f>SUM(F1823,S1823,AF1823,AS1823)</f>
        <v>0</v>
      </c>
      <c r="BH1823" s="533">
        <f>SUM(G1823,T1823,AG1823)</f>
        <v>0</v>
      </c>
      <c r="BI1823" s="533">
        <f t="shared" si="8861"/>
        <v>0</v>
      </c>
      <c r="BJ1823" s="533">
        <f t="shared" si="8862"/>
        <v>0</v>
      </c>
      <c r="BK1823" s="533">
        <f t="shared" si="8863"/>
        <v>0</v>
      </c>
      <c r="BL1823" s="533">
        <f t="shared" si="8864"/>
        <v>0</v>
      </c>
      <c r="BM1823" s="533">
        <f t="shared" si="8865"/>
        <v>0</v>
      </c>
      <c r="BN1823" s="533">
        <f>SUM(M1823,Z1823,AM1823)</f>
        <v>0</v>
      </c>
      <c r="BO1823" s="533">
        <f t="shared" si="8866"/>
        <v>0</v>
      </c>
      <c r="BP1823" s="533">
        <f t="shared" si="8867"/>
        <v>0</v>
      </c>
      <c r="BQ1823" s="533">
        <f t="shared" si="8868"/>
        <v>0</v>
      </c>
      <c r="BR1823" s="533">
        <f t="shared" si="8869"/>
        <v>0</v>
      </c>
      <c r="BS1823" s="533">
        <f t="shared" si="8870"/>
        <v>0</v>
      </c>
      <c r="BT1823" s="533">
        <f>AT1823</f>
        <v>0</v>
      </c>
      <c r="BU1823" s="533">
        <f t="shared" si="8871"/>
        <v>0</v>
      </c>
      <c r="BV1823" s="533">
        <f t="shared" si="8872"/>
        <v>0</v>
      </c>
      <c r="BW1823" s="536">
        <f>SUM(BH1823,BK1823,BN1823,BQ1823,BT1823)</f>
        <v>0</v>
      </c>
      <c r="BX1823" s="536">
        <f t="shared" si="8873"/>
        <v>0</v>
      </c>
      <c r="BY1823" s="536">
        <f t="shared" si="8874"/>
        <v>0</v>
      </c>
      <c r="BZ1823" t="s">
        <v>74</v>
      </c>
      <c r="CA1823" s="553">
        <f>AZ1823</f>
        <v>0</v>
      </c>
      <c r="CB1823" s="553">
        <f t="shared" si="8875"/>
        <v>0</v>
      </c>
      <c r="CC1823" s="553">
        <f t="shared" si="8876"/>
        <v>0</v>
      </c>
      <c r="CD1823" s="553">
        <f>BC1823</f>
        <v>0</v>
      </c>
      <c r="CE1823" s="553">
        <f t="shared" si="8877"/>
        <v>0</v>
      </c>
      <c r="CF1823" s="553">
        <f t="shared" si="8878"/>
        <v>0</v>
      </c>
    </row>
    <row r="1824" spans="1:84" ht="13.5" customHeight="1">
      <c r="A1824" s="149"/>
      <c r="B1824" s="149"/>
      <c r="C1824" s="151"/>
      <c r="D1824" s="151"/>
      <c r="E1824" s="379"/>
      <c r="F1824" s="592">
        <f>SUM(F1822:F1823)</f>
        <v>7</v>
      </c>
      <c r="G1824" s="276">
        <f t="shared" ref="G1824:BE1824" si="8879">SUM(G1822:G1823)</f>
        <v>8</v>
      </c>
      <c r="H1824" s="276">
        <f t="shared" si="8879"/>
        <v>0</v>
      </c>
      <c r="I1824" s="276">
        <f t="shared" si="8879"/>
        <v>8</v>
      </c>
      <c r="J1824" s="276">
        <f t="shared" si="8879"/>
        <v>0</v>
      </c>
      <c r="K1824" s="276">
        <f t="shared" si="8879"/>
        <v>0</v>
      </c>
      <c r="L1824" s="276">
        <f t="shared" si="8879"/>
        <v>0</v>
      </c>
      <c r="M1824" s="276">
        <f t="shared" si="8879"/>
        <v>0</v>
      </c>
      <c r="N1824" s="276">
        <f t="shared" si="8879"/>
        <v>0</v>
      </c>
      <c r="O1824" s="276">
        <f t="shared" si="8879"/>
        <v>0</v>
      </c>
      <c r="P1824" s="276">
        <f t="shared" si="8879"/>
        <v>6</v>
      </c>
      <c r="Q1824" s="276">
        <f t="shared" si="8879"/>
        <v>1</v>
      </c>
      <c r="R1824" s="276">
        <f t="shared" si="8879"/>
        <v>7</v>
      </c>
      <c r="S1824" s="501">
        <f t="shared" si="8879"/>
        <v>0</v>
      </c>
      <c r="T1824" s="276">
        <f t="shared" si="8879"/>
        <v>0</v>
      </c>
      <c r="U1824" s="276">
        <f t="shared" si="8879"/>
        <v>0</v>
      </c>
      <c r="V1824" s="276">
        <f t="shared" si="8879"/>
        <v>0</v>
      </c>
      <c r="W1824" s="276">
        <f t="shared" si="8879"/>
        <v>0</v>
      </c>
      <c r="X1824" s="276">
        <f t="shared" si="8879"/>
        <v>0</v>
      </c>
      <c r="Y1824" s="276">
        <f t="shared" si="8879"/>
        <v>0</v>
      </c>
      <c r="Z1824" s="276">
        <f t="shared" si="8879"/>
        <v>0</v>
      </c>
      <c r="AA1824" s="276">
        <f t="shared" si="8879"/>
        <v>0</v>
      </c>
      <c r="AB1824" s="276">
        <f t="shared" si="8879"/>
        <v>0</v>
      </c>
      <c r="AC1824" s="276">
        <f t="shared" si="8879"/>
        <v>0</v>
      </c>
      <c r="AD1824" s="276">
        <f t="shared" si="8879"/>
        <v>0</v>
      </c>
      <c r="AE1824" s="276">
        <f t="shared" si="8879"/>
        <v>0</v>
      </c>
      <c r="AF1824" s="501">
        <f t="shared" si="8879"/>
        <v>0</v>
      </c>
      <c r="AG1824" s="276">
        <f t="shared" si="8879"/>
        <v>0</v>
      </c>
      <c r="AH1824" s="276">
        <f t="shared" si="8879"/>
        <v>0</v>
      </c>
      <c r="AI1824" s="276">
        <f t="shared" si="8879"/>
        <v>0</v>
      </c>
      <c r="AJ1824" s="276">
        <f t="shared" si="8879"/>
        <v>0</v>
      </c>
      <c r="AK1824" s="276">
        <f t="shared" si="8879"/>
        <v>0</v>
      </c>
      <c r="AL1824" s="276">
        <f t="shared" si="8879"/>
        <v>0</v>
      </c>
      <c r="AM1824" s="276">
        <f t="shared" si="8879"/>
        <v>0</v>
      </c>
      <c r="AN1824" s="276">
        <f t="shared" si="8879"/>
        <v>0</v>
      </c>
      <c r="AO1824" s="276">
        <f t="shared" si="8879"/>
        <v>0</v>
      </c>
      <c r="AP1824" s="276">
        <f t="shared" si="8879"/>
        <v>0</v>
      </c>
      <c r="AQ1824" s="276">
        <f t="shared" si="8879"/>
        <v>0</v>
      </c>
      <c r="AR1824" s="276">
        <f t="shared" si="8879"/>
        <v>0</v>
      </c>
      <c r="AS1824" s="501">
        <f t="shared" si="8879"/>
        <v>0</v>
      </c>
      <c r="AT1824" s="276">
        <f t="shared" si="8879"/>
        <v>0</v>
      </c>
      <c r="AU1824" s="276">
        <f t="shared" si="8879"/>
        <v>0</v>
      </c>
      <c r="AV1824" s="276">
        <f t="shared" si="8879"/>
        <v>0</v>
      </c>
      <c r="AW1824" s="568">
        <f t="shared" si="8879"/>
        <v>14</v>
      </c>
      <c r="AX1824" s="568">
        <f t="shared" si="8879"/>
        <v>1</v>
      </c>
      <c r="AY1824" s="568">
        <f t="shared" si="8879"/>
        <v>15</v>
      </c>
      <c r="AZ1824" s="276">
        <f t="shared" si="8879"/>
        <v>0</v>
      </c>
      <c r="BA1824" s="276">
        <f t="shared" si="8879"/>
        <v>0</v>
      </c>
      <c r="BB1824" s="276">
        <f t="shared" si="8879"/>
        <v>0</v>
      </c>
      <c r="BC1824" s="276">
        <f t="shared" si="8879"/>
        <v>0</v>
      </c>
      <c r="BD1824" s="276">
        <f t="shared" si="8879"/>
        <v>0</v>
      </c>
      <c r="BE1824" s="276">
        <f t="shared" si="8879"/>
        <v>0</v>
      </c>
      <c r="BF1824" s="523"/>
      <c r="BG1824" s="605">
        <f>SUM(F1824,S1824,AF1824,AS1824)</f>
        <v>7</v>
      </c>
      <c r="BH1824" s="533">
        <f>SUM(G1824,T1824,AG1824)</f>
        <v>8</v>
      </c>
      <c r="BI1824" s="533">
        <f t="shared" si="8861"/>
        <v>0</v>
      </c>
      <c r="BJ1824" s="533">
        <f t="shared" si="8862"/>
        <v>8</v>
      </c>
      <c r="BK1824" s="533">
        <f t="shared" si="8863"/>
        <v>0</v>
      </c>
      <c r="BL1824" s="533">
        <f t="shared" si="8864"/>
        <v>0</v>
      </c>
      <c r="BM1824" s="533">
        <f t="shared" si="8865"/>
        <v>0</v>
      </c>
      <c r="BN1824" s="533">
        <f>SUM(M1824,Z1824,AM1824)</f>
        <v>0</v>
      </c>
      <c r="BO1824" s="533">
        <f t="shared" si="8866"/>
        <v>0</v>
      </c>
      <c r="BP1824" s="533">
        <f t="shared" si="8867"/>
        <v>0</v>
      </c>
      <c r="BQ1824" s="533">
        <f t="shared" si="8868"/>
        <v>6</v>
      </c>
      <c r="BR1824" s="533">
        <f t="shared" si="8869"/>
        <v>1</v>
      </c>
      <c r="BS1824" s="533">
        <f t="shared" si="8870"/>
        <v>7</v>
      </c>
      <c r="BT1824" s="533">
        <f>AT1824</f>
        <v>0</v>
      </c>
      <c r="BU1824" s="533">
        <f t="shared" si="8871"/>
        <v>0</v>
      </c>
      <c r="BV1824" s="533">
        <f t="shared" si="8872"/>
        <v>0</v>
      </c>
      <c r="BW1824" s="536">
        <f>SUM(BH1824,BK1824,BN1824,BQ1824,BT1824)</f>
        <v>14</v>
      </c>
      <c r="BX1824" s="536">
        <f t="shared" si="8873"/>
        <v>1</v>
      </c>
      <c r="BY1824" s="536">
        <f t="shared" si="8874"/>
        <v>15</v>
      </c>
      <c r="BZ1824" t="s">
        <v>74</v>
      </c>
      <c r="CA1824" s="553">
        <f>AZ1824</f>
        <v>0</v>
      </c>
      <c r="CB1824" s="553">
        <f t="shared" si="8875"/>
        <v>0</v>
      </c>
      <c r="CC1824" s="553">
        <f t="shared" si="8876"/>
        <v>0</v>
      </c>
      <c r="CD1824" s="553">
        <f>BC1824</f>
        <v>0</v>
      </c>
      <c r="CE1824" s="553">
        <f t="shared" si="8877"/>
        <v>0</v>
      </c>
      <c r="CF1824" s="553">
        <f t="shared" si="8878"/>
        <v>0</v>
      </c>
    </row>
    <row r="1825" spans="1:84">
      <c r="A1825" s="149"/>
      <c r="B1825" s="149" t="s">
        <v>168</v>
      </c>
      <c r="C1825" s="151"/>
      <c r="D1825" s="151"/>
      <c r="E1825" s="379" t="s">
        <v>221</v>
      </c>
      <c r="F1825" s="592"/>
      <c r="G1825" s="159"/>
      <c r="H1825" s="159"/>
      <c r="I1825" s="159"/>
      <c r="J1825" s="159"/>
      <c r="K1825" s="159"/>
      <c r="L1825" s="159"/>
      <c r="M1825" s="159"/>
      <c r="N1825" s="159"/>
      <c r="O1825" s="159"/>
      <c r="P1825" s="159"/>
      <c r="Q1825" s="159"/>
      <c r="R1825" s="159"/>
      <c r="S1825" s="503"/>
      <c r="T1825" s="159"/>
      <c r="U1825" s="159"/>
      <c r="V1825" s="159"/>
      <c r="W1825" s="159"/>
      <c r="X1825" s="159"/>
      <c r="Y1825" s="159"/>
      <c r="Z1825" s="159"/>
      <c r="AA1825" s="159"/>
      <c r="AB1825" s="159"/>
      <c r="AC1825" s="159"/>
      <c r="AD1825" s="159"/>
      <c r="AE1825" s="159"/>
      <c r="AF1825" s="503"/>
      <c r="AG1825" s="159"/>
      <c r="AH1825" s="159"/>
      <c r="AI1825" s="159"/>
      <c r="AJ1825" s="159"/>
      <c r="AK1825" s="159"/>
      <c r="AL1825" s="159"/>
      <c r="AM1825" s="159"/>
      <c r="AN1825" s="159"/>
      <c r="AO1825" s="159"/>
      <c r="AP1825" s="159"/>
      <c r="AQ1825" s="159"/>
      <c r="AR1825" s="159"/>
      <c r="AS1825" s="503"/>
      <c r="AT1825" s="159"/>
      <c r="AU1825" s="159"/>
      <c r="AV1825" s="159"/>
      <c r="AW1825" s="570"/>
      <c r="AX1825" s="570"/>
      <c r="AY1825" s="570"/>
      <c r="AZ1825" s="159"/>
      <c r="BA1825" s="159"/>
      <c r="BB1825" s="159"/>
      <c r="BC1825" s="159"/>
      <c r="BD1825" s="159"/>
      <c r="BE1825" s="159"/>
      <c r="BF1825" s="474"/>
    </row>
    <row r="1826" spans="1:84">
      <c r="A1826" s="149"/>
      <c r="B1826" s="149"/>
      <c r="C1826" s="151"/>
      <c r="D1826" s="151"/>
      <c r="E1826" s="446" t="s">
        <v>1078</v>
      </c>
      <c r="F1826" s="592">
        <v>6</v>
      </c>
      <c r="G1826" s="159">
        <v>1</v>
      </c>
      <c r="H1826" s="159">
        <v>2</v>
      </c>
      <c r="I1826" s="275">
        <f>SUM(G1826:H1826)</f>
        <v>3</v>
      </c>
      <c r="J1826" s="159">
        <v>0</v>
      </c>
      <c r="K1826" s="159">
        <v>0</v>
      </c>
      <c r="L1826" s="275">
        <f>SUM(J1826:K1826)</f>
        <v>0</v>
      </c>
      <c r="M1826" s="159">
        <v>0</v>
      </c>
      <c r="N1826" s="159">
        <v>1</v>
      </c>
      <c r="O1826" s="275">
        <f>SUM(M1826:N1826)</f>
        <v>1</v>
      </c>
      <c r="P1826" s="159">
        <v>1</v>
      </c>
      <c r="Q1826" s="159">
        <v>1</v>
      </c>
      <c r="R1826" s="275">
        <f>SUM(P1826:Q1826)</f>
        <v>2</v>
      </c>
      <c r="S1826" s="500"/>
      <c r="T1826" s="275"/>
      <c r="U1826" s="275"/>
      <c r="V1826" s="275">
        <f>SUM(T1826:U1826)</f>
        <v>0</v>
      </c>
      <c r="W1826" s="275"/>
      <c r="X1826" s="275"/>
      <c r="Y1826" s="275">
        <f>SUM(W1826:X1826)</f>
        <v>0</v>
      </c>
      <c r="Z1826" s="275"/>
      <c r="AA1826" s="275"/>
      <c r="AB1826" s="275">
        <f>SUM(Z1826:AA1826)</f>
        <v>0</v>
      </c>
      <c r="AC1826" s="275"/>
      <c r="AD1826" s="275"/>
      <c r="AE1826" s="275">
        <f>SUM(AC1826:AD1826)</f>
        <v>0</v>
      </c>
      <c r="AF1826" s="500"/>
      <c r="AG1826" s="275"/>
      <c r="AH1826" s="275"/>
      <c r="AI1826" s="275">
        <f>SUM(AG1826:AH1826)</f>
        <v>0</v>
      </c>
      <c r="AJ1826" s="275"/>
      <c r="AK1826" s="275"/>
      <c r="AL1826" s="275">
        <f>SUM(AJ1826:AK1826)</f>
        <v>0</v>
      </c>
      <c r="AM1826" s="275"/>
      <c r="AN1826" s="275"/>
      <c r="AO1826" s="275">
        <f>SUM(AM1826:AN1826)</f>
        <v>0</v>
      </c>
      <c r="AP1826" s="275"/>
      <c r="AQ1826" s="275"/>
      <c r="AR1826" s="275">
        <f>SUM(AP1826:AQ1826)</f>
        <v>0</v>
      </c>
      <c r="AS1826" s="500"/>
      <c r="AT1826" s="275"/>
      <c r="AU1826" s="275"/>
      <c r="AV1826" s="275">
        <f>SUM(AT1826:AU1826)</f>
        <v>0</v>
      </c>
      <c r="AW1826" s="567">
        <f t="shared" ref="AW1826:AW1827" si="8880">SUM(G1826,J1826,M1826,P1826,T1826,W1826,Z1826,AC1826,AG1826,AJ1826,AM1826,AP1826,AT1826)</f>
        <v>2</v>
      </c>
      <c r="AX1826" s="567">
        <f t="shared" ref="AX1826:AX1827" si="8881">SUM(H1826,K1826,N1826,Q1826,U1826,X1826,AA1826,AD1826,AH1826,AK1826,AN1826,AQ1826,AU1826)</f>
        <v>4</v>
      </c>
      <c r="AY1826" s="567">
        <f t="shared" ref="AY1826:AY1827" si="8882">SUM(I1826,L1826,O1826,R1826,V1826,Y1826,AB1826,AE1826,AI1826,AL1826,AO1826,AR1826,AV1826)</f>
        <v>6</v>
      </c>
      <c r="AZ1826" s="159"/>
      <c r="BA1826" s="159"/>
      <c r="BB1826" s="275">
        <f>SUM(AZ1826:BA1826)</f>
        <v>0</v>
      </c>
      <c r="BC1826" s="275"/>
      <c r="BD1826" s="275"/>
      <c r="BE1826" s="275">
        <f>SUM(BC1826:BD1826)</f>
        <v>0</v>
      </c>
      <c r="BF1826" s="521"/>
      <c r="BG1826" s="605">
        <f>SUM(F1826,S1826,AF1826,AS1826)</f>
        <v>6</v>
      </c>
      <c r="BH1826" s="533">
        <f>SUM(G1826,T1826,AG1826)</f>
        <v>1</v>
      </c>
      <c r="BI1826" s="533">
        <f t="shared" ref="BI1826:BI1828" si="8883">SUM(H1826,U1826,AH1826)</f>
        <v>2</v>
      </c>
      <c r="BJ1826" s="533">
        <f t="shared" ref="BJ1826:BJ1828" si="8884">SUM(I1826,V1826,AI1826)</f>
        <v>3</v>
      </c>
      <c r="BK1826" s="533">
        <f t="shared" ref="BK1826:BK1828" si="8885">SUM(J1826,W1826,AJ1826)</f>
        <v>0</v>
      </c>
      <c r="BL1826" s="533">
        <f t="shared" ref="BL1826:BL1828" si="8886">SUM(K1826,X1826,AK1826)</f>
        <v>0</v>
      </c>
      <c r="BM1826" s="533">
        <f t="shared" ref="BM1826:BM1828" si="8887">SUM(L1826,Y1826,AL1826)</f>
        <v>0</v>
      </c>
      <c r="BN1826" s="533">
        <f>SUM(M1826,Z1826,AM1826)</f>
        <v>0</v>
      </c>
      <c r="BO1826" s="533">
        <f t="shared" ref="BO1826:BO1828" si="8888">SUM(N1826,AA1826,AN1826)</f>
        <v>1</v>
      </c>
      <c r="BP1826" s="533">
        <f t="shared" ref="BP1826:BP1828" si="8889">SUM(O1826,AB1826,AO1826)</f>
        <v>1</v>
      </c>
      <c r="BQ1826" s="533">
        <f t="shared" ref="BQ1826:BQ1828" si="8890">SUM(P1826,AC1826,AP1826)</f>
        <v>1</v>
      </c>
      <c r="BR1826" s="533">
        <f t="shared" ref="BR1826:BR1828" si="8891">SUM(Q1826,AD1826,AQ1826)</f>
        <v>1</v>
      </c>
      <c r="BS1826" s="533">
        <f t="shared" ref="BS1826:BS1828" si="8892">SUM(R1826,AE1826,AR1826)</f>
        <v>2</v>
      </c>
      <c r="BT1826" s="533">
        <f>AT1826</f>
        <v>0</v>
      </c>
      <c r="BU1826" s="533">
        <f t="shared" ref="BU1826:BU1828" si="8893">AU1826</f>
        <v>0</v>
      </c>
      <c r="BV1826" s="533">
        <f t="shared" ref="BV1826:BV1828" si="8894">AV1826</f>
        <v>0</v>
      </c>
      <c r="BW1826" s="536">
        <f>SUM(BH1826,BK1826,BN1826,BQ1826,BT1826)</f>
        <v>2</v>
      </c>
      <c r="BX1826" s="536">
        <f t="shared" ref="BX1826:BX1828" si="8895">SUM(BI1826,BL1826,BO1826,BR1826,BU1826)</f>
        <v>4</v>
      </c>
      <c r="BY1826" s="536">
        <f t="shared" ref="BY1826:BY1828" si="8896">SUM(BJ1826,BM1826,BP1826,BS1826,BV1826)</f>
        <v>6</v>
      </c>
      <c r="BZ1826" t="s">
        <v>74</v>
      </c>
      <c r="CA1826" s="553">
        <f>AZ1826</f>
        <v>0</v>
      </c>
      <c r="CB1826" s="553">
        <f t="shared" ref="CB1826:CB1828" si="8897">BA1826</f>
        <v>0</v>
      </c>
      <c r="CC1826" s="553">
        <f t="shared" ref="CC1826:CC1828" si="8898">BB1826</f>
        <v>0</v>
      </c>
      <c r="CD1826" s="553">
        <f>BC1826</f>
        <v>0</v>
      </c>
      <c r="CE1826" s="553">
        <f t="shared" ref="CE1826:CE1828" si="8899">BD1826</f>
        <v>0</v>
      </c>
      <c r="CF1826" s="553">
        <f t="shared" ref="CF1826:CF1828" si="8900">BE1826</f>
        <v>0</v>
      </c>
    </row>
    <row r="1827" spans="1:84">
      <c r="A1827" s="149"/>
      <c r="B1827" s="149"/>
      <c r="C1827" s="151"/>
      <c r="D1827" s="151"/>
      <c r="E1827" s="446" t="s">
        <v>1079</v>
      </c>
      <c r="F1827" s="592">
        <v>0</v>
      </c>
      <c r="G1827" s="159">
        <v>1</v>
      </c>
      <c r="H1827" s="159">
        <v>0</v>
      </c>
      <c r="I1827" s="275">
        <f>SUM(G1827:H1827)</f>
        <v>1</v>
      </c>
      <c r="J1827" s="159"/>
      <c r="K1827" s="159"/>
      <c r="L1827" s="275">
        <f>SUM(J1827:K1827)</f>
        <v>0</v>
      </c>
      <c r="M1827" s="159"/>
      <c r="N1827" s="159"/>
      <c r="O1827" s="275">
        <f>SUM(M1827:N1827)</f>
        <v>0</v>
      </c>
      <c r="P1827" s="159"/>
      <c r="Q1827" s="159"/>
      <c r="R1827" s="275">
        <f>SUM(P1827:Q1827)</f>
        <v>0</v>
      </c>
      <c r="S1827" s="500"/>
      <c r="T1827" s="275"/>
      <c r="U1827" s="275"/>
      <c r="V1827" s="275">
        <f>SUM(T1827:U1827)</f>
        <v>0</v>
      </c>
      <c r="W1827" s="275"/>
      <c r="X1827" s="275"/>
      <c r="Y1827" s="275">
        <f>SUM(W1827:X1827)</f>
        <v>0</v>
      </c>
      <c r="Z1827" s="275"/>
      <c r="AA1827" s="275"/>
      <c r="AB1827" s="275">
        <f>SUM(Z1827:AA1827)</f>
        <v>0</v>
      </c>
      <c r="AC1827" s="275"/>
      <c r="AD1827" s="275"/>
      <c r="AE1827" s="275">
        <f>SUM(AC1827:AD1827)</f>
        <v>0</v>
      </c>
      <c r="AF1827" s="500"/>
      <c r="AG1827" s="275"/>
      <c r="AH1827" s="275"/>
      <c r="AI1827" s="275">
        <f>SUM(AG1827:AH1827)</f>
        <v>0</v>
      </c>
      <c r="AJ1827" s="275"/>
      <c r="AK1827" s="275"/>
      <c r="AL1827" s="275">
        <f>SUM(AJ1827:AK1827)</f>
        <v>0</v>
      </c>
      <c r="AM1827" s="275"/>
      <c r="AN1827" s="275"/>
      <c r="AO1827" s="275">
        <f>SUM(AM1827:AN1827)</f>
        <v>0</v>
      </c>
      <c r="AP1827" s="275"/>
      <c r="AQ1827" s="275"/>
      <c r="AR1827" s="275">
        <f>SUM(AP1827:AQ1827)</f>
        <v>0</v>
      </c>
      <c r="AS1827" s="500"/>
      <c r="AT1827" s="275"/>
      <c r="AU1827" s="275"/>
      <c r="AV1827" s="275">
        <f>SUM(AT1827:AU1827)</f>
        <v>0</v>
      </c>
      <c r="AW1827" s="567">
        <f t="shared" si="8880"/>
        <v>1</v>
      </c>
      <c r="AX1827" s="567">
        <f t="shared" si="8881"/>
        <v>0</v>
      </c>
      <c r="AY1827" s="567">
        <f t="shared" si="8882"/>
        <v>1</v>
      </c>
      <c r="AZ1827" s="159"/>
      <c r="BA1827" s="159"/>
      <c r="BB1827" s="275">
        <f>SUM(AZ1827:BA1827)</f>
        <v>0</v>
      </c>
      <c r="BC1827" s="275"/>
      <c r="BD1827" s="275"/>
      <c r="BE1827" s="275">
        <f>SUM(BC1827:BD1827)</f>
        <v>0</v>
      </c>
      <c r="BF1827" s="521"/>
      <c r="BG1827" s="605">
        <f>SUM(F1827,S1827,AF1827,AS1827)</f>
        <v>0</v>
      </c>
      <c r="BH1827" s="533">
        <f>SUM(G1827,T1827,AG1827)</f>
        <v>1</v>
      </c>
      <c r="BI1827" s="533">
        <f t="shared" si="8883"/>
        <v>0</v>
      </c>
      <c r="BJ1827" s="533">
        <f t="shared" si="8884"/>
        <v>1</v>
      </c>
      <c r="BK1827" s="533">
        <f t="shared" si="8885"/>
        <v>0</v>
      </c>
      <c r="BL1827" s="533">
        <f t="shared" si="8886"/>
        <v>0</v>
      </c>
      <c r="BM1827" s="533">
        <f t="shared" si="8887"/>
        <v>0</v>
      </c>
      <c r="BN1827" s="533">
        <f>SUM(M1827,Z1827,AM1827)</f>
        <v>0</v>
      </c>
      <c r="BO1827" s="533">
        <f t="shared" si="8888"/>
        <v>0</v>
      </c>
      <c r="BP1827" s="533">
        <f t="shared" si="8889"/>
        <v>0</v>
      </c>
      <c r="BQ1827" s="533">
        <f t="shared" si="8890"/>
        <v>0</v>
      </c>
      <c r="BR1827" s="533">
        <f t="shared" si="8891"/>
        <v>0</v>
      </c>
      <c r="BS1827" s="533">
        <f t="shared" si="8892"/>
        <v>0</v>
      </c>
      <c r="BT1827" s="533">
        <f>AT1827</f>
        <v>0</v>
      </c>
      <c r="BU1827" s="533">
        <f t="shared" si="8893"/>
        <v>0</v>
      </c>
      <c r="BV1827" s="533">
        <f t="shared" si="8894"/>
        <v>0</v>
      </c>
      <c r="BW1827" s="536">
        <f>SUM(BH1827,BK1827,BN1827,BQ1827,BT1827)</f>
        <v>1</v>
      </c>
      <c r="BX1827" s="536">
        <f t="shared" si="8895"/>
        <v>0</v>
      </c>
      <c r="BY1827" s="536">
        <f t="shared" si="8896"/>
        <v>1</v>
      </c>
      <c r="BZ1827" t="s">
        <v>74</v>
      </c>
      <c r="CA1827" s="553">
        <f>AZ1827</f>
        <v>0</v>
      </c>
      <c r="CB1827" s="553">
        <f t="shared" si="8897"/>
        <v>0</v>
      </c>
      <c r="CC1827" s="553">
        <f t="shared" si="8898"/>
        <v>0</v>
      </c>
      <c r="CD1827" s="553">
        <f>BC1827</f>
        <v>0</v>
      </c>
      <c r="CE1827" s="553">
        <f t="shared" si="8899"/>
        <v>0</v>
      </c>
      <c r="CF1827" s="553">
        <f t="shared" si="8900"/>
        <v>0</v>
      </c>
    </row>
    <row r="1828" spans="1:84" ht="13.5" customHeight="1">
      <c r="A1828" s="149"/>
      <c r="B1828" s="149"/>
      <c r="C1828" s="151"/>
      <c r="D1828" s="151"/>
      <c r="E1828" s="375"/>
      <c r="F1828" s="592">
        <f>SUM(F1826:F1827)</f>
        <v>6</v>
      </c>
      <c r="G1828" s="276">
        <f t="shared" ref="G1828:BE1828" si="8901">SUM(G1826:G1827)</f>
        <v>2</v>
      </c>
      <c r="H1828" s="276">
        <f t="shared" si="8901"/>
        <v>2</v>
      </c>
      <c r="I1828" s="276">
        <f t="shared" si="8901"/>
        <v>4</v>
      </c>
      <c r="J1828" s="276">
        <f t="shared" si="8901"/>
        <v>0</v>
      </c>
      <c r="K1828" s="276">
        <f t="shared" si="8901"/>
        <v>0</v>
      </c>
      <c r="L1828" s="276">
        <f t="shared" si="8901"/>
        <v>0</v>
      </c>
      <c r="M1828" s="276">
        <f t="shared" si="8901"/>
        <v>0</v>
      </c>
      <c r="N1828" s="276">
        <f t="shared" si="8901"/>
        <v>1</v>
      </c>
      <c r="O1828" s="276">
        <f t="shared" si="8901"/>
        <v>1</v>
      </c>
      <c r="P1828" s="276">
        <f t="shared" si="8901"/>
        <v>1</v>
      </c>
      <c r="Q1828" s="276">
        <f t="shared" si="8901"/>
        <v>1</v>
      </c>
      <c r="R1828" s="276">
        <f t="shared" si="8901"/>
        <v>2</v>
      </c>
      <c r="S1828" s="501">
        <f t="shared" si="8901"/>
        <v>0</v>
      </c>
      <c r="T1828" s="276">
        <f t="shared" si="8901"/>
        <v>0</v>
      </c>
      <c r="U1828" s="276">
        <f t="shared" si="8901"/>
        <v>0</v>
      </c>
      <c r="V1828" s="276">
        <f t="shared" si="8901"/>
        <v>0</v>
      </c>
      <c r="W1828" s="276">
        <f t="shared" si="8901"/>
        <v>0</v>
      </c>
      <c r="X1828" s="276">
        <f t="shared" si="8901"/>
        <v>0</v>
      </c>
      <c r="Y1828" s="276">
        <f t="shared" si="8901"/>
        <v>0</v>
      </c>
      <c r="Z1828" s="276">
        <f t="shared" si="8901"/>
        <v>0</v>
      </c>
      <c r="AA1828" s="276">
        <f t="shared" si="8901"/>
        <v>0</v>
      </c>
      <c r="AB1828" s="276">
        <f t="shared" si="8901"/>
        <v>0</v>
      </c>
      <c r="AC1828" s="276">
        <f t="shared" si="8901"/>
        <v>0</v>
      </c>
      <c r="AD1828" s="276">
        <f t="shared" si="8901"/>
        <v>0</v>
      </c>
      <c r="AE1828" s="276">
        <f t="shared" si="8901"/>
        <v>0</v>
      </c>
      <c r="AF1828" s="501">
        <f t="shared" si="8901"/>
        <v>0</v>
      </c>
      <c r="AG1828" s="276">
        <f t="shared" si="8901"/>
        <v>0</v>
      </c>
      <c r="AH1828" s="276">
        <f t="shared" si="8901"/>
        <v>0</v>
      </c>
      <c r="AI1828" s="276">
        <f t="shared" si="8901"/>
        <v>0</v>
      </c>
      <c r="AJ1828" s="276">
        <f t="shared" si="8901"/>
        <v>0</v>
      </c>
      <c r="AK1828" s="276">
        <f t="shared" si="8901"/>
        <v>0</v>
      </c>
      <c r="AL1828" s="276">
        <f t="shared" si="8901"/>
        <v>0</v>
      </c>
      <c r="AM1828" s="276">
        <f t="shared" si="8901"/>
        <v>0</v>
      </c>
      <c r="AN1828" s="276">
        <f t="shared" si="8901"/>
        <v>0</v>
      </c>
      <c r="AO1828" s="276">
        <f t="shared" si="8901"/>
        <v>0</v>
      </c>
      <c r="AP1828" s="276">
        <f t="shared" si="8901"/>
        <v>0</v>
      </c>
      <c r="AQ1828" s="276">
        <f t="shared" si="8901"/>
        <v>0</v>
      </c>
      <c r="AR1828" s="276">
        <f t="shared" si="8901"/>
        <v>0</v>
      </c>
      <c r="AS1828" s="501">
        <f t="shared" si="8901"/>
        <v>0</v>
      </c>
      <c r="AT1828" s="276">
        <f t="shared" si="8901"/>
        <v>0</v>
      </c>
      <c r="AU1828" s="276">
        <f t="shared" si="8901"/>
        <v>0</v>
      </c>
      <c r="AV1828" s="276">
        <f t="shared" si="8901"/>
        <v>0</v>
      </c>
      <c r="AW1828" s="568">
        <f t="shared" si="8901"/>
        <v>3</v>
      </c>
      <c r="AX1828" s="568">
        <f t="shared" si="8901"/>
        <v>4</v>
      </c>
      <c r="AY1828" s="568">
        <f t="shared" si="8901"/>
        <v>7</v>
      </c>
      <c r="AZ1828" s="276">
        <f t="shared" si="8901"/>
        <v>0</v>
      </c>
      <c r="BA1828" s="276">
        <f t="shared" si="8901"/>
        <v>0</v>
      </c>
      <c r="BB1828" s="276">
        <f t="shared" si="8901"/>
        <v>0</v>
      </c>
      <c r="BC1828" s="276">
        <f t="shared" si="8901"/>
        <v>0</v>
      </c>
      <c r="BD1828" s="276">
        <f t="shared" si="8901"/>
        <v>0</v>
      </c>
      <c r="BE1828" s="276">
        <f t="shared" si="8901"/>
        <v>0</v>
      </c>
      <c r="BF1828" s="523"/>
      <c r="BG1828" s="605">
        <f>SUM(F1828,S1828,AF1828,AS1828)</f>
        <v>6</v>
      </c>
      <c r="BH1828" s="533">
        <f>SUM(G1828,T1828,AG1828)</f>
        <v>2</v>
      </c>
      <c r="BI1828" s="533">
        <f t="shared" si="8883"/>
        <v>2</v>
      </c>
      <c r="BJ1828" s="533">
        <f t="shared" si="8884"/>
        <v>4</v>
      </c>
      <c r="BK1828" s="533">
        <f t="shared" si="8885"/>
        <v>0</v>
      </c>
      <c r="BL1828" s="533">
        <f t="shared" si="8886"/>
        <v>0</v>
      </c>
      <c r="BM1828" s="533">
        <f t="shared" si="8887"/>
        <v>0</v>
      </c>
      <c r="BN1828" s="533">
        <f>SUM(M1828,Z1828,AM1828)</f>
        <v>0</v>
      </c>
      <c r="BO1828" s="533">
        <f t="shared" si="8888"/>
        <v>1</v>
      </c>
      <c r="BP1828" s="533">
        <f t="shared" si="8889"/>
        <v>1</v>
      </c>
      <c r="BQ1828" s="533">
        <f t="shared" si="8890"/>
        <v>1</v>
      </c>
      <c r="BR1828" s="533">
        <f t="shared" si="8891"/>
        <v>1</v>
      </c>
      <c r="BS1828" s="533">
        <f t="shared" si="8892"/>
        <v>2</v>
      </c>
      <c r="BT1828" s="533">
        <f>AT1828</f>
        <v>0</v>
      </c>
      <c r="BU1828" s="533">
        <f t="shared" si="8893"/>
        <v>0</v>
      </c>
      <c r="BV1828" s="533">
        <f t="shared" si="8894"/>
        <v>0</v>
      </c>
      <c r="BW1828" s="536">
        <f>SUM(BH1828,BK1828,BN1828,BQ1828,BT1828)</f>
        <v>3</v>
      </c>
      <c r="BX1828" s="536">
        <f t="shared" si="8895"/>
        <v>4</v>
      </c>
      <c r="BY1828" s="536">
        <f t="shared" si="8896"/>
        <v>7</v>
      </c>
      <c r="BZ1828" t="s">
        <v>74</v>
      </c>
      <c r="CA1828" s="553">
        <f>AZ1828</f>
        <v>0</v>
      </c>
      <c r="CB1828" s="553">
        <f t="shared" si="8897"/>
        <v>0</v>
      </c>
      <c r="CC1828" s="553">
        <f t="shared" si="8898"/>
        <v>0</v>
      </c>
      <c r="CD1828" s="553">
        <f>BC1828</f>
        <v>0</v>
      </c>
      <c r="CE1828" s="553">
        <f t="shared" si="8899"/>
        <v>0</v>
      </c>
      <c r="CF1828" s="553">
        <f t="shared" si="8900"/>
        <v>0</v>
      </c>
    </row>
    <row r="1829" spans="1:84" ht="31.5" customHeight="1">
      <c r="A1829" s="149"/>
      <c r="B1829" s="149"/>
      <c r="C1829" s="151"/>
      <c r="D1829" s="151"/>
      <c r="E1829" s="375"/>
      <c r="F1829" s="592"/>
      <c r="G1829" s="168"/>
      <c r="H1829" s="168"/>
      <c r="I1829" s="168"/>
      <c r="J1829" s="168"/>
      <c r="K1829" s="168"/>
      <c r="L1829" s="168"/>
      <c r="M1829" s="168"/>
      <c r="N1829" s="168"/>
      <c r="O1829" s="168"/>
      <c r="P1829" s="168"/>
      <c r="Q1829" s="168"/>
      <c r="R1829" s="168"/>
      <c r="S1829" s="502"/>
      <c r="T1829" s="168"/>
      <c r="U1829" s="168"/>
      <c r="V1829" s="168"/>
      <c r="W1829" s="168"/>
      <c r="X1829" s="168"/>
      <c r="Y1829" s="168"/>
      <c r="Z1829" s="168"/>
      <c r="AA1829" s="168"/>
      <c r="AB1829" s="168"/>
      <c r="AC1829" s="168"/>
      <c r="AD1829" s="168"/>
      <c r="AE1829" s="168"/>
      <c r="AF1829" s="502"/>
      <c r="AG1829" s="168"/>
      <c r="AH1829" s="168"/>
      <c r="AI1829" s="168"/>
      <c r="AJ1829" s="168"/>
      <c r="AK1829" s="168"/>
      <c r="AL1829" s="168"/>
      <c r="AM1829" s="168"/>
      <c r="AN1829" s="168"/>
      <c r="AO1829" s="168"/>
      <c r="AP1829" s="168"/>
      <c r="AQ1829" s="168"/>
      <c r="AR1829" s="168"/>
      <c r="AS1829" s="502"/>
      <c r="AT1829" s="168"/>
      <c r="AU1829" s="168"/>
      <c r="AV1829" s="168"/>
      <c r="AW1829" s="569"/>
      <c r="AX1829" s="569"/>
      <c r="AY1829" s="569"/>
      <c r="AZ1829" s="168"/>
      <c r="BA1829" s="168"/>
      <c r="BB1829" s="168"/>
      <c r="BC1829" s="168"/>
      <c r="BD1829" s="168"/>
      <c r="BE1829" s="168"/>
      <c r="BF1829" s="523"/>
    </row>
    <row r="1830" spans="1:84">
      <c r="A1830" s="149"/>
      <c r="B1830" s="149" t="s">
        <v>160</v>
      </c>
      <c r="C1830" s="151"/>
      <c r="D1830" s="151"/>
      <c r="E1830" s="379" t="s">
        <v>221</v>
      </c>
      <c r="F1830" s="592"/>
      <c r="G1830" s="159"/>
      <c r="H1830" s="159"/>
      <c r="I1830" s="275"/>
      <c r="J1830" s="279"/>
      <c r="K1830" s="159"/>
      <c r="L1830" s="275"/>
      <c r="M1830" s="159"/>
      <c r="N1830" s="159"/>
      <c r="O1830" s="275"/>
      <c r="P1830" s="279"/>
      <c r="Q1830" s="159"/>
      <c r="R1830" s="275"/>
      <c r="S1830" s="500"/>
      <c r="T1830" s="275"/>
      <c r="U1830" s="275"/>
      <c r="V1830" s="275"/>
      <c r="W1830" s="275"/>
      <c r="X1830" s="275"/>
      <c r="Y1830" s="275"/>
      <c r="Z1830" s="275"/>
      <c r="AA1830" s="275"/>
      <c r="AB1830" s="275"/>
      <c r="AC1830" s="275"/>
      <c r="AD1830" s="275"/>
      <c r="AE1830" s="275"/>
      <c r="AF1830" s="500"/>
      <c r="AG1830" s="275"/>
      <c r="AH1830" s="275"/>
      <c r="AI1830" s="275"/>
      <c r="AJ1830" s="275"/>
      <c r="AK1830" s="275"/>
      <c r="AL1830" s="275"/>
      <c r="AM1830" s="275"/>
      <c r="AN1830" s="275"/>
      <c r="AO1830" s="275"/>
      <c r="AP1830" s="275"/>
      <c r="AQ1830" s="275"/>
      <c r="AR1830" s="275"/>
      <c r="AS1830" s="500"/>
      <c r="AT1830" s="275"/>
      <c r="AU1830" s="275"/>
      <c r="AV1830" s="275"/>
      <c r="AW1830" s="567"/>
      <c r="AX1830" s="567"/>
      <c r="AY1830" s="567"/>
      <c r="AZ1830" s="159"/>
      <c r="BA1830" s="159"/>
      <c r="BB1830" s="159"/>
      <c r="BC1830" s="275"/>
      <c r="BD1830" s="275"/>
      <c r="BE1830" s="275"/>
      <c r="BF1830" s="521"/>
    </row>
    <row r="1831" spans="1:84">
      <c r="A1831" s="149"/>
      <c r="B1831" s="149"/>
      <c r="C1831" s="151"/>
      <c r="D1831" s="151"/>
      <c r="E1831" s="446" t="s">
        <v>1078</v>
      </c>
      <c r="F1831" s="592">
        <v>4</v>
      </c>
      <c r="G1831" s="159">
        <v>3</v>
      </c>
      <c r="H1831" s="159"/>
      <c r="I1831" s="275">
        <f>SUM(G1831:H1831)</f>
        <v>3</v>
      </c>
      <c r="J1831" s="159"/>
      <c r="K1831" s="159"/>
      <c r="L1831" s="275">
        <f>SUM(J1831:K1831)</f>
        <v>0</v>
      </c>
      <c r="M1831" s="159"/>
      <c r="N1831" s="159"/>
      <c r="O1831" s="275">
        <f>SUM(M1831:N1831)</f>
        <v>0</v>
      </c>
      <c r="P1831" s="159">
        <v>1</v>
      </c>
      <c r="Q1831" s="159"/>
      <c r="R1831" s="275">
        <f>SUM(P1831:Q1831)</f>
        <v>1</v>
      </c>
      <c r="S1831" s="500"/>
      <c r="T1831" s="275"/>
      <c r="U1831" s="275"/>
      <c r="V1831" s="275">
        <f>SUM(T1831:U1831)</f>
        <v>0</v>
      </c>
      <c r="W1831" s="275"/>
      <c r="X1831" s="275"/>
      <c r="Y1831" s="275">
        <f>SUM(W1831:X1831)</f>
        <v>0</v>
      </c>
      <c r="Z1831" s="275"/>
      <c r="AA1831" s="275"/>
      <c r="AB1831" s="275">
        <f>SUM(Z1831:AA1831)</f>
        <v>0</v>
      </c>
      <c r="AC1831" s="275"/>
      <c r="AD1831" s="275"/>
      <c r="AE1831" s="275">
        <f>SUM(AC1831:AD1831)</f>
        <v>0</v>
      </c>
      <c r="AF1831" s="500"/>
      <c r="AG1831" s="275"/>
      <c r="AH1831" s="275"/>
      <c r="AI1831" s="275">
        <f>SUM(AG1831:AH1831)</f>
        <v>0</v>
      </c>
      <c r="AJ1831" s="275"/>
      <c r="AK1831" s="275"/>
      <c r="AL1831" s="275">
        <f>SUM(AJ1831:AK1831)</f>
        <v>0</v>
      </c>
      <c r="AM1831" s="275"/>
      <c r="AN1831" s="275"/>
      <c r="AO1831" s="275">
        <f>SUM(AM1831:AN1831)</f>
        <v>0</v>
      </c>
      <c r="AP1831" s="275"/>
      <c r="AQ1831" s="275"/>
      <c r="AR1831" s="275">
        <f>SUM(AP1831:AQ1831)</f>
        <v>0</v>
      </c>
      <c r="AS1831" s="500"/>
      <c r="AT1831" s="275"/>
      <c r="AU1831" s="275"/>
      <c r="AV1831" s="275">
        <f>SUM(AT1831:AU1831)</f>
        <v>0</v>
      </c>
      <c r="AW1831" s="567">
        <f t="shared" ref="AW1831:AW1832" si="8902">SUM(G1831,J1831,M1831,P1831,T1831,W1831,Z1831,AC1831,AG1831,AJ1831,AM1831,AP1831,AT1831)</f>
        <v>4</v>
      </c>
      <c r="AX1831" s="567">
        <f t="shared" ref="AX1831:AX1832" si="8903">SUM(H1831,K1831,N1831,Q1831,U1831,X1831,AA1831,AD1831,AH1831,AK1831,AN1831,AQ1831,AU1831)</f>
        <v>0</v>
      </c>
      <c r="AY1831" s="567">
        <f t="shared" ref="AY1831:AY1832" si="8904">SUM(I1831,L1831,O1831,R1831,V1831,Y1831,AB1831,AE1831,AI1831,AL1831,AO1831,AR1831,AV1831)</f>
        <v>4</v>
      </c>
      <c r="AZ1831" s="159"/>
      <c r="BA1831" s="159"/>
      <c r="BB1831" s="275">
        <f>SUM(AZ1831:BA1831)</f>
        <v>0</v>
      </c>
      <c r="BC1831" s="275"/>
      <c r="BD1831" s="275"/>
      <c r="BE1831" s="275">
        <f>SUM(BC1831:BD1831)</f>
        <v>0</v>
      </c>
      <c r="BF1831" s="521"/>
      <c r="BG1831" s="605">
        <f>SUM(F1831,S1831,AF1831,AS1831)</f>
        <v>4</v>
      </c>
      <c r="BH1831" s="533">
        <f>SUM(G1831,T1831,AG1831)</f>
        <v>3</v>
      </c>
      <c r="BI1831" s="533">
        <f t="shared" ref="BI1831:BI1833" si="8905">SUM(H1831,U1831,AH1831)</f>
        <v>0</v>
      </c>
      <c r="BJ1831" s="533">
        <f t="shared" ref="BJ1831:BJ1833" si="8906">SUM(I1831,V1831,AI1831)</f>
        <v>3</v>
      </c>
      <c r="BK1831" s="533">
        <f t="shared" ref="BK1831:BK1833" si="8907">SUM(J1831,W1831,AJ1831)</f>
        <v>0</v>
      </c>
      <c r="BL1831" s="533">
        <f t="shared" ref="BL1831:BL1833" si="8908">SUM(K1831,X1831,AK1831)</f>
        <v>0</v>
      </c>
      <c r="BM1831" s="533">
        <f t="shared" ref="BM1831:BM1833" si="8909">SUM(L1831,Y1831,AL1831)</f>
        <v>0</v>
      </c>
      <c r="BN1831" s="533">
        <f>SUM(M1831,Z1831,AM1831)</f>
        <v>0</v>
      </c>
      <c r="BO1831" s="533">
        <f t="shared" ref="BO1831:BO1833" si="8910">SUM(N1831,AA1831,AN1831)</f>
        <v>0</v>
      </c>
      <c r="BP1831" s="533">
        <f t="shared" ref="BP1831:BP1833" si="8911">SUM(O1831,AB1831,AO1831)</f>
        <v>0</v>
      </c>
      <c r="BQ1831" s="533">
        <f t="shared" ref="BQ1831:BQ1833" si="8912">SUM(P1831,AC1831,AP1831)</f>
        <v>1</v>
      </c>
      <c r="BR1831" s="533">
        <f t="shared" ref="BR1831:BR1833" si="8913">SUM(Q1831,AD1831,AQ1831)</f>
        <v>0</v>
      </c>
      <c r="BS1831" s="533">
        <f t="shared" ref="BS1831:BS1833" si="8914">SUM(R1831,AE1831,AR1831)</f>
        <v>1</v>
      </c>
      <c r="BT1831" s="533">
        <f>AT1831</f>
        <v>0</v>
      </c>
      <c r="BU1831" s="533">
        <f t="shared" ref="BU1831:BU1833" si="8915">AU1831</f>
        <v>0</v>
      </c>
      <c r="BV1831" s="533">
        <f t="shared" ref="BV1831:BV1833" si="8916">AV1831</f>
        <v>0</v>
      </c>
      <c r="BW1831" s="536">
        <f>SUM(BH1831,BK1831,BN1831,BQ1831,BT1831)</f>
        <v>4</v>
      </c>
      <c r="BX1831" s="536">
        <f t="shared" ref="BX1831:BX1833" si="8917">SUM(BI1831,BL1831,BO1831,BR1831,BU1831)</f>
        <v>0</v>
      </c>
      <c r="BY1831" s="536">
        <f t="shared" ref="BY1831:BY1833" si="8918">SUM(BJ1831,BM1831,BP1831,BS1831,BV1831)</f>
        <v>4</v>
      </c>
      <c r="BZ1831" t="s">
        <v>74</v>
      </c>
      <c r="CA1831" s="553">
        <f>AZ1831</f>
        <v>0</v>
      </c>
      <c r="CB1831" s="553">
        <f t="shared" ref="CB1831:CB1833" si="8919">BA1831</f>
        <v>0</v>
      </c>
      <c r="CC1831" s="553">
        <f t="shared" ref="CC1831:CC1833" si="8920">BB1831</f>
        <v>0</v>
      </c>
      <c r="CD1831" s="553">
        <f>BC1831</f>
        <v>0</v>
      </c>
      <c r="CE1831" s="553">
        <f t="shared" ref="CE1831:CE1833" si="8921">BD1831</f>
        <v>0</v>
      </c>
      <c r="CF1831" s="553">
        <f t="shared" ref="CF1831:CF1833" si="8922">BE1831</f>
        <v>0</v>
      </c>
    </row>
    <row r="1832" spans="1:84">
      <c r="A1832" s="149"/>
      <c r="B1832" s="149"/>
      <c r="C1832" s="151"/>
      <c r="D1832" s="151"/>
      <c r="E1832" s="446" t="s">
        <v>1079</v>
      </c>
      <c r="F1832" s="592">
        <v>4</v>
      </c>
      <c r="G1832" s="159">
        <v>3</v>
      </c>
      <c r="H1832" s="159"/>
      <c r="I1832" s="275">
        <f>SUM(G1832:H1832)</f>
        <v>3</v>
      </c>
      <c r="J1832" s="159"/>
      <c r="K1832" s="159"/>
      <c r="L1832" s="275">
        <f>SUM(J1832:K1832)</f>
        <v>0</v>
      </c>
      <c r="M1832" s="159"/>
      <c r="N1832" s="159"/>
      <c r="O1832" s="275">
        <f>SUM(M1832:N1832)</f>
        <v>0</v>
      </c>
      <c r="P1832" s="159">
        <v>1</v>
      </c>
      <c r="Q1832" s="159"/>
      <c r="R1832" s="275">
        <f>SUM(P1832:Q1832)</f>
        <v>1</v>
      </c>
      <c r="S1832" s="500"/>
      <c r="T1832" s="275"/>
      <c r="U1832" s="275"/>
      <c r="V1832" s="275">
        <f>SUM(T1832:U1832)</f>
        <v>0</v>
      </c>
      <c r="W1832" s="275"/>
      <c r="X1832" s="275"/>
      <c r="Y1832" s="275">
        <f>SUM(W1832:X1832)</f>
        <v>0</v>
      </c>
      <c r="Z1832" s="275"/>
      <c r="AA1832" s="275"/>
      <c r="AB1832" s="275">
        <f>SUM(Z1832:AA1832)</f>
        <v>0</v>
      </c>
      <c r="AC1832" s="275"/>
      <c r="AD1832" s="275"/>
      <c r="AE1832" s="275">
        <f>SUM(AC1832:AD1832)</f>
        <v>0</v>
      </c>
      <c r="AF1832" s="500"/>
      <c r="AG1832" s="275"/>
      <c r="AH1832" s="275"/>
      <c r="AI1832" s="275">
        <f>SUM(AG1832:AH1832)</f>
        <v>0</v>
      </c>
      <c r="AJ1832" s="275"/>
      <c r="AK1832" s="275"/>
      <c r="AL1832" s="275">
        <f>SUM(AJ1832:AK1832)</f>
        <v>0</v>
      </c>
      <c r="AM1832" s="275"/>
      <c r="AN1832" s="275"/>
      <c r="AO1832" s="275">
        <f>SUM(AM1832:AN1832)</f>
        <v>0</v>
      </c>
      <c r="AP1832" s="275"/>
      <c r="AQ1832" s="275"/>
      <c r="AR1832" s="275">
        <f>SUM(AP1832:AQ1832)</f>
        <v>0</v>
      </c>
      <c r="AS1832" s="500"/>
      <c r="AT1832" s="275"/>
      <c r="AU1832" s="275"/>
      <c r="AV1832" s="275">
        <f>SUM(AT1832:AU1832)</f>
        <v>0</v>
      </c>
      <c r="AW1832" s="567">
        <f t="shared" si="8902"/>
        <v>4</v>
      </c>
      <c r="AX1832" s="567">
        <f t="shared" si="8903"/>
        <v>0</v>
      </c>
      <c r="AY1832" s="567">
        <f t="shared" si="8904"/>
        <v>4</v>
      </c>
      <c r="AZ1832" s="159"/>
      <c r="BA1832" s="159"/>
      <c r="BB1832" s="275">
        <f>SUM(AZ1832:BA1832)</f>
        <v>0</v>
      </c>
      <c r="BC1832" s="275"/>
      <c r="BD1832" s="275"/>
      <c r="BE1832" s="275">
        <f>SUM(BC1832:BD1832)</f>
        <v>0</v>
      </c>
      <c r="BF1832" s="521"/>
      <c r="BG1832" s="605">
        <f>SUM(F1832,S1832,AF1832,AS1832)</f>
        <v>4</v>
      </c>
      <c r="BH1832" s="533">
        <f>SUM(G1832,T1832,AG1832)</f>
        <v>3</v>
      </c>
      <c r="BI1832" s="533">
        <f t="shared" si="8905"/>
        <v>0</v>
      </c>
      <c r="BJ1832" s="533">
        <f t="shared" si="8906"/>
        <v>3</v>
      </c>
      <c r="BK1832" s="533">
        <f t="shared" si="8907"/>
        <v>0</v>
      </c>
      <c r="BL1832" s="533">
        <f t="shared" si="8908"/>
        <v>0</v>
      </c>
      <c r="BM1832" s="533">
        <f t="shared" si="8909"/>
        <v>0</v>
      </c>
      <c r="BN1832" s="533">
        <f>SUM(M1832,Z1832,AM1832)</f>
        <v>0</v>
      </c>
      <c r="BO1832" s="533">
        <f t="shared" si="8910"/>
        <v>0</v>
      </c>
      <c r="BP1832" s="533">
        <f t="shared" si="8911"/>
        <v>0</v>
      </c>
      <c r="BQ1832" s="533">
        <f t="shared" si="8912"/>
        <v>1</v>
      </c>
      <c r="BR1832" s="533">
        <f t="shared" si="8913"/>
        <v>0</v>
      </c>
      <c r="BS1832" s="533">
        <f t="shared" si="8914"/>
        <v>1</v>
      </c>
      <c r="BT1832" s="533">
        <f>AT1832</f>
        <v>0</v>
      </c>
      <c r="BU1832" s="533">
        <f t="shared" si="8915"/>
        <v>0</v>
      </c>
      <c r="BV1832" s="533">
        <f t="shared" si="8916"/>
        <v>0</v>
      </c>
      <c r="BW1832" s="536">
        <f>SUM(BH1832,BK1832,BN1832,BQ1832,BT1832)</f>
        <v>4</v>
      </c>
      <c r="BX1832" s="536">
        <f t="shared" si="8917"/>
        <v>0</v>
      </c>
      <c r="BY1832" s="536">
        <f t="shared" si="8918"/>
        <v>4</v>
      </c>
      <c r="BZ1832" t="s">
        <v>74</v>
      </c>
      <c r="CA1832" s="553">
        <f>AZ1832</f>
        <v>0</v>
      </c>
      <c r="CB1832" s="553">
        <f t="shared" si="8919"/>
        <v>0</v>
      </c>
      <c r="CC1832" s="553">
        <f t="shared" si="8920"/>
        <v>0</v>
      </c>
      <c r="CD1832" s="553">
        <f>BC1832</f>
        <v>0</v>
      </c>
      <c r="CE1832" s="553">
        <f t="shared" si="8921"/>
        <v>0</v>
      </c>
      <c r="CF1832" s="553">
        <f t="shared" si="8922"/>
        <v>0</v>
      </c>
    </row>
    <row r="1833" spans="1:84" ht="13.5" customHeight="1">
      <c r="A1833" s="149"/>
      <c r="B1833" s="149"/>
      <c r="C1833" s="151"/>
      <c r="D1833" s="151"/>
      <c r="E1833" s="379"/>
      <c r="F1833" s="592">
        <f>SUM(F1831:F1832)</f>
        <v>8</v>
      </c>
      <c r="G1833" s="276">
        <f t="shared" ref="G1833:BE1833" si="8923">SUM(G1831:G1832)</f>
        <v>6</v>
      </c>
      <c r="H1833" s="276">
        <f t="shared" si="8923"/>
        <v>0</v>
      </c>
      <c r="I1833" s="276">
        <f t="shared" si="8923"/>
        <v>6</v>
      </c>
      <c r="J1833" s="276">
        <f t="shared" si="8923"/>
        <v>0</v>
      </c>
      <c r="K1833" s="276">
        <f t="shared" si="8923"/>
        <v>0</v>
      </c>
      <c r="L1833" s="276">
        <f t="shared" si="8923"/>
        <v>0</v>
      </c>
      <c r="M1833" s="276">
        <f t="shared" si="8923"/>
        <v>0</v>
      </c>
      <c r="N1833" s="276">
        <f t="shared" si="8923"/>
        <v>0</v>
      </c>
      <c r="O1833" s="276">
        <f t="shared" si="8923"/>
        <v>0</v>
      </c>
      <c r="P1833" s="276">
        <f t="shared" si="8923"/>
        <v>2</v>
      </c>
      <c r="Q1833" s="276">
        <f t="shared" si="8923"/>
        <v>0</v>
      </c>
      <c r="R1833" s="276">
        <f t="shared" si="8923"/>
        <v>2</v>
      </c>
      <c r="S1833" s="501">
        <f t="shared" si="8923"/>
        <v>0</v>
      </c>
      <c r="T1833" s="276">
        <f t="shared" si="8923"/>
        <v>0</v>
      </c>
      <c r="U1833" s="276">
        <f t="shared" si="8923"/>
        <v>0</v>
      </c>
      <c r="V1833" s="276">
        <f t="shared" si="8923"/>
        <v>0</v>
      </c>
      <c r="W1833" s="276">
        <f t="shared" si="8923"/>
        <v>0</v>
      </c>
      <c r="X1833" s="276">
        <f t="shared" si="8923"/>
        <v>0</v>
      </c>
      <c r="Y1833" s="276">
        <f t="shared" si="8923"/>
        <v>0</v>
      </c>
      <c r="Z1833" s="276">
        <f t="shared" si="8923"/>
        <v>0</v>
      </c>
      <c r="AA1833" s="276">
        <f t="shared" si="8923"/>
        <v>0</v>
      </c>
      <c r="AB1833" s="276">
        <f t="shared" si="8923"/>
        <v>0</v>
      </c>
      <c r="AC1833" s="276">
        <f t="shared" si="8923"/>
        <v>0</v>
      </c>
      <c r="AD1833" s="276">
        <f t="shared" si="8923"/>
        <v>0</v>
      </c>
      <c r="AE1833" s="276">
        <f t="shared" si="8923"/>
        <v>0</v>
      </c>
      <c r="AF1833" s="501">
        <f t="shared" si="8923"/>
        <v>0</v>
      </c>
      <c r="AG1833" s="276">
        <f t="shared" si="8923"/>
        <v>0</v>
      </c>
      <c r="AH1833" s="276">
        <f t="shared" si="8923"/>
        <v>0</v>
      </c>
      <c r="AI1833" s="276">
        <f t="shared" si="8923"/>
        <v>0</v>
      </c>
      <c r="AJ1833" s="276">
        <f t="shared" si="8923"/>
        <v>0</v>
      </c>
      <c r="AK1833" s="276">
        <f t="shared" si="8923"/>
        <v>0</v>
      </c>
      <c r="AL1833" s="276">
        <f t="shared" si="8923"/>
        <v>0</v>
      </c>
      <c r="AM1833" s="276">
        <f t="shared" si="8923"/>
        <v>0</v>
      </c>
      <c r="AN1833" s="276">
        <f t="shared" si="8923"/>
        <v>0</v>
      </c>
      <c r="AO1833" s="276">
        <f t="shared" si="8923"/>
        <v>0</v>
      </c>
      <c r="AP1833" s="276">
        <f t="shared" si="8923"/>
        <v>0</v>
      </c>
      <c r="AQ1833" s="276">
        <f t="shared" si="8923"/>
        <v>0</v>
      </c>
      <c r="AR1833" s="276">
        <f t="shared" si="8923"/>
        <v>0</v>
      </c>
      <c r="AS1833" s="501">
        <f t="shared" si="8923"/>
        <v>0</v>
      </c>
      <c r="AT1833" s="276">
        <f t="shared" si="8923"/>
        <v>0</v>
      </c>
      <c r="AU1833" s="276">
        <f t="shared" si="8923"/>
        <v>0</v>
      </c>
      <c r="AV1833" s="276">
        <f t="shared" si="8923"/>
        <v>0</v>
      </c>
      <c r="AW1833" s="568">
        <f t="shared" si="8923"/>
        <v>8</v>
      </c>
      <c r="AX1833" s="568">
        <f t="shared" si="8923"/>
        <v>0</v>
      </c>
      <c r="AY1833" s="568">
        <f t="shared" si="8923"/>
        <v>8</v>
      </c>
      <c r="AZ1833" s="276">
        <f t="shared" si="8923"/>
        <v>0</v>
      </c>
      <c r="BA1833" s="276">
        <f t="shared" si="8923"/>
        <v>0</v>
      </c>
      <c r="BB1833" s="276">
        <f t="shared" si="8923"/>
        <v>0</v>
      </c>
      <c r="BC1833" s="276">
        <f t="shared" si="8923"/>
        <v>0</v>
      </c>
      <c r="BD1833" s="276">
        <f t="shared" si="8923"/>
        <v>0</v>
      </c>
      <c r="BE1833" s="276">
        <f t="shared" si="8923"/>
        <v>0</v>
      </c>
      <c r="BF1833" s="523"/>
      <c r="BG1833" s="605">
        <f>SUM(F1833,S1833,AF1833,AS1833)</f>
        <v>8</v>
      </c>
      <c r="BH1833" s="533">
        <f>SUM(G1833,T1833,AG1833)</f>
        <v>6</v>
      </c>
      <c r="BI1833" s="533">
        <f t="shared" si="8905"/>
        <v>0</v>
      </c>
      <c r="BJ1833" s="533">
        <f t="shared" si="8906"/>
        <v>6</v>
      </c>
      <c r="BK1833" s="533">
        <f t="shared" si="8907"/>
        <v>0</v>
      </c>
      <c r="BL1833" s="533">
        <f t="shared" si="8908"/>
        <v>0</v>
      </c>
      <c r="BM1833" s="533">
        <f t="shared" si="8909"/>
        <v>0</v>
      </c>
      <c r="BN1833" s="533">
        <f>SUM(M1833,Z1833,AM1833)</f>
        <v>0</v>
      </c>
      <c r="BO1833" s="533">
        <f t="shared" si="8910"/>
        <v>0</v>
      </c>
      <c r="BP1833" s="533">
        <f t="shared" si="8911"/>
        <v>0</v>
      </c>
      <c r="BQ1833" s="533">
        <f t="shared" si="8912"/>
        <v>2</v>
      </c>
      <c r="BR1833" s="533">
        <f t="shared" si="8913"/>
        <v>0</v>
      </c>
      <c r="BS1833" s="533">
        <f t="shared" si="8914"/>
        <v>2</v>
      </c>
      <c r="BT1833" s="533">
        <f>AT1833</f>
        <v>0</v>
      </c>
      <c r="BU1833" s="533">
        <f t="shared" si="8915"/>
        <v>0</v>
      </c>
      <c r="BV1833" s="533">
        <f t="shared" si="8916"/>
        <v>0</v>
      </c>
      <c r="BW1833" s="536">
        <f>SUM(BH1833,BK1833,BN1833,BQ1833,BT1833)</f>
        <v>8</v>
      </c>
      <c r="BX1833" s="536">
        <f t="shared" si="8917"/>
        <v>0</v>
      </c>
      <c r="BY1833" s="536">
        <f t="shared" si="8918"/>
        <v>8</v>
      </c>
      <c r="BZ1833" t="s">
        <v>74</v>
      </c>
      <c r="CA1833" s="553">
        <f>AZ1833</f>
        <v>0</v>
      </c>
      <c r="CB1833" s="553">
        <f t="shared" si="8919"/>
        <v>0</v>
      </c>
      <c r="CC1833" s="553">
        <f t="shared" si="8920"/>
        <v>0</v>
      </c>
      <c r="CD1833" s="553">
        <f>BC1833</f>
        <v>0</v>
      </c>
      <c r="CE1833" s="553">
        <f t="shared" si="8921"/>
        <v>0</v>
      </c>
      <c r="CF1833" s="553">
        <f t="shared" si="8922"/>
        <v>0</v>
      </c>
    </row>
    <row r="1834" spans="1:84">
      <c r="A1834" s="149"/>
      <c r="B1834" s="149" t="s">
        <v>159</v>
      </c>
      <c r="C1834" s="151"/>
      <c r="D1834" s="151"/>
      <c r="E1834" s="379" t="s">
        <v>221</v>
      </c>
      <c r="F1834" s="592"/>
      <c r="G1834" s="159"/>
      <c r="H1834" s="159"/>
      <c r="I1834" s="275"/>
      <c r="J1834" s="279"/>
      <c r="K1834" s="159"/>
      <c r="L1834" s="275"/>
      <c r="M1834" s="159"/>
      <c r="N1834" s="159"/>
      <c r="O1834" s="275"/>
      <c r="P1834" s="279"/>
      <c r="Q1834" s="159"/>
      <c r="R1834" s="275"/>
      <c r="S1834" s="500"/>
      <c r="T1834" s="275"/>
      <c r="U1834" s="275"/>
      <c r="V1834" s="275"/>
      <c r="W1834" s="275"/>
      <c r="X1834" s="275"/>
      <c r="Y1834" s="275"/>
      <c r="Z1834" s="275"/>
      <c r="AA1834" s="275"/>
      <c r="AB1834" s="275"/>
      <c r="AC1834" s="275"/>
      <c r="AD1834" s="275"/>
      <c r="AE1834" s="275"/>
      <c r="AF1834" s="500"/>
      <c r="AG1834" s="275"/>
      <c r="AH1834" s="275"/>
      <c r="AI1834" s="275"/>
      <c r="AJ1834" s="275"/>
      <c r="AK1834" s="275"/>
      <c r="AL1834" s="275"/>
      <c r="AM1834" s="275"/>
      <c r="AN1834" s="275"/>
      <c r="AO1834" s="275"/>
      <c r="AP1834" s="275"/>
      <c r="AQ1834" s="275"/>
      <c r="AR1834" s="275"/>
      <c r="AS1834" s="500"/>
      <c r="AT1834" s="275"/>
      <c r="AU1834" s="275"/>
      <c r="AV1834" s="275"/>
      <c r="AW1834" s="567"/>
      <c r="AX1834" s="567"/>
      <c r="AY1834" s="567"/>
      <c r="AZ1834" s="159"/>
      <c r="BA1834" s="159"/>
      <c r="BB1834" s="159"/>
      <c r="BC1834" s="275"/>
      <c r="BD1834" s="275"/>
      <c r="BE1834" s="275"/>
      <c r="BF1834" s="521"/>
    </row>
    <row r="1835" spans="1:84">
      <c r="A1835" s="149"/>
      <c r="B1835" s="149"/>
      <c r="C1835" s="151"/>
      <c r="D1835" s="151"/>
      <c r="E1835" s="446" t="s">
        <v>1078</v>
      </c>
      <c r="F1835" s="592">
        <v>13</v>
      </c>
      <c r="G1835" s="159">
        <v>4</v>
      </c>
      <c r="H1835" s="159">
        <v>2</v>
      </c>
      <c r="I1835" s="275">
        <f>SUM(G1835:H1835)</f>
        <v>6</v>
      </c>
      <c r="J1835" s="159">
        <v>2</v>
      </c>
      <c r="K1835" s="159"/>
      <c r="L1835" s="275">
        <f>SUM(J1835:K1835)</f>
        <v>2</v>
      </c>
      <c r="M1835" s="159"/>
      <c r="N1835" s="159"/>
      <c r="O1835" s="275">
        <f>SUM(M1835:N1835)</f>
        <v>0</v>
      </c>
      <c r="P1835" s="159">
        <v>3</v>
      </c>
      <c r="Q1835" s="159">
        <v>2</v>
      </c>
      <c r="R1835" s="275">
        <f>SUM(P1835:Q1835)</f>
        <v>5</v>
      </c>
      <c r="S1835" s="500"/>
      <c r="T1835" s="275"/>
      <c r="U1835" s="275"/>
      <c r="V1835" s="275">
        <f>SUM(T1835:U1835)</f>
        <v>0</v>
      </c>
      <c r="W1835" s="275"/>
      <c r="X1835" s="275"/>
      <c r="Y1835" s="275">
        <f>SUM(W1835:X1835)</f>
        <v>0</v>
      </c>
      <c r="Z1835" s="275"/>
      <c r="AA1835" s="275"/>
      <c r="AB1835" s="275">
        <f>SUM(Z1835:AA1835)</f>
        <v>0</v>
      </c>
      <c r="AC1835" s="275"/>
      <c r="AD1835" s="275"/>
      <c r="AE1835" s="275">
        <f>SUM(AC1835:AD1835)</f>
        <v>0</v>
      </c>
      <c r="AF1835" s="500"/>
      <c r="AG1835" s="275"/>
      <c r="AH1835" s="275"/>
      <c r="AI1835" s="275">
        <f>SUM(AG1835:AH1835)</f>
        <v>0</v>
      </c>
      <c r="AJ1835" s="275"/>
      <c r="AK1835" s="275"/>
      <c r="AL1835" s="275">
        <f>SUM(AJ1835:AK1835)</f>
        <v>0</v>
      </c>
      <c r="AM1835" s="275"/>
      <c r="AN1835" s="275"/>
      <c r="AO1835" s="275">
        <f>SUM(AM1835:AN1835)</f>
        <v>0</v>
      </c>
      <c r="AP1835" s="275"/>
      <c r="AQ1835" s="275"/>
      <c r="AR1835" s="275">
        <f>SUM(AP1835:AQ1835)</f>
        <v>0</v>
      </c>
      <c r="AS1835" s="500"/>
      <c r="AT1835" s="275"/>
      <c r="AU1835" s="275"/>
      <c r="AV1835" s="275">
        <f>SUM(AT1835:AU1835)</f>
        <v>0</v>
      </c>
      <c r="AW1835" s="567">
        <f t="shared" ref="AW1835:AW1836" si="8924">SUM(G1835,J1835,M1835,P1835,T1835,W1835,Z1835,AC1835,AG1835,AJ1835,AM1835,AP1835,AT1835)</f>
        <v>9</v>
      </c>
      <c r="AX1835" s="567">
        <f t="shared" ref="AX1835:AX1836" si="8925">SUM(H1835,K1835,N1835,Q1835,U1835,X1835,AA1835,AD1835,AH1835,AK1835,AN1835,AQ1835,AU1835)</f>
        <v>4</v>
      </c>
      <c r="AY1835" s="567">
        <f t="shared" ref="AY1835:AY1836" si="8926">SUM(I1835,L1835,O1835,R1835,V1835,Y1835,AB1835,AE1835,AI1835,AL1835,AO1835,AR1835,AV1835)</f>
        <v>13</v>
      </c>
      <c r="AZ1835" s="159"/>
      <c r="BA1835" s="159"/>
      <c r="BB1835" s="275">
        <f>SUM(AZ1835:BA1835)</f>
        <v>0</v>
      </c>
      <c r="BC1835" s="275"/>
      <c r="BD1835" s="275"/>
      <c r="BE1835" s="275">
        <f>SUM(BC1835:BD1835)</f>
        <v>0</v>
      </c>
      <c r="BF1835" s="521"/>
      <c r="BG1835" s="605">
        <f>SUM(F1835,S1835,AF1835,AS1835)</f>
        <v>13</v>
      </c>
      <c r="BH1835" s="533">
        <f>SUM(G1835,T1835,AG1835)</f>
        <v>4</v>
      </c>
      <c r="BI1835" s="533">
        <f t="shared" ref="BI1835:BI1837" si="8927">SUM(H1835,U1835,AH1835)</f>
        <v>2</v>
      </c>
      <c r="BJ1835" s="533">
        <f t="shared" ref="BJ1835:BJ1837" si="8928">SUM(I1835,V1835,AI1835)</f>
        <v>6</v>
      </c>
      <c r="BK1835" s="533">
        <f t="shared" ref="BK1835:BK1837" si="8929">SUM(J1835,W1835,AJ1835)</f>
        <v>2</v>
      </c>
      <c r="BL1835" s="533">
        <f t="shared" ref="BL1835:BL1837" si="8930">SUM(K1835,X1835,AK1835)</f>
        <v>0</v>
      </c>
      <c r="BM1835" s="533">
        <f t="shared" ref="BM1835:BM1837" si="8931">SUM(L1835,Y1835,AL1835)</f>
        <v>2</v>
      </c>
      <c r="BN1835" s="533">
        <f>SUM(M1835,Z1835,AM1835)</f>
        <v>0</v>
      </c>
      <c r="BO1835" s="533">
        <f t="shared" ref="BO1835:BO1837" si="8932">SUM(N1835,AA1835,AN1835)</f>
        <v>0</v>
      </c>
      <c r="BP1835" s="533">
        <f t="shared" ref="BP1835:BP1837" si="8933">SUM(O1835,AB1835,AO1835)</f>
        <v>0</v>
      </c>
      <c r="BQ1835" s="533">
        <f t="shared" ref="BQ1835:BQ1837" si="8934">SUM(P1835,AC1835,AP1835)</f>
        <v>3</v>
      </c>
      <c r="BR1835" s="533">
        <f t="shared" ref="BR1835:BR1837" si="8935">SUM(Q1835,AD1835,AQ1835)</f>
        <v>2</v>
      </c>
      <c r="BS1835" s="533">
        <f t="shared" ref="BS1835:BS1837" si="8936">SUM(R1835,AE1835,AR1835)</f>
        <v>5</v>
      </c>
      <c r="BT1835" s="533">
        <f>AT1835</f>
        <v>0</v>
      </c>
      <c r="BU1835" s="533">
        <f t="shared" ref="BU1835:BU1837" si="8937">AU1835</f>
        <v>0</v>
      </c>
      <c r="BV1835" s="533">
        <f t="shared" ref="BV1835:BV1837" si="8938">AV1835</f>
        <v>0</v>
      </c>
      <c r="BW1835" s="536">
        <f>SUM(BH1835,BK1835,BN1835,BQ1835,BT1835)</f>
        <v>9</v>
      </c>
      <c r="BX1835" s="536">
        <f t="shared" ref="BX1835:BX1837" si="8939">SUM(BI1835,BL1835,BO1835,BR1835,BU1835)</f>
        <v>4</v>
      </c>
      <c r="BY1835" s="536">
        <f t="shared" ref="BY1835:BY1837" si="8940">SUM(BJ1835,BM1835,BP1835,BS1835,BV1835)</f>
        <v>13</v>
      </c>
      <c r="BZ1835" t="s">
        <v>74</v>
      </c>
      <c r="CA1835" s="553">
        <f>AZ1835</f>
        <v>0</v>
      </c>
      <c r="CB1835" s="553">
        <f t="shared" ref="CB1835:CB1837" si="8941">BA1835</f>
        <v>0</v>
      </c>
      <c r="CC1835" s="553">
        <f t="shared" ref="CC1835:CC1837" si="8942">BB1835</f>
        <v>0</v>
      </c>
      <c r="CD1835" s="553">
        <f>BC1835</f>
        <v>0</v>
      </c>
      <c r="CE1835" s="553">
        <f t="shared" ref="CE1835:CE1837" si="8943">BD1835</f>
        <v>0</v>
      </c>
      <c r="CF1835" s="553">
        <f t="shared" ref="CF1835:CF1837" si="8944">BE1835</f>
        <v>0</v>
      </c>
    </row>
    <row r="1836" spans="1:84">
      <c r="A1836" s="149"/>
      <c r="B1836" s="149"/>
      <c r="C1836" s="151"/>
      <c r="D1836" s="151"/>
      <c r="E1836" s="446" t="s">
        <v>1079</v>
      </c>
      <c r="F1836" s="592"/>
      <c r="G1836" s="159"/>
      <c r="H1836" s="159"/>
      <c r="I1836" s="275">
        <f>SUM(G1836:H1836)</f>
        <v>0</v>
      </c>
      <c r="J1836" s="159"/>
      <c r="K1836" s="159"/>
      <c r="L1836" s="275">
        <f>SUM(J1836:K1836)</f>
        <v>0</v>
      </c>
      <c r="M1836" s="159"/>
      <c r="N1836" s="159"/>
      <c r="O1836" s="275">
        <f>SUM(M1836:N1836)</f>
        <v>0</v>
      </c>
      <c r="P1836" s="159"/>
      <c r="Q1836" s="159"/>
      <c r="R1836" s="275">
        <f>SUM(P1836:Q1836)</f>
        <v>0</v>
      </c>
      <c r="S1836" s="500"/>
      <c r="T1836" s="275"/>
      <c r="U1836" s="275"/>
      <c r="V1836" s="275">
        <f>SUM(T1836:U1836)</f>
        <v>0</v>
      </c>
      <c r="W1836" s="275"/>
      <c r="X1836" s="275"/>
      <c r="Y1836" s="275">
        <f>SUM(W1836:X1836)</f>
        <v>0</v>
      </c>
      <c r="Z1836" s="275"/>
      <c r="AA1836" s="275"/>
      <c r="AB1836" s="275">
        <f>SUM(Z1836:AA1836)</f>
        <v>0</v>
      </c>
      <c r="AC1836" s="275"/>
      <c r="AD1836" s="275"/>
      <c r="AE1836" s="275">
        <f>SUM(AC1836:AD1836)</f>
        <v>0</v>
      </c>
      <c r="AF1836" s="500"/>
      <c r="AG1836" s="275"/>
      <c r="AH1836" s="275"/>
      <c r="AI1836" s="275">
        <f>SUM(AG1836:AH1836)</f>
        <v>0</v>
      </c>
      <c r="AJ1836" s="275"/>
      <c r="AK1836" s="275"/>
      <c r="AL1836" s="275">
        <f>SUM(AJ1836:AK1836)</f>
        <v>0</v>
      </c>
      <c r="AM1836" s="275"/>
      <c r="AN1836" s="275"/>
      <c r="AO1836" s="275">
        <f>SUM(AM1836:AN1836)</f>
        <v>0</v>
      </c>
      <c r="AP1836" s="275"/>
      <c r="AQ1836" s="275"/>
      <c r="AR1836" s="275">
        <f>SUM(AP1836:AQ1836)</f>
        <v>0</v>
      </c>
      <c r="AS1836" s="500"/>
      <c r="AT1836" s="275"/>
      <c r="AU1836" s="275"/>
      <c r="AV1836" s="275">
        <f>SUM(AT1836:AU1836)</f>
        <v>0</v>
      </c>
      <c r="AW1836" s="567">
        <f t="shared" si="8924"/>
        <v>0</v>
      </c>
      <c r="AX1836" s="567">
        <f t="shared" si="8925"/>
        <v>0</v>
      </c>
      <c r="AY1836" s="567">
        <f t="shared" si="8926"/>
        <v>0</v>
      </c>
      <c r="AZ1836" s="159"/>
      <c r="BA1836" s="159"/>
      <c r="BB1836" s="275">
        <f>SUM(AZ1836:BA1836)</f>
        <v>0</v>
      </c>
      <c r="BC1836" s="275"/>
      <c r="BD1836" s="275"/>
      <c r="BE1836" s="275">
        <f>SUM(BC1836:BD1836)</f>
        <v>0</v>
      </c>
      <c r="BF1836" s="521"/>
      <c r="BG1836" s="605">
        <f>SUM(F1836,S1836,AF1836,AS1836)</f>
        <v>0</v>
      </c>
      <c r="BH1836" s="533">
        <f>SUM(G1836,T1836,AG1836)</f>
        <v>0</v>
      </c>
      <c r="BI1836" s="533">
        <f t="shared" si="8927"/>
        <v>0</v>
      </c>
      <c r="BJ1836" s="533">
        <f t="shared" si="8928"/>
        <v>0</v>
      </c>
      <c r="BK1836" s="533">
        <f t="shared" si="8929"/>
        <v>0</v>
      </c>
      <c r="BL1836" s="533">
        <f t="shared" si="8930"/>
        <v>0</v>
      </c>
      <c r="BM1836" s="533">
        <f t="shared" si="8931"/>
        <v>0</v>
      </c>
      <c r="BN1836" s="533">
        <f>SUM(M1836,Z1836,AM1836)</f>
        <v>0</v>
      </c>
      <c r="BO1836" s="533">
        <f t="shared" si="8932"/>
        <v>0</v>
      </c>
      <c r="BP1836" s="533">
        <f t="shared" si="8933"/>
        <v>0</v>
      </c>
      <c r="BQ1836" s="533">
        <f t="shared" si="8934"/>
        <v>0</v>
      </c>
      <c r="BR1836" s="533">
        <f t="shared" si="8935"/>
        <v>0</v>
      </c>
      <c r="BS1836" s="533">
        <f t="shared" si="8936"/>
        <v>0</v>
      </c>
      <c r="BT1836" s="533">
        <f>AT1836</f>
        <v>0</v>
      </c>
      <c r="BU1836" s="533">
        <f t="shared" si="8937"/>
        <v>0</v>
      </c>
      <c r="BV1836" s="533">
        <f t="shared" si="8938"/>
        <v>0</v>
      </c>
      <c r="BW1836" s="536">
        <f>SUM(BH1836,BK1836,BN1836,BQ1836,BT1836)</f>
        <v>0</v>
      </c>
      <c r="BX1836" s="536">
        <f t="shared" si="8939"/>
        <v>0</v>
      </c>
      <c r="BY1836" s="536">
        <f t="shared" si="8940"/>
        <v>0</v>
      </c>
      <c r="BZ1836" t="s">
        <v>74</v>
      </c>
      <c r="CA1836" s="553">
        <f>AZ1836</f>
        <v>0</v>
      </c>
      <c r="CB1836" s="553">
        <f t="shared" si="8941"/>
        <v>0</v>
      </c>
      <c r="CC1836" s="553">
        <f t="shared" si="8942"/>
        <v>0</v>
      </c>
      <c r="CD1836" s="553">
        <f>BC1836</f>
        <v>0</v>
      </c>
      <c r="CE1836" s="553">
        <f t="shared" si="8943"/>
        <v>0</v>
      </c>
      <c r="CF1836" s="553">
        <f t="shared" si="8944"/>
        <v>0</v>
      </c>
    </row>
    <row r="1837" spans="1:84" ht="13.5" customHeight="1">
      <c r="A1837" s="149"/>
      <c r="B1837" s="149"/>
      <c r="C1837" s="151"/>
      <c r="D1837" s="151"/>
      <c r="E1837" s="379"/>
      <c r="F1837" s="592">
        <f>SUM(F1835:F1836)</f>
        <v>13</v>
      </c>
      <c r="G1837" s="276">
        <f t="shared" ref="G1837:BE1837" si="8945">SUM(G1835:G1836)</f>
        <v>4</v>
      </c>
      <c r="H1837" s="276">
        <f t="shared" si="8945"/>
        <v>2</v>
      </c>
      <c r="I1837" s="276">
        <f t="shared" si="8945"/>
        <v>6</v>
      </c>
      <c r="J1837" s="276">
        <f t="shared" si="8945"/>
        <v>2</v>
      </c>
      <c r="K1837" s="276">
        <f t="shared" si="8945"/>
        <v>0</v>
      </c>
      <c r="L1837" s="276">
        <f t="shared" si="8945"/>
        <v>2</v>
      </c>
      <c r="M1837" s="276">
        <f t="shared" si="8945"/>
        <v>0</v>
      </c>
      <c r="N1837" s="276">
        <f t="shared" si="8945"/>
        <v>0</v>
      </c>
      <c r="O1837" s="276">
        <f t="shared" si="8945"/>
        <v>0</v>
      </c>
      <c r="P1837" s="276">
        <f t="shared" si="8945"/>
        <v>3</v>
      </c>
      <c r="Q1837" s="276">
        <f t="shared" si="8945"/>
        <v>2</v>
      </c>
      <c r="R1837" s="276">
        <f t="shared" si="8945"/>
        <v>5</v>
      </c>
      <c r="S1837" s="501">
        <f t="shared" si="8945"/>
        <v>0</v>
      </c>
      <c r="T1837" s="276">
        <f t="shared" si="8945"/>
        <v>0</v>
      </c>
      <c r="U1837" s="276">
        <f t="shared" si="8945"/>
        <v>0</v>
      </c>
      <c r="V1837" s="276">
        <f t="shared" si="8945"/>
        <v>0</v>
      </c>
      <c r="W1837" s="276">
        <f t="shared" si="8945"/>
        <v>0</v>
      </c>
      <c r="X1837" s="276">
        <f t="shared" si="8945"/>
        <v>0</v>
      </c>
      <c r="Y1837" s="276">
        <f t="shared" si="8945"/>
        <v>0</v>
      </c>
      <c r="Z1837" s="276">
        <f t="shared" si="8945"/>
        <v>0</v>
      </c>
      <c r="AA1837" s="276">
        <f t="shared" si="8945"/>
        <v>0</v>
      </c>
      <c r="AB1837" s="276">
        <f t="shared" si="8945"/>
        <v>0</v>
      </c>
      <c r="AC1837" s="276">
        <f t="shared" si="8945"/>
        <v>0</v>
      </c>
      <c r="AD1837" s="276">
        <f t="shared" si="8945"/>
        <v>0</v>
      </c>
      <c r="AE1837" s="276">
        <f t="shared" si="8945"/>
        <v>0</v>
      </c>
      <c r="AF1837" s="501">
        <f t="shared" si="8945"/>
        <v>0</v>
      </c>
      <c r="AG1837" s="276">
        <f t="shared" si="8945"/>
        <v>0</v>
      </c>
      <c r="AH1837" s="276">
        <f t="shared" si="8945"/>
        <v>0</v>
      </c>
      <c r="AI1837" s="276">
        <f t="shared" si="8945"/>
        <v>0</v>
      </c>
      <c r="AJ1837" s="276">
        <f t="shared" si="8945"/>
        <v>0</v>
      </c>
      <c r="AK1837" s="276">
        <f t="shared" si="8945"/>
        <v>0</v>
      </c>
      <c r="AL1837" s="276">
        <f t="shared" si="8945"/>
        <v>0</v>
      </c>
      <c r="AM1837" s="276">
        <f t="shared" si="8945"/>
        <v>0</v>
      </c>
      <c r="AN1837" s="276">
        <f t="shared" si="8945"/>
        <v>0</v>
      </c>
      <c r="AO1837" s="276">
        <f t="shared" si="8945"/>
        <v>0</v>
      </c>
      <c r="AP1837" s="276">
        <f t="shared" si="8945"/>
        <v>0</v>
      </c>
      <c r="AQ1837" s="276">
        <f t="shared" si="8945"/>
        <v>0</v>
      </c>
      <c r="AR1837" s="276">
        <f t="shared" si="8945"/>
        <v>0</v>
      </c>
      <c r="AS1837" s="501">
        <f t="shared" si="8945"/>
        <v>0</v>
      </c>
      <c r="AT1837" s="276">
        <f t="shared" si="8945"/>
        <v>0</v>
      </c>
      <c r="AU1837" s="276">
        <f t="shared" si="8945"/>
        <v>0</v>
      </c>
      <c r="AV1837" s="276">
        <f t="shared" si="8945"/>
        <v>0</v>
      </c>
      <c r="AW1837" s="568">
        <f t="shared" si="8945"/>
        <v>9</v>
      </c>
      <c r="AX1837" s="568">
        <f t="shared" si="8945"/>
        <v>4</v>
      </c>
      <c r="AY1837" s="568">
        <f t="shared" si="8945"/>
        <v>13</v>
      </c>
      <c r="AZ1837" s="276">
        <f t="shared" si="8945"/>
        <v>0</v>
      </c>
      <c r="BA1837" s="276">
        <f t="shared" si="8945"/>
        <v>0</v>
      </c>
      <c r="BB1837" s="276">
        <f t="shared" si="8945"/>
        <v>0</v>
      </c>
      <c r="BC1837" s="276">
        <f t="shared" si="8945"/>
        <v>0</v>
      </c>
      <c r="BD1837" s="276">
        <f t="shared" si="8945"/>
        <v>0</v>
      </c>
      <c r="BE1837" s="276">
        <f t="shared" si="8945"/>
        <v>0</v>
      </c>
      <c r="BF1837" s="523"/>
      <c r="BG1837" s="605">
        <f>SUM(F1837,S1837,AF1837,AS1837)</f>
        <v>13</v>
      </c>
      <c r="BH1837" s="533">
        <f>SUM(G1837,T1837,AG1837)</f>
        <v>4</v>
      </c>
      <c r="BI1837" s="533">
        <f t="shared" si="8927"/>
        <v>2</v>
      </c>
      <c r="BJ1837" s="533">
        <f t="shared" si="8928"/>
        <v>6</v>
      </c>
      <c r="BK1837" s="533">
        <f t="shared" si="8929"/>
        <v>2</v>
      </c>
      <c r="BL1837" s="533">
        <f t="shared" si="8930"/>
        <v>0</v>
      </c>
      <c r="BM1837" s="533">
        <f t="shared" si="8931"/>
        <v>2</v>
      </c>
      <c r="BN1837" s="533">
        <f>SUM(M1837,Z1837,AM1837)</f>
        <v>0</v>
      </c>
      <c r="BO1837" s="533">
        <f t="shared" si="8932"/>
        <v>0</v>
      </c>
      <c r="BP1837" s="533">
        <f t="shared" si="8933"/>
        <v>0</v>
      </c>
      <c r="BQ1837" s="533">
        <f t="shared" si="8934"/>
        <v>3</v>
      </c>
      <c r="BR1837" s="533">
        <f t="shared" si="8935"/>
        <v>2</v>
      </c>
      <c r="BS1837" s="533">
        <f t="shared" si="8936"/>
        <v>5</v>
      </c>
      <c r="BT1837" s="533">
        <f>AT1837</f>
        <v>0</v>
      </c>
      <c r="BU1837" s="533">
        <f t="shared" si="8937"/>
        <v>0</v>
      </c>
      <c r="BV1837" s="533">
        <f t="shared" si="8938"/>
        <v>0</v>
      </c>
      <c r="BW1837" s="536">
        <f>SUM(BH1837,BK1837,BN1837,BQ1837,BT1837)</f>
        <v>9</v>
      </c>
      <c r="BX1837" s="536">
        <f t="shared" si="8939"/>
        <v>4</v>
      </c>
      <c r="BY1837" s="536">
        <f t="shared" si="8940"/>
        <v>13</v>
      </c>
      <c r="BZ1837" t="s">
        <v>74</v>
      </c>
      <c r="CA1837" s="553">
        <f>AZ1837</f>
        <v>0</v>
      </c>
      <c r="CB1837" s="553">
        <f t="shared" si="8941"/>
        <v>0</v>
      </c>
      <c r="CC1837" s="553">
        <f t="shared" si="8942"/>
        <v>0</v>
      </c>
      <c r="CD1837" s="553">
        <f>BC1837</f>
        <v>0</v>
      </c>
      <c r="CE1837" s="553">
        <f t="shared" si="8943"/>
        <v>0</v>
      </c>
      <c r="CF1837" s="553">
        <f t="shared" si="8944"/>
        <v>0</v>
      </c>
    </row>
    <row r="1838" spans="1:84" ht="13.5" customHeight="1">
      <c r="A1838" s="149"/>
      <c r="B1838" s="149"/>
      <c r="C1838" s="151"/>
      <c r="D1838" s="151"/>
      <c r="E1838" s="379"/>
      <c r="F1838" s="592"/>
      <c r="G1838" s="168"/>
      <c r="H1838" s="168"/>
      <c r="I1838" s="168"/>
      <c r="J1838" s="168"/>
      <c r="K1838" s="168"/>
      <c r="L1838" s="168"/>
      <c r="M1838" s="168"/>
      <c r="N1838" s="168"/>
      <c r="O1838" s="168"/>
      <c r="P1838" s="168"/>
      <c r="Q1838" s="168"/>
      <c r="R1838" s="168"/>
      <c r="S1838" s="502"/>
      <c r="T1838" s="168"/>
      <c r="U1838" s="168"/>
      <c r="V1838" s="168"/>
      <c r="W1838" s="168"/>
      <c r="X1838" s="168"/>
      <c r="Y1838" s="168"/>
      <c r="Z1838" s="168"/>
      <c r="AA1838" s="168"/>
      <c r="AB1838" s="168"/>
      <c r="AC1838" s="168"/>
      <c r="AD1838" s="168"/>
      <c r="AE1838" s="168"/>
      <c r="AF1838" s="502"/>
      <c r="AG1838" s="168"/>
      <c r="AH1838" s="168"/>
      <c r="AI1838" s="168"/>
      <c r="AJ1838" s="168"/>
      <c r="AK1838" s="168"/>
      <c r="AL1838" s="168"/>
      <c r="AM1838" s="168"/>
      <c r="AN1838" s="168"/>
      <c r="AO1838" s="168"/>
      <c r="AP1838" s="168"/>
      <c r="AQ1838" s="168"/>
      <c r="AR1838" s="168"/>
      <c r="AS1838" s="502"/>
      <c r="AT1838" s="168"/>
      <c r="AU1838" s="168"/>
      <c r="AV1838" s="168"/>
      <c r="AW1838" s="569"/>
      <c r="AX1838" s="569"/>
      <c r="AY1838" s="569"/>
      <c r="AZ1838" s="168"/>
      <c r="BA1838" s="168"/>
      <c r="BB1838" s="168"/>
      <c r="BC1838" s="168"/>
      <c r="BD1838" s="168"/>
      <c r="BE1838" s="168"/>
      <c r="BF1838" s="523"/>
    </row>
    <row r="1839" spans="1:84">
      <c r="A1839" s="149"/>
      <c r="B1839" s="149" t="s">
        <v>166</v>
      </c>
      <c r="C1839" s="151"/>
      <c r="D1839" s="151"/>
      <c r="E1839" s="379" t="s">
        <v>221</v>
      </c>
      <c r="F1839" s="592"/>
      <c r="G1839" s="159"/>
      <c r="H1839" s="159"/>
      <c r="I1839" s="275"/>
      <c r="J1839" s="279"/>
      <c r="K1839" s="159"/>
      <c r="L1839" s="275"/>
      <c r="M1839" s="159"/>
      <c r="N1839" s="159"/>
      <c r="O1839" s="275"/>
      <c r="P1839" s="279"/>
      <c r="Q1839" s="159"/>
      <c r="R1839" s="275"/>
      <c r="S1839" s="500"/>
      <c r="T1839" s="275"/>
      <c r="U1839" s="275"/>
      <c r="V1839" s="275"/>
      <c r="W1839" s="275"/>
      <c r="X1839" s="275"/>
      <c r="Y1839" s="275"/>
      <c r="Z1839" s="275"/>
      <c r="AA1839" s="275"/>
      <c r="AB1839" s="275"/>
      <c r="AC1839" s="275"/>
      <c r="AD1839" s="275"/>
      <c r="AE1839" s="275"/>
      <c r="AF1839" s="500"/>
      <c r="AG1839" s="275"/>
      <c r="AH1839" s="275"/>
      <c r="AI1839" s="275"/>
      <c r="AJ1839" s="275"/>
      <c r="AK1839" s="275"/>
      <c r="AL1839" s="275"/>
      <c r="AM1839" s="275"/>
      <c r="AN1839" s="275"/>
      <c r="AO1839" s="275"/>
      <c r="AP1839" s="275"/>
      <c r="AQ1839" s="275"/>
      <c r="AR1839" s="275"/>
      <c r="AS1839" s="500"/>
      <c r="AT1839" s="275"/>
      <c r="AU1839" s="275"/>
      <c r="AV1839" s="275"/>
      <c r="AW1839" s="567"/>
      <c r="AX1839" s="567"/>
      <c r="AY1839" s="567"/>
      <c r="AZ1839" s="159"/>
      <c r="BA1839" s="159"/>
      <c r="BB1839" s="159"/>
      <c r="BC1839" s="275"/>
      <c r="BD1839" s="275"/>
      <c r="BE1839" s="275"/>
      <c r="BF1839" s="521"/>
    </row>
    <row r="1840" spans="1:84">
      <c r="A1840" s="149"/>
      <c r="B1840" s="149"/>
      <c r="C1840" s="151"/>
      <c r="D1840" s="151"/>
      <c r="E1840" s="446" t="s">
        <v>1078</v>
      </c>
      <c r="F1840" s="592">
        <v>0</v>
      </c>
      <c r="G1840" s="159">
        <v>1</v>
      </c>
      <c r="H1840" s="159"/>
      <c r="I1840" s="275">
        <f>SUM(G1840:H1840)</f>
        <v>1</v>
      </c>
      <c r="J1840" s="159">
        <v>1</v>
      </c>
      <c r="K1840" s="159"/>
      <c r="L1840" s="275">
        <f>SUM(J1840:K1840)</f>
        <v>1</v>
      </c>
      <c r="M1840" s="159"/>
      <c r="N1840" s="159"/>
      <c r="O1840" s="275">
        <f>SUM(M1840:N1840)</f>
        <v>0</v>
      </c>
      <c r="P1840" s="159">
        <v>1</v>
      </c>
      <c r="Q1840" s="159"/>
      <c r="R1840" s="275">
        <f>SUM(P1840:Q1840)</f>
        <v>1</v>
      </c>
      <c r="S1840" s="500"/>
      <c r="T1840" s="275"/>
      <c r="U1840" s="275"/>
      <c r="V1840" s="275">
        <f>SUM(T1840:U1840)</f>
        <v>0</v>
      </c>
      <c r="W1840" s="275"/>
      <c r="X1840" s="275"/>
      <c r="Y1840" s="275">
        <f>SUM(W1840:X1840)</f>
        <v>0</v>
      </c>
      <c r="Z1840" s="275"/>
      <c r="AA1840" s="275"/>
      <c r="AB1840" s="275">
        <f>SUM(Z1840:AA1840)</f>
        <v>0</v>
      </c>
      <c r="AC1840" s="275"/>
      <c r="AD1840" s="275"/>
      <c r="AE1840" s="275">
        <f>SUM(AC1840:AD1840)</f>
        <v>0</v>
      </c>
      <c r="AF1840" s="500"/>
      <c r="AG1840" s="275"/>
      <c r="AH1840" s="275"/>
      <c r="AI1840" s="275">
        <f>SUM(AG1840:AH1840)</f>
        <v>0</v>
      </c>
      <c r="AJ1840" s="275"/>
      <c r="AK1840" s="275"/>
      <c r="AL1840" s="275">
        <f>SUM(AJ1840:AK1840)</f>
        <v>0</v>
      </c>
      <c r="AM1840" s="275"/>
      <c r="AN1840" s="275"/>
      <c r="AO1840" s="275">
        <f>SUM(AM1840:AN1840)</f>
        <v>0</v>
      </c>
      <c r="AP1840" s="275"/>
      <c r="AQ1840" s="275"/>
      <c r="AR1840" s="275">
        <f>SUM(AP1840:AQ1840)</f>
        <v>0</v>
      </c>
      <c r="AS1840" s="500"/>
      <c r="AT1840" s="275"/>
      <c r="AU1840" s="275"/>
      <c r="AV1840" s="275">
        <f>SUM(AT1840:AU1840)</f>
        <v>0</v>
      </c>
      <c r="AW1840" s="567">
        <f t="shared" ref="AW1840:AW1841" si="8946">SUM(G1840,J1840,M1840,P1840,T1840,W1840,Z1840,AC1840,AG1840,AJ1840,AM1840,AP1840,AT1840)</f>
        <v>3</v>
      </c>
      <c r="AX1840" s="567">
        <f t="shared" ref="AX1840:AX1841" si="8947">SUM(H1840,K1840,N1840,Q1840,U1840,X1840,AA1840,AD1840,AH1840,AK1840,AN1840,AQ1840,AU1840)</f>
        <v>0</v>
      </c>
      <c r="AY1840" s="567">
        <f t="shared" ref="AY1840:AY1841" si="8948">SUM(I1840,L1840,O1840,R1840,V1840,Y1840,AB1840,AE1840,AI1840,AL1840,AO1840,AR1840,AV1840)</f>
        <v>3</v>
      </c>
      <c r="AZ1840" s="159"/>
      <c r="BA1840" s="159"/>
      <c r="BB1840" s="275">
        <f>SUM(AZ1840:BA1840)</f>
        <v>0</v>
      </c>
      <c r="BC1840" s="275"/>
      <c r="BD1840" s="275"/>
      <c r="BE1840" s="275">
        <f>SUM(BC1840:BD1840)</f>
        <v>0</v>
      </c>
      <c r="BF1840" s="521"/>
      <c r="BG1840" s="605">
        <f>SUM(F1840,S1840,AF1840,AS1840)</f>
        <v>0</v>
      </c>
      <c r="BH1840" s="533">
        <f>SUM(G1840,T1840,AG1840)</f>
        <v>1</v>
      </c>
      <c r="BI1840" s="533">
        <f t="shared" ref="BI1840:BI1842" si="8949">SUM(H1840,U1840,AH1840)</f>
        <v>0</v>
      </c>
      <c r="BJ1840" s="533">
        <f t="shared" ref="BJ1840:BJ1842" si="8950">SUM(I1840,V1840,AI1840)</f>
        <v>1</v>
      </c>
      <c r="BK1840" s="533">
        <f t="shared" ref="BK1840:BK1842" si="8951">SUM(J1840,W1840,AJ1840)</f>
        <v>1</v>
      </c>
      <c r="BL1840" s="533">
        <f t="shared" ref="BL1840:BL1842" si="8952">SUM(K1840,X1840,AK1840)</f>
        <v>0</v>
      </c>
      <c r="BM1840" s="533">
        <f t="shared" ref="BM1840:BM1842" si="8953">SUM(L1840,Y1840,AL1840)</f>
        <v>1</v>
      </c>
      <c r="BN1840" s="533">
        <f>SUM(M1840,Z1840,AM1840)</f>
        <v>0</v>
      </c>
      <c r="BO1840" s="533">
        <f t="shared" ref="BO1840:BO1842" si="8954">SUM(N1840,AA1840,AN1840)</f>
        <v>0</v>
      </c>
      <c r="BP1840" s="533">
        <f t="shared" ref="BP1840:BP1842" si="8955">SUM(O1840,AB1840,AO1840)</f>
        <v>0</v>
      </c>
      <c r="BQ1840" s="533">
        <f t="shared" ref="BQ1840:BQ1842" si="8956">SUM(P1840,AC1840,AP1840)</f>
        <v>1</v>
      </c>
      <c r="BR1840" s="533">
        <f t="shared" ref="BR1840:BR1842" si="8957">SUM(Q1840,AD1840,AQ1840)</f>
        <v>0</v>
      </c>
      <c r="BS1840" s="533">
        <f t="shared" ref="BS1840:BS1842" si="8958">SUM(R1840,AE1840,AR1840)</f>
        <v>1</v>
      </c>
      <c r="BT1840" s="533">
        <f>AT1840</f>
        <v>0</v>
      </c>
      <c r="BU1840" s="533">
        <f t="shared" ref="BU1840:BU1842" si="8959">AU1840</f>
        <v>0</v>
      </c>
      <c r="BV1840" s="533">
        <f t="shared" ref="BV1840:BV1842" si="8960">AV1840</f>
        <v>0</v>
      </c>
      <c r="BW1840" s="536">
        <f>SUM(BH1840,BK1840,BN1840,BQ1840,BT1840)</f>
        <v>3</v>
      </c>
      <c r="BX1840" s="536">
        <f t="shared" ref="BX1840:BX1842" si="8961">SUM(BI1840,BL1840,BO1840,BR1840,BU1840)</f>
        <v>0</v>
      </c>
      <c r="BY1840" s="536">
        <f t="shared" ref="BY1840:BY1842" si="8962">SUM(BJ1840,BM1840,BP1840,BS1840,BV1840)</f>
        <v>3</v>
      </c>
      <c r="BZ1840" t="s">
        <v>74</v>
      </c>
      <c r="CA1840" s="553">
        <f>AZ1840</f>
        <v>0</v>
      </c>
      <c r="CB1840" s="553">
        <f t="shared" ref="CB1840:CB1842" si="8963">BA1840</f>
        <v>0</v>
      </c>
      <c r="CC1840" s="553">
        <f t="shared" ref="CC1840:CC1842" si="8964">BB1840</f>
        <v>0</v>
      </c>
      <c r="CD1840" s="553">
        <f>BC1840</f>
        <v>0</v>
      </c>
      <c r="CE1840" s="553">
        <f t="shared" ref="CE1840:CE1842" si="8965">BD1840</f>
        <v>0</v>
      </c>
      <c r="CF1840" s="553">
        <f t="shared" ref="CF1840:CF1842" si="8966">BE1840</f>
        <v>0</v>
      </c>
    </row>
    <row r="1841" spans="1:84">
      <c r="A1841" s="149"/>
      <c r="B1841" s="149"/>
      <c r="C1841" s="151"/>
      <c r="D1841" s="151"/>
      <c r="E1841" s="446" t="s">
        <v>1079</v>
      </c>
      <c r="F1841" s="592">
        <v>0</v>
      </c>
      <c r="G1841" s="159"/>
      <c r="H1841" s="159"/>
      <c r="I1841" s="275">
        <f>SUM(G1841:H1841)</f>
        <v>0</v>
      </c>
      <c r="J1841" s="159"/>
      <c r="K1841" s="159"/>
      <c r="L1841" s="275">
        <f>SUM(J1841:K1841)</f>
        <v>0</v>
      </c>
      <c r="M1841" s="159"/>
      <c r="N1841" s="159"/>
      <c r="O1841" s="275">
        <f>SUM(M1841:N1841)</f>
        <v>0</v>
      </c>
      <c r="P1841" s="159"/>
      <c r="Q1841" s="159"/>
      <c r="R1841" s="275">
        <f>SUM(P1841:Q1841)</f>
        <v>0</v>
      </c>
      <c r="S1841" s="500"/>
      <c r="T1841" s="275"/>
      <c r="U1841" s="275"/>
      <c r="V1841" s="275">
        <f>SUM(T1841:U1841)</f>
        <v>0</v>
      </c>
      <c r="W1841" s="275"/>
      <c r="X1841" s="275"/>
      <c r="Y1841" s="275">
        <f>SUM(W1841:X1841)</f>
        <v>0</v>
      </c>
      <c r="Z1841" s="275"/>
      <c r="AA1841" s="275"/>
      <c r="AB1841" s="275">
        <f>SUM(Z1841:AA1841)</f>
        <v>0</v>
      </c>
      <c r="AC1841" s="275"/>
      <c r="AD1841" s="275"/>
      <c r="AE1841" s="275">
        <f>SUM(AC1841:AD1841)</f>
        <v>0</v>
      </c>
      <c r="AF1841" s="500"/>
      <c r="AG1841" s="275"/>
      <c r="AH1841" s="275"/>
      <c r="AI1841" s="275">
        <f>SUM(AG1841:AH1841)</f>
        <v>0</v>
      </c>
      <c r="AJ1841" s="275"/>
      <c r="AK1841" s="275"/>
      <c r="AL1841" s="275">
        <f>SUM(AJ1841:AK1841)</f>
        <v>0</v>
      </c>
      <c r="AM1841" s="275"/>
      <c r="AN1841" s="275"/>
      <c r="AO1841" s="275">
        <f>SUM(AM1841:AN1841)</f>
        <v>0</v>
      </c>
      <c r="AP1841" s="275"/>
      <c r="AQ1841" s="275"/>
      <c r="AR1841" s="275">
        <f>SUM(AP1841:AQ1841)</f>
        <v>0</v>
      </c>
      <c r="AS1841" s="500"/>
      <c r="AT1841" s="275"/>
      <c r="AU1841" s="275"/>
      <c r="AV1841" s="275">
        <f>SUM(AT1841:AU1841)</f>
        <v>0</v>
      </c>
      <c r="AW1841" s="567">
        <f t="shared" si="8946"/>
        <v>0</v>
      </c>
      <c r="AX1841" s="567">
        <f t="shared" si="8947"/>
        <v>0</v>
      </c>
      <c r="AY1841" s="567">
        <f t="shared" si="8948"/>
        <v>0</v>
      </c>
      <c r="AZ1841" s="159"/>
      <c r="BA1841" s="159"/>
      <c r="BB1841" s="275">
        <f>SUM(AZ1841:BA1841)</f>
        <v>0</v>
      </c>
      <c r="BC1841" s="275"/>
      <c r="BD1841" s="275"/>
      <c r="BE1841" s="275">
        <f>SUM(BC1841:BD1841)</f>
        <v>0</v>
      </c>
      <c r="BF1841" s="521"/>
      <c r="BG1841" s="605">
        <f>SUM(F1841,S1841,AF1841,AS1841)</f>
        <v>0</v>
      </c>
      <c r="BH1841" s="533">
        <f>SUM(G1841,T1841,AG1841)</f>
        <v>0</v>
      </c>
      <c r="BI1841" s="533">
        <f t="shared" si="8949"/>
        <v>0</v>
      </c>
      <c r="BJ1841" s="533">
        <f t="shared" si="8950"/>
        <v>0</v>
      </c>
      <c r="BK1841" s="533">
        <f t="shared" si="8951"/>
        <v>0</v>
      </c>
      <c r="BL1841" s="533">
        <f t="shared" si="8952"/>
        <v>0</v>
      </c>
      <c r="BM1841" s="533">
        <f t="shared" si="8953"/>
        <v>0</v>
      </c>
      <c r="BN1841" s="533">
        <f>SUM(M1841,Z1841,AM1841)</f>
        <v>0</v>
      </c>
      <c r="BO1841" s="533">
        <f t="shared" si="8954"/>
        <v>0</v>
      </c>
      <c r="BP1841" s="533">
        <f t="shared" si="8955"/>
        <v>0</v>
      </c>
      <c r="BQ1841" s="533">
        <f t="shared" si="8956"/>
        <v>0</v>
      </c>
      <c r="BR1841" s="533">
        <f t="shared" si="8957"/>
        <v>0</v>
      </c>
      <c r="BS1841" s="533">
        <f t="shared" si="8958"/>
        <v>0</v>
      </c>
      <c r="BT1841" s="533">
        <f>AT1841</f>
        <v>0</v>
      </c>
      <c r="BU1841" s="533">
        <f t="shared" si="8959"/>
        <v>0</v>
      </c>
      <c r="BV1841" s="533">
        <f t="shared" si="8960"/>
        <v>0</v>
      </c>
      <c r="BW1841" s="536">
        <f>SUM(BH1841,BK1841,BN1841,BQ1841,BT1841)</f>
        <v>0</v>
      </c>
      <c r="BX1841" s="536">
        <f t="shared" si="8961"/>
        <v>0</v>
      </c>
      <c r="BY1841" s="536">
        <f t="shared" si="8962"/>
        <v>0</v>
      </c>
      <c r="BZ1841" t="s">
        <v>74</v>
      </c>
      <c r="CA1841" s="553">
        <f>AZ1841</f>
        <v>0</v>
      </c>
      <c r="CB1841" s="553">
        <f t="shared" si="8963"/>
        <v>0</v>
      </c>
      <c r="CC1841" s="553">
        <f t="shared" si="8964"/>
        <v>0</v>
      </c>
      <c r="CD1841" s="553">
        <f>BC1841</f>
        <v>0</v>
      </c>
      <c r="CE1841" s="553">
        <f t="shared" si="8965"/>
        <v>0</v>
      </c>
      <c r="CF1841" s="553">
        <f t="shared" si="8966"/>
        <v>0</v>
      </c>
    </row>
    <row r="1842" spans="1:84" ht="13.5" customHeight="1">
      <c r="A1842" s="149"/>
      <c r="B1842" s="149"/>
      <c r="C1842" s="151"/>
      <c r="D1842" s="151"/>
      <c r="E1842" s="379"/>
      <c r="F1842" s="592">
        <f>SUM(F1840:F1841)</f>
        <v>0</v>
      </c>
      <c r="G1842" s="276">
        <f t="shared" ref="G1842:BE1842" si="8967">SUM(G1840:G1841)</f>
        <v>1</v>
      </c>
      <c r="H1842" s="276">
        <f t="shared" si="8967"/>
        <v>0</v>
      </c>
      <c r="I1842" s="276">
        <f t="shared" si="8967"/>
        <v>1</v>
      </c>
      <c r="J1842" s="276">
        <f t="shared" si="8967"/>
        <v>1</v>
      </c>
      <c r="K1842" s="276">
        <f t="shared" si="8967"/>
        <v>0</v>
      </c>
      <c r="L1842" s="276">
        <f t="shared" si="8967"/>
        <v>1</v>
      </c>
      <c r="M1842" s="276">
        <f t="shared" si="8967"/>
        <v>0</v>
      </c>
      <c r="N1842" s="276">
        <f t="shared" si="8967"/>
        <v>0</v>
      </c>
      <c r="O1842" s="276">
        <f t="shared" si="8967"/>
        <v>0</v>
      </c>
      <c r="P1842" s="276">
        <f t="shared" si="8967"/>
        <v>1</v>
      </c>
      <c r="Q1842" s="276">
        <f t="shared" si="8967"/>
        <v>0</v>
      </c>
      <c r="R1842" s="276">
        <f t="shared" si="8967"/>
        <v>1</v>
      </c>
      <c r="S1842" s="501">
        <f t="shared" si="8967"/>
        <v>0</v>
      </c>
      <c r="T1842" s="276">
        <f t="shared" si="8967"/>
        <v>0</v>
      </c>
      <c r="U1842" s="276">
        <f t="shared" si="8967"/>
        <v>0</v>
      </c>
      <c r="V1842" s="276">
        <f t="shared" si="8967"/>
        <v>0</v>
      </c>
      <c r="W1842" s="276">
        <f t="shared" si="8967"/>
        <v>0</v>
      </c>
      <c r="X1842" s="276">
        <f t="shared" si="8967"/>
        <v>0</v>
      </c>
      <c r="Y1842" s="276">
        <f t="shared" si="8967"/>
        <v>0</v>
      </c>
      <c r="Z1842" s="276">
        <f t="shared" si="8967"/>
        <v>0</v>
      </c>
      <c r="AA1842" s="276">
        <f t="shared" si="8967"/>
        <v>0</v>
      </c>
      <c r="AB1842" s="276">
        <f t="shared" si="8967"/>
        <v>0</v>
      </c>
      <c r="AC1842" s="276">
        <f t="shared" si="8967"/>
        <v>0</v>
      </c>
      <c r="AD1842" s="276">
        <f t="shared" si="8967"/>
        <v>0</v>
      </c>
      <c r="AE1842" s="276">
        <f t="shared" si="8967"/>
        <v>0</v>
      </c>
      <c r="AF1842" s="501">
        <f t="shared" si="8967"/>
        <v>0</v>
      </c>
      <c r="AG1842" s="276">
        <f t="shared" si="8967"/>
        <v>0</v>
      </c>
      <c r="AH1842" s="276">
        <f t="shared" si="8967"/>
        <v>0</v>
      </c>
      <c r="AI1842" s="276">
        <f t="shared" si="8967"/>
        <v>0</v>
      </c>
      <c r="AJ1842" s="276">
        <f t="shared" si="8967"/>
        <v>0</v>
      </c>
      <c r="AK1842" s="276">
        <f t="shared" si="8967"/>
        <v>0</v>
      </c>
      <c r="AL1842" s="276">
        <f t="shared" si="8967"/>
        <v>0</v>
      </c>
      <c r="AM1842" s="276">
        <f t="shared" si="8967"/>
        <v>0</v>
      </c>
      <c r="AN1842" s="276">
        <f t="shared" si="8967"/>
        <v>0</v>
      </c>
      <c r="AO1842" s="276">
        <f t="shared" si="8967"/>
        <v>0</v>
      </c>
      <c r="AP1842" s="276">
        <f t="shared" si="8967"/>
        <v>0</v>
      </c>
      <c r="AQ1842" s="276">
        <f t="shared" si="8967"/>
        <v>0</v>
      </c>
      <c r="AR1842" s="276">
        <f t="shared" si="8967"/>
        <v>0</v>
      </c>
      <c r="AS1842" s="501">
        <f t="shared" si="8967"/>
        <v>0</v>
      </c>
      <c r="AT1842" s="276">
        <f t="shared" si="8967"/>
        <v>0</v>
      </c>
      <c r="AU1842" s="276">
        <f t="shared" si="8967"/>
        <v>0</v>
      </c>
      <c r="AV1842" s="276">
        <f t="shared" si="8967"/>
        <v>0</v>
      </c>
      <c r="AW1842" s="568">
        <f t="shared" si="8967"/>
        <v>3</v>
      </c>
      <c r="AX1842" s="568">
        <f t="shared" si="8967"/>
        <v>0</v>
      </c>
      <c r="AY1842" s="568">
        <f t="shared" si="8967"/>
        <v>3</v>
      </c>
      <c r="AZ1842" s="276">
        <f t="shared" si="8967"/>
        <v>0</v>
      </c>
      <c r="BA1842" s="276">
        <f t="shared" si="8967"/>
        <v>0</v>
      </c>
      <c r="BB1842" s="276">
        <f t="shared" si="8967"/>
        <v>0</v>
      </c>
      <c r="BC1842" s="276">
        <f t="shared" si="8967"/>
        <v>0</v>
      </c>
      <c r="BD1842" s="276">
        <f t="shared" si="8967"/>
        <v>0</v>
      </c>
      <c r="BE1842" s="276">
        <f t="shared" si="8967"/>
        <v>0</v>
      </c>
      <c r="BF1842" s="523"/>
      <c r="BG1842" s="605">
        <f>SUM(F1842,S1842,AF1842,AS1842)</f>
        <v>0</v>
      </c>
      <c r="BH1842" s="533">
        <f>SUM(G1842,T1842,AG1842)</f>
        <v>1</v>
      </c>
      <c r="BI1842" s="533">
        <f t="shared" si="8949"/>
        <v>0</v>
      </c>
      <c r="BJ1842" s="533">
        <f t="shared" si="8950"/>
        <v>1</v>
      </c>
      <c r="BK1842" s="533">
        <f t="shared" si="8951"/>
        <v>1</v>
      </c>
      <c r="BL1842" s="533">
        <f t="shared" si="8952"/>
        <v>0</v>
      </c>
      <c r="BM1842" s="533">
        <f t="shared" si="8953"/>
        <v>1</v>
      </c>
      <c r="BN1842" s="533">
        <f>SUM(M1842,Z1842,AM1842)</f>
        <v>0</v>
      </c>
      <c r="BO1842" s="533">
        <f t="shared" si="8954"/>
        <v>0</v>
      </c>
      <c r="BP1842" s="533">
        <f t="shared" si="8955"/>
        <v>0</v>
      </c>
      <c r="BQ1842" s="533">
        <f t="shared" si="8956"/>
        <v>1</v>
      </c>
      <c r="BR1842" s="533">
        <f t="shared" si="8957"/>
        <v>0</v>
      </c>
      <c r="BS1842" s="533">
        <f t="shared" si="8958"/>
        <v>1</v>
      </c>
      <c r="BT1842" s="533">
        <f>AT1842</f>
        <v>0</v>
      </c>
      <c r="BU1842" s="533">
        <f t="shared" si="8959"/>
        <v>0</v>
      </c>
      <c r="BV1842" s="533">
        <f t="shared" si="8960"/>
        <v>0</v>
      </c>
      <c r="BW1842" s="536">
        <f>SUM(BH1842,BK1842,BN1842,BQ1842,BT1842)</f>
        <v>3</v>
      </c>
      <c r="BX1842" s="536">
        <f t="shared" si="8961"/>
        <v>0</v>
      </c>
      <c r="BY1842" s="536">
        <f t="shared" si="8962"/>
        <v>3</v>
      </c>
      <c r="BZ1842" t="s">
        <v>74</v>
      </c>
      <c r="CA1842" s="553">
        <f>AZ1842</f>
        <v>0</v>
      </c>
      <c r="CB1842" s="553">
        <f t="shared" si="8963"/>
        <v>0</v>
      </c>
      <c r="CC1842" s="553">
        <f t="shared" si="8964"/>
        <v>0</v>
      </c>
      <c r="CD1842" s="553">
        <f>BC1842</f>
        <v>0</v>
      </c>
      <c r="CE1842" s="553">
        <f t="shared" si="8965"/>
        <v>0</v>
      </c>
      <c r="CF1842" s="553">
        <f t="shared" si="8966"/>
        <v>0</v>
      </c>
    </row>
    <row r="1843" spans="1:84" ht="13.5" customHeight="1">
      <c r="A1843" s="149"/>
      <c r="B1843" s="149"/>
      <c r="C1843" s="151"/>
      <c r="D1843" s="151"/>
      <c r="E1843" s="379"/>
      <c r="F1843" s="592"/>
      <c r="G1843" s="168"/>
      <c r="H1843" s="168"/>
      <c r="I1843" s="168"/>
      <c r="J1843" s="168"/>
      <c r="K1843" s="168"/>
      <c r="L1843" s="168"/>
      <c r="M1843" s="168"/>
      <c r="N1843" s="168"/>
      <c r="O1843" s="168"/>
      <c r="P1843" s="168"/>
      <c r="Q1843" s="168"/>
      <c r="R1843" s="168"/>
      <c r="S1843" s="502"/>
      <c r="T1843" s="168"/>
      <c r="U1843" s="168"/>
      <c r="V1843" s="168"/>
      <c r="W1843" s="168"/>
      <c r="X1843" s="168"/>
      <c r="Y1843" s="168"/>
      <c r="Z1843" s="168"/>
      <c r="AA1843" s="168"/>
      <c r="AB1843" s="168"/>
      <c r="AC1843" s="168"/>
      <c r="AD1843" s="168"/>
      <c r="AE1843" s="168"/>
      <c r="AF1843" s="502"/>
      <c r="AG1843" s="168"/>
      <c r="AH1843" s="168"/>
      <c r="AI1843" s="168"/>
      <c r="AJ1843" s="168"/>
      <c r="AK1843" s="168"/>
      <c r="AL1843" s="168"/>
      <c r="AM1843" s="168"/>
      <c r="AN1843" s="168"/>
      <c r="AO1843" s="168"/>
      <c r="AP1843" s="168"/>
      <c r="AQ1843" s="168"/>
      <c r="AR1843" s="168"/>
      <c r="AS1843" s="502"/>
      <c r="AT1843" s="168"/>
      <c r="AU1843" s="168"/>
      <c r="AV1843" s="168"/>
      <c r="AW1843" s="569"/>
      <c r="AX1843" s="569"/>
      <c r="AY1843" s="569"/>
      <c r="AZ1843" s="168"/>
      <c r="BA1843" s="168"/>
      <c r="BB1843" s="168"/>
      <c r="BC1843" s="168"/>
      <c r="BD1843" s="168"/>
      <c r="BE1843" s="168"/>
      <c r="BF1843" s="523"/>
    </row>
    <row r="1844" spans="1:84">
      <c r="A1844" s="149"/>
      <c r="B1844" s="149" t="s">
        <v>258</v>
      </c>
      <c r="C1844" s="151"/>
      <c r="D1844" s="151"/>
      <c r="E1844" s="379" t="s">
        <v>221</v>
      </c>
      <c r="F1844" s="592"/>
      <c r="G1844" s="159"/>
      <c r="H1844" s="159"/>
      <c r="I1844" s="275"/>
      <c r="J1844" s="279"/>
      <c r="K1844" s="159"/>
      <c r="L1844" s="275"/>
      <c r="M1844" s="159"/>
      <c r="N1844" s="159"/>
      <c r="O1844" s="275"/>
      <c r="P1844" s="279"/>
      <c r="Q1844" s="159"/>
      <c r="R1844" s="275"/>
      <c r="S1844" s="500"/>
      <c r="T1844" s="275"/>
      <c r="U1844" s="275"/>
      <c r="V1844" s="275"/>
      <c r="W1844" s="275"/>
      <c r="X1844" s="275"/>
      <c r="Y1844" s="275"/>
      <c r="Z1844" s="275"/>
      <c r="AA1844" s="275"/>
      <c r="AB1844" s="275"/>
      <c r="AC1844" s="275"/>
      <c r="AD1844" s="275"/>
      <c r="AE1844" s="275"/>
      <c r="AF1844" s="500"/>
      <c r="AG1844" s="275"/>
      <c r="AH1844" s="275"/>
      <c r="AI1844" s="275"/>
      <c r="AJ1844" s="275"/>
      <c r="AK1844" s="275"/>
      <c r="AL1844" s="275"/>
      <c r="AM1844" s="275"/>
      <c r="AN1844" s="275"/>
      <c r="AO1844" s="275"/>
      <c r="AP1844" s="275"/>
      <c r="AQ1844" s="275"/>
      <c r="AR1844" s="275"/>
      <c r="AS1844" s="500"/>
      <c r="AT1844" s="275"/>
      <c r="AU1844" s="275"/>
      <c r="AV1844" s="275"/>
      <c r="AW1844" s="567"/>
      <c r="AX1844" s="567"/>
      <c r="AY1844" s="567"/>
      <c r="AZ1844" s="159"/>
      <c r="BA1844" s="159"/>
      <c r="BB1844" s="159"/>
      <c r="BC1844" s="275"/>
      <c r="BD1844" s="275"/>
      <c r="BE1844" s="275"/>
      <c r="BF1844" s="521"/>
    </row>
    <row r="1845" spans="1:84">
      <c r="A1845" s="149"/>
      <c r="B1845" s="149"/>
      <c r="C1845" s="151"/>
      <c r="D1845" s="151"/>
      <c r="E1845" s="446" t="s">
        <v>1078</v>
      </c>
      <c r="F1845" s="592"/>
      <c r="G1845" s="159"/>
      <c r="H1845" s="159"/>
      <c r="I1845" s="275">
        <f>SUM(G1845:H1845)</f>
        <v>0</v>
      </c>
      <c r="J1845" s="159"/>
      <c r="K1845" s="159"/>
      <c r="L1845" s="275">
        <f>SUM(J1845:K1845)</f>
        <v>0</v>
      </c>
      <c r="M1845" s="159"/>
      <c r="N1845" s="159"/>
      <c r="O1845" s="275">
        <f>SUM(M1845:N1845)</f>
        <v>0</v>
      </c>
      <c r="P1845" s="159"/>
      <c r="Q1845" s="159"/>
      <c r="R1845" s="275">
        <f>SUM(P1845:Q1845)</f>
        <v>0</v>
      </c>
      <c r="S1845" s="500"/>
      <c r="T1845" s="275"/>
      <c r="U1845" s="275"/>
      <c r="V1845" s="275">
        <f>SUM(T1845:U1845)</f>
        <v>0</v>
      </c>
      <c r="W1845" s="275"/>
      <c r="X1845" s="275"/>
      <c r="Y1845" s="275">
        <f>SUM(W1845:X1845)</f>
        <v>0</v>
      </c>
      <c r="Z1845" s="275"/>
      <c r="AA1845" s="275"/>
      <c r="AB1845" s="275">
        <f>SUM(Z1845:AA1845)</f>
        <v>0</v>
      </c>
      <c r="AC1845" s="275"/>
      <c r="AD1845" s="275"/>
      <c r="AE1845" s="275">
        <f>SUM(AC1845:AD1845)</f>
        <v>0</v>
      </c>
      <c r="AF1845" s="500"/>
      <c r="AG1845" s="275"/>
      <c r="AH1845" s="275"/>
      <c r="AI1845" s="275">
        <f>SUM(AG1845:AH1845)</f>
        <v>0</v>
      </c>
      <c r="AJ1845" s="275"/>
      <c r="AK1845" s="275"/>
      <c r="AL1845" s="275">
        <f>SUM(AJ1845:AK1845)</f>
        <v>0</v>
      </c>
      <c r="AM1845" s="275"/>
      <c r="AN1845" s="275"/>
      <c r="AO1845" s="275">
        <f>SUM(AM1845:AN1845)</f>
        <v>0</v>
      </c>
      <c r="AP1845" s="275"/>
      <c r="AQ1845" s="275"/>
      <c r="AR1845" s="275">
        <f>SUM(AP1845:AQ1845)</f>
        <v>0</v>
      </c>
      <c r="AS1845" s="500"/>
      <c r="AT1845" s="275"/>
      <c r="AU1845" s="275"/>
      <c r="AV1845" s="275">
        <f>SUM(AT1845:AU1845)</f>
        <v>0</v>
      </c>
      <c r="AW1845" s="567">
        <f t="shared" ref="AW1845:AW1846" si="8968">SUM(G1845,J1845,M1845,P1845,T1845,W1845,Z1845,AC1845,AG1845,AJ1845,AM1845,AP1845,AT1845)</f>
        <v>0</v>
      </c>
      <c r="AX1845" s="567">
        <f t="shared" ref="AX1845:AX1846" si="8969">SUM(H1845,K1845,N1845,Q1845,U1845,X1845,AA1845,AD1845,AH1845,AK1845,AN1845,AQ1845,AU1845)</f>
        <v>0</v>
      </c>
      <c r="AY1845" s="567">
        <f t="shared" ref="AY1845:AY1846" si="8970">SUM(I1845,L1845,O1845,R1845,V1845,Y1845,AB1845,AE1845,AI1845,AL1845,AO1845,AR1845,AV1845)</f>
        <v>0</v>
      </c>
      <c r="AZ1845" s="159"/>
      <c r="BA1845" s="159"/>
      <c r="BB1845" s="275">
        <f>SUM(AZ1845:BA1845)</f>
        <v>0</v>
      </c>
      <c r="BC1845" s="275"/>
      <c r="BD1845" s="275"/>
      <c r="BE1845" s="275">
        <f>SUM(BC1845:BD1845)</f>
        <v>0</v>
      </c>
      <c r="BF1845" s="521"/>
      <c r="BG1845" s="605">
        <f>SUM(F1845,S1845,AF1845,AS1845)</f>
        <v>0</v>
      </c>
      <c r="BH1845" s="533">
        <f>SUM(G1845,T1845,AG1845)</f>
        <v>0</v>
      </c>
      <c r="BI1845" s="533">
        <f t="shared" ref="BI1845:BI1847" si="8971">SUM(H1845,U1845,AH1845)</f>
        <v>0</v>
      </c>
      <c r="BJ1845" s="533">
        <f t="shared" ref="BJ1845:BJ1847" si="8972">SUM(I1845,V1845,AI1845)</f>
        <v>0</v>
      </c>
      <c r="BK1845" s="533">
        <f t="shared" ref="BK1845:BK1847" si="8973">SUM(J1845,W1845,AJ1845)</f>
        <v>0</v>
      </c>
      <c r="BL1845" s="533">
        <f t="shared" ref="BL1845:BL1847" si="8974">SUM(K1845,X1845,AK1845)</f>
        <v>0</v>
      </c>
      <c r="BM1845" s="533">
        <f t="shared" ref="BM1845:BM1847" si="8975">SUM(L1845,Y1845,AL1845)</f>
        <v>0</v>
      </c>
      <c r="BN1845" s="533">
        <f>SUM(M1845,Z1845,AM1845)</f>
        <v>0</v>
      </c>
      <c r="BO1845" s="533">
        <f t="shared" ref="BO1845:BO1847" si="8976">SUM(N1845,AA1845,AN1845)</f>
        <v>0</v>
      </c>
      <c r="BP1845" s="533">
        <f t="shared" ref="BP1845:BP1847" si="8977">SUM(O1845,AB1845,AO1845)</f>
        <v>0</v>
      </c>
      <c r="BQ1845" s="533">
        <f t="shared" ref="BQ1845:BQ1847" si="8978">SUM(P1845,AC1845,AP1845)</f>
        <v>0</v>
      </c>
      <c r="BR1845" s="533">
        <f t="shared" ref="BR1845:BR1847" si="8979">SUM(Q1845,AD1845,AQ1845)</f>
        <v>0</v>
      </c>
      <c r="BS1845" s="533">
        <f t="shared" ref="BS1845:BS1847" si="8980">SUM(R1845,AE1845,AR1845)</f>
        <v>0</v>
      </c>
      <c r="BT1845" s="533">
        <f>AT1845</f>
        <v>0</v>
      </c>
      <c r="BU1845" s="533">
        <f t="shared" ref="BU1845:BU1847" si="8981">AU1845</f>
        <v>0</v>
      </c>
      <c r="BV1845" s="533">
        <f t="shared" ref="BV1845:BV1847" si="8982">AV1845</f>
        <v>0</v>
      </c>
      <c r="BW1845" s="536">
        <f>SUM(BH1845,BK1845,BN1845,BQ1845,BT1845)</f>
        <v>0</v>
      </c>
      <c r="BX1845" s="536">
        <f t="shared" ref="BX1845:BX1847" si="8983">SUM(BI1845,BL1845,BO1845,BR1845,BU1845)</f>
        <v>0</v>
      </c>
      <c r="BY1845" s="536">
        <f t="shared" ref="BY1845:BY1847" si="8984">SUM(BJ1845,BM1845,BP1845,BS1845,BV1845)</f>
        <v>0</v>
      </c>
      <c r="BZ1845" t="s">
        <v>74</v>
      </c>
      <c r="CA1845" s="553">
        <f>AZ1845</f>
        <v>0</v>
      </c>
      <c r="CB1845" s="553">
        <f t="shared" ref="CB1845:CB1847" si="8985">BA1845</f>
        <v>0</v>
      </c>
      <c r="CC1845" s="553">
        <f t="shared" ref="CC1845:CC1847" si="8986">BB1845</f>
        <v>0</v>
      </c>
      <c r="CD1845" s="553">
        <f>BC1845</f>
        <v>0</v>
      </c>
      <c r="CE1845" s="553">
        <f t="shared" ref="CE1845:CE1847" si="8987">BD1845</f>
        <v>0</v>
      </c>
      <c r="CF1845" s="553">
        <f t="shared" ref="CF1845:CF1847" si="8988">BE1845</f>
        <v>0</v>
      </c>
    </row>
    <row r="1846" spans="1:84">
      <c r="A1846" s="149"/>
      <c r="B1846" s="149"/>
      <c r="C1846" s="151"/>
      <c r="D1846" s="151"/>
      <c r="E1846" s="446" t="s">
        <v>1079</v>
      </c>
      <c r="F1846" s="592">
        <v>2</v>
      </c>
      <c r="G1846" s="159">
        <v>1</v>
      </c>
      <c r="H1846" s="159">
        <v>1</v>
      </c>
      <c r="I1846" s="275">
        <f>SUM(G1846:H1846)</f>
        <v>2</v>
      </c>
      <c r="J1846" s="159"/>
      <c r="K1846" s="159"/>
      <c r="L1846" s="275">
        <f>SUM(J1846:K1846)</f>
        <v>0</v>
      </c>
      <c r="M1846" s="159"/>
      <c r="N1846" s="159"/>
      <c r="O1846" s="275">
        <f>SUM(M1846:N1846)</f>
        <v>0</v>
      </c>
      <c r="P1846" s="159">
        <v>1</v>
      </c>
      <c r="Q1846" s="159"/>
      <c r="R1846" s="275">
        <f>SUM(P1846:Q1846)</f>
        <v>1</v>
      </c>
      <c r="S1846" s="500"/>
      <c r="T1846" s="275"/>
      <c r="U1846" s="275"/>
      <c r="V1846" s="275">
        <f>SUM(T1846:U1846)</f>
        <v>0</v>
      </c>
      <c r="W1846" s="275"/>
      <c r="X1846" s="275"/>
      <c r="Y1846" s="275">
        <f>SUM(W1846:X1846)</f>
        <v>0</v>
      </c>
      <c r="Z1846" s="275"/>
      <c r="AA1846" s="275"/>
      <c r="AB1846" s="275">
        <f>SUM(Z1846:AA1846)</f>
        <v>0</v>
      </c>
      <c r="AC1846" s="275"/>
      <c r="AD1846" s="275"/>
      <c r="AE1846" s="275">
        <f>SUM(AC1846:AD1846)</f>
        <v>0</v>
      </c>
      <c r="AF1846" s="500"/>
      <c r="AG1846" s="275"/>
      <c r="AH1846" s="275"/>
      <c r="AI1846" s="275">
        <f>SUM(AG1846:AH1846)</f>
        <v>0</v>
      </c>
      <c r="AJ1846" s="275"/>
      <c r="AK1846" s="275"/>
      <c r="AL1846" s="275">
        <f>SUM(AJ1846:AK1846)</f>
        <v>0</v>
      </c>
      <c r="AM1846" s="275"/>
      <c r="AN1846" s="275"/>
      <c r="AO1846" s="275">
        <f>SUM(AM1846:AN1846)</f>
        <v>0</v>
      </c>
      <c r="AP1846" s="275"/>
      <c r="AQ1846" s="275"/>
      <c r="AR1846" s="275">
        <f>SUM(AP1846:AQ1846)</f>
        <v>0</v>
      </c>
      <c r="AS1846" s="500"/>
      <c r="AT1846" s="275"/>
      <c r="AU1846" s="275"/>
      <c r="AV1846" s="275">
        <f>SUM(AT1846:AU1846)</f>
        <v>0</v>
      </c>
      <c r="AW1846" s="567">
        <f t="shared" si="8968"/>
        <v>2</v>
      </c>
      <c r="AX1846" s="567">
        <f t="shared" si="8969"/>
        <v>1</v>
      </c>
      <c r="AY1846" s="567">
        <f t="shared" si="8970"/>
        <v>3</v>
      </c>
      <c r="AZ1846" s="159"/>
      <c r="BA1846" s="159"/>
      <c r="BB1846" s="275">
        <f>SUM(AZ1846:BA1846)</f>
        <v>0</v>
      </c>
      <c r="BC1846" s="275"/>
      <c r="BD1846" s="275"/>
      <c r="BE1846" s="275">
        <f>SUM(BC1846:BD1846)</f>
        <v>0</v>
      </c>
      <c r="BF1846" s="521"/>
      <c r="BG1846" s="605">
        <f>SUM(F1846,S1846,AF1846,AS1846)</f>
        <v>2</v>
      </c>
      <c r="BH1846" s="533">
        <f>SUM(G1846,T1846,AG1846)</f>
        <v>1</v>
      </c>
      <c r="BI1846" s="533">
        <f t="shared" si="8971"/>
        <v>1</v>
      </c>
      <c r="BJ1846" s="533">
        <f t="shared" si="8972"/>
        <v>2</v>
      </c>
      <c r="BK1846" s="533">
        <f t="shared" si="8973"/>
        <v>0</v>
      </c>
      <c r="BL1846" s="533">
        <f t="shared" si="8974"/>
        <v>0</v>
      </c>
      <c r="BM1846" s="533">
        <f t="shared" si="8975"/>
        <v>0</v>
      </c>
      <c r="BN1846" s="533">
        <f>SUM(M1846,Z1846,AM1846)</f>
        <v>0</v>
      </c>
      <c r="BO1846" s="533">
        <f t="shared" si="8976"/>
        <v>0</v>
      </c>
      <c r="BP1846" s="533">
        <f t="shared" si="8977"/>
        <v>0</v>
      </c>
      <c r="BQ1846" s="533">
        <f t="shared" si="8978"/>
        <v>1</v>
      </c>
      <c r="BR1846" s="533">
        <f t="shared" si="8979"/>
        <v>0</v>
      </c>
      <c r="BS1846" s="533">
        <f t="shared" si="8980"/>
        <v>1</v>
      </c>
      <c r="BT1846" s="533">
        <f>AT1846</f>
        <v>0</v>
      </c>
      <c r="BU1846" s="533">
        <f t="shared" si="8981"/>
        <v>0</v>
      </c>
      <c r="BV1846" s="533">
        <f t="shared" si="8982"/>
        <v>0</v>
      </c>
      <c r="BW1846" s="536">
        <f>SUM(BH1846,BK1846,BN1846,BQ1846,BT1846)</f>
        <v>2</v>
      </c>
      <c r="BX1846" s="536">
        <f t="shared" si="8983"/>
        <v>1</v>
      </c>
      <c r="BY1846" s="536">
        <f t="shared" si="8984"/>
        <v>3</v>
      </c>
      <c r="BZ1846" t="s">
        <v>74</v>
      </c>
      <c r="CA1846" s="553">
        <f>AZ1846</f>
        <v>0</v>
      </c>
      <c r="CB1846" s="553">
        <f t="shared" si="8985"/>
        <v>0</v>
      </c>
      <c r="CC1846" s="553">
        <f t="shared" si="8986"/>
        <v>0</v>
      </c>
      <c r="CD1846" s="553">
        <f>BC1846</f>
        <v>0</v>
      </c>
      <c r="CE1846" s="553">
        <f t="shared" si="8987"/>
        <v>0</v>
      </c>
      <c r="CF1846" s="553">
        <f t="shared" si="8988"/>
        <v>0</v>
      </c>
    </row>
    <row r="1847" spans="1:84" ht="13.5" customHeight="1">
      <c r="A1847" s="149"/>
      <c r="B1847" s="149"/>
      <c r="C1847" s="151"/>
      <c r="D1847" s="151"/>
      <c r="E1847" s="379"/>
      <c r="F1847" s="592">
        <f>SUM(F1845:F1846)</f>
        <v>2</v>
      </c>
      <c r="G1847" s="276">
        <f t="shared" ref="G1847:BE1847" si="8989">SUM(G1845:G1846)</f>
        <v>1</v>
      </c>
      <c r="H1847" s="276">
        <f t="shared" si="8989"/>
        <v>1</v>
      </c>
      <c r="I1847" s="276">
        <f t="shared" si="8989"/>
        <v>2</v>
      </c>
      <c r="J1847" s="276">
        <f t="shared" si="8989"/>
        <v>0</v>
      </c>
      <c r="K1847" s="276">
        <f t="shared" si="8989"/>
        <v>0</v>
      </c>
      <c r="L1847" s="276">
        <f t="shared" si="8989"/>
        <v>0</v>
      </c>
      <c r="M1847" s="276">
        <f t="shared" si="8989"/>
        <v>0</v>
      </c>
      <c r="N1847" s="276">
        <f t="shared" si="8989"/>
        <v>0</v>
      </c>
      <c r="O1847" s="276">
        <f t="shared" si="8989"/>
        <v>0</v>
      </c>
      <c r="P1847" s="276">
        <f t="shared" si="8989"/>
        <v>1</v>
      </c>
      <c r="Q1847" s="276">
        <f t="shared" si="8989"/>
        <v>0</v>
      </c>
      <c r="R1847" s="276">
        <f t="shared" si="8989"/>
        <v>1</v>
      </c>
      <c r="S1847" s="501">
        <f t="shared" si="8989"/>
        <v>0</v>
      </c>
      <c r="T1847" s="276">
        <f t="shared" si="8989"/>
        <v>0</v>
      </c>
      <c r="U1847" s="276">
        <f t="shared" si="8989"/>
        <v>0</v>
      </c>
      <c r="V1847" s="276">
        <f t="shared" si="8989"/>
        <v>0</v>
      </c>
      <c r="W1847" s="276">
        <f t="shared" si="8989"/>
        <v>0</v>
      </c>
      <c r="X1847" s="276">
        <f t="shared" si="8989"/>
        <v>0</v>
      </c>
      <c r="Y1847" s="276">
        <f t="shared" si="8989"/>
        <v>0</v>
      </c>
      <c r="Z1847" s="276">
        <f t="shared" si="8989"/>
        <v>0</v>
      </c>
      <c r="AA1847" s="276">
        <f t="shared" si="8989"/>
        <v>0</v>
      </c>
      <c r="AB1847" s="276">
        <f t="shared" si="8989"/>
        <v>0</v>
      </c>
      <c r="AC1847" s="276">
        <f t="shared" si="8989"/>
        <v>0</v>
      </c>
      <c r="AD1847" s="276">
        <f t="shared" si="8989"/>
        <v>0</v>
      </c>
      <c r="AE1847" s="276">
        <f t="shared" si="8989"/>
        <v>0</v>
      </c>
      <c r="AF1847" s="501">
        <f t="shared" si="8989"/>
        <v>0</v>
      </c>
      <c r="AG1847" s="276">
        <f t="shared" si="8989"/>
        <v>0</v>
      </c>
      <c r="AH1847" s="276">
        <f t="shared" si="8989"/>
        <v>0</v>
      </c>
      <c r="AI1847" s="276">
        <f t="shared" si="8989"/>
        <v>0</v>
      </c>
      <c r="AJ1847" s="276">
        <f t="shared" si="8989"/>
        <v>0</v>
      </c>
      <c r="AK1847" s="276">
        <f t="shared" si="8989"/>
        <v>0</v>
      </c>
      <c r="AL1847" s="276">
        <f t="shared" si="8989"/>
        <v>0</v>
      </c>
      <c r="AM1847" s="276">
        <f t="shared" si="8989"/>
        <v>0</v>
      </c>
      <c r="AN1847" s="276">
        <f t="shared" si="8989"/>
        <v>0</v>
      </c>
      <c r="AO1847" s="276">
        <f t="shared" si="8989"/>
        <v>0</v>
      </c>
      <c r="AP1847" s="276">
        <f t="shared" si="8989"/>
        <v>0</v>
      </c>
      <c r="AQ1847" s="276">
        <f t="shared" si="8989"/>
        <v>0</v>
      </c>
      <c r="AR1847" s="276">
        <f t="shared" si="8989"/>
        <v>0</v>
      </c>
      <c r="AS1847" s="501">
        <f t="shared" si="8989"/>
        <v>0</v>
      </c>
      <c r="AT1847" s="276">
        <f t="shared" si="8989"/>
        <v>0</v>
      </c>
      <c r="AU1847" s="276">
        <f t="shared" si="8989"/>
        <v>0</v>
      </c>
      <c r="AV1847" s="276">
        <f t="shared" si="8989"/>
        <v>0</v>
      </c>
      <c r="AW1847" s="568">
        <f t="shared" si="8989"/>
        <v>2</v>
      </c>
      <c r="AX1847" s="568">
        <f t="shared" si="8989"/>
        <v>1</v>
      </c>
      <c r="AY1847" s="568">
        <f t="shared" si="8989"/>
        <v>3</v>
      </c>
      <c r="AZ1847" s="276">
        <f t="shared" si="8989"/>
        <v>0</v>
      </c>
      <c r="BA1847" s="276">
        <f t="shared" si="8989"/>
        <v>0</v>
      </c>
      <c r="BB1847" s="276">
        <f t="shared" si="8989"/>
        <v>0</v>
      </c>
      <c r="BC1847" s="276">
        <f t="shared" si="8989"/>
        <v>0</v>
      </c>
      <c r="BD1847" s="276">
        <f t="shared" si="8989"/>
        <v>0</v>
      </c>
      <c r="BE1847" s="276">
        <f t="shared" si="8989"/>
        <v>0</v>
      </c>
      <c r="BF1847" s="523"/>
      <c r="BG1847" s="605">
        <f>SUM(F1847,S1847,AF1847,AS1847)</f>
        <v>2</v>
      </c>
      <c r="BH1847" s="533">
        <f>SUM(G1847,T1847,AG1847)</f>
        <v>1</v>
      </c>
      <c r="BI1847" s="533">
        <f t="shared" si="8971"/>
        <v>1</v>
      </c>
      <c r="BJ1847" s="533">
        <f t="shared" si="8972"/>
        <v>2</v>
      </c>
      <c r="BK1847" s="533">
        <f t="shared" si="8973"/>
        <v>0</v>
      </c>
      <c r="BL1847" s="533">
        <f t="shared" si="8974"/>
        <v>0</v>
      </c>
      <c r="BM1847" s="533">
        <f t="shared" si="8975"/>
        <v>0</v>
      </c>
      <c r="BN1847" s="533">
        <f>SUM(M1847,Z1847,AM1847)</f>
        <v>0</v>
      </c>
      <c r="BO1847" s="533">
        <f t="shared" si="8976"/>
        <v>0</v>
      </c>
      <c r="BP1847" s="533">
        <f t="shared" si="8977"/>
        <v>0</v>
      </c>
      <c r="BQ1847" s="533">
        <f t="shared" si="8978"/>
        <v>1</v>
      </c>
      <c r="BR1847" s="533">
        <f t="shared" si="8979"/>
        <v>0</v>
      </c>
      <c r="BS1847" s="533">
        <f t="shared" si="8980"/>
        <v>1</v>
      </c>
      <c r="BT1847" s="533">
        <f>AT1847</f>
        <v>0</v>
      </c>
      <c r="BU1847" s="533">
        <f t="shared" si="8981"/>
        <v>0</v>
      </c>
      <c r="BV1847" s="533">
        <f t="shared" si="8982"/>
        <v>0</v>
      </c>
      <c r="BW1847" s="536">
        <f>SUM(BH1847,BK1847,BN1847,BQ1847,BT1847)</f>
        <v>2</v>
      </c>
      <c r="BX1847" s="536">
        <f t="shared" si="8983"/>
        <v>1</v>
      </c>
      <c r="BY1847" s="536">
        <f t="shared" si="8984"/>
        <v>3</v>
      </c>
      <c r="BZ1847" t="s">
        <v>74</v>
      </c>
      <c r="CA1847" s="553">
        <f>AZ1847</f>
        <v>0</v>
      </c>
      <c r="CB1847" s="553">
        <f t="shared" si="8985"/>
        <v>0</v>
      </c>
      <c r="CC1847" s="553">
        <f t="shared" si="8986"/>
        <v>0</v>
      </c>
      <c r="CD1847" s="553">
        <f>BC1847</f>
        <v>0</v>
      </c>
      <c r="CE1847" s="553">
        <f t="shared" si="8987"/>
        <v>0</v>
      </c>
      <c r="CF1847" s="553">
        <f t="shared" si="8988"/>
        <v>0</v>
      </c>
    </row>
    <row r="1848" spans="1:84" ht="13.5" customHeight="1">
      <c r="A1848" s="149"/>
      <c r="B1848" s="149"/>
      <c r="C1848" s="151"/>
      <c r="D1848" s="151"/>
      <c r="E1848" s="379"/>
      <c r="F1848" s="592"/>
      <c r="G1848" s="168"/>
      <c r="H1848" s="168"/>
      <c r="I1848" s="168"/>
      <c r="J1848" s="168"/>
      <c r="K1848" s="168"/>
      <c r="L1848" s="168"/>
      <c r="M1848" s="168"/>
      <c r="N1848" s="168"/>
      <c r="O1848" s="168"/>
      <c r="P1848" s="168"/>
      <c r="Q1848" s="168"/>
      <c r="R1848" s="168"/>
      <c r="S1848" s="502"/>
      <c r="T1848" s="168"/>
      <c r="U1848" s="168"/>
      <c r="V1848" s="168"/>
      <c r="W1848" s="168"/>
      <c r="X1848" s="168"/>
      <c r="Y1848" s="168"/>
      <c r="Z1848" s="168"/>
      <c r="AA1848" s="168"/>
      <c r="AB1848" s="168"/>
      <c r="AC1848" s="168"/>
      <c r="AD1848" s="168"/>
      <c r="AE1848" s="168"/>
      <c r="AF1848" s="502"/>
      <c r="AG1848" s="168"/>
      <c r="AH1848" s="168"/>
      <c r="AI1848" s="168"/>
      <c r="AJ1848" s="168"/>
      <c r="AK1848" s="168"/>
      <c r="AL1848" s="168"/>
      <c r="AM1848" s="168"/>
      <c r="AN1848" s="168"/>
      <c r="AO1848" s="168"/>
      <c r="AP1848" s="168"/>
      <c r="AQ1848" s="168"/>
      <c r="AR1848" s="168"/>
      <c r="AS1848" s="502"/>
      <c r="AT1848" s="168"/>
      <c r="AU1848" s="168"/>
      <c r="AV1848" s="168"/>
      <c r="AW1848" s="569"/>
      <c r="AX1848" s="569"/>
      <c r="AY1848" s="569"/>
      <c r="AZ1848" s="168"/>
      <c r="BA1848" s="168"/>
      <c r="BB1848" s="168"/>
      <c r="BC1848" s="168"/>
      <c r="BD1848" s="168"/>
      <c r="BE1848" s="168"/>
      <c r="BF1848" s="523"/>
    </row>
    <row r="1849" spans="1:84">
      <c r="A1849" s="149"/>
      <c r="B1849" s="149" t="s">
        <v>611</v>
      </c>
      <c r="C1849" s="151"/>
      <c r="D1849" s="151"/>
      <c r="E1849" s="379" t="s">
        <v>221</v>
      </c>
      <c r="F1849" s="592"/>
      <c r="G1849" s="159"/>
      <c r="H1849" s="159"/>
      <c r="I1849" s="275"/>
      <c r="J1849" s="279"/>
      <c r="K1849" s="159"/>
      <c r="L1849" s="275"/>
      <c r="M1849" s="159"/>
      <c r="N1849" s="159"/>
      <c r="O1849" s="275"/>
      <c r="P1849" s="279"/>
      <c r="Q1849" s="159"/>
      <c r="R1849" s="275"/>
      <c r="S1849" s="500"/>
      <c r="T1849" s="275"/>
      <c r="U1849" s="275"/>
      <c r="V1849" s="275"/>
      <c r="W1849" s="275"/>
      <c r="X1849" s="275"/>
      <c r="Y1849" s="275"/>
      <c r="Z1849" s="275"/>
      <c r="AA1849" s="275"/>
      <c r="AB1849" s="275"/>
      <c r="AC1849" s="275"/>
      <c r="AD1849" s="275"/>
      <c r="AE1849" s="275"/>
      <c r="AF1849" s="500"/>
      <c r="AG1849" s="275"/>
      <c r="AH1849" s="275"/>
      <c r="AI1849" s="275"/>
      <c r="AJ1849" s="275"/>
      <c r="AK1849" s="275"/>
      <c r="AL1849" s="275"/>
      <c r="AM1849" s="275"/>
      <c r="AN1849" s="275"/>
      <c r="AO1849" s="275"/>
      <c r="AP1849" s="275"/>
      <c r="AQ1849" s="275"/>
      <c r="AR1849" s="275"/>
      <c r="AS1849" s="500"/>
      <c r="AT1849" s="275"/>
      <c r="AU1849" s="275"/>
      <c r="AV1849" s="275"/>
      <c r="AW1849" s="567"/>
      <c r="AX1849" s="567"/>
      <c r="AY1849" s="567"/>
      <c r="AZ1849" s="159"/>
      <c r="BA1849" s="159"/>
      <c r="BB1849" s="159"/>
      <c r="BC1849" s="275"/>
      <c r="BD1849" s="275"/>
      <c r="BE1849" s="275"/>
      <c r="BF1849" s="521"/>
    </row>
    <row r="1850" spans="1:84">
      <c r="A1850" s="149"/>
      <c r="B1850" s="151"/>
      <c r="C1850" s="151"/>
      <c r="D1850" s="151"/>
      <c r="E1850" s="446" t="s">
        <v>1078</v>
      </c>
      <c r="F1850" s="592">
        <v>2</v>
      </c>
      <c r="G1850" s="159"/>
      <c r="H1850" s="159"/>
      <c r="I1850" s="275">
        <f>SUM(G1850:H1850)</f>
        <v>0</v>
      </c>
      <c r="J1850" s="159"/>
      <c r="K1850" s="159"/>
      <c r="L1850" s="275">
        <f>SUM(J1850:K1850)</f>
        <v>0</v>
      </c>
      <c r="M1850" s="159"/>
      <c r="N1850" s="159"/>
      <c r="O1850" s="275">
        <f>SUM(M1850:N1850)</f>
        <v>0</v>
      </c>
      <c r="P1850" s="159"/>
      <c r="Q1850" s="159"/>
      <c r="R1850" s="275">
        <f>SUM(P1850:Q1850)</f>
        <v>0</v>
      </c>
      <c r="S1850" s="500"/>
      <c r="T1850" s="275"/>
      <c r="U1850" s="275"/>
      <c r="V1850" s="275">
        <f>SUM(T1850:U1850)</f>
        <v>0</v>
      </c>
      <c r="W1850" s="275"/>
      <c r="X1850" s="275"/>
      <c r="Y1850" s="275">
        <f>SUM(W1850:X1850)</f>
        <v>0</v>
      </c>
      <c r="Z1850" s="275"/>
      <c r="AA1850" s="275"/>
      <c r="AB1850" s="275">
        <f>SUM(Z1850:AA1850)</f>
        <v>0</v>
      </c>
      <c r="AC1850" s="275"/>
      <c r="AD1850" s="275"/>
      <c r="AE1850" s="275">
        <f>SUM(AC1850:AD1850)</f>
        <v>0</v>
      </c>
      <c r="AF1850" s="500"/>
      <c r="AG1850" s="275"/>
      <c r="AH1850" s="275"/>
      <c r="AI1850" s="275">
        <f>SUM(AG1850:AH1850)</f>
        <v>0</v>
      </c>
      <c r="AJ1850" s="275"/>
      <c r="AK1850" s="275"/>
      <c r="AL1850" s="275">
        <f>SUM(AJ1850:AK1850)</f>
        <v>0</v>
      </c>
      <c r="AM1850" s="275"/>
      <c r="AN1850" s="275"/>
      <c r="AO1850" s="275">
        <f>SUM(AM1850:AN1850)</f>
        <v>0</v>
      </c>
      <c r="AP1850" s="275"/>
      <c r="AQ1850" s="275"/>
      <c r="AR1850" s="275">
        <f>SUM(AP1850:AQ1850)</f>
        <v>0</v>
      </c>
      <c r="AS1850" s="500"/>
      <c r="AT1850" s="275"/>
      <c r="AU1850" s="275"/>
      <c r="AV1850" s="275">
        <f>SUM(AT1850:AU1850)</f>
        <v>0</v>
      </c>
      <c r="AW1850" s="567">
        <f t="shared" ref="AW1850:AW1851" si="8990">SUM(G1850,J1850,M1850,P1850,T1850,W1850,Z1850,AC1850,AG1850,AJ1850,AM1850,AP1850,AT1850)</f>
        <v>0</v>
      </c>
      <c r="AX1850" s="567">
        <f t="shared" ref="AX1850:AX1851" si="8991">SUM(H1850,K1850,N1850,Q1850,U1850,X1850,AA1850,AD1850,AH1850,AK1850,AN1850,AQ1850,AU1850)</f>
        <v>0</v>
      </c>
      <c r="AY1850" s="567">
        <f t="shared" ref="AY1850:AY1851" si="8992">SUM(I1850,L1850,O1850,R1850,V1850,Y1850,AB1850,AE1850,AI1850,AL1850,AO1850,AR1850,AV1850)</f>
        <v>0</v>
      </c>
      <c r="AZ1850" s="159"/>
      <c r="BA1850" s="159"/>
      <c r="BB1850" s="275">
        <f>SUM(AZ1850:BA1850)</f>
        <v>0</v>
      </c>
      <c r="BC1850" s="275"/>
      <c r="BD1850" s="275"/>
      <c r="BE1850" s="275">
        <f>SUM(BC1850:BD1850)</f>
        <v>0</v>
      </c>
      <c r="BF1850" s="521"/>
      <c r="BG1850" s="605">
        <f>SUM(F1850,S1850,AF1850,AS1850)</f>
        <v>2</v>
      </c>
      <c r="BH1850" s="533">
        <f>SUM(G1850,T1850,AG1850)</f>
        <v>0</v>
      </c>
      <c r="BI1850" s="533">
        <f t="shared" ref="BI1850:BI1852" si="8993">SUM(H1850,U1850,AH1850)</f>
        <v>0</v>
      </c>
      <c r="BJ1850" s="533">
        <f t="shared" ref="BJ1850:BJ1852" si="8994">SUM(I1850,V1850,AI1850)</f>
        <v>0</v>
      </c>
      <c r="BK1850" s="533">
        <f t="shared" ref="BK1850:BK1852" si="8995">SUM(J1850,W1850,AJ1850)</f>
        <v>0</v>
      </c>
      <c r="BL1850" s="533">
        <f t="shared" ref="BL1850:BL1852" si="8996">SUM(K1850,X1850,AK1850)</f>
        <v>0</v>
      </c>
      <c r="BM1850" s="533">
        <f t="shared" ref="BM1850:BM1852" si="8997">SUM(L1850,Y1850,AL1850)</f>
        <v>0</v>
      </c>
      <c r="BN1850" s="533">
        <f>SUM(M1850,Z1850,AM1850)</f>
        <v>0</v>
      </c>
      <c r="BO1850" s="533">
        <f t="shared" ref="BO1850:BO1852" si="8998">SUM(N1850,AA1850,AN1850)</f>
        <v>0</v>
      </c>
      <c r="BP1850" s="533">
        <f t="shared" ref="BP1850:BP1852" si="8999">SUM(O1850,AB1850,AO1850)</f>
        <v>0</v>
      </c>
      <c r="BQ1850" s="533">
        <f t="shared" ref="BQ1850:BQ1852" si="9000">SUM(P1850,AC1850,AP1850)</f>
        <v>0</v>
      </c>
      <c r="BR1850" s="533">
        <f t="shared" ref="BR1850:BR1852" si="9001">SUM(Q1850,AD1850,AQ1850)</f>
        <v>0</v>
      </c>
      <c r="BS1850" s="533">
        <f t="shared" ref="BS1850:BS1852" si="9002">SUM(R1850,AE1850,AR1850)</f>
        <v>0</v>
      </c>
      <c r="BT1850" s="533">
        <f>AT1850</f>
        <v>0</v>
      </c>
      <c r="BU1850" s="533">
        <f t="shared" ref="BU1850:BU1852" si="9003">AU1850</f>
        <v>0</v>
      </c>
      <c r="BV1850" s="533">
        <f t="shared" ref="BV1850:BV1852" si="9004">AV1850</f>
        <v>0</v>
      </c>
      <c r="BW1850" s="536">
        <f>SUM(BH1850,BK1850,BN1850,BQ1850,BT1850)</f>
        <v>0</v>
      </c>
      <c r="BX1850" s="536">
        <f t="shared" ref="BX1850:BX1852" si="9005">SUM(BI1850,BL1850,BO1850,BR1850,BU1850)</f>
        <v>0</v>
      </c>
      <c r="BY1850" s="536">
        <f t="shared" ref="BY1850:BY1852" si="9006">SUM(BJ1850,BM1850,BP1850,BS1850,BV1850)</f>
        <v>0</v>
      </c>
      <c r="BZ1850" t="s">
        <v>74</v>
      </c>
      <c r="CA1850" s="553">
        <f>AZ1850</f>
        <v>0</v>
      </c>
      <c r="CB1850" s="553">
        <f t="shared" ref="CB1850:CB1852" si="9007">BA1850</f>
        <v>0</v>
      </c>
      <c r="CC1850" s="553">
        <f t="shared" ref="CC1850:CC1852" si="9008">BB1850</f>
        <v>0</v>
      </c>
      <c r="CD1850" s="553">
        <f>BC1850</f>
        <v>0</v>
      </c>
      <c r="CE1850" s="553">
        <f t="shared" ref="CE1850:CE1852" si="9009">BD1850</f>
        <v>0</v>
      </c>
      <c r="CF1850" s="553">
        <f t="shared" ref="CF1850:CF1852" si="9010">BE1850</f>
        <v>0</v>
      </c>
    </row>
    <row r="1851" spans="1:84">
      <c r="A1851" s="149"/>
      <c r="B1851" s="151"/>
      <c r="C1851" s="151"/>
      <c r="D1851" s="151"/>
      <c r="E1851" s="446" t="s">
        <v>1079</v>
      </c>
      <c r="F1851" s="592">
        <v>2</v>
      </c>
      <c r="G1851" s="159"/>
      <c r="H1851" s="159"/>
      <c r="I1851" s="275">
        <f>SUM(G1851:H1851)</f>
        <v>0</v>
      </c>
      <c r="J1851" s="159"/>
      <c r="K1851" s="159"/>
      <c r="L1851" s="275">
        <f>SUM(J1851:K1851)</f>
        <v>0</v>
      </c>
      <c r="M1851" s="159"/>
      <c r="N1851" s="159"/>
      <c r="O1851" s="275">
        <f>SUM(M1851:N1851)</f>
        <v>0</v>
      </c>
      <c r="P1851" s="159"/>
      <c r="Q1851" s="159"/>
      <c r="R1851" s="275">
        <f>SUM(P1851:Q1851)</f>
        <v>0</v>
      </c>
      <c r="S1851" s="500"/>
      <c r="T1851" s="275"/>
      <c r="U1851" s="275"/>
      <c r="V1851" s="275">
        <f>SUM(T1851:U1851)</f>
        <v>0</v>
      </c>
      <c r="W1851" s="275"/>
      <c r="X1851" s="275"/>
      <c r="Y1851" s="275">
        <f>SUM(W1851:X1851)</f>
        <v>0</v>
      </c>
      <c r="Z1851" s="275"/>
      <c r="AA1851" s="275"/>
      <c r="AB1851" s="275">
        <f>SUM(Z1851:AA1851)</f>
        <v>0</v>
      </c>
      <c r="AC1851" s="275"/>
      <c r="AD1851" s="275"/>
      <c r="AE1851" s="275">
        <f>SUM(AC1851:AD1851)</f>
        <v>0</v>
      </c>
      <c r="AF1851" s="500"/>
      <c r="AG1851" s="275"/>
      <c r="AH1851" s="275"/>
      <c r="AI1851" s="275">
        <f>SUM(AG1851:AH1851)</f>
        <v>0</v>
      </c>
      <c r="AJ1851" s="275"/>
      <c r="AK1851" s="275"/>
      <c r="AL1851" s="275">
        <f>SUM(AJ1851:AK1851)</f>
        <v>0</v>
      </c>
      <c r="AM1851" s="275"/>
      <c r="AN1851" s="275"/>
      <c r="AO1851" s="275">
        <f>SUM(AM1851:AN1851)</f>
        <v>0</v>
      </c>
      <c r="AP1851" s="275"/>
      <c r="AQ1851" s="275"/>
      <c r="AR1851" s="275">
        <f>SUM(AP1851:AQ1851)</f>
        <v>0</v>
      </c>
      <c r="AS1851" s="500"/>
      <c r="AT1851" s="275"/>
      <c r="AU1851" s="275"/>
      <c r="AV1851" s="275">
        <f>SUM(AT1851:AU1851)</f>
        <v>0</v>
      </c>
      <c r="AW1851" s="567">
        <f t="shared" si="8990"/>
        <v>0</v>
      </c>
      <c r="AX1851" s="567">
        <f t="shared" si="8991"/>
        <v>0</v>
      </c>
      <c r="AY1851" s="567">
        <f t="shared" si="8992"/>
        <v>0</v>
      </c>
      <c r="AZ1851" s="159"/>
      <c r="BA1851" s="159"/>
      <c r="BB1851" s="275">
        <f>SUM(AZ1851:BA1851)</f>
        <v>0</v>
      </c>
      <c r="BC1851" s="275"/>
      <c r="BD1851" s="275"/>
      <c r="BE1851" s="275">
        <f>SUM(BC1851:BD1851)</f>
        <v>0</v>
      </c>
      <c r="BF1851" s="521"/>
      <c r="BG1851" s="605">
        <f>SUM(F1851,S1851,AF1851,AS1851)</f>
        <v>2</v>
      </c>
      <c r="BH1851" s="533">
        <f>SUM(G1851,T1851,AG1851)</f>
        <v>0</v>
      </c>
      <c r="BI1851" s="533">
        <f t="shared" si="8993"/>
        <v>0</v>
      </c>
      <c r="BJ1851" s="533">
        <f t="shared" si="8994"/>
        <v>0</v>
      </c>
      <c r="BK1851" s="533">
        <f t="shared" si="8995"/>
        <v>0</v>
      </c>
      <c r="BL1851" s="533">
        <f t="shared" si="8996"/>
        <v>0</v>
      </c>
      <c r="BM1851" s="533">
        <f t="shared" si="8997"/>
        <v>0</v>
      </c>
      <c r="BN1851" s="533">
        <f>SUM(M1851,Z1851,AM1851)</f>
        <v>0</v>
      </c>
      <c r="BO1851" s="533">
        <f t="shared" si="8998"/>
        <v>0</v>
      </c>
      <c r="BP1851" s="533">
        <f t="shared" si="8999"/>
        <v>0</v>
      </c>
      <c r="BQ1851" s="533">
        <f t="shared" si="9000"/>
        <v>0</v>
      </c>
      <c r="BR1851" s="533">
        <f t="shared" si="9001"/>
        <v>0</v>
      </c>
      <c r="BS1851" s="533">
        <f t="shared" si="9002"/>
        <v>0</v>
      </c>
      <c r="BT1851" s="533">
        <f>AT1851</f>
        <v>0</v>
      </c>
      <c r="BU1851" s="533">
        <f t="shared" si="9003"/>
        <v>0</v>
      </c>
      <c r="BV1851" s="533">
        <f t="shared" si="9004"/>
        <v>0</v>
      </c>
      <c r="BW1851" s="536">
        <f>SUM(BH1851,BK1851,BN1851,BQ1851,BT1851)</f>
        <v>0</v>
      </c>
      <c r="BX1851" s="536">
        <f t="shared" si="9005"/>
        <v>0</v>
      </c>
      <c r="BY1851" s="536">
        <f t="shared" si="9006"/>
        <v>0</v>
      </c>
      <c r="BZ1851" t="s">
        <v>74</v>
      </c>
      <c r="CA1851" s="553">
        <f>AZ1851</f>
        <v>0</v>
      </c>
      <c r="CB1851" s="553">
        <f t="shared" si="9007"/>
        <v>0</v>
      </c>
      <c r="CC1851" s="553">
        <f t="shared" si="9008"/>
        <v>0</v>
      </c>
      <c r="CD1851" s="553">
        <f>BC1851</f>
        <v>0</v>
      </c>
      <c r="CE1851" s="553">
        <f t="shared" si="9009"/>
        <v>0</v>
      </c>
      <c r="CF1851" s="553">
        <f t="shared" si="9010"/>
        <v>0</v>
      </c>
    </row>
    <row r="1852" spans="1:84" ht="13.5" customHeight="1">
      <c r="A1852" s="149"/>
      <c r="B1852" s="151"/>
      <c r="C1852" s="151"/>
      <c r="D1852" s="151"/>
      <c r="E1852" s="379"/>
      <c r="F1852" s="592">
        <f t="shared" ref="F1852:BE1852" si="9011">SUM(F1850:F1851)</f>
        <v>4</v>
      </c>
      <c r="G1852" s="276">
        <f t="shared" si="9011"/>
        <v>0</v>
      </c>
      <c r="H1852" s="276">
        <f t="shared" si="9011"/>
        <v>0</v>
      </c>
      <c r="I1852" s="276">
        <f t="shared" si="9011"/>
        <v>0</v>
      </c>
      <c r="J1852" s="276">
        <f t="shared" si="9011"/>
        <v>0</v>
      </c>
      <c r="K1852" s="276">
        <f t="shared" si="9011"/>
        <v>0</v>
      </c>
      <c r="L1852" s="276">
        <f t="shared" si="9011"/>
        <v>0</v>
      </c>
      <c r="M1852" s="276">
        <f t="shared" si="9011"/>
        <v>0</v>
      </c>
      <c r="N1852" s="276">
        <f t="shared" si="9011"/>
        <v>0</v>
      </c>
      <c r="O1852" s="276">
        <f t="shared" si="9011"/>
        <v>0</v>
      </c>
      <c r="P1852" s="276">
        <f t="shared" si="9011"/>
        <v>0</v>
      </c>
      <c r="Q1852" s="276">
        <f t="shared" si="9011"/>
        <v>0</v>
      </c>
      <c r="R1852" s="276">
        <f t="shared" si="9011"/>
        <v>0</v>
      </c>
      <c r="S1852" s="501">
        <f t="shared" si="9011"/>
        <v>0</v>
      </c>
      <c r="T1852" s="276">
        <f t="shared" si="9011"/>
        <v>0</v>
      </c>
      <c r="U1852" s="276">
        <f t="shared" si="9011"/>
        <v>0</v>
      </c>
      <c r="V1852" s="276">
        <f t="shared" si="9011"/>
        <v>0</v>
      </c>
      <c r="W1852" s="276">
        <f t="shared" si="9011"/>
        <v>0</v>
      </c>
      <c r="X1852" s="276">
        <f t="shared" si="9011"/>
        <v>0</v>
      </c>
      <c r="Y1852" s="276">
        <f t="shared" si="9011"/>
        <v>0</v>
      </c>
      <c r="Z1852" s="276">
        <f t="shared" si="9011"/>
        <v>0</v>
      </c>
      <c r="AA1852" s="276">
        <f t="shared" si="9011"/>
        <v>0</v>
      </c>
      <c r="AB1852" s="276">
        <f t="shared" si="9011"/>
        <v>0</v>
      </c>
      <c r="AC1852" s="276">
        <f t="shared" si="9011"/>
        <v>0</v>
      </c>
      <c r="AD1852" s="276">
        <f t="shared" si="9011"/>
        <v>0</v>
      </c>
      <c r="AE1852" s="276">
        <f t="shared" si="9011"/>
        <v>0</v>
      </c>
      <c r="AF1852" s="501">
        <f t="shared" si="9011"/>
        <v>0</v>
      </c>
      <c r="AG1852" s="276">
        <f t="shared" si="9011"/>
        <v>0</v>
      </c>
      <c r="AH1852" s="276">
        <f t="shared" si="9011"/>
        <v>0</v>
      </c>
      <c r="AI1852" s="276">
        <f t="shared" si="9011"/>
        <v>0</v>
      </c>
      <c r="AJ1852" s="276">
        <f t="shared" si="9011"/>
        <v>0</v>
      </c>
      <c r="AK1852" s="276">
        <f t="shared" si="9011"/>
        <v>0</v>
      </c>
      <c r="AL1852" s="276">
        <f t="shared" si="9011"/>
        <v>0</v>
      </c>
      <c r="AM1852" s="276">
        <f t="shared" si="9011"/>
        <v>0</v>
      </c>
      <c r="AN1852" s="276">
        <f t="shared" si="9011"/>
        <v>0</v>
      </c>
      <c r="AO1852" s="276">
        <f t="shared" si="9011"/>
        <v>0</v>
      </c>
      <c r="AP1852" s="276">
        <f t="shared" si="9011"/>
        <v>0</v>
      </c>
      <c r="AQ1852" s="276">
        <f t="shared" si="9011"/>
        <v>0</v>
      </c>
      <c r="AR1852" s="276">
        <f t="shared" si="9011"/>
        <v>0</v>
      </c>
      <c r="AS1852" s="501">
        <f t="shared" si="9011"/>
        <v>0</v>
      </c>
      <c r="AT1852" s="276">
        <f t="shared" si="9011"/>
        <v>0</v>
      </c>
      <c r="AU1852" s="276">
        <f t="shared" si="9011"/>
        <v>0</v>
      </c>
      <c r="AV1852" s="276">
        <f t="shared" si="9011"/>
        <v>0</v>
      </c>
      <c r="AW1852" s="568">
        <f t="shared" si="9011"/>
        <v>0</v>
      </c>
      <c r="AX1852" s="568">
        <f t="shared" si="9011"/>
        <v>0</v>
      </c>
      <c r="AY1852" s="568">
        <f t="shared" si="9011"/>
        <v>0</v>
      </c>
      <c r="AZ1852" s="276">
        <f t="shared" si="9011"/>
        <v>0</v>
      </c>
      <c r="BA1852" s="276">
        <f t="shared" si="9011"/>
        <v>0</v>
      </c>
      <c r="BB1852" s="276">
        <f t="shared" si="9011"/>
        <v>0</v>
      </c>
      <c r="BC1852" s="276">
        <f t="shared" si="9011"/>
        <v>0</v>
      </c>
      <c r="BD1852" s="276">
        <f t="shared" si="9011"/>
        <v>0</v>
      </c>
      <c r="BE1852" s="276">
        <f t="shared" si="9011"/>
        <v>0</v>
      </c>
      <c r="BF1852" s="523"/>
      <c r="BG1852" s="605">
        <f>SUM(F1852,S1852,AF1852,AS1852)</f>
        <v>4</v>
      </c>
      <c r="BH1852" s="533">
        <f>SUM(G1852,T1852,AG1852)</f>
        <v>0</v>
      </c>
      <c r="BI1852" s="533">
        <f t="shared" si="8993"/>
        <v>0</v>
      </c>
      <c r="BJ1852" s="533">
        <f t="shared" si="8994"/>
        <v>0</v>
      </c>
      <c r="BK1852" s="533">
        <f t="shared" si="8995"/>
        <v>0</v>
      </c>
      <c r="BL1852" s="533">
        <f t="shared" si="8996"/>
        <v>0</v>
      </c>
      <c r="BM1852" s="533">
        <f t="shared" si="8997"/>
        <v>0</v>
      </c>
      <c r="BN1852" s="533">
        <f>SUM(M1852,Z1852,AM1852)</f>
        <v>0</v>
      </c>
      <c r="BO1852" s="533">
        <f t="shared" si="8998"/>
        <v>0</v>
      </c>
      <c r="BP1852" s="533">
        <f t="shared" si="8999"/>
        <v>0</v>
      </c>
      <c r="BQ1852" s="533">
        <f t="shared" si="9000"/>
        <v>0</v>
      </c>
      <c r="BR1852" s="533">
        <f t="shared" si="9001"/>
        <v>0</v>
      </c>
      <c r="BS1852" s="533">
        <f t="shared" si="9002"/>
        <v>0</v>
      </c>
      <c r="BT1852" s="533">
        <f>AT1852</f>
        <v>0</v>
      </c>
      <c r="BU1852" s="533">
        <f t="shared" si="9003"/>
        <v>0</v>
      </c>
      <c r="BV1852" s="533">
        <f t="shared" si="9004"/>
        <v>0</v>
      </c>
      <c r="BW1852" s="536">
        <f>SUM(BH1852,BK1852,BN1852,BQ1852,BT1852)</f>
        <v>0</v>
      </c>
      <c r="BX1852" s="536">
        <f t="shared" si="9005"/>
        <v>0</v>
      </c>
      <c r="BY1852" s="536">
        <f t="shared" si="9006"/>
        <v>0</v>
      </c>
      <c r="BZ1852" t="s">
        <v>74</v>
      </c>
      <c r="CA1852" s="553">
        <f>AZ1852</f>
        <v>0</v>
      </c>
      <c r="CB1852" s="553">
        <f t="shared" si="9007"/>
        <v>0</v>
      </c>
      <c r="CC1852" s="553">
        <f t="shared" si="9008"/>
        <v>0</v>
      </c>
      <c r="CD1852" s="553">
        <f>BC1852</f>
        <v>0</v>
      </c>
      <c r="CE1852" s="553">
        <f t="shared" si="9009"/>
        <v>0</v>
      </c>
      <c r="CF1852" s="553">
        <f t="shared" si="9010"/>
        <v>0</v>
      </c>
    </row>
    <row r="1853" spans="1:84" ht="13.5" customHeight="1">
      <c r="A1853" s="149"/>
      <c r="B1853" s="149"/>
      <c r="C1853" s="151"/>
      <c r="D1853" s="151"/>
      <c r="E1853" s="379"/>
      <c r="F1853" s="592"/>
      <c r="G1853" s="168"/>
      <c r="H1853" s="168"/>
      <c r="I1853" s="168"/>
      <c r="J1853" s="168"/>
      <c r="K1853" s="168"/>
      <c r="L1853" s="168"/>
      <c r="M1853" s="168"/>
      <c r="N1853" s="168"/>
      <c r="O1853" s="168"/>
      <c r="P1853" s="168"/>
      <c r="Q1853" s="168"/>
      <c r="R1853" s="168"/>
      <c r="S1853" s="502"/>
      <c r="T1853" s="168"/>
      <c r="U1853" s="168"/>
      <c r="V1853" s="168"/>
      <c r="W1853" s="168"/>
      <c r="X1853" s="168"/>
      <c r="Y1853" s="168"/>
      <c r="Z1853" s="168"/>
      <c r="AA1853" s="168"/>
      <c r="AB1853" s="168"/>
      <c r="AC1853" s="168"/>
      <c r="AD1853" s="168"/>
      <c r="AE1853" s="168"/>
      <c r="AF1853" s="502"/>
      <c r="AG1853" s="168"/>
      <c r="AH1853" s="168"/>
      <c r="AI1853" s="168"/>
      <c r="AJ1853" s="168"/>
      <c r="AK1853" s="168"/>
      <c r="AL1853" s="168"/>
      <c r="AM1853" s="168"/>
      <c r="AN1853" s="168"/>
      <c r="AO1853" s="168"/>
      <c r="AP1853" s="168"/>
      <c r="AQ1853" s="168"/>
      <c r="AR1853" s="168"/>
      <c r="AS1853" s="502"/>
      <c r="AT1853" s="168"/>
      <c r="AU1853" s="168"/>
      <c r="AV1853" s="168"/>
      <c r="AW1853" s="569"/>
      <c r="AX1853" s="569"/>
      <c r="AY1853" s="569"/>
      <c r="AZ1853" s="168"/>
      <c r="BA1853" s="168"/>
      <c r="BB1853" s="168"/>
      <c r="BC1853" s="168"/>
      <c r="BD1853" s="168"/>
      <c r="BE1853" s="168"/>
      <c r="BF1853" s="523"/>
    </row>
    <row r="1854" spans="1:84">
      <c r="A1854" s="149"/>
      <c r="B1854" s="149" t="s">
        <v>165</v>
      </c>
      <c r="C1854" s="151"/>
      <c r="D1854" s="151"/>
      <c r="E1854" s="379" t="s">
        <v>221</v>
      </c>
      <c r="F1854" s="591" t="s">
        <v>267</v>
      </c>
      <c r="G1854" s="159"/>
      <c r="H1854" s="159"/>
      <c r="I1854" s="275"/>
      <c r="J1854" s="279"/>
      <c r="K1854" s="159"/>
      <c r="L1854" s="275"/>
      <c r="M1854" s="159"/>
      <c r="N1854" s="159"/>
      <c r="O1854" s="275"/>
      <c r="P1854" s="279"/>
      <c r="Q1854" s="159"/>
      <c r="R1854" s="275"/>
      <c r="S1854" s="500"/>
      <c r="T1854" s="275"/>
      <c r="U1854" s="275"/>
      <c r="V1854" s="275"/>
      <c r="W1854" s="275"/>
      <c r="X1854" s="275"/>
      <c r="Y1854" s="275"/>
      <c r="Z1854" s="275"/>
      <c r="AA1854" s="275"/>
      <c r="AB1854" s="275"/>
      <c r="AC1854" s="275"/>
      <c r="AD1854" s="275"/>
      <c r="AE1854" s="275"/>
      <c r="AF1854" s="500"/>
      <c r="AG1854" s="275"/>
      <c r="AH1854" s="275"/>
      <c r="AI1854" s="275"/>
      <c r="AJ1854" s="275"/>
      <c r="AK1854" s="275"/>
      <c r="AL1854" s="275"/>
      <c r="AM1854" s="275"/>
      <c r="AN1854" s="275"/>
      <c r="AO1854" s="275"/>
      <c r="AP1854" s="275"/>
      <c r="AQ1854" s="275"/>
      <c r="AR1854" s="275"/>
      <c r="AS1854" s="500"/>
      <c r="AT1854" s="275"/>
      <c r="AU1854" s="275"/>
      <c r="AV1854" s="275"/>
      <c r="AW1854" s="567"/>
      <c r="AX1854" s="567"/>
      <c r="AY1854" s="567"/>
      <c r="AZ1854" s="159"/>
      <c r="BA1854" s="159"/>
      <c r="BB1854" s="159"/>
      <c r="BC1854" s="275"/>
      <c r="BD1854" s="275"/>
      <c r="BE1854" s="275"/>
      <c r="BF1854" s="521"/>
    </row>
    <row r="1855" spans="1:84">
      <c r="A1855" s="149"/>
      <c r="B1855" s="151"/>
      <c r="C1855" s="151"/>
      <c r="D1855" s="151"/>
      <c r="E1855" s="446" t="s">
        <v>1078</v>
      </c>
      <c r="F1855" s="592">
        <v>2</v>
      </c>
      <c r="G1855" s="159"/>
      <c r="H1855" s="159"/>
      <c r="I1855" s="275">
        <f>SUM(G1855:H1855)</f>
        <v>0</v>
      </c>
      <c r="J1855" s="159"/>
      <c r="K1855" s="159"/>
      <c r="L1855" s="275">
        <f>SUM(J1855:K1855)</f>
        <v>0</v>
      </c>
      <c r="M1855" s="159"/>
      <c r="N1855" s="159"/>
      <c r="O1855" s="275">
        <f>SUM(M1855:N1855)</f>
        <v>0</v>
      </c>
      <c r="P1855" s="159"/>
      <c r="Q1855" s="159"/>
      <c r="R1855" s="275">
        <f>SUM(P1855:Q1855)</f>
        <v>0</v>
      </c>
      <c r="S1855" s="500"/>
      <c r="T1855" s="275"/>
      <c r="U1855" s="275"/>
      <c r="V1855" s="275">
        <f>SUM(T1855:U1855)</f>
        <v>0</v>
      </c>
      <c r="W1855" s="275"/>
      <c r="X1855" s="275"/>
      <c r="Y1855" s="275">
        <f>SUM(W1855:X1855)</f>
        <v>0</v>
      </c>
      <c r="Z1855" s="275"/>
      <c r="AA1855" s="275"/>
      <c r="AB1855" s="275">
        <f>SUM(Z1855:AA1855)</f>
        <v>0</v>
      </c>
      <c r="AC1855" s="275"/>
      <c r="AD1855" s="275"/>
      <c r="AE1855" s="275">
        <f>SUM(AC1855:AD1855)</f>
        <v>0</v>
      </c>
      <c r="AF1855" s="500"/>
      <c r="AG1855" s="275"/>
      <c r="AH1855" s="275"/>
      <c r="AI1855" s="275">
        <f>SUM(AG1855:AH1855)</f>
        <v>0</v>
      </c>
      <c r="AJ1855" s="275"/>
      <c r="AK1855" s="275"/>
      <c r="AL1855" s="275">
        <f>SUM(AJ1855:AK1855)</f>
        <v>0</v>
      </c>
      <c r="AM1855" s="275"/>
      <c r="AN1855" s="275"/>
      <c r="AO1855" s="275">
        <f>SUM(AM1855:AN1855)</f>
        <v>0</v>
      </c>
      <c r="AP1855" s="275"/>
      <c r="AQ1855" s="275"/>
      <c r="AR1855" s="275">
        <f>SUM(AP1855:AQ1855)</f>
        <v>0</v>
      </c>
      <c r="AS1855" s="500"/>
      <c r="AT1855" s="275"/>
      <c r="AU1855" s="275"/>
      <c r="AV1855" s="275">
        <f>SUM(AT1855:AU1855)</f>
        <v>0</v>
      </c>
      <c r="AW1855" s="567">
        <f t="shared" ref="AW1855:AW1856" si="9012">SUM(G1855,J1855,M1855,P1855,T1855,W1855,Z1855,AC1855,AG1855,AJ1855,AM1855,AP1855,AT1855)</f>
        <v>0</v>
      </c>
      <c r="AX1855" s="567">
        <f t="shared" ref="AX1855:AX1856" si="9013">SUM(H1855,K1855,N1855,Q1855,U1855,X1855,AA1855,AD1855,AH1855,AK1855,AN1855,AQ1855,AU1855)</f>
        <v>0</v>
      </c>
      <c r="AY1855" s="567">
        <f t="shared" ref="AY1855:AY1856" si="9014">SUM(I1855,L1855,O1855,R1855,V1855,Y1855,AB1855,AE1855,AI1855,AL1855,AO1855,AR1855,AV1855)</f>
        <v>0</v>
      </c>
      <c r="AZ1855" s="159"/>
      <c r="BA1855" s="159"/>
      <c r="BB1855" s="275">
        <f>SUM(AZ1855:BA1855)</f>
        <v>0</v>
      </c>
      <c r="BC1855" s="275"/>
      <c r="BD1855" s="275"/>
      <c r="BE1855" s="275">
        <f>SUM(BC1855:BD1855)</f>
        <v>0</v>
      </c>
      <c r="BF1855" s="521"/>
      <c r="BG1855" s="605">
        <f>SUM(F1855,S1855,AF1855,AS1855)</f>
        <v>2</v>
      </c>
      <c r="BH1855" s="533">
        <f>SUM(G1855,T1855,AG1855)</f>
        <v>0</v>
      </c>
      <c r="BI1855" s="533">
        <f t="shared" ref="BI1855:BI1857" si="9015">SUM(H1855,U1855,AH1855)</f>
        <v>0</v>
      </c>
      <c r="BJ1855" s="533">
        <f t="shared" ref="BJ1855:BJ1857" si="9016">SUM(I1855,V1855,AI1855)</f>
        <v>0</v>
      </c>
      <c r="BK1855" s="533">
        <f t="shared" ref="BK1855:BK1857" si="9017">SUM(J1855,W1855,AJ1855)</f>
        <v>0</v>
      </c>
      <c r="BL1855" s="533">
        <f t="shared" ref="BL1855:BL1857" si="9018">SUM(K1855,X1855,AK1855)</f>
        <v>0</v>
      </c>
      <c r="BM1855" s="533">
        <f t="shared" ref="BM1855:BM1857" si="9019">SUM(L1855,Y1855,AL1855)</f>
        <v>0</v>
      </c>
      <c r="BN1855" s="533">
        <f>SUM(M1855,Z1855,AM1855)</f>
        <v>0</v>
      </c>
      <c r="BO1855" s="533">
        <f t="shared" ref="BO1855:BO1857" si="9020">SUM(N1855,AA1855,AN1855)</f>
        <v>0</v>
      </c>
      <c r="BP1855" s="533">
        <f t="shared" ref="BP1855:BP1857" si="9021">SUM(O1855,AB1855,AO1855)</f>
        <v>0</v>
      </c>
      <c r="BQ1855" s="533">
        <f t="shared" ref="BQ1855:BQ1857" si="9022">SUM(P1855,AC1855,AP1855)</f>
        <v>0</v>
      </c>
      <c r="BR1855" s="533">
        <f t="shared" ref="BR1855:BR1857" si="9023">SUM(Q1855,AD1855,AQ1855)</f>
        <v>0</v>
      </c>
      <c r="BS1855" s="533">
        <f t="shared" ref="BS1855:BS1857" si="9024">SUM(R1855,AE1855,AR1855)</f>
        <v>0</v>
      </c>
      <c r="BT1855" s="533">
        <f>AT1855</f>
        <v>0</v>
      </c>
      <c r="BU1855" s="533">
        <f t="shared" ref="BU1855:BU1857" si="9025">AU1855</f>
        <v>0</v>
      </c>
      <c r="BV1855" s="533">
        <f t="shared" ref="BV1855:BV1857" si="9026">AV1855</f>
        <v>0</v>
      </c>
      <c r="BW1855" s="536">
        <f>SUM(BH1855,BK1855,BN1855,BQ1855,BT1855)</f>
        <v>0</v>
      </c>
      <c r="BX1855" s="536">
        <f t="shared" ref="BX1855:BX1857" si="9027">SUM(BI1855,BL1855,BO1855,BR1855,BU1855)</f>
        <v>0</v>
      </c>
      <c r="BY1855" s="536">
        <f t="shared" ref="BY1855:BY1857" si="9028">SUM(BJ1855,BM1855,BP1855,BS1855,BV1855)</f>
        <v>0</v>
      </c>
      <c r="BZ1855" t="s">
        <v>74</v>
      </c>
      <c r="CA1855" s="553">
        <f>AZ1855</f>
        <v>0</v>
      </c>
      <c r="CB1855" s="553">
        <f t="shared" ref="CB1855:CB1857" si="9029">BA1855</f>
        <v>0</v>
      </c>
      <c r="CC1855" s="553">
        <f t="shared" ref="CC1855:CC1857" si="9030">BB1855</f>
        <v>0</v>
      </c>
      <c r="CD1855" s="553">
        <f>BC1855</f>
        <v>0</v>
      </c>
      <c r="CE1855" s="553">
        <f t="shared" ref="CE1855:CE1857" si="9031">BD1855</f>
        <v>0</v>
      </c>
      <c r="CF1855" s="553">
        <f t="shared" ref="CF1855:CF1857" si="9032">BE1855</f>
        <v>0</v>
      </c>
    </row>
    <row r="1856" spans="1:84">
      <c r="A1856" s="149"/>
      <c r="B1856" s="151" t="s">
        <v>74</v>
      </c>
      <c r="C1856" s="151"/>
      <c r="D1856" s="151"/>
      <c r="E1856" s="446" t="s">
        <v>1079</v>
      </c>
      <c r="F1856" s="592">
        <v>2</v>
      </c>
      <c r="G1856" s="159"/>
      <c r="H1856" s="159"/>
      <c r="I1856" s="275">
        <f>SUM(G1856:H1856)</f>
        <v>0</v>
      </c>
      <c r="J1856" s="159"/>
      <c r="K1856" s="159"/>
      <c r="L1856" s="275">
        <f>SUM(J1856:K1856)</f>
        <v>0</v>
      </c>
      <c r="M1856" s="159"/>
      <c r="N1856" s="159"/>
      <c r="O1856" s="275">
        <f>SUM(M1856:N1856)</f>
        <v>0</v>
      </c>
      <c r="P1856" s="159"/>
      <c r="Q1856" s="159"/>
      <c r="R1856" s="275">
        <f>SUM(P1856:Q1856)</f>
        <v>0</v>
      </c>
      <c r="S1856" s="500"/>
      <c r="T1856" s="275"/>
      <c r="U1856" s="275"/>
      <c r="V1856" s="275">
        <f>SUM(T1856:U1856)</f>
        <v>0</v>
      </c>
      <c r="W1856" s="275"/>
      <c r="X1856" s="275"/>
      <c r="Y1856" s="275">
        <f>SUM(W1856:X1856)</f>
        <v>0</v>
      </c>
      <c r="Z1856" s="275"/>
      <c r="AA1856" s="275"/>
      <c r="AB1856" s="275">
        <f>SUM(Z1856:AA1856)</f>
        <v>0</v>
      </c>
      <c r="AC1856" s="275"/>
      <c r="AD1856" s="275"/>
      <c r="AE1856" s="275">
        <f>SUM(AC1856:AD1856)</f>
        <v>0</v>
      </c>
      <c r="AF1856" s="500"/>
      <c r="AG1856" s="275"/>
      <c r="AH1856" s="275"/>
      <c r="AI1856" s="275">
        <f>SUM(AG1856:AH1856)</f>
        <v>0</v>
      </c>
      <c r="AJ1856" s="275"/>
      <c r="AK1856" s="275"/>
      <c r="AL1856" s="275">
        <f>SUM(AJ1856:AK1856)</f>
        <v>0</v>
      </c>
      <c r="AM1856" s="275"/>
      <c r="AN1856" s="275"/>
      <c r="AO1856" s="275">
        <f>SUM(AM1856:AN1856)</f>
        <v>0</v>
      </c>
      <c r="AP1856" s="275"/>
      <c r="AQ1856" s="275"/>
      <c r="AR1856" s="275">
        <f>SUM(AP1856:AQ1856)</f>
        <v>0</v>
      </c>
      <c r="AS1856" s="500"/>
      <c r="AT1856" s="275"/>
      <c r="AU1856" s="275"/>
      <c r="AV1856" s="275">
        <f>SUM(AT1856:AU1856)</f>
        <v>0</v>
      </c>
      <c r="AW1856" s="567">
        <f t="shared" si="9012"/>
        <v>0</v>
      </c>
      <c r="AX1856" s="567">
        <f t="shared" si="9013"/>
        <v>0</v>
      </c>
      <c r="AY1856" s="567">
        <f t="shared" si="9014"/>
        <v>0</v>
      </c>
      <c r="AZ1856" s="159"/>
      <c r="BA1856" s="159"/>
      <c r="BB1856" s="275">
        <f>SUM(AZ1856:BA1856)</f>
        <v>0</v>
      </c>
      <c r="BC1856" s="275"/>
      <c r="BD1856" s="275"/>
      <c r="BE1856" s="275">
        <f>SUM(BC1856:BD1856)</f>
        <v>0</v>
      </c>
      <c r="BF1856" s="521"/>
      <c r="BG1856" s="605">
        <f>SUM(F1856,S1856,AF1856,AS1856)</f>
        <v>2</v>
      </c>
      <c r="BH1856" s="533">
        <f>SUM(G1856,T1856,AG1856)</f>
        <v>0</v>
      </c>
      <c r="BI1856" s="533">
        <f t="shared" si="9015"/>
        <v>0</v>
      </c>
      <c r="BJ1856" s="533">
        <f t="shared" si="9016"/>
        <v>0</v>
      </c>
      <c r="BK1856" s="533">
        <f t="shared" si="9017"/>
        <v>0</v>
      </c>
      <c r="BL1856" s="533">
        <f t="shared" si="9018"/>
        <v>0</v>
      </c>
      <c r="BM1856" s="533">
        <f t="shared" si="9019"/>
        <v>0</v>
      </c>
      <c r="BN1856" s="533">
        <f>SUM(M1856,Z1856,AM1856)</f>
        <v>0</v>
      </c>
      <c r="BO1856" s="533">
        <f t="shared" si="9020"/>
        <v>0</v>
      </c>
      <c r="BP1856" s="533">
        <f t="shared" si="9021"/>
        <v>0</v>
      </c>
      <c r="BQ1856" s="533">
        <f t="shared" si="9022"/>
        <v>0</v>
      </c>
      <c r="BR1856" s="533">
        <f t="shared" si="9023"/>
        <v>0</v>
      </c>
      <c r="BS1856" s="533">
        <f t="shared" si="9024"/>
        <v>0</v>
      </c>
      <c r="BT1856" s="533">
        <f>AT1856</f>
        <v>0</v>
      </c>
      <c r="BU1856" s="533">
        <f t="shared" si="9025"/>
        <v>0</v>
      </c>
      <c r="BV1856" s="533">
        <f t="shared" si="9026"/>
        <v>0</v>
      </c>
      <c r="BW1856" s="536">
        <f>SUM(BH1856,BK1856,BN1856,BQ1856,BT1856)</f>
        <v>0</v>
      </c>
      <c r="BX1856" s="536">
        <f t="shared" si="9027"/>
        <v>0</v>
      </c>
      <c r="BY1856" s="536">
        <f t="shared" si="9028"/>
        <v>0</v>
      </c>
      <c r="BZ1856" t="s">
        <v>74</v>
      </c>
      <c r="CA1856" s="553">
        <f>AZ1856</f>
        <v>0</v>
      </c>
      <c r="CB1856" s="553">
        <f t="shared" si="9029"/>
        <v>0</v>
      </c>
      <c r="CC1856" s="553">
        <f t="shared" si="9030"/>
        <v>0</v>
      </c>
      <c r="CD1856" s="553">
        <f>BC1856</f>
        <v>0</v>
      </c>
      <c r="CE1856" s="553">
        <f t="shared" si="9031"/>
        <v>0</v>
      </c>
      <c r="CF1856" s="553">
        <f t="shared" si="9032"/>
        <v>0</v>
      </c>
    </row>
    <row r="1857" spans="1:84" ht="13.5" customHeight="1">
      <c r="A1857" s="149"/>
      <c r="B1857" s="151"/>
      <c r="C1857" s="151"/>
      <c r="D1857" s="151"/>
      <c r="E1857" s="379"/>
      <c r="F1857" s="592">
        <f t="shared" ref="F1857:BE1857" si="9033">SUM(F1855:F1856)</f>
        <v>4</v>
      </c>
      <c r="G1857" s="276">
        <f t="shared" si="9033"/>
        <v>0</v>
      </c>
      <c r="H1857" s="276">
        <f t="shared" si="9033"/>
        <v>0</v>
      </c>
      <c r="I1857" s="276">
        <f t="shared" si="9033"/>
        <v>0</v>
      </c>
      <c r="J1857" s="276">
        <f t="shared" si="9033"/>
        <v>0</v>
      </c>
      <c r="K1857" s="276">
        <f t="shared" si="9033"/>
        <v>0</v>
      </c>
      <c r="L1857" s="276">
        <f t="shared" si="9033"/>
        <v>0</v>
      </c>
      <c r="M1857" s="276">
        <f t="shared" si="9033"/>
        <v>0</v>
      </c>
      <c r="N1857" s="276">
        <f t="shared" si="9033"/>
        <v>0</v>
      </c>
      <c r="O1857" s="276">
        <f t="shared" si="9033"/>
        <v>0</v>
      </c>
      <c r="P1857" s="276">
        <f t="shared" si="9033"/>
        <v>0</v>
      </c>
      <c r="Q1857" s="276">
        <f t="shared" si="9033"/>
        <v>0</v>
      </c>
      <c r="R1857" s="276">
        <f t="shared" si="9033"/>
        <v>0</v>
      </c>
      <c r="S1857" s="501">
        <f t="shared" si="9033"/>
        <v>0</v>
      </c>
      <c r="T1857" s="276">
        <f t="shared" si="9033"/>
        <v>0</v>
      </c>
      <c r="U1857" s="276">
        <f t="shared" si="9033"/>
        <v>0</v>
      </c>
      <c r="V1857" s="276">
        <f t="shared" si="9033"/>
        <v>0</v>
      </c>
      <c r="W1857" s="276">
        <f t="shared" si="9033"/>
        <v>0</v>
      </c>
      <c r="X1857" s="276">
        <f t="shared" si="9033"/>
        <v>0</v>
      </c>
      <c r="Y1857" s="276">
        <f t="shared" si="9033"/>
        <v>0</v>
      </c>
      <c r="Z1857" s="276">
        <f t="shared" si="9033"/>
        <v>0</v>
      </c>
      <c r="AA1857" s="276">
        <f t="shared" si="9033"/>
        <v>0</v>
      </c>
      <c r="AB1857" s="276">
        <f t="shared" si="9033"/>
        <v>0</v>
      </c>
      <c r="AC1857" s="276">
        <f t="shared" si="9033"/>
        <v>0</v>
      </c>
      <c r="AD1857" s="276">
        <f t="shared" si="9033"/>
        <v>0</v>
      </c>
      <c r="AE1857" s="276">
        <f t="shared" si="9033"/>
        <v>0</v>
      </c>
      <c r="AF1857" s="501">
        <f t="shared" si="9033"/>
        <v>0</v>
      </c>
      <c r="AG1857" s="276">
        <f t="shared" si="9033"/>
        <v>0</v>
      </c>
      <c r="AH1857" s="276">
        <f t="shared" si="9033"/>
        <v>0</v>
      </c>
      <c r="AI1857" s="276">
        <f t="shared" si="9033"/>
        <v>0</v>
      </c>
      <c r="AJ1857" s="276">
        <f t="shared" si="9033"/>
        <v>0</v>
      </c>
      <c r="AK1857" s="276">
        <f t="shared" si="9033"/>
        <v>0</v>
      </c>
      <c r="AL1857" s="276">
        <f t="shared" si="9033"/>
        <v>0</v>
      </c>
      <c r="AM1857" s="276">
        <f t="shared" si="9033"/>
        <v>0</v>
      </c>
      <c r="AN1857" s="276">
        <f t="shared" si="9033"/>
        <v>0</v>
      </c>
      <c r="AO1857" s="276">
        <f t="shared" si="9033"/>
        <v>0</v>
      </c>
      <c r="AP1857" s="276">
        <f t="shared" si="9033"/>
        <v>0</v>
      </c>
      <c r="AQ1857" s="276">
        <f t="shared" si="9033"/>
        <v>0</v>
      </c>
      <c r="AR1857" s="276">
        <f t="shared" si="9033"/>
        <v>0</v>
      </c>
      <c r="AS1857" s="501">
        <f t="shared" si="9033"/>
        <v>0</v>
      </c>
      <c r="AT1857" s="276">
        <f t="shared" si="9033"/>
        <v>0</v>
      </c>
      <c r="AU1857" s="276">
        <f t="shared" si="9033"/>
        <v>0</v>
      </c>
      <c r="AV1857" s="276">
        <f t="shared" si="9033"/>
        <v>0</v>
      </c>
      <c r="AW1857" s="568">
        <f t="shared" si="9033"/>
        <v>0</v>
      </c>
      <c r="AX1857" s="568">
        <f t="shared" si="9033"/>
        <v>0</v>
      </c>
      <c r="AY1857" s="568">
        <f t="shared" si="9033"/>
        <v>0</v>
      </c>
      <c r="AZ1857" s="276">
        <f t="shared" si="9033"/>
        <v>0</v>
      </c>
      <c r="BA1857" s="276">
        <f t="shared" si="9033"/>
        <v>0</v>
      </c>
      <c r="BB1857" s="276">
        <f t="shared" si="9033"/>
        <v>0</v>
      </c>
      <c r="BC1857" s="276">
        <f t="shared" si="9033"/>
        <v>0</v>
      </c>
      <c r="BD1857" s="276">
        <f t="shared" si="9033"/>
        <v>0</v>
      </c>
      <c r="BE1857" s="276">
        <f t="shared" si="9033"/>
        <v>0</v>
      </c>
      <c r="BF1857" s="523"/>
      <c r="BG1857" s="605">
        <f>SUM(F1857,S1857,AF1857,AS1857)</f>
        <v>4</v>
      </c>
      <c r="BH1857" s="533">
        <f>SUM(G1857,T1857,AG1857)</f>
        <v>0</v>
      </c>
      <c r="BI1857" s="533">
        <f t="shared" si="9015"/>
        <v>0</v>
      </c>
      <c r="BJ1857" s="533">
        <f t="shared" si="9016"/>
        <v>0</v>
      </c>
      <c r="BK1857" s="533">
        <f t="shared" si="9017"/>
        <v>0</v>
      </c>
      <c r="BL1857" s="533">
        <f t="shared" si="9018"/>
        <v>0</v>
      </c>
      <c r="BM1857" s="533">
        <f t="shared" si="9019"/>
        <v>0</v>
      </c>
      <c r="BN1857" s="533">
        <f>SUM(M1857,Z1857,AM1857)</f>
        <v>0</v>
      </c>
      <c r="BO1857" s="533">
        <f t="shared" si="9020"/>
        <v>0</v>
      </c>
      <c r="BP1857" s="533">
        <f t="shared" si="9021"/>
        <v>0</v>
      </c>
      <c r="BQ1857" s="533">
        <f t="shared" si="9022"/>
        <v>0</v>
      </c>
      <c r="BR1857" s="533">
        <f t="shared" si="9023"/>
        <v>0</v>
      </c>
      <c r="BS1857" s="533">
        <f t="shared" si="9024"/>
        <v>0</v>
      </c>
      <c r="BT1857" s="533">
        <f>AT1857</f>
        <v>0</v>
      </c>
      <c r="BU1857" s="533">
        <f t="shared" si="9025"/>
        <v>0</v>
      </c>
      <c r="BV1857" s="533">
        <f t="shared" si="9026"/>
        <v>0</v>
      </c>
      <c r="BW1857" s="536">
        <f>SUM(BH1857,BK1857,BN1857,BQ1857,BT1857)</f>
        <v>0</v>
      </c>
      <c r="BX1857" s="536">
        <f t="shared" si="9027"/>
        <v>0</v>
      </c>
      <c r="BY1857" s="536">
        <f t="shared" si="9028"/>
        <v>0</v>
      </c>
      <c r="BZ1857" t="s">
        <v>74</v>
      </c>
      <c r="CA1857" s="553">
        <f>AZ1857</f>
        <v>0</v>
      </c>
      <c r="CB1857" s="553">
        <f t="shared" si="9029"/>
        <v>0</v>
      </c>
      <c r="CC1857" s="553">
        <f t="shared" si="9030"/>
        <v>0</v>
      </c>
      <c r="CD1857" s="553">
        <f>BC1857</f>
        <v>0</v>
      </c>
      <c r="CE1857" s="553">
        <f t="shared" si="9031"/>
        <v>0</v>
      </c>
      <c r="CF1857" s="553">
        <f t="shared" si="9032"/>
        <v>0</v>
      </c>
    </row>
    <row r="1858" spans="1:84" ht="13.5" customHeight="1">
      <c r="A1858" s="149"/>
      <c r="B1858" s="151"/>
      <c r="C1858" s="151"/>
      <c r="D1858" s="151"/>
      <c r="E1858" s="379"/>
      <c r="F1858" s="592"/>
      <c r="G1858" s="168"/>
      <c r="H1858" s="168"/>
      <c r="I1858" s="168"/>
      <c r="J1858" s="168"/>
      <c r="K1858" s="168"/>
      <c r="L1858" s="168"/>
      <c r="M1858" s="168"/>
      <c r="N1858" s="168"/>
      <c r="O1858" s="168"/>
      <c r="P1858" s="168"/>
      <c r="Q1858" s="168"/>
      <c r="R1858" s="168"/>
      <c r="S1858" s="502"/>
      <c r="T1858" s="168"/>
      <c r="U1858" s="168"/>
      <c r="V1858" s="168"/>
      <c r="W1858" s="168"/>
      <c r="X1858" s="168"/>
      <c r="Y1858" s="168"/>
      <c r="Z1858" s="168"/>
      <c r="AA1858" s="168"/>
      <c r="AB1858" s="168"/>
      <c r="AC1858" s="168"/>
      <c r="AD1858" s="168"/>
      <c r="AE1858" s="168"/>
      <c r="AF1858" s="502"/>
      <c r="AG1858" s="168"/>
      <c r="AH1858" s="168"/>
      <c r="AI1858" s="168"/>
      <c r="AJ1858" s="168"/>
      <c r="AK1858" s="168"/>
      <c r="AL1858" s="168"/>
      <c r="AM1858" s="168"/>
      <c r="AN1858" s="168"/>
      <c r="AO1858" s="168"/>
      <c r="AP1858" s="168"/>
      <c r="AQ1858" s="168"/>
      <c r="AR1858" s="168"/>
      <c r="AS1858" s="502"/>
      <c r="AT1858" s="168"/>
      <c r="AU1858" s="168"/>
      <c r="AV1858" s="168"/>
      <c r="AW1858" s="569"/>
      <c r="AX1858" s="569"/>
      <c r="AY1858" s="569"/>
      <c r="AZ1858" s="168"/>
      <c r="BA1858" s="168"/>
      <c r="BB1858" s="168"/>
      <c r="BC1858" s="168"/>
      <c r="BD1858" s="168"/>
      <c r="BE1858" s="168"/>
      <c r="BF1858" s="523"/>
    </row>
    <row r="1859" spans="1:84">
      <c r="A1859" s="149"/>
      <c r="B1859" s="149" t="s">
        <v>255</v>
      </c>
      <c r="C1859" s="151"/>
      <c r="D1859" s="151"/>
      <c r="E1859" s="379" t="s">
        <v>221</v>
      </c>
      <c r="F1859" s="592"/>
      <c r="G1859" s="159"/>
      <c r="H1859" s="159"/>
      <c r="I1859" s="275"/>
      <c r="J1859" s="279"/>
      <c r="K1859" s="159"/>
      <c r="L1859" s="275"/>
      <c r="M1859" s="159"/>
      <c r="N1859" s="159"/>
      <c r="O1859" s="275"/>
      <c r="P1859" s="279"/>
      <c r="Q1859" s="159"/>
      <c r="R1859" s="275"/>
      <c r="S1859" s="500"/>
      <c r="T1859" s="275"/>
      <c r="U1859" s="275"/>
      <c r="V1859" s="275"/>
      <c r="W1859" s="275"/>
      <c r="X1859" s="275"/>
      <c r="Y1859" s="275"/>
      <c r="Z1859" s="275"/>
      <c r="AA1859" s="275"/>
      <c r="AB1859" s="275"/>
      <c r="AC1859" s="275"/>
      <c r="AD1859" s="275"/>
      <c r="AE1859" s="275"/>
      <c r="AF1859" s="500"/>
      <c r="AG1859" s="275"/>
      <c r="AH1859" s="275"/>
      <c r="AI1859" s="275"/>
      <c r="AJ1859" s="275"/>
      <c r="AK1859" s="275"/>
      <c r="AL1859" s="275"/>
      <c r="AM1859" s="275"/>
      <c r="AN1859" s="275"/>
      <c r="AO1859" s="275"/>
      <c r="AP1859" s="275"/>
      <c r="AQ1859" s="275"/>
      <c r="AR1859" s="275"/>
      <c r="AS1859" s="500"/>
      <c r="AT1859" s="275"/>
      <c r="AU1859" s="275"/>
      <c r="AV1859" s="275"/>
      <c r="AW1859" s="567"/>
      <c r="AX1859" s="567"/>
      <c r="AY1859" s="567"/>
      <c r="AZ1859" s="159"/>
      <c r="BA1859" s="159"/>
      <c r="BB1859" s="159"/>
      <c r="BC1859" s="275"/>
      <c r="BD1859" s="275"/>
      <c r="BE1859" s="275"/>
      <c r="BF1859" s="521"/>
    </row>
    <row r="1860" spans="1:84">
      <c r="A1860" s="149"/>
      <c r="B1860" s="151"/>
      <c r="C1860" s="151"/>
      <c r="D1860" s="151"/>
      <c r="E1860" s="446" t="s">
        <v>1078</v>
      </c>
      <c r="F1860" s="592"/>
      <c r="G1860" s="159">
        <v>2</v>
      </c>
      <c r="H1860" s="159"/>
      <c r="I1860" s="275">
        <f>SUM(G1860:H1860)</f>
        <v>2</v>
      </c>
      <c r="J1860" s="159"/>
      <c r="K1860" s="159"/>
      <c r="L1860" s="275">
        <f>SUM(J1860:K1860)</f>
        <v>0</v>
      </c>
      <c r="M1860" s="159"/>
      <c r="N1860" s="159"/>
      <c r="O1860" s="275">
        <f>SUM(M1860:N1860)</f>
        <v>0</v>
      </c>
      <c r="P1860" s="159"/>
      <c r="Q1860" s="159"/>
      <c r="R1860" s="275">
        <f>SUM(P1860:Q1860)</f>
        <v>0</v>
      </c>
      <c r="S1860" s="500"/>
      <c r="T1860" s="275"/>
      <c r="U1860" s="275"/>
      <c r="V1860" s="275">
        <f>SUM(T1860:U1860)</f>
        <v>0</v>
      </c>
      <c r="W1860" s="275"/>
      <c r="X1860" s="275"/>
      <c r="Y1860" s="275">
        <f>SUM(W1860:X1860)</f>
        <v>0</v>
      </c>
      <c r="Z1860" s="275"/>
      <c r="AA1860" s="275"/>
      <c r="AB1860" s="275">
        <f>SUM(Z1860:AA1860)</f>
        <v>0</v>
      </c>
      <c r="AC1860" s="275"/>
      <c r="AD1860" s="275"/>
      <c r="AE1860" s="275">
        <f>SUM(AC1860:AD1860)</f>
        <v>0</v>
      </c>
      <c r="AF1860" s="500"/>
      <c r="AG1860" s="275"/>
      <c r="AH1860" s="275"/>
      <c r="AI1860" s="275">
        <f>SUM(AG1860:AH1860)</f>
        <v>0</v>
      </c>
      <c r="AJ1860" s="275"/>
      <c r="AK1860" s="275"/>
      <c r="AL1860" s="275">
        <f>SUM(AJ1860:AK1860)</f>
        <v>0</v>
      </c>
      <c r="AM1860" s="275"/>
      <c r="AN1860" s="275"/>
      <c r="AO1860" s="275">
        <f>SUM(AM1860:AN1860)</f>
        <v>0</v>
      </c>
      <c r="AP1860" s="275"/>
      <c r="AQ1860" s="275"/>
      <c r="AR1860" s="275">
        <f>SUM(AP1860:AQ1860)</f>
        <v>0</v>
      </c>
      <c r="AS1860" s="500"/>
      <c r="AT1860" s="275"/>
      <c r="AU1860" s="275"/>
      <c r="AV1860" s="275">
        <f>SUM(AT1860:AU1860)</f>
        <v>0</v>
      </c>
      <c r="AW1860" s="567">
        <f t="shared" ref="AW1860:AW1861" si="9034">SUM(G1860,J1860,M1860,P1860,T1860,W1860,Z1860,AC1860,AG1860,AJ1860,AM1860,AP1860,AT1860)</f>
        <v>2</v>
      </c>
      <c r="AX1860" s="567">
        <f t="shared" ref="AX1860:AX1861" si="9035">SUM(H1860,K1860,N1860,Q1860,U1860,X1860,AA1860,AD1860,AH1860,AK1860,AN1860,AQ1860,AU1860)</f>
        <v>0</v>
      </c>
      <c r="AY1860" s="567">
        <f t="shared" ref="AY1860:AY1861" si="9036">SUM(I1860,L1860,O1860,R1860,V1860,Y1860,AB1860,AE1860,AI1860,AL1860,AO1860,AR1860,AV1860)</f>
        <v>2</v>
      </c>
      <c r="AZ1860" s="159"/>
      <c r="BA1860" s="159"/>
      <c r="BB1860" s="275">
        <f>SUM(AZ1860:BA1860)</f>
        <v>0</v>
      </c>
      <c r="BC1860" s="275"/>
      <c r="BD1860" s="275"/>
      <c r="BE1860" s="275">
        <f>SUM(BC1860:BD1860)</f>
        <v>0</v>
      </c>
      <c r="BF1860" s="521"/>
      <c r="BG1860" s="605">
        <f>SUM(F1860,S1860,AF1860,AS1860)</f>
        <v>0</v>
      </c>
      <c r="BH1860" s="533">
        <f>SUM(G1860,T1860,AG1860)</f>
        <v>2</v>
      </c>
      <c r="BI1860" s="533">
        <f t="shared" ref="BI1860:BI1862" si="9037">SUM(H1860,U1860,AH1860)</f>
        <v>0</v>
      </c>
      <c r="BJ1860" s="533">
        <f t="shared" ref="BJ1860:BJ1862" si="9038">SUM(I1860,V1860,AI1860)</f>
        <v>2</v>
      </c>
      <c r="BK1860" s="533">
        <f t="shared" ref="BK1860:BK1862" si="9039">SUM(J1860,W1860,AJ1860)</f>
        <v>0</v>
      </c>
      <c r="BL1860" s="533">
        <f t="shared" ref="BL1860:BL1862" si="9040">SUM(K1860,X1860,AK1860)</f>
        <v>0</v>
      </c>
      <c r="BM1860" s="533">
        <f t="shared" ref="BM1860:BM1862" si="9041">SUM(L1860,Y1860,AL1860)</f>
        <v>0</v>
      </c>
      <c r="BN1860" s="533">
        <f>SUM(M1860,Z1860,AM1860)</f>
        <v>0</v>
      </c>
      <c r="BO1860" s="533">
        <f t="shared" ref="BO1860:BO1862" si="9042">SUM(N1860,AA1860,AN1860)</f>
        <v>0</v>
      </c>
      <c r="BP1860" s="533">
        <f t="shared" ref="BP1860:BP1862" si="9043">SUM(O1860,AB1860,AO1860)</f>
        <v>0</v>
      </c>
      <c r="BQ1860" s="533">
        <f t="shared" ref="BQ1860:BQ1862" si="9044">SUM(P1860,AC1860,AP1860)</f>
        <v>0</v>
      </c>
      <c r="BR1860" s="533">
        <f t="shared" ref="BR1860:BR1862" si="9045">SUM(Q1860,AD1860,AQ1860)</f>
        <v>0</v>
      </c>
      <c r="BS1860" s="533">
        <f t="shared" ref="BS1860:BS1862" si="9046">SUM(R1860,AE1860,AR1860)</f>
        <v>0</v>
      </c>
      <c r="BT1860" s="533">
        <f>AT1860</f>
        <v>0</v>
      </c>
      <c r="BU1860" s="533">
        <f t="shared" ref="BU1860:BU1862" si="9047">AU1860</f>
        <v>0</v>
      </c>
      <c r="BV1860" s="533">
        <f t="shared" ref="BV1860:BV1862" si="9048">AV1860</f>
        <v>0</v>
      </c>
      <c r="BW1860" s="536">
        <f>SUM(BH1860,BK1860,BN1860,BQ1860,BT1860)</f>
        <v>2</v>
      </c>
      <c r="BX1860" s="536">
        <f t="shared" ref="BX1860:BX1862" si="9049">SUM(BI1860,BL1860,BO1860,BR1860,BU1860)</f>
        <v>0</v>
      </c>
      <c r="BY1860" s="536">
        <f t="shared" ref="BY1860:BY1862" si="9050">SUM(BJ1860,BM1860,BP1860,BS1860,BV1860)</f>
        <v>2</v>
      </c>
      <c r="BZ1860" t="s">
        <v>74</v>
      </c>
      <c r="CA1860" s="553">
        <f>AZ1860</f>
        <v>0</v>
      </c>
      <c r="CB1860" s="553">
        <f t="shared" ref="CB1860:CB1862" si="9051">BA1860</f>
        <v>0</v>
      </c>
      <c r="CC1860" s="553">
        <f t="shared" ref="CC1860:CC1862" si="9052">BB1860</f>
        <v>0</v>
      </c>
      <c r="CD1860" s="553">
        <f>BC1860</f>
        <v>0</v>
      </c>
      <c r="CE1860" s="553">
        <f t="shared" ref="CE1860:CE1862" si="9053">BD1860</f>
        <v>0</v>
      </c>
      <c r="CF1860" s="553">
        <f t="shared" ref="CF1860:CF1862" si="9054">BE1860</f>
        <v>0</v>
      </c>
    </row>
    <row r="1861" spans="1:84">
      <c r="A1861" s="149"/>
      <c r="B1861" s="151" t="s">
        <v>74</v>
      </c>
      <c r="C1861" s="151"/>
      <c r="D1861" s="151"/>
      <c r="E1861" s="446" t="s">
        <v>1079</v>
      </c>
      <c r="F1861" s="592">
        <v>2</v>
      </c>
      <c r="G1861" s="159"/>
      <c r="H1861" s="159"/>
      <c r="I1861" s="275">
        <f>SUM(G1861:H1861)</f>
        <v>0</v>
      </c>
      <c r="J1861" s="159"/>
      <c r="K1861" s="159"/>
      <c r="L1861" s="275">
        <f>SUM(J1861:K1861)</f>
        <v>0</v>
      </c>
      <c r="M1861" s="159"/>
      <c r="N1861" s="159"/>
      <c r="O1861" s="275">
        <f>SUM(M1861:N1861)</f>
        <v>0</v>
      </c>
      <c r="P1861" s="159"/>
      <c r="Q1861" s="159"/>
      <c r="R1861" s="275">
        <f>SUM(P1861:Q1861)</f>
        <v>0</v>
      </c>
      <c r="S1861" s="500"/>
      <c r="T1861" s="275"/>
      <c r="U1861" s="275"/>
      <c r="V1861" s="275">
        <f>SUM(T1861:U1861)</f>
        <v>0</v>
      </c>
      <c r="W1861" s="275"/>
      <c r="X1861" s="275"/>
      <c r="Y1861" s="275">
        <f>SUM(W1861:X1861)</f>
        <v>0</v>
      </c>
      <c r="Z1861" s="275"/>
      <c r="AA1861" s="275"/>
      <c r="AB1861" s="275">
        <f>SUM(Z1861:AA1861)</f>
        <v>0</v>
      </c>
      <c r="AC1861" s="275"/>
      <c r="AD1861" s="275"/>
      <c r="AE1861" s="275">
        <f>SUM(AC1861:AD1861)</f>
        <v>0</v>
      </c>
      <c r="AF1861" s="500"/>
      <c r="AG1861" s="275"/>
      <c r="AH1861" s="275"/>
      <c r="AI1861" s="275">
        <f>SUM(AG1861:AH1861)</f>
        <v>0</v>
      </c>
      <c r="AJ1861" s="275"/>
      <c r="AK1861" s="275"/>
      <c r="AL1861" s="275">
        <f>SUM(AJ1861:AK1861)</f>
        <v>0</v>
      </c>
      <c r="AM1861" s="275"/>
      <c r="AN1861" s="275"/>
      <c r="AO1861" s="275">
        <f>SUM(AM1861:AN1861)</f>
        <v>0</v>
      </c>
      <c r="AP1861" s="275"/>
      <c r="AQ1861" s="275"/>
      <c r="AR1861" s="275">
        <f>SUM(AP1861:AQ1861)</f>
        <v>0</v>
      </c>
      <c r="AS1861" s="500"/>
      <c r="AT1861" s="275"/>
      <c r="AU1861" s="275"/>
      <c r="AV1861" s="275">
        <f>SUM(AT1861:AU1861)</f>
        <v>0</v>
      </c>
      <c r="AW1861" s="567">
        <f t="shared" si="9034"/>
        <v>0</v>
      </c>
      <c r="AX1861" s="567">
        <f t="shared" si="9035"/>
        <v>0</v>
      </c>
      <c r="AY1861" s="567">
        <f t="shared" si="9036"/>
        <v>0</v>
      </c>
      <c r="AZ1861" s="159"/>
      <c r="BA1861" s="159"/>
      <c r="BB1861" s="275">
        <f>SUM(AZ1861:BA1861)</f>
        <v>0</v>
      </c>
      <c r="BC1861" s="275"/>
      <c r="BD1861" s="275"/>
      <c r="BE1861" s="275">
        <f>SUM(BC1861:BD1861)</f>
        <v>0</v>
      </c>
      <c r="BF1861" s="521"/>
      <c r="BG1861" s="605">
        <f>SUM(F1861,S1861,AF1861,AS1861)</f>
        <v>2</v>
      </c>
      <c r="BH1861" s="533">
        <f>SUM(G1861,T1861,AG1861)</f>
        <v>0</v>
      </c>
      <c r="BI1861" s="533">
        <f t="shared" si="9037"/>
        <v>0</v>
      </c>
      <c r="BJ1861" s="533">
        <f t="shared" si="9038"/>
        <v>0</v>
      </c>
      <c r="BK1861" s="533">
        <f t="shared" si="9039"/>
        <v>0</v>
      </c>
      <c r="BL1861" s="533">
        <f t="shared" si="9040"/>
        <v>0</v>
      </c>
      <c r="BM1861" s="533">
        <f t="shared" si="9041"/>
        <v>0</v>
      </c>
      <c r="BN1861" s="533">
        <f>SUM(M1861,Z1861,AM1861)</f>
        <v>0</v>
      </c>
      <c r="BO1861" s="533">
        <f t="shared" si="9042"/>
        <v>0</v>
      </c>
      <c r="BP1861" s="533">
        <f t="shared" si="9043"/>
        <v>0</v>
      </c>
      <c r="BQ1861" s="533">
        <f t="shared" si="9044"/>
        <v>0</v>
      </c>
      <c r="BR1861" s="533">
        <f t="shared" si="9045"/>
        <v>0</v>
      </c>
      <c r="BS1861" s="533">
        <f t="shared" si="9046"/>
        <v>0</v>
      </c>
      <c r="BT1861" s="533">
        <f>AT1861</f>
        <v>0</v>
      </c>
      <c r="BU1861" s="533">
        <f t="shared" si="9047"/>
        <v>0</v>
      </c>
      <c r="BV1861" s="533">
        <f t="shared" si="9048"/>
        <v>0</v>
      </c>
      <c r="BW1861" s="536">
        <f>SUM(BH1861,BK1861,BN1861,BQ1861,BT1861)</f>
        <v>0</v>
      </c>
      <c r="BX1861" s="536">
        <f t="shared" si="9049"/>
        <v>0</v>
      </c>
      <c r="BY1861" s="536">
        <f t="shared" si="9050"/>
        <v>0</v>
      </c>
      <c r="BZ1861" t="s">
        <v>74</v>
      </c>
      <c r="CA1861" s="553">
        <f>AZ1861</f>
        <v>0</v>
      </c>
      <c r="CB1861" s="553">
        <f t="shared" si="9051"/>
        <v>0</v>
      </c>
      <c r="CC1861" s="553">
        <f t="shared" si="9052"/>
        <v>0</v>
      </c>
      <c r="CD1861" s="553">
        <f>BC1861</f>
        <v>0</v>
      </c>
      <c r="CE1861" s="553">
        <f t="shared" si="9053"/>
        <v>0</v>
      </c>
      <c r="CF1861" s="553">
        <f t="shared" si="9054"/>
        <v>0</v>
      </c>
    </row>
    <row r="1862" spans="1:84" ht="13.5" customHeight="1">
      <c r="A1862" s="149"/>
      <c r="B1862" s="151"/>
      <c r="C1862" s="151"/>
      <c r="D1862" s="151"/>
      <c r="E1862" s="379"/>
      <c r="F1862" s="592">
        <f t="shared" ref="F1862:BE1862" si="9055">SUM(F1860:F1861)</f>
        <v>2</v>
      </c>
      <c r="G1862" s="276">
        <f t="shared" si="9055"/>
        <v>2</v>
      </c>
      <c r="H1862" s="276">
        <f t="shared" si="9055"/>
        <v>0</v>
      </c>
      <c r="I1862" s="276">
        <f t="shared" si="9055"/>
        <v>2</v>
      </c>
      <c r="J1862" s="276">
        <f t="shared" si="9055"/>
        <v>0</v>
      </c>
      <c r="K1862" s="276">
        <f t="shared" si="9055"/>
        <v>0</v>
      </c>
      <c r="L1862" s="276">
        <f t="shared" si="9055"/>
        <v>0</v>
      </c>
      <c r="M1862" s="276">
        <f t="shared" si="9055"/>
        <v>0</v>
      </c>
      <c r="N1862" s="276">
        <f t="shared" si="9055"/>
        <v>0</v>
      </c>
      <c r="O1862" s="276">
        <f t="shared" si="9055"/>
        <v>0</v>
      </c>
      <c r="P1862" s="276">
        <f t="shared" si="9055"/>
        <v>0</v>
      </c>
      <c r="Q1862" s="276">
        <f t="shared" si="9055"/>
        <v>0</v>
      </c>
      <c r="R1862" s="276">
        <f t="shared" si="9055"/>
        <v>0</v>
      </c>
      <c r="S1862" s="501">
        <f t="shared" si="9055"/>
        <v>0</v>
      </c>
      <c r="T1862" s="276">
        <f t="shared" si="9055"/>
        <v>0</v>
      </c>
      <c r="U1862" s="276">
        <f t="shared" si="9055"/>
        <v>0</v>
      </c>
      <c r="V1862" s="276">
        <f t="shared" si="9055"/>
        <v>0</v>
      </c>
      <c r="W1862" s="276">
        <f t="shared" si="9055"/>
        <v>0</v>
      </c>
      <c r="X1862" s="276">
        <f t="shared" si="9055"/>
        <v>0</v>
      </c>
      <c r="Y1862" s="276">
        <f t="shared" si="9055"/>
        <v>0</v>
      </c>
      <c r="Z1862" s="276">
        <f t="shared" si="9055"/>
        <v>0</v>
      </c>
      <c r="AA1862" s="276">
        <f t="shared" si="9055"/>
        <v>0</v>
      </c>
      <c r="AB1862" s="276">
        <f t="shared" si="9055"/>
        <v>0</v>
      </c>
      <c r="AC1862" s="276">
        <f t="shared" si="9055"/>
        <v>0</v>
      </c>
      <c r="AD1862" s="276">
        <f t="shared" si="9055"/>
        <v>0</v>
      </c>
      <c r="AE1862" s="276">
        <f t="shared" si="9055"/>
        <v>0</v>
      </c>
      <c r="AF1862" s="501">
        <f t="shared" si="9055"/>
        <v>0</v>
      </c>
      <c r="AG1862" s="276">
        <f t="shared" si="9055"/>
        <v>0</v>
      </c>
      <c r="AH1862" s="276">
        <f t="shared" si="9055"/>
        <v>0</v>
      </c>
      <c r="AI1862" s="276">
        <f t="shared" si="9055"/>
        <v>0</v>
      </c>
      <c r="AJ1862" s="276">
        <f t="shared" si="9055"/>
        <v>0</v>
      </c>
      <c r="AK1862" s="276">
        <f t="shared" si="9055"/>
        <v>0</v>
      </c>
      <c r="AL1862" s="276">
        <f t="shared" si="9055"/>
        <v>0</v>
      </c>
      <c r="AM1862" s="276">
        <f t="shared" si="9055"/>
        <v>0</v>
      </c>
      <c r="AN1862" s="276">
        <f t="shared" si="9055"/>
        <v>0</v>
      </c>
      <c r="AO1862" s="276">
        <f t="shared" si="9055"/>
        <v>0</v>
      </c>
      <c r="AP1862" s="276">
        <f t="shared" si="9055"/>
        <v>0</v>
      </c>
      <c r="AQ1862" s="276">
        <f t="shared" si="9055"/>
        <v>0</v>
      </c>
      <c r="AR1862" s="276">
        <f t="shared" si="9055"/>
        <v>0</v>
      </c>
      <c r="AS1862" s="501">
        <f t="shared" si="9055"/>
        <v>0</v>
      </c>
      <c r="AT1862" s="276">
        <f t="shared" si="9055"/>
        <v>0</v>
      </c>
      <c r="AU1862" s="276">
        <f t="shared" si="9055"/>
        <v>0</v>
      </c>
      <c r="AV1862" s="276">
        <f t="shared" si="9055"/>
        <v>0</v>
      </c>
      <c r="AW1862" s="568">
        <f t="shared" si="9055"/>
        <v>2</v>
      </c>
      <c r="AX1862" s="568">
        <f t="shared" si="9055"/>
        <v>0</v>
      </c>
      <c r="AY1862" s="568">
        <f t="shared" si="9055"/>
        <v>2</v>
      </c>
      <c r="AZ1862" s="276">
        <f t="shared" si="9055"/>
        <v>0</v>
      </c>
      <c r="BA1862" s="276">
        <f t="shared" si="9055"/>
        <v>0</v>
      </c>
      <c r="BB1862" s="276">
        <f t="shared" si="9055"/>
        <v>0</v>
      </c>
      <c r="BC1862" s="276">
        <f t="shared" si="9055"/>
        <v>0</v>
      </c>
      <c r="BD1862" s="276">
        <f t="shared" si="9055"/>
        <v>0</v>
      </c>
      <c r="BE1862" s="276">
        <f t="shared" si="9055"/>
        <v>0</v>
      </c>
      <c r="BF1862" s="523"/>
      <c r="BG1862" s="605">
        <f>SUM(F1862,S1862,AF1862,AS1862)</f>
        <v>2</v>
      </c>
      <c r="BH1862" s="533">
        <f>SUM(G1862,T1862,AG1862)</f>
        <v>2</v>
      </c>
      <c r="BI1862" s="533">
        <f t="shared" si="9037"/>
        <v>0</v>
      </c>
      <c r="BJ1862" s="533">
        <f t="shared" si="9038"/>
        <v>2</v>
      </c>
      <c r="BK1862" s="533">
        <f t="shared" si="9039"/>
        <v>0</v>
      </c>
      <c r="BL1862" s="533">
        <f t="shared" si="9040"/>
        <v>0</v>
      </c>
      <c r="BM1862" s="533">
        <f t="shared" si="9041"/>
        <v>0</v>
      </c>
      <c r="BN1862" s="533">
        <f>SUM(M1862,Z1862,AM1862)</f>
        <v>0</v>
      </c>
      <c r="BO1862" s="533">
        <f t="shared" si="9042"/>
        <v>0</v>
      </c>
      <c r="BP1862" s="533">
        <f t="shared" si="9043"/>
        <v>0</v>
      </c>
      <c r="BQ1862" s="533">
        <f t="shared" si="9044"/>
        <v>0</v>
      </c>
      <c r="BR1862" s="533">
        <f t="shared" si="9045"/>
        <v>0</v>
      </c>
      <c r="BS1862" s="533">
        <f t="shared" si="9046"/>
        <v>0</v>
      </c>
      <c r="BT1862" s="533">
        <f>AT1862</f>
        <v>0</v>
      </c>
      <c r="BU1862" s="533">
        <f t="shared" si="9047"/>
        <v>0</v>
      </c>
      <c r="BV1862" s="533">
        <f t="shared" si="9048"/>
        <v>0</v>
      </c>
      <c r="BW1862" s="536">
        <f>SUM(BH1862,BK1862,BN1862,BQ1862,BT1862)</f>
        <v>2</v>
      </c>
      <c r="BX1862" s="536">
        <f t="shared" si="9049"/>
        <v>0</v>
      </c>
      <c r="BY1862" s="536">
        <f t="shared" si="9050"/>
        <v>2</v>
      </c>
      <c r="BZ1862" t="s">
        <v>74</v>
      </c>
      <c r="CA1862" s="553">
        <f>AZ1862</f>
        <v>0</v>
      </c>
      <c r="CB1862" s="553">
        <f t="shared" si="9051"/>
        <v>0</v>
      </c>
      <c r="CC1862" s="553">
        <f t="shared" si="9052"/>
        <v>0</v>
      </c>
      <c r="CD1862" s="553">
        <f>BC1862</f>
        <v>0</v>
      </c>
      <c r="CE1862" s="553">
        <f t="shared" si="9053"/>
        <v>0</v>
      </c>
      <c r="CF1862" s="553">
        <f t="shared" si="9054"/>
        <v>0</v>
      </c>
    </row>
    <row r="1863" spans="1:84" ht="7.5" customHeight="1">
      <c r="A1863" s="149"/>
      <c r="B1863" s="151"/>
      <c r="C1863" s="151"/>
      <c r="D1863" s="151"/>
      <c r="E1863" s="379"/>
      <c r="F1863" s="592"/>
      <c r="G1863" s="168"/>
      <c r="H1863" s="168"/>
      <c r="I1863" s="168"/>
      <c r="J1863" s="168"/>
      <c r="K1863" s="168"/>
      <c r="L1863" s="168"/>
      <c r="M1863" s="168"/>
      <c r="N1863" s="168"/>
      <c r="O1863" s="168"/>
      <c r="P1863" s="168"/>
      <c r="Q1863" s="168"/>
      <c r="R1863" s="168"/>
      <c r="S1863" s="502"/>
      <c r="T1863" s="168"/>
      <c r="U1863" s="168"/>
      <c r="V1863" s="168"/>
      <c r="W1863" s="168"/>
      <c r="X1863" s="168"/>
      <c r="Y1863" s="168"/>
      <c r="Z1863" s="168"/>
      <c r="AA1863" s="168"/>
      <c r="AB1863" s="168"/>
      <c r="AC1863" s="168"/>
      <c r="AD1863" s="168"/>
      <c r="AE1863" s="168"/>
      <c r="AF1863" s="502"/>
      <c r="AG1863" s="168"/>
      <c r="AH1863" s="168"/>
      <c r="AI1863" s="168"/>
      <c r="AJ1863" s="168"/>
      <c r="AK1863" s="168"/>
      <c r="AL1863" s="168"/>
      <c r="AM1863" s="168"/>
      <c r="AN1863" s="168"/>
      <c r="AO1863" s="168"/>
      <c r="AP1863" s="168"/>
      <c r="AQ1863" s="168"/>
      <c r="AR1863" s="168"/>
      <c r="AS1863" s="502"/>
      <c r="AT1863" s="168"/>
      <c r="AU1863" s="168"/>
      <c r="AV1863" s="168"/>
      <c r="AW1863" s="569"/>
      <c r="AX1863" s="569"/>
      <c r="AY1863" s="569"/>
      <c r="AZ1863" s="168"/>
      <c r="BA1863" s="168"/>
      <c r="BB1863" s="168"/>
      <c r="BC1863" s="168"/>
      <c r="BD1863" s="168"/>
      <c r="BE1863" s="168"/>
      <c r="BF1863" s="523"/>
    </row>
    <row r="1864" spans="1:84">
      <c r="A1864" s="149"/>
      <c r="B1864" s="151" t="s">
        <v>605</v>
      </c>
      <c r="C1864" s="151"/>
      <c r="D1864" s="151"/>
      <c r="E1864" s="446" t="s">
        <v>1078</v>
      </c>
      <c r="F1864" s="592">
        <f>SUM(F1771,F1775,F1779,F1783,F1787,F1791,F1796,F1800,F1804,F1808,F1826,F1812,F1817,F1822,F1831,F1835,F1840,F1845,F1850,F1855,F1860)</f>
        <v>48</v>
      </c>
      <c r="G1864" s="168">
        <f t="shared" ref="G1864:R1864" si="9056">SUM(G1771,G1775,G1779,G1783,G1787,G1791,G1796,G1800,G1804,G1808,G1826,G1812,G1817,G1822,G1831,G1835,G1840,G1845,G1850,G1855,G1860)</f>
        <v>35</v>
      </c>
      <c r="H1864" s="168">
        <f t="shared" si="9056"/>
        <v>11</v>
      </c>
      <c r="I1864" s="168">
        <f t="shared" si="9056"/>
        <v>46</v>
      </c>
      <c r="J1864" s="168">
        <f t="shared" si="9056"/>
        <v>6</v>
      </c>
      <c r="K1864" s="168">
        <f t="shared" si="9056"/>
        <v>2</v>
      </c>
      <c r="L1864" s="168">
        <f t="shared" si="9056"/>
        <v>8</v>
      </c>
      <c r="M1864" s="168">
        <f t="shared" si="9056"/>
        <v>3</v>
      </c>
      <c r="N1864" s="168">
        <f t="shared" si="9056"/>
        <v>2</v>
      </c>
      <c r="O1864" s="168">
        <f t="shared" si="9056"/>
        <v>5</v>
      </c>
      <c r="P1864" s="168">
        <f t="shared" si="9056"/>
        <v>31</v>
      </c>
      <c r="Q1864" s="168">
        <f t="shared" si="9056"/>
        <v>11</v>
      </c>
      <c r="R1864" s="168">
        <f t="shared" si="9056"/>
        <v>42</v>
      </c>
      <c r="S1864" s="502">
        <f t="shared" ref="S1864:BE1864" si="9057">SUM(S1771,S1775,S1779,S1783,S1787,S1791,S1796,S1800,S1804,S1808,S1826,S1812,S1817,S1822,S1831,S1835,S1840,S1845,S1850,S1855,S1860)</f>
        <v>0</v>
      </c>
      <c r="T1864" s="168">
        <f t="shared" si="9057"/>
        <v>0</v>
      </c>
      <c r="U1864" s="168">
        <f t="shared" si="9057"/>
        <v>0</v>
      </c>
      <c r="V1864" s="168">
        <f t="shared" si="9057"/>
        <v>0</v>
      </c>
      <c r="W1864" s="168">
        <f t="shared" si="9057"/>
        <v>0</v>
      </c>
      <c r="X1864" s="168">
        <f t="shared" si="9057"/>
        <v>0</v>
      </c>
      <c r="Y1864" s="168">
        <f t="shared" si="9057"/>
        <v>0</v>
      </c>
      <c r="Z1864" s="168">
        <f t="shared" si="9057"/>
        <v>0</v>
      </c>
      <c r="AA1864" s="168">
        <f t="shared" si="9057"/>
        <v>0</v>
      </c>
      <c r="AB1864" s="168">
        <f t="shared" si="9057"/>
        <v>0</v>
      </c>
      <c r="AC1864" s="168">
        <f t="shared" si="9057"/>
        <v>0</v>
      </c>
      <c r="AD1864" s="168">
        <f t="shared" si="9057"/>
        <v>0</v>
      </c>
      <c r="AE1864" s="168">
        <f t="shared" si="9057"/>
        <v>0</v>
      </c>
      <c r="AF1864" s="502">
        <f t="shared" si="9057"/>
        <v>0</v>
      </c>
      <c r="AG1864" s="168">
        <f t="shared" si="9057"/>
        <v>0</v>
      </c>
      <c r="AH1864" s="168">
        <f t="shared" si="9057"/>
        <v>0</v>
      </c>
      <c r="AI1864" s="168">
        <f t="shared" si="9057"/>
        <v>0</v>
      </c>
      <c r="AJ1864" s="168">
        <f t="shared" si="9057"/>
        <v>0</v>
      </c>
      <c r="AK1864" s="168">
        <f t="shared" si="9057"/>
        <v>0</v>
      </c>
      <c r="AL1864" s="168">
        <f t="shared" si="9057"/>
        <v>0</v>
      </c>
      <c r="AM1864" s="168">
        <f t="shared" si="9057"/>
        <v>0</v>
      </c>
      <c r="AN1864" s="168">
        <f t="shared" si="9057"/>
        <v>0</v>
      </c>
      <c r="AO1864" s="168">
        <f t="shared" si="9057"/>
        <v>0</v>
      </c>
      <c r="AP1864" s="168">
        <f t="shared" si="9057"/>
        <v>0</v>
      </c>
      <c r="AQ1864" s="168">
        <f t="shared" si="9057"/>
        <v>0</v>
      </c>
      <c r="AR1864" s="168">
        <f t="shared" si="9057"/>
        <v>0</v>
      </c>
      <c r="AS1864" s="502">
        <f t="shared" si="9057"/>
        <v>0</v>
      </c>
      <c r="AT1864" s="168">
        <f t="shared" si="9057"/>
        <v>4</v>
      </c>
      <c r="AU1864" s="168">
        <f t="shared" si="9057"/>
        <v>0</v>
      </c>
      <c r="AV1864" s="168">
        <f t="shared" si="9057"/>
        <v>4</v>
      </c>
      <c r="AW1864" s="569">
        <f t="shared" si="9057"/>
        <v>79</v>
      </c>
      <c r="AX1864" s="569">
        <f t="shared" si="9057"/>
        <v>26</v>
      </c>
      <c r="AY1864" s="569">
        <f t="shared" si="9057"/>
        <v>105</v>
      </c>
      <c r="AZ1864" s="168">
        <f t="shared" si="9057"/>
        <v>1</v>
      </c>
      <c r="BA1864" s="168">
        <f t="shared" si="9057"/>
        <v>0</v>
      </c>
      <c r="BB1864" s="168">
        <f t="shared" si="9057"/>
        <v>1</v>
      </c>
      <c r="BC1864" s="168">
        <f t="shared" si="9057"/>
        <v>0</v>
      </c>
      <c r="BD1864" s="168">
        <f t="shared" si="9057"/>
        <v>0</v>
      </c>
      <c r="BE1864" s="168">
        <f t="shared" si="9057"/>
        <v>0</v>
      </c>
      <c r="BF1864" s="523"/>
      <c r="BG1864" s="605">
        <f>SUM(F1864,S1864,AF1864,AS1864)</f>
        <v>48</v>
      </c>
      <c r="BH1864" s="533">
        <f>SUM(G1864,T1864,AG1864)</f>
        <v>35</v>
      </c>
      <c r="BI1864" s="533">
        <f t="shared" ref="BI1864:BI1866" si="9058">SUM(H1864,U1864,AH1864)</f>
        <v>11</v>
      </c>
      <c r="BJ1864" s="533">
        <f t="shared" ref="BJ1864:BJ1866" si="9059">SUM(I1864,V1864,AI1864)</f>
        <v>46</v>
      </c>
      <c r="BK1864" s="533">
        <f t="shared" ref="BK1864:BK1866" si="9060">SUM(J1864,W1864,AJ1864)</f>
        <v>6</v>
      </c>
      <c r="BL1864" s="533">
        <f t="shared" ref="BL1864:BL1866" si="9061">SUM(K1864,X1864,AK1864)</f>
        <v>2</v>
      </c>
      <c r="BM1864" s="533">
        <f t="shared" ref="BM1864:BM1866" si="9062">SUM(L1864,Y1864,AL1864)</f>
        <v>8</v>
      </c>
      <c r="BN1864" s="533">
        <f>SUM(M1864,Z1864,AM1864)</f>
        <v>3</v>
      </c>
      <c r="BO1864" s="533">
        <f t="shared" ref="BO1864:BO1866" si="9063">SUM(N1864,AA1864,AN1864)</f>
        <v>2</v>
      </c>
      <c r="BP1864" s="533">
        <f t="shared" ref="BP1864:BP1866" si="9064">SUM(O1864,AB1864,AO1864)</f>
        <v>5</v>
      </c>
      <c r="BQ1864" s="533">
        <f t="shared" ref="BQ1864:BQ1866" si="9065">SUM(P1864,AC1864,AP1864)</f>
        <v>31</v>
      </c>
      <c r="BR1864" s="533">
        <f t="shared" ref="BR1864:BR1866" si="9066">SUM(Q1864,AD1864,AQ1864)</f>
        <v>11</v>
      </c>
      <c r="BS1864" s="533">
        <f t="shared" ref="BS1864:BS1866" si="9067">SUM(R1864,AE1864,AR1864)</f>
        <v>42</v>
      </c>
      <c r="BT1864" s="533">
        <f>AT1864</f>
        <v>4</v>
      </c>
      <c r="BU1864" s="533">
        <f t="shared" ref="BU1864:BU1866" si="9068">AU1864</f>
        <v>0</v>
      </c>
      <c r="BV1864" s="533">
        <f t="shared" ref="BV1864:BV1866" si="9069">AV1864</f>
        <v>4</v>
      </c>
      <c r="BW1864" s="536">
        <f>SUM(BH1864,BK1864,BN1864,BQ1864,BT1864)</f>
        <v>79</v>
      </c>
      <c r="BX1864" s="536">
        <f t="shared" ref="BX1864:BX1866" si="9070">SUM(BI1864,BL1864,BO1864,BR1864,BU1864)</f>
        <v>26</v>
      </c>
      <c r="BY1864" s="536">
        <f t="shared" ref="BY1864:BY1866" si="9071">SUM(BJ1864,BM1864,BP1864,BS1864,BV1864)</f>
        <v>105</v>
      </c>
      <c r="BZ1864" t="s">
        <v>74</v>
      </c>
      <c r="CA1864" s="553">
        <f>AZ1864</f>
        <v>1</v>
      </c>
      <c r="CB1864" s="553">
        <f t="shared" ref="CB1864:CB1866" si="9072">BA1864</f>
        <v>0</v>
      </c>
      <c r="CC1864" s="553">
        <f t="shared" ref="CC1864:CC1866" si="9073">BB1864</f>
        <v>1</v>
      </c>
      <c r="CD1864" s="553">
        <f>BC1864</f>
        <v>0</v>
      </c>
      <c r="CE1864" s="553">
        <f t="shared" ref="CE1864:CE1866" si="9074">BD1864</f>
        <v>0</v>
      </c>
      <c r="CF1864" s="553">
        <f t="shared" ref="CF1864:CF1866" si="9075">BE1864</f>
        <v>0</v>
      </c>
    </row>
    <row r="1865" spans="1:84">
      <c r="A1865" s="149"/>
      <c r="B1865" s="151"/>
      <c r="C1865" s="151"/>
      <c r="D1865" s="151"/>
      <c r="E1865" s="446" t="s">
        <v>1079</v>
      </c>
      <c r="F1865" s="592">
        <f>SUM(F1772,F1776,F1780,F1784,F1788,F1792,F1797,F1801,F1805,F1809,F1827,F1813,F1818,F1823,F1832,F1836,F1841,F1846,F1851,F1856,F1861)</f>
        <v>133</v>
      </c>
      <c r="G1865" s="168">
        <f t="shared" ref="G1865:R1865" si="9076">SUM(G1772,G1776,G1780,G1784,G1788,G1792,G1797,G1801,G1805,G1809,G1827,G1813,G1818,G1823,G1832,G1836,G1841,G1846,G1851,G1856,G1861)</f>
        <v>9</v>
      </c>
      <c r="H1865" s="168">
        <f t="shared" si="9076"/>
        <v>7</v>
      </c>
      <c r="I1865" s="168">
        <f t="shared" si="9076"/>
        <v>16</v>
      </c>
      <c r="J1865" s="168">
        <f t="shared" si="9076"/>
        <v>3</v>
      </c>
      <c r="K1865" s="168">
        <f t="shared" si="9076"/>
        <v>1</v>
      </c>
      <c r="L1865" s="168">
        <f t="shared" si="9076"/>
        <v>4</v>
      </c>
      <c r="M1865" s="168">
        <f t="shared" si="9076"/>
        <v>1</v>
      </c>
      <c r="N1865" s="168">
        <f t="shared" si="9076"/>
        <v>1</v>
      </c>
      <c r="O1865" s="168">
        <f t="shared" si="9076"/>
        <v>2</v>
      </c>
      <c r="P1865" s="168">
        <f t="shared" si="9076"/>
        <v>5</v>
      </c>
      <c r="Q1865" s="168">
        <f t="shared" si="9076"/>
        <v>6</v>
      </c>
      <c r="R1865" s="168">
        <f t="shared" si="9076"/>
        <v>11</v>
      </c>
      <c r="S1865" s="502">
        <f t="shared" ref="S1865:BE1865" si="9077">SUM(S1772,S1776,S1780,S1784,S1788,S1792,S1797,S1801,S1805,S1809,S1827,S1813,S1818,S1823,S1832,S1836,S1841,S1846,S1851,S1856,S1861)</f>
        <v>0</v>
      </c>
      <c r="T1865" s="168">
        <f t="shared" si="9077"/>
        <v>0</v>
      </c>
      <c r="U1865" s="168">
        <f t="shared" si="9077"/>
        <v>0</v>
      </c>
      <c r="V1865" s="168">
        <f t="shared" si="9077"/>
        <v>0</v>
      </c>
      <c r="W1865" s="168">
        <f t="shared" si="9077"/>
        <v>0</v>
      </c>
      <c r="X1865" s="168">
        <f t="shared" si="9077"/>
        <v>0</v>
      </c>
      <c r="Y1865" s="168">
        <f t="shared" si="9077"/>
        <v>0</v>
      </c>
      <c r="Z1865" s="168">
        <f t="shared" si="9077"/>
        <v>0</v>
      </c>
      <c r="AA1865" s="168">
        <f t="shared" si="9077"/>
        <v>0</v>
      </c>
      <c r="AB1865" s="168">
        <f t="shared" si="9077"/>
        <v>0</v>
      </c>
      <c r="AC1865" s="168">
        <f t="shared" si="9077"/>
        <v>0</v>
      </c>
      <c r="AD1865" s="168">
        <f t="shared" si="9077"/>
        <v>0</v>
      </c>
      <c r="AE1865" s="168">
        <f t="shared" si="9077"/>
        <v>0</v>
      </c>
      <c r="AF1865" s="502">
        <f t="shared" si="9077"/>
        <v>0</v>
      </c>
      <c r="AG1865" s="168">
        <f t="shared" si="9077"/>
        <v>0</v>
      </c>
      <c r="AH1865" s="168">
        <f t="shared" si="9077"/>
        <v>0</v>
      </c>
      <c r="AI1865" s="168">
        <f t="shared" si="9077"/>
        <v>0</v>
      </c>
      <c r="AJ1865" s="168">
        <f t="shared" si="9077"/>
        <v>0</v>
      </c>
      <c r="AK1865" s="168">
        <f t="shared" si="9077"/>
        <v>0</v>
      </c>
      <c r="AL1865" s="168">
        <f t="shared" si="9077"/>
        <v>0</v>
      </c>
      <c r="AM1865" s="168">
        <f t="shared" si="9077"/>
        <v>0</v>
      </c>
      <c r="AN1865" s="168">
        <f t="shared" si="9077"/>
        <v>0</v>
      </c>
      <c r="AO1865" s="168">
        <f t="shared" si="9077"/>
        <v>0</v>
      </c>
      <c r="AP1865" s="168">
        <f t="shared" si="9077"/>
        <v>0</v>
      </c>
      <c r="AQ1865" s="168">
        <f t="shared" si="9077"/>
        <v>0</v>
      </c>
      <c r="AR1865" s="168">
        <f t="shared" si="9077"/>
        <v>0</v>
      </c>
      <c r="AS1865" s="502">
        <f t="shared" si="9077"/>
        <v>0</v>
      </c>
      <c r="AT1865" s="168">
        <f t="shared" si="9077"/>
        <v>0</v>
      </c>
      <c r="AU1865" s="168">
        <f t="shared" si="9077"/>
        <v>0</v>
      </c>
      <c r="AV1865" s="168">
        <f t="shared" si="9077"/>
        <v>0</v>
      </c>
      <c r="AW1865" s="569">
        <f t="shared" si="9077"/>
        <v>18</v>
      </c>
      <c r="AX1865" s="569">
        <f t="shared" si="9077"/>
        <v>15</v>
      </c>
      <c r="AY1865" s="569">
        <f t="shared" si="9077"/>
        <v>33</v>
      </c>
      <c r="AZ1865" s="168">
        <f t="shared" si="9077"/>
        <v>0</v>
      </c>
      <c r="BA1865" s="168">
        <f t="shared" si="9077"/>
        <v>0</v>
      </c>
      <c r="BB1865" s="168">
        <f t="shared" si="9077"/>
        <v>0</v>
      </c>
      <c r="BC1865" s="168">
        <f t="shared" si="9077"/>
        <v>1</v>
      </c>
      <c r="BD1865" s="168">
        <f t="shared" si="9077"/>
        <v>0</v>
      </c>
      <c r="BE1865" s="168">
        <f t="shared" si="9077"/>
        <v>1</v>
      </c>
      <c r="BF1865" s="523"/>
      <c r="BG1865" s="605">
        <f>SUM(F1865,S1865,AF1865,AS1865)</f>
        <v>133</v>
      </c>
      <c r="BH1865" s="533">
        <f>SUM(G1865,T1865,AG1865)</f>
        <v>9</v>
      </c>
      <c r="BI1865" s="533">
        <f t="shared" si="9058"/>
        <v>7</v>
      </c>
      <c r="BJ1865" s="533">
        <f t="shared" si="9059"/>
        <v>16</v>
      </c>
      <c r="BK1865" s="533">
        <f t="shared" si="9060"/>
        <v>3</v>
      </c>
      <c r="BL1865" s="533">
        <f t="shared" si="9061"/>
        <v>1</v>
      </c>
      <c r="BM1865" s="533">
        <f t="shared" si="9062"/>
        <v>4</v>
      </c>
      <c r="BN1865" s="533">
        <f>SUM(M1865,Z1865,AM1865)</f>
        <v>1</v>
      </c>
      <c r="BO1865" s="533">
        <f t="shared" si="9063"/>
        <v>1</v>
      </c>
      <c r="BP1865" s="533">
        <f t="shared" si="9064"/>
        <v>2</v>
      </c>
      <c r="BQ1865" s="533">
        <f t="shared" si="9065"/>
        <v>5</v>
      </c>
      <c r="BR1865" s="533">
        <f t="shared" si="9066"/>
        <v>6</v>
      </c>
      <c r="BS1865" s="533">
        <f t="shared" si="9067"/>
        <v>11</v>
      </c>
      <c r="BT1865" s="533">
        <f>AT1865</f>
        <v>0</v>
      </c>
      <c r="BU1865" s="533">
        <f t="shared" si="9068"/>
        <v>0</v>
      </c>
      <c r="BV1865" s="533">
        <f t="shared" si="9069"/>
        <v>0</v>
      </c>
      <c r="BW1865" s="536">
        <f>SUM(BH1865,BK1865,BN1865,BQ1865,BT1865)</f>
        <v>18</v>
      </c>
      <c r="BX1865" s="536">
        <f t="shared" si="9070"/>
        <v>15</v>
      </c>
      <c r="BY1865" s="536">
        <f t="shared" si="9071"/>
        <v>33</v>
      </c>
      <c r="BZ1865" t="s">
        <v>74</v>
      </c>
      <c r="CA1865" s="553">
        <f>AZ1865</f>
        <v>0</v>
      </c>
      <c r="CB1865" s="553">
        <f t="shared" si="9072"/>
        <v>0</v>
      </c>
      <c r="CC1865" s="553">
        <f t="shared" si="9073"/>
        <v>0</v>
      </c>
      <c r="CD1865" s="553">
        <f>BC1865</f>
        <v>1</v>
      </c>
      <c r="CE1865" s="553">
        <f t="shared" si="9074"/>
        <v>0</v>
      </c>
      <c r="CF1865" s="553">
        <f t="shared" si="9075"/>
        <v>1</v>
      </c>
    </row>
    <row r="1866" spans="1:84">
      <c r="A1866" s="149"/>
      <c r="B1866" s="151"/>
      <c r="C1866" s="151"/>
      <c r="D1866" s="151"/>
      <c r="E1866" s="370"/>
      <c r="F1866" s="592">
        <f>SUM(F1864:F1865)</f>
        <v>181</v>
      </c>
      <c r="G1866" s="168">
        <f t="shared" ref="G1866:R1866" si="9078">SUM(G1864:G1865)</f>
        <v>44</v>
      </c>
      <c r="H1866" s="168">
        <f t="shared" si="9078"/>
        <v>18</v>
      </c>
      <c r="I1866" s="168">
        <f t="shared" si="9078"/>
        <v>62</v>
      </c>
      <c r="J1866" s="168">
        <f t="shared" si="9078"/>
        <v>9</v>
      </c>
      <c r="K1866" s="168">
        <f t="shared" si="9078"/>
        <v>3</v>
      </c>
      <c r="L1866" s="168">
        <f t="shared" si="9078"/>
        <v>12</v>
      </c>
      <c r="M1866" s="168">
        <f t="shared" si="9078"/>
        <v>4</v>
      </c>
      <c r="N1866" s="168">
        <f t="shared" si="9078"/>
        <v>3</v>
      </c>
      <c r="O1866" s="168">
        <f t="shared" si="9078"/>
        <v>7</v>
      </c>
      <c r="P1866" s="168">
        <f t="shared" si="9078"/>
        <v>36</v>
      </c>
      <c r="Q1866" s="168">
        <f t="shared" si="9078"/>
        <v>17</v>
      </c>
      <c r="R1866" s="168">
        <f t="shared" si="9078"/>
        <v>53</v>
      </c>
      <c r="S1866" s="502">
        <f t="shared" ref="S1866:BE1866" si="9079">SUM(S1864:S1865)</f>
        <v>0</v>
      </c>
      <c r="T1866" s="168">
        <f t="shared" si="9079"/>
        <v>0</v>
      </c>
      <c r="U1866" s="168">
        <f t="shared" si="9079"/>
        <v>0</v>
      </c>
      <c r="V1866" s="168">
        <f t="shared" si="9079"/>
        <v>0</v>
      </c>
      <c r="W1866" s="168">
        <f t="shared" si="9079"/>
        <v>0</v>
      </c>
      <c r="X1866" s="168">
        <f t="shared" si="9079"/>
        <v>0</v>
      </c>
      <c r="Y1866" s="168">
        <f t="shared" si="9079"/>
        <v>0</v>
      </c>
      <c r="Z1866" s="168">
        <f t="shared" si="9079"/>
        <v>0</v>
      </c>
      <c r="AA1866" s="168">
        <f t="shared" si="9079"/>
        <v>0</v>
      </c>
      <c r="AB1866" s="168">
        <f t="shared" si="9079"/>
        <v>0</v>
      </c>
      <c r="AC1866" s="168">
        <f t="shared" si="9079"/>
        <v>0</v>
      </c>
      <c r="AD1866" s="168">
        <f t="shared" si="9079"/>
        <v>0</v>
      </c>
      <c r="AE1866" s="168">
        <f t="shared" si="9079"/>
        <v>0</v>
      </c>
      <c r="AF1866" s="502">
        <f t="shared" si="9079"/>
        <v>0</v>
      </c>
      <c r="AG1866" s="168">
        <f t="shared" si="9079"/>
        <v>0</v>
      </c>
      <c r="AH1866" s="168">
        <f t="shared" si="9079"/>
        <v>0</v>
      </c>
      <c r="AI1866" s="168">
        <f t="shared" si="9079"/>
        <v>0</v>
      </c>
      <c r="AJ1866" s="168">
        <f t="shared" si="9079"/>
        <v>0</v>
      </c>
      <c r="AK1866" s="168">
        <f t="shared" si="9079"/>
        <v>0</v>
      </c>
      <c r="AL1866" s="168">
        <f t="shared" si="9079"/>
        <v>0</v>
      </c>
      <c r="AM1866" s="168">
        <f t="shared" si="9079"/>
        <v>0</v>
      </c>
      <c r="AN1866" s="168">
        <f t="shared" si="9079"/>
        <v>0</v>
      </c>
      <c r="AO1866" s="168">
        <f t="shared" si="9079"/>
        <v>0</v>
      </c>
      <c r="AP1866" s="168">
        <f t="shared" si="9079"/>
        <v>0</v>
      </c>
      <c r="AQ1866" s="168">
        <f t="shared" si="9079"/>
        <v>0</v>
      </c>
      <c r="AR1866" s="168">
        <f t="shared" si="9079"/>
        <v>0</v>
      </c>
      <c r="AS1866" s="502">
        <f t="shared" si="9079"/>
        <v>0</v>
      </c>
      <c r="AT1866" s="168">
        <f t="shared" si="9079"/>
        <v>4</v>
      </c>
      <c r="AU1866" s="168">
        <f t="shared" si="9079"/>
        <v>0</v>
      </c>
      <c r="AV1866" s="168">
        <f t="shared" si="9079"/>
        <v>4</v>
      </c>
      <c r="AW1866" s="569">
        <f t="shared" si="9079"/>
        <v>97</v>
      </c>
      <c r="AX1866" s="569">
        <f t="shared" si="9079"/>
        <v>41</v>
      </c>
      <c r="AY1866" s="569">
        <f t="shared" si="9079"/>
        <v>138</v>
      </c>
      <c r="AZ1866" s="168">
        <f t="shared" si="9079"/>
        <v>1</v>
      </c>
      <c r="BA1866" s="168">
        <f t="shared" si="9079"/>
        <v>0</v>
      </c>
      <c r="BB1866" s="168">
        <f t="shared" si="9079"/>
        <v>1</v>
      </c>
      <c r="BC1866" s="168">
        <f t="shared" si="9079"/>
        <v>1</v>
      </c>
      <c r="BD1866" s="168">
        <f t="shared" si="9079"/>
        <v>0</v>
      </c>
      <c r="BE1866" s="168">
        <f t="shared" si="9079"/>
        <v>1</v>
      </c>
      <c r="BF1866" s="523"/>
      <c r="BG1866" s="605">
        <f>SUM(F1866,S1866,AF1866,AS1866)</f>
        <v>181</v>
      </c>
      <c r="BH1866" s="533">
        <f>SUM(G1866,T1866,AG1866)</f>
        <v>44</v>
      </c>
      <c r="BI1866" s="533">
        <f t="shared" si="9058"/>
        <v>18</v>
      </c>
      <c r="BJ1866" s="533">
        <f t="shared" si="9059"/>
        <v>62</v>
      </c>
      <c r="BK1866" s="533">
        <f t="shared" si="9060"/>
        <v>9</v>
      </c>
      <c r="BL1866" s="533">
        <f t="shared" si="9061"/>
        <v>3</v>
      </c>
      <c r="BM1866" s="533">
        <f t="shared" si="9062"/>
        <v>12</v>
      </c>
      <c r="BN1866" s="533">
        <f>SUM(M1866,Z1866,AM1866)</f>
        <v>4</v>
      </c>
      <c r="BO1866" s="533">
        <f t="shared" si="9063"/>
        <v>3</v>
      </c>
      <c r="BP1866" s="533">
        <f t="shared" si="9064"/>
        <v>7</v>
      </c>
      <c r="BQ1866" s="533">
        <f t="shared" si="9065"/>
        <v>36</v>
      </c>
      <c r="BR1866" s="533">
        <f t="shared" si="9066"/>
        <v>17</v>
      </c>
      <c r="BS1866" s="533">
        <f t="shared" si="9067"/>
        <v>53</v>
      </c>
      <c r="BT1866" s="533">
        <f>AT1866</f>
        <v>4</v>
      </c>
      <c r="BU1866" s="533">
        <f t="shared" si="9068"/>
        <v>0</v>
      </c>
      <c r="BV1866" s="533">
        <f t="shared" si="9069"/>
        <v>4</v>
      </c>
      <c r="BW1866" s="536">
        <f>SUM(BH1866,BK1866,BN1866,BQ1866,BT1866)</f>
        <v>97</v>
      </c>
      <c r="BX1866" s="536">
        <f t="shared" si="9070"/>
        <v>41</v>
      </c>
      <c r="BY1866" s="536">
        <f t="shared" si="9071"/>
        <v>138</v>
      </c>
      <c r="BZ1866" t="s">
        <v>74</v>
      </c>
      <c r="CA1866" s="553">
        <f>AZ1866</f>
        <v>1</v>
      </c>
      <c r="CB1866" s="553">
        <f t="shared" si="9072"/>
        <v>0</v>
      </c>
      <c r="CC1866" s="553">
        <f t="shared" si="9073"/>
        <v>1</v>
      </c>
      <c r="CD1866" s="553">
        <f>BC1866</f>
        <v>1</v>
      </c>
      <c r="CE1866" s="553">
        <f t="shared" si="9074"/>
        <v>0</v>
      </c>
      <c r="CF1866" s="553">
        <f t="shared" si="9075"/>
        <v>1</v>
      </c>
    </row>
    <row r="1867" spans="1:84">
      <c r="A1867" s="149"/>
      <c r="B1867" s="151"/>
      <c r="C1867" s="151"/>
      <c r="D1867" s="151"/>
      <c r="E1867" s="370"/>
      <c r="F1867" s="592"/>
      <c r="G1867" s="168"/>
      <c r="H1867" s="168"/>
      <c r="I1867" s="168"/>
      <c r="J1867" s="168"/>
      <c r="K1867" s="168"/>
      <c r="L1867" s="168"/>
      <c r="M1867" s="168"/>
      <c r="N1867" s="168"/>
      <c r="O1867" s="168"/>
      <c r="P1867" s="168"/>
      <c r="Q1867" s="168"/>
      <c r="R1867" s="168"/>
      <c r="S1867" s="502"/>
      <c r="T1867" s="168"/>
      <c r="U1867" s="168"/>
      <c r="V1867" s="168"/>
      <c r="W1867" s="168"/>
      <c r="X1867" s="168"/>
      <c r="Y1867" s="168"/>
      <c r="Z1867" s="168"/>
      <c r="AA1867" s="168"/>
      <c r="AB1867" s="168"/>
      <c r="AC1867" s="168"/>
      <c r="AD1867" s="168"/>
      <c r="AE1867" s="168"/>
      <c r="AF1867" s="502"/>
      <c r="AG1867" s="168"/>
      <c r="AH1867" s="168"/>
      <c r="AI1867" s="168"/>
      <c r="AJ1867" s="168"/>
      <c r="AK1867" s="168"/>
      <c r="AL1867" s="168"/>
      <c r="AM1867" s="168"/>
      <c r="AN1867" s="168"/>
      <c r="AO1867" s="168"/>
      <c r="AP1867" s="168"/>
      <c r="AQ1867" s="168"/>
      <c r="AR1867" s="168"/>
      <c r="AS1867" s="502"/>
      <c r="AT1867" s="168"/>
      <c r="AU1867" s="168"/>
      <c r="AV1867" s="168"/>
      <c r="AW1867" s="569"/>
      <c r="AX1867" s="569"/>
      <c r="AY1867" s="569"/>
      <c r="AZ1867" s="168"/>
      <c r="BA1867" s="168"/>
      <c r="BB1867" s="168"/>
      <c r="BC1867" s="168"/>
      <c r="BD1867" s="168"/>
      <c r="BE1867" s="168"/>
      <c r="BF1867" s="523"/>
    </row>
    <row r="1868" spans="1:84">
      <c r="A1868" s="149"/>
      <c r="B1868" s="151"/>
      <c r="C1868" s="151"/>
      <c r="D1868" s="151"/>
      <c r="E1868" s="370"/>
      <c r="F1868" s="592"/>
      <c r="G1868" s="168"/>
      <c r="H1868" s="168"/>
      <c r="I1868" s="168"/>
      <c r="J1868" s="168"/>
      <c r="K1868" s="168"/>
      <c r="L1868" s="168"/>
      <c r="M1868" s="168"/>
      <c r="N1868" s="168"/>
      <c r="O1868" s="168"/>
      <c r="P1868" s="168"/>
      <c r="Q1868" s="168"/>
      <c r="R1868" s="168"/>
      <c r="S1868" s="502"/>
      <c r="T1868" s="168"/>
      <c r="U1868" s="168"/>
      <c r="V1868" s="168"/>
      <c r="W1868" s="168"/>
      <c r="X1868" s="168"/>
      <c r="Y1868" s="168"/>
      <c r="Z1868" s="168"/>
      <c r="AA1868" s="168"/>
      <c r="AB1868" s="168"/>
      <c r="AC1868" s="168"/>
      <c r="AD1868" s="168"/>
      <c r="AE1868" s="168"/>
      <c r="AF1868" s="502"/>
      <c r="AG1868" s="168"/>
      <c r="AH1868" s="168"/>
      <c r="AI1868" s="168"/>
      <c r="AJ1868" s="168"/>
      <c r="AK1868" s="168"/>
      <c r="AL1868" s="168"/>
      <c r="AM1868" s="168"/>
      <c r="AN1868" s="168"/>
      <c r="AO1868" s="168"/>
      <c r="AP1868" s="168"/>
      <c r="AQ1868" s="168"/>
      <c r="AR1868" s="168"/>
      <c r="AS1868" s="502"/>
      <c r="AT1868" s="168"/>
      <c r="AU1868" s="168"/>
      <c r="AV1868" s="168"/>
      <c r="AW1868" s="569"/>
      <c r="AX1868" s="569"/>
      <c r="AY1868" s="569"/>
      <c r="AZ1868" s="168"/>
      <c r="BA1868" s="168"/>
      <c r="BB1868" s="168"/>
      <c r="BC1868" s="168"/>
      <c r="BD1868" s="168"/>
      <c r="BE1868" s="168"/>
      <c r="BF1868" s="523"/>
    </row>
    <row r="1869" spans="1:84">
      <c r="A1869" s="149"/>
      <c r="B1869" s="151" t="s">
        <v>231</v>
      </c>
      <c r="C1869" s="151"/>
      <c r="D1869" s="151"/>
      <c r="E1869" s="446" t="s">
        <v>1078</v>
      </c>
      <c r="F1869" s="592">
        <f>SUM(F1771,F1775,F1779,F1783,F1787,F1791,F1804,F1808,F1812,F1817,F1826,F1831,F1835,F1840,F1845,F1850,F1855,F1860)</f>
        <v>41</v>
      </c>
      <c r="G1869" s="168">
        <f t="shared" ref="G1869:R1869" si="9080">SUM(G1771,G1775,G1779,G1783,G1787,G1791,G1804,G1808,G1812,G1817,G1826,G1831,G1835,G1840,G1845,G1850,G1855,G1860)</f>
        <v>21</v>
      </c>
      <c r="H1869" s="168">
        <f t="shared" si="9080"/>
        <v>7</v>
      </c>
      <c r="I1869" s="168">
        <f t="shared" si="9080"/>
        <v>28</v>
      </c>
      <c r="J1869" s="168">
        <f t="shared" si="9080"/>
        <v>3</v>
      </c>
      <c r="K1869" s="168">
        <f t="shared" si="9080"/>
        <v>1</v>
      </c>
      <c r="L1869" s="168">
        <f t="shared" si="9080"/>
        <v>4</v>
      </c>
      <c r="M1869" s="168">
        <f t="shared" si="9080"/>
        <v>1</v>
      </c>
      <c r="N1869" s="168">
        <f t="shared" si="9080"/>
        <v>1</v>
      </c>
      <c r="O1869" s="168">
        <f t="shared" si="9080"/>
        <v>2</v>
      </c>
      <c r="P1869" s="168">
        <f t="shared" si="9080"/>
        <v>19</v>
      </c>
      <c r="Q1869" s="168">
        <f t="shared" si="9080"/>
        <v>8</v>
      </c>
      <c r="R1869" s="168">
        <f t="shared" si="9080"/>
        <v>27</v>
      </c>
      <c r="S1869" s="502">
        <f t="shared" ref="S1869:BE1869" si="9081">SUM(S1771,S1775,S1779,S1783,S1787,S1791,S1804,S1808,S1812,S1817,S1826,S1831,S1835,S1840,S1845,S1850,S1855,S1860)</f>
        <v>0</v>
      </c>
      <c r="T1869" s="168">
        <f t="shared" si="9081"/>
        <v>0</v>
      </c>
      <c r="U1869" s="168">
        <f t="shared" si="9081"/>
        <v>0</v>
      </c>
      <c r="V1869" s="168">
        <f t="shared" si="9081"/>
        <v>0</v>
      </c>
      <c r="W1869" s="168">
        <f t="shared" si="9081"/>
        <v>0</v>
      </c>
      <c r="X1869" s="168">
        <f t="shared" si="9081"/>
        <v>0</v>
      </c>
      <c r="Y1869" s="168">
        <f t="shared" si="9081"/>
        <v>0</v>
      </c>
      <c r="Z1869" s="168">
        <f t="shared" si="9081"/>
        <v>0</v>
      </c>
      <c r="AA1869" s="168">
        <f t="shared" si="9081"/>
        <v>0</v>
      </c>
      <c r="AB1869" s="168">
        <f t="shared" si="9081"/>
        <v>0</v>
      </c>
      <c r="AC1869" s="168">
        <f t="shared" si="9081"/>
        <v>0</v>
      </c>
      <c r="AD1869" s="168">
        <f t="shared" si="9081"/>
        <v>0</v>
      </c>
      <c r="AE1869" s="168">
        <f t="shared" si="9081"/>
        <v>0</v>
      </c>
      <c r="AF1869" s="502">
        <f t="shared" si="9081"/>
        <v>0</v>
      </c>
      <c r="AG1869" s="168">
        <f t="shared" si="9081"/>
        <v>0</v>
      </c>
      <c r="AH1869" s="168">
        <f t="shared" si="9081"/>
        <v>0</v>
      </c>
      <c r="AI1869" s="168">
        <f t="shared" si="9081"/>
        <v>0</v>
      </c>
      <c r="AJ1869" s="168">
        <f t="shared" si="9081"/>
        <v>0</v>
      </c>
      <c r="AK1869" s="168">
        <f t="shared" si="9081"/>
        <v>0</v>
      </c>
      <c r="AL1869" s="168">
        <f t="shared" si="9081"/>
        <v>0</v>
      </c>
      <c r="AM1869" s="168">
        <f t="shared" si="9081"/>
        <v>0</v>
      </c>
      <c r="AN1869" s="168">
        <f t="shared" si="9081"/>
        <v>0</v>
      </c>
      <c r="AO1869" s="168">
        <f t="shared" si="9081"/>
        <v>0</v>
      </c>
      <c r="AP1869" s="168">
        <f t="shared" si="9081"/>
        <v>0</v>
      </c>
      <c r="AQ1869" s="168">
        <f t="shared" si="9081"/>
        <v>0</v>
      </c>
      <c r="AR1869" s="168">
        <f t="shared" si="9081"/>
        <v>0</v>
      </c>
      <c r="AS1869" s="502">
        <f t="shared" si="9081"/>
        <v>0</v>
      </c>
      <c r="AT1869" s="168">
        <f t="shared" si="9081"/>
        <v>4</v>
      </c>
      <c r="AU1869" s="168">
        <f t="shared" si="9081"/>
        <v>0</v>
      </c>
      <c r="AV1869" s="168">
        <f t="shared" si="9081"/>
        <v>4</v>
      </c>
      <c r="AW1869" s="569">
        <f t="shared" si="9081"/>
        <v>48</v>
      </c>
      <c r="AX1869" s="569">
        <f t="shared" si="9081"/>
        <v>17</v>
      </c>
      <c r="AY1869" s="569">
        <f t="shared" si="9081"/>
        <v>65</v>
      </c>
      <c r="AZ1869" s="168">
        <f t="shared" si="9081"/>
        <v>1</v>
      </c>
      <c r="BA1869" s="168">
        <f t="shared" si="9081"/>
        <v>0</v>
      </c>
      <c r="BB1869" s="168">
        <f t="shared" si="9081"/>
        <v>1</v>
      </c>
      <c r="BC1869" s="168">
        <f t="shared" si="9081"/>
        <v>0</v>
      </c>
      <c r="BD1869" s="168">
        <f t="shared" si="9081"/>
        <v>0</v>
      </c>
      <c r="BE1869" s="168">
        <f t="shared" si="9081"/>
        <v>0</v>
      </c>
      <c r="BF1869" s="523"/>
      <c r="BG1869" s="605">
        <f>SUM(F1869,S1869,AF1869,AS1869)</f>
        <v>41</v>
      </c>
      <c r="BH1869" s="533">
        <f>SUM(G1869,T1869,AG1869)</f>
        <v>21</v>
      </c>
      <c r="BI1869" s="533">
        <f t="shared" ref="BI1869:BI1871" si="9082">SUM(H1869,U1869,AH1869)</f>
        <v>7</v>
      </c>
      <c r="BJ1869" s="533">
        <f t="shared" ref="BJ1869:BJ1871" si="9083">SUM(I1869,V1869,AI1869)</f>
        <v>28</v>
      </c>
      <c r="BK1869" s="533">
        <f t="shared" ref="BK1869:BK1871" si="9084">SUM(J1869,W1869,AJ1869)</f>
        <v>3</v>
      </c>
      <c r="BL1869" s="533">
        <f t="shared" ref="BL1869:BL1871" si="9085">SUM(K1869,X1869,AK1869)</f>
        <v>1</v>
      </c>
      <c r="BM1869" s="533">
        <f t="shared" ref="BM1869:BM1871" si="9086">SUM(L1869,Y1869,AL1869)</f>
        <v>4</v>
      </c>
      <c r="BN1869" s="533">
        <f>SUM(M1869,Z1869,AM1869)</f>
        <v>1</v>
      </c>
      <c r="BO1869" s="533">
        <f t="shared" ref="BO1869:BO1871" si="9087">SUM(N1869,AA1869,AN1869)</f>
        <v>1</v>
      </c>
      <c r="BP1869" s="533">
        <f t="shared" ref="BP1869:BP1871" si="9088">SUM(O1869,AB1869,AO1869)</f>
        <v>2</v>
      </c>
      <c r="BQ1869" s="533">
        <f t="shared" ref="BQ1869:BQ1871" si="9089">SUM(P1869,AC1869,AP1869)</f>
        <v>19</v>
      </c>
      <c r="BR1869" s="533">
        <f t="shared" ref="BR1869:BR1871" si="9090">SUM(Q1869,AD1869,AQ1869)</f>
        <v>8</v>
      </c>
      <c r="BS1869" s="533">
        <f t="shared" ref="BS1869:BS1871" si="9091">SUM(R1869,AE1869,AR1869)</f>
        <v>27</v>
      </c>
      <c r="BT1869" s="533">
        <f>AT1869</f>
        <v>4</v>
      </c>
      <c r="BU1869" s="533">
        <f t="shared" ref="BU1869:BU1871" si="9092">AU1869</f>
        <v>0</v>
      </c>
      <c r="BV1869" s="533">
        <f t="shared" ref="BV1869:BV1871" si="9093">AV1869</f>
        <v>4</v>
      </c>
      <c r="BW1869" s="536">
        <f>SUM(BH1869,BK1869,BN1869,BQ1869,BT1869)</f>
        <v>48</v>
      </c>
      <c r="BX1869" s="536">
        <f t="shared" ref="BX1869:BX1871" si="9094">SUM(BI1869,BL1869,BO1869,BR1869,BU1869)</f>
        <v>17</v>
      </c>
      <c r="BY1869" s="536">
        <f t="shared" ref="BY1869:BY1871" si="9095">SUM(BJ1869,BM1869,BP1869,BS1869,BV1869)</f>
        <v>65</v>
      </c>
      <c r="BZ1869" t="s">
        <v>74</v>
      </c>
      <c r="CA1869" s="553">
        <f>AZ1869</f>
        <v>1</v>
      </c>
      <c r="CB1869" s="553">
        <f t="shared" ref="CB1869:CB1871" si="9096">BA1869</f>
        <v>0</v>
      </c>
      <c r="CC1869" s="553">
        <f t="shared" ref="CC1869:CC1871" si="9097">BB1869</f>
        <v>1</v>
      </c>
      <c r="CD1869" s="553">
        <f>BC1869</f>
        <v>0</v>
      </c>
      <c r="CE1869" s="553">
        <f t="shared" ref="CE1869:CE1871" si="9098">BD1869</f>
        <v>0</v>
      </c>
      <c r="CF1869" s="553">
        <f t="shared" ref="CF1869:CF1871" si="9099">BE1869</f>
        <v>0</v>
      </c>
    </row>
    <row r="1870" spans="1:84">
      <c r="A1870" s="149"/>
      <c r="B1870" s="151"/>
      <c r="C1870" s="151"/>
      <c r="D1870" s="151"/>
      <c r="E1870" s="446" t="s">
        <v>1079</v>
      </c>
      <c r="F1870" s="592">
        <f>SUM(F1772,F1776,F1780,F1784,F1788,F1792,F1805,F1809,F1813,F1818,F1827,F1832,F1836,F1841,F1846,F1851,F1856,F1861)</f>
        <v>99</v>
      </c>
      <c r="G1870" s="168">
        <f t="shared" ref="G1870:R1870" si="9100">SUM(G1772,G1776,G1780,G1784,G1788,G1792,G1805,G1809,G1813,G1818,G1827,G1832,G1836,G1841,G1846,G1851,G1856,G1861)</f>
        <v>9</v>
      </c>
      <c r="H1870" s="168">
        <f t="shared" si="9100"/>
        <v>7</v>
      </c>
      <c r="I1870" s="168">
        <f t="shared" si="9100"/>
        <v>16</v>
      </c>
      <c r="J1870" s="168">
        <f t="shared" si="9100"/>
        <v>3</v>
      </c>
      <c r="K1870" s="168">
        <f t="shared" si="9100"/>
        <v>1</v>
      </c>
      <c r="L1870" s="168">
        <f t="shared" si="9100"/>
        <v>4</v>
      </c>
      <c r="M1870" s="168">
        <f t="shared" si="9100"/>
        <v>1</v>
      </c>
      <c r="N1870" s="168">
        <f t="shared" si="9100"/>
        <v>1</v>
      </c>
      <c r="O1870" s="168">
        <f t="shared" si="9100"/>
        <v>2</v>
      </c>
      <c r="P1870" s="168">
        <f t="shared" si="9100"/>
        <v>5</v>
      </c>
      <c r="Q1870" s="168">
        <f t="shared" si="9100"/>
        <v>6</v>
      </c>
      <c r="R1870" s="168">
        <f t="shared" si="9100"/>
        <v>11</v>
      </c>
      <c r="S1870" s="502">
        <f t="shared" ref="S1870:BE1870" si="9101">SUM(S1772,S1776,S1780,S1784,S1788,S1792,S1805,S1809,S1813,S1818,S1827,S1832,S1836,S1841,S1846,S1851,S1856,S1861)</f>
        <v>0</v>
      </c>
      <c r="T1870" s="168">
        <f t="shared" si="9101"/>
        <v>0</v>
      </c>
      <c r="U1870" s="168">
        <f t="shared" si="9101"/>
        <v>0</v>
      </c>
      <c r="V1870" s="168">
        <f t="shared" si="9101"/>
        <v>0</v>
      </c>
      <c r="W1870" s="168">
        <f t="shared" si="9101"/>
        <v>0</v>
      </c>
      <c r="X1870" s="168">
        <f t="shared" si="9101"/>
        <v>0</v>
      </c>
      <c r="Y1870" s="168">
        <f t="shared" si="9101"/>
        <v>0</v>
      </c>
      <c r="Z1870" s="168">
        <f t="shared" si="9101"/>
        <v>0</v>
      </c>
      <c r="AA1870" s="168">
        <f t="shared" si="9101"/>
        <v>0</v>
      </c>
      <c r="AB1870" s="168">
        <f t="shared" si="9101"/>
        <v>0</v>
      </c>
      <c r="AC1870" s="168">
        <f t="shared" si="9101"/>
        <v>0</v>
      </c>
      <c r="AD1870" s="168">
        <f t="shared" si="9101"/>
        <v>0</v>
      </c>
      <c r="AE1870" s="168">
        <f t="shared" si="9101"/>
        <v>0</v>
      </c>
      <c r="AF1870" s="502">
        <f t="shared" si="9101"/>
        <v>0</v>
      </c>
      <c r="AG1870" s="168">
        <f t="shared" si="9101"/>
        <v>0</v>
      </c>
      <c r="AH1870" s="168">
        <f t="shared" si="9101"/>
        <v>0</v>
      </c>
      <c r="AI1870" s="168">
        <f t="shared" si="9101"/>
        <v>0</v>
      </c>
      <c r="AJ1870" s="168">
        <f t="shared" si="9101"/>
        <v>0</v>
      </c>
      <c r="AK1870" s="168">
        <f t="shared" si="9101"/>
        <v>0</v>
      </c>
      <c r="AL1870" s="168">
        <f t="shared" si="9101"/>
        <v>0</v>
      </c>
      <c r="AM1870" s="168">
        <f t="shared" si="9101"/>
        <v>0</v>
      </c>
      <c r="AN1870" s="168">
        <f t="shared" si="9101"/>
        <v>0</v>
      </c>
      <c r="AO1870" s="168">
        <f t="shared" si="9101"/>
        <v>0</v>
      </c>
      <c r="AP1870" s="168">
        <f t="shared" si="9101"/>
        <v>0</v>
      </c>
      <c r="AQ1870" s="168">
        <f t="shared" si="9101"/>
        <v>0</v>
      </c>
      <c r="AR1870" s="168">
        <f t="shared" si="9101"/>
        <v>0</v>
      </c>
      <c r="AS1870" s="502">
        <f t="shared" si="9101"/>
        <v>0</v>
      </c>
      <c r="AT1870" s="168">
        <f t="shared" si="9101"/>
        <v>0</v>
      </c>
      <c r="AU1870" s="168">
        <f t="shared" si="9101"/>
        <v>0</v>
      </c>
      <c r="AV1870" s="168">
        <f t="shared" si="9101"/>
        <v>0</v>
      </c>
      <c r="AW1870" s="569">
        <f t="shared" si="9101"/>
        <v>18</v>
      </c>
      <c r="AX1870" s="569">
        <f t="shared" si="9101"/>
        <v>15</v>
      </c>
      <c r="AY1870" s="569">
        <f t="shared" si="9101"/>
        <v>33</v>
      </c>
      <c r="AZ1870" s="168">
        <f t="shared" si="9101"/>
        <v>0</v>
      </c>
      <c r="BA1870" s="168">
        <f t="shared" si="9101"/>
        <v>0</v>
      </c>
      <c r="BB1870" s="168">
        <f t="shared" si="9101"/>
        <v>0</v>
      </c>
      <c r="BC1870" s="168">
        <f t="shared" si="9101"/>
        <v>1</v>
      </c>
      <c r="BD1870" s="168">
        <f t="shared" si="9101"/>
        <v>0</v>
      </c>
      <c r="BE1870" s="168">
        <f t="shared" si="9101"/>
        <v>1</v>
      </c>
      <c r="BF1870" s="523"/>
      <c r="BG1870" s="605">
        <f>SUM(F1870,S1870,AF1870,AS1870)</f>
        <v>99</v>
      </c>
      <c r="BH1870" s="533">
        <f>SUM(G1870,T1870,AG1870)</f>
        <v>9</v>
      </c>
      <c r="BI1870" s="533">
        <f t="shared" si="9082"/>
        <v>7</v>
      </c>
      <c r="BJ1870" s="533">
        <f t="shared" si="9083"/>
        <v>16</v>
      </c>
      <c r="BK1870" s="533">
        <f t="shared" si="9084"/>
        <v>3</v>
      </c>
      <c r="BL1870" s="533">
        <f t="shared" si="9085"/>
        <v>1</v>
      </c>
      <c r="BM1870" s="533">
        <f t="shared" si="9086"/>
        <v>4</v>
      </c>
      <c r="BN1870" s="533">
        <f>SUM(M1870,Z1870,AM1870)</f>
        <v>1</v>
      </c>
      <c r="BO1870" s="533">
        <f t="shared" si="9087"/>
        <v>1</v>
      </c>
      <c r="BP1870" s="533">
        <f t="shared" si="9088"/>
        <v>2</v>
      </c>
      <c r="BQ1870" s="533">
        <f t="shared" si="9089"/>
        <v>5</v>
      </c>
      <c r="BR1870" s="533">
        <f t="shared" si="9090"/>
        <v>6</v>
      </c>
      <c r="BS1870" s="533">
        <f t="shared" si="9091"/>
        <v>11</v>
      </c>
      <c r="BT1870" s="533">
        <f>AT1870</f>
        <v>0</v>
      </c>
      <c r="BU1870" s="533">
        <f t="shared" si="9092"/>
        <v>0</v>
      </c>
      <c r="BV1870" s="533">
        <f t="shared" si="9093"/>
        <v>0</v>
      </c>
      <c r="BW1870" s="536">
        <f>SUM(BH1870,BK1870,BN1870,BQ1870,BT1870)</f>
        <v>18</v>
      </c>
      <c r="BX1870" s="536">
        <f t="shared" si="9094"/>
        <v>15</v>
      </c>
      <c r="BY1870" s="536">
        <f t="shared" si="9095"/>
        <v>33</v>
      </c>
      <c r="BZ1870" t="s">
        <v>74</v>
      </c>
      <c r="CA1870" s="553">
        <f>AZ1870</f>
        <v>0</v>
      </c>
      <c r="CB1870" s="553">
        <f t="shared" si="9096"/>
        <v>0</v>
      </c>
      <c r="CC1870" s="553">
        <f t="shared" si="9097"/>
        <v>0</v>
      </c>
      <c r="CD1870" s="553">
        <f>BC1870</f>
        <v>1</v>
      </c>
      <c r="CE1870" s="553">
        <f t="shared" si="9098"/>
        <v>0</v>
      </c>
      <c r="CF1870" s="553">
        <f t="shared" si="9099"/>
        <v>1</v>
      </c>
    </row>
    <row r="1871" spans="1:84">
      <c r="A1871" s="149"/>
      <c r="B1871" s="151"/>
      <c r="C1871" s="151"/>
      <c r="D1871" s="151"/>
      <c r="E1871" s="370"/>
      <c r="F1871" s="592">
        <f>SUM(F1869:F1870)</f>
        <v>140</v>
      </c>
      <c r="G1871" s="168">
        <f t="shared" ref="G1871:R1871" si="9102">SUM(G1869:G1870)</f>
        <v>30</v>
      </c>
      <c r="H1871" s="168">
        <f t="shared" si="9102"/>
        <v>14</v>
      </c>
      <c r="I1871" s="168">
        <f t="shared" si="9102"/>
        <v>44</v>
      </c>
      <c r="J1871" s="168">
        <f t="shared" si="9102"/>
        <v>6</v>
      </c>
      <c r="K1871" s="168">
        <f t="shared" si="9102"/>
        <v>2</v>
      </c>
      <c r="L1871" s="168">
        <f t="shared" si="9102"/>
        <v>8</v>
      </c>
      <c r="M1871" s="168">
        <f t="shared" si="9102"/>
        <v>2</v>
      </c>
      <c r="N1871" s="168">
        <f t="shared" si="9102"/>
        <v>2</v>
      </c>
      <c r="O1871" s="168">
        <f t="shared" si="9102"/>
        <v>4</v>
      </c>
      <c r="P1871" s="168">
        <f t="shared" si="9102"/>
        <v>24</v>
      </c>
      <c r="Q1871" s="168">
        <f t="shared" si="9102"/>
        <v>14</v>
      </c>
      <c r="R1871" s="168">
        <f t="shared" si="9102"/>
        <v>38</v>
      </c>
      <c r="S1871" s="502">
        <f t="shared" ref="S1871:BE1871" si="9103">SUM(S1869:S1870)</f>
        <v>0</v>
      </c>
      <c r="T1871" s="168">
        <f t="shared" si="9103"/>
        <v>0</v>
      </c>
      <c r="U1871" s="168">
        <f t="shared" si="9103"/>
        <v>0</v>
      </c>
      <c r="V1871" s="168">
        <f t="shared" si="9103"/>
        <v>0</v>
      </c>
      <c r="W1871" s="168">
        <f t="shared" si="9103"/>
        <v>0</v>
      </c>
      <c r="X1871" s="168">
        <f t="shared" si="9103"/>
        <v>0</v>
      </c>
      <c r="Y1871" s="168">
        <f t="shared" si="9103"/>
        <v>0</v>
      </c>
      <c r="Z1871" s="168">
        <f t="shared" si="9103"/>
        <v>0</v>
      </c>
      <c r="AA1871" s="168">
        <f t="shared" si="9103"/>
        <v>0</v>
      </c>
      <c r="AB1871" s="168">
        <f t="shared" si="9103"/>
        <v>0</v>
      </c>
      <c r="AC1871" s="168">
        <f t="shared" si="9103"/>
        <v>0</v>
      </c>
      <c r="AD1871" s="168">
        <f t="shared" si="9103"/>
        <v>0</v>
      </c>
      <c r="AE1871" s="168">
        <f t="shared" si="9103"/>
        <v>0</v>
      </c>
      <c r="AF1871" s="502">
        <f t="shared" si="9103"/>
        <v>0</v>
      </c>
      <c r="AG1871" s="168">
        <f t="shared" si="9103"/>
        <v>0</v>
      </c>
      <c r="AH1871" s="168">
        <f t="shared" si="9103"/>
        <v>0</v>
      </c>
      <c r="AI1871" s="168">
        <f t="shared" si="9103"/>
        <v>0</v>
      </c>
      <c r="AJ1871" s="168">
        <f t="shared" si="9103"/>
        <v>0</v>
      </c>
      <c r="AK1871" s="168">
        <f t="shared" si="9103"/>
        <v>0</v>
      </c>
      <c r="AL1871" s="168">
        <f t="shared" si="9103"/>
        <v>0</v>
      </c>
      <c r="AM1871" s="168">
        <f t="shared" si="9103"/>
        <v>0</v>
      </c>
      <c r="AN1871" s="168">
        <f t="shared" si="9103"/>
        <v>0</v>
      </c>
      <c r="AO1871" s="168">
        <f t="shared" si="9103"/>
        <v>0</v>
      </c>
      <c r="AP1871" s="168">
        <f t="shared" si="9103"/>
        <v>0</v>
      </c>
      <c r="AQ1871" s="168">
        <f t="shared" si="9103"/>
        <v>0</v>
      </c>
      <c r="AR1871" s="168">
        <f t="shared" si="9103"/>
        <v>0</v>
      </c>
      <c r="AS1871" s="502">
        <f t="shared" si="9103"/>
        <v>0</v>
      </c>
      <c r="AT1871" s="168">
        <f t="shared" si="9103"/>
        <v>4</v>
      </c>
      <c r="AU1871" s="168">
        <f t="shared" si="9103"/>
        <v>0</v>
      </c>
      <c r="AV1871" s="168">
        <f t="shared" si="9103"/>
        <v>4</v>
      </c>
      <c r="AW1871" s="569">
        <f t="shared" si="9103"/>
        <v>66</v>
      </c>
      <c r="AX1871" s="569">
        <f t="shared" si="9103"/>
        <v>32</v>
      </c>
      <c r="AY1871" s="569">
        <f t="shared" si="9103"/>
        <v>98</v>
      </c>
      <c r="AZ1871" s="168">
        <f t="shared" si="9103"/>
        <v>1</v>
      </c>
      <c r="BA1871" s="168">
        <f t="shared" si="9103"/>
        <v>0</v>
      </c>
      <c r="BB1871" s="168">
        <f t="shared" si="9103"/>
        <v>1</v>
      </c>
      <c r="BC1871" s="168">
        <f t="shared" si="9103"/>
        <v>1</v>
      </c>
      <c r="BD1871" s="168">
        <f t="shared" si="9103"/>
        <v>0</v>
      </c>
      <c r="BE1871" s="168">
        <f t="shared" si="9103"/>
        <v>1</v>
      </c>
      <c r="BF1871" s="523"/>
      <c r="BG1871" s="605">
        <f>SUM(F1871,S1871,AF1871,AS1871)</f>
        <v>140</v>
      </c>
      <c r="BH1871" s="533">
        <f>SUM(G1871,T1871,AG1871)</f>
        <v>30</v>
      </c>
      <c r="BI1871" s="533">
        <f t="shared" si="9082"/>
        <v>14</v>
      </c>
      <c r="BJ1871" s="533">
        <f t="shared" si="9083"/>
        <v>44</v>
      </c>
      <c r="BK1871" s="533">
        <f t="shared" si="9084"/>
        <v>6</v>
      </c>
      <c r="BL1871" s="533">
        <f t="shared" si="9085"/>
        <v>2</v>
      </c>
      <c r="BM1871" s="533">
        <f t="shared" si="9086"/>
        <v>8</v>
      </c>
      <c r="BN1871" s="533">
        <f>SUM(M1871,Z1871,AM1871)</f>
        <v>2</v>
      </c>
      <c r="BO1871" s="533">
        <f t="shared" si="9087"/>
        <v>2</v>
      </c>
      <c r="BP1871" s="533">
        <f t="shared" si="9088"/>
        <v>4</v>
      </c>
      <c r="BQ1871" s="533">
        <f t="shared" si="9089"/>
        <v>24</v>
      </c>
      <c r="BR1871" s="533">
        <f t="shared" si="9090"/>
        <v>14</v>
      </c>
      <c r="BS1871" s="533">
        <f t="shared" si="9091"/>
        <v>38</v>
      </c>
      <c r="BT1871" s="533">
        <f>AT1871</f>
        <v>4</v>
      </c>
      <c r="BU1871" s="533">
        <f t="shared" si="9092"/>
        <v>0</v>
      </c>
      <c r="BV1871" s="533">
        <f t="shared" si="9093"/>
        <v>4</v>
      </c>
      <c r="BW1871" s="536">
        <f>SUM(BH1871,BK1871,BN1871,BQ1871,BT1871)</f>
        <v>66</v>
      </c>
      <c r="BX1871" s="536">
        <f t="shared" si="9094"/>
        <v>32</v>
      </c>
      <c r="BY1871" s="536">
        <f t="shared" si="9095"/>
        <v>98</v>
      </c>
      <c r="BZ1871" t="s">
        <v>74</v>
      </c>
      <c r="CA1871" s="553">
        <f>AZ1871</f>
        <v>1</v>
      </c>
      <c r="CB1871" s="553">
        <f t="shared" si="9096"/>
        <v>0</v>
      </c>
      <c r="CC1871" s="553">
        <f t="shared" si="9097"/>
        <v>1</v>
      </c>
      <c r="CD1871" s="553">
        <f>BC1871</f>
        <v>1</v>
      </c>
      <c r="CE1871" s="553">
        <f t="shared" si="9098"/>
        <v>0</v>
      </c>
      <c r="CF1871" s="553">
        <f t="shared" si="9099"/>
        <v>1</v>
      </c>
    </row>
    <row r="1872" spans="1:84">
      <c r="A1872" s="149"/>
      <c r="B1872" s="151"/>
      <c r="C1872" s="151"/>
      <c r="D1872" s="151"/>
      <c r="E1872" s="370"/>
      <c r="F1872" s="592"/>
      <c r="G1872" s="168"/>
      <c r="H1872" s="168"/>
      <c r="I1872" s="168"/>
      <c r="J1872" s="168"/>
      <c r="K1872" s="168"/>
      <c r="L1872" s="168"/>
      <c r="M1872" s="168"/>
      <c r="N1872" s="168"/>
      <c r="O1872" s="168"/>
      <c r="P1872" s="168"/>
      <c r="Q1872" s="168"/>
      <c r="R1872" s="168"/>
      <c r="S1872" s="502"/>
      <c r="T1872" s="168"/>
      <c r="U1872" s="168"/>
      <c r="V1872" s="168"/>
      <c r="W1872" s="168"/>
      <c r="X1872" s="168"/>
      <c r="Y1872" s="168"/>
      <c r="Z1872" s="168"/>
      <c r="AA1872" s="168"/>
      <c r="AB1872" s="168"/>
      <c r="AC1872" s="168"/>
      <c r="AD1872" s="168"/>
      <c r="AE1872" s="168"/>
      <c r="AF1872" s="502"/>
      <c r="AG1872" s="168"/>
      <c r="AH1872" s="168"/>
      <c r="AI1872" s="168"/>
      <c r="AJ1872" s="168"/>
      <c r="AK1872" s="168"/>
      <c r="AL1872" s="168"/>
      <c r="AM1872" s="168"/>
      <c r="AN1872" s="168"/>
      <c r="AO1872" s="168"/>
      <c r="AP1872" s="168"/>
      <c r="AQ1872" s="168"/>
      <c r="AR1872" s="168"/>
      <c r="AS1872" s="502"/>
      <c r="AT1872" s="168"/>
      <c r="AU1872" s="168"/>
      <c r="AV1872" s="168"/>
      <c r="AW1872" s="569"/>
      <c r="AX1872" s="569"/>
      <c r="AY1872" s="569"/>
      <c r="AZ1872" s="168"/>
      <c r="BA1872" s="168"/>
      <c r="BB1872" s="168"/>
      <c r="BC1872" s="168"/>
      <c r="BD1872" s="168"/>
      <c r="BE1872" s="168"/>
      <c r="BF1872" s="523"/>
    </row>
    <row r="1873" spans="1:84">
      <c r="A1873" s="149"/>
      <c r="B1873" s="151" t="s">
        <v>94</v>
      </c>
      <c r="C1873" s="151"/>
      <c r="D1873" s="151"/>
      <c r="E1873" s="379" t="s">
        <v>221</v>
      </c>
      <c r="F1873" s="591"/>
      <c r="G1873" s="159"/>
      <c r="H1873" s="159"/>
      <c r="I1873" s="159"/>
      <c r="J1873" s="159"/>
      <c r="K1873" s="159"/>
      <c r="L1873" s="159"/>
      <c r="M1873" s="159"/>
      <c r="N1873" s="159"/>
      <c r="O1873" s="159"/>
      <c r="P1873" s="159"/>
      <c r="Q1873" s="159"/>
      <c r="R1873" s="159"/>
      <c r="S1873" s="503"/>
      <c r="T1873" s="159"/>
      <c r="U1873" s="159"/>
      <c r="V1873" s="159"/>
      <c r="W1873" s="159"/>
      <c r="X1873" s="159"/>
      <c r="Y1873" s="159"/>
      <c r="Z1873" s="159"/>
      <c r="AA1873" s="159"/>
      <c r="AB1873" s="159"/>
      <c r="AC1873" s="159"/>
      <c r="AD1873" s="159"/>
      <c r="AE1873" s="159"/>
      <c r="AF1873" s="503"/>
      <c r="AG1873" s="159"/>
      <c r="AH1873" s="159"/>
      <c r="AI1873" s="159"/>
      <c r="AJ1873" s="159"/>
      <c r="AK1873" s="159"/>
      <c r="AL1873" s="159"/>
      <c r="AM1873" s="159"/>
      <c r="AN1873" s="159"/>
      <c r="AO1873" s="159"/>
      <c r="AP1873" s="159"/>
      <c r="AQ1873" s="159"/>
      <c r="AR1873" s="159"/>
      <c r="AS1873" s="503"/>
      <c r="AT1873" s="159"/>
      <c r="AU1873" s="159"/>
      <c r="AV1873" s="159" t="s">
        <v>74</v>
      </c>
      <c r="AW1873" s="570"/>
      <c r="AX1873" s="570"/>
      <c r="AY1873" s="570"/>
      <c r="AZ1873" s="159"/>
      <c r="BA1873" s="159"/>
      <c r="BB1873" s="159"/>
      <c r="BC1873" s="159"/>
      <c r="BD1873" s="159"/>
      <c r="BE1873" s="159"/>
      <c r="BF1873" s="474"/>
    </row>
    <row r="1874" spans="1:84">
      <c r="A1874" s="149"/>
      <c r="B1874" s="149"/>
      <c r="C1874" s="151"/>
      <c r="D1874" s="151"/>
      <c r="E1874" s="446" t="s">
        <v>1078</v>
      </c>
      <c r="F1874" s="591">
        <v>18</v>
      </c>
      <c r="G1874" s="159">
        <v>0</v>
      </c>
      <c r="H1874" s="159">
        <v>5</v>
      </c>
      <c r="I1874" s="275">
        <f>SUM(G1874:H1874)</f>
        <v>5</v>
      </c>
      <c r="J1874" s="159">
        <v>1</v>
      </c>
      <c r="K1874" s="159">
        <v>0</v>
      </c>
      <c r="L1874" s="275">
        <f>SUM(J1874:K1874)</f>
        <v>1</v>
      </c>
      <c r="M1874" s="159">
        <v>1</v>
      </c>
      <c r="N1874" s="159">
        <v>0</v>
      </c>
      <c r="O1874" s="275">
        <f>SUM(M1874:N1874)</f>
        <v>1</v>
      </c>
      <c r="P1874" s="159">
        <v>2</v>
      </c>
      <c r="Q1874" s="159">
        <v>1</v>
      </c>
      <c r="R1874" s="275">
        <f>SUM(P1874:Q1874)</f>
        <v>3</v>
      </c>
      <c r="S1874" s="500"/>
      <c r="T1874" s="275"/>
      <c r="U1874" s="275"/>
      <c r="V1874" s="275">
        <f>SUM(T1874:U1874)</f>
        <v>0</v>
      </c>
      <c r="W1874" s="275"/>
      <c r="X1874" s="275"/>
      <c r="Y1874" s="275">
        <f>SUM(W1874:X1874)</f>
        <v>0</v>
      </c>
      <c r="Z1874" s="275"/>
      <c r="AA1874" s="275"/>
      <c r="AB1874" s="275">
        <f>SUM(Z1874:AA1874)</f>
        <v>0</v>
      </c>
      <c r="AC1874" s="275"/>
      <c r="AD1874" s="275"/>
      <c r="AE1874" s="275">
        <f>SUM(AC1874:AD1874)</f>
        <v>0</v>
      </c>
      <c r="AF1874" s="500"/>
      <c r="AG1874" s="275"/>
      <c r="AH1874" s="275"/>
      <c r="AI1874" s="275">
        <f>SUM(AG1874:AH1874)</f>
        <v>0</v>
      </c>
      <c r="AJ1874" s="275"/>
      <c r="AK1874" s="275"/>
      <c r="AL1874" s="275">
        <f>SUM(AJ1874:AK1874)</f>
        <v>0</v>
      </c>
      <c r="AM1874" s="275"/>
      <c r="AN1874" s="275"/>
      <c r="AO1874" s="275">
        <f>SUM(AM1874:AN1874)</f>
        <v>0</v>
      </c>
      <c r="AP1874" s="275"/>
      <c r="AQ1874" s="275"/>
      <c r="AR1874" s="275">
        <f>SUM(AP1874:AQ1874)</f>
        <v>0</v>
      </c>
      <c r="AS1874" s="500"/>
      <c r="AT1874" s="275"/>
      <c r="AU1874" s="275">
        <v>0</v>
      </c>
      <c r="AV1874" s="275">
        <f>SUM(AT1874:AU1874)</f>
        <v>0</v>
      </c>
      <c r="AW1874" s="567">
        <f t="shared" ref="AW1874:AW1875" si="9104">SUM(G1874,J1874,M1874,P1874,T1874,W1874,Z1874,AC1874,AG1874,AJ1874,AM1874,AP1874,AT1874)</f>
        <v>4</v>
      </c>
      <c r="AX1874" s="567">
        <f t="shared" ref="AX1874:AX1875" si="9105">SUM(H1874,K1874,N1874,Q1874,U1874,X1874,AA1874,AD1874,AH1874,AK1874,AN1874,AQ1874,AU1874)</f>
        <v>6</v>
      </c>
      <c r="AY1874" s="567">
        <f>SUM(I1874,L1874,O1874,R1874,V1874,Y1874,AB1874,AE1874,AI1874,AL1874,AO1874,AR1874,AV1874)</f>
        <v>10</v>
      </c>
      <c r="AZ1874" s="159"/>
      <c r="BA1874" s="159"/>
      <c r="BB1874" s="275">
        <f>SUM(AZ1874:BA1874)</f>
        <v>0</v>
      </c>
      <c r="BC1874" s="275"/>
      <c r="BD1874" s="275"/>
      <c r="BE1874" s="275">
        <f>SUM(BC1874:BD1874)</f>
        <v>0</v>
      </c>
      <c r="BF1874" s="521"/>
      <c r="BG1874" s="605">
        <f>SUM(F1874,S1874,AF1874,AS1874)</f>
        <v>18</v>
      </c>
      <c r="BH1874" s="533">
        <f>SUM(G1874,T1874,AG1874)</f>
        <v>0</v>
      </c>
      <c r="BI1874" s="533">
        <f t="shared" ref="BI1874:BI1876" si="9106">SUM(H1874,U1874,AH1874)</f>
        <v>5</v>
      </c>
      <c r="BJ1874" s="533">
        <f t="shared" ref="BJ1874:BJ1876" si="9107">SUM(I1874,V1874,AI1874)</f>
        <v>5</v>
      </c>
      <c r="BK1874" s="533">
        <f t="shared" ref="BK1874:BK1876" si="9108">SUM(J1874,W1874,AJ1874)</f>
        <v>1</v>
      </c>
      <c r="BL1874" s="533">
        <f t="shared" ref="BL1874:BL1876" si="9109">SUM(K1874,X1874,AK1874)</f>
        <v>0</v>
      </c>
      <c r="BM1874" s="533">
        <f t="shared" ref="BM1874:BM1876" si="9110">SUM(L1874,Y1874,AL1874)</f>
        <v>1</v>
      </c>
      <c r="BN1874" s="533">
        <f>SUM(M1874,Z1874,AM1874)</f>
        <v>1</v>
      </c>
      <c r="BO1874" s="533">
        <f t="shared" ref="BO1874:BO1876" si="9111">SUM(N1874,AA1874,AN1874)</f>
        <v>0</v>
      </c>
      <c r="BP1874" s="533">
        <f t="shared" ref="BP1874:BP1876" si="9112">SUM(O1874,AB1874,AO1874)</f>
        <v>1</v>
      </c>
      <c r="BQ1874" s="533">
        <f t="shared" ref="BQ1874:BQ1876" si="9113">SUM(P1874,AC1874,AP1874)</f>
        <v>2</v>
      </c>
      <c r="BR1874" s="533">
        <f t="shared" ref="BR1874:BR1876" si="9114">SUM(Q1874,AD1874,AQ1874)</f>
        <v>1</v>
      </c>
      <c r="BS1874" s="533">
        <f t="shared" ref="BS1874:BS1876" si="9115">SUM(R1874,AE1874,AR1874)</f>
        <v>3</v>
      </c>
      <c r="BT1874" s="533">
        <f>AT1874</f>
        <v>0</v>
      </c>
      <c r="BU1874" s="533">
        <f t="shared" ref="BU1874:BU1876" si="9116">AU1874</f>
        <v>0</v>
      </c>
      <c r="BV1874" s="533">
        <f t="shared" ref="BV1874:BV1876" si="9117">AV1874</f>
        <v>0</v>
      </c>
      <c r="BW1874" s="536">
        <f>SUM(BH1874,BK1874,BN1874,BQ1874,BT1874)</f>
        <v>4</v>
      </c>
      <c r="BX1874" s="536">
        <f t="shared" ref="BX1874:BX1876" si="9118">SUM(BI1874,BL1874,BO1874,BR1874,BU1874)</f>
        <v>6</v>
      </c>
      <c r="BY1874" s="536">
        <f t="shared" ref="BY1874:BY1876" si="9119">SUM(BJ1874,BM1874,BP1874,BS1874,BV1874)</f>
        <v>10</v>
      </c>
      <c r="BZ1874" t="s">
        <v>74</v>
      </c>
      <c r="CA1874" s="553">
        <f>AZ1874</f>
        <v>0</v>
      </c>
      <c r="CB1874" s="553">
        <f t="shared" ref="CB1874:CB1876" si="9120">BA1874</f>
        <v>0</v>
      </c>
      <c r="CC1874" s="553">
        <f t="shared" ref="CC1874:CC1876" si="9121">BB1874</f>
        <v>0</v>
      </c>
      <c r="CD1874" s="553">
        <f>BC1874</f>
        <v>0</v>
      </c>
      <c r="CE1874" s="553">
        <f t="shared" ref="CE1874:CE1876" si="9122">BD1874</f>
        <v>0</v>
      </c>
      <c r="CF1874" s="553">
        <f t="shared" ref="CF1874:CF1876" si="9123">BE1874</f>
        <v>0</v>
      </c>
    </row>
    <row r="1875" spans="1:84">
      <c r="A1875" s="149"/>
      <c r="B1875" s="149"/>
      <c r="C1875" s="151"/>
      <c r="D1875" s="151"/>
      <c r="E1875" s="446" t="s">
        <v>1079</v>
      </c>
      <c r="F1875" s="591">
        <v>9</v>
      </c>
      <c r="G1875" s="159"/>
      <c r="H1875" s="159"/>
      <c r="I1875" s="275">
        <f>SUM(G1875:H1875)</f>
        <v>0</v>
      </c>
      <c r="J1875" s="159"/>
      <c r="K1875" s="159"/>
      <c r="L1875" s="275">
        <f>SUM(J1875:K1875)</f>
        <v>0</v>
      </c>
      <c r="M1875" s="159"/>
      <c r="N1875" s="159"/>
      <c r="O1875" s="275">
        <f>SUM(M1875:N1875)</f>
        <v>0</v>
      </c>
      <c r="P1875" s="159"/>
      <c r="Q1875" s="159"/>
      <c r="R1875" s="275">
        <f>SUM(P1875:Q1875)</f>
        <v>0</v>
      </c>
      <c r="S1875" s="500"/>
      <c r="T1875" s="275"/>
      <c r="U1875" s="275"/>
      <c r="V1875" s="275">
        <f>SUM(T1875:U1875)</f>
        <v>0</v>
      </c>
      <c r="W1875" s="275"/>
      <c r="X1875" s="275"/>
      <c r="Y1875" s="275">
        <f>SUM(W1875:X1875)</f>
        <v>0</v>
      </c>
      <c r="Z1875" s="275"/>
      <c r="AA1875" s="275"/>
      <c r="AB1875" s="275">
        <f>SUM(Z1875:AA1875)</f>
        <v>0</v>
      </c>
      <c r="AC1875" s="275"/>
      <c r="AD1875" s="275"/>
      <c r="AE1875" s="275">
        <f>SUM(AC1875:AD1875)</f>
        <v>0</v>
      </c>
      <c r="AF1875" s="500"/>
      <c r="AG1875" s="275"/>
      <c r="AH1875" s="275"/>
      <c r="AI1875" s="275">
        <f>SUM(AG1875:AH1875)</f>
        <v>0</v>
      </c>
      <c r="AJ1875" s="275"/>
      <c r="AK1875" s="275"/>
      <c r="AL1875" s="275">
        <f>SUM(AJ1875:AK1875)</f>
        <v>0</v>
      </c>
      <c r="AM1875" s="275"/>
      <c r="AN1875" s="275"/>
      <c r="AO1875" s="275">
        <f>SUM(AM1875:AN1875)</f>
        <v>0</v>
      </c>
      <c r="AP1875" s="275"/>
      <c r="AQ1875" s="275"/>
      <c r="AR1875" s="275">
        <f>SUM(AP1875:AQ1875)</f>
        <v>0</v>
      </c>
      <c r="AS1875" s="500"/>
      <c r="AT1875" s="275"/>
      <c r="AU1875" s="275"/>
      <c r="AV1875" s="275"/>
      <c r="AW1875" s="567">
        <f t="shared" si="9104"/>
        <v>0</v>
      </c>
      <c r="AX1875" s="567">
        <f t="shared" si="9105"/>
        <v>0</v>
      </c>
      <c r="AY1875" s="567">
        <f t="shared" ref="AY1875" si="9124">SUM(I1875,L1875,O1875,R1875,V1875,Y1875,AB1875,AE1875,AI1875,AL1875,AO1875,AR1875,AV1875)</f>
        <v>0</v>
      </c>
      <c r="AZ1875" s="159"/>
      <c r="BA1875" s="159"/>
      <c r="BB1875" s="275">
        <f>SUM(AZ1875:BA1875)</f>
        <v>0</v>
      </c>
      <c r="BC1875" s="275"/>
      <c r="BD1875" s="275"/>
      <c r="BE1875" s="275">
        <f>SUM(BC1875:BD1875)</f>
        <v>0</v>
      </c>
      <c r="BF1875" s="521"/>
      <c r="BG1875" s="605">
        <f>SUM(F1875,S1875,AF1875,AS1875)</f>
        <v>9</v>
      </c>
      <c r="BH1875" s="533">
        <f>SUM(G1875,T1875,AG1875)</f>
        <v>0</v>
      </c>
      <c r="BI1875" s="533">
        <f t="shared" si="9106"/>
        <v>0</v>
      </c>
      <c r="BJ1875" s="533">
        <f t="shared" si="9107"/>
        <v>0</v>
      </c>
      <c r="BK1875" s="533">
        <f t="shared" si="9108"/>
        <v>0</v>
      </c>
      <c r="BL1875" s="533">
        <f t="shared" si="9109"/>
        <v>0</v>
      </c>
      <c r="BM1875" s="533">
        <f t="shared" si="9110"/>
        <v>0</v>
      </c>
      <c r="BN1875" s="533">
        <f>SUM(M1875,Z1875,AM1875)</f>
        <v>0</v>
      </c>
      <c r="BO1875" s="533">
        <f t="shared" si="9111"/>
        <v>0</v>
      </c>
      <c r="BP1875" s="533">
        <f t="shared" si="9112"/>
        <v>0</v>
      </c>
      <c r="BQ1875" s="533">
        <f t="shared" si="9113"/>
        <v>0</v>
      </c>
      <c r="BR1875" s="533">
        <f t="shared" si="9114"/>
        <v>0</v>
      </c>
      <c r="BS1875" s="533">
        <f t="shared" si="9115"/>
        <v>0</v>
      </c>
      <c r="BT1875" s="533">
        <f>AT1875</f>
        <v>0</v>
      </c>
      <c r="BU1875" s="533">
        <f t="shared" si="9116"/>
        <v>0</v>
      </c>
      <c r="BV1875" s="533">
        <f t="shared" si="9117"/>
        <v>0</v>
      </c>
      <c r="BW1875" s="536">
        <f>SUM(BH1875,BK1875,BN1875,BQ1875,BT1875)</f>
        <v>0</v>
      </c>
      <c r="BX1875" s="536">
        <f t="shared" si="9118"/>
        <v>0</v>
      </c>
      <c r="BY1875" s="536">
        <f t="shared" si="9119"/>
        <v>0</v>
      </c>
      <c r="BZ1875" t="s">
        <v>74</v>
      </c>
      <c r="CA1875" s="553">
        <f>AZ1875</f>
        <v>0</v>
      </c>
      <c r="CB1875" s="553">
        <f t="shared" si="9120"/>
        <v>0</v>
      </c>
      <c r="CC1875" s="553">
        <f t="shared" si="9121"/>
        <v>0</v>
      </c>
      <c r="CD1875" s="553">
        <f>BC1875</f>
        <v>0</v>
      </c>
      <c r="CE1875" s="553">
        <f t="shared" si="9122"/>
        <v>0</v>
      </c>
      <c r="CF1875" s="553">
        <f t="shared" si="9123"/>
        <v>0</v>
      </c>
    </row>
    <row r="1876" spans="1:84">
      <c r="A1876" s="149"/>
      <c r="B1876" s="149"/>
      <c r="C1876" s="151"/>
      <c r="D1876" s="151"/>
      <c r="E1876" s="448" t="s">
        <v>87</v>
      </c>
      <c r="F1876" s="589">
        <f>SUM(F1874:F1875)</f>
        <v>27</v>
      </c>
      <c r="G1876" s="276">
        <f t="shared" ref="G1876:BE1876" si="9125">SUM(G1874:G1875)</f>
        <v>0</v>
      </c>
      <c r="H1876" s="276">
        <f t="shared" si="9125"/>
        <v>5</v>
      </c>
      <c r="I1876" s="276">
        <f t="shared" si="9125"/>
        <v>5</v>
      </c>
      <c r="J1876" s="276">
        <f t="shared" si="9125"/>
        <v>1</v>
      </c>
      <c r="K1876" s="276">
        <f t="shared" si="9125"/>
        <v>0</v>
      </c>
      <c r="L1876" s="276">
        <f t="shared" si="9125"/>
        <v>1</v>
      </c>
      <c r="M1876" s="276">
        <f t="shared" si="9125"/>
        <v>1</v>
      </c>
      <c r="N1876" s="276">
        <f t="shared" si="9125"/>
        <v>0</v>
      </c>
      <c r="O1876" s="276">
        <f t="shared" si="9125"/>
        <v>1</v>
      </c>
      <c r="P1876" s="276">
        <f t="shared" si="9125"/>
        <v>2</v>
      </c>
      <c r="Q1876" s="276">
        <f t="shared" si="9125"/>
        <v>1</v>
      </c>
      <c r="R1876" s="276">
        <f t="shared" si="9125"/>
        <v>3</v>
      </c>
      <c r="S1876" s="501">
        <f t="shared" si="9125"/>
        <v>0</v>
      </c>
      <c r="T1876" s="276">
        <f t="shared" si="9125"/>
        <v>0</v>
      </c>
      <c r="U1876" s="276">
        <f t="shared" si="9125"/>
        <v>0</v>
      </c>
      <c r="V1876" s="276">
        <f t="shared" si="9125"/>
        <v>0</v>
      </c>
      <c r="W1876" s="276">
        <f t="shared" si="9125"/>
        <v>0</v>
      </c>
      <c r="X1876" s="276">
        <f t="shared" si="9125"/>
        <v>0</v>
      </c>
      <c r="Y1876" s="276">
        <f t="shared" si="9125"/>
        <v>0</v>
      </c>
      <c r="Z1876" s="276">
        <f t="shared" si="9125"/>
        <v>0</v>
      </c>
      <c r="AA1876" s="276">
        <f t="shared" si="9125"/>
        <v>0</v>
      </c>
      <c r="AB1876" s="276">
        <f t="shared" si="9125"/>
        <v>0</v>
      </c>
      <c r="AC1876" s="276">
        <f t="shared" si="9125"/>
        <v>0</v>
      </c>
      <c r="AD1876" s="276">
        <f t="shared" si="9125"/>
        <v>0</v>
      </c>
      <c r="AE1876" s="276">
        <f t="shared" si="9125"/>
        <v>0</v>
      </c>
      <c r="AF1876" s="501">
        <f t="shared" si="9125"/>
        <v>0</v>
      </c>
      <c r="AG1876" s="276">
        <f t="shared" si="9125"/>
        <v>0</v>
      </c>
      <c r="AH1876" s="276">
        <f t="shared" si="9125"/>
        <v>0</v>
      </c>
      <c r="AI1876" s="276">
        <f t="shared" si="9125"/>
        <v>0</v>
      </c>
      <c r="AJ1876" s="276">
        <f t="shared" si="9125"/>
        <v>0</v>
      </c>
      <c r="AK1876" s="276">
        <f t="shared" si="9125"/>
        <v>0</v>
      </c>
      <c r="AL1876" s="276">
        <f t="shared" si="9125"/>
        <v>0</v>
      </c>
      <c r="AM1876" s="276">
        <f t="shared" si="9125"/>
        <v>0</v>
      </c>
      <c r="AN1876" s="276">
        <f t="shared" si="9125"/>
        <v>0</v>
      </c>
      <c r="AO1876" s="276">
        <f t="shared" si="9125"/>
        <v>0</v>
      </c>
      <c r="AP1876" s="276">
        <f t="shared" si="9125"/>
        <v>0</v>
      </c>
      <c r="AQ1876" s="276">
        <f t="shared" si="9125"/>
        <v>0</v>
      </c>
      <c r="AR1876" s="276">
        <f t="shared" si="9125"/>
        <v>0</v>
      </c>
      <c r="AS1876" s="501">
        <f t="shared" si="9125"/>
        <v>0</v>
      </c>
      <c r="AT1876" s="276">
        <f t="shared" si="9125"/>
        <v>0</v>
      </c>
      <c r="AU1876" s="276">
        <f t="shared" si="9125"/>
        <v>0</v>
      </c>
      <c r="AV1876" s="276">
        <f t="shared" si="9125"/>
        <v>0</v>
      </c>
      <c r="AW1876" s="568">
        <f t="shared" si="9125"/>
        <v>4</v>
      </c>
      <c r="AX1876" s="568">
        <f t="shared" si="9125"/>
        <v>6</v>
      </c>
      <c r="AY1876" s="568">
        <f t="shared" si="9125"/>
        <v>10</v>
      </c>
      <c r="AZ1876" s="276">
        <f t="shared" si="9125"/>
        <v>0</v>
      </c>
      <c r="BA1876" s="276">
        <f t="shared" si="9125"/>
        <v>0</v>
      </c>
      <c r="BB1876" s="276">
        <f t="shared" si="9125"/>
        <v>0</v>
      </c>
      <c r="BC1876" s="276">
        <f t="shared" si="9125"/>
        <v>0</v>
      </c>
      <c r="BD1876" s="276">
        <f t="shared" si="9125"/>
        <v>0</v>
      </c>
      <c r="BE1876" s="276">
        <f t="shared" si="9125"/>
        <v>0</v>
      </c>
      <c r="BF1876" s="522"/>
      <c r="BG1876" s="605">
        <f>SUM(F1876,S1876,AF1876,AS1876)</f>
        <v>27</v>
      </c>
      <c r="BH1876" s="533">
        <f>SUM(G1876,T1876,AG1876)</f>
        <v>0</v>
      </c>
      <c r="BI1876" s="533">
        <f t="shared" si="9106"/>
        <v>5</v>
      </c>
      <c r="BJ1876" s="533">
        <f t="shared" si="9107"/>
        <v>5</v>
      </c>
      <c r="BK1876" s="533">
        <f t="shared" si="9108"/>
        <v>1</v>
      </c>
      <c r="BL1876" s="533">
        <f t="shared" si="9109"/>
        <v>0</v>
      </c>
      <c r="BM1876" s="533">
        <f t="shared" si="9110"/>
        <v>1</v>
      </c>
      <c r="BN1876" s="533">
        <f>SUM(M1876,Z1876,AM1876)</f>
        <v>1</v>
      </c>
      <c r="BO1876" s="533">
        <f t="shared" si="9111"/>
        <v>0</v>
      </c>
      <c r="BP1876" s="533">
        <f t="shared" si="9112"/>
        <v>1</v>
      </c>
      <c r="BQ1876" s="533">
        <f t="shared" si="9113"/>
        <v>2</v>
      </c>
      <c r="BR1876" s="533">
        <f t="shared" si="9114"/>
        <v>1</v>
      </c>
      <c r="BS1876" s="533">
        <f t="shared" si="9115"/>
        <v>3</v>
      </c>
      <c r="BT1876" s="533">
        <f>AT1876</f>
        <v>0</v>
      </c>
      <c r="BU1876" s="533">
        <f t="shared" si="9116"/>
        <v>0</v>
      </c>
      <c r="BV1876" s="533">
        <f t="shared" si="9117"/>
        <v>0</v>
      </c>
      <c r="BW1876" s="536">
        <f>SUM(BH1876,BK1876,BN1876,BQ1876,BT1876)</f>
        <v>4</v>
      </c>
      <c r="BX1876" s="536">
        <f t="shared" si="9118"/>
        <v>6</v>
      </c>
      <c r="BY1876" s="536">
        <f t="shared" si="9119"/>
        <v>10</v>
      </c>
      <c r="BZ1876" t="s">
        <v>74</v>
      </c>
      <c r="CA1876" s="553">
        <f>AZ1876</f>
        <v>0</v>
      </c>
      <c r="CB1876" s="553">
        <f t="shared" si="9120"/>
        <v>0</v>
      </c>
      <c r="CC1876" s="553">
        <f t="shared" si="9121"/>
        <v>0</v>
      </c>
      <c r="CD1876" s="553">
        <f>BC1876</f>
        <v>0</v>
      </c>
      <c r="CE1876" s="553">
        <f t="shared" si="9122"/>
        <v>0</v>
      </c>
      <c r="CF1876" s="553">
        <f t="shared" si="9123"/>
        <v>0</v>
      </c>
    </row>
    <row r="1877" spans="1:84">
      <c r="A1877" s="149"/>
      <c r="B1877" s="149"/>
      <c r="C1877" s="151"/>
      <c r="D1877" s="151"/>
      <c r="E1877" s="370"/>
      <c r="F1877" s="591"/>
      <c r="G1877" s="159"/>
      <c r="H1877" s="159"/>
      <c r="I1877" s="159"/>
      <c r="J1877" s="159"/>
      <c r="K1877" s="159"/>
      <c r="L1877" s="159"/>
      <c r="M1877" s="159"/>
      <c r="N1877" s="159"/>
      <c r="O1877" s="159"/>
      <c r="P1877" s="159"/>
      <c r="Q1877" s="159"/>
      <c r="R1877" s="159"/>
      <c r="S1877" s="503"/>
      <c r="T1877" s="159"/>
      <c r="U1877" s="159"/>
      <c r="V1877" s="159"/>
      <c r="W1877" s="159"/>
      <c r="X1877" s="159"/>
      <c r="Y1877" s="159"/>
      <c r="Z1877" s="159"/>
      <c r="AA1877" s="159"/>
      <c r="AB1877" s="159"/>
      <c r="AC1877" s="159"/>
      <c r="AD1877" s="159"/>
      <c r="AE1877" s="159"/>
      <c r="AF1877" s="503"/>
      <c r="AG1877" s="159"/>
      <c r="AH1877" s="159"/>
      <c r="AI1877" s="159"/>
      <c r="AJ1877" s="159"/>
      <c r="AK1877" s="159"/>
      <c r="AL1877" s="159"/>
      <c r="AM1877" s="159"/>
      <c r="AN1877" s="159"/>
      <c r="AO1877" s="159"/>
      <c r="AP1877" s="159"/>
      <c r="AQ1877" s="159"/>
      <c r="AR1877" s="159"/>
      <c r="AS1877" s="503"/>
      <c r="AT1877" s="159"/>
      <c r="AU1877" s="159"/>
      <c r="AV1877" s="159"/>
      <c r="AW1877" s="570"/>
      <c r="AX1877" s="570"/>
      <c r="AY1877" s="570"/>
      <c r="AZ1877" s="159"/>
      <c r="BA1877" s="159"/>
      <c r="BB1877" s="159"/>
      <c r="BC1877" s="159"/>
      <c r="BD1877" s="159"/>
      <c r="BE1877" s="159"/>
      <c r="BF1877" s="474"/>
    </row>
    <row r="1878" spans="1:84">
      <c r="A1878" s="149"/>
      <c r="B1878" s="149"/>
      <c r="C1878" s="151"/>
      <c r="D1878" s="151"/>
      <c r="E1878" s="370"/>
      <c r="F1878" s="591"/>
      <c r="G1878" s="159"/>
      <c r="H1878" s="159"/>
      <c r="I1878" s="159"/>
      <c r="J1878" s="159"/>
      <c r="K1878" s="159"/>
      <c r="L1878" s="159"/>
      <c r="M1878" s="159"/>
      <c r="N1878" s="159"/>
      <c r="O1878" s="159"/>
      <c r="P1878" s="159"/>
      <c r="Q1878" s="159"/>
      <c r="R1878" s="159"/>
      <c r="S1878" s="503"/>
      <c r="T1878" s="159"/>
      <c r="U1878" s="159"/>
      <c r="V1878" s="159"/>
      <c r="W1878" s="159"/>
      <c r="X1878" s="159"/>
      <c r="Y1878" s="159"/>
      <c r="Z1878" s="159"/>
      <c r="AA1878" s="159"/>
      <c r="AB1878" s="159"/>
      <c r="AC1878" s="159"/>
      <c r="AD1878" s="159"/>
      <c r="AE1878" s="159"/>
      <c r="AF1878" s="503"/>
      <c r="AG1878" s="159"/>
      <c r="AH1878" s="159"/>
      <c r="AI1878" s="159"/>
      <c r="AJ1878" s="159"/>
      <c r="AK1878" s="159"/>
      <c r="AL1878" s="159"/>
      <c r="AM1878" s="159"/>
      <c r="AN1878" s="159"/>
      <c r="AO1878" s="159"/>
      <c r="AP1878" s="159"/>
      <c r="AQ1878" s="159"/>
      <c r="AR1878" s="159"/>
      <c r="AS1878" s="503"/>
      <c r="AT1878" s="159"/>
      <c r="AU1878" s="159"/>
      <c r="AV1878" s="159"/>
      <c r="AW1878" s="570"/>
      <c r="AX1878" s="570"/>
      <c r="AY1878" s="570"/>
      <c r="AZ1878" s="159"/>
      <c r="BA1878" s="159"/>
      <c r="BB1878" s="159"/>
      <c r="BC1878" s="159"/>
      <c r="BD1878" s="159"/>
      <c r="BE1878" s="159"/>
      <c r="BF1878" s="474"/>
    </row>
    <row r="1879" spans="1:84">
      <c r="A1879" s="149"/>
      <c r="B1879" s="149"/>
      <c r="C1879" s="151"/>
      <c r="D1879" s="151"/>
      <c r="E1879" s="370"/>
      <c r="F1879" s="591"/>
      <c r="G1879" s="159"/>
      <c r="H1879" s="159"/>
      <c r="I1879" s="159"/>
      <c r="J1879" s="159"/>
      <c r="K1879" s="159"/>
      <c r="L1879" s="159"/>
      <c r="M1879" s="159"/>
      <c r="N1879" s="159" t="s">
        <v>74</v>
      </c>
      <c r="O1879" s="159"/>
      <c r="P1879" s="159"/>
      <c r="Q1879" s="159"/>
      <c r="R1879" s="159"/>
      <c r="S1879" s="503"/>
      <c r="T1879" s="159"/>
      <c r="U1879" s="159"/>
      <c r="V1879" s="159"/>
      <c r="W1879" s="159"/>
      <c r="X1879" s="159"/>
      <c r="Y1879" s="159"/>
      <c r="Z1879" s="159"/>
      <c r="AA1879" s="159"/>
      <c r="AB1879" s="159"/>
      <c r="AC1879" s="159"/>
      <c r="AD1879" s="159"/>
      <c r="AE1879" s="159"/>
      <c r="AF1879" s="503"/>
      <c r="AG1879" s="159"/>
      <c r="AH1879" s="159"/>
      <c r="AI1879" s="159"/>
      <c r="AJ1879" s="159"/>
      <c r="AK1879" s="159"/>
      <c r="AL1879" s="159"/>
      <c r="AM1879" s="159"/>
      <c r="AN1879" s="159"/>
      <c r="AO1879" s="159"/>
      <c r="AP1879" s="159"/>
      <c r="AQ1879" s="159"/>
      <c r="AR1879" s="159"/>
      <c r="AS1879" s="503"/>
      <c r="AT1879" s="159"/>
      <c r="AU1879" s="159"/>
      <c r="AV1879" s="159"/>
      <c r="AW1879" s="570"/>
      <c r="AX1879" s="570"/>
      <c r="AY1879" s="570"/>
      <c r="AZ1879" s="159"/>
      <c r="BA1879" s="159"/>
      <c r="BB1879" s="159"/>
      <c r="BC1879" s="159"/>
      <c r="BD1879" s="159"/>
      <c r="BE1879" s="159"/>
      <c r="BF1879" s="474"/>
    </row>
    <row r="1880" spans="1:84">
      <c r="A1880" s="149"/>
      <c r="B1880" s="151" t="s">
        <v>97</v>
      </c>
      <c r="C1880" s="151"/>
      <c r="D1880" s="151"/>
      <c r="E1880" s="379" t="s">
        <v>221</v>
      </c>
      <c r="F1880" s="592"/>
      <c r="G1880" s="159"/>
      <c r="H1880" s="159"/>
      <c r="I1880" s="275"/>
      <c r="J1880" s="159"/>
      <c r="K1880" s="159"/>
      <c r="L1880" s="275"/>
      <c r="M1880" s="159"/>
      <c r="N1880" s="159"/>
      <c r="O1880" s="275"/>
      <c r="P1880" s="159"/>
      <c r="Q1880" s="159"/>
      <c r="R1880" s="275"/>
      <c r="S1880" s="500"/>
      <c r="T1880" s="275"/>
      <c r="U1880" s="275"/>
      <c r="V1880" s="275"/>
      <c r="W1880" s="275"/>
      <c r="X1880" s="275"/>
      <c r="Y1880" s="275"/>
      <c r="Z1880" s="275"/>
      <c r="AA1880" s="275"/>
      <c r="AB1880" s="275"/>
      <c r="AC1880" s="275"/>
      <c r="AD1880" s="275"/>
      <c r="AE1880" s="275"/>
      <c r="AF1880" s="500"/>
      <c r="AG1880" s="275"/>
      <c r="AH1880" s="275"/>
      <c r="AI1880" s="275"/>
      <c r="AJ1880" s="275"/>
      <c r="AK1880" s="275"/>
      <c r="AL1880" s="275"/>
      <c r="AM1880" s="275"/>
      <c r="AN1880" s="275"/>
      <c r="AO1880" s="275"/>
      <c r="AP1880" s="275"/>
      <c r="AQ1880" s="275"/>
      <c r="AR1880" s="275"/>
      <c r="AS1880" s="500"/>
      <c r="AT1880" s="275"/>
      <c r="AU1880" s="275"/>
      <c r="AV1880" s="275"/>
      <c r="AW1880" s="567"/>
      <c r="AX1880" s="567"/>
      <c r="AY1880" s="567"/>
      <c r="AZ1880" s="159"/>
      <c r="BA1880" s="159"/>
      <c r="BB1880" s="275"/>
      <c r="BC1880" s="275"/>
      <c r="BD1880" s="275"/>
      <c r="BE1880" s="275"/>
      <c r="BF1880" s="521"/>
    </row>
    <row r="1881" spans="1:84">
      <c r="A1881" s="149"/>
      <c r="B1881" s="151"/>
      <c r="C1881" s="151"/>
      <c r="D1881" s="151"/>
      <c r="E1881" s="446" t="s">
        <v>1078</v>
      </c>
      <c r="F1881" s="592">
        <v>17</v>
      </c>
      <c r="G1881" s="159">
        <v>2</v>
      </c>
      <c r="H1881" s="159">
        <v>3</v>
      </c>
      <c r="I1881" s="275">
        <f>SUM(G1881:H1881)</f>
        <v>5</v>
      </c>
      <c r="J1881" s="159">
        <v>1</v>
      </c>
      <c r="K1881" s="159">
        <v>1</v>
      </c>
      <c r="L1881" s="275">
        <f>SUM(J1881:K1881)</f>
        <v>2</v>
      </c>
      <c r="M1881" s="159">
        <v>0</v>
      </c>
      <c r="N1881" s="159">
        <v>0</v>
      </c>
      <c r="O1881" s="275">
        <f>SUM(M1881:N1881)</f>
        <v>0</v>
      </c>
      <c r="P1881" s="159">
        <v>3</v>
      </c>
      <c r="Q1881" s="159">
        <v>0</v>
      </c>
      <c r="R1881" s="275">
        <f>SUM(P1881:Q1881)</f>
        <v>3</v>
      </c>
      <c r="S1881" s="500"/>
      <c r="T1881" s="275"/>
      <c r="U1881" s="275"/>
      <c r="V1881" s="275">
        <f>SUM(T1881:U1881)</f>
        <v>0</v>
      </c>
      <c r="W1881" s="275"/>
      <c r="X1881" s="275"/>
      <c r="Y1881" s="275">
        <f>SUM(W1881:X1881)</f>
        <v>0</v>
      </c>
      <c r="Z1881" s="275"/>
      <c r="AA1881" s="275"/>
      <c r="AB1881" s="275">
        <f>SUM(Z1881:AA1881)</f>
        <v>0</v>
      </c>
      <c r="AC1881" s="275"/>
      <c r="AD1881" s="275"/>
      <c r="AE1881" s="275">
        <f>SUM(AC1881:AD1881)</f>
        <v>0</v>
      </c>
      <c r="AF1881" s="500"/>
      <c r="AG1881" s="275"/>
      <c r="AH1881" s="275"/>
      <c r="AI1881" s="275">
        <f>SUM(AG1881:AH1881)</f>
        <v>0</v>
      </c>
      <c r="AJ1881" s="275"/>
      <c r="AK1881" s="275"/>
      <c r="AL1881" s="275">
        <f>SUM(AJ1881:AK1881)</f>
        <v>0</v>
      </c>
      <c r="AM1881" s="275"/>
      <c r="AN1881" s="275"/>
      <c r="AO1881" s="275">
        <f>SUM(AM1881:AN1881)</f>
        <v>0</v>
      </c>
      <c r="AP1881" s="275"/>
      <c r="AQ1881" s="275"/>
      <c r="AR1881" s="275">
        <f>SUM(AP1881:AQ1881)</f>
        <v>0</v>
      </c>
      <c r="AS1881" s="500"/>
      <c r="AT1881" s="275"/>
      <c r="AU1881" s="275"/>
      <c r="AV1881" s="275">
        <f>SUM(AT1881:AU1881)</f>
        <v>0</v>
      </c>
      <c r="AW1881" s="567">
        <f t="shared" ref="AW1881:AW1882" si="9126">SUM(G1881,J1881,M1881,P1881,T1881,W1881,Z1881,AC1881,AG1881,AJ1881,AM1881,AP1881,AT1881)</f>
        <v>6</v>
      </c>
      <c r="AX1881" s="567">
        <f t="shared" ref="AX1881:AX1882" si="9127">SUM(H1881,K1881,N1881,Q1881,U1881,X1881,AA1881,AD1881,AH1881,AK1881,AN1881,AQ1881,AU1881)</f>
        <v>4</v>
      </c>
      <c r="AY1881" s="567">
        <f t="shared" ref="AY1881:AY1882" si="9128">SUM(I1881,L1881,O1881,R1881,V1881,Y1881,AB1881,AE1881,AI1881,AL1881,AO1881,AR1881,AV1881)</f>
        <v>10</v>
      </c>
      <c r="AZ1881" s="159">
        <v>0</v>
      </c>
      <c r="BA1881" s="159">
        <v>0</v>
      </c>
      <c r="BB1881" s="275">
        <f>SUM(AZ1881:BA1881)</f>
        <v>0</v>
      </c>
      <c r="BC1881" s="275">
        <v>0</v>
      </c>
      <c r="BD1881" s="275">
        <v>0</v>
      </c>
      <c r="BE1881" s="275">
        <f>SUM(BC1881:BD1881)</f>
        <v>0</v>
      </c>
      <c r="BF1881" s="521"/>
      <c r="BG1881" s="605">
        <f>SUM(F1881,S1881,AF1881,AS1881)</f>
        <v>17</v>
      </c>
      <c r="BH1881" s="533">
        <f>SUM(G1881,T1881,AG1881)</f>
        <v>2</v>
      </c>
      <c r="BI1881" s="533">
        <f t="shared" ref="BI1881:BI1883" si="9129">SUM(H1881,U1881,AH1881)</f>
        <v>3</v>
      </c>
      <c r="BJ1881" s="533">
        <f t="shared" ref="BJ1881:BJ1883" si="9130">SUM(I1881,V1881,AI1881)</f>
        <v>5</v>
      </c>
      <c r="BK1881" s="533">
        <f t="shared" ref="BK1881:BK1883" si="9131">SUM(J1881,W1881,AJ1881)</f>
        <v>1</v>
      </c>
      <c r="BL1881" s="533">
        <f t="shared" ref="BL1881:BL1883" si="9132">SUM(K1881,X1881,AK1881)</f>
        <v>1</v>
      </c>
      <c r="BM1881" s="533">
        <f t="shared" ref="BM1881:BM1883" si="9133">SUM(L1881,Y1881,AL1881)</f>
        <v>2</v>
      </c>
      <c r="BN1881" s="533">
        <f>SUM(M1881,Z1881,AM1881)</f>
        <v>0</v>
      </c>
      <c r="BO1881" s="533">
        <f t="shared" ref="BO1881:BO1883" si="9134">SUM(N1881,AA1881,AN1881)</f>
        <v>0</v>
      </c>
      <c r="BP1881" s="533">
        <f t="shared" ref="BP1881:BP1883" si="9135">SUM(O1881,AB1881,AO1881)</f>
        <v>0</v>
      </c>
      <c r="BQ1881" s="533">
        <f t="shared" ref="BQ1881:BQ1883" si="9136">SUM(P1881,AC1881,AP1881)</f>
        <v>3</v>
      </c>
      <c r="BR1881" s="533">
        <f t="shared" ref="BR1881:BR1883" si="9137">SUM(Q1881,AD1881,AQ1881)</f>
        <v>0</v>
      </c>
      <c r="BS1881" s="533">
        <f t="shared" ref="BS1881:BS1883" si="9138">SUM(R1881,AE1881,AR1881)</f>
        <v>3</v>
      </c>
      <c r="BT1881" s="533">
        <f>AT1881</f>
        <v>0</v>
      </c>
      <c r="BU1881" s="533">
        <f t="shared" ref="BU1881:BU1883" si="9139">AU1881</f>
        <v>0</v>
      </c>
      <c r="BV1881" s="533">
        <f t="shared" ref="BV1881:BV1883" si="9140">AV1881</f>
        <v>0</v>
      </c>
      <c r="BW1881" s="536">
        <f>SUM(BH1881,BK1881,BN1881,BQ1881,BT1881)</f>
        <v>6</v>
      </c>
      <c r="BX1881" s="536">
        <f t="shared" ref="BX1881:BX1883" si="9141">SUM(BI1881,BL1881,BO1881,BR1881,BU1881)</f>
        <v>4</v>
      </c>
      <c r="BY1881" s="536">
        <f t="shared" ref="BY1881:BY1883" si="9142">SUM(BJ1881,BM1881,BP1881,BS1881,BV1881)</f>
        <v>10</v>
      </c>
      <c r="BZ1881" t="s">
        <v>74</v>
      </c>
      <c r="CA1881" s="553">
        <f>AZ1881</f>
        <v>0</v>
      </c>
      <c r="CB1881" s="553">
        <f t="shared" ref="CB1881:CB1883" si="9143">BA1881</f>
        <v>0</v>
      </c>
      <c r="CC1881" s="553">
        <f t="shared" ref="CC1881:CC1883" si="9144">BB1881</f>
        <v>0</v>
      </c>
      <c r="CD1881" s="553">
        <f>BC1881</f>
        <v>0</v>
      </c>
      <c r="CE1881" s="553">
        <f t="shared" ref="CE1881:CE1883" si="9145">BD1881</f>
        <v>0</v>
      </c>
      <c r="CF1881" s="553">
        <f t="shared" ref="CF1881:CF1883" si="9146">BE1881</f>
        <v>0</v>
      </c>
    </row>
    <row r="1882" spans="1:84">
      <c r="A1882" s="149"/>
      <c r="B1882" s="151"/>
      <c r="C1882" s="151"/>
      <c r="D1882" s="151"/>
      <c r="E1882" s="446" t="s">
        <v>1079</v>
      </c>
      <c r="F1882" s="592">
        <v>29</v>
      </c>
      <c r="G1882" s="159">
        <v>2</v>
      </c>
      <c r="H1882" s="159">
        <v>1</v>
      </c>
      <c r="I1882" s="275">
        <f>SUM(G1882:H1882)</f>
        <v>3</v>
      </c>
      <c r="J1882" s="159">
        <v>1</v>
      </c>
      <c r="K1882" s="159">
        <v>1</v>
      </c>
      <c r="L1882" s="275">
        <f>SUM(J1882:K1882)</f>
        <v>2</v>
      </c>
      <c r="M1882" s="159">
        <v>0</v>
      </c>
      <c r="N1882" s="159">
        <v>1</v>
      </c>
      <c r="O1882" s="275">
        <f>SUM(M1882:N1882)</f>
        <v>1</v>
      </c>
      <c r="P1882" s="159">
        <v>1</v>
      </c>
      <c r="Q1882" s="159">
        <v>1</v>
      </c>
      <c r="R1882" s="275">
        <f>SUM(P1882:Q1882)</f>
        <v>2</v>
      </c>
      <c r="S1882" s="500"/>
      <c r="T1882" s="275"/>
      <c r="U1882" s="275"/>
      <c r="V1882" s="275">
        <f>SUM(T1882:U1882)</f>
        <v>0</v>
      </c>
      <c r="W1882" s="275"/>
      <c r="X1882" s="275"/>
      <c r="Y1882" s="275">
        <f>SUM(W1882:X1882)</f>
        <v>0</v>
      </c>
      <c r="Z1882" s="275"/>
      <c r="AA1882" s="275"/>
      <c r="AB1882" s="275">
        <f>SUM(Z1882:AA1882)</f>
        <v>0</v>
      </c>
      <c r="AC1882" s="275"/>
      <c r="AD1882" s="275"/>
      <c r="AE1882" s="275">
        <f>SUM(AC1882:AD1882)</f>
        <v>0</v>
      </c>
      <c r="AF1882" s="500"/>
      <c r="AG1882" s="275"/>
      <c r="AH1882" s="275"/>
      <c r="AI1882" s="275">
        <f>SUM(AG1882:AH1882)</f>
        <v>0</v>
      </c>
      <c r="AJ1882" s="275"/>
      <c r="AK1882" s="275"/>
      <c r="AL1882" s="275">
        <f>SUM(AJ1882:AK1882)</f>
        <v>0</v>
      </c>
      <c r="AM1882" s="275"/>
      <c r="AN1882" s="275"/>
      <c r="AO1882" s="275">
        <f>SUM(AM1882:AN1882)</f>
        <v>0</v>
      </c>
      <c r="AP1882" s="275"/>
      <c r="AQ1882" s="275"/>
      <c r="AR1882" s="275">
        <f>SUM(AP1882:AQ1882)</f>
        <v>0</v>
      </c>
      <c r="AS1882" s="500"/>
      <c r="AT1882" s="275"/>
      <c r="AU1882" s="275"/>
      <c r="AV1882" s="275">
        <f>SUM(AT1882:AU1882)</f>
        <v>0</v>
      </c>
      <c r="AW1882" s="567">
        <f t="shared" si="9126"/>
        <v>4</v>
      </c>
      <c r="AX1882" s="567">
        <f t="shared" si="9127"/>
        <v>4</v>
      </c>
      <c r="AY1882" s="567">
        <f t="shared" si="9128"/>
        <v>8</v>
      </c>
      <c r="AZ1882" s="159">
        <v>1</v>
      </c>
      <c r="BA1882" s="159">
        <v>0</v>
      </c>
      <c r="BB1882" s="275">
        <f>SUM(AZ1882:BA1882)</f>
        <v>1</v>
      </c>
      <c r="BC1882" s="275">
        <v>1</v>
      </c>
      <c r="BD1882" s="275">
        <v>0</v>
      </c>
      <c r="BE1882" s="275">
        <f>SUM(BC1882:BD1882)</f>
        <v>1</v>
      </c>
      <c r="BF1882" s="521"/>
      <c r="BG1882" s="605">
        <f>SUM(F1882,S1882,AF1882,AS1882)</f>
        <v>29</v>
      </c>
      <c r="BH1882" s="533">
        <f>SUM(G1882,T1882,AG1882)</f>
        <v>2</v>
      </c>
      <c r="BI1882" s="533">
        <f t="shared" si="9129"/>
        <v>1</v>
      </c>
      <c r="BJ1882" s="533">
        <f t="shared" si="9130"/>
        <v>3</v>
      </c>
      <c r="BK1882" s="533">
        <f t="shared" si="9131"/>
        <v>1</v>
      </c>
      <c r="BL1882" s="533">
        <f t="shared" si="9132"/>
        <v>1</v>
      </c>
      <c r="BM1882" s="533">
        <f t="shared" si="9133"/>
        <v>2</v>
      </c>
      <c r="BN1882" s="533">
        <f>SUM(M1882,Z1882,AM1882)</f>
        <v>0</v>
      </c>
      <c r="BO1882" s="533">
        <f t="shared" si="9134"/>
        <v>1</v>
      </c>
      <c r="BP1882" s="533">
        <f t="shared" si="9135"/>
        <v>1</v>
      </c>
      <c r="BQ1882" s="533">
        <f t="shared" si="9136"/>
        <v>1</v>
      </c>
      <c r="BR1882" s="533">
        <f t="shared" si="9137"/>
        <v>1</v>
      </c>
      <c r="BS1882" s="533">
        <f t="shared" si="9138"/>
        <v>2</v>
      </c>
      <c r="BT1882" s="533">
        <f>AT1882</f>
        <v>0</v>
      </c>
      <c r="BU1882" s="533">
        <f t="shared" si="9139"/>
        <v>0</v>
      </c>
      <c r="BV1882" s="533">
        <f t="shared" si="9140"/>
        <v>0</v>
      </c>
      <c r="BW1882" s="536">
        <f>SUM(BH1882,BK1882,BN1882,BQ1882,BT1882)</f>
        <v>4</v>
      </c>
      <c r="BX1882" s="536">
        <f t="shared" si="9141"/>
        <v>4</v>
      </c>
      <c r="BY1882" s="536">
        <f t="shared" si="9142"/>
        <v>8</v>
      </c>
      <c r="BZ1882" t="s">
        <v>74</v>
      </c>
      <c r="CA1882" s="553">
        <f>AZ1882</f>
        <v>1</v>
      </c>
      <c r="CB1882" s="553">
        <f t="shared" si="9143"/>
        <v>0</v>
      </c>
      <c r="CC1882" s="553">
        <f t="shared" si="9144"/>
        <v>1</v>
      </c>
      <c r="CD1882" s="553">
        <f>BC1882</f>
        <v>1</v>
      </c>
      <c r="CE1882" s="553">
        <f t="shared" si="9145"/>
        <v>0</v>
      </c>
      <c r="CF1882" s="553">
        <f t="shared" si="9146"/>
        <v>1</v>
      </c>
    </row>
    <row r="1883" spans="1:84">
      <c r="A1883" s="149"/>
      <c r="B1883" s="151" t="s">
        <v>87</v>
      </c>
      <c r="C1883" s="151"/>
      <c r="D1883" s="151"/>
      <c r="E1883" s="370"/>
      <c r="F1883" s="592">
        <f>SUM(F1881:F1882)</f>
        <v>46</v>
      </c>
      <c r="G1883" s="276">
        <f t="shared" ref="G1883:BE1883" si="9147">SUM(G1881:G1882)</f>
        <v>4</v>
      </c>
      <c r="H1883" s="276">
        <f t="shared" si="9147"/>
        <v>4</v>
      </c>
      <c r="I1883" s="276">
        <f t="shared" si="9147"/>
        <v>8</v>
      </c>
      <c r="J1883" s="276">
        <f t="shared" si="9147"/>
        <v>2</v>
      </c>
      <c r="K1883" s="276">
        <f t="shared" si="9147"/>
        <v>2</v>
      </c>
      <c r="L1883" s="276">
        <f t="shared" si="9147"/>
        <v>4</v>
      </c>
      <c r="M1883" s="276">
        <f t="shared" si="9147"/>
        <v>0</v>
      </c>
      <c r="N1883" s="276">
        <f t="shared" si="9147"/>
        <v>1</v>
      </c>
      <c r="O1883" s="276">
        <f t="shared" si="9147"/>
        <v>1</v>
      </c>
      <c r="P1883" s="276">
        <f t="shared" si="9147"/>
        <v>4</v>
      </c>
      <c r="Q1883" s="276">
        <f t="shared" si="9147"/>
        <v>1</v>
      </c>
      <c r="R1883" s="276">
        <f t="shared" si="9147"/>
        <v>5</v>
      </c>
      <c r="S1883" s="501">
        <f t="shared" si="9147"/>
        <v>0</v>
      </c>
      <c r="T1883" s="276">
        <f t="shared" si="9147"/>
        <v>0</v>
      </c>
      <c r="U1883" s="276">
        <f t="shared" si="9147"/>
        <v>0</v>
      </c>
      <c r="V1883" s="276">
        <f t="shared" si="9147"/>
        <v>0</v>
      </c>
      <c r="W1883" s="276">
        <f t="shared" si="9147"/>
        <v>0</v>
      </c>
      <c r="X1883" s="276">
        <f t="shared" si="9147"/>
        <v>0</v>
      </c>
      <c r="Y1883" s="276">
        <f t="shared" si="9147"/>
        <v>0</v>
      </c>
      <c r="Z1883" s="276">
        <f t="shared" si="9147"/>
        <v>0</v>
      </c>
      <c r="AA1883" s="276">
        <f t="shared" si="9147"/>
        <v>0</v>
      </c>
      <c r="AB1883" s="276">
        <f t="shared" si="9147"/>
        <v>0</v>
      </c>
      <c r="AC1883" s="276">
        <f t="shared" si="9147"/>
        <v>0</v>
      </c>
      <c r="AD1883" s="276">
        <f t="shared" si="9147"/>
        <v>0</v>
      </c>
      <c r="AE1883" s="276">
        <f t="shared" si="9147"/>
        <v>0</v>
      </c>
      <c r="AF1883" s="501">
        <f t="shared" si="9147"/>
        <v>0</v>
      </c>
      <c r="AG1883" s="276">
        <f t="shared" si="9147"/>
        <v>0</v>
      </c>
      <c r="AH1883" s="276">
        <f t="shared" si="9147"/>
        <v>0</v>
      </c>
      <c r="AI1883" s="276">
        <f t="shared" si="9147"/>
        <v>0</v>
      </c>
      <c r="AJ1883" s="276">
        <f t="shared" si="9147"/>
        <v>0</v>
      </c>
      <c r="AK1883" s="276">
        <f t="shared" si="9147"/>
        <v>0</v>
      </c>
      <c r="AL1883" s="276">
        <f t="shared" si="9147"/>
        <v>0</v>
      </c>
      <c r="AM1883" s="276">
        <f t="shared" si="9147"/>
        <v>0</v>
      </c>
      <c r="AN1883" s="276">
        <f t="shared" si="9147"/>
        <v>0</v>
      </c>
      <c r="AO1883" s="276">
        <f t="shared" si="9147"/>
        <v>0</v>
      </c>
      <c r="AP1883" s="276">
        <f t="shared" si="9147"/>
        <v>0</v>
      </c>
      <c r="AQ1883" s="276">
        <f t="shared" si="9147"/>
        <v>0</v>
      </c>
      <c r="AR1883" s="276">
        <f t="shared" si="9147"/>
        <v>0</v>
      </c>
      <c r="AS1883" s="501">
        <f t="shared" si="9147"/>
        <v>0</v>
      </c>
      <c r="AT1883" s="276">
        <f t="shared" si="9147"/>
        <v>0</v>
      </c>
      <c r="AU1883" s="276">
        <f t="shared" si="9147"/>
        <v>0</v>
      </c>
      <c r="AV1883" s="276">
        <f t="shared" si="9147"/>
        <v>0</v>
      </c>
      <c r="AW1883" s="568">
        <f t="shared" si="9147"/>
        <v>10</v>
      </c>
      <c r="AX1883" s="568">
        <f t="shared" si="9147"/>
        <v>8</v>
      </c>
      <c r="AY1883" s="568">
        <f t="shared" si="9147"/>
        <v>18</v>
      </c>
      <c r="AZ1883" s="276">
        <f t="shared" si="9147"/>
        <v>1</v>
      </c>
      <c r="BA1883" s="276">
        <f t="shared" si="9147"/>
        <v>0</v>
      </c>
      <c r="BB1883" s="276">
        <f t="shared" si="9147"/>
        <v>1</v>
      </c>
      <c r="BC1883" s="276">
        <f t="shared" si="9147"/>
        <v>1</v>
      </c>
      <c r="BD1883" s="276">
        <f t="shared" si="9147"/>
        <v>0</v>
      </c>
      <c r="BE1883" s="276">
        <f t="shared" si="9147"/>
        <v>1</v>
      </c>
      <c r="BF1883" s="523"/>
      <c r="BG1883" s="605">
        <f>SUM(F1883,S1883,AF1883,AS1883)</f>
        <v>46</v>
      </c>
      <c r="BH1883" s="533">
        <f>SUM(G1883,T1883,AG1883)</f>
        <v>4</v>
      </c>
      <c r="BI1883" s="533">
        <f t="shared" si="9129"/>
        <v>4</v>
      </c>
      <c r="BJ1883" s="533">
        <f t="shared" si="9130"/>
        <v>8</v>
      </c>
      <c r="BK1883" s="533">
        <f t="shared" si="9131"/>
        <v>2</v>
      </c>
      <c r="BL1883" s="533">
        <f t="shared" si="9132"/>
        <v>2</v>
      </c>
      <c r="BM1883" s="533">
        <f t="shared" si="9133"/>
        <v>4</v>
      </c>
      <c r="BN1883" s="533">
        <f>SUM(M1883,Z1883,AM1883)</f>
        <v>0</v>
      </c>
      <c r="BO1883" s="533">
        <f t="shared" si="9134"/>
        <v>1</v>
      </c>
      <c r="BP1883" s="533">
        <f t="shared" si="9135"/>
        <v>1</v>
      </c>
      <c r="BQ1883" s="533">
        <f t="shared" si="9136"/>
        <v>4</v>
      </c>
      <c r="BR1883" s="533">
        <f t="shared" si="9137"/>
        <v>1</v>
      </c>
      <c r="BS1883" s="533">
        <f t="shared" si="9138"/>
        <v>5</v>
      </c>
      <c r="BT1883" s="533">
        <f>AT1883</f>
        <v>0</v>
      </c>
      <c r="BU1883" s="533">
        <f t="shared" si="9139"/>
        <v>0</v>
      </c>
      <c r="BV1883" s="533">
        <f t="shared" si="9140"/>
        <v>0</v>
      </c>
      <c r="BW1883" s="536">
        <f>SUM(BH1883,BK1883,BN1883,BQ1883,BT1883)</f>
        <v>10</v>
      </c>
      <c r="BX1883" s="536">
        <f t="shared" si="9141"/>
        <v>8</v>
      </c>
      <c r="BY1883" s="536">
        <f t="shared" si="9142"/>
        <v>18</v>
      </c>
      <c r="BZ1883" t="s">
        <v>74</v>
      </c>
      <c r="CA1883" s="553">
        <f>AZ1883</f>
        <v>1</v>
      </c>
      <c r="CB1883" s="553">
        <f t="shared" si="9143"/>
        <v>0</v>
      </c>
      <c r="CC1883" s="553">
        <f t="shared" si="9144"/>
        <v>1</v>
      </c>
      <c r="CD1883" s="553">
        <f>BC1883</f>
        <v>1</v>
      </c>
      <c r="CE1883" s="553">
        <f t="shared" si="9145"/>
        <v>0</v>
      </c>
      <c r="CF1883" s="553">
        <f t="shared" si="9146"/>
        <v>1</v>
      </c>
    </row>
    <row r="1884" spans="1:84">
      <c r="A1884" s="149"/>
      <c r="B1884" s="149"/>
      <c r="C1884" s="151"/>
      <c r="D1884" s="151"/>
      <c r="E1884" s="370"/>
      <c r="F1884" s="591"/>
      <c r="G1884" s="159"/>
      <c r="H1884" s="159"/>
      <c r="I1884" s="159"/>
      <c r="J1884" s="159"/>
      <c r="K1884" s="159"/>
      <c r="L1884" s="159"/>
      <c r="M1884" s="159"/>
      <c r="N1884" s="159"/>
      <c r="O1884" s="159"/>
      <c r="P1884" s="159"/>
      <c r="Q1884" s="159"/>
      <c r="R1884" s="159"/>
      <c r="S1884" s="503"/>
      <c r="T1884" s="159"/>
      <c r="U1884" s="159"/>
      <c r="V1884" s="159"/>
      <c r="W1884" s="159"/>
      <c r="X1884" s="159"/>
      <c r="Y1884" s="159"/>
      <c r="Z1884" s="159"/>
      <c r="AA1884" s="159"/>
      <c r="AB1884" s="159"/>
      <c r="AC1884" s="159"/>
      <c r="AD1884" s="159"/>
      <c r="AE1884" s="159"/>
      <c r="AF1884" s="503"/>
      <c r="AG1884" s="159"/>
      <c r="AH1884" s="159"/>
      <c r="AI1884" s="159"/>
      <c r="AJ1884" s="159"/>
      <c r="AK1884" s="159"/>
      <c r="AL1884" s="159"/>
      <c r="AM1884" s="159"/>
      <c r="AN1884" s="159"/>
      <c r="AO1884" s="159"/>
      <c r="AP1884" s="159"/>
      <c r="AQ1884" s="159"/>
      <c r="AR1884" s="159"/>
      <c r="AS1884" s="503"/>
      <c r="AT1884" s="159"/>
      <c r="AU1884" s="159"/>
      <c r="AV1884" s="159"/>
      <c r="AW1884" s="570"/>
      <c r="AX1884" s="570"/>
      <c r="AY1884" s="570"/>
      <c r="AZ1884" s="159"/>
      <c r="BA1884" s="159"/>
      <c r="BB1884" s="159"/>
      <c r="BC1884" s="159"/>
      <c r="BD1884" s="159"/>
      <c r="BE1884" s="159"/>
      <c r="BF1884" s="474"/>
    </row>
    <row r="1885" spans="1:84">
      <c r="A1885" s="149"/>
      <c r="B1885" s="149"/>
      <c r="C1885" s="151"/>
      <c r="D1885" s="151"/>
      <c r="E1885" s="370"/>
      <c r="F1885" s="591"/>
      <c r="G1885" s="159"/>
      <c r="H1885" s="159"/>
      <c r="I1885" s="159"/>
      <c r="J1885" s="159"/>
      <c r="K1885" s="159"/>
      <c r="L1885" s="159"/>
      <c r="M1885" s="159"/>
      <c r="N1885" s="159"/>
      <c r="O1885" s="159"/>
      <c r="P1885" s="159"/>
      <c r="Q1885" s="159"/>
      <c r="R1885" s="159"/>
      <c r="S1885" s="503"/>
      <c r="T1885" s="159"/>
      <c r="U1885" s="159"/>
      <c r="V1885" s="159"/>
      <c r="W1885" s="159"/>
      <c r="X1885" s="159"/>
      <c r="Y1885" s="159"/>
      <c r="Z1885" s="159"/>
      <c r="AA1885" s="159"/>
      <c r="AB1885" s="159"/>
      <c r="AC1885" s="159"/>
      <c r="AD1885" s="159"/>
      <c r="AE1885" s="159"/>
      <c r="AF1885" s="503"/>
      <c r="AG1885" s="159"/>
      <c r="AH1885" s="159"/>
      <c r="AI1885" s="159"/>
      <c r="AJ1885" s="159"/>
      <c r="AK1885" s="159"/>
      <c r="AL1885" s="159"/>
      <c r="AM1885" s="159"/>
      <c r="AN1885" s="159"/>
      <c r="AO1885" s="159"/>
      <c r="AP1885" s="159"/>
      <c r="AQ1885" s="159"/>
      <c r="AR1885" s="159"/>
      <c r="AS1885" s="503"/>
      <c r="AT1885" s="159"/>
      <c r="AU1885" s="159"/>
      <c r="AV1885" s="159"/>
      <c r="AW1885" s="570"/>
      <c r="AX1885" s="570"/>
      <c r="AY1885" s="570"/>
      <c r="AZ1885" s="159"/>
      <c r="BA1885" s="159"/>
      <c r="BB1885" s="159"/>
      <c r="BC1885" s="159"/>
      <c r="BD1885" s="159"/>
      <c r="BE1885" s="159"/>
      <c r="BF1885" s="474"/>
    </row>
    <row r="1886" spans="1:84">
      <c r="A1886" s="149"/>
      <c r="B1886" s="151" t="s">
        <v>99</v>
      </c>
      <c r="C1886" s="151"/>
      <c r="D1886" s="151"/>
      <c r="E1886" s="379" t="s">
        <v>221</v>
      </c>
      <c r="F1886" s="592"/>
      <c r="G1886" s="159"/>
      <c r="H1886" s="159"/>
      <c r="I1886" s="275"/>
      <c r="J1886" s="159"/>
      <c r="K1886" s="159"/>
      <c r="L1886" s="275"/>
      <c r="M1886" s="159"/>
      <c r="N1886" s="159"/>
      <c r="O1886" s="275"/>
      <c r="P1886" s="159"/>
      <c r="Q1886" s="159"/>
      <c r="R1886" s="275"/>
      <c r="S1886" s="500"/>
      <c r="T1886" s="275"/>
      <c r="U1886" s="275"/>
      <c r="V1886" s="275"/>
      <c r="W1886" s="275"/>
      <c r="X1886" s="275"/>
      <c r="Y1886" s="275"/>
      <c r="Z1886" s="275"/>
      <c r="AA1886" s="275"/>
      <c r="AB1886" s="275"/>
      <c r="AC1886" s="275"/>
      <c r="AD1886" s="275"/>
      <c r="AE1886" s="275"/>
      <c r="AF1886" s="500"/>
      <c r="AG1886" s="275"/>
      <c r="AH1886" s="275"/>
      <c r="AI1886" s="275"/>
      <c r="AJ1886" s="275"/>
      <c r="AK1886" s="275"/>
      <c r="AL1886" s="275"/>
      <c r="AM1886" s="275"/>
      <c r="AN1886" s="275"/>
      <c r="AO1886" s="275"/>
      <c r="AP1886" s="275"/>
      <c r="AQ1886" s="275"/>
      <c r="AR1886" s="275"/>
      <c r="AS1886" s="500"/>
      <c r="AT1886" s="275"/>
      <c r="AU1886" s="275"/>
      <c r="AV1886" s="275"/>
      <c r="AW1886" s="567"/>
      <c r="AX1886" s="567"/>
      <c r="AY1886" s="567"/>
      <c r="AZ1886" s="159"/>
      <c r="BA1886" s="159"/>
      <c r="BB1886" s="159"/>
      <c r="BC1886" s="275"/>
      <c r="BD1886" s="275"/>
      <c r="BE1886" s="275"/>
      <c r="BF1886" s="521"/>
    </row>
    <row r="1887" spans="1:84">
      <c r="A1887" s="149"/>
      <c r="B1887" s="151"/>
      <c r="C1887" s="151"/>
      <c r="D1887" s="151"/>
      <c r="E1887" s="446" t="s">
        <v>1078</v>
      </c>
      <c r="F1887" s="592">
        <v>20</v>
      </c>
      <c r="G1887" s="159"/>
      <c r="H1887" s="159"/>
      <c r="I1887" s="275">
        <f>SUM(G1887:H1887)</f>
        <v>0</v>
      </c>
      <c r="J1887" s="159"/>
      <c r="K1887" s="159"/>
      <c r="L1887" s="275">
        <f>SUM(J1887:K1887)</f>
        <v>0</v>
      </c>
      <c r="M1887" s="159"/>
      <c r="N1887" s="159"/>
      <c r="O1887" s="275">
        <f>SUM(M1887:N1887)</f>
        <v>0</v>
      </c>
      <c r="P1887" s="159"/>
      <c r="Q1887" s="159"/>
      <c r="R1887" s="275">
        <f>SUM(P1887:Q1887)</f>
        <v>0</v>
      </c>
      <c r="S1887" s="500"/>
      <c r="T1887" s="275"/>
      <c r="U1887" s="275"/>
      <c r="V1887" s="275">
        <f>SUM(T1887:U1887)</f>
        <v>0</v>
      </c>
      <c r="W1887" s="275"/>
      <c r="X1887" s="275"/>
      <c r="Y1887" s="275">
        <f>SUM(W1887:X1887)</f>
        <v>0</v>
      </c>
      <c r="Z1887" s="275"/>
      <c r="AA1887" s="275"/>
      <c r="AB1887" s="275">
        <f>SUM(Z1887:AA1887)</f>
        <v>0</v>
      </c>
      <c r="AC1887" s="275"/>
      <c r="AD1887" s="275"/>
      <c r="AE1887" s="275">
        <f>SUM(AC1887:AD1887)</f>
        <v>0</v>
      </c>
      <c r="AF1887" s="500"/>
      <c r="AG1887" s="275"/>
      <c r="AH1887" s="275"/>
      <c r="AI1887" s="275">
        <f>SUM(AG1887:AH1887)</f>
        <v>0</v>
      </c>
      <c r="AJ1887" s="275"/>
      <c r="AK1887" s="275"/>
      <c r="AL1887" s="275">
        <f>SUM(AJ1887:AK1887)</f>
        <v>0</v>
      </c>
      <c r="AM1887" s="275"/>
      <c r="AN1887" s="275"/>
      <c r="AO1887" s="275">
        <f>SUM(AM1887:AN1887)</f>
        <v>0</v>
      </c>
      <c r="AP1887" s="275"/>
      <c r="AQ1887" s="275"/>
      <c r="AR1887" s="275">
        <f>SUM(AP1887:AQ1887)</f>
        <v>0</v>
      </c>
      <c r="AS1887" s="500"/>
      <c r="AT1887" s="275"/>
      <c r="AU1887" s="275">
        <v>0</v>
      </c>
      <c r="AV1887" s="275">
        <f>SUM(AT1887:AU1887)</f>
        <v>0</v>
      </c>
      <c r="AW1887" s="567">
        <f t="shared" ref="AW1887:AW1888" si="9148">SUM(G1887,J1887,M1887,P1887,T1887,W1887,Z1887,AC1887,AG1887,AJ1887,AM1887,AP1887,AT1887)</f>
        <v>0</v>
      </c>
      <c r="AX1887" s="567">
        <f t="shared" ref="AX1887:AX1888" si="9149">SUM(H1887,K1887,N1887,Q1887,U1887,X1887,AA1887,AD1887,AH1887,AK1887,AN1887,AQ1887,AU1887)</f>
        <v>0</v>
      </c>
      <c r="AY1887" s="567">
        <f t="shared" ref="AY1887:AY1888" si="9150">SUM(I1887,L1887,O1887,R1887,V1887,Y1887,AB1887,AE1887,AI1887,AL1887,AO1887,AR1887,AV1887)</f>
        <v>0</v>
      </c>
      <c r="AZ1887" s="159"/>
      <c r="BA1887" s="159"/>
      <c r="BB1887" s="275">
        <f>SUM(AZ1887:BA1887)</f>
        <v>0</v>
      </c>
      <c r="BC1887" s="275"/>
      <c r="BD1887" s="275"/>
      <c r="BE1887" s="275">
        <f>SUM(BC1887:BD1887)</f>
        <v>0</v>
      </c>
      <c r="BF1887" s="521"/>
      <c r="BG1887" s="605">
        <f>SUM(F1887,S1887,AF1887,AS1887)</f>
        <v>20</v>
      </c>
      <c r="BH1887" s="533">
        <f>SUM(G1887,T1887,AG1887)</f>
        <v>0</v>
      </c>
      <c r="BI1887" s="533">
        <f t="shared" ref="BI1887:BI1889" si="9151">SUM(H1887,U1887,AH1887)</f>
        <v>0</v>
      </c>
      <c r="BJ1887" s="533">
        <f t="shared" ref="BJ1887:BJ1889" si="9152">SUM(I1887,V1887,AI1887)</f>
        <v>0</v>
      </c>
      <c r="BK1887" s="533">
        <f t="shared" ref="BK1887:BK1889" si="9153">SUM(J1887,W1887,AJ1887)</f>
        <v>0</v>
      </c>
      <c r="BL1887" s="533">
        <f t="shared" ref="BL1887:BL1889" si="9154">SUM(K1887,X1887,AK1887)</f>
        <v>0</v>
      </c>
      <c r="BM1887" s="533">
        <f t="shared" ref="BM1887:BM1889" si="9155">SUM(L1887,Y1887,AL1887)</f>
        <v>0</v>
      </c>
      <c r="BN1887" s="533">
        <f>SUM(M1887,Z1887,AM1887)</f>
        <v>0</v>
      </c>
      <c r="BO1887" s="533">
        <f t="shared" ref="BO1887:BO1889" si="9156">SUM(N1887,AA1887,AN1887)</f>
        <v>0</v>
      </c>
      <c r="BP1887" s="533">
        <f t="shared" ref="BP1887:BP1889" si="9157">SUM(O1887,AB1887,AO1887)</f>
        <v>0</v>
      </c>
      <c r="BQ1887" s="533">
        <f t="shared" ref="BQ1887:BQ1889" si="9158">SUM(P1887,AC1887,AP1887)</f>
        <v>0</v>
      </c>
      <c r="BR1887" s="533">
        <f t="shared" ref="BR1887:BR1889" si="9159">SUM(Q1887,AD1887,AQ1887)</f>
        <v>0</v>
      </c>
      <c r="BS1887" s="533">
        <f t="shared" ref="BS1887:BS1889" si="9160">SUM(R1887,AE1887,AR1887)</f>
        <v>0</v>
      </c>
      <c r="BT1887" s="533">
        <f>AT1887</f>
        <v>0</v>
      </c>
      <c r="BU1887" s="533">
        <f t="shared" ref="BU1887:BU1889" si="9161">AU1887</f>
        <v>0</v>
      </c>
      <c r="BV1887" s="533">
        <f t="shared" ref="BV1887:BV1889" si="9162">AV1887</f>
        <v>0</v>
      </c>
      <c r="BW1887" s="536">
        <f>SUM(BH1887,BK1887,BN1887,BQ1887,BT1887)</f>
        <v>0</v>
      </c>
      <c r="BX1887" s="536">
        <f t="shared" ref="BX1887:BX1889" si="9163">SUM(BI1887,BL1887,BO1887,BR1887,BU1887)</f>
        <v>0</v>
      </c>
      <c r="BY1887" s="536">
        <f t="shared" ref="BY1887:BY1889" si="9164">SUM(BJ1887,BM1887,BP1887,BS1887,BV1887)</f>
        <v>0</v>
      </c>
      <c r="BZ1887" t="s">
        <v>74</v>
      </c>
      <c r="CA1887" s="553">
        <f>AZ1887</f>
        <v>0</v>
      </c>
      <c r="CB1887" s="553">
        <f t="shared" ref="CB1887:CB1889" si="9165">BA1887</f>
        <v>0</v>
      </c>
      <c r="CC1887" s="553">
        <f t="shared" ref="CC1887:CC1889" si="9166">BB1887</f>
        <v>0</v>
      </c>
      <c r="CD1887" s="553">
        <f>BC1887</f>
        <v>0</v>
      </c>
      <c r="CE1887" s="553">
        <f t="shared" ref="CE1887:CE1889" si="9167">BD1887</f>
        <v>0</v>
      </c>
      <c r="CF1887" s="553">
        <f t="shared" ref="CF1887:CF1889" si="9168">BE1887</f>
        <v>0</v>
      </c>
    </row>
    <row r="1888" spans="1:84">
      <c r="A1888" s="149"/>
      <c r="B1888" s="149" t="s">
        <v>1023</v>
      </c>
      <c r="C1888" s="151"/>
      <c r="D1888" s="151"/>
      <c r="E1888" s="446" t="s">
        <v>1079</v>
      </c>
      <c r="F1888" s="592">
        <v>25</v>
      </c>
      <c r="G1888" s="159">
        <v>3</v>
      </c>
      <c r="H1888" s="159">
        <v>1</v>
      </c>
      <c r="I1888" s="275">
        <f>SUM(G1888:H1888)</f>
        <v>4</v>
      </c>
      <c r="J1888" s="159">
        <v>1</v>
      </c>
      <c r="K1888" s="159">
        <v>0</v>
      </c>
      <c r="L1888" s="275">
        <f>SUM(J1888:K1888)</f>
        <v>1</v>
      </c>
      <c r="M1888" s="159">
        <v>1</v>
      </c>
      <c r="N1888" s="159">
        <v>0</v>
      </c>
      <c r="O1888" s="275">
        <f>SUM(M1888:N1888)</f>
        <v>1</v>
      </c>
      <c r="P1888" s="159">
        <v>3</v>
      </c>
      <c r="Q1888" s="159">
        <v>0</v>
      </c>
      <c r="R1888" s="275">
        <f>SUM(P1888:Q1888)</f>
        <v>3</v>
      </c>
      <c r="S1888" s="500"/>
      <c r="T1888" s="275"/>
      <c r="U1888" s="275"/>
      <c r="V1888" s="275">
        <f>SUM(T1888:U1888)</f>
        <v>0</v>
      </c>
      <c r="W1888" s="275"/>
      <c r="X1888" s="275"/>
      <c r="Y1888" s="275">
        <f>SUM(W1888:X1888)</f>
        <v>0</v>
      </c>
      <c r="Z1888" s="275"/>
      <c r="AA1888" s="275"/>
      <c r="AB1888" s="275">
        <f>SUM(Z1888:AA1888)</f>
        <v>0</v>
      </c>
      <c r="AC1888" s="275"/>
      <c r="AD1888" s="275"/>
      <c r="AE1888" s="275">
        <f>SUM(AC1888:AD1888)</f>
        <v>0</v>
      </c>
      <c r="AF1888" s="500"/>
      <c r="AG1888" s="275"/>
      <c r="AH1888" s="275"/>
      <c r="AI1888" s="275">
        <f>SUM(AG1888:AH1888)</f>
        <v>0</v>
      </c>
      <c r="AJ1888" s="275"/>
      <c r="AK1888" s="275"/>
      <c r="AL1888" s="275">
        <f>SUM(AJ1888:AK1888)</f>
        <v>0</v>
      </c>
      <c r="AM1888" s="275"/>
      <c r="AN1888" s="275"/>
      <c r="AO1888" s="275">
        <f>SUM(AM1888:AN1888)</f>
        <v>0</v>
      </c>
      <c r="AP1888" s="275"/>
      <c r="AQ1888" s="275"/>
      <c r="AR1888" s="275">
        <f>SUM(AP1888:AQ1888)</f>
        <v>0</v>
      </c>
      <c r="AS1888" s="500"/>
      <c r="AT1888" s="275"/>
      <c r="AU1888" s="275"/>
      <c r="AV1888" s="275">
        <f>SUM(AT1888:AU1888)</f>
        <v>0</v>
      </c>
      <c r="AW1888" s="567">
        <f t="shared" si="9148"/>
        <v>8</v>
      </c>
      <c r="AX1888" s="567">
        <f t="shared" si="9149"/>
        <v>1</v>
      </c>
      <c r="AY1888" s="567">
        <f t="shared" si="9150"/>
        <v>9</v>
      </c>
      <c r="AZ1888" s="159"/>
      <c r="BA1888" s="159"/>
      <c r="BB1888" s="275">
        <f>SUM(AZ1888:BA1888)</f>
        <v>0</v>
      </c>
      <c r="BC1888" s="275"/>
      <c r="BD1888" s="275"/>
      <c r="BE1888" s="275">
        <f>SUM(BC1888:BD1888)</f>
        <v>0</v>
      </c>
      <c r="BF1888" s="521"/>
      <c r="BG1888" s="605">
        <f>SUM(F1888,S1888,AF1888,AS1888)</f>
        <v>25</v>
      </c>
      <c r="BH1888" s="533">
        <f>SUM(G1888,T1888,AG1888)</f>
        <v>3</v>
      </c>
      <c r="BI1888" s="533">
        <f t="shared" si="9151"/>
        <v>1</v>
      </c>
      <c r="BJ1888" s="533">
        <f t="shared" si="9152"/>
        <v>4</v>
      </c>
      <c r="BK1888" s="533">
        <f t="shared" si="9153"/>
        <v>1</v>
      </c>
      <c r="BL1888" s="533">
        <f t="shared" si="9154"/>
        <v>0</v>
      </c>
      <c r="BM1888" s="533">
        <f t="shared" si="9155"/>
        <v>1</v>
      </c>
      <c r="BN1888" s="533">
        <f>SUM(M1888,Z1888,AM1888)</f>
        <v>1</v>
      </c>
      <c r="BO1888" s="533">
        <f t="shared" si="9156"/>
        <v>0</v>
      </c>
      <c r="BP1888" s="533">
        <f t="shared" si="9157"/>
        <v>1</v>
      </c>
      <c r="BQ1888" s="533">
        <f t="shared" si="9158"/>
        <v>3</v>
      </c>
      <c r="BR1888" s="533">
        <f t="shared" si="9159"/>
        <v>0</v>
      </c>
      <c r="BS1888" s="533">
        <f t="shared" si="9160"/>
        <v>3</v>
      </c>
      <c r="BT1888" s="533">
        <f>AT1888</f>
        <v>0</v>
      </c>
      <c r="BU1888" s="533">
        <f t="shared" si="9161"/>
        <v>0</v>
      </c>
      <c r="BV1888" s="533">
        <f t="shared" si="9162"/>
        <v>0</v>
      </c>
      <c r="BW1888" s="536">
        <f>SUM(BH1888,BK1888,BN1888,BQ1888,BT1888)</f>
        <v>8</v>
      </c>
      <c r="BX1888" s="536">
        <f t="shared" si="9163"/>
        <v>1</v>
      </c>
      <c r="BY1888" s="536">
        <f t="shared" si="9164"/>
        <v>9</v>
      </c>
      <c r="BZ1888" t="s">
        <v>74</v>
      </c>
      <c r="CA1888" s="553">
        <f>AZ1888</f>
        <v>0</v>
      </c>
      <c r="CB1888" s="553">
        <f t="shared" si="9165"/>
        <v>0</v>
      </c>
      <c r="CC1888" s="553">
        <f t="shared" si="9166"/>
        <v>0</v>
      </c>
      <c r="CD1888" s="553">
        <f>BC1888</f>
        <v>0</v>
      </c>
      <c r="CE1888" s="553">
        <f t="shared" si="9167"/>
        <v>0</v>
      </c>
      <c r="CF1888" s="553">
        <f t="shared" si="9168"/>
        <v>0</v>
      </c>
    </row>
    <row r="1889" spans="1:84">
      <c r="A1889" s="149"/>
      <c r="B1889" s="151" t="s">
        <v>230</v>
      </c>
      <c r="C1889" s="151"/>
      <c r="D1889" s="151"/>
      <c r="E1889" s="370"/>
      <c r="F1889" s="592">
        <f>SUM(F1887:F1888)</f>
        <v>45</v>
      </c>
      <c r="G1889" s="276">
        <f t="shared" ref="G1889:BE1889" si="9169">SUM(G1887:G1888)</f>
        <v>3</v>
      </c>
      <c r="H1889" s="276">
        <f t="shared" si="9169"/>
        <v>1</v>
      </c>
      <c r="I1889" s="276">
        <f t="shared" si="9169"/>
        <v>4</v>
      </c>
      <c r="J1889" s="276">
        <f t="shared" si="9169"/>
        <v>1</v>
      </c>
      <c r="K1889" s="276">
        <f t="shared" si="9169"/>
        <v>0</v>
      </c>
      <c r="L1889" s="276">
        <f t="shared" si="9169"/>
        <v>1</v>
      </c>
      <c r="M1889" s="276">
        <f t="shared" si="9169"/>
        <v>1</v>
      </c>
      <c r="N1889" s="276">
        <f t="shared" si="9169"/>
        <v>0</v>
      </c>
      <c r="O1889" s="276">
        <f t="shared" si="9169"/>
        <v>1</v>
      </c>
      <c r="P1889" s="276">
        <f t="shared" si="9169"/>
        <v>3</v>
      </c>
      <c r="Q1889" s="276">
        <f t="shared" si="9169"/>
        <v>0</v>
      </c>
      <c r="R1889" s="276">
        <f t="shared" si="9169"/>
        <v>3</v>
      </c>
      <c r="S1889" s="501">
        <f t="shared" si="9169"/>
        <v>0</v>
      </c>
      <c r="T1889" s="276">
        <f t="shared" si="9169"/>
        <v>0</v>
      </c>
      <c r="U1889" s="276">
        <f t="shared" si="9169"/>
        <v>0</v>
      </c>
      <c r="V1889" s="276">
        <f t="shared" si="9169"/>
        <v>0</v>
      </c>
      <c r="W1889" s="276">
        <f t="shared" si="9169"/>
        <v>0</v>
      </c>
      <c r="X1889" s="276">
        <f t="shared" si="9169"/>
        <v>0</v>
      </c>
      <c r="Y1889" s="276">
        <f t="shared" si="9169"/>
        <v>0</v>
      </c>
      <c r="Z1889" s="276">
        <f t="shared" si="9169"/>
        <v>0</v>
      </c>
      <c r="AA1889" s="276">
        <f t="shared" si="9169"/>
        <v>0</v>
      </c>
      <c r="AB1889" s="276">
        <f t="shared" si="9169"/>
        <v>0</v>
      </c>
      <c r="AC1889" s="276">
        <f t="shared" si="9169"/>
        <v>0</v>
      </c>
      <c r="AD1889" s="276">
        <f t="shared" si="9169"/>
        <v>0</v>
      </c>
      <c r="AE1889" s="276">
        <f t="shared" si="9169"/>
        <v>0</v>
      </c>
      <c r="AF1889" s="501">
        <f t="shared" si="9169"/>
        <v>0</v>
      </c>
      <c r="AG1889" s="276">
        <f t="shared" si="9169"/>
        <v>0</v>
      </c>
      <c r="AH1889" s="276">
        <f t="shared" si="9169"/>
        <v>0</v>
      </c>
      <c r="AI1889" s="276">
        <f t="shared" si="9169"/>
        <v>0</v>
      </c>
      <c r="AJ1889" s="276">
        <f t="shared" si="9169"/>
        <v>0</v>
      </c>
      <c r="AK1889" s="276">
        <f t="shared" si="9169"/>
        <v>0</v>
      </c>
      <c r="AL1889" s="276">
        <f t="shared" si="9169"/>
        <v>0</v>
      </c>
      <c r="AM1889" s="276">
        <f t="shared" si="9169"/>
        <v>0</v>
      </c>
      <c r="AN1889" s="276">
        <f t="shared" si="9169"/>
        <v>0</v>
      </c>
      <c r="AO1889" s="276">
        <f t="shared" si="9169"/>
        <v>0</v>
      </c>
      <c r="AP1889" s="276">
        <f t="shared" si="9169"/>
        <v>0</v>
      </c>
      <c r="AQ1889" s="276">
        <f t="shared" si="9169"/>
        <v>0</v>
      </c>
      <c r="AR1889" s="276">
        <f t="shared" si="9169"/>
        <v>0</v>
      </c>
      <c r="AS1889" s="501">
        <f t="shared" si="9169"/>
        <v>0</v>
      </c>
      <c r="AT1889" s="276">
        <f t="shared" si="9169"/>
        <v>0</v>
      </c>
      <c r="AU1889" s="276">
        <f t="shared" si="9169"/>
        <v>0</v>
      </c>
      <c r="AV1889" s="276">
        <f t="shared" si="9169"/>
        <v>0</v>
      </c>
      <c r="AW1889" s="568">
        <f t="shared" si="9169"/>
        <v>8</v>
      </c>
      <c r="AX1889" s="568">
        <f t="shared" si="9169"/>
        <v>1</v>
      </c>
      <c r="AY1889" s="568">
        <f t="shared" si="9169"/>
        <v>9</v>
      </c>
      <c r="AZ1889" s="276">
        <f t="shared" si="9169"/>
        <v>0</v>
      </c>
      <c r="BA1889" s="276">
        <f t="shared" si="9169"/>
        <v>0</v>
      </c>
      <c r="BB1889" s="276">
        <f t="shared" si="9169"/>
        <v>0</v>
      </c>
      <c r="BC1889" s="276">
        <f t="shared" si="9169"/>
        <v>0</v>
      </c>
      <c r="BD1889" s="276">
        <f t="shared" si="9169"/>
        <v>0</v>
      </c>
      <c r="BE1889" s="276">
        <f t="shared" si="9169"/>
        <v>0</v>
      </c>
      <c r="BF1889" s="523"/>
      <c r="BG1889" s="605">
        <f>SUM(F1889,S1889,AF1889,AS1889)</f>
        <v>45</v>
      </c>
      <c r="BH1889" s="533">
        <f>SUM(G1889,T1889,AG1889)</f>
        <v>3</v>
      </c>
      <c r="BI1889" s="533">
        <f t="shared" si="9151"/>
        <v>1</v>
      </c>
      <c r="BJ1889" s="533">
        <f t="shared" si="9152"/>
        <v>4</v>
      </c>
      <c r="BK1889" s="533">
        <f t="shared" si="9153"/>
        <v>1</v>
      </c>
      <c r="BL1889" s="533">
        <f t="shared" si="9154"/>
        <v>0</v>
      </c>
      <c r="BM1889" s="533">
        <f t="shared" si="9155"/>
        <v>1</v>
      </c>
      <c r="BN1889" s="533">
        <f>SUM(M1889,Z1889,AM1889)</f>
        <v>1</v>
      </c>
      <c r="BO1889" s="533">
        <f t="shared" si="9156"/>
        <v>0</v>
      </c>
      <c r="BP1889" s="533">
        <f t="shared" si="9157"/>
        <v>1</v>
      </c>
      <c r="BQ1889" s="533">
        <f t="shared" si="9158"/>
        <v>3</v>
      </c>
      <c r="BR1889" s="533">
        <f t="shared" si="9159"/>
        <v>0</v>
      </c>
      <c r="BS1889" s="533">
        <f t="shared" si="9160"/>
        <v>3</v>
      </c>
      <c r="BT1889" s="533">
        <f>AT1889</f>
        <v>0</v>
      </c>
      <c r="BU1889" s="533">
        <f t="shared" si="9161"/>
        <v>0</v>
      </c>
      <c r="BV1889" s="533">
        <f t="shared" si="9162"/>
        <v>0</v>
      </c>
      <c r="BW1889" s="536">
        <f>SUM(BH1889,BK1889,BN1889,BQ1889,BT1889)</f>
        <v>8</v>
      </c>
      <c r="BX1889" s="536">
        <f t="shared" si="9163"/>
        <v>1</v>
      </c>
      <c r="BY1889" s="536">
        <f t="shared" si="9164"/>
        <v>9</v>
      </c>
      <c r="BZ1889" t="s">
        <v>74</v>
      </c>
      <c r="CA1889" s="553">
        <f>AZ1889</f>
        <v>0</v>
      </c>
      <c r="CB1889" s="553">
        <f t="shared" si="9165"/>
        <v>0</v>
      </c>
      <c r="CC1889" s="553">
        <f t="shared" si="9166"/>
        <v>0</v>
      </c>
      <c r="CD1889" s="553">
        <f>BC1889</f>
        <v>0</v>
      </c>
      <c r="CE1889" s="553">
        <f t="shared" si="9167"/>
        <v>0</v>
      </c>
      <c r="CF1889" s="553">
        <f t="shared" si="9168"/>
        <v>0</v>
      </c>
    </row>
    <row r="1890" spans="1:84">
      <c r="A1890" s="149"/>
      <c r="B1890" s="149"/>
      <c r="C1890" s="151"/>
      <c r="D1890" s="151"/>
      <c r="E1890" s="370"/>
      <c r="F1890" s="591"/>
      <c r="G1890" s="159"/>
      <c r="H1890" s="159"/>
      <c r="I1890" s="159"/>
      <c r="J1890" s="159"/>
      <c r="K1890" s="159"/>
      <c r="L1890" s="159"/>
      <c r="M1890" s="159"/>
      <c r="N1890" s="159"/>
      <c r="O1890" s="159"/>
      <c r="P1890" s="159"/>
      <c r="Q1890" s="159"/>
      <c r="R1890" s="159"/>
      <c r="S1890" s="503"/>
      <c r="T1890" s="159"/>
      <c r="U1890" s="159"/>
      <c r="V1890" s="159"/>
      <c r="W1890" s="159"/>
      <c r="X1890" s="159"/>
      <c r="Y1890" s="159"/>
      <c r="Z1890" s="159"/>
      <c r="AA1890" s="159"/>
      <c r="AB1890" s="159"/>
      <c r="AC1890" s="159"/>
      <c r="AD1890" s="159"/>
      <c r="AE1890" s="159"/>
      <c r="AF1890" s="503"/>
      <c r="AG1890" s="159"/>
      <c r="AH1890" s="159"/>
      <c r="AI1890" s="159"/>
      <c r="AJ1890" s="159"/>
      <c r="AK1890" s="159"/>
      <c r="AL1890" s="159"/>
      <c r="AM1890" s="159"/>
      <c r="AN1890" s="159"/>
      <c r="AO1890" s="159"/>
      <c r="AP1890" s="159"/>
      <c r="AQ1890" s="159"/>
      <c r="AR1890" s="159"/>
      <c r="AS1890" s="503"/>
      <c r="AT1890" s="159"/>
      <c r="AU1890" s="159"/>
      <c r="AV1890" s="159"/>
      <c r="AW1890" s="570"/>
      <c r="AX1890" s="570"/>
      <c r="AY1890" s="570"/>
      <c r="AZ1890" s="159"/>
      <c r="BA1890" s="159"/>
      <c r="BB1890" s="159"/>
      <c r="BC1890" s="159"/>
      <c r="BD1890" s="159"/>
      <c r="BE1890" s="159"/>
      <c r="BF1890" s="474"/>
    </row>
    <row r="1891" spans="1:84">
      <c r="A1891" s="149"/>
      <c r="B1891" s="151" t="s">
        <v>193</v>
      </c>
      <c r="C1891" s="151"/>
      <c r="D1891" s="151"/>
      <c r="E1891" s="379" t="s">
        <v>221</v>
      </c>
      <c r="F1891" s="592"/>
      <c r="G1891" s="159"/>
      <c r="H1891" s="159"/>
      <c r="I1891" s="275"/>
      <c r="J1891" s="159"/>
      <c r="K1891" s="159"/>
      <c r="L1891" s="275"/>
      <c r="M1891" s="159"/>
      <c r="N1891" s="159"/>
      <c r="O1891" s="275"/>
      <c r="P1891" s="159"/>
      <c r="Q1891" s="159"/>
      <c r="R1891" s="275"/>
      <c r="S1891" s="500"/>
      <c r="T1891" s="275"/>
      <c r="U1891" s="275"/>
      <c r="V1891" s="275"/>
      <c r="W1891" s="275"/>
      <c r="X1891" s="275"/>
      <c r="Y1891" s="275"/>
      <c r="Z1891" s="275"/>
      <c r="AA1891" s="275"/>
      <c r="AB1891" s="275"/>
      <c r="AC1891" s="275"/>
      <c r="AD1891" s="275"/>
      <c r="AE1891" s="275"/>
      <c r="AF1891" s="500"/>
      <c r="AG1891" s="275"/>
      <c r="AH1891" s="275"/>
      <c r="AI1891" s="275"/>
      <c r="AJ1891" s="275"/>
      <c r="AK1891" s="275"/>
      <c r="AL1891" s="275"/>
      <c r="AM1891" s="275"/>
      <c r="AN1891" s="275"/>
      <c r="AO1891" s="275"/>
      <c r="AP1891" s="275"/>
      <c r="AQ1891" s="275"/>
      <c r="AR1891" s="275"/>
      <c r="AS1891" s="500"/>
      <c r="AT1891" s="275"/>
      <c r="AU1891" s="275"/>
      <c r="AV1891" s="275"/>
      <c r="AW1891" s="567"/>
      <c r="AX1891" s="567"/>
      <c r="AY1891" s="567"/>
      <c r="AZ1891" s="159"/>
      <c r="BA1891" s="159"/>
      <c r="BB1891" s="275"/>
      <c r="BC1891" s="275"/>
      <c r="BD1891" s="275"/>
      <c r="BE1891" s="275"/>
      <c r="BF1891" s="521"/>
    </row>
    <row r="1892" spans="1:84">
      <c r="A1892" s="149"/>
      <c r="B1892" s="151"/>
      <c r="C1892" s="151"/>
      <c r="D1892" s="151"/>
      <c r="E1892" s="446" t="s">
        <v>1078</v>
      </c>
      <c r="F1892" s="592"/>
      <c r="G1892" s="159"/>
      <c r="H1892" s="159"/>
      <c r="I1892" s="275">
        <f>SUM(G1892:H1892)</f>
        <v>0</v>
      </c>
      <c r="J1892" s="159"/>
      <c r="K1892" s="159"/>
      <c r="L1892" s="275">
        <f>SUM(J1892:K1892)</f>
        <v>0</v>
      </c>
      <c r="M1892" s="159"/>
      <c r="N1892" s="159">
        <v>0</v>
      </c>
      <c r="O1892" s="275">
        <f>SUM(M1892:N1892)</f>
        <v>0</v>
      </c>
      <c r="P1892" s="159"/>
      <c r="Q1892" s="159"/>
      <c r="R1892" s="275">
        <f>SUM(P1892:Q1892)</f>
        <v>0</v>
      </c>
      <c r="S1892" s="500"/>
      <c r="T1892" s="275"/>
      <c r="U1892" s="275"/>
      <c r="V1892" s="275">
        <f>SUM(T1892:U1892)</f>
        <v>0</v>
      </c>
      <c r="W1892" s="275"/>
      <c r="X1892" s="275"/>
      <c r="Y1892" s="275">
        <f>SUM(W1892:X1892)</f>
        <v>0</v>
      </c>
      <c r="Z1892" s="275"/>
      <c r="AA1892" s="275"/>
      <c r="AB1892" s="275">
        <f>SUM(Z1892:AA1892)</f>
        <v>0</v>
      </c>
      <c r="AC1892" s="275"/>
      <c r="AD1892" s="275"/>
      <c r="AE1892" s="275">
        <f>SUM(AC1892:AD1892)</f>
        <v>0</v>
      </c>
      <c r="AF1892" s="500"/>
      <c r="AG1892" s="275"/>
      <c r="AH1892" s="275"/>
      <c r="AI1892" s="275">
        <f>SUM(AG1892:AH1892)</f>
        <v>0</v>
      </c>
      <c r="AJ1892" s="275"/>
      <c r="AK1892" s="275"/>
      <c r="AL1892" s="275">
        <f>SUM(AJ1892:AK1892)</f>
        <v>0</v>
      </c>
      <c r="AM1892" s="275"/>
      <c r="AN1892" s="275"/>
      <c r="AO1892" s="275">
        <f>SUM(AM1892:AN1892)</f>
        <v>0</v>
      </c>
      <c r="AP1892" s="275"/>
      <c r="AQ1892" s="275"/>
      <c r="AR1892" s="275">
        <f>SUM(AP1892:AQ1892)</f>
        <v>0</v>
      </c>
      <c r="AS1892" s="500"/>
      <c r="AT1892" s="275"/>
      <c r="AU1892" s="275"/>
      <c r="AV1892" s="275">
        <f>SUM(AT1892:AU1892)</f>
        <v>0</v>
      </c>
      <c r="AW1892" s="567">
        <f t="shared" ref="AW1892:AW1893" si="9170">SUM(G1892,J1892,M1892,P1892,T1892,W1892,Z1892,AC1892,AG1892,AJ1892,AM1892,AP1892,AT1892)</f>
        <v>0</v>
      </c>
      <c r="AX1892" s="567">
        <f t="shared" ref="AX1892:AX1893" si="9171">SUM(H1892,K1892,N1892,Q1892,U1892,X1892,AA1892,AD1892,AH1892,AK1892,AN1892,AQ1892,AU1892)</f>
        <v>0</v>
      </c>
      <c r="AY1892" s="567">
        <f t="shared" ref="AY1892:AY1893" si="9172">SUM(I1892,L1892,O1892,R1892,V1892,Y1892,AB1892,AE1892,AI1892,AL1892,AO1892,AR1892,AV1892)</f>
        <v>0</v>
      </c>
      <c r="AZ1892" s="159"/>
      <c r="BA1892" s="159"/>
      <c r="BB1892" s="275">
        <f>SUM(AZ1892:BA1892)</f>
        <v>0</v>
      </c>
      <c r="BC1892" s="275"/>
      <c r="BD1892" s="275"/>
      <c r="BE1892" s="275">
        <f>SUM(BC1892:BD1892)</f>
        <v>0</v>
      </c>
      <c r="BF1892" s="521"/>
      <c r="BG1892" s="605">
        <f>SUM(F1892,S1892,AF1892,AS1892)</f>
        <v>0</v>
      </c>
      <c r="BH1892" s="533">
        <f>SUM(G1892,T1892,AG1892)</f>
        <v>0</v>
      </c>
      <c r="BI1892" s="533">
        <f t="shared" ref="BI1892:BI1894" si="9173">SUM(H1892,U1892,AH1892)</f>
        <v>0</v>
      </c>
      <c r="BJ1892" s="533">
        <f t="shared" ref="BJ1892:BJ1894" si="9174">SUM(I1892,V1892,AI1892)</f>
        <v>0</v>
      </c>
      <c r="BK1892" s="533">
        <f t="shared" ref="BK1892:BK1894" si="9175">SUM(J1892,W1892,AJ1892)</f>
        <v>0</v>
      </c>
      <c r="BL1892" s="533">
        <f t="shared" ref="BL1892:BL1894" si="9176">SUM(K1892,X1892,AK1892)</f>
        <v>0</v>
      </c>
      <c r="BM1892" s="533">
        <f t="shared" ref="BM1892:BM1894" si="9177">SUM(L1892,Y1892,AL1892)</f>
        <v>0</v>
      </c>
      <c r="BN1892" s="533">
        <f>SUM(M1892,Z1892,AM1892)</f>
        <v>0</v>
      </c>
      <c r="BO1892" s="533">
        <f t="shared" ref="BO1892:BO1894" si="9178">SUM(N1892,AA1892,AN1892)</f>
        <v>0</v>
      </c>
      <c r="BP1892" s="533">
        <f t="shared" ref="BP1892:BP1894" si="9179">SUM(O1892,AB1892,AO1892)</f>
        <v>0</v>
      </c>
      <c r="BQ1892" s="533">
        <f t="shared" ref="BQ1892:BQ1894" si="9180">SUM(P1892,AC1892,AP1892)</f>
        <v>0</v>
      </c>
      <c r="BR1892" s="533">
        <f t="shared" ref="BR1892:BR1894" si="9181">SUM(Q1892,AD1892,AQ1892)</f>
        <v>0</v>
      </c>
      <c r="BS1892" s="533">
        <f t="shared" ref="BS1892:BS1894" si="9182">SUM(R1892,AE1892,AR1892)</f>
        <v>0</v>
      </c>
      <c r="BT1892" s="533">
        <f>AT1892</f>
        <v>0</v>
      </c>
      <c r="BU1892" s="533">
        <f t="shared" ref="BU1892:BU1894" si="9183">AU1892</f>
        <v>0</v>
      </c>
      <c r="BV1892" s="533">
        <f t="shared" ref="BV1892:BV1894" si="9184">AV1892</f>
        <v>0</v>
      </c>
      <c r="BW1892" s="536">
        <f>SUM(BH1892,BK1892,BN1892,BQ1892,BT1892)</f>
        <v>0</v>
      </c>
      <c r="BX1892" s="536">
        <f t="shared" ref="BX1892:BX1894" si="9185">SUM(BI1892,BL1892,BO1892,BR1892,BU1892)</f>
        <v>0</v>
      </c>
      <c r="BY1892" s="536">
        <f t="shared" ref="BY1892:BY1894" si="9186">SUM(BJ1892,BM1892,BP1892,BS1892,BV1892)</f>
        <v>0</v>
      </c>
      <c r="BZ1892" t="s">
        <v>74</v>
      </c>
      <c r="CA1892" s="553">
        <f>AZ1892</f>
        <v>0</v>
      </c>
      <c r="CB1892" s="553">
        <f t="shared" ref="CB1892:CB1894" si="9187">BA1892</f>
        <v>0</v>
      </c>
      <c r="CC1892" s="553">
        <f t="shared" ref="CC1892:CC1894" si="9188">BB1892</f>
        <v>0</v>
      </c>
      <c r="CD1892" s="553">
        <f>BC1892</f>
        <v>0</v>
      </c>
      <c r="CE1892" s="553">
        <f t="shared" ref="CE1892:CE1894" si="9189">BD1892</f>
        <v>0</v>
      </c>
      <c r="CF1892" s="553">
        <f t="shared" ref="CF1892:CF1894" si="9190">BE1892</f>
        <v>0</v>
      </c>
    </row>
    <row r="1893" spans="1:84">
      <c r="A1893" s="149"/>
      <c r="B1893" s="151"/>
      <c r="C1893" s="151"/>
      <c r="D1893" s="151"/>
      <c r="E1893" s="446" t="s">
        <v>1079</v>
      </c>
      <c r="F1893" s="592">
        <v>20</v>
      </c>
      <c r="G1893" s="159">
        <v>2</v>
      </c>
      <c r="H1893" s="159">
        <v>5</v>
      </c>
      <c r="I1893" s="275">
        <f>SUM(G1893:H1893)</f>
        <v>7</v>
      </c>
      <c r="J1893" s="159">
        <v>1</v>
      </c>
      <c r="K1893" s="159">
        <v>2</v>
      </c>
      <c r="L1893" s="275">
        <f>SUM(J1893:K1893)</f>
        <v>3</v>
      </c>
      <c r="M1893" s="159">
        <v>0</v>
      </c>
      <c r="N1893" s="159">
        <v>0</v>
      </c>
      <c r="O1893" s="275">
        <f>SUM(M1893:N1893)</f>
        <v>0</v>
      </c>
      <c r="P1893" s="159">
        <v>4</v>
      </c>
      <c r="Q1893" s="159">
        <v>3</v>
      </c>
      <c r="R1893" s="275">
        <f>SUM(P1893:Q1893)</f>
        <v>7</v>
      </c>
      <c r="S1893" s="500"/>
      <c r="T1893" s="275"/>
      <c r="U1893" s="275" t="s">
        <v>74</v>
      </c>
      <c r="V1893" s="275">
        <f>SUM(T1893:U1893)</f>
        <v>0</v>
      </c>
      <c r="W1893" s="275"/>
      <c r="X1893" s="275"/>
      <c r="Y1893" s="275">
        <f>SUM(W1893:X1893)</f>
        <v>0</v>
      </c>
      <c r="Z1893" s="275"/>
      <c r="AA1893" s="275"/>
      <c r="AB1893" s="275">
        <f>SUM(Z1893:AA1893)</f>
        <v>0</v>
      </c>
      <c r="AC1893" s="275"/>
      <c r="AD1893" s="275"/>
      <c r="AE1893" s="275">
        <f>SUM(AC1893:AD1893)</f>
        <v>0</v>
      </c>
      <c r="AF1893" s="500"/>
      <c r="AG1893" s="275"/>
      <c r="AH1893" s="275"/>
      <c r="AI1893" s="275">
        <f>SUM(AG1893:AH1893)</f>
        <v>0</v>
      </c>
      <c r="AJ1893" s="275"/>
      <c r="AK1893" s="275"/>
      <c r="AL1893" s="275">
        <f>SUM(AJ1893:AK1893)</f>
        <v>0</v>
      </c>
      <c r="AM1893" s="275"/>
      <c r="AN1893" s="275"/>
      <c r="AO1893" s="275">
        <f>SUM(AM1893:AN1893)</f>
        <v>0</v>
      </c>
      <c r="AP1893" s="275"/>
      <c r="AQ1893" s="275"/>
      <c r="AR1893" s="275">
        <f>SUM(AP1893:AQ1893)</f>
        <v>0</v>
      </c>
      <c r="AS1893" s="500"/>
      <c r="AT1893" s="275"/>
      <c r="AU1893" s="275"/>
      <c r="AV1893" s="275">
        <f>SUM(AT1893:AU1893)</f>
        <v>0</v>
      </c>
      <c r="AW1893" s="567">
        <f t="shared" si="9170"/>
        <v>7</v>
      </c>
      <c r="AX1893" s="567">
        <f t="shared" si="9171"/>
        <v>10</v>
      </c>
      <c r="AY1893" s="567">
        <f t="shared" si="9172"/>
        <v>17</v>
      </c>
      <c r="AZ1893" s="159"/>
      <c r="BA1893" s="159"/>
      <c r="BB1893" s="275">
        <f>SUM(AZ1893:BA1893)</f>
        <v>0</v>
      </c>
      <c r="BC1893" s="275"/>
      <c r="BD1893" s="275"/>
      <c r="BE1893" s="275">
        <f>SUM(BC1893:BD1893)</f>
        <v>0</v>
      </c>
      <c r="BF1893" s="521"/>
      <c r="BG1893" s="605">
        <f>SUM(F1893,S1893,AF1893,AS1893)</f>
        <v>20</v>
      </c>
      <c r="BH1893" s="533">
        <f>SUM(G1893,T1893,AG1893)</f>
        <v>2</v>
      </c>
      <c r="BI1893" s="533">
        <f t="shared" si="9173"/>
        <v>5</v>
      </c>
      <c r="BJ1893" s="533">
        <f t="shared" si="9174"/>
        <v>7</v>
      </c>
      <c r="BK1893" s="533">
        <f t="shared" si="9175"/>
        <v>1</v>
      </c>
      <c r="BL1893" s="533">
        <f t="shared" si="9176"/>
        <v>2</v>
      </c>
      <c r="BM1893" s="533">
        <f t="shared" si="9177"/>
        <v>3</v>
      </c>
      <c r="BN1893" s="533">
        <f>SUM(M1893,Z1893,AM1893)</f>
        <v>0</v>
      </c>
      <c r="BO1893" s="533">
        <f t="shared" si="9178"/>
        <v>0</v>
      </c>
      <c r="BP1893" s="533">
        <f t="shared" si="9179"/>
        <v>0</v>
      </c>
      <c r="BQ1893" s="533">
        <f t="shared" si="9180"/>
        <v>4</v>
      </c>
      <c r="BR1893" s="533">
        <f t="shared" si="9181"/>
        <v>3</v>
      </c>
      <c r="BS1893" s="533">
        <f t="shared" si="9182"/>
        <v>7</v>
      </c>
      <c r="BT1893" s="533">
        <f>AT1893</f>
        <v>0</v>
      </c>
      <c r="BU1893" s="533">
        <f t="shared" si="9183"/>
        <v>0</v>
      </c>
      <c r="BV1893" s="533">
        <f t="shared" si="9184"/>
        <v>0</v>
      </c>
      <c r="BW1893" s="536">
        <f>SUM(BH1893,BK1893,BN1893,BQ1893,BT1893)</f>
        <v>7</v>
      </c>
      <c r="BX1893" s="536">
        <f t="shared" si="9185"/>
        <v>10</v>
      </c>
      <c r="BY1893" s="536">
        <f t="shared" si="9186"/>
        <v>17</v>
      </c>
      <c r="BZ1893" t="s">
        <v>74</v>
      </c>
      <c r="CA1893" s="553">
        <f>AZ1893</f>
        <v>0</v>
      </c>
      <c r="CB1893" s="553">
        <f t="shared" si="9187"/>
        <v>0</v>
      </c>
      <c r="CC1893" s="553">
        <f t="shared" si="9188"/>
        <v>0</v>
      </c>
      <c r="CD1893" s="553">
        <f>BC1893</f>
        <v>0</v>
      </c>
      <c r="CE1893" s="553">
        <f t="shared" si="9189"/>
        <v>0</v>
      </c>
      <c r="CF1893" s="553">
        <f t="shared" si="9190"/>
        <v>0</v>
      </c>
    </row>
    <row r="1894" spans="1:84">
      <c r="A1894" s="149"/>
      <c r="B1894" s="151"/>
      <c r="C1894" s="151"/>
      <c r="D1894" s="151"/>
      <c r="E1894" s="370"/>
      <c r="F1894" s="592">
        <f>SUM(F1892:F1893)</f>
        <v>20</v>
      </c>
      <c r="G1894" s="276">
        <f t="shared" ref="G1894:BE1894" si="9191">SUM(G1892:G1893)</f>
        <v>2</v>
      </c>
      <c r="H1894" s="276">
        <f t="shared" si="9191"/>
        <v>5</v>
      </c>
      <c r="I1894" s="276">
        <f t="shared" si="9191"/>
        <v>7</v>
      </c>
      <c r="J1894" s="276">
        <f t="shared" si="9191"/>
        <v>1</v>
      </c>
      <c r="K1894" s="276">
        <f t="shared" si="9191"/>
        <v>2</v>
      </c>
      <c r="L1894" s="276">
        <f t="shared" si="9191"/>
        <v>3</v>
      </c>
      <c r="M1894" s="276">
        <f t="shared" si="9191"/>
        <v>0</v>
      </c>
      <c r="N1894" s="276">
        <f t="shared" si="9191"/>
        <v>0</v>
      </c>
      <c r="O1894" s="276">
        <f t="shared" si="9191"/>
        <v>0</v>
      </c>
      <c r="P1894" s="276">
        <f t="shared" si="9191"/>
        <v>4</v>
      </c>
      <c r="Q1894" s="276">
        <f t="shared" si="9191"/>
        <v>3</v>
      </c>
      <c r="R1894" s="276">
        <f t="shared" si="9191"/>
        <v>7</v>
      </c>
      <c r="S1894" s="501">
        <f t="shared" si="9191"/>
        <v>0</v>
      </c>
      <c r="T1894" s="276">
        <f t="shared" si="9191"/>
        <v>0</v>
      </c>
      <c r="U1894" s="276">
        <f t="shared" si="9191"/>
        <v>0</v>
      </c>
      <c r="V1894" s="276">
        <f t="shared" si="9191"/>
        <v>0</v>
      </c>
      <c r="W1894" s="276">
        <f t="shared" si="9191"/>
        <v>0</v>
      </c>
      <c r="X1894" s="276">
        <f t="shared" si="9191"/>
        <v>0</v>
      </c>
      <c r="Y1894" s="276">
        <f t="shared" si="9191"/>
        <v>0</v>
      </c>
      <c r="Z1894" s="276">
        <f t="shared" si="9191"/>
        <v>0</v>
      </c>
      <c r="AA1894" s="276">
        <f t="shared" si="9191"/>
        <v>0</v>
      </c>
      <c r="AB1894" s="276">
        <f t="shared" si="9191"/>
        <v>0</v>
      </c>
      <c r="AC1894" s="276">
        <f t="shared" si="9191"/>
        <v>0</v>
      </c>
      <c r="AD1894" s="276">
        <f t="shared" si="9191"/>
        <v>0</v>
      </c>
      <c r="AE1894" s="276">
        <f t="shared" si="9191"/>
        <v>0</v>
      </c>
      <c r="AF1894" s="501">
        <f t="shared" si="9191"/>
        <v>0</v>
      </c>
      <c r="AG1894" s="276">
        <f t="shared" si="9191"/>
        <v>0</v>
      </c>
      <c r="AH1894" s="276">
        <f t="shared" si="9191"/>
        <v>0</v>
      </c>
      <c r="AI1894" s="276">
        <f t="shared" si="9191"/>
        <v>0</v>
      </c>
      <c r="AJ1894" s="276">
        <f t="shared" si="9191"/>
        <v>0</v>
      </c>
      <c r="AK1894" s="276">
        <f t="shared" si="9191"/>
        <v>0</v>
      </c>
      <c r="AL1894" s="276">
        <f t="shared" si="9191"/>
        <v>0</v>
      </c>
      <c r="AM1894" s="276">
        <f t="shared" si="9191"/>
        <v>0</v>
      </c>
      <c r="AN1894" s="276">
        <f t="shared" si="9191"/>
        <v>0</v>
      </c>
      <c r="AO1894" s="276">
        <f t="shared" si="9191"/>
        <v>0</v>
      </c>
      <c r="AP1894" s="276">
        <f t="shared" si="9191"/>
        <v>0</v>
      </c>
      <c r="AQ1894" s="276">
        <f t="shared" si="9191"/>
        <v>0</v>
      </c>
      <c r="AR1894" s="276">
        <f t="shared" si="9191"/>
        <v>0</v>
      </c>
      <c r="AS1894" s="501">
        <f t="shared" si="9191"/>
        <v>0</v>
      </c>
      <c r="AT1894" s="276">
        <f t="shared" si="9191"/>
        <v>0</v>
      </c>
      <c r="AU1894" s="276">
        <f t="shared" si="9191"/>
        <v>0</v>
      </c>
      <c r="AV1894" s="276">
        <f t="shared" si="9191"/>
        <v>0</v>
      </c>
      <c r="AW1894" s="568">
        <f t="shared" si="9191"/>
        <v>7</v>
      </c>
      <c r="AX1894" s="568">
        <f t="shared" si="9191"/>
        <v>10</v>
      </c>
      <c r="AY1894" s="568">
        <f t="shared" si="9191"/>
        <v>17</v>
      </c>
      <c r="AZ1894" s="276">
        <f t="shared" si="9191"/>
        <v>0</v>
      </c>
      <c r="BA1894" s="276">
        <f t="shared" si="9191"/>
        <v>0</v>
      </c>
      <c r="BB1894" s="276">
        <f t="shared" si="9191"/>
        <v>0</v>
      </c>
      <c r="BC1894" s="276">
        <f t="shared" si="9191"/>
        <v>0</v>
      </c>
      <c r="BD1894" s="276">
        <f t="shared" si="9191"/>
        <v>0</v>
      </c>
      <c r="BE1894" s="276">
        <f t="shared" si="9191"/>
        <v>0</v>
      </c>
      <c r="BF1894" s="523"/>
      <c r="BG1894" s="605">
        <f>SUM(F1894,S1894,AF1894,AS1894)</f>
        <v>20</v>
      </c>
      <c r="BH1894" s="533">
        <f>SUM(G1894,T1894,AG1894)</f>
        <v>2</v>
      </c>
      <c r="BI1894" s="533">
        <f t="shared" si="9173"/>
        <v>5</v>
      </c>
      <c r="BJ1894" s="533">
        <f t="shared" si="9174"/>
        <v>7</v>
      </c>
      <c r="BK1894" s="533">
        <f t="shared" si="9175"/>
        <v>1</v>
      </c>
      <c r="BL1894" s="533">
        <f t="shared" si="9176"/>
        <v>2</v>
      </c>
      <c r="BM1894" s="533">
        <f t="shared" si="9177"/>
        <v>3</v>
      </c>
      <c r="BN1894" s="533">
        <f>SUM(M1894,Z1894,AM1894)</f>
        <v>0</v>
      </c>
      <c r="BO1894" s="533">
        <f t="shared" si="9178"/>
        <v>0</v>
      </c>
      <c r="BP1894" s="533">
        <f t="shared" si="9179"/>
        <v>0</v>
      </c>
      <c r="BQ1894" s="533">
        <f t="shared" si="9180"/>
        <v>4</v>
      </c>
      <c r="BR1894" s="533">
        <f t="shared" si="9181"/>
        <v>3</v>
      </c>
      <c r="BS1894" s="533">
        <f t="shared" si="9182"/>
        <v>7</v>
      </c>
      <c r="BT1894" s="533">
        <f>AT1894</f>
        <v>0</v>
      </c>
      <c r="BU1894" s="533">
        <f t="shared" si="9183"/>
        <v>0</v>
      </c>
      <c r="BV1894" s="533">
        <f t="shared" si="9184"/>
        <v>0</v>
      </c>
      <c r="BW1894" s="536">
        <f>SUM(BH1894,BK1894,BN1894,BQ1894,BT1894)</f>
        <v>7</v>
      </c>
      <c r="BX1894" s="536">
        <f t="shared" si="9185"/>
        <v>10</v>
      </c>
      <c r="BY1894" s="536">
        <f t="shared" si="9186"/>
        <v>17</v>
      </c>
      <c r="BZ1894" t="s">
        <v>74</v>
      </c>
      <c r="CA1894" s="553">
        <f>AZ1894</f>
        <v>0</v>
      </c>
      <c r="CB1894" s="553">
        <f t="shared" si="9187"/>
        <v>0</v>
      </c>
      <c r="CC1894" s="553">
        <f t="shared" si="9188"/>
        <v>0</v>
      </c>
      <c r="CD1894" s="553">
        <f>BC1894</f>
        <v>0</v>
      </c>
      <c r="CE1894" s="553">
        <f t="shared" si="9189"/>
        <v>0</v>
      </c>
      <c r="CF1894" s="553">
        <f t="shared" si="9190"/>
        <v>0</v>
      </c>
    </row>
    <row r="1895" spans="1:84">
      <c r="A1895" s="149"/>
      <c r="B1895" s="149"/>
      <c r="C1895" s="151"/>
      <c r="D1895" s="151"/>
      <c r="E1895" s="370"/>
      <c r="F1895" s="591"/>
      <c r="G1895" s="159"/>
      <c r="H1895" s="159"/>
      <c r="I1895" s="159"/>
      <c r="J1895" s="159"/>
      <c r="K1895" s="159"/>
      <c r="L1895" s="159"/>
      <c r="M1895" s="159"/>
      <c r="N1895" s="159"/>
      <c r="O1895" s="159"/>
      <c r="P1895" s="159"/>
      <c r="Q1895" s="159"/>
      <c r="R1895" s="159"/>
      <c r="S1895" s="503"/>
      <c r="T1895" s="159"/>
      <c r="U1895" s="159"/>
      <c r="V1895" s="159"/>
      <c r="W1895" s="159"/>
      <c r="X1895" s="159"/>
      <c r="Y1895" s="159"/>
      <c r="Z1895" s="159"/>
      <c r="AA1895" s="159"/>
      <c r="AB1895" s="159"/>
      <c r="AC1895" s="159"/>
      <c r="AD1895" s="159"/>
      <c r="AE1895" s="159"/>
      <c r="AF1895" s="503"/>
      <c r="AG1895" s="159"/>
      <c r="AH1895" s="159"/>
      <c r="AI1895" s="159"/>
      <c r="AJ1895" s="159"/>
      <c r="AK1895" s="159"/>
      <c r="AL1895" s="159"/>
      <c r="AM1895" s="159"/>
      <c r="AN1895" s="159"/>
      <c r="AO1895" s="159"/>
      <c r="AP1895" s="159"/>
      <c r="AQ1895" s="159"/>
      <c r="AR1895" s="159"/>
      <c r="AS1895" s="503"/>
      <c r="AT1895" s="159"/>
      <c r="AU1895" s="159"/>
      <c r="AV1895" s="159"/>
      <c r="AW1895" s="570"/>
      <c r="AX1895" s="570"/>
      <c r="AY1895" s="570"/>
      <c r="AZ1895" s="159"/>
      <c r="BA1895" s="159"/>
      <c r="BB1895" s="159"/>
      <c r="BC1895" s="159"/>
      <c r="BD1895" s="159"/>
      <c r="BE1895" s="159"/>
      <c r="BF1895" s="474"/>
    </row>
    <row r="1896" spans="1:84">
      <c r="A1896" s="149"/>
      <c r="B1896" s="151" t="s">
        <v>100</v>
      </c>
      <c r="C1896" s="151"/>
      <c r="D1896" s="151"/>
      <c r="E1896" s="370"/>
      <c r="F1896" s="591"/>
      <c r="G1896" s="159"/>
      <c r="H1896" s="159"/>
      <c r="I1896" s="159"/>
      <c r="J1896" s="159"/>
      <c r="K1896" s="159"/>
      <c r="L1896" s="159"/>
      <c r="M1896" s="159"/>
      <c r="N1896" s="159"/>
      <c r="O1896" s="159"/>
      <c r="P1896" s="159"/>
      <c r="Q1896" s="159"/>
      <c r="R1896" s="159"/>
      <c r="S1896" s="503"/>
      <c r="T1896" s="159"/>
      <c r="U1896" s="159"/>
      <c r="V1896" s="159"/>
      <c r="W1896" s="159"/>
      <c r="X1896" s="159"/>
      <c r="Y1896" s="159"/>
      <c r="Z1896" s="159"/>
      <c r="AA1896" s="159"/>
      <c r="AB1896" s="159"/>
      <c r="AC1896" s="159"/>
      <c r="AD1896" s="159"/>
      <c r="AE1896" s="159"/>
      <c r="AF1896" s="503"/>
      <c r="AG1896" s="159"/>
      <c r="AH1896" s="159"/>
      <c r="AI1896" s="159"/>
      <c r="AJ1896" s="159"/>
      <c r="AK1896" s="159"/>
      <c r="AL1896" s="159"/>
      <c r="AM1896" s="159"/>
      <c r="AN1896" s="159"/>
      <c r="AO1896" s="159"/>
      <c r="AP1896" s="159"/>
      <c r="AQ1896" s="159"/>
      <c r="AR1896" s="159"/>
      <c r="AS1896" s="503"/>
      <c r="AT1896" s="159"/>
      <c r="AU1896" s="159"/>
      <c r="AV1896" s="159"/>
      <c r="AW1896" s="570"/>
      <c r="AX1896" s="570"/>
      <c r="AY1896" s="570"/>
      <c r="AZ1896" s="159"/>
      <c r="BA1896" s="159"/>
      <c r="BB1896" s="159"/>
      <c r="BC1896" s="159"/>
      <c r="BD1896" s="159"/>
      <c r="BE1896" s="159"/>
      <c r="BF1896" s="474"/>
    </row>
    <row r="1897" spans="1:84">
      <c r="A1897" s="149"/>
      <c r="B1897" s="149" t="s">
        <v>101</v>
      </c>
      <c r="C1897" s="151"/>
      <c r="D1897" s="151"/>
      <c r="E1897" s="379" t="s">
        <v>221</v>
      </c>
      <c r="F1897" s="592" t="s">
        <v>323</v>
      </c>
      <c r="G1897" s="159"/>
      <c r="H1897" s="159"/>
      <c r="I1897" s="275"/>
      <c r="J1897" s="159"/>
      <c r="K1897" s="159"/>
      <c r="L1897" s="275"/>
      <c r="M1897" s="159"/>
      <c r="N1897" s="159"/>
      <c r="O1897" s="275"/>
      <c r="P1897" s="159"/>
      <c r="Q1897" s="159"/>
      <c r="R1897" s="275"/>
      <c r="S1897" s="500"/>
      <c r="T1897" s="275"/>
      <c r="U1897" s="275"/>
      <c r="V1897" s="275"/>
      <c r="W1897" s="275"/>
      <c r="X1897" s="275"/>
      <c r="Y1897" s="275"/>
      <c r="Z1897" s="275"/>
      <c r="AA1897" s="275"/>
      <c r="AB1897" s="275"/>
      <c r="AC1897" s="275"/>
      <c r="AD1897" s="275"/>
      <c r="AE1897" s="275"/>
      <c r="AF1897" s="500"/>
      <c r="AG1897" s="275"/>
      <c r="AH1897" s="275"/>
      <c r="AI1897" s="275"/>
      <c r="AJ1897" s="275"/>
      <c r="AK1897" s="275"/>
      <c r="AL1897" s="275"/>
      <c r="AM1897" s="275"/>
      <c r="AN1897" s="275"/>
      <c r="AO1897" s="275"/>
      <c r="AP1897" s="275"/>
      <c r="AQ1897" s="275"/>
      <c r="AR1897" s="275"/>
      <c r="AS1897" s="500"/>
      <c r="AT1897" s="275"/>
      <c r="AU1897" s="275"/>
      <c r="AV1897" s="275"/>
      <c r="AW1897" s="567"/>
      <c r="AX1897" s="567"/>
      <c r="AY1897" s="567"/>
      <c r="AZ1897" s="159"/>
      <c r="BA1897" s="159"/>
      <c r="BB1897" s="275"/>
      <c r="BC1897" s="275"/>
      <c r="BD1897" s="275"/>
      <c r="BE1897" s="275"/>
      <c r="BF1897" s="521"/>
    </row>
    <row r="1898" spans="1:84">
      <c r="A1898" s="149"/>
      <c r="B1898" s="151"/>
      <c r="C1898" s="151"/>
      <c r="D1898" s="151"/>
      <c r="E1898" s="446" t="s">
        <v>1078</v>
      </c>
      <c r="F1898" s="592">
        <v>14</v>
      </c>
      <c r="G1898" s="159"/>
      <c r="H1898" s="159"/>
      <c r="I1898" s="275">
        <f>SUM(G1898:H1898)</f>
        <v>0</v>
      </c>
      <c r="J1898" s="159"/>
      <c r="K1898" s="159"/>
      <c r="L1898" s="275">
        <f>SUM(J1898:K1898)</f>
        <v>0</v>
      </c>
      <c r="M1898" s="159"/>
      <c r="N1898" s="159"/>
      <c r="O1898" s="275">
        <f>SUM(M1898:N1898)</f>
        <v>0</v>
      </c>
      <c r="P1898" s="159"/>
      <c r="Q1898" s="159"/>
      <c r="R1898" s="275">
        <f>SUM(P1898:Q1898)</f>
        <v>0</v>
      </c>
      <c r="S1898" s="500"/>
      <c r="T1898" s="275"/>
      <c r="U1898" s="275"/>
      <c r="V1898" s="275">
        <f>SUM(T1898:U1898)</f>
        <v>0</v>
      </c>
      <c r="W1898" s="275"/>
      <c r="X1898" s="275"/>
      <c r="Y1898" s="275">
        <f>SUM(W1898:X1898)</f>
        <v>0</v>
      </c>
      <c r="Z1898" s="275"/>
      <c r="AA1898" s="275"/>
      <c r="AB1898" s="275">
        <f>SUM(Z1898:AA1898)</f>
        <v>0</v>
      </c>
      <c r="AC1898" s="275"/>
      <c r="AD1898" s="275"/>
      <c r="AE1898" s="275">
        <f>SUM(AC1898:AD1898)</f>
        <v>0</v>
      </c>
      <c r="AF1898" s="500"/>
      <c r="AG1898" s="275"/>
      <c r="AH1898" s="275"/>
      <c r="AI1898" s="275">
        <f>SUM(AG1898:AH1898)</f>
        <v>0</v>
      </c>
      <c r="AJ1898" s="275"/>
      <c r="AK1898" s="275"/>
      <c r="AL1898" s="275">
        <f>SUM(AJ1898:AK1898)</f>
        <v>0</v>
      </c>
      <c r="AM1898" s="275"/>
      <c r="AN1898" s="275"/>
      <c r="AO1898" s="275">
        <f>SUM(AM1898:AN1898)</f>
        <v>0</v>
      </c>
      <c r="AP1898" s="275"/>
      <c r="AQ1898" s="275"/>
      <c r="AR1898" s="275">
        <f>SUM(AP1898:AQ1898)</f>
        <v>0</v>
      </c>
      <c r="AS1898" s="500"/>
      <c r="AT1898" s="275"/>
      <c r="AU1898" s="275"/>
      <c r="AV1898" s="275">
        <f>SUM(AT1898:AU1898)</f>
        <v>0</v>
      </c>
      <c r="AW1898" s="567">
        <f t="shared" ref="AW1898:AW1899" si="9192">SUM(G1898,J1898,M1898,P1898,T1898,W1898,Z1898,AC1898,AG1898,AJ1898,AM1898,AP1898,AT1898)</f>
        <v>0</v>
      </c>
      <c r="AX1898" s="567">
        <f t="shared" ref="AX1898:AX1899" si="9193">SUM(H1898,K1898,N1898,Q1898,U1898,X1898,AA1898,AD1898,AH1898,AK1898,AN1898,AQ1898,AU1898)</f>
        <v>0</v>
      </c>
      <c r="AY1898" s="567">
        <f t="shared" ref="AY1898:AY1899" si="9194">SUM(I1898,L1898,O1898,R1898,V1898,Y1898,AB1898,AE1898,AI1898,AL1898,AO1898,AR1898,AV1898)</f>
        <v>0</v>
      </c>
      <c r="AZ1898" s="159"/>
      <c r="BA1898" s="159"/>
      <c r="BB1898" s="275">
        <f>SUM(AZ1898:BA1898)</f>
        <v>0</v>
      </c>
      <c r="BC1898" s="275"/>
      <c r="BD1898" s="275"/>
      <c r="BE1898" s="275">
        <f>SUM(BC1898:BD1898)</f>
        <v>0</v>
      </c>
      <c r="BF1898" s="521"/>
      <c r="BG1898" s="605">
        <f>SUM(F1898,S1898,AF1898,AS1898)</f>
        <v>14</v>
      </c>
      <c r="BH1898" s="533">
        <f>SUM(G1898,T1898,AG1898)</f>
        <v>0</v>
      </c>
      <c r="BI1898" s="533">
        <f t="shared" ref="BI1898:BI1900" si="9195">SUM(H1898,U1898,AH1898)</f>
        <v>0</v>
      </c>
      <c r="BJ1898" s="533">
        <f t="shared" ref="BJ1898:BJ1900" si="9196">SUM(I1898,V1898,AI1898)</f>
        <v>0</v>
      </c>
      <c r="BK1898" s="533">
        <f t="shared" ref="BK1898:BK1900" si="9197">SUM(J1898,W1898,AJ1898)</f>
        <v>0</v>
      </c>
      <c r="BL1898" s="533">
        <f t="shared" ref="BL1898:BL1900" si="9198">SUM(K1898,X1898,AK1898)</f>
        <v>0</v>
      </c>
      <c r="BM1898" s="533">
        <f t="shared" ref="BM1898:BM1900" si="9199">SUM(L1898,Y1898,AL1898)</f>
        <v>0</v>
      </c>
      <c r="BN1898" s="533">
        <f>SUM(M1898,Z1898,AM1898)</f>
        <v>0</v>
      </c>
      <c r="BO1898" s="533">
        <f t="shared" ref="BO1898:BO1900" si="9200">SUM(N1898,AA1898,AN1898)</f>
        <v>0</v>
      </c>
      <c r="BP1898" s="533">
        <f t="shared" ref="BP1898:BP1900" si="9201">SUM(O1898,AB1898,AO1898)</f>
        <v>0</v>
      </c>
      <c r="BQ1898" s="533">
        <f t="shared" ref="BQ1898:BQ1900" si="9202">SUM(P1898,AC1898,AP1898)</f>
        <v>0</v>
      </c>
      <c r="BR1898" s="533">
        <f t="shared" ref="BR1898:BR1900" si="9203">SUM(Q1898,AD1898,AQ1898)</f>
        <v>0</v>
      </c>
      <c r="BS1898" s="533">
        <f t="shared" ref="BS1898:BS1900" si="9204">SUM(R1898,AE1898,AR1898)</f>
        <v>0</v>
      </c>
      <c r="BT1898" s="533">
        <f>AT1898</f>
        <v>0</v>
      </c>
      <c r="BU1898" s="533">
        <f t="shared" ref="BU1898:BU1900" si="9205">AU1898</f>
        <v>0</v>
      </c>
      <c r="BV1898" s="533">
        <f t="shared" ref="BV1898:BV1900" si="9206">AV1898</f>
        <v>0</v>
      </c>
      <c r="BW1898" s="536">
        <f>SUM(BH1898,BK1898,BN1898,BQ1898,BT1898)</f>
        <v>0</v>
      </c>
      <c r="BX1898" s="536">
        <f t="shared" ref="BX1898:BX1900" si="9207">SUM(BI1898,BL1898,BO1898,BR1898,BU1898)</f>
        <v>0</v>
      </c>
      <c r="BY1898" s="536">
        <f t="shared" ref="BY1898:BY1900" si="9208">SUM(BJ1898,BM1898,BP1898,BS1898,BV1898)</f>
        <v>0</v>
      </c>
      <c r="BZ1898" t="s">
        <v>74</v>
      </c>
      <c r="CA1898" s="553">
        <f>AZ1898</f>
        <v>0</v>
      </c>
      <c r="CB1898" s="553">
        <f t="shared" ref="CB1898:CB1900" si="9209">BA1898</f>
        <v>0</v>
      </c>
      <c r="CC1898" s="553">
        <f t="shared" ref="CC1898:CC1900" si="9210">BB1898</f>
        <v>0</v>
      </c>
      <c r="CD1898" s="553">
        <f>BC1898</f>
        <v>0</v>
      </c>
      <c r="CE1898" s="553">
        <f t="shared" ref="CE1898:CE1900" si="9211">BD1898</f>
        <v>0</v>
      </c>
      <c r="CF1898" s="553">
        <f t="shared" ref="CF1898:CF1900" si="9212">BE1898</f>
        <v>0</v>
      </c>
    </row>
    <row r="1899" spans="1:84">
      <c r="A1899" s="149"/>
      <c r="B1899" s="151"/>
      <c r="C1899" s="151"/>
      <c r="D1899" s="151"/>
      <c r="E1899" s="446" t="s">
        <v>1079</v>
      </c>
      <c r="F1899" s="592">
        <v>3</v>
      </c>
      <c r="G1899" s="159"/>
      <c r="H1899" s="159"/>
      <c r="I1899" s="275">
        <f>SUM(G1899:H1899)</f>
        <v>0</v>
      </c>
      <c r="J1899" s="159"/>
      <c r="K1899" s="159"/>
      <c r="L1899" s="275">
        <f>SUM(J1899:K1899)</f>
        <v>0</v>
      </c>
      <c r="M1899" s="159"/>
      <c r="N1899" s="159"/>
      <c r="O1899" s="275">
        <f>SUM(M1899:N1899)</f>
        <v>0</v>
      </c>
      <c r="P1899" s="159"/>
      <c r="Q1899" s="159"/>
      <c r="R1899" s="275">
        <f>SUM(P1899:Q1899)</f>
        <v>0</v>
      </c>
      <c r="S1899" s="500"/>
      <c r="T1899" s="275"/>
      <c r="U1899" s="275"/>
      <c r="V1899" s="275">
        <f>SUM(T1899:U1899)</f>
        <v>0</v>
      </c>
      <c r="W1899" s="275"/>
      <c r="X1899" s="275"/>
      <c r="Y1899" s="275">
        <f>SUM(W1899:X1899)</f>
        <v>0</v>
      </c>
      <c r="Z1899" s="275"/>
      <c r="AA1899" s="275"/>
      <c r="AB1899" s="275">
        <f>SUM(Z1899:AA1899)</f>
        <v>0</v>
      </c>
      <c r="AC1899" s="275"/>
      <c r="AD1899" s="275"/>
      <c r="AE1899" s="275">
        <f>SUM(AC1899:AD1899)</f>
        <v>0</v>
      </c>
      <c r="AF1899" s="500"/>
      <c r="AG1899" s="275"/>
      <c r="AH1899" s="275"/>
      <c r="AI1899" s="275">
        <f>SUM(AG1899:AH1899)</f>
        <v>0</v>
      </c>
      <c r="AJ1899" s="275"/>
      <c r="AK1899" s="275"/>
      <c r="AL1899" s="275">
        <f>SUM(AJ1899:AK1899)</f>
        <v>0</v>
      </c>
      <c r="AM1899" s="275"/>
      <c r="AN1899" s="275"/>
      <c r="AO1899" s="275">
        <f>SUM(AM1899:AN1899)</f>
        <v>0</v>
      </c>
      <c r="AP1899" s="275"/>
      <c r="AQ1899" s="275"/>
      <c r="AR1899" s="275">
        <f>SUM(AP1899:AQ1899)</f>
        <v>0</v>
      </c>
      <c r="AS1899" s="500"/>
      <c r="AT1899" s="275"/>
      <c r="AU1899" s="275"/>
      <c r="AV1899" s="275">
        <f>SUM(AT1899:AU1899)</f>
        <v>0</v>
      </c>
      <c r="AW1899" s="567">
        <f t="shared" si="9192"/>
        <v>0</v>
      </c>
      <c r="AX1899" s="567">
        <f t="shared" si="9193"/>
        <v>0</v>
      </c>
      <c r="AY1899" s="567">
        <f t="shared" si="9194"/>
        <v>0</v>
      </c>
      <c r="AZ1899" s="159"/>
      <c r="BA1899" s="159"/>
      <c r="BB1899" s="275">
        <f>SUM(AZ1899:BA1899)</f>
        <v>0</v>
      </c>
      <c r="BC1899" s="275"/>
      <c r="BD1899" s="275"/>
      <c r="BE1899" s="275">
        <f>SUM(BC1899:BD1899)</f>
        <v>0</v>
      </c>
      <c r="BF1899" s="521"/>
      <c r="BG1899" s="605">
        <f>SUM(F1899,S1899,AF1899,AS1899)</f>
        <v>3</v>
      </c>
      <c r="BH1899" s="533">
        <f>SUM(G1899,T1899,AG1899)</f>
        <v>0</v>
      </c>
      <c r="BI1899" s="533">
        <f t="shared" si="9195"/>
        <v>0</v>
      </c>
      <c r="BJ1899" s="533">
        <f t="shared" si="9196"/>
        <v>0</v>
      </c>
      <c r="BK1899" s="533">
        <f t="shared" si="9197"/>
        <v>0</v>
      </c>
      <c r="BL1899" s="533">
        <f t="shared" si="9198"/>
        <v>0</v>
      </c>
      <c r="BM1899" s="533">
        <f t="shared" si="9199"/>
        <v>0</v>
      </c>
      <c r="BN1899" s="533">
        <f>SUM(M1899,Z1899,AM1899)</f>
        <v>0</v>
      </c>
      <c r="BO1899" s="533">
        <f t="shared" si="9200"/>
        <v>0</v>
      </c>
      <c r="BP1899" s="533">
        <f t="shared" si="9201"/>
        <v>0</v>
      </c>
      <c r="BQ1899" s="533">
        <f t="shared" si="9202"/>
        <v>0</v>
      </c>
      <c r="BR1899" s="533">
        <f t="shared" si="9203"/>
        <v>0</v>
      </c>
      <c r="BS1899" s="533">
        <f t="shared" si="9204"/>
        <v>0</v>
      </c>
      <c r="BT1899" s="533">
        <f>AT1899</f>
        <v>0</v>
      </c>
      <c r="BU1899" s="533">
        <f t="shared" si="9205"/>
        <v>0</v>
      </c>
      <c r="BV1899" s="533">
        <f t="shared" si="9206"/>
        <v>0</v>
      </c>
      <c r="BW1899" s="536">
        <f>SUM(BH1899,BK1899,BN1899,BQ1899,BT1899)</f>
        <v>0</v>
      </c>
      <c r="BX1899" s="536">
        <f t="shared" si="9207"/>
        <v>0</v>
      </c>
      <c r="BY1899" s="536">
        <f t="shared" si="9208"/>
        <v>0</v>
      </c>
      <c r="BZ1899" t="s">
        <v>74</v>
      </c>
      <c r="CA1899" s="553">
        <f>AZ1899</f>
        <v>0</v>
      </c>
      <c r="CB1899" s="553">
        <f t="shared" si="9209"/>
        <v>0</v>
      </c>
      <c r="CC1899" s="553">
        <f t="shared" si="9210"/>
        <v>0</v>
      </c>
      <c r="CD1899" s="553">
        <f>BC1899</f>
        <v>0</v>
      </c>
      <c r="CE1899" s="553">
        <f t="shared" si="9211"/>
        <v>0</v>
      </c>
      <c r="CF1899" s="553">
        <f t="shared" si="9212"/>
        <v>0</v>
      </c>
    </row>
    <row r="1900" spans="1:84">
      <c r="A1900" s="149"/>
      <c r="B1900" s="151"/>
      <c r="C1900" s="151"/>
      <c r="D1900" s="151"/>
      <c r="E1900" s="370"/>
      <c r="F1900" s="592">
        <f>SUM(F1898:F1899)</f>
        <v>17</v>
      </c>
      <c r="G1900" s="276">
        <f t="shared" ref="G1900:BE1900" si="9213">SUM(G1898:G1899)</f>
        <v>0</v>
      </c>
      <c r="H1900" s="276">
        <f t="shared" si="9213"/>
        <v>0</v>
      </c>
      <c r="I1900" s="276">
        <f t="shared" si="9213"/>
        <v>0</v>
      </c>
      <c r="J1900" s="276">
        <f t="shared" si="9213"/>
        <v>0</v>
      </c>
      <c r="K1900" s="276">
        <f t="shared" si="9213"/>
        <v>0</v>
      </c>
      <c r="L1900" s="276">
        <f t="shared" si="9213"/>
        <v>0</v>
      </c>
      <c r="M1900" s="276">
        <f t="shared" si="9213"/>
        <v>0</v>
      </c>
      <c r="N1900" s="276">
        <f t="shared" si="9213"/>
        <v>0</v>
      </c>
      <c r="O1900" s="276">
        <f t="shared" si="9213"/>
        <v>0</v>
      </c>
      <c r="P1900" s="276">
        <f t="shared" si="9213"/>
        <v>0</v>
      </c>
      <c r="Q1900" s="276">
        <f t="shared" si="9213"/>
        <v>0</v>
      </c>
      <c r="R1900" s="276">
        <f t="shared" si="9213"/>
        <v>0</v>
      </c>
      <c r="S1900" s="501">
        <f t="shared" si="9213"/>
        <v>0</v>
      </c>
      <c r="T1900" s="276">
        <f t="shared" si="9213"/>
        <v>0</v>
      </c>
      <c r="U1900" s="276">
        <f t="shared" si="9213"/>
        <v>0</v>
      </c>
      <c r="V1900" s="276">
        <f t="shared" si="9213"/>
        <v>0</v>
      </c>
      <c r="W1900" s="276">
        <f t="shared" si="9213"/>
        <v>0</v>
      </c>
      <c r="X1900" s="276">
        <f t="shared" si="9213"/>
        <v>0</v>
      </c>
      <c r="Y1900" s="276">
        <f t="shared" si="9213"/>
        <v>0</v>
      </c>
      <c r="Z1900" s="276">
        <f t="shared" si="9213"/>
        <v>0</v>
      </c>
      <c r="AA1900" s="276">
        <f t="shared" si="9213"/>
        <v>0</v>
      </c>
      <c r="AB1900" s="276">
        <f t="shared" si="9213"/>
        <v>0</v>
      </c>
      <c r="AC1900" s="276">
        <f t="shared" si="9213"/>
        <v>0</v>
      </c>
      <c r="AD1900" s="276">
        <f t="shared" si="9213"/>
        <v>0</v>
      </c>
      <c r="AE1900" s="276">
        <f t="shared" si="9213"/>
        <v>0</v>
      </c>
      <c r="AF1900" s="501">
        <f t="shared" si="9213"/>
        <v>0</v>
      </c>
      <c r="AG1900" s="276">
        <f t="shared" si="9213"/>
        <v>0</v>
      </c>
      <c r="AH1900" s="276">
        <f t="shared" si="9213"/>
        <v>0</v>
      </c>
      <c r="AI1900" s="276">
        <f t="shared" si="9213"/>
        <v>0</v>
      </c>
      <c r="AJ1900" s="276">
        <f t="shared" si="9213"/>
        <v>0</v>
      </c>
      <c r="AK1900" s="276">
        <f t="shared" si="9213"/>
        <v>0</v>
      </c>
      <c r="AL1900" s="276">
        <f t="shared" si="9213"/>
        <v>0</v>
      </c>
      <c r="AM1900" s="276">
        <f t="shared" si="9213"/>
        <v>0</v>
      </c>
      <c r="AN1900" s="276">
        <f t="shared" si="9213"/>
        <v>0</v>
      </c>
      <c r="AO1900" s="276">
        <f t="shared" si="9213"/>
        <v>0</v>
      </c>
      <c r="AP1900" s="276">
        <f t="shared" si="9213"/>
        <v>0</v>
      </c>
      <c r="AQ1900" s="276">
        <f t="shared" si="9213"/>
        <v>0</v>
      </c>
      <c r="AR1900" s="276">
        <f t="shared" si="9213"/>
        <v>0</v>
      </c>
      <c r="AS1900" s="501">
        <f t="shared" si="9213"/>
        <v>0</v>
      </c>
      <c r="AT1900" s="276">
        <f t="shared" si="9213"/>
        <v>0</v>
      </c>
      <c r="AU1900" s="276">
        <f t="shared" si="9213"/>
        <v>0</v>
      </c>
      <c r="AV1900" s="276">
        <f t="shared" si="9213"/>
        <v>0</v>
      </c>
      <c r="AW1900" s="568">
        <f t="shared" si="9213"/>
        <v>0</v>
      </c>
      <c r="AX1900" s="568">
        <f t="shared" si="9213"/>
        <v>0</v>
      </c>
      <c r="AY1900" s="568">
        <f t="shared" si="9213"/>
        <v>0</v>
      </c>
      <c r="AZ1900" s="276">
        <f t="shared" si="9213"/>
        <v>0</v>
      </c>
      <c r="BA1900" s="276">
        <f t="shared" si="9213"/>
        <v>0</v>
      </c>
      <c r="BB1900" s="276">
        <f t="shared" si="9213"/>
        <v>0</v>
      </c>
      <c r="BC1900" s="276">
        <f t="shared" si="9213"/>
        <v>0</v>
      </c>
      <c r="BD1900" s="276">
        <f t="shared" si="9213"/>
        <v>0</v>
      </c>
      <c r="BE1900" s="276">
        <f t="shared" si="9213"/>
        <v>0</v>
      </c>
      <c r="BF1900" s="523"/>
      <c r="BG1900" s="605">
        <f>SUM(F1900,S1900,AF1900,AS1900)</f>
        <v>17</v>
      </c>
      <c r="BH1900" s="533">
        <f>SUM(G1900,T1900,AG1900)</f>
        <v>0</v>
      </c>
      <c r="BI1900" s="533">
        <f t="shared" si="9195"/>
        <v>0</v>
      </c>
      <c r="BJ1900" s="533">
        <f t="shared" si="9196"/>
        <v>0</v>
      </c>
      <c r="BK1900" s="533">
        <f t="shared" si="9197"/>
        <v>0</v>
      </c>
      <c r="BL1900" s="533">
        <f t="shared" si="9198"/>
        <v>0</v>
      </c>
      <c r="BM1900" s="533">
        <f t="shared" si="9199"/>
        <v>0</v>
      </c>
      <c r="BN1900" s="533">
        <f>SUM(M1900,Z1900,AM1900)</f>
        <v>0</v>
      </c>
      <c r="BO1900" s="533">
        <f t="shared" si="9200"/>
        <v>0</v>
      </c>
      <c r="BP1900" s="533">
        <f t="shared" si="9201"/>
        <v>0</v>
      </c>
      <c r="BQ1900" s="533">
        <f t="shared" si="9202"/>
        <v>0</v>
      </c>
      <c r="BR1900" s="533">
        <f t="shared" si="9203"/>
        <v>0</v>
      </c>
      <c r="BS1900" s="533">
        <f t="shared" si="9204"/>
        <v>0</v>
      </c>
      <c r="BT1900" s="533">
        <f>AT1900</f>
        <v>0</v>
      </c>
      <c r="BU1900" s="533">
        <f t="shared" si="9205"/>
        <v>0</v>
      </c>
      <c r="BV1900" s="533">
        <f t="shared" si="9206"/>
        <v>0</v>
      </c>
      <c r="BW1900" s="536">
        <f>SUM(BH1900,BK1900,BN1900,BQ1900,BT1900)</f>
        <v>0</v>
      </c>
      <c r="BX1900" s="536">
        <f t="shared" si="9207"/>
        <v>0</v>
      </c>
      <c r="BY1900" s="536">
        <f t="shared" si="9208"/>
        <v>0</v>
      </c>
      <c r="BZ1900" t="s">
        <v>74</v>
      </c>
      <c r="CA1900" s="553">
        <f>AZ1900</f>
        <v>0</v>
      </c>
      <c r="CB1900" s="553">
        <f t="shared" si="9209"/>
        <v>0</v>
      </c>
      <c r="CC1900" s="553">
        <f t="shared" si="9210"/>
        <v>0</v>
      </c>
      <c r="CD1900" s="553">
        <f>BC1900</f>
        <v>0</v>
      </c>
      <c r="CE1900" s="553">
        <f t="shared" si="9211"/>
        <v>0</v>
      </c>
      <c r="CF1900" s="553">
        <f t="shared" si="9212"/>
        <v>0</v>
      </c>
    </row>
    <row r="1901" spans="1:84" ht="35.25" customHeight="1">
      <c r="A1901" s="149"/>
      <c r="B1901" s="151"/>
      <c r="C1901" s="151"/>
      <c r="D1901" s="151"/>
      <c r="E1901" s="370"/>
      <c r="F1901" s="592"/>
      <c r="G1901" s="168"/>
      <c r="H1901" s="168"/>
      <c r="I1901" s="276"/>
      <c r="J1901" s="168"/>
      <c r="K1901" s="168"/>
      <c r="L1901" s="276" t="s">
        <v>74</v>
      </c>
      <c r="M1901" s="168"/>
      <c r="N1901" s="168"/>
      <c r="O1901" s="276"/>
      <c r="P1901" s="168"/>
      <c r="Q1901" s="168"/>
      <c r="R1901" s="276"/>
      <c r="S1901" s="501"/>
      <c r="T1901" s="276"/>
      <c r="U1901" s="276"/>
      <c r="V1901" s="276"/>
      <c r="W1901" s="276"/>
      <c r="X1901" s="276"/>
      <c r="Y1901" s="276"/>
      <c r="Z1901" s="276"/>
      <c r="AA1901" s="276"/>
      <c r="AB1901" s="276"/>
      <c r="AC1901" s="276"/>
      <c r="AD1901" s="276"/>
      <c r="AE1901" s="276"/>
      <c r="AF1901" s="501"/>
      <c r="AG1901" s="276"/>
      <c r="AH1901" s="276"/>
      <c r="AI1901" s="276"/>
      <c r="AJ1901" s="276"/>
      <c r="AK1901" s="276"/>
      <c r="AL1901" s="276"/>
      <c r="AM1901" s="276"/>
      <c r="AN1901" s="276"/>
      <c r="AO1901" s="276"/>
      <c r="AP1901" s="276"/>
      <c r="AQ1901" s="276"/>
      <c r="AR1901" s="276"/>
      <c r="AS1901" s="501"/>
      <c r="AT1901" s="276"/>
      <c r="AU1901" s="276"/>
      <c r="AV1901" s="276"/>
      <c r="AW1901" s="568"/>
      <c r="AX1901" s="568"/>
      <c r="AY1901" s="568"/>
      <c r="AZ1901" s="168"/>
      <c r="BA1901" s="168"/>
      <c r="BB1901" s="276"/>
      <c r="BC1901" s="276"/>
      <c r="BD1901" s="276"/>
      <c r="BE1901" s="276"/>
      <c r="BF1901" s="522"/>
    </row>
    <row r="1902" spans="1:84">
      <c r="A1902" s="149"/>
      <c r="B1902" s="149" t="s">
        <v>103</v>
      </c>
      <c r="C1902" s="151"/>
      <c r="D1902" s="151"/>
      <c r="E1902" s="379" t="s">
        <v>221</v>
      </c>
      <c r="F1902" s="592"/>
      <c r="G1902" s="159"/>
      <c r="H1902" s="159"/>
      <c r="I1902" s="275"/>
      <c r="J1902" s="159"/>
      <c r="K1902" s="159"/>
      <c r="L1902" s="275"/>
      <c r="M1902" s="159"/>
      <c r="N1902" s="159"/>
      <c r="O1902" s="275"/>
      <c r="P1902" s="159"/>
      <c r="Q1902" s="159"/>
      <c r="R1902" s="275"/>
      <c r="S1902" s="500"/>
      <c r="T1902" s="275"/>
      <c r="U1902" s="275"/>
      <c r="V1902" s="275"/>
      <c r="W1902" s="275"/>
      <c r="X1902" s="275"/>
      <c r="Y1902" s="275"/>
      <c r="Z1902" s="275"/>
      <c r="AA1902" s="275"/>
      <c r="AB1902" s="275"/>
      <c r="AC1902" s="275"/>
      <c r="AD1902" s="275"/>
      <c r="AE1902" s="275"/>
      <c r="AF1902" s="500"/>
      <c r="AG1902" s="275"/>
      <c r="AH1902" s="275"/>
      <c r="AI1902" s="275"/>
      <c r="AJ1902" s="275"/>
      <c r="AK1902" s="275"/>
      <c r="AL1902" s="275"/>
      <c r="AM1902" s="275"/>
      <c r="AN1902" s="275"/>
      <c r="AO1902" s="275"/>
      <c r="AP1902" s="275"/>
      <c r="AQ1902" s="275"/>
      <c r="AR1902" s="275"/>
      <c r="AS1902" s="500"/>
      <c r="AT1902" s="275"/>
      <c r="AU1902" s="275"/>
      <c r="AV1902" s="275"/>
      <c r="AW1902" s="567"/>
      <c r="AX1902" s="567"/>
      <c r="AY1902" s="567"/>
      <c r="AZ1902" s="159"/>
      <c r="BA1902" s="159"/>
      <c r="BB1902" s="275"/>
      <c r="BC1902" s="275"/>
      <c r="BD1902" s="275"/>
      <c r="BE1902" s="275"/>
      <c r="BF1902" s="521"/>
    </row>
    <row r="1903" spans="1:84">
      <c r="A1903" s="149"/>
      <c r="B1903" s="151"/>
      <c r="C1903" s="151"/>
      <c r="D1903" s="151"/>
      <c r="E1903" s="446" t="s">
        <v>1078</v>
      </c>
      <c r="F1903" s="592">
        <v>0</v>
      </c>
      <c r="G1903" s="159"/>
      <c r="H1903" s="159"/>
      <c r="I1903" s="275">
        <f>SUM(G1903:H1903)</f>
        <v>0</v>
      </c>
      <c r="J1903" s="159"/>
      <c r="K1903" s="159"/>
      <c r="L1903" s="275">
        <f>SUM(J1903:K1903)</f>
        <v>0</v>
      </c>
      <c r="M1903" s="159"/>
      <c r="N1903" s="159"/>
      <c r="O1903" s="275">
        <f>SUM(M1903:N1903)</f>
        <v>0</v>
      </c>
      <c r="P1903" s="159"/>
      <c r="Q1903" s="159"/>
      <c r="R1903" s="275">
        <f>SUM(P1903:Q1903)</f>
        <v>0</v>
      </c>
      <c r="S1903" s="500"/>
      <c r="T1903" s="275"/>
      <c r="U1903" s="275"/>
      <c r="V1903" s="275">
        <f>SUM(T1903:U1903)</f>
        <v>0</v>
      </c>
      <c r="W1903" s="275"/>
      <c r="X1903" s="275"/>
      <c r="Y1903" s="275">
        <f>SUM(W1903:X1903)</f>
        <v>0</v>
      </c>
      <c r="Z1903" s="275"/>
      <c r="AA1903" s="275"/>
      <c r="AB1903" s="275">
        <f>SUM(Z1903:AA1903)</f>
        <v>0</v>
      </c>
      <c r="AC1903" s="275"/>
      <c r="AD1903" s="275"/>
      <c r="AE1903" s="275">
        <f>SUM(AC1903:AD1903)</f>
        <v>0</v>
      </c>
      <c r="AF1903" s="500"/>
      <c r="AG1903" s="275"/>
      <c r="AH1903" s="275"/>
      <c r="AI1903" s="275">
        <f>SUM(AG1903:AH1903)</f>
        <v>0</v>
      </c>
      <c r="AJ1903" s="275"/>
      <c r="AK1903" s="275"/>
      <c r="AL1903" s="275">
        <f>SUM(AJ1903:AK1903)</f>
        <v>0</v>
      </c>
      <c r="AM1903" s="275"/>
      <c r="AN1903" s="275"/>
      <c r="AO1903" s="275">
        <f>SUM(AM1903:AN1903)</f>
        <v>0</v>
      </c>
      <c r="AP1903" s="275"/>
      <c r="AQ1903" s="275"/>
      <c r="AR1903" s="275">
        <f>SUM(AP1903:AQ1903)</f>
        <v>0</v>
      </c>
      <c r="AS1903" s="500"/>
      <c r="AT1903" s="275"/>
      <c r="AU1903" s="275"/>
      <c r="AV1903" s="275">
        <f>SUM(AT1903:AU1903)</f>
        <v>0</v>
      </c>
      <c r="AW1903" s="567">
        <f t="shared" ref="AW1903:AW1904" si="9214">SUM(G1903,J1903,M1903,P1903,T1903,W1903,Z1903,AC1903,AG1903,AJ1903,AM1903,AP1903,AT1903)</f>
        <v>0</v>
      </c>
      <c r="AX1903" s="567">
        <f t="shared" ref="AX1903:AX1904" si="9215">SUM(H1903,K1903,N1903,Q1903,U1903,X1903,AA1903,AD1903,AH1903,AK1903,AN1903,AQ1903,AU1903)</f>
        <v>0</v>
      </c>
      <c r="AY1903" s="567">
        <f t="shared" ref="AY1903:AY1904" si="9216">SUM(I1903,L1903,O1903,R1903,V1903,Y1903,AB1903,AE1903,AI1903,AL1903,AO1903,AR1903,AV1903)</f>
        <v>0</v>
      </c>
      <c r="AZ1903" s="159"/>
      <c r="BA1903" s="159"/>
      <c r="BB1903" s="275">
        <f>SUM(AZ1903:BA1903)</f>
        <v>0</v>
      </c>
      <c r="BC1903" s="275"/>
      <c r="BD1903" s="275"/>
      <c r="BE1903" s="275">
        <f>SUM(BC1903:BD1903)</f>
        <v>0</v>
      </c>
      <c r="BF1903" s="521"/>
      <c r="BG1903" s="605">
        <f>SUM(F1903,S1903,AF1903,AS1903)</f>
        <v>0</v>
      </c>
      <c r="BH1903" s="533">
        <f>SUM(G1903,T1903,AG1903)</f>
        <v>0</v>
      </c>
      <c r="BI1903" s="533">
        <f t="shared" ref="BI1903:BI1905" si="9217">SUM(H1903,U1903,AH1903)</f>
        <v>0</v>
      </c>
      <c r="BJ1903" s="533">
        <f t="shared" ref="BJ1903:BJ1905" si="9218">SUM(I1903,V1903,AI1903)</f>
        <v>0</v>
      </c>
      <c r="BK1903" s="533">
        <f t="shared" ref="BK1903:BK1905" si="9219">SUM(J1903,W1903,AJ1903)</f>
        <v>0</v>
      </c>
      <c r="BL1903" s="533">
        <f t="shared" ref="BL1903:BL1905" si="9220">SUM(K1903,X1903,AK1903)</f>
        <v>0</v>
      </c>
      <c r="BM1903" s="533">
        <f t="shared" ref="BM1903:BM1905" si="9221">SUM(L1903,Y1903,AL1903)</f>
        <v>0</v>
      </c>
      <c r="BN1903" s="533">
        <f>SUM(M1903,Z1903,AM1903)</f>
        <v>0</v>
      </c>
      <c r="BO1903" s="533">
        <f t="shared" ref="BO1903:BO1905" si="9222">SUM(N1903,AA1903,AN1903)</f>
        <v>0</v>
      </c>
      <c r="BP1903" s="533">
        <f t="shared" ref="BP1903:BP1905" si="9223">SUM(O1903,AB1903,AO1903)</f>
        <v>0</v>
      </c>
      <c r="BQ1903" s="533">
        <f t="shared" ref="BQ1903:BQ1905" si="9224">SUM(P1903,AC1903,AP1903)</f>
        <v>0</v>
      </c>
      <c r="BR1903" s="533">
        <f t="shared" ref="BR1903:BR1905" si="9225">SUM(Q1903,AD1903,AQ1903)</f>
        <v>0</v>
      </c>
      <c r="BS1903" s="533">
        <f t="shared" ref="BS1903:BS1905" si="9226">SUM(R1903,AE1903,AR1903)</f>
        <v>0</v>
      </c>
      <c r="BT1903" s="533">
        <f>AT1903</f>
        <v>0</v>
      </c>
      <c r="BU1903" s="533">
        <f t="shared" ref="BU1903:BU1905" si="9227">AU1903</f>
        <v>0</v>
      </c>
      <c r="BV1903" s="533">
        <f t="shared" ref="BV1903:BV1905" si="9228">AV1903</f>
        <v>0</v>
      </c>
      <c r="BW1903" s="536">
        <f>SUM(BH1903,BK1903,BN1903,BQ1903,BT1903)</f>
        <v>0</v>
      </c>
      <c r="BX1903" s="536">
        <f t="shared" ref="BX1903:BX1905" si="9229">SUM(BI1903,BL1903,BO1903,BR1903,BU1903)</f>
        <v>0</v>
      </c>
      <c r="BY1903" s="536">
        <f t="shared" ref="BY1903:BY1905" si="9230">SUM(BJ1903,BM1903,BP1903,BS1903,BV1903)</f>
        <v>0</v>
      </c>
      <c r="BZ1903" t="s">
        <v>74</v>
      </c>
      <c r="CA1903" s="553">
        <f>AZ1903</f>
        <v>0</v>
      </c>
      <c r="CB1903" s="553">
        <f t="shared" ref="CB1903:CB1905" si="9231">BA1903</f>
        <v>0</v>
      </c>
      <c r="CC1903" s="553">
        <f t="shared" ref="CC1903:CC1905" si="9232">BB1903</f>
        <v>0</v>
      </c>
      <c r="CD1903" s="553">
        <f>BC1903</f>
        <v>0</v>
      </c>
      <c r="CE1903" s="553">
        <f t="shared" ref="CE1903:CE1905" si="9233">BD1903</f>
        <v>0</v>
      </c>
      <c r="CF1903" s="553">
        <f t="shared" ref="CF1903:CF1905" si="9234">BE1903</f>
        <v>0</v>
      </c>
    </row>
    <row r="1904" spans="1:84">
      <c r="A1904" s="149"/>
      <c r="B1904" s="151" t="s">
        <v>74</v>
      </c>
      <c r="C1904" s="151"/>
      <c r="D1904" s="151"/>
      <c r="E1904" s="446" t="s">
        <v>1079</v>
      </c>
      <c r="F1904" s="592">
        <v>10</v>
      </c>
      <c r="G1904" s="159">
        <v>3</v>
      </c>
      <c r="H1904" s="159">
        <v>1</v>
      </c>
      <c r="I1904" s="275">
        <f>SUM(G1904:H1904)</f>
        <v>4</v>
      </c>
      <c r="J1904" s="159">
        <v>2</v>
      </c>
      <c r="K1904" s="159">
        <v>1</v>
      </c>
      <c r="L1904" s="275">
        <f>SUM(J1904:K1904)</f>
        <v>3</v>
      </c>
      <c r="M1904" s="159"/>
      <c r="N1904" s="159"/>
      <c r="O1904" s="275">
        <f>SUM(M1904:N1904)</f>
        <v>0</v>
      </c>
      <c r="P1904" s="159">
        <v>2</v>
      </c>
      <c r="Q1904" s="159">
        <v>1</v>
      </c>
      <c r="R1904" s="275">
        <f>SUM(P1904:Q1904)</f>
        <v>3</v>
      </c>
      <c r="S1904" s="500"/>
      <c r="T1904" s="275"/>
      <c r="U1904" s="275"/>
      <c r="V1904" s="275">
        <f>SUM(T1904:U1904)</f>
        <v>0</v>
      </c>
      <c r="W1904" s="275"/>
      <c r="X1904" s="275"/>
      <c r="Y1904" s="275">
        <f>SUM(W1904:X1904)</f>
        <v>0</v>
      </c>
      <c r="Z1904" s="275"/>
      <c r="AA1904" s="275"/>
      <c r="AB1904" s="275">
        <f>SUM(Z1904:AA1904)</f>
        <v>0</v>
      </c>
      <c r="AC1904" s="275"/>
      <c r="AD1904" s="275"/>
      <c r="AE1904" s="275">
        <f>SUM(AC1904:AD1904)</f>
        <v>0</v>
      </c>
      <c r="AF1904" s="500"/>
      <c r="AG1904" s="275"/>
      <c r="AH1904" s="275"/>
      <c r="AI1904" s="275">
        <f>SUM(AG1904:AH1904)</f>
        <v>0</v>
      </c>
      <c r="AJ1904" s="275"/>
      <c r="AK1904" s="275"/>
      <c r="AL1904" s="275">
        <f>SUM(AJ1904:AK1904)</f>
        <v>0</v>
      </c>
      <c r="AM1904" s="275"/>
      <c r="AN1904" s="275"/>
      <c r="AO1904" s="275">
        <f>SUM(AM1904:AN1904)</f>
        <v>0</v>
      </c>
      <c r="AP1904" s="275"/>
      <c r="AQ1904" s="275"/>
      <c r="AR1904" s="275">
        <f>SUM(AP1904:AQ1904)</f>
        <v>0</v>
      </c>
      <c r="AS1904" s="500"/>
      <c r="AT1904" s="275"/>
      <c r="AU1904" s="275"/>
      <c r="AV1904" s="275">
        <f>SUM(AT1904:AU1904)</f>
        <v>0</v>
      </c>
      <c r="AW1904" s="567">
        <f t="shared" si="9214"/>
        <v>7</v>
      </c>
      <c r="AX1904" s="567">
        <f t="shared" si="9215"/>
        <v>3</v>
      </c>
      <c r="AY1904" s="567">
        <f t="shared" si="9216"/>
        <v>10</v>
      </c>
      <c r="AZ1904" s="159"/>
      <c r="BA1904" s="159"/>
      <c r="BB1904" s="275">
        <f>SUM(AZ1904:BA1904)</f>
        <v>0</v>
      </c>
      <c r="BC1904" s="275"/>
      <c r="BD1904" s="275"/>
      <c r="BE1904" s="275">
        <f>SUM(BC1904:BD1904)</f>
        <v>0</v>
      </c>
      <c r="BF1904" s="521"/>
      <c r="BG1904" s="605">
        <f>SUM(F1904,S1904,AF1904,AS1904)</f>
        <v>10</v>
      </c>
      <c r="BH1904" s="533">
        <f>SUM(G1904,T1904,AG1904)</f>
        <v>3</v>
      </c>
      <c r="BI1904" s="533">
        <f t="shared" si="9217"/>
        <v>1</v>
      </c>
      <c r="BJ1904" s="533">
        <f t="shared" si="9218"/>
        <v>4</v>
      </c>
      <c r="BK1904" s="533">
        <f t="shared" si="9219"/>
        <v>2</v>
      </c>
      <c r="BL1904" s="533">
        <f t="shared" si="9220"/>
        <v>1</v>
      </c>
      <c r="BM1904" s="533">
        <f t="shared" si="9221"/>
        <v>3</v>
      </c>
      <c r="BN1904" s="533">
        <f>SUM(M1904,Z1904,AM1904)</f>
        <v>0</v>
      </c>
      <c r="BO1904" s="533">
        <f t="shared" si="9222"/>
        <v>0</v>
      </c>
      <c r="BP1904" s="533">
        <f t="shared" si="9223"/>
        <v>0</v>
      </c>
      <c r="BQ1904" s="533">
        <f t="shared" si="9224"/>
        <v>2</v>
      </c>
      <c r="BR1904" s="533">
        <f t="shared" si="9225"/>
        <v>1</v>
      </c>
      <c r="BS1904" s="533">
        <f t="shared" si="9226"/>
        <v>3</v>
      </c>
      <c r="BT1904" s="533">
        <f>AT1904</f>
        <v>0</v>
      </c>
      <c r="BU1904" s="533">
        <f t="shared" si="9227"/>
        <v>0</v>
      </c>
      <c r="BV1904" s="533">
        <f t="shared" si="9228"/>
        <v>0</v>
      </c>
      <c r="BW1904" s="536">
        <f>SUM(BH1904,BK1904,BN1904,BQ1904,BT1904)</f>
        <v>7</v>
      </c>
      <c r="BX1904" s="536">
        <f t="shared" si="9229"/>
        <v>3</v>
      </c>
      <c r="BY1904" s="536">
        <f t="shared" si="9230"/>
        <v>10</v>
      </c>
      <c r="BZ1904" t="s">
        <v>74</v>
      </c>
      <c r="CA1904" s="553">
        <f>AZ1904</f>
        <v>0</v>
      </c>
      <c r="CB1904" s="553">
        <f t="shared" si="9231"/>
        <v>0</v>
      </c>
      <c r="CC1904" s="553">
        <f t="shared" si="9232"/>
        <v>0</v>
      </c>
      <c r="CD1904" s="553">
        <f>BC1904</f>
        <v>0</v>
      </c>
      <c r="CE1904" s="553">
        <f t="shared" si="9233"/>
        <v>0</v>
      </c>
      <c r="CF1904" s="553">
        <f t="shared" si="9234"/>
        <v>0</v>
      </c>
    </row>
    <row r="1905" spans="1:84">
      <c r="A1905" s="149" t="s">
        <v>74</v>
      </c>
      <c r="B1905" s="151"/>
      <c r="C1905" s="151"/>
      <c r="D1905" s="151"/>
      <c r="E1905" s="370"/>
      <c r="F1905" s="592">
        <f>SUM(F1903:F1904)</f>
        <v>10</v>
      </c>
      <c r="G1905" s="276">
        <f t="shared" ref="G1905:BE1905" si="9235">SUM(G1903:G1904)</f>
        <v>3</v>
      </c>
      <c r="H1905" s="276">
        <f t="shared" si="9235"/>
        <v>1</v>
      </c>
      <c r="I1905" s="276">
        <f t="shared" si="9235"/>
        <v>4</v>
      </c>
      <c r="J1905" s="276">
        <f t="shared" si="9235"/>
        <v>2</v>
      </c>
      <c r="K1905" s="276">
        <f t="shared" si="9235"/>
        <v>1</v>
      </c>
      <c r="L1905" s="276">
        <f t="shared" si="9235"/>
        <v>3</v>
      </c>
      <c r="M1905" s="276">
        <f t="shared" si="9235"/>
        <v>0</v>
      </c>
      <c r="N1905" s="276">
        <f t="shared" si="9235"/>
        <v>0</v>
      </c>
      <c r="O1905" s="276">
        <f t="shared" si="9235"/>
        <v>0</v>
      </c>
      <c r="P1905" s="276">
        <f t="shared" si="9235"/>
        <v>2</v>
      </c>
      <c r="Q1905" s="276">
        <f t="shared" si="9235"/>
        <v>1</v>
      </c>
      <c r="R1905" s="276">
        <f t="shared" si="9235"/>
        <v>3</v>
      </c>
      <c r="S1905" s="501">
        <f t="shared" si="9235"/>
        <v>0</v>
      </c>
      <c r="T1905" s="276">
        <f t="shared" si="9235"/>
        <v>0</v>
      </c>
      <c r="U1905" s="276">
        <f t="shared" si="9235"/>
        <v>0</v>
      </c>
      <c r="V1905" s="276">
        <f t="shared" si="9235"/>
        <v>0</v>
      </c>
      <c r="W1905" s="276">
        <f t="shared" si="9235"/>
        <v>0</v>
      </c>
      <c r="X1905" s="276">
        <f t="shared" si="9235"/>
        <v>0</v>
      </c>
      <c r="Y1905" s="276">
        <f t="shared" si="9235"/>
        <v>0</v>
      </c>
      <c r="Z1905" s="276">
        <f t="shared" si="9235"/>
        <v>0</v>
      </c>
      <c r="AA1905" s="276">
        <f t="shared" si="9235"/>
        <v>0</v>
      </c>
      <c r="AB1905" s="276">
        <f t="shared" si="9235"/>
        <v>0</v>
      </c>
      <c r="AC1905" s="276">
        <f t="shared" si="9235"/>
        <v>0</v>
      </c>
      <c r="AD1905" s="276">
        <f t="shared" si="9235"/>
        <v>0</v>
      </c>
      <c r="AE1905" s="276">
        <f t="shared" si="9235"/>
        <v>0</v>
      </c>
      <c r="AF1905" s="501">
        <f t="shared" si="9235"/>
        <v>0</v>
      </c>
      <c r="AG1905" s="276">
        <f t="shared" si="9235"/>
        <v>0</v>
      </c>
      <c r="AH1905" s="276">
        <f t="shared" si="9235"/>
        <v>0</v>
      </c>
      <c r="AI1905" s="276">
        <f t="shared" si="9235"/>
        <v>0</v>
      </c>
      <c r="AJ1905" s="276">
        <f t="shared" si="9235"/>
        <v>0</v>
      </c>
      <c r="AK1905" s="276">
        <f t="shared" si="9235"/>
        <v>0</v>
      </c>
      <c r="AL1905" s="276">
        <f t="shared" si="9235"/>
        <v>0</v>
      </c>
      <c r="AM1905" s="276">
        <f t="shared" si="9235"/>
        <v>0</v>
      </c>
      <c r="AN1905" s="276">
        <f t="shared" si="9235"/>
        <v>0</v>
      </c>
      <c r="AO1905" s="276">
        <f t="shared" si="9235"/>
        <v>0</v>
      </c>
      <c r="AP1905" s="276">
        <f t="shared" si="9235"/>
        <v>0</v>
      </c>
      <c r="AQ1905" s="276">
        <f t="shared" si="9235"/>
        <v>0</v>
      </c>
      <c r="AR1905" s="276">
        <f t="shared" si="9235"/>
        <v>0</v>
      </c>
      <c r="AS1905" s="501">
        <f t="shared" si="9235"/>
        <v>0</v>
      </c>
      <c r="AT1905" s="276">
        <f t="shared" si="9235"/>
        <v>0</v>
      </c>
      <c r="AU1905" s="276">
        <f t="shared" si="9235"/>
        <v>0</v>
      </c>
      <c r="AV1905" s="276">
        <f t="shared" si="9235"/>
        <v>0</v>
      </c>
      <c r="AW1905" s="568">
        <f t="shared" si="9235"/>
        <v>7</v>
      </c>
      <c r="AX1905" s="568">
        <f t="shared" si="9235"/>
        <v>3</v>
      </c>
      <c r="AY1905" s="568">
        <f t="shared" si="9235"/>
        <v>10</v>
      </c>
      <c r="AZ1905" s="276">
        <f t="shared" si="9235"/>
        <v>0</v>
      </c>
      <c r="BA1905" s="276">
        <f t="shared" si="9235"/>
        <v>0</v>
      </c>
      <c r="BB1905" s="276">
        <f t="shared" si="9235"/>
        <v>0</v>
      </c>
      <c r="BC1905" s="276">
        <f t="shared" si="9235"/>
        <v>0</v>
      </c>
      <c r="BD1905" s="276">
        <f t="shared" si="9235"/>
        <v>0</v>
      </c>
      <c r="BE1905" s="276">
        <f t="shared" si="9235"/>
        <v>0</v>
      </c>
      <c r="BF1905" s="523"/>
      <c r="BG1905" s="605">
        <f>SUM(F1905,S1905,AF1905,AS1905)</f>
        <v>10</v>
      </c>
      <c r="BH1905" s="533">
        <f>SUM(G1905,T1905,AG1905)</f>
        <v>3</v>
      </c>
      <c r="BI1905" s="533">
        <f t="shared" si="9217"/>
        <v>1</v>
      </c>
      <c r="BJ1905" s="533">
        <f t="shared" si="9218"/>
        <v>4</v>
      </c>
      <c r="BK1905" s="533">
        <f t="shared" si="9219"/>
        <v>2</v>
      </c>
      <c r="BL1905" s="533">
        <f t="shared" si="9220"/>
        <v>1</v>
      </c>
      <c r="BM1905" s="533">
        <f t="shared" si="9221"/>
        <v>3</v>
      </c>
      <c r="BN1905" s="533">
        <f>SUM(M1905,Z1905,AM1905)</f>
        <v>0</v>
      </c>
      <c r="BO1905" s="533">
        <f t="shared" si="9222"/>
        <v>0</v>
      </c>
      <c r="BP1905" s="533">
        <f t="shared" si="9223"/>
        <v>0</v>
      </c>
      <c r="BQ1905" s="533">
        <f t="shared" si="9224"/>
        <v>2</v>
      </c>
      <c r="BR1905" s="533">
        <f t="shared" si="9225"/>
        <v>1</v>
      </c>
      <c r="BS1905" s="533">
        <f t="shared" si="9226"/>
        <v>3</v>
      </c>
      <c r="BT1905" s="533">
        <f>AT1905</f>
        <v>0</v>
      </c>
      <c r="BU1905" s="533">
        <f t="shared" si="9227"/>
        <v>0</v>
      </c>
      <c r="BV1905" s="533">
        <f t="shared" si="9228"/>
        <v>0</v>
      </c>
      <c r="BW1905" s="536">
        <f>SUM(BH1905,BK1905,BN1905,BQ1905,BT1905)</f>
        <v>7</v>
      </c>
      <c r="BX1905" s="536">
        <f t="shared" si="9229"/>
        <v>3</v>
      </c>
      <c r="BY1905" s="536">
        <f t="shared" si="9230"/>
        <v>10</v>
      </c>
      <c r="BZ1905" t="s">
        <v>74</v>
      </c>
      <c r="CA1905" s="553">
        <f>AZ1905</f>
        <v>0</v>
      </c>
      <c r="CB1905" s="553">
        <f t="shared" si="9231"/>
        <v>0</v>
      </c>
      <c r="CC1905" s="553">
        <f t="shared" si="9232"/>
        <v>0</v>
      </c>
      <c r="CD1905" s="553">
        <f>BC1905</f>
        <v>0</v>
      </c>
      <c r="CE1905" s="553">
        <f t="shared" si="9233"/>
        <v>0</v>
      </c>
      <c r="CF1905" s="553">
        <f t="shared" si="9234"/>
        <v>0</v>
      </c>
    </row>
    <row r="1906" spans="1:84">
      <c r="A1906" s="149"/>
      <c r="B1906" s="151"/>
      <c r="C1906" s="151"/>
      <c r="D1906" s="151"/>
      <c r="E1906" s="370"/>
      <c r="F1906" s="592"/>
      <c r="G1906" s="168"/>
      <c r="H1906" s="168"/>
      <c r="I1906" s="168"/>
      <c r="J1906" s="168"/>
      <c r="K1906" s="168"/>
      <c r="L1906" s="168"/>
      <c r="M1906" s="168"/>
      <c r="N1906" s="168"/>
      <c r="O1906" s="168"/>
      <c r="P1906" s="168"/>
      <c r="Q1906" s="168"/>
      <c r="R1906" s="168"/>
      <c r="S1906" s="502"/>
      <c r="T1906" s="168"/>
      <c r="U1906" s="168"/>
      <c r="V1906" s="168"/>
      <c r="W1906" s="168"/>
      <c r="X1906" s="168"/>
      <c r="Y1906" s="168"/>
      <c r="Z1906" s="168"/>
      <c r="AA1906" s="168"/>
      <c r="AB1906" s="168"/>
      <c r="AC1906" s="168"/>
      <c r="AD1906" s="168"/>
      <c r="AE1906" s="168"/>
      <c r="AF1906" s="502"/>
      <c r="AG1906" s="168"/>
      <c r="AH1906" s="168"/>
      <c r="AI1906" s="168"/>
      <c r="AJ1906" s="168"/>
      <c r="AK1906" s="168"/>
      <c r="AL1906" s="168"/>
      <c r="AM1906" s="168"/>
      <c r="AN1906" s="168"/>
      <c r="AO1906" s="168"/>
      <c r="AP1906" s="168"/>
      <c r="AQ1906" s="168"/>
      <c r="AR1906" s="168"/>
      <c r="AS1906" s="502"/>
      <c r="AT1906" s="168"/>
      <c r="AU1906" s="168"/>
      <c r="AV1906" s="168"/>
      <c r="AW1906" s="569"/>
      <c r="AX1906" s="569"/>
      <c r="AY1906" s="569"/>
      <c r="AZ1906" s="168"/>
      <c r="BA1906" s="168"/>
      <c r="BB1906" s="168"/>
      <c r="BC1906" s="168"/>
      <c r="BD1906" s="168"/>
      <c r="BE1906" s="168"/>
      <c r="BF1906" s="523"/>
    </row>
    <row r="1907" spans="1:84">
      <c r="A1907" s="149"/>
      <c r="B1907" s="149" t="s">
        <v>3</v>
      </c>
      <c r="C1907" s="151"/>
      <c r="D1907" s="151"/>
      <c r="E1907" s="379" t="s">
        <v>221</v>
      </c>
      <c r="F1907" s="592"/>
      <c r="G1907" s="159"/>
      <c r="H1907" s="159"/>
      <c r="I1907" s="275"/>
      <c r="J1907" s="159"/>
      <c r="K1907" s="159"/>
      <c r="L1907" s="275"/>
      <c r="M1907" s="159"/>
      <c r="N1907" s="159"/>
      <c r="O1907" s="275"/>
      <c r="P1907" s="159"/>
      <c r="Q1907" s="159"/>
      <c r="R1907" s="275"/>
      <c r="S1907" s="500"/>
      <c r="T1907" s="275"/>
      <c r="U1907" s="275"/>
      <c r="V1907" s="275"/>
      <c r="W1907" s="275"/>
      <c r="X1907" s="275"/>
      <c r="Y1907" s="275"/>
      <c r="Z1907" s="275"/>
      <c r="AA1907" s="275"/>
      <c r="AB1907" s="275"/>
      <c r="AC1907" s="275"/>
      <c r="AD1907" s="275"/>
      <c r="AE1907" s="275"/>
      <c r="AF1907" s="500"/>
      <c r="AG1907" s="275"/>
      <c r="AH1907" s="275"/>
      <c r="AI1907" s="275"/>
      <c r="AJ1907" s="275"/>
      <c r="AK1907" s="275"/>
      <c r="AL1907" s="275"/>
      <c r="AM1907" s="275"/>
      <c r="AN1907" s="275"/>
      <c r="AO1907" s="275"/>
      <c r="AP1907" s="275"/>
      <c r="AQ1907" s="275"/>
      <c r="AR1907" s="275"/>
      <c r="AS1907" s="500"/>
      <c r="AT1907" s="275"/>
      <c r="AU1907" s="275"/>
      <c r="AV1907" s="275"/>
      <c r="AW1907" s="567"/>
      <c r="AX1907" s="567"/>
      <c r="AY1907" s="567"/>
      <c r="AZ1907" s="159"/>
      <c r="BA1907" s="159"/>
      <c r="BB1907" s="275"/>
      <c r="BC1907" s="275"/>
      <c r="BD1907" s="275"/>
      <c r="BE1907" s="275"/>
      <c r="BF1907" s="521"/>
    </row>
    <row r="1908" spans="1:84">
      <c r="A1908" s="149"/>
      <c r="B1908" s="151"/>
      <c r="C1908" s="151"/>
      <c r="D1908" s="151"/>
      <c r="E1908" s="446" t="s">
        <v>1078</v>
      </c>
      <c r="F1908" s="592"/>
      <c r="G1908" s="159"/>
      <c r="H1908" s="159"/>
      <c r="I1908" s="275">
        <f>SUM(G1908:H1908)</f>
        <v>0</v>
      </c>
      <c r="J1908" s="159"/>
      <c r="K1908" s="159"/>
      <c r="L1908" s="275">
        <f>SUM(J1908:K1908)</f>
        <v>0</v>
      </c>
      <c r="M1908" s="159"/>
      <c r="N1908" s="159"/>
      <c r="O1908" s="275">
        <f>SUM(M1908:N1908)</f>
        <v>0</v>
      </c>
      <c r="P1908" s="159"/>
      <c r="Q1908" s="159"/>
      <c r="R1908" s="275">
        <f>SUM(P1908:Q1908)</f>
        <v>0</v>
      </c>
      <c r="S1908" s="500"/>
      <c r="T1908" s="275"/>
      <c r="U1908" s="275"/>
      <c r="V1908" s="275">
        <f>SUM(T1908:U1908)</f>
        <v>0</v>
      </c>
      <c r="W1908" s="275"/>
      <c r="X1908" s="275"/>
      <c r="Y1908" s="275">
        <f>SUM(W1908:X1908)</f>
        <v>0</v>
      </c>
      <c r="Z1908" s="275"/>
      <c r="AA1908" s="275"/>
      <c r="AB1908" s="275">
        <f>SUM(Z1908:AA1908)</f>
        <v>0</v>
      </c>
      <c r="AC1908" s="275"/>
      <c r="AD1908" s="275"/>
      <c r="AE1908" s="275">
        <f>SUM(AC1908:AD1908)</f>
        <v>0</v>
      </c>
      <c r="AF1908" s="500"/>
      <c r="AG1908" s="275"/>
      <c r="AH1908" s="275"/>
      <c r="AI1908" s="275">
        <f>SUM(AG1908:AH1908)</f>
        <v>0</v>
      </c>
      <c r="AJ1908" s="275"/>
      <c r="AK1908" s="275"/>
      <c r="AL1908" s="275">
        <f>SUM(AJ1908:AK1908)</f>
        <v>0</v>
      </c>
      <c r="AM1908" s="275"/>
      <c r="AN1908" s="275"/>
      <c r="AO1908" s="275">
        <f>SUM(AM1908:AN1908)</f>
        <v>0</v>
      </c>
      <c r="AP1908" s="275"/>
      <c r="AQ1908" s="275"/>
      <c r="AR1908" s="275">
        <f>SUM(AP1908:AQ1908)</f>
        <v>0</v>
      </c>
      <c r="AS1908" s="500"/>
      <c r="AT1908" s="275"/>
      <c r="AU1908" s="275"/>
      <c r="AV1908" s="275">
        <f>SUM(AT1908:AU1908)</f>
        <v>0</v>
      </c>
      <c r="AW1908" s="567">
        <f t="shared" ref="AW1908:AW1909" si="9236">SUM(G1908,J1908,M1908,P1908,T1908,W1908,Z1908,AC1908,AG1908,AJ1908,AM1908,AP1908,AT1908)</f>
        <v>0</v>
      </c>
      <c r="AX1908" s="567">
        <f t="shared" ref="AX1908:AX1909" si="9237">SUM(H1908,K1908,N1908,Q1908,U1908,X1908,AA1908,AD1908,AH1908,AK1908,AN1908,AQ1908,AU1908)</f>
        <v>0</v>
      </c>
      <c r="AY1908" s="567">
        <f t="shared" ref="AY1908:AY1909" si="9238">SUM(I1908,L1908,O1908,R1908,V1908,Y1908,AB1908,AE1908,AI1908,AL1908,AO1908,AR1908,AV1908)</f>
        <v>0</v>
      </c>
      <c r="AZ1908" s="159"/>
      <c r="BA1908" s="159"/>
      <c r="BB1908" s="275">
        <f>SUM(AZ1908:BA1908)</f>
        <v>0</v>
      </c>
      <c r="BC1908" s="275"/>
      <c r="BD1908" s="275"/>
      <c r="BE1908" s="275">
        <f>SUM(BC1908:BD1908)</f>
        <v>0</v>
      </c>
      <c r="BF1908" s="521"/>
      <c r="BG1908" s="605">
        <f>SUM(F1908,S1908,AF1908,AS1908)</f>
        <v>0</v>
      </c>
      <c r="BH1908" s="533">
        <f>SUM(G1908,T1908,AG1908)</f>
        <v>0</v>
      </c>
      <c r="BI1908" s="533">
        <f t="shared" ref="BI1908:BI1910" si="9239">SUM(H1908,U1908,AH1908)</f>
        <v>0</v>
      </c>
      <c r="BJ1908" s="533">
        <f t="shared" ref="BJ1908:BJ1910" si="9240">SUM(I1908,V1908,AI1908)</f>
        <v>0</v>
      </c>
      <c r="BK1908" s="533">
        <f t="shared" ref="BK1908:BK1910" si="9241">SUM(J1908,W1908,AJ1908)</f>
        <v>0</v>
      </c>
      <c r="BL1908" s="533">
        <f t="shared" ref="BL1908:BL1910" si="9242">SUM(K1908,X1908,AK1908)</f>
        <v>0</v>
      </c>
      <c r="BM1908" s="533">
        <f t="shared" ref="BM1908:BM1910" si="9243">SUM(L1908,Y1908,AL1908)</f>
        <v>0</v>
      </c>
      <c r="BN1908" s="533">
        <f>SUM(M1908,Z1908,AM1908)</f>
        <v>0</v>
      </c>
      <c r="BO1908" s="533">
        <f t="shared" ref="BO1908:BO1910" si="9244">SUM(N1908,AA1908,AN1908)</f>
        <v>0</v>
      </c>
      <c r="BP1908" s="533">
        <f t="shared" ref="BP1908:BP1910" si="9245">SUM(O1908,AB1908,AO1908)</f>
        <v>0</v>
      </c>
      <c r="BQ1908" s="533">
        <f t="shared" ref="BQ1908:BQ1910" si="9246">SUM(P1908,AC1908,AP1908)</f>
        <v>0</v>
      </c>
      <c r="BR1908" s="533">
        <f t="shared" ref="BR1908:BR1910" si="9247">SUM(Q1908,AD1908,AQ1908)</f>
        <v>0</v>
      </c>
      <c r="BS1908" s="533">
        <f t="shared" ref="BS1908:BS1910" si="9248">SUM(R1908,AE1908,AR1908)</f>
        <v>0</v>
      </c>
      <c r="BT1908" s="533">
        <f>AT1908</f>
        <v>0</v>
      </c>
      <c r="BU1908" s="533">
        <f t="shared" ref="BU1908:BU1910" si="9249">AU1908</f>
        <v>0</v>
      </c>
      <c r="BV1908" s="533">
        <f t="shared" ref="BV1908:BV1910" si="9250">AV1908</f>
        <v>0</v>
      </c>
      <c r="BW1908" s="536">
        <f>SUM(BH1908,BK1908,BN1908,BQ1908,BT1908)</f>
        <v>0</v>
      </c>
      <c r="BX1908" s="536">
        <f t="shared" ref="BX1908:BX1910" si="9251">SUM(BI1908,BL1908,BO1908,BR1908,BU1908)</f>
        <v>0</v>
      </c>
      <c r="BY1908" s="536">
        <f t="shared" ref="BY1908:BY1910" si="9252">SUM(BJ1908,BM1908,BP1908,BS1908,BV1908)</f>
        <v>0</v>
      </c>
      <c r="BZ1908" t="s">
        <v>74</v>
      </c>
      <c r="CA1908" s="553">
        <f>AZ1908</f>
        <v>0</v>
      </c>
      <c r="CB1908" s="553">
        <f t="shared" ref="CB1908:CB1910" si="9253">BA1908</f>
        <v>0</v>
      </c>
      <c r="CC1908" s="553">
        <f t="shared" ref="CC1908:CC1910" si="9254">BB1908</f>
        <v>0</v>
      </c>
      <c r="CD1908" s="553">
        <f>BC1908</f>
        <v>0</v>
      </c>
      <c r="CE1908" s="553">
        <f t="shared" ref="CE1908:CE1910" si="9255">BD1908</f>
        <v>0</v>
      </c>
      <c r="CF1908" s="553">
        <f t="shared" ref="CF1908:CF1910" si="9256">BE1908</f>
        <v>0</v>
      </c>
    </row>
    <row r="1909" spans="1:84">
      <c r="A1909" s="149"/>
      <c r="B1909" s="151"/>
      <c r="C1909" s="151"/>
      <c r="D1909" s="151"/>
      <c r="E1909" s="446" t="s">
        <v>1079</v>
      </c>
      <c r="F1909" s="592">
        <v>3</v>
      </c>
      <c r="G1909" s="159">
        <v>0</v>
      </c>
      <c r="H1909" s="159">
        <v>2</v>
      </c>
      <c r="I1909" s="275">
        <f>SUM(G1909:H1909)</f>
        <v>2</v>
      </c>
      <c r="J1909" s="159"/>
      <c r="K1909" s="159"/>
      <c r="L1909" s="275">
        <f>SUM(J1909:K1909)</f>
        <v>0</v>
      </c>
      <c r="M1909" s="159"/>
      <c r="N1909" s="159"/>
      <c r="O1909" s="275">
        <f>SUM(M1909:N1909)</f>
        <v>0</v>
      </c>
      <c r="P1909" s="159">
        <v>0</v>
      </c>
      <c r="Q1909" s="159">
        <v>1</v>
      </c>
      <c r="R1909" s="275">
        <f>SUM(P1909:Q1909)</f>
        <v>1</v>
      </c>
      <c r="S1909" s="500"/>
      <c r="T1909" s="275"/>
      <c r="U1909" s="275"/>
      <c r="V1909" s="275">
        <f>SUM(T1909:U1909)</f>
        <v>0</v>
      </c>
      <c r="W1909" s="275"/>
      <c r="X1909" s="275"/>
      <c r="Y1909" s="275">
        <f>SUM(W1909:X1909)</f>
        <v>0</v>
      </c>
      <c r="Z1909" s="275"/>
      <c r="AA1909" s="275"/>
      <c r="AB1909" s="275">
        <f>SUM(Z1909:AA1909)</f>
        <v>0</v>
      </c>
      <c r="AC1909" s="275"/>
      <c r="AD1909" s="275"/>
      <c r="AE1909" s="275">
        <f>SUM(AC1909:AD1909)</f>
        <v>0</v>
      </c>
      <c r="AF1909" s="500"/>
      <c r="AG1909" s="275"/>
      <c r="AH1909" s="275"/>
      <c r="AI1909" s="275">
        <f>SUM(AG1909:AH1909)</f>
        <v>0</v>
      </c>
      <c r="AJ1909" s="275"/>
      <c r="AK1909" s="275"/>
      <c r="AL1909" s="275">
        <f>SUM(AJ1909:AK1909)</f>
        <v>0</v>
      </c>
      <c r="AM1909" s="275"/>
      <c r="AN1909" s="275"/>
      <c r="AO1909" s="275">
        <f>SUM(AM1909:AN1909)</f>
        <v>0</v>
      </c>
      <c r="AP1909" s="275"/>
      <c r="AQ1909" s="275"/>
      <c r="AR1909" s="275">
        <f>SUM(AP1909:AQ1909)</f>
        <v>0</v>
      </c>
      <c r="AS1909" s="500"/>
      <c r="AT1909" s="275"/>
      <c r="AU1909" s="275"/>
      <c r="AV1909" s="275">
        <f>SUM(AT1909:AU1909)</f>
        <v>0</v>
      </c>
      <c r="AW1909" s="567">
        <f t="shared" si="9236"/>
        <v>0</v>
      </c>
      <c r="AX1909" s="567">
        <f t="shared" si="9237"/>
        <v>3</v>
      </c>
      <c r="AY1909" s="567">
        <f t="shared" si="9238"/>
        <v>3</v>
      </c>
      <c r="AZ1909" s="159"/>
      <c r="BA1909" s="159"/>
      <c r="BB1909" s="275">
        <f>SUM(AZ1909:BA1909)</f>
        <v>0</v>
      </c>
      <c r="BC1909" s="275"/>
      <c r="BD1909" s="275"/>
      <c r="BE1909" s="275">
        <f>SUM(BC1909:BD1909)</f>
        <v>0</v>
      </c>
      <c r="BF1909" s="521"/>
      <c r="BG1909" s="605">
        <f>SUM(F1909,S1909,AF1909,AS1909)</f>
        <v>3</v>
      </c>
      <c r="BH1909" s="533">
        <f>SUM(G1909,T1909,AG1909)</f>
        <v>0</v>
      </c>
      <c r="BI1909" s="533">
        <f t="shared" si="9239"/>
        <v>2</v>
      </c>
      <c r="BJ1909" s="533">
        <f t="shared" si="9240"/>
        <v>2</v>
      </c>
      <c r="BK1909" s="533">
        <f t="shared" si="9241"/>
        <v>0</v>
      </c>
      <c r="BL1909" s="533">
        <f t="shared" si="9242"/>
        <v>0</v>
      </c>
      <c r="BM1909" s="533">
        <f t="shared" si="9243"/>
        <v>0</v>
      </c>
      <c r="BN1909" s="533">
        <f>SUM(M1909,Z1909,AM1909)</f>
        <v>0</v>
      </c>
      <c r="BO1909" s="533">
        <f t="shared" si="9244"/>
        <v>0</v>
      </c>
      <c r="BP1909" s="533">
        <f t="shared" si="9245"/>
        <v>0</v>
      </c>
      <c r="BQ1909" s="533">
        <f t="shared" si="9246"/>
        <v>0</v>
      </c>
      <c r="BR1909" s="533">
        <f t="shared" si="9247"/>
        <v>1</v>
      </c>
      <c r="BS1909" s="533">
        <f t="shared" si="9248"/>
        <v>1</v>
      </c>
      <c r="BT1909" s="533">
        <f>AT1909</f>
        <v>0</v>
      </c>
      <c r="BU1909" s="533">
        <f t="shared" si="9249"/>
        <v>0</v>
      </c>
      <c r="BV1909" s="533">
        <f t="shared" si="9250"/>
        <v>0</v>
      </c>
      <c r="BW1909" s="536">
        <f>SUM(BH1909,BK1909,BN1909,BQ1909,BT1909)</f>
        <v>0</v>
      </c>
      <c r="BX1909" s="536">
        <f t="shared" si="9251"/>
        <v>3</v>
      </c>
      <c r="BY1909" s="536">
        <f t="shared" si="9252"/>
        <v>3</v>
      </c>
      <c r="BZ1909" t="s">
        <v>74</v>
      </c>
      <c r="CA1909" s="553">
        <f>AZ1909</f>
        <v>0</v>
      </c>
      <c r="CB1909" s="553">
        <f t="shared" si="9253"/>
        <v>0</v>
      </c>
      <c r="CC1909" s="553">
        <f t="shared" si="9254"/>
        <v>0</v>
      </c>
      <c r="CD1909" s="553">
        <f>BC1909</f>
        <v>0</v>
      </c>
      <c r="CE1909" s="553">
        <f t="shared" si="9255"/>
        <v>0</v>
      </c>
      <c r="CF1909" s="553">
        <f t="shared" si="9256"/>
        <v>0</v>
      </c>
    </row>
    <row r="1910" spans="1:84">
      <c r="A1910" s="149" t="s">
        <v>74</v>
      </c>
      <c r="B1910" s="151"/>
      <c r="C1910" s="151"/>
      <c r="D1910" s="151"/>
      <c r="E1910" s="370"/>
      <c r="F1910" s="592">
        <f t="shared" ref="F1910:BE1910" si="9257">SUM(F1908:F1909)</f>
        <v>3</v>
      </c>
      <c r="G1910" s="276">
        <f t="shared" si="9257"/>
        <v>0</v>
      </c>
      <c r="H1910" s="276">
        <f t="shared" si="9257"/>
        <v>2</v>
      </c>
      <c r="I1910" s="276">
        <f t="shared" si="9257"/>
        <v>2</v>
      </c>
      <c r="J1910" s="276">
        <f t="shared" si="9257"/>
        <v>0</v>
      </c>
      <c r="K1910" s="276">
        <f t="shared" si="9257"/>
        <v>0</v>
      </c>
      <c r="L1910" s="276">
        <f t="shared" si="9257"/>
        <v>0</v>
      </c>
      <c r="M1910" s="276">
        <f t="shared" si="9257"/>
        <v>0</v>
      </c>
      <c r="N1910" s="276">
        <f t="shared" si="9257"/>
        <v>0</v>
      </c>
      <c r="O1910" s="276">
        <f t="shared" si="9257"/>
        <v>0</v>
      </c>
      <c r="P1910" s="276">
        <f t="shared" si="9257"/>
        <v>0</v>
      </c>
      <c r="Q1910" s="276">
        <f t="shared" si="9257"/>
        <v>1</v>
      </c>
      <c r="R1910" s="276">
        <f t="shared" si="9257"/>
        <v>1</v>
      </c>
      <c r="S1910" s="501">
        <f t="shared" si="9257"/>
        <v>0</v>
      </c>
      <c r="T1910" s="276">
        <f t="shared" si="9257"/>
        <v>0</v>
      </c>
      <c r="U1910" s="276">
        <f t="shared" si="9257"/>
        <v>0</v>
      </c>
      <c r="V1910" s="276">
        <f t="shared" si="9257"/>
        <v>0</v>
      </c>
      <c r="W1910" s="276">
        <f t="shared" si="9257"/>
        <v>0</v>
      </c>
      <c r="X1910" s="276">
        <f t="shared" si="9257"/>
        <v>0</v>
      </c>
      <c r="Y1910" s="276">
        <f t="shared" si="9257"/>
        <v>0</v>
      </c>
      <c r="Z1910" s="276">
        <f t="shared" si="9257"/>
        <v>0</v>
      </c>
      <c r="AA1910" s="276">
        <f t="shared" si="9257"/>
        <v>0</v>
      </c>
      <c r="AB1910" s="276">
        <f t="shared" si="9257"/>
        <v>0</v>
      </c>
      <c r="AC1910" s="276">
        <f t="shared" si="9257"/>
        <v>0</v>
      </c>
      <c r="AD1910" s="276">
        <f t="shared" si="9257"/>
        <v>0</v>
      </c>
      <c r="AE1910" s="276">
        <f t="shared" si="9257"/>
        <v>0</v>
      </c>
      <c r="AF1910" s="501">
        <f t="shared" si="9257"/>
        <v>0</v>
      </c>
      <c r="AG1910" s="276">
        <f t="shared" si="9257"/>
        <v>0</v>
      </c>
      <c r="AH1910" s="276">
        <f t="shared" si="9257"/>
        <v>0</v>
      </c>
      <c r="AI1910" s="276">
        <f t="shared" si="9257"/>
        <v>0</v>
      </c>
      <c r="AJ1910" s="276">
        <f t="shared" si="9257"/>
        <v>0</v>
      </c>
      <c r="AK1910" s="276">
        <f t="shared" si="9257"/>
        <v>0</v>
      </c>
      <c r="AL1910" s="276">
        <f t="shared" si="9257"/>
        <v>0</v>
      </c>
      <c r="AM1910" s="276">
        <f t="shared" si="9257"/>
        <v>0</v>
      </c>
      <c r="AN1910" s="276">
        <f t="shared" si="9257"/>
        <v>0</v>
      </c>
      <c r="AO1910" s="276">
        <f t="shared" si="9257"/>
        <v>0</v>
      </c>
      <c r="AP1910" s="276">
        <f t="shared" si="9257"/>
        <v>0</v>
      </c>
      <c r="AQ1910" s="276">
        <f t="shared" si="9257"/>
        <v>0</v>
      </c>
      <c r="AR1910" s="276">
        <f t="shared" si="9257"/>
        <v>0</v>
      </c>
      <c r="AS1910" s="501">
        <f t="shared" si="9257"/>
        <v>0</v>
      </c>
      <c r="AT1910" s="276">
        <f t="shared" si="9257"/>
        <v>0</v>
      </c>
      <c r="AU1910" s="276">
        <f t="shared" si="9257"/>
        <v>0</v>
      </c>
      <c r="AV1910" s="276">
        <f t="shared" si="9257"/>
        <v>0</v>
      </c>
      <c r="AW1910" s="568">
        <f t="shared" si="9257"/>
        <v>0</v>
      </c>
      <c r="AX1910" s="568">
        <f t="shared" si="9257"/>
        <v>3</v>
      </c>
      <c r="AY1910" s="568">
        <f t="shared" si="9257"/>
        <v>3</v>
      </c>
      <c r="AZ1910" s="276">
        <f t="shared" si="9257"/>
        <v>0</v>
      </c>
      <c r="BA1910" s="276">
        <f t="shared" si="9257"/>
        <v>0</v>
      </c>
      <c r="BB1910" s="276">
        <f t="shared" si="9257"/>
        <v>0</v>
      </c>
      <c r="BC1910" s="276">
        <f t="shared" si="9257"/>
        <v>0</v>
      </c>
      <c r="BD1910" s="276">
        <f t="shared" si="9257"/>
        <v>0</v>
      </c>
      <c r="BE1910" s="276">
        <f t="shared" si="9257"/>
        <v>0</v>
      </c>
      <c r="BF1910" s="523"/>
      <c r="BG1910" s="605">
        <f>SUM(F1910,S1910,AF1910,AS1910)</f>
        <v>3</v>
      </c>
      <c r="BH1910" s="533">
        <f>SUM(G1910,T1910,AG1910)</f>
        <v>0</v>
      </c>
      <c r="BI1910" s="533">
        <f t="shared" si="9239"/>
        <v>2</v>
      </c>
      <c r="BJ1910" s="533">
        <f t="shared" si="9240"/>
        <v>2</v>
      </c>
      <c r="BK1910" s="533">
        <f t="shared" si="9241"/>
        <v>0</v>
      </c>
      <c r="BL1910" s="533">
        <f t="shared" si="9242"/>
        <v>0</v>
      </c>
      <c r="BM1910" s="533">
        <f t="shared" si="9243"/>
        <v>0</v>
      </c>
      <c r="BN1910" s="533">
        <f>SUM(M1910,Z1910,AM1910)</f>
        <v>0</v>
      </c>
      <c r="BO1910" s="533">
        <f t="shared" si="9244"/>
        <v>0</v>
      </c>
      <c r="BP1910" s="533">
        <f t="shared" si="9245"/>
        <v>0</v>
      </c>
      <c r="BQ1910" s="533">
        <f t="shared" si="9246"/>
        <v>0</v>
      </c>
      <c r="BR1910" s="533">
        <f t="shared" si="9247"/>
        <v>1</v>
      </c>
      <c r="BS1910" s="533">
        <f t="shared" si="9248"/>
        <v>1</v>
      </c>
      <c r="BT1910" s="533">
        <f>AT1910</f>
        <v>0</v>
      </c>
      <c r="BU1910" s="533">
        <f t="shared" si="9249"/>
        <v>0</v>
      </c>
      <c r="BV1910" s="533">
        <f t="shared" si="9250"/>
        <v>0</v>
      </c>
      <c r="BW1910" s="536">
        <f>SUM(BH1910,BK1910,BN1910,BQ1910,BT1910)</f>
        <v>0</v>
      </c>
      <c r="BX1910" s="536">
        <f t="shared" si="9251"/>
        <v>3</v>
      </c>
      <c r="BY1910" s="536">
        <f t="shared" si="9252"/>
        <v>3</v>
      </c>
      <c r="BZ1910" t="s">
        <v>74</v>
      </c>
      <c r="CA1910" s="553">
        <f>AZ1910</f>
        <v>0</v>
      </c>
      <c r="CB1910" s="553">
        <f t="shared" si="9253"/>
        <v>0</v>
      </c>
      <c r="CC1910" s="553">
        <f t="shared" si="9254"/>
        <v>0</v>
      </c>
      <c r="CD1910" s="553">
        <f>BC1910</f>
        <v>0</v>
      </c>
      <c r="CE1910" s="553">
        <f t="shared" si="9255"/>
        <v>0</v>
      </c>
      <c r="CF1910" s="553">
        <f t="shared" si="9256"/>
        <v>0</v>
      </c>
    </row>
    <row r="1911" spans="1:84">
      <c r="A1911" s="149" t="s">
        <v>74</v>
      </c>
      <c r="B1911" s="151"/>
      <c r="C1911" s="151"/>
      <c r="D1911" s="151"/>
      <c r="E1911" s="370"/>
      <c r="F1911" s="592"/>
      <c r="G1911" s="168"/>
      <c r="H1911" s="168"/>
      <c r="I1911" s="168"/>
      <c r="J1911" s="168"/>
      <c r="K1911" s="168"/>
      <c r="L1911" s="168"/>
      <c r="M1911" s="168"/>
      <c r="N1911" s="168"/>
      <c r="O1911" s="168"/>
      <c r="P1911" s="168"/>
      <c r="Q1911" s="168"/>
      <c r="R1911" s="168"/>
      <c r="S1911" s="502"/>
      <c r="T1911" s="168"/>
      <c r="U1911" s="168"/>
      <c r="V1911" s="168"/>
      <c r="W1911" s="168"/>
      <c r="X1911" s="168"/>
      <c r="Y1911" s="168"/>
      <c r="Z1911" s="168"/>
      <c r="AA1911" s="168"/>
      <c r="AB1911" s="168"/>
      <c r="AC1911" s="168"/>
      <c r="AD1911" s="168"/>
      <c r="AE1911" s="168"/>
      <c r="AF1911" s="502"/>
      <c r="AG1911" s="168"/>
      <c r="AH1911" s="168"/>
      <c r="AI1911" s="168"/>
      <c r="AJ1911" s="168"/>
      <c r="AK1911" s="168"/>
      <c r="AL1911" s="168"/>
      <c r="AM1911" s="168"/>
      <c r="AN1911" s="168"/>
      <c r="AO1911" s="168"/>
      <c r="AP1911" s="168"/>
      <c r="AQ1911" s="168"/>
      <c r="AR1911" s="168"/>
      <c r="AS1911" s="502"/>
      <c r="AT1911" s="168"/>
      <c r="AU1911" s="168"/>
      <c r="AV1911" s="168"/>
      <c r="AW1911" s="569"/>
      <c r="AX1911" s="569"/>
      <c r="AY1911" s="569"/>
      <c r="AZ1911" s="168"/>
      <c r="BA1911" s="168"/>
      <c r="BB1911" s="168"/>
      <c r="BC1911" s="168"/>
      <c r="BD1911" s="168"/>
      <c r="BE1911" s="168"/>
      <c r="BF1911" s="523"/>
    </row>
    <row r="1912" spans="1:84">
      <c r="A1912" s="149"/>
      <c r="B1912" s="149" t="s">
        <v>4</v>
      </c>
      <c r="C1912" s="151"/>
      <c r="D1912" s="151"/>
      <c r="E1912" s="379" t="s">
        <v>221</v>
      </c>
      <c r="F1912" s="592"/>
      <c r="G1912" s="159"/>
      <c r="H1912" s="159"/>
      <c r="I1912" s="275"/>
      <c r="J1912" s="159"/>
      <c r="K1912" s="159"/>
      <c r="L1912" s="275"/>
      <c r="M1912" s="159"/>
      <c r="N1912" s="159"/>
      <c r="O1912" s="275"/>
      <c r="P1912" s="159"/>
      <c r="Q1912" s="159"/>
      <c r="R1912" s="275"/>
      <c r="S1912" s="500"/>
      <c r="T1912" s="275"/>
      <c r="U1912" s="275"/>
      <c r="V1912" s="275"/>
      <c r="W1912" s="275"/>
      <c r="X1912" s="275"/>
      <c r="Y1912" s="275"/>
      <c r="Z1912" s="275"/>
      <c r="AA1912" s="275"/>
      <c r="AB1912" s="275"/>
      <c r="AC1912" s="275"/>
      <c r="AD1912" s="275"/>
      <c r="AE1912" s="275"/>
      <c r="AF1912" s="500"/>
      <c r="AG1912" s="275"/>
      <c r="AH1912" s="275"/>
      <c r="AI1912" s="275"/>
      <c r="AJ1912" s="275"/>
      <c r="AK1912" s="275"/>
      <c r="AL1912" s="275"/>
      <c r="AM1912" s="275"/>
      <c r="AN1912" s="275"/>
      <c r="AO1912" s="275"/>
      <c r="AP1912" s="275"/>
      <c r="AQ1912" s="275"/>
      <c r="AR1912" s="275"/>
      <c r="AS1912" s="500"/>
      <c r="AT1912" s="275"/>
      <c r="AU1912" s="275"/>
      <c r="AV1912" s="275"/>
      <c r="AW1912" s="567"/>
      <c r="AX1912" s="567"/>
      <c r="AY1912" s="567"/>
      <c r="AZ1912" s="159"/>
      <c r="BA1912" s="159"/>
      <c r="BB1912" s="275"/>
      <c r="BC1912" s="275"/>
      <c r="BD1912" s="275"/>
      <c r="BE1912" s="275"/>
      <c r="BF1912" s="521"/>
    </row>
    <row r="1913" spans="1:84">
      <c r="A1913" s="149"/>
      <c r="B1913" s="151"/>
      <c r="C1913" s="151"/>
      <c r="D1913" s="151"/>
      <c r="E1913" s="446" t="s">
        <v>1078</v>
      </c>
      <c r="F1913" s="592">
        <v>0</v>
      </c>
      <c r="G1913" s="159"/>
      <c r="H1913" s="159"/>
      <c r="I1913" s="275">
        <f>SUM(G1913:H1913)</f>
        <v>0</v>
      </c>
      <c r="J1913" s="159"/>
      <c r="K1913" s="159"/>
      <c r="L1913" s="275">
        <f>SUM(J1913:K1913)</f>
        <v>0</v>
      </c>
      <c r="M1913" s="159"/>
      <c r="N1913" s="159"/>
      <c r="O1913" s="275">
        <f>SUM(M1913:N1913)</f>
        <v>0</v>
      </c>
      <c r="P1913" s="159"/>
      <c r="Q1913" s="159"/>
      <c r="R1913" s="275">
        <f>SUM(P1913:Q1913)</f>
        <v>0</v>
      </c>
      <c r="S1913" s="500"/>
      <c r="T1913" s="275"/>
      <c r="U1913" s="275"/>
      <c r="V1913" s="275">
        <f>SUM(T1913:U1913)</f>
        <v>0</v>
      </c>
      <c r="W1913" s="275"/>
      <c r="X1913" s="275"/>
      <c r="Y1913" s="275">
        <f>SUM(W1913:X1913)</f>
        <v>0</v>
      </c>
      <c r="Z1913" s="275"/>
      <c r="AA1913" s="275"/>
      <c r="AB1913" s="275">
        <f>SUM(Z1913:AA1913)</f>
        <v>0</v>
      </c>
      <c r="AC1913" s="275"/>
      <c r="AD1913" s="275"/>
      <c r="AE1913" s="275">
        <f>SUM(AC1913:AD1913)</f>
        <v>0</v>
      </c>
      <c r="AF1913" s="500"/>
      <c r="AG1913" s="275"/>
      <c r="AH1913" s="275"/>
      <c r="AI1913" s="275">
        <f>SUM(AG1913:AH1913)</f>
        <v>0</v>
      </c>
      <c r="AJ1913" s="275"/>
      <c r="AK1913" s="275"/>
      <c r="AL1913" s="275">
        <f>SUM(AJ1913:AK1913)</f>
        <v>0</v>
      </c>
      <c r="AM1913" s="275"/>
      <c r="AN1913" s="275"/>
      <c r="AO1913" s="275">
        <f>SUM(AM1913:AN1913)</f>
        <v>0</v>
      </c>
      <c r="AP1913" s="275"/>
      <c r="AQ1913" s="275"/>
      <c r="AR1913" s="275">
        <f>SUM(AP1913:AQ1913)</f>
        <v>0</v>
      </c>
      <c r="AS1913" s="500"/>
      <c r="AT1913" s="275"/>
      <c r="AU1913" s="275"/>
      <c r="AV1913" s="275">
        <f>SUM(AT1913:AU1913)</f>
        <v>0</v>
      </c>
      <c r="AW1913" s="567">
        <f t="shared" ref="AW1913:AW1914" si="9258">SUM(G1913,J1913,M1913,P1913,T1913,W1913,Z1913,AC1913,AG1913,AJ1913,AM1913,AP1913,AT1913)</f>
        <v>0</v>
      </c>
      <c r="AX1913" s="567">
        <f t="shared" ref="AX1913:AX1914" si="9259">SUM(H1913,K1913,N1913,Q1913,U1913,X1913,AA1913,AD1913,AH1913,AK1913,AN1913,AQ1913,AU1913)</f>
        <v>0</v>
      </c>
      <c r="AY1913" s="567">
        <f t="shared" ref="AY1913:AY1914" si="9260">SUM(I1913,L1913,O1913,R1913,V1913,Y1913,AB1913,AE1913,AI1913,AL1913,AO1913,AR1913,AV1913)</f>
        <v>0</v>
      </c>
      <c r="AZ1913" s="159"/>
      <c r="BA1913" s="159"/>
      <c r="BB1913" s="275">
        <f>SUM(AZ1913:BA1913)</f>
        <v>0</v>
      </c>
      <c r="BC1913" s="275"/>
      <c r="BD1913" s="275"/>
      <c r="BE1913" s="275">
        <f>SUM(BC1913:BD1913)</f>
        <v>0</v>
      </c>
      <c r="BF1913" s="521"/>
      <c r="BG1913" s="605">
        <f>SUM(F1913,S1913,AF1913,AS1913)</f>
        <v>0</v>
      </c>
      <c r="BH1913" s="533">
        <f>SUM(G1913,T1913,AG1913)</f>
        <v>0</v>
      </c>
      <c r="BI1913" s="533">
        <f t="shared" ref="BI1913:BI1915" si="9261">SUM(H1913,U1913,AH1913)</f>
        <v>0</v>
      </c>
      <c r="BJ1913" s="533">
        <f t="shared" ref="BJ1913:BJ1915" si="9262">SUM(I1913,V1913,AI1913)</f>
        <v>0</v>
      </c>
      <c r="BK1913" s="533">
        <f t="shared" ref="BK1913:BK1915" si="9263">SUM(J1913,W1913,AJ1913)</f>
        <v>0</v>
      </c>
      <c r="BL1913" s="533">
        <f t="shared" ref="BL1913:BL1915" si="9264">SUM(K1913,X1913,AK1913)</f>
        <v>0</v>
      </c>
      <c r="BM1913" s="533">
        <f t="shared" ref="BM1913:BM1915" si="9265">SUM(L1913,Y1913,AL1913)</f>
        <v>0</v>
      </c>
      <c r="BN1913" s="533">
        <f>SUM(M1913,Z1913,AM1913)</f>
        <v>0</v>
      </c>
      <c r="BO1913" s="533">
        <f t="shared" ref="BO1913:BO1915" si="9266">SUM(N1913,AA1913,AN1913)</f>
        <v>0</v>
      </c>
      <c r="BP1913" s="533">
        <f t="shared" ref="BP1913:BP1915" si="9267">SUM(O1913,AB1913,AO1913)</f>
        <v>0</v>
      </c>
      <c r="BQ1913" s="533">
        <f t="shared" ref="BQ1913:BQ1915" si="9268">SUM(P1913,AC1913,AP1913)</f>
        <v>0</v>
      </c>
      <c r="BR1913" s="533">
        <f t="shared" ref="BR1913:BR1915" si="9269">SUM(Q1913,AD1913,AQ1913)</f>
        <v>0</v>
      </c>
      <c r="BS1913" s="533">
        <f t="shared" ref="BS1913:BS1915" si="9270">SUM(R1913,AE1913,AR1913)</f>
        <v>0</v>
      </c>
      <c r="BT1913" s="533">
        <f>AT1913</f>
        <v>0</v>
      </c>
      <c r="BU1913" s="533">
        <f t="shared" ref="BU1913:BU1915" si="9271">AU1913</f>
        <v>0</v>
      </c>
      <c r="BV1913" s="533">
        <f t="shared" ref="BV1913:BV1915" si="9272">AV1913</f>
        <v>0</v>
      </c>
      <c r="BW1913" s="536">
        <f>SUM(BH1913,BK1913,BN1913,BQ1913,BT1913)</f>
        <v>0</v>
      </c>
      <c r="BX1913" s="536">
        <f t="shared" ref="BX1913:BX1915" si="9273">SUM(BI1913,BL1913,BO1913,BR1913,BU1913)</f>
        <v>0</v>
      </c>
      <c r="BY1913" s="536">
        <f t="shared" ref="BY1913:BY1915" si="9274">SUM(BJ1913,BM1913,BP1913,BS1913,BV1913)</f>
        <v>0</v>
      </c>
      <c r="BZ1913" t="s">
        <v>74</v>
      </c>
      <c r="CA1913" s="553">
        <f>AZ1913</f>
        <v>0</v>
      </c>
      <c r="CB1913" s="553">
        <f t="shared" ref="CB1913:CB1915" si="9275">BA1913</f>
        <v>0</v>
      </c>
      <c r="CC1913" s="553">
        <f t="shared" ref="CC1913:CC1915" si="9276">BB1913</f>
        <v>0</v>
      </c>
      <c r="CD1913" s="553">
        <f>BC1913</f>
        <v>0</v>
      </c>
      <c r="CE1913" s="553">
        <f t="shared" ref="CE1913:CE1915" si="9277">BD1913</f>
        <v>0</v>
      </c>
      <c r="CF1913" s="553">
        <f t="shared" ref="CF1913:CF1915" si="9278">BE1913</f>
        <v>0</v>
      </c>
    </row>
    <row r="1914" spans="1:84">
      <c r="A1914" s="149"/>
      <c r="B1914" s="151"/>
      <c r="C1914" s="151"/>
      <c r="D1914" s="151"/>
      <c r="E1914" s="446" t="s">
        <v>1079</v>
      </c>
      <c r="F1914" s="592">
        <v>1</v>
      </c>
      <c r="G1914" s="159"/>
      <c r="H1914" s="159"/>
      <c r="I1914" s="275">
        <f>SUM(G1914:H1914)</f>
        <v>0</v>
      </c>
      <c r="J1914" s="159"/>
      <c r="K1914" s="159"/>
      <c r="L1914" s="275">
        <f>SUM(J1914:K1914)</f>
        <v>0</v>
      </c>
      <c r="M1914" s="159"/>
      <c r="N1914" s="159"/>
      <c r="O1914" s="275">
        <f>SUM(M1914:N1914)</f>
        <v>0</v>
      </c>
      <c r="P1914" s="159"/>
      <c r="Q1914" s="159"/>
      <c r="R1914" s="275">
        <f>SUM(P1914:Q1914)</f>
        <v>0</v>
      </c>
      <c r="S1914" s="500"/>
      <c r="T1914" s="275"/>
      <c r="U1914" s="275"/>
      <c r="V1914" s="275">
        <f>SUM(T1914:U1914)</f>
        <v>0</v>
      </c>
      <c r="W1914" s="275"/>
      <c r="X1914" s="275"/>
      <c r="Y1914" s="275">
        <f>SUM(W1914:X1914)</f>
        <v>0</v>
      </c>
      <c r="Z1914" s="275"/>
      <c r="AA1914" s="275"/>
      <c r="AB1914" s="275">
        <f>SUM(Z1914:AA1914)</f>
        <v>0</v>
      </c>
      <c r="AC1914" s="275"/>
      <c r="AD1914" s="275"/>
      <c r="AE1914" s="275">
        <f>SUM(AC1914:AD1914)</f>
        <v>0</v>
      </c>
      <c r="AF1914" s="500"/>
      <c r="AG1914" s="275"/>
      <c r="AH1914" s="275"/>
      <c r="AI1914" s="275">
        <f>SUM(AG1914:AH1914)</f>
        <v>0</v>
      </c>
      <c r="AJ1914" s="275"/>
      <c r="AK1914" s="275"/>
      <c r="AL1914" s="275">
        <f>SUM(AJ1914:AK1914)</f>
        <v>0</v>
      </c>
      <c r="AM1914" s="275"/>
      <c r="AN1914" s="275"/>
      <c r="AO1914" s="275">
        <f>SUM(AM1914:AN1914)</f>
        <v>0</v>
      </c>
      <c r="AP1914" s="275"/>
      <c r="AQ1914" s="275"/>
      <c r="AR1914" s="275">
        <f>SUM(AP1914:AQ1914)</f>
        <v>0</v>
      </c>
      <c r="AS1914" s="500"/>
      <c r="AT1914" s="275"/>
      <c r="AU1914" s="275"/>
      <c r="AV1914" s="275">
        <f>SUM(AT1914:AU1914)</f>
        <v>0</v>
      </c>
      <c r="AW1914" s="567">
        <f t="shared" si="9258"/>
        <v>0</v>
      </c>
      <c r="AX1914" s="567">
        <f t="shared" si="9259"/>
        <v>0</v>
      </c>
      <c r="AY1914" s="567">
        <f t="shared" si="9260"/>
        <v>0</v>
      </c>
      <c r="AZ1914" s="159"/>
      <c r="BA1914" s="159"/>
      <c r="BB1914" s="275">
        <f>SUM(AZ1914:BA1914)</f>
        <v>0</v>
      </c>
      <c r="BC1914" s="275"/>
      <c r="BD1914" s="275"/>
      <c r="BE1914" s="275">
        <f>SUM(BC1914:BD1914)</f>
        <v>0</v>
      </c>
      <c r="BF1914" s="521"/>
      <c r="BG1914" s="605">
        <f>SUM(F1914,S1914,AF1914,AS1914)</f>
        <v>1</v>
      </c>
      <c r="BH1914" s="533">
        <f>SUM(G1914,T1914,AG1914)</f>
        <v>0</v>
      </c>
      <c r="BI1914" s="533">
        <f t="shared" si="9261"/>
        <v>0</v>
      </c>
      <c r="BJ1914" s="533">
        <f t="shared" si="9262"/>
        <v>0</v>
      </c>
      <c r="BK1914" s="533">
        <f t="shared" si="9263"/>
        <v>0</v>
      </c>
      <c r="BL1914" s="533">
        <f t="shared" si="9264"/>
        <v>0</v>
      </c>
      <c r="BM1914" s="533">
        <f t="shared" si="9265"/>
        <v>0</v>
      </c>
      <c r="BN1914" s="533">
        <f>SUM(M1914,Z1914,AM1914)</f>
        <v>0</v>
      </c>
      <c r="BO1914" s="533">
        <f t="shared" si="9266"/>
        <v>0</v>
      </c>
      <c r="BP1914" s="533">
        <f t="shared" si="9267"/>
        <v>0</v>
      </c>
      <c r="BQ1914" s="533">
        <f t="shared" si="9268"/>
        <v>0</v>
      </c>
      <c r="BR1914" s="533">
        <f t="shared" si="9269"/>
        <v>0</v>
      </c>
      <c r="BS1914" s="533">
        <f t="shared" si="9270"/>
        <v>0</v>
      </c>
      <c r="BT1914" s="533">
        <f>AT1914</f>
        <v>0</v>
      </c>
      <c r="BU1914" s="533">
        <f t="shared" si="9271"/>
        <v>0</v>
      </c>
      <c r="BV1914" s="533">
        <f t="shared" si="9272"/>
        <v>0</v>
      </c>
      <c r="BW1914" s="536">
        <f>SUM(BH1914,BK1914,BN1914,BQ1914,BT1914)</f>
        <v>0</v>
      </c>
      <c r="BX1914" s="536">
        <f t="shared" si="9273"/>
        <v>0</v>
      </c>
      <c r="BY1914" s="536">
        <f t="shared" si="9274"/>
        <v>0</v>
      </c>
      <c r="BZ1914" t="s">
        <v>74</v>
      </c>
      <c r="CA1914" s="553">
        <f>AZ1914</f>
        <v>0</v>
      </c>
      <c r="CB1914" s="553">
        <f t="shared" si="9275"/>
        <v>0</v>
      </c>
      <c r="CC1914" s="553">
        <f t="shared" si="9276"/>
        <v>0</v>
      </c>
      <c r="CD1914" s="553">
        <f>BC1914</f>
        <v>0</v>
      </c>
      <c r="CE1914" s="553">
        <f t="shared" si="9277"/>
        <v>0</v>
      </c>
      <c r="CF1914" s="553">
        <f t="shared" si="9278"/>
        <v>0</v>
      </c>
    </row>
    <row r="1915" spans="1:84">
      <c r="A1915" s="149" t="s">
        <v>74</v>
      </c>
      <c r="B1915" s="151"/>
      <c r="C1915" s="151"/>
      <c r="D1915" s="151"/>
      <c r="E1915" s="370"/>
      <c r="F1915" s="592">
        <f t="shared" ref="F1915:BE1915" si="9279">SUM(F1913:F1914)</f>
        <v>1</v>
      </c>
      <c r="G1915" s="276">
        <f t="shared" si="9279"/>
        <v>0</v>
      </c>
      <c r="H1915" s="276">
        <f t="shared" si="9279"/>
        <v>0</v>
      </c>
      <c r="I1915" s="276">
        <f t="shared" si="9279"/>
        <v>0</v>
      </c>
      <c r="J1915" s="276">
        <f t="shared" si="9279"/>
        <v>0</v>
      </c>
      <c r="K1915" s="276">
        <f t="shared" si="9279"/>
        <v>0</v>
      </c>
      <c r="L1915" s="276">
        <f t="shared" si="9279"/>
        <v>0</v>
      </c>
      <c r="M1915" s="276">
        <f t="shared" si="9279"/>
        <v>0</v>
      </c>
      <c r="N1915" s="276">
        <f t="shared" si="9279"/>
        <v>0</v>
      </c>
      <c r="O1915" s="276">
        <f t="shared" si="9279"/>
        <v>0</v>
      </c>
      <c r="P1915" s="276">
        <f t="shared" si="9279"/>
        <v>0</v>
      </c>
      <c r="Q1915" s="276">
        <f t="shared" si="9279"/>
        <v>0</v>
      </c>
      <c r="R1915" s="276">
        <f t="shared" si="9279"/>
        <v>0</v>
      </c>
      <c r="S1915" s="501">
        <f t="shared" si="9279"/>
        <v>0</v>
      </c>
      <c r="T1915" s="276">
        <f t="shared" si="9279"/>
        <v>0</v>
      </c>
      <c r="U1915" s="276">
        <f t="shared" si="9279"/>
        <v>0</v>
      </c>
      <c r="V1915" s="276">
        <f t="shared" si="9279"/>
        <v>0</v>
      </c>
      <c r="W1915" s="276">
        <f t="shared" si="9279"/>
        <v>0</v>
      </c>
      <c r="X1915" s="276">
        <f t="shared" si="9279"/>
        <v>0</v>
      </c>
      <c r="Y1915" s="276">
        <f t="shared" si="9279"/>
        <v>0</v>
      </c>
      <c r="Z1915" s="276">
        <f t="shared" si="9279"/>
        <v>0</v>
      </c>
      <c r="AA1915" s="276">
        <f t="shared" si="9279"/>
        <v>0</v>
      </c>
      <c r="AB1915" s="276">
        <f t="shared" si="9279"/>
        <v>0</v>
      </c>
      <c r="AC1915" s="276">
        <f t="shared" si="9279"/>
        <v>0</v>
      </c>
      <c r="AD1915" s="276">
        <f t="shared" si="9279"/>
        <v>0</v>
      </c>
      <c r="AE1915" s="276">
        <f t="shared" si="9279"/>
        <v>0</v>
      </c>
      <c r="AF1915" s="501">
        <f t="shared" si="9279"/>
        <v>0</v>
      </c>
      <c r="AG1915" s="276">
        <f t="shared" si="9279"/>
        <v>0</v>
      </c>
      <c r="AH1915" s="276">
        <f t="shared" si="9279"/>
        <v>0</v>
      </c>
      <c r="AI1915" s="276">
        <f t="shared" si="9279"/>
        <v>0</v>
      </c>
      <c r="AJ1915" s="276">
        <f t="shared" si="9279"/>
        <v>0</v>
      </c>
      <c r="AK1915" s="276">
        <f t="shared" si="9279"/>
        <v>0</v>
      </c>
      <c r="AL1915" s="276">
        <f t="shared" si="9279"/>
        <v>0</v>
      </c>
      <c r="AM1915" s="276">
        <f t="shared" si="9279"/>
        <v>0</v>
      </c>
      <c r="AN1915" s="276">
        <f t="shared" si="9279"/>
        <v>0</v>
      </c>
      <c r="AO1915" s="276">
        <f t="shared" si="9279"/>
        <v>0</v>
      </c>
      <c r="AP1915" s="276">
        <f t="shared" si="9279"/>
        <v>0</v>
      </c>
      <c r="AQ1915" s="276">
        <f t="shared" si="9279"/>
        <v>0</v>
      </c>
      <c r="AR1915" s="276">
        <f t="shared" si="9279"/>
        <v>0</v>
      </c>
      <c r="AS1915" s="501">
        <f t="shared" si="9279"/>
        <v>0</v>
      </c>
      <c r="AT1915" s="276">
        <f t="shared" si="9279"/>
        <v>0</v>
      </c>
      <c r="AU1915" s="276">
        <f t="shared" si="9279"/>
        <v>0</v>
      </c>
      <c r="AV1915" s="276">
        <f t="shared" si="9279"/>
        <v>0</v>
      </c>
      <c r="AW1915" s="568">
        <f t="shared" si="9279"/>
        <v>0</v>
      </c>
      <c r="AX1915" s="568">
        <f t="shared" si="9279"/>
        <v>0</v>
      </c>
      <c r="AY1915" s="568">
        <f t="shared" si="9279"/>
        <v>0</v>
      </c>
      <c r="AZ1915" s="276">
        <f t="shared" si="9279"/>
        <v>0</v>
      </c>
      <c r="BA1915" s="276">
        <f t="shared" si="9279"/>
        <v>0</v>
      </c>
      <c r="BB1915" s="276">
        <f t="shared" si="9279"/>
        <v>0</v>
      </c>
      <c r="BC1915" s="276">
        <f t="shared" si="9279"/>
        <v>0</v>
      </c>
      <c r="BD1915" s="276">
        <f t="shared" si="9279"/>
        <v>0</v>
      </c>
      <c r="BE1915" s="276">
        <f t="shared" si="9279"/>
        <v>0</v>
      </c>
      <c r="BF1915" s="523"/>
      <c r="BG1915" s="605">
        <f>SUM(F1915,S1915,AF1915,AS1915)</f>
        <v>1</v>
      </c>
      <c r="BH1915" s="533">
        <f>SUM(G1915,T1915,AG1915)</f>
        <v>0</v>
      </c>
      <c r="BI1915" s="533">
        <f t="shared" si="9261"/>
        <v>0</v>
      </c>
      <c r="BJ1915" s="533">
        <f t="shared" si="9262"/>
        <v>0</v>
      </c>
      <c r="BK1915" s="533">
        <f t="shared" si="9263"/>
        <v>0</v>
      </c>
      <c r="BL1915" s="533">
        <f t="shared" si="9264"/>
        <v>0</v>
      </c>
      <c r="BM1915" s="533">
        <f t="shared" si="9265"/>
        <v>0</v>
      </c>
      <c r="BN1915" s="533">
        <f>SUM(M1915,Z1915,AM1915)</f>
        <v>0</v>
      </c>
      <c r="BO1915" s="533">
        <f t="shared" si="9266"/>
        <v>0</v>
      </c>
      <c r="BP1915" s="533">
        <f t="shared" si="9267"/>
        <v>0</v>
      </c>
      <c r="BQ1915" s="533">
        <f t="shared" si="9268"/>
        <v>0</v>
      </c>
      <c r="BR1915" s="533">
        <f t="shared" si="9269"/>
        <v>0</v>
      </c>
      <c r="BS1915" s="533">
        <f t="shared" si="9270"/>
        <v>0</v>
      </c>
      <c r="BT1915" s="533">
        <f>AT1915</f>
        <v>0</v>
      </c>
      <c r="BU1915" s="533">
        <f t="shared" si="9271"/>
        <v>0</v>
      </c>
      <c r="BV1915" s="533">
        <f t="shared" si="9272"/>
        <v>0</v>
      </c>
      <c r="BW1915" s="536">
        <f>SUM(BH1915,BK1915,BN1915,BQ1915,BT1915)</f>
        <v>0</v>
      </c>
      <c r="BX1915" s="536">
        <f t="shared" si="9273"/>
        <v>0</v>
      </c>
      <c r="BY1915" s="536">
        <f t="shared" si="9274"/>
        <v>0</v>
      </c>
      <c r="BZ1915" t="s">
        <v>74</v>
      </c>
      <c r="CA1915" s="553">
        <f>AZ1915</f>
        <v>0</v>
      </c>
      <c r="CB1915" s="553">
        <f t="shared" si="9275"/>
        <v>0</v>
      </c>
      <c r="CC1915" s="553">
        <f t="shared" si="9276"/>
        <v>0</v>
      </c>
      <c r="CD1915" s="553">
        <f>BC1915</f>
        <v>0</v>
      </c>
      <c r="CE1915" s="553">
        <f t="shared" si="9277"/>
        <v>0</v>
      </c>
      <c r="CF1915" s="553">
        <f t="shared" si="9278"/>
        <v>0</v>
      </c>
    </row>
    <row r="1916" spans="1:84">
      <c r="A1916" s="149"/>
      <c r="B1916" s="151"/>
      <c r="C1916" s="151"/>
      <c r="D1916" s="151"/>
      <c r="E1916" s="370"/>
      <c r="F1916" s="592"/>
      <c r="G1916" s="168"/>
      <c r="H1916" s="168"/>
      <c r="I1916" s="168"/>
      <c r="J1916" s="168"/>
      <c r="K1916" s="168"/>
      <c r="L1916" s="168"/>
      <c r="M1916" s="168"/>
      <c r="N1916" s="168"/>
      <c r="O1916" s="168"/>
      <c r="P1916" s="168"/>
      <c r="Q1916" s="168"/>
      <c r="R1916" s="168"/>
      <c r="S1916" s="502"/>
      <c r="T1916" s="168"/>
      <c r="U1916" s="168"/>
      <c r="V1916" s="168"/>
      <c r="W1916" s="168"/>
      <c r="X1916" s="168"/>
      <c r="Y1916" s="168"/>
      <c r="Z1916" s="168"/>
      <c r="AA1916" s="168"/>
      <c r="AB1916" s="168"/>
      <c r="AC1916" s="168"/>
      <c r="AD1916" s="168"/>
      <c r="AE1916" s="168"/>
      <c r="AF1916" s="502"/>
      <c r="AG1916" s="168"/>
      <c r="AH1916" s="168"/>
      <c r="AI1916" s="168"/>
      <c r="AJ1916" s="168"/>
      <c r="AK1916" s="168"/>
      <c r="AL1916" s="168"/>
      <c r="AM1916" s="168"/>
      <c r="AN1916" s="168"/>
      <c r="AO1916" s="168"/>
      <c r="AP1916" s="168"/>
      <c r="AQ1916" s="168"/>
      <c r="AR1916" s="168"/>
      <c r="AS1916" s="502"/>
      <c r="AT1916" s="168"/>
      <c r="AU1916" s="168"/>
      <c r="AV1916" s="168"/>
      <c r="AW1916" s="569"/>
      <c r="AX1916" s="569"/>
      <c r="AY1916" s="569"/>
      <c r="AZ1916" s="168"/>
      <c r="BA1916" s="168"/>
      <c r="BB1916" s="168"/>
      <c r="BC1916" s="168"/>
      <c r="BD1916" s="168"/>
      <c r="BE1916" s="168"/>
      <c r="BF1916" s="523"/>
    </row>
    <row r="1917" spans="1:84">
      <c r="A1917" s="149"/>
      <c r="B1917" s="149" t="s">
        <v>4</v>
      </c>
      <c r="C1917" s="151"/>
      <c r="D1917" s="151"/>
      <c r="E1917" s="379" t="s">
        <v>556</v>
      </c>
      <c r="F1917" s="592"/>
      <c r="G1917" s="159"/>
      <c r="H1917" s="159"/>
      <c r="I1917" s="275"/>
      <c r="J1917" s="159"/>
      <c r="K1917" s="159"/>
      <c r="L1917" s="275"/>
      <c r="M1917" s="159"/>
      <c r="N1917" s="159"/>
      <c r="O1917" s="275"/>
      <c r="P1917" s="159"/>
      <c r="Q1917" s="159"/>
      <c r="R1917" s="275"/>
      <c r="S1917" s="500"/>
      <c r="T1917" s="275"/>
      <c r="U1917" s="275"/>
      <c r="V1917" s="275"/>
      <c r="W1917" s="275"/>
      <c r="X1917" s="275"/>
      <c r="Y1917" s="275"/>
      <c r="Z1917" s="275"/>
      <c r="AA1917" s="275"/>
      <c r="AB1917" s="275"/>
      <c r="AC1917" s="275"/>
      <c r="AD1917" s="275"/>
      <c r="AE1917" s="275"/>
      <c r="AF1917" s="500"/>
      <c r="AG1917" s="275"/>
      <c r="AH1917" s="275"/>
      <c r="AI1917" s="275"/>
      <c r="AJ1917" s="275"/>
      <c r="AK1917" s="275"/>
      <c r="AL1917" s="275"/>
      <c r="AM1917" s="275"/>
      <c r="AN1917" s="275"/>
      <c r="AO1917" s="275"/>
      <c r="AP1917" s="275"/>
      <c r="AQ1917" s="275"/>
      <c r="AR1917" s="275"/>
      <c r="AS1917" s="500"/>
      <c r="AT1917" s="275"/>
      <c r="AU1917" s="275"/>
      <c r="AV1917" s="275"/>
      <c r="AW1917" s="567"/>
      <c r="AX1917" s="567"/>
      <c r="AY1917" s="567"/>
      <c r="AZ1917" s="159"/>
      <c r="BA1917" s="159"/>
      <c r="BB1917" s="275"/>
      <c r="BC1917" s="275"/>
      <c r="BD1917" s="275"/>
      <c r="BE1917" s="275"/>
      <c r="BF1917" s="521"/>
    </row>
    <row r="1918" spans="1:84">
      <c r="A1918" s="149"/>
      <c r="B1918" s="151"/>
      <c r="C1918" s="151"/>
      <c r="D1918" s="151"/>
      <c r="E1918" s="370"/>
      <c r="F1918" s="592">
        <v>15</v>
      </c>
      <c r="G1918" s="159"/>
      <c r="H1918" s="159"/>
      <c r="I1918" s="275">
        <f>SUM(G1918:H1918)</f>
        <v>0</v>
      </c>
      <c r="J1918" s="159"/>
      <c r="K1918" s="159"/>
      <c r="L1918" s="275">
        <f>SUM(J1918:K1918)</f>
        <v>0</v>
      </c>
      <c r="M1918" s="159"/>
      <c r="N1918" s="159"/>
      <c r="O1918" s="275">
        <f>SUM(M1918:N1918)</f>
        <v>0</v>
      </c>
      <c r="P1918" s="159"/>
      <c r="Q1918" s="159"/>
      <c r="R1918" s="275">
        <f>SUM(P1918:Q1918)</f>
        <v>0</v>
      </c>
      <c r="S1918" s="500"/>
      <c r="T1918" s="275"/>
      <c r="U1918" s="275"/>
      <c r="V1918" s="275">
        <f>SUM(T1918:U1918)</f>
        <v>0</v>
      </c>
      <c r="W1918" s="275"/>
      <c r="X1918" s="275"/>
      <c r="Y1918" s="275">
        <f>SUM(W1918:X1918)</f>
        <v>0</v>
      </c>
      <c r="Z1918" s="275"/>
      <c r="AA1918" s="275"/>
      <c r="AB1918" s="275">
        <f>SUM(Z1918:AA1918)</f>
        <v>0</v>
      </c>
      <c r="AC1918" s="275"/>
      <c r="AD1918" s="275"/>
      <c r="AE1918" s="275">
        <f>SUM(AC1918:AD1918)</f>
        <v>0</v>
      </c>
      <c r="AF1918" s="500"/>
      <c r="AG1918" s="275"/>
      <c r="AH1918" s="275"/>
      <c r="AI1918" s="275">
        <f>SUM(AG1918:AH1918)</f>
        <v>0</v>
      </c>
      <c r="AJ1918" s="275"/>
      <c r="AK1918" s="275"/>
      <c r="AL1918" s="275">
        <f>SUM(AJ1918:AK1918)</f>
        <v>0</v>
      </c>
      <c r="AM1918" s="275"/>
      <c r="AN1918" s="275"/>
      <c r="AO1918" s="275">
        <f>SUM(AM1918:AN1918)</f>
        <v>0</v>
      </c>
      <c r="AP1918" s="275"/>
      <c r="AQ1918" s="275"/>
      <c r="AR1918" s="275">
        <f>SUM(AP1918:AQ1918)</f>
        <v>0</v>
      </c>
      <c r="AS1918" s="500"/>
      <c r="AT1918" s="275"/>
      <c r="AU1918" s="275"/>
      <c r="AV1918" s="275">
        <f>SUM(AT1918:AU1918)</f>
        <v>0</v>
      </c>
      <c r="AW1918" s="567">
        <f t="shared" ref="AW1918" si="9280">SUM(G1918,J1918,M1918,P1918,T1918,W1918,Z1918,AC1918,AG1918,AJ1918,AM1918,AP1918,AT1918)</f>
        <v>0</v>
      </c>
      <c r="AX1918" s="567">
        <f t="shared" ref="AX1918" si="9281">SUM(H1918,K1918,N1918,Q1918,U1918,X1918,AA1918,AD1918,AH1918,AK1918,AN1918,AQ1918,AU1918)</f>
        <v>0</v>
      </c>
      <c r="AY1918" s="567">
        <f t="shared" ref="AY1918" si="9282">SUM(I1918,L1918,O1918,R1918,V1918,Y1918,AB1918,AE1918,AI1918,AL1918,AO1918,AR1918,AV1918)</f>
        <v>0</v>
      </c>
      <c r="AZ1918" s="159"/>
      <c r="BA1918" s="159"/>
      <c r="BB1918" s="275">
        <f>SUM(AZ1918:BA1918)</f>
        <v>0</v>
      </c>
      <c r="BC1918" s="275"/>
      <c r="BD1918" s="275"/>
      <c r="BE1918" s="275">
        <f>SUM(BC1918:BD1918)</f>
        <v>0</v>
      </c>
      <c r="BF1918" s="521"/>
      <c r="BG1918" s="605">
        <f>SUM(F1918,S1918,AF1918,AS1918)</f>
        <v>15</v>
      </c>
      <c r="BH1918" s="533">
        <f>SUM(G1918,T1918,AG1918)</f>
        <v>0</v>
      </c>
      <c r="BI1918" s="533">
        <f t="shared" ref="BI1918:BI1919" si="9283">SUM(H1918,U1918,AH1918)</f>
        <v>0</v>
      </c>
      <c r="BJ1918" s="533">
        <f t="shared" ref="BJ1918:BJ1919" si="9284">SUM(I1918,V1918,AI1918)</f>
        <v>0</v>
      </c>
      <c r="BK1918" s="533">
        <f t="shared" ref="BK1918:BK1919" si="9285">SUM(J1918,W1918,AJ1918)</f>
        <v>0</v>
      </c>
      <c r="BL1918" s="533">
        <f t="shared" ref="BL1918:BL1919" si="9286">SUM(K1918,X1918,AK1918)</f>
        <v>0</v>
      </c>
      <c r="BM1918" s="533">
        <f t="shared" ref="BM1918:BM1919" si="9287">SUM(L1918,Y1918,AL1918)</f>
        <v>0</v>
      </c>
      <c r="BN1918" s="533">
        <f>SUM(M1918,Z1918,AM1918)</f>
        <v>0</v>
      </c>
      <c r="BO1918" s="533">
        <f t="shared" ref="BO1918:BO1919" si="9288">SUM(N1918,AA1918,AN1918)</f>
        <v>0</v>
      </c>
      <c r="BP1918" s="533">
        <f t="shared" ref="BP1918:BP1919" si="9289">SUM(O1918,AB1918,AO1918)</f>
        <v>0</v>
      </c>
      <c r="BQ1918" s="533">
        <f t="shared" ref="BQ1918:BQ1919" si="9290">SUM(P1918,AC1918,AP1918)</f>
        <v>0</v>
      </c>
      <c r="BR1918" s="533">
        <f t="shared" ref="BR1918:BR1919" si="9291">SUM(Q1918,AD1918,AQ1918)</f>
        <v>0</v>
      </c>
      <c r="BS1918" s="533">
        <f t="shared" ref="BS1918:BS1919" si="9292">SUM(R1918,AE1918,AR1918)</f>
        <v>0</v>
      </c>
      <c r="BT1918" s="533">
        <f>AT1918</f>
        <v>0</v>
      </c>
      <c r="BU1918" s="533">
        <f t="shared" ref="BU1918:BU1919" si="9293">AU1918</f>
        <v>0</v>
      </c>
      <c r="BV1918" s="533">
        <f t="shared" ref="BV1918:BV1919" si="9294">AV1918</f>
        <v>0</v>
      </c>
      <c r="BW1918" s="536">
        <f>SUM(BH1918,BK1918,BN1918,BQ1918,BT1918)</f>
        <v>0</v>
      </c>
      <c r="BX1918" s="536">
        <f t="shared" ref="BX1918:BX1919" si="9295">SUM(BI1918,BL1918,BO1918,BR1918,BU1918)</f>
        <v>0</v>
      </c>
      <c r="BY1918" s="536">
        <f t="shared" ref="BY1918:BY1919" si="9296">SUM(BJ1918,BM1918,BP1918,BS1918,BV1918)</f>
        <v>0</v>
      </c>
      <c r="BZ1918" t="s">
        <v>74</v>
      </c>
      <c r="CA1918" s="553">
        <f>AZ1918</f>
        <v>0</v>
      </c>
      <c r="CB1918" s="553">
        <f t="shared" ref="CB1918:CB1919" si="9297">BA1918</f>
        <v>0</v>
      </c>
      <c r="CC1918" s="553">
        <f t="shared" ref="CC1918:CC1919" si="9298">BB1918</f>
        <v>0</v>
      </c>
      <c r="CD1918" s="553">
        <f>BC1918</f>
        <v>0</v>
      </c>
      <c r="CE1918" s="553">
        <f t="shared" ref="CE1918:CE1919" si="9299">BD1918</f>
        <v>0</v>
      </c>
      <c r="CF1918" s="553">
        <f t="shared" ref="CF1918:CF1919" si="9300">BE1918</f>
        <v>0</v>
      </c>
    </row>
    <row r="1919" spans="1:84">
      <c r="A1919" s="149" t="s">
        <v>74</v>
      </c>
      <c r="B1919" s="151"/>
      <c r="C1919" s="151"/>
      <c r="D1919" s="151"/>
      <c r="E1919" s="370"/>
      <c r="F1919" s="592">
        <f t="shared" ref="F1919:G1919" si="9301">SUM(F1918:F1918)</f>
        <v>15</v>
      </c>
      <c r="G1919" s="168">
        <f t="shared" si="9301"/>
        <v>0</v>
      </c>
      <c r="H1919" s="168">
        <f t="shared" ref="H1919:BE1919" si="9302">SUM(H1918:H1918)</f>
        <v>0</v>
      </c>
      <c r="I1919" s="168">
        <f t="shared" si="9302"/>
        <v>0</v>
      </c>
      <c r="J1919" s="168">
        <f t="shared" si="9302"/>
        <v>0</v>
      </c>
      <c r="K1919" s="168">
        <f t="shared" si="9302"/>
        <v>0</v>
      </c>
      <c r="L1919" s="168">
        <f t="shared" si="9302"/>
        <v>0</v>
      </c>
      <c r="M1919" s="168">
        <f t="shared" si="9302"/>
        <v>0</v>
      </c>
      <c r="N1919" s="168">
        <f t="shared" si="9302"/>
        <v>0</v>
      </c>
      <c r="O1919" s="168">
        <f t="shared" si="9302"/>
        <v>0</v>
      </c>
      <c r="P1919" s="168">
        <f t="shared" si="9302"/>
        <v>0</v>
      </c>
      <c r="Q1919" s="168">
        <f t="shared" si="9302"/>
        <v>0</v>
      </c>
      <c r="R1919" s="168">
        <f t="shared" si="9302"/>
        <v>0</v>
      </c>
      <c r="S1919" s="502">
        <f t="shared" si="9302"/>
        <v>0</v>
      </c>
      <c r="T1919" s="168">
        <f t="shared" si="9302"/>
        <v>0</v>
      </c>
      <c r="U1919" s="168">
        <f t="shared" si="9302"/>
        <v>0</v>
      </c>
      <c r="V1919" s="168">
        <f t="shared" si="9302"/>
        <v>0</v>
      </c>
      <c r="W1919" s="168">
        <f t="shared" si="9302"/>
        <v>0</v>
      </c>
      <c r="X1919" s="168">
        <f t="shared" si="9302"/>
        <v>0</v>
      </c>
      <c r="Y1919" s="168">
        <f t="shared" si="9302"/>
        <v>0</v>
      </c>
      <c r="Z1919" s="168">
        <f t="shared" si="9302"/>
        <v>0</v>
      </c>
      <c r="AA1919" s="168">
        <f t="shared" si="9302"/>
        <v>0</v>
      </c>
      <c r="AB1919" s="168">
        <f t="shared" si="9302"/>
        <v>0</v>
      </c>
      <c r="AC1919" s="168">
        <f t="shared" si="9302"/>
        <v>0</v>
      </c>
      <c r="AD1919" s="168">
        <f t="shared" si="9302"/>
        <v>0</v>
      </c>
      <c r="AE1919" s="168">
        <f t="shared" si="9302"/>
        <v>0</v>
      </c>
      <c r="AF1919" s="502">
        <f t="shared" si="9302"/>
        <v>0</v>
      </c>
      <c r="AG1919" s="168">
        <f t="shared" si="9302"/>
        <v>0</v>
      </c>
      <c r="AH1919" s="168">
        <f t="shared" si="9302"/>
        <v>0</v>
      </c>
      <c r="AI1919" s="168">
        <f t="shared" si="9302"/>
        <v>0</v>
      </c>
      <c r="AJ1919" s="168">
        <f t="shared" si="9302"/>
        <v>0</v>
      </c>
      <c r="AK1919" s="168">
        <f t="shared" si="9302"/>
        <v>0</v>
      </c>
      <c r="AL1919" s="168">
        <f t="shared" si="9302"/>
        <v>0</v>
      </c>
      <c r="AM1919" s="168">
        <f t="shared" si="9302"/>
        <v>0</v>
      </c>
      <c r="AN1919" s="168">
        <f t="shared" si="9302"/>
        <v>0</v>
      </c>
      <c r="AO1919" s="168">
        <f t="shared" si="9302"/>
        <v>0</v>
      </c>
      <c r="AP1919" s="168">
        <f t="shared" si="9302"/>
        <v>0</v>
      </c>
      <c r="AQ1919" s="168">
        <f t="shared" si="9302"/>
        <v>0</v>
      </c>
      <c r="AR1919" s="168">
        <f t="shared" si="9302"/>
        <v>0</v>
      </c>
      <c r="AS1919" s="502">
        <f t="shared" si="9302"/>
        <v>0</v>
      </c>
      <c r="AT1919" s="168">
        <f t="shared" si="9302"/>
        <v>0</v>
      </c>
      <c r="AU1919" s="168">
        <f t="shared" si="9302"/>
        <v>0</v>
      </c>
      <c r="AV1919" s="168">
        <f t="shared" si="9302"/>
        <v>0</v>
      </c>
      <c r="AW1919" s="569">
        <f t="shared" si="9302"/>
        <v>0</v>
      </c>
      <c r="AX1919" s="569">
        <f t="shared" si="9302"/>
        <v>0</v>
      </c>
      <c r="AY1919" s="569">
        <f t="shared" si="9302"/>
        <v>0</v>
      </c>
      <c r="AZ1919" s="168">
        <f t="shared" si="9302"/>
        <v>0</v>
      </c>
      <c r="BA1919" s="168">
        <f t="shared" si="9302"/>
        <v>0</v>
      </c>
      <c r="BB1919" s="168">
        <f t="shared" si="9302"/>
        <v>0</v>
      </c>
      <c r="BC1919" s="168">
        <f t="shared" si="9302"/>
        <v>0</v>
      </c>
      <c r="BD1919" s="168">
        <f t="shared" si="9302"/>
        <v>0</v>
      </c>
      <c r="BE1919" s="168">
        <f t="shared" si="9302"/>
        <v>0</v>
      </c>
      <c r="BF1919" s="523"/>
      <c r="BG1919" s="605">
        <f>SUM(F1919,S1919,AF1919,AS1919)</f>
        <v>15</v>
      </c>
      <c r="BH1919" s="533">
        <f>SUM(G1919,T1919,AG1919)</f>
        <v>0</v>
      </c>
      <c r="BI1919" s="533">
        <f t="shared" si="9283"/>
        <v>0</v>
      </c>
      <c r="BJ1919" s="533">
        <f t="shared" si="9284"/>
        <v>0</v>
      </c>
      <c r="BK1919" s="533">
        <f t="shared" si="9285"/>
        <v>0</v>
      </c>
      <c r="BL1919" s="533">
        <f t="shared" si="9286"/>
        <v>0</v>
      </c>
      <c r="BM1919" s="533">
        <f t="shared" si="9287"/>
        <v>0</v>
      </c>
      <c r="BN1919" s="533">
        <f>SUM(M1919,Z1919,AM1919)</f>
        <v>0</v>
      </c>
      <c r="BO1919" s="533">
        <f t="shared" si="9288"/>
        <v>0</v>
      </c>
      <c r="BP1919" s="533">
        <f t="shared" si="9289"/>
        <v>0</v>
      </c>
      <c r="BQ1919" s="533">
        <f t="shared" si="9290"/>
        <v>0</v>
      </c>
      <c r="BR1919" s="533">
        <f t="shared" si="9291"/>
        <v>0</v>
      </c>
      <c r="BS1919" s="533">
        <f t="shared" si="9292"/>
        <v>0</v>
      </c>
      <c r="BT1919" s="533">
        <f>AT1919</f>
        <v>0</v>
      </c>
      <c r="BU1919" s="533">
        <f t="shared" si="9293"/>
        <v>0</v>
      </c>
      <c r="BV1919" s="533">
        <f t="shared" si="9294"/>
        <v>0</v>
      </c>
      <c r="BW1919" s="536">
        <f>SUM(BH1919,BK1919,BN1919,BQ1919,BT1919)</f>
        <v>0</v>
      </c>
      <c r="BX1919" s="536">
        <f t="shared" si="9295"/>
        <v>0</v>
      </c>
      <c r="BY1919" s="536">
        <f t="shared" si="9296"/>
        <v>0</v>
      </c>
      <c r="BZ1919" t="s">
        <v>74</v>
      </c>
      <c r="CA1919" s="553">
        <f>AZ1919</f>
        <v>0</v>
      </c>
      <c r="CB1919" s="553">
        <f t="shared" si="9297"/>
        <v>0</v>
      </c>
      <c r="CC1919" s="553">
        <f t="shared" si="9298"/>
        <v>0</v>
      </c>
      <c r="CD1919" s="553">
        <f>BC1919</f>
        <v>0</v>
      </c>
      <c r="CE1919" s="553">
        <f t="shared" si="9299"/>
        <v>0</v>
      </c>
      <c r="CF1919" s="553">
        <f t="shared" si="9300"/>
        <v>0</v>
      </c>
    </row>
    <row r="1920" spans="1:84">
      <c r="A1920" s="149"/>
      <c r="B1920" s="151"/>
      <c r="C1920" s="151"/>
      <c r="D1920" s="151"/>
      <c r="E1920" s="370"/>
      <c r="F1920" s="592"/>
      <c r="G1920" s="168"/>
      <c r="H1920" s="168"/>
      <c r="I1920" s="168"/>
      <c r="J1920" s="168"/>
      <c r="K1920" s="168"/>
      <c r="L1920" s="168"/>
      <c r="M1920" s="168"/>
      <c r="N1920" s="168"/>
      <c r="O1920" s="168"/>
      <c r="P1920" s="168"/>
      <c r="Q1920" s="168"/>
      <c r="R1920" s="168"/>
      <c r="S1920" s="502"/>
      <c r="T1920" s="168"/>
      <c r="U1920" s="168"/>
      <c r="V1920" s="168"/>
      <c r="W1920" s="168"/>
      <c r="X1920" s="168"/>
      <c r="Y1920" s="168"/>
      <c r="Z1920" s="168"/>
      <c r="AA1920" s="168"/>
      <c r="AB1920" s="168"/>
      <c r="AC1920" s="168"/>
      <c r="AD1920" s="168"/>
      <c r="AE1920" s="168"/>
      <c r="AF1920" s="502"/>
      <c r="AG1920" s="168"/>
      <c r="AH1920" s="168"/>
      <c r="AI1920" s="168"/>
      <c r="AJ1920" s="168"/>
      <c r="AK1920" s="168"/>
      <c r="AL1920" s="168"/>
      <c r="AM1920" s="168"/>
      <c r="AN1920" s="168"/>
      <c r="AO1920" s="168"/>
      <c r="AP1920" s="168"/>
      <c r="AQ1920" s="168"/>
      <c r="AR1920" s="168"/>
      <c r="AS1920" s="502"/>
      <c r="AT1920" s="168"/>
      <c r="AU1920" s="168"/>
      <c r="AV1920" s="168"/>
      <c r="AW1920" s="569"/>
      <c r="AX1920" s="569"/>
      <c r="AY1920" s="569"/>
      <c r="AZ1920" s="168"/>
      <c r="BA1920" s="168"/>
      <c r="BB1920" s="168"/>
      <c r="BC1920" s="168"/>
      <c r="BD1920" s="168"/>
      <c r="BE1920" s="168"/>
      <c r="BF1920" s="523"/>
    </row>
    <row r="1921" spans="1:84">
      <c r="A1921" s="149"/>
      <c r="B1921" s="151"/>
      <c r="C1921" s="151"/>
      <c r="D1921" s="151"/>
      <c r="E1921" s="370" t="s">
        <v>74</v>
      </c>
      <c r="F1921" s="592"/>
      <c r="G1921" s="168"/>
      <c r="H1921" s="168"/>
      <c r="I1921" s="168"/>
      <c r="J1921" s="168"/>
      <c r="K1921" s="168"/>
      <c r="L1921" s="168"/>
      <c r="M1921" s="168"/>
      <c r="N1921" s="168"/>
      <c r="O1921" s="168"/>
      <c r="P1921" s="168"/>
      <c r="Q1921" s="168"/>
      <c r="R1921" s="168"/>
      <c r="S1921" s="502"/>
      <c r="T1921" s="168"/>
      <c r="U1921" s="168"/>
      <c r="V1921" s="168"/>
      <c r="W1921" s="168"/>
      <c r="X1921" s="168"/>
      <c r="Y1921" s="168"/>
      <c r="Z1921" s="168"/>
      <c r="AA1921" s="168"/>
      <c r="AB1921" s="168"/>
      <c r="AC1921" s="168"/>
      <c r="AD1921" s="168"/>
      <c r="AE1921" s="168"/>
      <c r="AF1921" s="502"/>
      <c r="AG1921" s="168"/>
      <c r="AH1921" s="168"/>
      <c r="AI1921" s="168"/>
      <c r="AJ1921" s="168"/>
      <c r="AK1921" s="168"/>
      <c r="AL1921" s="168"/>
      <c r="AM1921" s="168"/>
      <c r="AN1921" s="168"/>
      <c r="AO1921" s="168"/>
      <c r="AP1921" s="168"/>
      <c r="AQ1921" s="168"/>
      <c r="AR1921" s="168"/>
      <c r="AS1921" s="502"/>
      <c r="AT1921" s="168"/>
      <c r="AU1921" s="168"/>
      <c r="AV1921" s="168"/>
      <c r="AW1921" s="569"/>
      <c r="AX1921" s="569"/>
      <c r="AY1921" s="569"/>
      <c r="AZ1921" s="168"/>
      <c r="BA1921" s="168"/>
      <c r="BB1921" s="168"/>
      <c r="BC1921" s="168"/>
      <c r="BD1921" s="168"/>
      <c r="BE1921" s="168"/>
      <c r="BF1921" s="523"/>
      <c r="CA1921" s="631"/>
      <c r="CB1921" s="631"/>
      <c r="CC1921" s="631"/>
      <c r="CD1921" s="631"/>
      <c r="CE1921" s="631"/>
      <c r="CF1921" s="631"/>
    </row>
    <row r="1922" spans="1:84">
      <c r="A1922" s="149"/>
      <c r="B1922" s="151"/>
      <c r="C1922" s="151"/>
      <c r="D1922" s="151"/>
      <c r="E1922" s="446" t="s">
        <v>1078</v>
      </c>
      <c r="F1922" s="592">
        <f>SUM(F1898,F1903,F1908,F1913)</f>
        <v>14</v>
      </c>
      <c r="G1922" s="168">
        <f t="shared" ref="G1922:V1924" si="9303">SUM(G1898,G1903,G1908,G1913)</f>
        <v>0</v>
      </c>
      <c r="H1922" s="168">
        <f t="shared" si="9303"/>
        <v>0</v>
      </c>
      <c r="I1922" s="168">
        <f t="shared" si="9303"/>
        <v>0</v>
      </c>
      <c r="J1922" s="168">
        <f t="shared" si="9303"/>
        <v>0</v>
      </c>
      <c r="K1922" s="168">
        <f t="shared" si="9303"/>
        <v>0</v>
      </c>
      <c r="L1922" s="168">
        <f t="shared" si="9303"/>
        <v>0</v>
      </c>
      <c r="M1922" s="168">
        <f t="shared" si="9303"/>
        <v>0</v>
      </c>
      <c r="N1922" s="168">
        <f t="shared" si="9303"/>
        <v>0</v>
      </c>
      <c r="O1922" s="168">
        <f t="shared" si="9303"/>
        <v>0</v>
      </c>
      <c r="P1922" s="168">
        <f t="shared" si="9303"/>
        <v>0</v>
      </c>
      <c r="Q1922" s="168">
        <f t="shared" si="9303"/>
        <v>0</v>
      </c>
      <c r="R1922" s="168">
        <f t="shared" si="9303"/>
        <v>0</v>
      </c>
      <c r="S1922" s="502">
        <f t="shared" si="9303"/>
        <v>0</v>
      </c>
      <c r="T1922" s="168">
        <f t="shared" si="9303"/>
        <v>0</v>
      </c>
      <c r="U1922" s="168">
        <f t="shared" si="9303"/>
        <v>0</v>
      </c>
      <c r="V1922" s="168">
        <f t="shared" si="9303"/>
        <v>0</v>
      </c>
      <c r="W1922" s="168">
        <f t="shared" ref="W1922:BE1922" si="9304">SUM(W1898,W1903,W1908,W1913)</f>
        <v>0</v>
      </c>
      <c r="X1922" s="168">
        <f t="shared" si="9304"/>
        <v>0</v>
      </c>
      <c r="Y1922" s="168">
        <f t="shared" si="9304"/>
        <v>0</v>
      </c>
      <c r="Z1922" s="168">
        <f t="shared" si="9304"/>
        <v>0</v>
      </c>
      <c r="AA1922" s="168">
        <f t="shared" si="9304"/>
        <v>0</v>
      </c>
      <c r="AB1922" s="168">
        <f t="shared" si="9304"/>
        <v>0</v>
      </c>
      <c r="AC1922" s="168">
        <f t="shared" si="9304"/>
        <v>0</v>
      </c>
      <c r="AD1922" s="168">
        <f t="shared" si="9304"/>
        <v>0</v>
      </c>
      <c r="AE1922" s="168">
        <f t="shared" si="9304"/>
        <v>0</v>
      </c>
      <c r="AF1922" s="502">
        <f t="shared" si="9304"/>
        <v>0</v>
      </c>
      <c r="AG1922" s="168">
        <f t="shared" si="9304"/>
        <v>0</v>
      </c>
      <c r="AH1922" s="168">
        <f t="shared" si="9304"/>
        <v>0</v>
      </c>
      <c r="AI1922" s="168">
        <f t="shared" si="9304"/>
        <v>0</v>
      </c>
      <c r="AJ1922" s="168">
        <f t="shared" si="9304"/>
        <v>0</v>
      </c>
      <c r="AK1922" s="168">
        <f t="shared" si="9304"/>
        <v>0</v>
      </c>
      <c r="AL1922" s="168">
        <f t="shared" si="9304"/>
        <v>0</v>
      </c>
      <c r="AM1922" s="168">
        <f t="shared" si="9304"/>
        <v>0</v>
      </c>
      <c r="AN1922" s="168">
        <f t="shared" si="9304"/>
        <v>0</v>
      </c>
      <c r="AO1922" s="168">
        <f t="shared" si="9304"/>
        <v>0</v>
      </c>
      <c r="AP1922" s="168">
        <f t="shared" si="9304"/>
        <v>0</v>
      </c>
      <c r="AQ1922" s="168">
        <f t="shared" si="9304"/>
        <v>0</v>
      </c>
      <c r="AR1922" s="168">
        <f t="shared" si="9304"/>
        <v>0</v>
      </c>
      <c r="AS1922" s="502">
        <f t="shared" si="9304"/>
        <v>0</v>
      </c>
      <c r="AT1922" s="168">
        <f t="shared" si="9304"/>
        <v>0</v>
      </c>
      <c r="AU1922" s="168">
        <f t="shared" si="9304"/>
        <v>0</v>
      </c>
      <c r="AV1922" s="168">
        <f t="shared" si="9304"/>
        <v>0</v>
      </c>
      <c r="AW1922" s="569">
        <f t="shared" si="9304"/>
        <v>0</v>
      </c>
      <c r="AX1922" s="569">
        <f t="shared" si="9304"/>
        <v>0</v>
      </c>
      <c r="AY1922" s="569">
        <f t="shared" si="9304"/>
        <v>0</v>
      </c>
      <c r="AZ1922" s="168">
        <f t="shared" si="9304"/>
        <v>0</v>
      </c>
      <c r="BA1922" s="168">
        <f t="shared" si="9304"/>
        <v>0</v>
      </c>
      <c r="BB1922" s="168">
        <f t="shared" si="9304"/>
        <v>0</v>
      </c>
      <c r="BC1922" s="168">
        <f t="shared" si="9304"/>
        <v>0</v>
      </c>
      <c r="BD1922" s="168">
        <f t="shared" si="9304"/>
        <v>0</v>
      </c>
      <c r="BE1922" s="168">
        <f t="shared" si="9304"/>
        <v>0</v>
      </c>
      <c r="BF1922" s="523"/>
      <c r="BG1922" s="605">
        <f t="shared" ref="BG1922:BG1923" si="9305">SUM(F1922,S1922,AF1922,AS1922)</f>
        <v>14</v>
      </c>
      <c r="BH1922" s="533">
        <f t="shared" ref="BH1922:BH1923" si="9306">SUM(G1922,T1922,AG1922)</f>
        <v>0</v>
      </c>
      <c r="BI1922" s="533">
        <f t="shared" ref="BI1922:BI1923" si="9307">SUM(H1922,U1922,AH1922)</f>
        <v>0</v>
      </c>
      <c r="BJ1922" s="533">
        <f t="shared" ref="BJ1922:BJ1923" si="9308">SUM(I1922,V1922,AI1922)</f>
        <v>0</v>
      </c>
      <c r="BK1922" s="533">
        <f t="shared" ref="BK1922:BK1923" si="9309">SUM(J1922,W1922,AJ1922)</f>
        <v>0</v>
      </c>
      <c r="BL1922" s="533">
        <f t="shared" ref="BL1922:BL1923" si="9310">SUM(K1922,X1922,AK1922)</f>
        <v>0</v>
      </c>
      <c r="BM1922" s="533">
        <f t="shared" ref="BM1922:BM1923" si="9311">SUM(L1922,Y1922,AL1922)</f>
        <v>0</v>
      </c>
      <c r="BN1922" s="533">
        <f t="shared" ref="BN1922:BN1923" si="9312">SUM(M1922,Z1922,AM1922)</f>
        <v>0</v>
      </c>
      <c r="BO1922" s="533">
        <f t="shared" ref="BO1922:BO1923" si="9313">SUM(N1922,AA1922,AN1922)</f>
        <v>0</v>
      </c>
      <c r="BP1922" s="533">
        <f t="shared" ref="BP1922:BP1923" si="9314">SUM(O1922,AB1922,AO1922)</f>
        <v>0</v>
      </c>
      <c r="BQ1922" s="533">
        <f t="shared" ref="BQ1922:BQ1923" si="9315">SUM(P1922,AC1922,AP1922)</f>
        <v>0</v>
      </c>
      <c r="BR1922" s="533">
        <f t="shared" ref="BR1922:BR1923" si="9316">SUM(Q1922,AD1922,AQ1922)</f>
        <v>0</v>
      </c>
      <c r="BS1922" s="533">
        <f t="shared" ref="BS1922:BS1923" si="9317">SUM(R1922,AE1922,AR1922)</f>
        <v>0</v>
      </c>
      <c r="BT1922" s="533">
        <f t="shared" ref="BT1922:BT1923" si="9318">AT1922</f>
        <v>0</v>
      </c>
      <c r="BU1922" s="533">
        <f t="shared" ref="BU1922:BU1923" si="9319">AU1922</f>
        <v>0</v>
      </c>
      <c r="BV1922" s="533">
        <f t="shared" ref="BV1922:BV1923" si="9320">AV1922</f>
        <v>0</v>
      </c>
      <c r="BW1922" s="536">
        <f t="shared" ref="BW1922:BW1923" si="9321">SUM(BH1922,BK1922,BN1922,BQ1922,BT1922)</f>
        <v>0</v>
      </c>
      <c r="BX1922" s="536">
        <f t="shared" ref="BX1922:BX1923" si="9322">SUM(BI1922,BL1922,BO1922,BR1922,BU1922)</f>
        <v>0</v>
      </c>
      <c r="BY1922" s="536">
        <f t="shared" ref="BY1922:BY1923" si="9323">SUM(BJ1922,BM1922,BP1922,BS1922,BV1922)</f>
        <v>0</v>
      </c>
      <c r="BZ1922" t="s">
        <v>74</v>
      </c>
      <c r="CA1922" s="631">
        <f t="shared" ref="CA1922:CA1923" si="9324">AZ1922</f>
        <v>0</v>
      </c>
      <c r="CB1922" s="631">
        <f t="shared" ref="CB1922:CB1923" si="9325">BA1922</f>
        <v>0</v>
      </c>
      <c r="CC1922" s="631">
        <f t="shared" ref="CC1922:CC1923" si="9326">BB1922</f>
        <v>0</v>
      </c>
      <c r="CD1922" s="631">
        <f t="shared" ref="CD1922:CD1923" si="9327">BC1922</f>
        <v>0</v>
      </c>
      <c r="CE1922" s="631">
        <f t="shared" ref="CE1922:CE1923" si="9328">BD1922</f>
        <v>0</v>
      </c>
      <c r="CF1922" s="631">
        <f t="shared" ref="CF1922:CF1923" si="9329">BE1922</f>
        <v>0</v>
      </c>
    </row>
    <row r="1923" spans="1:84">
      <c r="A1923" s="149"/>
      <c r="B1923" s="151"/>
      <c r="C1923" s="151"/>
      <c r="D1923" s="151"/>
      <c r="E1923" s="446" t="s">
        <v>1079</v>
      </c>
      <c r="F1923" s="592">
        <f>SUM(F1899,F1904,F1909,F1914)</f>
        <v>17</v>
      </c>
      <c r="G1923" s="168">
        <f t="shared" si="9303"/>
        <v>3</v>
      </c>
      <c r="H1923" s="168">
        <f t="shared" si="9303"/>
        <v>3</v>
      </c>
      <c r="I1923" s="168">
        <f t="shared" si="9303"/>
        <v>6</v>
      </c>
      <c r="J1923" s="168">
        <f t="shared" si="9303"/>
        <v>2</v>
      </c>
      <c r="K1923" s="168">
        <f t="shared" si="9303"/>
        <v>1</v>
      </c>
      <c r="L1923" s="168">
        <f t="shared" si="9303"/>
        <v>3</v>
      </c>
      <c r="M1923" s="168">
        <f t="shared" si="9303"/>
        <v>0</v>
      </c>
      <c r="N1923" s="168">
        <f t="shared" si="9303"/>
        <v>0</v>
      </c>
      <c r="O1923" s="168">
        <f t="shared" si="9303"/>
        <v>0</v>
      </c>
      <c r="P1923" s="168">
        <f t="shared" si="9303"/>
        <v>2</v>
      </c>
      <c r="Q1923" s="168">
        <f t="shared" si="9303"/>
        <v>2</v>
      </c>
      <c r="R1923" s="168">
        <f t="shared" si="9303"/>
        <v>4</v>
      </c>
      <c r="S1923" s="502">
        <f t="shared" si="9303"/>
        <v>0</v>
      </c>
      <c r="T1923" s="168">
        <f t="shared" si="9303"/>
        <v>0</v>
      </c>
      <c r="U1923" s="168">
        <f t="shared" si="9303"/>
        <v>0</v>
      </c>
      <c r="V1923" s="168">
        <f t="shared" si="9303"/>
        <v>0</v>
      </c>
      <c r="W1923" s="168">
        <f t="shared" ref="W1923:BE1923" si="9330">SUM(W1899,W1904,W1909,W1914)</f>
        <v>0</v>
      </c>
      <c r="X1923" s="168">
        <f t="shared" si="9330"/>
        <v>0</v>
      </c>
      <c r="Y1923" s="168">
        <f t="shared" si="9330"/>
        <v>0</v>
      </c>
      <c r="Z1923" s="168">
        <f t="shared" si="9330"/>
        <v>0</v>
      </c>
      <c r="AA1923" s="168">
        <f t="shared" si="9330"/>
        <v>0</v>
      </c>
      <c r="AB1923" s="168">
        <f t="shared" si="9330"/>
        <v>0</v>
      </c>
      <c r="AC1923" s="168">
        <f t="shared" si="9330"/>
        <v>0</v>
      </c>
      <c r="AD1923" s="168">
        <f t="shared" si="9330"/>
        <v>0</v>
      </c>
      <c r="AE1923" s="168">
        <f t="shared" si="9330"/>
        <v>0</v>
      </c>
      <c r="AF1923" s="502">
        <f t="shared" si="9330"/>
        <v>0</v>
      </c>
      <c r="AG1923" s="168">
        <f t="shared" si="9330"/>
        <v>0</v>
      </c>
      <c r="AH1923" s="168">
        <f t="shared" si="9330"/>
        <v>0</v>
      </c>
      <c r="AI1923" s="168">
        <f t="shared" si="9330"/>
        <v>0</v>
      </c>
      <c r="AJ1923" s="168">
        <f t="shared" si="9330"/>
        <v>0</v>
      </c>
      <c r="AK1923" s="168">
        <f t="shared" si="9330"/>
        <v>0</v>
      </c>
      <c r="AL1923" s="168">
        <f t="shared" si="9330"/>
        <v>0</v>
      </c>
      <c r="AM1923" s="168">
        <f t="shared" si="9330"/>
        <v>0</v>
      </c>
      <c r="AN1923" s="168">
        <f t="shared" si="9330"/>
        <v>0</v>
      </c>
      <c r="AO1923" s="168">
        <f t="shared" si="9330"/>
        <v>0</v>
      </c>
      <c r="AP1923" s="168">
        <f t="shared" si="9330"/>
        <v>0</v>
      </c>
      <c r="AQ1923" s="168">
        <f t="shared" si="9330"/>
        <v>0</v>
      </c>
      <c r="AR1923" s="168">
        <f t="shared" si="9330"/>
        <v>0</v>
      </c>
      <c r="AS1923" s="502">
        <f t="shared" si="9330"/>
        <v>0</v>
      </c>
      <c r="AT1923" s="168">
        <f t="shared" si="9330"/>
        <v>0</v>
      </c>
      <c r="AU1923" s="168">
        <f t="shared" si="9330"/>
        <v>0</v>
      </c>
      <c r="AV1923" s="168">
        <f t="shared" si="9330"/>
        <v>0</v>
      </c>
      <c r="AW1923" s="569">
        <f t="shared" si="9330"/>
        <v>7</v>
      </c>
      <c r="AX1923" s="569">
        <f t="shared" si="9330"/>
        <v>6</v>
      </c>
      <c r="AY1923" s="569">
        <f t="shared" si="9330"/>
        <v>13</v>
      </c>
      <c r="AZ1923" s="168">
        <f t="shared" si="9330"/>
        <v>0</v>
      </c>
      <c r="BA1923" s="168">
        <f t="shared" si="9330"/>
        <v>0</v>
      </c>
      <c r="BB1923" s="168">
        <f t="shared" si="9330"/>
        <v>0</v>
      </c>
      <c r="BC1923" s="168">
        <f t="shared" si="9330"/>
        <v>0</v>
      </c>
      <c r="BD1923" s="168">
        <f t="shared" si="9330"/>
        <v>0</v>
      </c>
      <c r="BE1923" s="168">
        <f t="shared" si="9330"/>
        <v>0</v>
      </c>
      <c r="BF1923" s="523"/>
      <c r="BG1923" s="605">
        <f t="shared" si="9305"/>
        <v>17</v>
      </c>
      <c r="BH1923" s="533">
        <f t="shared" si="9306"/>
        <v>3</v>
      </c>
      <c r="BI1923" s="533">
        <f t="shared" si="9307"/>
        <v>3</v>
      </c>
      <c r="BJ1923" s="533">
        <f t="shared" si="9308"/>
        <v>6</v>
      </c>
      <c r="BK1923" s="533">
        <f t="shared" si="9309"/>
        <v>2</v>
      </c>
      <c r="BL1923" s="533">
        <f t="shared" si="9310"/>
        <v>1</v>
      </c>
      <c r="BM1923" s="533">
        <f t="shared" si="9311"/>
        <v>3</v>
      </c>
      <c r="BN1923" s="533">
        <f t="shared" si="9312"/>
        <v>0</v>
      </c>
      <c r="BO1923" s="533">
        <f t="shared" si="9313"/>
        <v>0</v>
      </c>
      <c r="BP1923" s="533">
        <f t="shared" si="9314"/>
        <v>0</v>
      </c>
      <c r="BQ1923" s="533">
        <f t="shared" si="9315"/>
        <v>2</v>
      </c>
      <c r="BR1923" s="533">
        <f t="shared" si="9316"/>
        <v>2</v>
      </c>
      <c r="BS1923" s="533">
        <f t="shared" si="9317"/>
        <v>4</v>
      </c>
      <c r="BT1923" s="533">
        <f t="shared" si="9318"/>
        <v>0</v>
      </c>
      <c r="BU1923" s="533">
        <f t="shared" si="9319"/>
        <v>0</v>
      </c>
      <c r="BV1923" s="533">
        <f t="shared" si="9320"/>
        <v>0</v>
      </c>
      <c r="BW1923" s="536">
        <f t="shared" si="9321"/>
        <v>7</v>
      </c>
      <c r="BX1923" s="536">
        <f t="shared" si="9322"/>
        <v>6</v>
      </c>
      <c r="BY1923" s="536">
        <f t="shared" si="9323"/>
        <v>13</v>
      </c>
      <c r="BZ1923" t="s">
        <v>74</v>
      </c>
      <c r="CA1923" s="631">
        <f t="shared" si="9324"/>
        <v>0</v>
      </c>
      <c r="CB1923" s="631">
        <f t="shared" si="9325"/>
        <v>0</v>
      </c>
      <c r="CC1923" s="631">
        <f t="shared" si="9326"/>
        <v>0</v>
      </c>
      <c r="CD1923" s="631">
        <f t="shared" si="9327"/>
        <v>0</v>
      </c>
      <c r="CE1923" s="631">
        <f t="shared" si="9328"/>
        <v>0</v>
      </c>
      <c r="CF1923" s="631">
        <f t="shared" si="9329"/>
        <v>0</v>
      </c>
    </row>
    <row r="1924" spans="1:84">
      <c r="A1924" s="149"/>
      <c r="B1924" s="151" t="s">
        <v>230</v>
      </c>
      <c r="C1924" s="151"/>
      <c r="D1924" s="151"/>
      <c r="E1924" s="370"/>
      <c r="F1924" s="592">
        <f>SUM(F1900,F1905,F1910,F1915)</f>
        <v>31</v>
      </c>
      <c r="G1924" s="168">
        <f t="shared" si="9303"/>
        <v>3</v>
      </c>
      <c r="H1924" s="168">
        <f t="shared" ref="H1924:BE1924" si="9331">SUM(H1900,H1905,H1910,H1915)</f>
        <v>3</v>
      </c>
      <c r="I1924" s="168">
        <f t="shared" si="9331"/>
        <v>6</v>
      </c>
      <c r="J1924" s="168">
        <f t="shared" si="9331"/>
        <v>2</v>
      </c>
      <c r="K1924" s="168">
        <f t="shared" si="9331"/>
        <v>1</v>
      </c>
      <c r="L1924" s="168">
        <f t="shared" si="9331"/>
        <v>3</v>
      </c>
      <c r="M1924" s="168">
        <f t="shared" si="9331"/>
        <v>0</v>
      </c>
      <c r="N1924" s="168">
        <f t="shared" si="9331"/>
        <v>0</v>
      </c>
      <c r="O1924" s="168">
        <f t="shared" si="9331"/>
        <v>0</v>
      </c>
      <c r="P1924" s="168">
        <f t="shared" si="9331"/>
        <v>2</v>
      </c>
      <c r="Q1924" s="168">
        <f t="shared" si="9331"/>
        <v>2</v>
      </c>
      <c r="R1924" s="168">
        <f t="shared" si="9331"/>
        <v>4</v>
      </c>
      <c r="S1924" s="502">
        <f t="shared" si="9331"/>
        <v>0</v>
      </c>
      <c r="T1924" s="168">
        <f t="shared" si="9331"/>
        <v>0</v>
      </c>
      <c r="U1924" s="168">
        <f t="shared" si="9331"/>
        <v>0</v>
      </c>
      <c r="V1924" s="168">
        <f t="shared" si="9331"/>
        <v>0</v>
      </c>
      <c r="W1924" s="168">
        <f t="shared" si="9331"/>
        <v>0</v>
      </c>
      <c r="X1924" s="168">
        <f t="shared" si="9331"/>
        <v>0</v>
      </c>
      <c r="Y1924" s="168">
        <f t="shared" si="9331"/>
        <v>0</v>
      </c>
      <c r="Z1924" s="168">
        <f t="shared" si="9331"/>
        <v>0</v>
      </c>
      <c r="AA1924" s="168">
        <f t="shared" si="9331"/>
        <v>0</v>
      </c>
      <c r="AB1924" s="168">
        <f t="shared" si="9331"/>
        <v>0</v>
      </c>
      <c r="AC1924" s="168">
        <f t="shared" si="9331"/>
        <v>0</v>
      </c>
      <c r="AD1924" s="168">
        <f t="shared" si="9331"/>
        <v>0</v>
      </c>
      <c r="AE1924" s="168">
        <f t="shared" si="9331"/>
        <v>0</v>
      </c>
      <c r="AF1924" s="502">
        <f t="shared" si="9331"/>
        <v>0</v>
      </c>
      <c r="AG1924" s="168">
        <f t="shared" si="9331"/>
        <v>0</v>
      </c>
      <c r="AH1924" s="168">
        <f t="shared" si="9331"/>
        <v>0</v>
      </c>
      <c r="AI1924" s="168">
        <f t="shared" si="9331"/>
        <v>0</v>
      </c>
      <c r="AJ1924" s="168">
        <f t="shared" si="9331"/>
        <v>0</v>
      </c>
      <c r="AK1924" s="168">
        <f t="shared" si="9331"/>
        <v>0</v>
      </c>
      <c r="AL1924" s="168">
        <f t="shared" si="9331"/>
        <v>0</v>
      </c>
      <c r="AM1924" s="168">
        <f t="shared" si="9331"/>
        <v>0</v>
      </c>
      <c r="AN1924" s="168">
        <f t="shared" si="9331"/>
        <v>0</v>
      </c>
      <c r="AO1924" s="168">
        <f t="shared" si="9331"/>
        <v>0</v>
      </c>
      <c r="AP1924" s="168">
        <f t="shared" si="9331"/>
        <v>0</v>
      </c>
      <c r="AQ1924" s="168">
        <f t="shared" si="9331"/>
        <v>0</v>
      </c>
      <c r="AR1924" s="168">
        <f t="shared" si="9331"/>
        <v>0</v>
      </c>
      <c r="AS1924" s="502">
        <f t="shared" si="9331"/>
        <v>0</v>
      </c>
      <c r="AT1924" s="168">
        <f t="shared" si="9331"/>
        <v>0</v>
      </c>
      <c r="AU1924" s="168">
        <f t="shared" si="9331"/>
        <v>0</v>
      </c>
      <c r="AV1924" s="168">
        <f t="shared" si="9331"/>
        <v>0</v>
      </c>
      <c r="AW1924" s="569">
        <f t="shared" si="9331"/>
        <v>7</v>
      </c>
      <c r="AX1924" s="569">
        <f t="shared" si="9331"/>
        <v>6</v>
      </c>
      <c r="AY1924" s="569">
        <f t="shared" si="9331"/>
        <v>13</v>
      </c>
      <c r="AZ1924" s="168">
        <f t="shared" si="9331"/>
        <v>0</v>
      </c>
      <c r="BA1924" s="168">
        <f t="shared" si="9331"/>
        <v>0</v>
      </c>
      <c r="BB1924" s="168">
        <f t="shared" si="9331"/>
        <v>0</v>
      </c>
      <c r="BC1924" s="168">
        <f t="shared" si="9331"/>
        <v>0</v>
      </c>
      <c r="BD1924" s="168">
        <f t="shared" si="9331"/>
        <v>0</v>
      </c>
      <c r="BE1924" s="168">
        <f t="shared" si="9331"/>
        <v>0</v>
      </c>
      <c r="BF1924" s="523"/>
      <c r="BG1924" s="605">
        <f>SUM(F1924,S1924,AF1924,AS1924)</f>
        <v>31</v>
      </c>
      <c r="BH1924" s="533">
        <f>SUM(G1924,T1924,AG1924)</f>
        <v>3</v>
      </c>
      <c r="BI1924" s="533">
        <f t="shared" ref="BI1924" si="9332">SUM(H1924,U1924,AH1924)</f>
        <v>3</v>
      </c>
      <c r="BJ1924" s="533">
        <f t="shared" ref="BJ1924" si="9333">SUM(I1924,V1924,AI1924)</f>
        <v>6</v>
      </c>
      <c r="BK1924" s="533">
        <f t="shared" ref="BK1924" si="9334">SUM(J1924,W1924,AJ1924)</f>
        <v>2</v>
      </c>
      <c r="BL1924" s="533">
        <f t="shared" ref="BL1924" si="9335">SUM(K1924,X1924,AK1924)</f>
        <v>1</v>
      </c>
      <c r="BM1924" s="533">
        <f t="shared" ref="BM1924" si="9336">SUM(L1924,Y1924,AL1924)</f>
        <v>3</v>
      </c>
      <c r="BN1924" s="533">
        <f>SUM(M1924,Z1924,AM1924)</f>
        <v>0</v>
      </c>
      <c r="BO1924" s="533">
        <f t="shared" ref="BO1924" si="9337">SUM(N1924,AA1924,AN1924)</f>
        <v>0</v>
      </c>
      <c r="BP1924" s="533">
        <f t="shared" ref="BP1924" si="9338">SUM(O1924,AB1924,AO1924)</f>
        <v>0</v>
      </c>
      <c r="BQ1924" s="533">
        <f t="shared" ref="BQ1924" si="9339">SUM(P1924,AC1924,AP1924)</f>
        <v>2</v>
      </c>
      <c r="BR1924" s="533">
        <f t="shared" ref="BR1924" si="9340">SUM(Q1924,AD1924,AQ1924)</f>
        <v>2</v>
      </c>
      <c r="BS1924" s="533">
        <f t="shared" ref="BS1924" si="9341">SUM(R1924,AE1924,AR1924)</f>
        <v>4</v>
      </c>
      <c r="BT1924" s="533">
        <f>AT1924</f>
        <v>0</v>
      </c>
      <c r="BU1924" s="533">
        <f t="shared" ref="BU1924" si="9342">AU1924</f>
        <v>0</v>
      </c>
      <c r="BV1924" s="533">
        <f t="shared" ref="BV1924" si="9343">AV1924</f>
        <v>0</v>
      </c>
      <c r="BW1924" s="536">
        <f>SUM(BH1924,BK1924,BN1924,BQ1924,BT1924)</f>
        <v>7</v>
      </c>
      <c r="BX1924" s="536">
        <f t="shared" ref="BX1924" si="9344">SUM(BI1924,BL1924,BO1924,BR1924,BU1924)</f>
        <v>6</v>
      </c>
      <c r="BY1924" s="536">
        <f t="shared" ref="BY1924" si="9345">SUM(BJ1924,BM1924,BP1924,BS1924,BV1924)</f>
        <v>13</v>
      </c>
      <c r="BZ1924" t="s">
        <v>74</v>
      </c>
      <c r="CA1924" s="553">
        <f>AZ1924</f>
        <v>0</v>
      </c>
      <c r="CB1924" s="553">
        <f t="shared" ref="CB1924" si="9346">BA1924</f>
        <v>0</v>
      </c>
      <c r="CC1924" s="553">
        <f t="shared" ref="CC1924" si="9347">BB1924</f>
        <v>0</v>
      </c>
      <c r="CD1924" s="553">
        <f>BC1924</f>
        <v>0</v>
      </c>
      <c r="CE1924" s="553">
        <f t="shared" ref="CE1924" si="9348">BD1924</f>
        <v>0</v>
      </c>
      <c r="CF1924" s="553">
        <f t="shared" ref="CF1924" si="9349">BE1924</f>
        <v>0</v>
      </c>
    </row>
    <row r="1925" spans="1:84">
      <c r="A1925" s="149" t="s">
        <v>74</v>
      </c>
      <c r="B1925" s="149"/>
      <c r="C1925" s="151"/>
      <c r="D1925" s="151"/>
      <c r="E1925" s="370"/>
      <c r="F1925" s="591"/>
      <c r="G1925" s="159"/>
      <c r="H1925" s="159"/>
      <c r="I1925" s="159"/>
      <c r="J1925" s="159"/>
      <c r="K1925" s="159"/>
      <c r="L1925" s="159"/>
      <c r="M1925" s="159"/>
      <c r="N1925" s="159"/>
      <c r="O1925" s="159"/>
      <c r="P1925" s="159"/>
      <c r="Q1925" s="159"/>
      <c r="R1925" s="159"/>
      <c r="S1925" s="503"/>
      <c r="T1925" s="159"/>
      <c r="U1925" s="159"/>
      <c r="V1925" s="159"/>
      <c r="W1925" s="159"/>
      <c r="X1925" s="159"/>
      <c r="Y1925" s="159"/>
      <c r="Z1925" s="159"/>
      <c r="AA1925" s="159"/>
      <c r="AB1925" s="159"/>
      <c r="AC1925" s="159"/>
      <c r="AD1925" s="159"/>
      <c r="AE1925" s="159"/>
      <c r="AF1925" s="503"/>
      <c r="AG1925" s="159"/>
      <c r="AH1925" s="159"/>
      <c r="AI1925" s="159"/>
      <c r="AJ1925" s="159"/>
      <c r="AK1925" s="159"/>
      <c r="AL1925" s="159"/>
      <c r="AM1925" s="159"/>
      <c r="AN1925" s="159"/>
      <c r="AO1925" s="159"/>
      <c r="AP1925" s="159"/>
      <c r="AQ1925" s="159"/>
      <c r="AR1925" s="159"/>
      <c r="AS1925" s="503"/>
      <c r="AT1925" s="159"/>
      <c r="AU1925" s="159"/>
      <c r="AV1925" s="159"/>
      <c r="AW1925" s="570"/>
      <c r="AX1925" s="570"/>
      <c r="AY1925" s="570"/>
      <c r="AZ1925" s="159"/>
      <c r="BA1925" s="159"/>
      <c r="BB1925" s="159"/>
      <c r="BC1925" s="159"/>
      <c r="BD1925" s="159"/>
      <c r="BE1925" s="159"/>
      <c r="BF1925" s="474"/>
    </row>
    <row r="1926" spans="1:84">
      <c r="A1926" s="149"/>
      <c r="B1926" s="151" t="s">
        <v>105</v>
      </c>
      <c r="C1926" s="151"/>
      <c r="D1926" s="151"/>
      <c r="E1926" s="379"/>
      <c r="F1926" s="592"/>
      <c r="G1926" s="159" t="s">
        <v>74</v>
      </c>
      <c r="H1926" s="159"/>
      <c r="I1926" s="275" t="s">
        <v>74</v>
      </c>
      <c r="J1926" s="159"/>
      <c r="K1926" s="159"/>
      <c r="L1926" s="275"/>
      <c r="M1926" s="159"/>
      <c r="N1926" s="159"/>
      <c r="O1926" s="275"/>
      <c r="P1926" s="159"/>
      <c r="Q1926" s="159"/>
      <c r="R1926" s="275"/>
      <c r="S1926" s="500"/>
      <c r="T1926" s="275"/>
      <c r="U1926" s="275"/>
      <c r="V1926" s="275"/>
      <c r="W1926" s="275"/>
      <c r="X1926" s="275"/>
      <c r="Y1926" s="275"/>
      <c r="Z1926" s="275"/>
      <c r="AA1926" s="275"/>
      <c r="AB1926" s="275"/>
      <c r="AC1926" s="275"/>
      <c r="AD1926" s="275"/>
      <c r="AE1926" s="275"/>
      <c r="AF1926" s="500"/>
      <c r="AG1926" s="275"/>
      <c r="AH1926" s="275"/>
      <c r="AI1926" s="275"/>
      <c r="AJ1926" s="275"/>
      <c r="AK1926" s="275"/>
      <c r="AL1926" s="275"/>
      <c r="AM1926" s="275"/>
      <c r="AN1926" s="275"/>
      <c r="AO1926" s="275"/>
      <c r="AP1926" s="275"/>
      <c r="AQ1926" s="275"/>
      <c r="AR1926" s="275"/>
      <c r="AS1926" s="500"/>
      <c r="AT1926" s="275"/>
      <c r="AU1926" s="275"/>
      <c r="AV1926" s="275"/>
      <c r="AW1926" s="567"/>
      <c r="AX1926" s="567"/>
      <c r="AY1926" s="567"/>
      <c r="AZ1926" s="159"/>
      <c r="BA1926" s="159"/>
      <c r="BB1926" s="275"/>
      <c r="BC1926" s="275"/>
      <c r="BD1926" s="275"/>
      <c r="BE1926" s="275"/>
      <c r="BF1926" s="521"/>
    </row>
    <row r="1927" spans="1:84">
      <c r="A1927" s="149" t="s">
        <v>74</v>
      </c>
      <c r="B1927" s="149" t="s">
        <v>201</v>
      </c>
      <c r="C1927" s="151"/>
      <c r="D1927" s="151"/>
      <c r="E1927" s="379" t="s">
        <v>221</v>
      </c>
      <c r="F1927" s="592"/>
      <c r="G1927" s="159"/>
      <c r="H1927" s="159"/>
      <c r="I1927" s="275"/>
      <c r="J1927" s="159"/>
      <c r="K1927" s="159"/>
      <c r="L1927" s="275"/>
      <c r="M1927" s="159"/>
      <c r="N1927" s="159"/>
      <c r="O1927" s="275"/>
      <c r="P1927" s="159"/>
      <c r="Q1927" s="159"/>
      <c r="R1927" s="275"/>
      <c r="S1927" s="500"/>
      <c r="T1927" s="275"/>
      <c r="U1927" s="275"/>
      <c r="V1927" s="275"/>
      <c r="W1927" s="275"/>
      <c r="X1927" s="275"/>
      <c r="Y1927" s="275"/>
      <c r="Z1927" s="275"/>
      <c r="AA1927" s="275"/>
      <c r="AB1927" s="275"/>
      <c r="AC1927" s="275"/>
      <c r="AD1927" s="275"/>
      <c r="AE1927" s="275"/>
      <c r="AF1927" s="500"/>
      <c r="AG1927" s="275"/>
      <c r="AH1927" s="275"/>
      <c r="AI1927" s="275"/>
      <c r="AJ1927" s="275"/>
      <c r="AK1927" s="275"/>
      <c r="AL1927" s="275"/>
      <c r="AM1927" s="275"/>
      <c r="AN1927" s="275"/>
      <c r="AO1927" s="275"/>
      <c r="AP1927" s="275"/>
      <c r="AQ1927" s="275"/>
      <c r="AR1927" s="275"/>
      <c r="AS1927" s="500"/>
      <c r="AT1927" s="275"/>
      <c r="AU1927" s="275"/>
      <c r="AV1927" s="275"/>
      <c r="AW1927" s="567"/>
      <c r="AX1927" s="567"/>
      <c r="AY1927" s="567"/>
      <c r="AZ1927" s="159"/>
      <c r="BA1927" s="159"/>
      <c r="BB1927" s="275"/>
      <c r="BC1927" s="275"/>
      <c r="BD1927" s="275"/>
      <c r="BE1927" s="275"/>
      <c r="BF1927" s="521"/>
    </row>
    <row r="1928" spans="1:84">
      <c r="A1928" s="149"/>
      <c r="B1928" s="151"/>
      <c r="C1928" s="151"/>
      <c r="D1928" s="151"/>
      <c r="E1928" s="446" t="s">
        <v>1078</v>
      </c>
      <c r="F1928" s="592">
        <v>4</v>
      </c>
      <c r="G1928" s="159">
        <v>3</v>
      </c>
      <c r="H1928" s="159">
        <v>5</v>
      </c>
      <c r="I1928" s="275">
        <f>SUM(G1928:H1928)</f>
        <v>8</v>
      </c>
      <c r="J1928" s="159"/>
      <c r="K1928" s="159"/>
      <c r="L1928" s="275">
        <f>SUM(J1928:K1928)</f>
        <v>0</v>
      </c>
      <c r="M1928" s="159"/>
      <c r="N1928" s="159"/>
      <c r="O1928" s="275">
        <f>SUM(M1928:N1928)</f>
        <v>0</v>
      </c>
      <c r="P1928" s="159"/>
      <c r="Q1928" s="159"/>
      <c r="R1928" s="275">
        <f>SUM(P1928:Q1928)</f>
        <v>0</v>
      </c>
      <c r="S1928" s="500"/>
      <c r="T1928" s="275"/>
      <c r="U1928" s="275"/>
      <c r="V1928" s="275">
        <f>SUM(T1928:U1928)</f>
        <v>0</v>
      </c>
      <c r="W1928" s="275"/>
      <c r="X1928" s="275"/>
      <c r="Y1928" s="275">
        <f>SUM(W1928:X1928)</f>
        <v>0</v>
      </c>
      <c r="Z1928" s="275"/>
      <c r="AA1928" s="275"/>
      <c r="AB1928" s="275">
        <f>SUM(Z1928:AA1928)</f>
        <v>0</v>
      </c>
      <c r="AC1928" s="275"/>
      <c r="AD1928" s="275"/>
      <c r="AE1928" s="275">
        <f>SUM(AC1928:AD1928)</f>
        <v>0</v>
      </c>
      <c r="AF1928" s="500"/>
      <c r="AG1928" s="275"/>
      <c r="AH1928" s="275"/>
      <c r="AI1928" s="275">
        <f>SUM(AG1928:AH1928)</f>
        <v>0</v>
      </c>
      <c r="AJ1928" s="275"/>
      <c r="AK1928" s="275"/>
      <c r="AL1928" s="275">
        <f>SUM(AJ1928:AK1928)</f>
        <v>0</v>
      </c>
      <c r="AM1928" s="275"/>
      <c r="AN1928" s="275"/>
      <c r="AO1928" s="275">
        <f>SUM(AM1928:AN1928)</f>
        <v>0</v>
      </c>
      <c r="AP1928" s="275"/>
      <c r="AQ1928" s="275"/>
      <c r="AR1928" s="275">
        <f>SUM(AP1928:AQ1928)</f>
        <v>0</v>
      </c>
      <c r="AS1928" s="500"/>
      <c r="AT1928" s="275"/>
      <c r="AU1928" s="275"/>
      <c r="AV1928" s="275">
        <f>SUM(AT1928:AU1928)</f>
        <v>0</v>
      </c>
      <c r="AW1928" s="567">
        <f t="shared" ref="AW1928:AW1929" si="9350">SUM(G1928,J1928,M1928,P1928,T1928,W1928,Z1928,AC1928,AG1928,AJ1928,AM1928,AP1928,AT1928)</f>
        <v>3</v>
      </c>
      <c r="AX1928" s="567">
        <f t="shared" ref="AX1928:AX1929" si="9351">SUM(H1928,K1928,N1928,Q1928,U1928,X1928,AA1928,AD1928,AH1928,AK1928,AN1928,AQ1928,AU1928)</f>
        <v>5</v>
      </c>
      <c r="AY1928" s="567">
        <f t="shared" ref="AY1928:AY1929" si="9352">SUM(I1928,L1928,O1928,R1928,V1928,Y1928,AB1928,AE1928,AI1928,AL1928,AO1928,AR1928,AV1928)</f>
        <v>8</v>
      </c>
      <c r="AZ1928" s="159"/>
      <c r="BA1928" s="159"/>
      <c r="BB1928" s="275">
        <f>SUM(AZ1928:BA1928)</f>
        <v>0</v>
      </c>
      <c r="BC1928" s="275"/>
      <c r="BD1928" s="275"/>
      <c r="BE1928" s="275">
        <f>SUM(BC1928:BD1928)</f>
        <v>0</v>
      </c>
      <c r="BF1928" s="521"/>
      <c r="BG1928" s="605">
        <f>SUM(F1928,S1928,AF1928,AS1928)</f>
        <v>4</v>
      </c>
      <c r="BH1928" s="533">
        <f>SUM(G1928,T1928,AG1928)</f>
        <v>3</v>
      </c>
      <c r="BI1928" s="533">
        <f t="shared" ref="BI1928:BI1930" si="9353">SUM(H1928,U1928,AH1928)</f>
        <v>5</v>
      </c>
      <c r="BJ1928" s="533">
        <f t="shared" ref="BJ1928:BJ1930" si="9354">SUM(I1928,V1928,AI1928)</f>
        <v>8</v>
      </c>
      <c r="BK1928" s="533">
        <f t="shared" ref="BK1928:BK1930" si="9355">SUM(J1928,W1928,AJ1928)</f>
        <v>0</v>
      </c>
      <c r="BL1928" s="533">
        <f t="shared" ref="BL1928:BL1930" si="9356">SUM(K1928,X1928,AK1928)</f>
        <v>0</v>
      </c>
      <c r="BM1928" s="533">
        <f t="shared" ref="BM1928:BM1930" si="9357">SUM(L1928,Y1928,AL1928)</f>
        <v>0</v>
      </c>
      <c r="BN1928" s="533">
        <f>SUM(M1928,Z1928,AM1928)</f>
        <v>0</v>
      </c>
      <c r="BO1928" s="533">
        <f t="shared" ref="BO1928:BO1930" si="9358">SUM(N1928,AA1928,AN1928)</f>
        <v>0</v>
      </c>
      <c r="BP1928" s="533">
        <f t="shared" ref="BP1928:BP1930" si="9359">SUM(O1928,AB1928,AO1928)</f>
        <v>0</v>
      </c>
      <c r="BQ1928" s="533">
        <f t="shared" ref="BQ1928:BQ1930" si="9360">SUM(P1928,AC1928,AP1928)</f>
        <v>0</v>
      </c>
      <c r="BR1928" s="533">
        <f t="shared" ref="BR1928:BR1930" si="9361">SUM(Q1928,AD1928,AQ1928)</f>
        <v>0</v>
      </c>
      <c r="BS1928" s="533">
        <f t="shared" ref="BS1928:BS1930" si="9362">SUM(R1928,AE1928,AR1928)</f>
        <v>0</v>
      </c>
      <c r="BT1928" s="533">
        <f>AT1928</f>
        <v>0</v>
      </c>
      <c r="BU1928" s="533">
        <f t="shared" ref="BU1928:BU1930" si="9363">AU1928</f>
        <v>0</v>
      </c>
      <c r="BV1928" s="533">
        <f t="shared" ref="BV1928:BV1930" si="9364">AV1928</f>
        <v>0</v>
      </c>
      <c r="BW1928" s="536">
        <f>SUM(BH1928,BK1928,BN1928,BQ1928,BT1928)</f>
        <v>3</v>
      </c>
      <c r="BX1928" s="536">
        <f t="shared" ref="BX1928:BX1930" si="9365">SUM(BI1928,BL1928,BO1928,BR1928,BU1928)</f>
        <v>5</v>
      </c>
      <c r="BY1928" s="536">
        <f t="shared" ref="BY1928:BY1930" si="9366">SUM(BJ1928,BM1928,BP1928,BS1928,BV1928)</f>
        <v>8</v>
      </c>
      <c r="BZ1928" t="s">
        <v>74</v>
      </c>
      <c r="CA1928" s="553">
        <f>AZ1928</f>
        <v>0</v>
      </c>
      <c r="CB1928" s="553">
        <f t="shared" ref="CB1928:CB1930" si="9367">BA1928</f>
        <v>0</v>
      </c>
      <c r="CC1928" s="553">
        <f t="shared" ref="CC1928:CC1930" si="9368">BB1928</f>
        <v>0</v>
      </c>
      <c r="CD1928" s="553">
        <f>BC1928</f>
        <v>0</v>
      </c>
      <c r="CE1928" s="553">
        <f t="shared" ref="CE1928:CE1930" si="9369">BD1928</f>
        <v>0</v>
      </c>
      <c r="CF1928" s="553">
        <f t="shared" ref="CF1928:CF1930" si="9370">BE1928</f>
        <v>0</v>
      </c>
    </row>
    <row r="1929" spans="1:84">
      <c r="A1929" s="149"/>
      <c r="B1929" s="151"/>
      <c r="C1929" s="151"/>
      <c r="D1929" s="151"/>
      <c r="E1929" s="446" t="s">
        <v>1079</v>
      </c>
      <c r="F1929" s="592">
        <v>45</v>
      </c>
      <c r="G1929" s="159">
        <v>2</v>
      </c>
      <c r="H1929" s="159">
        <v>1</v>
      </c>
      <c r="I1929" s="275">
        <f>SUM(G1929:H1929)</f>
        <v>3</v>
      </c>
      <c r="J1929" s="159"/>
      <c r="K1929" s="159"/>
      <c r="L1929" s="275">
        <f>SUM(J1929:K1929)</f>
        <v>0</v>
      </c>
      <c r="M1929" s="159"/>
      <c r="N1929" s="159"/>
      <c r="O1929" s="275">
        <f>SUM(M1929:N1929)</f>
        <v>0</v>
      </c>
      <c r="P1929" s="159"/>
      <c r="Q1929" s="159"/>
      <c r="R1929" s="275">
        <f>SUM(P1929:Q1929)</f>
        <v>0</v>
      </c>
      <c r="S1929" s="500"/>
      <c r="T1929" s="275"/>
      <c r="U1929" s="275"/>
      <c r="V1929" s="275">
        <f>SUM(T1929:U1929)</f>
        <v>0</v>
      </c>
      <c r="W1929" s="275"/>
      <c r="X1929" s="275"/>
      <c r="Y1929" s="275">
        <f>SUM(W1929:X1929)</f>
        <v>0</v>
      </c>
      <c r="Z1929" s="275"/>
      <c r="AA1929" s="275"/>
      <c r="AB1929" s="275">
        <f>SUM(Z1929:AA1929)</f>
        <v>0</v>
      </c>
      <c r="AC1929" s="275"/>
      <c r="AD1929" s="275"/>
      <c r="AE1929" s="275">
        <f>SUM(AC1929:AD1929)</f>
        <v>0</v>
      </c>
      <c r="AF1929" s="500"/>
      <c r="AG1929" s="275"/>
      <c r="AH1929" s="275"/>
      <c r="AI1929" s="275">
        <f>SUM(AG1929:AH1929)</f>
        <v>0</v>
      </c>
      <c r="AJ1929" s="275"/>
      <c r="AK1929" s="275"/>
      <c r="AL1929" s="275">
        <f>SUM(AJ1929:AK1929)</f>
        <v>0</v>
      </c>
      <c r="AM1929" s="275"/>
      <c r="AN1929" s="275"/>
      <c r="AO1929" s="275">
        <f>SUM(AM1929:AN1929)</f>
        <v>0</v>
      </c>
      <c r="AP1929" s="275"/>
      <c r="AQ1929" s="275"/>
      <c r="AR1929" s="275">
        <f>SUM(AP1929:AQ1929)</f>
        <v>0</v>
      </c>
      <c r="AS1929" s="500"/>
      <c r="AT1929" s="275"/>
      <c r="AU1929" s="275"/>
      <c r="AV1929" s="275">
        <f>SUM(AT1929:AU1929)</f>
        <v>0</v>
      </c>
      <c r="AW1929" s="567">
        <f t="shared" si="9350"/>
        <v>2</v>
      </c>
      <c r="AX1929" s="567">
        <f t="shared" si="9351"/>
        <v>1</v>
      </c>
      <c r="AY1929" s="567">
        <f t="shared" si="9352"/>
        <v>3</v>
      </c>
      <c r="AZ1929" s="159"/>
      <c r="BA1929" s="159"/>
      <c r="BB1929" s="275">
        <f>SUM(AZ1929:BA1929)</f>
        <v>0</v>
      </c>
      <c r="BC1929" s="275"/>
      <c r="BD1929" s="275"/>
      <c r="BE1929" s="275">
        <f>SUM(BC1929:BD1929)</f>
        <v>0</v>
      </c>
      <c r="BF1929" s="521"/>
      <c r="BG1929" s="605">
        <f>SUM(F1929,S1929,AF1929,AS1929)</f>
        <v>45</v>
      </c>
      <c r="BH1929" s="533">
        <f>SUM(G1929,T1929,AG1929)</f>
        <v>2</v>
      </c>
      <c r="BI1929" s="533">
        <f t="shared" si="9353"/>
        <v>1</v>
      </c>
      <c r="BJ1929" s="533">
        <f t="shared" si="9354"/>
        <v>3</v>
      </c>
      <c r="BK1929" s="533">
        <f t="shared" si="9355"/>
        <v>0</v>
      </c>
      <c r="BL1929" s="533">
        <f t="shared" si="9356"/>
        <v>0</v>
      </c>
      <c r="BM1929" s="533">
        <f t="shared" si="9357"/>
        <v>0</v>
      </c>
      <c r="BN1929" s="533">
        <f>SUM(M1929,Z1929,AM1929)</f>
        <v>0</v>
      </c>
      <c r="BO1929" s="533">
        <f t="shared" si="9358"/>
        <v>0</v>
      </c>
      <c r="BP1929" s="533">
        <f t="shared" si="9359"/>
        <v>0</v>
      </c>
      <c r="BQ1929" s="533">
        <f t="shared" si="9360"/>
        <v>0</v>
      </c>
      <c r="BR1929" s="533">
        <f t="shared" si="9361"/>
        <v>0</v>
      </c>
      <c r="BS1929" s="533">
        <f t="shared" si="9362"/>
        <v>0</v>
      </c>
      <c r="BT1929" s="533">
        <f>AT1929</f>
        <v>0</v>
      </c>
      <c r="BU1929" s="533">
        <f t="shared" si="9363"/>
        <v>0</v>
      </c>
      <c r="BV1929" s="533">
        <f t="shared" si="9364"/>
        <v>0</v>
      </c>
      <c r="BW1929" s="536">
        <f>SUM(BH1929,BK1929,BN1929,BQ1929,BT1929)</f>
        <v>2</v>
      </c>
      <c r="BX1929" s="536">
        <f t="shared" si="9365"/>
        <v>1</v>
      </c>
      <c r="BY1929" s="536">
        <f t="shared" si="9366"/>
        <v>3</v>
      </c>
      <c r="BZ1929" t="s">
        <v>74</v>
      </c>
      <c r="CA1929" s="553">
        <f>AZ1929</f>
        <v>0</v>
      </c>
      <c r="CB1929" s="553">
        <f t="shared" si="9367"/>
        <v>0</v>
      </c>
      <c r="CC1929" s="553">
        <f t="shared" si="9368"/>
        <v>0</v>
      </c>
      <c r="CD1929" s="553">
        <f>BC1929</f>
        <v>0</v>
      </c>
      <c r="CE1929" s="553">
        <f t="shared" si="9369"/>
        <v>0</v>
      </c>
      <c r="CF1929" s="553">
        <f t="shared" si="9370"/>
        <v>0</v>
      </c>
    </row>
    <row r="1930" spans="1:84">
      <c r="A1930" s="149"/>
      <c r="B1930" s="151"/>
      <c r="C1930" s="151"/>
      <c r="D1930" s="151"/>
      <c r="E1930" s="379"/>
      <c r="F1930" s="592">
        <f>SUM(F1928:F1929)</f>
        <v>49</v>
      </c>
      <c r="G1930" s="276">
        <f t="shared" ref="G1930:BE1930" si="9371">SUM(G1928:G1929)</f>
        <v>5</v>
      </c>
      <c r="H1930" s="276">
        <f t="shared" si="9371"/>
        <v>6</v>
      </c>
      <c r="I1930" s="276">
        <f t="shared" si="9371"/>
        <v>11</v>
      </c>
      <c r="J1930" s="276">
        <f t="shared" si="9371"/>
        <v>0</v>
      </c>
      <c r="K1930" s="276">
        <f t="shared" si="9371"/>
        <v>0</v>
      </c>
      <c r="L1930" s="276">
        <f t="shared" si="9371"/>
        <v>0</v>
      </c>
      <c r="M1930" s="276">
        <f t="shared" si="9371"/>
        <v>0</v>
      </c>
      <c r="N1930" s="276">
        <f t="shared" si="9371"/>
        <v>0</v>
      </c>
      <c r="O1930" s="276">
        <f t="shared" si="9371"/>
        <v>0</v>
      </c>
      <c r="P1930" s="276">
        <f t="shared" si="9371"/>
        <v>0</v>
      </c>
      <c r="Q1930" s="276">
        <f t="shared" si="9371"/>
        <v>0</v>
      </c>
      <c r="R1930" s="276">
        <f t="shared" si="9371"/>
        <v>0</v>
      </c>
      <c r="S1930" s="501">
        <f t="shared" si="9371"/>
        <v>0</v>
      </c>
      <c r="T1930" s="276">
        <f t="shared" si="9371"/>
        <v>0</v>
      </c>
      <c r="U1930" s="276">
        <f t="shared" si="9371"/>
        <v>0</v>
      </c>
      <c r="V1930" s="276">
        <f t="shared" si="9371"/>
        <v>0</v>
      </c>
      <c r="W1930" s="276">
        <f t="shared" si="9371"/>
        <v>0</v>
      </c>
      <c r="X1930" s="276">
        <f t="shared" si="9371"/>
        <v>0</v>
      </c>
      <c r="Y1930" s="276">
        <f t="shared" si="9371"/>
        <v>0</v>
      </c>
      <c r="Z1930" s="276">
        <f t="shared" si="9371"/>
        <v>0</v>
      </c>
      <c r="AA1930" s="276">
        <f t="shared" si="9371"/>
        <v>0</v>
      </c>
      <c r="AB1930" s="276">
        <f t="shared" si="9371"/>
        <v>0</v>
      </c>
      <c r="AC1930" s="276">
        <f t="shared" si="9371"/>
        <v>0</v>
      </c>
      <c r="AD1930" s="276">
        <f t="shared" si="9371"/>
        <v>0</v>
      </c>
      <c r="AE1930" s="276">
        <f t="shared" si="9371"/>
        <v>0</v>
      </c>
      <c r="AF1930" s="501">
        <f t="shared" si="9371"/>
        <v>0</v>
      </c>
      <c r="AG1930" s="276">
        <f t="shared" si="9371"/>
        <v>0</v>
      </c>
      <c r="AH1930" s="276">
        <f t="shared" si="9371"/>
        <v>0</v>
      </c>
      <c r="AI1930" s="276">
        <f t="shared" si="9371"/>
        <v>0</v>
      </c>
      <c r="AJ1930" s="276">
        <f t="shared" si="9371"/>
        <v>0</v>
      </c>
      <c r="AK1930" s="276">
        <f t="shared" si="9371"/>
        <v>0</v>
      </c>
      <c r="AL1930" s="276">
        <f t="shared" si="9371"/>
        <v>0</v>
      </c>
      <c r="AM1930" s="276">
        <f t="shared" si="9371"/>
        <v>0</v>
      </c>
      <c r="AN1930" s="276">
        <f t="shared" si="9371"/>
        <v>0</v>
      </c>
      <c r="AO1930" s="276">
        <f t="shared" si="9371"/>
        <v>0</v>
      </c>
      <c r="AP1930" s="276">
        <f t="shared" si="9371"/>
        <v>0</v>
      </c>
      <c r="AQ1930" s="276">
        <f t="shared" si="9371"/>
        <v>0</v>
      </c>
      <c r="AR1930" s="276">
        <f t="shared" si="9371"/>
        <v>0</v>
      </c>
      <c r="AS1930" s="501">
        <f t="shared" si="9371"/>
        <v>0</v>
      </c>
      <c r="AT1930" s="276">
        <f t="shared" si="9371"/>
        <v>0</v>
      </c>
      <c r="AU1930" s="276">
        <f t="shared" si="9371"/>
        <v>0</v>
      </c>
      <c r="AV1930" s="276">
        <f t="shared" si="9371"/>
        <v>0</v>
      </c>
      <c r="AW1930" s="568">
        <f t="shared" si="9371"/>
        <v>5</v>
      </c>
      <c r="AX1930" s="568">
        <f t="shared" si="9371"/>
        <v>6</v>
      </c>
      <c r="AY1930" s="568">
        <f t="shared" si="9371"/>
        <v>11</v>
      </c>
      <c r="AZ1930" s="276">
        <f t="shared" si="9371"/>
        <v>0</v>
      </c>
      <c r="BA1930" s="276">
        <f t="shared" si="9371"/>
        <v>0</v>
      </c>
      <c r="BB1930" s="276">
        <f t="shared" si="9371"/>
        <v>0</v>
      </c>
      <c r="BC1930" s="276">
        <f t="shared" si="9371"/>
        <v>0</v>
      </c>
      <c r="BD1930" s="276">
        <f t="shared" si="9371"/>
        <v>0</v>
      </c>
      <c r="BE1930" s="276">
        <f t="shared" si="9371"/>
        <v>0</v>
      </c>
      <c r="BF1930" s="523"/>
      <c r="BG1930" s="605">
        <f>SUM(F1930,S1930,AF1930,AS1930)</f>
        <v>49</v>
      </c>
      <c r="BH1930" s="533">
        <f>SUM(G1930,T1930,AG1930)</f>
        <v>5</v>
      </c>
      <c r="BI1930" s="533">
        <f t="shared" si="9353"/>
        <v>6</v>
      </c>
      <c r="BJ1930" s="533">
        <f t="shared" si="9354"/>
        <v>11</v>
      </c>
      <c r="BK1930" s="533">
        <f t="shared" si="9355"/>
        <v>0</v>
      </c>
      <c r="BL1930" s="533">
        <f t="shared" si="9356"/>
        <v>0</v>
      </c>
      <c r="BM1930" s="533">
        <f t="shared" si="9357"/>
        <v>0</v>
      </c>
      <c r="BN1930" s="533">
        <f>SUM(M1930,Z1930,AM1930)</f>
        <v>0</v>
      </c>
      <c r="BO1930" s="533">
        <f t="shared" si="9358"/>
        <v>0</v>
      </c>
      <c r="BP1930" s="533">
        <f t="shared" si="9359"/>
        <v>0</v>
      </c>
      <c r="BQ1930" s="533">
        <f t="shared" si="9360"/>
        <v>0</v>
      </c>
      <c r="BR1930" s="533">
        <f t="shared" si="9361"/>
        <v>0</v>
      </c>
      <c r="BS1930" s="533">
        <f t="shared" si="9362"/>
        <v>0</v>
      </c>
      <c r="BT1930" s="533">
        <f>AT1930</f>
        <v>0</v>
      </c>
      <c r="BU1930" s="533">
        <f t="shared" si="9363"/>
        <v>0</v>
      </c>
      <c r="BV1930" s="533">
        <f t="shared" si="9364"/>
        <v>0</v>
      </c>
      <c r="BW1930" s="536">
        <f>SUM(BH1930,BK1930,BN1930,BQ1930,BT1930)</f>
        <v>5</v>
      </c>
      <c r="BX1930" s="536">
        <f t="shared" si="9365"/>
        <v>6</v>
      </c>
      <c r="BY1930" s="536">
        <f t="shared" si="9366"/>
        <v>11</v>
      </c>
      <c r="BZ1930" t="s">
        <v>74</v>
      </c>
      <c r="CA1930" s="553">
        <f>AZ1930</f>
        <v>0</v>
      </c>
      <c r="CB1930" s="553">
        <f t="shared" si="9367"/>
        <v>0</v>
      </c>
      <c r="CC1930" s="553">
        <f t="shared" si="9368"/>
        <v>0</v>
      </c>
      <c r="CD1930" s="553">
        <f>BC1930</f>
        <v>0</v>
      </c>
      <c r="CE1930" s="553">
        <f t="shared" si="9369"/>
        <v>0</v>
      </c>
      <c r="CF1930" s="553">
        <f t="shared" si="9370"/>
        <v>0</v>
      </c>
    </row>
    <row r="1931" spans="1:84">
      <c r="A1931" s="149"/>
      <c r="B1931" s="149" t="s">
        <v>197</v>
      </c>
      <c r="C1931" s="151"/>
      <c r="D1931" s="151"/>
      <c r="E1931" s="379" t="s">
        <v>221</v>
      </c>
      <c r="F1931" s="592"/>
      <c r="G1931" s="159"/>
      <c r="H1931" s="159"/>
      <c r="I1931" s="275"/>
      <c r="J1931" s="159"/>
      <c r="K1931" s="159"/>
      <c r="L1931" s="275"/>
      <c r="M1931" s="159"/>
      <c r="N1931" s="159"/>
      <c r="O1931" s="275"/>
      <c r="P1931" s="159"/>
      <c r="Q1931" s="159"/>
      <c r="R1931" s="275"/>
      <c r="S1931" s="500"/>
      <c r="T1931" s="275"/>
      <c r="U1931" s="275"/>
      <c r="V1931" s="275"/>
      <c r="W1931" s="275"/>
      <c r="X1931" s="275"/>
      <c r="Y1931" s="275"/>
      <c r="Z1931" s="275"/>
      <c r="AA1931" s="275"/>
      <c r="AB1931" s="275"/>
      <c r="AC1931" s="275"/>
      <c r="AD1931" s="275"/>
      <c r="AE1931" s="275"/>
      <c r="AF1931" s="500"/>
      <c r="AG1931" s="275"/>
      <c r="AH1931" s="275"/>
      <c r="AI1931" s="275"/>
      <c r="AJ1931" s="275"/>
      <c r="AK1931" s="275"/>
      <c r="AL1931" s="275"/>
      <c r="AM1931" s="275"/>
      <c r="AN1931" s="275"/>
      <c r="AO1931" s="275"/>
      <c r="AP1931" s="275"/>
      <c r="AQ1931" s="275"/>
      <c r="AR1931" s="275"/>
      <c r="AS1931" s="500"/>
      <c r="AT1931" s="275"/>
      <c r="AU1931" s="275"/>
      <c r="AV1931" s="275"/>
      <c r="AW1931" s="567"/>
      <c r="AX1931" s="567"/>
      <c r="AY1931" s="567"/>
      <c r="AZ1931" s="159"/>
      <c r="BA1931" s="159"/>
      <c r="BB1931" s="275"/>
      <c r="BC1931" s="275"/>
      <c r="BD1931" s="275"/>
      <c r="BE1931" s="275"/>
      <c r="BF1931" s="521"/>
    </row>
    <row r="1932" spans="1:84">
      <c r="A1932" s="149"/>
      <c r="B1932" s="151"/>
      <c r="C1932" s="151"/>
      <c r="D1932" s="151"/>
      <c r="E1932" s="446" t="s">
        <v>1078</v>
      </c>
      <c r="F1932" s="592">
        <v>12</v>
      </c>
      <c r="G1932" s="159"/>
      <c r="H1932" s="159">
        <v>0</v>
      </c>
      <c r="I1932" s="275">
        <f>SUM(G1932:H1932)</f>
        <v>0</v>
      </c>
      <c r="J1932" s="159"/>
      <c r="K1932" s="159"/>
      <c r="L1932" s="275">
        <f>SUM(J1932:K1932)</f>
        <v>0</v>
      </c>
      <c r="M1932" s="159"/>
      <c r="N1932" s="159"/>
      <c r="O1932" s="275">
        <f>SUM(M1932:N1932)</f>
        <v>0</v>
      </c>
      <c r="P1932" s="159"/>
      <c r="Q1932" s="159"/>
      <c r="R1932" s="275">
        <f>SUM(P1932:Q1932)</f>
        <v>0</v>
      </c>
      <c r="S1932" s="500"/>
      <c r="T1932" s="275"/>
      <c r="U1932" s="275"/>
      <c r="V1932" s="275">
        <f>SUM(T1932:U1932)</f>
        <v>0</v>
      </c>
      <c r="W1932" s="275"/>
      <c r="X1932" s="275"/>
      <c r="Y1932" s="275">
        <f>SUM(W1932:X1932)</f>
        <v>0</v>
      </c>
      <c r="Z1932" s="275"/>
      <c r="AA1932" s="275"/>
      <c r="AB1932" s="275">
        <f>SUM(Z1932:AA1932)</f>
        <v>0</v>
      </c>
      <c r="AC1932" s="275"/>
      <c r="AD1932" s="275"/>
      <c r="AE1932" s="275">
        <f>SUM(AC1932:AD1932)</f>
        <v>0</v>
      </c>
      <c r="AF1932" s="500"/>
      <c r="AG1932" s="275"/>
      <c r="AH1932" s="275"/>
      <c r="AI1932" s="275">
        <f>SUM(AG1932:AH1932)</f>
        <v>0</v>
      </c>
      <c r="AJ1932" s="275"/>
      <c r="AK1932" s="275"/>
      <c r="AL1932" s="275">
        <f>SUM(AJ1932:AK1932)</f>
        <v>0</v>
      </c>
      <c r="AM1932" s="275"/>
      <c r="AN1932" s="275"/>
      <c r="AO1932" s="275">
        <f>SUM(AM1932:AN1932)</f>
        <v>0</v>
      </c>
      <c r="AP1932" s="275"/>
      <c r="AQ1932" s="275"/>
      <c r="AR1932" s="275">
        <f>SUM(AP1932:AQ1932)</f>
        <v>0</v>
      </c>
      <c r="AS1932" s="500"/>
      <c r="AT1932" s="275">
        <v>1</v>
      </c>
      <c r="AU1932" s="275">
        <v>0</v>
      </c>
      <c r="AV1932" s="275">
        <f>SUM(AT1932:AU1932)</f>
        <v>1</v>
      </c>
      <c r="AW1932" s="567">
        <f t="shared" ref="AW1932:AW1933" si="9372">SUM(G1932,J1932,M1932,P1932,T1932,W1932,Z1932,AC1932,AG1932,AJ1932,AM1932,AP1932,AT1932)</f>
        <v>1</v>
      </c>
      <c r="AX1932" s="567">
        <f t="shared" ref="AX1932:AX1933" si="9373">SUM(H1932,K1932,N1932,Q1932,U1932,X1932,AA1932,AD1932,AH1932,AK1932,AN1932,AQ1932,AU1932)</f>
        <v>0</v>
      </c>
      <c r="AY1932" s="567">
        <f t="shared" ref="AY1932:AY1933" si="9374">SUM(I1932,L1932,O1932,R1932,V1932,Y1932,AB1932,AE1932,AI1932,AL1932,AO1932,AR1932,AV1932)</f>
        <v>1</v>
      </c>
      <c r="AZ1932" s="159">
        <v>1</v>
      </c>
      <c r="BA1932" s="159">
        <v>0</v>
      </c>
      <c r="BB1932" s="275">
        <f>SUM(AZ1932:BA1932)</f>
        <v>1</v>
      </c>
      <c r="BC1932" s="275"/>
      <c r="BD1932" s="275">
        <v>1</v>
      </c>
      <c r="BE1932" s="275">
        <f>SUM(BC1932:BD1932)</f>
        <v>1</v>
      </c>
      <c r="BF1932" s="521"/>
      <c r="BG1932" s="605">
        <f>SUM(F1932,S1932,AF1932,AS1932)</f>
        <v>12</v>
      </c>
      <c r="BH1932" s="533">
        <f>SUM(G1932,T1932,AG1932)</f>
        <v>0</v>
      </c>
      <c r="BI1932" s="533">
        <f t="shared" ref="BI1932:BI1934" si="9375">SUM(H1932,U1932,AH1932)</f>
        <v>0</v>
      </c>
      <c r="BJ1932" s="533">
        <f t="shared" ref="BJ1932:BJ1934" si="9376">SUM(I1932,V1932,AI1932)</f>
        <v>0</v>
      </c>
      <c r="BK1932" s="533">
        <f t="shared" ref="BK1932:BK1934" si="9377">SUM(J1932,W1932,AJ1932)</f>
        <v>0</v>
      </c>
      <c r="BL1932" s="533">
        <f t="shared" ref="BL1932:BL1934" si="9378">SUM(K1932,X1932,AK1932)</f>
        <v>0</v>
      </c>
      <c r="BM1932" s="533">
        <f t="shared" ref="BM1932:BM1934" si="9379">SUM(L1932,Y1932,AL1932)</f>
        <v>0</v>
      </c>
      <c r="BN1932" s="533">
        <f>SUM(M1932,Z1932,AM1932)</f>
        <v>0</v>
      </c>
      <c r="BO1932" s="533">
        <f t="shared" ref="BO1932:BO1934" si="9380">SUM(N1932,AA1932,AN1932)</f>
        <v>0</v>
      </c>
      <c r="BP1932" s="533">
        <f t="shared" ref="BP1932:BP1934" si="9381">SUM(O1932,AB1932,AO1932)</f>
        <v>0</v>
      </c>
      <c r="BQ1932" s="533">
        <f t="shared" ref="BQ1932:BQ1934" si="9382">SUM(P1932,AC1932,AP1932)</f>
        <v>0</v>
      </c>
      <c r="BR1932" s="533">
        <f t="shared" ref="BR1932:BR1934" si="9383">SUM(Q1932,AD1932,AQ1932)</f>
        <v>0</v>
      </c>
      <c r="BS1932" s="533">
        <f t="shared" ref="BS1932:BS1934" si="9384">SUM(R1932,AE1932,AR1932)</f>
        <v>0</v>
      </c>
      <c r="BT1932" s="533">
        <f>AT1932</f>
        <v>1</v>
      </c>
      <c r="BU1932" s="533">
        <f t="shared" ref="BU1932:BU1934" si="9385">AU1932</f>
        <v>0</v>
      </c>
      <c r="BV1932" s="533">
        <f t="shared" ref="BV1932:BV1934" si="9386">AV1932</f>
        <v>1</v>
      </c>
      <c r="BW1932" s="536">
        <f>SUM(BH1932,BK1932,BN1932,BQ1932,BT1932)</f>
        <v>1</v>
      </c>
      <c r="BX1932" s="536">
        <f t="shared" ref="BX1932:BX1934" si="9387">SUM(BI1932,BL1932,BO1932,BR1932,BU1932)</f>
        <v>0</v>
      </c>
      <c r="BY1932" s="536">
        <f t="shared" ref="BY1932:BY1934" si="9388">SUM(BJ1932,BM1932,BP1932,BS1932,BV1932)</f>
        <v>1</v>
      </c>
      <c r="BZ1932" t="s">
        <v>74</v>
      </c>
      <c r="CA1932" s="553">
        <f>AZ1932</f>
        <v>1</v>
      </c>
      <c r="CB1932" s="553">
        <f t="shared" ref="CB1932:CB1934" si="9389">BA1932</f>
        <v>0</v>
      </c>
      <c r="CC1932" s="553">
        <f t="shared" ref="CC1932:CC1934" si="9390">BB1932</f>
        <v>1</v>
      </c>
      <c r="CD1932" s="553">
        <f>BC1932</f>
        <v>0</v>
      </c>
      <c r="CE1932" s="553">
        <f t="shared" ref="CE1932:CE1934" si="9391">BD1932</f>
        <v>1</v>
      </c>
      <c r="CF1932" s="553">
        <f t="shared" ref="CF1932:CF1934" si="9392">BE1932</f>
        <v>1</v>
      </c>
    </row>
    <row r="1933" spans="1:84">
      <c r="A1933" s="149"/>
      <c r="B1933" s="151"/>
      <c r="C1933" s="151"/>
      <c r="D1933" s="151"/>
      <c r="E1933" s="446" t="s">
        <v>1079</v>
      </c>
      <c r="F1933" s="592">
        <v>26</v>
      </c>
      <c r="G1933" s="159"/>
      <c r="H1933" s="159"/>
      <c r="I1933" s="275">
        <f>SUM(G1933:H1933)</f>
        <v>0</v>
      </c>
      <c r="J1933" s="159"/>
      <c r="K1933" s="159"/>
      <c r="L1933" s="275">
        <f>SUM(J1933:K1933)</f>
        <v>0</v>
      </c>
      <c r="M1933" s="159"/>
      <c r="N1933" s="159"/>
      <c r="O1933" s="275">
        <f>SUM(M1933:N1933)</f>
        <v>0</v>
      </c>
      <c r="P1933" s="159"/>
      <c r="Q1933" s="159"/>
      <c r="R1933" s="275">
        <f>SUM(P1933:Q1933)</f>
        <v>0</v>
      </c>
      <c r="S1933" s="500"/>
      <c r="T1933" s="275"/>
      <c r="U1933" s="275"/>
      <c r="V1933" s="275">
        <f>SUM(T1933:U1933)</f>
        <v>0</v>
      </c>
      <c r="W1933" s="275"/>
      <c r="X1933" s="275"/>
      <c r="Y1933" s="275">
        <f>SUM(W1933:X1933)</f>
        <v>0</v>
      </c>
      <c r="Z1933" s="275"/>
      <c r="AA1933" s="275"/>
      <c r="AB1933" s="275">
        <f>SUM(Z1933:AA1933)</f>
        <v>0</v>
      </c>
      <c r="AC1933" s="275"/>
      <c r="AD1933" s="275"/>
      <c r="AE1933" s="275">
        <f>SUM(AC1933:AD1933)</f>
        <v>0</v>
      </c>
      <c r="AF1933" s="500"/>
      <c r="AG1933" s="275"/>
      <c r="AH1933" s="275"/>
      <c r="AI1933" s="275">
        <f>SUM(AG1933:AH1933)</f>
        <v>0</v>
      </c>
      <c r="AJ1933" s="275"/>
      <c r="AK1933" s="275"/>
      <c r="AL1933" s="275">
        <f>SUM(AJ1933:AK1933)</f>
        <v>0</v>
      </c>
      <c r="AM1933" s="275"/>
      <c r="AN1933" s="275"/>
      <c r="AO1933" s="275">
        <f>SUM(AM1933:AN1933)</f>
        <v>0</v>
      </c>
      <c r="AP1933" s="275"/>
      <c r="AQ1933" s="275"/>
      <c r="AR1933" s="275">
        <f>SUM(AP1933:AQ1933)</f>
        <v>0</v>
      </c>
      <c r="AS1933" s="500"/>
      <c r="AT1933" s="275"/>
      <c r="AU1933" s="275">
        <v>0</v>
      </c>
      <c r="AV1933" s="275">
        <f>SUM(AT1933:AU1933)</f>
        <v>0</v>
      </c>
      <c r="AW1933" s="567">
        <f t="shared" si="9372"/>
        <v>0</v>
      </c>
      <c r="AX1933" s="567">
        <f t="shared" si="9373"/>
        <v>0</v>
      </c>
      <c r="AY1933" s="567">
        <f t="shared" si="9374"/>
        <v>0</v>
      </c>
      <c r="AZ1933" s="159"/>
      <c r="BA1933" s="159">
        <v>0</v>
      </c>
      <c r="BB1933" s="275">
        <f>SUM(AZ1933:BA1933)</f>
        <v>0</v>
      </c>
      <c r="BC1933" s="275"/>
      <c r="BD1933" s="275"/>
      <c r="BE1933" s="275">
        <f>SUM(BC1933:BD1933)</f>
        <v>0</v>
      </c>
      <c r="BF1933" s="521"/>
      <c r="BG1933" s="605">
        <f>SUM(F1933,S1933,AF1933,AS1933)</f>
        <v>26</v>
      </c>
      <c r="BH1933" s="533">
        <f>SUM(G1933,T1933,AG1933)</f>
        <v>0</v>
      </c>
      <c r="BI1933" s="533">
        <f t="shared" si="9375"/>
        <v>0</v>
      </c>
      <c r="BJ1933" s="533">
        <f t="shared" si="9376"/>
        <v>0</v>
      </c>
      <c r="BK1933" s="533">
        <f t="shared" si="9377"/>
        <v>0</v>
      </c>
      <c r="BL1933" s="533">
        <f t="shared" si="9378"/>
        <v>0</v>
      </c>
      <c r="BM1933" s="533">
        <f t="shared" si="9379"/>
        <v>0</v>
      </c>
      <c r="BN1933" s="533">
        <f>SUM(M1933,Z1933,AM1933)</f>
        <v>0</v>
      </c>
      <c r="BO1933" s="533">
        <f t="shared" si="9380"/>
        <v>0</v>
      </c>
      <c r="BP1933" s="533">
        <f t="shared" si="9381"/>
        <v>0</v>
      </c>
      <c r="BQ1933" s="533">
        <f t="shared" si="9382"/>
        <v>0</v>
      </c>
      <c r="BR1933" s="533">
        <f t="shared" si="9383"/>
        <v>0</v>
      </c>
      <c r="BS1933" s="533">
        <f t="shared" si="9384"/>
        <v>0</v>
      </c>
      <c r="BT1933" s="533">
        <f>AT1933</f>
        <v>0</v>
      </c>
      <c r="BU1933" s="533">
        <f t="shared" si="9385"/>
        <v>0</v>
      </c>
      <c r="BV1933" s="533">
        <f t="shared" si="9386"/>
        <v>0</v>
      </c>
      <c r="BW1933" s="536">
        <f>SUM(BH1933,BK1933,BN1933,BQ1933,BT1933)</f>
        <v>0</v>
      </c>
      <c r="BX1933" s="536">
        <f t="shared" si="9387"/>
        <v>0</v>
      </c>
      <c r="BY1933" s="536">
        <f t="shared" si="9388"/>
        <v>0</v>
      </c>
      <c r="BZ1933" t="s">
        <v>74</v>
      </c>
      <c r="CA1933" s="553">
        <f>AZ1933</f>
        <v>0</v>
      </c>
      <c r="CB1933" s="553">
        <f t="shared" si="9389"/>
        <v>0</v>
      </c>
      <c r="CC1933" s="553">
        <f t="shared" si="9390"/>
        <v>0</v>
      </c>
      <c r="CD1933" s="553">
        <f>BC1933</f>
        <v>0</v>
      </c>
      <c r="CE1933" s="553">
        <f t="shared" si="9391"/>
        <v>0</v>
      </c>
      <c r="CF1933" s="553">
        <f t="shared" si="9392"/>
        <v>0</v>
      </c>
    </row>
    <row r="1934" spans="1:84">
      <c r="A1934" s="149"/>
      <c r="B1934" s="151"/>
      <c r="C1934" s="151"/>
      <c r="D1934" s="151"/>
      <c r="E1934" s="379"/>
      <c r="F1934" s="592">
        <f t="shared" ref="F1934:BE1934" si="9393">SUM(F1932:F1933)</f>
        <v>38</v>
      </c>
      <c r="G1934" s="276">
        <f t="shared" si="9393"/>
        <v>0</v>
      </c>
      <c r="H1934" s="276">
        <f t="shared" si="9393"/>
        <v>0</v>
      </c>
      <c r="I1934" s="276">
        <f t="shared" si="9393"/>
        <v>0</v>
      </c>
      <c r="J1934" s="276">
        <f t="shared" si="9393"/>
        <v>0</v>
      </c>
      <c r="K1934" s="276">
        <f t="shared" si="9393"/>
        <v>0</v>
      </c>
      <c r="L1934" s="276">
        <f t="shared" si="9393"/>
        <v>0</v>
      </c>
      <c r="M1934" s="276">
        <f t="shared" si="9393"/>
        <v>0</v>
      </c>
      <c r="N1934" s="276">
        <f t="shared" si="9393"/>
        <v>0</v>
      </c>
      <c r="O1934" s="276">
        <f t="shared" si="9393"/>
        <v>0</v>
      </c>
      <c r="P1934" s="276">
        <f t="shared" si="9393"/>
        <v>0</v>
      </c>
      <c r="Q1934" s="276">
        <f t="shared" si="9393"/>
        <v>0</v>
      </c>
      <c r="R1934" s="276">
        <f t="shared" si="9393"/>
        <v>0</v>
      </c>
      <c r="S1934" s="501">
        <f t="shared" si="9393"/>
        <v>0</v>
      </c>
      <c r="T1934" s="276">
        <f t="shared" si="9393"/>
        <v>0</v>
      </c>
      <c r="U1934" s="276">
        <f t="shared" si="9393"/>
        <v>0</v>
      </c>
      <c r="V1934" s="276">
        <f t="shared" si="9393"/>
        <v>0</v>
      </c>
      <c r="W1934" s="276">
        <f t="shared" si="9393"/>
        <v>0</v>
      </c>
      <c r="X1934" s="276">
        <f t="shared" si="9393"/>
        <v>0</v>
      </c>
      <c r="Y1934" s="276">
        <f t="shared" si="9393"/>
        <v>0</v>
      </c>
      <c r="Z1934" s="276">
        <f t="shared" si="9393"/>
        <v>0</v>
      </c>
      <c r="AA1934" s="276">
        <f t="shared" si="9393"/>
        <v>0</v>
      </c>
      <c r="AB1934" s="276">
        <f t="shared" si="9393"/>
        <v>0</v>
      </c>
      <c r="AC1934" s="276">
        <f t="shared" si="9393"/>
        <v>0</v>
      </c>
      <c r="AD1934" s="276">
        <f t="shared" si="9393"/>
        <v>0</v>
      </c>
      <c r="AE1934" s="276">
        <f t="shared" si="9393"/>
        <v>0</v>
      </c>
      <c r="AF1934" s="501">
        <f t="shared" si="9393"/>
        <v>0</v>
      </c>
      <c r="AG1934" s="276">
        <f t="shared" si="9393"/>
        <v>0</v>
      </c>
      <c r="AH1934" s="276">
        <f t="shared" si="9393"/>
        <v>0</v>
      </c>
      <c r="AI1934" s="276">
        <f t="shared" si="9393"/>
        <v>0</v>
      </c>
      <c r="AJ1934" s="276">
        <f t="shared" si="9393"/>
        <v>0</v>
      </c>
      <c r="AK1934" s="276">
        <f t="shared" si="9393"/>
        <v>0</v>
      </c>
      <c r="AL1934" s="276">
        <f t="shared" si="9393"/>
        <v>0</v>
      </c>
      <c r="AM1934" s="276">
        <f t="shared" si="9393"/>
        <v>0</v>
      </c>
      <c r="AN1934" s="276">
        <f t="shared" si="9393"/>
        <v>0</v>
      </c>
      <c r="AO1934" s="276">
        <f t="shared" si="9393"/>
        <v>0</v>
      </c>
      <c r="AP1934" s="276">
        <f t="shared" si="9393"/>
        <v>0</v>
      </c>
      <c r="AQ1934" s="276">
        <f t="shared" si="9393"/>
        <v>0</v>
      </c>
      <c r="AR1934" s="276">
        <f t="shared" si="9393"/>
        <v>0</v>
      </c>
      <c r="AS1934" s="501">
        <f t="shared" si="9393"/>
        <v>0</v>
      </c>
      <c r="AT1934" s="276">
        <f t="shared" si="9393"/>
        <v>1</v>
      </c>
      <c r="AU1934" s="276">
        <f t="shared" si="9393"/>
        <v>0</v>
      </c>
      <c r="AV1934" s="276">
        <f t="shared" si="9393"/>
        <v>1</v>
      </c>
      <c r="AW1934" s="568">
        <f t="shared" si="9393"/>
        <v>1</v>
      </c>
      <c r="AX1934" s="568">
        <f t="shared" si="9393"/>
        <v>0</v>
      </c>
      <c r="AY1934" s="568">
        <f t="shared" si="9393"/>
        <v>1</v>
      </c>
      <c r="AZ1934" s="276">
        <f t="shared" si="9393"/>
        <v>1</v>
      </c>
      <c r="BA1934" s="276">
        <f t="shared" si="9393"/>
        <v>0</v>
      </c>
      <c r="BB1934" s="276">
        <f t="shared" si="9393"/>
        <v>1</v>
      </c>
      <c r="BC1934" s="276">
        <f t="shared" si="9393"/>
        <v>0</v>
      </c>
      <c r="BD1934" s="276">
        <f t="shared" si="9393"/>
        <v>1</v>
      </c>
      <c r="BE1934" s="276">
        <f t="shared" si="9393"/>
        <v>1</v>
      </c>
      <c r="BF1934" s="523"/>
      <c r="BG1934" s="605">
        <f>SUM(F1934,S1934,AF1934,AS1934)</f>
        <v>38</v>
      </c>
      <c r="BH1934" s="533">
        <f>SUM(G1934,T1934,AG1934)</f>
        <v>0</v>
      </c>
      <c r="BI1934" s="533">
        <f t="shared" si="9375"/>
        <v>0</v>
      </c>
      <c r="BJ1934" s="533">
        <f t="shared" si="9376"/>
        <v>0</v>
      </c>
      <c r="BK1934" s="533">
        <f t="shared" si="9377"/>
        <v>0</v>
      </c>
      <c r="BL1934" s="533">
        <f t="shared" si="9378"/>
        <v>0</v>
      </c>
      <c r="BM1934" s="533">
        <f t="shared" si="9379"/>
        <v>0</v>
      </c>
      <c r="BN1934" s="533">
        <f>SUM(M1934,Z1934,AM1934)</f>
        <v>0</v>
      </c>
      <c r="BO1934" s="533">
        <f t="shared" si="9380"/>
        <v>0</v>
      </c>
      <c r="BP1934" s="533">
        <f t="shared" si="9381"/>
        <v>0</v>
      </c>
      <c r="BQ1934" s="533">
        <f t="shared" si="9382"/>
        <v>0</v>
      </c>
      <c r="BR1934" s="533">
        <f t="shared" si="9383"/>
        <v>0</v>
      </c>
      <c r="BS1934" s="533">
        <f t="shared" si="9384"/>
        <v>0</v>
      </c>
      <c r="BT1934" s="533">
        <f>AT1934</f>
        <v>1</v>
      </c>
      <c r="BU1934" s="533">
        <f t="shared" si="9385"/>
        <v>0</v>
      </c>
      <c r="BV1934" s="533">
        <f t="shared" si="9386"/>
        <v>1</v>
      </c>
      <c r="BW1934" s="536">
        <f>SUM(BH1934,BK1934,BN1934,BQ1934,BT1934)</f>
        <v>1</v>
      </c>
      <c r="BX1934" s="536">
        <f t="shared" si="9387"/>
        <v>0</v>
      </c>
      <c r="BY1934" s="536">
        <f t="shared" si="9388"/>
        <v>1</v>
      </c>
      <c r="BZ1934" t="s">
        <v>74</v>
      </c>
      <c r="CA1934" s="553">
        <f>AZ1934</f>
        <v>1</v>
      </c>
      <c r="CB1934" s="553">
        <f t="shared" si="9389"/>
        <v>0</v>
      </c>
      <c r="CC1934" s="553">
        <f t="shared" si="9390"/>
        <v>1</v>
      </c>
      <c r="CD1934" s="553">
        <f>BC1934</f>
        <v>0</v>
      </c>
      <c r="CE1934" s="553">
        <f t="shared" si="9391"/>
        <v>1</v>
      </c>
      <c r="CF1934" s="553">
        <f t="shared" si="9392"/>
        <v>1</v>
      </c>
    </row>
    <row r="1935" spans="1:84">
      <c r="A1935" s="149"/>
      <c r="B1935" s="149" t="s">
        <v>202</v>
      </c>
      <c r="C1935" s="151"/>
      <c r="D1935" s="151"/>
      <c r="E1935" s="379" t="s">
        <v>221</v>
      </c>
      <c r="F1935" s="592"/>
      <c r="G1935" s="159"/>
      <c r="H1935" s="159"/>
      <c r="I1935" s="275"/>
      <c r="J1935" s="159"/>
      <c r="K1935" s="159"/>
      <c r="L1935" s="275"/>
      <c r="M1935" s="159"/>
      <c r="N1935" s="159"/>
      <c r="O1935" s="275"/>
      <c r="P1935" s="159"/>
      <c r="Q1935" s="159"/>
      <c r="R1935" s="275"/>
      <c r="S1935" s="500"/>
      <c r="T1935" s="275"/>
      <c r="U1935" s="275"/>
      <c r="V1935" s="275"/>
      <c r="W1935" s="275"/>
      <c r="X1935" s="275"/>
      <c r="Y1935" s="275"/>
      <c r="Z1935" s="275"/>
      <c r="AA1935" s="275"/>
      <c r="AB1935" s="275"/>
      <c r="AC1935" s="275"/>
      <c r="AD1935" s="275"/>
      <c r="AE1935" s="275"/>
      <c r="AF1935" s="500"/>
      <c r="AG1935" s="275"/>
      <c r="AH1935" s="275"/>
      <c r="AI1935" s="275"/>
      <c r="AJ1935" s="275"/>
      <c r="AK1935" s="275"/>
      <c r="AL1935" s="275"/>
      <c r="AM1935" s="275"/>
      <c r="AN1935" s="275"/>
      <c r="AO1935" s="275"/>
      <c r="AP1935" s="275"/>
      <c r="AQ1935" s="275"/>
      <c r="AR1935" s="275"/>
      <c r="AS1935" s="500"/>
      <c r="AT1935" s="275"/>
      <c r="AU1935" s="275"/>
      <c r="AV1935" s="275"/>
      <c r="AW1935" s="567"/>
      <c r="AX1935" s="567"/>
      <c r="AY1935" s="567"/>
      <c r="AZ1935" s="159"/>
      <c r="BA1935" s="159"/>
      <c r="BB1935" s="275"/>
      <c r="BC1935" s="275"/>
      <c r="BD1935" s="275"/>
      <c r="BE1935" s="275"/>
      <c r="BF1935" s="521"/>
    </row>
    <row r="1936" spans="1:84">
      <c r="A1936" s="149"/>
      <c r="B1936" s="151"/>
      <c r="C1936" s="151"/>
      <c r="D1936" s="151"/>
      <c r="E1936" s="446" t="s">
        <v>1078</v>
      </c>
      <c r="F1936" s="592">
        <v>0</v>
      </c>
      <c r="G1936" s="159">
        <v>15</v>
      </c>
      <c r="H1936" s="159">
        <v>3</v>
      </c>
      <c r="I1936" s="275">
        <f>SUM(G1936:H1936)</f>
        <v>18</v>
      </c>
      <c r="J1936" s="159">
        <v>3</v>
      </c>
      <c r="K1936" s="159">
        <v>1</v>
      </c>
      <c r="L1936" s="275">
        <f>SUM(J1936:K1936)</f>
        <v>4</v>
      </c>
      <c r="M1936" s="159">
        <v>0</v>
      </c>
      <c r="N1936" s="159">
        <v>1</v>
      </c>
      <c r="O1936" s="275">
        <f>SUM(M1936:N1936)</f>
        <v>1</v>
      </c>
      <c r="P1936" s="159">
        <v>5</v>
      </c>
      <c r="Q1936" s="159">
        <v>2</v>
      </c>
      <c r="R1936" s="275">
        <f>SUM(P1936:Q1936)</f>
        <v>7</v>
      </c>
      <c r="S1936" s="500"/>
      <c r="T1936" s="275"/>
      <c r="U1936" s="275"/>
      <c r="V1936" s="275">
        <f>SUM(T1936:U1936)</f>
        <v>0</v>
      </c>
      <c r="W1936" s="275"/>
      <c r="X1936" s="275"/>
      <c r="Y1936" s="275">
        <f>SUM(W1936:X1936)</f>
        <v>0</v>
      </c>
      <c r="Z1936" s="275"/>
      <c r="AA1936" s="275"/>
      <c r="AB1936" s="275">
        <f>SUM(Z1936:AA1936)</f>
        <v>0</v>
      </c>
      <c r="AC1936" s="275"/>
      <c r="AD1936" s="275"/>
      <c r="AE1936" s="275">
        <f>SUM(AC1936:AD1936)</f>
        <v>0</v>
      </c>
      <c r="AF1936" s="500"/>
      <c r="AG1936" s="275"/>
      <c r="AH1936" s="275"/>
      <c r="AI1936" s="275">
        <f>SUM(AG1936:AH1936)</f>
        <v>0</v>
      </c>
      <c r="AJ1936" s="275"/>
      <c r="AK1936" s="275"/>
      <c r="AL1936" s="275">
        <f>SUM(AJ1936:AK1936)</f>
        <v>0</v>
      </c>
      <c r="AM1936" s="275"/>
      <c r="AN1936" s="275"/>
      <c r="AO1936" s="275">
        <f>SUM(AM1936:AN1936)</f>
        <v>0</v>
      </c>
      <c r="AP1936" s="275"/>
      <c r="AQ1936" s="275"/>
      <c r="AR1936" s="275">
        <f>SUM(AP1936:AQ1936)</f>
        <v>0</v>
      </c>
      <c r="AS1936" s="500"/>
      <c r="AT1936" s="275"/>
      <c r="AU1936" s="275"/>
      <c r="AV1936" s="275">
        <f>SUM(AT1936:AU1936)</f>
        <v>0</v>
      </c>
      <c r="AW1936" s="567">
        <f t="shared" ref="AW1936:AW1937" si="9394">SUM(G1936,J1936,M1936,P1936,T1936,W1936,Z1936,AC1936,AG1936,AJ1936,AM1936,AP1936,AT1936)</f>
        <v>23</v>
      </c>
      <c r="AX1936" s="567">
        <f t="shared" ref="AX1936:AX1937" si="9395">SUM(H1936,K1936,N1936,Q1936,U1936,X1936,AA1936,AD1936,AH1936,AK1936,AN1936,AQ1936,AU1936)</f>
        <v>7</v>
      </c>
      <c r="AY1936" s="567">
        <f t="shared" ref="AY1936:AY1937" si="9396">SUM(I1936,L1936,O1936,R1936,V1936,Y1936,AB1936,AE1936,AI1936,AL1936,AO1936,AR1936,AV1936)</f>
        <v>30</v>
      </c>
      <c r="AZ1936" s="159"/>
      <c r="BA1936" s="159"/>
      <c r="BB1936" s="275">
        <f>SUM(AZ1936:BA1936)</f>
        <v>0</v>
      </c>
      <c r="BC1936" s="275">
        <v>23</v>
      </c>
      <c r="BD1936" s="275">
        <v>7</v>
      </c>
      <c r="BE1936" s="275">
        <f>SUM(BC1936:BD1936)</f>
        <v>30</v>
      </c>
      <c r="BF1936" s="521"/>
      <c r="BG1936" s="605">
        <f>SUM(F1936,S1936,AF1936,AS1936)</f>
        <v>0</v>
      </c>
      <c r="BH1936" s="533">
        <f>SUM(G1936,T1936,AG1936)</f>
        <v>15</v>
      </c>
      <c r="BI1936" s="533">
        <f t="shared" ref="BI1936:BI1938" si="9397">SUM(H1936,U1936,AH1936)</f>
        <v>3</v>
      </c>
      <c r="BJ1936" s="533">
        <f t="shared" ref="BJ1936:BJ1938" si="9398">SUM(I1936,V1936,AI1936)</f>
        <v>18</v>
      </c>
      <c r="BK1936" s="533">
        <f t="shared" ref="BK1936:BK1938" si="9399">SUM(J1936,W1936,AJ1936)</f>
        <v>3</v>
      </c>
      <c r="BL1936" s="533">
        <f t="shared" ref="BL1936:BL1938" si="9400">SUM(K1936,X1936,AK1936)</f>
        <v>1</v>
      </c>
      <c r="BM1936" s="533">
        <f t="shared" ref="BM1936:BM1938" si="9401">SUM(L1936,Y1936,AL1936)</f>
        <v>4</v>
      </c>
      <c r="BN1936" s="533">
        <f>SUM(M1936,Z1936,AM1936)</f>
        <v>0</v>
      </c>
      <c r="BO1936" s="533">
        <f t="shared" ref="BO1936:BO1938" si="9402">SUM(N1936,AA1936,AN1936)</f>
        <v>1</v>
      </c>
      <c r="BP1936" s="533">
        <f t="shared" ref="BP1936:BP1938" si="9403">SUM(O1936,AB1936,AO1936)</f>
        <v>1</v>
      </c>
      <c r="BQ1936" s="533">
        <f t="shared" ref="BQ1936:BQ1938" si="9404">SUM(P1936,AC1936,AP1936)</f>
        <v>5</v>
      </c>
      <c r="BR1936" s="533">
        <f t="shared" ref="BR1936:BR1938" si="9405">SUM(Q1936,AD1936,AQ1936)</f>
        <v>2</v>
      </c>
      <c r="BS1936" s="533">
        <f t="shared" ref="BS1936:BS1938" si="9406">SUM(R1936,AE1936,AR1936)</f>
        <v>7</v>
      </c>
      <c r="BT1936" s="533">
        <f>AT1936</f>
        <v>0</v>
      </c>
      <c r="BU1936" s="533">
        <f t="shared" ref="BU1936:BU1938" si="9407">AU1936</f>
        <v>0</v>
      </c>
      <c r="BV1936" s="533">
        <f t="shared" ref="BV1936:BV1938" si="9408">AV1936</f>
        <v>0</v>
      </c>
      <c r="BW1936" s="536">
        <f>SUM(BH1936,BK1936,BN1936,BQ1936,BT1936)</f>
        <v>23</v>
      </c>
      <c r="BX1936" s="536">
        <f t="shared" ref="BX1936:BX1938" si="9409">SUM(BI1936,BL1936,BO1936,BR1936,BU1936)</f>
        <v>7</v>
      </c>
      <c r="BY1936" s="536">
        <f t="shared" ref="BY1936:BY1938" si="9410">SUM(BJ1936,BM1936,BP1936,BS1936,BV1936)</f>
        <v>30</v>
      </c>
      <c r="BZ1936" t="s">
        <v>74</v>
      </c>
      <c r="CA1936" s="553">
        <f>AZ1936</f>
        <v>0</v>
      </c>
      <c r="CB1936" s="553">
        <f t="shared" ref="CB1936:CB1938" si="9411">BA1936</f>
        <v>0</v>
      </c>
      <c r="CC1936" s="553">
        <f t="shared" ref="CC1936:CC1938" si="9412">BB1936</f>
        <v>0</v>
      </c>
      <c r="CD1936" s="553">
        <f>BC1936</f>
        <v>23</v>
      </c>
      <c r="CE1936" s="553">
        <f t="shared" ref="CE1936:CE1938" si="9413">BD1936</f>
        <v>7</v>
      </c>
      <c r="CF1936" s="553">
        <f t="shared" ref="CF1936:CF1938" si="9414">BE1936</f>
        <v>30</v>
      </c>
    </row>
    <row r="1937" spans="1:84">
      <c r="A1937" s="149"/>
      <c r="B1937" s="151"/>
      <c r="C1937" s="151"/>
      <c r="D1937" s="151"/>
      <c r="E1937" s="446" t="s">
        <v>1079</v>
      </c>
      <c r="F1937" s="592">
        <v>13</v>
      </c>
      <c r="G1937" s="159">
        <v>3</v>
      </c>
      <c r="H1937" s="159">
        <v>1</v>
      </c>
      <c r="I1937" s="275">
        <f>SUM(G1937:H1937)</f>
        <v>4</v>
      </c>
      <c r="J1937" s="159">
        <v>1</v>
      </c>
      <c r="K1937" s="159">
        <v>0</v>
      </c>
      <c r="L1937" s="275">
        <f>SUM(J1937:K1937)</f>
        <v>1</v>
      </c>
      <c r="M1937" s="159">
        <v>0</v>
      </c>
      <c r="N1937" s="159">
        <v>0</v>
      </c>
      <c r="O1937" s="275">
        <f>SUM(M1937:N1937)</f>
        <v>0</v>
      </c>
      <c r="P1937" s="159">
        <v>0</v>
      </c>
      <c r="Q1937" s="159">
        <v>2</v>
      </c>
      <c r="R1937" s="275">
        <f>SUM(P1937:Q1937)</f>
        <v>2</v>
      </c>
      <c r="S1937" s="500"/>
      <c r="T1937" s="275"/>
      <c r="U1937" s="275"/>
      <c r="V1937" s="275">
        <f>SUM(T1937:U1937)</f>
        <v>0</v>
      </c>
      <c r="W1937" s="275"/>
      <c r="X1937" s="275"/>
      <c r="Y1937" s="275">
        <f>SUM(W1937:X1937)</f>
        <v>0</v>
      </c>
      <c r="Z1937" s="275"/>
      <c r="AA1937" s="275"/>
      <c r="AB1937" s="275">
        <f>SUM(Z1937:AA1937)</f>
        <v>0</v>
      </c>
      <c r="AC1937" s="275"/>
      <c r="AD1937" s="275"/>
      <c r="AE1937" s="275">
        <f>SUM(AC1937:AD1937)</f>
        <v>0</v>
      </c>
      <c r="AF1937" s="500"/>
      <c r="AG1937" s="275"/>
      <c r="AH1937" s="275"/>
      <c r="AI1937" s="275">
        <f>SUM(AG1937:AH1937)</f>
        <v>0</v>
      </c>
      <c r="AJ1937" s="275"/>
      <c r="AK1937" s="275"/>
      <c r="AL1937" s="275">
        <f>SUM(AJ1937:AK1937)</f>
        <v>0</v>
      </c>
      <c r="AM1937" s="275"/>
      <c r="AN1937" s="275"/>
      <c r="AO1937" s="275">
        <f>SUM(AM1937:AN1937)</f>
        <v>0</v>
      </c>
      <c r="AP1937" s="275"/>
      <c r="AQ1937" s="275"/>
      <c r="AR1937" s="275">
        <f>SUM(AP1937:AQ1937)</f>
        <v>0</v>
      </c>
      <c r="AS1937" s="500"/>
      <c r="AT1937" s="275"/>
      <c r="AU1937" s="275"/>
      <c r="AV1937" s="275">
        <f>SUM(AT1937:AU1937)</f>
        <v>0</v>
      </c>
      <c r="AW1937" s="567">
        <f t="shared" si="9394"/>
        <v>4</v>
      </c>
      <c r="AX1937" s="567">
        <f t="shared" si="9395"/>
        <v>3</v>
      </c>
      <c r="AY1937" s="567">
        <f t="shared" si="9396"/>
        <v>7</v>
      </c>
      <c r="AZ1937" s="159"/>
      <c r="BA1937" s="159"/>
      <c r="BB1937" s="275">
        <f>SUM(AZ1937:BA1937)</f>
        <v>0</v>
      </c>
      <c r="BC1937" s="275">
        <v>4</v>
      </c>
      <c r="BD1937" s="275">
        <v>3</v>
      </c>
      <c r="BE1937" s="275">
        <f>SUM(BC1937:BD1937)</f>
        <v>7</v>
      </c>
      <c r="BF1937" s="521"/>
      <c r="BG1937" s="605">
        <f>SUM(F1937,S1937,AF1937,AS1937)</f>
        <v>13</v>
      </c>
      <c r="BH1937" s="533">
        <f>SUM(G1937,T1937,AG1937)</f>
        <v>3</v>
      </c>
      <c r="BI1937" s="533">
        <f t="shared" si="9397"/>
        <v>1</v>
      </c>
      <c r="BJ1937" s="533">
        <f t="shared" si="9398"/>
        <v>4</v>
      </c>
      <c r="BK1937" s="533">
        <f t="shared" si="9399"/>
        <v>1</v>
      </c>
      <c r="BL1937" s="533">
        <f t="shared" si="9400"/>
        <v>0</v>
      </c>
      <c r="BM1937" s="533">
        <f t="shared" si="9401"/>
        <v>1</v>
      </c>
      <c r="BN1937" s="533">
        <f>SUM(M1937,Z1937,AM1937)</f>
        <v>0</v>
      </c>
      <c r="BO1937" s="533">
        <f t="shared" si="9402"/>
        <v>0</v>
      </c>
      <c r="BP1937" s="533">
        <f t="shared" si="9403"/>
        <v>0</v>
      </c>
      <c r="BQ1937" s="533">
        <f t="shared" si="9404"/>
        <v>0</v>
      </c>
      <c r="BR1937" s="533">
        <f t="shared" si="9405"/>
        <v>2</v>
      </c>
      <c r="BS1937" s="533">
        <f t="shared" si="9406"/>
        <v>2</v>
      </c>
      <c r="BT1937" s="533">
        <f>AT1937</f>
        <v>0</v>
      </c>
      <c r="BU1937" s="533">
        <f t="shared" si="9407"/>
        <v>0</v>
      </c>
      <c r="BV1937" s="533">
        <f t="shared" si="9408"/>
        <v>0</v>
      </c>
      <c r="BW1937" s="536">
        <f>SUM(BH1937,BK1937,BN1937,BQ1937,BT1937)</f>
        <v>4</v>
      </c>
      <c r="BX1937" s="536">
        <f t="shared" si="9409"/>
        <v>3</v>
      </c>
      <c r="BY1937" s="536">
        <f t="shared" si="9410"/>
        <v>7</v>
      </c>
      <c r="BZ1937" t="s">
        <v>74</v>
      </c>
      <c r="CA1937" s="553">
        <f>AZ1937</f>
        <v>0</v>
      </c>
      <c r="CB1937" s="553">
        <f t="shared" si="9411"/>
        <v>0</v>
      </c>
      <c r="CC1937" s="553">
        <f t="shared" si="9412"/>
        <v>0</v>
      </c>
      <c r="CD1937" s="553">
        <f>BC1937</f>
        <v>4</v>
      </c>
      <c r="CE1937" s="553">
        <f t="shared" si="9413"/>
        <v>3</v>
      </c>
      <c r="CF1937" s="553">
        <f t="shared" si="9414"/>
        <v>7</v>
      </c>
    </row>
    <row r="1938" spans="1:84">
      <c r="A1938" s="149"/>
      <c r="B1938" s="151"/>
      <c r="C1938" s="151"/>
      <c r="D1938" s="151"/>
      <c r="E1938" s="370"/>
      <c r="F1938" s="592">
        <f t="shared" ref="F1938:BE1938" si="9415">SUM(F1936:F1937)</f>
        <v>13</v>
      </c>
      <c r="G1938" s="276">
        <f t="shared" si="9415"/>
        <v>18</v>
      </c>
      <c r="H1938" s="276">
        <f t="shared" si="9415"/>
        <v>4</v>
      </c>
      <c r="I1938" s="276">
        <f t="shared" si="9415"/>
        <v>22</v>
      </c>
      <c r="J1938" s="276">
        <f t="shared" si="9415"/>
        <v>4</v>
      </c>
      <c r="K1938" s="276">
        <f t="shared" si="9415"/>
        <v>1</v>
      </c>
      <c r="L1938" s="276">
        <f t="shared" si="9415"/>
        <v>5</v>
      </c>
      <c r="M1938" s="276">
        <f t="shared" si="9415"/>
        <v>0</v>
      </c>
      <c r="N1938" s="276">
        <f t="shared" si="9415"/>
        <v>1</v>
      </c>
      <c r="O1938" s="276">
        <f t="shared" si="9415"/>
        <v>1</v>
      </c>
      <c r="P1938" s="276">
        <f t="shared" si="9415"/>
        <v>5</v>
      </c>
      <c r="Q1938" s="276">
        <f t="shared" si="9415"/>
        <v>4</v>
      </c>
      <c r="R1938" s="276">
        <f t="shared" si="9415"/>
        <v>9</v>
      </c>
      <c r="S1938" s="501">
        <f t="shared" si="9415"/>
        <v>0</v>
      </c>
      <c r="T1938" s="276">
        <f t="shared" si="9415"/>
        <v>0</v>
      </c>
      <c r="U1938" s="276">
        <f t="shared" si="9415"/>
        <v>0</v>
      </c>
      <c r="V1938" s="276">
        <f t="shared" si="9415"/>
        <v>0</v>
      </c>
      <c r="W1938" s="276">
        <f t="shared" si="9415"/>
        <v>0</v>
      </c>
      <c r="X1938" s="276">
        <f t="shared" si="9415"/>
        <v>0</v>
      </c>
      <c r="Y1938" s="276">
        <f t="shared" si="9415"/>
        <v>0</v>
      </c>
      <c r="Z1938" s="276">
        <f t="shared" si="9415"/>
        <v>0</v>
      </c>
      <c r="AA1938" s="276">
        <f t="shared" si="9415"/>
        <v>0</v>
      </c>
      <c r="AB1938" s="276">
        <f t="shared" si="9415"/>
        <v>0</v>
      </c>
      <c r="AC1938" s="276">
        <f t="shared" si="9415"/>
        <v>0</v>
      </c>
      <c r="AD1938" s="276">
        <f t="shared" si="9415"/>
        <v>0</v>
      </c>
      <c r="AE1938" s="276">
        <f t="shared" si="9415"/>
        <v>0</v>
      </c>
      <c r="AF1938" s="501">
        <f t="shared" si="9415"/>
        <v>0</v>
      </c>
      <c r="AG1938" s="276">
        <f t="shared" si="9415"/>
        <v>0</v>
      </c>
      <c r="AH1938" s="276">
        <f t="shared" si="9415"/>
        <v>0</v>
      </c>
      <c r="AI1938" s="276">
        <f t="shared" si="9415"/>
        <v>0</v>
      </c>
      <c r="AJ1938" s="276">
        <f t="shared" si="9415"/>
        <v>0</v>
      </c>
      <c r="AK1938" s="276">
        <f t="shared" si="9415"/>
        <v>0</v>
      </c>
      <c r="AL1938" s="276">
        <f t="shared" si="9415"/>
        <v>0</v>
      </c>
      <c r="AM1938" s="276">
        <f t="shared" si="9415"/>
        <v>0</v>
      </c>
      <c r="AN1938" s="276">
        <f t="shared" si="9415"/>
        <v>0</v>
      </c>
      <c r="AO1938" s="276">
        <f t="shared" si="9415"/>
        <v>0</v>
      </c>
      <c r="AP1938" s="276">
        <f t="shared" si="9415"/>
        <v>0</v>
      </c>
      <c r="AQ1938" s="276">
        <f t="shared" si="9415"/>
        <v>0</v>
      </c>
      <c r="AR1938" s="276">
        <f t="shared" si="9415"/>
        <v>0</v>
      </c>
      <c r="AS1938" s="501">
        <f t="shared" si="9415"/>
        <v>0</v>
      </c>
      <c r="AT1938" s="276">
        <f t="shared" si="9415"/>
        <v>0</v>
      </c>
      <c r="AU1938" s="276">
        <f t="shared" si="9415"/>
        <v>0</v>
      </c>
      <c r="AV1938" s="276">
        <f t="shared" si="9415"/>
        <v>0</v>
      </c>
      <c r="AW1938" s="568">
        <f t="shared" si="9415"/>
        <v>27</v>
      </c>
      <c r="AX1938" s="568">
        <f t="shared" si="9415"/>
        <v>10</v>
      </c>
      <c r="AY1938" s="568">
        <f t="shared" si="9415"/>
        <v>37</v>
      </c>
      <c r="AZ1938" s="276">
        <f t="shared" si="9415"/>
        <v>0</v>
      </c>
      <c r="BA1938" s="276">
        <f t="shared" si="9415"/>
        <v>0</v>
      </c>
      <c r="BB1938" s="276">
        <f t="shared" si="9415"/>
        <v>0</v>
      </c>
      <c r="BC1938" s="276">
        <f t="shared" si="9415"/>
        <v>27</v>
      </c>
      <c r="BD1938" s="276">
        <f t="shared" si="9415"/>
        <v>10</v>
      </c>
      <c r="BE1938" s="276">
        <f t="shared" si="9415"/>
        <v>37</v>
      </c>
      <c r="BF1938" s="523"/>
      <c r="BG1938" s="605">
        <f>SUM(F1938,S1938,AF1938,AS1938)</f>
        <v>13</v>
      </c>
      <c r="BH1938" s="533">
        <f>SUM(G1938,T1938,AG1938)</f>
        <v>18</v>
      </c>
      <c r="BI1938" s="533">
        <f t="shared" si="9397"/>
        <v>4</v>
      </c>
      <c r="BJ1938" s="533">
        <f t="shared" si="9398"/>
        <v>22</v>
      </c>
      <c r="BK1938" s="533">
        <f t="shared" si="9399"/>
        <v>4</v>
      </c>
      <c r="BL1938" s="533">
        <f t="shared" si="9400"/>
        <v>1</v>
      </c>
      <c r="BM1938" s="533">
        <f t="shared" si="9401"/>
        <v>5</v>
      </c>
      <c r="BN1938" s="533">
        <f>SUM(M1938,Z1938,AM1938)</f>
        <v>0</v>
      </c>
      <c r="BO1938" s="533">
        <f t="shared" si="9402"/>
        <v>1</v>
      </c>
      <c r="BP1938" s="533">
        <f t="shared" si="9403"/>
        <v>1</v>
      </c>
      <c r="BQ1938" s="533">
        <f t="shared" si="9404"/>
        <v>5</v>
      </c>
      <c r="BR1938" s="533">
        <f t="shared" si="9405"/>
        <v>4</v>
      </c>
      <c r="BS1938" s="533">
        <f t="shared" si="9406"/>
        <v>9</v>
      </c>
      <c r="BT1938" s="533">
        <f>AT1938</f>
        <v>0</v>
      </c>
      <c r="BU1938" s="533">
        <f t="shared" si="9407"/>
        <v>0</v>
      </c>
      <c r="BV1938" s="533">
        <f t="shared" si="9408"/>
        <v>0</v>
      </c>
      <c r="BW1938" s="536">
        <f>SUM(BH1938,BK1938,BN1938,BQ1938,BT1938)</f>
        <v>27</v>
      </c>
      <c r="BX1938" s="536">
        <f t="shared" si="9409"/>
        <v>10</v>
      </c>
      <c r="BY1938" s="536">
        <f t="shared" si="9410"/>
        <v>37</v>
      </c>
      <c r="BZ1938" t="s">
        <v>74</v>
      </c>
      <c r="CA1938" s="553">
        <f>AZ1938</f>
        <v>0</v>
      </c>
      <c r="CB1938" s="553">
        <f t="shared" si="9411"/>
        <v>0</v>
      </c>
      <c r="CC1938" s="553">
        <f t="shared" si="9412"/>
        <v>0</v>
      </c>
      <c r="CD1938" s="553">
        <f>BC1938</f>
        <v>27</v>
      </c>
      <c r="CE1938" s="553">
        <f t="shared" si="9413"/>
        <v>10</v>
      </c>
      <c r="CF1938" s="553">
        <f t="shared" si="9414"/>
        <v>37</v>
      </c>
    </row>
    <row r="1939" spans="1:84" ht="20.25" customHeight="1">
      <c r="A1939" s="149"/>
      <c r="B1939" s="151"/>
      <c r="C1939" s="151"/>
      <c r="D1939" s="151"/>
      <c r="E1939" s="370"/>
      <c r="F1939" s="592"/>
      <c r="G1939" s="168"/>
      <c r="H1939" s="168"/>
      <c r="I1939" s="168"/>
      <c r="J1939" s="168"/>
      <c r="K1939" s="168"/>
      <c r="L1939" s="168"/>
      <c r="M1939" s="168"/>
      <c r="N1939" s="168"/>
      <c r="O1939" s="168"/>
      <c r="P1939" s="168"/>
      <c r="Q1939" s="168"/>
      <c r="R1939" s="168"/>
      <c r="S1939" s="502"/>
      <c r="T1939" s="168"/>
      <c r="U1939" s="168"/>
      <c r="V1939" s="168"/>
      <c r="W1939" s="168"/>
      <c r="X1939" s="168"/>
      <c r="Y1939" s="168"/>
      <c r="Z1939" s="168"/>
      <c r="AA1939" s="168"/>
      <c r="AB1939" s="168"/>
      <c r="AC1939" s="168"/>
      <c r="AD1939" s="168"/>
      <c r="AE1939" s="168"/>
      <c r="AF1939" s="502"/>
      <c r="AG1939" s="168"/>
      <c r="AH1939" s="168"/>
      <c r="AI1939" s="168"/>
      <c r="AJ1939" s="168"/>
      <c r="AK1939" s="168"/>
      <c r="AL1939" s="168"/>
      <c r="AM1939" s="168"/>
      <c r="AN1939" s="168"/>
      <c r="AO1939" s="168"/>
      <c r="AP1939" s="168"/>
      <c r="AQ1939" s="168"/>
      <c r="AR1939" s="168"/>
      <c r="AS1939" s="502"/>
      <c r="AT1939" s="168"/>
      <c r="AU1939" s="168"/>
      <c r="AV1939" s="168"/>
      <c r="AW1939" s="569"/>
      <c r="AX1939" s="569"/>
      <c r="AY1939" s="569"/>
      <c r="AZ1939" s="168"/>
      <c r="BA1939" s="168"/>
      <c r="BB1939" s="168"/>
      <c r="BC1939" s="168"/>
      <c r="BD1939" s="168"/>
      <c r="BE1939" s="168"/>
      <c r="BF1939" s="523"/>
    </row>
    <row r="1940" spans="1:84">
      <c r="A1940" s="149"/>
      <c r="B1940" s="149" t="s">
        <v>194</v>
      </c>
      <c r="C1940" s="151"/>
      <c r="D1940" s="151"/>
      <c r="E1940" s="379" t="s">
        <v>221</v>
      </c>
      <c r="F1940" s="592"/>
      <c r="G1940" s="159"/>
      <c r="H1940" s="159"/>
      <c r="I1940" s="275"/>
      <c r="J1940" s="159"/>
      <c r="K1940" s="159"/>
      <c r="L1940" s="275"/>
      <c r="M1940" s="159"/>
      <c r="N1940" s="159"/>
      <c r="O1940" s="275"/>
      <c r="P1940" s="159"/>
      <c r="Q1940" s="159"/>
      <c r="R1940" s="275"/>
      <c r="S1940" s="500"/>
      <c r="T1940" s="275"/>
      <c r="U1940" s="275"/>
      <c r="V1940" s="275"/>
      <c r="W1940" s="275"/>
      <c r="X1940" s="275"/>
      <c r="Y1940" s="275"/>
      <c r="Z1940" s="275"/>
      <c r="AA1940" s="275"/>
      <c r="AB1940" s="275"/>
      <c r="AC1940" s="275"/>
      <c r="AD1940" s="275"/>
      <c r="AE1940" s="275"/>
      <c r="AF1940" s="500"/>
      <c r="AG1940" s="275"/>
      <c r="AH1940" s="275"/>
      <c r="AI1940" s="275"/>
      <c r="AJ1940" s="275"/>
      <c r="AK1940" s="275"/>
      <c r="AL1940" s="275"/>
      <c r="AM1940" s="275"/>
      <c r="AN1940" s="275"/>
      <c r="AO1940" s="275"/>
      <c r="AP1940" s="275"/>
      <c r="AQ1940" s="275"/>
      <c r="AR1940" s="275"/>
      <c r="AS1940" s="500"/>
      <c r="AT1940" s="275"/>
      <c r="AU1940" s="275"/>
      <c r="AV1940" s="275"/>
      <c r="AW1940" s="567"/>
      <c r="AX1940" s="567"/>
      <c r="AY1940" s="567"/>
      <c r="AZ1940" s="159"/>
      <c r="BA1940" s="159"/>
      <c r="BB1940" s="159"/>
      <c r="BC1940" s="275"/>
      <c r="BD1940" s="275"/>
      <c r="BE1940" s="275"/>
      <c r="BF1940" s="521"/>
    </row>
    <row r="1941" spans="1:84">
      <c r="A1941" s="149"/>
      <c r="B1941" s="151"/>
      <c r="C1941" s="151"/>
      <c r="D1941" s="151"/>
      <c r="E1941" s="446" t="s">
        <v>1078</v>
      </c>
      <c r="F1941" s="592">
        <v>5</v>
      </c>
      <c r="G1941" s="159">
        <v>1</v>
      </c>
      <c r="H1941" s="159">
        <v>0</v>
      </c>
      <c r="I1941" s="275">
        <f>SUM(G1941:H1941)</f>
        <v>1</v>
      </c>
      <c r="J1941" s="159">
        <v>2</v>
      </c>
      <c r="K1941" s="159">
        <v>0</v>
      </c>
      <c r="L1941" s="275">
        <f>SUM(J1941:K1941)</f>
        <v>2</v>
      </c>
      <c r="M1941" s="159">
        <v>1</v>
      </c>
      <c r="N1941" s="159">
        <v>0</v>
      </c>
      <c r="O1941" s="275">
        <f>SUM(M1941:N1941)</f>
        <v>1</v>
      </c>
      <c r="P1941" s="159">
        <v>0</v>
      </c>
      <c r="Q1941" s="159">
        <v>0</v>
      </c>
      <c r="R1941" s="275">
        <f>SUM(P1941:Q1941)</f>
        <v>0</v>
      </c>
      <c r="S1941" s="500"/>
      <c r="T1941" s="275"/>
      <c r="U1941" s="275"/>
      <c r="V1941" s="275">
        <f>SUM(T1941:U1941)</f>
        <v>0</v>
      </c>
      <c r="W1941" s="275"/>
      <c r="X1941" s="275"/>
      <c r="Y1941" s="275">
        <f>SUM(W1941:X1941)</f>
        <v>0</v>
      </c>
      <c r="Z1941" s="275"/>
      <c r="AA1941" s="275"/>
      <c r="AB1941" s="275">
        <f>SUM(Z1941:AA1941)</f>
        <v>0</v>
      </c>
      <c r="AC1941" s="275"/>
      <c r="AD1941" s="275"/>
      <c r="AE1941" s="275">
        <f>SUM(AC1941:AD1941)</f>
        <v>0</v>
      </c>
      <c r="AF1941" s="500"/>
      <c r="AG1941" s="275"/>
      <c r="AH1941" s="275"/>
      <c r="AI1941" s="275">
        <f>SUM(AG1941:AH1941)</f>
        <v>0</v>
      </c>
      <c r="AJ1941" s="275"/>
      <c r="AK1941" s="275"/>
      <c r="AL1941" s="275">
        <f>SUM(AJ1941:AK1941)</f>
        <v>0</v>
      </c>
      <c r="AM1941" s="275"/>
      <c r="AN1941" s="275"/>
      <c r="AO1941" s="275">
        <f>SUM(AM1941:AN1941)</f>
        <v>0</v>
      </c>
      <c r="AP1941" s="275"/>
      <c r="AQ1941" s="275"/>
      <c r="AR1941" s="275">
        <f>SUM(AP1941:AQ1941)</f>
        <v>0</v>
      </c>
      <c r="AS1941" s="500"/>
      <c r="AT1941" s="275"/>
      <c r="AU1941" s="275"/>
      <c r="AV1941" s="275">
        <f>SUM(AT1941:AU1941)</f>
        <v>0</v>
      </c>
      <c r="AW1941" s="567">
        <f t="shared" ref="AW1941:AW1942" si="9416">SUM(G1941,J1941,M1941,P1941,T1941,W1941,Z1941,AC1941,AG1941,AJ1941,AM1941,AP1941,AT1941)</f>
        <v>4</v>
      </c>
      <c r="AX1941" s="567">
        <f t="shared" ref="AX1941:AX1942" si="9417">SUM(H1941,K1941,N1941,Q1941,U1941,X1941,AA1941,AD1941,AH1941,AK1941,AN1941,AQ1941,AU1941)</f>
        <v>0</v>
      </c>
      <c r="AY1941" s="567">
        <f t="shared" ref="AY1941:AY1942" si="9418">SUM(I1941,L1941,O1941,R1941,V1941,Y1941,AB1941,AE1941,AI1941,AL1941,AO1941,AR1941,AV1941)</f>
        <v>4</v>
      </c>
      <c r="AZ1941" s="159"/>
      <c r="BA1941" s="159"/>
      <c r="BB1941" s="275">
        <f>SUM(AZ1941:BA1941)</f>
        <v>0</v>
      </c>
      <c r="BC1941" s="275"/>
      <c r="BD1941" s="275"/>
      <c r="BE1941" s="275">
        <f>SUM(BC1941:BD1941)</f>
        <v>0</v>
      </c>
      <c r="BF1941" s="521"/>
      <c r="BG1941" s="605">
        <f>SUM(F1941,S1941,AF1941,AS1941)</f>
        <v>5</v>
      </c>
      <c r="BH1941" s="533">
        <f>SUM(G1941,T1941,AG1941)</f>
        <v>1</v>
      </c>
      <c r="BI1941" s="533">
        <f t="shared" ref="BI1941:BI1943" si="9419">SUM(H1941,U1941,AH1941)</f>
        <v>0</v>
      </c>
      <c r="BJ1941" s="533">
        <f t="shared" ref="BJ1941:BJ1943" si="9420">SUM(I1941,V1941,AI1941)</f>
        <v>1</v>
      </c>
      <c r="BK1941" s="533">
        <f t="shared" ref="BK1941:BK1943" si="9421">SUM(J1941,W1941,AJ1941)</f>
        <v>2</v>
      </c>
      <c r="BL1941" s="533">
        <f t="shared" ref="BL1941:BL1943" si="9422">SUM(K1941,X1941,AK1941)</f>
        <v>0</v>
      </c>
      <c r="BM1941" s="533">
        <f t="shared" ref="BM1941:BM1943" si="9423">SUM(L1941,Y1941,AL1941)</f>
        <v>2</v>
      </c>
      <c r="BN1941" s="533">
        <f>SUM(M1941,Z1941,AM1941)</f>
        <v>1</v>
      </c>
      <c r="BO1941" s="533">
        <f t="shared" ref="BO1941:BO1943" si="9424">SUM(N1941,AA1941,AN1941)</f>
        <v>0</v>
      </c>
      <c r="BP1941" s="533">
        <f t="shared" ref="BP1941:BP1943" si="9425">SUM(O1941,AB1941,AO1941)</f>
        <v>1</v>
      </c>
      <c r="BQ1941" s="533">
        <f t="shared" ref="BQ1941:BQ1943" si="9426">SUM(P1941,AC1941,AP1941)</f>
        <v>0</v>
      </c>
      <c r="BR1941" s="533">
        <f t="shared" ref="BR1941:BR1943" si="9427">SUM(Q1941,AD1941,AQ1941)</f>
        <v>0</v>
      </c>
      <c r="BS1941" s="533">
        <f t="shared" ref="BS1941:BS1943" si="9428">SUM(R1941,AE1941,AR1941)</f>
        <v>0</v>
      </c>
      <c r="BT1941" s="533">
        <f>AT1941</f>
        <v>0</v>
      </c>
      <c r="BU1941" s="533">
        <f t="shared" ref="BU1941:BU1943" si="9429">AU1941</f>
        <v>0</v>
      </c>
      <c r="BV1941" s="533">
        <f t="shared" ref="BV1941:BV1943" si="9430">AV1941</f>
        <v>0</v>
      </c>
      <c r="BW1941" s="536">
        <f>SUM(BH1941,BK1941,BN1941,BQ1941,BT1941)</f>
        <v>4</v>
      </c>
      <c r="BX1941" s="536">
        <f t="shared" ref="BX1941:BX1943" si="9431">SUM(BI1941,BL1941,BO1941,BR1941,BU1941)</f>
        <v>0</v>
      </c>
      <c r="BY1941" s="536">
        <f t="shared" ref="BY1941:BY1943" si="9432">SUM(BJ1941,BM1941,BP1941,BS1941,BV1941)</f>
        <v>4</v>
      </c>
      <c r="BZ1941" t="s">
        <v>74</v>
      </c>
      <c r="CA1941" s="553">
        <f>AZ1941</f>
        <v>0</v>
      </c>
      <c r="CB1941" s="553">
        <f t="shared" ref="CB1941:CB1943" si="9433">BA1941</f>
        <v>0</v>
      </c>
      <c r="CC1941" s="553">
        <f t="shared" ref="CC1941:CC1943" si="9434">BB1941</f>
        <v>0</v>
      </c>
      <c r="CD1941" s="553">
        <f>BC1941</f>
        <v>0</v>
      </c>
      <c r="CE1941" s="553">
        <f t="shared" ref="CE1941:CE1943" si="9435">BD1941</f>
        <v>0</v>
      </c>
      <c r="CF1941" s="553">
        <f t="shared" ref="CF1941:CF1943" si="9436">BE1941</f>
        <v>0</v>
      </c>
    </row>
    <row r="1942" spans="1:84">
      <c r="A1942" s="149"/>
      <c r="B1942" s="151"/>
      <c r="C1942" s="151"/>
      <c r="D1942" s="151"/>
      <c r="E1942" s="446" t="s">
        <v>1079</v>
      </c>
      <c r="F1942" s="592">
        <v>31</v>
      </c>
      <c r="G1942" s="159">
        <v>9</v>
      </c>
      <c r="H1942" s="159">
        <v>0</v>
      </c>
      <c r="I1942" s="275">
        <f>SUM(G1942:H1942)</f>
        <v>9</v>
      </c>
      <c r="J1942" s="159">
        <v>1</v>
      </c>
      <c r="K1942" s="159">
        <v>0</v>
      </c>
      <c r="L1942" s="275">
        <f>SUM(J1942:K1942)</f>
        <v>1</v>
      </c>
      <c r="M1942" s="159">
        <v>0</v>
      </c>
      <c r="N1942" s="159">
        <v>0</v>
      </c>
      <c r="O1942" s="275">
        <f>SUM(M1942:N1942)</f>
        <v>0</v>
      </c>
      <c r="P1942" s="159">
        <v>3</v>
      </c>
      <c r="Q1942" s="159">
        <v>1</v>
      </c>
      <c r="R1942" s="275">
        <f>SUM(P1942:Q1942)</f>
        <v>4</v>
      </c>
      <c r="S1942" s="500"/>
      <c r="T1942" s="275"/>
      <c r="U1942" s="275"/>
      <c r="V1942" s="275">
        <f>SUM(T1942:U1942)</f>
        <v>0</v>
      </c>
      <c r="W1942" s="275"/>
      <c r="X1942" s="275"/>
      <c r="Y1942" s="275">
        <f>SUM(W1942:X1942)</f>
        <v>0</v>
      </c>
      <c r="Z1942" s="275"/>
      <c r="AA1942" s="275"/>
      <c r="AB1942" s="275">
        <f>SUM(Z1942:AA1942)</f>
        <v>0</v>
      </c>
      <c r="AC1942" s="275"/>
      <c r="AD1942" s="275"/>
      <c r="AE1942" s="275">
        <f>SUM(AC1942:AD1942)</f>
        <v>0</v>
      </c>
      <c r="AF1942" s="500"/>
      <c r="AG1942" s="275"/>
      <c r="AH1942" s="275"/>
      <c r="AI1942" s="275">
        <f>SUM(AG1942:AH1942)</f>
        <v>0</v>
      </c>
      <c r="AJ1942" s="275"/>
      <c r="AK1942" s="275"/>
      <c r="AL1942" s="275">
        <f>SUM(AJ1942:AK1942)</f>
        <v>0</v>
      </c>
      <c r="AM1942" s="275"/>
      <c r="AN1942" s="275"/>
      <c r="AO1942" s="275">
        <f>SUM(AM1942:AN1942)</f>
        <v>0</v>
      </c>
      <c r="AP1942" s="275"/>
      <c r="AQ1942" s="275"/>
      <c r="AR1942" s="275">
        <f>SUM(AP1942:AQ1942)</f>
        <v>0</v>
      </c>
      <c r="AS1942" s="500"/>
      <c r="AT1942" s="275"/>
      <c r="AU1942" s="275"/>
      <c r="AV1942" s="275">
        <f>SUM(AT1942:AU1942)</f>
        <v>0</v>
      </c>
      <c r="AW1942" s="567">
        <f t="shared" si="9416"/>
        <v>13</v>
      </c>
      <c r="AX1942" s="567">
        <f t="shared" si="9417"/>
        <v>1</v>
      </c>
      <c r="AY1942" s="567">
        <f t="shared" si="9418"/>
        <v>14</v>
      </c>
      <c r="AZ1942" s="159"/>
      <c r="BA1942" s="159"/>
      <c r="BB1942" s="275">
        <f>SUM(AZ1942:BA1942)</f>
        <v>0</v>
      </c>
      <c r="BC1942" s="275"/>
      <c r="BD1942" s="275"/>
      <c r="BE1942" s="275">
        <f>SUM(BC1942:BD1942)</f>
        <v>0</v>
      </c>
      <c r="BF1942" s="521"/>
      <c r="BG1942" s="605">
        <f>SUM(F1942,S1942,AF1942,AS1942)</f>
        <v>31</v>
      </c>
      <c r="BH1942" s="533">
        <f>SUM(G1942,T1942,AG1942)</f>
        <v>9</v>
      </c>
      <c r="BI1942" s="533">
        <f t="shared" si="9419"/>
        <v>0</v>
      </c>
      <c r="BJ1942" s="533">
        <f t="shared" si="9420"/>
        <v>9</v>
      </c>
      <c r="BK1942" s="533">
        <f t="shared" si="9421"/>
        <v>1</v>
      </c>
      <c r="BL1942" s="533">
        <f t="shared" si="9422"/>
        <v>0</v>
      </c>
      <c r="BM1942" s="533">
        <f t="shared" si="9423"/>
        <v>1</v>
      </c>
      <c r="BN1942" s="533">
        <f>SUM(M1942,Z1942,AM1942)</f>
        <v>0</v>
      </c>
      <c r="BO1942" s="533">
        <f t="shared" si="9424"/>
        <v>0</v>
      </c>
      <c r="BP1942" s="533">
        <f t="shared" si="9425"/>
        <v>0</v>
      </c>
      <c r="BQ1942" s="533">
        <f t="shared" si="9426"/>
        <v>3</v>
      </c>
      <c r="BR1942" s="533">
        <f t="shared" si="9427"/>
        <v>1</v>
      </c>
      <c r="BS1942" s="533">
        <f t="shared" si="9428"/>
        <v>4</v>
      </c>
      <c r="BT1942" s="533">
        <f>AT1942</f>
        <v>0</v>
      </c>
      <c r="BU1942" s="533">
        <f t="shared" si="9429"/>
        <v>0</v>
      </c>
      <c r="BV1942" s="533">
        <f t="shared" si="9430"/>
        <v>0</v>
      </c>
      <c r="BW1942" s="536">
        <f>SUM(BH1942,BK1942,BN1942,BQ1942,BT1942)</f>
        <v>13</v>
      </c>
      <c r="BX1942" s="536">
        <f t="shared" si="9431"/>
        <v>1</v>
      </c>
      <c r="BY1942" s="536">
        <f t="shared" si="9432"/>
        <v>14</v>
      </c>
      <c r="BZ1942" t="s">
        <v>74</v>
      </c>
      <c r="CA1942" s="553">
        <f>AZ1942</f>
        <v>0</v>
      </c>
      <c r="CB1942" s="553">
        <f t="shared" si="9433"/>
        <v>0</v>
      </c>
      <c r="CC1942" s="553">
        <f t="shared" si="9434"/>
        <v>0</v>
      </c>
      <c r="CD1942" s="553">
        <f>BC1942</f>
        <v>0</v>
      </c>
      <c r="CE1942" s="553">
        <f t="shared" si="9435"/>
        <v>0</v>
      </c>
      <c r="CF1942" s="553">
        <f t="shared" si="9436"/>
        <v>0</v>
      </c>
    </row>
    <row r="1943" spans="1:84">
      <c r="A1943" s="149"/>
      <c r="B1943" s="151"/>
      <c r="C1943" s="151"/>
      <c r="D1943" s="151"/>
      <c r="E1943" s="370"/>
      <c r="F1943" s="592">
        <f t="shared" ref="F1943:BE1943" si="9437">SUM(F1941:F1942)</f>
        <v>36</v>
      </c>
      <c r="G1943" s="276">
        <f t="shared" si="9437"/>
        <v>10</v>
      </c>
      <c r="H1943" s="276">
        <f t="shared" si="9437"/>
        <v>0</v>
      </c>
      <c r="I1943" s="276">
        <f t="shared" si="9437"/>
        <v>10</v>
      </c>
      <c r="J1943" s="276">
        <f t="shared" si="9437"/>
        <v>3</v>
      </c>
      <c r="K1943" s="276">
        <f t="shared" si="9437"/>
        <v>0</v>
      </c>
      <c r="L1943" s="276">
        <f t="shared" si="9437"/>
        <v>3</v>
      </c>
      <c r="M1943" s="276">
        <f t="shared" si="9437"/>
        <v>1</v>
      </c>
      <c r="N1943" s="276">
        <f t="shared" si="9437"/>
        <v>0</v>
      </c>
      <c r="O1943" s="276">
        <f t="shared" si="9437"/>
        <v>1</v>
      </c>
      <c r="P1943" s="276">
        <f t="shared" si="9437"/>
        <v>3</v>
      </c>
      <c r="Q1943" s="276">
        <f t="shared" si="9437"/>
        <v>1</v>
      </c>
      <c r="R1943" s="276">
        <f t="shared" si="9437"/>
        <v>4</v>
      </c>
      <c r="S1943" s="501">
        <f t="shared" si="9437"/>
        <v>0</v>
      </c>
      <c r="T1943" s="276">
        <f t="shared" si="9437"/>
        <v>0</v>
      </c>
      <c r="U1943" s="276">
        <f t="shared" si="9437"/>
        <v>0</v>
      </c>
      <c r="V1943" s="276">
        <f t="shared" si="9437"/>
        <v>0</v>
      </c>
      <c r="W1943" s="276">
        <f t="shared" si="9437"/>
        <v>0</v>
      </c>
      <c r="X1943" s="276">
        <f t="shared" si="9437"/>
        <v>0</v>
      </c>
      <c r="Y1943" s="276">
        <f t="shared" si="9437"/>
        <v>0</v>
      </c>
      <c r="Z1943" s="276">
        <f t="shared" si="9437"/>
        <v>0</v>
      </c>
      <c r="AA1943" s="276">
        <f t="shared" si="9437"/>
        <v>0</v>
      </c>
      <c r="AB1943" s="276">
        <f t="shared" si="9437"/>
        <v>0</v>
      </c>
      <c r="AC1943" s="276">
        <f t="shared" si="9437"/>
        <v>0</v>
      </c>
      <c r="AD1943" s="276">
        <f t="shared" si="9437"/>
        <v>0</v>
      </c>
      <c r="AE1943" s="276">
        <f t="shared" si="9437"/>
        <v>0</v>
      </c>
      <c r="AF1943" s="501">
        <f t="shared" si="9437"/>
        <v>0</v>
      </c>
      <c r="AG1943" s="276">
        <f t="shared" si="9437"/>
        <v>0</v>
      </c>
      <c r="AH1943" s="276">
        <f t="shared" si="9437"/>
        <v>0</v>
      </c>
      <c r="AI1943" s="276">
        <f t="shared" si="9437"/>
        <v>0</v>
      </c>
      <c r="AJ1943" s="276">
        <f t="shared" si="9437"/>
        <v>0</v>
      </c>
      <c r="AK1943" s="276">
        <f t="shared" si="9437"/>
        <v>0</v>
      </c>
      <c r="AL1943" s="276">
        <f t="shared" si="9437"/>
        <v>0</v>
      </c>
      <c r="AM1943" s="276">
        <f t="shared" si="9437"/>
        <v>0</v>
      </c>
      <c r="AN1943" s="276">
        <f t="shared" si="9437"/>
        <v>0</v>
      </c>
      <c r="AO1943" s="276">
        <f t="shared" si="9437"/>
        <v>0</v>
      </c>
      <c r="AP1943" s="276">
        <f t="shared" si="9437"/>
        <v>0</v>
      </c>
      <c r="AQ1943" s="276">
        <f t="shared" si="9437"/>
        <v>0</v>
      </c>
      <c r="AR1943" s="276">
        <f t="shared" si="9437"/>
        <v>0</v>
      </c>
      <c r="AS1943" s="501">
        <f t="shared" si="9437"/>
        <v>0</v>
      </c>
      <c r="AT1943" s="276">
        <f t="shared" si="9437"/>
        <v>0</v>
      </c>
      <c r="AU1943" s="276">
        <f t="shared" si="9437"/>
        <v>0</v>
      </c>
      <c r="AV1943" s="276">
        <f t="shared" si="9437"/>
        <v>0</v>
      </c>
      <c r="AW1943" s="568">
        <f t="shared" si="9437"/>
        <v>17</v>
      </c>
      <c r="AX1943" s="568">
        <f t="shared" si="9437"/>
        <v>1</v>
      </c>
      <c r="AY1943" s="568">
        <f t="shared" si="9437"/>
        <v>18</v>
      </c>
      <c r="AZ1943" s="276">
        <f t="shared" si="9437"/>
        <v>0</v>
      </c>
      <c r="BA1943" s="276">
        <f t="shared" si="9437"/>
        <v>0</v>
      </c>
      <c r="BB1943" s="276">
        <f t="shared" si="9437"/>
        <v>0</v>
      </c>
      <c r="BC1943" s="276">
        <f t="shared" si="9437"/>
        <v>0</v>
      </c>
      <c r="BD1943" s="276">
        <f t="shared" si="9437"/>
        <v>0</v>
      </c>
      <c r="BE1943" s="276">
        <f t="shared" si="9437"/>
        <v>0</v>
      </c>
      <c r="BF1943" s="523"/>
      <c r="BG1943" s="605">
        <f>SUM(F1943,S1943,AF1943,AS1943)</f>
        <v>36</v>
      </c>
      <c r="BH1943" s="533">
        <f>SUM(G1943,T1943,AG1943)</f>
        <v>10</v>
      </c>
      <c r="BI1943" s="533">
        <f t="shared" si="9419"/>
        <v>0</v>
      </c>
      <c r="BJ1943" s="533">
        <f t="shared" si="9420"/>
        <v>10</v>
      </c>
      <c r="BK1943" s="533">
        <f t="shared" si="9421"/>
        <v>3</v>
      </c>
      <c r="BL1943" s="533">
        <f t="shared" si="9422"/>
        <v>0</v>
      </c>
      <c r="BM1943" s="533">
        <f t="shared" si="9423"/>
        <v>3</v>
      </c>
      <c r="BN1943" s="533">
        <f>SUM(M1943,Z1943,AM1943)</f>
        <v>1</v>
      </c>
      <c r="BO1943" s="533">
        <f t="shared" si="9424"/>
        <v>0</v>
      </c>
      <c r="BP1943" s="533">
        <f t="shared" si="9425"/>
        <v>1</v>
      </c>
      <c r="BQ1943" s="533">
        <f t="shared" si="9426"/>
        <v>3</v>
      </c>
      <c r="BR1943" s="533">
        <f t="shared" si="9427"/>
        <v>1</v>
      </c>
      <c r="BS1943" s="533">
        <f t="shared" si="9428"/>
        <v>4</v>
      </c>
      <c r="BT1943" s="533">
        <f>AT1943</f>
        <v>0</v>
      </c>
      <c r="BU1943" s="533">
        <f t="shared" si="9429"/>
        <v>0</v>
      </c>
      <c r="BV1943" s="533">
        <f t="shared" si="9430"/>
        <v>0</v>
      </c>
      <c r="BW1943" s="536">
        <f>SUM(BH1943,BK1943,BN1943,BQ1943,BT1943)</f>
        <v>17</v>
      </c>
      <c r="BX1943" s="536">
        <f t="shared" si="9431"/>
        <v>1</v>
      </c>
      <c r="BY1943" s="536">
        <f t="shared" si="9432"/>
        <v>18</v>
      </c>
      <c r="BZ1943" t="s">
        <v>74</v>
      </c>
      <c r="CA1943" s="553">
        <f>AZ1943</f>
        <v>0</v>
      </c>
      <c r="CB1943" s="553">
        <f t="shared" si="9433"/>
        <v>0</v>
      </c>
      <c r="CC1943" s="553">
        <f t="shared" si="9434"/>
        <v>0</v>
      </c>
      <c r="CD1943" s="553">
        <f>BC1943</f>
        <v>0</v>
      </c>
      <c r="CE1943" s="553">
        <f t="shared" si="9435"/>
        <v>0</v>
      </c>
      <c r="CF1943" s="553">
        <f t="shared" si="9436"/>
        <v>0</v>
      </c>
    </row>
    <row r="1944" spans="1:84">
      <c r="A1944" s="149"/>
      <c r="B1944" s="149" t="s">
        <v>199</v>
      </c>
      <c r="C1944" s="151"/>
      <c r="D1944" s="151"/>
      <c r="E1944" s="379" t="s">
        <v>221</v>
      </c>
      <c r="F1944" s="592"/>
      <c r="G1944" s="159"/>
      <c r="H1944" s="159"/>
      <c r="I1944" s="275"/>
      <c r="J1944" s="159"/>
      <c r="K1944" s="159"/>
      <c r="L1944" s="275"/>
      <c r="M1944" s="159"/>
      <c r="N1944" s="159"/>
      <c r="O1944" s="275"/>
      <c r="P1944" s="159"/>
      <c r="Q1944" s="159"/>
      <c r="R1944" s="275"/>
      <c r="S1944" s="500"/>
      <c r="T1944" s="275"/>
      <c r="U1944" s="275"/>
      <c r="V1944" s="275"/>
      <c r="W1944" s="275"/>
      <c r="X1944" s="275"/>
      <c r="Y1944" s="275"/>
      <c r="Z1944" s="275"/>
      <c r="AA1944" s="275"/>
      <c r="AB1944" s="275"/>
      <c r="AC1944" s="275"/>
      <c r="AD1944" s="275"/>
      <c r="AE1944" s="275"/>
      <c r="AF1944" s="500"/>
      <c r="AG1944" s="275"/>
      <c r="AH1944" s="275"/>
      <c r="AI1944" s="275"/>
      <c r="AJ1944" s="275"/>
      <c r="AK1944" s="275"/>
      <c r="AL1944" s="275"/>
      <c r="AM1944" s="275"/>
      <c r="AN1944" s="275"/>
      <c r="AO1944" s="275"/>
      <c r="AP1944" s="275"/>
      <c r="AQ1944" s="275"/>
      <c r="AR1944" s="275"/>
      <c r="AS1944" s="500"/>
      <c r="AT1944" s="275"/>
      <c r="AU1944" s="275"/>
      <c r="AV1944" s="275"/>
      <c r="AW1944" s="567"/>
      <c r="AX1944" s="567"/>
      <c r="AY1944" s="567"/>
      <c r="AZ1944" s="159"/>
      <c r="BA1944" s="159"/>
      <c r="BB1944" s="159"/>
      <c r="BC1944" s="275"/>
      <c r="BD1944" s="275"/>
      <c r="BE1944" s="275"/>
      <c r="BF1944" s="521"/>
    </row>
    <row r="1945" spans="1:84">
      <c r="A1945" s="149"/>
      <c r="B1945" s="151"/>
      <c r="C1945" s="151"/>
      <c r="D1945" s="151"/>
      <c r="E1945" s="446" t="s">
        <v>1078</v>
      </c>
      <c r="F1945" s="592">
        <v>15</v>
      </c>
      <c r="G1945" s="159"/>
      <c r="H1945" s="159"/>
      <c r="I1945" s="275">
        <f>SUM(G1945:H1945)</f>
        <v>0</v>
      </c>
      <c r="J1945" s="159"/>
      <c r="K1945" s="159"/>
      <c r="L1945" s="275">
        <f>SUM(J1945:K1945)</f>
        <v>0</v>
      </c>
      <c r="M1945" s="159"/>
      <c r="N1945" s="159"/>
      <c r="O1945" s="275">
        <f>SUM(M1945:N1945)</f>
        <v>0</v>
      </c>
      <c r="P1945" s="159"/>
      <c r="Q1945" s="159"/>
      <c r="R1945" s="275">
        <f>SUM(P1945:Q1945)</f>
        <v>0</v>
      </c>
      <c r="S1945" s="500"/>
      <c r="T1945" s="275"/>
      <c r="U1945" s="275"/>
      <c r="V1945" s="275">
        <f>SUM(T1945:U1945)</f>
        <v>0</v>
      </c>
      <c r="W1945" s="275"/>
      <c r="X1945" s="275"/>
      <c r="Y1945" s="275">
        <f>SUM(W1945:X1945)</f>
        <v>0</v>
      </c>
      <c r="Z1945" s="275"/>
      <c r="AA1945" s="275"/>
      <c r="AB1945" s="275">
        <f>SUM(Z1945:AA1945)</f>
        <v>0</v>
      </c>
      <c r="AC1945" s="275"/>
      <c r="AD1945" s="275"/>
      <c r="AE1945" s="275">
        <f>SUM(AC1945:AD1945)</f>
        <v>0</v>
      </c>
      <c r="AF1945" s="500"/>
      <c r="AG1945" s="275"/>
      <c r="AH1945" s="275"/>
      <c r="AI1945" s="275">
        <f>SUM(AG1945:AH1945)</f>
        <v>0</v>
      </c>
      <c r="AJ1945" s="275"/>
      <c r="AK1945" s="275"/>
      <c r="AL1945" s="275">
        <f>SUM(AJ1945:AK1945)</f>
        <v>0</v>
      </c>
      <c r="AM1945" s="275"/>
      <c r="AN1945" s="275"/>
      <c r="AO1945" s="275">
        <f>SUM(AM1945:AN1945)</f>
        <v>0</v>
      </c>
      <c r="AP1945" s="275"/>
      <c r="AQ1945" s="275"/>
      <c r="AR1945" s="275">
        <f>SUM(AP1945:AQ1945)</f>
        <v>0</v>
      </c>
      <c r="AS1945" s="500"/>
      <c r="AT1945" s="275"/>
      <c r="AU1945" s="275"/>
      <c r="AV1945" s="275">
        <f>SUM(AT1945:AU1945)</f>
        <v>0</v>
      </c>
      <c r="AW1945" s="567">
        <f t="shared" ref="AW1945:AW1946" si="9438">SUM(G1945,J1945,M1945,P1945,T1945,W1945,Z1945,AC1945,AG1945,AJ1945,AM1945,AP1945,AT1945)</f>
        <v>0</v>
      </c>
      <c r="AX1945" s="567">
        <f t="shared" ref="AX1945:AX1946" si="9439">SUM(H1945,K1945,N1945,Q1945,U1945,X1945,AA1945,AD1945,AH1945,AK1945,AN1945,AQ1945,AU1945)</f>
        <v>0</v>
      </c>
      <c r="AY1945" s="567">
        <f t="shared" ref="AY1945:AY1946" si="9440">SUM(I1945,L1945,O1945,R1945,V1945,Y1945,AB1945,AE1945,AI1945,AL1945,AO1945,AR1945,AV1945)</f>
        <v>0</v>
      </c>
      <c r="AZ1945" s="159"/>
      <c r="BA1945" s="159"/>
      <c r="BB1945" s="275">
        <f>SUM(AZ1945:BA1945)</f>
        <v>0</v>
      </c>
      <c r="BC1945" s="275"/>
      <c r="BD1945" s="275"/>
      <c r="BE1945" s="275">
        <f>SUM(BC1945:BD1945)</f>
        <v>0</v>
      </c>
      <c r="BF1945" s="521"/>
      <c r="BG1945" s="605">
        <f>SUM(F1945,S1945,AF1945,AS1945)</f>
        <v>15</v>
      </c>
      <c r="BH1945" s="533">
        <f>SUM(G1945,T1945,AG1945)</f>
        <v>0</v>
      </c>
      <c r="BI1945" s="533">
        <f t="shared" ref="BI1945:BI1947" si="9441">SUM(H1945,U1945,AH1945)</f>
        <v>0</v>
      </c>
      <c r="BJ1945" s="533">
        <f t="shared" ref="BJ1945:BJ1947" si="9442">SUM(I1945,V1945,AI1945)</f>
        <v>0</v>
      </c>
      <c r="BK1945" s="533">
        <f t="shared" ref="BK1945:BK1947" si="9443">SUM(J1945,W1945,AJ1945)</f>
        <v>0</v>
      </c>
      <c r="BL1945" s="533">
        <f t="shared" ref="BL1945:BL1947" si="9444">SUM(K1945,X1945,AK1945)</f>
        <v>0</v>
      </c>
      <c r="BM1945" s="533">
        <f t="shared" ref="BM1945:BM1947" si="9445">SUM(L1945,Y1945,AL1945)</f>
        <v>0</v>
      </c>
      <c r="BN1945" s="533">
        <f>SUM(M1945,Z1945,AM1945)</f>
        <v>0</v>
      </c>
      <c r="BO1945" s="533">
        <f t="shared" ref="BO1945:BO1947" si="9446">SUM(N1945,AA1945,AN1945)</f>
        <v>0</v>
      </c>
      <c r="BP1945" s="533">
        <f t="shared" ref="BP1945:BP1947" si="9447">SUM(O1945,AB1945,AO1945)</f>
        <v>0</v>
      </c>
      <c r="BQ1945" s="533">
        <f t="shared" ref="BQ1945:BQ1947" si="9448">SUM(P1945,AC1945,AP1945)</f>
        <v>0</v>
      </c>
      <c r="BR1945" s="533">
        <f t="shared" ref="BR1945:BR1947" si="9449">SUM(Q1945,AD1945,AQ1945)</f>
        <v>0</v>
      </c>
      <c r="BS1945" s="533">
        <f t="shared" ref="BS1945:BS1947" si="9450">SUM(R1945,AE1945,AR1945)</f>
        <v>0</v>
      </c>
      <c r="BT1945" s="533">
        <f>AT1945</f>
        <v>0</v>
      </c>
      <c r="BU1945" s="533">
        <f t="shared" ref="BU1945:BU1947" si="9451">AU1945</f>
        <v>0</v>
      </c>
      <c r="BV1945" s="533">
        <f t="shared" ref="BV1945:BV1947" si="9452">AV1945</f>
        <v>0</v>
      </c>
      <c r="BW1945" s="536">
        <f>SUM(BH1945,BK1945,BN1945,BQ1945,BT1945)</f>
        <v>0</v>
      </c>
      <c r="BX1945" s="536">
        <f t="shared" ref="BX1945:BX1947" si="9453">SUM(BI1945,BL1945,BO1945,BR1945,BU1945)</f>
        <v>0</v>
      </c>
      <c r="BY1945" s="536">
        <f t="shared" ref="BY1945:BY1947" si="9454">SUM(BJ1945,BM1945,BP1945,BS1945,BV1945)</f>
        <v>0</v>
      </c>
      <c r="BZ1945" t="s">
        <v>74</v>
      </c>
      <c r="CA1945" s="553">
        <f>AZ1945</f>
        <v>0</v>
      </c>
      <c r="CB1945" s="553">
        <f t="shared" ref="CB1945:CB1947" si="9455">BA1945</f>
        <v>0</v>
      </c>
      <c r="CC1945" s="553">
        <f t="shared" ref="CC1945:CC1947" si="9456">BB1945</f>
        <v>0</v>
      </c>
      <c r="CD1945" s="553">
        <f>BC1945</f>
        <v>0</v>
      </c>
      <c r="CE1945" s="553">
        <f t="shared" ref="CE1945:CE1947" si="9457">BD1945</f>
        <v>0</v>
      </c>
      <c r="CF1945" s="553">
        <f t="shared" ref="CF1945:CF1947" si="9458">BE1945</f>
        <v>0</v>
      </c>
    </row>
    <row r="1946" spans="1:84">
      <c r="A1946" s="149"/>
      <c r="B1946" s="151"/>
      <c r="C1946" s="151"/>
      <c r="D1946" s="151"/>
      <c r="E1946" s="446" t="s">
        <v>1079</v>
      </c>
      <c r="F1946" s="592"/>
      <c r="G1946" s="159"/>
      <c r="H1946" s="159"/>
      <c r="I1946" s="275">
        <f>SUM(G1946:H1946)</f>
        <v>0</v>
      </c>
      <c r="J1946" s="159"/>
      <c r="K1946" s="159"/>
      <c r="L1946" s="275">
        <f>SUM(J1946:K1946)</f>
        <v>0</v>
      </c>
      <c r="M1946" s="159"/>
      <c r="N1946" s="159"/>
      <c r="O1946" s="275">
        <f>SUM(M1946:N1946)</f>
        <v>0</v>
      </c>
      <c r="P1946" s="159"/>
      <c r="Q1946" s="159"/>
      <c r="R1946" s="275">
        <f>SUM(P1946:Q1946)</f>
        <v>0</v>
      </c>
      <c r="S1946" s="500"/>
      <c r="T1946" s="275"/>
      <c r="U1946" s="275"/>
      <c r="V1946" s="275">
        <f>SUM(T1946:U1946)</f>
        <v>0</v>
      </c>
      <c r="W1946" s="275"/>
      <c r="X1946" s="275"/>
      <c r="Y1946" s="275">
        <f>SUM(W1946:X1946)</f>
        <v>0</v>
      </c>
      <c r="Z1946" s="275"/>
      <c r="AA1946" s="275"/>
      <c r="AB1946" s="275">
        <f>SUM(Z1946:AA1946)</f>
        <v>0</v>
      </c>
      <c r="AC1946" s="275"/>
      <c r="AD1946" s="275"/>
      <c r="AE1946" s="275">
        <f>SUM(AC1946:AD1946)</f>
        <v>0</v>
      </c>
      <c r="AF1946" s="500"/>
      <c r="AG1946" s="275"/>
      <c r="AH1946" s="275"/>
      <c r="AI1946" s="275">
        <f>SUM(AG1946:AH1946)</f>
        <v>0</v>
      </c>
      <c r="AJ1946" s="275"/>
      <c r="AK1946" s="275"/>
      <c r="AL1946" s="275">
        <f>SUM(AJ1946:AK1946)</f>
        <v>0</v>
      </c>
      <c r="AM1946" s="275"/>
      <c r="AN1946" s="275"/>
      <c r="AO1946" s="275">
        <f>SUM(AM1946:AN1946)</f>
        <v>0</v>
      </c>
      <c r="AP1946" s="275"/>
      <c r="AQ1946" s="275"/>
      <c r="AR1946" s="275">
        <f>SUM(AP1946:AQ1946)</f>
        <v>0</v>
      </c>
      <c r="AS1946" s="500"/>
      <c r="AT1946" s="275"/>
      <c r="AU1946" s="275"/>
      <c r="AV1946" s="275">
        <f>SUM(AT1946:AU1946)</f>
        <v>0</v>
      </c>
      <c r="AW1946" s="567">
        <f t="shared" si="9438"/>
        <v>0</v>
      </c>
      <c r="AX1946" s="567">
        <f t="shared" si="9439"/>
        <v>0</v>
      </c>
      <c r="AY1946" s="567">
        <f t="shared" si="9440"/>
        <v>0</v>
      </c>
      <c r="AZ1946" s="159"/>
      <c r="BA1946" s="159"/>
      <c r="BB1946" s="275">
        <f>SUM(AZ1946:BA1946)</f>
        <v>0</v>
      </c>
      <c r="BC1946" s="275"/>
      <c r="BD1946" s="275"/>
      <c r="BE1946" s="275">
        <f>SUM(BC1946:BD1946)</f>
        <v>0</v>
      </c>
      <c r="BF1946" s="521"/>
      <c r="BG1946" s="605">
        <f>SUM(F1946,S1946,AF1946,AS1946)</f>
        <v>0</v>
      </c>
      <c r="BH1946" s="533">
        <f>SUM(G1946,T1946,AG1946)</f>
        <v>0</v>
      </c>
      <c r="BI1946" s="533">
        <f t="shared" si="9441"/>
        <v>0</v>
      </c>
      <c r="BJ1946" s="533">
        <f t="shared" si="9442"/>
        <v>0</v>
      </c>
      <c r="BK1946" s="533">
        <f t="shared" si="9443"/>
        <v>0</v>
      </c>
      <c r="BL1946" s="533">
        <f t="shared" si="9444"/>
        <v>0</v>
      </c>
      <c r="BM1946" s="533">
        <f t="shared" si="9445"/>
        <v>0</v>
      </c>
      <c r="BN1946" s="533">
        <f>SUM(M1946,Z1946,AM1946)</f>
        <v>0</v>
      </c>
      <c r="BO1946" s="533">
        <f t="shared" si="9446"/>
        <v>0</v>
      </c>
      <c r="BP1946" s="533">
        <f t="shared" si="9447"/>
        <v>0</v>
      </c>
      <c r="BQ1946" s="533">
        <f t="shared" si="9448"/>
        <v>0</v>
      </c>
      <c r="BR1946" s="533">
        <f t="shared" si="9449"/>
        <v>0</v>
      </c>
      <c r="BS1946" s="533">
        <f t="shared" si="9450"/>
        <v>0</v>
      </c>
      <c r="BT1946" s="533">
        <f>AT1946</f>
        <v>0</v>
      </c>
      <c r="BU1946" s="533">
        <f t="shared" si="9451"/>
        <v>0</v>
      </c>
      <c r="BV1946" s="533">
        <f t="shared" si="9452"/>
        <v>0</v>
      </c>
      <c r="BW1946" s="536">
        <f>SUM(BH1946,BK1946,BN1946,BQ1946,BT1946)</f>
        <v>0</v>
      </c>
      <c r="BX1946" s="536">
        <f t="shared" si="9453"/>
        <v>0</v>
      </c>
      <c r="BY1946" s="536">
        <f t="shared" si="9454"/>
        <v>0</v>
      </c>
      <c r="BZ1946" t="s">
        <v>74</v>
      </c>
      <c r="CA1946" s="553">
        <f>AZ1946</f>
        <v>0</v>
      </c>
      <c r="CB1946" s="553">
        <f t="shared" si="9455"/>
        <v>0</v>
      </c>
      <c r="CC1946" s="553">
        <f t="shared" si="9456"/>
        <v>0</v>
      </c>
      <c r="CD1946" s="553">
        <f>BC1946</f>
        <v>0</v>
      </c>
      <c r="CE1946" s="553">
        <f t="shared" si="9457"/>
        <v>0</v>
      </c>
      <c r="CF1946" s="553">
        <f t="shared" si="9458"/>
        <v>0</v>
      </c>
    </row>
    <row r="1947" spans="1:84">
      <c r="A1947" s="149"/>
      <c r="B1947" s="151"/>
      <c r="C1947" s="151"/>
      <c r="D1947" s="151"/>
      <c r="E1947" s="370"/>
      <c r="F1947" s="592">
        <f t="shared" ref="F1947:BE1947" si="9459">SUM(F1945:F1946)</f>
        <v>15</v>
      </c>
      <c r="G1947" s="276">
        <f t="shared" si="9459"/>
        <v>0</v>
      </c>
      <c r="H1947" s="276">
        <f t="shared" si="9459"/>
        <v>0</v>
      </c>
      <c r="I1947" s="276">
        <f t="shared" si="9459"/>
        <v>0</v>
      </c>
      <c r="J1947" s="276">
        <f t="shared" si="9459"/>
        <v>0</v>
      </c>
      <c r="K1947" s="276">
        <f t="shared" si="9459"/>
        <v>0</v>
      </c>
      <c r="L1947" s="276">
        <f t="shared" si="9459"/>
        <v>0</v>
      </c>
      <c r="M1947" s="276">
        <f t="shared" si="9459"/>
        <v>0</v>
      </c>
      <c r="N1947" s="276">
        <f t="shared" si="9459"/>
        <v>0</v>
      </c>
      <c r="O1947" s="276">
        <f t="shared" si="9459"/>
        <v>0</v>
      </c>
      <c r="P1947" s="276">
        <f t="shared" si="9459"/>
        <v>0</v>
      </c>
      <c r="Q1947" s="276">
        <f t="shared" si="9459"/>
        <v>0</v>
      </c>
      <c r="R1947" s="276">
        <f t="shared" si="9459"/>
        <v>0</v>
      </c>
      <c r="S1947" s="501">
        <f t="shared" si="9459"/>
        <v>0</v>
      </c>
      <c r="T1947" s="276">
        <f t="shared" si="9459"/>
        <v>0</v>
      </c>
      <c r="U1947" s="276">
        <f t="shared" si="9459"/>
        <v>0</v>
      </c>
      <c r="V1947" s="276">
        <f t="shared" si="9459"/>
        <v>0</v>
      </c>
      <c r="W1947" s="276">
        <f t="shared" si="9459"/>
        <v>0</v>
      </c>
      <c r="X1947" s="276">
        <f t="shared" si="9459"/>
        <v>0</v>
      </c>
      <c r="Y1947" s="276">
        <f t="shared" si="9459"/>
        <v>0</v>
      </c>
      <c r="Z1947" s="276">
        <f t="shared" si="9459"/>
        <v>0</v>
      </c>
      <c r="AA1947" s="276">
        <f t="shared" si="9459"/>
        <v>0</v>
      </c>
      <c r="AB1947" s="276">
        <f t="shared" si="9459"/>
        <v>0</v>
      </c>
      <c r="AC1947" s="276">
        <f t="shared" si="9459"/>
        <v>0</v>
      </c>
      <c r="AD1947" s="276">
        <f t="shared" si="9459"/>
        <v>0</v>
      </c>
      <c r="AE1947" s="276">
        <f t="shared" si="9459"/>
        <v>0</v>
      </c>
      <c r="AF1947" s="501">
        <f t="shared" si="9459"/>
        <v>0</v>
      </c>
      <c r="AG1947" s="276">
        <f t="shared" si="9459"/>
        <v>0</v>
      </c>
      <c r="AH1947" s="276">
        <f t="shared" si="9459"/>
        <v>0</v>
      </c>
      <c r="AI1947" s="276">
        <f t="shared" si="9459"/>
        <v>0</v>
      </c>
      <c r="AJ1947" s="276">
        <f t="shared" si="9459"/>
        <v>0</v>
      </c>
      <c r="AK1947" s="276">
        <f t="shared" si="9459"/>
        <v>0</v>
      </c>
      <c r="AL1947" s="276">
        <f t="shared" si="9459"/>
        <v>0</v>
      </c>
      <c r="AM1947" s="276">
        <f t="shared" si="9459"/>
        <v>0</v>
      </c>
      <c r="AN1947" s="276">
        <f t="shared" si="9459"/>
        <v>0</v>
      </c>
      <c r="AO1947" s="276">
        <f t="shared" si="9459"/>
        <v>0</v>
      </c>
      <c r="AP1947" s="276">
        <f t="shared" si="9459"/>
        <v>0</v>
      </c>
      <c r="AQ1947" s="276">
        <f t="shared" si="9459"/>
        <v>0</v>
      </c>
      <c r="AR1947" s="276">
        <f t="shared" si="9459"/>
        <v>0</v>
      </c>
      <c r="AS1947" s="501">
        <f t="shared" si="9459"/>
        <v>0</v>
      </c>
      <c r="AT1947" s="276">
        <f t="shared" si="9459"/>
        <v>0</v>
      </c>
      <c r="AU1947" s="276">
        <f t="shared" si="9459"/>
        <v>0</v>
      </c>
      <c r="AV1947" s="276">
        <f t="shared" si="9459"/>
        <v>0</v>
      </c>
      <c r="AW1947" s="568">
        <f t="shared" si="9459"/>
        <v>0</v>
      </c>
      <c r="AX1947" s="568">
        <f t="shared" si="9459"/>
        <v>0</v>
      </c>
      <c r="AY1947" s="568">
        <f t="shared" si="9459"/>
        <v>0</v>
      </c>
      <c r="AZ1947" s="276">
        <f t="shared" si="9459"/>
        <v>0</v>
      </c>
      <c r="BA1947" s="276">
        <f t="shared" si="9459"/>
        <v>0</v>
      </c>
      <c r="BB1947" s="276">
        <f t="shared" si="9459"/>
        <v>0</v>
      </c>
      <c r="BC1947" s="276">
        <f t="shared" si="9459"/>
        <v>0</v>
      </c>
      <c r="BD1947" s="276">
        <f t="shared" si="9459"/>
        <v>0</v>
      </c>
      <c r="BE1947" s="276">
        <f t="shared" si="9459"/>
        <v>0</v>
      </c>
      <c r="BF1947" s="523"/>
      <c r="BG1947" s="605">
        <f>SUM(F1947,S1947,AF1947,AS1947)</f>
        <v>15</v>
      </c>
      <c r="BH1947" s="533">
        <f>SUM(G1947,T1947,AG1947)</f>
        <v>0</v>
      </c>
      <c r="BI1947" s="533">
        <f t="shared" si="9441"/>
        <v>0</v>
      </c>
      <c r="BJ1947" s="533">
        <f t="shared" si="9442"/>
        <v>0</v>
      </c>
      <c r="BK1947" s="533">
        <f t="shared" si="9443"/>
        <v>0</v>
      </c>
      <c r="BL1947" s="533">
        <f t="shared" si="9444"/>
        <v>0</v>
      </c>
      <c r="BM1947" s="533">
        <f t="shared" si="9445"/>
        <v>0</v>
      </c>
      <c r="BN1947" s="533">
        <f>SUM(M1947,Z1947,AM1947)</f>
        <v>0</v>
      </c>
      <c r="BO1947" s="533">
        <f t="shared" si="9446"/>
        <v>0</v>
      </c>
      <c r="BP1947" s="533">
        <f t="shared" si="9447"/>
        <v>0</v>
      </c>
      <c r="BQ1947" s="533">
        <f t="shared" si="9448"/>
        <v>0</v>
      </c>
      <c r="BR1947" s="533">
        <f t="shared" si="9449"/>
        <v>0</v>
      </c>
      <c r="BS1947" s="533">
        <f t="shared" si="9450"/>
        <v>0</v>
      </c>
      <c r="BT1947" s="533">
        <f>AT1947</f>
        <v>0</v>
      </c>
      <c r="BU1947" s="533">
        <f t="shared" si="9451"/>
        <v>0</v>
      </c>
      <c r="BV1947" s="533">
        <f t="shared" si="9452"/>
        <v>0</v>
      </c>
      <c r="BW1947" s="536">
        <f>SUM(BH1947,BK1947,BN1947,BQ1947,BT1947)</f>
        <v>0</v>
      </c>
      <c r="BX1947" s="536">
        <f t="shared" si="9453"/>
        <v>0</v>
      </c>
      <c r="BY1947" s="536">
        <f t="shared" si="9454"/>
        <v>0</v>
      </c>
      <c r="BZ1947" t="s">
        <v>74</v>
      </c>
      <c r="CA1947" s="553">
        <f>AZ1947</f>
        <v>0</v>
      </c>
      <c r="CB1947" s="553">
        <f t="shared" si="9455"/>
        <v>0</v>
      </c>
      <c r="CC1947" s="553">
        <f t="shared" si="9456"/>
        <v>0</v>
      </c>
      <c r="CD1947" s="553">
        <f>BC1947</f>
        <v>0</v>
      </c>
      <c r="CE1947" s="553">
        <f t="shared" si="9457"/>
        <v>0</v>
      </c>
      <c r="CF1947" s="553">
        <f t="shared" si="9458"/>
        <v>0</v>
      </c>
    </row>
    <row r="1948" spans="1:84">
      <c r="A1948" s="149"/>
      <c r="B1948" s="149" t="s">
        <v>232</v>
      </c>
      <c r="C1948" s="151"/>
      <c r="D1948" s="151"/>
      <c r="E1948" s="379" t="s">
        <v>221</v>
      </c>
      <c r="F1948" s="592"/>
      <c r="G1948" s="159"/>
      <c r="H1948" s="159"/>
      <c r="I1948" s="275"/>
      <c r="J1948" s="159"/>
      <c r="K1948" s="159"/>
      <c r="L1948" s="275"/>
      <c r="M1948" s="159"/>
      <c r="N1948" s="159"/>
      <c r="O1948" s="275"/>
      <c r="P1948" s="159"/>
      <c r="Q1948" s="159"/>
      <c r="R1948" s="275"/>
      <c r="S1948" s="500"/>
      <c r="T1948" s="275"/>
      <c r="U1948" s="275"/>
      <c r="V1948" s="275"/>
      <c r="W1948" s="275"/>
      <c r="X1948" s="275"/>
      <c r="Y1948" s="275"/>
      <c r="Z1948" s="275"/>
      <c r="AA1948" s="275"/>
      <c r="AB1948" s="275"/>
      <c r="AC1948" s="275"/>
      <c r="AD1948" s="275"/>
      <c r="AE1948" s="275"/>
      <c r="AF1948" s="500"/>
      <c r="AG1948" s="275"/>
      <c r="AH1948" s="275"/>
      <c r="AI1948" s="275"/>
      <c r="AJ1948" s="275"/>
      <c r="AK1948" s="275"/>
      <c r="AL1948" s="275"/>
      <c r="AM1948" s="275"/>
      <c r="AN1948" s="275"/>
      <c r="AO1948" s="275"/>
      <c r="AP1948" s="275"/>
      <c r="AQ1948" s="275"/>
      <c r="AR1948" s="275"/>
      <c r="AS1948" s="500"/>
      <c r="AT1948" s="275"/>
      <c r="AU1948" s="275"/>
      <c r="AV1948" s="275"/>
      <c r="AW1948" s="567"/>
      <c r="AX1948" s="567"/>
      <c r="AY1948" s="567"/>
      <c r="AZ1948" s="159"/>
      <c r="BA1948" s="159"/>
      <c r="BB1948" s="275"/>
      <c r="BC1948" s="275"/>
      <c r="BD1948" s="275"/>
      <c r="BE1948" s="275"/>
      <c r="BF1948" s="521"/>
    </row>
    <row r="1949" spans="1:84">
      <c r="A1949" s="149"/>
      <c r="B1949" s="151"/>
      <c r="C1949" s="151"/>
      <c r="D1949" s="151"/>
      <c r="E1949" s="446" t="s">
        <v>1078</v>
      </c>
      <c r="F1949" s="592">
        <v>0</v>
      </c>
      <c r="G1949" s="159"/>
      <c r="H1949" s="159"/>
      <c r="I1949" s="275">
        <f>SUM(G1949:H1949)</f>
        <v>0</v>
      </c>
      <c r="J1949" s="159"/>
      <c r="K1949" s="159"/>
      <c r="L1949" s="275">
        <f>SUM(J1949:K1949)</f>
        <v>0</v>
      </c>
      <c r="M1949" s="159"/>
      <c r="N1949" s="159"/>
      <c r="O1949" s="275">
        <f>SUM(M1949:N1949)</f>
        <v>0</v>
      </c>
      <c r="P1949" s="159"/>
      <c r="Q1949" s="159"/>
      <c r="R1949" s="275">
        <f>SUM(P1949:Q1949)</f>
        <v>0</v>
      </c>
      <c r="S1949" s="500"/>
      <c r="T1949" s="275"/>
      <c r="U1949" s="275"/>
      <c r="V1949" s="275">
        <f>SUM(T1949:U1949)</f>
        <v>0</v>
      </c>
      <c r="W1949" s="275"/>
      <c r="X1949" s="275"/>
      <c r="Y1949" s="275">
        <f>SUM(W1949:X1949)</f>
        <v>0</v>
      </c>
      <c r="Z1949" s="275"/>
      <c r="AA1949" s="275"/>
      <c r="AB1949" s="275">
        <f>SUM(Z1949:AA1949)</f>
        <v>0</v>
      </c>
      <c r="AC1949" s="275"/>
      <c r="AD1949" s="275"/>
      <c r="AE1949" s="275">
        <f>SUM(AC1949:AD1949)</f>
        <v>0</v>
      </c>
      <c r="AF1949" s="500"/>
      <c r="AG1949" s="275"/>
      <c r="AH1949" s="275"/>
      <c r="AI1949" s="275">
        <f>SUM(AG1949:AH1949)</f>
        <v>0</v>
      </c>
      <c r="AJ1949" s="275"/>
      <c r="AK1949" s="275"/>
      <c r="AL1949" s="275">
        <f>SUM(AJ1949:AK1949)</f>
        <v>0</v>
      </c>
      <c r="AM1949" s="275"/>
      <c r="AN1949" s="275"/>
      <c r="AO1949" s="275">
        <f>SUM(AM1949:AN1949)</f>
        <v>0</v>
      </c>
      <c r="AP1949" s="275"/>
      <c r="AQ1949" s="275"/>
      <c r="AR1949" s="275">
        <f>SUM(AP1949:AQ1949)</f>
        <v>0</v>
      </c>
      <c r="AS1949" s="500"/>
      <c r="AT1949" s="275"/>
      <c r="AU1949" s="275"/>
      <c r="AV1949" s="275">
        <f>SUM(AT1949:AU1949)</f>
        <v>0</v>
      </c>
      <c r="AW1949" s="567">
        <f t="shared" ref="AW1949:AW1950" si="9460">SUM(G1949,J1949,M1949,P1949,T1949,W1949,Z1949,AC1949,AG1949,AJ1949,AM1949,AP1949,AT1949)</f>
        <v>0</v>
      </c>
      <c r="AX1949" s="567">
        <f t="shared" ref="AX1949:AX1950" si="9461">SUM(H1949,K1949,N1949,Q1949,U1949,X1949,AA1949,AD1949,AH1949,AK1949,AN1949,AQ1949,AU1949)</f>
        <v>0</v>
      </c>
      <c r="AY1949" s="567">
        <f t="shared" ref="AY1949:AY1950" si="9462">SUM(I1949,L1949,O1949,R1949,V1949,Y1949,AB1949,AE1949,AI1949,AL1949,AO1949,AR1949,AV1949)</f>
        <v>0</v>
      </c>
      <c r="AZ1949" s="159"/>
      <c r="BA1949" s="159"/>
      <c r="BB1949" s="275">
        <f>SUM(AZ1949:BA1949)</f>
        <v>0</v>
      </c>
      <c r="BC1949" s="275"/>
      <c r="BD1949" s="275"/>
      <c r="BE1949" s="275">
        <f>SUM(BC1949:BD1949)</f>
        <v>0</v>
      </c>
      <c r="BF1949" s="521"/>
      <c r="BG1949" s="605">
        <f>SUM(F1949,S1949,AF1949,AS1949)</f>
        <v>0</v>
      </c>
      <c r="BH1949" s="533">
        <f>SUM(G1949,T1949,AG1949)</f>
        <v>0</v>
      </c>
      <c r="BI1949" s="533">
        <f t="shared" ref="BI1949:BI1951" si="9463">SUM(H1949,U1949,AH1949)</f>
        <v>0</v>
      </c>
      <c r="BJ1949" s="533">
        <f t="shared" ref="BJ1949:BJ1951" si="9464">SUM(I1949,V1949,AI1949)</f>
        <v>0</v>
      </c>
      <c r="BK1949" s="533">
        <f t="shared" ref="BK1949:BK1951" si="9465">SUM(J1949,W1949,AJ1949)</f>
        <v>0</v>
      </c>
      <c r="BL1949" s="533">
        <f t="shared" ref="BL1949:BL1951" si="9466">SUM(K1949,X1949,AK1949)</f>
        <v>0</v>
      </c>
      <c r="BM1949" s="533">
        <f t="shared" ref="BM1949:BM1951" si="9467">SUM(L1949,Y1949,AL1949)</f>
        <v>0</v>
      </c>
      <c r="BN1949" s="533">
        <f>SUM(M1949,Z1949,AM1949)</f>
        <v>0</v>
      </c>
      <c r="BO1949" s="533">
        <f t="shared" ref="BO1949:BO1951" si="9468">SUM(N1949,AA1949,AN1949)</f>
        <v>0</v>
      </c>
      <c r="BP1949" s="533">
        <f t="shared" ref="BP1949:BP1951" si="9469">SUM(O1949,AB1949,AO1949)</f>
        <v>0</v>
      </c>
      <c r="BQ1949" s="533">
        <f t="shared" ref="BQ1949:BQ1951" si="9470">SUM(P1949,AC1949,AP1949)</f>
        <v>0</v>
      </c>
      <c r="BR1949" s="533">
        <f t="shared" ref="BR1949:BR1951" si="9471">SUM(Q1949,AD1949,AQ1949)</f>
        <v>0</v>
      </c>
      <c r="BS1949" s="533">
        <f t="shared" ref="BS1949:BS1951" si="9472">SUM(R1949,AE1949,AR1949)</f>
        <v>0</v>
      </c>
      <c r="BT1949" s="533">
        <f>AT1949</f>
        <v>0</v>
      </c>
      <c r="BU1949" s="533">
        <f t="shared" ref="BU1949:BU1951" si="9473">AU1949</f>
        <v>0</v>
      </c>
      <c r="BV1949" s="533">
        <f t="shared" ref="BV1949:BV1951" si="9474">AV1949</f>
        <v>0</v>
      </c>
      <c r="BW1949" s="536">
        <f>SUM(BH1949,BK1949,BN1949,BQ1949,BT1949)</f>
        <v>0</v>
      </c>
      <c r="BX1949" s="536">
        <f t="shared" ref="BX1949:BX1951" si="9475">SUM(BI1949,BL1949,BO1949,BR1949,BU1949)</f>
        <v>0</v>
      </c>
      <c r="BY1949" s="536">
        <f t="shared" ref="BY1949:BY1951" si="9476">SUM(BJ1949,BM1949,BP1949,BS1949,BV1949)</f>
        <v>0</v>
      </c>
      <c r="BZ1949" t="s">
        <v>74</v>
      </c>
      <c r="CA1949" s="553">
        <f>AZ1949</f>
        <v>0</v>
      </c>
      <c r="CB1949" s="553">
        <f t="shared" ref="CB1949:CB1951" si="9477">BA1949</f>
        <v>0</v>
      </c>
      <c r="CC1949" s="553">
        <f t="shared" ref="CC1949:CC1951" si="9478">BB1949</f>
        <v>0</v>
      </c>
      <c r="CD1949" s="553">
        <f>BC1949</f>
        <v>0</v>
      </c>
      <c r="CE1949" s="553">
        <f t="shared" ref="CE1949:CE1951" si="9479">BD1949</f>
        <v>0</v>
      </c>
      <c r="CF1949" s="553">
        <f t="shared" ref="CF1949:CF1951" si="9480">BE1949</f>
        <v>0</v>
      </c>
    </row>
    <row r="1950" spans="1:84">
      <c r="A1950" s="149"/>
      <c r="B1950" s="151"/>
      <c r="C1950" s="151"/>
      <c r="D1950" s="151"/>
      <c r="E1950" s="446" t="s">
        <v>1079</v>
      </c>
      <c r="F1950" s="592">
        <v>21</v>
      </c>
      <c r="G1950" s="159">
        <v>1</v>
      </c>
      <c r="H1950" s="159">
        <v>6</v>
      </c>
      <c r="I1950" s="275">
        <f>SUM(G1950:H1950)</f>
        <v>7</v>
      </c>
      <c r="J1950" s="159">
        <v>1</v>
      </c>
      <c r="K1950" s="159">
        <v>1</v>
      </c>
      <c r="L1950" s="275">
        <f>SUM(J1950:K1950)</f>
        <v>2</v>
      </c>
      <c r="M1950" s="159">
        <v>0</v>
      </c>
      <c r="N1950" s="159">
        <v>1</v>
      </c>
      <c r="O1950" s="275">
        <f>SUM(M1950:N1950)</f>
        <v>1</v>
      </c>
      <c r="P1950" s="159">
        <v>1</v>
      </c>
      <c r="Q1950" s="159">
        <v>3</v>
      </c>
      <c r="R1950" s="275">
        <f>SUM(P1950:Q1950)</f>
        <v>4</v>
      </c>
      <c r="S1950" s="500"/>
      <c r="T1950" s="275"/>
      <c r="U1950" s="275"/>
      <c r="V1950" s="275">
        <f>SUM(T1950:U1950)</f>
        <v>0</v>
      </c>
      <c r="W1950" s="275"/>
      <c r="X1950" s="275"/>
      <c r="Y1950" s="275">
        <f>SUM(W1950:X1950)</f>
        <v>0</v>
      </c>
      <c r="Z1950" s="275"/>
      <c r="AA1950" s="275"/>
      <c r="AB1950" s="275">
        <f>SUM(Z1950:AA1950)</f>
        <v>0</v>
      </c>
      <c r="AC1950" s="275"/>
      <c r="AD1950" s="275"/>
      <c r="AE1950" s="275">
        <f>SUM(AC1950:AD1950)</f>
        <v>0</v>
      </c>
      <c r="AF1950" s="500"/>
      <c r="AG1950" s="275"/>
      <c r="AH1950" s="275"/>
      <c r="AI1950" s="275">
        <f>SUM(AG1950:AH1950)</f>
        <v>0</v>
      </c>
      <c r="AJ1950" s="275"/>
      <c r="AK1950" s="275"/>
      <c r="AL1950" s="275">
        <f>SUM(AJ1950:AK1950)</f>
        <v>0</v>
      </c>
      <c r="AM1950" s="275"/>
      <c r="AN1950" s="275"/>
      <c r="AO1950" s="275">
        <f>SUM(AM1950:AN1950)</f>
        <v>0</v>
      </c>
      <c r="AP1950" s="275"/>
      <c r="AQ1950" s="275"/>
      <c r="AR1950" s="275">
        <f>SUM(AP1950:AQ1950)</f>
        <v>0</v>
      </c>
      <c r="AS1950" s="500"/>
      <c r="AT1950" s="275"/>
      <c r="AU1950" s="275"/>
      <c r="AV1950" s="275">
        <f>SUM(AT1950:AU1950)</f>
        <v>0</v>
      </c>
      <c r="AW1950" s="567">
        <f t="shared" si="9460"/>
        <v>3</v>
      </c>
      <c r="AX1950" s="567">
        <f t="shared" si="9461"/>
        <v>11</v>
      </c>
      <c r="AY1950" s="567">
        <f t="shared" si="9462"/>
        <v>14</v>
      </c>
      <c r="AZ1950" s="159"/>
      <c r="BA1950" s="159"/>
      <c r="BB1950" s="275">
        <f>SUM(AZ1950:BA1950)</f>
        <v>0</v>
      </c>
      <c r="BC1950" s="275"/>
      <c r="BD1950" s="275"/>
      <c r="BE1950" s="275">
        <f>SUM(BC1950:BD1950)</f>
        <v>0</v>
      </c>
      <c r="BF1950" s="521"/>
      <c r="BG1950" s="605">
        <f>SUM(F1950,S1950,AF1950,AS1950)</f>
        <v>21</v>
      </c>
      <c r="BH1950" s="533">
        <f>SUM(G1950,T1950,AG1950)</f>
        <v>1</v>
      </c>
      <c r="BI1950" s="533">
        <f t="shared" si="9463"/>
        <v>6</v>
      </c>
      <c r="BJ1950" s="533">
        <f t="shared" si="9464"/>
        <v>7</v>
      </c>
      <c r="BK1950" s="533">
        <f t="shared" si="9465"/>
        <v>1</v>
      </c>
      <c r="BL1950" s="533">
        <f t="shared" si="9466"/>
        <v>1</v>
      </c>
      <c r="BM1950" s="533">
        <f t="shared" si="9467"/>
        <v>2</v>
      </c>
      <c r="BN1950" s="533">
        <f>SUM(M1950,Z1950,AM1950)</f>
        <v>0</v>
      </c>
      <c r="BO1950" s="533">
        <f t="shared" si="9468"/>
        <v>1</v>
      </c>
      <c r="BP1950" s="533">
        <f t="shared" si="9469"/>
        <v>1</v>
      </c>
      <c r="BQ1950" s="533">
        <f t="shared" si="9470"/>
        <v>1</v>
      </c>
      <c r="BR1950" s="533">
        <f t="shared" si="9471"/>
        <v>3</v>
      </c>
      <c r="BS1950" s="533">
        <f t="shared" si="9472"/>
        <v>4</v>
      </c>
      <c r="BT1950" s="533">
        <f>AT1950</f>
        <v>0</v>
      </c>
      <c r="BU1950" s="533">
        <f t="shared" si="9473"/>
        <v>0</v>
      </c>
      <c r="BV1950" s="533">
        <f t="shared" si="9474"/>
        <v>0</v>
      </c>
      <c r="BW1950" s="536">
        <f>SUM(BH1950,BK1950,BN1950,BQ1950,BT1950)</f>
        <v>3</v>
      </c>
      <c r="BX1950" s="536">
        <f t="shared" si="9475"/>
        <v>11</v>
      </c>
      <c r="BY1950" s="536">
        <f t="shared" si="9476"/>
        <v>14</v>
      </c>
      <c r="BZ1950" t="s">
        <v>74</v>
      </c>
      <c r="CA1950" s="553">
        <f>AZ1950</f>
        <v>0</v>
      </c>
      <c r="CB1950" s="553">
        <f t="shared" si="9477"/>
        <v>0</v>
      </c>
      <c r="CC1950" s="553">
        <f t="shared" si="9478"/>
        <v>0</v>
      </c>
      <c r="CD1950" s="553">
        <f>BC1950</f>
        <v>0</v>
      </c>
      <c r="CE1950" s="553">
        <f t="shared" si="9479"/>
        <v>0</v>
      </c>
      <c r="CF1950" s="553">
        <f t="shared" si="9480"/>
        <v>0</v>
      </c>
    </row>
    <row r="1951" spans="1:84">
      <c r="A1951" s="149"/>
      <c r="B1951" s="151"/>
      <c r="C1951" s="151"/>
      <c r="D1951" s="151"/>
      <c r="E1951" s="379"/>
      <c r="F1951" s="592">
        <f t="shared" ref="F1951:BE1951" si="9481">SUM(F1949:F1950)</f>
        <v>21</v>
      </c>
      <c r="G1951" s="276">
        <f t="shared" si="9481"/>
        <v>1</v>
      </c>
      <c r="H1951" s="276">
        <f t="shared" si="9481"/>
        <v>6</v>
      </c>
      <c r="I1951" s="276">
        <f t="shared" si="9481"/>
        <v>7</v>
      </c>
      <c r="J1951" s="276">
        <f t="shared" si="9481"/>
        <v>1</v>
      </c>
      <c r="K1951" s="276">
        <f t="shared" si="9481"/>
        <v>1</v>
      </c>
      <c r="L1951" s="276">
        <f t="shared" si="9481"/>
        <v>2</v>
      </c>
      <c r="M1951" s="276">
        <f t="shared" si="9481"/>
        <v>0</v>
      </c>
      <c r="N1951" s="276">
        <f t="shared" si="9481"/>
        <v>1</v>
      </c>
      <c r="O1951" s="276">
        <f t="shared" si="9481"/>
        <v>1</v>
      </c>
      <c r="P1951" s="276">
        <f t="shared" si="9481"/>
        <v>1</v>
      </c>
      <c r="Q1951" s="276">
        <f t="shared" si="9481"/>
        <v>3</v>
      </c>
      <c r="R1951" s="276">
        <f t="shared" si="9481"/>
        <v>4</v>
      </c>
      <c r="S1951" s="501">
        <f t="shared" si="9481"/>
        <v>0</v>
      </c>
      <c r="T1951" s="276">
        <f t="shared" si="9481"/>
        <v>0</v>
      </c>
      <c r="U1951" s="276">
        <f t="shared" si="9481"/>
        <v>0</v>
      </c>
      <c r="V1951" s="276">
        <f t="shared" si="9481"/>
        <v>0</v>
      </c>
      <c r="W1951" s="276">
        <f t="shared" si="9481"/>
        <v>0</v>
      </c>
      <c r="X1951" s="276">
        <f t="shared" si="9481"/>
        <v>0</v>
      </c>
      <c r="Y1951" s="276">
        <f t="shared" si="9481"/>
        <v>0</v>
      </c>
      <c r="Z1951" s="276">
        <f t="shared" si="9481"/>
        <v>0</v>
      </c>
      <c r="AA1951" s="276">
        <f t="shared" si="9481"/>
        <v>0</v>
      </c>
      <c r="AB1951" s="276">
        <f t="shared" si="9481"/>
        <v>0</v>
      </c>
      <c r="AC1951" s="276">
        <f t="shared" si="9481"/>
        <v>0</v>
      </c>
      <c r="AD1951" s="276">
        <f t="shared" si="9481"/>
        <v>0</v>
      </c>
      <c r="AE1951" s="276">
        <f t="shared" si="9481"/>
        <v>0</v>
      </c>
      <c r="AF1951" s="501">
        <f t="shared" si="9481"/>
        <v>0</v>
      </c>
      <c r="AG1951" s="276">
        <f t="shared" si="9481"/>
        <v>0</v>
      </c>
      <c r="AH1951" s="276">
        <f t="shared" si="9481"/>
        <v>0</v>
      </c>
      <c r="AI1951" s="276">
        <f t="shared" si="9481"/>
        <v>0</v>
      </c>
      <c r="AJ1951" s="276">
        <f t="shared" si="9481"/>
        <v>0</v>
      </c>
      <c r="AK1951" s="276">
        <f t="shared" si="9481"/>
        <v>0</v>
      </c>
      <c r="AL1951" s="276">
        <f t="shared" si="9481"/>
        <v>0</v>
      </c>
      <c r="AM1951" s="276">
        <f t="shared" si="9481"/>
        <v>0</v>
      </c>
      <c r="AN1951" s="276">
        <f t="shared" si="9481"/>
        <v>0</v>
      </c>
      <c r="AO1951" s="276">
        <f t="shared" si="9481"/>
        <v>0</v>
      </c>
      <c r="AP1951" s="276">
        <f t="shared" si="9481"/>
        <v>0</v>
      </c>
      <c r="AQ1951" s="276">
        <f t="shared" si="9481"/>
        <v>0</v>
      </c>
      <c r="AR1951" s="276">
        <f t="shared" si="9481"/>
        <v>0</v>
      </c>
      <c r="AS1951" s="501">
        <f t="shared" si="9481"/>
        <v>0</v>
      </c>
      <c r="AT1951" s="276">
        <f t="shared" si="9481"/>
        <v>0</v>
      </c>
      <c r="AU1951" s="276">
        <f t="shared" si="9481"/>
        <v>0</v>
      </c>
      <c r="AV1951" s="276">
        <f t="shared" si="9481"/>
        <v>0</v>
      </c>
      <c r="AW1951" s="568">
        <f t="shared" si="9481"/>
        <v>3</v>
      </c>
      <c r="AX1951" s="568">
        <f t="shared" si="9481"/>
        <v>11</v>
      </c>
      <c r="AY1951" s="568">
        <f t="shared" si="9481"/>
        <v>14</v>
      </c>
      <c r="AZ1951" s="276">
        <f t="shared" si="9481"/>
        <v>0</v>
      </c>
      <c r="BA1951" s="276">
        <f t="shared" si="9481"/>
        <v>0</v>
      </c>
      <c r="BB1951" s="276">
        <f t="shared" si="9481"/>
        <v>0</v>
      </c>
      <c r="BC1951" s="276">
        <f t="shared" si="9481"/>
        <v>0</v>
      </c>
      <c r="BD1951" s="276">
        <f t="shared" si="9481"/>
        <v>0</v>
      </c>
      <c r="BE1951" s="276">
        <f t="shared" si="9481"/>
        <v>0</v>
      </c>
      <c r="BF1951" s="523"/>
      <c r="BG1951" s="605">
        <f>SUM(F1951,S1951,AF1951,AS1951)</f>
        <v>21</v>
      </c>
      <c r="BH1951" s="533">
        <f>SUM(G1951,T1951,AG1951)</f>
        <v>1</v>
      </c>
      <c r="BI1951" s="533">
        <f t="shared" si="9463"/>
        <v>6</v>
      </c>
      <c r="BJ1951" s="533">
        <f t="shared" si="9464"/>
        <v>7</v>
      </c>
      <c r="BK1951" s="533">
        <f t="shared" si="9465"/>
        <v>1</v>
      </c>
      <c r="BL1951" s="533">
        <f t="shared" si="9466"/>
        <v>1</v>
      </c>
      <c r="BM1951" s="533">
        <f t="shared" si="9467"/>
        <v>2</v>
      </c>
      <c r="BN1951" s="533">
        <f>SUM(M1951,Z1951,AM1951)</f>
        <v>0</v>
      </c>
      <c r="BO1951" s="533">
        <f t="shared" si="9468"/>
        <v>1</v>
      </c>
      <c r="BP1951" s="533">
        <f t="shared" si="9469"/>
        <v>1</v>
      </c>
      <c r="BQ1951" s="533">
        <f t="shared" si="9470"/>
        <v>1</v>
      </c>
      <c r="BR1951" s="533">
        <f t="shared" si="9471"/>
        <v>3</v>
      </c>
      <c r="BS1951" s="533">
        <f t="shared" si="9472"/>
        <v>4</v>
      </c>
      <c r="BT1951" s="533">
        <f>AT1951</f>
        <v>0</v>
      </c>
      <c r="BU1951" s="533">
        <f t="shared" si="9473"/>
        <v>0</v>
      </c>
      <c r="BV1951" s="533">
        <f t="shared" si="9474"/>
        <v>0</v>
      </c>
      <c r="BW1951" s="536">
        <f>SUM(BH1951,BK1951,BN1951,BQ1951,BT1951)</f>
        <v>3</v>
      </c>
      <c r="BX1951" s="536">
        <f t="shared" si="9475"/>
        <v>11</v>
      </c>
      <c r="BY1951" s="536">
        <f t="shared" si="9476"/>
        <v>14</v>
      </c>
      <c r="BZ1951" t="s">
        <v>74</v>
      </c>
      <c r="CA1951" s="553">
        <f>AZ1951</f>
        <v>0</v>
      </c>
      <c r="CB1951" s="553">
        <f t="shared" si="9477"/>
        <v>0</v>
      </c>
      <c r="CC1951" s="553">
        <f t="shared" si="9478"/>
        <v>0</v>
      </c>
      <c r="CD1951" s="553">
        <f>BC1951</f>
        <v>0</v>
      </c>
      <c r="CE1951" s="553">
        <f t="shared" si="9479"/>
        <v>0</v>
      </c>
      <c r="CF1951" s="553">
        <f t="shared" si="9480"/>
        <v>0</v>
      </c>
    </row>
    <row r="1952" spans="1:84">
      <c r="A1952" s="149"/>
      <c r="B1952" s="149" t="s">
        <v>196</v>
      </c>
      <c r="C1952" s="151"/>
      <c r="D1952" s="151"/>
      <c r="E1952" s="379" t="s">
        <v>221</v>
      </c>
      <c r="F1952" s="592"/>
      <c r="G1952" s="159" t="s">
        <v>74</v>
      </c>
      <c r="H1952" s="159"/>
      <c r="I1952" s="275"/>
      <c r="J1952" s="159"/>
      <c r="K1952" s="159"/>
      <c r="L1952" s="275"/>
      <c r="M1952" s="159"/>
      <c r="N1952" s="159"/>
      <c r="O1952" s="275"/>
      <c r="P1952" s="159"/>
      <c r="Q1952" s="159"/>
      <c r="R1952" s="275"/>
      <c r="S1952" s="500"/>
      <c r="T1952" s="275"/>
      <c r="U1952" s="275"/>
      <c r="V1952" s="275"/>
      <c r="W1952" s="275"/>
      <c r="X1952" s="275"/>
      <c r="Y1952" s="275"/>
      <c r="Z1952" s="275"/>
      <c r="AA1952" s="275"/>
      <c r="AB1952" s="275"/>
      <c r="AC1952" s="275"/>
      <c r="AD1952" s="275"/>
      <c r="AE1952" s="275"/>
      <c r="AF1952" s="500"/>
      <c r="AG1952" s="275"/>
      <c r="AH1952" s="275"/>
      <c r="AI1952" s="275"/>
      <c r="AJ1952" s="275"/>
      <c r="AK1952" s="275"/>
      <c r="AL1952" s="275"/>
      <c r="AM1952" s="275"/>
      <c r="AN1952" s="275"/>
      <c r="AO1952" s="275"/>
      <c r="AP1952" s="275"/>
      <c r="AQ1952" s="275"/>
      <c r="AR1952" s="275"/>
      <c r="AS1952" s="500"/>
      <c r="AT1952" s="275"/>
      <c r="AU1952" s="275"/>
      <c r="AV1952" s="275"/>
      <c r="AW1952" s="567"/>
      <c r="AX1952" s="567"/>
      <c r="AY1952" s="567"/>
      <c r="AZ1952" s="159"/>
      <c r="BA1952" s="159"/>
      <c r="BB1952" s="275"/>
      <c r="BC1952" s="275"/>
      <c r="BD1952" s="275"/>
      <c r="BE1952" s="275"/>
      <c r="BF1952" s="521"/>
    </row>
    <row r="1953" spans="1:84">
      <c r="A1953" s="149"/>
      <c r="B1953" s="151"/>
      <c r="C1953" s="151"/>
      <c r="D1953" s="151"/>
      <c r="E1953" s="446" t="s">
        <v>1078</v>
      </c>
      <c r="F1953" s="592">
        <v>13</v>
      </c>
      <c r="G1953" s="159"/>
      <c r="H1953" s="159"/>
      <c r="I1953" s="275">
        <f>SUM(G1953:H1953)</f>
        <v>0</v>
      </c>
      <c r="J1953" s="159"/>
      <c r="K1953" s="159"/>
      <c r="L1953" s="275">
        <f>SUM(J1953:K1953)</f>
        <v>0</v>
      </c>
      <c r="M1953" s="159"/>
      <c r="N1953" s="159"/>
      <c r="O1953" s="275">
        <f>SUM(M1953:N1953)</f>
        <v>0</v>
      </c>
      <c r="P1953" s="159"/>
      <c r="Q1953" s="159"/>
      <c r="R1953" s="275">
        <f>SUM(P1953:Q1953)</f>
        <v>0</v>
      </c>
      <c r="S1953" s="500"/>
      <c r="T1953" s="275"/>
      <c r="U1953" s="275"/>
      <c r="V1953" s="275">
        <f>SUM(T1953:U1953)</f>
        <v>0</v>
      </c>
      <c r="W1953" s="275"/>
      <c r="X1953" s="275"/>
      <c r="Y1953" s="275">
        <f>SUM(W1953:X1953)</f>
        <v>0</v>
      </c>
      <c r="Z1953" s="275"/>
      <c r="AA1953" s="275"/>
      <c r="AB1953" s="275">
        <f>SUM(Z1953:AA1953)</f>
        <v>0</v>
      </c>
      <c r="AC1953" s="275"/>
      <c r="AD1953" s="275"/>
      <c r="AE1953" s="275">
        <f>SUM(AC1953:AD1953)</f>
        <v>0</v>
      </c>
      <c r="AF1953" s="500"/>
      <c r="AG1953" s="275"/>
      <c r="AH1953" s="275"/>
      <c r="AI1953" s="275">
        <f>SUM(AG1953:AH1953)</f>
        <v>0</v>
      </c>
      <c r="AJ1953" s="275"/>
      <c r="AK1953" s="275"/>
      <c r="AL1953" s="275">
        <f>SUM(AJ1953:AK1953)</f>
        <v>0</v>
      </c>
      <c r="AM1953" s="275"/>
      <c r="AN1953" s="275"/>
      <c r="AO1953" s="275">
        <f>SUM(AM1953:AN1953)</f>
        <v>0</v>
      </c>
      <c r="AP1953" s="275"/>
      <c r="AQ1953" s="275"/>
      <c r="AR1953" s="275">
        <f>SUM(AP1953:AQ1953)</f>
        <v>0</v>
      </c>
      <c r="AS1953" s="500"/>
      <c r="AT1953" s="275"/>
      <c r="AU1953" s="275"/>
      <c r="AV1953" s="275">
        <f>SUM(AT1953:AU1953)</f>
        <v>0</v>
      </c>
      <c r="AW1953" s="567">
        <f t="shared" ref="AW1953:AW1954" si="9482">SUM(G1953,J1953,M1953,P1953,T1953,W1953,Z1953,AC1953,AG1953,AJ1953,AM1953,AP1953,AT1953)</f>
        <v>0</v>
      </c>
      <c r="AX1953" s="567">
        <f t="shared" ref="AX1953:AX1954" si="9483">SUM(H1953,K1953,N1953,Q1953,U1953,X1953,AA1953,AD1953,AH1953,AK1953,AN1953,AQ1953,AU1953)</f>
        <v>0</v>
      </c>
      <c r="AY1953" s="567">
        <f t="shared" ref="AY1953:AY1954" si="9484">SUM(I1953,L1953,O1953,R1953,V1953,Y1953,AB1953,AE1953,AI1953,AL1953,AO1953,AR1953,AV1953)</f>
        <v>0</v>
      </c>
      <c r="AZ1953" s="159"/>
      <c r="BA1953" s="159"/>
      <c r="BB1953" s="275">
        <f>SUM(AZ1953:BA1953)</f>
        <v>0</v>
      </c>
      <c r="BC1953" s="275"/>
      <c r="BD1953" s="275"/>
      <c r="BE1953" s="275">
        <f>SUM(BC1953:BD1953)</f>
        <v>0</v>
      </c>
      <c r="BF1953" s="521"/>
      <c r="BG1953" s="605">
        <f>SUM(F1953,S1953,AF1953,AS1953)</f>
        <v>13</v>
      </c>
      <c r="BH1953" s="533">
        <f>SUM(G1953,T1953,AG1953)</f>
        <v>0</v>
      </c>
      <c r="BI1953" s="533">
        <f t="shared" ref="BI1953:BI1955" si="9485">SUM(H1953,U1953,AH1953)</f>
        <v>0</v>
      </c>
      <c r="BJ1953" s="533">
        <f t="shared" ref="BJ1953:BJ1955" si="9486">SUM(I1953,V1953,AI1953)</f>
        <v>0</v>
      </c>
      <c r="BK1953" s="533">
        <f t="shared" ref="BK1953:BK1955" si="9487">SUM(J1953,W1953,AJ1953)</f>
        <v>0</v>
      </c>
      <c r="BL1953" s="533">
        <f t="shared" ref="BL1953:BL1955" si="9488">SUM(K1953,X1953,AK1953)</f>
        <v>0</v>
      </c>
      <c r="BM1953" s="533">
        <f t="shared" ref="BM1953:BM1955" si="9489">SUM(L1953,Y1953,AL1953)</f>
        <v>0</v>
      </c>
      <c r="BN1953" s="533">
        <f>SUM(M1953,Z1953,AM1953)</f>
        <v>0</v>
      </c>
      <c r="BO1953" s="533">
        <f t="shared" ref="BO1953:BO1955" si="9490">SUM(N1953,AA1953,AN1953)</f>
        <v>0</v>
      </c>
      <c r="BP1953" s="533">
        <f t="shared" ref="BP1953:BP1955" si="9491">SUM(O1953,AB1953,AO1953)</f>
        <v>0</v>
      </c>
      <c r="BQ1953" s="533">
        <f t="shared" ref="BQ1953:BQ1955" si="9492">SUM(P1953,AC1953,AP1953)</f>
        <v>0</v>
      </c>
      <c r="BR1953" s="533">
        <f t="shared" ref="BR1953:BR1955" si="9493">SUM(Q1953,AD1953,AQ1953)</f>
        <v>0</v>
      </c>
      <c r="BS1953" s="533">
        <f t="shared" ref="BS1953:BS1955" si="9494">SUM(R1953,AE1953,AR1953)</f>
        <v>0</v>
      </c>
      <c r="BT1953" s="533">
        <f>AT1953</f>
        <v>0</v>
      </c>
      <c r="BU1953" s="533">
        <f t="shared" ref="BU1953:BU1955" si="9495">AU1953</f>
        <v>0</v>
      </c>
      <c r="BV1953" s="533">
        <f t="shared" ref="BV1953:BV1955" si="9496">AV1953</f>
        <v>0</v>
      </c>
      <c r="BW1953" s="536">
        <f>SUM(BH1953,BK1953,BN1953,BQ1953,BT1953)</f>
        <v>0</v>
      </c>
      <c r="BX1953" s="536">
        <f t="shared" ref="BX1953:BX1955" si="9497">SUM(BI1953,BL1953,BO1953,BR1953,BU1953)</f>
        <v>0</v>
      </c>
      <c r="BY1953" s="536">
        <f t="shared" ref="BY1953:BY1955" si="9498">SUM(BJ1953,BM1953,BP1953,BS1953,BV1953)</f>
        <v>0</v>
      </c>
      <c r="BZ1953" t="s">
        <v>74</v>
      </c>
      <c r="CA1953" s="553">
        <f>AZ1953</f>
        <v>0</v>
      </c>
      <c r="CB1953" s="553">
        <f t="shared" ref="CB1953:CB1955" si="9499">BA1953</f>
        <v>0</v>
      </c>
      <c r="CC1953" s="553">
        <f t="shared" ref="CC1953:CC1955" si="9500">BB1953</f>
        <v>0</v>
      </c>
      <c r="CD1953" s="553">
        <f>BC1953</f>
        <v>0</v>
      </c>
      <c r="CE1953" s="553">
        <f t="shared" ref="CE1953:CE1955" si="9501">BD1953</f>
        <v>0</v>
      </c>
      <c r="CF1953" s="553">
        <f t="shared" ref="CF1953:CF1955" si="9502">BE1953</f>
        <v>0</v>
      </c>
    </row>
    <row r="1954" spans="1:84">
      <c r="A1954" s="149" t="s">
        <v>74</v>
      </c>
      <c r="B1954" s="151"/>
      <c r="C1954" s="151"/>
      <c r="D1954" s="151"/>
      <c r="E1954" s="446" t="s">
        <v>1079</v>
      </c>
      <c r="F1954" s="592"/>
      <c r="G1954" s="159"/>
      <c r="H1954" s="159"/>
      <c r="I1954" s="275">
        <f>SUM(G1954:H1954)</f>
        <v>0</v>
      </c>
      <c r="J1954" s="159"/>
      <c r="K1954" s="159"/>
      <c r="L1954" s="275">
        <f>SUM(J1954:K1954)</f>
        <v>0</v>
      </c>
      <c r="M1954" s="159"/>
      <c r="N1954" s="159"/>
      <c r="O1954" s="275">
        <f>SUM(M1954:N1954)</f>
        <v>0</v>
      </c>
      <c r="P1954" s="159"/>
      <c r="Q1954" s="159"/>
      <c r="R1954" s="275">
        <f>SUM(P1954:Q1954)</f>
        <v>0</v>
      </c>
      <c r="S1954" s="500"/>
      <c r="T1954" s="275"/>
      <c r="U1954" s="275"/>
      <c r="V1954" s="275">
        <f>SUM(T1954:U1954)</f>
        <v>0</v>
      </c>
      <c r="W1954" s="275"/>
      <c r="X1954" s="275"/>
      <c r="Y1954" s="275">
        <f>SUM(W1954:X1954)</f>
        <v>0</v>
      </c>
      <c r="Z1954" s="275"/>
      <c r="AA1954" s="275"/>
      <c r="AB1954" s="275">
        <f>SUM(Z1954:AA1954)</f>
        <v>0</v>
      </c>
      <c r="AC1954" s="275"/>
      <c r="AD1954" s="275"/>
      <c r="AE1954" s="275">
        <f>SUM(AC1954:AD1954)</f>
        <v>0</v>
      </c>
      <c r="AF1954" s="500"/>
      <c r="AG1954" s="275"/>
      <c r="AH1954" s="275"/>
      <c r="AI1954" s="275">
        <f>SUM(AG1954:AH1954)</f>
        <v>0</v>
      </c>
      <c r="AJ1954" s="275"/>
      <c r="AK1954" s="275"/>
      <c r="AL1954" s="275">
        <f>SUM(AJ1954:AK1954)</f>
        <v>0</v>
      </c>
      <c r="AM1954" s="275"/>
      <c r="AN1954" s="275"/>
      <c r="AO1954" s="275">
        <f>SUM(AM1954:AN1954)</f>
        <v>0</v>
      </c>
      <c r="AP1954" s="275"/>
      <c r="AQ1954" s="275"/>
      <c r="AR1954" s="275">
        <f>SUM(AP1954:AQ1954)</f>
        <v>0</v>
      </c>
      <c r="AS1954" s="500"/>
      <c r="AT1954" s="275"/>
      <c r="AU1954" s="275"/>
      <c r="AV1954" s="275">
        <f>SUM(AT1954:AU1954)</f>
        <v>0</v>
      </c>
      <c r="AW1954" s="567">
        <f t="shared" si="9482"/>
        <v>0</v>
      </c>
      <c r="AX1954" s="567">
        <f t="shared" si="9483"/>
        <v>0</v>
      </c>
      <c r="AY1954" s="567">
        <f t="shared" si="9484"/>
        <v>0</v>
      </c>
      <c r="AZ1954" s="159"/>
      <c r="BA1954" s="159"/>
      <c r="BB1954" s="275">
        <f>SUM(AZ1954:BA1954)</f>
        <v>0</v>
      </c>
      <c r="BC1954" s="275"/>
      <c r="BD1954" s="275"/>
      <c r="BE1954" s="275">
        <f>SUM(BC1954:BD1954)</f>
        <v>0</v>
      </c>
      <c r="BF1954" s="521"/>
      <c r="BG1954" s="605">
        <f>SUM(F1954,S1954,AF1954,AS1954)</f>
        <v>0</v>
      </c>
      <c r="BH1954" s="533">
        <f>SUM(G1954,T1954,AG1954)</f>
        <v>0</v>
      </c>
      <c r="BI1954" s="533">
        <f t="shared" si="9485"/>
        <v>0</v>
      </c>
      <c r="BJ1954" s="533">
        <f t="shared" si="9486"/>
        <v>0</v>
      </c>
      <c r="BK1954" s="533">
        <f t="shared" si="9487"/>
        <v>0</v>
      </c>
      <c r="BL1954" s="533">
        <f t="shared" si="9488"/>
        <v>0</v>
      </c>
      <c r="BM1954" s="533">
        <f t="shared" si="9489"/>
        <v>0</v>
      </c>
      <c r="BN1954" s="533">
        <f>SUM(M1954,Z1954,AM1954)</f>
        <v>0</v>
      </c>
      <c r="BO1954" s="533">
        <f t="shared" si="9490"/>
        <v>0</v>
      </c>
      <c r="BP1954" s="533">
        <f t="shared" si="9491"/>
        <v>0</v>
      </c>
      <c r="BQ1954" s="533">
        <f t="shared" si="9492"/>
        <v>0</v>
      </c>
      <c r="BR1954" s="533">
        <f t="shared" si="9493"/>
        <v>0</v>
      </c>
      <c r="BS1954" s="533">
        <f t="shared" si="9494"/>
        <v>0</v>
      </c>
      <c r="BT1954" s="533">
        <f>AT1954</f>
        <v>0</v>
      </c>
      <c r="BU1954" s="533">
        <f t="shared" si="9495"/>
        <v>0</v>
      </c>
      <c r="BV1954" s="533">
        <f t="shared" si="9496"/>
        <v>0</v>
      </c>
      <c r="BW1954" s="536">
        <f>SUM(BH1954,BK1954,BN1954,BQ1954,BT1954)</f>
        <v>0</v>
      </c>
      <c r="BX1954" s="536">
        <f t="shared" si="9497"/>
        <v>0</v>
      </c>
      <c r="BY1954" s="536">
        <f t="shared" si="9498"/>
        <v>0</v>
      </c>
      <c r="BZ1954" t="s">
        <v>74</v>
      </c>
      <c r="CA1954" s="553">
        <f>AZ1954</f>
        <v>0</v>
      </c>
      <c r="CB1954" s="553">
        <f t="shared" si="9499"/>
        <v>0</v>
      </c>
      <c r="CC1954" s="553">
        <f t="shared" si="9500"/>
        <v>0</v>
      </c>
      <c r="CD1954" s="553">
        <f>BC1954</f>
        <v>0</v>
      </c>
      <c r="CE1954" s="553">
        <f t="shared" si="9501"/>
        <v>0</v>
      </c>
      <c r="CF1954" s="553">
        <f t="shared" si="9502"/>
        <v>0</v>
      </c>
    </row>
    <row r="1955" spans="1:84">
      <c r="A1955" s="149"/>
      <c r="B1955" s="151"/>
      <c r="C1955" s="151"/>
      <c r="D1955" s="151"/>
      <c r="E1955" s="370"/>
      <c r="F1955" s="592">
        <f t="shared" ref="F1955:BE1955" si="9503">SUM(F1953:F1954)</f>
        <v>13</v>
      </c>
      <c r="G1955" s="276">
        <f t="shared" si="9503"/>
        <v>0</v>
      </c>
      <c r="H1955" s="276">
        <f t="shared" si="9503"/>
        <v>0</v>
      </c>
      <c r="I1955" s="276">
        <f t="shared" si="9503"/>
        <v>0</v>
      </c>
      <c r="J1955" s="276">
        <f t="shared" si="9503"/>
        <v>0</v>
      </c>
      <c r="K1955" s="276">
        <f t="shared" si="9503"/>
        <v>0</v>
      </c>
      <c r="L1955" s="276">
        <f t="shared" si="9503"/>
        <v>0</v>
      </c>
      <c r="M1955" s="276">
        <f t="shared" si="9503"/>
        <v>0</v>
      </c>
      <c r="N1955" s="276">
        <f t="shared" si="9503"/>
        <v>0</v>
      </c>
      <c r="O1955" s="276">
        <f t="shared" si="9503"/>
        <v>0</v>
      </c>
      <c r="P1955" s="276">
        <f t="shared" si="9503"/>
        <v>0</v>
      </c>
      <c r="Q1955" s="276">
        <f t="shared" si="9503"/>
        <v>0</v>
      </c>
      <c r="R1955" s="276">
        <f t="shared" si="9503"/>
        <v>0</v>
      </c>
      <c r="S1955" s="501">
        <f t="shared" si="9503"/>
        <v>0</v>
      </c>
      <c r="T1955" s="276">
        <f t="shared" si="9503"/>
        <v>0</v>
      </c>
      <c r="U1955" s="276">
        <f t="shared" si="9503"/>
        <v>0</v>
      </c>
      <c r="V1955" s="276">
        <f t="shared" si="9503"/>
        <v>0</v>
      </c>
      <c r="W1955" s="276">
        <f t="shared" si="9503"/>
        <v>0</v>
      </c>
      <c r="X1955" s="276">
        <f t="shared" si="9503"/>
        <v>0</v>
      </c>
      <c r="Y1955" s="276">
        <f t="shared" si="9503"/>
        <v>0</v>
      </c>
      <c r="Z1955" s="276">
        <f t="shared" si="9503"/>
        <v>0</v>
      </c>
      <c r="AA1955" s="276">
        <f t="shared" si="9503"/>
        <v>0</v>
      </c>
      <c r="AB1955" s="276">
        <f t="shared" si="9503"/>
        <v>0</v>
      </c>
      <c r="AC1955" s="276">
        <f t="shared" si="9503"/>
        <v>0</v>
      </c>
      <c r="AD1955" s="276">
        <f t="shared" si="9503"/>
        <v>0</v>
      </c>
      <c r="AE1955" s="276">
        <f t="shared" si="9503"/>
        <v>0</v>
      </c>
      <c r="AF1955" s="501">
        <f t="shared" si="9503"/>
        <v>0</v>
      </c>
      <c r="AG1955" s="276">
        <f t="shared" si="9503"/>
        <v>0</v>
      </c>
      <c r="AH1955" s="276">
        <f t="shared" si="9503"/>
        <v>0</v>
      </c>
      <c r="AI1955" s="276">
        <f t="shared" si="9503"/>
        <v>0</v>
      </c>
      <c r="AJ1955" s="276">
        <f t="shared" si="9503"/>
        <v>0</v>
      </c>
      <c r="AK1955" s="276">
        <f t="shared" si="9503"/>
        <v>0</v>
      </c>
      <c r="AL1955" s="276">
        <f t="shared" si="9503"/>
        <v>0</v>
      </c>
      <c r="AM1955" s="276">
        <f t="shared" si="9503"/>
        <v>0</v>
      </c>
      <c r="AN1955" s="276">
        <f t="shared" si="9503"/>
        <v>0</v>
      </c>
      <c r="AO1955" s="276">
        <f t="shared" si="9503"/>
        <v>0</v>
      </c>
      <c r="AP1955" s="276">
        <f t="shared" si="9503"/>
        <v>0</v>
      </c>
      <c r="AQ1955" s="276">
        <f t="shared" si="9503"/>
        <v>0</v>
      </c>
      <c r="AR1955" s="276">
        <f t="shared" si="9503"/>
        <v>0</v>
      </c>
      <c r="AS1955" s="501">
        <f t="shared" si="9503"/>
        <v>0</v>
      </c>
      <c r="AT1955" s="276">
        <f t="shared" si="9503"/>
        <v>0</v>
      </c>
      <c r="AU1955" s="276">
        <f t="shared" si="9503"/>
        <v>0</v>
      </c>
      <c r="AV1955" s="276">
        <f t="shared" si="9503"/>
        <v>0</v>
      </c>
      <c r="AW1955" s="568">
        <f t="shared" si="9503"/>
        <v>0</v>
      </c>
      <c r="AX1955" s="568">
        <f t="shared" si="9503"/>
        <v>0</v>
      </c>
      <c r="AY1955" s="568">
        <f t="shared" si="9503"/>
        <v>0</v>
      </c>
      <c r="AZ1955" s="276">
        <f t="shared" si="9503"/>
        <v>0</v>
      </c>
      <c r="BA1955" s="276">
        <f t="shared" si="9503"/>
        <v>0</v>
      </c>
      <c r="BB1955" s="276">
        <f t="shared" si="9503"/>
        <v>0</v>
      </c>
      <c r="BC1955" s="276">
        <f t="shared" si="9503"/>
        <v>0</v>
      </c>
      <c r="BD1955" s="276">
        <f t="shared" si="9503"/>
        <v>0</v>
      </c>
      <c r="BE1955" s="276">
        <f t="shared" si="9503"/>
        <v>0</v>
      </c>
      <c r="BF1955" s="523"/>
      <c r="BG1955" s="605">
        <f>SUM(F1955,S1955,AF1955,AS1955)</f>
        <v>13</v>
      </c>
      <c r="BH1955" s="533">
        <f>SUM(G1955,T1955,AG1955)</f>
        <v>0</v>
      </c>
      <c r="BI1955" s="533">
        <f t="shared" si="9485"/>
        <v>0</v>
      </c>
      <c r="BJ1955" s="533">
        <f t="shared" si="9486"/>
        <v>0</v>
      </c>
      <c r="BK1955" s="533">
        <f t="shared" si="9487"/>
        <v>0</v>
      </c>
      <c r="BL1955" s="533">
        <f t="shared" si="9488"/>
        <v>0</v>
      </c>
      <c r="BM1955" s="533">
        <f t="shared" si="9489"/>
        <v>0</v>
      </c>
      <c r="BN1955" s="533">
        <f>SUM(M1955,Z1955,AM1955)</f>
        <v>0</v>
      </c>
      <c r="BO1955" s="533">
        <f t="shared" si="9490"/>
        <v>0</v>
      </c>
      <c r="BP1955" s="533">
        <f t="shared" si="9491"/>
        <v>0</v>
      </c>
      <c r="BQ1955" s="533">
        <f t="shared" si="9492"/>
        <v>0</v>
      </c>
      <c r="BR1955" s="533">
        <f t="shared" si="9493"/>
        <v>0</v>
      </c>
      <c r="BS1955" s="533">
        <f t="shared" si="9494"/>
        <v>0</v>
      </c>
      <c r="BT1955" s="533">
        <f>AT1955</f>
        <v>0</v>
      </c>
      <c r="BU1955" s="533">
        <f t="shared" si="9495"/>
        <v>0</v>
      </c>
      <c r="BV1955" s="533">
        <f t="shared" si="9496"/>
        <v>0</v>
      </c>
      <c r="BW1955" s="536">
        <f>SUM(BH1955,BK1955,BN1955,BQ1955,BT1955)</f>
        <v>0</v>
      </c>
      <c r="BX1955" s="536">
        <f t="shared" si="9497"/>
        <v>0</v>
      </c>
      <c r="BY1955" s="536">
        <f t="shared" si="9498"/>
        <v>0</v>
      </c>
      <c r="BZ1955" t="s">
        <v>74</v>
      </c>
      <c r="CA1955" s="553">
        <f>AZ1955</f>
        <v>0</v>
      </c>
      <c r="CB1955" s="553">
        <f t="shared" si="9499"/>
        <v>0</v>
      </c>
      <c r="CC1955" s="553">
        <f t="shared" si="9500"/>
        <v>0</v>
      </c>
      <c r="CD1955" s="553">
        <f>BC1955</f>
        <v>0</v>
      </c>
      <c r="CE1955" s="553">
        <f t="shared" si="9501"/>
        <v>0</v>
      </c>
      <c r="CF1955" s="553">
        <f t="shared" si="9502"/>
        <v>0</v>
      </c>
    </row>
    <row r="1956" spans="1:84">
      <c r="A1956" s="149"/>
      <c r="B1956" s="151"/>
      <c r="C1956" s="151"/>
      <c r="D1956" s="151"/>
      <c r="E1956" s="370"/>
      <c r="F1956" s="592"/>
      <c r="G1956" s="168"/>
      <c r="H1956" s="168"/>
      <c r="I1956" s="168"/>
      <c r="J1956" s="168"/>
      <c r="K1956" s="168"/>
      <c r="L1956" s="168"/>
      <c r="M1956" s="168"/>
      <c r="N1956" s="168"/>
      <c r="O1956" s="168"/>
      <c r="P1956" s="168"/>
      <c r="Q1956" s="168"/>
      <c r="R1956" s="168"/>
      <c r="S1956" s="502"/>
      <c r="T1956" s="168"/>
      <c r="U1956" s="168"/>
      <c r="V1956" s="168"/>
      <c r="W1956" s="168"/>
      <c r="X1956" s="168"/>
      <c r="Y1956" s="168"/>
      <c r="Z1956" s="168"/>
      <c r="AA1956" s="168"/>
      <c r="AB1956" s="168"/>
      <c r="AC1956" s="168"/>
      <c r="AD1956" s="168"/>
      <c r="AE1956" s="168"/>
      <c r="AF1956" s="502"/>
      <c r="AG1956" s="168"/>
      <c r="AH1956" s="168"/>
      <c r="AI1956" s="168"/>
      <c r="AJ1956" s="168"/>
      <c r="AK1956" s="168"/>
      <c r="AL1956" s="168"/>
      <c r="AM1956" s="168"/>
      <c r="AN1956" s="168"/>
      <c r="AO1956" s="168"/>
      <c r="AP1956" s="168"/>
      <c r="AQ1956" s="168"/>
      <c r="AR1956" s="168"/>
      <c r="AS1956" s="502"/>
      <c r="AT1956" s="168"/>
      <c r="AU1956" s="168"/>
      <c r="AV1956" s="168"/>
      <c r="AW1956" s="569"/>
      <c r="AX1956" s="569"/>
      <c r="AY1956" s="569"/>
      <c r="AZ1956" s="168"/>
      <c r="BA1956" s="168"/>
      <c r="BB1956" s="168"/>
      <c r="BC1956" s="168"/>
      <c r="BD1956" s="168"/>
      <c r="BE1956" s="168"/>
      <c r="BF1956" s="523"/>
    </row>
    <row r="1957" spans="1:84">
      <c r="A1957" s="149"/>
      <c r="B1957" s="149" t="s">
        <v>529</v>
      </c>
      <c r="C1957" s="151"/>
      <c r="D1957" s="151"/>
      <c r="E1957" s="379" t="s">
        <v>221</v>
      </c>
      <c r="F1957" s="592"/>
      <c r="G1957" s="159" t="s">
        <v>74</v>
      </c>
      <c r="H1957" s="159"/>
      <c r="I1957" s="275"/>
      <c r="J1957" s="159"/>
      <c r="K1957" s="159"/>
      <c r="L1957" s="275"/>
      <c r="M1957" s="159"/>
      <c r="N1957" s="159"/>
      <c r="O1957" s="275"/>
      <c r="P1957" s="159"/>
      <c r="Q1957" s="159"/>
      <c r="R1957" s="275"/>
      <c r="S1957" s="500"/>
      <c r="T1957" s="275"/>
      <c r="U1957" s="275"/>
      <c r="V1957" s="275"/>
      <c r="W1957" s="275"/>
      <c r="X1957" s="275"/>
      <c r="Y1957" s="275"/>
      <c r="Z1957" s="275"/>
      <c r="AA1957" s="275"/>
      <c r="AB1957" s="275"/>
      <c r="AC1957" s="275"/>
      <c r="AD1957" s="275"/>
      <c r="AE1957" s="275"/>
      <c r="AF1957" s="500"/>
      <c r="AG1957" s="275"/>
      <c r="AH1957" s="275"/>
      <c r="AI1957" s="275"/>
      <c r="AJ1957" s="275"/>
      <c r="AK1957" s="275"/>
      <c r="AL1957" s="275"/>
      <c r="AM1957" s="275"/>
      <c r="AN1957" s="275"/>
      <c r="AO1957" s="275"/>
      <c r="AP1957" s="275"/>
      <c r="AQ1957" s="275"/>
      <c r="AR1957" s="275"/>
      <c r="AS1957" s="500"/>
      <c r="AT1957" s="275"/>
      <c r="AU1957" s="275"/>
      <c r="AV1957" s="275"/>
      <c r="AW1957" s="567"/>
      <c r="AX1957" s="567"/>
      <c r="AY1957" s="567"/>
      <c r="AZ1957" s="159"/>
      <c r="BA1957" s="159"/>
      <c r="BB1957" s="275"/>
      <c r="BC1957" s="275"/>
      <c r="BD1957" s="275"/>
      <c r="BE1957" s="275"/>
      <c r="BF1957" s="521"/>
    </row>
    <row r="1958" spans="1:84">
      <c r="A1958" s="149"/>
      <c r="B1958" s="151"/>
      <c r="C1958" s="151"/>
      <c r="D1958" s="151"/>
      <c r="E1958" s="446" t="s">
        <v>1078</v>
      </c>
      <c r="F1958" s="592">
        <v>0</v>
      </c>
      <c r="G1958" s="159"/>
      <c r="H1958" s="159"/>
      <c r="I1958" s="275">
        <f>SUM(G1958:H1958)</f>
        <v>0</v>
      </c>
      <c r="J1958" s="159"/>
      <c r="K1958" s="159"/>
      <c r="L1958" s="275">
        <f>SUM(J1958:K1958)</f>
        <v>0</v>
      </c>
      <c r="M1958" s="159"/>
      <c r="N1958" s="159"/>
      <c r="O1958" s="275">
        <f>SUM(M1958:N1958)</f>
        <v>0</v>
      </c>
      <c r="P1958" s="159"/>
      <c r="Q1958" s="159"/>
      <c r="R1958" s="275">
        <f>SUM(P1958:Q1958)</f>
        <v>0</v>
      </c>
      <c r="S1958" s="500"/>
      <c r="T1958" s="275"/>
      <c r="U1958" s="275"/>
      <c r="V1958" s="275">
        <f>SUM(T1958:U1958)</f>
        <v>0</v>
      </c>
      <c r="W1958" s="275"/>
      <c r="X1958" s="275"/>
      <c r="Y1958" s="275">
        <f>SUM(W1958:X1958)</f>
        <v>0</v>
      </c>
      <c r="Z1958" s="275"/>
      <c r="AA1958" s="275"/>
      <c r="AB1958" s="275">
        <f>SUM(Z1958:AA1958)</f>
        <v>0</v>
      </c>
      <c r="AC1958" s="275"/>
      <c r="AD1958" s="275"/>
      <c r="AE1958" s="275">
        <f>SUM(AC1958:AD1958)</f>
        <v>0</v>
      </c>
      <c r="AF1958" s="500"/>
      <c r="AG1958" s="275"/>
      <c r="AH1958" s="275"/>
      <c r="AI1958" s="275">
        <f>SUM(AG1958:AH1958)</f>
        <v>0</v>
      </c>
      <c r="AJ1958" s="275"/>
      <c r="AK1958" s="275"/>
      <c r="AL1958" s="275">
        <f>SUM(AJ1958:AK1958)</f>
        <v>0</v>
      </c>
      <c r="AM1958" s="275"/>
      <c r="AN1958" s="275"/>
      <c r="AO1958" s="275">
        <f>SUM(AM1958:AN1958)</f>
        <v>0</v>
      </c>
      <c r="AP1958" s="275"/>
      <c r="AQ1958" s="275"/>
      <c r="AR1958" s="275">
        <f>SUM(AP1958:AQ1958)</f>
        <v>0</v>
      </c>
      <c r="AS1958" s="500"/>
      <c r="AT1958" s="275"/>
      <c r="AU1958" s="275"/>
      <c r="AV1958" s="275">
        <f>SUM(AT1958:AU1958)</f>
        <v>0</v>
      </c>
      <c r="AW1958" s="567">
        <f t="shared" ref="AW1958:AW1959" si="9504">SUM(G1958,J1958,M1958,P1958,T1958,W1958,Z1958,AC1958,AG1958,AJ1958,AM1958,AP1958,AT1958)</f>
        <v>0</v>
      </c>
      <c r="AX1958" s="567">
        <f t="shared" ref="AX1958:AX1959" si="9505">SUM(H1958,K1958,N1958,Q1958,U1958,X1958,AA1958,AD1958,AH1958,AK1958,AN1958,AQ1958,AU1958)</f>
        <v>0</v>
      </c>
      <c r="AY1958" s="567">
        <f t="shared" ref="AY1958:AY1959" si="9506">SUM(I1958,L1958,O1958,R1958,V1958,Y1958,AB1958,AE1958,AI1958,AL1958,AO1958,AR1958,AV1958)</f>
        <v>0</v>
      </c>
      <c r="AZ1958" s="159"/>
      <c r="BA1958" s="159"/>
      <c r="BB1958" s="275">
        <f>SUM(AZ1958:BA1958)</f>
        <v>0</v>
      </c>
      <c r="BC1958" s="275"/>
      <c r="BD1958" s="275"/>
      <c r="BE1958" s="275">
        <f>SUM(BC1958:BD1958)</f>
        <v>0</v>
      </c>
      <c r="BF1958" s="521"/>
      <c r="BG1958" s="605">
        <f>SUM(F1958,S1958,AF1958,AS1958)</f>
        <v>0</v>
      </c>
      <c r="BH1958" s="533">
        <f>SUM(G1958,T1958,AG1958)</f>
        <v>0</v>
      </c>
      <c r="BI1958" s="533">
        <f t="shared" ref="BI1958:BI1960" si="9507">SUM(H1958,U1958,AH1958)</f>
        <v>0</v>
      </c>
      <c r="BJ1958" s="533">
        <f t="shared" ref="BJ1958:BJ1960" si="9508">SUM(I1958,V1958,AI1958)</f>
        <v>0</v>
      </c>
      <c r="BK1958" s="533">
        <f t="shared" ref="BK1958:BK1960" si="9509">SUM(J1958,W1958,AJ1958)</f>
        <v>0</v>
      </c>
      <c r="BL1958" s="533">
        <f t="shared" ref="BL1958:BL1960" si="9510">SUM(K1958,X1958,AK1958)</f>
        <v>0</v>
      </c>
      <c r="BM1958" s="533">
        <f t="shared" ref="BM1958:BM1960" si="9511">SUM(L1958,Y1958,AL1958)</f>
        <v>0</v>
      </c>
      <c r="BN1958" s="533">
        <f>SUM(M1958,Z1958,AM1958)</f>
        <v>0</v>
      </c>
      <c r="BO1958" s="533">
        <f t="shared" ref="BO1958:BO1960" si="9512">SUM(N1958,AA1958,AN1958)</f>
        <v>0</v>
      </c>
      <c r="BP1958" s="533">
        <f t="shared" ref="BP1958:BP1960" si="9513">SUM(O1958,AB1958,AO1958)</f>
        <v>0</v>
      </c>
      <c r="BQ1958" s="533">
        <f t="shared" ref="BQ1958:BQ1960" si="9514">SUM(P1958,AC1958,AP1958)</f>
        <v>0</v>
      </c>
      <c r="BR1958" s="533">
        <f t="shared" ref="BR1958:BR1960" si="9515">SUM(Q1958,AD1958,AQ1958)</f>
        <v>0</v>
      </c>
      <c r="BS1958" s="533">
        <f t="shared" ref="BS1958:BS1960" si="9516">SUM(R1958,AE1958,AR1958)</f>
        <v>0</v>
      </c>
      <c r="BT1958" s="533">
        <f>AT1958</f>
        <v>0</v>
      </c>
      <c r="BU1958" s="533">
        <f t="shared" ref="BU1958:BU1960" si="9517">AU1958</f>
        <v>0</v>
      </c>
      <c r="BV1958" s="533">
        <f t="shared" ref="BV1958:BV1960" si="9518">AV1958</f>
        <v>0</v>
      </c>
      <c r="BW1958" s="536">
        <f>SUM(BH1958,BK1958,BN1958,BQ1958,BT1958)</f>
        <v>0</v>
      </c>
      <c r="BX1958" s="536">
        <f t="shared" ref="BX1958:BX1960" si="9519">SUM(BI1958,BL1958,BO1958,BR1958,BU1958)</f>
        <v>0</v>
      </c>
      <c r="BY1958" s="536">
        <f t="shared" ref="BY1958:BY1960" si="9520">SUM(BJ1958,BM1958,BP1958,BS1958,BV1958)</f>
        <v>0</v>
      </c>
      <c r="BZ1958" t="s">
        <v>74</v>
      </c>
      <c r="CA1958" s="553">
        <f>AZ1958</f>
        <v>0</v>
      </c>
      <c r="CB1958" s="553">
        <f t="shared" ref="CB1958:CB1960" si="9521">BA1958</f>
        <v>0</v>
      </c>
      <c r="CC1958" s="553">
        <f t="shared" ref="CC1958:CC1960" si="9522">BB1958</f>
        <v>0</v>
      </c>
      <c r="CD1958" s="553">
        <f>BC1958</f>
        <v>0</v>
      </c>
      <c r="CE1958" s="553">
        <f t="shared" ref="CE1958:CE1960" si="9523">BD1958</f>
        <v>0</v>
      </c>
      <c r="CF1958" s="553">
        <f t="shared" ref="CF1958:CF1960" si="9524">BE1958</f>
        <v>0</v>
      </c>
    </row>
    <row r="1959" spans="1:84">
      <c r="A1959" s="149"/>
      <c r="B1959" s="151"/>
      <c r="C1959" s="151"/>
      <c r="D1959" s="151"/>
      <c r="E1959" s="446" t="s">
        <v>1079</v>
      </c>
      <c r="F1959" s="592">
        <v>6</v>
      </c>
      <c r="G1959" s="159"/>
      <c r="H1959" s="159"/>
      <c r="I1959" s="275">
        <f>SUM(G1959:H1959)</f>
        <v>0</v>
      </c>
      <c r="J1959" s="159"/>
      <c r="K1959" s="159"/>
      <c r="L1959" s="275">
        <f>SUM(J1959:K1959)</f>
        <v>0</v>
      </c>
      <c r="M1959" s="159"/>
      <c r="N1959" s="159"/>
      <c r="O1959" s="275">
        <f>SUM(M1959:N1959)</f>
        <v>0</v>
      </c>
      <c r="P1959" s="159"/>
      <c r="Q1959" s="159"/>
      <c r="R1959" s="275">
        <f>SUM(P1959:Q1959)</f>
        <v>0</v>
      </c>
      <c r="S1959" s="500"/>
      <c r="T1959" s="275"/>
      <c r="U1959" s="275"/>
      <c r="V1959" s="275">
        <f>SUM(T1959:U1959)</f>
        <v>0</v>
      </c>
      <c r="W1959" s="275"/>
      <c r="X1959" s="275"/>
      <c r="Y1959" s="275">
        <f>SUM(W1959:X1959)</f>
        <v>0</v>
      </c>
      <c r="Z1959" s="275"/>
      <c r="AA1959" s="275"/>
      <c r="AB1959" s="275">
        <f>SUM(Z1959:AA1959)</f>
        <v>0</v>
      </c>
      <c r="AC1959" s="275"/>
      <c r="AD1959" s="275"/>
      <c r="AE1959" s="275">
        <f>SUM(AC1959:AD1959)</f>
        <v>0</v>
      </c>
      <c r="AF1959" s="500"/>
      <c r="AG1959" s="275"/>
      <c r="AH1959" s="275"/>
      <c r="AI1959" s="275">
        <f>SUM(AG1959:AH1959)</f>
        <v>0</v>
      </c>
      <c r="AJ1959" s="275"/>
      <c r="AK1959" s="275"/>
      <c r="AL1959" s="275">
        <f>SUM(AJ1959:AK1959)</f>
        <v>0</v>
      </c>
      <c r="AM1959" s="275"/>
      <c r="AN1959" s="275"/>
      <c r="AO1959" s="275">
        <f>SUM(AM1959:AN1959)</f>
        <v>0</v>
      </c>
      <c r="AP1959" s="275"/>
      <c r="AQ1959" s="275"/>
      <c r="AR1959" s="275">
        <f>SUM(AP1959:AQ1959)</f>
        <v>0</v>
      </c>
      <c r="AS1959" s="500"/>
      <c r="AT1959" s="275"/>
      <c r="AU1959" s="275"/>
      <c r="AV1959" s="275">
        <f>SUM(AT1959:AU1959)</f>
        <v>0</v>
      </c>
      <c r="AW1959" s="567">
        <f t="shared" si="9504"/>
        <v>0</v>
      </c>
      <c r="AX1959" s="567">
        <f t="shared" si="9505"/>
        <v>0</v>
      </c>
      <c r="AY1959" s="567">
        <f t="shared" si="9506"/>
        <v>0</v>
      </c>
      <c r="AZ1959" s="159"/>
      <c r="BA1959" s="159"/>
      <c r="BB1959" s="275">
        <f>SUM(AZ1959:BA1959)</f>
        <v>0</v>
      </c>
      <c r="BC1959" s="275"/>
      <c r="BD1959" s="275"/>
      <c r="BE1959" s="275">
        <f>SUM(BC1959:BD1959)</f>
        <v>0</v>
      </c>
      <c r="BF1959" s="521"/>
      <c r="BG1959" s="605">
        <f>SUM(F1959,S1959,AF1959,AS1959)</f>
        <v>6</v>
      </c>
      <c r="BH1959" s="533">
        <f>SUM(G1959,T1959,AG1959)</f>
        <v>0</v>
      </c>
      <c r="BI1959" s="533">
        <f t="shared" si="9507"/>
        <v>0</v>
      </c>
      <c r="BJ1959" s="533">
        <f t="shared" si="9508"/>
        <v>0</v>
      </c>
      <c r="BK1959" s="533">
        <f t="shared" si="9509"/>
        <v>0</v>
      </c>
      <c r="BL1959" s="533">
        <f t="shared" si="9510"/>
        <v>0</v>
      </c>
      <c r="BM1959" s="533">
        <f t="shared" si="9511"/>
        <v>0</v>
      </c>
      <c r="BN1959" s="533">
        <f>SUM(M1959,Z1959,AM1959)</f>
        <v>0</v>
      </c>
      <c r="BO1959" s="533">
        <f t="shared" si="9512"/>
        <v>0</v>
      </c>
      <c r="BP1959" s="533">
        <f t="shared" si="9513"/>
        <v>0</v>
      </c>
      <c r="BQ1959" s="533">
        <f t="shared" si="9514"/>
        <v>0</v>
      </c>
      <c r="BR1959" s="533">
        <f t="shared" si="9515"/>
        <v>0</v>
      </c>
      <c r="BS1959" s="533">
        <f t="shared" si="9516"/>
        <v>0</v>
      </c>
      <c r="BT1959" s="533">
        <f>AT1959</f>
        <v>0</v>
      </c>
      <c r="BU1959" s="533">
        <f t="shared" si="9517"/>
        <v>0</v>
      </c>
      <c r="BV1959" s="533">
        <f t="shared" si="9518"/>
        <v>0</v>
      </c>
      <c r="BW1959" s="536">
        <f>SUM(BH1959,BK1959,BN1959,BQ1959,BT1959)</f>
        <v>0</v>
      </c>
      <c r="BX1959" s="536">
        <f t="shared" si="9519"/>
        <v>0</v>
      </c>
      <c r="BY1959" s="536">
        <f t="shared" si="9520"/>
        <v>0</v>
      </c>
      <c r="BZ1959" t="s">
        <v>74</v>
      </c>
      <c r="CA1959" s="553">
        <f>AZ1959</f>
        <v>0</v>
      </c>
      <c r="CB1959" s="553">
        <f t="shared" si="9521"/>
        <v>0</v>
      </c>
      <c r="CC1959" s="553">
        <f t="shared" si="9522"/>
        <v>0</v>
      </c>
      <c r="CD1959" s="553">
        <f>BC1959</f>
        <v>0</v>
      </c>
      <c r="CE1959" s="553">
        <f t="shared" si="9523"/>
        <v>0</v>
      </c>
      <c r="CF1959" s="553">
        <f t="shared" si="9524"/>
        <v>0</v>
      </c>
    </row>
    <row r="1960" spans="1:84">
      <c r="A1960" s="149"/>
      <c r="B1960" s="151"/>
      <c r="C1960" s="151"/>
      <c r="D1960" s="151"/>
      <c r="E1960" s="370"/>
      <c r="F1960" s="592">
        <f t="shared" ref="F1960:BE1960" si="9525">SUM(F1958:F1959)</f>
        <v>6</v>
      </c>
      <c r="G1960" s="276">
        <f t="shared" si="9525"/>
        <v>0</v>
      </c>
      <c r="H1960" s="276">
        <f t="shared" si="9525"/>
        <v>0</v>
      </c>
      <c r="I1960" s="276">
        <f t="shared" si="9525"/>
        <v>0</v>
      </c>
      <c r="J1960" s="276">
        <f t="shared" si="9525"/>
        <v>0</v>
      </c>
      <c r="K1960" s="276">
        <f t="shared" si="9525"/>
        <v>0</v>
      </c>
      <c r="L1960" s="276">
        <f t="shared" si="9525"/>
        <v>0</v>
      </c>
      <c r="M1960" s="276">
        <f t="shared" si="9525"/>
        <v>0</v>
      </c>
      <c r="N1960" s="276">
        <f t="shared" si="9525"/>
        <v>0</v>
      </c>
      <c r="O1960" s="276">
        <f t="shared" si="9525"/>
        <v>0</v>
      </c>
      <c r="P1960" s="276">
        <f t="shared" si="9525"/>
        <v>0</v>
      </c>
      <c r="Q1960" s="276">
        <f t="shared" si="9525"/>
        <v>0</v>
      </c>
      <c r="R1960" s="276">
        <f t="shared" si="9525"/>
        <v>0</v>
      </c>
      <c r="S1960" s="501">
        <f t="shared" si="9525"/>
        <v>0</v>
      </c>
      <c r="T1960" s="276">
        <f t="shared" si="9525"/>
        <v>0</v>
      </c>
      <c r="U1960" s="276">
        <f t="shared" si="9525"/>
        <v>0</v>
      </c>
      <c r="V1960" s="276">
        <f t="shared" si="9525"/>
        <v>0</v>
      </c>
      <c r="W1960" s="276">
        <f t="shared" si="9525"/>
        <v>0</v>
      </c>
      <c r="X1960" s="276">
        <f t="shared" si="9525"/>
        <v>0</v>
      </c>
      <c r="Y1960" s="276">
        <f t="shared" si="9525"/>
        <v>0</v>
      </c>
      <c r="Z1960" s="276">
        <f t="shared" si="9525"/>
        <v>0</v>
      </c>
      <c r="AA1960" s="276">
        <f t="shared" si="9525"/>
        <v>0</v>
      </c>
      <c r="AB1960" s="276">
        <f t="shared" si="9525"/>
        <v>0</v>
      </c>
      <c r="AC1960" s="276">
        <f t="shared" si="9525"/>
        <v>0</v>
      </c>
      <c r="AD1960" s="276">
        <f t="shared" si="9525"/>
        <v>0</v>
      </c>
      <c r="AE1960" s="276">
        <f t="shared" si="9525"/>
        <v>0</v>
      </c>
      <c r="AF1960" s="501">
        <f t="shared" si="9525"/>
        <v>0</v>
      </c>
      <c r="AG1960" s="276">
        <f t="shared" si="9525"/>
        <v>0</v>
      </c>
      <c r="AH1960" s="276">
        <f t="shared" si="9525"/>
        <v>0</v>
      </c>
      <c r="AI1960" s="276">
        <f t="shared" si="9525"/>
        <v>0</v>
      </c>
      <c r="AJ1960" s="276">
        <f t="shared" si="9525"/>
        <v>0</v>
      </c>
      <c r="AK1960" s="276">
        <f t="shared" si="9525"/>
        <v>0</v>
      </c>
      <c r="AL1960" s="276">
        <f t="shared" si="9525"/>
        <v>0</v>
      </c>
      <c r="AM1960" s="276">
        <f t="shared" si="9525"/>
        <v>0</v>
      </c>
      <c r="AN1960" s="276">
        <f t="shared" si="9525"/>
        <v>0</v>
      </c>
      <c r="AO1960" s="276">
        <f t="shared" si="9525"/>
        <v>0</v>
      </c>
      <c r="AP1960" s="276">
        <f t="shared" si="9525"/>
        <v>0</v>
      </c>
      <c r="AQ1960" s="276">
        <f t="shared" si="9525"/>
        <v>0</v>
      </c>
      <c r="AR1960" s="276">
        <f t="shared" si="9525"/>
        <v>0</v>
      </c>
      <c r="AS1960" s="501">
        <f t="shared" si="9525"/>
        <v>0</v>
      </c>
      <c r="AT1960" s="276">
        <f t="shared" si="9525"/>
        <v>0</v>
      </c>
      <c r="AU1960" s="276">
        <f t="shared" si="9525"/>
        <v>0</v>
      </c>
      <c r="AV1960" s="276">
        <f t="shared" si="9525"/>
        <v>0</v>
      </c>
      <c r="AW1960" s="568">
        <f t="shared" si="9525"/>
        <v>0</v>
      </c>
      <c r="AX1960" s="568">
        <f t="shared" si="9525"/>
        <v>0</v>
      </c>
      <c r="AY1960" s="568">
        <f t="shared" si="9525"/>
        <v>0</v>
      </c>
      <c r="AZ1960" s="276">
        <f t="shared" si="9525"/>
        <v>0</v>
      </c>
      <c r="BA1960" s="276">
        <f t="shared" si="9525"/>
        <v>0</v>
      </c>
      <c r="BB1960" s="276">
        <f t="shared" si="9525"/>
        <v>0</v>
      </c>
      <c r="BC1960" s="276">
        <f t="shared" si="9525"/>
        <v>0</v>
      </c>
      <c r="BD1960" s="276">
        <f t="shared" si="9525"/>
        <v>0</v>
      </c>
      <c r="BE1960" s="276">
        <f t="shared" si="9525"/>
        <v>0</v>
      </c>
      <c r="BF1960" s="523"/>
      <c r="BG1960" s="605">
        <f>SUM(F1960,S1960,AF1960,AS1960)</f>
        <v>6</v>
      </c>
      <c r="BH1960" s="533">
        <f>SUM(G1960,T1960,AG1960)</f>
        <v>0</v>
      </c>
      <c r="BI1960" s="533">
        <f t="shared" si="9507"/>
        <v>0</v>
      </c>
      <c r="BJ1960" s="533">
        <f t="shared" si="9508"/>
        <v>0</v>
      </c>
      <c r="BK1960" s="533">
        <f t="shared" si="9509"/>
        <v>0</v>
      </c>
      <c r="BL1960" s="533">
        <f t="shared" si="9510"/>
        <v>0</v>
      </c>
      <c r="BM1960" s="533">
        <f t="shared" si="9511"/>
        <v>0</v>
      </c>
      <c r="BN1960" s="533">
        <f>SUM(M1960,Z1960,AM1960)</f>
        <v>0</v>
      </c>
      <c r="BO1960" s="533">
        <f t="shared" si="9512"/>
        <v>0</v>
      </c>
      <c r="BP1960" s="533">
        <f t="shared" si="9513"/>
        <v>0</v>
      </c>
      <c r="BQ1960" s="533">
        <f t="shared" si="9514"/>
        <v>0</v>
      </c>
      <c r="BR1960" s="533">
        <f t="shared" si="9515"/>
        <v>0</v>
      </c>
      <c r="BS1960" s="533">
        <f t="shared" si="9516"/>
        <v>0</v>
      </c>
      <c r="BT1960" s="533">
        <f>AT1960</f>
        <v>0</v>
      </c>
      <c r="BU1960" s="533">
        <f t="shared" si="9517"/>
        <v>0</v>
      </c>
      <c r="BV1960" s="533">
        <f t="shared" si="9518"/>
        <v>0</v>
      </c>
      <c r="BW1960" s="536">
        <f>SUM(BH1960,BK1960,BN1960,BQ1960,BT1960)</f>
        <v>0</v>
      </c>
      <c r="BX1960" s="536">
        <f t="shared" si="9519"/>
        <v>0</v>
      </c>
      <c r="BY1960" s="536">
        <f t="shared" si="9520"/>
        <v>0</v>
      </c>
      <c r="BZ1960" t="s">
        <v>74</v>
      </c>
      <c r="CA1960" s="553">
        <f>AZ1960</f>
        <v>0</v>
      </c>
      <c r="CB1960" s="553">
        <f t="shared" si="9521"/>
        <v>0</v>
      </c>
      <c r="CC1960" s="553">
        <f t="shared" si="9522"/>
        <v>0</v>
      </c>
      <c r="CD1960" s="553">
        <f>BC1960</f>
        <v>0</v>
      </c>
      <c r="CE1960" s="553">
        <f t="shared" si="9523"/>
        <v>0</v>
      </c>
      <c r="CF1960" s="553">
        <f t="shared" si="9524"/>
        <v>0</v>
      </c>
    </row>
    <row r="1961" spans="1:84">
      <c r="A1961" s="149"/>
      <c r="B1961" s="149" t="s">
        <v>206</v>
      </c>
      <c r="C1961" s="151"/>
      <c r="D1961" s="151"/>
      <c r="E1961" s="379" t="s">
        <v>221</v>
      </c>
      <c r="F1961" s="592"/>
      <c r="G1961" s="159"/>
      <c r="H1961" s="159"/>
      <c r="I1961" s="275"/>
      <c r="J1961" s="159"/>
      <c r="K1961" s="159"/>
      <c r="L1961" s="275"/>
      <c r="M1961" s="159"/>
      <c r="N1961" s="159"/>
      <c r="O1961" s="275"/>
      <c r="P1961" s="159"/>
      <c r="Q1961" s="159"/>
      <c r="R1961" s="275"/>
      <c r="S1961" s="500"/>
      <c r="T1961" s="275"/>
      <c r="U1961" s="275"/>
      <c r="V1961" s="275"/>
      <c r="W1961" s="275"/>
      <c r="X1961" s="275"/>
      <c r="Y1961" s="275"/>
      <c r="Z1961" s="275"/>
      <c r="AA1961" s="275"/>
      <c r="AB1961" s="275"/>
      <c r="AC1961" s="275"/>
      <c r="AD1961" s="275"/>
      <c r="AE1961" s="275"/>
      <c r="AF1961" s="500"/>
      <c r="AG1961" s="275"/>
      <c r="AH1961" s="275"/>
      <c r="AI1961" s="275"/>
      <c r="AJ1961" s="275"/>
      <c r="AK1961" s="275"/>
      <c r="AL1961" s="275"/>
      <c r="AM1961" s="275"/>
      <c r="AN1961" s="275"/>
      <c r="AO1961" s="275"/>
      <c r="AP1961" s="275"/>
      <c r="AQ1961" s="275"/>
      <c r="AR1961" s="275"/>
      <c r="AS1961" s="500"/>
      <c r="AT1961" s="275"/>
      <c r="AU1961" s="275"/>
      <c r="AV1961" s="275"/>
      <c r="AW1961" s="567"/>
      <c r="AX1961" s="567"/>
      <c r="AY1961" s="567"/>
      <c r="AZ1961" s="159"/>
      <c r="BA1961" s="159"/>
      <c r="BB1961" s="275"/>
      <c r="BC1961" s="275"/>
      <c r="BD1961" s="275"/>
      <c r="BE1961" s="275"/>
      <c r="BF1961" s="521"/>
    </row>
    <row r="1962" spans="1:84">
      <c r="A1962" s="149"/>
      <c r="B1962" s="151"/>
      <c r="C1962" s="151"/>
      <c r="D1962" s="151"/>
      <c r="E1962" s="446" t="s">
        <v>1078</v>
      </c>
      <c r="F1962" s="592">
        <v>0</v>
      </c>
      <c r="G1962" s="159"/>
      <c r="H1962" s="159"/>
      <c r="I1962" s="275">
        <f>SUM(G1962:H1962)</f>
        <v>0</v>
      </c>
      <c r="J1962" s="159"/>
      <c r="K1962" s="159"/>
      <c r="L1962" s="275">
        <f>SUM(J1962:K1962)</f>
        <v>0</v>
      </c>
      <c r="M1962" s="159"/>
      <c r="N1962" s="159"/>
      <c r="O1962" s="275">
        <f>SUM(M1962:N1962)</f>
        <v>0</v>
      </c>
      <c r="P1962" s="159"/>
      <c r="Q1962" s="159"/>
      <c r="R1962" s="275">
        <f>SUM(P1962:Q1962)</f>
        <v>0</v>
      </c>
      <c r="S1962" s="500"/>
      <c r="T1962" s="275"/>
      <c r="U1962" s="275"/>
      <c r="V1962" s="275">
        <f>SUM(T1962:U1962)</f>
        <v>0</v>
      </c>
      <c r="W1962" s="275"/>
      <c r="X1962" s="275"/>
      <c r="Y1962" s="275">
        <f>SUM(W1962:X1962)</f>
        <v>0</v>
      </c>
      <c r="Z1962" s="275"/>
      <c r="AA1962" s="275"/>
      <c r="AB1962" s="275">
        <f>SUM(Z1962:AA1962)</f>
        <v>0</v>
      </c>
      <c r="AC1962" s="275"/>
      <c r="AD1962" s="275"/>
      <c r="AE1962" s="275">
        <f>SUM(AC1962:AD1962)</f>
        <v>0</v>
      </c>
      <c r="AF1962" s="500"/>
      <c r="AG1962" s="275"/>
      <c r="AH1962" s="275"/>
      <c r="AI1962" s="275">
        <f>SUM(AG1962:AH1962)</f>
        <v>0</v>
      </c>
      <c r="AJ1962" s="275"/>
      <c r="AK1962" s="275"/>
      <c r="AL1962" s="275">
        <f>SUM(AJ1962:AK1962)</f>
        <v>0</v>
      </c>
      <c r="AM1962" s="275"/>
      <c r="AN1962" s="275"/>
      <c r="AO1962" s="275">
        <f>SUM(AM1962:AN1962)</f>
        <v>0</v>
      </c>
      <c r="AP1962" s="275"/>
      <c r="AQ1962" s="275"/>
      <c r="AR1962" s="275">
        <f>SUM(AP1962:AQ1962)</f>
        <v>0</v>
      </c>
      <c r="AS1962" s="500"/>
      <c r="AT1962" s="275"/>
      <c r="AU1962" s="275"/>
      <c r="AV1962" s="275">
        <f>SUM(AT1962:AU1962)</f>
        <v>0</v>
      </c>
      <c r="AW1962" s="567">
        <f t="shared" ref="AW1962:AW1963" si="9526">SUM(G1962,J1962,M1962,P1962,T1962,W1962,Z1962,AC1962,AG1962,AJ1962,AM1962,AP1962,AT1962)</f>
        <v>0</v>
      </c>
      <c r="AX1962" s="567">
        <f t="shared" ref="AX1962:AX1963" si="9527">SUM(H1962,K1962,N1962,Q1962,U1962,X1962,AA1962,AD1962,AH1962,AK1962,AN1962,AQ1962,AU1962)</f>
        <v>0</v>
      </c>
      <c r="AY1962" s="567">
        <f t="shared" ref="AY1962:AY1963" si="9528">SUM(I1962,L1962,O1962,R1962,V1962,Y1962,AB1962,AE1962,AI1962,AL1962,AO1962,AR1962,AV1962)</f>
        <v>0</v>
      </c>
      <c r="AZ1962" s="159"/>
      <c r="BA1962" s="159"/>
      <c r="BB1962" s="275">
        <f>SUM(AZ1962:BA1962)</f>
        <v>0</v>
      </c>
      <c r="BC1962" s="275"/>
      <c r="BD1962" s="275"/>
      <c r="BE1962" s="275">
        <f>SUM(BC1962:BD1962)</f>
        <v>0</v>
      </c>
      <c r="BF1962" s="521"/>
      <c r="BG1962" s="605">
        <f>SUM(F1962,S1962,AF1962,AS1962)</f>
        <v>0</v>
      </c>
      <c r="BH1962" s="533">
        <f>SUM(G1962,T1962,AG1962)</f>
        <v>0</v>
      </c>
      <c r="BI1962" s="533">
        <f t="shared" ref="BI1962" si="9529">SUM(H1962,U1962,AH1962)</f>
        <v>0</v>
      </c>
      <c r="BJ1962" s="533">
        <f t="shared" ref="BJ1962" si="9530">SUM(I1962,V1962,AI1962)</f>
        <v>0</v>
      </c>
      <c r="BK1962" s="533">
        <f t="shared" ref="BK1962" si="9531">SUM(J1962,W1962,AJ1962)</f>
        <v>0</v>
      </c>
      <c r="BL1962" s="533">
        <f t="shared" ref="BL1962" si="9532">SUM(K1962,X1962,AK1962)</f>
        <v>0</v>
      </c>
      <c r="BM1962" s="533">
        <f t="shared" ref="BM1962" si="9533">SUM(L1962,Y1962,AL1962)</f>
        <v>0</v>
      </c>
      <c r="BN1962" s="533">
        <f>SUM(M1962,Z1962,AM1962)</f>
        <v>0</v>
      </c>
      <c r="BO1962" s="533">
        <f t="shared" ref="BO1962" si="9534">SUM(N1962,AA1962,AN1962)</f>
        <v>0</v>
      </c>
      <c r="BP1962" s="533">
        <f t="shared" ref="BP1962" si="9535">SUM(O1962,AB1962,AO1962)</f>
        <v>0</v>
      </c>
      <c r="BQ1962" s="533">
        <f t="shared" ref="BQ1962" si="9536">SUM(P1962,AC1962,AP1962)</f>
        <v>0</v>
      </c>
      <c r="BR1962" s="533">
        <f t="shared" ref="BR1962" si="9537">SUM(Q1962,AD1962,AQ1962)</f>
        <v>0</v>
      </c>
      <c r="BS1962" s="533">
        <f t="shared" ref="BS1962" si="9538">SUM(R1962,AE1962,AR1962)</f>
        <v>0</v>
      </c>
      <c r="BT1962" s="533">
        <f>AT1962</f>
        <v>0</v>
      </c>
      <c r="BU1962" s="533">
        <f t="shared" ref="BU1962" si="9539">AU1962</f>
        <v>0</v>
      </c>
      <c r="BV1962" s="533">
        <f t="shared" ref="BV1962" si="9540">AV1962</f>
        <v>0</v>
      </c>
      <c r="BW1962" s="536">
        <f>SUM(BH1962,BK1962,BN1962,BQ1962,BT1962)</f>
        <v>0</v>
      </c>
      <c r="BX1962" s="536">
        <f t="shared" ref="BX1962" si="9541">SUM(BI1962,BL1962,BO1962,BR1962,BU1962)</f>
        <v>0</v>
      </c>
      <c r="BY1962" s="536">
        <f t="shared" ref="BY1962" si="9542">SUM(BJ1962,BM1962,BP1962,BS1962,BV1962)</f>
        <v>0</v>
      </c>
      <c r="BZ1962" t="s">
        <v>74</v>
      </c>
      <c r="CA1962" s="553">
        <f>AZ1962</f>
        <v>0</v>
      </c>
      <c r="CB1962" s="553">
        <f t="shared" ref="CB1962" si="9543">BA1962</f>
        <v>0</v>
      </c>
      <c r="CC1962" s="553">
        <f t="shared" ref="CC1962" si="9544">BB1962</f>
        <v>0</v>
      </c>
      <c r="CD1962" s="553">
        <f>BC1962</f>
        <v>0</v>
      </c>
      <c r="CE1962" s="553">
        <f t="shared" ref="CE1962" si="9545">BD1962</f>
        <v>0</v>
      </c>
      <c r="CF1962" s="553">
        <f t="shared" ref="CF1962" si="9546">BE1962</f>
        <v>0</v>
      </c>
    </row>
    <row r="1963" spans="1:84">
      <c r="A1963" s="149"/>
      <c r="B1963" s="151"/>
      <c r="C1963" s="151"/>
      <c r="D1963" s="151"/>
      <c r="E1963" s="446" t="s">
        <v>1079</v>
      </c>
      <c r="F1963" s="592">
        <v>3</v>
      </c>
      <c r="G1963" s="159">
        <v>1</v>
      </c>
      <c r="H1963" s="159">
        <v>0</v>
      </c>
      <c r="I1963" s="275">
        <f>SUM(G1963:H1963)</f>
        <v>1</v>
      </c>
      <c r="J1963" s="159"/>
      <c r="K1963" s="159"/>
      <c r="L1963" s="275">
        <f>SUM(J1963:K1963)</f>
        <v>0</v>
      </c>
      <c r="M1963" s="159"/>
      <c r="N1963" s="159"/>
      <c r="O1963" s="275">
        <f>SUM(M1963:N1963)</f>
        <v>0</v>
      </c>
      <c r="P1963" s="159"/>
      <c r="Q1963" s="159"/>
      <c r="R1963" s="275">
        <f>SUM(P1963:Q1963)</f>
        <v>0</v>
      </c>
      <c r="S1963" s="500"/>
      <c r="T1963" s="275"/>
      <c r="U1963" s="275"/>
      <c r="V1963" s="275">
        <f>SUM(T1963:U1963)</f>
        <v>0</v>
      </c>
      <c r="W1963" s="275"/>
      <c r="X1963" s="275"/>
      <c r="Y1963" s="275">
        <f>SUM(W1963:X1963)</f>
        <v>0</v>
      </c>
      <c r="Z1963" s="275"/>
      <c r="AA1963" s="275"/>
      <c r="AB1963" s="275">
        <f>SUM(Z1963:AA1963)</f>
        <v>0</v>
      </c>
      <c r="AC1963" s="275"/>
      <c r="AD1963" s="275"/>
      <c r="AE1963" s="275">
        <f>SUM(AC1963:AD1963)</f>
        <v>0</v>
      </c>
      <c r="AF1963" s="500"/>
      <c r="AG1963" s="275"/>
      <c r="AH1963" s="275"/>
      <c r="AI1963" s="275">
        <f>SUM(AG1963:AH1963)</f>
        <v>0</v>
      </c>
      <c r="AJ1963" s="275"/>
      <c r="AK1963" s="275"/>
      <c r="AL1963" s="275">
        <f>SUM(AJ1963:AK1963)</f>
        <v>0</v>
      </c>
      <c r="AM1963" s="275"/>
      <c r="AN1963" s="275"/>
      <c r="AO1963" s="275">
        <f>SUM(AM1963:AN1963)</f>
        <v>0</v>
      </c>
      <c r="AP1963" s="275"/>
      <c r="AQ1963" s="275"/>
      <c r="AR1963" s="275">
        <f>SUM(AP1963:AQ1963)</f>
        <v>0</v>
      </c>
      <c r="AS1963" s="500"/>
      <c r="AT1963" s="275"/>
      <c r="AU1963" s="275"/>
      <c r="AV1963" s="275">
        <f>SUM(AT1963:AU1963)</f>
        <v>0</v>
      </c>
      <c r="AW1963" s="567">
        <f t="shared" si="9526"/>
        <v>1</v>
      </c>
      <c r="AX1963" s="567">
        <f t="shared" si="9527"/>
        <v>0</v>
      </c>
      <c r="AY1963" s="567">
        <f t="shared" si="9528"/>
        <v>1</v>
      </c>
      <c r="AZ1963" s="159"/>
      <c r="BA1963" s="159"/>
      <c r="BB1963" s="275">
        <f>SUM(AZ1963:BA1963)</f>
        <v>0</v>
      </c>
      <c r="BC1963" s="275"/>
      <c r="BD1963" s="275"/>
      <c r="BE1963" s="275">
        <f>SUM(BC1963:BD1963)</f>
        <v>0</v>
      </c>
      <c r="BF1963" s="521"/>
      <c r="BG1963" s="605">
        <f>SUM(F1963,S1963,AF1963,AS1963)</f>
        <v>3</v>
      </c>
      <c r="BH1963" s="533">
        <f>SUM(G1963,T1963,AG1963)</f>
        <v>1</v>
      </c>
      <c r="BI1963" s="533">
        <f t="shared" ref="BI1963:BI1964" si="9547">SUM(H1963,U1963,AH1963)</f>
        <v>0</v>
      </c>
      <c r="BJ1963" s="533">
        <f t="shared" ref="BJ1963:BJ1964" si="9548">SUM(I1963,V1963,AI1963)</f>
        <v>1</v>
      </c>
      <c r="BK1963" s="533">
        <f t="shared" ref="BK1963:BK1964" si="9549">SUM(J1963,W1963,AJ1963)</f>
        <v>0</v>
      </c>
      <c r="BL1963" s="533">
        <f t="shared" ref="BL1963:BL1964" si="9550">SUM(K1963,X1963,AK1963)</f>
        <v>0</v>
      </c>
      <c r="BM1963" s="533">
        <f t="shared" ref="BM1963:BM1964" si="9551">SUM(L1963,Y1963,AL1963)</f>
        <v>0</v>
      </c>
      <c r="BN1963" s="533">
        <f>SUM(M1963,Z1963,AM1963)</f>
        <v>0</v>
      </c>
      <c r="BO1963" s="533">
        <f t="shared" ref="BO1963:BO1964" si="9552">SUM(N1963,AA1963,AN1963)</f>
        <v>0</v>
      </c>
      <c r="BP1963" s="533">
        <f t="shared" ref="BP1963:BP1964" si="9553">SUM(O1963,AB1963,AO1963)</f>
        <v>0</v>
      </c>
      <c r="BQ1963" s="533">
        <f t="shared" ref="BQ1963:BQ1964" si="9554">SUM(P1963,AC1963,AP1963)</f>
        <v>0</v>
      </c>
      <c r="BR1963" s="533">
        <f t="shared" ref="BR1963:BR1964" si="9555">SUM(Q1963,AD1963,AQ1963)</f>
        <v>0</v>
      </c>
      <c r="BS1963" s="533">
        <f t="shared" ref="BS1963:BS1964" si="9556">SUM(R1963,AE1963,AR1963)</f>
        <v>0</v>
      </c>
      <c r="BT1963" s="533">
        <f>AT1963</f>
        <v>0</v>
      </c>
      <c r="BU1963" s="533">
        <f t="shared" ref="BU1963:BU1964" si="9557">AU1963</f>
        <v>0</v>
      </c>
      <c r="BV1963" s="533">
        <f t="shared" ref="BV1963:BV1964" si="9558">AV1963</f>
        <v>0</v>
      </c>
      <c r="BW1963" s="536">
        <f>SUM(BH1963,BK1963,BN1963,BQ1963,BT1963)</f>
        <v>1</v>
      </c>
      <c r="BX1963" s="536">
        <f t="shared" ref="BX1963:BX1964" si="9559">SUM(BI1963,BL1963,BO1963,BR1963,BU1963)</f>
        <v>0</v>
      </c>
      <c r="BY1963" s="536">
        <f t="shared" ref="BY1963:BY1964" si="9560">SUM(BJ1963,BM1963,BP1963,BS1963,BV1963)</f>
        <v>1</v>
      </c>
      <c r="BZ1963" t="s">
        <v>74</v>
      </c>
      <c r="CA1963" s="553">
        <f>AZ1963</f>
        <v>0</v>
      </c>
      <c r="CB1963" s="553">
        <f t="shared" ref="CB1963:CB1964" si="9561">BA1963</f>
        <v>0</v>
      </c>
      <c r="CC1963" s="553">
        <f t="shared" ref="CC1963:CC1964" si="9562">BB1963</f>
        <v>0</v>
      </c>
      <c r="CD1963" s="553">
        <f>BC1963</f>
        <v>0</v>
      </c>
      <c r="CE1963" s="553">
        <f t="shared" ref="CE1963:CE1964" si="9563">BD1963</f>
        <v>0</v>
      </c>
      <c r="CF1963" s="553">
        <f t="shared" ref="CF1963:CF1964" si="9564">BE1963</f>
        <v>0</v>
      </c>
    </row>
    <row r="1964" spans="1:84">
      <c r="A1964" s="149"/>
      <c r="B1964" s="151"/>
      <c r="C1964" s="151"/>
      <c r="D1964" s="151"/>
      <c r="E1964" s="370"/>
      <c r="F1964" s="592">
        <f t="shared" ref="F1964:BE1964" si="9565">SUM(F1962:F1963)</f>
        <v>3</v>
      </c>
      <c r="G1964" s="276">
        <f t="shared" si="9565"/>
        <v>1</v>
      </c>
      <c r="H1964" s="276">
        <f t="shared" si="9565"/>
        <v>0</v>
      </c>
      <c r="I1964" s="276">
        <f t="shared" si="9565"/>
        <v>1</v>
      </c>
      <c r="J1964" s="276">
        <f t="shared" si="9565"/>
        <v>0</v>
      </c>
      <c r="K1964" s="276">
        <f t="shared" si="9565"/>
        <v>0</v>
      </c>
      <c r="L1964" s="276">
        <f t="shared" si="9565"/>
        <v>0</v>
      </c>
      <c r="M1964" s="276">
        <f t="shared" si="9565"/>
        <v>0</v>
      </c>
      <c r="N1964" s="276">
        <f t="shared" si="9565"/>
        <v>0</v>
      </c>
      <c r="O1964" s="276">
        <f t="shared" si="9565"/>
        <v>0</v>
      </c>
      <c r="P1964" s="276">
        <f t="shared" si="9565"/>
        <v>0</v>
      </c>
      <c r="Q1964" s="276">
        <f t="shared" si="9565"/>
        <v>0</v>
      </c>
      <c r="R1964" s="276">
        <f t="shared" si="9565"/>
        <v>0</v>
      </c>
      <c r="S1964" s="501">
        <f t="shared" si="9565"/>
        <v>0</v>
      </c>
      <c r="T1964" s="276">
        <f t="shared" si="9565"/>
        <v>0</v>
      </c>
      <c r="U1964" s="276">
        <f t="shared" si="9565"/>
        <v>0</v>
      </c>
      <c r="V1964" s="276">
        <f t="shared" si="9565"/>
        <v>0</v>
      </c>
      <c r="W1964" s="276">
        <f t="shared" si="9565"/>
        <v>0</v>
      </c>
      <c r="X1964" s="276">
        <f t="shared" si="9565"/>
        <v>0</v>
      </c>
      <c r="Y1964" s="276">
        <f t="shared" si="9565"/>
        <v>0</v>
      </c>
      <c r="Z1964" s="276">
        <f t="shared" si="9565"/>
        <v>0</v>
      </c>
      <c r="AA1964" s="276">
        <f t="shared" si="9565"/>
        <v>0</v>
      </c>
      <c r="AB1964" s="276">
        <f t="shared" si="9565"/>
        <v>0</v>
      </c>
      <c r="AC1964" s="276">
        <f t="shared" si="9565"/>
        <v>0</v>
      </c>
      <c r="AD1964" s="276">
        <f t="shared" si="9565"/>
        <v>0</v>
      </c>
      <c r="AE1964" s="276">
        <f t="shared" si="9565"/>
        <v>0</v>
      </c>
      <c r="AF1964" s="501">
        <f t="shared" si="9565"/>
        <v>0</v>
      </c>
      <c r="AG1964" s="276">
        <f t="shared" si="9565"/>
        <v>0</v>
      </c>
      <c r="AH1964" s="276">
        <f t="shared" si="9565"/>
        <v>0</v>
      </c>
      <c r="AI1964" s="276">
        <f t="shared" si="9565"/>
        <v>0</v>
      </c>
      <c r="AJ1964" s="276">
        <f t="shared" si="9565"/>
        <v>0</v>
      </c>
      <c r="AK1964" s="276">
        <f t="shared" si="9565"/>
        <v>0</v>
      </c>
      <c r="AL1964" s="276">
        <f t="shared" si="9565"/>
        <v>0</v>
      </c>
      <c r="AM1964" s="276">
        <f t="shared" si="9565"/>
        <v>0</v>
      </c>
      <c r="AN1964" s="276">
        <f t="shared" si="9565"/>
        <v>0</v>
      </c>
      <c r="AO1964" s="276">
        <f t="shared" si="9565"/>
        <v>0</v>
      </c>
      <c r="AP1964" s="276">
        <f t="shared" si="9565"/>
        <v>0</v>
      </c>
      <c r="AQ1964" s="276">
        <f t="shared" si="9565"/>
        <v>0</v>
      </c>
      <c r="AR1964" s="276">
        <f t="shared" si="9565"/>
        <v>0</v>
      </c>
      <c r="AS1964" s="501">
        <f t="shared" si="9565"/>
        <v>0</v>
      </c>
      <c r="AT1964" s="276">
        <f t="shared" si="9565"/>
        <v>0</v>
      </c>
      <c r="AU1964" s="276">
        <f t="shared" si="9565"/>
        <v>0</v>
      </c>
      <c r="AV1964" s="276">
        <f t="shared" si="9565"/>
        <v>0</v>
      </c>
      <c r="AW1964" s="568">
        <f t="shared" si="9565"/>
        <v>1</v>
      </c>
      <c r="AX1964" s="568">
        <f t="shared" si="9565"/>
        <v>0</v>
      </c>
      <c r="AY1964" s="568">
        <f t="shared" si="9565"/>
        <v>1</v>
      </c>
      <c r="AZ1964" s="276">
        <f t="shared" si="9565"/>
        <v>0</v>
      </c>
      <c r="BA1964" s="276">
        <f t="shared" si="9565"/>
        <v>0</v>
      </c>
      <c r="BB1964" s="276">
        <f t="shared" si="9565"/>
        <v>0</v>
      </c>
      <c r="BC1964" s="276">
        <f t="shared" si="9565"/>
        <v>0</v>
      </c>
      <c r="BD1964" s="276">
        <f t="shared" si="9565"/>
        <v>0</v>
      </c>
      <c r="BE1964" s="276">
        <f t="shared" si="9565"/>
        <v>0</v>
      </c>
      <c r="BF1964" s="523"/>
      <c r="BG1964" s="605">
        <f>SUM(F1964,S1964,AF1964,AS1964)</f>
        <v>3</v>
      </c>
      <c r="BH1964" s="533">
        <f>SUM(G1964,T1964,AG1964)</f>
        <v>1</v>
      </c>
      <c r="BI1964" s="533">
        <f t="shared" si="9547"/>
        <v>0</v>
      </c>
      <c r="BJ1964" s="533">
        <f t="shared" si="9548"/>
        <v>1</v>
      </c>
      <c r="BK1964" s="533">
        <f t="shared" si="9549"/>
        <v>0</v>
      </c>
      <c r="BL1964" s="533">
        <f t="shared" si="9550"/>
        <v>0</v>
      </c>
      <c r="BM1964" s="533">
        <f t="shared" si="9551"/>
        <v>0</v>
      </c>
      <c r="BN1964" s="533">
        <f>SUM(M1964,Z1964,AM1964)</f>
        <v>0</v>
      </c>
      <c r="BO1964" s="533">
        <f t="shared" si="9552"/>
        <v>0</v>
      </c>
      <c r="BP1964" s="533">
        <f t="shared" si="9553"/>
        <v>0</v>
      </c>
      <c r="BQ1964" s="533">
        <f t="shared" si="9554"/>
        <v>0</v>
      </c>
      <c r="BR1964" s="533">
        <f t="shared" si="9555"/>
        <v>0</v>
      </c>
      <c r="BS1964" s="533">
        <f t="shared" si="9556"/>
        <v>0</v>
      </c>
      <c r="BT1964" s="533">
        <f>AT1964</f>
        <v>0</v>
      </c>
      <c r="BU1964" s="533">
        <f t="shared" si="9557"/>
        <v>0</v>
      </c>
      <c r="BV1964" s="533">
        <f t="shared" si="9558"/>
        <v>0</v>
      </c>
      <c r="BW1964" s="536">
        <f>SUM(BH1964,BK1964,BN1964,BQ1964,BT1964)</f>
        <v>1</v>
      </c>
      <c r="BX1964" s="536">
        <f t="shared" si="9559"/>
        <v>0</v>
      </c>
      <c r="BY1964" s="536">
        <f t="shared" si="9560"/>
        <v>1</v>
      </c>
      <c r="BZ1964" t="s">
        <v>74</v>
      </c>
      <c r="CA1964" s="553">
        <f>AZ1964</f>
        <v>0</v>
      </c>
      <c r="CB1964" s="553">
        <f t="shared" si="9561"/>
        <v>0</v>
      </c>
      <c r="CC1964" s="553">
        <f t="shared" si="9562"/>
        <v>0</v>
      </c>
      <c r="CD1964" s="553">
        <f>BC1964</f>
        <v>0</v>
      </c>
      <c r="CE1964" s="553">
        <f t="shared" si="9563"/>
        <v>0</v>
      </c>
      <c r="CF1964" s="553">
        <f t="shared" si="9564"/>
        <v>0</v>
      </c>
    </row>
    <row r="1965" spans="1:84">
      <c r="A1965" s="149"/>
      <c r="B1965" s="149" t="s">
        <v>233</v>
      </c>
      <c r="C1965" s="151"/>
      <c r="D1965" s="151"/>
      <c r="E1965" s="379" t="s">
        <v>221</v>
      </c>
      <c r="F1965" s="592"/>
      <c r="G1965" s="159"/>
      <c r="H1965" s="159"/>
      <c r="I1965" s="275"/>
      <c r="J1965" s="159"/>
      <c r="K1965" s="159"/>
      <c r="L1965" s="275"/>
      <c r="M1965" s="159"/>
      <c r="N1965" s="159"/>
      <c r="O1965" s="275"/>
      <c r="P1965" s="159"/>
      <c r="Q1965" s="159"/>
      <c r="R1965" s="275"/>
      <c r="S1965" s="500"/>
      <c r="T1965" s="275"/>
      <c r="U1965" s="275"/>
      <c r="V1965" s="275"/>
      <c r="W1965" s="275"/>
      <c r="X1965" s="275"/>
      <c r="Y1965" s="275"/>
      <c r="Z1965" s="275"/>
      <c r="AA1965" s="275"/>
      <c r="AB1965" s="275"/>
      <c r="AC1965" s="275"/>
      <c r="AD1965" s="275"/>
      <c r="AE1965" s="275"/>
      <c r="AF1965" s="500"/>
      <c r="AG1965" s="275"/>
      <c r="AH1965" s="275"/>
      <c r="AI1965" s="275"/>
      <c r="AJ1965" s="275"/>
      <c r="AK1965" s="275"/>
      <c r="AL1965" s="275"/>
      <c r="AM1965" s="275"/>
      <c r="AN1965" s="275"/>
      <c r="AO1965" s="275"/>
      <c r="AP1965" s="275"/>
      <c r="AQ1965" s="275"/>
      <c r="AR1965" s="275"/>
      <c r="AS1965" s="500"/>
      <c r="AT1965" s="275"/>
      <c r="AU1965" s="275"/>
      <c r="AV1965" s="275"/>
      <c r="AW1965" s="567"/>
      <c r="AX1965" s="567"/>
      <c r="AY1965" s="567"/>
      <c r="AZ1965" s="159"/>
      <c r="BA1965" s="159"/>
      <c r="BB1965" s="275"/>
      <c r="BC1965" s="275"/>
      <c r="BD1965" s="275"/>
      <c r="BE1965" s="275"/>
      <c r="BF1965" s="521"/>
    </row>
    <row r="1966" spans="1:84">
      <c r="A1966" s="149"/>
      <c r="B1966" s="151"/>
      <c r="C1966" s="151"/>
      <c r="D1966" s="151"/>
      <c r="E1966" s="446" t="s">
        <v>1078</v>
      </c>
      <c r="F1966" s="592">
        <v>1</v>
      </c>
      <c r="G1966" s="159">
        <v>5</v>
      </c>
      <c r="H1966" s="159">
        <v>1</v>
      </c>
      <c r="I1966" s="275">
        <f>SUM(G1966:H1966)</f>
        <v>6</v>
      </c>
      <c r="J1966" s="159"/>
      <c r="K1966" s="159"/>
      <c r="L1966" s="275">
        <f>SUM(J1966:K1966)</f>
        <v>0</v>
      </c>
      <c r="M1966" s="159">
        <v>1</v>
      </c>
      <c r="N1966" s="159">
        <v>0</v>
      </c>
      <c r="O1966" s="275">
        <f>SUM(M1966:N1966)</f>
        <v>1</v>
      </c>
      <c r="P1966" s="159">
        <v>10</v>
      </c>
      <c r="Q1966" s="159">
        <v>1</v>
      </c>
      <c r="R1966" s="275">
        <f>SUM(P1966:Q1966)</f>
        <v>11</v>
      </c>
      <c r="S1966" s="500"/>
      <c r="T1966" s="275"/>
      <c r="U1966" s="275"/>
      <c r="V1966" s="275">
        <f>SUM(T1966:U1966)</f>
        <v>0</v>
      </c>
      <c r="W1966" s="275"/>
      <c r="X1966" s="275"/>
      <c r="Y1966" s="275">
        <f>SUM(W1966:X1966)</f>
        <v>0</v>
      </c>
      <c r="Z1966" s="275"/>
      <c r="AA1966" s="275"/>
      <c r="AB1966" s="275">
        <f>SUM(Z1966:AA1966)</f>
        <v>0</v>
      </c>
      <c r="AC1966" s="275"/>
      <c r="AD1966" s="275"/>
      <c r="AE1966" s="275">
        <f>SUM(AC1966:AD1966)</f>
        <v>0</v>
      </c>
      <c r="AF1966" s="500"/>
      <c r="AG1966" s="275"/>
      <c r="AH1966" s="275"/>
      <c r="AI1966" s="275">
        <f>SUM(AG1966:AH1966)</f>
        <v>0</v>
      </c>
      <c r="AJ1966" s="275"/>
      <c r="AK1966" s="275"/>
      <c r="AL1966" s="275">
        <f>SUM(AJ1966:AK1966)</f>
        <v>0</v>
      </c>
      <c r="AM1966" s="275"/>
      <c r="AN1966" s="275"/>
      <c r="AO1966" s="275">
        <f>SUM(AM1966:AN1966)</f>
        <v>0</v>
      </c>
      <c r="AP1966" s="275"/>
      <c r="AQ1966" s="275"/>
      <c r="AR1966" s="275">
        <f>SUM(AP1966:AQ1966)</f>
        <v>0</v>
      </c>
      <c r="AS1966" s="500"/>
      <c r="AT1966" s="275"/>
      <c r="AU1966" s="275"/>
      <c r="AV1966" s="275">
        <f>SUM(AT1966:AU1966)</f>
        <v>0</v>
      </c>
      <c r="AW1966" s="567">
        <f t="shared" ref="AW1966:AW1967" si="9566">SUM(G1966,J1966,M1966,P1966,T1966,W1966,Z1966,AC1966,AG1966,AJ1966,AM1966,AP1966,AT1966)</f>
        <v>16</v>
      </c>
      <c r="AX1966" s="567">
        <f t="shared" ref="AX1966:AX1967" si="9567">SUM(H1966,K1966,N1966,Q1966,U1966,X1966,AA1966,AD1966,AH1966,AK1966,AN1966,AQ1966,AU1966)</f>
        <v>2</v>
      </c>
      <c r="AY1966" s="567">
        <f t="shared" ref="AY1966:AY1967" si="9568">SUM(I1966,L1966,O1966,R1966,V1966,Y1966,AB1966,AE1966,AI1966,AL1966,AO1966,AR1966,AV1966)</f>
        <v>18</v>
      </c>
      <c r="AZ1966" s="159"/>
      <c r="BA1966" s="159"/>
      <c r="BB1966" s="275">
        <f>SUM(AZ1966:BA1966)</f>
        <v>0</v>
      </c>
      <c r="BC1966" s="275">
        <v>0</v>
      </c>
      <c r="BD1966" s="275">
        <v>0</v>
      </c>
      <c r="BE1966" s="275">
        <f>SUM(BC1966:BD1966)</f>
        <v>0</v>
      </c>
      <c r="BF1966" s="521"/>
      <c r="BG1966" s="605">
        <f>SUM(F1966,S1966,AF1966,AS1966)</f>
        <v>1</v>
      </c>
      <c r="BH1966" s="533">
        <f>SUM(G1966,T1966,AG1966)</f>
        <v>5</v>
      </c>
      <c r="BI1966" s="533">
        <f t="shared" ref="BI1966:BI1968" si="9569">SUM(H1966,U1966,AH1966)</f>
        <v>1</v>
      </c>
      <c r="BJ1966" s="533">
        <f t="shared" ref="BJ1966:BJ1968" si="9570">SUM(I1966,V1966,AI1966)</f>
        <v>6</v>
      </c>
      <c r="BK1966" s="533">
        <f t="shared" ref="BK1966:BK1968" si="9571">SUM(J1966,W1966,AJ1966)</f>
        <v>0</v>
      </c>
      <c r="BL1966" s="533">
        <f t="shared" ref="BL1966:BL1968" si="9572">SUM(K1966,X1966,AK1966)</f>
        <v>0</v>
      </c>
      <c r="BM1966" s="533">
        <f t="shared" ref="BM1966:BM1968" si="9573">SUM(L1966,Y1966,AL1966)</f>
        <v>0</v>
      </c>
      <c r="BN1966" s="533">
        <f>SUM(M1966,Z1966,AM1966)</f>
        <v>1</v>
      </c>
      <c r="BO1966" s="533">
        <f t="shared" ref="BO1966:BO1968" si="9574">SUM(N1966,AA1966,AN1966)</f>
        <v>0</v>
      </c>
      <c r="BP1966" s="533">
        <f t="shared" ref="BP1966:BP1968" si="9575">SUM(O1966,AB1966,AO1966)</f>
        <v>1</v>
      </c>
      <c r="BQ1966" s="533">
        <f t="shared" ref="BQ1966:BQ1968" si="9576">SUM(P1966,AC1966,AP1966)</f>
        <v>10</v>
      </c>
      <c r="BR1966" s="533">
        <f t="shared" ref="BR1966:BR1968" si="9577">SUM(Q1966,AD1966,AQ1966)</f>
        <v>1</v>
      </c>
      <c r="BS1966" s="533">
        <f t="shared" ref="BS1966:BS1968" si="9578">SUM(R1966,AE1966,AR1966)</f>
        <v>11</v>
      </c>
      <c r="BT1966" s="533">
        <f>AT1966</f>
        <v>0</v>
      </c>
      <c r="BU1966" s="533">
        <f t="shared" ref="BU1966:BU1968" si="9579">AU1966</f>
        <v>0</v>
      </c>
      <c r="BV1966" s="533">
        <f t="shared" ref="BV1966:BV1968" si="9580">AV1966</f>
        <v>0</v>
      </c>
      <c r="BW1966" s="536">
        <f>SUM(BH1966,BK1966,BN1966,BQ1966,BT1966)</f>
        <v>16</v>
      </c>
      <c r="BX1966" s="536">
        <f t="shared" ref="BX1966:BX1968" si="9581">SUM(BI1966,BL1966,BO1966,BR1966,BU1966)</f>
        <v>2</v>
      </c>
      <c r="BY1966" s="536">
        <f t="shared" ref="BY1966:BY1968" si="9582">SUM(BJ1966,BM1966,BP1966,BS1966,BV1966)</f>
        <v>18</v>
      </c>
      <c r="BZ1966" t="s">
        <v>74</v>
      </c>
      <c r="CA1966" s="553">
        <f>AZ1966</f>
        <v>0</v>
      </c>
      <c r="CB1966" s="553">
        <f t="shared" ref="CB1966:CB1968" si="9583">BA1966</f>
        <v>0</v>
      </c>
      <c r="CC1966" s="553">
        <f t="shared" ref="CC1966:CC1968" si="9584">BB1966</f>
        <v>0</v>
      </c>
      <c r="CD1966" s="553">
        <f>BC1966</f>
        <v>0</v>
      </c>
      <c r="CE1966" s="553">
        <f t="shared" ref="CE1966:CE1968" si="9585">BD1966</f>
        <v>0</v>
      </c>
      <c r="CF1966" s="553">
        <f t="shared" ref="CF1966:CF1968" si="9586">BE1966</f>
        <v>0</v>
      </c>
    </row>
    <row r="1967" spans="1:84">
      <c r="A1967" s="149"/>
      <c r="B1967" s="151"/>
      <c r="C1967" s="151"/>
      <c r="D1967" s="151"/>
      <c r="E1967" s="446" t="s">
        <v>1079</v>
      </c>
      <c r="F1967" s="592">
        <v>3</v>
      </c>
      <c r="G1967" s="159">
        <v>6</v>
      </c>
      <c r="H1967" s="159">
        <v>2</v>
      </c>
      <c r="I1967" s="275">
        <f>SUM(G1967:H1967)</f>
        <v>8</v>
      </c>
      <c r="J1967" s="159"/>
      <c r="K1967" s="159"/>
      <c r="L1967" s="275">
        <f>SUM(J1967:K1967)</f>
        <v>0</v>
      </c>
      <c r="M1967" s="159">
        <v>0</v>
      </c>
      <c r="N1967" s="159">
        <v>0</v>
      </c>
      <c r="O1967" s="275">
        <f>SUM(M1967:N1967)</f>
        <v>0</v>
      </c>
      <c r="P1967" s="159">
        <v>3</v>
      </c>
      <c r="Q1967" s="159">
        <v>0</v>
      </c>
      <c r="R1967" s="275">
        <f>SUM(P1967:Q1967)</f>
        <v>3</v>
      </c>
      <c r="S1967" s="500"/>
      <c r="T1967" s="275"/>
      <c r="U1967" s="275"/>
      <c r="V1967" s="275">
        <f>SUM(T1967:U1967)</f>
        <v>0</v>
      </c>
      <c r="W1967" s="275"/>
      <c r="X1967" s="275"/>
      <c r="Y1967" s="275">
        <f>SUM(W1967:X1967)</f>
        <v>0</v>
      </c>
      <c r="Z1967" s="275"/>
      <c r="AA1967" s="275"/>
      <c r="AB1967" s="275">
        <f>SUM(Z1967:AA1967)</f>
        <v>0</v>
      </c>
      <c r="AC1967" s="275"/>
      <c r="AD1967" s="275"/>
      <c r="AE1967" s="275">
        <f>SUM(AC1967:AD1967)</f>
        <v>0</v>
      </c>
      <c r="AF1967" s="500"/>
      <c r="AG1967" s="275"/>
      <c r="AH1967" s="275"/>
      <c r="AI1967" s="275">
        <f>SUM(AG1967:AH1967)</f>
        <v>0</v>
      </c>
      <c r="AJ1967" s="275"/>
      <c r="AK1967" s="275"/>
      <c r="AL1967" s="275">
        <f>SUM(AJ1967:AK1967)</f>
        <v>0</v>
      </c>
      <c r="AM1967" s="275"/>
      <c r="AN1967" s="275"/>
      <c r="AO1967" s="275">
        <f>SUM(AM1967:AN1967)</f>
        <v>0</v>
      </c>
      <c r="AP1967" s="275"/>
      <c r="AQ1967" s="275"/>
      <c r="AR1967" s="275">
        <f>SUM(AP1967:AQ1967)</f>
        <v>0</v>
      </c>
      <c r="AS1967" s="500"/>
      <c r="AT1967" s="275"/>
      <c r="AU1967" s="275"/>
      <c r="AV1967" s="275">
        <f>SUM(AT1967:AU1967)</f>
        <v>0</v>
      </c>
      <c r="AW1967" s="567">
        <f t="shared" si="9566"/>
        <v>9</v>
      </c>
      <c r="AX1967" s="567">
        <f t="shared" si="9567"/>
        <v>2</v>
      </c>
      <c r="AY1967" s="567">
        <f t="shared" si="9568"/>
        <v>11</v>
      </c>
      <c r="AZ1967" s="159"/>
      <c r="BA1967" s="159"/>
      <c r="BB1967" s="275">
        <f>SUM(AZ1967:BA1967)</f>
        <v>0</v>
      </c>
      <c r="BC1967" s="275">
        <v>1</v>
      </c>
      <c r="BD1967" s="275">
        <v>0</v>
      </c>
      <c r="BE1967" s="275">
        <f>SUM(BC1967:BD1967)</f>
        <v>1</v>
      </c>
      <c r="BF1967" s="521"/>
      <c r="BG1967" s="605">
        <f>SUM(F1967,S1967,AF1967,AS1967)</f>
        <v>3</v>
      </c>
      <c r="BH1967" s="533">
        <f>SUM(G1967,T1967,AG1967)</f>
        <v>6</v>
      </c>
      <c r="BI1967" s="533">
        <f t="shared" si="9569"/>
        <v>2</v>
      </c>
      <c r="BJ1967" s="533">
        <f t="shared" si="9570"/>
        <v>8</v>
      </c>
      <c r="BK1967" s="533">
        <f t="shared" si="9571"/>
        <v>0</v>
      </c>
      <c r="BL1967" s="533">
        <f t="shared" si="9572"/>
        <v>0</v>
      </c>
      <c r="BM1967" s="533">
        <f t="shared" si="9573"/>
        <v>0</v>
      </c>
      <c r="BN1967" s="533">
        <f>SUM(M1967,Z1967,AM1967)</f>
        <v>0</v>
      </c>
      <c r="BO1967" s="533">
        <f t="shared" si="9574"/>
        <v>0</v>
      </c>
      <c r="BP1967" s="533">
        <f t="shared" si="9575"/>
        <v>0</v>
      </c>
      <c r="BQ1967" s="533">
        <f t="shared" si="9576"/>
        <v>3</v>
      </c>
      <c r="BR1967" s="533">
        <f t="shared" si="9577"/>
        <v>0</v>
      </c>
      <c r="BS1967" s="533">
        <f t="shared" si="9578"/>
        <v>3</v>
      </c>
      <c r="BT1967" s="533">
        <f>AT1967</f>
        <v>0</v>
      </c>
      <c r="BU1967" s="533">
        <f t="shared" si="9579"/>
        <v>0</v>
      </c>
      <c r="BV1967" s="533">
        <f t="shared" si="9580"/>
        <v>0</v>
      </c>
      <c r="BW1967" s="536">
        <f>SUM(BH1967,BK1967,BN1967,BQ1967,BT1967)</f>
        <v>9</v>
      </c>
      <c r="BX1967" s="536">
        <f t="shared" si="9581"/>
        <v>2</v>
      </c>
      <c r="BY1967" s="536">
        <f t="shared" si="9582"/>
        <v>11</v>
      </c>
      <c r="BZ1967" t="s">
        <v>74</v>
      </c>
      <c r="CA1967" s="553">
        <f>AZ1967</f>
        <v>0</v>
      </c>
      <c r="CB1967" s="553">
        <f t="shared" si="9583"/>
        <v>0</v>
      </c>
      <c r="CC1967" s="553">
        <f t="shared" si="9584"/>
        <v>0</v>
      </c>
      <c r="CD1967" s="553">
        <f>BC1967</f>
        <v>1</v>
      </c>
      <c r="CE1967" s="553">
        <f t="shared" si="9585"/>
        <v>0</v>
      </c>
      <c r="CF1967" s="553">
        <f t="shared" si="9586"/>
        <v>1</v>
      </c>
    </row>
    <row r="1968" spans="1:84">
      <c r="A1968" s="149" t="s">
        <v>74</v>
      </c>
      <c r="B1968" s="151"/>
      <c r="C1968" s="151"/>
      <c r="D1968" s="151"/>
      <c r="E1968" s="379"/>
      <c r="F1968" s="592">
        <f t="shared" ref="F1968:BE1968" si="9587">SUM(F1966:F1967)</f>
        <v>4</v>
      </c>
      <c r="G1968" s="276">
        <f t="shared" si="9587"/>
        <v>11</v>
      </c>
      <c r="H1968" s="276">
        <f t="shared" si="9587"/>
        <v>3</v>
      </c>
      <c r="I1968" s="276">
        <f t="shared" si="9587"/>
        <v>14</v>
      </c>
      <c r="J1968" s="276">
        <f t="shared" si="9587"/>
        <v>0</v>
      </c>
      <c r="K1968" s="276">
        <f t="shared" si="9587"/>
        <v>0</v>
      </c>
      <c r="L1968" s="276">
        <f t="shared" si="9587"/>
        <v>0</v>
      </c>
      <c r="M1968" s="276">
        <f t="shared" si="9587"/>
        <v>1</v>
      </c>
      <c r="N1968" s="276">
        <f t="shared" si="9587"/>
        <v>0</v>
      </c>
      <c r="O1968" s="276">
        <f t="shared" si="9587"/>
        <v>1</v>
      </c>
      <c r="P1968" s="276">
        <f t="shared" si="9587"/>
        <v>13</v>
      </c>
      <c r="Q1968" s="276">
        <f t="shared" si="9587"/>
        <v>1</v>
      </c>
      <c r="R1968" s="276">
        <f t="shared" si="9587"/>
        <v>14</v>
      </c>
      <c r="S1968" s="501">
        <f t="shared" si="9587"/>
        <v>0</v>
      </c>
      <c r="T1968" s="276">
        <f t="shared" si="9587"/>
        <v>0</v>
      </c>
      <c r="U1968" s="276">
        <f t="shared" si="9587"/>
        <v>0</v>
      </c>
      <c r="V1968" s="276">
        <f t="shared" si="9587"/>
        <v>0</v>
      </c>
      <c r="W1968" s="276">
        <f t="shared" si="9587"/>
        <v>0</v>
      </c>
      <c r="X1968" s="276">
        <f t="shared" si="9587"/>
        <v>0</v>
      </c>
      <c r="Y1968" s="276">
        <f t="shared" si="9587"/>
        <v>0</v>
      </c>
      <c r="Z1968" s="276">
        <f t="shared" si="9587"/>
        <v>0</v>
      </c>
      <c r="AA1968" s="276">
        <f t="shared" si="9587"/>
        <v>0</v>
      </c>
      <c r="AB1968" s="276">
        <f t="shared" si="9587"/>
        <v>0</v>
      </c>
      <c r="AC1968" s="276">
        <f t="shared" si="9587"/>
        <v>0</v>
      </c>
      <c r="AD1968" s="276">
        <f t="shared" si="9587"/>
        <v>0</v>
      </c>
      <c r="AE1968" s="276">
        <f t="shared" si="9587"/>
        <v>0</v>
      </c>
      <c r="AF1968" s="501">
        <f t="shared" si="9587"/>
        <v>0</v>
      </c>
      <c r="AG1968" s="276">
        <f t="shared" si="9587"/>
        <v>0</v>
      </c>
      <c r="AH1968" s="276">
        <f t="shared" si="9587"/>
        <v>0</v>
      </c>
      <c r="AI1968" s="276">
        <f t="shared" si="9587"/>
        <v>0</v>
      </c>
      <c r="AJ1968" s="276">
        <f t="shared" si="9587"/>
        <v>0</v>
      </c>
      <c r="AK1968" s="276">
        <f t="shared" si="9587"/>
        <v>0</v>
      </c>
      <c r="AL1968" s="276">
        <f t="shared" si="9587"/>
        <v>0</v>
      </c>
      <c r="AM1968" s="276">
        <f t="shared" si="9587"/>
        <v>0</v>
      </c>
      <c r="AN1968" s="276">
        <f t="shared" si="9587"/>
        <v>0</v>
      </c>
      <c r="AO1968" s="276">
        <f t="shared" si="9587"/>
        <v>0</v>
      </c>
      <c r="AP1968" s="276">
        <f t="shared" si="9587"/>
        <v>0</v>
      </c>
      <c r="AQ1968" s="276">
        <f t="shared" si="9587"/>
        <v>0</v>
      </c>
      <c r="AR1968" s="276">
        <f t="shared" si="9587"/>
        <v>0</v>
      </c>
      <c r="AS1968" s="501">
        <f t="shared" si="9587"/>
        <v>0</v>
      </c>
      <c r="AT1968" s="276">
        <f t="shared" si="9587"/>
        <v>0</v>
      </c>
      <c r="AU1968" s="276">
        <f t="shared" si="9587"/>
        <v>0</v>
      </c>
      <c r="AV1968" s="276">
        <f t="shared" si="9587"/>
        <v>0</v>
      </c>
      <c r="AW1968" s="568">
        <f t="shared" si="9587"/>
        <v>25</v>
      </c>
      <c r="AX1968" s="568">
        <f t="shared" si="9587"/>
        <v>4</v>
      </c>
      <c r="AY1968" s="568">
        <f t="shared" si="9587"/>
        <v>29</v>
      </c>
      <c r="AZ1968" s="276">
        <f t="shared" si="9587"/>
        <v>0</v>
      </c>
      <c r="BA1968" s="276">
        <f t="shared" si="9587"/>
        <v>0</v>
      </c>
      <c r="BB1968" s="276">
        <f t="shared" si="9587"/>
        <v>0</v>
      </c>
      <c r="BC1968" s="276">
        <f t="shared" si="9587"/>
        <v>1</v>
      </c>
      <c r="BD1968" s="276">
        <f t="shared" si="9587"/>
        <v>0</v>
      </c>
      <c r="BE1968" s="276">
        <f t="shared" si="9587"/>
        <v>1</v>
      </c>
      <c r="BF1968" s="523"/>
      <c r="BG1968" s="605">
        <f>SUM(F1968,S1968,AF1968,AS1968)</f>
        <v>4</v>
      </c>
      <c r="BH1968" s="533">
        <f>SUM(G1968,T1968,AG1968)</f>
        <v>11</v>
      </c>
      <c r="BI1968" s="533">
        <f t="shared" si="9569"/>
        <v>3</v>
      </c>
      <c r="BJ1968" s="533">
        <f t="shared" si="9570"/>
        <v>14</v>
      </c>
      <c r="BK1968" s="533">
        <f t="shared" si="9571"/>
        <v>0</v>
      </c>
      <c r="BL1968" s="533">
        <f t="shared" si="9572"/>
        <v>0</v>
      </c>
      <c r="BM1968" s="533">
        <f t="shared" si="9573"/>
        <v>0</v>
      </c>
      <c r="BN1968" s="533">
        <f>SUM(M1968,Z1968,AM1968)</f>
        <v>1</v>
      </c>
      <c r="BO1968" s="533">
        <f t="shared" si="9574"/>
        <v>0</v>
      </c>
      <c r="BP1968" s="533">
        <f t="shared" si="9575"/>
        <v>1</v>
      </c>
      <c r="BQ1968" s="533">
        <f t="shared" si="9576"/>
        <v>13</v>
      </c>
      <c r="BR1968" s="533">
        <f t="shared" si="9577"/>
        <v>1</v>
      </c>
      <c r="BS1968" s="533">
        <f t="shared" si="9578"/>
        <v>14</v>
      </c>
      <c r="BT1968" s="533">
        <f>AT1968</f>
        <v>0</v>
      </c>
      <c r="BU1968" s="533">
        <f t="shared" si="9579"/>
        <v>0</v>
      </c>
      <c r="BV1968" s="533">
        <f t="shared" si="9580"/>
        <v>0</v>
      </c>
      <c r="BW1968" s="536">
        <f>SUM(BH1968,BK1968,BN1968,BQ1968,BT1968)</f>
        <v>25</v>
      </c>
      <c r="BX1968" s="536">
        <f t="shared" si="9581"/>
        <v>4</v>
      </c>
      <c r="BY1968" s="536">
        <f t="shared" si="9582"/>
        <v>29</v>
      </c>
      <c r="BZ1968" t="s">
        <v>74</v>
      </c>
      <c r="CA1968" s="553">
        <f>AZ1968</f>
        <v>0</v>
      </c>
      <c r="CB1968" s="553">
        <f t="shared" si="9583"/>
        <v>0</v>
      </c>
      <c r="CC1968" s="553">
        <f t="shared" si="9584"/>
        <v>0</v>
      </c>
      <c r="CD1968" s="553">
        <f>BC1968</f>
        <v>1</v>
      </c>
      <c r="CE1968" s="553">
        <f t="shared" si="9585"/>
        <v>0</v>
      </c>
      <c r="CF1968" s="553">
        <f t="shared" si="9586"/>
        <v>1</v>
      </c>
    </row>
    <row r="1969" spans="1:84">
      <c r="A1969" s="149"/>
      <c r="B1969" s="149" t="s">
        <v>198</v>
      </c>
      <c r="C1969" s="151"/>
      <c r="D1969" s="151"/>
      <c r="E1969" s="379" t="s">
        <v>221</v>
      </c>
      <c r="F1969" s="592"/>
      <c r="G1969" s="159"/>
      <c r="H1969" s="159"/>
      <c r="I1969" s="275"/>
      <c r="J1969" s="159"/>
      <c r="K1969" s="159"/>
      <c r="L1969" s="275"/>
      <c r="M1969" s="159"/>
      <c r="N1969" s="159"/>
      <c r="O1969" s="275"/>
      <c r="P1969" s="159"/>
      <c r="Q1969" s="159"/>
      <c r="R1969" s="275"/>
      <c r="S1969" s="500"/>
      <c r="T1969" s="275"/>
      <c r="U1969" s="275"/>
      <c r="V1969" s="275"/>
      <c r="W1969" s="275"/>
      <c r="X1969" s="275"/>
      <c r="Y1969" s="275"/>
      <c r="Z1969" s="275"/>
      <c r="AA1969" s="275"/>
      <c r="AB1969" s="275"/>
      <c r="AC1969" s="275"/>
      <c r="AD1969" s="275"/>
      <c r="AE1969" s="275"/>
      <c r="AF1969" s="500"/>
      <c r="AG1969" s="275"/>
      <c r="AH1969" s="275"/>
      <c r="AI1969" s="275"/>
      <c r="AJ1969" s="275"/>
      <c r="AK1969" s="275"/>
      <c r="AL1969" s="275"/>
      <c r="AM1969" s="275"/>
      <c r="AN1969" s="275"/>
      <c r="AO1969" s="275"/>
      <c r="AP1969" s="275"/>
      <c r="AQ1969" s="275"/>
      <c r="AR1969" s="275"/>
      <c r="AS1969" s="500"/>
      <c r="AT1969" s="275"/>
      <c r="AU1969" s="275"/>
      <c r="AV1969" s="275"/>
      <c r="AW1969" s="567"/>
      <c r="AX1969" s="567"/>
      <c r="AY1969" s="567"/>
      <c r="AZ1969" s="159"/>
      <c r="BA1969" s="159"/>
      <c r="BB1969" s="275"/>
      <c r="BC1969" s="275"/>
      <c r="BD1969" s="275"/>
      <c r="BE1969" s="275"/>
      <c r="BF1969" s="521"/>
    </row>
    <row r="1970" spans="1:84">
      <c r="A1970" s="149"/>
      <c r="B1970" s="151"/>
      <c r="C1970" s="151"/>
      <c r="D1970" s="151"/>
      <c r="E1970" s="446" t="s">
        <v>1078</v>
      </c>
      <c r="F1970" s="592">
        <v>11</v>
      </c>
      <c r="G1970" s="159">
        <v>2</v>
      </c>
      <c r="H1970" s="159">
        <v>1</v>
      </c>
      <c r="I1970" s="275">
        <f>SUM(G1970:H1970)</f>
        <v>3</v>
      </c>
      <c r="J1970" s="159">
        <v>2</v>
      </c>
      <c r="K1970" s="159">
        <v>1</v>
      </c>
      <c r="L1970" s="275">
        <f>SUM(J1970:K1970)</f>
        <v>3</v>
      </c>
      <c r="M1970" s="159">
        <v>0</v>
      </c>
      <c r="N1970" s="159">
        <v>0</v>
      </c>
      <c r="O1970" s="275">
        <f>SUM(M1970:N1970)</f>
        <v>0</v>
      </c>
      <c r="P1970" s="159">
        <v>2</v>
      </c>
      <c r="Q1970" s="159">
        <v>0</v>
      </c>
      <c r="R1970" s="275">
        <f>SUM(P1970:Q1970)</f>
        <v>2</v>
      </c>
      <c r="S1970" s="500"/>
      <c r="T1970" s="275"/>
      <c r="U1970" s="275"/>
      <c r="V1970" s="275">
        <f>SUM(T1970:U1970)</f>
        <v>0</v>
      </c>
      <c r="W1970" s="275"/>
      <c r="X1970" s="275"/>
      <c r="Y1970" s="275">
        <f>SUM(W1970:X1970)</f>
        <v>0</v>
      </c>
      <c r="Z1970" s="275"/>
      <c r="AA1970" s="275"/>
      <c r="AB1970" s="275">
        <f>SUM(Z1970:AA1970)</f>
        <v>0</v>
      </c>
      <c r="AC1970" s="275"/>
      <c r="AD1970" s="275"/>
      <c r="AE1970" s="275">
        <f>SUM(AC1970:AD1970)</f>
        <v>0</v>
      </c>
      <c r="AF1970" s="500"/>
      <c r="AG1970" s="275"/>
      <c r="AH1970" s="275"/>
      <c r="AI1970" s="275">
        <f>SUM(AG1970:AH1970)</f>
        <v>0</v>
      </c>
      <c r="AJ1970" s="275"/>
      <c r="AK1970" s="275"/>
      <c r="AL1970" s="275">
        <f>SUM(AJ1970:AK1970)</f>
        <v>0</v>
      </c>
      <c r="AM1970" s="275"/>
      <c r="AN1970" s="275"/>
      <c r="AO1970" s="275">
        <f>SUM(AM1970:AN1970)</f>
        <v>0</v>
      </c>
      <c r="AP1970" s="275"/>
      <c r="AQ1970" s="275"/>
      <c r="AR1970" s="275">
        <f>SUM(AP1970:AQ1970)</f>
        <v>0</v>
      </c>
      <c r="AS1970" s="500"/>
      <c r="AT1970" s="275"/>
      <c r="AU1970" s="275"/>
      <c r="AV1970" s="275">
        <f>SUM(AT1970:AU1970)</f>
        <v>0</v>
      </c>
      <c r="AW1970" s="567">
        <f t="shared" ref="AW1970:AW1971" si="9588">SUM(G1970,J1970,M1970,P1970,T1970,W1970,Z1970,AC1970,AG1970,AJ1970,AM1970,AP1970,AT1970)</f>
        <v>6</v>
      </c>
      <c r="AX1970" s="567">
        <f t="shared" ref="AX1970:AX1971" si="9589">SUM(H1970,K1970,N1970,Q1970,U1970,X1970,AA1970,AD1970,AH1970,AK1970,AN1970,AQ1970,AU1970)</f>
        <v>2</v>
      </c>
      <c r="AY1970" s="567">
        <f t="shared" ref="AY1970:AY1971" si="9590">SUM(I1970,L1970,O1970,R1970,V1970,Y1970,AB1970,AE1970,AI1970,AL1970,AO1970,AR1970,AV1970)</f>
        <v>8</v>
      </c>
      <c r="AZ1970" s="159"/>
      <c r="BA1970" s="159"/>
      <c r="BB1970" s="275">
        <f>SUM(AZ1970:BA1970)</f>
        <v>0</v>
      </c>
      <c r="BC1970" s="275">
        <v>0</v>
      </c>
      <c r="BD1970" s="275"/>
      <c r="BE1970" s="275">
        <f>SUM(BC1970:BD1970)</f>
        <v>0</v>
      </c>
      <c r="BF1970" s="521"/>
      <c r="BG1970" s="605">
        <f>SUM(F1970,S1970,AF1970,AS1970)</f>
        <v>11</v>
      </c>
      <c r="BH1970" s="533">
        <f>SUM(G1970,T1970,AG1970)</f>
        <v>2</v>
      </c>
      <c r="BI1970" s="533">
        <f t="shared" ref="BI1970:BI1972" si="9591">SUM(H1970,U1970,AH1970)</f>
        <v>1</v>
      </c>
      <c r="BJ1970" s="533">
        <f t="shared" ref="BJ1970:BJ1972" si="9592">SUM(I1970,V1970,AI1970)</f>
        <v>3</v>
      </c>
      <c r="BK1970" s="533">
        <f t="shared" ref="BK1970:BK1972" si="9593">SUM(J1970,W1970,AJ1970)</f>
        <v>2</v>
      </c>
      <c r="BL1970" s="533">
        <f t="shared" ref="BL1970:BL1972" si="9594">SUM(K1970,X1970,AK1970)</f>
        <v>1</v>
      </c>
      <c r="BM1970" s="533">
        <f t="shared" ref="BM1970:BM1972" si="9595">SUM(L1970,Y1970,AL1970)</f>
        <v>3</v>
      </c>
      <c r="BN1970" s="533">
        <f>SUM(M1970,Z1970,AM1970)</f>
        <v>0</v>
      </c>
      <c r="BO1970" s="533">
        <f t="shared" ref="BO1970:BO1972" si="9596">SUM(N1970,AA1970,AN1970)</f>
        <v>0</v>
      </c>
      <c r="BP1970" s="533">
        <f t="shared" ref="BP1970:BP1972" si="9597">SUM(O1970,AB1970,AO1970)</f>
        <v>0</v>
      </c>
      <c r="BQ1970" s="533">
        <f t="shared" ref="BQ1970:BQ1972" si="9598">SUM(P1970,AC1970,AP1970)</f>
        <v>2</v>
      </c>
      <c r="BR1970" s="533">
        <f t="shared" ref="BR1970:BR1972" si="9599">SUM(Q1970,AD1970,AQ1970)</f>
        <v>0</v>
      </c>
      <c r="BS1970" s="533">
        <f t="shared" ref="BS1970:BS1972" si="9600">SUM(R1970,AE1970,AR1970)</f>
        <v>2</v>
      </c>
      <c r="BT1970" s="533">
        <f>AT1970</f>
        <v>0</v>
      </c>
      <c r="BU1970" s="533">
        <f t="shared" ref="BU1970:BU1972" si="9601">AU1970</f>
        <v>0</v>
      </c>
      <c r="BV1970" s="533">
        <f t="shared" ref="BV1970:BV1972" si="9602">AV1970</f>
        <v>0</v>
      </c>
      <c r="BW1970" s="536">
        <f>SUM(BH1970,BK1970,BN1970,BQ1970,BT1970)</f>
        <v>6</v>
      </c>
      <c r="BX1970" s="536">
        <f t="shared" ref="BX1970:BX1972" si="9603">SUM(BI1970,BL1970,BO1970,BR1970,BU1970)</f>
        <v>2</v>
      </c>
      <c r="BY1970" s="536">
        <f t="shared" ref="BY1970:BY1972" si="9604">SUM(BJ1970,BM1970,BP1970,BS1970,BV1970)</f>
        <v>8</v>
      </c>
      <c r="BZ1970" t="s">
        <v>74</v>
      </c>
      <c r="CA1970" s="553">
        <f>AZ1970</f>
        <v>0</v>
      </c>
      <c r="CB1970" s="553">
        <f t="shared" ref="CB1970:CB1972" si="9605">BA1970</f>
        <v>0</v>
      </c>
      <c r="CC1970" s="553">
        <f t="shared" ref="CC1970:CC1972" si="9606">BB1970</f>
        <v>0</v>
      </c>
      <c r="CD1970" s="553">
        <f>BC1970</f>
        <v>0</v>
      </c>
      <c r="CE1970" s="553">
        <f t="shared" ref="CE1970:CE1972" si="9607">BD1970</f>
        <v>0</v>
      </c>
      <c r="CF1970" s="553">
        <f t="shared" ref="CF1970:CF1972" si="9608">BE1970</f>
        <v>0</v>
      </c>
    </row>
    <row r="1971" spans="1:84">
      <c r="A1971" s="149"/>
      <c r="B1971" s="151" t="s">
        <v>74</v>
      </c>
      <c r="C1971" s="151"/>
      <c r="D1971" s="151"/>
      <c r="E1971" s="446" t="s">
        <v>1079</v>
      </c>
      <c r="F1971" s="592">
        <v>0</v>
      </c>
      <c r="G1971" s="159">
        <v>5</v>
      </c>
      <c r="H1971" s="159">
        <v>6</v>
      </c>
      <c r="I1971" s="275">
        <f>SUM(G1971:H1971)</f>
        <v>11</v>
      </c>
      <c r="J1971" s="159">
        <v>3</v>
      </c>
      <c r="K1971" s="159">
        <v>0</v>
      </c>
      <c r="L1971" s="275">
        <f>SUM(J1971:K1971)</f>
        <v>3</v>
      </c>
      <c r="M1971" s="159">
        <v>0</v>
      </c>
      <c r="N1971" s="159">
        <v>0</v>
      </c>
      <c r="O1971" s="275">
        <f>SUM(M1971:N1971)</f>
        <v>0</v>
      </c>
      <c r="P1971" s="159">
        <v>4</v>
      </c>
      <c r="Q1971" s="159">
        <v>1</v>
      </c>
      <c r="R1971" s="275">
        <f>SUM(P1971:Q1971)</f>
        <v>5</v>
      </c>
      <c r="S1971" s="500"/>
      <c r="T1971" s="275"/>
      <c r="U1971" s="275"/>
      <c r="V1971" s="275">
        <f>SUM(T1971:U1971)</f>
        <v>0</v>
      </c>
      <c r="W1971" s="275"/>
      <c r="X1971" s="275"/>
      <c r="Y1971" s="275">
        <f>SUM(W1971:X1971)</f>
        <v>0</v>
      </c>
      <c r="Z1971" s="275"/>
      <c r="AA1971" s="275"/>
      <c r="AB1971" s="275">
        <f>SUM(Z1971:AA1971)</f>
        <v>0</v>
      </c>
      <c r="AC1971" s="275"/>
      <c r="AD1971" s="275"/>
      <c r="AE1971" s="275">
        <f>SUM(AC1971:AD1971)</f>
        <v>0</v>
      </c>
      <c r="AF1971" s="500"/>
      <c r="AG1971" s="275"/>
      <c r="AH1971" s="275"/>
      <c r="AI1971" s="275">
        <f>SUM(AG1971:AH1971)</f>
        <v>0</v>
      </c>
      <c r="AJ1971" s="275"/>
      <c r="AK1971" s="275"/>
      <c r="AL1971" s="275">
        <f>SUM(AJ1971:AK1971)</f>
        <v>0</v>
      </c>
      <c r="AM1971" s="275"/>
      <c r="AN1971" s="275"/>
      <c r="AO1971" s="275">
        <f>SUM(AM1971:AN1971)</f>
        <v>0</v>
      </c>
      <c r="AP1971" s="275"/>
      <c r="AQ1971" s="275"/>
      <c r="AR1971" s="275">
        <f>SUM(AP1971:AQ1971)</f>
        <v>0</v>
      </c>
      <c r="AS1971" s="500"/>
      <c r="AT1971" s="275"/>
      <c r="AU1971" s="275"/>
      <c r="AV1971" s="275">
        <f>SUM(AT1971:AU1971)</f>
        <v>0</v>
      </c>
      <c r="AW1971" s="567">
        <f t="shared" si="9588"/>
        <v>12</v>
      </c>
      <c r="AX1971" s="567">
        <f t="shared" si="9589"/>
        <v>7</v>
      </c>
      <c r="AY1971" s="567">
        <f t="shared" si="9590"/>
        <v>19</v>
      </c>
      <c r="AZ1971" s="159"/>
      <c r="BA1971" s="159"/>
      <c r="BB1971" s="275">
        <f>SUM(AZ1971:BA1971)</f>
        <v>0</v>
      </c>
      <c r="BC1971" s="275">
        <v>0</v>
      </c>
      <c r="BD1971" s="275">
        <v>1</v>
      </c>
      <c r="BE1971" s="275">
        <f>SUM(BC1971:BD1971)</f>
        <v>1</v>
      </c>
      <c r="BF1971" s="521"/>
      <c r="BG1971" s="605">
        <f>SUM(F1971,S1971,AF1971,AS1971)</f>
        <v>0</v>
      </c>
      <c r="BH1971" s="533">
        <f>SUM(G1971,T1971,AG1971)</f>
        <v>5</v>
      </c>
      <c r="BI1971" s="533">
        <f t="shared" si="9591"/>
        <v>6</v>
      </c>
      <c r="BJ1971" s="533">
        <f t="shared" si="9592"/>
        <v>11</v>
      </c>
      <c r="BK1971" s="533">
        <f t="shared" si="9593"/>
        <v>3</v>
      </c>
      <c r="BL1971" s="533">
        <f t="shared" si="9594"/>
        <v>0</v>
      </c>
      <c r="BM1971" s="533">
        <f t="shared" si="9595"/>
        <v>3</v>
      </c>
      <c r="BN1971" s="533">
        <f>SUM(M1971,Z1971,AM1971)</f>
        <v>0</v>
      </c>
      <c r="BO1971" s="533">
        <f t="shared" si="9596"/>
        <v>0</v>
      </c>
      <c r="BP1971" s="533">
        <f t="shared" si="9597"/>
        <v>0</v>
      </c>
      <c r="BQ1971" s="533">
        <f t="shared" si="9598"/>
        <v>4</v>
      </c>
      <c r="BR1971" s="533">
        <f t="shared" si="9599"/>
        <v>1</v>
      </c>
      <c r="BS1971" s="533">
        <f t="shared" si="9600"/>
        <v>5</v>
      </c>
      <c r="BT1971" s="533">
        <f>AT1971</f>
        <v>0</v>
      </c>
      <c r="BU1971" s="533">
        <f t="shared" si="9601"/>
        <v>0</v>
      </c>
      <c r="BV1971" s="533">
        <f t="shared" si="9602"/>
        <v>0</v>
      </c>
      <c r="BW1971" s="536">
        <f>SUM(BH1971,BK1971,BN1971,BQ1971,BT1971)</f>
        <v>12</v>
      </c>
      <c r="BX1971" s="536">
        <f t="shared" si="9603"/>
        <v>7</v>
      </c>
      <c r="BY1971" s="536">
        <f t="shared" si="9604"/>
        <v>19</v>
      </c>
      <c r="BZ1971" t="s">
        <v>74</v>
      </c>
      <c r="CA1971" s="553">
        <f>AZ1971</f>
        <v>0</v>
      </c>
      <c r="CB1971" s="553">
        <f t="shared" si="9605"/>
        <v>0</v>
      </c>
      <c r="CC1971" s="553">
        <f t="shared" si="9606"/>
        <v>0</v>
      </c>
      <c r="CD1971" s="553">
        <f>BC1971</f>
        <v>0</v>
      </c>
      <c r="CE1971" s="553">
        <f t="shared" si="9607"/>
        <v>1</v>
      </c>
      <c r="CF1971" s="553">
        <f t="shared" si="9608"/>
        <v>1</v>
      </c>
    </row>
    <row r="1972" spans="1:84">
      <c r="A1972" s="149"/>
      <c r="B1972" s="149"/>
      <c r="C1972" s="151"/>
      <c r="D1972" s="151"/>
      <c r="E1972" s="370"/>
      <c r="F1972" s="592">
        <f t="shared" ref="F1972:BE1972" si="9609">SUM(F1970:F1971)</f>
        <v>11</v>
      </c>
      <c r="G1972" s="276">
        <f t="shared" si="9609"/>
        <v>7</v>
      </c>
      <c r="H1972" s="276">
        <f t="shared" si="9609"/>
        <v>7</v>
      </c>
      <c r="I1972" s="276">
        <f t="shared" si="9609"/>
        <v>14</v>
      </c>
      <c r="J1972" s="276">
        <f t="shared" si="9609"/>
        <v>5</v>
      </c>
      <c r="K1972" s="276">
        <f t="shared" si="9609"/>
        <v>1</v>
      </c>
      <c r="L1972" s="276">
        <f t="shared" si="9609"/>
        <v>6</v>
      </c>
      <c r="M1972" s="276">
        <f t="shared" si="9609"/>
        <v>0</v>
      </c>
      <c r="N1972" s="276">
        <f t="shared" si="9609"/>
        <v>0</v>
      </c>
      <c r="O1972" s="276">
        <f t="shared" si="9609"/>
        <v>0</v>
      </c>
      <c r="P1972" s="276">
        <f t="shared" si="9609"/>
        <v>6</v>
      </c>
      <c r="Q1972" s="276">
        <f t="shared" si="9609"/>
        <v>1</v>
      </c>
      <c r="R1972" s="276">
        <f t="shared" si="9609"/>
        <v>7</v>
      </c>
      <c r="S1972" s="501">
        <f t="shared" si="9609"/>
        <v>0</v>
      </c>
      <c r="T1972" s="276">
        <f t="shared" si="9609"/>
        <v>0</v>
      </c>
      <c r="U1972" s="276">
        <f t="shared" si="9609"/>
        <v>0</v>
      </c>
      <c r="V1972" s="276">
        <f t="shared" si="9609"/>
        <v>0</v>
      </c>
      <c r="W1972" s="276">
        <f t="shared" si="9609"/>
        <v>0</v>
      </c>
      <c r="X1972" s="276">
        <f t="shared" si="9609"/>
        <v>0</v>
      </c>
      <c r="Y1972" s="276">
        <f t="shared" si="9609"/>
        <v>0</v>
      </c>
      <c r="Z1972" s="276">
        <f t="shared" si="9609"/>
        <v>0</v>
      </c>
      <c r="AA1972" s="276">
        <f t="shared" si="9609"/>
        <v>0</v>
      </c>
      <c r="AB1972" s="276">
        <f t="shared" si="9609"/>
        <v>0</v>
      </c>
      <c r="AC1972" s="276">
        <f t="shared" si="9609"/>
        <v>0</v>
      </c>
      <c r="AD1972" s="276">
        <f t="shared" si="9609"/>
        <v>0</v>
      </c>
      <c r="AE1972" s="276">
        <f t="shared" si="9609"/>
        <v>0</v>
      </c>
      <c r="AF1972" s="501">
        <f t="shared" si="9609"/>
        <v>0</v>
      </c>
      <c r="AG1972" s="276">
        <f t="shared" si="9609"/>
        <v>0</v>
      </c>
      <c r="AH1972" s="276">
        <f t="shared" si="9609"/>
        <v>0</v>
      </c>
      <c r="AI1972" s="276">
        <f t="shared" si="9609"/>
        <v>0</v>
      </c>
      <c r="AJ1972" s="276">
        <f t="shared" si="9609"/>
        <v>0</v>
      </c>
      <c r="AK1972" s="276">
        <f t="shared" si="9609"/>
        <v>0</v>
      </c>
      <c r="AL1972" s="276">
        <f t="shared" si="9609"/>
        <v>0</v>
      </c>
      <c r="AM1972" s="276">
        <f t="shared" si="9609"/>
        <v>0</v>
      </c>
      <c r="AN1972" s="276">
        <f t="shared" si="9609"/>
        <v>0</v>
      </c>
      <c r="AO1972" s="276">
        <f t="shared" si="9609"/>
        <v>0</v>
      </c>
      <c r="AP1972" s="276">
        <f t="shared" si="9609"/>
        <v>0</v>
      </c>
      <c r="AQ1972" s="276">
        <f t="shared" si="9609"/>
        <v>0</v>
      </c>
      <c r="AR1972" s="276">
        <f t="shared" si="9609"/>
        <v>0</v>
      </c>
      <c r="AS1972" s="501">
        <f t="shared" si="9609"/>
        <v>0</v>
      </c>
      <c r="AT1972" s="276">
        <f t="shared" si="9609"/>
        <v>0</v>
      </c>
      <c r="AU1972" s="276">
        <f t="shared" si="9609"/>
        <v>0</v>
      </c>
      <c r="AV1972" s="276">
        <f t="shared" si="9609"/>
        <v>0</v>
      </c>
      <c r="AW1972" s="568">
        <f t="shared" si="9609"/>
        <v>18</v>
      </c>
      <c r="AX1972" s="568">
        <f t="shared" si="9609"/>
        <v>9</v>
      </c>
      <c r="AY1972" s="568">
        <f t="shared" si="9609"/>
        <v>27</v>
      </c>
      <c r="AZ1972" s="276">
        <f t="shared" si="9609"/>
        <v>0</v>
      </c>
      <c r="BA1972" s="276">
        <f t="shared" si="9609"/>
        <v>0</v>
      </c>
      <c r="BB1972" s="276">
        <f t="shared" si="9609"/>
        <v>0</v>
      </c>
      <c r="BC1972" s="276">
        <f t="shared" si="9609"/>
        <v>0</v>
      </c>
      <c r="BD1972" s="276">
        <f t="shared" si="9609"/>
        <v>1</v>
      </c>
      <c r="BE1972" s="276">
        <f t="shared" si="9609"/>
        <v>1</v>
      </c>
      <c r="BF1972" s="523"/>
      <c r="BG1972" s="605">
        <f>SUM(F1972,S1972,AF1972,AS1972)</f>
        <v>11</v>
      </c>
      <c r="BH1972" s="533">
        <f>SUM(G1972,T1972,AG1972)</f>
        <v>7</v>
      </c>
      <c r="BI1972" s="533">
        <f t="shared" si="9591"/>
        <v>7</v>
      </c>
      <c r="BJ1972" s="533">
        <f t="shared" si="9592"/>
        <v>14</v>
      </c>
      <c r="BK1972" s="533">
        <f t="shared" si="9593"/>
        <v>5</v>
      </c>
      <c r="BL1972" s="533">
        <f t="shared" si="9594"/>
        <v>1</v>
      </c>
      <c r="BM1972" s="533">
        <f t="shared" si="9595"/>
        <v>6</v>
      </c>
      <c r="BN1972" s="533">
        <f>SUM(M1972,Z1972,AM1972)</f>
        <v>0</v>
      </c>
      <c r="BO1972" s="533">
        <f t="shared" si="9596"/>
        <v>0</v>
      </c>
      <c r="BP1972" s="533">
        <f t="shared" si="9597"/>
        <v>0</v>
      </c>
      <c r="BQ1972" s="533">
        <f t="shared" si="9598"/>
        <v>6</v>
      </c>
      <c r="BR1972" s="533">
        <f t="shared" si="9599"/>
        <v>1</v>
      </c>
      <c r="BS1972" s="533">
        <f t="shared" si="9600"/>
        <v>7</v>
      </c>
      <c r="BT1972" s="533">
        <f>AT1972</f>
        <v>0</v>
      </c>
      <c r="BU1972" s="533">
        <f t="shared" si="9601"/>
        <v>0</v>
      </c>
      <c r="BV1972" s="533">
        <f t="shared" si="9602"/>
        <v>0</v>
      </c>
      <c r="BW1972" s="536">
        <f>SUM(BH1972,BK1972,BN1972,BQ1972,BT1972)</f>
        <v>18</v>
      </c>
      <c r="BX1972" s="536">
        <f t="shared" si="9603"/>
        <v>9</v>
      </c>
      <c r="BY1972" s="536">
        <f t="shared" si="9604"/>
        <v>27</v>
      </c>
      <c r="BZ1972" t="s">
        <v>74</v>
      </c>
      <c r="CA1972" s="553">
        <f>AZ1972</f>
        <v>0</v>
      </c>
      <c r="CB1972" s="553">
        <f t="shared" si="9605"/>
        <v>0</v>
      </c>
      <c r="CC1972" s="553">
        <f t="shared" si="9606"/>
        <v>0</v>
      </c>
      <c r="CD1972" s="553">
        <f>BC1972</f>
        <v>0</v>
      </c>
      <c r="CE1972" s="553">
        <f t="shared" si="9607"/>
        <v>1</v>
      </c>
      <c r="CF1972" s="553">
        <f t="shared" si="9608"/>
        <v>1</v>
      </c>
    </row>
    <row r="1973" spans="1:84">
      <c r="A1973" s="149"/>
      <c r="B1973" s="149" t="s">
        <v>860</v>
      </c>
      <c r="C1973" s="151"/>
      <c r="D1973" s="151"/>
      <c r="E1973" s="379" t="s">
        <v>221</v>
      </c>
      <c r="F1973" s="592"/>
      <c r="G1973" s="159"/>
      <c r="H1973" s="159"/>
      <c r="I1973" s="275"/>
      <c r="J1973" s="159"/>
      <c r="K1973" s="159"/>
      <c r="L1973" s="275"/>
      <c r="M1973" s="159"/>
      <c r="N1973" s="159"/>
      <c r="O1973" s="275"/>
      <c r="P1973" s="159"/>
      <c r="Q1973" s="159"/>
      <c r="R1973" s="275"/>
      <c r="S1973" s="500"/>
      <c r="T1973" s="275"/>
      <c r="U1973" s="275"/>
      <c r="V1973" s="275"/>
      <c r="W1973" s="275"/>
      <c r="X1973" s="275"/>
      <c r="Y1973" s="275"/>
      <c r="Z1973" s="275"/>
      <c r="AA1973" s="275"/>
      <c r="AB1973" s="275"/>
      <c r="AC1973" s="275"/>
      <c r="AD1973" s="275"/>
      <c r="AE1973" s="275"/>
      <c r="AF1973" s="500"/>
      <c r="AG1973" s="275"/>
      <c r="AH1973" s="275"/>
      <c r="AI1973" s="275"/>
      <c r="AJ1973" s="275"/>
      <c r="AK1973" s="275"/>
      <c r="AL1973" s="275"/>
      <c r="AM1973" s="275"/>
      <c r="AN1973" s="275"/>
      <c r="AO1973" s="275"/>
      <c r="AP1973" s="275"/>
      <c r="AQ1973" s="275"/>
      <c r="AR1973" s="275"/>
      <c r="AS1973" s="500"/>
      <c r="AT1973" s="275"/>
      <c r="AU1973" s="275"/>
      <c r="AV1973" s="275"/>
      <c r="AW1973" s="567"/>
      <c r="AX1973" s="567"/>
      <c r="AY1973" s="567"/>
      <c r="AZ1973" s="159"/>
      <c r="BA1973" s="159"/>
      <c r="BB1973" s="275"/>
      <c r="BC1973" s="275"/>
      <c r="BD1973" s="275"/>
      <c r="BE1973" s="275"/>
      <c r="BF1973" s="521"/>
    </row>
    <row r="1974" spans="1:84">
      <c r="A1974" s="149"/>
      <c r="B1974" s="151"/>
      <c r="C1974" s="151"/>
      <c r="D1974" s="151"/>
      <c r="E1974" s="446" t="s">
        <v>1078</v>
      </c>
      <c r="F1974" s="592">
        <v>0</v>
      </c>
      <c r="G1974" s="159"/>
      <c r="H1974" s="159"/>
      <c r="I1974" s="275">
        <f>SUM(G1974:H1974)</f>
        <v>0</v>
      </c>
      <c r="J1974" s="159"/>
      <c r="K1974" s="159"/>
      <c r="L1974" s="275">
        <f>SUM(J1974:K1974)</f>
        <v>0</v>
      </c>
      <c r="M1974" s="159"/>
      <c r="N1974" s="159"/>
      <c r="O1974" s="275">
        <f>SUM(M1974:N1974)</f>
        <v>0</v>
      </c>
      <c r="P1974" s="159"/>
      <c r="Q1974" s="159"/>
      <c r="R1974" s="275">
        <f>SUM(P1974:Q1974)</f>
        <v>0</v>
      </c>
      <c r="S1974" s="500"/>
      <c r="T1974" s="275"/>
      <c r="U1974" s="275"/>
      <c r="V1974" s="275">
        <f>SUM(T1974:U1974)</f>
        <v>0</v>
      </c>
      <c r="W1974" s="275"/>
      <c r="X1974" s="275"/>
      <c r="Y1974" s="275">
        <f>SUM(W1974:X1974)</f>
        <v>0</v>
      </c>
      <c r="Z1974" s="275"/>
      <c r="AA1974" s="275"/>
      <c r="AB1974" s="275">
        <f>SUM(Z1974:AA1974)</f>
        <v>0</v>
      </c>
      <c r="AC1974" s="275"/>
      <c r="AD1974" s="275"/>
      <c r="AE1974" s="275">
        <f>SUM(AC1974:AD1974)</f>
        <v>0</v>
      </c>
      <c r="AF1974" s="500"/>
      <c r="AG1974" s="275"/>
      <c r="AH1974" s="275"/>
      <c r="AI1974" s="275">
        <f>SUM(AG1974:AH1974)</f>
        <v>0</v>
      </c>
      <c r="AJ1974" s="275"/>
      <c r="AK1974" s="275"/>
      <c r="AL1974" s="275">
        <f>SUM(AJ1974:AK1974)</f>
        <v>0</v>
      </c>
      <c r="AM1974" s="275"/>
      <c r="AN1974" s="275"/>
      <c r="AO1974" s="275">
        <f>SUM(AM1974:AN1974)</f>
        <v>0</v>
      </c>
      <c r="AP1974" s="275"/>
      <c r="AQ1974" s="275"/>
      <c r="AR1974" s="275">
        <f>SUM(AP1974:AQ1974)</f>
        <v>0</v>
      </c>
      <c r="AS1974" s="500"/>
      <c r="AT1974" s="275"/>
      <c r="AU1974" s="275"/>
      <c r="AV1974" s="275">
        <f>SUM(AT1974:AU1974)</f>
        <v>0</v>
      </c>
      <c r="AW1974" s="567">
        <f t="shared" ref="AW1974:AW1975" si="9610">SUM(G1974,J1974,M1974,P1974,T1974,W1974,Z1974,AC1974,AG1974,AJ1974,AM1974,AP1974,AT1974)</f>
        <v>0</v>
      </c>
      <c r="AX1974" s="567">
        <f t="shared" ref="AX1974:AX1975" si="9611">SUM(H1974,K1974,N1974,Q1974,U1974,X1974,AA1974,AD1974,AH1974,AK1974,AN1974,AQ1974,AU1974)</f>
        <v>0</v>
      </c>
      <c r="AY1974" s="567">
        <f t="shared" ref="AY1974:AY1975" si="9612">SUM(I1974,L1974,O1974,R1974,V1974,Y1974,AB1974,AE1974,AI1974,AL1974,AO1974,AR1974,AV1974)</f>
        <v>0</v>
      </c>
      <c r="AZ1974" s="159"/>
      <c r="BA1974" s="159"/>
      <c r="BB1974" s="275">
        <f>SUM(AZ1974:BA1974)</f>
        <v>0</v>
      </c>
      <c r="BC1974" s="275"/>
      <c r="BD1974" s="275"/>
      <c r="BE1974" s="275">
        <f>SUM(BC1974:BD1974)</f>
        <v>0</v>
      </c>
      <c r="BF1974" s="521"/>
      <c r="BG1974" s="605">
        <f>SUM(F1974,S1974,AF1974,AS1974)</f>
        <v>0</v>
      </c>
      <c r="BH1974" s="533">
        <f>SUM(G1974,T1974,AG1974)</f>
        <v>0</v>
      </c>
      <c r="BI1974" s="533">
        <f t="shared" ref="BI1974:BI1976" si="9613">SUM(H1974,U1974,AH1974)</f>
        <v>0</v>
      </c>
      <c r="BJ1974" s="533">
        <f t="shared" ref="BJ1974:BJ1976" si="9614">SUM(I1974,V1974,AI1974)</f>
        <v>0</v>
      </c>
      <c r="BK1974" s="533">
        <f t="shared" ref="BK1974:BK1976" si="9615">SUM(J1974,W1974,AJ1974)</f>
        <v>0</v>
      </c>
      <c r="BL1974" s="533">
        <f t="shared" ref="BL1974:BL1976" si="9616">SUM(K1974,X1974,AK1974)</f>
        <v>0</v>
      </c>
      <c r="BM1974" s="533">
        <f t="shared" ref="BM1974:BM1976" si="9617">SUM(L1974,Y1974,AL1974)</f>
        <v>0</v>
      </c>
      <c r="BN1974" s="533">
        <f>SUM(M1974,Z1974,AM1974)</f>
        <v>0</v>
      </c>
      <c r="BO1974" s="533">
        <f t="shared" ref="BO1974:BO1976" si="9618">SUM(N1974,AA1974,AN1974)</f>
        <v>0</v>
      </c>
      <c r="BP1974" s="533">
        <f t="shared" ref="BP1974:BP1976" si="9619">SUM(O1974,AB1974,AO1974)</f>
        <v>0</v>
      </c>
      <c r="BQ1974" s="533">
        <f t="shared" ref="BQ1974:BQ1976" si="9620">SUM(P1974,AC1974,AP1974)</f>
        <v>0</v>
      </c>
      <c r="BR1974" s="533">
        <f t="shared" ref="BR1974:BR1976" si="9621">SUM(Q1974,AD1974,AQ1974)</f>
        <v>0</v>
      </c>
      <c r="BS1974" s="533">
        <f t="shared" ref="BS1974:BS1976" si="9622">SUM(R1974,AE1974,AR1974)</f>
        <v>0</v>
      </c>
      <c r="BT1974" s="533">
        <f>AT1974</f>
        <v>0</v>
      </c>
      <c r="BU1974" s="533">
        <f t="shared" ref="BU1974:BU1976" si="9623">AU1974</f>
        <v>0</v>
      </c>
      <c r="BV1974" s="533">
        <f t="shared" ref="BV1974:BV1976" si="9624">AV1974</f>
        <v>0</v>
      </c>
      <c r="BW1974" s="536">
        <f>SUM(BH1974,BK1974,BN1974,BQ1974,BT1974)</f>
        <v>0</v>
      </c>
      <c r="BX1974" s="536">
        <f t="shared" ref="BX1974:BX1976" si="9625">SUM(BI1974,BL1974,BO1974,BR1974,BU1974)</f>
        <v>0</v>
      </c>
      <c r="BY1974" s="536">
        <f t="shared" ref="BY1974:BY1976" si="9626">SUM(BJ1974,BM1974,BP1974,BS1974,BV1974)</f>
        <v>0</v>
      </c>
      <c r="BZ1974" t="s">
        <v>74</v>
      </c>
      <c r="CA1974" s="553">
        <f>AZ1974</f>
        <v>0</v>
      </c>
      <c r="CB1974" s="553">
        <f t="shared" ref="CB1974:CB1976" si="9627">BA1974</f>
        <v>0</v>
      </c>
      <c r="CC1974" s="553">
        <f t="shared" ref="CC1974:CC1976" si="9628">BB1974</f>
        <v>0</v>
      </c>
      <c r="CD1974" s="553">
        <f>BC1974</f>
        <v>0</v>
      </c>
      <c r="CE1974" s="553">
        <f t="shared" ref="CE1974:CE1976" si="9629">BD1974</f>
        <v>0</v>
      </c>
      <c r="CF1974" s="553">
        <f t="shared" ref="CF1974:CF1976" si="9630">BE1974</f>
        <v>0</v>
      </c>
    </row>
    <row r="1975" spans="1:84">
      <c r="A1975" s="149"/>
      <c r="B1975" s="151"/>
      <c r="C1975" s="151"/>
      <c r="D1975" s="151"/>
      <c r="E1975" s="446" t="s">
        <v>1079</v>
      </c>
      <c r="F1975" s="592">
        <v>3</v>
      </c>
      <c r="G1975" s="159"/>
      <c r="H1975" s="159"/>
      <c r="I1975" s="275">
        <f>SUM(G1975:H1975)</f>
        <v>0</v>
      </c>
      <c r="J1975" s="159"/>
      <c r="K1975" s="159"/>
      <c r="L1975" s="275">
        <f>SUM(J1975:K1975)</f>
        <v>0</v>
      </c>
      <c r="M1975" s="159"/>
      <c r="N1975" s="159"/>
      <c r="O1975" s="275">
        <f>SUM(M1975:N1975)</f>
        <v>0</v>
      </c>
      <c r="P1975" s="159"/>
      <c r="Q1975" s="159"/>
      <c r="R1975" s="275">
        <f>SUM(P1975:Q1975)</f>
        <v>0</v>
      </c>
      <c r="S1975" s="500"/>
      <c r="T1975" s="275"/>
      <c r="U1975" s="275"/>
      <c r="V1975" s="275">
        <f>SUM(T1975:U1975)</f>
        <v>0</v>
      </c>
      <c r="W1975" s="275"/>
      <c r="X1975" s="275"/>
      <c r="Y1975" s="275">
        <f>SUM(W1975:X1975)</f>
        <v>0</v>
      </c>
      <c r="Z1975" s="275"/>
      <c r="AA1975" s="275"/>
      <c r="AB1975" s="275">
        <f>SUM(Z1975:AA1975)</f>
        <v>0</v>
      </c>
      <c r="AC1975" s="275"/>
      <c r="AD1975" s="275"/>
      <c r="AE1975" s="275">
        <f>SUM(AC1975:AD1975)</f>
        <v>0</v>
      </c>
      <c r="AF1975" s="500"/>
      <c r="AG1975" s="275"/>
      <c r="AH1975" s="275"/>
      <c r="AI1975" s="275">
        <f>SUM(AG1975:AH1975)</f>
        <v>0</v>
      </c>
      <c r="AJ1975" s="275"/>
      <c r="AK1975" s="275"/>
      <c r="AL1975" s="275">
        <f>SUM(AJ1975:AK1975)</f>
        <v>0</v>
      </c>
      <c r="AM1975" s="275"/>
      <c r="AN1975" s="275"/>
      <c r="AO1975" s="275">
        <f>SUM(AM1975:AN1975)</f>
        <v>0</v>
      </c>
      <c r="AP1975" s="275"/>
      <c r="AQ1975" s="275"/>
      <c r="AR1975" s="275">
        <f>SUM(AP1975:AQ1975)</f>
        <v>0</v>
      </c>
      <c r="AS1975" s="500"/>
      <c r="AT1975" s="275"/>
      <c r="AU1975" s="275"/>
      <c r="AV1975" s="275">
        <f>SUM(AT1975:AU1975)</f>
        <v>0</v>
      </c>
      <c r="AW1975" s="567">
        <f t="shared" si="9610"/>
        <v>0</v>
      </c>
      <c r="AX1975" s="567">
        <f t="shared" si="9611"/>
        <v>0</v>
      </c>
      <c r="AY1975" s="567">
        <f t="shared" si="9612"/>
        <v>0</v>
      </c>
      <c r="AZ1975" s="159"/>
      <c r="BA1975" s="159"/>
      <c r="BB1975" s="275">
        <f>SUM(AZ1975:BA1975)</f>
        <v>0</v>
      </c>
      <c r="BC1975" s="275"/>
      <c r="BD1975" s="275"/>
      <c r="BE1975" s="275">
        <f>SUM(BC1975:BD1975)</f>
        <v>0</v>
      </c>
      <c r="BF1975" s="521"/>
      <c r="BG1975" s="605">
        <f>SUM(F1975,S1975,AF1975,AS1975)</f>
        <v>3</v>
      </c>
      <c r="BH1975" s="533">
        <f>SUM(G1975,T1975,AG1975)</f>
        <v>0</v>
      </c>
      <c r="BI1975" s="533">
        <f t="shared" si="9613"/>
        <v>0</v>
      </c>
      <c r="BJ1975" s="533">
        <f t="shared" si="9614"/>
        <v>0</v>
      </c>
      <c r="BK1975" s="533">
        <f t="shared" si="9615"/>
        <v>0</v>
      </c>
      <c r="BL1975" s="533">
        <f t="shared" si="9616"/>
        <v>0</v>
      </c>
      <c r="BM1975" s="533">
        <f t="shared" si="9617"/>
        <v>0</v>
      </c>
      <c r="BN1975" s="533">
        <f>SUM(M1975,Z1975,AM1975)</f>
        <v>0</v>
      </c>
      <c r="BO1975" s="533">
        <f t="shared" si="9618"/>
        <v>0</v>
      </c>
      <c r="BP1975" s="533">
        <f t="shared" si="9619"/>
        <v>0</v>
      </c>
      <c r="BQ1975" s="533">
        <f t="shared" si="9620"/>
        <v>0</v>
      </c>
      <c r="BR1975" s="533">
        <f t="shared" si="9621"/>
        <v>0</v>
      </c>
      <c r="BS1975" s="533">
        <f t="shared" si="9622"/>
        <v>0</v>
      </c>
      <c r="BT1975" s="533">
        <f>AT1975</f>
        <v>0</v>
      </c>
      <c r="BU1975" s="533">
        <f t="shared" si="9623"/>
        <v>0</v>
      </c>
      <c r="BV1975" s="533">
        <f t="shared" si="9624"/>
        <v>0</v>
      </c>
      <c r="BW1975" s="536">
        <f>SUM(BH1975,BK1975,BN1975,BQ1975,BT1975)</f>
        <v>0</v>
      </c>
      <c r="BX1975" s="536">
        <f t="shared" si="9625"/>
        <v>0</v>
      </c>
      <c r="BY1975" s="536">
        <f t="shared" si="9626"/>
        <v>0</v>
      </c>
      <c r="BZ1975" t="s">
        <v>74</v>
      </c>
      <c r="CA1975" s="553">
        <f>AZ1975</f>
        <v>0</v>
      </c>
      <c r="CB1975" s="553">
        <f t="shared" si="9627"/>
        <v>0</v>
      </c>
      <c r="CC1975" s="553">
        <f t="shared" si="9628"/>
        <v>0</v>
      </c>
      <c r="CD1975" s="553">
        <f>BC1975</f>
        <v>0</v>
      </c>
      <c r="CE1975" s="553">
        <f t="shared" si="9629"/>
        <v>0</v>
      </c>
      <c r="CF1975" s="553">
        <f t="shared" si="9630"/>
        <v>0</v>
      </c>
    </row>
    <row r="1976" spans="1:84">
      <c r="A1976" s="149"/>
      <c r="B1976" s="149"/>
      <c r="C1976" s="151"/>
      <c r="D1976" s="151"/>
      <c r="E1976" s="370"/>
      <c r="F1976" s="592">
        <f t="shared" ref="F1976:BE1976" si="9631">SUM(F1974:F1975)</f>
        <v>3</v>
      </c>
      <c r="G1976" s="276">
        <f t="shared" si="9631"/>
        <v>0</v>
      </c>
      <c r="H1976" s="276">
        <f t="shared" si="9631"/>
        <v>0</v>
      </c>
      <c r="I1976" s="276">
        <f t="shared" si="9631"/>
        <v>0</v>
      </c>
      <c r="J1976" s="276">
        <f t="shared" si="9631"/>
        <v>0</v>
      </c>
      <c r="K1976" s="276">
        <f t="shared" si="9631"/>
        <v>0</v>
      </c>
      <c r="L1976" s="276">
        <f t="shared" si="9631"/>
        <v>0</v>
      </c>
      <c r="M1976" s="276">
        <f t="shared" si="9631"/>
        <v>0</v>
      </c>
      <c r="N1976" s="276">
        <f t="shared" si="9631"/>
        <v>0</v>
      </c>
      <c r="O1976" s="276">
        <f t="shared" si="9631"/>
        <v>0</v>
      </c>
      <c r="P1976" s="276">
        <f t="shared" si="9631"/>
        <v>0</v>
      </c>
      <c r="Q1976" s="276">
        <f t="shared" si="9631"/>
        <v>0</v>
      </c>
      <c r="R1976" s="276">
        <f t="shared" si="9631"/>
        <v>0</v>
      </c>
      <c r="S1976" s="501">
        <f t="shared" si="9631"/>
        <v>0</v>
      </c>
      <c r="T1976" s="276">
        <f t="shared" si="9631"/>
        <v>0</v>
      </c>
      <c r="U1976" s="276">
        <f t="shared" si="9631"/>
        <v>0</v>
      </c>
      <c r="V1976" s="276">
        <f t="shared" si="9631"/>
        <v>0</v>
      </c>
      <c r="W1976" s="276">
        <f t="shared" si="9631"/>
        <v>0</v>
      </c>
      <c r="X1976" s="276">
        <f t="shared" si="9631"/>
        <v>0</v>
      </c>
      <c r="Y1976" s="276">
        <f t="shared" si="9631"/>
        <v>0</v>
      </c>
      <c r="Z1976" s="276">
        <f t="shared" si="9631"/>
        <v>0</v>
      </c>
      <c r="AA1976" s="276">
        <f t="shared" si="9631"/>
        <v>0</v>
      </c>
      <c r="AB1976" s="276">
        <f t="shared" si="9631"/>
        <v>0</v>
      </c>
      <c r="AC1976" s="276">
        <f t="shared" si="9631"/>
        <v>0</v>
      </c>
      <c r="AD1976" s="276">
        <f t="shared" si="9631"/>
        <v>0</v>
      </c>
      <c r="AE1976" s="276">
        <f t="shared" si="9631"/>
        <v>0</v>
      </c>
      <c r="AF1976" s="501">
        <f t="shared" si="9631"/>
        <v>0</v>
      </c>
      <c r="AG1976" s="276">
        <f t="shared" si="9631"/>
        <v>0</v>
      </c>
      <c r="AH1976" s="276">
        <f t="shared" si="9631"/>
        <v>0</v>
      </c>
      <c r="AI1976" s="276">
        <f t="shared" si="9631"/>
        <v>0</v>
      </c>
      <c r="AJ1976" s="276">
        <f t="shared" si="9631"/>
        <v>0</v>
      </c>
      <c r="AK1976" s="276">
        <f t="shared" si="9631"/>
        <v>0</v>
      </c>
      <c r="AL1976" s="276">
        <f t="shared" si="9631"/>
        <v>0</v>
      </c>
      <c r="AM1976" s="276">
        <f t="shared" si="9631"/>
        <v>0</v>
      </c>
      <c r="AN1976" s="276">
        <f t="shared" si="9631"/>
        <v>0</v>
      </c>
      <c r="AO1976" s="276">
        <f t="shared" si="9631"/>
        <v>0</v>
      </c>
      <c r="AP1976" s="276">
        <f t="shared" si="9631"/>
        <v>0</v>
      </c>
      <c r="AQ1976" s="276">
        <f t="shared" si="9631"/>
        <v>0</v>
      </c>
      <c r="AR1976" s="276">
        <f t="shared" si="9631"/>
        <v>0</v>
      </c>
      <c r="AS1976" s="501">
        <f t="shared" si="9631"/>
        <v>0</v>
      </c>
      <c r="AT1976" s="276">
        <f t="shared" si="9631"/>
        <v>0</v>
      </c>
      <c r="AU1976" s="276">
        <f t="shared" si="9631"/>
        <v>0</v>
      </c>
      <c r="AV1976" s="276">
        <f t="shared" si="9631"/>
        <v>0</v>
      </c>
      <c r="AW1976" s="568">
        <f t="shared" si="9631"/>
        <v>0</v>
      </c>
      <c r="AX1976" s="568">
        <f t="shared" si="9631"/>
        <v>0</v>
      </c>
      <c r="AY1976" s="568">
        <f t="shared" si="9631"/>
        <v>0</v>
      </c>
      <c r="AZ1976" s="276">
        <f t="shared" si="9631"/>
        <v>0</v>
      </c>
      <c r="BA1976" s="276">
        <f t="shared" si="9631"/>
        <v>0</v>
      </c>
      <c r="BB1976" s="276">
        <f t="shared" si="9631"/>
        <v>0</v>
      </c>
      <c r="BC1976" s="276">
        <f t="shared" si="9631"/>
        <v>0</v>
      </c>
      <c r="BD1976" s="276">
        <f t="shared" si="9631"/>
        <v>0</v>
      </c>
      <c r="BE1976" s="276">
        <f t="shared" si="9631"/>
        <v>0</v>
      </c>
      <c r="BF1976" s="523"/>
      <c r="BG1976" s="605">
        <f>SUM(F1976,S1976,AF1976,AS1976)</f>
        <v>3</v>
      </c>
      <c r="BH1976" s="533">
        <f>SUM(G1976,T1976,AG1976)</f>
        <v>0</v>
      </c>
      <c r="BI1976" s="533">
        <f t="shared" si="9613"/>
        <v>0</v>
      </c>
      <c r="BJ1976" s="533">
        <f t="shared" si="9614"/>
        <v>0</v>
      </c>
      <c r="BK1976" s="533">
        <f t="shared" si="9615"/>
        <v>0</v>
      </c>
      <c r="BL1976" s="533">
        <f t="shared" si="9616"/>
        <v>0</v>
      </c>
      <c r="BM1976" s="533">
        <f t="shared" si="9617"/>
        <v>0</v>
      </c>
      <c r="BN1976" s="533">
        <f>SUM(M1976,Z1976,AM1976)</f>
        <v>0</v>
      </c>
      <c r="BO1976" s="533">
        <f t="shared" si="9618"/>
        <v>0</v>
      </c>
      <c r="BP1976" s="533">
        <f t="shared" si="9619"/>
        <v>0</v>
      </c>
      <c r="BQ1976" s="533">
        <f t="shared" si="9620"/>
        <v>0</v>
      </c>
      <c r="BR1976" s="533">
        <f t="shared" si="9621"/>
        <v>0</v>
      </c>
      <c r="BS1976" s="533">
        <f t="shared" si="9622"/>
        <v>0</v>
      </c>
      <c r="BT1976" s="533">
        <f>AT1976</f>
        <v>0</v>
      </c>
      <c r="BU1976" s="533">
        <f t="shared" si="9623"/>
        <v>0</v>
      </c>
      <c r="BV1976" s="533">
        <f t="shared" si="9624"/>
        <v>0</v>
      </c>
      <c r="BW1976" s="536">
        <f>SUM(BH1976,BK1976,BN1976,BQ1976,BT1976)</f>
        <v>0</v>
      </c>
      <c r="BX1976" s="536">
        <f t="shared" si="9625"/>
        <v>0</v>
      </c>
      <c r="BY1976" s="536">
        <f t="shared" si="9626"/>
        <v>0</v>
      </c>
      <c r="BZ1976" t="s">
        <v>74</v>
      </c>
      <c r="CA1976" s="553">
        <f>AZ1976</f>
        <v>0</v>
      </c>
      <c r="CB1976" s="553">
        <f t="shared" si="9627"/>
        <v>0</v>
      </c>
      <c r="CC1976" s="553">
        <f t="shared" si="9628"/>
        <v>0</v>
      </c>
      <c r="CD1976" s="553">
        <f>BC1976</f>
        <v>0</v>
      </c>
      <c r="CE1976" s="553">
        <f t="shared" si="9629"/>
        <v>0</v>
      </c>
      <c r="CF1976" s="553">
        <f t="shared" si="9630"/>
        <v>0</v>
      </c>
    </row>
    <row r="1977" spans="1:84">
      <c r="A1977" s="149"/>
      <c r="B1977" s="149" t="s">
        <v>200</v>
      </c>
      <c r="C1977" s="151"/>
      <c r="D1977" s="151"/>
      <c r="E1977" s="379" t="s">
        <v>221</v>
      </c>
      <c r="F1977" s="592"/>
      <c r="G1977" s="159"/>
      <c r="H1977" s="159"/>
      <c r="I1977" s="275"/>
      <c r="J1977" s="159"/>
      <c r="K1977" s="159"/>
      <c r="L1977" s="275"/>
      <c r="M1977" s="159"/>
      <c r="N1977" s="159"/>
      <c r="O1977" s="275"/>
      <c r="P1977" s="159"/>
      <c r="Q1977" s="159"/>
      <c r="R1977" s="275"/>
      <c r="S1977" s="500"/>
      <c r="T1977" s="275"/>
      <c r="U1977" s="275"/>
      <c r="V1977" s="275"/>
      <c r="W1977" s="275"/>
      <c r="X1977" s="275"/>
      <c r="Y1977" s="275"/>
      <c r="Z1977" s="275"/>
      <c r="AA1977" s="275"/>
      <c r="AB1977" s="275"/>
      <c r="AC1977" s="275"/>
      <c r="AD1977" s="275"/>
      <c r="AE1977" s="275"/>
      <c r="AF1977" s="500"/>
      <c r="AG1977" s="275"/>
      <c r="AH1977" s="275"/>
      <c r="AI1977" s="275"/>
      <c r="AJ1977" s="275"/>
      <c r="AK1977" s="275"/>
      <c r="AL1977" s="275"/>
      <c r="AM1977" s="275"/>
      <c r="AN1977" s="275"/>
      <c r="AO1977" s="275"/>
      <c r="AP1977" s="275"/>
      <c r="AQ1977" s="275"/>
      <c r="AR1977" s="275"/>
      <c r="AS1977" s="500"/>
      <c r="AT1977" s="275"/>
      <c r="AU1977" s="275"/>
      <c r="AV1977" s="275"/>
      <c r="AW1977" s="567"/>
      <c r="AX1977" s="567"/>
      <c r="AY1977" s="567"/>
      <c r="AZ1977" s="159"/>
      <c r="BA1977" s="159"/>
      <c r="BB1977" s="275"/>
      <c r="BC1977" s="275"/>
      <c r="BD1977" s="275"/>
      <c r="BE1977" s="275"/>
      <c r="BF1977" s="521"/>
    </row>
    <row r="1978" spans="1:84">
      <c r="A1978" s="149"/>
      <c r="B1978" s="151"/>
      <c r="C1978" s="151"/>
      <c r="D1978" s="151"/>
      <c r="E1978" s="446" t="s">
        <v>1078</v>
      </c>
      <c r="F1978" s="592">
        <v>1</v>
      </c>
      <c r="G1978" s="159">
        <v>1</v>
      </c>
      <c r="H1978" s="159">
        <v>2</v>
      </c>
      <c r="I1978" s="275">
        <f>SUM(G1978:H1978)</f>
        <v>3</v>
      </c>
      <c r="J1978" s="159">
        <v>0</v>
      </c>
      <c r="K1978" s="159">
        <v>0</v>
      </c>
      <c r="L1978" s="275">
        <f>SUM(J1978:K1978)</f>
        <v>0</v>
      </c>
      <c r="M1978" s="159">
        <v>0</v>
      </c>
      <c r="N1978" s="159">
        <v>0</v>
      </c>
      <c r="O1978" s="275">
        <f>SUM(M1978:N1978)</f>
        <v>0</v>
      </c>
      <c r="P1978" s="159">
        <v>3</v>
      </c>
      <c r="Q1978" s="159">
        <v>0</v>
      </c>
      <c r="R1978" s="275">
        <f>SUM(P1978:Q1978)</f>
        <v>3</v>
      </c>
      <c r="S1978" s="500"/>
      <c r="T1978" s="275"/>
      <c r="U1978" s="275"/>
      <c r="V1978" s="275">
        <f>SUM(T1978:U1978)</f>
        <v>0</v>
      </c>
      <c r="W1978" s="275"/>
      <c r="X1978" s="275"/>
      <c r="Y1978" s="275">
        <f>SUM(W1978:X1978)</f>
        <v>0</v>
      </c>
      <c r="Z1978" s="275"/>
      <c r="AA1978" s="275"/>
      <c r="AB1978" s="275">
        <f>SUM(Z1978:AA1978)</f>
        <v>0</v>
      </c>
      <c r="AC1978" s="275"/>
      <c r="AD1978" s="275"/>
      <c r="AE1978" s="275">
        <f>SUM(AC1978:AD1978)</f>
        <v>0</v>
      </c>
      <c r="AF1978" s="500"/>
      <c r="AG1978" s="275"/>
      <c r="AH1978" s="275"/>
      <c r="AI1978" s="275">
        <f>SUM(AG1978:AH1978)</f>
        <v>0</v>
      </c>
      <c r="AJ1978" s="275"/>
      <c r="AK1978" s="275"/>
      <c r="AL1978" s="275">
        <f>SUM(AJ1978:AK1978)</f>
        <v>0</v>
      </c>
      <c r="AM1978" s="275"/>
      <c r="AN1978" s="275"/>
      <c r="AO1978" s="275">
        <f>SUM(AM1978:AN1978)</f>
        <v>0</v>
      </c>
      <c r="AP1978" s="275"/>
      <c r="AQ1978" s="275"/>
      <c r="AR1978" s="275">
        <f>SUM(AP1978:AQ1978)</f>
        <v>0</v>
      </c>
      <c r="AS1978" s="500"/>
      <c r="AT1978" s="275"/>
      <c r="AU1978" s="275"/>
      <c r="AV1978" s="275">
        <f>SUM(AT1978:AU1978)</f>
        <v>0</v>
      </c>
      <c r="AW1978" s="567">
        <f t="shared" ref="AW1978:AW1979" si="9632">SUM(G1978,J1978,M1978,P1978,T1978,W1978,Z1978,AC1978,AG1978,AJ1978,AM1978,AP1978,AT1978)</f>
        <v>4</v>
      </c>
      <c r="AX1978" s="567">
        <f t="shared" ref="AX1978:AX1979" si="9633">SUM(H1978,K1978,N1978,Q1978,U1978,X1978,AA1978,AD1978,AH1978,AK1978,AN1978,AQ1978,AU1978)</f>
        <v>2</v>
      </c>
      <c r="AY1978" s="567">
        <f t="shared" ref="AY1978:AY1979" si="9634">SUM(I1978,L1978,O1978,R1978,V1978,Y1978,AB1978,AE1978,AI1978,AL1978,AO1978,AR1978,AV1978)</f>
        <v>6</v>
      </c>
      <c r="AZ1978" s="159"/>
      <c r="BA1978" s="159"/>
      <c r="BB1978" s="275">
        <f>SUM(AZ1978:BA1978)</f>
        <v>0</v>
      </c>
      <c r="BC1978" s="275"/>
      <c r="BD1978" s="275"/>
      <c r="BE1978" s="275">
        <f>SUM(BC1978:BD1978)</f>
        <v>0</v>
      </c>
      <c r="BF1978" s="521"/>
      <c r="BG1978" s="605">
        <f>SUM(F1978,S1978,AF1978,AS1978)</f>
        <v>1</v>
      </c>
      <c r="BH1978" s="533">
        <f>SUM(G1978,T1978,AG1978)</f>
        <v>1</v>
      </c>
      <c r="BI1978" s="533">
        <f t="shared" ref="BI1978:BI1980" si="9635">SUM(H1978,U1978,AH1978)</f>
        <v>2</v>
      </c>
      <c r="BJ1978" s="533">
        <f t="shared" ref="BJ1978:BJ1980" si="9636">SUM(I1978,V1978,AI1978)</f>
        <v>3</v>
      </c>
      <c r="BK1978" s="533">
        <f t="shared" ref="BK1978:BK1980" si="9637">SUM(J1978,W1978,AJ1978)</f>
        <v>0</v>
      </c>
      <c r="BL1978" s="533">
        <f t="shared" ref="BL1978:BL1980" si="9638">SUM(K1978,X1978,AK1978)</f>
        <v>0</v>
      </c>
      <c r="BM1978" s="533">
        <f t="shared" ref="BM1978:BM1980" si="9639">SUM(L1978,Y1978,AL1978)</f>
        <v>0</v>
      </c>
      <c r="BN1978" s="533">
        <f>SUM(M1978,Z1978,AM1978)</f>
        <v>0</v>
      </c>
      <c r="BO1978" s="533">
        <f t="shared" ref="BO1978:BO1980" si="9640">SUM(N1978,AA1978,AN1978)</f>
        <v>0</v>
      </c>
      <c r="BP1978" s="533">
        <f t="shared" ref="BP1978:BP1980" si="9641">SUM(O1978,AB1978,AO1978)</f>
        <v>0</v>
      </c>
      <c r="BQ1978" s="533">
        <f t="shared" ref="BQ1978:BQ1980" si="9642">SUM(P1978,AC1978,AP1978)</f>
        <v>3</v>
      </c>
      <c r="BR1978" s="533">
        <f t="shared" ref="BR1978:BR1980" si="9643">SUM(Q1978,AD1978,AQ1978)</f>
        <v>0</v>
      </c>
      <c r="BS1978" s="533">
        <f t="shared" ref="BS1978:BS1980" si="9644">SUM(R1978,AE1978,AR1978)</f>
        <v>3</v>
      </c>
      <c r="BT1978" s="533">
        <f>AT1978</f>
        <v>0</v>
      </c>
      <c r="BU1978" s="533">
        <f t="shared" ref="BU1978:BU1980" si="9645">AU1978</f>
        <v>0</v>
      </c>
      <c r="BV1978" s="533">
        <f t="shared" ref="BV1978:BV1980" si="9646">AV1978</f>
        <v>0</v>
      </c>
      <c r="BW1978" s="536">
        <f>SUM(BH1978,BK1978,BN1978,BQ1978,BT1978)</f>
        <v>4</v>
      </c>
      <c r="BX1978" s="536">
        <f t="shared" ref="BX1978:BX1980" si="9647">SUM(BI1978,BL1978,BO1978,BR1978,BU1978)</f>
        <v>2</v>
      </c>
      <c r="BY1978" s="536">
        <f t="shared" ref="BY1978:BY1980" si="9648">SUM(BJ1978,BM1978,BP1978,BS1978,BV1978)</f>
        <v>6</v>
      </c>
      <c r="BZ1978" t="s">
        <v>74</v>
      </c>
      <c r="CA1978" s="553">
        <f>AZ1978</f>
        <v>0</v>
      </c>
      <c r="CB1978" s="553">
        <f t="shared" ref="CB1978:CB1980" si="9649">BA1978</f>
        <v>0</v>
      </c>
      <c r="CC1978" s="553">
        <f t="shared" ref="CC1978:CC1980" si="9650">BB1978</f>
        <v>0</v>
      </c>
      <c r="CD1978" s="553">
        <f>BC1978</f>
        <v>0</v>
      </c>
      <c r="CE1978" s="553">
        <f t="shared" ref="CE1978:CE1980" si="9651">BD1978</f>
        <v>0</v>
      </c>
      <c r="CF1978" s="553">
        <f t="shared" ref="CF1978:CF1980" si="9652">BE1978</f>
        <v>0</v>
      </c>
    </row>
    <row r="1979" spans="1:84">
      <c r="A1979" s="149"/>
      <c r="B1979" s="151"/>
      <c r="C1979" s="151"/>
      <c r="D1979" s="151"/>
      <c r="E1979" s="446" t="s">
        <v>1079</v>
      </c>
      <c r="F1979" s="592">
        <v>0</v>
      </c>
      <c r="G1979" s="159"/>
      <c r="H1979" s="159"/>
      <c r="I1979" s="275">
        <f>SUM(G1979:H1979)</f>
        <v>0</v>
      </c>
      <c r="J1979" s="159"/>
      <c r="K1979" s="159"/>
      <c r="L1979" s="275">
        <f>SUM(J1979:K1979)</f>
        <v>0</v>
      </c>
      <c r="M1979" s="159"/>
      <c r="N1979" s="159"/>
      <c r="O1979" s="275">
        <f>SUM(M1979:N1979)</f>
        <v>0</v>
      </c>
      <c r="P1979" s="159"/>
      <c r="Q1979" s="159"/>
      <c r="R1979" s="275">
        <f>SUM(P1979:Q1979)</f>
        <v>0</v>
      </c>
      <c r="S1979" s="500"/>
      <c r="T1979" s="275"/>
      <c r="U1979" s="275"/>
      <c r="V1979" s="275">
        <f>SUM(T1979:U1979)</f>
        <v>0</v>
      </c>
      <c r="W1979" s="275"/>
      <c r="X1979" s="275"/>
      <c r="Y1979" s="275">
        <f>SUM(W1979:X1979)</f>
        <v>0</v>
      </c>
      <c r="Z1979" s="275"/>
      <c r="AA1979" s="275"/>
      <c r="AB1979" s="275">
        <f>SUM(Z1979:AA1979)</f>
        <v>0</v>
      </c>
      <c r="AC1979" s="275"/>
      <c r="AD1979" s="275"/>
      <c r="AE1979" s="275">
        <f>SUM(AC1979:AD1979)</f>
        <v>0</v>
      </c>
      <c r="AF1979" s="500"/>
      <c r="AG1979" s="275"/>
      <c r="AH1979" s="275"/>
      <c r="AI1979" s="275">
        <f>SUM(AG1979:AH1979)</f>
        <v>0</v>
      </c>
      <c r="AJ1979" s="275"/>
      <c r="AK1979" s="275"/>
      <c r="AL1979" s="275">
        <f>SUM(AJ1979:AK1979)</f>
        <v>0</v>
      </c>
      <c r="AM1979" s="275"/>
      <c r="AN1979" s="275"/>
      <c r="AO1979" s="275">
        <f>SUM(AM1979:AN1979)</f>
        <v>0</v>
      </c>
      <c r="AP1979" s="275"/>
      <c r="AQ1979" s="275"/>
      <c r="AR1979" s="275">
        <f>SUM(AP1979:AQ1979)</f>
        <v>0</v>
      </c>
      <c r="AS1979" s="500"/>
      <c r="AT1979" s="275"/>
      <c r="AU1979" s="275"/>
      <c r="AV1979" s="275">
        <f>SUM(AT1979:AU1979)</f>
        <v>0</v>
      </c>
      <c r="AW1979" s="567">
        <f t="shared" si="9632"/>
        <v>0</v>
      </c>
      <c r="AX1979" s="567">
        <f t="shared" si="9633"/>
        <v>0</v>
      </c>
      <c r="AY1979" s="567">
        <f t="shared" si="9634"/>
        <v>0</v>
      </c>
      <c r="AZ1979" s="159"/>
      <c r="BA1979" s="159"/>
      <c r="BB1979" s="275">
        <f>SUM(AZ1979:BA1979)</f>
        <v>0</v>
      </c>
      <c r="BC1979" s="275"/>
      <c r="BD1979" s="275"/>
      <c r="BE1979" s="275">
        <f>SUM(BC1979:BD1979)</f>
        <v>0</v>
      </c>
      <c r="BF1979" s="521"/>
      <c r="BG1979" s="605">
        <f>SUM(F1979,S1979,AF1979,AS1979)</f>
        <v>0</v>
      </c>
      <c r="BH1979" s="533">
        <f>SUM(G1979,T1979,AG1979)</f>
        <v>0</v>
      </c>
      <c r="BI1979" s="533">
        <f t="shared" si="9635"/>
        <v>0</v>
      </c>
      <c r="BJ1979" s="533">
        <f t="shared" si="9636"/>
        <v>0</v>
      </c>
      <c r="BK1979" s="533">
        <f t="shared" si="9637"/>
        <v>0</v>
      </c>
      <c r="BL1979" s="533">
        <f t="shared" si="9638"/>
        <v>0</v>
      </c>
      <c r="BM1979" s="533">
        <f t="shared" si="9639"/>
        <v>0</v>
      </c>
      <c r="BN1979" s="533">
        <f>SUM(M1979,Z1979,AM1979)</f>
        <v>0</v>
      </c>
      <c r="BO1979" s="533">
        <f t="shared" si="9640"/>
        <v>0</v>
      </c>
      <c r="BP1979" s="533">
        <f t="shared" si="9641"/>
        <v>0</v>
      </c>
      <c r="BQ1979" s="533">
        <f t="shared" si="9642"/>
        <v>0</v>
      </c>
      <c r="BR1979" s="533">
        <f t="shared" si="9643"/>
        <v>0</v>
      </c>
      <c r="BS1979" s="533">
        <f t="shared" si="9644"/>
        <v>0</v>
      </c>
      <c r="BT1979" s="533">
        <f>AT1979</f>
        <v>0</v>
      </c>
      <c r="BU1979" s="533">
        <f t="shared" si="9645"/>
        <v>0</v>
      </c>
      <c r="BV1979" s="533">
        <f t="shared" si="9646"/>
        <v>0</v>
      </c>
      <c r="BW1979" s="536">
        <f>SUM(BH1979,BK1979,BN1979,BQ1979,BT1979)</f>
        <v>0</v>
      </c>
      <c r="BX1979" s="536">
        <f t="shared" si="9647"/>
        <v>0</v>
      </c>
      <c r="BY1979" s="536">
        <f t="shared" si="9648"/>
        <v>0</v>
      </c>
      <c r="BZ1979" t="s">
        <v>74</v>
      </c>
      <c r="CA1979" s="553">
        <f>AZ1979</f>
        <v>0</v>
      </c>
      <c r="CB1979" s="553">
        <f t="shared" si="9649"/>
        <v>0</v>
      </c>
      <c r="CC1979" s="553">
        <f t="shared" si="9650"/>
        <v>0</v>
      </c>
      <c r="CD1979" s="553">
        <f>BC1979</f>
        <v>0</v>
      </c>
      <c r="CE1979" s="553">
        <f t="shared" si="9651"/>
        <v>0</v>
      </c>
      <c r="CF1979" s="553">
        <f t="shared" si="9652"/>
        <v>0</v>
      </c>
    </row>
    <row r="1980" spans="1:84">
      <c r="A1980" s="149"/>
      <c r="B1980" s="149"/>
      <c r="C1980" s="151"/>
      <c r="D1980" s="151"/>
      <c r="E1980" s="370"/>
      <c r="F1980" s="592">
        <f t="shared" ref="F1980:BE1980" si="9653">SUM(F1978:F1979)</f>
        <v>1</v>
      </c>
      <c r="G1980" s="276">
        <f t="shared" si="9653"/>
        <v>1</v>
      </c>
      <c r="H1980" s="276">
        <f t="shared" si="9653"/>
        <v>2</v>
      </c>
      <c r="I1980" s="276">
        <f t="shared" si="9653"/>
        <v>3</v>
      </c>
      <c r="J1980" s="276">
        <f t="shared" si="9653"/>
        <v>0</v>
      </c>
      <c r="K1980" s="276">
        <f t="shared" si="9653"/>
        <v>0</v>
      </c>
      <c r="L1980" s="276">
        <f t="shared" si="9653"/>
        <v>0</v>
      </c>
      <c r="M1980" s="276">
        <f t="shared" si="9653"/>
        <v>0</v>
      </c>
      <c r="N1980" s="276">
        <f t="shared" si="9653"/>
        <v>0</v>
      </c>
      <c r="O1980" s="276">
        <f t="shared" si="9653"/>
        <v>0</v>
      </c>
      <c r="P1980" s="276">
        <f t="shared" si="9653"/>
        <v>3</v>
      </c>
      <c r="Q1980" s="276">
        <f t="shared" si="9653"/>
        <v>0</v>
      </c>
      <c r="R1980" s="276">
        <f t="shared" si="9653"/>
        <v>3</v>
      </c>
      <c r="S1980" s="501">
        <f t="shared" si="9653"/>
        <v>0</v>
      </c>
      <c r="T1980" s="276">
        <f t="shared" si="9653"/>
        <v>0</v>
      </c>
      <c r="U1980" s="276">
        <f t="shared" si="9653"/>
        <v>0</v>
      </c>
      <c r="V1980" s="276">
        <f t="shared" si="9653"/>
        <v>0</v>
      </c>
      <c r="W1980" s="276">
        <f t="shared" si="9653"/>
        <v>0</v>
      </c>
      <c r="X1980" s="276">
        <f t="shared" si="9653"/>
        <v>0</v>
      </c>
      <c r="Y1980" s="276">
        <f t="shared" si="9653"/>
        <v>0</v>
      </c>
      <c r="Z1980" s="276">
        <f t="shared" si="9653"/>
        <v>0</v>
      </c>
      <c r="AA1980" s="276">
        <f t="shared" si="9653"/>
        <v>0</v>
      </c>
      <c r="AB1980" s="276">
        <f t="shared" si="9653"/>
        <v>0</v>
      </c>
      <c r="AC1980" s="276">
        <f t="shared" si="9653"/>
        <v>0</v>
      </c>
      <c r="AD1980" s="276">
        <f t="shared" si="9653"/>
        <v>0</v>
      </c>
      <c r="AE1980" s="276">
        <f t="shared" si="9653"/>
        <v>0</v>
      </c>
      <c r="AF1980" s="501">
        <f t="shared" si="9653"/>
        <v>0</v>
      </c>
      <c r="AG1980" s="276">
        <f t="shared" si="9653"/>
        <v>0</v>
      </c>
      <c r="AH1980" s="276">
        <f t="shared" si="9653"/>
        <v>0</v>
      </c>
      <c r="AI1980" s="276">
        <f t="shared" si="9653"/>
        <v>0</v>
      </c>
      <c r="AJ1980" s="276">
        <f t="shared" si="9653"/>
        <v>0</v>
      </c>
      <c r="AK1980" s="276">
        <f t="shared" si="9653"/>
        <v>0</v>
      </c>
      <c r="AL1980" s="276">
        <f t="shared" si="9653"/>
        <v>0</v>
      </c>
      <c r="AM1980" s="276">
        <f t="shared" si="9653"/>
        <v>0</v>
      </c>
      <c r="AN1980" s="276">
        <f t="shared" si="9653"/>
        <v>0</v>
      </c>
      <c r="AO1980" s="276">
        <f t="shared" si="9653"/>
        <v>0</v>
      </c>
      <c r="AP1980" s="276">
        <f t="shared" si="9653"/>
        <v>0</v>
      </c>
      <c r="AQ1980" s="276">
        <f t="shared" si="9653"/>
        <v>0</v>
      </c>
      <c r="AR1980" s="276">
        <f t="shared" si="9653"/>
        <v>0</v>
      </c>
      <c r="AS1980" s="501">
        <f t="shared" si="9653"/>
        <v>0</v>
      </c>
      <c r="AT1980" s="276">
        <f t="shared" si="9653"/>
        <v>0</v>
      </c>
      <c r="AU1980" s="276">
        <f t="shared" si="9653"/>
        <v>0</v>
      </c>
      <c r="AV1980" s="276">
        <f t="shared" si="9653"/>
        <v>0</v>
      </c>
      <c r="AW1980" s="568">
        <f t="shared" si="9653"/>
        <v>4</v>
      </c>
      <c r="AX1980" s="568">
        <f t="shared" si="9653"/>
        <v>2</v>
      </c>
      <c r="AY1980" s="568">
        <f t="shared" si="9653"/>
        <v>6</v>
      </c>
      <c r="AZ1980" s="276">
        <f t="shared" si="9653"/>
        <v>0</v>
      </c>
      <c r="BA1980" s="276">
        <f t="shared" si="9653"/>
        <v>0</v>
      </c>
      <c r="BB1980" s="276">
        <f t="shared" si="9653"/>
        <v>0</v>
      </c>
      <c r="BC1980" s="276">
        <f t="shared" si="9653"/>
        <v>0</v>
      </c>
      <c r="BD1980" s="276">
        <f t="shared" si="9653"/>
        <v>0</v>
      </c>
      <c r="BE1980" s="276">
        <f t="shared" si="9653"/>
        <v>0</v>
      </c>
      <c r="BF1980" s="523"/>
      <c r="BG1980" s="605">
        <f>SUM(F1980,S1980,AF1980,AS1980)</f>
        <v>1</v>
      </c>
      <c r="BH1980" s="533">
        <f>SUM(G1980,T1980,AG1980)</f>
        <v>1</v>
      </c>
      <c r="BI1980" s="533">
        <f t="shared" si="9635"/>
        <v>2</v>
      </c>
      <c r="BJ1980" s="533">
        <f t="shared" si="9636"/>
        <v>3</v>
      </c>
      <c r="BK1980" s="533">
        <f t="shared" si="9637"/>
        <v>0</v>
      </c>
      <c r="BL1980" s="533">
        <f t="shared" si="9638"/>
        <v>0</v>
      </c>
      <c r="BM1980" s="533">
        <f t="shared" si="9639"/>
        <v>0</v>
      </c>
      <c r="BN1980" s="533">
        <f>SUM(M1980,Z1980,AM1980)</f>
        <v>0</v>
      </c>
      <c r="BO1980" s="533">
        <f t="shared" si="9640"/>
        <v>0</v>
      </c>
      <c r="BP1980" s="533">
        <f t="shared" si="9641"/>
        <v>0</v>
      </c>
      <c r="BQ1980" s="533">
        <f t="shared" si="9642"/>
        <v>3</v>
      </c>
      <c r="BR1980" s="533">
        <f t="shared" si="9643"/>
        <v>0</v>
      </c>
      <c r="BS1980" s="533">
        <f t="shared" si="9644"/>
        <v>3</v>
      </c>
      <c r="BT1980" s="533">
        <f>AT1980</f>
        <v>0</v>
      </c>
      <c r="BU1980" s="533">
        <f t="shared" si="9645"/>
        <v>0</v>
      </c>
      <c r="BV1980" s="533">
        <f t="shared" si="9646"/>
        <v>0</v>
      </c>
      <c r="BW1980" s="536">
        <f>SUM(BH1980,BK1980,BN1980,BQ1980,BT1980)</f>
        <v>4</v>
      </c>
      <c r="BX1980" s="536">
        <f t="shared" si="9647"/>
        <v>2</v>
      </c>
      <c r="BY1980" s="536">
        <f t="shared" si="9648"/>
        <v>6</v>
      </c>
      <c r="BZ1980" t="s">
        <v>74</v>
      </c>
      <c r="CA1980" s="553">
        <f>AZ1980</f>
        <v>0</v>
      </c>
      <c r="CB1980" s="553">
        <f t="shared" si="9649"/>
        <v>0</v>
      </c>
      <c r="CC1980" s="553">
        <f t="shared" si="9650"/>
        <v>0</v>
      </c>
      <c r="CD1980" s="553">
        <f>BC1980</f>
        <v>0</v>
      </c>
      <c r="CE1980" s="553">
        <f t="shared" si="9651"/>
        <v>0</v>
      </c>
      <c r="CF1980" s="553">
        <f t="shared" si="9652"/>
        <v>0</v>
      </c>
    </row>
    <row r="1981" spans="1:84">
      <c r="A1981" s="149"/>
      <c r="B1981" s="149"/>
      <c r="C1981" s="151"/>
      <c r="D1981" s="151"/>
      <c r="E1981" s="370"/>
      <c r="F1981" s="592"/>
      <c r="G1981" s="168"/>
      <c r="H1981" s="168"/>
      <c r="I1981" s="168"/>
      <c r="J1981" s="168"/>
      <c r="K1981" s="168"/>
      <c r="L1981" s="168"/>
      <c r="M1981" s="168"/>
      <c r="N1981" s="168"/>
      <c r="O1981" s="168"/>
      <c r="P1981" s="168"/>
      <c r="Q1981" s="168"/>
      <c r="R1981" s="168"/>
      <c r="S1981" s="502"/>
      <c r="T1981" s="168"/>
      <c r="U1981" s="168"/>
      <c r="V1981" s="168"/>
      <c r="W1981" s="168"/>
      <c r="X1981" s="168"/>
      <c r="Y1981" s="168"/>
      <c r="Z1981" s="168"/>
      <c r="AA1981" s="168"/>
      <c r="AB1981" s="168"/>
      <c r="AC1981" s="168"/>
      <c r="AD1981" s="168"/>
      <c r="AE1981" s="168"/>
      <c r="AF1981" s="502"/>
      <c r="AG1981" s="168"/>
      <c r="AH1981" s="168"/>
      <c r="AI1981" s="168"/>
      <c r="AJ1981" s="168"/>
      <c r="AK1981" s="168"/>
      <c r="AL1981" s="168"/>
      <c r="AM1981" s="168"/>
      <c r="AN1981" s="168"/>
      <c r="AO1981" s="168"/>
      <c r="AP1981" s="168"/>
      <c r="AQ1981" s="168"/>
      <c r="AR1981" s="168"/>
      <c r="AS1981" s="502"/>
      <c r="AT1981" s="168"/>
      <c r="AU1981" s="168"/>
      <c r="AV1981" s="168"/>
      <c r="AW1981" s="569"/>
      <c r="AX1981" s="569"/>
      <c r="AY1981" s="569"/>
      <c r="AZ1981" s="168"/>
      <c r="BA1981" s="168"/>
      <c r="BB1981" s="168"/>
      <c r="BC1981" s="168"/>
      <c r="BD1981" s="168"/>
      <c r="BE1981" s="168"/>
      <c r="BF1981" s="523"/>
    </row>
    <row r="1982" spans="1:84">
      <c r="A1982" s="149"/>
      <c r="B1982" s="149" t="s">
        <v>203</v>
      </c>
      <c r="C1982" s="151"/>
      <c r="D1982" s="151"/>
      <c r="E1982" s="379" t="s">
        <v>221</v>
      </c>
      <c r="F1982" s="592"/>
      <c r="G1982" s="159"/>
      <c r="H1982" s="159"/>
      <c r="I1982" s="275"/>
      <c r="J1982" s="159"/>
      <c r="K1982" s="159"/>
      <c r="L1982" s="275"/>
      <c r="M1982" s="159"/>
      <c r="N1982" s="159"/>
      <c r="O1982" s="275"/>
      <c r="P1982" s="159"/>
      <c r="Q1982" s="159"/>
      <c r="R1982" s="275"/>
      <c r="S1982" s="500"/>
      <c r="T1982" s="275"/>
      <c r="U1982" s="275"/>
      <c r="V1982" s="275"/>
      <c r="W1982" s="275"/>
      <c r="X1982" s="275"/>
      <c r="Y1982" s="275"/>
      <c r="Z1982" s="275"/>
      <c r="AA1982" s="275"/>
      <c r="AB1982" s="275"/>
      <c r="AC1982" s="275"/>
      <c r="AD1982" s="275"/>
      <c r="AE1982" s="275"/>
      <c r="AF1982" s="500"/>
      <c r="AG1982" s="275"/>
      <c r="AH1982" s="275"/>
      <c r="AI1982" s="275"/>
      <c r="AJ1982" s="275"/>
      <c r="AK1982" s="275"/>
      <c r="AL1982" s="275"/>
      <c r="AM1982" s="275"/>
      <c r="AN1982" s="275"/>
      <c r="AO1982" s="275"/>
      <c r="AP1982" s="275"/>
      <c r="AQ1982" s="275"/>
      <c r="AR1982" s="275"/>
      <c r="AS1982" s="500"/>
      <c r="AT1982" s="275"/>
      <c r="AU1982" s="275"/>
      <c r="AV1982" s="275"/>
      <c r="AW1982" s="567"/>
      <c r="AX1982" s="567"/>
      <c r="AY1982" s="567"/>
      <c r="AZ1982" s="159"/>
      <c r="BA1982" s="159"/>
      <c r="BB1982" s="275"/>
      <c r="BC1982" s="275"/>
      <c r="BD1982" s="275"/>
      <c r="BE1982" s="275"/>
      <c r="BF1982" s="521"/>
    </row>
    <row r="1983" spans="1:84">
      <c r="A1983" s="149"/>
      <c r="B1983" s="151"/>
      <c r="C1983" s="151"/>
      <c r="D1983" s="151"/>
      <c r="E1983" s="446" t="s">
        <v>1078</v>
      </c>
      <c r="F1983" s="592">
        <v>0</v>
      </c>
      <c r="G1983" s="159"/>
      <c r="H1983" s="159"/>
      <c r="I1983" s="275">
        <f>SUM(G1983:H1983)</f>
        <v>0</v>
      </c>
      <c r="J1983" s="159"/>
      <c r="K1983" s="159"/>
      <c r="L1983" s="275">
        <f>SUM(J1983:K1983)</f>
        <v>0</v>
      </c>
      <c r="M1983" s="159"/>
      <c r="N1983" s="159"/>
      <c r="O1983" s="275">
        <f>SUM(M1983:N1983)</f>
        <v>0</v>
      </c>
      <c r="P1983" s="159"/>
      <c r="Q1983" s="159"/>
      <c r="R1983" s="275">
        <f>SUM(P1983:Q1983)</f>
        <v>0</v>
      </c>
      <c r="S1983" s="500"/>
      <c r="T1983" s="275"/>
      <c r="U1983" s="275"/>
      <c r="V1983" s="275">
        <f>SUM(T1983:U1983)</f>
        <v>0</v>
      </c>
      <c r="W1983" s="275"/>
      <c r="X1983" s="275"/>
      <c r="Y1983" s="275">
        <f>SUM(W1983:X1983)</f>
        <v>0</v>
      </c>
      <c r="Z1983" s="275"/>
      <c r="AA1983" s="275"/>
      <c r="AB1983" s="275">
        <f>SUM(Z1983:AA1983)</f>
        <v>0</v>
      </c>
      <c r="AC1983" s="275"/>
      <c r="AD1983" s="275"/>
      <c r="AE1983" s="275">
        <f>SUM(AC1983:AD1983)</f>
        <v>0</v>
      </c>
      <c r="AF1983" s="500"/>
      <c r="AG1983" s="275"/>
      <c r="AH1983" s="275"/>
      <c r="AI1983" s="275">
        <f>SUM(AG1983:AH1983)</f>
        <v>0</v>
      </c>
      <c r="AJ1983" s="275"/>
      <c r="AK1983" s="275"/>
      <c r="AL1983" s="275">
        <f>SUM(AJ1983:AK1983)</f>
        <v>0</v>
      </c>
      <c r="AM1983" s="275"/>
      <c r="AN1983" s="275"/>
      <c r="AO1983" s="275">
        <f>SUM(AM1983:AN1983)</f>
        <v>0</v>
      </c>
      <c r="AP1983" s="275"/>
      <c r="AQ1983" s="275"/>
      <c r="AR1983" s="275">
        <f>SUM(AP1983:AQ1983)</f>
        <v>0</v>
      </c>
      <c r="AS1983" s="500"/>
      <c r="AT1983" s="275"/>
      <c r="AU1983" s="275"/>
      <c r="AV1983" s="275">
        <f>SUM(AT1983:AU1983)</f>
        <v>0</v>
      </c>
      <c r="AW1983" s="567">
        <f t="shared" ref="AW1983:AW1984" si="9654">SUM(G1983,J1983,M1983,P1983,T1983,W1983,Z1983,AC1983,AG1983,AJ1983,AM1983,AP1983,AT1983)</f>
        <v>0</v>
      </c>
      <c r="AX1983" s="567">
        <f t="shared" ref="AX1983:AX1984" si="9655">SUM(H1983,K1983,N1983,Q1983,U1983,X1983,AA1983,AD1983,AH1983,AK1983,AN1983,AQ1983,AU1983)</f>
        <v>0</v>
      </c>
      <c r="AY1983" s="567">
        <f t="shared" ref="AY1983:AY1984" si="9656">SUM(I1983,L1983,O1983,R1983,V1983,Y1983,AB1983,AE1983,AI1983,AL1983,AO1983,AR1983,AV1983)</f>
        <v>0</v>
      </c>
      <c r="AZ1983" s="159"/>
      <c r="BA1983" s="159"/>
      <c r="BB1983" s="275">
        <f>SUM(AZ1983:BA1983)</f>
        <v>0</v>
      </c>
      <c r="BC1983" s="275"/>
      <c r="BD1983" s="275"/>
      <c r="BE1983" s="275">
        <f>SUM(BC1983:BD1983)</f>
        <v>0</v>
      </c>
      <c r="BF1983" s="521"/>
      <c r="BG1983" s="605">
        <f>SUM(F1983,S1983,AF1983,AS1983)</f>
        <v>0</v>
      </c>
      <c r="BH1983" s="533">
        <f>SUM(G1983,T1983,AG1983)</f>
        <v>0</v>
      </c>
      <c r="BI1983" s="533">
        <f t="shared" ref="BI1983:BI1985" si="9657">SUM(H1983,U1983,AH1983)</f>
        <v>0</v>
      </c>
      <c r="BJ1983" s="533">
        <f t="shared" ref="BJ1983:BJ1985" si="9658">SUM(I1983,V1983,AI1983)</f>
        <v>0</v>
      </c>
      <c r="BK1983" s="533">
        <f t="shared" ref="BK1983:BK1985" si="9659">SUM(J1983,W1983,AJ1983)</f>
        <v>0</v>
      </c>
      <c r="BL1983" s="533">
        <f t="shared" ref="BL1983:BL1985" si="9660">SUM(K1983,X1983,AK1983)</f>
        <v>0</v>
      </c>
      <c r="BM1983" s="533">
        <f t="shared" ref="BM1983:BM1985" si="9661">SUM(L1983,Y1983,AL1983)</f>
        <v>0</v>
      </c>
      <c r="BN1983" s="533">
        <f>SUM(M1983,Z1983,AM1983)</f>
        <v>0</v>
      </c>
      <c r="BO1983" s="533">
        <f t="shared" ref="BO1983:BO1985" si="9662">SUM(N1983,AA1983,AN1983)</f>
        <v>0</v>
      </c>
      <c r="BP1983" s="533">
        <f t="shared" ref="BP1983:BP1985" si="9663">SUM(O1983,AB1983,AO1983)</f>
        <v>0</v>
      </c>
      <c r="BQ1983" s="533">
        <f t="shared" ref="BQ1983:BQ1985" si="9664">SUM(P1983,AC1983,AP1983)</f>
        <v>0</v>
      </c>
      <c r="BR1983" s="533">
        <f t="shared" ref="BR1983:BR1985" si="9665">SUM(Q1983,AD1983,AQ1983)</f>
        <v>0</v>
      </c>
      <c r="BS1983" s="533">
        <f t="shared" ref="BS1983:BS1985" si="9666">SUM(R1983,AE1983,AR1983)</f>
        <v>0</v>
      </c>
      <c r="BT1983" s="533">
        <f>AT1983</f>
        <v>0</v>
      </c>
      <c r="BU1983" s="533">
        <f t="shared" ref="BU1983:BU1985" si="9667">AU1983</f>
        <v>0</v>
      </c>
      <c r="BV1983" s="533">
        <f t="shared" ref="BV1983:BV1985" si="9668">AV1983</f>
        <v>0</v>
      </c>
      <c r="BW1983" s="536">
        <f>SUM(BH1983,BK1983,BN1983,BQ1983,BT1983)</f>
        <v>0</v>
      </c>
      <c r="BX1983" s="536">
        <f t="shared" ref="BX1983:BX1985" si="9669">SUM(BI1983,BL1983,BO1983,BR1983,BU1983)</f>
        <v>0</v>
      </c>
      <c r="BY1983" s="536">
        <f t="shared" ref="BY1983:BY1985" si="9670">SUM(BJ1983,BM1983,BP1983,BS1983,BV1983)</f>
        <v>0</v>
      </c>
      <c r="BZ1983" t="s">
        <v>74</v>
      </c>
      <c r="CA1983" s="553">
        <f>AZ1983</f>
        <v>0</v>
      </c>
      <c r="CB1983" s="553">
        <f t="shared" ref="CB1983:CB1985" si="9671">BA1983</f>
        <v>0</v>
      </c>
      <c r="CC1983" s="553">
        <f t="shared" ref="CC1983:CC1985" si="9672">BB1983</f>
        <v>0</v>
      </c>
      <c r="CD1983" s="553">
        <f>BC1983</f>
        <v>0</v>
      </c>
      <c r="CE1983" s="553">
        <f t="shared" ref="CE1983:CE1985" si="9673">BD1983</f>
        <v>0</v>
      </c>
      <c r="CF1983" s="553">
        <f t="shared" ref="CF1983:CF1985" si="9674">BE1983</f>
        <v>0</v>
      </c>
    </row>
    <row r="1984" spans="1:84">
      <c r="A1984" s="149"/>
      <c r="B1984" s="151"/>
      <c r="C1984" s="151"/>
      <c r="D1984" s="151"/>
      <c r="E1984" s="446" t="s">
        <v>1079</v>
      </c>
      <c r="F1984" s="592">
        <v>2</v>
      </c>
      <c r="G1984" s="159"/>
      <c r="H1984" s="159"/>
      <c r="I1984" s="275">
        <f>SUM(G1984:H1984)</f>
        <v>0</v>
      </c>
      <c r="J1984" s="159"/>
      <c r="K1984" s="159"/>
      <c r="L1984" s="275">
        <f>SUM(J1984:K1984)</f>
        <v>0</v>
      </c>
      <c r="M1984" s="159"/>
      <c r="N1984" s="159"/>
      <c r="O1984" s="275">
        <f>SUM(M1984:N1984)</f>
        <v>0</v>
      </c>
      <c r="P1984" s="159"/>
      <c r="Q1984" s="159"/>
      <c r="R1984" s="275">
        <f>SUM(P1984:Q1984)</f>
        <v>0</v>
      </c>
      <c r="S1984" s="500"/>
      <c r="T1984" s="275"/>
      <c r="U1984" s="275"/>
      <c r="V1984" s="275">
        <f>SUM(T1984:U1984)</f>
        <v>0</v>
      </c>
      <c r="W1984" s="275"/>
      <c r="X1984" s="275"/>
      <c r="Y1984" s="275">
        <f>SUM(W1984:X1984)</f>
        <v>0</v>
      </c>
      <c r="Z1984" s="275"/>
      <c r="AA1984" s="275"/>
      <c r="AB1984" s="275">
        <f>SUM(Z1984:AA1984)</f>
        <v>0</v>
      </c>
      <c r="AC1984" s="275"/>
      <c r="AD1984" s="275"/>
      <c r="AE1984" s="275">
        <f>SUM(AC1984:AD1984)</f>
        <v>0</v>
      </c>
      <c r="AF1984" s="500"/>
      <c r="AG1984" s="275"/>
      <c r="AH1984" s="275"/>
      <c r="AI1984" s="275">
        <f>SUM(AG1984:AH1984)</f>
        <v>0</v>
      </c>
      <c r="AJ1984" s="275"/>
      <c r="AK1984" s="275"/>
      <c r="AL1984" s="275">
        <f>SUM(AJ1984:AK1984)</f>
        <v>0</v>
      </c>
      <c r="AM1984" s="275"/>
      <c r="AN1984" s="275"/>
      <c r="AO1984" s="275">
        <f>SUM(AM1984:AN1984)</f>
        <v>0</v>
      </c>
      <c r="AP1984" s="275"/>
      <c r="AQ1984" s="275"/>
      <c r="AR1984" s="275">
        <f>SUM(AP1984:AQ1984)</f>
        <v>0</v>
      </c>
      <c r="AS1984" s="500"/>
      <c r="AT1984" s="275"/>
      <c r="AU1984" s="275"/>
      <c r="AV1984" s="275">
        <f>SUM(AT1984:AU1984)</f>
        <v>0</v>
      </c>
      <c r="AW1984" s="567">
        <f t="shared" si="9654"/>
        <v>0</v>
      </c>
      <c r="AX1984" s="567">
        <f t="shared" si="9655"/>
        <v>0</v>
      </c>
      <c r="AY1984" s="567">
        <f t="shared" si="9656"/>
        <v>0</v>
      </c>
      <c r="AZ1984" s="159"/>
      <c r="BA1984" s="159"/>
      <c r="BB1984" s="275">
        <f>SUM(AZ1984:BA1984)</f>
        <v>0</v>
      </c>
      <c r="BC1984" s="275"/>
      <c r="BD1984" s="275"/>
      <c r="BE1984" s="275">
        <f>SUM(BC1984:BD1984)</f>
        <v>0</v>
      </c>
      <c r="BF1984" s="521"/>
      <c r="BG1984" s="605">
        <f>SUM(F1984,S1984,AF1984,AS1984)</f>
        <v>2</v>
      </c>
      <c r="BH1984" s="533">
        <f>SUM(G1984,T1984,AG1984)</f>
        <v>0</v>
      </c>
      <c r="BI1984" s="533">
        <f t="shared" si="9657"/>
        <v>0</v>
      </c>
      <c r="BJ1984" s="533">
        <f t="shared" si="9658"/>
        <v>0</v>
      </c>
      <c r="BK1984" s="533">
        <f t="shared" si="9659"/>
        <v>0</v>
      </c>
      <c r="BL1984" s="533">
        <f t="shared" si="9660"/>
        <v>0</v>
      </c>
      <c r="BM1984" s="533">
        <f t="shared" si="9661"/>
        <v>0</v>
      </c>
      <c r="BN1984" s="533">
        <f>SUM(M1984,Z1984,AM1984)</f>
        <v>0</v>
      </c>
      <c r="BO1984" s="533">
        <f t="shared" si="9662"/>
        <v>0</v>
      </c>
      <c r="BP1984" s="533">
        <f t="shared" si="9663"/>
        <v>0</v>
      </c>
      <c r="BQ1984" s="533">
        <f t="shared" si="9664"/>
        <v>0</v>
      </c>
      <c r="BR1984" s="533">
        <f t="shared" si="9665"/>
        <v>0</v>
      </c>
      <c r="BS1984" s="533">
        <f t="shared" si="9666"/>
        <v>0</v>
      </c>
      <c r="BT1984" s="533">
        <f>AT1984</f>
        <v>0</v>
      </c>
      <c r="BU1984" s="533">
        <f t="shared" si="9667"/>
        <v>0</v>
      </c>
      <c r="BV1984" s="533">
        <f t="shared" si="9668"/>
        <v>0</v>
      </c>
      <c r="BW1984" s="536">
        <f>SUM(BH1984,BK1984,BN1984,BQ1984,BT1984)</f>
        <v>0</v>
      </c>
      <c r="BX1984" s="536">
        <f t="shared" si="9669"/>
        <v>0</v>
      </c>
      <c r="BY1984" s="536">
        <f t="shared" si="9670"/>
        <v>0</v>
      </c>
      <c r="BZ1984" t="s">
        <v>74</v>
      </c>
      <c r="CA1984" s="553">
        <f>AZ1984</f>
        <v>0</v>
      </c>
      <c r="CB1984" s="553">
        <f t="shared" si="9671"/>
        <v>0</v>
      </c>
      <c r="CC1984" s="553">
        <f t="shared" si="9672"/>
        <v>0</v>
      </c>
      <c r="CD1984" s="553">
        <f>BC1984</f>
        <v>0</v>
      </c>
      <c r="CE1984" s="553">
        <f t="shared" si="9673"/>
        <v>0</v>
      </c>
      <c r="CF1984" s="553">
        <f t="shared" si="9674"/>
        <v>0</v>
      </c>
    </row>
    <row r="1985" spans="1:84">
      <c r="A1985" s="149"/>
      <c r="B1985" s="149"/>
      <c r="C1985" s="151"/>
      <c r="D1985" s="151"/>
      <c r="E1985" s="370"/>
      <c r="F1985" s="592">
        <f t="shared" ref="F1985:BE1985" si="9675">SUM(F1983:F1984)</f>
        <v>2</v>
      </c>
      <c r="G1985" s="276">
        <f t="shared" si="9675"/>
        <v>0</v>
      </c>
      <c r="H1985" s="276">
        <f t="shared" si="9675"/>
        <v>0</v>
      </c>
      <c r="I1985" s="276">
        <f t="shared" si="9675"/>
        <v>0</v>
      </c>
      <c r="J1985" s="276">
        <f t="shared" si="9675"/>
        <v>0</v>
      </c>
      <c r="K1985" s="276">
        <f t="shared" si="9675"/>
        <v>0</v>
      </c>
      <c r="L1985" s="276">
        <f t="shared" si="9675"/>
        <v>0</v>
      </c>
      <c r="M1985" s="276">
        <f t="shared" si="9675"/>
        <v>0</v>
      </c>
      <c r="N1985" s="276">
        <f t="shared" si="9675"/>
        <v>0</v>
      </c>
      <c r="O1985" s="276">
        <f t="shared" si="9675"/>
        <v>0</v>
      </c>
      <c r="P1985" s="276">
        <f t="shared" si="9675"/>
        <v>0</v>
      </c>
      <c r="Q1985" s="276">
        <f t="shared" si="9675"/>
        <v>0</v>
      </c>
      <c r="R1985" s="276">
        <f t="shared" si="9675"/>
        <v>0</v>
      </c>
      <c r="S1985" s="501">
        <f t="shared" si="9675"/>
        <v>0</v>
      </c>
      <c r="T1985" s="276">
        <f t="shared" si="9675"/>
        <v>0</v>
      </c>
      <c r="U1985" s="276">
        <f t="shared" si="9675"/>
        <v>0</v>
      </c>
      <c r="V1985" s="276">
        <f t="shared" si="9675"/>
        <v>0</v>
      </c>
      <c r="W1985" s="276">
        <f t="shared" si="9675"/>
        <v>0</v>
      </c>
      <c r="X1985" s="276">
        <f t="shared" si="9675"/>
        <v>0</v>
      </c>
      <c r="Y1985" s="276">
        <f t="shared" si="9675"/>
        <v>0</v>
      </c>
      <c r="Z1985" s="276">
        <f t="shared" si="9675"/>
        <v>0</v>
      </c>
      <c r="AA1985" s="276">
        <f t="shared" si="9675"/>
        <v>0</v>
      </c>
      <c r="AB1985" s="276">
        <f t="shared" si="9675"/>
        <v>0</v>
      </c>
      <c r="AC1985" s="276">
        <f t="shared" si="9675"/>
        <v>0</v>
      </c>
      <c r="AD1985" s="276">
        <f t="shared" si="9675"/>
        <v>0</v>
      </c>
      <c r="AE1985" s="276">
        <f t="shared" si="9675"/>
        <v>0</v>
      </c>
      <c r="AF1985" s="501">
        <f t="shared" si="9675"/>
        <v>0</v>
      </c>
      <c r="AG1985" s="276">
        <f t="shared" si="9675"/>
        <v>0</v>
      </c>
      <c r="AH1985" s="276">
        <f t="shared" si="9675"/>
        <v>0</v>
      </c>
      <c r="AI1985" s="276">
        <f t="shared" si="9675"/>
        <v>0</v>
      </c>
      <c r="AJ1985" s="276">
        <f t="shared" si="9675"/>
        <v>0</v>
      </c>
      <c r="AK1985" s="276">
        <f t="shared" si="9675"/>
        <v>0</v>
      </c>
      <c r="AL1985" s="276">
        <f t="shared" si="9675"/>
        <v>0</v>
      </c>
      <c r="AM1985" s="276">
        <f t="shared" si="9675"/>
        <v>0</v>
      </c>
      <c r="AN1985" s="276">
        <f t="shared" si="9675"/>
        <v>0</v>
      </c>
      <c r="AO1985" s="276">
        <f t="shared" si="9675"/>
        <v>0</v>
      </c>
      <c r="AP1985" s="276">
        <f t="shared" si="9675"/>
        <v>0</v>
      </c>
      <c r="AQ1985" s="276">
        <f t="shared" si="9675"/>
        <v>0</v>
      </c>
      <c r="AR1985" s="276">
        <f t="shared" si="9675"/>
        <v>0</v>
      </c>
      <c r="AS1985" s="501">
        <f t="shared" si="9675"/>
        <v>0</v>
      </c>
      <c r="AT1985" s="276">
        <f t="shared" si="9675"/>
        <v>0</v>
      </c>
      <c r="AU1985" s="276">
        <f t="shared" si="9675"/>
        <v>0</v>
      </c>
      <c r="AV1985" s="276">
        <f t="shared" si="9675"/>
        <v>0</v>
      </c>
      <c r="AW1985" s="568">
        <f t="shared" si="9675"/>
        <v>0</v>
      </c>
      <c r="AX1985" s="568">
        <f t="shared" si="9675"/>
        <v>0</v>
      </c>
      <c r="AY1985" s="568">
        <f t="shared" si="9675"/>
        <v>0</v>
      </c>
      <c r="AZ1985" s="276">
        <f t="shared" si="9675"/>
        <v>0</v>
      </c>
      <c r="BA1985" s="276">
        <f t="shared" si="9675"/>
        <v>0</v>
      </c>
      <c r="BB1985" s="276">
        <f t="shared" si="9675"/>
        <v>0</v>
      </c>
      <c r="BC1985" s="276">
        <f t="shared" si="9675"/>
        <v>0</v>
      </c>
      <c r="BD1985" s="276">
        <f t="shared" si="9675"/>
        <v>0</v>
      </c>
      <c r="BE1985" s="276">
        <f t="shared" si="9675"/>
        <v>0</v>
      </c>
      <c r="BF1985" s="523"/>
      <c r="BG1985" s="605">
        <f>SUM(F1985,S1985,AF1985,AS1985)</f>
        <v>2</v>
      </c>
      <c r="BH1985" s="533">
        <f>SUM(G1985,T1985,AG1985)</f>
        <v>0</v>
      </c>
      <c r="BI1985" s="533">
        <f t="shared" si="9657"/>
        <v>0</v>
      </c>
      <c r="BJ1985" s="533">
        <f t="shared" si="9658"/>
        <v>0</v>
      </c>
      <c r="BK1985" s="533">
        <f t="shared" si="9659"/>
        <v>0</v>
      </c>
      <c r="BL1985" s="533">
        <f t="shared" si="9660"/>
        <v>0</v>
      </c>
      <c r="BM1985" s="533">
        <f t="shared" si="9661"/>
        <v>0</v>
      </c>
      <c r="BN1985" s="533">
        <f>SUM(M1985,Z1985,AM1985)</f>
        <v>0</v>
      </c>
      <c r="BO1985" s="533">
        <f t="shared" si="9662"/>
        <v>0</v>
      </c>
      <c r="BP1985" s="533">
        <f t="shared" si="9663"/>
        <v>0</v>
      </c>
      <c r="BQ1985" s="533">
        <f t="shared" si="9664"/>
        <v>0</v>
      </c>
      <c r="BR1985" s="533">
        <f t="shared" si="9665"/>
        <v>0</v>
      </c>
      <c r="BS1985" s="533">
        <f t="shared" si="9666"/>
        <v>0</v>
      </c>
      <c r="BT1985" s="533">
        <f>AT1985</f>
        <v>0</v>
      </c>
      <c r="BU1985" s="533">
        <f t="shared" si="9667"/>
        <v>0</v>
      </c>
      <c r="BV1985" s="533">
        <f t="shared" si="9668"/>
        <v>0</v>
      </c>
      <c r="BW1985" s="536">
        <f>SUM(BH1985,BK1985,BN1985,BQ1985,BT1985)</f>
        <v>0</v>
      </c>
      <c r="BX1985" s="536">
        <f t="shared" si="9669"/>
        <v>0</v>
      </c>
      <c r="BY1985" s="536">
        <f t="shared" si="9670"/>
        <v>0</v>
      </c>
      <c r="BZ1985" t="s">
        <v>74</v>
      </c>
      <c r="CA1985" s="553">
        <f>AZ1985</f>
        <v>0</v>
      </c>
      <c r="CB1985" s="553">
        <f t="shared" si="9671"/>
        <v>0</v>
      </c>
      <c r="CC1985" s="553">
        <f t="shared" si="9672"/>
        <v>0</v>
      </c>
      <c r="CD1985" s="553">
        <f>BC1985</f>
        <v>0</v>
      </c>
      <c r="CE1985" s="553">
        <f t="shared" si="9673"/>
        <v>0</v>
      </c>
      <c r="CF1985" s="553">
        <f t="shared" si="9674"/>
        <v>0</v>
      </c>
    </row>
    <row r="1986" spans="1:84">
      <c r="A1986" s="149"/>
      <c r="B1986" s="149" t="s">
        <v>277</v>
      </c>
      <c r="C1986" s="151"/>
      <c r="D1986" s="151"/>
      <c r="E1986" s="379" t="s">
        <v>221</v>
      </c>
      <c r="F1986" s="592"/>
      <c r="G1986" s="159"/>
      <c r="H1986" s="159"/>
      <c r="I1986" s="275"/>
      <c r="J1986" s="159"/>
      <c r="K1986" s="159"/>
      <c r="L1986" s="275"/>
      <c r="M1986" s="159"/>
      <c r="N1986" s="159"/>
      <c r="O1986" s="275"/>
      <c r="P1986" s="159"/>
      <c r="Q1986" s="159"/>
      <c r="R1986" s="275"/>
      <c r="S1986" s="500"/>
      <c r="T1986" s="275"/>
      <c r="U1986" s="275"/>
      <c r="V1986" s="275"/>
      <c r="W1986" s="275"/>
      <c r="X1986" s="275"/>
      <c r="Y1986" s="275"/>
      <c r="Z1986" s="275"/>
      <c r="AA1986" s="275"/>
      <c r="AB1986" s="275"/>
      <c r="AC1986" s="275"/>
      <c r="AD1986" s="275"/>
      <c r="AE1986" s="275"/>
      <c r="AF1986" s="500"/>
      <c r="AG1986" s="275"/>
      <c r="AH1986" s="275"/>
      <c r="AI1986" s="275"/>
      <c r="AJ1986" s="275"/>
      <c r="AK1986" s="275"/>
      <c r="AL1986" s="275"/>
      <c r="AM1986" s="275"/>
      <c r="AN1986" s="275"/>
      <c r="AO1986" s="275"/>
      <c r="AP1986" s="275"/>
      <c r="AQ1986" s="275"/>
      <c r="AR1986" s="275"/>
      <c r="AS1986" s="500"/>
      <c r="AT1986" s="275"/>
      <c r="AU1986" s="275"/>
      <c r="AV1986" s="275"/>
      <c r="AW1986" s="567"/>
      <c r="AX1986" s="567"/>
      <c r="AY1986" s="567"/>
      <c r="AZ1986" s="159"/>
      <c r="BA1986" s="159"/>
      <c r="BB1986" s="159"/>
      <c r="BC1986" s="275"/>
      <c r="BD1986" s="275"/>
      <c r="BE1986" s="275"/>
      <c r="BF1986" s="521"/>
    </row>
    <row r="1987" spans="1:84">
      <c r="A1987" s="149"/>
      <c r="B1987" s="151"/>
      <c r="C1987" s="151"/>
      <c r="D1987" s="151"/>
      <c r="E1987" s="446" t="s">
        <v>1078</v>
      </c>
      <c r="F1987" s="592">
        <v>0</v>
      </c>
      <c r="G1987" s="159">
        <v>1</v>
      </c>
      <c r="H1987" s="159">
        <v>1</v>
      </c>
      <c r="I1987" s="275">
        <f>SUM(G1987:H1987)</f>
        <v>2</v>
      </c>
      <c r="J1987" s="159">
        <v>0</v>
      </c>
      <c r="K1987" s="159">
        <v>0</v>
      </c>
      <c r="L1987" s="275">
        <f>SUM(J1987:K1987)</f>
        <v>0</v>
      </c>
      <c r="M1987" s="159">
        <v>0</v>
      </c>
      <c r="N1987" s="159">
        <v>0</v>
      </c>
      <c r="O1987" s="275">
        <f>SUM(M1987:N1987)</f>
        <v>0</v>
      </c>
      <c r="P1987" s="159">
        <v>1</v>
      </c>
      <c r="Q1987" s="159">
        <v>0</v>
      </c>
      <c r="R1987" s="275">
        <f>SUM(P1987:Q1987)</f>
        <v>1</v>
      </c>
      <c r="S1987" s="500"/>
      <c r="T1987" s="275"/>
      <c r="U1987" s="275"/>
      <c r="V1987" s="275">
        <f>SUM(T1987:U1987)</f>
        <v>0</v>
      </c>
      <c r="W1987" s="275"/>
      <c r="X1987" s="275"/>
      <c r="Y1987" s="275">
        <f>SUM(W1987:X1987)</f>
        <v>0</v>
      </c>
      <c r="Z1987" s="275"/>
      <c r="AA1987" s="275"/>
      <c r="AB1987" s="275">
        <f>SUM(Z1987:AA1987)</f>
        <v>0</v>
      </c>
      <c r="AC1987" s="275"/>
      <c r="AD1987" s="275"/>
      <c r="AE1987" s="275">
        <f>SUM(AC1987:AD1987)</f>
        <v>0</v>
      </c>
      <c r="AF1987" s="500"/>
      <c r="AG1987" s="275"/>
      <c r="AH1987" s="275"/>
      <c r="AI1987" s="275">
        <f>SUM(AG1987:AH1987)</f>
        <v>0</v>
      </c>
      <c r="AJ1987" s="275"/>
      <c r="AK1987" s="275"/>
      <c r="AL1987" s="275">
        <f>SUM(AJ1987:AK1987)</f>
        <v>0</v>
      </c>
      <c r="AM1987" s="275"/>
      <c r="AN1987" s="275"/>
      <c r="AO1987" s="275">
        <f>SUM(AM1987:AN1987)</f>
        <v>0</v>
      </c>
      <c r="AP1987" s="275"/>
      <c r="AQ1987" s="275"/>
      <c r="AR1987" s="275">
        <f>SUM(AP1987:AQ1987)</f>
        <v>0</v>
      </c>
      <c r="AS1987" s="500"/>
      <c r="AT1987" s="275"/>
      <c r="AU1987" s="275"/>
      <c r="AV1987" s="275">
        <f>SUM(AT1987:AU1987)</f>
        <v>0</v>
      </c>
      <c r="AW1987" s="567">
        <f t="shared" ref="AW1987:AW1988" si="9676">SUM(G1987,J1987,M1987,P1987,T1987,W1987,Z1987,AC1987,AG1987,AJ1987,AM1987,AP1987,AT1987)</f>
        <v>2</v>
      </c>
      <c r="AX1987" s="567">
        <f t="shared" ref="AX1987:AX1988" si="9677">SUM(H1987,K1987,N1987,Q1987,U1987,X1987,AA1987,AD1987,AH1987,AK1987,AN1987,AQ1987,AU1987)</f>
        <v>1</v>
      </c>
      <c r="AY1987" s="567">
        <f t="shared" ref="AY1987:AY1988" si="9678">SUM(I1987,L1987,O1987,R1987,V1987,Y1987,AB1987,AE1987,AI1987,AL1987,AO1987,AR1987,AV1987)</f>
        <v>3</v>
      </c>
      <c r="AZ1987" s="159"/>
      <c r="BA1987" s="159"/>
      <c r="BB1987" s="275">
        <f>SUM(AZ1987:BA1987)</f>
        <v>0</v>
      </c>
      <c r="BC1987" s="275"/>
      <c r="BD1987" s="275"/>
      <c r="BE1987" s="275">
        <f>SUM(BC1987:BD1987)</f>
        <v>0</v>
      </c>
      <c r="BF1987" s="521"/>
      <c r="BG1987" s="605">
        <f>SUM(F1987,S1987,AF1987,AS1987)</f>
        <v>0</v>
      </c>
      <c r="BH1987" s="533">
        <f>SUM(G1987,T1987,AG1987)</f>
        <v>1</v>
      </c>
      <c r="BI1987" s="533">
        <f t="shared" ref="BI1987:BI1989" si="9679">SUM(H1987,U1987,AH1987)</f>
        <v>1</v>
      </c>
      <c r="BJ1987" s="533">
        <f t="shared" ref="BJ1987:BJ1989" si="9680">SUM(I1987,V1987,AI1987)</f>
        <v>2</v>
      </c>
      <c r="BK1987" s="533">
        <f t="shared" ref="BK1987:BK1989" si="9681">SUM(J1987,W1987,AJ1987)</f>
        <v>0</v>
      </c>
      <c r="BL1987" s="533">
        <f t="shared" ref="BL1987:BL1989" si="9682">SUM(K1987,X1987,AK1987)</f>
        <v>0</v>
      </c>
      <c r="BM1987" s="533">
        <f t="shared" ref="BM1987:BM1989" si="9683">SUM(L1987,Y1987,AL1987)</f>
        <v>0</v>
      </c>
      <c r="BN1987" s="533">
        <f>SUM(M1987,Z1987,AM1987)</f>
        <v>0</v>
      </c>
      <c r="BO1987" s="533">
        <f t="shared" ref="BO1987:BO1989" si="9684">SUM(N1987,AA1987,AN1987)</f>
        <v>0</v>
      </c>
      <c r="BP1987" s="533">
        <f t="shared" ref="BP1987:BP1989" si="9685">SUM(O1987,AB1987,AO1987)</f>
        <v>0</v>
      </c>
      <c r="BQ1987" s="533">
        <f t="shared" ref="BQ1987:BQ1989" si="9686">SUM(P1987,AC1987,AP1987)</f>
        <v>1</v>
      </c>
      <c r="BR1987" s="533">
        <f t="shared" ref="BR1987:BR1989" si="9687">SUM(Q1987,AD1987,AQ1987)</f>
        <v>0</v>
      </c>
      <c r="BS1987" s="533">
        <f t="shared" ref="BS1987:BS1989" si="9688">SUM(R1987,AE1987,AR1987)</f>
        <v>1</v>
      </c>
      <c r="BT1987" s="533">
        <f>AT1987</f>
        <v>0</v>
      </c>
      <c r="BU1987" s="533">
        <f t="shared" ref="BU1987:BU1989" si="9689">AU1987</f>
        <v>0</v>
      </c>
      <c r="BV1987" s="533">
        <f t="shared" ref="BV1987:BV1989" si="9690">AV1987</f>
        <v>0</v>
      </c>
      <c r="BW1987" s="536">
        <f>SUM(BH1987,BK1987,BN1987,BQ1987,BT1987)</f>
        <v>2</v>
      </c>
      <c r="BX1987" s="536">
        <f t="shared" ref="BX1987:BX1989" si="9691">SUM(BI1987,BL1987,BO1987,BR1987,BU1987)</f>
        <v>1</v>
      </c>
      <c r="BY1987" s="536">
        <f t="shared" ref="BY1987:BY1989" si="9692">SUM(BJ1987,BM1987,BP1987,BS1987,BV1987)</f>
        <v>3</v>
      </c>
      <c r="BZ1987" t="s">
        <v>74</v>
      </c>
      <c r="CA1987" s="553">
        <f>AZ1987</f>
        <v>0</v>
      </c>
      <c r="CB1987" s="553">
        <f t="shared" ref="CB1987:CB1989" si="9693">BA1987</f>
        <v>0</v>
      </c>
      <c r="CC1987" s="553">
        <f t="shared" ref="CC1987:CC1989" si="9694">BB1987</f>
        <v>0</v>
      </c>
      <c r="CD1987" s="553">
        <f>BC1987</f>
        <v>0</v>
      </c>
      <c r="CE1987" s="553">
        <f t="shared" ref="CE1987:CE1989" si="9695">BD1987</f>
        <v>0</v>
      </c>
      <c r="CF1987" s="553">
        <f t="shared" ref="CF1987:CF1989" si="9696">BE1987</f>
        <v>0</v>
      </c>
    </row>
    <row r="1988" spans="1:84">
      <c r="A1988" s="149"/>
      <c r="B1988" s="151"/>
      <c r="C1988" s="151"/>
      <c r="D1988" s="151"/>
      <c r="E1988" s="446" t="s">
        <v>1079</v>
      </c>
      <c r="F1988" s="592">
        <v>0</v>
      </c>
      <c r="G1988" s="159">
        <v>4</v>
      </c>
      <c r="H1988" s="159">
        <v>4</v>
      </c>
      <c r="I1988" s="275">
        <f>SUM(G1988:H1988)</f>
        <v>8</v>
      </c>
      <c r="J1988" s="159">
        <v>1</v>
      </c>
      <c r="K1988" s="159">
        <v>0</v>
      </c>
      <c r="L1988" s="275">
        <f>SUM(J1988:K1988)</f>
        <v>1</v>
      </c>
      <c r="M1988" s="159">
        <v>0</v>
      </c>
      <c r="N1988" s="159">
        <v>0</v>
      </c>
      <c r="O1988" s="275">
        <f>SUM(M1988:N1988)</f>
        <v>0</v>
      </c>
      <c r="P1988" s="159">
        <v>1</v>
      </c>
      <c r="Q1988" s="159">
        <v>0</v>
      </c>
      <c r="R1988" s="275">
        <f>SUM(P1988:Q1988)</f>
        <v>1</v>
      </c>
      <c r="S1988" s="500"/>
      <c r="T1988" s="275"/>
      <c r="U1988" s="275"/>
      <c r="V1988" s="275">
        <f>SUM(T1988:U1988)</f>
        <v>0</v>
      </c>
      <c r="W1988" s="275"/>
      <c r="X1988" s="275"/>
      <c r="Y1988" s="275">
        <f>SUM(W1988:X1988)</f>
        <v>0</v>
      </c>
      <c r="Z1988" s="275"/>
      <c r="AA1988" s="275"/>
      <c r="AB1988" s="275">
        <f>SUM(Z1988:AA1988)</f>
        <v>0</v>
      </c>
      <c r="AC1988" s="275"/>
      <c r="AD1988" s="275"/>
      <c r="AE1988" s="275">
        <f>SUM(AC1988:AD1988)</f>
        <v>0</v>
      </c>
      <c r="AF1988" s="500"/>
      <c r="AG1988" s="275"/>
      <c r="AH1988" s="275"/>
      <c r="AI1988" s="275">
        <f>SUM(AG1988:AH1988)</f>
        <v>0</v>
      </c>
      <c r="AJ1988" s="275"/>
      <c r="AK1988" s="275"/>
      <c r="AL1988" s="275">
        <f>SUM(AJ1988:AK1988)</f>
        <v>0</v>
      </c>
      <c r="AM1988" s="275"/>
      <c r="AN1988" s="275"/>
      <c r="AO1988" s="275">
        <f>SUM(AM1988:AN1988)</f>
        <v>0</v>
      </c>
      <c r="AP1988" s="275"/>
      <c r="AQ1988" s="275"/>
      <c r="AR1988" s="275">
        <f>SUM(AP1988:AQ1988)</f>
        <v>0</v>
      </c>
      <c r="AS1988" s="500"/>
      <c r="AT1988" s="275"/>
      <c r="AU1988" s="275"/>
      <c r="AV1988" s="275">
        <f>SUM(AT1988:AU1988)</f>
        <v>0</v>
      </c>
      <c r="AW1988" s="567">
        <f t="shared" si="9676"/>
        <v>6</v>
      </c>
      <c r="AX1988" s="567">
        <f t="shared" si="9677"/>
        <v>4</v>
      </c>
      <c r="AY1988" s="567">
        <f t="shared" si="9678"/>
        <v>10</v>
      </c>
      <c r="AZ1988" s="159"/>
      <c r="BA1988" s="159"/>
      <c r="BB1988" s="275">
        <f>SUM(AZ1988:BA1988)</f>
        <v>0</v>
      </c>
      <c r="BC1988" s="275"/>
      <c r="BD1988" s="275"/>
      <c r="BE1988" s="275">
        <f>SUM(BC1988:BD1988)</f>
        <v>0</v>
      </c>
      <c r="BF1988" s="521"/>
      <c r="BG1988" s="605">
        <f>SUM(F1988,S1988,AF1988,AS1988)</f>
        <v>0</v>
      </c>
      <c r="BH1988" s="533">
        <f>SUM(G1988,T1988,AG1988)</f>
        <v>4</v>
      </c>
      <c r="BI1988" s="533">
        <f t="shared" si="9679"/>
        <v>4</v>
      </c>
      <c r="BJ1988" s="533">
        <f t="shared" si="9680"/>
        <v>8</v>
      </c>
      <c r="BK1988" s="533">
        <f t="shared" si="9681"/>
        <v>1</v>
      </c>
      <c r="BL1988" s="533">
        <f t="shared" si="9682"/>
        <v>0</v>
      </c>
      <c r="BM1988" s="533">
        <f t="shared" si="9683"/>
        <v>1</v>
      </c>
      <c r="BN1988" s="533">
        <f>SUM(M1988,Z1988,AM1988)</f>
        <v>0</v>
      </c>
      <c r="BO1988" s="533">
        <f t="shared" si="9684"/>
        <v>0</v>
      </c>
      <c r="BP1988" s="533">
        <f t="shared" si="9685"/>
        <v>0</v>
      </c>
      <c r="BQ1988" s="533">
        <f t="shared" si="9686"/>
        <v>1</v>
      </c>
      <c r="BR1988" s="533">
        <f t="shared" si="9687"/>
        <v>0</v>
      </c>
      <c r="BS1988" s="533">
        <f t="shared" si="9688"/>
        <v>1</v>
      </c>
      <c r="BT1988" s="533">
        <f>AT1988</f>
        <v>0</v>
      </c>
      <c r="BU1988" s="533">
        <f t="shared" si="9689"/>
        <v>0</v>
      </c>
      <c r="BV1988" s="533">
        <f t="shared" si="9690"/>
        <v>0</v>
      </c>
      <c r="BW1988" s="536">
        <f>SUM(BH1988,BK1988,BN1988,BQ1988,BT1988)</f>
        <v>6</v>
      </c>
      <c r="BX1988" s="536">
        <f t="shared" si="9691"/>
        <v>4</v>
      </c>
      <c r="BY1988" s="536">
        <f t="shared" si="9692"/>
        <v>10</v>
      </c>
      <c r="BZ1988" t="s">
        <v>74</v>
      </c>
      <c r="CA1988" s="553">
        <f>AZ1988</f>
        <v>0</v>
      </c>
      <c r="CB1988" s="553">
        <f t="shared" si="9693"/>
        <v>0</v>
      </c>
      <c r="CC1988" s="553">
        <f t="shared" si="9694"/>
        <v>0</v>
      </c>
      <c r="CD1988" s="553">
        <f>BC1988</f>
        <v>0</v>
      </c>
      <c r="CE1988" s="553">
        <f t="shared" si="9695"/>
        <v>0</v>
      </c>
      <c r="CF1988" s="553">
        <f t="shared" si="9696"/>
        <v>0</v>
      </c>
    </row>
    <row r="1989" spans="1:84">
      <c r="A1989" s="149"/>
      <c r="B1989" s="149"/>
      <c r="C1989" s="151"/>
      <c r="D1989" s="151"/>
      <c r="E1989" s="370"/>
      <c r="F1989" s="592">
        <f t="shared" ref="F1989:BE1989" si="9697">SUM(F1987:F1988)</f>
        <v>0</v>
      </c>
      <c r="G1989" s="276">
        <f t="shared" si="9697"/>
        <v>5</v>
      </c>
      <c r="H1989" s="276">
        <f t="shared" si="9697"/>
        <v>5</v>
      </c>
      <c r="I1989" s="276">
        <f t="shared" si="9697"/>
        <v>10</v>
      </c>
      <c r="J1989" s="276">
        <f t="shared" si="9697"/>
        <v>1</v>
      </c>
      <c r="K1989" s="276">
        <f t="shared" si="9697"/>
        <v>0</v>
      </c>
      <c r="L1989" s="276">
        <f t="shared" si="9697"/>
        <v>1</v>
      </c>
      <c r="M1989" s="276">
        <f t="shared" si="9697"/>
        <v>0</v>
      </c>
      <c r="N1989" s="276">
        <f t="shared" si="9697"/>
        <v>0</v>
      </c>
      <c r="O1989" s="276">
        <f t="shared" si="9697"/>
        <v>0</v>
      </c>
      <c r="P1989" s="276">
        <f t="shared" si="9697"/>
        <v>2</v>
      </c>
      <c r="Q1989" s="276">
        <f t="shared" si="9697"/>
        <v>0</v>
      </c>
      <c r="R1989" s="276">
        <f t="shared" si="9697"/>
        <v>2</v>
      </c>
      <c r="S1989" s="501">
        <f t="shared" si="9697"/>
        <v>0</v>
      </c>
      <c r="T1989" s="276">
        <f t="shared" si="9697"/>
        <v>0</v>
      </c>
      <c r="U1989" s="276">
        <f t="shared" si="9697"/>
        <v>0</v>
      </c>
      <c r="V1989" s="276">
        <f t="shared" si="9697"/>
        <v>0</v>
      </c>
      <c r="W1989" s="276">
        <f t="shared" si="9697"/>
        <v>0</v>
      </c>
      <c r="X1989" s="276">
        <f t="shared" si="9697"/>
        <v>0</v>
      </c>
      <c r="Y1989" s="276">
        <f t="shared" si="9697"/>
        <v>0</v>
      </c>
      <c r="Z1989" s="276">
        <f t="shared" si="9697"/>
        <v>0</v>
      </c>
      <c r="AA1989" s="276">
        <f t="shared" si="9697"/>
        <v>0</v>
      </c>
      <c r="AB1989" s="276">
        <f t="shared" si="9697"/>
        <v>0</v>
      </c>
      <c r="AC1989" s="276">
        <f t="shared" si="9697"/>
        <v>0</v>
      </c>
      <c r="AD1989" s="276">
        <f t="shared" si="9697"/>
        <v>0</v>
      </c>
      <c r="AE1989" s="276">
        <f t="shared" si="9697"/>
        <v>0</v>
      </c>
      <c r="AF1989" s="501">
        <f t="shared" si="9697"/>
        <v>0</v>
      </c>
      <c r="AG1989" s="276">
        <f t="shared" si="9697"/>
        <v>0</v>
      </c>
      <c r="AH1989" s="276">
        <f t="shared" si="9697"/>
        <v>0</v>
      </c>
      <c r="AI1989" s="276">
        <f t="shared" si="9697"/>
        <v>0</v>
      </c>
      <c r="AJ1989" s="276">
        <f t="shared" si="9697"/>
        <v>0</v>
      </c>
      <c r="AK1989" s="276">
        <f t="shared" si="9697"/>
        <v>0</v>
      </c>
      <c r="AL1989" s="276">
        <f t="shared" si="9697"/>
        <v>0</v>
      </c>
      <c r="AM1989" s="276">
        <f t="shared" si="9697"/>
        <v>0</v>
      </c>
      <c r="AN1989" s="276">
        <f t="shared" si="9697"/>
        <v>0</v>
      </c>
      <c r="AO1989" s="276">
        <f t="shared" si="9697"/>
        <v>0</v>
      </c>
      <c r="AP1989" s="276">
        <f t="shared" si="9697"/>
        <v>0</v>
      </c>
      <c r="AQ1989" s="276">
        <f t="shared" si="9697"/>
        <v>0</v>
      </c>
      <c r="AR1989" s="276">
        <f t="shared" si="9697"/>
        <v>0</v>
      </c>
      <c r="AS1989" s="501">
        <f t="shared" si="9697"/>
        <v>0</v>
      </c>
      <c r="AT1989" s="276">
        <f t="shared" si="9697"/>
        <v>0</v>
      </c>
      <c r="AU1989" s="276">
        <f t="shared" si="9697"/>
        <v>0</v>
      </c>
      <c r="AV1989" s="276">
        <f t="shared" si="9697"/>
        <v>0</v>
      </c>
      <c r="AW1989" s="568">
        <f t="shared" si="9697"/>
        <v>8</v>
      </c>
      <c r="AX1989" s="568">
        <f t="shared" si="9697"/>
        <v>5</v>
      </c>
      <c r="AY1989" s="568">
        <f t="shared" si="9697"/>
        <v>13</v>
      </c>
      <c r="AZ1989" s="276">
        <f t="shared" si="9697"/>
        <v>0</v>
      </c>
      <c r="BA1989" s="276">
        <f t="shared" si="9697"/>
        <v>0</v>
      </c>
      <c r="BB1989" s="276">
        <f t="shared" si="9697"/>
        <v>0</v>
      </c>
      <c r="BC1989" s="276">
        <f t="shared" si="9697"/>
        <v>0</v>
      </c>
      <c r="BD1989" s="276">
        <f t="shared" si="9697"/>
        <v>0</v>
      </c>
      <c r="BE1989" s="276">
        <f t="shared" si="9697"/>
        <v>0</v>
      </c>
      <c r="BF1989" s="523"/>
      <c r="BG1989" s="605">
        <f>SUM(F1989,S1989,AF1989,AS1989)</f>
        <v>0</v>
      </c>
      <c r="BH1989" s="533">
        <f>SUM(G1989,T1989,AG1989)</f>
        <v>5</v>
      </c>
      <c r="BI1989" s="533">
        <f t="shared" si="9679"/>
        <v>5</v>
      </c>
      <c r="BJ1989" s="533">
        <f t="shared" si="9680"/>
        <v>10</v>
      </c>
      <c r="BK1989" s="533">
        <f t="shared" si="9681"/>
        <v>1</v>
      </c>
      <c r="BL1989" s="533">
        <f t="shared" si="9682"/>
        <v>0</v>
      </c>
      <c r="BM1989" s="533">
        <f t="shared" si="9683"/>
        <v>1</v>
      </c>
      <c r="BN1989" s="533">
        <f>SUM(M1989,Z1989,AM1989)</f>
        <v>0</v>
      </c>
      <c r="BO1989" s="533">
        <f t="shared" si="9684"/>
        <v>0</v>
      </c>
      <c r="BP1989" s="533">
        <f t="shared" si="9685"/>
        <v>0</v>
      </c>
      <c r="BQ1989" s="533">
        <f t="shared" si="9686"/>
        <v>2</v>
      </c>
      <c r="BR1989" s="533">
        <f t="shared" si="9687"/>
        <v>0</v>
      </c>
      <c r="BS1989" s="533">
        <f t="shared" si="9688"/>
        <v>2</v>
      </c>
      <c r="BT1989" s="533">
        <f>AT1989</f>
        <v>0</v>
      </c>
      <c r="BU1989" s="533">
        <f t="shared" si="9689"/>
        <v>0</v>
      </c>
      <c r="BV1989" s="533">
        <f t="shared" si="9690"/>
        <v>0</v>
      </c>
      <c r="BW1989" s="536">
        <f>SUM(BH1989,BK1989,BN1989,BQ1989,BT1989)</f>
        <v>8</v>
      </c>
      <c r="BX1989" s="536">
        <f t="shared" si="9691"/>
        <v>5</v>
      </c>
      <c r="BY1989" s="536">
        <f t="shared" si="9692"/>
        <v>13</v>
      </c>
      <c r="BZ1989" t="s">
        <v>74</v>
      </c>
      <c r="CA1989" s="553">
        <f>AZ1989</f>
        <v>0</v>
      </c>
      <c r="CB1989" s="553">
        <f t="shared" si="9693"/>
        <v>0</v>
      </c>
      <c r="CC1989" s="553">
        <f t="shared" si="9694"/>
        <v>0</v>
      </c>
      <c r="CD1989" s="553">
        <f>BC1989</f>
        <v>0</v>
      </c>
      <c r="CE1989" s="553">
        <f t="shared" si="9695"/>
        <v>0</v>
      </c>
      <c r="CF1989" s="553">
        <f t="shared" si="9696"/>
        <v>0</v>
      </c>
    </row>
    <row r="1990" spans="1:84">
      <c r="A1990" s="149"/>
      <c r="B1990" s="149"/>
      <c r="C1990" s="151"/>
      <c r="D1990" s="151"/>
      <c r="E1990" s="370"/>
      <c r="F1990" s="592"/>
      <c r="G1990" s="168"/>
      <c r="H1990" s="168"/>
      <c r="I1990" s="168"/>
      <c r="J1990" s="168"/>
      <c r="K1990" s="168"/>
      <c r="L1990" s="168"/>
      <c r="M1990" s="168"/>
      <c r="N1990" s="168"/>
      <c r="O1990" s="168"/>
      <c r="P1990" s="168"/>
      <c r="Q1990" s="168"/>
      <c r="R1990" s="168"/>
      <c r="S1990" s="502"/>
      <c r="T1990" s="168"/>
      <c r="U1990" s="168"/>
      <c r="V1990" s="168"/>
      <c r="W1990" s="168"/>
      <c r="X1990" s="168"/>
      <c r="Y1990" s="168"/>
      <c r="Z1990" s="168"/>
      <c r="AA1990" s="168"/>
      <c r="AB1990" s="168"/>
      <c r="AC1990" s="168"/>
      <c r="AD1990" s="168"/>
      <c r="AE1990" s="168"/>
      <c r="AF1990" s="502"/>
      <c r="AG1990" s="168"/>
      <c r="AH1990" s="168"/>
      <c r="AI1990" s="168"/>
      <c r="AJ1990" s="168"/>
      <c r="AK1990" s="168"/>
      <c r="AL1990" s="168"/>
      <c r="AM1990" s="168"/>
      <c r="AN1990" s="168"/>
      <c r="AO1990" s="168"/>
      <c r="AP1990" s="168"/>
      <c r="AQ1990" s="168"/>
      <c r="AR1990" s="168"/>
      <c r="AS1990" s="502"/>
      <c r="AT1990" s="168"/>
      <c r="AU1990" s="168"/>
      <c r="AV1990" s="168"/>
      <c r="AW1990" s="569"/>
      <c r="AX1990" s="569"/>
      <c r="AY1990" s="569"/>
      <c r="AZ1990" s="168"/>
      <c r="BA1990" s="168"/>
      <c r="BB1990" s="168"/>
      <c r="BC1990" s="168"/>
      <c r="BD1990" s="168"/>
      <c r="BE1990" s="168"/>
      <c r="BF1990" s="523"/>
    </row>
    <row r="1991" spans="1:84">
      <c r="A1991" s="149"/>
      <c r="B1991" s="149" t="s">
        <v>755</v>
      </c>
      <c r="C1991" s="151"/>
      <c r="D1991" s="151"/>
      <c r="E1991" s="379" t="s">
        <v>829</v>
      </c>
      <c r="F1991" s="592"/>
      <c r="G1991" s="159"/>
      <c r="H1991" s="159"/>
      <c r="I1991" s="275"/>
      <c r="J1991" s="159"/>
      <c r="K1991" s="159"/>
      <c r="L1991" s="275"/>
      <c r="M1991" s="159"/>
      <c r="N1991" s="159"/>
      <c r="O1991" s="275"/>
      <c r="P1991" s="159"/>
      <c r="Q1991" s="159"/>
      <c r="R1991" s="275"/>
      <c r="S1991" s="500"/>
      <c r="T1991" s="275"/>
      <c r="U1991" s="275"/>
      <c r="V1991" s="275"/>
      <c r="W1991" s="275"/>
      <c r="X1991" s="275"/>
      <c r="Y1991" s="275"/>
      <c r="Z1991" s="275"/>
      <c r="AA1991" s="275"/>
      <c r="AB1991" s="275"/>
      <c r="AC1991" s="275"/>
      <c r="AD1991" s="275"/>
      <c r="AE1991" s="275"/>
      <c r="AF1991" s="500"/>
      <c r="AG1991" s="275"/>
      <c r="AH1991" s="275"/>
      <c r="AI1991" s="275"/>
      <c r="AJ1991" s="275"/>
      <c r="AK1991" s="275"/>
      <c r="AL1991" s="275"/>
      <c r="AM1991" s="275"/>
      <c r="AN1991" s="275"/>
      <c r="AO1991" s="275"/>
      <c r="AP1991" s="275"/>
      <c r="AQ1991" s="275"/>
      <c r="AR1991" s="275"/>
      <c r="AS1991" s="500"/>
      <c r="AT1991" s="275"/>
      <c r="AU1991" s="275"/>
      <c r="AV1991" s="275"/>
      <c r="AW1991" s="567"/>
      <c r="AX1991" s="567"/>
      <c r="AY1991" s="567"/>
      <c r="AZ1991" s="159"/>
      <c r="BA1991" s="159"/>
      <c r="BB1991" s="159"/>
      <c r="BC1991" s="275"/>
      <c r="BD1991" s="275"/>
      <c r="BE1991" s="275"/>
      <c r="BF1991" s="521"/>
    </row>
    <row r="1992" spans="1:84">
      <c r="A1992" s="149"/>
      <c r="B1992" s="151"/>
      <c r="C1992" s="151"/>
      <c r="D1992" s="151"/>
      <c r="E1992" s="446" t="s">
        <v>1078</v>
      </c>
      <c r="F1992" s="592">
        <v>13</v>
      </c>
      <c r="G1992" s="159">
        <v>2</v>
      </c>
      <c r="H1992" s="159">
        <v>4</v>
      </c>
      <c r="I1992" s="275">
        <f>SUM(G1992:H1992)</f>
        <v>6</v>
      </c>
      <c r="J1992" s="159">
        <v>1</v>
      </c>
      <c r="K1992" s="159">
        <v>1</v>
      </c>
      <c r="L1992" s="275">
        <f>SUM(J1992:K1992)</f>
        <v>2</v>
      </c>
      <c r="M1992" s="159"/>
      <c r="N1992" s="159"/>
      <c r="O1992" s="275">
        <f>SUM(M1992:N1992)</f>
        <v>0</v>
      </c>
      <c r="P1992" s="159">
        <v>3</v>
      </c>
      <c r="Q1992" s="159">
        <v>2</v>
      </c>
      <c r="R1992" s="275">
        <f>SUM(P1992:Q1992)</f>
        <v>5</v>
      </c>
      <c r="S1992" s="500"/>
      <c r="T1992" s="275"/>
      <c r="U1992" s="275"/>
      <c r="V1992" s="275">
        <f>SUM(T1992:U1992)</f>
        <v>0</v>
      </c>
      <c r="W1992" s="275"/>
      <c r="X1992" s="275"/>
      <c r="Y1992" s="275">
        <f>SUM(W1992:X1992)</f>
        <v>0</v>
      </c>
      <c r="Z1992" s="275"/>
      <c r="AA1992" s="275"/>
      <c r="AB1992" s="275">
        <f>SUM(Z1992:AA1992)</f>
        <v>0</v>
      </c>
      <c r="AC1992" s="275"/>
      <c r="AD1992" s="275"/>
      <c r="AE1992" s="275">
        <f>SUM(AC1992:AD1992)</f>
        <v>0</v>
      </c>
      <c r="AF1992" s="500"/>
      <c r="AG1992" s="275"/>
      <c r="AH1992" s="275"/>
      <c r="AI1992" s="275">
        <f>SUM(AG1992:AH1992)</f>
        <v>0</v>
      </c>
      <c r="AJ1992" s="275"/>
      <c r="AK1992" s="275"/>
      <c r="AL1992" s="275">
        <f>SUM(AJ1992:AK1992)</f>
        <v>0</v>
      </c>
      <c r="AM1992" s="275"/>
      <c r="AN1992" s="275"/>
      <c r="AO1992" s="275">
        <f>SUM(AM1992:AN1992)</f>
        <v>0</v>
      </c>
      <c r="AP1992" s="275"/>
      <c r="AQ1992" s="275"/>
      <c r="AR1992" s="275">
        <f>SUM(AP1992:AQ1992)</f>
        <v>0</v>
      </c>
      <c r="AS1992" s="500"/>
      <c r="AT1992" s="275"/>
      <c r="AU1992" s="275"/>
      <c r="AV1992" s="275">
        <f>SUM(AT1992:AU1992)</f>
        <v>0</v>
      </c>
      <c r="AW1992" s="567">
        <f t="shared" ref="AW1992:AW1993" si="9698">SUM(G1992,J1992,M1992,P1992,T1992,W1992,Z1992,AC1992,AG1992,AJ1992,AM1992,AP1992,AT1992)</f>
        <v>6</v>
      </c>
      <c r="AX1992" s="567">
        <f t="shared" ref="AX1992:AX1993" si="9699">SUM(H1992,K1992,N1992,Q1992,U1992,X1992,AA1992,AD1992,AH1992,AK1992,AN1992,AQ1992,AU1992)</f>
        <v>7</v>
      </c>
      <c r="AY1992" s="567">
        <f t="shared" ref="AY1992:AY1993" si="9700">SUM(I1992,L1992,O1992,R1992,V1992,Y1992,AB1992,AE1992,AI1992,AL1992,AO1992,AR1992,AV1992)</f>
        <v>13</v>
      </c>
      <c r="AZ1992" s="159"/>
      <c r="BA1992" s="159"/>
      <c r="BB1992" s="275">
        <f>SUM(AZ1992:BA1992)</f>
        <v>0</v>
      </c>
      <c r="BC1992" s="275"/>
      <c r="BD1992" s="275"/>
      <c r="BE1992" s="275">
        <f>SUM(BC1992:BD1992)</f>
        <v>0</v>
      </c>
      <c r="BF1992" s="521"/>
      <c r="BG1992" s="605">
        <f>SUM(F1992,S1992,AF1992,AS1992)</f>
        <v>13</v>
      </c>
      <c r="BH1992" s="533">
        <f>SUM(G1992,T1992,AG1992)</f>
        <v>2</v>
      </c>
      <c r="BI1992" s="533">
        <f t="shared" ref="BI1992:BI1994" si="9701">SUM(H1992,U1992,AH1992)</f>
        <v>4</v>
      </c>
      <c r="BJ1992" s="533">
        <f t="shared" ref="BJ1992:BJ1994" si="9702">SUM(I1992,V1992,AI1992)</f>
        <v>6</v>
      </c>
      <c r="BK1992" s="533">
        <f t="shared" ref="BK1992:BK1994" si="9703">SUM(J1992,W1992,AJ1992)</f>
        <v>1</v>
      </c>
      <c r="BL1992" s="533">
        <f t="shared" ref="BL1992:BL1994" si="9704">SUM(K1992,X1992,AK1992)</f>
        <v>1</v>
      </c>
      <c r="BM1992" s="533">
        <f t="shared" ref="BM1992:BM1994" si="9705">SUM(L1992,Y1992,AL1992)</f>
        <v>2</v>
      </c>
      <c r="BN1992" s="533">
        <f>SUM(M1992,Z1992,AM1992)</f>
        <v>0</v>
      </c>
      <c r="BO1992" s="533">
        <f t="shared" ref="BO1992:BO1994" si="9706">SUM(N1992,AA1992,AN1992)</f>
        <v>0</v>
      </c>
      <c r="BP1992" s="533">
        <f t="shared" ref="BP1992:BP1994" si="9707">SUM(O1992,AB1992,AO1992)</f>
        <v>0</v>
      </c>
      <c r="BQ1992" s="533">
        <f t="shared" ref="BQ1992:BQ1994" si="9708">SUM(P1992,AC1992,AP1992)</f>
        <v>3</v>
      </c>
      <c r="BR1992" s="533">
        <f t="shared" ref="BR1992:BR1994" si="9709">SUM(Q1992,AD1992,AQ1992)</f>
        <v>2</v>
      </c>
      <c r="BS1992" s="533">
        <f t="shared" ref="BS1992:BS1994" si="9710">SUM(R1992,AE1992,AR1992)</f>
        <v>5</v>
      </c>
      <c r="BT1992" s="533">
        <f>AT1992</f>
        <v>0</v>
      </c>
      <c r="BU1992" s="533">
        <f t="shared" ref="BU1992:BU1994" si="9711">AU1992</f>
        <v>0</v>
      </c>
      <c r="BV1992" s="533">
        <f t="shared" ref="BV1992:BV1994" si="9712">AV1992</f>
        <v>0</v>
      </c>
      <c r="BW1992" s="536">
        <f>SUM(BH1992,BK1992,BN1992,BQ1992,BT1992)</f>
        <v>6</v>
      </c>
      <c r="BX1992" s="536">
        <f t="shared" ref="BX1992:BX1994" si="9713">SUM(BI1992,BL1992,BO1992,BR1992,BU1992)</f>
        <v>7</v>
      </c>
      <c r="BY1992" s="536">
        <f t="shared" ref="BY1992:BY1994" si="9714">SUM(BJ1992,BM1992,BP1992,BS1992,BV1992)</f>
        <v>13</v>
      </c>
      <c r="BZ1992" t="s">
        <v>74</v>
      </c>
      <c r="CA1992" s="553">
        <f>AZ1992</f>
        <v>0</v>
      </c>
      <c r="CB1992" s="553">
        <f t="shared" ref="CB1992:CB1994" si="9715">BA1992</f>
        <v>0</v>
      </c>
      <c r="CC1992" s="553">
        <f t="shared" ref="CC1992:CC1994" si="9716">BB1992</f>
        <v>0</v>
      </c>
      <c r="CD1992" s="553">
        <f>BC1992</f>
        <v>0</v>
      </c>
      <c r="CE1992" s="553">
        <f t="shared" ref="CE1992:CE1994" si="9717">BD1992</f>
        <v>0</v>
      </c>
      <c r="CF1992" s="553">
        <f t="shared" ref="CF1992:CF1994" si="9718">BE1992</f>
        <v>0</v>
      </c>
    </row>
    <row r="1993" spans="1:84">
      <c r="A1993" s="149"/>
      <c r="B1993" s="151"/>
      <c r="C1993" s="151"/>
      <c r="D1993" s="151"/>
      <c r="E1993" s="446" t="s">
        <v>1079</v>
      </c>
      <c r="F1993" s="592"/>
      <c r="G1993" s="159"/>
      <c r="H1993" s="159"/>
      <c r="I1993" s="275">
        <f>SUM(G1993:H1993)</f>
        <v>0</v>
      </c>
      <c r="J1993" s="159"/>
      <c r="K1993" s="159"/>
      <c r="L1993" s="275">
        <f>SUM(J1993:K1993)</f>
        <v>0</v>
      </c>
      <c r="M1993" s="159"/>
      <c r="N1993" s="159"/>
      <c r="O1993" s="275">
        <f>SUM(M1993:N1993)</f>
        <v>0</v>
      </c>
      <c r="P1993" s="159"/>
      <c r="Q1993" s="159"/>
      <c r="R1993" s="275">
        <f>SUM(P1993:Q1993)</f>
        <v>0</v>
      </c>
      <c r="S1993" s="500"/>
      <c r="T1993" s="275"/>
      <c r="U1993" s="275"/>
      <c r="V1993" s="275">
        <f>SUM(T1993:U1993)</f>
        <v>0</v>
      </c>
      <c r="W1993" s="275"/>
      <c r="X1993" s="275"/>
      <c r="Y1993" s="275">
        <f>SUM(W1993:X1993)</f>
        <v>0</v>
      </c>
      <c r="Z1993" s="275"/>
      <c r="AA1993" s="275"/>
      <c r="AB1993" s="275">
        <f>SUM(Z1993:AA1993)</f>
        <v>0</v>
      </c>
      <c r="AC1993" s="275"/>
      <c r="AD1993" s="275"/>
      <c r="AE1993" s="275">
        <f>SUM(AC1993:AD1993)</f>
        <v>0</v>
      </c>
      <c r="AF1993" s="500"/>
      <c r="AG1993" s="275"/>
      <c r="AH1993" s="275"/>
      <c r="AI1993" s="275">
        <f>SUM(AG1993:AH1993)</f>
        <v>0</v>
      </c>
      <c r="AJ1993" s="275"/>
      <c r="AK1993" s="275"/>
      <c r="AL1993" s="275">
        <f>SUM(AJ1993:AK1993)</f>
        <v>0</v>
      </c>
      <c r="AM1993" s="275"/>
      <c r="AN1993" s="275"/>
      <c r="AO1993" s="275">
        <f>SUM(AM1993:AN1993)</f>
        <v>0</v>
      </c>
      <c r="AP1993" s="275"/>
      <c r="AQ1993" s="275"/>
      <c r="AR1993" s="275">
        <f>SUM(AP1993:AQ1993)</f>
        <v>0</v>
      </c>
      <c r="AS1993" s="500"/>
      <c r="AT1993" s="275"/>
      <c r="AU1993" s="275"/>
      <c r="AV1993" s="275">
        <f>SUM(AT1993:AU1993)</f>
        <v>0</v>
      </c>
      <c r="AW1993" s="567">
        <f t="shared" si="9698"/>
        <v>0</v>
      </c>
      <c r="AX1993" s="567">
        <f t="shared" si="9699"/>
        <v>0</v>
      </c>
      <c r="AY1993" s="567">
        <f t="shared" si="9700"/>
        <v>0</v>
      </c>
      <c r="AZ1993" s="159"/>
      <c r="BA1993" s="159"/>
      <c r="BB1993" s="275">
        <f>SUM(AZ1993:BA1993)</f>
        <v>0</v>
      </c>
      <c r="BC1993" s="275"/>
      <c r="BD1993" s="275"/>
      <c r="BE1993" s="275">
        <f>SUM(BC1993:BD1993)</f>
        <v>0</v>
      </c>
      <c r="BF1993" s="521"/>
      <c r="BG1993" s="605">
        <f>SUM(F1993,S1993,AF1993,AS1993)</f>
        <v>0</v>
      </c>
      <c r="BH1993" s="533">
        <f>SUM(G1993,T1993,AG1993)</f>
        <v>0</v>
      </c>
      <c r="BI1993" s="533">
        <f t="shared" si="9701"/>
        <v>0</v>
      </c>
      <c r="BJ1993" s="533">
        <f t="shared" si="9702"/>
        <v>0</v>
      </c>
      <c r="BK1993" s="533">
        <f t="shared" si="9703"/>
        <v>0</v>
      </c>
      <c r="BL1993" s="533">
        <f t="shared" si="9704"/>
        <v>0</v>
      </c>
      <c r="BM1993" s="533">
        <f t="shared" si="9705"/>
        <v>0</v>
      </c>
      <c r="BN1993" s="533">
        <f>SUM(M1993,Z1993,AM1993)</f>
        <v>0</v>
      </c>
      <c r="BO1993" s="533">
        <f t="shared" si="9706"/>
        <v>0</v>
      </c>
      <c r="BP1993" s="533">
        <f t="shared" si="9707"/>
        <v>0</v>
      </c>
      <c r="BQ1993" s="533">
        <f t="shared" si="9708"/>
        <v>0</v>
      </c>
      <c r="BR1993" s="533">
        <f t="shared" si="9709"/>
        <v>0</v>
      </c>
      <c r="BS1993" s="533">
        <f t="shared" si="9710"/>
        <v>0</v>
      </c>
      <c r="BT1993" s="533">
        <f>AT1993</f>
        <v>0</v>
      </c>
      <c r="BU1993" s="533">
        <f t="shared" si="9711"/>
        <v>0</v>
      </c>
      <c r="BV1993" s="533">
        <f t="shared" si="9712"/>
        <v>0</v>
      </c>
      <c r="BW1993" s="536">
        <f>SUM(BH1993,BK1993,BN1993,BQ1993,BT1993)</f>
        <v>0</v>
      </c>
      <c r="BX1993" s="536">
        <f t="shared" si="9713"/>
        <v>0</v>
      </c>
      <c r="BY1993" s="536">
        <f t="shared" si="9714"/>
        <v>0</v>
      </c>
      <c r="BZ1993" t="s">
        <v>74</v>
      </c>
      <c r="CA1993" s="553">
        <f>AZ1993</f>
        <v>0</v>
      </c>
      <c r="CB1993" s="553">
        <f t="shared" si="9715"/>
        <v>0</v>
      </c>
      <c r="CC1993" s="553">
        <f t="shared" si="9716"/>
        <v>0</v>
      </c>
      <c r="CD1993" s="553">
        <f>BC1993</f>
        <v>0</v>
      </c>
      <c r="CE1993" s="553">
        <f t="shared" si="9717"/>
        <v>0</v>
      </c>
      <c r="CF1993" s="553">
        <f t="shared" si="9718"/>
        <v>0</v>
      </c>
    </row>
    <row r="1994" spans="1:84">
      <c r="A1994" s="149"/>
      <c r="B1994" s="149"/>
      <c r="C1994" s="151"/>
      <c r="D1994" s="151"/>
      <c r="E1994" s="370"/>
      <c r="F1994" s="592">
        <f t="shared" ref="F1994:BE1994" si="9719">SUM(F1992:F1993)</f>
        <v>13</v>
      </c>
      <c r="G1994" s="276">
        <f t="shared" si="9719"/>
        <v>2</v>
      </c>
      <c r="H1994" s="276">
        <f t="shared" si="9719"/>
        <v>4</v>
      </c>
      <c r="I1994" s="276">
        <f t="shared" si="9719"/>
        <v>6</v>
      </c>
      <c r="J1994" s="276">
        <f t="shared" si="9719"/>
        <v>1</v>
      </c>
      <c r="K1994" s="276">
        <f t="shared" si="9719"/>
        <v>1</v>
      </c>
      <c r="L1994" s="276">
        <f t="shared" si="9719"/>
        <v>2</v>
      </c>
      <c r="M1994" s="276">
        <f t="shared" si="9719"/>
        <v>0</v>
      </c>
      <c r="N1994" s="276">
        <f t="shared" si="9719"/>
        <v>0</v>
      </c>
      <c r="O1994" s="276">
        <f t="shared" si="9719"/>
        <v>0</v>
      </c>
      <c r="P1994" s="276">
        <f t="shared" si="9719"/>
        <v>3</v>
      </c>
      <c r="Q1994" s="276">
        <f t="shared" si="9719"/>
        <v>2</v>
      </c>
      <c r="R1994" s="276">
        <f t="shared" si="9719"/>
        <v>5</v>
      </c>
      <c r="S1994" s="501">
        <f t="shared" si="9719"/>
        <v>0</v>
      </c>
      <c r="T1994" s="276">
        <f t="shared" si="9719"/>
        <v>0</v>
      </c>
      <c r="U1994" s="276">
        <f t="shared" si="9719"/>
        <v>0</v>
      </c>
      <c r="V1994" s="276">
        <f t="shared" si="9719"/>
        <v>0</v>
      </c>
      <c r="W1994" s="276">
        <f t="shared" si="9719"/>
        <v>0</v>
      </c>
      <c r="X1994" s="276">
        <f t="shared" si="9719"/>
        <v>0</v>
      </c>
      <c r="Y1994" s="276">
        <f t="shared" si="9719"/>
        <v>0</v>
      </c>
      <c r="Z1994" s="276">
        <f t="shared" si="9719"/>
        <v>0</v>
      </c>
      <c r="AA1994" s="276">
        <f t="shared" si="9719"/>
        <v>0</v>
      </c>
      <c r="AB1994" s="276">
        <f t="shared" si="9719"/>
        <v>0</v>
      </c>
      <c r="AC1994" s="276">
        <f t="shared" si="9719"/>
        <v>0</v>
      </c>
      <c r="AD1994" s="276">
        <f t="shared" si="9719"/>
        <v>0</v>
      </c>
      <c r="AE1994" s="276">
        <f t="shared" si="9719"/>
        <v>0</v>
      </c>
      <c r="AF1994" s="501">
        <f t="shared" si="9719"/>
        <v>0</v>
      </c>
      <c r="AG1994" s="276">
        <f t="shared" si="9719"/>
        <v>0</v>
      </c>
      <c r="AH1994" s="276">
        <f t="shared" si="9719"/>
        <v>0</v>
      </c>
      <c r="AI1994" s="276">
        <f t="shared" si="9719"/>
        <v>0</v>
      </c>
      <c r="AJ1994" s="276">
        <f t="shared" si="9719"/>
        <v>0</v>
      </c>
      <c r="AK1994" s="276">
        <f t="shared" si="9719"/>
        <v>0</v>
      </c>
      <c r="AL1994" s="276">
        <f t="shared" si="9719"/>
        <v>0</v>
      </c>
      <c r="AM1994" s="276">
        <f t="shared" si="9719"/>
        <v>0</v>
      </c>
      <c r="AN1994" s="276">
        <f t="shared" si="9719"/>
        <v>0</v>
      </c>
      <c r="AO1994" s="276">
        <f t="shared" si="9719"/>
        <v>0</v>
      </c>
      <c r="AP1994" s="276">
        <f t="shared" si="9719"/>
        <v>0</v>
      </c>
      <c r="AQ1994" s="276">
        <f t="shared" si="9719"/>
        <v>0</v>
      </c>
      <c r="AR1994" s="276">
        <f t="shared" si="9719"/>
        <v>0</v>
      </c>
      <c r="AS1994" s="501">
        <f t="shared" si="9719"/>
        <v>0</v>
      </c>
      <c r="AT1994" s="276">
        <f t="shared" si="9719"/>
        <v>0</v>
      </c>
      <c r="AU1994" s="276">
        <f t="shared" si="9719"/>
        <v>0</v>
      </c>
      <c r="AV1994" s="276">
        <f t="shared" si="9719"/>
        <v>0</v>
      </c>
      <c r="AW1994" s="568">
        <f t="shared" si="9719"/>
        <v>6</v>
      </c>
      <c r="AX1994" s="568">
        <f t="shared" si="9719"/>
        <v>7</v>
      </c>
      <c r="AY1994" s="568">
        <f t="shared" si="9719"/>
        <v>13</v>
      </c>
      <c r="AZ1994" s="276">
        <f t="shared" si="9719"/>
        <v>0</v>
      </c>
      <c r="BA1994" s="276">
        <f t="shared" si="9719"/>
        <v>0</v>
      </c>
      <c r="BB1994" s="276">
        <f t="shared" si="9719"/>
        <v>0</v>
      </c>
      <c r="BC1994" s="276">
        <f t="shared" si="9719"/>
        <v>0</v>
      </c>
      <c r="BD1994" s="276">
        <f t="shared" si="9719"/>
        <v>0</v>
      </c>
      <c r="BE1994" s="276">
        <f t="shared" si="9719"/>
        <v>0</v>
      </c>
      <c r="BF1994" s="523"/>
      <c r="BG1994" s="605">
        <f>SUM(F1994,S1994,AF1994,AS1994)</f>
        <v>13</v>
      </c>
      <c r="BH1994" s="533">
        <f>SUM(G1994,T1994,AG1994)</f>
        <v>2</v>
      </c>
      <c r="BI1994" s="533">
        <f t="shared" si="9701"/>
        <v>4</v>
      </c>
      <c r="BJ1994" s="533">
        <f t="shared" si="9702"/>
        <v>6</v>
      </c>
      <c r="BK1994" s="533">
        <f t="shared" si="9703"/>
        <v>1</v>
      </c>
      <c r="BL1994" s="533">
        <f t="shared" si="9704"/>
        <v>1</v>
      </c>
      <c r="BM1994" s="533">
        <f t="shared" si="9705"/>
        <v>2</v>
      </c>
      <c r="BN1994" s="533">
        <f>SUM(M1994,Z1994,AM1994)</f>
        <v>0</v>
      </c>
      <c r="BO1994" s="533">
        <f t="shared" si="9706"/>
        <v>0</v>
      </c>
      <c r="BP1994" s="533">
        <f t="shared" si="9707"/>
        <v>0</v>
      </c>
      <c r="BQ1994" s="533">
        <f t="shared" si="9708"/>
        <v>3</v>
      </c>
      <c r="BR1994" s="533">
        <f t="shared" si="9709"/>
        <v>2</v>
      </c>
      <c r="BS1994" s="533">
        <f t="shared" si="9710"/>
        <v>5</v>
      </c>
      <c r="BT1994" s="533">
        <f>AT1994</f>
        <v>0</v>
      </c>
      <c r="BU1994" s="533">
        <f t="shared" si="9711"/>
        <v>0</v>
      </c>
      <c r="BV1994" s="533">
        <f t="shared" si="9712"/>
        <v>0</v>
      </c>
      <c r="BW1994" s="536">
        <f>SUM(BH1994,BK1994,BN1994,BQ1994,BT1994)</f>
        <v>6</v>
      </c>
      <c r="BX1994" s="536">
        <f t="shared" si="9713"/>
        <v>7</v>
      </c>
      <c r="BY1994" s="536">
        <f t="shared" si="9714"/>
        <v>13</v>
      </c>
      <c r="BZ1994" t="s">
        <v>74</v>
      </c>
      <c r="CA1994" s="553">
        <f>AZ1994</f>
        <v>0</v>
      </c>
      <c r="CB1994" s="553">
        <f t="shared" si="9715"/>
        <v>0</v>
      </c>
      <c r="CC1994" s="553">
        <f t="shared" si="9716"/>
        <v>0</v>
      </c>
      <c r="CD1994" s="553">
        <f>BC1994</f>
        <v>0</v>
      </c>
      <c r="CE1994" s="553">
        <f t="shared" si="9717"/>
        <v>0</v>
      </c>
      <c r="CF1994" s="553">
        <f t="shared" si="9718"/>
        <v>0</v>
      </c>
    </row>
    <row r="1995" spans="1:84">
      <c r="A1995" s="149"/>
      <c r="B1995" s="149" t="s">
        <v>74</v>
      </c>
      <c r="C1995" s="151"/>
      <c r="D1995" s="151"/>
      <c r="E1995" s="370"/>
      <c r="F1995" s="592"/>
      <c r="G1995" s="168"/>
      <c r="H1995" s="168"/>
      <c r="I1995" s="168"/>
      <c r="J1995" s="168"/>
      <c r="K1995" s="168"/>
      <c r="L1995" s="168"/>
      <c r="M1995" s="168"/>
      <c r="N1995" s="168"/>
      <c r="O1995" s="168"/>
      <c r="P1995" s="168"/>
      <c r="Q1995" s="168"/>
      <c r="R1995" s="168"/>
      <c r="S1995" s="502"/>
      <c r="T1995" s="168"/>
      <c r="U1995" s="168"/>
      <c r="V1995" s="168"/>
      <c r="W1995" s="168"/>
      <c r="X1995" s="168"/>
      <c r="Y1995" s="168"/>
      <c r="Z1995" s="168"/>
      <c r="AA1995" s="168"/>
      <c r="AB1995" s="168"/>
      <c r="AC1995" s="168"/>
      <c r="AD1995" s="168"/>
      <c r="AE1995" s="168"/>
      <c r="AF1995" s="502"/>
      <c r="AG1995" s="168"/>
      <c r="AH1995" s="168"/>
      <c r="AI1995" s="168"/>
      <c r="AJ1995" s="168"/>
      <c r="AK1995" s="168"/>
      <c r="AL1995" s="168"/>
      <c r="AM1995" s="168"/>
      <c r="AN1995" s="168"/>
      <c r="AO1995" s="168"/>
      <c r="AP1995" s="168"/>
      <c r="AQ1995" s="168"/>
      <c r="AR1995" s="168"/>
      <c r="AS1995" s="502"/>
      <c r="AT1995" s="168"/>
      <c r="AU1995" s="168"/>
      <c r="AV1995" s="168"/>
      <c r="AW1995" s="569"/>
      <c r="AX1995" s="569"/>
      <c r="AY1995" s="569"/>
      <c r="AZ1995" s="168"/>
      <c r="BA1995" s="168"/>
      <c r="BB1995" s="168"/>
      <c r="BC1995" s="168"/>
      <c r="BD1995" s="168"/>
      <c r="BE1995" s="168"/>
      <c r="BF1995" s="523"/>
    </row>
    <row r="1996" spans="1:84">
      <c r="A1996" s="149"/>
      <c r="B1996" s="149" t="s">
        <v>721</v>
      </c>
      <c r="C1996" s="151"/>
      <c r="D1996" s="151"/>
      <c r="E1996" s="379" t="s">
        <v>221</v>
      </c>
      <c r="F1996" s="592"/>
      <c r="G1996" s="159"/>
      <c r="H1996" s="159"/>
      <c r="I1996" s="275"/>
      <c r="J1996" s="159"/>
      <c r="K1996" s="159"/>
      <c r="L1996" s="275"/>
      <c r="M1996" s="159"/>
      <c r="N1996" s="159"/>
      <c r="O1996" s="275"/>
      <c r="P1996" s="159"/>
      <c r="Q1996" s="159"/>
      <c r="R1996" s="275"/>
      <c r="S1996" s="500"/>
      <c r="T1996" s="275"/>
      <c r="U1996" s="275"/>
      <c r="V1996" s="275"/>
      <c r="W1996" s="275"/>
      <c r="X1996" s="275"/>
      <c r="Y1996" s="275"/>
      <c r="Z1996" s="275"/>
      <c r="AA1996" s="275"/>
      <c r="AB1996" s="275"/>
      <c r="AC1996" s="275"/>
      <c r="AD1996" s="275"/>
      <c r="AE1996" s="275"/>
      <c r="AF1996" s="500"/>
      <c r="AG1996" s="275"/>
      <c r="AH1996" s="275"/>
      <c r="AI1996" s="275"/>
      <c r="AJ1996" s="275"/>
      <c r="AK1996" s="275"/>
      <c r="AL1996" s="275"/>
      <c r="AM1996" s="275"/>
      <c r="AN1996" s="275"/>
      <c r="AO1996" s="275"/>
      <c r="AP1996" s="275"/>
      <c r="AQ1996" s="275"/>
      <c r="AR1996" s="275"/>
      <c r="AS1996" s="500"/>
      <c r="AT1996" s="275"/>
      <c r="AU1996" s="275"/>
      <c r="AV1996" s="275"/>
      <c r="AW1996" s="567"/>
      <c r="AX1996" s="567"/>
      <c r="AY1996" s="567"/>
      <c r="AZ1996" s="159"/>
      <c r="BA1996" s="159"/>
      <c r="BB1996" s="159"/>
      <c r="BC1996" s="275"/>
      <c r="BD1996" s="275"/>
      <c r="BE1996" s="275"/>
      <c r="BF1996" s="521"/>
    </row>
    <row r="1997" spans="1:84">
      <c r="A1997" s="149"/>
      <c r="B1997" s="151"/>
      <c r="C1997" s="151"/>
      <c r="D1997" s="151"/>
      <c r="E1997" s="446" t="s">
        <v>1078</v>
      </c>
      <c r="F1997" s="592">
        <v>12</v>
      </c>
      <c r="G1997" s="159">
        <v>1</v>
      </c>
      <c r="H1997" s="159">
        <v>0</v>
      </c>
      <c r="I1997" s="275">
        <f>SUM(G1997:H1997)</f>
        <v>1</v>
      </c>
      <c r="J1997" s="159">
        <v>0</v>
      </c>
      <c r="K1997" s="159">
        <v>0</v>
      </c>
      <c r="L1997" s="275">
        <f>SUM(J1997:K1997)</f>
        <v>0</v>
      </c>
      <c r="M1997" s="159">
        <v>0</v>
      </c>
      <c r="N1997" s="159">
        <v>0</v>
      </c>
      <c r="O1997" s="275">
        <f>SUM(M1997:N1997)</f>
        <v>0</v>
      </c>
      <c r="P1997" s="159">
        <v>0</v>
      </c>
      <c r="Q1997" s="159">
        <v>0</v>
      </c>
      <c r="R1997" s="275">
        <f>SUM(P1997:Q1997)</f>
        <v>0</v>
      </c>
      <c r="S1997" s="500"/>
      <c r="T1997" s="275"/>
      <c r="U1997" s="275"/>
      <c r="V1997" s="275">
        <f>SUM(T1997:U1997)</f>
        <v>0</v>
      </c>
      <c r="W1997" s="275"/>
      <c r="X1997" s="275"/>
      <c r="Y1997" s="275">
        <f>SUM(W1997:X1997)</f>
        <v>0</v>
      </c>
      <c r="Z1997" s="275"/>
      <c r="AA1997" s="275"/>
      <c r="AB1997" s="275">
        <f>SUM(Z1997:AA1997)</f>
        <v>0</v>
      </c>
      <c r="AC1997" s="275"/>
      <c r="AD1997" s="275"/>
      <c r="AE1997" s="275">
        <f>SUM(AC1997:AD1997)</f>
        <v>0</v>
      </c>
      <c r="AF1997" s="500"/>
      <c r="AG1997" s="275"/>
      <c r="AH1997" s="275"/>
      <c r="AI1997" s="275">
        <f>SUM(AG1997:AH1997)</f>
        <v>0</v>
      </c>
      <c r="AJ1997" s="275"/>
      <c r="AK1997" s="275"/>
      <c r="AL1997" s="275">
        <f>SUM(AJ1997:AK1997)</f>
        <v>0</v>
      </c>
      <c r="AM1997" s="275"/>
      <c r="AN1997" s="275"/>
      <c r="AO1997" s="275">
        <f>SUM(AM1997:AN1997)</f>
        <v>0</v>
      </c>
      <c r="AP1997" s="275"/>
      <c r="AQ1997" s="275"/>
      <c r="AR1997" s="275">
        <f>SUM(AP1997:AQ1997)</f>
        <v>0</v>
      </c>
      <c r="AS1997" s="500"/>
      <c r="AT1997" s="275">
        <v>0</v>
      </c>
      <c r="AU1997" s="275"/>
      <c r="AV1997" s="275">
        <f>SUM(AT1997:AU1997)</f>
        <v>0</v>
      </c>
      <c r="AW1997" s="567">
        <f t="shared" ref="AW1997:AW1998" si="9720">SUM(G1997,J1997,M1997,P1997,T1997,W1997,Z1997,AC1997,AG1997,AJ1997,AM1997,AP1997,AT1997)</f>
        <v>1</v>
      </c>
      <c r="AX1997" s="567">
        <f t="shared" ref="AX1997:AX1998" si="9721">SUM(H1997,K1997,N1997,Q1997,U1997,X1997,AA1997,AD1997,AH1997,AK1997,AN1997,AQ1997,AU1997)</f>
        <v>0</v>
      </c>
      <c r="AY1997" s="567">
        <f t="shared" ref="AY1997:AY1998" si="9722">SUM(I1997,L1997,O1997,R1997,V1997,Y1997,AB1997,AE1997,AI1997,AL1997,AO1997,AR1997,AV1997)</f>
        <v>1</v>
      </c>
      <c r="AZ1997" s="159"/>
      <c r="BA1997" s="159"/>
      <c r="BB1997" s="275">
        <f>SUM(AZ1997:BA1997)</f>
        <v>0</v>
      </c>
      <c r="BC1997" s="275"/>
      <c r="BD1997" s="275"/>
      <c r="BE1997" s="275">
        <f>SUM(BC1997:BD1997)</f>
        <v>0</v>
      </c>
      <c r="BF1997" s="521"/>
      <c r="BG1997" s="605">
        <f>SUM(F1997,S1997,AF1997,AS1997)</f>
        <v>12</v>
      </c>
      <c r="BH1997" s="533">
        <f>SUM(G1997,T1997,AG1997)</f>
        <v>1</v>
      </c>
      <c r="BI1997" s="533">
        <f t="shared" ref="BI1997:BI1999" si="9723">SUM(H1997,U1997,AH1997)</f>
        <v>0</v>
      </c>
      <c r="BJ1997" s="533">
        <f t="shared" ref="BJ1997:BJ1999" si="9724">SUM(I1997,V1997,AI1997)</f>
        <v>1</v>
      </c>
      <c r="BK1997" s="533">
        <f t="shared" ref="BK1997:BK1999" si="9725">SUM(J1997,W1997,AJ1997)</f>
        <v>0</v>
      </c>
      <c r="BL1997" s="533">
        <f t="shared" ref="BL1997:BL1999" si="9726">SUM(K1997,X1997,AK1997)</f>
        <v>0</v>
      </c>
      <c r="BM1997" s="533">
        <f t="shared" ref="BM1997:BM1999" si="9727">SUM(L1997,Y1997,AL1997)</f>
        <v>0</v>
      </c>
      <c r="BN1997" s="533">
        <f>SUM(M1997,Z1997,AM1997)</f>
        <v>0</v>
      </c>
      <c r="BO1997" s="533">
        <f t="shared" ref="BO1997:BO1999" si="9728">SUM(N1997,AA1997,AN1997)</f>
        <v>0</v>
      </c>
      <c r="BP1997" s="533">
        <f t="shared" ref="BP1997:BP1999" si="9729">SUM(O1997,AB1997,AO1997)</f>
        <v>0</v>
      </c>
      <c r="BQ1997" s="533">
        <f t="shared" ref="BQ1997:BQ1999" si="9730">SUM(P1997,AC1997,AP1997)</f>
        <v>0</v>
      </c>
      <c r="BR1997" s="533">
        <f t="shared" ref="BR1997:BR1999" si="9731">SUM(Q1997,AD1997,AQ1997)</f>
        <v>0</v>
      </c>
      <c r="BS1997" s="533">
        <f t="shared" ref="BS1997:BS1999" si="9732">SUM(R1997,AE1997,AR1997)</f>
        <v>0</v>
      </c>
      <c r="BT1997" s="533">
        <f>AT1997</f>
        <v>0</v>
      </c>
      <c r="BU1997" s="533">
        <f t="shared" ref="BU1997:BU1999" si="9733">AU1997</f>
        <v>0</v>
      </c>
      <c r="BV1997" s="533">
        <f t="shared" ref="BV1997:BV1999" si="9734">AV1997</f>
        <v>0</v>
      </c>
      <c r="BW1997" s="536">
        <f>SUM(BH1997,BK1997,BN1997,BQ1997,BT1997)</f>
        <v>1</v>
      </c>
      <c r="BX1997" s="536">
        <f t="shared" ref="BX1997:BX1999" si="9735">SUM(BI1997,BL1997,BO1997,BR1997,BU1997)</f>
        <v>0</v>
      </c>
      <c r="BY1997" s="536">
        <f t="shared" ref="BY1997:BY1999" si="9736">SUM(BJ1997,BM1997,BP1997,BS1997,BV1997)</f>
        <v>1</v>
      </c>
      <c r="BZ1997" t="s">
        <v>74</v>
      </c>
      <c r="CA1997" s="553">
        <f>AZ1997</f>
        <v>0</v>
      </c>
      <c r="CB1997" s="553">
        <f t="shared" ref="CB1997:CB1999" si="9737">BA1997</f>
        <v>0</v>
      </c>
      <c r="CC1997" s="553">
        <f t="shared" ref="CC1997:CC1999" si="9738">BB1997</f>
        <v>0</v>
      </c>
      <c r="CD1997" s="553">
        <f>BC1997</f>
        <v>0</v>
      </c>
      <c r="CE1997" s="553">
        <f t="shared" ref="CE1997:CE1999" si="9739">BD1997</f>
        <v>0</v>
      </c>
      <c r="CF1997" s="553">
        <f t="shared" ref="CF1997:CF1999" si="9740">BE1997</f>
        <v>0</v>
      </c>
    </row>
    <row r="1998" spans="1:84">
      <c r="A1998" s="149"/>
      <c r="B1998" s="151"/>
      <c r="C1998" s="151"/>
      <c r="D1998" s="151"/>
      <c r="E1998" s="446" t="s">
        <v>1079</v>
      </c>
      <c r="F1998" s="592">
        <v>0</v>
      </c>
      <c r="G1998" s="159"/>
      <c r="H1998" s="159"/>
      <c r="I1998" s="275">
        <f>SUM(G1998:H1998)</f>
        <v>0</v>
      </c>
      <c r="J1998" s="159"/>
      <c r="K1998" s="159"/>
      <c r="L1998" s="275">
        <f>SUM(J1998:K1998)</f>
        <v>0</v>
      </c>
      <c r="M1998" s="159"/>
      <c r="N1998" s="159"/>
      <c r="O1998" s="275">
        <f>SUM(M1998:N1998)</f>
        <v>0</v>
      </c>
      <c r="P1998" s="159"/>
      <c r="Q1998" s="159"/>
      <c r="R1998" s="275">
        <f>SUM(P1998:Q1998)</f>
        <v>0</v>
      </c>
      <c r="S1998" s="500"/>
      <c r="T1998" s="275"/>
      <c r="U1998" s="275"/>
      <c r="V1998" s="275">
        <f>SUM(T1998:U1998)</f>
        <v>0</v>
      </c>
      <c r="W1998" s="275"/>
      <c r="X1998" s="275"/>
      <c r="Y1998" s="275">
        <f>SUM(W1998:X1998)</f>
        <v>0</v>
      </c>
      <c r="Z1998" s="275"/>
      <c r="AA1998" s="275"/>
      <c r="AB1998" s="275">
        <f>SUM(Z1998:AA1998)</f>
        <v>0</v>
      </c>
      <c r="AC1998" s="275"/>
      <c r="AD1998" s="275"/>
      <c r="AE1998" s="275">
        <f>SUM(AC1998:AD1998)</f>
        <v>0</v>
      </c>
      <c r="AF1998" s="500"/>
      <c r="AG1998" s="275"/>
      <c r="AH1998" s="275"/>
      <c r="AI1998" s="275">
        <f>SUM(AG1998:AH1998)</f>
        <v>0</v>
      </c>
      <c r="AJ1998" s="275"/>
      <c r="AK1998" s="275"/>
      <c r="AL1998" s="275">
        <f>SUM(AJ1998:AK1998)</f>
        <v>0</v>
      </c>
      <c r="AM1998" s="275"/>
      <c r="AN1998" s="275"/>
      <c r="AO1998" s="275">
        <f>SUM(AM1998:AN1998)</f>
        <v>0</v>
      </c>
      <c r="AP1998" s="275"/>
      <c r="AQ1998" s="275"/>
      <c r="AR1998" s="275">
        <f>SUM(AP1998:AQ1998)</f>
        <v>0</v>
      </c>
      <c r="AS1998" s="500"/>
      <c r="AT1998" s="275"/>
      <c r="AU1998" s="275"/>
      <c r="AV1998" s="275">
        <f>SUM(AT1998:AU1998)</f>
        <v>0</v>
      </c>
      <c r="AW1998" s="567">
        <f t="shared" si="9720"/>
        <v>0</v>
      </c>
      <c r="AX1998" s="567">
        <f t="shared" si="9721"/>
        <v>0</v>
      </c>
      <c r="AY1998" s="567">
        <f t="shared" si="9722"/>
        <v>0</v>
      </c>
      <c r="AZ1998" s="159"/>
      <c r="BA1998" s="159"/>
      <c r="BB1998" s="275">
        <f>SUM(AZ1998:BA1998)</f>
        <v>0</v>
      </c>
      <c r="BC1998" s="275"/>
      <c r="BD1998" s="275"/>
      <c r="BE1998" s="275">
        <f>SUM(BC1998:BD1998)</f>
        <v>0</v>
      </c>
      <c r="BF1998" s="521"/>
      <c r="BG1998" s="605">
        <f>SUM(F1998,S1998,AF1998,AS1998)</f>
        <v>0</v>
      </c>
      <c r="BH1998" s="533">
        <f>SUM(G1998,T1998,AG1998)</f>
        <v>0</v>
      </c>
      <c r="BI1998" s="533">
        <f t="shared" si="9723"/>
        <v>0</v>
      </c>
      <c r="BJ1998" s="533">
        <f t="shared" si="9724"/>
        <v>0</v>
      </c>
      <c r="BK1998" s="533">
        <f t="shared" si="9725"/>
        <v>0</v>
      </c>
      <c r="BL1998" s="533">
        <f t="shared" si="9726"/>
        <v>0</v>
      </c>
      <c r="BM1998" s="533">
        <f t="shared" si="9727"/>
        <v>0</v>
      </c>
      <c r="BN1998" s="533">
        <f>SUM(M1998,Z1998,AM1998)</f>
        <v>0</v>
      </c>
      <c r="BO1998" s="533">
        <f t="shared" si="9728"/>
        <v>0</v>
      </c>
      <c r="BP1998" s="533">
        <f t="shared" si="9729"/>
        <v>0</v>
      </c>
      <c r="BQ1998" s="533">
        <f t="shared" si="9730"/>
        <v>0</v>
      </c>
      <c r="BR1998" s="533">
        <f t="shared" si="9731"/>
        <v>0</v>
      </c>
      <c r="BS1998" s="533">
        <f t="shared" si="9732"/>
        <v>0</v>
      </c>
      <c r="BT1998" s="533">
        <f>AT1998</f>
        <v>0</v>
      </c>
      <c r="BU1998" s="533">
        <f t="shared" si="9733"/>
        <v>0</v>
      </c>
      <c r="BV1998" s="533">
        <f t="shared" si="9734"/>
        <v>0</v>
      </c>
      <c r="BW1998" s="536">
        <f>SUM(BH1998,BK1998,BN1998,BQ1998,BT1998)</f>
        <v>0</v>
      </c>
      <c r="BX1998" s="536">
        <f t="shared" si="9735"/>
        <v>0</v>
      </c>
      <c r="BY1998" s="536">
        <f t="shared" si="9736"/>
        <v>0</v>
      </c>
      <c r="BZ1998" t="s">
        <v>74</v>
      </c>
      <c r="CA1998" s="553">
        <f>AZ1998</f>
        <v>0</v>
      </c>
      <c r="CB1998" s="553">
        <f t="shared" si="9737"/>
        <v>0</v>
      </c>
      <c r="CC1998" s="553">
        <f t="shared" si="9738"/>
        <v>0</v>
      </c>
      <c r="CD1998" s="553">
        <f>BC1998</f>
        <v>0</v>
      </c>
      <c r="CE1998" s="553">
        <f t="shared" si="9739"/>
        <v>0</v>
      </c>
      <c r="CF1998" s="553">
        <f t="shared" si="9740"/>
        <v>0</v>
      </c>
    </row>
    <row r="1999" spans="1:84">
      <c r="A1999" s="149"/>
      <c r="B1999" s="149"/>
      <c r="C1999" s="151"/>
      <c r="D1999" s="151"/>
      <c r="E1999" s="370"/>
      <c r="F1999" s="592">
        <f t="shared" ref="F1999:BE1999" si="9741">SUM(F1997:F1998)</f>
        <v>12</v>
      </c>
      <c r="G1999" s="276">
        <f t="shared" si="9741"/>
        <v>1</v>
      </c>
      <c r="H1999" s="276">
        <f t="shared" si="9741"/>
        <v>0</v>
      </c>
      <c r="I1999" s="276">
        <f t="shared" si="9741"/>
        <v>1</v>
      </c>
      <c r="J1999" s="276">
        <f t="shared" si="9741"/>
        <v>0</v>
      </c>
      <c r="K1999" s="276">
        <f t="shared" si="9741"/>
        <v>0</v>
      </c>
      <c r="L1999" s="276">
        <f t="shared" si="9741"/>
        <v>0</v>
      </c>
      <c r="M1999" s="276">
        <f t="shared" si="9741"/>
        <v>0</v>
      </c>
      <c r="N1999" s="276">
        <f t="shared" si="9741"/>
        <v>0</v>
      </c>
      <c r="O1999" s="276">
        <f t="shared" si="9741"/>
        <v>0</v>
      </c>
      <c r="P1999" s="276">
        <f t="shared" si="9741"/>
        <v>0</v>
      </c>
      <c r="Q1999" s="276">
        <f t="shared" si="9741"/>
        <v>0</v>
      </c>
      <c r="R1999" s="276">
        <f t="shared" si="9741"/>
        <v>0</v>
      </c>
      <c r="S1999" s="501">
        <f t="shared" si="9741"/>
        <v>0</v>
      </c>
      <c r="T1999" s="276">
        <f t="shared" si="9741"/>
        <v>0</v>
      </c>
      <c r="U1999" s="276">
        <f t="shared" si="9741"/>
        <v>0</v>
      </c>
      <c r="V1999" s="276">
        <f t="shared" si="9741"/>
        <v>0</v>
      </c>
      <c r="W1999" s="276">
        <f t="shared" si="9741"/>
        <v>0</v>
      </c>
      <c r="X1999" s="276">
        <f t="shared" si="9741"/>
        <v>0</v>
      </c>
      <c r="Y1999" s="276">
        <f t="shared" si="9741"/>
        <v>0</v>
      </c>
      <c r="Z1999" s="276">
        <f t="shared" si="9741"/>
        <v>0</v>
      </c>
      <c r="AA1999" s="276">
        <f t="shared" si="9741"/>
        <v>0</v>
      </c>
      <c r="AB1999" s="276">
        <f t="shared" si="9741"/>
        <v>0</v>
      </c>
      <c r="AC1999" s="276">
        <f t="shared" si="9741"/>
        <v>0</v>
      </c>
      <c r="AD1999" s="276">
        <f t="shared" si="9741"/>
        <v>0</v>
      </c>
      <c r="AE1999" s="276">
        <f t="shared" si="9741"/>
        <v>0</v>
      </c>
      <c r="AF1999" s="501">
        <f t="shared" si="9741"/>
        <v>0</v>
      </c>
      <c r="AG1999" s="276">
        <f t="shared" si="9741"/>
        <v>0</v>
      </c>
      <c r="AH1999" s="276">
        <f t="shared" si="9741"/>
        <v>0</v>
      </c>
      <c r="AI1999" s="276">
        <f t="shared" si="9741"/>
        <v>0</v>
      </c>
      <c r="AJ1999" s="276">
        <f t="shared" si="9741"/>
        <v>0</v>
      </c>
      <c r="AK1999" s="276">
        <f t="shared" si="9741"/>
        <v>0</v>
      </c>
      <c r="AL1999" s="276">
        <f t="shared" si="9741"/>
        <v>0</v>
      </c>
      <c r="AM1999" s="276">
        <f t="shared" si="9741"/>
        <v>0</v>
      </c>
      <c r="AN1999" s="276">
        <f t="shared" si="9741"/>
        <v>0</v>
      </c>
      <c r="AO1999" s="276">
        <f t="shared" si="9741"/>
        <v>0</v>
      </c>
      <c r="AP1999" s="276">
        <f t="shared" si="9741"/>
        <v>0</v>
      </c>
      <c r="AQ1999" s="276">
        <f t="shared" si="9741"/>
        <v>0</v>
      </c>
      <c r="AR1999" s="276">
        <f t="shared" si="9741"/>
        <v>0</v>
      </c>
      <c r="AS1999" s="501">
        <f t="shared" si="9741"/>
        <v>0</v>
      </c>
      <c r="AT1999" s="276">
        <f t="shared" si="9741"/>
        <v>0</v>
      </c>
      <c r="AU1999" s="276">
        <f t="shared" si="9741"/>
        <v>0</v>
      </c>
      <c r="AV1999" s="276">
        <f t="shared" si="9741"/>
        <v>0</v>
      </c>
      <c r="AW1999" s="568">
        <f t="shared" si="9741"/>
        <v>1</v>
      </c>
      <c r="AX1999" s="568">
        <f t="shared" si="9741"/>
        <v>0</v>
      </c>
      <c r="AY1999" s="568">
        <f t="shared" si="9741"/>
        <v>1</v>
      </c>
      <c r="AZ1999" s="276">
        <f t="shared" si="9741"/>
        <v>0</v>
      </c>
      <c r="BA1999" s="276">
        <f t="shared" si="9741"/>
        <v>0</v>
      </c>
      <c r="BB1999" s="276">
        <f t="shared" si="9741"/>
        <v>0</v>
      </c>
      <c r="BC1999" s="276">
        <f t="shared" si="9741"/>
        <v>0</v>
      </c>
      <c r="BD1999" s="276">
        <f t="shared" si="9741"/>
        <v>0</v>
      </c>
      <c r="BE1999" s="276">
        <f t="shared" si="9741"/>
        <v>0</v>
      </c>
      <c r="BF1999" s="523"/>
      <c r="BG1999" s="605">
        <f>SUM(F1999,S1999,AF1999,AS1999)</f>
        <v>12</v>
      </c>
      <c r="BH1999" s="533">
        <f>SUM(G1999,T1999,AG1999)</f>
        <v>1</v>
      </c>
      <c r="BI1999" s="533">
        <f t="shared" si="9723"/>
        <v>0</v>
      </c>
      <c r="BJ1999" s="533">
        <f t="shared" si="9724"/>
        <v>1</v>
      </c>
      <c r="BK1999" s="533">
        <f t="shared" si="9725"/>
        <v>0</v>
      </c>
      <c r="BL1999" s="533">
        <f t="shared" si="9726"/>
        <v>0</v>
      </c>
      <c r="BM1999" s="533">
        <f t="shared" si="9727"/>
        <v>0</v>
      </c>
      <c r="BN1999" s="533">
        <f>SUM(M1999,Z1999,AM1999)</f>
        <v>0</v>
      </c>
      <c r="BO1999" s="533">
        <f t="shared" si="9728"/>
        <v>0</v>
      </c>
      <c r="BP1999" s="533">
        <f t="shared" si="9729"/>
        <v>0</v>
      </c>
      <c r="BQ1999" s="533">
        <f t="shared" si="9730"/>
        <v>0</v>
      </c>
      <c r="BR1999" s="533">
        <f t="shared" si="9731"/>
        <v>0</v>
      </c>
      <c r="BS1999" s="533">
        <f t="shared" si="9732"/>
        <v>0</v>
      </c>
      <c r="BT1999" s="533">
        <f>AT1999</f>
        <v>0</v>
      </c>
      <c r="BU1999" s="533">
        <f t="shared" si="9733"/>
        <v>0</v>
      </c>
      <c r="BV1999" s="533">
        <f t="shared" si="9734"/>
        <v>0</v>
      </c>
      <c r="BW1999" s="536">
        <f>SUM(BH1999,BK1999,BN1999,BQ1999,BT1999)</f>
        <v>1</v>
      </c>
      <c r="BX1999" s="536">
        <f t="shared" si="9735"/>
        <v>0</v>
      </c>
      <c r="BY1999" s="536">
        <f t="shared" si="9736"/>
        <v>1</v>
      </c>
      <c r="BZ1999" t="s">
        <v>74</v>
      </c>
      <c r="CA1999" s="553">
        <f>AZ1999</f>
        <v>0</v>
      </c>
      <c r="CB1999" s="553">
        <f t="shared" si="9737"/>
        <v>0</v>
      </c>
      <c r="CC1999" s="553">
        <f t="shared" si="9738"/>
        <v>0</v>
      </c>
      <c r="CD1999" s="553">
        <f>BC1999</f>
        <v>0</v>
      </c>
      <c r="CE1999" s="553">
        <f t="shared" si="9739"/>
        <v>0</v>
      </c>
      <c r="CF1999" s="553">
        <f t="shared" si="9740"/>
        <v>0</v>
      </c>
    </row>
    <row r="2000" spans="1:84">
      <c r="A2000" s="149"/>
      <c r="B2000" s="149" t="s">
        <v>74</v>
      </c>
      <c r="C2000" s="151"/>
      <c r="D2000" s="151"/>
      <c r="E2000" s="370"/>
      <c r="F2000" s="592"/>
      <c r="G2000" s="168"/>
      <c r="H2000" s="168"/>
      <c r="I2000" s="168"/>
      <c r="J2000" s="168"/>
      <c r="K2000" s="168"/>
      <c r="L2000" s="168"/>
      <c r="M2000" s="168"/>
      <c r="N2000" s="168"/>
      <c r="O2000" s="168"/>
      <c r="P2000" s="168"/>
      <c r="Q2000" s="168"/>
      <c r="R2000" s="168"/>
      <c r="S2000" s="502"/>
      <c r="T2000" s="168"/>
      <c r="U2000" s="168"/>
      <c r="V2000" s="168"/>
      <c r="W2000" s="168"/>
      <c r="X2000" s="168"/>
      <c r="Y2000" s="168"/>
      <c r="Z2000" s="168"/>
      <c r="AA2000" s="168"/>
      <c r="AB2000" s="168"/>
      <c r="AC2000" s="168"/>
      <c r="AD2000" s="168"/>
      <c r="AE2000" s="168"/>
      <c r="AF2000" s="502"/>
      <c r="AG2000" s="168"/>
      <c r="AH2000" s="168"/>
      <c r="AI2000" s="168"/>
      <c r="AJ2000" s="168"/>
      <c r="AK2000" s="168"/>
      <c r="AL2000" s="168"/>
      <c r="AM2000" s="168"/>
      <c r="AN2000" s="168"/>
      <c r="AO2000" s="168"/>
      <c r="AP2000" s="168"/>
      <c r="AQ2000" s="168"/>
      <c r="AR2000" s="168"/>
      <c r="AS2000" s="502"/>
      <c r="AT2000" s="168"/>
      <c r="AU2000" s="168"/>
      <c r="AV2000" s="168"/>
      <c r="AW2000" s="569"/>
      <c r="AX2000" s="569"/>
      <c r="AY2000" s="569"/>
      <c r="AZ2000" s="168"/>
      <c r="BA2000" s="168"/>
      <c r="BB2000" s="168"/>
      <c r="BC2000" s="168"/>
      <c r="BD2000" s="168"/>
      <c r="BE2000" s="168"/>
      <c r="BF2000" s="523"/>
    </row>
    <row r="2001" spans="1:84">
      <c r="A2001" s="149"/>
      <c r="B2001" s="455" t="s">
        <v>1087</v>
      </c>
      <c r="C2001" s="151"/>
      <c r="D2001" s="151"/>
      <c r="E2001" s="379" t="s">
        <v>1088</v>
      </c>
      <c r="F2001" s="592"/>
      <c r="G2001" s="159"/>
      <c r="H2001" s="159"/>
      <c r="I2001" s="275"/>
      <c r="J2001" s="159"/>
      <c r="K2001" s="159"/>
      <c r="L2001" s="275"/>
      <c r="M2001" s="159"/>
      <c r="N2001" s="159"/>
      <c r="O2001" s="275"/>
      <c r="P2001" s="159"/>
      <c r="Q2001" s="159"/>
      <c r="R2001" s="275"/>
      <c r="S2001" s="500"/>
      <c r="T2001" s="275"/>
      <c r="U2001" s="275"/>
      <c r="V2001" s="275"/>
      <c r="W2001" s="275"/>
      <c r="X2001" s="275"/>
      <c r="Y2001" s="275"/>
      <c r="Z2001" s="275"/>
      <c r="AA2001" s="275"/>
      <c r="AB2001" s="275"/>
      <c r="AC2001" s="275"/>
      <c r="AD2001" s="275"/>
      <c r="AE2001" s="275"/>
      <c r="AF2001" s="500"/>
      <c r="AG2001" s="275"/>
      <c r="AH2001" s="275"/>
      <c r="AI2001" s="275"/>
      <c r="AJ2001" s="275"/>
      <c r="AK2001" s="275"/>
      <c r="AL2001" s="275"/>
      <c r="AM2001" s="275"/>
      <c r="AN2001" s="275"/>
      <c r="AO2001" s="275"/>
      <c r="AP2001" s="275"/>
      <c r="AQ2001" s="275"/>
      <c r="AR2001" s="275"/>
      <c r="AS2001" s="500"/>
      <c r="AT2001" s="275"/>
      <c r="AU2001" s="275"/>
      <c r="AV2001" s="275"/>
      <c r="AW2001" s="567"/>
      <c r="AX2001" s="567"/>
      <c r="AY2001" s="567"/>
      <c r="AZ2001" s="159"/>
      <c r="BA2001" s="159"/>
      <c r="BB2001" s="159"/>
      <c r="BC2001" s="275"/>
      <c r="BD2001" s="275"/>
      <c r="BE2001" s="275"/>
      <c r="BF2001" s="521"/>
      <c r="CA2001" s="702"/>
      <c r="CB2001" s="702"/>
      <c r="CC2001" s="702"/>
      <c r="CD2001" s="702"/>
      <c r="CE2001" s="702"/>
      <c r="CF2001" s="702"/>
    </row>
    <row r="2002" spans="1:84">
      <c r="A2002" s="149"/>
      <c r="B2002" s="151"/>
      <c r="C2002" s="151"/>
      <c r="D2002" s="151"/>
      <c r="E2002" s="446" t="s">
        <v>1078</v>
      </c>
      <c r="F2002" s="592">
        <v>10</v>
      </c>
      <c r="G2002" s="159">
        <v>1</v>
      </c>
      <c r="H2002" s="159">
        <v>1</v>
      </c>
      <c r="I2002" s="275">
        <f>SUM(G2002:H2002)</f>
        <v>2</v>
      </c>
      <c r="J2002" s="159">
        <v>0</v>
      </c>
      <c r="K2002" s="159">
        <v>0</v>
      </c>
      <c r="L2002" s="275">
        <f>SUM(J2002:K2002)</f>
        <v>0</v>
      </c>
      <c r="M2002" s="159">
        <v>0</v>
      </c>
      <c r="N2002" s="159">
        <v>0</v>
      </c>
      <c r="O2002" s="275">
        <f>SUM(M2002:N2002)</f>
        <v>0</v>
      </c>
      <c r="P2002" s="159">
        <v>0</v>
      </c>
      <c r="Q2002" s="159">
        <v>0</v>
      </c>
      <c r="R2002" s="275">
        <f>SUM(P2002:Q2002)</f>
        <v>0</v>
      </c>
      <c r="S2002" s="500"/>
      <c r="T2002" s="275"/>
      <c r="U2002" s="275"/>
      <c r="V2002" s="275">
        <f>SUM(T2002:U2002)</f>
        <v>0</v>
      </c>
      <c r="W2002" s="275"/>
      <c r="X2002" s="275"/>
      <c r="Y2002" s="275">
        <f>SUM(W2002:X2002)</f>
        <v>0</v>
      </c>
      <c r="Z2002" s="275"/>
      <c r="AA2002" s="275"/>
      <c r="AB2002" s="275">
        <f>SUM(Z2002:AA2002)</f>
        <v>0</v>
      </c>
      <c r="AC2002" s="275"/>
      <c r="AD2002" s="275"/>
      <c r="AE2002" s="275">
        <f>SUM(AC2002:AD2002)</f>
        <v>0</v>
      </c>
      <c r="AF2002" s="500"/>
      <c r="AG2002" s="275"/>
      <c r="AH2002" s="275"/>
      <c r="AI2002" s="275">
        <f>SUM(AG2002:AH2002)</f>
        <v>0</v>
      </c>
      <c r="AJ2002" s="275"/>
      <c r="AK2002" s="275"/>
      <c r="AL2002" s="275">
        <f>SUM(AJ2002:AK2002)</f>
        <v>0</v>
      </c>
      <c r="AM2002" s="275"/>
      <c r="AN2002" s="275"/>
      <c r="AO2002" s="275">
        <f>SUM(AM2002:AN2002)</f>
        <v>0</v>
      </c>
      <c r="AP2002" s="275"/>
      <c r="AQ2002" s="275"/>
      <c r="AR2002" s="275">
        <f>SUM(AP2002:AQ2002)</f>
        <v>0</v>
      </c>
      <c r="AS2002" s="500"/>
      <c r="AT2002" s="275">
        <v>0</v>
      </c>
      <c r="AU2002" s="275"/>
      <c r="AV2002" s="275">
        <f>SUM(AT2002:AU2002)</f>
        <v>0</v>
      </c>
      <c r="AW2002" s="567">
        <f t="shared" ref="AW2002:AW2003" si="9742">SUM(G2002,J2002,M2002,P2002,T2002,W2002,Z2002,AC2002,AG2002,AJ2002,AM2002,AP2002,AT2002)</f>
        <v>1</v>
      </c>
      <c r="AX2002" s="567">
        <f t="shared" ref="AX2002:AX2003" si="9743">SUM(H2002,K2002,N2002,Q2002,U2002,X2002,AA2002,AD2002,AH2002,AK2002,AN2002,AQ2002,AU2002)</f>
        <v>1</v>
      </c>
      <c r="AY2002" s="567">
        <f t="shared" ref="AY2002:AY2003" si="9744">SUM(I2002,L2002,O2002,R2002,V2002,Y2002,AB2002,AE2002,AI2002,AL2002,AO2002,AR2002,AV2002)</f>
        <v>2</v>
      </c>
      <c r="AZ2002" s="159"/>
      <c r="BA2002" s="159"/>
      <c r="BB2002" s="275">
        <f>SUM(AZ2002:BA2002)</f>
        <v>0</v>
      </c>
      <c r="BC2002" s="275"/>
      <c r="BD2002" s="275"/>
      <c r="BE2002" s="275">
        <f>SUM(BC2002:BD2002)</f>
        <v>0</v>
      </c>
      <c r="BF2002" s="521"/>
      <c r="BG2002" s="605">
        <f>SUM(F2002,S2002,AF2002,AS2002)</f>
        <v>10</v>
      </c>
      <c r="BH2002" s="533">
        <f>SUM(G2002,T2002,AG2002)</f>
        <v>1</v>
      </c>
      <c r="BI2002" s="533">
        <f t="shared" ref="BI2002:BI2004" si="9745">SUM(H2002,U2002,AH2002)</f>
        <v>1</v>
      </c>
      <c r="BJ2002" s="533">
        <f t="shared" ref="BJ2002:BJ2004" si="9746">SUM(I2002,V2002,AI2002)</f>
        <v>2</v>
      </c>
      <c r="BK2002" s="533">
        <f t="shared" ref="BK2002:BK2004" si="9747">SUM(J2002,W2002,AJ2002)</f>
        <v>0</v>
      </c>
      <c r="BL2002" s="533">
        <f t="shared" ref="BL2002:BL2004" si="9748">SUM(K2002,X2002,AK2002)</f>
        <v>0</v>
      </c>
      <c r="BM2002" s="533">
        <f t="shared" ref="BM2002:BM2004" si="9749">SUM(L2002,Y2002,AL2002)</f>
        <v>0</v>
      </c>
      <c r="BN2002" s="533">
        <f>SUM(M2002,Z2002,AM2002)</f>
        <v>0</v>
      </c>
      <c r="BO2002" s="533">
        <f t="shared" ref="BO2002:BO2004" si="9750">SUM(N2002,AA2002,AN2002)</f>
        <v>0</v>
      </c>
      <c r="BP2002" s="533">
        <f t="shared" ref="BP2002:BP2004" si="9751">SUM(O2002,AB2002,AO2002)</f>
        <v>0</v>
      </c>
      <c r="BQ2002" s="533">
        <f t="shared" ref="BQ2002:BQ2004" si="9752">SUM(P2002,AC2002,AP2002)</f>
        <v>0</v>
      </c>
      <c r="BR2002" s="533">
        <f t="shared" ref="BR2002:BR2004" si="9753">SUM(Q2002,AD2002,AQ2002)</f>
        <v>0</v>
      </c>
      <c r="BS2002" s="533">
        <f t="shared" ref="BS2002:BS2004" si="9754">SUM(R2002,AE2002,AR2002)</f>
        <v>0</v>
      </c>
      <c r="BT2002" s="533">
        <f>AT2002</f>
        <v>0</v>
      </c>
      <c r="BU2002" s="533">
        <f t="shared" ref="BU2002:BU2004" si="9755">AU2002</f>
        <v>0</v>
      </c>
      <c r="BV2002" s="533">
        <f t="shared" ref="BV2002:BV2004" si="9756">AV2002</f>
        <v>0</v>
      </c>
      <c r="BW2002" s="536">
        <f>SUM(BH2002,BK2002,BN2002,BQ2002,BT2002)</f>
        <v>1</v>
      </c>
      <c r="BX2002" s="536">
        <f t="shared" ref="BX2002:BX2004" si="9757">SUM(BI2002,BL2002,BO2002,BR2002,BU2002)</f>
        <v>1</v>
      </c>
      <c r="BY2002" s="536">
        <f t="shared" ref="BY2002:BY2004" si="9758">SUM(BJ2002,BM2002,BP2002,BS2002,BV2002)</f>
        <v>2</v>
      </c>
      <c r="BZ2002" t="s">
        <v>74</v>
      </c>
      <c r="CA2002" s="702">
        <f>AZ2002</f>
        <v>0</v>
      </c>
      <c r="CB2002" s="702">
        <f t="shared" ref="CB2002:CB2004" si="9759">BA2002</f>
        <v>0</v>
      </c>
      <c r="CC2002" s="702">
        <f t="shared" ref="CC2002:CC2004" si="9760">BB2002</f>
        <v>0</v>
      </c>
      <c r="CD2002" s="702">
        <f>BC2002</f>
        <v>0</v>
      </c>
      <c r="CE2002" s="702">
        <f t="shared" ref="CE2002:CE2004" si="9761">BD2002</f>
        <v>0</v>
      </c>
      <c r="CF2002" s="702">
        <f t="shared" ref="CF2002:CF2004" si="9762">BE2002</f>
        <v>0</v>
      </c>
    </row>
    <row r="2003" spans="1:84">
      <c r="A2003" s="149"/>
      <c r="B2003" s="151"/>
      <c r="C2003" s="151"/>
      <c r="D2003" s="151"/>
      <c r="E2003" s="446" t="s">
        <v>1079</v>
      </c>
      <c r="F2003" s="592">
        <v>0</v>
      </c>
      <c r="G2003" s="159"/>
      <c r="H2003" s="159"/>
      <c r="I2003" s="275">
        <f>SUM(G2003:H2003)</f>
        <v>0</v>
      </c>
      <c r="J2003" s="159"/>
      <c r="K2003" s="159"/>
      <c r="L2003" s="275">
        <f>SUM(J2003:K2003)</f>
        <v>0</v>
      </c>
      <c r="M2003" s="159"/>
      <c r="N2003" s="159"/>
      <c r="O2003" s="275">
        <f>SUM(M2003:N2003)</f>
        <v>0</v>
      </c>
      <c r="P2003" s="159"/>
      <c r="Q2003" s="159"/>
      <c r="R2003" s="275">
        <f>SUM(P2003:Q2003)</f>
        <v>0</v>
      </c>
      <c r="S2003" s="500"/>
      <c r="T2003" s="275"/>
      <c r="U2003" s="275"/>
      <c r="V2003" s="275">
        <f>SUM(T2003:U2003)</f>
        <v>0</v>
      </c>
      <c r="W2003" s="275"/>
      <c r="X2003" s="275"/>
      <c r="Y2003" s="275">
        <f>SUM(W2003:X2003)</f>
        <v>0</v>
      </c>
      <c r="Z2003" s="275"/>
      <c r="AA2003" s="275"/>
      <c r="AB2003" s="275">
        <f>SUM(Z2003:AA2003)</f>
        <v>0</v>
      </c>
      <c r="AC2003" s="275"/>
      <c r="AD2003" s="275"/>
      <c r="AE2003" s="275">
        <f>SUM(AC2003:AD2003)</f>
        <v>0</v>
      </c>
      <c r="AF2003" s="500"/>
      <c r="AG2003" s="275"/>
      <c r="AH2003" s="275"/>
      <c r="AI2003" s="275">
        <f>SUM(AG2003:AH2003)</f>
        <v>0</v>
      </c>
      <c r="AJ2003" s="275"/>
      <c r="AK2003" s="275"/>
      <c r="AL2003" s="275">
        <f>SUM(AJ2003:AK2003)</f>
        <v>0</v>
      </c>
      <c r="AM2003" s="275"/>
      <c r="AN2003" s="275"/>
      <c r="AO2003" s="275">
        <f>SUM(AM2003:AN2003)</f>
        <v>0</v>
      </c>
      <c r="AP2003" s="275"/>
      <c r="AQ2003" s="275"/>
      <c r="AR2003" s="275">
        <f>SUM(AP2003:AQ2003)</f>
        <v>0</v>
      </c>
      <c r="AS2003" s="500"/>
      <c r="AT2003" s="275"/>
      <c r="AU2003" s="275"/>
      <c r="AV2003" s="275">
        <f>SUM(AT2003:AU2003)</f>
        <v>0</v>
      </c>
      <c r="AW2003" s="567">
        <f t="shared" si="9742"/>
        <v>0</v>
      </c>
      <c r="AX2003" s="567">
        <f t="shared" si="9743"/>
        <v>0</v>
      </c>
      <c r="AY2003" s="567">
        <f t="shared" si="9744"/>
        <v>0</v>
      </c>
      <c r="AZ2003" s="159"/>
      <c r="BA2003" s="159"/>
      <c r="BB2003" s="275">
        <f>SUM(AZ2003:BA2003)</f>
        <v>0</v>
      </c>
      <c r="BC2003" s="275"/>
      <c r="BD2003" s="275"/>
      <c r="BE2003" s="275">
        <f>SUM(BC2003:BD2003)</f>
        <v>0</v>
      </c>
      <c r="BF2003" s="521"/>
      <c r="BG2003" s="605">
        <f>SUM(F2003,S2003,AF2003,AS2003)</f>
        <v>0</v>
      </c>
      <c r="BH2003" s="533">
        <f>SUM(G2003,T2003,AG2003)</f>
        <v>0</v>
      </c>
      <c r="BI2003" s="533">
        <f t="shared" si="9745"/>
        <v>0</v>
      </c>
      <c r="BJ2003" s="533">
        <f t="shared" si="9746"/>
        <v>0</v>
      </c>
      <c r="BK2003" s="533">
        <f t="shared" si="9747"/>
        <v>0</v>
      </c>
      <c r="BL2003" s="533">
        <f t="shared" si="9748"/>
        <v>0</v>
      </c>
      <c r="BM2003" s="533">
        <f t="shared" si="9749"/>
        <v>0</v>
      </c>
      <c r="BN2003" s="533">
        <f>SUM(M2003,Z2003,AM2003)</f>
        <v>0</v>
      </c>
      <c r="BO2003" s="533">
        <f t="shared" si="9750"/>
        <v>0</v>
      </c>
      <c r="BP2003" s="533">
        <f t="shared" si="9751"/>
        <v>0</v>
      </c>
      <c r="BQ2003" s="533">
        <f t="shared" si="9752"/>
        <v>0</v>
      </c>
      <c r="BR2003" s="533">
        <f t="shared" si="9753"/>
        <v>0</v>
      </c>
      <c r="BS2003" s="533">
        <f t="shared" si="9754"/>
        <v>0</v>
      </c>
      <c r="BT2003" s="533">
        <f>AT2003</f>
        <v>0</v>
      </c>
      <c r="BU2003" s="533">
        <f t="shared" si="9755"/>
        <v>0</v>
      </c>
      <c r="BV2003" s="533">
        <f t="shared" si="9756"/>
        <v>0</v>
      </c>
      <c r="BW2003" s="536">
        <f>SUM(BH2003,BK2003,BN2003,BQ2003,BT2003)</f>
        <v>0</v>
      </c>
      <c r="BX2003" s="536">
        <f t="shared" si="9757"/>
        <v>0</v>
      </c>
      <c r="BY2003" s="536">
        <f t="shared" si="9758"/>
        <v>0</v>
      </c>
      <c r="BZ2003" t="s">
        <v>74</v>
      </c>
      <c r="CA2003" s="702">
        <f>AZ2003</f>
        <v>0</v>
      </c>
      <c r="CB2003" s="702">
        <f t="shared" si="9759"/>
        <v>0</v>
      </c>
      <c r="CC2003" s="702">
        <f t="shared" si="9760"/>
        <v>0</v>
      </c>
      <c r="CD2003" s="702">
        <f>BC2003</f>
        <v>0</v>
      </c>
      <c r="CE2003" s="702">
        <f t="shared" si="9761"/>
        <v>0</v>
      </c>
      <c r="CF2003" s="702">
        <f t="shared" si="9762"/>
        <v>0</v>
      </c>
    </row>
    <row r="2004" spans="1:84">
      <c r="A2004" s="149"/>
      <c r="B2004" s="149"/>
      <c r="C2004" s="151"/>
      <c r="D2004" s="151"/>
      <c r="E2004" s="370"/>
      <c r="F2004" s="592">
        <f t="shared" ref="F2004:BE2004" si="9763">SUM(F2002:F2003)</f>
        <v>10</v>
      </c>
      <c r="G2004" s="276">
        <f t="shared" si="9763"/>
        <v>1</v>
      </c>
      <c r="H2004" s="276">
        <f t="shared" si="9763"/>
        <v>1</v>
      </c>
      <c r="I2004" s="276">
        <f t="shared" si="9763"/>
        <v>2</v>
      </c>
      <c r="J2004" s="276">
        <f t="shared" si="9763"/>
        <v>0</v>
      </c>
      <c r="K2004" s="276">
        <f t="shared" si="9763"/>
        <v>0</v>
      </c>
      <c r="L2004" s="276">
        <f t="shared" si="9763"/>
        <v>0</v>
      </c>
      <c r="M2004" s="276">
        <f t="shared" si="9763"/>
        <v>0</v>
      </c>
      <c r="N2004" s="276">
        <f t="shared" si="9763"/>
        <v>0</v>
      </c>
      <c r="O2004" s="276">
        <f t="shared" si="9763"/>
        <v>0</v>
      </c>
      <c r="P2004" s="276">
        <f t="shared" si="9763"/>
        <v>0</v>
      </c>
      <c r="Q2004" s="276">
        <f t="shared" si="9763"/>
        <v>0</v>
      </c>
      <c r="R2004" s="276">
        <f t="shared" si="9763"/>
        <v>0</v>
      </c>
      <c r="S2004" s="501">
        <f t="shared" si="9763"/>
        <v>0</v>
      </c>
      <c r="T2004" s="276">
        <f t="shared" si="9763"/>
        <v>0</v>
      </c>
      <c r="U2004" s="276">
        <f t="shared" si="9763"/>
        <v>0</v>
      </c>
      <c r="V2004" s="276">
        <f t="shared" si="9763"/>
        <v>0</v>
      </c>
      <c r="W2004" s="276">
        <f t="shared" si="9763"/>
        <v>0</v>
      </c>
      <c r="X2004" s="276">
        <f t="shared" si="9763"/>
        <v>0</v>
      </c>
      <c r="Y2004" s="276">
        <f t="shared" si="9763"/>
        <v>0</v>
      </c>
      <c r="Z2004" s="276">
        <f t="shared" si="9763"/>
        <v>0</v>
      </c>
      <c r="AA2004" s="276">
        <f t="shared" si="9763"/>
        <v>0</v>
      </c>
      <c r="AB2004" s="276">
        <f t="shared" si="9763"/>
        <v>0</v>
      </c>
      <c r="AC2004" s="276">
        <f t="shared" si="9763"/>
        <v>0</v>
      </c>
      <c r="AD2004" s="276">
        <f t="shared" si="9763"/>
        <v>0</v>
      </c>
      <c r="AE2004" s="276">
        <f t="shared" si="9763"/>
        <v>0</v>
      </c>
      <c r="AF2004" s="501">
        <f t="shared" si="9763"/>
        <v>0</v>
      </c>
      <c r="AG2004" s="276">
        <f t="shared" si="9763"/>
        <v>0</v>
      </c>
      <c r="AH2004" s="276">
        <f t="shared" si="9763"/>
        <v>0</v>
      </c>
      <c r="AI2004" s="276">
        <f t="shared" si="9763"/>
        <v>0</v>
      </c>
      <c r="AJ2004" s="276">
        <f t="shared" si="9763"/>
        <v>0</v>
      </c>
      <c r="AK2004" s="276">
        <f t="shared" si="9763"/>
        <v>0</v>
      </c>
      <c r="AL2004" s="276">
        <f t="shared" si="9763"/>
        <v>0</v>
      </c>
      <c r="AM2004" s="276">
        <f t="shared" si="9763"/>
        <v>0</v>
      </c>
      <c r="AN2004" s="276">
        <f t="shared" si="9763"/>
        <v>0</v>
      </c>
      <c r="AO2004" s="276">
        <f t="shared" si="9763"/>
        <v>0</v>
      </c>
      <c r="AP2004" s="276">
        <f t="shared" si="9763"/>
        <v>0</v>
      </c>
      <c r="AQ2004" s="276">
        <f t="shared" si="9763"/>
        <v>0</v>
      </c>
      <c r="AR2004" s="276">
        <f t="shared" si="9763"/>
        <v>0</v>
      </c>
      <c r="AS2004" s="501">
        <f t="shared" si="9763"/>
        <v>0</v>
      </c>
      <c r="AT2004" s="276">
        <f t="shared" si="9763"/>
        <v>0</v>
      </c>
      <c r="AU2004" s="276">
        <f t="shared" si="9763"/>
        <v>0</v>
      </c>
      <c r="AV2004" s="276">
        <f t="shared" si="9763"/>
        <v>0</v>
      </c>
      <c r="AW2004" s="568">
        <f t="shared" si="9763"/>
        <v>1</v>
      </c>
      <c r="AX2004" s="568">
        <f t="shared" si="9763"/>
        <v>1</v>
      </c>
      <c r="AY2004" s="568">
        <f t="shared" si="9763"/>
        <v>2</v>
      </c>
      <c r="AZ2004" s="276">
        <f t="shared" si="9763"/>
        <v>0</v>
      </c>
      <c r="BA2004" s="276">
        <f t="shared" si="9763"/>
        <v>0</v>
      </c>
      <c r="BB2004" s="276">
        <f t="shared" si="9763"/>
        <v>0</v>
      </c>
      <c r="BC2004" s="276">
        <f t="shared" si="9763"/>
        <v>0</v>
      </c>
      <c r="BD2004" s="276">
        <f t="shared" si="9763"/>
        <v>0</v>
      </c>
      <c r="BE2004" s="276">
        <f t="shared" si="9763"/>
        <v>0</v>
      </c>
      <c r="BF2004" s="523"/>
      <c r="BG2004" s="605">
        <f>SUM(F2004,S2004,AF2004,AS2004)</f>
        <v>10</v>
      </c>
      <c r="BH2004" s="533">
        <f>SUM(G2004,T2004,AG2004)</f>
        <v>1</v>
      </c>
      <c r="BI2004" s="533">
        <f t="shared" si="9745"/>
        <v>1</v>
      </c>
      <c r="BJ2004" s="533">
        <f t="shared" si="9746"/>
        <v>2</v>
      </c>
      <c r="BK2004" s="533">
        <f t="shared" si="9747"/>
        <v>0</v>
      </c>
      <c r="BL2004" s="533">
        <f t="shared" si="9748"/>
        <v>0</v>
      </c>
      <c r="BM2004" s="533">
        <f t="shared" si="9749"/>
        <v>0</v>
      </c>
      <c r="BN2004" s="533">
        <f>SUM(M2004,Z2004,AM2004)</f>
        <v>0</v>
      </c>
      <c r="BO2004" s="533">
        <f t="shared" si="9750"/>
        <v>0</v>
      </c>
      <c r="BP2004" s="533">
        <f t="shared" si="9751"/>
        <v>0</v>
      </c>
      <c r="BQ2004" s="533">
        <f t="shared" si="9752"/>
        <v>0</v>
      </c>
      <c r="BR2004" s="533">
        <f t="shared" si="9753"/>
        <v>0</v>
      </c>
      <c r="BS2004" s="533">
        <f t="shared" si="9754"/>
        <v>0</v>
      </c>
      <c r="BT2004" s="533">
        <f>AT2004</f>
        <v>0</v>
      </c>
      <c r="BU2004" s="533">
        <f t="shared" si="9755"/>
        <v>0</v>
      </c>
      <c r="BV2004" s="533">
        <f t="shared" si="9756"/>
        <v>0</v>
      </c>
      <c r="BW2004" s="536">
        <f>SUM(BH2004,BK2004,BN2004,BQ2004,BT2004)</f>
        <v>1</v>
      </c>
      <c r="BX2004" s="536">
        <f t="shared" si="9757"/>
        <v>1</v>
      </c>
      <c r="BY2004" s="536">
        <f t="shared" si="9758"/>
        <v>2</v>
      </c>
      <c r="BZ2004" t="s">
        <v>74</v>
      </c>
      <c r="CA2004" s="702">
        <f>AZ2004</f>
        <v>0</v>
      </c>
      <c r="CB2004" s="702">
        <f t="shared" si="9759"/>
        <v>0</v>
      </c>
      <c r="CC2004" s="702">
        <f t="shared" si="9760"/>
        <v>0</v>
      </c>
      <c r="CD2004" s="702">
        <f>BC2004</f>
        <v>0</v>
      </c>
      <c r="CE2004" s="702">
        <f t="shared" si="9761"/>
        <v>0</v>
      </c>
      <c r="CF2004" s="702">
        <f t="shared" si="9762"/>
        <v>0</v>
      </c>
    </row>
    <row r="2005" spans="1:84">
      <c r="A2005" s="149"/>
      <c r="B2005" s="149"/>
      <c r="C2005" s="151"/>
      <c r="D2005" s="151"/>
      <c r="E2005" s="370"/>
      <c r="F2005" s="592"/>
      <c r="G2005" s="168"/>
      <c r="H2005" s="168"/>
      <c r="I2005" s="168"/>
      <c r="J2005" s="168"/>
      <c r="K2005" s="168"/>
      <c r="L2005" s="168"/>
      <c r="M2005" s="168"/>
      <c r="N2005" s="168"/>
      <c r="O2005" s="168"/>
      <c r="P2005" s="168"/>
      <c r="Q2005" s="168"/>
      <c r="R2005" s="168"/>
      <c r="S2005" s="502"/>
      <c r="T2005" s="168"/>
      <c r="U2005" s="168"/>
      <c r="V2005" s="168"/>
      <c r="W2005" s="168"/>
      <c r="X2005" s="168"/>
      <c r="Y2005" s="168"/>
      <c r="Z2005" s="168"/>
      <c r="AA2005" s="168"/>
      <c r="AB2005" s="168"/>
      <c r="AC2005" s="168"/>
      <c r="AD2005" s="168"/>
      <c r="AE2005" s="168"/>
      <c r="AF2005" s="502"/>
      <c r="AG2005" s="168"/>
      <c r="AH2005" s="168"/>
      <c r="AI2005" s="168"/>
      <c r="AJ2005" s="168"/>
      <c r="AK2005" s="168"/>
      <c r="AL2005" s="168"/>
      <c r="AM2005" s="168"/>
      <c r="AN2005" s="168"/>
      <c r="AO2005" s="168"/>
      <c r="AP2005" s="168"/>
      <c r="AQ2005" s="168"/>
      <c r="AR2005" s="168"/>
      <c r="AS2005" s="502"/>
      <c r="AT2005" s="168"/>
      <c r="AU2005" s="168"/>
      <c r="AV2005" s="168"/>
      <c r="AW2005" s="569"/>
      <c r="AX2005" s="569"/>
      <c r="AY2005" s="569"/>
      <c r="AZ2005" s="168"/>
      <c r="BA2005" s="168"/>
      <c r="BB2005" s="168"/>
      <c r="BC2005" s="168"/>
      <c r="BD2005" s="168"/>
      <c r="BE2005" s="168"/>
      <c r="BF2005" s="523"/>
      <c r="CA2005" s="702"/>
      <c r="CB2005" s="702"/>
      <c r="CC2005" s="702"/>
      <c r="CD2005" s="702"/>
      <c r="CE2005" s="702"/>
      <c r="CF2005" s="702"/>
    </row>
    <row r="2006" spans="1:84">
      <c r="A2006" s="149"/>
      <c r="B2006" s="151" t="s">
        <v>87</v>
      </c>
      <c r="C2006" s="151"/>
      <c r="D2006" s="151"/>
      <c r="E2006" s="379" t="s">
        <v>221</v>
      </c>
      <c r="F2006" s="592" t="s">
        <v>74</v>
      </c>
      <c r="G2006" s="159"/>
      <c r="H2006" s="159"/>
      <c r="I2006" s="275"/>
      <c r="J2006" s="159"/>
      <c r="K2006" s="159"/>
      <c r="L2006" s="275"/>
      <c r="M2006" s="159"/>
      <c r="N2006" s="159"/>
      <c r="O2006" s="275"/>
      <c r="P2006" s="159"/>
      <c r="Q2006" s="159" t="s">
        <v>74</v>
      </c>
      <c r="R2006" s="275"/>
      <c r="S2006" s="500"/>
      <c r="T2006" s="275"/>
      <c r="U2006" s="275"/>
      <c r="V2006" s="275"/>
      <c r="W2006" s="275"/>
      <c r="X2006" s="275"/>
      <c r="Y2006" s="275"/>
      <c r="Z2006" s="275"/>
      <c r="AA2006" s="275"/>
      <c r="AB2006" s="275"/>
      <c r="AC2006" s="275"/>
      <c r="AD2006" s="275"/>
      <c r="AE2006" s="275"/>
      <c r="AF2006" s="500"/>
      <c r="AG2006" s="275"/>
      <c r="AH2006" s="275"/>
      <c r="AI2006" s="275"/>
      <c r="AJ2006" s="275"/>
      <c r="AK2006" s="275"/>
      <c r="AL2006" s="275"/>
      <c r="AM2006" s="275"/>
      <c r="AN2006" s="275"/>
      <c r="AO2006" s="275"/>
      <c r="AP2006" s="275"/>
      <c r="AQ2006" s="275"/>
      <c r="AR2006" s="275"/>
      <c r="AS2006" s="500"/>
      <c r="AT2006" s="275"/>
      <c r="AU2006" s="275"/>
      <c r="AV2006" s="275"/>
      <c r="AW2006" s="567"/>
      <c r="AX2006" s="567"/>
      <c r="AY2006" s="567"/>
      <c r="AZ2006" s="159"/>
      <c r="BA2006" s="159"/>
      <c r="BB2006" s="159"/>
      <c r="BC2006" s="275"/>
      <c r="BD2006" s="275"/>
      <c r="BE2006" s="275"/>
      <c r="BF2006" s="521"/>
    </row>
    <row r="2007" spans="1:84">
      <c r="A2007" s="149"/>
      <c r="B2007" s="151"/>
      <c r="C2007" s="151"/>
      <c r="D2007" s="151"/>
      <c r="E2007" s="446" t="s">
        <v>1078</v>
      </c>
      <c r="F2007" s="592">
        <f t="shared" ref="F2007:AK2007" si="9764">SUM(F1945,F1928,F1932,F1936,F1941,F1949,F1953,F1958,F1962,F1966,F1970,F1974,F1978,F1983,F1987,F1992,F1997)</f>
        <v>87</v>
      </c>
      <c r="G2007" s="168">
        <f t="shared" si="9764"/>
        <v>31</v>
      </c>
      <c r="H2007" s="168">
        <f t="shared" si="9764"/>
        <v>17</v>
      </c>
      <c r="I2007" s="168">
        <f t="shared" si="9764"/>
        <v>48</v>
      </c>
      <c r="J2007" s="168">
        <f t="shared" si="9764"/>
        <v>8</v>
      </c>
      <c r="K2007" s="168">
        <f t="shared" si="9764"/>
        <v>3</v>
      </c>
      <c r="L2007" s="168">
        <f t="shared" si="9764"/>
        <v>11</v>
      </c>
      <c r="M2007" s="168">
        <f t="shared" si="9764"/>
        <v>2</v>
      </c>
      <c r="N2007" s="168">
        <f t="shared" si="9764"/>
        <v>1</v>
      </c>
      <c r="O2007" s="168">
        <f t="shared" si="9764"/>
        <v>3</v>
      </c>
      <c r="P2007" s="168">
        <f t="shared" si="9764"/>
        <v>24</v>
      </c>
      <c r="Q2007" s="168">
        <f t="shared" si="9764"/>
        <v>5</v>
      </c>
      <c r="R2007" s="168">
        <f t="shared" si="9764"/>
        <v>29</v>
      </c>
      <c r="S2007" s="502">
        <f t="shared" si="9764"/>
        <v>0</v>
      </c>
      <c r="T2007" s="168">
        <f t="shared" si="9764"/>
        <v>0</v>
      </c>
      <c r="U2007" s="168">
        <f t="shared" si="9764"/>
        <v>0</v>
      </c>
      <c r="V2007" s="168">
        <f t="shared" si="9764"/>
        <v>0</v>
      </c>
      <c r="W2007" s="168">
        <f t="shared" si="9764"/>
        <v>0</v>
      </c>
      <c r="X2007" s="168">
        <f t="shared" si="9764"/>
        <v>0</v>
      </c>
      <c r="Y2007" s="168">
        <f t="shared" si="9764"/>
        <v>0</v>
      </c>
      <c r="Z2007" s="168">
        <f t="shared" si="9764"/>
        <v>0</v>
      </c>
      <c r="AA2007" s="168">
        <f t="shared" si="9764"/>
        <v>0</v>
      </c>
      <c r="AB2007" s="168">
        <f t="shared" si="9764"/>
        <v>0</v>
      </c>
      <c r="AC2007" s="168">
        <f t="shared" si="9764"/>
        <v>0</v>
      </c>
      <c r="AD2007" s="168">
        <f t="shared" si="9764"/>
        <v>0</v>
      </c>
      <c r="AE2007" s="168">
        <f t="shared" si="9764"/>
        <v>0</v>
      </c>
      <c r="AF2007" s="502">
        <f t="shared" si="9764"/>
        <v>0</v>
      </c>
      <c r="AG2007" s="168">
        <f t="shared" si="9764"/>
        <v>0</v>
      </c>
      <c r="AH2007" s="168">
        <f t="shared" si="9764"/>
        <v>0</v>
      </c>
      <c r="AI2007" s="168">
        <f t="shared" si="9764"/>
        <v>0</v>
      </c>
      <c r="AJ2007" s="168">
        <f t="shared" si="9764"/>
        <v>0</v>
      </c>
      <c r="AK2007" s="168">
        <f t="shared" si="9764"/>
        <v>0</v>
      </c>
      <c r="AL2007" s="168">
        <f t="shared" ref="AL2007:BE2007" si="9765">SUM(AL1945,AL1928,AL1932,AL1936,AL1941,AL1949,AL1953,AL1958,AL1962,AL1966,AL1970,AL1974,AL1978,AL1983,AL1987,AL1992,AL1997)</f>
        <v>0</v>
      </c>
      <c r="AM2007" s="168">
        <f t="shared" si="9765"/>
        <v>0</v>
      </c>
      <c r="AN2007" s="168">
        <f t="shared" si="9765"/>
        <v>0</v>
      </c>
      <c r="AO2007" s="168">
        <f t="shared" si="9765"/>
        <v>0</v>
      </c>
      <c r="AP2007" s="168">
        <f t="shared" si="9765"/>
        <v>0</v>
      </c>
      <c r="AQ2007" s="168">
        <f t="shared" si="9765"/>
        <v>0</v>
      </c>
      <c r="AR2007" s="168">
        <f t="shared" si="9765"/>
        <v>0</v>
      </c>
      <c r="AS2007" s="502">
        <f t="shared" si="9765"/>
        <v>0</v>
      </c>
      <c r="AT2007" s="168">
        <f t="shared" si="9765"/>
        <v>1</v>
      </c>
      <c r="AU2007" s="168">
        <f t="shared" si="9765"/>
        <v>0</v>
      </c>
      <c r="AV2007" s="168">
        <f t="shared" si="9765"/>
        <v>1</v>
      </c>
      <c r="AW2007" s="569">
        <f t="shared" si="9765"/>
        <v>66</v>
      </c>
      <c r="AX2007" s="569">
        <f t="shared" si="9765"/>
        <v>26</v>
      </c>
      <c r="AY2007" s="569">
        <f t="shared" si="9765"/>
        <v>92</v>
      </c>
      <c r="AZ2007" s="168">
        <f t="shared" si="9765"/>
        <v>1</v>
      </c>
      <c r="BA2007" s="168">
        <f t="shared" si="9765"/>
        <v>0</v>
      </c>
      <c r="BB2007" s="168">
        <f t="shared" si="9765"/>
        <v>1</v>
      </c>
      <c r="BC2007" s="168">
        <f t="shared" si="9765"/>
        <v>23</v>
      </c>
      <c r="BD2007" s="168">
        <f t="shared" si="9765"/>
        <v>8</v>
      </c>
      <c r="BE2007" s="168">
        <f t="shared" si="9765"/>
        <v>31</v>
      </c>
      <c r="BF2007" s="523"/>
      <c r="BG2007" s="605">
        <f>SUM(F2007,S2007,AF2007,AS2007)</f>
        <v>87</v>
      </c>
      <c r="BH2007" s="533">
        <f>SUM(G2007,T2007,AG2007)</f>
        <v>31</v>
      </c>
      <c r="BI2007" s="533">
        <f t="shared" ref="BI2007:BI2009" si="9766">SUM(H2007,U2007,AH2007)</f>
        <v>17</v>
      </c>
      <c r="BJ2007" s="533">
        <f t="shared" ref="BJ2007:BJ2009" si="9767">SUM(I2007,V2007,AI2007)</f>
        <v>48</v>
      </c>
      <c r="BK2007" s="533">
        <f t="shared" ref="BK2007:BK2009" si="9768">SUM(J2007,W2007,AJ2007)</f>
        <v>8</v>
      </c>
      <c r="BL2007" s="533">
        <f t="shared" ref="BL2007:BL2009" si="9769">SUM(K2007,X2007,AK2007)</f>
        <v>3</v>
      </c>
      <c r="BM2007" s="533">
        <f t="shared" ref="BM2007:BM2009" si="9770">SUM(L2007,Y2007,AL2007)</f>
        <v>11</v>
      </c>
      <c r="BN2007" s="533">
        <f>SUM(M2007,Z2007,AM2007)</f>
        <v>2</v>
      </c>
      <c r="BO2007" s="533">
        <f t="shared" ref="BO2007:BO2009" si="9771">SUM(N2007,AA2007,AN2007)</f>
        <v>1</v>
      </c>
      <c r="BP2007" s="533">
        <f t="shared" ref="BP2007:BP2009" si="9772">SUM(O2007,AB2007,AO2007)</f>
        <v>3</v>
      </c>
      <c r="BQ2007" s="533">
        <f t="shared" ref="BQ2007:BQ2009" si="9773">SUM(P2007,AC2007,AP2007)</f>
        <v>24</v>
      </c>
      <c r="BR2007" s="533">
        <f t="shared" ref="BR2007:BR2009" si="9774">SUM(Q2007,AD2007,AQ2007)</f>
        <v>5</v>
      </c>
      <c r="BS2007" s="533">
        <f t="shared" ref="BS2007:BS2009" si="9775">SUM(R2007,AE2007,AR2007)</f>
        <v>29</v>
      </c>
      <c r="BT2007" s="533">
        <f>AT2007</f>
        <v>1</v>
      </c>
      <c r="BU2007" s="533">
        <f t="shared" ref="BU2007:BU2009" si="9776">AU2007</f>
        <v>0</v>
      </c>
      <c r="BV2007" s="533">
        <f t="shared" ref="BV2007:BV2009" si="9777">AV2007</f>
        <v>1</v>
      </c>
      <c r="BW2007" s="536">
        <f>SUM(BH2007,BK2007,BN2007,BQ2007,BT2007)</f>
        <v>66</v>
      </c>
      <c r="BX2007" s="536">
        <f t="shared" ref="BX2007:BX2009" si="9778">SUM(BI2007,BL2007,BO2007,BR2007,BU2007)</f>
        <v>26</v>
      </c>
      <c r="BY2007" s="536">
        <f t="shared" ref="BY2007:BY2009" si="9779">SUM(BJ2007,BM2007,BP2007,BS2007,BV2007)</f>
        <v>92</v>
      </c>
      <c r="BZ2007" t="s">
        <v>74</v>
      </c>
      <c r="CA2007" s="553">
        <f>AZ2007</f>
        <v>1</v>
      </c>
      <c r="CB2007" s="553">
        <f t="shared" ref="CB2007:CB2009" si="9780">BA2007</f>
        <v>0</v>
      </c>
      <c r="CC2007" s="553">
        <f t="shared" ref="CC2007:CC2009" si="9781">BB2007</f>
        <v>1</v>
      </c>
      <c r="CD2007" s="553">
        <f>BC2007</f>
        <v>23</v>
      </c>
      <c r="CE2007" s="553">
        <f t="shared" ref="CE2007:CE2009" si="9782">BD2007</f>
        <v>8</v>
      </c>
      <c r="CF2007" s="553">
        <f t="shared" ref="CF2007:CF2009" si="9783">BE2007</f>
        <v>31</v>
      </c>
    </row>
    <row r="2008" spans="1:84">
      <c r="A2008" s="149"/>
      <c r="B2008" s="151"/>
      <c r="C2008" s="151"/>
      <c r="D2008" s="151"/>
      <c r="E2008" s="446" t="s">
        <v>1079</v>
      </c>
      <c r="F2008" s="592">
        <f t="shared" ref="F2008:AK2008" si="9784">SUM(F1946,F1929,F1933,F1937,F1942,F1950,F1954,F1959,F1963,F1967,F1971,F1975,F1979,F1984,F1988,F1993,F1998)</f>
        <v>153</v>
      </c>
      <c r="G2008" s="168">
        <f t="shared" si="9784"/>
        <v>31</v>
      </c>
      <c r="H2008" s="168">
        <f t="shared" si="9784"/>
        <v>20</v>
      </c>
      <c r="I2008" s="168">
        <f t="shared" si="9784"/>
        <v>51</v>
      </c>
      <c r="J2008" s="168">
        <f t="shared" si="9784"/>
        <v>7</v>
      </c>
      <c r="K2008" s="168">
        <f t="shared" si="9784"/>
        <v>1</v>
      </c>
      <c r="L2008" s="168">
        <f t="shared" si="9784"/>
        <v>8</v>
      </c>
      <c r="M2008" s="168">
        <f t="shared" si="9784"/>
        <v>0</v>
      </c>
      <c r="N2008" s="168">
        <f t="shared" si="9784"/>
        <v>1</v>
      </c>
      <c r="O2008" s="168">
        <f t="shared" si="9784"/>
        <v>1</v>
      </c>
      <c r="P2008" s="168">
        <f t="shared" si="9784"/>
        <v>12</v>
      </c>
      <c r="Q2008" s="168">
        <f t="shared" si="9784"/>
        <v>7</v>
      </c>
      <c r="R2008" s="168">
        <f t="shared" si="9784"/>
        <v>19</v>
      </c>
      <c r="S2008" s="502">
        <f t="shared" si="9784"/>
        <v>0</v>
      </c>
      <c r="T2008" s="168">
        <f t="shared" si="9784"/>
        <v>0</v>
      </c>
      <c r="U2008" s="168">
        <f t="shared" si="9784"/>
        <v>0</v>
      </c>
      <c r="V2008" s="168">
        <f t="shared" si="9784"/>
        <v>0</v>
      </c>
      <c r="W2008" s="168">
        <f t="shared" si="9784"/>
        <v>0</v>
      </c>
      <c r="X2008" s="168">
        <f t="shared" si="9784"/>
        <v>0</v>
      </c>
      <c r="Y2008" s="168">
        <f t="shared" si="9784"/>
        <v>0</v>
      </c>
      <c r="Z2008" s="168">
        <f t="shared" si="9784"/>
        <v>0</v>
      </c>
      <c r="AA2008" s="168">
        <f t="shared" si="9784"/>
        <v>0</v>
      </c>
      <c r="AB2008" s="168">
        <f t="shared" si="9784"/>
        <v>0</v>
      </c>
      <c r="AC2008" s="168">
        <f t="shared" si="9784"/>
        <v>0</v>
      </c>
      <c r="AD2008" s="168">
        <f t="shared" si="9784"/>
        <v>0</v>
      </c>
      <c r="AE2008" s="168">
        <f t="shared" si="9784"/>
        <v>0</v>
      </c>
      <c r="AF2008" s="502">
        <f t="shared" si="9784"/>
        <v>0</v>
      </c>
      <c r="AG2008" s="168">
        <f t="shared" si="9784"/>
        <v>0</v>
      </c>
      <c r="AH2008" s="168">
        <f t="shared" si="9784"/>
        <v>0</v>
      </c>
      <c r="AI2008" s="168">
        <f t="shared" si="9784"/>
        <v>0</v>
      </c>
      <c r="AJ2008" s="168">
        <f t="shared" si="9784"/>
        <v>0</v>
      </c>
      <c r="AK2008" s="168">
        <f t="shared" si="9784"/>
        <v>0</v>
      </c>
      <c r="AL2008" s="168">
        <f t="shared" ref="AL2008:BE2008" si="9785">SUM(AL1946,AL1929,AL1933,AL1937,AL1942,AL1950,AL1954,AL1959,AL1963,AL1967,AL1971,AL1975,AL1979,AL1984,AL1988,AL1993,AL1998)</f>
        <v>0</v>
      </c>
      <c r="AM2008" s="168">
        <f t="shared" si="9785"/>
        <v>0</v>
      </c>
      <c r="AN2008" s="168">
        <f t="shared" si="9785"/>
        <v>0</v>
      </c>
      <c r="AO2008" s="168">
        <f t="shared" si="9785"/>
        <v>0</v>
      </c>
      <c r="AP2008" s="168">
        <f t="shared" si="9785"/>
        <v>0</v>
      </c>
      <c r="AQ2008" s="168">
        <f t="shared" si="9785"/>
        <v>0</v>
      </c>
      <c r="AR2008" s="168">
        <f t="shared" si="9785"/>
        <v>0</v>
      </c>
      <c r="AS2008" s="502">
        <f t="shared" si="9785"/>
        <v>0</v>
      </c>
      <c r="AT2008" s="168">
        <f t="shared" si="9785"/>
        <v>0</v>
      </c>
      <c r="AU2008" s="168">
        <f t="shared" si="9785"/>
        <v>0</v>
      </c>
      <c r="AV2008" s="168">
        <f t="shared" si="9785"/>
        <v>0</v>
      </c>
      <c r="AW2008" s="569">
        <f t="shared" si="9785"/>
        <v>50</v>
      </c>
      <c r="AX2008" s="569">
        <f t="shared" si="9785"/>
        <v>29</v>
      </c>
      <c r="AY2008" s="569">
        <f t="shared" si="9785"/>
        <v>79</v>
      </c>
      <c r="AZ2008" s="168">
        <f t="shared" si="9785"/>
        <v>0</v>
      </c>
      <c r="BA2008" s="168">
        <f t="shared" si="9785"/>
        <v>0</v>
      </c>
      <c r="BB2008" s="168">
        <f t="shared" si="9785"/>
        <v>0</v>
      </c>
      <c r="BC2008" s="168">
        <f t="shared" si="9785"/>
        <v>5</v>
      </c>
      <c r="BD2008" s="168">
        <f t="shared" si="9785"/>
        <v>4</v>
      </c>
      <c r="BE2008" s="168">
        <f t="shared" si="9785"/>
        <v>9</v>
      </c>
      <c r="BF2008" s="523"/>
      <c r="BG2008" s="605">
        <f>SUM(F2008,S2008,AF2008,AS2008)</f>
        <v>153</v>
      </c>
      <c r="BH2008" s="533">
        <f>SUM(G2008,T2008,AG2008)</f>
        <v>31</v>
      </c>
      <c r="BI2008" s="533">
        <f t="shared" si="9766"/>
        <v>20</v>
      </c>
      <c r="BJ2008" s="533">
        <f t="shared" si="9767"/>
        <v>51</v>
      </c>
      <c r="BK2008" s="533">
        <f t="shared" si="9768"/>
        <v>7</v>
      </c>
      <c r="BL2008" s="533">
        <f t="shared" si="9769"/>
        <v>1</v>
      </c>
      <c r="BM2008" s="533">
        <f t="shared" si="9770"/>
        <v>8</v>
      </c>
      <c r="BN2008" s="533">
        <f>SUM(M2008,Z2008,AM2008)</f>
        <v>0</v>
      </c>
      <c r="BO2008" s="533">
        <f t="shared" si="9771"/>
        <v>1</v>
      </c>
      <c r="BP2008" s="533">
        <f t="shared" si="9772"/>
        <v>1</v>
      </c>
      <c r="BQ2008" s="533">
        <f t="shared" si="9773"/>
        <v>12</v>
      </c>
      <c r="BR2008" s="533">
        <f t="shared" si="9774"/>
        <v>7</v>
      </c>
      <c r="BS2008" s="533">
        <f t="shared" si="9775"/>
        <v>19</v>
      </c>
      <c r="BT2008" s="533">
        <f>AT2008</f>
        <v>0</v>
      </c>
      <c r="BU2008" s="533">
        <f t="shared" si="9776"/>
        <v>0</v>
      </c>
      <c r="BV2008" s="533">
        <f t="shared" si="9777"/>
        <v>0</v>
      </c>
      <c r="BW2008" s="536">
        <f>SUM(BH2008,BK2008,BN2008,BQ2008,BT2008)</f>
        <v>50</v>
      </c>
      <c r="BX2008" s="536">
        <f t="shared" si="9778"/>
        <v>29</v>
      </c>
      <c r="BY2008" s="536">
        <f t="shared" si="9779"/>
        <v>79</v>
      </c>
      <c r="BZ2008" t="s">
        <v>74</v>
      </c>
      <c r="CA2008" s="553">
        <f>AZ2008</f>
        <v>0</v>
      </c>
      <c r="CB2008" s="553">
        <f t="shared" si="9780"/>
        <v>0</v>
      </c>
      <c r="CC2008" s="553">
        <f t="shared" si="9781"/>
        <v>0</v>
      </c>
      <c r="CD2008" s="553">
        <f>BC2008</f>
        <v>5</v>
      </c>
      <c r="CE2008" s="553">
        <f t="shared" si="9782"/>
        <v>4</v>
      </c>
      <c r="CF2008" s="553">
        <f t="shared" si="9783"/>
        <v>9</v>
      </c>
    </row>
    <row r="2009" spans="1:84" s="10" customFormat="1">
      <c r="A2009" s="151"/>
      <c r="B2009" s="151"/>
      <c r="C2009" s="151"/>
      <c r="D2009" s="151"/>
      <c r="E2009" s="379"/>
      <c r="F2009" s="592">
        <f t="shared" ref="F2009:AK2009" si="9786">SUM(F1947,F1930,F1934,F1938,F1943,F1951,F1955,F1960,F1964,F1968,F1972,F1976,F1980,F1985,F1989,F1994,F1999)</f>
        <v>240</v>
      </c>
      <c r="G2009" s="168">
        <f t="shared" si="9786"/>
        <v>62</v>
      </c>
      <c r="H2009" s="168">
        <f t="shared" si="9786"/>
        <v>37</v>
      </c>
      <c r="I2009" s="168">
        <f t="shared" si="9786"/>
        <v>99</v>
      </c>
      <c r="J2009" s="168">
        <f t="shared" si="9786"/>
        <v>15</v>
      </c>
      <c r="K2009" s="168">
        <f t="shared" si="9786"/>
        <v>4</v>
      </c>
      <c r="L2009" s="168">
        <f t="shared" si="9786"/>
        <v>19</v>
      </c>
      <c r="M2009" s="168">
        <f t="shared" si="9786"/>
        <v>2</v>
      </c>
      <c r="N2009" s="168">
        <f t="shared" si="9786"/>
        <v>2</v>
      </c>
      <c r="O2009" s="168">
        <f t="shared" si="9786"/>
        <v>4</v>
      </c>
      <c r="P2009" s="168">
        <f t="shared" si="9786"/>
        <v>36</v>
      </c>
      <c r="Q2009" s="168">
        <f t="shared" si="9786"/>
        <v>12</v>
      </c>
      <c r="R2009" s="168">
        <f t="shared" si="9786"/>
        <v>48</v>
      </c>
      <c r="S2009" s="502">
        <f t="shared" si="9786"/>
        <v>0</v>
      </c>
      <c r="T2009" s="168">
        <f t="shared" si="9786"/>
        <v>0</v>
      </c>
      <c r="U2009" s="168">
        <f t="shared" si="9786"/>
        <v>0</v>
      </c>
      <c r="V2009" s="168">
        <f t="shared" si="9786"/>
        <v>0</v>
      </c>
      <c r="W2009" s="168">
        <f t="shared" si="9786"/>
        <v>0</v>
      </c>
      <c r="X2009" s="168">
        <f t="shared" si="9786"/>
        <v>0</v>
      </c>
      <c r="Y2009" s="168">
        <f t="shared" si="9786"/>
        <v>0</v>
      </c>
      <c r="Z2009" s="168">
        <f t="shared" si="9786"/>
        <v>0</v>
      </c>
      <c r="AA2009" s="168">
        <f t="shared" si="9786"/>
        <v>0</v>
      </c>
      <c r="AB2009" s="168">
        <f t="shared" si="9786"/>
        <v>0</v>
      </c>
      <c r="AC2009" s="168">
        <f t="shared" si="9786"/>
        <v>0</v>
      </c>
      <c r="AD2009" s="168">
        <f t="shared" si="9786"/>
        <v>0</v>
      </c>
      <c r="AE2009" s="168">
        <f t="shared" si="9786"/>
        <v>0</v>
      </c>
      <c r="AF2009" s="502">
        <f t="shared" si="9786"/>
        <v>0</v>
      </c>
      <c r="AG2009" s="168">
        <f t="shared" si="9786"/>
        <v>0</v>
      </c>
      <c r="AH2009" s="168">
        <f t="shared" si="9786"/>
        <v>0</v>
      </c>
      <c r="AI2009" s="168">
        <f t="shared" si="9786"/>
        <v>0</v>
      </c>
      <c r="AJ2009" s="168">
        <f t="shared" si="9786"/>
        <v>0</v>
      </c>
      <c r="AK2009" s="168">
        <f t="shared" si="9786"/>
        <v>0</v>
      </c>
      <c r="AL2009" s="168">
        <f t="shared" ref="AL2009:BE2009" si="9787">SUM(AL1947,AL1930,AL1934,AL1938,AL1943,AL1951,AL1955,AL1960,AL1964,AL1968,AL1972,AL1976,AL1980,AL1985,AL1989,AL1994,AL1999)</f>
        <v>0</v>
      </c>
      <c r="AM2009" s="168">
        <f t="shared" si="9787"/>
        <v>0</v>
      </c>
      <c r="AN2009" s="168">
        <f t="shared" si="9787"/>
        <v>0</v>
      </c>
      <c r="AO2009" s="168">
        <f t="shared" si="9787"/>
        <v>0</v>
      </c>
      <c r="AP2009" s="168">
        <f t="shared" si="9787"/>
        <v>0</v>
      </c>
      <c r="AQ2009" s="168">
        <f t="shared" si="9787"/>
        <v>0</v>
      </c>
      <c r="AR2009" s="168">
        <f t="shared" si="9787"/>
        <v>0</v>
      </c>
      <c r="AS2009" s="502">
        <f t="shared" si="9787"/>
        <v>0</v>
      </c>
      <c r="AT2009" s="168">
        <f t="shared" si="9787"/>
        <v>1</v>
      </c>
      <c r="AU2009" s="168">
        <f t="shared" si="9787"/>
        <v>0</v>
      </c>
      <c r="AV2009" s="168">
        <f t="shared" si="9787"/>
        <v>1</v>
      </c>
      <c r="AW2009" s="569">
        <f t="shared" si="9787"/>
        <v>116</v>
      </c>
      <c r="AX2009" s="569">
        <f t="shared" si="9787"/>
        <v>55</v>
      </c>
      <c r="AY2009" s="569">
        <f t="shared" si="9787"/>
        <v>171</v>
      </c>
      <c r="AZ2009" s="168">
        <f t="shared" si="9787"/>
        <v>1</v>
      </c>
      <c r="BA2009" s="168">
        <f t="shared" si="9787"/>
        <v>0</v>
      </c>
      <c r="BB2009" s="168">
        <f t="shared" si="9787"/>
        <v>1</v>
      </c>
      <c r="BC2009" s="168">
        <f t="shared" si="9787"/>
        <v>28</v>
      </c>
      <c r="BD2009" s="168">
        <f t="shared" si="9787"/>
        <v>12</v>
      </c>
      <c r="BE2009" s="168">
        <f t="shared" si="9787"/>
        <v>40</v>
      </c>
      <c r="BF2009" s="523"/>
      <c r="BG2009" s="605">
        <f>SUM(F2009,S2009,AF2009,AS2009)</f>
        <v>240</v>
      </c>
      <c r="BH2009" s="533">
        <f>SUM(G2009,T2009,AG2009)</f>
        <v>62</v>
      </c>
      <c r="BI2009" s="533">
        <f t="shared" si="9766"/>
        <v>37</v>
      </c>
      <c r="BJ2009" s="533">
        <f t="shared" si="9767"/>
        <v>99</v>
      </c>
      <c r="BK2009" s="533">
        <f t="shared" si="9768"/>
        <v>15</v>
      </c>
      <c r="BL2009" s="533">
        <f t="shared" si="9769"/>
        <v>4</v>
      </c>
      <c r="BM2009" s="533">
        <f t="shared" si="9770"/>
        <v>19</v>
      </c>
      <c r="BN2009" s="533">
        <f>SUM(M2009,Z2009,AM2009)</f>
        <v>2</v>
      </c>
      <c r="BO2009" s="533">
        <f t="shared" si="9771"/>
        <v>2</v>
      </c>
      <c r="BP2009" s="533">
        <f t="shared" si="9772"/>
        <v>4</v>
      </c>
      <c r="BQ2009" s="533">
        <f t="shared" si="9773"/>
        <v>36</v>
      </c>
      <c r="BR2009" s="533">
        <f t="shared" si="9774"/>
        <v>12</v>
      </c>
      <c r="BS2009" s="533">
        <f t="shared" si="9775"/>
        <v>48</v>
      </c>
      <c r="BT2009" s="533">
        <f>AT2009</f>
        <v>1</v>
      </c>
      <c r="BU2009" s="533">
        <f t="shared" si="9776"/>
        <v>0</v>
      </c>
      <c r="BV2009" s="533">
        <f t="shared" si="9777"/>
        <v>1</v>
      </c>
      <c r="BW2009" s="536">
        <f>SUM(BH2009,BK2009,BN2009,BQ2009,BT2009)</f>
        <v>116</v>
      </c>
      <c r="BX2009" s="536">
        <f t="shared" si="9778"/>
        <v>55</v>
      </c>
      <c r="BY2009" s="536">
        <f t="shared" si="9779"/>
        <v>171</v>
      </c>
      <c r="BZ2009" t="s">
        <v>74</v>
      </c>
      <c r="CA2009" s="553">
        <f>AZ2009</f>
        <v>1</v>
      </c>
      <c r="CB2009" s="553">
        <f t="shared" si="9780"/>
        <v>0</v>
      </c>
      <c r="CC2009" s="553">
        <f t="shared" si="9781"/>
        <v>1</v>
      </c>
      <c r="CD2009" s="553">
        <f>BC2009</f>
        <v>28</v>
      </c>
      <c r="CE2009" s="553">
        <f t="shared" si="9782"/>
        <v>12</v>
      </c>
      <c r="CF2009" s="553">
        <f t="shared" si="9783"/>
        <v>40</v>
      </c>
    </row>
    <row r="2010" spans="1:84">
      <c r="A2010" s="149"/>
      <c r="B2010" s="149"/>
      <c r="C2010" s="151"/>
      <c r="D2010" s="151"/>
      <c r="E2010" s="370"/>
      <c r="F2010" s="591"/>
      <c r="G2010" s="159"/>
      <c r="H2010" s="159"/>
      <c r="I2010" s="159"/>
      <c r="J2010" s="159"/>
      <c r="K2010" s="159"/>
      <c r="L2010" s="159"/>
      <c r="M2010" s="159"/>
      <c r="N2010" s="159"/>
      <c r="O2010" s="159"/>
      <c r="P2010" s="159"/>
      <c r="Q2010" s="159"/>
      <c r="R2010" s="159"/>
      <c r="S2010" s="503"/>
      <c r="T2010" s="159"/>
      <c r="U2010" s="159"/>
      <c r="V2010" s="159"/>
      <c r="W2010" s="159"/>
      <c r="X2010" s="159"/>
      <c r="Y2010" s="159"/>
      <c r="Z2010" s="159"/>
      <c r="AA2010" s="159"/>
      <c r="AB2010" s="159"/>
      <c r="AC2010" s="159"/>
      <c r="AD2010" s="159"/>
      <c r="AE2010" s="159"/>
      <c r="AF2010" s="503"/>
      <c r="AG2010" s="159"/>
      <c r="AH2010" s="159"/>
      <c r="AI2010" s="159"/>
      <c r="AJ2010" s="159"/>
      <c r="AK2010" s="159"/>
      <c r="AL2010" s="159"/>
      <c r="AM2010" s="159"/>
      <c r="AN2010" s="159"/>
      <c r="AO2010" s="159"/>
      <c r="AP2010" s="159"/>
      <c r="AQ2010" s="159"/>
      <c r="AR2010" s="159"/>
      <c r="AS2010" s="503"/>
      <c r="AT2010" s="159"/>
      <c r="AU2010" s="159"/>
      <c r="AV2010" s="159"/>
      <c r="AW2010" s="570"/>
      <c r="AX2010" s="570"/>
      <c r="AY2010" s="570"/>
      <c r="AZ2010" s="159"/>
      <c r="BA2010" s="159"/>
      <c r="BB2010" s="159"/>
      <c r="BC2010" s="159"/>
      <c r="BD2010" s="159"/>
      <c r="BE2010" s="159"/>
      <c r="BF2010" s="474"/>
    </row>
    <row r="2011" spans="1:84">
      <c r="A2011" s="149"/>
      <c r="B2011" s="151" t="s">
        <v>106</v>
      </c>
      <c r="C2011" s="151"/>
      <c r="D2011" s="151"/>
      <c r="E2011" s="370"/>
      <c r="F2011" s="591"/>
      <c r="G2011" s="159"/>
      <c r="H2011" s="159"/>
      <c r="I2011" s="159"/>
      <c r="J2011" s="159"/>
      <c r="K2011" s="159"/>
      <c r="L2011" s="159"/>
      <c r="M2011" s="159"/>
      <c r="N2011" s="159"/>
      <c r="O2011" s="159"/>
      <c r="P2011" s="159"/>
      <c r="Q2011" s="159"/>
      <c r="R2011" s="159"/>
      <c r="S2011" s="503"/>
      <c r="T2011" s="159"/>
      <c r="U2011" s="159"/>
      <c r="V2011" s="159"/>
      <c r="W2011" s="159"/>
      <c r="X2011" s="159"/>
      <c r="Y2011" s="159"/>
      <c r="Z2011" s="159"/>
      <c r="AA2011" s="159"/>
      <c r="AB2011" s="159"/>
      <c r="AC2011" s="159"/>
      <c r="AD2011" s="159"/>
      <c r="AE2011" s="159"/>
      <c r="AF2011" s="503"/>
      <c r="AG2011" s="159"/>
      <c r="AH2011" s="159"/>
      <c r="AI2011" s="159"/>
      <c r="AJ2011" s="159"/>
      <c r="AK2011" s="159"/>
      <c r="AL2011" s="159"/>
      <c r="AM2011" s="159"/>
      <c r="AN2011" s="159"/>
      <c r="AO2011" s="159"/>
      <c r="AP2011" s="159"/>
      <c r="AQ2011" s="159"/>
      <c r="AR2011" s="159"/>
      <c r="AS2011" s="503"/>
      <c r="AT2011" s="159"/>
      <c r="AU2011" s="159"/>
      <c r="AV2011" s="159"/>
      <c r="AW2011" s="570"/>
      <c r="AX2011" s="570"/>
      <c r="AY2011" s="570"/>
      <c r="AZ2011" s="159"/>
      <c r="BA2011" s="159"/>
      <c r="BB2011" s="159"/>
      <c r="BC2011" s="159"/>
      <c r="BD2011" s="159"/>
      <c r="BE2011" s="159"/>
      <c r="BF2011" s="474"/>
    </row>
    <row r="2012" spans="1:84">
      <c r="A2012" s="149"/>
      <c r="B2012" s="149" t="s">
        <v>215</v>
      </c>
      <c r="C2012" s="151"/>
      <c r="D2012" s="151"/>
      <c r="E2012" s="379" t="s">
        <v>221</v>
      </c>
      <c r="F2012" s="592"/>
      <c r="G2012" s="159"/>
      <c r="H2012" s="159"/>
      <c r="I2012" s="159"/>
      <c r="J2012" s="159"/>
      <c r="K2012" s="159"/>
      <c r="L2012" s="159"/>
      <c r="M2012" s="159"/>
      <c r="N2012" s="159"/>
      <c r="O2012" s="159"/>
      <c r="P2012" s="159"/>
      <c r="Q2012" s="159"/>
      <c r="R2012" s="159"/>
      <c r="S2012" s="503"/>
      <c r="T2012" s="159"/>
      <c r="U2012" s="159"/>
      <c r="V2012" s="159"/>
      <c r="W2012" s="159"/>
      <c r="X2012" s="159"/>
      <c r="Y2012" s="159"/>
      <c r="Z2012" s="159"/>
      <c r="AA2012" s="159"/>
      <c r="AB2012" s="159"/>
      <c r="AC2012" s="159"/>
      <c r="AD2012" s="159"/>
      <c r="AE2012" s="159"/>
      <c r="AF2012" s="503"/>
      <c r="AG2012" s="159"/>
      <c r="AH2012" s="159"/>
      <c r="AI2012" s="159"/>
      <c r="AJ2012" s="159"/>
      <c r="AK2012" s="159"/>
      <c r="AL2012" s="159"/>
      <c r="AM2012" s="159"/>
      <c r="AN2012" s="159"/>
      <c r="AO2012" s="159"/>
      <c r="AP2012" s="159"/>
      <c r="AQ2012" s="159"/>
      <c r="AR2012" s="159"/>
      <c r="AS2012" s="503"/>
      <c r="AT2012" s="159"/>
      <c r="AU2012" s="159"/>
      <c r="AV2012" s="159"/>
      <c r="AW2012" s="570"/>
      <c r="AX2012" s="570"/>
      <c r="AY2012" s="570"/>
      <c r="AZ2012" s="159"/>
      <c r="BA2012" s="159"/>
      <c r="BB2012" s="159"/>
      <c r="BC2012" s="159"/>
      <c r="BD2012" s="159"/>
      <c r="BE2012" s="159"/>
      <c r="BF2012" s="474"/>
    </row>
    <row r="2013" spans="1:84">
      <c r="A2013" s="149"/>
      <c r="B2013" s="149"/>
      <c r="C2013" s="151"/>
      <c r="D2013" s="151"/>
      <c r="E2013" s="446" t="s">
        <v>1078</v>
      </c>
      <c r="F2013" s="592">
        <v>11</v>
      </c>
      <c r="G2013" s="159"/>
      <c r="H2013" s="159">
        <v>3</v>
      </c>
      <c r="I2013" s="275">
        <f>SUM(G2013:H2013)</f>
        <v>3</v>
      </c>
      <c r="J2013" s="159"/>
      <c r="K2013" s="159">
        <v>2</v>
      </c>
      <c r="L2013" s="275">
        <f>SUM(J2013:K2013)</f>
        <v>2</v>
      </c>
      <c r="M2013" s="159"/>
      <c r="N2013" s="159">
        <v>1</v>
      </c>
      <c r="O2013" s="275">
        <f>SUM(M2013:N2013)</f>
        <v>1</v>
      </c>
      <c r="P2013" s="159">
        <v>1</v>
      </c>
      <c r="Q2013" s="159">
        <v>4</v>
      </c>
      <c r="R2013" s="275">
        <f>SUM(P2013:Q2013)</f>
        <v>5</v>
      </c>
      <c r="S2013" s="500"/>
      <c r="T2013" s="275"/>
      <c r="U2013" s="275"/>
      <c r="V2013" s="275">
        <f>SUM(T2013:U2013)</f>
        <v>0</v>
      </c>
      <c r="W2013" s="275"/>
      <c r="X2013" s="275"/>
      <c r="Y2013" s="275">
        <f>SUM(W2013:X2013)</f>
        <v>0</v>
      </c>
      <c r="Z2013" s="275"/>
      <c r="AA2013" s="275"/>
      <c r="AB2013" s="275">
        <f>SUM(Z2013:AA2013)</f>
        <v>0</v>
      </c>
      <c r="AC2013" s="275"/>
      <c r="AD2013" s="275"/>
      <c r="AE2013" s="275">
        <f>SUM(AC2013:AD2013)</f>
        <v>0</v>
      </c>
      <c r="AF2013" s="500"/>
      <c r="AG2013" s="275"/>
      <c r="AH2013" s="275"/>
      <c r="AI2013" s="275">
        <f>SUM(AG2013:AH2013)</f>
        <v>0</v>
      </c>
      <c r="AJ2013" s="275"/>
      <c r="AK2013" s="275"/>
      <c r="AL2013" s="275">
        <f>SUM(AJ2013:AK2013)</f>
        <v>0</v>
      </c>
      <c r="AM2013" s="275"/>
      <c r="AN2013" s="275"/>
      <c r="AO2013" s="275">
        <f>SUM(AM2013:AN2013)</f>
        <v>0</v>
      </c>
      <c r="AP2013" s="275"/>
      <c r="AQ2013" s="275"/>
      <c r="AR2013" s="275">
        <f>SUM(AP2013:AQ2013)</f>
        <v>0</v>
      </c>
      <c r="AS2013" s="500"/>
      <c r="AT2013" s="275"/>
      <c r="AU2013" s="275"/>
      <c r="AV2013" s="275">
        <f>SUM(AT2013:AU2013)</f>
        <v>0</v>
      </c>
      <c r="AW2013" s="567">
        <f t="shared" ref="AW2013:AW2014" si="9788">SUM(G2013,J2013,M2013,P2013,T2013,W2013,Z2013,AC2013,AG2013,AJ2013,AM2013,AP2013,AT2013)</f>
        <v>1</v>
      </c>
      <c r="AX2013" s="567">
        <f t="shared" ref="AX2013:AX2014" si="9789">SUM(H2013,K2013,N2013,Q2013,U2013,X2013,AA2013,AD2013,AH2013,AK2013,AN2013,AQ2013,AU2013)</f>
        <v>10</v>
      </c>
      <c r="AY2013" s="567">
        <f t="shared" ref="AY2013:AY2014" si="9790">SUM(I2013,L2013,O2013,R2013,V2013,Y2013,AB2013,AE2013,AI2013,AL2013,AO2013,AR2013,AV2013)</f>
        <v>11</v>
      </c>
      <c r="AZ2013" s="159"/>
      <c r="BA2013" s="159"/>
      <c r="BB2013" s="275">
        <f>SUM(AZ2013:BA2013)</f>
        <v>0</v>
      </c>
      <c r="BC2013" s="275"/>
      <c r="BD2013" s="275"/>
      <c r="BE2013" s="275">
        <f>SUM(BC2013:BD2013)</f>
        <v>0</v>
      </c>
      <c r="BF2013" s="521"/>
      <c r="BG2013" s="605">
        <f>SUM(F2013,S2013,AF2013,AS2013)</f>
        <v>11</v>
      </c>
      <c r="BH2013" s="533">
        <f>SUM(G2013,T2013,AG2013)</f>
        <v>0</v>
      </c>
      <c r="BI2013" s="533">
        <f t="shared" ref="BI2013:BI2015" si="9791">SUM(H2013,U2013,AH2013)</f>
        <v>3</v>
      </c>
      <c r="BJ2013" s="533">
        <f t="shared" ref="BJ2013:BJ2015" si="9792">SUM(I2013,V2013,AI2013)</f>
        <v>3</v>
      </c>
      <c r="BK2013" s="533">
        <f t="shared" ref="BK2013:BK2015" si="9793">SUM(J2013,W2013,AJ2013)</f>
        <v>0</v>
      </c>
      <c r="BL2013" s="533">
        <f t="shared" ref="BL2013:BL2015" si="9794">SUM(K2013,X2013,AK2013)</f>
        <v>2</v>
      </c>
      <c r="BM2013" s="533">
        <f t="shared" ref="BM2013:BM2015" si="9795">SUM(L2013,Y2013,AL2013)</f>
        <v>2</v>
      </c>
      <c r="BN2013" s="533">
        <f>SUM(M2013,Z2013,AM2013)</f>
        <v>0</v>
      </c>
      <c r="BO2013" s="533">
        <f t="shared" ref="BO2013:BO2015" si="9796">SUM(N2013,AA2013,AN2013)</f>
        <v>1</v>
      </c>
      <c r="BP2013" s="533">
        <f t="shared" ref="BP2013:BP2015" si="9797">SUM(O2013,AB2013,AO2013)</f>
        <v>1</v>
      </c>
      <c r="BQ2013" s="533">
        <f t="shared" ref="BQ2013:BQ2015" si="9798">SUM(P2013,AC2013,AP2013)</f>
        <v>1</v>
      </c>
      <c r="BR2013" s="533">
        <f t="shared" ref="BR2013:BR2015" si="9799">SUM(Q2013,AD2013,AQ2013)</f>
        <v>4</v>
      </c>
      <c r="BS2013" s="533">
        <f t="shared" ref="BS2013:BS2015" si="9800">SUM(R2013,AE2013,AR2013)</f>
        <v>5</v>
      </c>
      <c r="BT2013" s="533">
        <f>AT2013</f>
        <v>0</v>
      </c>
      <c r="BU2013" s="533">
        <f t="shared" ref="BU2013:BU2015" si="9801">AU2013</f>
        <v>0</v>
      </c>
      <c r="BV2013" s="533">
        <f t="shared" ref="BV2013:BV2015" si="9802">AV2013</f>
        <v>0</v>
      </c>
      <c r="BW2013" s="536">
        <f>SUM(BH2013,BK2013,BN2013,BQ2013,BT2013)</f>
        <v>1</v>
      </c>
      <c r="BX2013" s="536">
        <f t="shared" ref="BX2013:BX2015" si="9803">SUM(BI2013,BL2013,BO2013,BR2013,BU2013)</f>
        <v>10</v>
      </c>
      <c r="BY2013" s="536">
        <f t="shared" ref="BY2013:BY2015" si="9804">SUM(BJ2013,BM2013,BP2013,BS2013,BV2013)</f>
        <v>11</v>
      </c>
      <c r="BZ2013" t="s">
        <v>74</v>
      </c>
      <c r="CA2013" s="553">
        <f>AZ2013</f>
        <v>0</v>
      </c>
      <c r="CB2013" s="553">
        <f t="shared" ref="CB2013:CB2015" si="9805">BA2013</f>
        <v>0</v>
      </c>
      <c r="CC2013" s="553">
        <f t="shared" ref="CC2013:CC2015" si="9806">BB2013</f>
        <v>0</v>
      </c>
      <c r="CD2013" s="553">
        <f>BC2013</f>
        <v>0</v>
      </c>
      <c r="CE2013" s="553">
        <f t="shared" ref="CE2013:CE2015" si="9807">BD2013</f>
        <v>0</v>
      </c>
      <c r="CF2013" s="553">
        <f t="shared" ref="CF2013:CF2015" si="9808">BE2013</f>
        <v>0</v>
      </c>
    </row>
    <row r="2014" spans="1:84">
      <c r="A2014" s="149"/>
      <c r="B2014" s="149"/>
      <c r="C2014" s="151"/>
      <c r="D2014" s="151"/>
      <c r="E2014" s="446" t="s">
        <v>1079</v>
      </c>
      <c r="F2014" s="592">
        <v>0</v>
      </c>
      <c r="G2014" s="159"/>
      <c r="H2014" s="159"/>
      <c r="I2014" s="275">
        <f>SUM(G2014:H2014)</f>
        <v>0</v>
      </c>
      <c r="J2014" s="159"/>
      <c r="K2014" s="159"/>
      <c r="L2014" s="275">
        <f>SUM(J2014:K2014)</f>
        <v>0</v>
      </c>
      <c r="M2014" s="159"/>
      <c r="N2014" s="159"/>
      <c r="O2014" s="275">
        <f>SUM(M2014:N2014)</f>
        <v>0</v>
      </c>
      <c r="P2014" s="159"/>
      <c r="Q2014" s="159"/>
      <c r="R2014" s="275">
        <f>SUM(P2014:Q2014)</f>
        <v>0</v>
      </c>
      <c r="S2014" s="500"/>
      <c r="T2014" s="275"/>
      <c r="U2014" s="275"/>
      <c r="V2014" s="275">
        <f>SUM(T2014:U2014)</f>
        <v>0</v>
      </c>
      <c r="W2014" s="275"/>
      <c r="X2014" s="275"/>
      <c r="Y2014" s="275">
        <f>SUM(W2014:X2014)</f>
        <v>0</v>
      </c>
      <c r="Z2014" s="275"/>
      <c r="AA2014" s="275"/>
      <c r="AB2014" s="275">
        <f>SUM(Z2014:AA2014)</f>
        <v>0</v>
      </c>
      <c r="AC2014" s="275"/>
      <c r="AD2014" s="275"/>
      <c r="AE2014" s="275">
        <f>SUM(AC2014:AD2014)</f>
        <v>0</v>
      </c>
      <c r="AF2014" s="500"/>
      <c r="AG2014" s="275"/>
      <c r="AH2014" s="275"/>
      <c r="AI2014" s="275">
        <f>SUM(AG2014:AH2014)</f>
        <v>0</v>
      </c>
      <c r="AJ2014" s="275"/>
      <c r="AK2014" s="275"/>
      <c r="AL2014" s="275">
        <f>SUM(AJ2014:AK2014)</f>
        <v>0</v>
      </c>
      <c r="AM2014" s="275"/>
      <c r="AN2014" s="275"/>
      <c r="AO2014" s="275">
        <f>SUM(AM2014:AN2014)</f>
        <v>0</v>
      </c>
      <c r="AP2014" s="275"/>
      <c r="AQ2014" s="275"/>
      <c r="AR2014" s="275">
        <f>SUM(AP2014:AQ2014)</f>
        <v>0</v>
      </c>
      <c r="AS2014" s="500"/>
      <c r="AT2014" s="275"/>
      <c r="AU2014" s="275"/>
      <c r="AV2014" s="275">
        <f>SUM(AT2014:AU2014)</f>
        <v>0</v>
      </c>
      <c r="AW2014" s="567">
        <f t="shared" si="9788"/>
        <v>0</v>
      </c>
      <c r="AX2014" s="567">
        <f t="shared" si="9789"/>
        <v>0</v>
      </c>
      <c r="AY2014" s="567">
        <f t="shared" si="9790"/>
        <v>0</v>
      </c>
      <c r="AZ2014" s="159"/>
      <c r="BA2014" s="159"/>
      <c r="BB2014" s="275">
        <f>SUM(AZ2014:BA2014)</f>
        <v>0</v>
      </c>
      <c r="BC2014" s="275"/>
      <c r="BD2014" s="275"/>
      <c r="BE2014" s="275">
        <f>SUM(BC2014:BD2014)</f>
        <v>0</v>
      </c>
      <c r="BF2014" s="521"/>
      <c r="BG2014" s="605">
        <f>SUM(F2014,S2014,AF2014,AS2014)</f>
        <v>0</v>
      </c>
      <c r="BH2014" s="533">
        <f>SUM(G2014,T2014,AG2014)</f>
        <v>0</v>
      </c>
      <c r="BI2014" s="533">
        <f t="shared" si="9791"/>
        <v>0</v>
      </c>
      <c r="BJ2014" s="533">
        <f t="shared" si="9792"/>
        <v>0</v>
      </c>
      <c r="BK2014" s="533">
        <f t="shared" si="9793"/>
        <v>0</v>
      </c>
      <c r="BL2014" s="533">
        <f t="shared" si="9794"/>
        <v>0</v>
      </c>
      <c r="BM2014" s="533">
        <f t="shared" si="9795"/>
        <v>0</v>
      </c>
      <c r="BN2014" s="533">
        <f>SUM(M2014,Z2014,AM2014)</f>
        <v>0</v>
      </c>
      <c r="BO2014" s="533">
        <f t="shared" si="9796"/>
        <v>0</v>
      </c>
      <c r="BP2014" s="533">
        <f t="shared" si="9797"/>
        <v>0</v>
      </c>
      <c r="BQ2014" s="533">
        <f t="shared" si="9798"/>
        <v>0</v>
      </c>
      <c r="BR2014" s="533">
        <f t="shared" si="9799"/>
        <v>0</v>
      </c>
      <c r="BS2014" s="533">
        <f t="shared" si="9800"/>
        <v>0</v>
      </c>
      <c r="BT2014" s="533">
        <f>AT2014</f>
        <v>0</v>
      </c>
      <c r="BU2014" s="533">
        <f t="shared" si="9801"/>
        <v>0</v>
      </c>
      <c r="BV2014" s="533">
        <f t="shared" si="9802"/>
        <v>0</v>
      </c>
      <c r="BW2014" s="536">
        <f>SUM(BH2014,BK2014,BN2014,BQ2014,BT2014)</f>
        <v>0</v>
      </c>
      <c r="BX2014" s="536">
        <f t="shared" si="9803"/>
        <v>0</v>
      </c>
      <c r="BY2014" s="536">
        <f t="shared" si="9804"/>
        <v>0</v>
      </c>
      <c r="BZ2014" t="s">
        <v>74</v>
      </c>
      <c r="CA2014" s="553">
        <f>AZ2014</f>
        <v>0</v>
      </c>
      <c r="CB2014" s="553">
        <f t="shared" si="9805"/>
        <v>0</v>
      </c>
      <c r="CC2014" s="553">
        <f t="shared" si="9806"/>
        <v>0</v>
      </c>
      <c r="CD2014" s="553">
        <f>BC2014</f>
        <v>0</v>
      </c>
      <c r="CE2014" s="553">
        <f t="shared" si="9807"/>
        <v>0</v>
      </c>
      <c r="CF2014" s="553">
        <f t="shared" si="9808"/>
        <v>0</v>
      </c>
    </row>
    <row r="2015" spans="1:84">
      <c r="A2015" s="149"/>
      <c r="B2015" s="149"/>
      <c r="C2015" s="151"/>
      <c r="D2015" s="151"/>
      <c r="E2015" s="370"/>
      <c r="F2015" s="592">
        <f>SUM(F2013:F2014)</f>
        <v>11</v>
      </c>
      <c r="G2015" s="276">
        <f t="shared" ref="G2015:BE2015" si="9809">SUM(G2013:G2014)</f>
        <v>0</v>
      </c>
      <c r="H2015" s="276">
        <f t="shared" si="9809"/>
        <v>3</v>
      </c>
      <c r="I2015" s="276">
        <f t="shared" si="9809"/>
        <v>3</v>
      </c>
      <c r="J2015" s="276">
        <f t="shared" si="9809"/>
        <v>0</v>
      </c>
      <c r="K2015" s="276">
        <f t="shared" si="9809"/>
        <v>2</v>
      </c>
      <c r="L2015" s="276">
        <f t="shared" si="9809"/>
        <v>2</v>
      </c>
      <c r="M2015" s="276">
        <f t="shared" si="9809"/>
        <v>0</v>
      </c>
      <c r="N2015" s="276">
        <f t="shared" si="9809"/>
        <v>1</v>
      </c>
      <c r="O2015" s="276">
        <f t="shared" si="9809"/>
        <v>1</v>
      </c>
      <c r="P2015" s="276">
        <f t="shared" si="9809"/>
        <v>1</v>
      </c>
      <c r="Q2015" s="276">
        <f t="shared" si="9809"/>
        <v>4</v>
      </c>
      <c r="R2015" s="276">
        <f t="shared" si="9809"/>
        <v>5</v>
      </c>
      <c r="S2015" s="501">
        <f t="shared" si="9809"/>
        <v>0</v>
      </c>
      <c r="T2015" s="276">
        <f t="shared" si="9809"/>
        <v>0</v>
      </c>
      <c r="U2015" s="276">
        <f t="shared" si="9809"/>
        <v>0</v>
      </c>
      <c r="V2015" s="276">
        <f t="shared" si="9809"/>
        <v>0</v>
      </c>
      <c r="W2015" s="276">
        <f t="shared" si="9809"/>
        <v>0</v>
      </c>
      <c r="X2015" s="276">
        <f t="shared" si="9809"/>
        <v>0</v>
      </c>
      <c r="Y2015" s="276">
        <f t="shared" si="9809"/>
        <v>0</v>
      </c>
      <c r="Z2015" s="276">
        <f t="shared" si="9809"/>
        <v>0</v>
      </c>
      <c r="AA2015" s="276">
        <f t="shared" si="9809"/>
        <v>0</v>
      </c>
      <c r="AB2015" s="276">
        <f t="shared" si="9809"/>
        <v>0</v>
      </c>
      <c r="AC2015" s="276">
        <f t="shared" si="9809"/>
        <v>0</v>
      </c>
      <c r="AD2015" s="276">
        <f t="shared" si="9809"/>
        <v>0</v>
      </c>
      <c r="AE2015" s="276">
        <f t="shared" si="9809"/>
        <v>0</v>
      </c>
      <c r="AF2015" s="501">
        <f t="shared" si="9809"/>
        <v>0</v>
      </c>
      <c r="AG2015" s="276">
        <f t="shared" si="9809"/>
        <v>0</v>
      </c>
      <c r="AH2015" s="276">
        <f t="shared" si="9809"/>
        <v>0</v>
      </c>
      <c r="AI2015" s="276">
        <f t="shared" si="9809"/>
        <v>0</v>
      </c>
      <c r="AJ2015" s="276">
        <f t="shared" si="9809"/>
        <v>0</v>
      </c>
      <c r="AK2015" s="276">
        <f t="shared" si="9809"/>
        <v>0</v>
      </c>
      <c r="AL2015" s="276">
        <f t="shared" si="9809"/>
        <v>0</v>
      </c>
      <c r="AM2015" s="276">
        <f t="shared" si="9809"/>
        <v>0</v>
      </c>
      <c r="AN2015" s="276">
        <f t="shared" si="9809"/>
        <v>0</v>
      </c>
      <c r="AO2015" s="276">
        <f t="shared" si="9809"/>
        <v>0</v>
      </c>
      <c r="AP2015" s="276">
        <f t="shared" si="9809"/>
        <v>0</v>
      </c>
      <c r="AQ2015" s="276">
        <f t="shared" si="9809"/>
        <v>0</v>
      </c>
      <c r="AR2015" s="276">
        <f t="shared" si="9809"/>
        <v>0</v>
      </c>
      <c r="AS2015" s="501">
        <f t="shared" si="9809"/>
        <v>0</v>
      </c>
      <c r="AT2015" s="276">
        <f t="shared" si="9809"/>
        <v>0</v>
      </c>
      <c r="AU2015" s="276">
        <f t="shared" si="9809"/>
        <v>0</v>
      </c>
      <c r="AV2015" s="276">
        <f t="shared" si="9809"/>
        <v>0</v>
      </c>
      <c r="AW2015" s="568">
        <f t="shared" si="9809"/>
        <v>1</v>
      </c>
      <c r="AX2015" s="568">
        <f t="shared" si="9809"/>
        <v>10</v>
      </c>
      <c r="AY2015" s="568">
        <f t="shared" si="9809"/>
        <v>11</v>
      </c>
      <c r="AZ2015" s="276">
        <f t="shared" si="9809"/>
        <v>0</v>
      </c>
      <c r="BA2015" s="276">
        <f t="shared" si="9809"/>
        <v>0</v>
      </c>
      <c r="BB2015" s="276">
        <f t="shared" si="9809"/>
        <v>0</v>
      </c>
      <c r="BC2015" s="276">
        <f t="shared" si="9809"/>
        <v>0</v>
      </c>
      <c r="BD2015" s="276">
        <f t="shared" si="9809"/>
        <v>0</v>
      </c>
      <c r="BE2015" s="276">
        <f t="shared" si="9809"/>
        <v>0</v>
      </c>
      <c r="BF2015" s="523"/>
      <c r="BG2015" s="605">
        <f>SUM(F2015,S2015,AF2015,AS2015)</f>
        <v>11</v>
      </c>
      <c r="BH2015" s="533">
        <f>SUM(G2015,T2015,AG2015)</f>
        <v>0</v>
      </c>
      <c r="BI2015" s="533">
        <f t="shared" si="9791"/>
        <v>3</v>
      </c>
      <c r="BJ2015" s="533">
        <f t="shared" si="9792"/>
        <v>3</v>
      </c>
      <c r="BK2015" s="533">
        <f t="shared" si="9793"/>
        <v>0</v>
      </c>
      <c r="BL2015" s="533">
        <f t="shared" si="9794"/>
        <v>2</v>
      </c>
      <c r="BM2015" s="533">
        <f t="shared" si="9795"/>
        <v>2</v>
      </c>
      <c r="BN2015" s="533">
        <f>SUM(M2015,Z2015,AM2015)</f>
        <v>0</v>
      </c>
      <c r="BO2015" s="533">
        <f t="shared" si="9796"/>
        <v>1</v>
      </c>
      <c r="BP2015" s="533">
        <f t="shared" si="9797"/>
        <v>1</v>
      </c>
      <c r="BQ2015" s="533">
        <f t="shared" si="9798"/>
        <v>1</v>
      </c>
      <c r="BR2015" s="533">
        <f t="shared" si="9799"/>
        <v>4</v>
      </c>
      <c r="BS2015" s="533">
        <f t="shared" si="9800"/>
        <v>5</v>
      </c>
      <c r="BT2015" s="533">
        <f>AT2015</f>
        <v>0</v>
      </c>
      <c r="BU2015" s="533">
        <f t="shared" si="9801"/>
        <v>0</v>
      </c>
      <c r="BV2015" s="533">
        <f t="shared" si="9802"/>
        <v>0</v>
      </c>
      <c r="BW2015" s="536">
        <f>SUM(BH2015,BK2015,BN2015,BQ2015,BT2015)</f>
        <v>1</v>
      </c>
      <c r="BX2015" s="536">
        <f t="shared" si="9803"/>
        <v>10</v>
      </c>
      <c r="BY2015" s="536">
        <f t="shared" si="9804"/>
        <v>11</v>
      </c>
      <c r="BZ2015" t="s">
        <v>74</v>
      </c>
      <c r="CA2015" s="553">
        <f>AZ2015</f>
        <v>0</v>
      </c>
      <c r="CB2015" s="553">
        <f t="shared" si="9805"/>
        <v>0</v>
      </c>
      <c r="CC2015" s="553">
        <f t="shared" si="9806"/>
        <v>0</v>
      </c>
      <c r="CD2015" s="553">
        <f>BC2015</f>
        <v>0</v>
      </c>
      <c r="CE2015" s="553">
        <f t="shared" si="9807"/>
        <v>0</v>
      </c>
      <c r="CF2015" s="553">
        <f t="shared" si="9808"/>
        <v>0</v>
      </c>
    </row>
    <row r="2016" spans="1:84" ht="33" customHeight="1">
      <c r="A2016" s="149"/>
      <c r="B2016" s="149"/>
      <c r="C2016" s="151"/>
      <c r="D2016" s="151"/>
      <c r="E2016" s="370"/>
      <c r="F2016" s="592"/>
      <c r="G2016" s="168"/>
      <c r="H2016" s="168"/>
      <c r="I2016" s="168"/>
      <c r="J2016" s="168"/>
      <c r="K2016" s="168"/>
      <c r="L2016" s="168"/>
      <c r="M2016" s="168"/>
      <c r="N2016" s="168"/>
      <c r="O2016" s="168"/>
      <c r="P2016" s="168"/>
      <c r="Q2016" s="168"/>
      <c r="R2016" s="168"/>
      <c r="S2016" s="502"/>
      <c r="T2016" s="168"/>
      <c r="U2016" s="168"/>
      <c r="V2016" s="168"/>
      <c r="W2016" s="168"/>
      <c r="X2016" s="168"/>
      <c r="Y2016" s="168"/>
      <c r="Z2016" s="168"/>
      <c r="AA2016" s="168"/>
      <c r="AB2016" s="168"/>
      <c r="AC2016" s="168"/>
      <c r="AD2016" s="168"/>
      <c r="AE2016" s="168"/>
      <c r="AF2016" s="502"/>
      <c r="AG2016" s="168"/>
      <c r="AH2016" s="168"/>
      <c r="AI2016" s="168"/>
      <c r="AJ2016" s="168"/>
      <c r="AK2016" s="168"/>
      <c r="AL2016" s="168"/>
      <c r="AM2016" s="168"/>
      <c r="AN2016" s="168"/>
      <c r="AO2016" s="168"/>
      <c r="AP2016" s="168"/>
      <c r="AQ2016" s="168"/>
      <c r="AR2016" s="168"/>
      <c r="AS2016" s="502"/>
      <c r="AT2016" s="168"/>
      <c r="AU2016" s="168"/>
      <c r="AV2016" s="168"/>
      <c r="AW2016" s="569"/>
      <c r="AX2016" s="569"/>
      <c r="AY2016" s="569"/>
      <c r="AZ2016" s="168"/>
      <c r="BA2016" s="168"/>
      <c r="BB2016" s="168"/>
      <c r="BC2016" s="168"/>
      <c r="BD2016" s="168"/>
      <c r="BE2016" s="168"/>
      <c r="BF2016" s="523"/>
    </row>
    <row r="2017" spans="1:84">
      <c r="A2017" s="149"/>
      <c r="B2017" s="149" t="s">
        <v>211</v>
      </c>
      <c r="C2017" s="151"/>
      <c r="D2017" s="151"/>
      <c r="E2017" s="379" t="s">
        <v>221</v>
      </c>
      <c r="F2017" s="592"/>
      <c r="G2017" s="159"/>
      <c r="H2017" s="159"/>
      <c r="I2017" s="159"/>
      <c r="J2017" s="159"/>
      <c r="K2017" s="159"/>
      <c r="L2017" s="159"/>
      <c r="M2017" s="159"/>
      <c r="N2017" s="159"/>
      <c r="O2017" s="159"/>
      <c r="P2017" s="159"/>
      <c r="Q2017" s="159"/>
      <c r="R2017" s="159"/>
      <c r="S2017" s="503"/>
      <c r="T2017" s="159"/>
      <c r="U2017" s="159"/>
      <c r="V2017" s="159"/>
      <c r="W2017" s="159"/>
      <c r="X2017" s="159"/>
      <c r="Y2017" s="159"/>
      <c r="Z2017" s="159"/>
      <c r="AA2017" s="159"/>
      <c r="AB2017" s="159"/>
      <c r="AC2017" s="159"/>
      <c r="AD2017" s="159"/>
      <c r="AE2017" s="159"/>
      <c r="AF2017" s="503"/>
      <c r="AG2017" s="159"/>
      <c r="AH2017" s="159"/>
      <c r="AI2017" s="159"/>
      <c r="AJ2017" s="159"/>
      <c r="AK2017" s="159"/>
      <c r="AL2017" s="159"/>
      <c r="AM2017" s="159"/>
      <c r="AN2017" s="159"/>
      <c r="AO2017" s="159"/>
      <c r="AP2017" s="159"/>
      <c r="AQ2017" s="159"/>
      <c r="AR2017" s="159"/>
      <c r="AS2017" s="503"/>
      <c r="AT2017" s="159"/>
      <c r="AU2017" s="159"/>
      <c r="AV2017" s="159"/>
      <c r="AW2017" s="570"/>
      <c r="AX2017" s="570"/>
      <c r="AY2017" s="570"/>
      <c r="AZ2017" s="159"/>
      <c r="BA2017" s="159"/>
      <c r="BB2017" s="159"/>
      <c r="BC2017" s="159"/>
      <c r="BD2017" s="159"/>
      <c r="BE2017" s="159"/>
      <c r="BF2017" s="474"/>
    </row>
    <row r="2018" spans="1:84">
      <c r="A2018" s="149"/>
      <c r="B2018" s="149"/>
      <c r="C2018" s="151"/>
      <c r="D2018" s="151"/>
      <c r="E2018" s="446" t="s">
        <v>1078</v>
      </c>
      <c r="F2018" s="592"/>
      <c r="G2018" s="159"/>
      <c r="H2018" s="159"/>
      <c r="I2018" s="275">
        <f>SUM(G2018:H2018)</f>
        <v>0</v>
      </c>
      <c r="J2018" s="159"/>
      <c r="K2018" s="159"/>
      <c r="L2018" s="275">
        <f>SUM(J2018:K2018)</f>
        <v>0</v>
      </c>
      <c r="M2018" s="159"/>
      <c r="N2018" s="159"/>
      <c r="O2018" s="275">
        <f>SUM(M2018:N2018)</f>
        <v>0</v>
      </c>
      <c r="P2018" s="159"/>
      <c r="Q2018" s="159"/>
      <c r="R2018" s="275">
        <f>SUM(P2018:Q2018)</f>
        <v>0</v>
      </c>
      <c r="S2018" s="500"/>
      <c r="T2018" s="275"/>
      <c r="U2018" s="275"/>
      <c r="V2018" s="275">
        <f>SUM(T2018:U2018)</f>
        <v>0</v>
      </c>
      <c r="W2018" s="275"/>
      <c r="X2018" s="275"/>
      <c r="Y2018" s="275">
        <f>SUM(W2018:X2018)</f>
        <v>0</v>
      </c>
      <c r="Z2018" s="275"/>
      <c r="AA2018" s="275"/>
      <c r="AB2018" s="275">
        <f>SUM(Z2018:AA2018)</f>
        <v>0</v>
      </c>
      <c r="AC2018" s="275"/>
      <c r="AD2018" s="275"/>
      <c r="AE2018" s="275">
        <f>SUM(AC2018:AD2018)</f>
        <v>0</v>
      </c>
      <c r="AF2018" s="500"/>
      <c r="AG2018" s="275"/>
      <c r="AH2018" s="275"/>
      <c r="AI2018" s="275">
        <f>SUM(AG2018:AH2018)</f>
        <v>0</v>
      </c>
      <c r="AJ2018" s="275"/>
      <c r="AK2018" s="275"/>
      <c r="AL2018" s="275">
        <f>SUM(AJ2018:AK2018)</f>
        <v>0</v>
      </c>
      <c r="AM2018" s="275"/>
      <c r="AN2018" s="275"/>
      <c r="AO2018" s="275">
        <f>SUM(AM2018:AN2018)</f>
        <v>0</v>
      </c>
      <c r="AP2018" s="275"/>
      <c r="AQ2018" s="275"/>
      <c r="AR2018" s="275">
        <f>SUM(AP2018:AQ2018)</f>
        <v>0</v>
      </c>
      <c r="AS2018" s="500"/>
      <c r="AT2018" s="275"/>
      <c r="AU2018" s="275"/>
      <c r="AV2018" s="275">
        <f>SUM(AT2018:AU2018)</f>
        <v>0</v>
      </c>
      <c r="AW2018" s="567">
        <f t="shared" ref="AW2018:AW2019" si="9810">SUM(G2018,J2018,M2018,P2018,T2018,W2018,Z2018,AC2018,AG2018,AJ2018,AM2018,AP2018,AT2018)</f>
        <v>0</v>
      </c>
      <c r="AX2018" s="567">
        <f t="shared" ref="AX2018:AX2019" si="9811">SUM(H2018,K2018,N2018,Q2018,U2018,X2018,AA2018,AD2018,AH2018,AK2018,AN2018,AQ2018,AU2018)</f>
        <v>0</v>
      </c>
      <c r="AY2018" s="567">
        <f t="shared" ref="AY2018:AY2019" si="9812">SUM(I2018,L2018,O2018,R2018,V2018,Y2018,AB2018,AE2018,AI2018,AL2018,AO2018,AR2018,AV2018)</f>
        <v>0</v>
      </c>
      <c r="AZ2018" s="159"/>
      <c r="BA2018" s="159"/>
      <c r="BB2018" s="275">
        <f>SUM(AZ2018:BA2018)</f>
        <v>0</v>
      </c>
      <c r="BC2018" s="275"/>
      <c r="BD2018" s="275"/>
      <c r="BE2018" s="275">
        <f>SUM(BC2018:BD2018)</f>
        <v>0</v>
      </c>
      <c r="BF2018" s="521"/>
      <c r="BG2018" s="605">
        <f>SUM(F2018,S2018,AF2018,AS2018)</f>
        <v>0</v>
      </c>
      <c r="BH2018" s="533">
        <f>SUM(G2018,T2018,AG2018)</f>
        <v>0</v>
      </c>
      <c r="BI2018" s="533">
        <f t="shared" ref="BI2018:BI2020" si="9813">SUM(H2018,U2018,AH2018)</f>
        <v>0</v>
      </c>
      <c r="BJ2018" s="533">
        <f t="shared" ref="BJ2018:BJ2020" si="9814">SUM(I2018,V2018,AI2018)</f>
        <v>0</v>
      </c>
      <c r="BK2018" s="533">
        <f t="shared" ref="BK2018:BK2020" si="9815">SUM(J2018,W2018,AJ2018)</f>
        <v>0</v>
      </c>
      <c r="BL2018" s="533">
        <f t="shared" ref="BL2018:BL2020" si="9816">SUM(K2018,X2018,AK2018)</f>
        <v>0</v>
      </c>
      <c r="BM2018" s="533">
        <f t="shared" ref="BM2018:BM2020" si="9817">SUM(L2018,Y2018,AL2018)</f>
        <v>0</v>
      </c>
      <c r="BN2018" s="533">
        <f>SUM(M2018,Z2018,AM2018)</f>
        <v>0</v>
      </c>
      <c r="BO2018" s="533">
        <f t="shared" ref="BO2018:BO2020" si="9818">SUM(N2018,AA2018,AN2018)</f>
        <v>0</v>
      </c>
      <c r="BP2018" s="533">
        <f t="shared" ref="BP2018:BP2020" si="9819">SUM(O2018,AB2018,AO2018)</f>
        <v>0</v>
      </c>
      <c r="BQ2018" s="533">
        <f t="shared" ref="BQ2018:BQ2020" si="9820">SUM(P2018,AC2018,AP2018)</f>
        <v>0</v>
      </c>
      <c r="BR2018" s="533">
        <f t="shared" ref="BR2018:BR2020" si="9821">SUM(Q2018,AD2018,AQ2018)</f>
        <v>0</v>
      </c>
      <c r="BS2018" s="533">
        <f t="shared" ref="BS2018:BS2020" si="9822">SUM(R2018,AE2018,AR2018)</f>
        <v>0</v>
      </c>
      <c r="BT2018" s="533">
        <f>AT2018</f>
        <v>0</v>
      </c>
      <c r="BU2018" s="533">
        <f t="shared" ref="BU2018:BU2020" si="9823">AU2018</f>
        <v>0</v>
      </c>
      <c r="BV2018" s="533">
        <f t="shared" ref="BV2018:BV2020" si="9824">AV2018</f>
        <v>0</v>
      </c>
      <c r="BW2018" s="536">
        <f>SUM(BH2018,BK2018,BN2018,BQ2018,BT2018)</f>
        <v>0</v>
      </c>
      <c r="BX2018" s="536">
        <f t="shared" ref="BX2018:BX2020" si="9825">SUM(BI2018,BL2018,BO2018,BR2018,BU2018)</f>
        <v>0</v>
      </c>
      <c r="BY2018" s="536">
        <f t="shared" ref="BY2018:BY2020" si="9826">SUM(BJ2018,BM2018,BP2018,BS2018,BV2018)</f>
        <v>0</v>
      </c>
      <c r="BZ2018" t="s">
        <v>74</v>
      </c>
      <c r="CA2018" s="553">
        <f>AZ2018</f>
        <v>0</v>
      </c>
      <c r="CB2018" s="553">
        <f t="shared" ref="CB2018:CB2020" si="9827">BA2018</f>
        <v>0</v>
      </c>
      <c r="CC2018" s="553">
        <f t="shared" ref="CC2018:CC2020" si="9828">BB2018</f>
        <v>0</v>
      </c>
      <c r="CD2018" s="553">
        <f>BC2018</f>
        <v>0</v>
      </c>
      <c r="CE2018" s="553">
        <f t="shared" ref="CE2018:CE2020" si="9829">BD2018</f>
        <v>0</v>
      </c>
      <c r="CF2018" s="553">
        <f t="shared" ref="CF2018:CF2020" si="9830">BE2018</f>
        <v>0</v>
      </c>
    </row>
    <row r="2019" spans="1:84">
      <c r="A2019" s="149"/>
      <c r="B2019" s="149"/>
      <c r="C2019" s="151"/>
      <c r="D2019" s="151"/>
      <c r="E2019" s="446" t="s">
        <v>1079</v>
      </c>
      <c r="F2019" s="592"/>
      <c r="G2019" s="159"/>
      <c r="H2019" s="159"/>
      <c r="I2019" s="275">
        <f>SUM(G2019:H2019)</f>
        <v>0</v>
      </c>
      <c r="J2019" s="159"/>
      <c r="K2019" s="159"/>
      <c r="L2019" s="275">
        <f>SUM(J2019:K2019)</f>
        <v>0</v>
      </c>
      <c r="M2019" s="159"/>
      <c r="N2019" s="159"/>
      <c r="O2019" s="275">
        <f>SUM(M2019:N2019)</f>
        <v>0</v>
      </c>
      <c r="P2019" s="159"/>
      <c r="Q2019" s="159"/>
      <c r="R2019" s="275">
        <f>SUM(P2019:Q2019)</f>
        <v>0</v>
      </c>
      <c r="S2019" s="500"/>
      <c r="T2019" s="275"/>
      <c r="U2019" s="275"/>
      <c r="V2019" s="275">
        <f>SUM(T2019:U2019)</f>
        <v>0</v>
      </c>
      <c r="W2019" s="275"/>
      <c r="X2019" s="275"/>
      <c r="Y2019" s="275">
        <f>SUM(W2019:X2019)</f>
        <v>0</v>
      </c>
      <c r="Z2019" s="275"/>
      <c r="AA2019" s="275"/>
      <c r="AB2019" s="275">
        <f>SUM(Z2019:AA2019)</f>
        <v>0</v>
      </c>
      <c r="AC2019" s="275"/>
      <c r="AD2019" s="275"/>
      <c r="AE2019" s="275">
        <f>SUM(AC2019:AD2019)</f>
        <v>0</v>
      </c>
      <c r="AF2019" s="500"/>
      <c r="AG2019" s="275"/>
      <c r="AH2019" s="275"/>
      <c r="AI2019" s="275">
        <f>SUM(AG2019:AH2019)</f>
        <v>0</v>
      </c>
      <c r="AJ2019" s="275"/>
      <c r="AK2019" s="275"/>
      <c r="AL2019" s="275">
        <f>SUM(AJ2019:AK2019)</f>
        <v>0</v>
      </c>
      <c r="AM2019" s="275"/>
      <c r="AN2019" s="275"/>
      <c r="AO2019" s="275">
        <f>SUM(AM2019:AN2019)</f>
        <v>0</v>
      </c>
      <c r="AP2019" s="275"/>
      <c r="AQ2019" s="275"/>
      <c r="AR2019" s="275">
        <f>SUM(AP2019:AQ2019)</f>
        <v>0</v>
      </c>
      <c r="AS2019" s="500"/>
      <c r="AT2019" s="275"/>
      <c r="AU2019" s="275"/>
      <c r="AV2019" s="275">
        <f>SUM(AT2019:AU2019)</f>
        <v>0</v>
      </c>
      <c r="AW2019" s="567">
        <f t="shared" si="9810"/>
        <v>0</v>
      </c>
      <c r="AX2019" s="567">
        <f t="shared" si="9811"/>
        <v>0</v>
      </c>
      <c r="AY2019" s="567">
        <f t="shared" si="9812"/>
        <v>0</v>
      </c>
      <c r="AZ2019" s="159"/>
      <c r="BA2019" s="159"/>
      <c r="BB2019" s="275">
        <f>SUM(AZ2019:BA2019)</f>
        <v>0</v>
      </c>
      <c r="BC2019" s="275"/>
      <c r="BD2019" s="275"/>
      <c r="BE2019" s="275">
        <f>SUM(BC2019:BD2019)</f>
        <v>0</v>
      </c>
      <c r="BF2019" s="521"/>
      <c r="BG2019" s="605">
        <f>SUM(F2019,S2019,AF2019,AS2019)</f>
        <v>0</v>
      </c>
      <c r="BH2019" s="533">
        <f>SUM(G2019,T2019,AG2019)</f>
        <v>0</v>
      </c>
      <c r="BI2019" s="533">
        <f t="shared" si="9813"/>
        <v>0</v>
      </c>
      <c r="BJ2019" s="533">
        <f t="shared" si="9814"/>
        <v>0</v>
      </c>
      <c r="BK2019" s="533">
        <f t="shared" si="9815"/>
        <v>0</v>
      </c>
      <c r="BL2019" s="533">
        <f t="shared" si="9816"/>
        <v>0</v>
      </c>
      <c r="BM2019" s="533">
        <f t="shared" si="9817"/>
        <v>0</v>
      </c>
      <c r="BN2019" s="533">
        <f>SUM(M2019,Z2019,AM2019)</f>
        <v>0</v>
      </c>
      <c r="BO2019" s="533">
        <f t="shared" si="9818"/>
        <v>0</v>
      </c>
      <c r="BP2019" s="533">
        <f t="shared" si="9819"/>
        <v>0</v>
      </c>
      <c r="BQ2019" s="533">
        <f t="shared" si="9820"/>
        <v>0</v>
      </c>
      <c r="BR2019" s="533">
        <f t="shared" si="9821"/>
        <v>0</v>
      </c>
      <c r="BS2019" s="533">
        <f t="shared" si="9822"/>
        <v>0</v>
      </c>
      <c r="BT2019" s="533">
        <f>AT2019</f>
        <v>0</v>
      </c>
      <c r="BU2019" s="533">
        <f t="shared" si="9823"/>
        <v>0</v>
      </c>
      <c r="BV2019" s="533">
        <f t="shared" si="9824"/>
        <v>0</v>
      </c>
      <c r="BW2019" s="536">
        <f>SUM(BH2019,BK2019,BN2019,BQ2019,BT2019)</f>
        <v>0</v>
      </c>
      <c r="BX2019" s="536">
        <f t="shared" si="9825"/>
        <v>0</v>
      </c>
      <c r="BY2019" s="536">
        <f t="shared" si="9826"/>
        <v>0</v>
      </c>
      <c r="BZ2019" t="s">
        <v>74</v>
      </c>
      <c r="CA2019" s="553">
        <f>AZ2019</f>
        <v>0</v>
      </c>
      <c r="CB2019" s="553">
        <f t="shared" si="9827"/>
        <v>0</v>
      </c>
      <c r="CC2019" s="553">
        <f t="shared" si="9828"/>
        <v>0</v>
      </c>
      <c r="CD2019" s="553">
        <f>BC2019</f>
        <v>0</v>
      </c>
      <c r="CE2019" s="553">
        <f t="shared" si="9829"/>
        <v>0</v>
      </c>
      <c r="CF2019" s="553">
        <f t="shared" si="9830"/>
        <v>0</v>
      </c>
    </row>
    <row r="2020" spans="1:84">
      <c r="A2020" s="149"/>
      <c r="B2020" s="149"/>
      <c r="C2020" s="151"/>
      <c r="D2020" s="151"/>
      <c r="E2020" s="370"/>
      <c r="F2020" s="592">
        <f>SUM(F2018:F2019)</f>
        <v>0</v>
      </c>
      <c r="G2020" s="276">
        <f t="shared" ref="G2020:BE2020" si="9831">SUM(G2018:G2019)</f>
        <v>0</v>
      </c>
      <c r="H2020" s="276">
        <f t="shared" si="9831"/>
        <v>0</v>
      </c>
      <c r="I2020" s="276">
        <f t="shared" si="9831"/>
        <v>0</v>
      </c>
      <c r="J2020" s="276">
        <f t="shared" si="9831"/>
        <v>0</v>
      </c>
      <c r="K2020" s="276">
        <f t="shared" si="9831"/>
        <v>0</v>
      </c>
      <c r="L2020" s="276">
        <f t="shared" si="9831"/>
        <v>0</v>
      </c>
      <c r="M2020" s="276">
        <f t="shared" si="9831"/>
        <v>0</v>
      </c>
      <c r="N2020" s="276">
        <f t="shared" si="9831"/>
        <v>0</v>
      </c>
      <c r="O2020" s="276">
        <f t="shared" si="9831"/>
        <v>0</v>
      </c>
      <c r="P2020" s="276">
        <f t="shared" si="9831"/>
        <v>0</v>
      </c>
      <c r="Q2020" s="276">
        <f t="shared" si="9831"/>
        <v>0</v>
      </c>
      <c r="R2020" s="276">
        <f t="shared" si="9831"/>
        <v>0</v>
      </c>
      <c r="S2020" s="501">
        <f t="shared" si="9831"/>
        <v>0</v>
      </c>
      <c r="T2020" s="276">
        <f t="shared" si="9831"/>
        <v>0</v>
      </c>
      <c r="U2020" s="276">
        <f t="shared" si="9831"/>
        <v>0</v>
      </c>
      <c r="V2020" s="276">
        <f t="shared" si="9831"/>
        <v>0</v>
      </c>
      <c r="W2020" s="276">
        <f t="shared" si="9831"/>
        <v>0</v>
      </c>
      <c r="X2020" s="276">
        <f t="shared" si="9831"/>
        <v>0</v>
      </c>
      <c r="Y2020" s="276">
        <f t="shared" si="9831"/>
        <v>0</v>
      </c>
      <c r="Z2020" s="276">
        <f t="shared" si="9831"/>
        <v>0</v>
      </c>
      <c r="AA2020" s="276">
        <f t="shared" si="9831"/>
        <v>0</v>
      </c>
      <c r="AB2020" s="276">
        <f t="shared" si="9831"/>
        <v>0</v>
      </c>
      <c r="AC2020" s="276">
        <f t="shared" si="9831"/>
        <v>0</v>
      </c>
      <c r="AD2020" s="276">
        <f t="shared" si="9831"/>
        <v>0</v>
      </c>
      <c r="AE2020" s="276">
        <f t="shared" si="9831"/>
        <v>0</v>
      </c>
      <c r="AF2020" s="501">
        <f t="shared" si="9831"/>
        <v>0</v>
      </c>
      <c r="AG2020" s="276">
        <f t="shared" si="9831"/>
        <v>0</v>
      </c>
      <c r="AH2020" s="276">
        <f t="shared" si="9831"/>
        <v>0</v>
      </c>
      <c r="AI2020" s="276">
        <f t="shared" si="9831"/>
        <v>0</v>
      </c>
      <c r="AJ2020" s="276">
        <f t="shared" si="9831"/>
        <v>0</v>
      </c>
      <c r="AK2020" s="276">
        <f t="shared" si="9831"/>
        <v>0</v>
      </c>
      <c r="AL2020" s="276">
        <f t="shared" si="9831"/>
        <v>0</v>
      </c>
      <c r="AM2020" s="276">
        <f t="shared" si="9831"/>
        <v>0</v>
      </c>
      <c r="AN2020" s="276">
        <f t="shared" si="9831"/>
        <v>0</v>
      </c>
      <c r="AO2020" s="276">
        <f t="shared" si="9831"/>
        <v>0</v>
      </c>
      <c r="AP2020" s="276">
        <f t="shared" si="9831"/>
        <v>0</v>
      </c>
      <c r="AQ2020" s="276">
        <f t="shared" si="9831"/>
        <v>0</v>
      </c>
      <c r="AR2020" s="276">
        <f t="shared" si="9831"/>
        <v>0</v>
      </c>
      <c r="AS2020" s="501">
        <f t="shared" si="9831"/>
        <v>0</v>
      </c>
      <c r="AT2020" s="276">
        <f t="shared" si="9831"/>
        <v>0</v>
      </c>
      <c r="AU2020" s="276">
        <f t="shared" si="9831"/>
        <v>0</v>
      </c>
      <c r="AV2020" s="276">
        <f t="shared" si="9831"/>
        <v>0</v>
      </c>
      <c r="AW2020" s="568">
        <f t="shared" si="9831"/>
        <v>0</v>
      </c>
      <c r="AX2020" s="568">
        <f t="shared" si="9831"/>
        <v>0</v>
      </c>
      <c r="AY2020" s="568">
        <f t="shared" si="9831"/>
        <v>0</v>
      </c>
      <c r="AZ2020" s="276">
        <f t="shared" si="9831"/>
        <v>0</v>
      </c>
      <c r="BA2020" s="276">
        <f t="shared" si="9831"/>
        <v>0</v>
      </c>
      <c r="BB2020" s="276">
        <f t="shared" si="9831"/>
        <v>0</v>
      </c>
      <c r="BC2020" s="276">
        <f t="shared" si="9831"/>
        <v>0</v>
      </c>
      <c r="BD2020" s="276">
        <f t="shared" si="9831"/>
        <v>0</v>
      </c>
      <c r="BE2020" s="276">
        <f t="shared" si="9831"/>
        <v>0</v>
      </c>
      <c r="BF2020" s="523"/>
      <c r="BG2020" s="605">
        <f>SUM(F2020,S2020,AF2020,AS2020)</f>
        <v>0</v>
      </c>
      <c r="BH2020" s="533">
        <f>SUM(G2020,T2020,AG2020)</f>
        <v>0</v>
      </c>
      <c r="BI2020" s="533">
        <f t="shared" si="9813"/>
        <v>0</v>
      </c>
      <c r="BJ2020" s="533">
        <f t="shared" si="9814"/>
        <v>0</v>
      </c>
      <c r="BK2020" s="533">
        <f t="shared" si="9815"/>
        <v>0</v>
      </c>
      <c r="BL2020" s="533">
        <f t="shared" si="9816"/>
        <v>0</v>
      </c>
      <c r="BM2020" s="533">
        <f t="shared" si="9817"/>
        <v>0</v>
      </c>
      <c r="BN2020" s="533">
        <f>SUM(M2020,Z2020,AM2020)</f>
        <v>0</v>
      </c>
      <c r="BO2020" s="533">
        <f t="shared" si="9818"/>
        <v>0</v>
      </c>
      <c r="BP2020" s="533">
        <f t="shared" si="9819"/>
        <v>0</v>
      </c>
      <c r="BQ2020" s="533">
        <f t="shared" si="9820"/>
        <v>0</v>
      </c>
      <c r="BR2020" s="533">
        <f t="shared" si="9821"/>
        <v>0</v>
      </c>
      <c r="BS2020" s="533">
        <f t="shared" si="9822"/>
        <v>0</v>
      </c>
      <c r="BT2020" s="533">
        <f>AT2020</f>
        <v>0</v>
      </c>
      <c r="BU2020" s="533">
        <f t="shared" si="9823"/>
        <v>0</v>
      </c>
      <c r="BV2020" s="533">
        <f t="shared" si="9824"/>
        <v>0</v>
      </c>
      <c r="BW2020" s="536">
        <f>SUM(BH2020,BK2020,BN2020,BQ2020,BT2020)</f>
        <v>0</v>
      </c>
      <c r="BX2020" s="536">
        <f t="shared" si="9825"/>
        <v>0</v>
      </c>
      <c r="BY2020" s="536">
        <f t="shared" si="9826"/>
        <v>0</v>
      </c>
      <c r="BZ2020" t="s">
        <v>74</v>
      </c>
      <c r="CA2020" s="553">
        <f>AZ2020</f>
        <v>0</v>
      </c>
      <c r="CB2020" s="553">
        <f t="shared" si="9827"/>
        <v>0</v>
      </c>
      <c r="CC2020" s="553">
        <f t="shared" si="9828"/>
        <v>0</v>
      </c>
      <c r="CD2020" s="553">
        <f>BC2020</f>
        <v>0</v>
      </c>
      <c r="CE2020" s="553">
        <f t="shared" si="9829"/>
        <v>0</v>
      </c>
      <c r="CF2020" s="553">
        <f t="shared" si="9830"/>
        <v>0</v>
      </c>
    </row>
    <row r="2021" spans="1:84">
      <c r="A2021" s="149"/>
      <c r="B2021" s="149" t="s">
        <v>213</v>
      </c>
      <c r="C2021" s="151"/>
      <c r="D2021" s="151"/>
      <c r="E2021" s="379" t="s">
        <v>221</v>
      </c>
      <c r="F2021" s="592"/>
      <c r="G2021" s="159"/>
      <c r="H2021" s="159"/>
      <c r="I2021" s="159"/>
      <c r="J2021" s="159"/>
      <c r="K2021" s="159"/>
      <c r="L2021" s="159"/>
      <c r="M2021" s="159"/>
      <c r="N2021" s="159"/>
      <c r="O2021" s="159"/>
      <c r="P2021" s="159"/>
      <c r="Q2021" s="159"/>
      <c r="R2021" s="159"/>
      <c r="S2021" s="503"/>
      <c r="T2021" s="159"/>
      <c r="U2021" s="159"/>
      <c r="V2021" s="159"/>
      <c r="W2021" s="159"/>
      <c r="X2021" s="159"/>
      <c r="Y2021" s="159"/>
      <c r="Z2021" s="159"/>
      <c r="AA2021" s="159"/>
      <c r="AB2021" s="159"/>
      <c r="AC2021" s="159"/>
      <c r="AD2021" s="159"/>
      <c r="AE2021" s="159"/>
      <c r="AF2021" s="503"/>
      <c r="AG2021" s="159"/>
      <c r="AH2021" s="159"/>
      <c r="AI2021" s="159"/>
      <c r="AJ2021" s="159"/>
      <c r="AK2021" s="159"/>
      <c r="AL2021" s="159"/>
      <c r="AM2021" s="159"/>
      <c r="AN2021" s="159"/>
      <c r="AO2021" s="159"/>
      <c r="AP2021" s="159"/>
      <c r="AQ2021" s="159"/>
      <c r="AR2021" s="159"/>
      <c r="AS2021" s="503"/>
      <c r="AT2021" s="159"/>
      <c r="AU2021" s="159"/>
      <c r="AV2021" s="159"/>
      <c r="AW2021" s="570"/>
      <c r="AX2021" s="570"/>
      <c r="AY2021" s="570"/>
      <c r="AZ2021" s="159"/>
      <c r="BA2021" s="159"/>
      <c r="BB2021" s="159"/>
      <c r="BC2021" s="159"/>
      <c r="BD2021" s="159"/>
      <c r="BE2021" s="159"/>
      <c r="BF2021" s="474"/>
    </row>
    <row r="2022" spans="1:84">
      <c r="A2022" s="149"/>
      <c r="B2022" s="149"/>
      <c r="C2022" s="151"/>
      <c r="D2022" s="151"/>
      <c r="E2022" s="446" t="s">
        <v>1078</v>
      </c>
      <c r="F2022" s="592">
        <v>1</v>
      </c>
      <c r="G2022" s="159"/>
      <c r="H2022" s="159"/>
      <c r="I2022" s="275">
        <f>SUM(G2022:H2022)</f>
        <v>0</v>
      </c>
      <c r="J2022" s="159"/>
      <c r="K2022" s="159"/>
      <c r="L2022" s="275">
        <f>SUM(J2022:K2022)</f>
        <v>0</v>
      </c>
      <c r="M2022" s="159"/>
      <c r="N2022" s="159"/>
      <c r="O2022" s="275">
        <f>SUM(M2022:N2022)</f>
        <v>0</v>
      </c>
      <c r="P2022" s="159"/>
      <c r="Q2022" s="159"/>
      <c r="R2022" s="275">
        <f>SUM(P2022:Q2022)</f>
        <v>0</v>
      </c>
      <c r="S2022" s="500"/>
      <c r="T2022" s="275"/>
      <c r="U2022" s="275"/>
      <c r="V2022" s="275">
        <f>SUM(T2022:U2022)</f>
        <v>0</v>
      </c>
      <c r="W2022" s="275"/>
      <c r="X2022" s="275"/>
      <c r="Y2022" s="275">
        <f>SUM(W2022:X2022)</f>
        <v>0</v>
      </c>
      <c r="Z2022" s="275"/>
      <c r="AA2022" s="275"/>
      <c r="AB2022" s="275">
        <f>SUM(Z2022:AA2022)</f>
        <v>0</v>
      </c>
      <c r="AC2022" s="275"/>
      <c r="AD2022" s="275"/>
      <c r="AE2022" s="275">
        <f>SUM(AC2022:AD2022)</f>
        <v>0</v>
      </c>
      <c r="AF2022" s="500"/>
      <c r="AG2022" s="275"/>
      <c r="AH2022" s="275"/>
      <c r="AI2022" s="275">
        <f>SUM(AG2022:AH2022)</f>
        <v>0</v>
      </c>
      <c r="AJ2022" s="275"/>
      <c r="AK2022" s="275"/>
      <c r="AL2022" s="275">
        <f>SUM(AJ2022:AK2022)</f>
        <v>0</v>
      </c>
      <c r="AM2022" s="275"/>
      <c r="AN2022" s="275"/>
      <c r="AO2022" s="275">
        <f>SUM(AM2022:AN2022)</f>
        <v>0</v>
      </c>
      <c r="AP2022" s="275"/>
      <c r="AQ2022" s="275"/>
      <c r="AR2022" s="275">
        <f>SUM(AP2022:AQ2022)</f>
        <v>0</v>
      </c>
      <c r="AS2022" s="500"/>
      <c r="AT2022" s="275"/>
      <c r="AU2022" s="275"/>
      <c r="AV2022" s="275">
        <f>SUM(AT2022:AU2022)</f>
        <v>0</v>
      </c>
      <c r="AW2022" s="567">
        <f t="shared" ref="AW2022:AW2023" si="9832">SUM(G2022,J2022,M2022,P2022,T2022,W2022,Z2022,AC2022,AG2022,AJ2022,AM2022,AP2022,AT2022)</f>
        <v>0</v>
      </c>
      <c r="AX2022" s="567">
        <f t="shared" ref="AX2022:AX2023" si="9833">SUM(H2022,K2022,N2022,Q2022,U2022,X2022,AA2022,AD2022,AH2022,AK2022,AN2022,AQ2022,AU2022)</f>
        <v>0</v>
      </c>
      <c r="AY2022" s="567">
        <f t="shared" ref="AY2022:AY2023" si="9834">SUM(I2022,L2022,O2022,R2022,V2022,Y2022,AB2022,AE2022,AI2022,AL2022,AO2022,AR2022,AV2022)</f>
        <v>0</v>
      </c>
      <c r="AZ2022" s="159"/>
      <c r="BA2022" s="159"/>
      <c r="BB2022" s="275">
        <f>SUM(AZ2022:BA2022)</f>
        <v>0</v>
      </c>
      <c r="BC2022" s="275"/>
      <c r="BD2022" s="275"/>
      <c r="BE2022" s="275">
        <f>SUM(BC2022:BD2022)</f>
        <v>0</v>
      </c>
      <c r="BF2022" s="521"/>
      <c r="BG2022" s="605">
        <f>SUM(F2022,S2022,AF2022,AS2022)</f>
        <v>1</v>
      </c>
      <c r="BH2022" s="533">
        <f>SUM(G2022,T2022,AG2022)</f>
        <v>0</v>
      </c>
      <c r="BI2022" s="533">
        <f t="shared" ref="BI2022:BI2024" si="9835">SUM(H2022,U2022,AH2022)</f>
        <v>0</v>
      </c>
      <c r="BJ2022" s="533">
        <f t="shared" ref="BJ2022:BJ2024" si="9836">SUM(I2022,V2022,AI2022)</f>
        <v>0</v>
      </c>
      <c r="BK2022" s="533">
        <f t="shared" ref="BK2022:BK2024" si="9837">SUM(J2022,W2022,AJ2022)</f>
        <v>0</v>
      </c>
      <c r="BL2022" s="533">
        <f t="shared" ref="BL2022:BL2024" si="9838">SUM(K2022,X2022,AK2022)</f>
        <v>0</v>
      </c>
      <c r="BM2022" s="533">
        <f t="shared" ref="BM2022:BM2024" si="9839">SUM(L2022,Y2022,AL2022)</f>
        <v>0</v>
      </c>
      <c r="BN2022" s="533">
        <f>SUM(M2022,Z2022,AM2022)</f>
        <v>0</v>
      </c>
      <c r="BO2022" s="533">
        <f t="shared" ref="BO2022:BO2024" si="9840">SUM(N2022,AA2022,AN2022)</f>
        <v>0</v>
      </c>
      <c r="BP2022" s="533">
        <f t="shared" ref="BP2022:BP2024" si="9841">SUM(O2022,AB2022,AO2022)</f>
        <v>0</v>
      </c>
      <c r="BQ2022" s="533">
        <f t="shared" ref="BQ2022:BQ2024" si="9842">SUM(P2022,AC2022,AP2022)</f>
        <v>0</v>
      </c>
      <c r="BR2022" s="533">
        <f t="shared" ref="BR2022:BR2024" si="9843">SUM(Q2022,AD2022,AQ2022)</f>
        <v>0</v>
      </c>
      <c r="BS2022" s="533">
        <f t="shared" ref="BS2022:BS2024" si="9844">SUM(R2022,AE2022,AR2022)</f>
        <v>0</v>
      </c>
      <c r="BT2022" s="533">
        <f>AT2022</f>
        <v>0</v>
      </c>
      <c r="BU2022" s="533">
        <f t="shared" ref="BU2022:BU2024" si="9845">AU2022</f>
        <v>0</v>
      </c>
      <c r="BV2022" s="533">
        <f t="shared" ref="BV2022:BV2024" si="9846">AV2022</f>
        <v>0</v>
      </c>
      <c r="BW2022" s="536">
        <f>SUM(BH2022,BK2022,BN2022,BQ2022,BT2022)</f>
        <v>0</v>
      </c>
      <c r="BX2022" s="536">
        <f t="shared" ref="BX2022:BX2024" si="9847">SUM(BI2022,BL2022,BO2022,BR2022,BU2022)</f>
        <v>0</v>
      </c>
      <c r="BY2022" s="536">
        <f t="shared" ref="BY2022:BY2024" si="9848">SUM(BJ2022,BM2022,BP2022,BS2022,BV2022)</f>
        <v>0</v>
      </c>
      <c r="BZ2022" t="s">
        <v>74</v>
      </c>
      <c r="CA2022" s="553">
        <f>AZ2022</f>
        <v>0</v>
      </c>
      <c r="CB2022" s="553">
        <f t="shared" ref="CB2022:CB2024" si="9849">BA2022</f>
        <v>0</v>
      </c>
      <c r="CC2022" s="553">
        <f t="shared" ref="CC2022:CC2024" si="9850">BB2022</f>
        <v>0</v>
      </c>
      <c r="CD2022" s="553">
        <f>BC2022</f>
        <v>0</v>
      </c>
      <c r="CE2022" s="553">
        <f t="shared" ref="CE2022:CE2024" si="9851">BD2022</f>
        <v>0</v>
      </c>
      <c r="CF2022" s="553">
        <f t="shared" ref="CF2022:CF2024" si="9852">BE2022</f>
        <v>0</v>
      </c>
    </row>
    <row r="2023" spans="1:84">
      <c r="A2023" s="149"/>
      <c r="B2023" s="149"/>
      <c r="C2023" s="151"/>
      <c r="D2023" s="151"/>
      <c r="E2023" s="446" t="s">
        <v>1079</v>
      </c>
      <c r="F2023" s="592">
        <v>18</v>
      </c>
      <c r="G2023" s="159"/>
      <c r="H2023" s="159"/>
      <c r="I2023" s="275">
        <f>SUM(G2023:H2023)</f>
        <v>0</v>
      </c>
      <c r="J2023" s="159"/>
      <c r="K2023" s="159"/>
      <c r="L2023" s="275">
        <f>SUM(J2023:K2023)</f>
        <v>0</v>
      </c>
      <c r="M2023" s="159"/>
      <c r="N2023" s="159"/>
      <c r="O2023" s="275">
        <f>SUM(M2023:N2023)</f>
        <v>0</v>
      </c>
      <c r="P2023" s="159"/>
      <c r="Q2023" s="159"/>
      <c r="R2023" s="275">
        <f>SUM(P2023:Q2023)</f>
        <v>0</v>
      </c>
      <c r="S2023" s="500"/>
      <c r="T2023" s="275"/>
      <c r="U2023" s="275"/>
      <c r="V2023" s="275">
        <f>SUM(T2023:U2023)</f>
        <v>0</v>
      </c>
      <c r="W2023" s="275"/>
      <c r="X2023" s="275"/>
      <c r="Y2023" s="275">
        <f>SUM(W2023:X2023)</f>
        <v>0</v>
      </c>
      <c r="Z2023" s="275"/>
      <c r="AA2023" s="275"/>
      <c r="AB2023" s="275">
        <f>SUM(Z2023:AA2023)</f>
        <v>0</v>
      </c>
      <c r="AC2023" s="275"/>
      <c r="AD2023" s="275"/>
      <c r="AE2023" s="275">
        <f>SUM(AC2023:AD2023)</f>
        <v>0</v>
      </c>
      <c r="AF2023" s="500"/>
      <c r="AG2023" s="275"/>
      <c r="AH2023" s="275"/>
      <c r="AI2023" s="275">
        <f>SUM(AG2023:AH2023)</f>
        <v>0</v>
      </c>
      <c r="AJ2023" s="275"/>
      <c r="AK2023" s="275"/>
      <c r="AL2023" s="275">
        <f>SUM(AJ2023:AK2023)</f>
        <v>0</v>
      </c>
      <c r="AM2023" s="275"/>
      <c r="AN2023" s="275"/>
      <c r="AO2023" s="275">
        <f>SUM(AM2023:AN2023)</f>
        <v>0</v>
      </c>
      <c r="AP2023" s="275"/>
      <c r="AQ2023" s="275"/>
      <c r="AR2023" s="275">
        <f>SUM(AP2023:AQ2023)</f>
        <v>0</v>
      </c>
      <c r="AS2023" s="500"/>
      <c r="AT2023" s="275"/>
      <c r="AU2023" s="275"/>
      <c r="AV2023" s="275">
        <f>SUM(AT2023:AU2023)</f>
        <v>0</v>
      </c>
      <c r="AW2023" s="567">
        <f t="shared" si="9832"/>
        <v>0</v>
      </c>
      <c r="AX2023" s="567">
        <f t="shared" si="9833"/>
        <v>0</v>
      </c>
      <c r="AY2023" s="567">
        <f t="shared" si="9834"/>
        <v>0</v>
      </c>
      <c r="AZ2023" s="159"/>
      <c r="BA2023" s="159"/>
      <c r="BB2023" s="275">
        <f>SUM(AZ2023:BA2023)</f>
        <v>0</v>
      </c>
      <c r="BC2023" s="275"/>
      <c r="BD2023" s="275"/>
      <c r="BE2023" s="275">
        <f>SUM(BC2023:BD2023)</f>
        <v>0</v>
      </c>
      <c r="BF2023" s="521"/>
      <c r="BG2023" s="605">
        <f>SUM(F2023,S2023,AF2023,AS2023)</f>
        <v>18</v>
      </c>
      <c r="BH2023" s="533">
        <f>SUM(G2023,T2023,AG2023)</f>
        <v>0</v>
      </c>
      <c r="BI2023" s="533">
        <f t="shared" si="9835"/>
        <v>0</v>
      </c>
      <c r="BJ2023" s="533">
        <f t="shared" si="9836"/>
        <v>0</v>
      </c>
      <c r="BK2023" s="533">
        <f t="shared" si="9837"/>
        <v>0</v>
      </c>
      <c r="BL2023" s="533">
        <f t="shared" si="9838"/>
        <v>0</v>
      </c>
      <c r="BM2023" s="533">
        <f t="shared" si="9839"/>
        <v>0</v>
      </c>
      <c r="BN2023" s="533">
        <f>SUM(M2023,Z2023,AM2023)</f>
        <v>0</v>
      </c>
      <c r="BO2023" s="533">
        <f t="shared" si="9840"/>
        <v>0</v>
      </c>
      <c r="BP2023" s="533">
        <f t="shared" si="9841"/>
        <v>0</v>
      </c>
      <c r="BQ2023" s="533">
        <f t="shared" si="9842"/>
        <v>0</v>
      </c>
      <c r="BR2023" s="533">
        <f t="shared" si="9843"/>
        <v>0</v>
      </c>
      <c r="BS2023" s="533">
        <f t="shared" si="9844"/>
        <v>0</v>
      </c>
      <c r="BT2023" s="533">
        <f>AT2023</f>
        <v>0</v>
      </c>
      <c r="BU2023" s="533">
        <f t="shared" si="9845"/>
        <v>0</v>
      </c>
      <c r="BV2023" s="533">
        <f t="shared" si="9846"/>
        <v>0</v>
      </c>
      <c r="BW2023" s="536">
        <f>SUM(BH2023,BK2023,BN2023,BQ2023,BT2023)</f>
        <v>0</v>
      </c>
      <c r="BX2023" s="536">
        <f t="shared" si="9847"/>
        <v>0</v>
      </c>
      <c r="BY2023" s="536">
        <f t="shared" si="9848"/>
        <v>0</v>
      </c>
      <c r="BZ2023" t="s">
        <v>74</v>
      </c>
      <c r="CA2023" s="553">
        <f>AZ2023</f>
        <v>0</v>
      </c>
      <c r="CB2023" s="553">
        <f t="shared" si="9849"/>
        <v>0</v>
      </c>
      <c r="CC2023" s="553">
        <f t="shared" si="9850"/>
        <v>0</v>
      </c>
      <c r="CD2023" s="553">
        <f>BC2023</f>
        <v>0</v>
      </c>
      <c r="CE2023" s="553">
        <f t="shared" si="9851"/>
        <v>0</v>
      </c>
      <c r="CF2023" s="553">
        <f t="shared" si="9852"/>
        <v>0</v>
      </c>
    </row>
    <row r="2024" spans="1:84">
      <c r="A2024" s="149"/>
      <c r="B2024" s="149"/>
      <c r="C2024" s="151"/>
      <c r="D2024" s="151"/>
      <c r="E2024" s="370"/>
      <c r="F2024" s="592">
        <f>SUM(F2022:F2023)</f>
        <v>19</v>
      </c>
      <c r="G2024" s="276">
        <f t="shared" ref="G2024:BE2024" si="9853">SUM(G2022:G2023)</f>
        <v>0</v>
      </c>
      <c r="H2024" s="276">
        <f t="shared" si="9853"/>
        <v>0</v>
      </c>
      <c r="I2024" s="276">
        <f t="shared" si="9853"/>
        <v>0</v>
      </c>
      <c r="J2024" s="276">
        <f t="shared" si="9853"/>
        <v>0</v>
      </c>
      <c r="K2024" s="276">
        <f t="shared" si="9853"/>
        <v>0</v>
      </c>
      <c r="L2024" s="276">
        <f t="shared" si="9853"/>
        <v>0</v>
      </c>
      <c r="M2024" s="276">
        <f t="shared" si="9853"/>
        <v>0</v>
      </c>
      <c r="N2024" s="276">
        <f t="shared" si="9853"/>
        <v>0</v>
      </c>
      <c r="O2024" s="276">
        <f t="shared" si="9853"/>
        <v>0</v>
      </c>
      <c r="P2024" s="276">
        <f t="shared" si="9853"/>
        <v>0</v>
      </c>
      <c r="Q2024" s="276">
        <f t="shared" si="9853"/>
        <v>0</v>
      </c>
      <c r="R2024" s="276">
        <f t="shared" si="9853"/>
        <v>0</v>
      </c>
      <c r="S2024" s="501">
        <f t="shared" si="9853"/>
        <v>0</v>
      </c>
      <c r="T2024" s="276">
        <f t="shared" si="9853"/>
        <v>0</v>
      </c>
      <c r="U2024" s="276">
        <f t="shared" si="9853"/>
        <v>0</v>
      </c>
      <c r="V2024" s="276">
        <f t="shared" si="9853"/>
        <v>0</v>
      </c>
      <c r="W2024" s="276">
        <f t="shared" si="9853"/>
        <v>0</v>
      </c>
      <c r="X2024" s="276">
        <f t="shared" si="9853"/>
        <v>0</v>
      </c>
      <c r="Y2024" s="276">
        <f t="shared" si="9853"/>
        <v>0</v>
      </c>
      <c r="Z2024" s="276">
        <f t="shared" si="9853"/>
        <v>0</v>
      </c>
      <c r="AA2024" s="276">
        <f t="shared" si="9853"/>
        <v>0</v>
      </c>
      <c r="AB2024" s="276">
        <f t="shared" si="9853"/>
        <v>0</v>
      </c>
      <c r="AC2024" s="276">
        <f t="shared" si="9853"/>
        <v>0</v>
      </c>
      <c r="AD2024" s="276">
        <f t="shared" si="9853"/>
        <v>0</v>
      </c>
      <c r="AE2024" s="276">
        <f t="shared" si="9853"/>
        <v>0</v>
      </c>
      <c r="AF2024" s="501">
        <f t="shared" si="9853"/>
        <v>0</v>
      </c>
      <c r="AG2024" s="276">
        <f t="shared" si="9853"/>
        <v>0</v>
      </c>
      <c r="AH2024" s="276">
        <f t="shared" si="9853"/>
        <v>0</v>
      </c>
      <c r="AI2024" s="276">
        <f t="shared" si="9853"/>
        <v>0</v>
      </c>
      <c r="AJ2024" s="276">
        <f t="shared" si="9853"/>
        <v>0</v>
      </c>
      <c r="AK2024" s="276">
        <f t="shared" si="9853"/>
        <v>0</v>
      </c>
      <c r="AL2024" s="276">
        <f t="shared" si="9853"/>
        <v>0</v>
      </c>
      <c r="AM2024" s="276">
        <f t="shared" si="9853"/>
        <v>0</v>
      </c>
      <c r="AN2024" s="276">
        <f t="shared" si="9853"/>
        <v>0</v>
      </c>
      <c r="AO2024" s="276">
        <f t="shared" si="9853"/>
        <v>0</v>
      </c>
      <c r="AP2024" s="276">
        <f t="shared" si="9853"/>
        <v>0</v>
      </c>
      <c r="AQ2024" s="276">
        <f t="shared" si="9853"/>
        <v>0</v>
      </c>
      <c r="AR2024" s="276">
        <f t="shared" si="9853"/>
        <v>0</v>
      </c>
      <c r="AS2024" s="501">
        <f t="shared" si="9853"/>
        <v>0</v>
      </c>
      <c r="AT2024" s="276">
        <f t="shared" si="9853"/>
        <v>0</v>
      </c>
      <c r="AU2024" s="276">
        <f t="shared" si="9853"/>
        <v>0</v>
      </c>
      <c r="AV2024" s="276">
        <f t="shared" si="9853"/>
        <v>0</v>
      </c>
      <c r="AW2024" s="568">
        <f t="shared" si="9853"/>
        <v>0</v>
      </c>
      <c r="AX2024" s="568">
        <f t="shared" si="9853"/>
        <v>0</v>
      </c>
      <c r="AY2024" s="568">
        <f t="shared" si="9853"/>
        <v>0</v>
      </c>
      <c r="AZ2024" s="276">
        <f t="shared" si="9853"/>
        <v>0</v>
      </c>
      <c r="BA2024" s="276">
        <f t="shared" si="9853"/>
        <v>0</v>
      </c>
      <c r="BB2024" s="276">
        <f t="shared" si="9853"/>
        <v>0</v>
      </c>
      <c r="BC2024" s="276">
        <f t="shared" si="9853"/>
        <v>0</v>
      </c>
      <c r="BD2024" s="276">
        <f t="shared" si="9853"/>
        <v>0</v>
      </c>
      <c r="BE2024" s="276">
        <f t="shared" si="9853"/>
        <v>0</v>
      </c>
      <c r="BF2024" s="523"/>
      <c r="BG2024" s="605">
        <f>SUM(F2024,S2024,AF2024,AS2024)</f>
        <v>19</v>
      </c>
      <c r="BH2024" s="533">
        <f>SUM(G2024,T2024,AG2024)</f>
        <v>0</v>
      </c>
      <c r="BI2024" s="533">
        <f t="shared" si="9835"/>
        <v>0</v>
      </c>
      <c r="BJ2024" s="533">
        <f t="shared" si="9836"/>
        <v>0</v>
      </c>
      <c r="BK2024" s="533">
        <f t="shared" si="9837"/>
        <v>0</v>
      </c>
      <c r="BL2024" s="533">
        <f t="shared" si="9838"/>
        <v>0</v>
      </c>
      <c r="BM2024" s="533">
        <f t="shared" si="9839"/>
        <v>0</v>
      </c>
      <c r="BN2024" s="533">
        <f>SUM(M2024,Z2024,AM2024)</f>
        <v>0</v>
      </c>
      <c r="BO2024" s="533">
        <f t="shared" si="9840"/>
        <v>0</v>
      </c>
      <c r="BP2024" s="533">
        <f t="shared" si="9841"/>
        <v>0</v>
      </c>
      <c r="BQ2024" s="533">
        <f t="shared" si="9842"/>
        <v>0</v>
      </c>
      <c r="BR2024" s="533">
        <f t="shared" si="9843"/>
        <v>0</v>
      </c>
      <c r="BS2024" s="533">
        <f t="shared" si="9844"/>
        <v>0</v>
      </c>
      <c r="BT2024" s="533">
        <f>AT2024</f>
        <v>0</v>
      </c>
      <c r="BU2024" s="533">
        <f t="shared" si="9845"/>
        <v>0</v>
      </c>
      <c r="BV2024" s="533">
        <f t="shared" si="9846"/>
        <v>0</v>
      </c>
      <c r="BW2024" s="536">
        <f>SUM(BH2024,BK2024,BN2024,BQ2024,BT2024)</f>
        <v>0</v>
      </c>
      <c r="BX2024" s="536">
        <f t="shared" si="9847"/>
        <v>0</v>
      </c>
      <c r="BY2024" s="536">
        <f t="shared" si="9848"/>
        <v>0</v>
      </c>
      <c r="BZ2024" t="s">
        <v>74</v>
      </c>
      <c r="CA2024" s="553">
        <f>AZ2024</f>
        <v>0</v>
      </c>
      <c r="CB2024" s="553">
        <f t="shared" si="9849"/>
        <v>0</v>
      </c>
      <c r="CC2024" s="553">
        <f t="shared" si="9850"/>
        <v>0</v>
      </c>
      <c r="CD2024" s="553">
        <f>BC2024</f>
        <v>0</v>
      </c>
      <c r="CE2024" s="553">
        <f t="shared" si="9851"/>
        <v>0</v>
      </c>
      <c r="CF2024" s="553">
        <f t="shared" si="9852"/>
        <v>0</v>
      </c>
    </row>
    <row r="2025" spans="1:84">
      <c r="A2025" s="149"/>
      <c r="B2025" s="149" t="s">
        <v>234</v>
      </c>
      <c r="C2025" s="151"/>
      <c r="D2025" s="151"/>
      <c r="E2025" s="379" t="s">
        <v>221</v>
      </c>
      <c r="F2025" s="592"/>
      <c r="G2025" s="168"/>
      <c r="H2025" s="168"/>
      <c r="I2025" s="275"/>
      <c r="J2025" s="159"/>
      <c r="K2025" s="159"/>
      <c r="L2025" s="275"/>
      <c r="M2025" s="159"/>
      <c r="N2025" s="159"/>
      <c r="O2025" s="275"/>
      <c r="P2025" s="159"/>
      <c r="Q2025" s="159"/>
      <c r="R2025" s="275"/>
      <c r="S2025" s="500"/>
      <c r="T2025" s="275"/>
      <c r="U2025" s="275"/>
      <c r="V2025" s="275"/>
      <c r="W2025" s="275"/>
      <c r="X2025" s="275"/>
      <c r="Y2025" s="275"/>
      <c r="Z2025" s="275"/>
      <c r="AA2025" s="275"/>
      <c r="AB2025" s="275"/>
      <c r="AC2025" s="275"/>
      <c r="AD2025" s="275"/>
      <c r="AE2025" s="275"/>
      <c r="AF2025" s="500"/>
      <c r="AG2025" s="275"/>
      <c r="AH2025" s="275"/>
      <c r="AI2025" s="275"/>
      <c r="AJ2025" s="275"/>
      <c r="AK2025" s="275"/>
      <c r="AL2025" s="275"/>
      <c r="AM2025" s="275"/>
      <c r="AN2025" s="275"/>
      <c r="AO2025" s="275"/>
      <c r="AP2025" s="275"/>
      <c r="AQ2025" s="275"/>
      <c r="AR2025" s="275"/>
      <c r="AS2025" s="500"/>
      <c r="AT2025" s="275"/>
      <c r="AU2025" s="275"/>
      <c r="AV2025" s="275"/>
      <c r="AW2025" s="567"/>
      <c r="AX2025" s="567"/>
      <c r="AY2025" s="567"/>
      <c r="AZ2025" s="159"/>
      <c r="BA2025" s="159"/>
      <c r="BB2025" s="159"/>
      <c r="BC2025" s="275"/>
      <c r="BD2025" s="275"/>
      <c r="BE2025" s="275"/>
      <c r="BF2025" s="521"/>
    </row>
    <row r="2026" spans="1:84">
      <c r="A2026" s="149"/>
      <c r="B2026" s="149"/>
      <c r="C2026" s="151"/>
      <c r="D2026" s="151"/>
      <c r="E2026" s="446" t="s">
        <v>1078</v>
      </c>
      <c r="F2026" s="592"/>
      <c r="G2026" s="159"/>
      <c r="H2026" s="159"/>
      <c r="I2026" s="275">
        <f>SUM(G2026:H2026)</f>
        <v>0</v>
      </c>
      <c r="J2026" s="159"/>
      <c r="K2026" s="159"/>
      <c r="L2026" s="275">
        <f>SUM(J2026:K2026)</f>
        <v>0</v>
      </c>
      <c r="M2026" s="159"/>
      <c r="N2026" s="159"/>
      <c r="O2026" s="275">
        <f>SUM(M2026:N2026)</f>
        <v>0</v>
      </c>
      <c r="P2026" s="159"/>
      <c r="Q2026" s="159"/>
      <c r="R2026" s="275">
        <f>SUM(P2026:Q2026)</f>
        <v>0</v>
      </c>
      <c r="S2026" s="500"/>
      <c r="T2026" s="275"/>
      <c r="U2026" s="275"/>
      <c r="V2026" s="275">
        <f>SUM(T2026:U2026)</f>
        <v>0</v>
      </c>
      <c r="W2026" s="275"/>
      <c r="X2026" s="275"/>
      <c r="Y2026" s="275">
        <f>SUM(W2026:X2026)</f>
        <v>0</v>
      </c>
      <c r="Z2026" s="275"/>
      <c r="AA2026" s="275"/>
      <c r="AB2026" s="275">
        <f>SUM(Z2026:AA2026)</f>
        <v>0</v>
      </c>
      <c r="AC2026" s="275"/>
      <c r="AD2026" s="275"/>
      <c r="AE2026" s="275">
        <f>SUM(AC2026:AD2026)</f>
        <v>0</v>
      </c>
      <c r="AF2026" s="500"/>
      <c r="AG2026" s="275"/>
      <c r="AH2026" s="275"/>
      <c r="AI2026" s="275">
        <f>SUM(AG2026:AH2026)</f>
        <v>0</v>
      </c>
      <c r="AJ2026" s="275"/>
      <c r="AK2026" s="275"/>
      <c r="AL2026" s="275">
        <f>SUM(AJ2026:AK2026)</f>
        <v>0</v>
      </c>
      <c r="AM2026" s="275"/>
      <c r="AN2026" s="275"/>
      <c r="AO2026" s="275">
        <f>SUM(AM2026:AN2026)</f>
        <v>0</v>
      </c>
      <c r="AP2026" s="275"/>
      <c r="AQ2026" s="275"/>
      <c r="AR2026" s="275">
        <f>SUM(AP2026:AQ2026)</f>
        <v>0</v>
      </c>
      <c r="AS2026" s="500"/>
      <c r="AT2026" s="275"/>
      <c r="AU2026" s="275"/>
      <c r="AV2026" s="275">
        <f>SUM(AT2026:AU2026)</f>
        <v>0</v>
      </c>
      <c r="AW2026" s="567">
        <f t="shared" ref="AW2026:AW2027" si="9854">SUM(G2026,J2026,M2026,P2026,T2026,W2026,Z2026,AC2026,AG2026,AJ2026,AM2026,AP2026,AT2026)</f>
        <v>0</v>
      </c>
      <c r="AX2026" s="567">
        <f t="shared" ref="AX2026:AX2027" si="9855">SUM(H2026,K2026,N2026,Q2026,U2026,X2026,AA2026,AD2026,AH2026,AK2026,AN2026,AQ2026,AU2026)</f>
        <v>0</v>
      </c>
      <c r="AY2026" s="567">
        <f t="shared" ref="AY2026:AY2027" si="9856">SUM(I2026,L2026,O2026,R2026,V2026,Y2026,AB2026,AE2026,AI2026,AL2026,AO2026,AR2026,AV2026)</f>
        <v>0</v>
      </c>
      <c r="AZ2026" s="159"/>
      <c r="BA2026" s="159"/>
      <c r="BB2026" s="275">
        <f>SUM(AZ2026:BA2026)</f>
        <v>0</v>
      </c>
      <c r="BC2026" s="275"/>
      <c r="BD2026" s="275"/>
      <c r="BE2026" s="275">
        <f>SUM(BC2026:BD2026)</f>
        <v>0</v>
      </c>
      <c r="BF2026" s="521"/>
      <c r="BG2026" s="605">
        <f>SUM(F2026,S2026,AF2026,AS2026)</f>
        <v>0</v>
      </c>
      <c r="BH2026" s="533">
        <f>SUM(G2026,T2026,AG2026)</f>
        <v>0</v>
      </c>
      <c r="BI2026" s="533">
        <f t="shared" ref="BI2026:BI2028" si="9857">SUM(H2026,U2026,AH2026)</f>
        <v>0</v>
      </c>
      <c r="BJ2026" s="533">
        <f t="shared" ref="BJ2026:BJ2028" si="9858">SUM(I2026,V2026,AI2026)</f>
        <v>0</v>
      </c>
      <c r="BK2026" s="533">
        <f t="shared" ref="BK2026:BK2028" si="9859">SUM(J2026,W2026,AJ2026)</f>
        <v>0</v>
      </c>
      <c r="BL2026" s="533">
        <f t="shared" ref="BL2026:BL2028" si="9860">SUM(K2026,X2026,AK2026)</f>
        <v>0</v>
      </c>
      <c r="BM2026" s="533">
        <f t="shared" ref="BM2026:BM2028" si="9861">SUM(L2026,Y2026,AL2026)</f>
        <v>0</v>
      </c>
      <c r="BN2026" s="533">
        <f>SUM(M2026,Z2026,AM2026)</f>
        <v>0</v>
      </c>
      <c r="BO2026" s="533">
        <f t="shared" ref="BO2026:BO2028" si="9862">SUM(N2026,AA2026,AN2026)</f>
        <v>0</v>
      </c>
      <c r="BP2026" s="533">
        <f t="shared" ref="BP2026:BP2028" si="9863">SUM(O2026,AB2026,AO2026)</f>
        <v>0</v>
      </c>
      <c r="BQ2026" s="533">
        <f t="shared" ref="BQ2026:BQ2028" si="9864">SUM(P2026,AC2026,AP2026)</f>
        <v>0</v>
      </c>
      <c r="BR2026" s="533">
        <f t="shared" ref="BR2026:BR2028" si="9865">SUM(Q2026,AD2026,AQ2026)</f>
        <v>0</v>
      </c>
      <c r="BS2026" s="533">
        <f t="shared" ref="BS2026:BS2028" si="9866">SUM(R2026,AE2026,AR2026)</f>
        <v>0</v>
      </c>
      <c r="BT2026" s="533">
        <f>AT2026</f>
        <v>0</v>
      </c>
      <c r="BU2026" s="533">
        <f t="shared" ref="BU2026:BU2028" si="9867">AU2026</f>
        <v>0</v>
      </c>
      <c r="BV2026" s="533">
        <f t="shared" ref="BV2026:BV2028" si="9868">AV2026</f>
        <v>0</v>
      </c>
      <c r="BW2026" s="536">
        <f>SUM(BH2026,BK2026,BN2026,BQ2026,BT2026)</f>
        <v>0</v>
      </c>
      <c r="BX2026" s="536">
        <f t="shared" ref="BX2026:BX2028" si="9869">SUM(BI2026,BL2026,BO2026,BR2026,BU2026)</f>
        <v>0</v>
      </c>
      <c r="BY2026" s="536">
        <f t="shared" ref="BY2026:BY2028" si="9870">SUM(BJ2026,BM2026,BP2026,BS2026,BV2026)</f>
        <v>0</v>
      </c>
      <c r="BZ2026" t="s">
        <v>74</v>
      </c>
      <c r="CA2026" s="553">
        <f>AZ2026</f>
        <v>0</v>
      </c>
      <c r="CB2026" s="553">
        <f t="shared" ref="CB2026:CB2028" si="9871">BA2026</f>
        <v>0</v>
      </c>
      <c r="CC2026" s="553">
        <f t="shared" ref="CC2026:CC2028" si="9872">BB2026</f>
        <v>0</v>
      </c>
      <c r="CD2026" s="553">
        <f>BC2026</f>
        <v>0</v>
      </c>
      <c r="CE2026" s="553">
        <f t="shared" ref="CE2026:CE2028" si="9873">BD2026</f>
        <v>0</v>
      </c>
      <c r="CF2026" s="553">
        <f t="shared" ref="CF2026:CF2028" si="9874">BE2026</f>
        <v>0</v>
      </c>
    </row>
    <row r="2027" spans="1:84">
      <c r="A2027" s="149"/>
      <c r="B2027" s="149"/>
      <c r="C2027" s="151"/>
      <c r="D2027" s="151"/>
      <c r="E2027" s="446" t="s">
        <v>1079</v>
      </c>
      <c r="F2027" s="592" t="s">
        <v>74</v>
      </c>
      <c r="G2027" s="159"/>
      <c r="H2027" s="159"/>
      <c r="I2027" s="275">
        <f>SUM(G2027:H2027)</f>
        <v>0</v>
      </c>
      <c r="J2027" s="159"/>
      <c r="K2027" s="159"/>
      <c r="L2027" s="275">
        <f>SUM(J2027:K2027)</f>
        <v>0</v>
      </c>
      <c r="M2027" s="159"/>
      <c r="N2027" s="159"/>
      <c r="O2027" s="275">
        <f>SUM(M2027:N2027)</f>
        <v>0</v>
      </c>
      <c r="P2027" s="159"/>
      <c r="Q2027" s="159"/>
      <c r="R2027" s="275">
        <f>SUM(P2027:Q2027)</f>
        <v>0</v>
      </c>
      <c r="S2027" s="500"/>
      <c r="T2027" s="275"/>
      <c r="U2027" s="275"/>
      <c r="V2027" s="275">
        <f>SUM(T2027:U2027)</f>
        <v>0</v>
      </c>
      <c r="W2027" s="275"/>
      <c r="X2027" s="275"/>
      <c r="Y2027" s="275">
        <f>SUM(W2027:X2027)</f>
        <v>0</v>
      </c>
      <c r="Z2027" s="275"/>
      <c r="AA2027" s="275"/>
      <c r="AB2027" s="275">
        <f>SUM(Z2027:AA2027)</f>
        <v>0</v>
      </c>
      <c r="AC2027" s="275"/>
      <c r="AD2027" s="275"/>
      <c r="AE2027" s="275">
        <f>SUM(AC2027:AD2027)</f>
        <v>0</v>
      </c>
      <c r="AF2027" s="500"/>
      <c r="AG2027" s="275"/>
      <c r="AH2027" s="275"/>
      <c r="AI2027" s="275">
        <f>SUM(AG2027:AH2027)</f>
        <v>0</v>
      </c>
      <c r="AJ2027" s="275"/>
      <c r="AK2027" s="275"/>
      <c r="AL2027" s="275">
        <f>SUM(AJ2027:AK2027)</f>
        <v>0</v>
      </c>
      <c r="AM2027" s="275"/>
      <c r="AN2027" s="275"/>
      <c r="AO2027" s="275">
        <f>SUM(AM2027:AN2027)</f>
        <v>0</v>
      </c>
      <c r="AP2027" s="275"/>
      <c r="AQ2027" s="275"/>
      <c r="AR2027" s="275">
        <f>SUM(AP2027:AQ2027)</f>
        <v>0</v>
      </c>
      <c r="AS2027" s="500"/>
      <c r="AT2027" s="275"/>
      <c r="AU2027" s="275"/>
      <c r="AV2027" s="275">
        <f>SUM(AT2027:AU2027)</f>
        <v>0</v>
      </c>
      <c r="AW2027" s="567">
        <f t="shared" si="9854"/>
        <v>0</v>
      </c>
      <c r="AX2027" s="567">
        <f t="shared" si="9855"/>
        <v>0</v>
      </c>
      <c r="AY2027" s="567">
        <f t="shared" si="9856"/>
        <v>0</v>
      </c>
      <c r="AZ2027" s="159"/>
      <c r="BA2027" s="159"/>
      <c r="BB2027" s="275">
        <f>SUM(AZ2027:BA2027)</f>
        <v>0</v>
      </c>
      <c r="BC2027" s="275"/>
      <c r="BD2027" s="275"/>
      <c r="BE2027" s="275">
        <f>SUM(BC2027:BD2027)</f>
        <v>0</v>
      </c>
      <c r="BF2027" s="521"/>
      <c r="BG2027" s="605">
        <f>SUM(F2027,S2027,AF2027,AS2027)</f>
        <v>0</v>
      </c>
      <c r="BH2027" s="533">
        <f>SUM(G2027,T2027,AG2027)</f>
        <v>0</v>
      </c>
      <c r="BI2027" s="533">
        <f t="shared" si="9857"/>
        <v>0</v>
      </c>
      <c r="BJ2027" s="533">
        <f t="shared" si="9858"/>
        <v>0</v>
      </c>
      <c r="BK2027" s="533">
        <f t="shared" si="9859"/>
        <v>0</v>
      </c>
      <c r="BL2027" s="533">
        <f t="shared" si="9860"/>
        <v>0</v>
      </c>
      <c r="BM2027" s="533">
        <f t="shared" si="9861"/>
        <v>0</v>
      </c>
      <c r="BN2027" s="533">
        <f>SUM(M2027,Z2027,AM2027)</f>
        <v>0</v>
      </c>
      <c r="BO2027" s="533">
        <f t="shared" si="9862"/>
        <v>0</v>
      </c>
      <c r="BP2027" s="533">
        <f t="shared" si="9863"/>
        <v>0</v>
      </c>
      <c r="BQ2027" s="533">
        <f t="shared" si="9864"/>
        <v>0</v>
      </c>
      <c r="BR2027" s="533">
        <f t="shared" si="9865"/>
        <v>0</v>
      </c>
      <c r="BS2027" s="533">
        <f t="shared" si="9866"/>
        <v>0</v>
      </c>
      <c r="BT2027" s="533">
        <f>AT2027</f>
        <v>0</v>
      </c>
      <c r="BU2027" s="533">
        <f t="shared" si="9867"/>
        <v>0</v>
      </c>
      <c r="BV2027" s="533">
        <f t="shared" si="9868"/>
        <v>0</v>
      </c>
      <c r="BW2027" s="536">
        <f>SUM(BH2027,BK2027,BN2027,BQ2027,BT2027)</f>
        <v>0</v>
      </c>
      <c r="BX2027" s="536">
        <f t="shared" si="9869"/>
        <v>0</v>
      </c>
      <c r="BY2027" s="536">
        <f t="shared" si="9870"/>
        <v>0</v>
      </c>
      <c r="BZ2027" t="s">
        <v>74</v>
      </c>
      <c r="CA2027" s="553">
        <f>AZ2027</f>
        <v>0</v>
      </c>
      <c r="CB2027" s="553">
        <f t="shared" si="9871"/>
        <v>0</v>
      </c>
      <c r="CC2027" s="553">
        <f t="shared" si="9872"/>
        <v>0</v>
      </c>
      <c r="CD2027" s="553">
        <f>BC2027</f>
        <v>0</v>
      </c>
      <c r="CE2027" s="553">
        <f t="shared" si="9873"/>
        <v>0</v>
      </c>
      <c r="CF2027" s="553">
        <f t="shared" si="9874"/>
        <v>0</v>
      </c>
    </row>
    <row r="2028" spans="1:84">
      <c r="A2028" s="149"/>
      <c r="B2028" s="149"/>
      <c r="C2028" s="151"/>
      <c r="D2028" s="151"/>
      <c r="E2028" s="370"/>
      <c r="F2028" s="589">
        <f t="shared" ref="F2028:BE2028" si="9875">SUM(F2026:F2027)</f>
        <v>0</v>
      </c>
      <c r="G2028" s="276">
        <f t="shared" si="9875"/>
        <v>0</v>
      </c>
      <c r="H2028" s="276">
        <f t="shared" si="9875"/>
        <v>0</v>
      </c>
      <c r="I2028" s="276">
        <f t="shared" si="9875"/>
        <v>0</v>
      </c>
      <c r="J2028" s="276">
        <f t="shared" si="9875"/>
        <v>0</v>
      </c>
      <c r="K2028" s="276">
        <f t="shared" si="9875"/>
        <v>0</v>
      </c>
      <c r="L2028" s="276">
        <f t="shared" si="9875"/>
        <v>0</v>
      </c>
      <c r="M2028" s="276">
        <f t="shared" si="9875"/>
        <v>0</v>
      </c>
      <c r="N2028" s="276">
        <f t="shared" si="9875"/>
        <v>0</v>
      </c>
      <c r="O2028" s="276">
        <f t="shared" si="9875"/>
        <v>0</v>
      </c>
      <c r="P2028" s="276">
        <f t="shared" si="9875"/>
        <v>0</v>
      </c>
      <c r="Q2028" s="276">
        <f t="shared" si="9875"/>
        <v>0</v>
      </c>
      <c r="R2028" s="276">
        <f t="shared" si="9875"/>
        <v>0</v>
      </c>
      <c r="S2028" s="501">
        <f t="shared" si="9875"/>
        <v>0</v>
      </c>
      <c r="T2028" s="276">
        <f t="shared" si="9875"/>
        <v>0</v>
      </c>
      <c r="U2028" s="276">
        <f t="shared" si="9875"/>
        <v>0</v>
      </c>
      <c r="V2028" s="276">
        <f t="shared" si="9875"/>
        <v>0</v>
      </c>
      <c r="W2028" s="276">
        <f t="shared" si="9875"/>
        <v>0</v>
      </c>
      <c r="X2028" s="276">
        <f t="shared" si="9875"/>
        <v>0</v>
      </c>
      <c r="Y2028" s="276">
        <f t="shared" si="9875"/>
        <v>0</v>
      </c>
      <c r="Z2028" s="276">
        <f t="shared" si="9875"/>
        <v>0</v>
      </c>
      <c r="AA2028" s="276">
        <f t="shared" si="9875"/>
        <v>0</v>
      </c>
      <c r="AB2028" s="276">
        <f t="shared" si="9875"/>
        <v>0</v>
      </c>
      <c r="AC2028" s="276">
        <f t="shared" si="9875"/>
        <v>0</v>
      </c>
      <c r="AD2028" s="276">
        <f t="shared" si="9875"/>
        <v>0</v>
      </c>
      <c r="AE2028" s="276">
        <f t="shared" si="9875"/>
        <v>0</v>
      </c>
      <c r="AF2028" s="501">
        <f t="shared" si="9875"/>
        <v>0</v>
      </c>
      <c r="AG2028" s="276">
        <f t="shared" si="9875"/>
        <v>0</v>
      </c>
      <c r="AH2028" s="276">
        <f t="shared" si="9875"/>
        <v>0</v>
      </c>
      <c r="AI2028" s="276">
        <f t="shared" si="9875"/>
        <v>0</v>
      </c>
      <c r="AJ2028" s="276">
        <f t="shared" si="9875"/>
        <v>0</v>
      </c>
      <c r="AK2028" s="276">
        <f t="shared" si="9875"/>
        <v>0</v>
      </c>
      <c r="AL2028" s="276">
        <f t="shared" si="9875"/>
        <v>0</v>
      </c>
      <c r="AM2028" s="276">
        <f t="shared" si="9875"/>
        <v>0</v>
      </c>
      <c r="AN2028" s="276">
        <f t="shared" si="9875"/>
        <v>0</v>
      </c>
      <c r="AO2028" s="276">
        <f t="shared" si="9875"/>
        <v>0</v>
      </c>
      <c r="AP2028" s="276">
        <f t="shared" si="9875"/>
        <v>0</v>
      </c>
      <c r="AQ2028" s="276">
        <f t="shared" si="9875"/>
        <v>0</v>
      </c>
      <c r="AR2028" s="276">
        <f t="shared" si="9875"/>
        <v>0</v>
      </c>
      <c r="AS2028" s="501">
        <f t="shared" si="9875"/>
        <v>0</v>
      </c>
      <c r="AT2028" s="276">
        <f t="shared" si="9875"/>
        <v>0</v>
      </c>
      <c r="AU2028" s="276">
        <f t="shared" si="9875"/>
        <v>0</v>
      </c>
      <c r="AV2028" s="276">
        <f t="shared" si="9875"/>
        <v>0</v>
      </c>
      <c r="AW2028" s="568">
        <f t="shared" si="9875"/>
        <v>0</v>
      </c>
      <c r="AX2028" s="568">
        <f t="shared" si="9875"/>
        <v>0</v>
      </c>
      <c r="AY2028" s="568">
        <f t="shared" si="9875"/>
        <v>0</v>
      </c>
      <c r="AZ2028" s="276">
        <f t="shared" si="9875"/>
        <v>0</v>
      </c>
      <c r="BA2028" s="276">
        <f t="shared" si="9875"/>
        <v>0</v>
      </c>
      <c r="BB2028" s="276">
        <f t="shared" si="9875"/>
        <v>0</v>
      </c>
      <c r="BC2028" s="276">
        <f t="shared" si="9875"/>
        <v>0</v>
      </c>
      <c r="BD2028" s="276">
        <f t="shared" si="9875"/>
        <v>0</v>
      </c>
      <c r="BE2028" s="276">
        <f t="shared" si="9875"/>
        <v>0</v>
      </c>
      <c r="BF2028" s="522"/>
      <c r="BG2028" s="605">
        <f>SUM(F2028,S2028,AF2028,AS2028)</f>
        <v>0</v>
      </c>
      <c r="BH2028" s="533">
        <f>SUM(G2028,T2028,AG2028)</f>
        <v>0</v>
      </c>
      <c r="BI2028" s="533">
        <f t="shared" si="9857"/>
        <v>0</v>
      </c>
      <c r="BJ2028" s="533">
        <f t="shared" si="9858"/>
        <v>0</v>
      </c>
      <c r="BK2028" s="533">
        <f t="shared" si="9859"/>
        <v>0</v>
      </c>
      <c r="BL2028" s="533">
        <f t="shared" si="9860"/>
        <v>0</v>
      </c>
      <c r="BM2028" s="533">
        <f t="shared" si="9861"/>
        <v>0</v>
      </c>
      <c r="BN2028" s="533">
        <f>SUM(M2028,Z2028,AM2028)</f>
        <v>0</v>
      </c>
      <c r="BO2028" s="533">
        <f t="shared" si="9862"/>
        <v>0</v>
      </c>
      <c r="BP2028" s="533">
        <f t="shared" si="9863"/>
        <v>0</v>
      </c>
      <c r="BQ2028" s="533">
        <f t="shared" si="9864"/>
        <v>0</v>
      </c>
      <c r="BR2028" s="533">
        <f t="shared" si="9865"/>
        <v>0</v>
      </c>
      <c r="BS2028" s="533">
        <f t="shared" si="9866"/>
        <v>0</v>
      </c>
      <c r="BT2028" s="533">
        <f>AT2028</f>
        <v>0</v>
      </c>
      <c r="BU2028" s="533">
        <f t="shared" si="9867"/>
        <v>0</v>
      </c>
      <c r="BV2028" s="533">
        <f t="shared" si="9868"/>
        <v>0</v>
      </c>
      <c r="BW2028" s="536">
        <f>SUM(BH2028,BK2028,BN2028,BQ2028,BT2028)</f>
        <v>0</v>
      </c>
      <c r="BX2028" s="536">
        <f t="shared" si="9869"/>
        <v>0</v>
      </c>
      <c r="BY2028" s="536">
        <f t="shared" si="9870"/>
        <v>0</v>
      </c>
      <c r="BZ2028" t="s">
        <v>74</v>
      </c>
      <c r="CA2028" s="553">
        <f>AZ2028</f>
        <v>0</v>
      </c>
      <c r="CB2028" s="553">
        <f t="shared" si="9871"/>
        <v>0</v>
      </c>
      <c r="CC2028" s="553">
        <f t="shared" si="9872"/>
        <v>0</v>
      </c>
      <c r="CD2028" s="553">
        <f>BC2028</f>
        <v>0</v>
      </c>
      <c r="CE2028" s="553">
        <f t="shared" si="9873"/>
        <v>0</v>
      </c>
      <c r="CF2028" s="553">
        <f t="shared" si="9874"/>
        <v>0</v>
      </c>
    </row>
    <row r="2029" spans="1:84">
      <c r="A2029" s="149"/>
      <c r="B2029" s="149"/>
      <c r="C2029" s="151"/>
      <c r="D2029" s="151"/>
      <c r="E2029" s="370"/>
      <c r="F2029" s="589"/>
      <c r="G2029" s="276"/>
      <c r="H2029" s="276"/>
      <c r="I2029" s="276"/>
      <c r="J2029" s="276"/>
      <c r="K2029" s="276"/>
      <c r="L2029" s="276"/>
      <c r="M2029" s="276"/>
      <c r="N2029" s="276"/>
      <c r="O2029" s="276"/>
      <c r="P2029" s="276"/>
      <c r="Q2029" s="276"/>
      <c r="R2029" s="276"/>
      <c r="S2029" s="501"/>
      <c r="T2029" s="276"/>
      <c r="U2029" s="276"/>
      <c r="V2029" s="276"/>
      <c r="W2029" s="276"/>
      <c r="X2029" s="276"/>
      <c r="Y2029" s="276"/>
      <c r="Z2029" s="276"/>
      <c r="AA2029" s="276"/>
      <c r="AB2029" s="276"/>
      <c r="AC2029" s="276"/>
      <c r="AD2029" s="276"/>
      <c r="AE2029" s="276"/>
      <c r="AF2029" s="501"/>
      <c r="AG2029" s="276"/>
      <c r="AH2029" s="276"/>
      <c r="AI2029" s="276"/>
      <c r="AJ2029" s="276"/>
      <c r="AK2029" s="276"/>
      <c r="AL2029" s="276"/>
      <c r="AM2029" s="276"/>
      <c r="AN2029" s="276"/>
      <c r="AO2029" s="276"/>
      <c r="AP2029" s="276"/>
      <c r="AQ2029" s="276"/>
      <c r="AR2029" s="276"/>
      <c r="AS2029" s="501"/>
      <c r="AT2029" s="276"/>
      <c r="AU2029" s="276"/>
      <c r="AV2029" s="276"/>
      <c r="AW2029" s="568"/>
      <c r="AX2029" s="568"/>
      <c r="AY2029" s="568"/>
      <c r="AZ2029" s="276"/>
      <c r="BA2029" s="276"/>
      <c r="BB2029" s="276"/>
      <c r="BC2029" s="276"/>
      <c r="BD2029" s="276"/>
      <c r="BE2029" s="276"/>
      <c r="BF2029" s="522"/>
    </row>
    <row r="2030" spans="1:84">
      <c r="A2030" s="149"/>
      <c r="B2030" s="149" t="s">
        <v>212</v>
      </c>
      <c r="C2030" s="151"/>
      <c r="D2030" s="151"/>
      <c r="E2030" s="379" t="s">
        <v>221</v>
      </c>
      <c r="F2030" s="592"/>
      <c r="G2030" s="168"/>
      <c r="H2030" s="168"/>
      <c r="I2030" s="275"/>
      <c r="J2030" s="159"/>
      <c r="K2030" s="159"/>
      <c r="L2030" s="275"/>
      <c r="M2030" s="159"/>
      <c r="N2030" s="159"/>
      <c r="O2030" s="275"/>
      <c r="P2030" s="159"/>
      <c r="Q2030" s="159"/>
      <c r="R2030" s="275"/>
      <c r="S2030" s="500"/>
      <c r="T2030" s="275"/>
      <c r="U2030" s="275"/>
      <c r="V2030" s="275"/>
      <c r="W2030" s="275"/>
      <c r="X2030" s="275"/>
      <c r="Y2030" s="275"/>
      <c r="Z2030" s="275"/>
      <c r="AA2030" s="275"/>
      <c r="AB2030" s="275"/>
      <c r="AC2030" s="275"/>
      <c r="AD2030" s="275"/>
      <c r="AE2030" s="275"/>
      <c r="AF2030" s="500"/>
      <c r="AG2030" s="275"/>
      <c r="AH2030" s="275"/>
      <c r="AI2030" s="275"/>
      <c r="AJ2030" s="275"/>
      <c r="AK2030" s="275"/>
      <c r="AL2030" s="275"/>
      <c r="AM2030" s="275"/>
      <c r="AN2030" s="275"/>
      <c r="AO2030" s="275"/>
      <c r="AP2030" s="275"/>
      <c r="AQ2030" s="275"/>
      <c r="AR2030" s="275"/>
      <c r="AS2030" s="500"/>
      <c r="AT2030" s="275"/>
      <c r="AU2030" s="275"/>
      <c r="AV2030" s="275"/>
      <c r="AW2030" s="567"/>
      <c r="AX2030" s="567"/>
      <c r="AY2030" s="567"/>
      <c r="AZ2030" s="159"/>
      <c r="BA2030" s="159"/>
      <c r="BB2030" s="275"/>
      <c r="BC2030" s="275"/>
      <c r="BD2030" s="275"/>
      <c r="BE2030" s="275"/>
      <c r="BF2030" s="521"/>
    </row>
    <row r="2031" spans="1:84">
      <c r="A2031" s="149"/>
      <c r="B2031" s="149"/>
      <c r="C2031" s="151"/>
      <c r="D2031" s="151"/>
      <c r="E2031" s="446" t="s">
        <v>1078</v>
      </c>
      <c r="F2031" s="592"/>
      <c r="G2031" s="159"/>
      <c r="H2031" s="159"/>
      <c r="I2031" s="275">
        <f>SUM(G2031:H2031)</f>
        <v>0</v>
      </c>
      <c r="J2031" s="159"/>
      <c r="K2031" s="159"/>
      <c r="L2031" s="275">
        <f>SUM(J2031:K2031)</f>
        <v>0</v>
      </c>
      <c r="M2031" s="159"/>
      <c r="N2031" s="159"/>
      <c r="O2031" s="275">
        <f>SUM(M2031:N2031)</f>
        <v>0</v>
      </c>
      <c r="P2031" s="159"/>
      <c r="Q2031" s="159"/>
      <c r="R2031" s="275">
        <f>SUM(P2031:Q2031)</f>
        <v>0</v>
      </c>
      <c r="S2031" s="500"/>
      <c r="T2031" s="275"/>
      <c r="U2031" s="275"/>
      <c r="V2031" s="275">
        <f>SUM(T2031:U2031)</f>
        <v>0</v>
      </c>
      <c r="W2031" s="275"/>
      <c r="X2031" s="275"/>
      <c r="Y2031" s="275">
        <f>SUM(W2031:X2031)</f>
        <v>0</v>
      </c>
      <c r="Z2031" s="275"/>
      <c r="AA2031" s="275"/>
      <c r="AB2031" s="275">
        <f>SUM(Z2031:AA2031)</f>
        <v>0</v>
      </c>
      <c r="AC2031" s="275"/>
      <c r="AD2031" s="275"/>
      <c r="AE2031" s="275">
        <f>SUM(AC2031:AD2031)</f>
        <v>0</v>
      </c>
      <c r="AF2031" s="500"/>
      <c r="AG2031" s="275"/>
      <c r="AH2031" s="275"/>
      <c r="AI2031" s="275">
        <f>SUM(AG2031:AH2031)</f>
        <v>0</v>
      </c>
      <c r="AJ2031" s="275"/>
      <c r="AK2031" s="275"/>
      <c r="AL2031" s="275">
        <f>SUM(AJ2031:AK2031)</f>
        <v>0</v>
      </c>
      <c r="AM2031" s="275"/>
      <c r="AN2031" s="275"/>
      <c r="AO2031" s="275">
        <f>SUM(AM2031:AN2031)</f>
        <v>0</v>
      </c>
      <c r="AP2031" s="275"/>
      <c r="AQ2031" s="275"/>
      <c r="AR2031" s="275">
        <f>SUM(AP2031:AQ2031)</f>
        <v>0</v>
      </c>
      <c r="AS2031" s="500"/>
      <c r="AT2031" s="275"/>
      <c r="AU2031" s="275"/>
      <c r="AV2031" s="275">
        <f>SUM(AT2031:AU2031)</f>
        <v>0</v>
      </c>
      <c r="AW2031" s="567">
        <f t="shared" ref="AW2031:AW2032" si="9876">SUM(G2031,J2031,M2031,P2031,T2031,W2031,Z2031,AC2031,AG2031,AJ2031,AM2031,AP2031,AT2031)</f>
        <v>0</v>
      </c>
      <c r="AX2031" s="567">
        <f t="shared" ref="AX2031:AX2032" si="9877">SUM(H2031,K2031,N2031,Q2031,U2031,X2031,AA2031,AD2031,AH2031,AK2031,AN2031,AQ2031,AU2031)</f>
        <v>0</v>
      </c>
      <c r="AY2031" s="567">
        <f t="shared" ref="AY2031:AY2032" si="9878">SUM(I2031,L2031,O2031,R2031,V2031,Y2031,AB2031,AE2031,AI2031,AL2031,AO2031,AR2031,AV2031)</f>
        <v>0</v>
      </c>
      <c r="AZ2031" s="159"/>
      <c r="BA2031" s="159"/>
      <c r="BB2031" s="275">
        <f>SUM(AZ2031:BA2031)</f>
        <v>0</v>
      </c>
      <c r="BC2031" s="275"/>
      <c r="BD2031" s="275"/>
      <c r="BE2031" s="275">
        <f>SUM(BC2031:BD2031)</f>
        <v>0</v>
      </c>
      <c r="BF2031" s="521"/>
      <c r="BG2031" s="605">
        <f>SUM(F2031,S2031,AF2031,AS2031)</f>
        <v>0</v>
      </c>
      <c r="BH2031" s="533">
        <f>SUM(G2031,T2031,AG2031)</f>
        <v>0</v>
      </c>
      <c r="BI2031" s="533">
        <f t="shared" ref="BI2031:BI2033" si="9879">SUM(H2031,U2031,AH2031)</f>
        <v>0</v>
      </c>
      <c r="BJ2031" s="533">
        <f t="shared" ref="BJ2031:BJ2033" si="9880">SUM(I2031,V2031,AI2031)</f>
        <v>0</v>
      </c>
      <c r="BK2031" s="533">
        <f t="shared" ref="BK2031:BK2033" si="9881">SUM(J2031,W2031,AJ2031)</f>
        <v>0</v>
      </c>
      <c r="BL2031" s="533">
        <f t="shared" ref="BL2031:BL2033" si="9882">SUM(K2031,X2031,AK2031)</f>
        <v>0</v>
      </c>
      <c r="BM2031" s="533">
        <f t="shared" ref="BM2031:BM2033" si="9883">SUM(L2031,Y2031,AL2031)</f>
        <v>0</v>
      </c>
      <c r="BN2031" s="533">
        <f>SUM(M2031,Z2031,AM2031)</f>
        <v>0</v>
      </c>
      <c r="BO2031" s="533">
        <f t="shared" ref="BO2031:BO2033" si="9884">SUM(N2031,AA2031,AN2031)</f>
        <v>0</v>
      </c>
      <c r="BP2031" s="533">
        <f t="shared" ref="BP2031:BP2033" si="9885">SUM(O2031,AB2031,AO2031)</f>
        <v>0</v>
      </c>
      <c r="BQ2031" s="533">
        <f t="shared" ref="BQ2031:BQ2033" si="9886">SUM(P2031,AC2031,AP2031)</f>
        <v>0</v>
      </c>
      <c r="BR2031" s="533">
        <f t="shared" ref="BR2031:BR2033" si="9887">SUM(Q2031,AD2031,AQ2031)</f>
        <v>0</v>
      </c>
      <c r="BS2031" s="533">
        <f t="shared" ref="BS2031:BS2033" si="9888">SUM(R2031,AE2031,AR2031)</f>
        <v>0</v>
      </c>
      <c r="BT2031" s="533">
        <f>AT2031</f>
        <v>0</v>
      </c>
      <c r="BU2031" s="533">
        <f t="shared" ref="BU2031:BU2033" si="9889">AU2031</f>
        <v>0</v>
      </c>
      <c r="BV2031" s="533">
        <f t="shared" ref="BV2031:BV2033" si="9890">AV2031</f>
        <v>0</v>
      </c>
      <c r="BW2031" s="536">
        <f>SUM(BH2031,BK2031,BN2031,BQ2031,BT2031)</f>
        <v>0</v>
      </c>
      <c r="BX2031" s="536">
        <f t="shared" ref="BX2031:BX2033" si="9891">SUM(BI2031,BL2031,BO2031,BR2031,BU2031)</f>
        <v>0</v>
      </c>
      <c r="BY2031" s="536">
        <f t="shared" ref="BY2031:BY2033" si="9892">SUM(BJ2031,BM2031,BP2031,BS2031,BV2031)</f>
        <v>0</v>
      </c>
      <c r="BZ2031" t="s">
        <v>74</v>
      </c>
      <c r="CA2031" s="553">
        <f>AZ2031</f>
        <v>0</v>
      </c>
      <c r="CB2031" s="553">
        <f t="shared" ref="CB2031:CB2033" si="9893">BA2031</f>
        <v>0</v>
      </c>
      <c r="CC2031" s="553">
        <f t="shared" ref="CC2031:CC2033" si="9894">BB2031</f>
        <v>0</v>
      </c>
      <c r="CD2031" s="553">
        <f>BC2031</f>
        <v>0</v>
      </c>
      <c r="CE2031" s="553">
        <f t="shared" ref="CE2031:CE2033" si="9895">BD2031</f>
        <v>0</v>
      </c>
      <c r="CF2031" s="553">
        <f t="shared" ref="CF2031:CF2033" si="9896">BE2031</f>
        <v>0</v>
      </c>
    </row>
    <row r="2032" spans="1:84">
      <c r="A2032" s="149"/>
      <c r="B2032" s="149"/>
      <c r="C2032" s="151"/>
      <c r="D2032" s="151"/>
      <c r="E2032" s="446" t="s">
        <v>1079</v>
      </c>
      <c r="F2032" s="592">
        <v>25</v>
      </c>
      <c r="G2032" s="159"/>
      <c r="H2032" s="159"/>
      <c r="I2032" s="275">
        <f>SUM(G2032:H2032)</f>
        <v>0</v>
      </c>
      <c r="J2032" s="159"/>
      <c r="K2032" s="159"/>
      <c r="L2032" s="275">
        <f>SUM(J2032:K2032)</f>
        <v>0</v>
      </c>
      <c r="M2032" s="159"/>
      <c r="N2032" s="159"/>
      <c r="O2032" s="275">
        <f>SUM(M2032:N2032)</f>
        <v>0</v>
      </c>
      <c r="P2032" s="159"/>
      <c r="Q2032" s="159"/>
      <c r="R2032" s="275">
        <f>SUM(P2032:Q2032)</f>
        <v>0</v>
      </c>
      <c r="S2032" s="500"/>
      <c r="T2032" s="275"/>
      <c r="U2032" s="275"/>
      <c r="V2032" s="275">
        <f>SUM(T2032:U2032)</f>
        <v>0</v>
      </c>
      <c r="W2032" s="275"/>
      <c r="X2032" s="275"/>
      <c r="Y2032" s="275">
        <f>SUM(W2032:X2032)</f>
        <v>0</v>
      </c>
      <c r="Z2032" s="275"/>
      <c r="AA2032" s="275"/>
      <c r="AB2032" s="275">
        <f>SUM(Z2032:AA2032)</f>
        <v>0</v>
      </c>
      <c r="AC2032" s="275"/>
      <c r="AD2032" s="275"/>
      <c r="AE2032" s="275">
        <f>SUM(AC2032:AD2032)</f>
        <v>0</v>
      </c>
      <c r="AF2032" s="500"/>
      <c r="AG2032" s="275"/>
      <c r="AH2032" s="275"/>
      <c r="AI2032" s="275">
        <f>SUM(AG2032:AH2032)</f>
        <v>0</v>
      </c>
      <c r="AJ2032" s="275"/>
      <c r="AK2032" s="275"/>
      <c r="AL2032" s="275">
        <f>SUM(AJ2032:AK2032)</f>
        <v>0</v>
      </c>
      <c r="AM2032" s="275"/>
      <c r="AN2032" s="275"/>
      <c r="AO2032" s="275">
        <f>SUM(AM2032:AN2032)</f>
        <v>0</v>
      </c>
      <c r="AP2032" s="275"/>
      <c r="AQ2032" s="275"/>
      <c r="AR2032" s="275">
        <f>SUM(AP2032:AQ2032)</f>
        <v>0</v>
      </c>
      <c r="AS2032" s="500"/>
      <c r="AT2032" s="275"/>
      <c r="AU2032" s="275"/>
      <c r="AV2032" s="275">
        <f>SUM(AT2032:AU2032)</f>
        <v>0</v>
      </c>
      <c r="AW2032" s="567">
        <f t="shared" si="9876"/>
        <v>0</v>
      </c>
      <c r="AX2032" s="567">
        <f t="shared" si="9877"/>
        <v>0</v>
      </c>
      <c r="AY2032" s="567">
        <f t="shared" si="9878"/>
        <v>0</v>
      </c>
      <c r="AZ2032" s="159"/>
      <c r="BA2032" s="159"/>
      <c r="BB2032" s="275">
        <f>SUM(AZ2032:BA2032)</f>
        <v>0</v>
      </c>
      <c r="BC2032" s="275"/>
      <c r="BD2032" s="275"/>
      <c r="BE2032" s="275">
        <f>SUM(BC2032:BD2032)</f>
        <v>0</v>
      </c>
      <c r="BF2032" s="521"/>
      <c r="BG2032" s="605">
        <f>SUM(F2032,S2032,AF2032,AS2032)</f>
        <v>25</v>
      </c>
      <c r="BH2032" s="533">
        <f>SUM(G2032,T2032,AG2032)</f>
        <v>0</v>
      </c>
      <c r="BI2032" s="533">
        <f t="shared" si="9879"/>
        <v>0</v>
      </c>
      <c r="BJ2032" s="533">
        <f t="shared" si="9880"/>
        <v>0</v>
      </c>
      <c r="BK2032" s="533">
        <f t="shared" si="9881"/>
        <v>0</v>
      </c>
      <c r="BL2032" s="533">
        <f t="shared" si="9882"/>
        <v>0</v>
      </c>
      <c r="BM2032" s="533">
        <f t="shared" si="9883"/>
        <v>0</v>
      </c>
      <c r="BN2032" s="533">
        <f>SUM(M2032,Z2032,AM2032)</f>
        <v>0</v>
      </c>
      <c r="BO2032" s="533">
        <f t="shared" si="9884"/>
        <v>0</v>
      </c>
      <c r="BP2032" s="533">
        <f t="shared" si="9885"/>
        <v>0</v>
      </c>
      <c r="BQ2032" s="533">
        <f t="shared" si="9886"/>
        <v>0</v>
      </c>
      <c r="BR2032" s="533">
        <f t="shared" si="9887"/>
        <v>0</v>
      </c>
      <c r="BS2032" s="533">
        <f t="shared" si="9888"/>
        <v>0</v>
      </c>
      <c r="BT2032" s="533">
        <f>AT2032</f>
        <v>0</v>
      </c>
      <c r="BU2032" s="533">
        <f t="shared" si="9889"/>
        <v>0</v>
      </c>
      <c r="BV2032" s="533">
        <f t="shared" si="9890"/>
        <v>0</v>
      </c>
      <c r="BW2032" s="536">
        <f>SUM(BH2032,BK2032,BN2032,BQ2032,BT2032)</f>
        <v>0</v>
      </c>
      <c r="BX2032" s="536">
        <f t="shared" si="9891"/>
        <v>0</v>
      </c>
      <c r="BY2032" s="536">
        <f t="shared" si="9892"/>
        <v>0</v>
      </c>
      <c r="BZ2032" t="s">
        <v>74</v>
      </c>
      <c r="CA2032" s="553">
        <f>AZ2032</f>
        <v>0</v>
      </c>
      <c r="CB2032" s="553">
        <f t="shared" si="9893"/>
        <v>0</v>
      </c>
      <c r="CC2032" s="553">
        <f t="shared" si="9894"/>
        <v>0</v>
      </c>
      <c r="CD2032" s="553">
        <f>BC2032</f>
        <v>0</v>
      </c>
      <c r="CE2032" s="553">
        <f t="shared" si="9895"/>
        <v>0</v>
      </c>
      <c r="CF2032" s="553">
        <f t="shared" si="9896"/>
        <v>0</v>
      </c>
    </row>
    <row r="2033" spans="1:84">
      <c r="A2033" s="149"/>
      <c r="B2033" s="149"/>
      <c r="C2033" s="151"/>
      <c r="D2033" s="151"/>
      <c r="E2033" s="370"/>
      <c r="F2033" s="589">
        <f t="shared" ref="F2033:BE2033" si="9897">SUM(F2031:F2032)</f>
        <v>25</v>
      </c>
      <c r="G2033" s="276">
        <f t="shared" si="9897"/>
        <v>0</v>
      </c>
      <c r="H2033" s="276">
        <f t="shared" si="9897"/>
        <v>0</v>
      </c>
      <c r="I2033" s="276">
        <f t="shared" si="9897"/>
        <v>0</v>
      </c>
      <c r="J2033" s="276">
        <f t="shared" si="9897"/>
        <v>0</v>
      </c>
      <c r="K2033" s="276">
        <f t="shared" si="9897"/>
        <v>0</v>
      </c>
      <c r="L2033" s="276">
        <f t="shared" si="9897"/>
        <v>0</v>
      </c>
      <c r="M2033" s="276">
        <f t="shared" si="9897"/>
        <v>0</v>
      </c>
      <c r="N2033" s="276">
        <f t="shared" si="9897"/>
        <v>0</v>
      </c>
      <c r="O2033" s="276">
        <f t="shared" si="9897"/>
        <v>0</v>
      </c>
      <c r="P2033" s="276">
        <f t="shared" si="9897"/>
        <v>0</v>
      </c>
      <c r="Q2033" s="276">
        <f t="shared" si="9897"/>
        <v>0</v>
      </c>
      <c r="R2033" s="276">
        <f t="shared" si="9897"/>
        <v>0</v>
      </c>
      <c r="S2033" s="501">
        <f t="shared" si="9897"/>
        <v>0</v>
      </c>
      <c r="T2033" s="276">
        <f t="shared" si="9897"/>
        <v>0</v>
      </c>
      <c r="U2033" s="276">
        <f t="shared" si="9897"/>
        <v>0</v>
      </c>
      <c r="V2033" s="276">
        <f t="shared" si="9897"/>
        <v>0</v>
      </c>
      <c r="W2033" s="276">
        <f t="shared" si="9897"/>
        <v>0</v>
      </c>
      <c r="X2033" s="276">
        <f t="shared" si="9897"/>
        <v>0</v>
      </c>
      <c r="Y2033" s="276">
        <f t="shared" si="9897"/>
        <v>0</v>
      </c>
      <c r="Z2033" s="276">
        <f t="shared" si="9897"/>
        <v>0</v>
      </c>
      <c r="AA2033" s="276">
        <f t="shared" si="9897"/>
        <v>0</v>
      </c>
      <c r="AB2033" s="276">
        <f t="shared" si="9897"/>
        <v>0</v>
      </c>
      <c r="AC2033" s="276">
        <f t="shared" si="9897"/>
        <v>0</v>
      </c>
      <c r="AD2033" s="276">
        <f t="shared" si="9897"/>
        <v>0</v>
      </c>
      <c r="AE2033" s="276">
        <f t="shared" si="9897"/>
        <v>0</v>
      </c>
      <c r="AF2033" s="501">
        <f t="shared" si="9897"/>
        <v>0</v>
      </c>
      <c r="AG2033" s="276">
        <f t="shared" si="9897"/>
        <v>0</v>
      </c>
      <c r="AH2033" s="276">
        <f t="shared" si="9897"/>
        <v>0</v>
      </c>
      <c r="AI2033" s="276">
        <f t="shared" si="9897"/>
        <v>0</v>
      </c>
      <c r="AJ2033" s="276">
        <f t="shared" si="9897"/>
        <v>0</v>
      </c>
      <c r="AK2033" s="276">
        <f t="shared" si="9897"/>
        <v>0</v>
      </c>
      <c r="AL2033" s="276">
        <f t="shared" si="9897"/>
        <v>0</v>
      </c>
      <c r="AM2033" s="276">
        <f t="shared" si="9897"/>
        <v>0</v>
      </c>
      <c r="AN2033" s="276">
        <f t="shared" si="9897"/>
        <v>0</v>
      </c>
      <c r="AO2033" s="276">
        <f t="shared" si="9897"/>
        <v>0</v>
      </c>
      <c r="AP2033" s="276">
        <f t="shared" si="9897"/>
        <v>0</v>
      </c>
      <c r="AQ2033" s="276">
        <f t="shared" si="9897"/>
        <v>0</v>
      </c>
      <c r="AR2033" s="276">
        <f t="shared" si="9897"/>
        <v>0</v>
      </c>
      <c r="AS2033" s="501">
        <f t="shared" si="9897"/>
        <v>0</v>
      </c>
      <c r="AT2033" s="276">
        <f t="shared" si="9897"/>
        <v>0</v>
      </c>
      <c r="AU2033" s="276">
        <f t="shared" si="9897"/>
        <v>0</v>
      </c>
      <c r="AV2033" s="276">
        <f t="shared" si="9897"/>
        <v>0</v>
      </c>
      <c r="AW2033" s="568">
        <f t="shared" si="9897"/>
        <v>0</v>
      </c>
      <c r="AX2033" s="568">
        <f t="shared" si="9897"/>
        <v>0</v>
      </c>
      <c r="AY2033" s="568">
        <f t="shared" si="9897"/>
        <v>0</v>
      </c>
      <c r="AZ2033" s="276">
        <f t="shared" si="9897"/>
        <v>0</v>
      </c>
      <c r="BA2033" s="276">
        <f t="shared" si="9897"/>
        <v>0</v>
      </c>
      <c r="BB2033" s="276">
        <f t="shared" si="9897"/>
        <v>0</v>
      </c>
      <c r="BC2033" s="276">
        <f t="shared" si="9897"/>
        <v>0</v>
      </c>
      <c r="BD2033" s="276">
        <f t="shared" si="9897"/>
        <v>0</v>
      </c>
      <c r="BE2033" s="276">
        <f t="shared" si="9897"/>
        <v>0</v>
      </c>
      <c r="BF2033" s="522"/>
      <c r="BG2033" s="605">
        <f>SUM(F2033,S2033,AF2033,AS2033)</f>
        <v>25</v>
      </c>
      <c r="BH2033" s="533">
        <f>SUM(G2033,T2033,AG2033)</f>
        <v>0</v>
      </c>
      <c r="BI2033" s="533">
        <f t="shared" si="9879"/>
        <v>0</v>
      </c>
      <c r="BJ2033" s="533">
        <f t="shared" si="9880"/>
        <v>0</v>
      </c>
      <c r="BK2033" s="533">
        <f t="shared" si="9881"/>
        <v>0</v>
      </c>
      <c r="BL2033" s="533">
        <f t="shared" si="9882"/>
        <v>0</v>
      </c>
      <c r="BM2033" s="533">
        <f t="shared" si="9883"/>
        <v>0</v>
      </c>
      <c r="BN2033" s="533">
        <f>SUM(M2033,Z2033,AM2033)</f>
        <v>0</v>
      </c>
      <c r="BO2033" s="533">
        <f t="shared" si="9884"/>
        <v>0</v>
      </c>
      <c r="BP2033" s="533">
        <f t="shared" si="9885"/>
        <v>0</v>
      </c>
      <c r="BQ2033" s="533">
        <f t="shared" si="9886"/>
        <v>0</v>
      </c>
      <c r="BR2033" s="533">
        <f t="shared" si="9887"/>
        <v>0</v>
      </c>
      <c r="BS2033" s="533">
        <f t="shared" si="9888"/>
        <v>0</v>
      </c>
      <c r="BT2033" s="533">
        <f>AT2033</f>
        <v>0</v>
      </c>
      <c r="BU2033" s="533">
        <f t="shared" si="9889"/>
        <v>0</v>
      </c>
      <c r="BV2033" s="533">
        <f t="shared" si="9890"/>
        <v>0</v>
      </c>
      <c r="BW2033" s="536">
        <f>SUM(BH2033,BK2033,BN2033,BQ2033,BT2033)</f>
        <v>0</v>
      </c>
      <c r="BX2033" s="536">
        <f t="shared" si="9891"/>
        <v>0</v>
      </c>
      <c r="BY2033" s="536">
        <f t="shared" si="9892"/>
        <v>0</v>
      </c>
      <c r="BZ2033" t="s">
        <v>74</v>
      </c>
      <c r="CA2033" s="553">
        <f>AZ2033</f>
        <v>0</v>
      </c>
      <c r="CB2033" s="553">
        <f t="shared" si="9893"/>
        <v>0</v>
      </c>
      <c r="CC2033" s="553">
        <f t="shared" si="9894"/>
        <v>0</v>
      </c>
      <c r="CD2033" s="553">
        <f>BC2033</f>
        <v>0</v>
      </c>
      <c r="CE2033" s="553">
        <f t="shared" si="9895"/>
        <v>0</v>
      </c>
      <c r="CF2033" s="553">
        <f t="shared" si="9896"/>
        <v>0</v>
      </c>
    </row>
    <row r="2034" spans="1:84">
      <c r="A2034" s="149"/>
      <c r="B2034" s="149" t="s">
        <v>214</v>
      </c>
      <c r="C2034" s="151"/>
      <c r="D2034" s="151"/>
      <c r="E2034" s="379" t="s">
        <v>221</v>
      </c>
      <c r="F2034" s="592"/>
      <c r="G2034" s="159"/>
      <c r="H2034" s="159"/>
      <c r="I2034" s="275"/>
      <c r="J2034" s="159"/>
      <c r="K2034" s="159"/>
      <c r="L2034" s="275"/>
      <c r="M2034" s="159"/>
      <c r="N2034" s="159"/>
      <c r="O2034" s="275"/>
      <c r="P2034" s="159"/>
      <c r="Q2034" s="159"/>
      <c r="R2034" s="275"/>
      <c r="S2034" s="500"/>
      <c r="T2034" s="275"/>
      <c r="U2034" s="275"/>
      <c r="V2034" s="275"/>
      <c r="W2034" s="275"/>
      <c r="X2034" s="275"/>
      <c r="Y2034" s="275"/>
      <c r="Z2034" s="275"/>
      <c r="AA2034" s="275"/>
      <c r="AB2034" s="275"/>
      <c r="AC2034" s="275"/>
      <c r="AD2034" s="275"/>
      <c r="AE2034" s="275"/>
      <c r="AF2034" s="500"/>
      <c r="AG2034" s="275"/>
      <c r="AH2034" s="275"/>
      <c r="AI2034" s="275"/>
      <c r="AJ2034" s="275"/>
      <c r="AK2034" s="275"/>
      <c r="AL2034" s="275"/>
      <c r="AM2034" s="275"/>
      <c r="AN2034" s="275"/>
      <c r="AO2034" s="275"/>
      <c r="AP2034" s="275"/>
      <c r="AQ2034" s="275"/>
      <c r="AR2034" s="275"/>
      <c r="AS2034" s="500"/>
      <c r="AT2034" s="275"/>
      <c r="AU2034" s="275"/>
      <c r="AV2034" s="275"/>
      <c r="AW2034" s="567"/>
      <c r="AX2034" s="567"/>
      <c r="AY2034" s="567"/>
      <c r="AZ2034" s="159"/>
      <c r="BA2034" s="159"/>
      <c r="BB2034" s="275"/>
      <c r="BC2034" s="275"/>
      <c r="BD2034" s="275"/>
      <c r="BE2034" s="275"/>
      <c r="BF2034" s="521"/>
    </row>
    <row r="2035" spans="1:84">
      <c r="A2035" s="149"/>
      <c r="B2035" s="149"/>
      <c r="C2035" s="151"/>
      <c r="D2035" s="151"/>
      <c r="E2035" s="446" t="s">
        <v>1078</v>
      </c>
      <c r="F2035" s="592">
        <v>0</v>
      </c>
      <c r="G2035" s="159">
        <v>5</v>
      </c>
      <c r="H2035" s="159">
        <v>4</v>
      </c>
      <c r="I2035" s="275">
        <f>SUM(G2035:H2035)</f>
        <v>9</v>
      </c>
      <c r="J2035" s="159">
        <v>1</v>
      </c>
      <c r="K2035" s="159">
        <v>2</v>
      </c>
      <c r="L2035" s="275">
        <f>SUM(J2035:K2035)</f>
        <v>3</v>
      </c>
      <c r="M2035" s="159">
        <v>1</v>
      </c>
      <c r="N2035" s="159"/>
      <c r="O2035" s="275">
        <f>SUM(M2035:N2035)</f>
        <v>1</v>
      </c>
      <c r="P2035" s="159">
        <v>5</v>
      </c>
      <c r="Q2035" s="159">
        <v>1</v>
      </c>
      <c r="R2035" s="275">
        <f>SUM(P2035:Q2035)</f>
        <v>6</v>
      </c>
      <c r="S2035" s="500"/>
      <c r="T2035" s="275"/>
      <c r="U2035" s="275"/>
      <c r="V2035" s="275">
        <f>SUM(T2035:U2035)</f>
        <v>0</v>
      </c>
      <c r="W2035" s="275"/>
      <c r="X2035" s="275"/>
      <c r="Y2035" s="275">
        <f>SUM(W2035:X2035)</f>
        <v>0</v>
      </c>
      <c r="Z2035" s="275"/>
      <c r="AA2035" s="275"/>
      <c r="AB2035" s="275">
        <f>SUM(Z2035:AA2035)</f>
        <v>0</v>
      </c>
      <c r="AC2035" s="275"/>
      <c r="AD2035" s="275"/>
      <c r="AE2035" s="275">
        <f>SUM(AC2035:AD2035)</f>
        <v>0</v>
      </c>
      <c r="AF2035" s="500"/>
      <c r="AG2035" s="275"/>
      <c r="AH2035" s="275"/>
      <c r="AI2035" s="275">
        <f>SUM(AG2035:AH2035)</f>
        <v>0</v>
      </c>
      <c r="AJ2035" s="275"/>
      <c r="AK2035" s="275"/>
      <c r="AL2035" s="275">
        <f>SUM(AJ2035:AK2035)</f>
        <v>0</v>
      </c>
      <c r="AM2035" s="275"/>
      <c r="AN2035" s="275"/>
      <c r="AO2035" s="275">
        <f>SUM(AM2035:AN2035)</f>
        <v>0</v>
      </c>
      <c r="AP2035" s="275"/>
      <c r="AQ2035" s="275"/>
      <c r="AR2035" s="275">
        <f>SUM(AP2035:AQ2035)</f>
        <v>0</v>
      </c>
      <c r="AS2035" s="500"/>
      <c r="AT2035" s="275"/>
      <c r="AU2035" s="275"/>
      <c r="AV2035" s="275">
        <f>SUM(AT2035:AU2035)</f>
        <v>0</v>
      </c>
      <c r="AW2035" s="567">
        <f t="shared" ref="AW2035:AW2036" si="9898">SUM(G2035,J2035,M2035,P2035,T2035,W2035,Z2035,AC2035,AG2035,AJ2035,AM2035,AP2035,AT2035)</f>
        <v>12</v>
      </c>
      <c r="AX2035" s="567">
        <f t="shared" ref="AX2035:AX2036" si="9899">SUM(H2035,K2035,N2035,Q2035,U2035,X2035,AA2035,AD2035,AH2035,AK2035,AN2035,AQ2035,AU2035)</f>
        <v>7</v>
      </c>
      <c r="AY2035" s="567">
        <f t="shared" ref="AY2035:AY2036" si="9900">SUM(I2035,L2035,O2035,R2035,V2035,Y2035,AB2035,AE2035,AI2035,AL2035,AO2035,AR2035,AV2035)</f>
        <v>19</v>
      </c>
      <c r="AZ2035" s="159"/>
      <c r="BA2035" s="159"/>
      <c r="BB2035" s="275">
        <f>SUM(AZ2035:BA2035)</f>
        <v>0</v>
      </c>
      <c r="BC2035" s="275"/>
      <c r="BD2035" s="275"/>
      <c r="BE2035" s="275">
        <f>SUM(BC2035:BD2035)</f>
        <v>0</v>
      </c>
      <c r="BF2035" s="521"/>
      <c r="BG2035" s="605">
        <f>SUM(F2035,S2035,AF2035,AS2035)</f>
        <v>0</v>
      </c>
      <c r="BH2035" s="533">
        <f>SUM(G2035,T2035,AG2035)</f>
        <v>5</v>
      </c>
      <c r="BI2035" s="533">
        <f t="shared" ref="BI2035:BI2037" si="9901">SUM(H2035,U2035,AH2035)</f>
        <v>4</v>
      </c>
      <c r="BJ2035" s="533">
        <f t="shared" ref="BJ2035:BJ2037" si="9902">SUM(I2035,V2035,AI2035)</f>
        <v>9</v>
      </c>
      <c r="BK2035" s="533">
        <f t="shared" ref="BK2035:BK2037" si="9903">SUM(J2035,W2035,AJ2035)</f>
        <v>1</v>
      </c>
      <c r="BL2035" s="533">
        <f t="shared" ref="BL2035:BL2037" si="9904">SUM(K2035,X2035,AK2035)</f>
        <v>2</v>
      </c>
      <c r="BM2035" s="533">
        <f t="shared" ref="BM2035:BM2037" si="9905">SUM(L2035,Y2035,AL2035)</f>
        <v>3</v>
      </c>
      <c r="BN2035" s="533">
        <f>SUM(M2035,Z2035,AM2035)</f>
        <v>1</v>
      </c>
      <c r="BO2035" s="533">
        <f t="shared" ref="BO2035:BO2037" si="9906">SUM(N2035,AA2035,AN2035)</f>
        <v>0</v>
      </c>
      <c r="BP2035" s="533">
        <f t="shared" ref="BP2035:BP2037" si="9907">SUM(O2035,AB2035,AO2035)</f>
        <v>1</v>
      </c>
      <c r="BQ2035" s="533">
        <f t="shared" ref="BQ2035:BQ2037" si="9908">SUM(P2035,AC2035,AP2035)</f>
        <v>5</v>
      </c>
      <c r="BR2035" s="533">
        <f t="shared" ref="BR2035:BR2037" si="9909">SUM(Q2035,AD2035,AQ2035)</f>
        <v>1</v>
      </c>
      <c r="BS2035" s="533">
        <f t="shared" ref="BS2035:BS2037" si="9910">SUM(R2035,AE2035,AR2035)</f>
        <v>6</v>
      </c>
      <c r="BT2035" s="533">
        <f>AT2035</f>
        <v>0</v>
      </c>
      <c r="BU2035" s="533">
        <f t="shared" ref="BU2035:BU2037" si="9911">AU2035</f>
        <v>0</v>
      </c>
      <c r="BV2035" s="533">
        <f t="shared" ref="BV2035:BV2037" si="9912">AV2035</f>
        <v>0</v>
      </c>
      <c r="BW2035" s="536">
        <f>SUM(BH2035,BK2035,BN2035,BQ2035,BT2035)</f>
        <v>12</v>
      </c>
      <c r="BX2035" s="536">
        <f t="shared" ref="BX2035:BX2037" si="9913">SUM(BI2035,BL2035,BO2035,BR2035,BU2035)</f>
        <v>7</v>
      </c>
      <c r="BY2035" s="536">
        <f t="shared" ref="BY2035:BY2037" si="9914">SUM(BJ2035,BM2035,BP2035,BS2035,BV2035)</f>
        <v>19</v>
      </c>
      <c r="BZ2035" t="s">
        <v>74</v>
      </c>
      <c r="CA2035" s="553">
        <f>AZ2035</f>
        <v>0</v>
      </c>
      <c r="CB2035" s="553">
        <f t="shared" ref="CB2035:CB2037" si="9915">BA2035</f>
        <v>0</v>
      </c>
      <c r="CC2035" s="553">
        <f t="shared" ref="CC2035:CC2037" si="9916">BB2035</f>
        <v>0</v>
      </c>
      <c r="CD2035" s="553">
        <f>BC2035</f>
        <v>0</v>
      </c>
      <c r="CE2035" s="553">
        <f t="shared" ref="CE2035:CE2037" si="9917">BD2035</f>
        <v>0</v>
      </c>
      <c r="CF2035" s="553">
        <f t="shared" ref="CF2035:CF2037" si="9918">BE2035</f>
        <v>0</v>
      </c>
    </row>
    <row r="2036" spans="1:84">
      <c r="A2036" s="149"/>
      <c r="B2036" s="149"/>
      <c r="C2036" s="151"/>
      <c r="D2036" s="151"/>
      <c r="E2036" s="446" t="s">
        <v>1079</v>
      </c>
      <c r="F2036" s="592">
        <v>27</v>
      </c>
      <c r="G2036" s="159"/>
      <c r="H2036" s="159"/>
      <c r="I2036" s="275">
        <f>SUM(G2036:H2036)</f>
        <v>0</v>
      </c>
      <c r="J2036" s="159"/>
      <c r="K2036" s="159"/>
      <c r="L2036" s="275">
        <f>SUM(J2036:K2036)</f>
        <v>0</v>
      </c>
      <c r="M2036" s="159"/>
      <c r="N2036" s="159"/>
      <c r="O2036" s="275">
        <f>SUM(M2036:N2036)</f>
        <v>0</v>
      </c>
      <c r="P2036" s="159"/>
      <c r="Q2036" s="159"/>
      <c r="R2036" s="275">
        <f>SUM(P2036:Q2036)</f>
        <v>0</v>
      </c>
      <c r="S2036" s="500"/>
      <c r="T2036" s="275"/>
      <c r="U2036" s="275"/>
      <c r="V2036" s="275">
        <f>SUM(T2036:U2036)</f>
        <v>0</v>
      </c>
      <c r="W2036" s="275"/>
      <c r="X2036" s="275"/>
      <c r="Y2036" s="275">
        <f>SUM(W2036:X2036)</f>
        <v>0</v>
      </c>
      <c r="Z2036" s="275"/>
      <c r="AA2036" s="275"/>
      <c r="AB2036" s="275">
        <f>SUM(Z2036:AA2036)</f>
        <v>0</v>
      </c>
      <c r="AC2036" s="275"/>
      <c r="AD2036" s="275"/>
      <c r="AE2036" s="275">
        <f>SUM(AC2036:AD2036)</f>
        <v>0</v>
      </c>
      <c r="AF2036" s="500"/>
      <c r="AG2036" s="275"/>
      <c r="AH2036" s="275"/>
      <c r="AI2036" s="275">
        <f>SUM(AG2036:AH2036)</f>
        <v>0</v>
      </c>
      <c r="AJ2036" s="275"/>
      <c r="AK2036" s="275"/>
      <c r="AL2036" s="275">
        <f>SUM(AJ2036:AK2036)</f>
        <v>0</v>
      </c>
      <c r="AM2036" s="275"/>
      <c r="AN2036" s="275"/>
      <c r="AO2036" s="275">
        <f>SUM(AM2036:AN2036)</f>
        <v>0</v>
      </c>
      <c r="AP2036" s="275"/>
      <c r="AQ2036" s="275"/>
      <c r="AR2036" s="275">
        <f>SUM(AP2036:AQ2036)</f>
        <v>0</v>
      </c>
      <c r="AS2036" s="500"/>
      <c r="AT2036" s="275"/>
      <c r="AU2036" s="275"/>
      <c r="AV2036" s="275">
        <f>SUM(AT2036:AU2036)</f>
        <v>0</v>
      </c>
      <c r="AW2036" s="567">
        <f t="shared" si="9898"/>
        <v>0</v>
      </c>
      <c r="AX2036" s="567">
        <f t="shared" si="9899"/>
        <v>0</v>
      </c>
      <c r="AY2036" s="567">
        <f t="shared" si="9900"/>
        <v>0</v>
      </c>
      <c r="AZ2036" s="159"/>
      <c r="BA2036" s="159"/>
      <c r="BB2036" s="275">
        <f>SUM(AZ2036:BA2036)</f>
        <v>0</v>
      </c>
      <c r="BC2036" s="275"/>
      <c r="BD2036" s="275"/>
      <c r="BE2036" s="275">
        <f>SUM(BC2036:BD2036)</f>
        <v>0</v>
      </c>
      <c r="BF2036" s="521"/>
      <c r="BG2036" s="605">
        <f>SUM(F2036,S2036,AF2036,AS2036)</f>
        <v>27</v>
      </c>
      <c r="BH2036" s="533">
        <f>SUM(G2036,T2036,AG2036)</f>
        <v>0</v>
      </c>
      <c r="BI2036" s="533">
        <f t="shared" si="9901"/>
        <v>0</v>
      </c>
      <c r="BJ2036" s="533">
        <f t="shared" si="9902"/>
        <v>0</v>
      </c>
      <c r="BK2036" s="533">
        <f t="shared" si="9903"/>
        <v>0</v>
      </c>
      <c r="BL2036" s="533">
        <f t="shared" si="9904"/>
        <v>0</v>
      </c>
      <c r="BM2036" s="533">
        <f t="shared" si="9905"/>
        <v>0</v>
      </c>
      <c r="BN2036" s="533">
        <f>SUM(M2036,Z2036,AM2036)</f>
        <v>0</v>
      </c>
      <c r="BO2036" s="533">
        <f t="shared" si="9906"/>
        <v>0</v>
      </c>
      <c r="BP2036" s="533">
        <f t="shared" si="9907"/>
        <v>0</v>
      </c>
      <c r="BQ2036" s="533">
        <f t="shared" si="9908"/>
        <v>0</v>
      </c>
      <c r="BR2036" s="533">
        <f t="shared" si="9909"/>
        <v>0</v>
      </c>
      <c r="BS2036" s="533">
        <f t="shared" si="9910"/>
        <v>0</v>
      </c>
      <c r="BT2036" s="533">
        <f>AT2036</f>
        <v>0</v>
      </c>
      <c r="BU2036" s="533">
        <f t="shared" si="9911"/>
        <v>0</v>
      </c>
      <c r="BV2036" s="533">
        <f t="shared" si="9912"/>
        <v>0</v>
      </c>
      <c r="BW2036" s="536">
        <f>SUM(BH2036,BK2036,BN2036,BQ2036,BT2036)</f>
        <v>0</v>
      </c>
      <c r="BX2036" s="536">
        <f t="shared" si="9913"/>
        <v>0</v>
      </c>
      <c r="BY2036" s="536">
        <f t="shared" si="9914"/>
        <v>0</v>
      </c>
      <c r="BZ2036" t="s">
        <v>74</v>
      </c>
      <c r="CA2036" s="553">
        <f>AZ2036</f>
        <v>0</v>
      </c>
      <c r="CB2036" s="553">
        <f t="shared" si="9915"/>
        <v>0</v>
      </c>
      <c r="CC2036" s="553">
        <f t="shared" si="9916"/>
        <v>0</v>
      </c>
      <c r="CD2036" s="553">
        <f>BC2036</f>
        <v>0</v>
      </c>
      <c r="CE2036" s="553">
        <f t="shared" si="9917"/>
        <v>0</v>
      </c>
      <c r="CF2036" s="553">
        <f t="shared" si="9918"/>
        <v>0</v>
      </c>
    </row>
    <row r="2037" spans="1:84">
      <c r="A2037" s="149"/>
      <c r="B2037" s="149"/>
      <c r="C2037" s="151"/>
      <c r="D2037" s="151"/>
      <c r="E2037" s="370"/>
      <c r="F2037" s="592">
        <f t="shared" ref="F2037:BE2037" si="9919">SUM(F2035:F2036)</f>
        <v>27</v>
      </c>
      <c r="G2037" s="276">
        <f t="shared" si="9919"/>
        <v>5</v>
      </c>
      <c r="H2037" s="276">
        <f t="shared" si="9919"/>
        <v>4</v>
      </c>
      <c r="I2037" s="276">
        <f t="shared" si="9919"/>
        <v>9</v>
      </c>
      <c r="J2037" s="276">
        <f t="shared" si="9919"/>
        <v>1</v>
      </c>
      <c r="K2037" s="276">
        <f t="shared" si="9919"/>
        <v>2</v>
      </c>
      <c r="L2037" s="276">
        <f t="shared" si="9919"/>
        <v>3</v>
      </c>
      <c r="M2037" s="276">
        <f t="shared" si="9919"/>
        <v>1</v>
      </c>
      <c r="N2037" s="276">
        <f t="shared" si="9919"/>
        <v>0</v>
      </c>
      <c r="O2037" s="276">
        <f t="shared" si="9919"/>
        <v>1</v>
      </c>
      <c r="P2037" s="276">
        <f t="shared" si="9919"/>
        <v>5</v>
      </c>
      <c r="Q2037" s="276">
        <f t="shared" si="9919"/>
        <v>1</v>
      </c>
      <c r="R2037" s="276">
        <f t="shared" si="9919"/>
        <v>6</v>
      </c>
      <c r="S2037" s="501">
        <f t="shared" si="9919"/>
        <v>0</v>
      </c>
      <c r="T2037" s="276">
        <f t="shared" si="9919"/>
        <v>0</v>
      </c>
      <c r="U2037" s="276">
        <f t="shared" si="9919"/>
        <v>0</v>
      </c>
      <c r="V2037" s="276">
        <f t="shared" si="9919"/>
        <v>0</v>
      </c>
      <c r="W2037" s="276">
        <f t="shared" si="9919"/>
        <v>0</v>
      </c>
      <c r="X2037" s="276">
        <f t="shared" si="9919"/>
        <v>0</v>
      </c>
      <c r="Y2037" s="276">
        <f t="shared" si="9919"/>
        <v>0</v>
      </c>
      <c r="Z2037" s="276">
        <f t="shared" si="9919"/>
        <v>0</v>
      </c>
      <c r="AA2037" s="276">
        <f t="shared" si="9919"/>
        <v>0</v>
      </c>
      <c r="AB2037" s="276">
        <f t="shared" si="9919"/>
        <v>0</v>
      </c>
      <c r="AC2037" s="276">
        <f t="shared" si="9919"/>
        <v>0</v>
      </c>
      <c r="AD2037" s="276">
        <f t="shared" si="9919"/>
        <v>0</v>
      </c>
      <c r="AE2037" s="276">
        <f t="shared" si="9919"/>
        <v>0</v>
      </c>
      <c r="AF2037" s="501">
        <f t="shared" si="9919"/>
        <v>0</v>
      </c>
      <c r="AG2037" s="276">
        <f t="shared" si="9919"/>
        <v>0</v>
      </c>
      <c r="AH2037" s="276">
        <f t="shared" si="9919"/>
        <v>0</v>
      </c>
      <c r="AI2037" s="276">
        <f t="shared" si="9919"/>
        <v>0</v>
      </c>
      <c r="AJ2037" s="276">
        <f t="shared" si="9919"/>
        <v>0</v>
      </c>
      <c r="AK2037" s="276">
        <f t="shared" si="9919"/>
        <v>0</v>
      </c>
      <c r="AL2037" s="276">
        <f t="shared" si="9919"/>
        <v>0</v>
      </c>
      <c r="AM2037" s="276">
        <f t="shared" si="9919"/>
        <v>0</v>
      </c>
      <c r="AN2037" s="276">
        <f t="shared" si="9919"/>
        <v>0</v>
      </c>
      <c r="AO2037" s="276">
        <f t="shared" si="9919"/>
        <v>0</v>
      </c>
      <c r="AP2037" s="276">
        <f t="shared" si="9919"/>
        <v>0</v>
      </c>
      <c r="AQ2037" s="276">
        <f t="shared" si="9919"/>
        <v>0</v>
      </c>
      <c r="AR2037" s="276">
        <f t="shared" si="9919"/>
        <v>0</v>
      </c>
      <c r="AS2037" s="501">
        <f t="shared" si="9919"/>
        <v>0</v>
      </c>
      <c r="AT2037" s="276">
        <f t="shared" si="9919"/>
        <v>0</v>
      </c>
      <c r="AU2037" s="276">
        <f t="shared" si="9919"/>
        <v>0</v>
      </c>
      <c r="AV2037" s="276">
        <f t="shared" si="9919"/>
        <v>0</v>
      </c>
      <c r="AW2037" s="568">
        <f t="shared" si="9919"/>
        <v>12</v>
      </c>
      <c r="AX2037" s="568">
        <f t="shared" si="9919"/>
        <v>7</v>
      </c>
      <c r="AY2037" s="568">
        <f t="shared" si="9919"/>
        <v>19</v>
      </c>
      <c r="AZ2037" s="276">
        <f t="shared" si="9919"/>
        <v>0</v>
      </c>
      <c r="BA2037" s="276">
        <f t="shared" si="9919"/>
        <v>0</v>
      </c>
      <c r="BB2037" s="276">
        <f t="shared" si="9919"/>
        <v>0</v>
      </c>
      <c r="BC2037" s="276">
        <f t="shared" si="9919"/>
        <v>0</v>
      </c>
      <c r="BD2037" s="276">
        <f t="shared" si="9919"/>
        <v>0</v>
      </c>
      <c r="BE2037" s="276">
        <f t="shared" si="9919"/>
        <v>0</v>
      </c>
      <c r="BF2037" s="523"/>
      <c r="BG2037" s="605">
        <f>SUM(F2037,S2037,AF2037,AS2037)</f>
        <v>27</v>
      </c>
      <c r="BH2037" s="533">
        <f>SUM(G2037,T2037,AG2037)</f>
        <v>5</v>
      </c>
      <c r="BI2037" s="533">
        <f t="shared" si="9901"/>
        <v>4</v>
      </c>
      <c r="BJ2037" s="533">
        <f t="shared" si="9902"/>
        <v>9</v>
      </c>
      <c r="BK2037" s="533">
        <f t="shared" si="9903"/>
        <v>1</v>
      </c>
      <c r="BL2037" s="533">
        <f t="shared" si="9904"/>
        <v>2</v>
      </c>
      <c r="BM2037" s="533">
        <f t="shared" si="9905"/>
        <v>3</v>
      </c>
      <c r="BN2037" s="533">
        <f>SUM(M2037,Z2037,AM2037)</f>
        <v>1</v>
      </c>
      <c r="BO2037" s="533">
        <f t="shared" si="9906"/>
        <v>0</v>
      </c>
      <c r="BP2037" s="533">
        <f t="shared" si="9907"/>
        <v>1</v>
      </c>
      <c r="BQ2037" s="533">
        <f t="shared" si="9908"/>
        <v>5</v>
      </c>
      <c r="BR2037" s="533">
        <f t="shared" si="9909"/>
        <v>1</v>
      </c>
      <c r="BS2037" s="533">
        <f t="shared" si="9910"/>
        <v>6</v>
      </c>
      <c r="BT2037" s="533">
        <f>AT2037</f>
        <v>0</v>
      </c>
      <c r="BU2037" s="533">
        <f t="shared" si="9911"/>
        <v>0</v>
      </c>
      <c r="BV2037" s="533">
        <f t="shared" si="9912"/>
        <v>0</v>
      </c>
      <c r="BW2037" s="536">
        <f>SUM(BH2037,BK2037,BN2037,BQ2037,BT2037)</f>
        <v>12</v>
      </c>
      <c r="BX2037" s="536">
        <f t="shared" si="9913"/>
        <v>7</v>
      </c>
      <c r="BY2037" s="536">
        <f t="shared" si="9914"/>
        <v>19</v>
      </c>
      <c r="BZ2037" t="s">
        <v>74</v>
      </c>
      <c r="CA2037" s="553">
        <f>AZ2037</f>
        <v>0</v>
      </c>
      <c r="CB2037" s="553">
        <f t="shared" si="9915"/>
        <v>0</v>
      </c>
      <c r="CC2037" s="553">
        <f t="shared" si="9916"/>
        <v>0</v>
      </c>
      <c r="CD2037" s="553">
        <f>BC2037</f>
        <v>0</v>
      </c>
      <c r="CE2037" s="553">
        <f t="shared" si="9917"/>
        <v>0</v>
      </c>
      <c r="CF2037" s="553">
        <f t="shared" si="9918"/>
        <v>0</v>
      </c>
    </row>
    <row r="2038" spans="1:84">
      <c r="A2038" s="149"/>
      <c r="B2038" s="149" t="s">
        <v>268</v>
      </c>
      <c r="C2038" s="151"/>
      <c r="D2038" s="151"/>
      <c r="E2038" s="379" t="s">
        <v>830</v>
      </c>
      <c r="F2038" s="592"/>
      <c r="G2038" s="159"/>
      <c r="H2038" s="159"/>
      <c r="I2038" s="275"/>
      <c r="J2038" s="159"/>
      <c r="K2038" s="159"/>
      <c r="L2038" s="275"/>
      <c r="M2038" s="159"/>
      <c r="N2038" s="159"/>
      <c r="O2038" s="275"/>
      <c r="P2038" s="159"/>
      <c r="Q2038" s="159"/>
      <c r="R2038" s="275"/>
      <c r="S2038" s="500"/>
      <c r="T2038" s="275"/>
      <c r="U2038" s="275"/>
      <c r="V2038" s="275"/>
      <c r="W2038" s="275"/>
      <c r="X2038" s="275"/>
      <c r="Y2038" s="275"/>
      <c r="Z2038" s="275"/>
      <c r="AA2038" s="275"/>
      <c r="AB2038" s="275"/>
      <c r="AC2038" s="275"/>
      <c r="AD2038" s="275"/>
      <c r="AE2038" s="275"/>
      <c r="AF2038" s="500"/>
      <c r="AG2038" s="275"/>
      <c r="AH2038" s="275"/>
      <c r="AI2038" s="275"/>
      <c r="AJ2038" s="275"/>
      <c r="AK2038" s="275"/>
      <c r="AL2038" s="275"/>
      <c r="AM2038" s="275"/>
      <c r="AN2038" s="275"/>
      <c r="AO2038" s="275"/>
      <c r="AP2038" s="275"/>
      <c r="AQ2038" s="275"/>
      <c r="AR2038" s="275"/>
      <c r="AS2038" s="500"/>
      <c r="AT2038" s="275"/>
      <c r="AU2038" s="275"/>
      <c r="AV2038" s="275"/>
      <c r="AW2038" s="567"/>
      <c r="AX2038" s="567"/>
      <c r="AY2038" s="567"/>
      <c r="AZ2038" s="159"/>
      <c r="BA2038" s="159"/>
      <c r="BB2038" s="275"/>
      <c r="BC2038" s="275"/>
      <c r="BD2038" s="275"/>
      <c r="BE2038" s="275"/>
      <c r="BF2038" s="521"/>
    </row>
    <row r="2039" spans="1:84">
      <c r="A2039" s="149"/>
      <c r="B2039" s="151"/>
      <c r="C2039" s="151"/>
      <c r="D2039" s="151"/>
      <c r="E2039" s="446" t="s">
        <v>1078</v>
      </c>
      <c r="F2039" s="592">
        <v>9</v>
      </c>
      <c r="G2039" s="159"/>
      <c r="H2039" s="159"/>
      <c r="I2039" s="275">
        <f>SUM(G2039:H2039)</f>
        <v>0</v>
      </c>
      <c r="J2039" s="159"/>
      <c r="K2039" s="159"/>
      <c r="L2039" s="275">
        <f>SUM(J2039:K2039)</f>
        <v>0</v>
      </c>
      <c r="M2039" s="159"/>
      <c r="N2039" s="159"/>
      <c r="O2039" s="275">
        <f>SUM(M2039:N2039)</f>
        <v>0</v>
      </c>
      <c r="P2039" s="159"/>
      <c r="Q2039" s="159"/>
      <c r="R2039" s="275">
        <f>SUM(P2039:Q2039)</f>
        <v>0</v>
      </c>
      <c r="S2039" s="500"/>
      <c r="T2039" s="275"/>
      <c r="U2039" s="275"/>
      <c r="V2039" s="275">
        <f>SUM(T2039:U2039)</f>
        <v>0</v>
      </c>
      <c r="W2039" s="275"/>
      <c r="X2039" s="275"/>
      <c r="Y2039" s="275">
        <f>SUM(W2039:X2039)</f>
        <v>0</v>
      </c>
      <c r="Z2039" s="275"/>
      <c r="AA2039" s="275"/>
      <c r="AB2039" s="275">
        <f>SUM(Z2039:AA2039)</f>
        <v>0</v>
      </c>
      <c r="AC2039" s="275"/>
      <c r="AD2039" s="275"/>
      <c r="AE2039" s="275">
        <f>SUM(AC2039:AD2039)</f>
        <v>0</v>
      </c>
      <c r="AF2039" s="500"/>
      <c r="AG2039" s="275"/>
      <c r="AH2039" s="275"/>
      <c r="AI2039" s="275">
        <f>SUM(AG2039:AH2039)</f>
        <v>0</v>
      </c>
      <c r="AJ2039" s="275"/>
      <c r="AK2039" s="275"/>
      <c r="AL2039" s="275">
        <f>SUM(AJ2039:AK2039)</f>
        <v>0</v>
      </c>
      <c r="AM2039" s="275"/>
      <c r="AN2039" s="275"/>
      <c r="AO2039" s="275">
        <f>SUM(AM2039:AN2039)</f>
        <v>0</v>
      </c>
      <c r="AP2039" s="275"/>
      <c r="AQ2039" s="275"/>
      <c r="AR2039" s="275">
        <f>SUM(AP2039:AQ2039)</f>
        <v>0</v>
      </c>
      <c r="AS2039" s="500"/>
      <c r="AT2039" s="275"/>
      <c r="AU2039" s="275"/>
      <c r="AV2039" s="275">
        <f>SUM(AT2039:AU2039)</f>
        <v>0</v>
      </c>
      <c r="AW2039" s="567">
        <f t="shared" ref="AW2039:AW2040" si="9920">SUM(G2039,J2039,M2039,P2039,T2039,W2039,Z2039,AC2039,AG2039,AJ2039,AM2039,AP2039,AT2039)</f>
        <v>0</v>
      </c>
      <c r="AX2039" s="567">
        <f t="shared" ref="AX2039:AX2040" si="9921">SUM(H2039,K2039,N2039,Q2039,U2039,X2039,AA2039,AD2039,AH2039,AK2039,AN2039,AQ2039,AU2039)</f>
        <v>0</v>
      </c>
      <c r="AY2039" s="567">
        <f t="shared" ref="AY2039:AY2040" si="9922">SUM(I2039,L2039,O2039,R2039,V2039,Y2039,AB2039,AE2039,AI2039,AL2039,AO2039,AR2039,AV2039)</f>
        <v>0</v>
      </c>
      <c r="AZ2039" s="159"/>
      <c r="BA2039" s="159"/>
      <c r="BB2039" s="275">
        <f>SUM(AZ2039:BA2039)</f>
        <v>0</v>
      </c>
      <c r="BC2039" s="275"/>
      <c r="BD2039" s="275"/>
      <c r="BE2039" s="275">
        <f>SUM(BC2039:BD2039)</f>
        <v>0</v>
      </c>
      <c r="BF2039" s="521"/>
      <c r="BG2039" s="605">
        <f>SUM(F2039,S2039,AF2039,AS2039)</f>
        <v>9</v>
      </c>
      <c r="BH2039" s="533">
        <f>SUM(G2039,T2039,AG2039)</f>
        <v>0</v>
      </c>
      <c r="BI2039" s="533">
        <f t="shared" ref="BI2039:BI2041" si="9923">SUM(H2039,U2039,AH2039)</f>
        <v>0</v>
      </c>
      <c r="BJ2039" s="533">
        <f t="shared" ref="BJ2039:BJ2041" si="9924">SUM(I2039,V2039,AI2039)</f>
        <v>0</v>
      </c>
      <c r="BK2039" s="533">
        <f t="shared" ref="BK2039:BK2041" si="9925">SUM(J2039,W2039,AJ2039)</f>
        <v>0</v>
      </c>
      <c r="BL2039" s="533">
        <f t="shared" ref="BL2039:BL2041" si="9926">SUM(K2039,X2039,AK2039)</f>
        <v>0</v>
      </c>
      <c r="BM2039" s="533">
        <f t="shared" ref="BM2039:BM2041" si="9927">SUM(L2039,Y2039,AL2039)</f>
        <v>0</v>
      </c>
      <c r="BN2039" s="533">
        <f>SUM(M2039,Z2039,AM2039)</f>
        <v>0</v>
      </c>
      <c r="BO2039" s="533">
        <f t="shared" ref="BO2039:BO2041" si="9928">SUM(N2039,AA2039,AN2039)</f>
        <v>0</v>
      </c>
      <c r="BP2039" s="533">
        <f t="shared" ref="BP2039:BP2041" si="9929">SUM(O2039,AB2039,AO2039)</f>
        <v>0</v>
      </c>
      <c r="BQ2039" s="533">
        <f t="shared" ref="BQ2039:BQ2041" si="9930">SUM(P2039,AC2039,AP2039)</f>
        <v>0</v>
      </c>
      <c r="BR2039" s="533">
        <f t="shared" ref="BR2039:BR2041" si="9931">SUM(Q2039,AD2039,AQ2039)</f>
        <v>0</v>
      </c>
      <c r="BS2039" s="533">
        <f t="shared" ref="BS2039:BS2041" si="9932">SUM(R2039,AE2039,AR2039)</f>
        <v>0</v>
      </c>
      <c r="BT2039" s="533">
        <f>AT2039</f>
        <v>0</v>
      </c>
      <c r="BU2039" s="533">
        <f t="shared" ref="BU2039:BU2041" si="9933">AU2039</f>
        <v>0</v>
      </c>
      <c r="BV2039" s="533">
        <f t="shared" ref="BV2039:BV2041" si="9934">AV2039</f>
        <v>0</v>
      </c>
      <c r="BW2039" s="536">
        <f>SUM(BH2039,BK2039,BN2039,BQ2039,BT2039)</f>
        <v>0</v>
      </c>
      <c r="BX2039" s="536">
        <f t="shared" ref="BX2039:BX2041" si="9935">SUM(BI2039,BL2039,BO2039,BR2039,BU2039)</f>
        <v>0</v>
      </c>
      <c r="BY2039" s="536">
        <f t="shared" ref="BY2039:BY2041" si="9936">SUM(BJ2039,BM2039,BP2039,BS2039,BV2039)</f>
        <v>0</v>
      </c>
      <c r="BZ2039" t="s">
        <v>74</v>
      </c>
      <c r="CA2039" s="553">
        <f>AZ2039</f>
        <v>0</v>
      </c>
      <c r="CB2039" s="553">
        <f t="shared" ref="CB2039:CB2041" si="9937">BA2039</f>
        <v>0</v>
      </c>
      <c r="CC2039" s="553">
        <f t="shared" ref="CC2039:CC2041" si="9938">BB2039</f>
        <v>0</v>
      </c>
      <c r="CD2039" s="553">
        <f>BC2039</f>
        <v>0</v>
      </c>
      <c r="CE2039" s="553">
        <f t="shared" ref="CE2039:CE2041" si="9939">BD2039</f>
        <v>0</v>
      </c>
      <c r="CF2039" s="553">
        <f t="shared" ref="CF2039:CF2041" si="9940">BE2039</f>
        <v>0</v>
      </c>
    </row>
    <row r="2040" spans="1:84">
      <c r="A2040" s="149"/>
      <c r="B2040" s="151"/>
      <c r="C2040" s="151"/>
      <c r="D2040" s="151"/>
      <c r="E2040" s="446" t="s">
        <v>1079</v>
      </c>
      <c r="F2040" s="592"/>
      <c r="G2040" s="159"/>
      <c r="H2040" s="159"/>
      <c r="I2040" s="275">
        <f>SUM(G2040:H2040)</f>
        <v>0</v>
      </c>
      <c r="J2040" s="159"/>
      <c r="K2040" s="159"/>
      <c r="L2040" s="275">
        <f>SUM(J2040:K2040)</f>
        <v>0</v>
      </c>
      <c r="M2040" s="159"/>
      <c r="N2040" s="159"/>
      <c r="O2040" s="275">
        <f>SUM(M2040:N2040)</f>
        <v>0</v>
      </c>
      <c r="P2040" s="159"/>
      <c r="Q2040" s="159"/>
      <c r="R2040" s="275">
        <f>SUM(P2040:Q2040)</f>
        <v>0</v>
      </c>
      <c r="S2040" s="500"/>
      <c r="T2040" s="275"/>
      <c r="U2040" s="275"/>
      <c r="V2040" s="275">
        <f>SUM(T2040:U2040)</f>
        <v>0</v>
      </c>
      <c r="W2040" s="275"/>
      <c r="X2040" s="275"/>
      <c r="Y2040" s="275">
        <f>SUM(W2040:X2040)</f>
        <v>0</v>
      </c>
      <c r="Z2040" s="275"/>
      <c r="AA2040" s="275"/>
      <c r="AB2040" s="275">
        <f>SUM(Z2040:AA2040)</f>
        <v>0</v>
      </c>
      <c r="AC2040" s="275"/>
      <c r="AD2040" s="275"/>
      <c r="AE2040" s="275">
        <f>SUM(AC2040:AD2040)</f>
        <v>0</v>
      </c>
      <c r="AF2040" s="500"/>
      <c r="AG2040" s="275"/>
      <c r="AH2040" s="275"/>
      <c r="AI2040" s="275">
        <f>SUM(AG2040:AH2040)</f>
        <v>0</v>
      </c>
      <c r="AJ2040" s="275"/>
      <c r="AK2040" s="275"/>
      <c r="AL2040" s="275">
        <f>SUM(AJ2040:AK2040)</f>
        <v>0</v>
      </c>
      <c r="AM2040" s="275"/>
      <c r="AN2040" s="275"/>
      <c r="AO2040" s="275">
        <f>SUM(AM2040:AN2040)</f>
        <v>0</v>
      </c>
      <c r="AP2040" s="275"/>
      <c r="AQ2040" s="275"/>
      <c r="AR2040" s="275">
        <f>SUM(AP2040:AQ2040)</f>
        <v>0</v>
      </c>
      <c r="AS2040" s="500"/>
      <c r="AT2040" s="275"/>
      <c r="AU2040" s="275"/>
      <c r="AV2040" s="275">
        <f>SUM(AT2040:AU2040)</f>
        <v>0</v>
      </c>
      <c r="AW2040" s="567">
        <f t="shared" si="9920"/>
        <v>0</v>
      </c>
      <c r="AX2040" s="567">
        <f t="shared" si="9921"/>
        <v>0</v>
      </c>
      <c r="AY2040" s="567">
        <f t="shared" si="9922"/>
        <v>0</v>
      </c>
      <c r="AZ2040" s="159"/>
      <c r="BA2040" s="159"/>
      <c r="BB2040" s="275">
        <f>SUM(AZ2040:BA2040)</f>
        <v>0</v>
      </c>
      <c r="BC2040" s="275"/>
      <c r="BD2040" s="275"/>
      <c r="BE2040" s="275">
        <f>SUM(BC2040:BD2040)</f>
        <v>0</v>
      </c>
      <c r="BF2040" s="521"/>
      <c r="BG2040" s="605">
        <f>SUM(F2040,S2040,AF2040,AS2040)</f>
        <v>0</v>
      </c>
      <c r="BH2040" s="533">
        <f>SUM(G2040,T2040,AG2040)</f>
        <v>0</v>
      </c>
      <c r="BI2040" s="533">
        <f t="shared" si="9923"/>
        <v>0</v>
      </c>
      <c r="BJ2040" s="533">
        <f t="shared" si="9924"/>
        <v>0</v>
      </c>
      <c r="BK2040" s="533">
        <f t="shared" si="9925"/>
        <v>0</v>
      </c>
      <c r="BL2040" s="533">
        <f t="shared" si="9926"/>
        <v>0</v>
      </c>
      <c r="BM2040" s="533">
        <f t="shared" si="9927"/>
        <v>0</v>
      </c>
      <c r="BN2040" s="533">
        <f>SUM(M2040,Z2040,AM2040)</f>
        <v>0</v>
      </c>
      <c r="BO2040" s="533">
        <f t="shared" si="9928"/>
        <v>0</v>
      </c>
      <c r="BP2040" s="533">
        <f t="shared" si="9929"/>
        <v>0</v>
      </c>
      <c r="BQ2040" s="533">
        <f t="shared" si="9930"/>
        <v>0</v>
      </c>
      <c r="BR2040" s="533">
        <f t="shared" si="9931"/>
        <v>0</v>
      </c>
      <c r="BS2040" s="533">
        <f t="shared" si="9932"/>
        <v>0</v>
      </c>
      <c r="BT2040" s="533">
        <f>AT2040</f>
        <v>0</v>
      </c>
      <c r="BU2040" s="533">
        <f t="shared" si="9933"/>
        <v>0</v>
      </c>
      <c r="BV2040" s="533">
        <f t="shared" si="9934"/>
        <v>0</v>
      </c>
      <c r="BW2040" s="536">
        <f>SUM(BH2040,BK2040,BN2040,BQ2040,BT2040)</f>
        <v>0</v>
      </c>
      <c r="BX2040" s="536">
        <f t="shared" si="9935"/>
        <v>0</v>
      </c>
      <c r="BY2040" s="536">
        <f t="shared" si="9936"/>
        <v>0</v>
      </c>
      <c r="BZ2040" t="s">
        <v>74</v>
      </c>
      <c r="CA2040" s="553">
        <f>AZ2040</f>
        <v>0</v>
      </c>
      <c r="CB2040" s="553">
        <f t="shared" si="9937"/>
        <v>0</v>
      </c>
      <c r="CC2040" s="553">
        <f t="shared" si="9938"/>
        <v>0</v>
      </c>
      <c r="CD2040" s="553">
        <f>BC2040</f>
        <v>0</v>
      </c>
      <c r="CE2040" s="553">
        <f t="shared" si="9939"/>
        <v>0</v>
      </c>
      <c r="CF2040" s="553">
        <f t="shared" si="9940"/>
        <v>0</v>
      </c>
    </row>
    <row r="2041" spans="1:84">
      <c r="A2041" s="149"/>
      <c r="B2041" s="151"/>
      <c r="C2041" s="151"/>
      <c r="D2041" s="151"/>
      <c r="E2041" s="370"/>
      <c r="F2041" s="592">
        <f t="shared" ref="F2041:BE2041" si="9941">SUM(F2039:F2040)</f>
        <v>9</v>
      </c>
      <c r="G2041" s="276">
        <f t="shared" si="9941"/>
        <v>0</v>
      </c>
      <c r="H2041" s="276">
        <f t="shared" si="9941"/>
        <v>0</v>
      </c>
      <c r="I2041" s="276">
        <f t="shared" si="9941"/>
        <v>0</v>
      </c>
      <c r="J2041" s="276">
        <f t="shared" si="9941"/>
        <v>0</v>
      </c>
      <c r="K2041" s="276">
        <f t="shared" si="9941"/>
        <v>0</v>
      </c>
      <c r="L2041" s="276">
        <f t="shared" si="9941"/>
        <v>0</v>
      </c>
      <c r="M2041" s="276">
        <f t="shared" si="9941"/>
        <v>0</v>
      </c>
      <c r="N2041" s="276">
        <f t="shared" si="9941"/>
        <v>0</v>
      </c>
      <c r="O2041" s="276">
        <f t="shared" si="9941"/>
        <v>0</v>
      </c>
      <c r="P2041" s="276">
        <f t="shared" si="9941"/>
        <v>0</v>
      </c>
      <c r="Q2041" s="276">
        <f t="shared" si="9941"/>
        <v>0</v>
      </c>
      <c r="R2041" s="276">
        <f t="shared" si="9941"/>
        <v>0</v>
      </c>
      <c r="S2041" s="501">
        <f t="shared" si="9941"/>
        <v>0</v>
      </c>
      <c r="T2041" s="276">
        <f t="shared" si="9941"/>
        <v>0</v>
      </c>
      <c r="U2041" s="276">
        <f t="shared" si="9941"/>
        <v>0</v>
      </c>
      <c r="V2041" s="276">
        <f t="shared" si="9941"/>
        <v>0</v>
      </c>
      <c r="W2041" s="276">
        <f t="shared" si="9941"/>
        <v>0</v>
      </c>
      <c r="X2041" s="276">
        <f t="shared" si="9941"/>
        <v>0</v>
      </c>
      <c r="Y2041" s="276">
        <f t="shared" si="9941"/>
        <v>0</v>
      </c>
      <c r="Z2041" s="276">
        <f t="shared" si="9941"/>
        <v>0</v>
      </c>
      <c r="AA2041" s="276">
        <f t="shared" si="9941"/>
        <v>0</v>
      </c>
      <c r="AB2041" s="276">
        <f t="shared" si="9941"/>
        <v>0</v>
      </c>
      <c r="AC2041" s="276">
        <f t="shared" si="9941"/>
        <v>0</v>
      </c>
      <c r="AD2041" s="276">
        <f t="shared" si="9941"/>
        <v>0</v>
      </c>
      <c r="AE2041" s="276">
        <f t="shared" si="9941"/>
        <v>0</v>
      </c>
      <c r="AF2041" s="501">
        <f t="shared" si="9941"/>
        <v>0</v>
      </c>
      <c r="AG2041" s="276">
        <f t="shared" si="9941"/>
        <v>0</v>
      </c>
      <c r="AH2041" s="276">
        <f t="shared" si="9941"/>
        <v>0</v>
      </c>
      <c r="AI2041" s="276">
        <f t="shared" si="9941"/>
        <v>0</v>
      </c>
      <c r="AJ2041" s="276">
        <f t="shared" si="9941"/>
        <v>0</v>
      </c>
      <c r="AK2041" s="276">
        <f t="shared" si="9941"/>
        <v>0</v>
      </c>
      <c r="AL2041" s="276">
        <f t="shared" si="9941"/>
        <v>0</v>
      </c>
      <c r="AM2041" s="276">
        <f t="shared" si="9941"/>
        <v>0</v>
      </c>
      <c r="AN2041" s="276">
        <f t="shared" si="9941"/>
        <v>0</v>
      </c>
      <c r="AO2041" s="276">
        <f t="shared" si="9941"/>
        <v>0</v>
      </c>
      <c r="AP2041" s="276">
        <f t="shared" si="9941"/>
        <v>0</v>
      </c>
      <c r="AQ2041" s="276">
        <f t="shared" si="9941"/>
        <v>0</v>
      </c>
      <c r="AR2041" s="276">
        <f t="shared" si="9941"/>
        <v>0</v>
      </c>
      <c r="AS2041" s="501">
        <f t="shared" si="9941"/>
        <v>0</v>
      </c>
      <c r="AT2041" s="276">
        <f t="shared" si="9941"/>
        <v>0</v>
      </c>
      <c r="AU2041" s="276">
        <f t="shared" si="9941"/>
        <v>0</v>
      </c>
      <c r="AV2041" s="276">
        <f t="shared" si="9941"/>
        <v>0</v>
      </c>
      <c r="AW2041" s="568">
        <f t="shared" si="9941"/>
        <v>0</v>
      </c>
      <c r="AX2041" s="568">
        <f t="shared" si="9941"/>
        <v>0</v>
      </c>
      <c r="AY2041" s="568">
        <f t="shared" si="9941"/>
        <v>0</v>
      </c>
      <c r="AZ2041" s="276">
        <f t="shared" si="9941"/>
        <v>0</v>
      </c>
      <c r="BA2041" s="276">
        <f t="shared" si="9941"/>
        <v>0</v>
      </c>
      <c r="BB2041" s="276">
        <f t="shared" si="9941"/>
        <v>0</v>
      </c>
      <c r="BC2041" s="276">
        <f t="shared" si="9941"/>
        <v>0</v>
      </c>
      <c r="BD2041" s="276">
        <f t="shared" si="9941"/>
        <v>0</v>
      </c>
      <c r="BE2041" s="276">
        <f t="shared" si="9941"/>
        <v>0</v>
      </c>
      <c r="BF2041" s="523"/>
      <c r="BG2041" s="605">
        <f>SUM(F2041,S2041,AF2041,AS2041)</f>
        <v>9</v>
      </c>
      <c r="BH2041" s="533">
        <f>SUM(G2041,T2041,AG2041)</f>
        <v>0</v>
      </c>
      <c r="BI2041" s="533">
        <f t="shared" si="9923"/>
        <v>0</v>
      </c>
      <c r="BJ2041" s="533">
        <f t="shared" si="9924"/>
        <v>0</v>
      </c>
      <c r="BK2041" s="533">
        <f t="shared" si="9925"/>
        <v>0</v>
      </c>
      <c r="BL2041" s="533">
        <f t="shared" si="9926"/>
        <v>0</v>
      </c>
      <c r="BM2041" s="533">
        <f t="shared" si="9927"/>
        <v>0</v>
      </c>
      <c r="BN2041" s="533">
        <f>SUM(M2041,Z2041,AM2041)</f>
        <v>0</v>
      </c>
      <c r="BO2041" s="533">
        <f t="shared" si="9928"/>
        <v>0</v>
      </c>
      <c r="BP2041" s="533">
        <f t="shared" si="9929"/>
        <v>0</v>
      </c>
      <c r="BQ2041" s="533">
        <f t="shared" si="9930"/>
        <v>0</v>
      </c>
      <c r="BR2041" s="533">
        <f t="shared" si="9931"/>
        <v>0</v>
      </c>
      <c r="BS2041" s="533">
        <f t="shared" si="9932"/>
        <v>0</v>
      </c>
      <c r="BT2041" s="533">
        <f>AT2041</f>
        <v>0</v>
      </c>
      <c r="BU2041" s="533">
        <f t="shared" si="9933"/>
        <v>0</v>
      </c>
      <c r="BV2041" s="533">
        <f t="shared" si="9934"/>
        <v>0</v>
      </c>
      <c r="BW2041" s="536">
        <f>SUM(BH2041,BK2041,BN2041,BQ2041,BT2041)</f>
        <v>0</v>
      </c>
      <c r="BX2041" s="536">
        <f t="shared" si="9935"/>
        <v>0</v>
      </c>
      <c r="BY2041" s="536">
        <f t="shared" si="9936"/>
        <v>0</v>
      </c>
      <c r="BZ2041" t="s">
        <v>74</v>
      </c>
      <c r="CA2041" s="553">
        <f>AZ2041</f>
        <v>0</v>
      </c>
      <c r="CB2041" s="553">
        <f t="shared" si="9937"/>
        <v>0</v>
      </c>
      <c r="CC2041" s="553">
        <f t="shared" si="9938"/>
        <v>0</v>
      </c>
      <c r="CD2041" s="553">
        <f>BC2041</f>
        <v>0</v>
      </c>
      <c r="CE2041" s="553">
        <f t="shared" si="9939"/>
        <v>0</v>
      </c>
      <c r="CF2041" s="553">
        <f t="shared" si="9940"/>
        <v>0</v>
      </c>
    </row>
    <row r="2042" spans="1:84">
      <c r="A2042" s="149"/>
      <c r="B2042" s="151" t="s">
        <v>74</v>
      </c>
      <c r="C2042" s="151"/>
      <c r="D2042" s="151"/>
      <c r="E2042" s="370"/>
      <c r="F2042" s="592"/>
      <c r="G2042" s="168"/>
      <c r="H2042" s="168"/>
      <c r="I2042" s="168"/>
      <c r="J2042" s="168"/>
      <c r="K2042" s="168"/>
      <c r="L2042" s="168"/>
      <c r="M2042" s="168"/>
      <c r="N2042" s="168"/>
      <c r="O2042" s="168"/>
      <c r="P2042" s="168"/>
      <c r="Q2042" s="168"/>
      <c r="R2042" s="168"/>
      <c r="S2042" s="502"/>
      <c r="T2042" s="168"/>
      <c r="U2042" s="168"/>
      <c r="V2042" s="168"/>
      <c r="W2042" s="168"/>
      <c r="X2042" s="168"/>
      <c r="Y2042" s="168"/>
      <c r="Z2042" s="168"/>
      <c r="AA2042" s="168"/>
      <c r="AB2042" s="168"/>
      <c r="AC2042" s="168"/>
      <c r="AD2042" s="168"/>
      <c r="AE2042" s="168"/>
      <c r="AF2042" s="502"/>
      <c r="AG2042" s="168"/>
      <c r="AH2042" s="168"/>
      <c r="AI2042" s="168"/>
      <c r="AJ2042" s="168"/>
      <c r="AK2042" s="168"/>
      <c r="AL2042" s="168"/>
      <c r="AM2042" s="168"/>
      <c r="AN2042" s="168"/>
      <c r="AO2042" s="168"/>
      <c r="AP2042" s="168"/>
      <c r="AQ2042" s="168"/>
      <c r="AR2042" s="168"/>
      <c r="AS2042" s="502"/>
      <c r="AT2042" s="168"/>
      <c r="AU2042" s="168"/>
      <c r="AV2042" s="168"/>
      <c r="AW2042" s="569"/>
      <c r="AX2042" s="569"/>
      <c r="AY2042" s="569"/>
      <c r="AZ2042" s="168"/>
      <c r="BA2042" s="168"/>
      <c r="BB2042" s="168"/>
      <c r="BC2042" s="168"/>
      <c r="BD2042" s="168"/>
      <c r="BE2042" s="168"/>
      <c r="BF2042" s="523"/>
    </row>
    <row r="2043" spans="1:84">
      <c r="A2043" s="149"/>
      <c r="B2043" s="149" t="s">
        <v>865</v>
      </c>
      <c r="C2043" s="151"/>
      <c r="D2043" s="151"/>
      <c r="E2043" s="379" t="s">
        <v>866</v>
      </c>
      <c r="F2043" s="592"/>
      <c r="G2043" s="159"/>
      <c r="H2043" s="159"/>
      <c r="I2043" s="275"/>
      <c r="J2043" s="159"/>
      <c r="K2043" s="159"/>
      <c r="L2043" s="275"/>
      <c r="M2043" s="159"/>
      <c r="N2043" s="159"/>
      <c r="O2043" s="275"/>
      <c r="P2043" s="159"/>
      <c r="Q2043" s="159"/>
      <c r="R2043" s="275"/>
      <c r="S2043" s="500"/>
      <c r="T2043" s="275"/>
      <c r="U2043" s="275"/>
      <c r="V2043" s="275"/>
      <c r="W2043" s="275"/>
      <c r="X2043" s="275"/>
      <c r="Y2043" s="275"/>
      <c r="Z2043" s="275"/>
      <c r="AA2043" s="275"/>
      <c r="AB2043" s="275"/>
      <c r="AC2043" s="275"/>
      <c r="AD2043" s="275"/>
      <c r="AE2043" s="275"/>
      <c r="AF2043" s="500"/>
      <c r="AG2043" s="275"/>
      <c r="AH2043" s="275"/>
      <c r="AI2043" s="275"/>
      <c r="AJ2043" s="275"/>
      <c r="AK2043" s="275"/>
      <c r="AL2043" s="275"/>
      <c r="AM2043" s="275"/>
      <c r="AN2043" s="275"/>
      <c r="AO2043" s="275"/>
      <c r="AP2043" s="275"/>
      <c r="AQ2043" s="275"/>
      <c r="AR2043" s="275"/>
      <c r="AS2043" s="500"/>
      <c r="AT2043" s="275"/>
      <c r="AU2043" s="275"/>
      <c r="AV2043" s="275"/>
      <c r="AW2043" s="567"/>
      <c r="AX2043" s="567"/>
      <c r="AY2043" s="567"/>
      <c r="AZ2043" s="159"/>
      <c r="BA2043" s="159"/>
      <c r="BB2043" s="275"/>
      <c r="BC2043" s="275"/>
      <c r="BD2043" s="275"/>
      <c r="BE2043" s="275"/>
      <c r="BF2043" s="521"/>
    </row>
    <row r="2044" spans="1:84">
      <c r="A2044" s="149"/>
      <c r="B2044" s="151"/>
      <c r="C2044" s="151"/>
      <c r="D2044" s="151"/>
      <c r="E2044" s="446" t="s">
        <v>1078</v>
      </c>
      <c r="F2044" s="592">
        <v>2</v>
      </c>
      <c r="G2044" s="159"/>
      <c r="H2044" s="159"/>
      <c r="I2044" s="275">
        <f>SUM(G2044:H2044)</f>
        <v>0</v>
      </c>
      <c r="J2044" s="159"/>
      <c r="K2044" s="159"/>
      <c r="L2044" s="275">
        <f>SUM(J2044:K2044)</f>
        <v>0</v>
      </c>
      <c r="M2044" s="159"/>
      <c r="N2044" s="159"/>
      <c r="O2044" s="275">
        <f>SUM(M2044:N2044)</f>
        <v>0</v>
      </c>
      <c r="P2044" s="159"/>
      <c r="Q2044" s="159"/>
      <c r="R2044" s="275">
        <f>SUM(P2044:Q2044)</f>
        <v>0</v>
      </c>
      <c r="S2044" s="500"/>
      <c r="T2044" s="275"/>
      <c r="U2044" s="275"/>
      <c r="V2044" s="275">
        <f>SUM(T2044:U2044)</f>
        <v>0</v>
      </c>
      <c r="W2044" s="275"/>
      <c r="X2044" s="275"/>
      <c r="Y2044" s="275">
        <f>SUM(W2044:X2044)</f>
        <v>0</v>
      </c>
      <c r="Z2044" s="275"/>
      <c r="AA2044" s="275"/>
      <c r="AB2044" s="275">
        <f>SUM(Z2044:AA2044)</f>
        <v>0</v>
      </c>
      <c r="AC2044" s="275"/>
      <c r="AD2044" s="275"/>
      <c r="AE2044" s="275">
        <f>SUM(AC2044:AD2044)</f>
        <v>0</v>
      </c>
      <c r="AF2044" s="500"/>
      <c r="AG2044" s="275"/>
      <c r="AH2044" s="275"/>
      <c r="AI2044" s="275">
        <f>SUM(AG2044:AH2044)</f>
        <v>0</v>
      </c>
      <c r="AJ2044" s="275"/>
      <c r="AK2044" s="275"/>
      <c r="AL2044" s="275">
        <f>SUM(AJ2044:AK2044)</f>
        <v>0</v>
      </c>
      <c r="AM2044" s="275"/>
      <c r="AN2044" s="275"/>
      <c r="AO2044" s="275">
        <f>SUM(AM2044:AN2044)</f>
        <v>0</v>
      </c>
      <c r="AP2044" s="275"/>
      <c r="AQ2044" s="275"/>
      <c r="AR2044" s="275">
        <f>SUM(AP2044:AQ2044)</f>
        <v>0</v>
      </c>
      <c r="AS2044" s="500"/>
      <c r="AT2044" s="275"/>
      <c r="AU2044" s="275"/>
      <c r="AV2044" s="275">
        <f>SUM(AT2044:AU2044)</f>
        <v>0</v>
      </c>
      <c r="AW2044" s="567">
        <f t="shared" ref="AW2044:AW2045" si="9942">SUM(G2044,J2044,M2044,P2044,T2044,W2044,Z2044,AC2044,AG2044,AJ2044,AM2044,AP2044,AT2044)</f>
        <v>0</v>
      </c>
      <c r="AX2044" s="567">
        <f t="shared" ref="AX2044:AX2045" si="9943">SUM(H2044,K2044,N2044,Q2044,U2044,X2044,AA2044,AD2044,AH2044,AK2044,AN2044,AQ2044,AU2044)</f>
        <v>0</v>
      </c>
      <c r="AY2044" s="567">
        <f t="shared" ref="AY2044:AY2045" si="9944">SUM(I2044,L2044,O2044,R2044,V2044,Y2044,AB2044,AE2044,AI2044,AL2044,AO2044,AR2044,AV2044)</f>
        <v>0</v>
      </c>
      <c r="AZ2044" s="159"/>
      <c r="BA2044" s="159"/>
      <c r="BB2044" s="275">
        <f>SUM(AZ2044:BA2044)</f>
        <v>0</v>
      </c>
      <c r="BC2044" s="275"/>
      <c r="BD2044" s="275"/>
      <c r="BE2044" s="275">
        <f>SUM(BC2044:BD2044)</f>
        <v>0</v>
      </c>
      <c r="BF2044" s="521"/>
      <c r="BG2044" s="605">
        <f>SUM(F2044,S2044,AF2044,AS2044)</f>
        <v>2</v>
      </c>
      <c r="BH2044" s="533">
        <f>SUM(G2044,T2044,AG2044)</f>
        <v>0</v>
      </c>
      <c r="BI2044" s="533">
        <f t="shared" ref="BI2044:BI2046" si="9945">SUM(H2044,U2044,AH2044)</f>
        <v>0</v>
      </c>
      <c r="BJ2044" s="533">
        <f t="shared" ref="BJ2044:BJ2046" si="9946">SUM(I2044,V2044,AI2044)</f>
        <v>0</v>
      </c>
      <c r="BK2044" s="533">
        <f t="shared" ref="BK2044:BK2046" si="9947">SUM(J2044,W2044,AJ2044)</f>
        <v>0</v>
      </c>
      <c r="BL2044" s="533">
        <f t="shared" ref="BL2044:BL2046" si="9948">SUM(K2044,X2044,AK2044)</f>
        <v>0</v>
      </c>
      <c r="BM2044" s="533">
        <f t="shared" ref="BM2044:BM2046" si="9949">SUM(L2044,Y2044,AL2044)</f>
        <v>0</v>
      </c>
      <c r="BN2044" s="533">
        <f>SUM(M2044,Z2044,AM2044)</f>
        <v>0</v>
      </c>
      <c r="BO2044" s="533">
        <f t="shared" ref="BO2044:BO2046" si="9950">SUM(N2044,AA2044,AN2044)</f>
        <v>0</v>
      </c>
      <c r="BP2044" s="533">
        <f t="shared" ref="BP2044:BP2046" si="9951">SUM(O2044,AB2044,AO2044)</f>
        <v>0</v>
      </c>
      <c r="BQ2044" s="533">
        <f t="shared" ref="BQ2044:BQ2046" si="9952">SUM(P2044,AC2044,AP2044)</f>
        <v>0</v>
      </c>
      <c r="BR2044" s="533">
        <f t="shared" ref="BR2044:BR2046" si="9953">SUM(Q2044,AD2044,AQ2044)</f>
        <v>0</v>
      </c>
      <c r="BS2044" s="533">
        <f t="shared" ref="BS2044:BS2046" si="9954">SUM(R2044,AE2044,AR2044)</f>
        <v>0</v>
      </c>
      <c r="BT2044" s="533">
        <f>AT2044</f>
        <v>0</v>
      </c>
      <c r="BU2044" s="533">
        <f t="shared" ref="BU2044:BU2046" si="9955">AU2044</f>
        <v>0</v>
      </c>
      <c r="BV2044" s="533">
        <f t="shared" ref="BV2044:BV2046" si="9956">AV2044</f>
        <v>0</v>
      </c>
      <c r="BW2044" s="536">
        <f>SUM(BH2044,BK2044,BN2044,BQ2044,BT2044)</f>
        <v>0</v>
      </c>
      <c r="BX2044" s="536">
        <f t="shared" ref="BX2044:BX2046" si="9957">SUM(BI2044,BL2044,BO2044,BR2044,BU2044)</f>
        <v>0</v>
      </c>
      <c r="BY2044" s="536">
        <f t="shared" ref="BY2044:BY2046" si="9958">SUM(BJ2044,BM2044,BP2044,BS2044,BV2044)</f>
        <v>0</v>
      </c>
      <c r="BZ2044" t="s">
        <v>74</v>
      </c>
      <c r="CA2044" s="553">
        <f>AZ2044</f>
        <v>0</v>
      </c>
      <c r="CB2044" s="553">
        <f t="shared" ref="CB2044:CB2046" si="9959">BA2044</f>
        <v>0</v>
      </c>
      <c r="CC2044" s="553">
        <f t="shared" ref="CC2044:CC2046" si="9960">BB2044</f>
        <v>0</v>
      </c>
      <c r="CD2044" s="553">
        <f>BC2044</f>
        <v>0</v>
      </c>
      <c r="CE2044" s="553">
        <f t="shared" ref="CE2044:CE2046" si="9961">BD2044</f>
        <v>0</v>
      </c>
      <c r="CF2044" s="553">
        <f t="shared" ref="CF2044:CF2046" si="9962">BE2044</f>
        <v>0</v>
      </c>
    </row>
    <row r="2045" spans="1:84">
      <c r="A2045" s="149"/>
      <c r="B2045" s="151" t="s">
        <v>74</v>
      </c>
      <c r="C2045" s="151"/>
      <c r="D2045" s="151"/>
      <c r="E2045" s="446" t="s">
        <v>1079</v>
      </c>
      <c r="F2045" s="592">
        <v>2</v>
      </c>
      <c r="G2045" s="159"/>
      <c r="H2045" s="159"/>
      <c r="I2045" s="275">
        <f>SUM(G2045:H2045)</f>
        <v>0</v>
      </c>
      <c r="J2045" s="159"/>
      <c r="K2045" s="159"/>
      <c r="L2045" s="275">
        <f>SUM(J2045:K2045)</f>
        <v>0</v>
      </c>
      <c r="M2045" s="159"/>
      <c r="N2045" s="159"/>
      <c r="O2045" s="275">
        <f>SUM(M2045:N2045)</f>
        <v>0</v>
      </c>
      <c r="P2045" s="159"/>
      <c r="Q2045" s="159"/>
      <c r="R2045" s="275">
        <f>SUM(P2045:Q2045)</f>
        <v>0</v>
      </c>
      <c r="S2045" s="500"/>
      <c r="T2045" s="275"/>
      <c r="U2045" s="275"/>
      <c r="V2045" s="275">
        <f>SUM(T2045:U2045)</f>
        <v>0</v>
      </c>
      <c r="W2045" s="275"/>
      <c r="X2045" s="275"/>
      <c r="Y2045" s="275">
        <f>SUM(W2045:X2045)</f>
        <v>0</v>
      </c>
      <c r="Z2045" s="275"/>
      <c r="AA2045" s="275"/>
      <c r="AB2045" s="275">
        <f>SUM(Z2045:AA2045)</f>
        <v>0</v>
      </c>
      <c r="AC2045" s="275"/>
      <c r="AD2045" s="275"/>
      <c r="AE2045" s="275">
        <f>SUM(AC2045:AD2045)</f>
        <v>0</v>
      </c>
      <c r="AF2045" s="500"/>
      <c r="AG2045" s="275"/>
      <c r="AH2045" s="275"/>
      <c r="AI2045" s="275">
        <f>SUM(AG2045:AH2045)</f>
        <v>0</v>
      </c>
      <c r="AJ2045" s="275"/>
      <c r="AK2045" s="275"/>
      <c r="AL2045" s="275">
        <f>SUM(AJ2045:AK2045)</f>
        <v>0</v>
      </c>
      <c r="AM2045" s="275"/>
      <c r="AN2045" s="275"/>
      <c r="AO2045" s="275">
        <f>SUM(AM2045:AN2045)</f>
        <v>0</v>
      </c>
      <c r="AP2045" s="275"/>
      <c r="AQ2045" s="275"/>
      <c r="AR2045" s="275">
        <f>SUM(AP2045:AQ2045)</f>
        <v>0</v>
      </c>
      <c r="AS2045" s="500"/>
      <c r="AT2045" s="275"/>
      <c r="AU2045" s="275"/>
      <c r="AV2045" s="275">
        <f>SUM(AT2045:AU2045)</f>
        <v>0</v>
      </c>
      <c r="AW2045" s="567">
        <f t="shared" si="9942"/>
        <v>0</v>
      </c>
      <c r="AX2045" s="567">
        <f t="shared" si="9943"/>
        <v>0</v>
      </c>
      <c r="AY2045" s="567">
        <f t="shared" si="9944"/>
        <v>0</v>
      </c>
      <c r="AZ2045" s="159"/>
      <c r="BA2045" s="159"/>
      <c r="BB2045" s="275">
        <f>SUM(AZ2045:BA2045)</f>
        <v>0</v>
      </c>
      <c r="BC2045" s="275"/>
      <c r="BD2045" s="275"/>
      <c r="BE2045" s="275">
        <f>SUM(BC2045:BD2045)</f>
        <v>0</v>
      </c>
      <c r="BF2045" s="521"/>
      <c r="BG2045" s="605">
        <f>SUM(F2045,S2045,AF2045,AS2045)</f>
        <v>2</v>
      </c>
      <c r="BH2045" s="533">
        <f>SUM(G2045,T2045,AG2045)</f>
        <v>0</v>
      </c>
      <c r="BI2045" s="533">
        <f t="shared" si="9945"/>
        <v>0</v>
      </c>
      <c r="BJ2045" s="533">
        <f t="shared" si="9946"/>
        <v>0</v>
      </c>
      <c r="BK2045" s="533">
        <f t="shared" si="9947"/>
        <v>0</v>
      </c>
      <c r="BL2045" s="533">
        <f t="shared" si="9948"/>
        <v>0</v>
      </c>
      <c r="BM2045" s="533">
        <f t="shared" si="9949"/>
        <v>0</v>
      </c>
      <c r="BN2045" s="533">
        <f>SUM(M2045,Z2045,AM2045)</f>
        <v>0</v>
      </c>
      <c r="BO2045" s="533">
        <f t="shared" si="9950"/>
        <v>0</v>
      </c>
      <c r="BP2045" s="533">
        <f t="shared" si="9951"/>
        <v>0</v>
      </c>
      <c r="BQ2045" s="533">
        <f t="shared" si="9952"/>
        <v>0</v>
      </c>
      <c r="BR2045" s="533">
        <f t="shared" si="9953"/>
        <v>0</v>
      </c>
      <c r="BS2045" s="533">
        <f t="shared" si="9954"/>
        <v>0</v>
      </c>
      <c r="BT2045" s="533">
        <f>AT2045</f>
        <v>0</v>
      </c>
      <c r="BU2045" s="533">
        <f t="shared" si="9955"/>
        <v>0</v>
      </c>
      <c r="BV2045" s="533">
        <f t="shared" si="9956"/>
        <v>0</v>
      </c>
      <c r="BW2045" s="536">
        <f>SUM(BH2045,BK2045,BN2045,BQ2045,BT2045)</f>
        <v>0</v>
      </c>
      <c r="BX2045" s="536">
        <f t="shared" si="9957"/>
        <v>0</v>
      </c>
      <c r="BY2045" s="536">
        <f t="shared" si="9958"/>
        <v>0</v>
      </c>
      <c r="BZ2045" t="s">
        <v>74</v>
      </c>
      <c r="CA2045" s="553">
        <f>AZ2045</f>
        <v>0</v>
      </c>
      <c r="CB2045" s="553">
        <f t="shared" si="9959"/>
        <v>0</v>
      </c>
      <c r="CC2045" s="553">
        <f t="shared" si="9960"/>
        <v>0</v>
      </c>
      <c r="CD2045" s="553">
        <f>BC2045</f>
        <v>0</v>
      </c>
      <c r="CE2045" s="553">
        <f t="shared" si="9961"/>
        <v>0</v>
      </c>
      <c r="CF2045" s="553">
        <f t="shared" si="9962"/>
        <v>0</v>
      </c>
    </row>
    <row r="2046" spans="1:84">
      <c r="A2046" s="149"/>
      <c r="B2046" s="151" t="s">
        <v>74</v>
      </c>
      <c r="C2046" s="151"/>
      <c r="D2046" s="151"/>
      <c r="E2046" s="370"/>
      <c r="F2046" s="592">
        <f t="shared" ref="F2046:BE2046" si="9963">SUM(F2044:F2045)</f>
        <v>4</v>
      </c>
      <c r="G2046" s="276">
        <f t="shared" si="9963"/>
        <v>0</v>
      </c>
      <c r="H2046" s="276">
        <f t="shared" si="9963"/>
        <v>0</v>
      </c>
      <c r="I2046" s="276">
        <f t="shared" si="9963"/>
        <v>0</v>
      </c>
      <c r="J2046" s="276">
        <f t="shared" si="9963"/>
        <v>0</v>
      </c>
      <c r="K2046" s="276">
        <f t="shared" si="9963"/>
        <v>0</v>
      </c>
      <c r="L2046" s="276">
        <f t="shared" si="9963"/>
        <v>0</v>
      </c>
      <c r="M2046" s="276">
        <f t="shared" si="9963"/>
        <v>0</v>
      </c>
      <c r="N2046" s="276">
        <f t="shared" si="9963"/>
        <v>0</v>
      </c>
      <c r="O2046" s="276">
        <f t="shared" si="9963"/>
        <v>0</v>
      </c>
      <c r="P2046" s="276">
        <f t="shared" si="9963"/>
        <v>0</v>
      </c>
      <c r="Q2046" s="276">
        <f t="shared" si="9963"/>
        <v>0</v>
      </c>
      <c r="R2046" s="276">
        <f t="shared" si="9963"/>
        <v>0</v>
      </c>
      <c r="S2046" s="501">
        <f t="shared" si="9963"/>
        <v>0</v>
      </c>
      <c r="T2046" s="276">
        <f t="shared" si="9963"/>
        <v>0</v>
      </c>
      <c r="U2046" s="276">
        <f t="shared" si="9963"/>
        <v>0</v>
      </c>
      <c r="V2046" s="276">
        <f t="shared" si="9963"/>
        <v>0</v>
      </c>
      <c r="W2046" s="276">
        <f t="shared" si="9963"/>
        <v>0</v>
      </c>
      <c r="X2046" s="276">
        <f t="shared" si="9963"/>
        <v>0</v>
      </c>
      <c r="Y2046" s="276">
        <f t="shared" si="9963"/>
        <v>0</v>
      </c>
      <c r="Z2046" s="276">
        <f t="shared" si="9963"/>
        <v>0</v>
      </c>
      <c r="AA2046" s="276">
        <f t="shared" si="9963"/>
        <v>0</v>
      </c>
      <c r="AB2046" s="276">
        <f t="shared" si="9963"/>
        <v>0</v>
      </c>
      <c r="AC2046" s="276">
        <f t="shared" si="9963"/>
        <v>0</v>
      </c>
      <c r="AD2046" s="276">
        <f t="shared" si="9963"/>
        <v>0</v>
      </c>
      <c r="AE2046" s="276">
        <f t="shared" si="9963"/>
        <v>0</v>
      </c>
      <c r="AF2046" s="501">
        <f t="shared" si="9963"/>
        <v>0</v>
      </c>
      <c r="AG2046" s="276">
        <f t="shared" si="9963"/>
        <v>0</v>
      </c>
      <c r="AH2046" s="276">
        <f t="shared" si="9963"/>
        <v>0</v>
      </c>
      <c r="AI2046" s="276">
        <f t="shared" si="9963"/>
        <v>0</v>
      </c>
      <c r="AJ2046" s="276">
        <f t="shared" si="9963"/>
        <v>0</v>
      </c>
      <c r="AK2046" s="276">
        <f t="shared" si="9963"/>
        <v>0</v>
      </c>
      <c r="AL2046" s="276">
        <f t="shared" si="9963"/>
        <v>0</v>
      </c>
      <c r="AM2046" s="276">
        <f t="shared" si="9963"/>
        <v>0</v>
      </c>
      <c r="AN2046" s="276">
        <f t="shared" si="9963"/>
        <v>0</v>
      </c>
      <c r="AO2046" s="276">
        <f t="shared" si="9963"/>
        <v>0</v>
      </c>
      <c r="AP2046" s="276">
        <f t="shared" si="9963"/>
        <v>0</v>
      </c>
      <c r="AQ2046" s="276">
        <f t="shared" si="9963"/>
        <v>0</v>
      </c>
      <c r="AR2046" s="276">
        <f t="shared" si="9963"/>
        <v>0</v>
      </c>
      <c r="AS2046" s="501">
        <f t="shared" si="9963"/>
        <v>0</v>
      </c>
      <c r="AT2046" s="276">
        <f t="shared" si="9963"/>
        <v>0</v>
      </c>
      <c r="AU2046" s="276">
        <f t="shared" si="9963"/>
        <v>0</v>
      </c>
      <c r="AV2046" s="276">
        <f t="shared" si="9963"/>
        <v>0</v>
      </c>
      <c r="AW2046" s="568">
        <f t="shared" si="9963"/>
        <v>0</v>
      </c>
      <c r="AX2046" s="568">
        <f t="shared" si="9963"/>
        <v>0</v>
      </c>
      <c r="AY2046" s="568">
        <f t="shared" si="9963"/>
        <v>0</v>
      </c>
      <c r="AZ2046" s="276">
        <f t="shared" si="9963"/>
        <v>0</v>
      </c>
      <c r="BA2046" s="276">
        <f t="shared" si="9963"/>
        <v>0</v>
      </c>
      <c r="BB2046" s="276">
        <f t="shared" si="9963"/>
        <v>0</v>
      </c>
      <c r="BC2046" s="276">
        <f t="shared" si="9963"/>
        <v>0</v>
      </c>
      <c r="BD2046" s="276">
        <f t="shared" si="9963"/>
        <v>0</v>
      </c>
      <c r="BE2046" s="276">
        <f t="shared" si="9963"/>
        <v>0</v>
      </c>
      <c r="BF2046" s="523"/>
      <c r="BG2046" s="605">
        <f>SUM(F2046,S2046,AF2046,AS2046)</f>
        <v>4</v>
      </c>
      <c r="BH2046" s="533">
        <f>SUM(G2046,T2046,AG2046)</f>
        <v>0</v>
      </c>
      <c r="BI2046" s="533">
        <f t="shared" si="9945"/>
        <v>0</v>
      </c>
      <c r="BJ2046" s="533">
        <f t="shared" si="9946"/>
        <v>0</v>
      </c>
      <c r="BK2046" s="533">
        <f t="shared" si="9947"/>
        <v>0</v>
      </c>
      <c r="BL2046" s="533">
        <f t="shared" si="9948"/>
        <v>0</v>
      </c>
      <c r="BM2046" s="533">
        <f t="shared" si="9949"/>
        <v>0</v>
      </c>
      <c r="BN2046" s="533">
        <f>SUM(M2046,Z2046,AM2046)</f>
        <v>0</v>
      </c>
      <c r="BO2046" s="533">
        <f t="shared" si="9950"/>
        <v>0</v>
      </c>
      <c r="BP2046" s="533">
        <f t="shared" si="9951"/>
        <v>0</v>
      </c>
      <c r="BQ2046" s="533">
        <f t="shared" si="9952"/>
        <v>0</v>
      </c>
      <c r="BR2046" s="533">
        <f t="shared" si="9953"/>
        <v>0</v>
      </c>
      <c r="BS2046" s="533">
        <f t="shared" si="9954"/>
        <v>0</v>
      </c>
      <c r="BT2046" s="533">
        <f>AT2046</f>
        <v>0</v>
      </c>
      <c r="BU2046" s="533">
        <f t="shared" si="9955"/>
        <v>0</v>
      </c>
      <c r="BV2046" s="533">
        <f t="shared" si="9956"/>
        <v>0</v>
      </c>
      <c r="BW2046" s="536">
        <f>SUM(BH2046,BK2046,BN2046,BQ2046,BT2046)</f>
        <v>0</v>
      </c>
      <c r="BX2046" s="536">
        <f t="shared" si="9957"/>
        <v>0</v>
      </c>
      <c r="BY2046" s="536">
        <f t="shared" si="9958"/>
        <v>0</v>
      </c>
      <c r="BZ2046" t="s">
        <v>74</v>
      </c>
      <c r="CA2046" s="553">
        <f>AZ2046</f>
        <v>0</v>
      </c>
      <c r="CB2046" s="553">
        <f t="shared" si="9959"/>
        <v>0</v>
      </c>
      <c r="CC2046" s="553">
        <f t="shared" si="9960"/>
        <v>0</v>
      </c>
      <c r="CD2046" s="553">
        <f>BC2046</f>
        <v>0</v>
      </c>
      <c r="CE2046" s="553">
        <f t="shared" si="9961"/>
        <v>0</v>
      </c>
      <c r="CF2046" s="553">
        <f t="shared" si="9962"/>
        <v>0</v>
      </c>
    </row>
    <row r="2047" spans="1:84">
      <c r="A2047" s="149"/>
      <c r="B2047" s="151" t="s">
        <v>74</v>
      </c>
      <c r="C2047" s="151"/>
      <c r="D2047" s="151"/>
      <c r="E2047" s="370"/>
      <c r="F2047" s="592"/>
      <c r="G2047" s="168"/>
      <c r="H2047" s="168"/>
      <c r="I2047" s="168"/>
      <c r="J2047" s="168"/>
      <c r="K2047" s="168"/>
      <c r="L2047" s="168"/>
      <c r="M2047" s="168"/>
      <c r="N2047" s="168"/>
      <c r="O2047" s="168"/>
      <c r="P2047" s="168"/>
      <c r="Q2047" s="168"/>
      <c r="R2047" s="168"/>
      <c r="S2047" s="502"/>
      <c r="T2047" s="168"/>
      <c r="U2047" s="168"/>
      <c r="V2047" s="168"/>
      <c r="W2047" s="168"/>
      <c r="X2047" s="168"/>
      <c r="Y2047" s="168"/>
      <c r="Z2047" s="168"/>
      <c r="AA2047" s="168"/>
      <c r="AB2047" s="168"/>
      <c r="AC2047" s="168"/>
      <c r="AD2047" s="168"/>
      <c r="AE2047" s="168"/>
      <c r="AF2047" s="502"/>
      <c r="AG2047" s="168"/>
      <c r="AH2047" s="168"/>
      <c r="AI2047" s="168"/>
      <c r="AJ2047" s="168"/>
      <c r="AK2047" s="168"/>
      <c r="AL2047" s="168"/>
      <c r="AM2047" s="168"/>
      <c r="AN2047" s="168"/>
      <c r="AO2047" s="168"/>
      <c r="AP2047" s="168"/>
      <c r="AQ2047" s="168"/>
      <c r="AR2047" s="168"/>
      <c r="AS2047" s="502"/>
      <c r="AT2047" s="168"/>
      <c r="AU2047" s="168"/>
      <c r="AV2047" s="168"/>
      <c r="AW2047" s="569"/>
      <c r="AX2047" s="569"/>
      <c r="AY2047" s="569"/>
      <c r="AZ2047" s="168"/>
      <c r="BA2047" s="168"/>
      <c r="BB2047" s="168"/>
      <c r="BC2047" s="168"/>
      <c r="BD2047" s="168"/>
      <c r="BE2047" s="168"/>
      <c r="BF2047" s="523"/>
    </row>
    <row r="2048" spans="1:84">
      <c r="A2048" s="149"/>
      <c r="B2048" s="149" t="s">
        <v>705</v>
      </c>
      <c r="C2048" s="151"/>
      <c r="D2048" s="151"/>
      <c r="E2048" s="379" t="s">
        <v>935</v>
      </c>
      <c r="F2048" s="592"/>
      <c r="G2048" s="159"/>
      <c r="H2048" s="159"/>
      <c r="I2048" s="275"/>
      <c r="J2048" s="159"/>
      <c r="K2048" s="159"/>
      <c r="L2048" s="275"/>
      <c r="M2048" s="159"/>
      <c r="N2048" s="159"/>
      <c r="O2048" s="275"/>
      <c r="P2048" s="159"/>
      <c r="Q2048" s="159"/>
      <c r="R2048" s="275"/>
      <c r="S2048" s="500"/>
      <c r="T2048" s="275"/>
      <c r="U2048" s="275"/>
      <c r="V2048" s="275"/>
      <c r="W2048" s="275"/>
      <c r="X2048" s="275"/>
      <c r="Y2048" s="275"/>
      <c r="Z2048" s="275"/>
      <c r="AA2048" s="275"/>
      <c r="AB2048" s="275"/>
      <c r="AC2048" s="275"/>
      <c r="AD2048" s="275"/>
      <c r="AE2048" s="275"/>
      <c r="AF2048" s="500"/>
      <c r="AG2048" s="275"/>
      <c r="AH2048" s="275"/>
      <c r="AI2048" s="275"/>
      <c r="AJ2048" s="275"/>
      <c r="AK2048" s="275"/>
      <c r="AL2048" s="275"/>
      <c r="AM2048" s="275"/>
      <c r="AN2048" s="275"/>
      <c r="AO2048" s="275"/>
      <c r="AP2048" s="275"/>
      <c r="AQ2048" s="275"/>
      <c r="AR2048" s="275"/>
      <c r="AS2048" s="500"/>
      <c r="AT2048" s="275"/>
      <c r="AU2048" s="275"/>
      <c r="AV2048" s="275"/>
      <c r="AW2048" s="567"/>
      <c r="AX2048" s="567"/>
      <c r="AY2048" s="567"/>
      <c r="AZ2048" s="159"/>
      <c r="BA2048" s="159"/>
      <c r="BB2048" s="275"/>
      <c r="BC2048" s="275"/>
      <c r="BD2048" s="275"/>
      <c r="BE2048" s="275"/>
      <c r="BF2048" s="521"/>
    </row>
    <row r="2049" spans="1:84">
      <c r="A2049" s="149"/>
      <c r="B2049" s="151"/>
      <c r="C2049" s="151"/>
      <c r="D2049" s="151"/>
      <c r="E2049" s="446" t="s">
        <v>1078</v>
      </c>
      <c r="F2049" s="592">
        <v>1</v>
      </c>
      <c r="G2049" s="159"/>
      <c r="H2049" s="159"/>
      <c r="I2049" s="275">
        <f>SUM(G2049:H2049)</f>
        <v>0</v>
      </c>
      <c r="J2049" s="159"/>
      <c r="K2049" s="159"/>
      <c r="L2049" s="275">
        <f>SUM(J2049:K2049)</f>
        <v>0</v>
      </c>
      <c r="M2049" s="159"/>
      <c r="N2049" s="159"/>
      <c r="O2049" s="275">
        <f>SUM(M2049:N2049)</f>
        <v>0</v>
      </c>
      <c r="P2049" s="159"/>
      <c r="Q2049" s="159"/>
      <c r="R2049" s="275">
        <f>SUM(P2049:Q2049)</f>
        <v>0</v>
      </c>
      <c r="S2049" s="500"/>
      <c r="T2049" s="275"/>
      <c r="U2049" s="275"/>
      <c r="V2049" s="275">
        <f>SUM(T2049:U2049)</f>
        <v>0</v>
      </c>
      <c r="W2049" s="275"/>
      <c r="X2049" s="275"/>
      <c r="Y2049" s="275">
        <f>SUM(W2049:X2049)</f>
        <v>0</v>
      </c>
      <c r="Z2049" s="275"/>
      <c r="AA2049" s="275"/>
      <c r="AB2049" s="275">
        <f>SUM(Z2049:AA2049)</f>
        <v>0</v>
      </c>
      <c r="AC2049" s="275"/>
      <c r="AD2049" s="275"/>
      <c r="AE2049" s="275">
        <f>SUM(AC2049:AD2049)</f>
        <v>0</v>
      </c>
      <c r="AF2049" s="500"/>
      <c r="AG2049" s="275"/>
      <c r="AH2049" s="275"/>
      <c r="AI2049" s="275">
        <f>SUM(AG2049:AH2049)</f>
        <v>0</v>
      </c>
      <c r="AJ2049" s="275"/>
      <c r="AK2049" s="275"/>
      <c r="AL2049" s="275">
        <f>SUM(AJ2049:AK2049)</f>
        <v>0</v>
      </c>
      <c r="AM2049" s="275"/>
      <c r="AN2049" s="275"/>
      <c r="AO2049" s="275">
        <f>SUM(AM2049:AN2049)</f>
        <v>0</v>
      </c>
      <c r="AP2049" s="275"/>
      <c r="AQ2049" s="275"/>
      <c r="AR2049" s="275">
        <f>SUM(AP2049:AQ2049)</f>
        <v>0</v>
      </c>
      <c r="AS2049" s="500"/>
      <c r="AT2049" s="275"/>
      <c r="AU2049" s="275"/>
      <c r="AV2049" s="275">
        <f>SUM(AT2049:AU2049)</f>
        <v>0</v>
      </c>
      <c r="AW2049" s="567">
        <f t="shared" ref="AW2049:AW2050" si="9964">SUM(G2049,J2049,M2049,P2049,T2049,W2049,Z2049,AC2049,AG2049,AJ2049,AM2049,AP2049,AT2049)</f>
        <v>0</v>
      </c>
      <c r="AX2049" s="567">
        <f t="shared" ref="AX2049:AX2050" si="9965">SUM(H2049,K2049,N2049,Q2049,U2049,X2049,AA2049,AD2049,AH2049,AK2049,AN2049,AQ2049,AU2049)</f>
        <v>0</v>
      </c>
      <c r="AY2049" s="567">
        <f t="shared" ref="AY2049:AY2050" si="9966">SUM(I2049,L2049,O2049,R2049,V2049,Y2049,AB2049,AE2049,AI2049,AL2049,AO2049,AR2049,AV2049)</f>
        <v>0</v>
      </c>
      <c r="AZ2049" s="159"/>
      <c r="BA2049" s="159"/>
      <c r="BB2049" s="275">
        <f>SUM(AZ2049:BA2049)</f>
        <v>0</v>
      </c>
      <c r="BC2049" s="275"/>
      <c r="BD2049" s="275"/>
      <c r="BE2049" s="275">
        <f>SUM(BC2049:BD2049)</f>
        <v>0</v>
      </c>
      <c r="BF2049" s="521"/>
      <c r="BG2049" s="605">
        <f>SUM(F2049,S2049,AF2049,AS2049)</f>
        <v>1</v>
      </c>
      <c r="BH2049" s="533">
        <f>SUM(G2049,T2049,AG2049)</f>
        <v>0</v>
      </c>
      <c r="BI2049" s="533">
        <f t="shared" ref="BI2049:BI2051" si="9967">SUM(H2049,U2049,AH2049)</f>
        <v>0</v>
      </c>
      <c r="BJ2049" s="533">
        <f t="shared" ref="BJ2049:BJ2051" si="9968">SUM(I2049,V2049,AI2049)</f>
        <v>0</v>
      </c>
      <c r="BK2049" s="533">
        <f t="shared" ref="BK2049:BK2051" si="9969">SUM(J2049,W2049,AJ2049)</f>
        <v>0</v>
      </c>
      <c r="BL2049" s="533">
        <f t="shared" ref="BL2049:BL2051" si="9970">SUM(K2049,X2049,AK2049)</f>
        <v>0</v>
      </c>
      <c r="BM2049" s="533">
        <f t="shared" ref="BM2049:BM2051" si="9971">SUM(L2049,Y2049,AL2049)</f>
        <v>0</v>
      </c>
      <c r="BN2049" s="533">
        <f>SUM(M2049,Z2049,AM2049)</f>
        <v>0</v>
      </c>
      <c r="BO2049" s="533">
        <f t="shared" ref="BO2049:BO2051" si="9972">SUM(N2049,AA2049,AN2049)</f>
        <v>0</v>
      </c>
      <c r="BP2049" s="533">
        <f t="shared" ref="BP2049:BP2051" si="9973">SUM(O2049,AB2049,AO2049)</f>
        <v>0</v>
      </c>
      <c r="BQ2049" s="533">
        <f t="shared" ref="BQ2049:BQ2051" si="9974">SUM(P2049,AC2049,AP2049)</f>
        <v>0</v>
      </c>
      <c r="BR2049" s="533">
        <f t="shared" ref="BR2049:BR2051" si="9975">SUM(Q2049,AD2049,AQ2049)</f>
        <v>0</v>
      </c>
      <c r="BS2049" s="533">
        <f t="shared" ref="BS2049:BS2051" si="9976">SUM(R2049,AE2049,AR2049)</f>
        <v>0</v>
      </c>
      <c r="BT2049" s="533">
        <f>AT2049</f>
        <v>0</v>
      </c>
      <c r="BU2049" s="533">
        <f t="shared" ref="BU2049:BU2051" si="9977">AU2049</f>
        <v>0</v>
      </c>
      <c r="BV2049" s="533">
        <f t="shared" ref="BV2049:BV2051" si="9978">AV2049</f>
        <v>0</v>
      </c>
      <c r="BW2049" s="536">
        <f>SUM(BH2049,BK2049,BN2049,BQ2049,BT2049)</f>
        <v>0</v>
      </c>
      <c r="BX2049" s="536">
        <f t="shared" ref="BX2049:BX2051" si="9979">SUM(BI2049,BL2049,BO2049,BR2049,BU2049)</f>
        <v>0</v>
      </c>
      <c r="BY2049" s="536">
        <f t="shared" ref="BY2049:BY2051" si="9980">SUM(BJ2049,BM2049,BP2049,BS2049,BV2049)</f>
        <v>0</v>
      </c>
      <c r="BZ2049" t="s">
        <v>74</v>
      </c>
      <c r="CA2049" s="553">
        <f>AZ2049</f>
        <v>0</v>
      </c>
      <c r="CB2049" s="553">
        <f t="shared" ref="CB2049:CB2051" si="9981">BA2049</f>
        <v>0</v>
      </c>
      <c r="CC2049" s="553">
        <f t="shared" ref="CC2049:CC2051" si="9982">BB2049</f>
        <v>0</v>
      </c>
      <c r="CD2049" s="553">
        <f>BC2049</f>
        <v>0</v>
      </c>
      <c r="CE2049" s="553">
        <f t="shared" ref="CE2049:CE2051" si="9983">BD2049</f>
        <v>0</v>
      </c>
      <c r="CF2049" s="553">
        <f t="shared" ref="CF2049:CF2051" si="9984">BE2049</f>
        <v>0</v>
      </c>
    </row>
    <row r="2050" spans="1:84">
      <c r="A2050" s="149"/>
      <c r="B2050" s="151" t="s">
        <v>74</v>
      </c>
      <c r="C2050" s="151"/>
      <c r="D2050" s="151"/>
      <c r="E2050" s="446" t="s">
        <v>1079</v>
      </c>
      <c r="F2050" s="592">
        <v>0</v>
      </c>
      <c r="G2050" s="159"/>
      <c r="H2050" s="159"/>
      <c r="I2050" s="275">
        <f>SUM(G2050:H2050)</f>
        <v>0</v>
      </c>
      <c r="J2050" s="159"/>
      <c r="K2050" s="159"/>
      <c r="L2050" s="275">
        <f>SUM(J2050:K2050)</f>
        <v>0</v>
      </c>
      <c r="M2050" s="159"/>
      <c r="N2050" s="159"/>
      <c r="O2050" s="275">
        <f>SUM(M2050:N2050)</f>
        <v>0</v>
      </c>
      <c r="P2050" s="159"/>
      <c r="Q2050" s="159"/>
      <c r="R2050" s="275">
        <f>SUM(P2050:Q2050)</f>
        <v>0</v>
      </c>
      <c r="S2050" s="500"/>
      <c r="T2050" s="275"/>
      <c r="U2050" s="275"/>
      <c r="V2050" s="275">
        <f>SUM(T2050:U2050)</f>
        <v>0</v>
      </c>
      <c r="W2050" s="275"/>
      <c r="X2050" s="275"/>
      <c r="Y2050" s="275">
        <f>SUM(W2050:X2050)</f>
        <v>0</v>
      </c>
      <c r="Z2050" s="275"/>
      <c r="AA2050" s="275"/>
      <c r="AB2050" s="275">
        <f>SUM(Z2050:AA2050)</f>
        <v>0</v>
      </c>
      <c r="AC2050" s="275"/>
      <c r="AD2050" s="275"/>
      <c r="AE2050" s="275">
        <f>SUM(AC2050:AD2050)</f>
        <v>0</v>
      </c>
      <c r="AF2050" s="500"/>
      <c r="AG2050" s="275"/>
      <c r="AH2050" s="275"/>
      <c r="AI2050" s="275">
        <f>SUM(AG2050:AH2050)</f>
        <v>0</v>
      </c>
      <c r="AJ2050" s="275"/>
      <c r="AK2050" s="275"/>
      <c r="AL2050" s="275">
        <f>SUM(AJ2050:AK2050)</f>
        <v>0</v>
      </c>
      <c r="AM2050" s="275"/>
      <c r="AN2050" s="275"/>
      <c r="AO2050" s="275">
        <f>SUM(AM2050:AN2050)</f>
        <v>0</v>
      </c>
      <c r="AP2050" s="275"/>
      <c r="AQ2050" s="275"/>
      <c r="AR2050" s="275">
        <f>SUM(AP2050:AQ2050)</f>
        <v>0</v>
      </c>
      <c r="AS2050" s="500"/>
      <c r="AT2050" s="275"/>
      <c r="AU2050" s="275"/>
      <c r="AV2050" s="275">
        <f>SUM(AT2050:AU2050)</f>
        <v>0</v>
      </c>
      <c r="AW2050" s="567">
        <f t="shared" si="9964"/>
        <v>0</v>
      </c>
      <c r="AX2050" s="567">
        <f t="shared" si="9965"/>
        <v>0</v>
      </c>
      <c r="AY2050" s="567">
        <f t="shared" si="9966"/>
        <v>0</v>
      </c>
      <c r="AZ2050" s="159"/>
      <c r="BA2050" s="159"/>
      <c r="BB2050" s="275">
        <f>SUM(AZ2050:BA2050)</f>
        <v>0</v>
      </c>
      <c r="BC2050" s="275"/>
      <c r="BD2050" s="275"/>
      <c r="BE2050" s="275">
        <f>SUM(BC2050:BD2050)</f>
        <v>0</v>
      </c>
      <c r="BF2050" s="521"/>
      <c r="BG2050" s="605">
        <f>SUM(F2050,S2050,AF2050,AS2050)</f>
        <v>0</v>
      </c>
      <c r="BH2050" s="533">
        <f>SUM(G2050,T2050,AG2050)</f>
        <v>0</v>
      </c>
      <c r="BI2050" s="533">
        <f t="shared" si="9967"/>
        <v>0</v>
      </c>
      <c r="BJ2050" s="533">
        <f t="shared" si="9968"/>
        <v>0</v>
      </c>
      <c r="BK2050" s="533">
        <f t="shared" si="9969"/>
        <v>0</v>
      </c>
      <c r="BL2050" s="533">
        <f t="shared" si="9970"/>
        <v>0</v>
      </c>
      <c r="BM2050" s="533">
        <f t="shared" si="9971"/>
        <v>0</v>
      </c>
      <c r="BN2050" s="533">
        <f>SUM(M2050,Z2050,AM2050)</f>
        <v>0</v>
      </c>
      <c r="BO2050" s="533">
        <f t="shared" si="9972"/>
        <v>0</v>
      </c>
      <c r="BP2050" s="533">
        <f t="shared" si="9973"/>
        <v>0</v>
      </c>
      <c r="BQ2050" s="533">
        <f t="shared" si="9974"/>
        <v>0</v>
      </c>
      <c r="BR2050" s="533">
        <f t="shared" si="9975"/>
        <v>0</v>
      </c>
      <c r="BS2050" s="533">
        <f t="shared" si="9976"/>
        <v>0</v>
      </c>
      <c r="BT2050" s="533">
        <f>AT2050</f>
        <v>0</v>
      </c>
      <c r="BU2050" s="533">
        <f t="shared" si="9977"/>
        <v>0</v>
      </c>
      <c r="BV2050" s="533">
        <f t="shared" si="9978"/>
        <v>0</v>
      </c>
      <c r="BW2050" s="536">
        <f>SUM(BH2050,BK2050,BN2050,BQ2050,BT2050)</f>
        <v>0</v>
      </c>
      <c r="BX2050" s="536">
        <f t="shared" si="9979"/>
        <v>0</v>
      </c>
      <c r="BY2050" s="536">
        <f t="shared" si="9980"/>
        <v>0</v>
      </c>
      <c r="BZ2050" t="s">
        <v>74</v>
      </c>
      <c r="CA2050" s="553">
        <f>AZ2050</f>
        <v>0</v>
      </c>
      <c r="CB2050" s="553">
        <f t="shared" si="9981"/>
        <v>0</v>
      </c>
      <c r="CC2050" s="553">
        <f t="shared" si="9982"/>
        <v>0</v>
      </c>
      <c r="CD2050" s="553">
        <f>BC2050</f>
        <v>0</v>
      </c>
      <c r="CE2050" s="553">
        <f t="shared" si="9983"/>
        <v>0</v>
      </c>
      <c r="CF2050" s="553">
        <f t="shared" si="9984"/>
        <v>0</v>
      </c>
    </row>
    <row r="2051" spans="1:84">
      <c r="A2051" s="149"/>
      <c r="B2051" s="151"/>
      <c r="C2051" s="151"/>
      <c r="D2051" s="151"/>
      <c r="E2051" s="370"/>
      <c r="F2051" s="592">
        <f t="shared" ref="F2051:BE2051" si="9985">SUM(F2049:F2050)</f>
        <v>1</v>
      </c>
      <c r="G2051" s="276">
        <f t="shared" si="9985"/>
        <v>0</v>
      </c>
      <c r="H2051" s="276">
        <f t="shared" si="9985"/>
        <v>0</v>
      </c>
      <c r="I2051" s="276">
        <f t="shared" si="9985"/>
        <v>0</v>
      </c>
      <c r="J2051" s="276">
        <f t="shared" si="9985"/>
        <v>0</v>
      </c>
      <c r="K2051" s="276">
        <f t="shared" si="9985"/>
        <v>0</v>
      </c>
      <c r="L2051" s="276">
        <f t="shared" si="9985"/>
        <v>0</v>
      </c>
      <c r="M2051" s="276">
        <f t="shared" si="9985"/>
        <v>0</v>
      </c>
      <c r="N2051" s="276">
        <f t="shared" si="9985"/>
        <v>0</v>
      </c>
      <c r="O2051" s="276">
        <f t="shared" si="9985"/>
        <v>0</v>
      </c>
      <c r="P2051" s="276">
        <f t="shared" si="9985"/>
        <v>0</v>
      </c>
      <c r="Q2051" s="276">
        <f t="shared" si="9985"/>
        <v>0</v>
      </c>
      <c r="R2051" s="276">
        <f t="shared" si="9985"/>
        <v>0</v>
      </c>
      <c r="S2051" s="501">
        <f t="shared" si="9985"/>
        <v>0</v>
      </c>
      <c r="T2051" s="276">
        <f t="shared" si="9985"/>
        <v>0</v>
      </c>
      <c r="U2051" s="276">
        <f t="shared" si="9985"/>
        <v>0</v>
      </c>
      <c r="V2051" s="276">
        <f t="shared" si="9985"/>
        <v>0</v>
      </c>
      <c r="W2051" s="276">
        <f t="shared" si="9985"/>
        <v>0</v>
      </c>
      <c r="X2051" s="276">
        <f t="shared" si="9985"/>
        <v>0</v>
      </c>
      <c r="Y2051" s="276">
        <f t="shared" si="9985"/>
        <v>0</v>
      </c>
      <c r="Z2051" s="276">
        <f t="shared" si="9985"/>
        <v>0</v>
      </c>
      <c r="AA2051" s="276">
        <f t="shared" si="9985"/>
        <v>0</v>
      </c>
      <c r="AB2051" s="276">
        <f t="shared" si="9985"/>
        <v>0</v>
      </c>
      <c r="AC2051" s="276">
        <f t="shared" si="9985"/>
        <v>0</v>
      </c>
      <c r="AD2051" s="276">
        <f t="shared" si="9985"/>
        <v>0</v>
      </c>
      <c r="AE2051" s="276">
        <f t="shared" si="9985"/>
        <v>0</v>
      </c>
      <c r="AF2051" s="501">
        <f t="shared" si="9985"/>
        <v>0</v>
      </c>
      <c r="AG2051" s="276">
        <f t="shared" si="9985"/>
        <v>0</v>
      </c>
      <c r="AH2051" s="276">
        <f t="shared" si="9985"/>
        <v>0</v>
      </c>
      <c r="AI2051" s="276">
        <f t="shared" si="9985"/>
        <v>0</v>
      </c>
      <c r="AJ2051" s="276">
        <f t="shared" si="9985"/>
        <v>0</v>
      </c>
      <c r="AK2051" s="276">
        <f t="shared" si="9985"/>
        <v>0</v>
      </c>
      <c r="AL2051" s="276">
        <f t="shared" si="9985"/>
        <v>0</v>
      </c>
      <c r="AM2051" s="276">
        <f t="shared" si="9985"/>
        <v>0</v>
      </c>
      <c r="AN2051" s="276">
        <f t="shared" si="9985"/>
        <v>0</v>
      </c>
      <c r="AO2051" s="276">
        <f t="shared" si="9985"/>
        <v>0</v>
      </c>
      <c r="AP2051" s="276">
        <f t="shared" si="9985"/>
        <v>0</v>
      </c>
      <c r="AQ2051" s="276">
        <f t="shared" si="9985"/>
        <v>0</v>
      </c>
      <c r="AR2051" s="276">
        <f t="shared" si="9985"/>
        <v>0</v>
      </c>
      <c r="AS2051" s="501">
        <f t="shared" si="9985"/>
        <v>0</v>
      </c>
      <c r="AT2051" s="276">
        <f t="shared" si="9985"/>
        <v>0</v>
      </c>
      <c r="AU2051" s="276">
        <f t="shared" si="9985"/>
        <v>0</v>
      </c>
      <c r="AV2051" s="276">
        <f t="shared" si="9985"/>
        <v>0</v>
      </c>
      <c r="AW2051" s="568">
        <f t="shared" si="9985"/>
        <v>0</v>
      </c>
      <c r="AX2051" s="568">
        <f t="shared" si="9985"/>
        <v>0</v>
      </c>
      <c r="AY2051" s="568">
        <f t="shared" si="9985"/>
        <v>0</v>
      </c>
      <c r="AZ2051" s="276">
        <f t="shared" si="9985"/>
        <v>0</v>
      </c>
      <c r="BA2051" s="276">
        <f t="shared" si="9985"/>
        <v>0</v>
      </c>
      <c r="BB2051" s="276">
        <f t="shared" si="9985"/>
        <v>0</v>
      </c>
      <c r="BC2051" s="276">
        <f t="shared" si="9985"/>
        <v>0</v>
      </c>
      <c r="BD2051" s="276">
        <f t="shared" si="9985"/>
        <v>0</v>
      </c>
      <c r="BE2051" s="276">
        <f t="shared" si="9985"/>
        <v>0</v>
      </c>
      <c r="BF2051" s="523"/>
      <c r="BG2051" s="605">
        <f>SUM(F2051,S2051,AF2051,AS2051)</f>
        <v>1</v>
      </c>
      <c r="BH2051" s="533">
        <f>SUM(G2051,T2051,AG2051)</f>
        <v>0</v>
      </c>
      <c r="BI2051" s="533">
        <f t="shared" si="9967"/>
        <v>0</v>
      </c>
      <c r="BJ2051" s="533">
        <f t="shared" si="9968"/>
        <v>0</v>
      </c>
      <c r="BK2051" s="533">
        <f t="shared" si="9969"/>
        <v>0</v>
      </c>
      <c r="BL2051" s="533">
        <f t="shared" si="9970"/>
        <v>0</v>
      </c>
      <c r="BM2051" s="533">
        <f t="shared" si="9971"/>
        <v>0</v>
      </c>
      <c r="BN2051" s="533">
        <f>SUM(M2051,Z2051,AM2051)</f>
        <v>0</v>
      </c>
      <c r="BO2051" s="533">
        <f t="shared" si="9972"/>
        <v>0</v>
      </c>
      <c r="BP2051" s="533">
        <f t="shared" si="9973"/>
        <v>0</v>
      </c>
      <c r="BQ2051" s="533">
        <f t="shared" si="9974"/>
        <v>0</v>
      </c>
      <c r="BR2051" s="533">
        <f t="shared" si="9975"/>
        <v>0</v>
      </c>
      <c r="BS2051" s="533">
        <f t="shared" si="9976"/>
        <v>0</v>
      </c>
      <c r="BT2051" s="533">
        <f>AT2051</f>
        <v>0</v>
      </c>
      <c r="BU2051" s="533">
        <f t="shared" si="9977"/>
        <v>0</v>
      </c>
      <c r="BV2051" s="533">
        <f t="shared" si="9978"/>
        <v>0</v>
      </c>
      <c r="BW2051" s="536">
        <f>SUM(BH2051,BK2051,BN2051,BQ2051,BT2051)</f>
        <v>0</v>
      </c>
      <c r="BX2051" s="536">
        <f t="shared" si="9979"/>
        <v>0</v>
      </c>
      <c r="BY2051" s="536">
        <f t="shared" si="9980"/>
        <v>0</v>
      </c>
      <c r="BZ2051" t="s">
        <v>74</v>
      </c>
      <c r="CA2051" s="553">
        <f>AZ2051</f>
        <v>0</v>
      </c>
      <c r="CB2051" s="553">
        <f t="shared" si="9981"/>
        <v>0</v>
      </c>
      <c r="CC2051" s="553">
        <f t="shared" si="9982"/>
        <v>0</v>
      </c>
      <c r="CD2051" s="553">
        <f>BC2051</f>
        <v>0</v>
      </c>
      <c r="CE2051" s="553">
        <f t="shared" si="9983"/>
        <v>0</v>
      </c>
      <c r="CF2051" s="553">
        <f t="shared" si="9984"/>
        <v>0</v>
      </c>
    </row>
    <row r="2052" spans="1:84">
      <c r="A2052" s="149"/>
      <c r="B2052" s="151"/>
      <c r="C2052" s="151"/>
      <c r="D2052" s="151"/>
      <c r="E2052" s="370"/>
      <c r="F2052" s="592"/>
      <c r="G2052" s="168"/>
      <c r="H2052" s="168"/>
      <c r="I2052" s="168"/>
      <c r="J2052" s="168"/>
      <c r="K2052" s="168"/>
      <c r="L2052" s="168"/>
      <c r="M2052" s="168"/>
      <c r="N2052" s="168"/>
      <c r="O2052" s="168"/>
      <c r="P2052" s="168"/>
      <c r="Q2052" s="168"/>
      <c r="R2052" s="168"/>
      <c r="S2052" s="502"/>
      <c r="T2052" s="168"/>
      <c r="U2052" s="168"/>
      <c r="V2052" s="168"/>
      <c r="W2052" s="168"/>
      <c r="X2052" s="168"/>
      <c r="Y2052" s="168"/>
      <c r="Z2052" s="168"/>
      <c r="AA2052" s="168"/>
      <c r="AB2052" s="168"/>
      <c r="AC2052" s="168"/>
      <c r="AD2052" s="168"/>
      <c r="AE2052" s="168"/>
      <c r="AF2052" s="502"/>
      <c r="AG2052" s="168"/>
      <c r="AH2052" s="168"/>
      <c r="AI2052" s="168"/>
      <c r="AJ2052" s="168"/>
      <c r="AK2052" s="168"/>
      <c r="AL2052" s="168"/>
      <c r="AM2052" s="168"/>
      <c r="AN2052" s="168"/>
      <c r="AO2052" s="168"/>
      <c r="AP2052" s="168"/>
      <c r="AQ2052" s="168"/>
      <c r="AR2052" s="168"/>
      <c r="AS2052" s="502"/>
      <c r="AT2052" s="168"/>
      <c r="AU2052" s="168"/>
      <c r="AV2052" s="168"/>
      <c r="AW2052" s="569"/>
      <c r="AX2052" s="569"/>
      <c r="AY2052" s="569"/>
      <c r="AZ2052" s="168"/>
      <c r="BA2052" s="168"/>
      <c r="BB2052" s="168"/>
      <c r="BC2052" s="168"/>
      <c r="BD2052" s="168"/>
      <c r="BE2052" s="168"/>
      <c r="BF2052" s="523"/>
    </row>
    <row r="2053" spans="1:84">
      <c r="A2053" s="149"/>
      <c r="B2053" s="151"/>
      <c r="C2053" s="151"/>
      <c r="D2053" s="151"/>
      <c r="E2053" s="370"/>
      <c r="F2053" s="592"/>
      <c r="G2053" s="168"/>
      <c r="H2053" s="168"/>
      <c r="I2053" s="168"/>
      <c r="J2053" s="168"/>
      <c r="K2053" s="168"/>
      <c r="L2053" s="168"/>
      <c r="M2053" s="168"/>
      <c r="N2053" s="168"/>
      <c r="O2053" s="168"/>
      <c r="P2053" s="168"/>
      <c r="Q2053" s="168"/>
      <c r="R2053" s="168"/>
      <c r="S2053" s="502"/>
      <c r="T2053" s="168"/>
      <c r="U2053" s="168"/>
      <c r="V2053" s="168"/>
      <c r="W2053" s="168"/>
      <c r="X2053" s="168"/>
      <c r="Y2053" s="168"/>
      <c r="Z2053" s="168"/>
      <c r="AA2053" s="168"/>
      <c r="AB2053" s="168"/>
      <c r="AC2053" s="168"/>
      <c r="AD2053" s="168"/>
      <c r="AE2053" s="168"/>
      <c r="AF2053" s="502"/>
      <c r="AG2053" s="168"/>
      <c r="AH2053" s="168"/>
      <c r="AI2053" s="168"/>
      <c r="AJ2053" s="168"/>
      <c r="AK2053" s="168"/>
      <c r="AL2053" s="168"/>
      <c r="AM2053" s="168"/>
      <c r="AN2053" s="168"/>
      <c r="AO2053" s="168"/>
      <c r="AP2053" s="168"/>
      <c r="AQ2053" s="168"/>
      <c r="AR2053" s="168"/>
      <c r="AS2053" s="502"/>
      <c r="AT2053" s="168"/>
      <c r="AU2053" s="168"/>
      <c r="AV2053" s="168"/>
      <c r="AW2053" s="569"/>
      <c r="AX2053" s="569"/>
      <c r="AY2053" s="569"/>
      <c r="AZ2053" s="168"/>
      <c r="BA2053" s="168"/>
      <c r="BB2053" s="168"/>
      <c r="BC2053" s="168"/>
      <c r="BD2053" s="168"/>
      <c r="BE2053" s="168"/>
      <c r="BF2053" s="523"/>
    </row>
    <row r="2054" spans="1:84">
      <c r="A2054" s="149"/>
      <c r="B2054" s="322" t="s">
        <v>705</v>
      </c>
      <c r="C2054" s="298"/>
      <c r="D2054" s="298"/>
      <c r="E2054" s="379" t="s">
        <v>17</v>
      </c>
      <c r="F2054" s="592"/>
      <c r="G2054" s="168"/>
      <c r="H2054" s="168"/>
      <c r="I2054" s="168"/>
      <c r="J2054" s="168"/>
      <c r="K2054" s="168"/>
      <c r="L2054" s="168"/>
      <c r="M2054" s="168"/>
      <c r="N2054" s="168"/>
      <c r="O2054" s="168"/>
      <c r="P2054" s="168"/>
      <c r="Q2054" s="168"/>
      <c r="R2054" s="168"/>
      <c r="S2054" s="502"/>
      <c r="T2054" s="168"/>
      <c r="U2054" s="168"/>
      <c r="V2054" s="168"/>
      <c r="W2054" s="168"/>
      <c r="X2054" s="168"/>
      <c r="Y2054" s="168"/>
      <c r="Z2054" s="168"/>
      <c r="AA2054" s="168"/>
      <c r="AB2054" s="168"/>
      <c r="AC2054" s="168"/>
      <c r="AD2054" s="168"/>
      <c r="AE2054" s="168"/>
      <c r="AF2054" s="502"/>
      <c r="AG2054" s="168"/>
      <c r="AH2054" s="168"/>
      <c r="AI2054" s="168"/>
      <c r="AJ2054" s="168"/>
      <c r="AK2054" s="168"/>
      <c r="AL2054" s="168"/>
      <c r="AM2054" s="168"/>
      <c r="AN2054" s="168"/>
      <c r="AO2054" s="168"/>
      <c r="AP2054" s="168"/>
      <c r="AQ2054" s="168"/>
      <c r="AR2054" s="168"/>
      <c r="AS2054" s="502"/>
      <c r="AT2054" s="168"/>
      <c r="AU2054" s="168"/>
      <c r="AV2054" s="168"/>
      <c r="AW2054" s="569"/>
      <c r="AX2054" s="569"/>
      <c r="AY2054" s="569"/>
      <c r="AZ2054" s="168"/>
      <c r="BA2054" s="168"/>
      <c r="BB2054" s="168"/>
      <c r="BC2054" s="168"/>
      <c r="BD2054" s="168"/>
      <c r="BE2054" s="168"/>
      <c r="BF2054" s="523"/>
    </row>
    <row r="2055" spans="1:84">
      <c r="A2055" s="149"/>
      <c r="B2055" s="149"/>
      <c r="C2055" s="151"/>
      <c r="D2055" s="151"/>
      <c r="E2055" s="449"/>
      <c r="F2055" s="592">
        <v>20</v>
      </c>
      <c r="G2055" s="159">
        <v>7</v>
      </c>
      <c r="H2055" s="159">
        <v>3</v>
      </c>
      <c r="I2055" s="275">
        <f>SUM(G2055:H2055)</f>
        <v>10</v>
      </c>
      <c r="J2055" s="159">
        <v>3</v>
      </c>
      <c r="K2055" s="159"/>
      <c r="L2055" s="275">
        <f>SUM(J2055:K2055)</f>
        <v>3</v>
      </c>
      <c r="M2055" s="159">
        <v>2</v>
      </c>
      <c r="N2055" s="159"/>
      <c r="O2055" s="275">
        <f>SUM(M2055:N2055)</f>
        <v>2</v>
      </c>
      <c r="P2055" s="159">
        <v>5</v>
      </c>
      <c r="Q2055" s="159"/>
      <c r="R2055" s="275">
        <f>SUM(P2055:Q2055)</f>
        <v>5</v>
      </c>
      <c r="S2055" s="500"/>
      <c r="T2055" s="275"/>
      <c r="U2055" s="275"/>
      <c r="V2055" s="275">
        <f>SUM(T2055:U2055)</f>
        <v>0</v>
      </c>
      <c r="W2055" s="275"/>
      <c r="X2055" s="275"/>
      <c r="Y2055" s="275">
        <f>SUM(W2055:X2055)</f>
        <v>0</v>
      </c>
      <c r="Z2055" s="275"/>
      <c r="AA2055" s="275"/>
      <c r="AB2055" s="275">
        <f>SUM(Z2055:AA2055)</f>
        <v>0</v>
      </c>
      <c r="AC2055" s="275"/>
      <c r="AD2055" s="275"/>
      <c r="AE2055" s="275">
        <f>SUM(AC2055:AD2055)</f>
        <v>0</v>
      </c>
      <c r="AF2055" s="500"/>
      <c r="AG2055" s="275"/>
      <c r="AH2055" s="275"/>
      <c r="AI2055" s="275">
        <f>SUM(AG2055:AH2055)</f>
        <v>0</v>
      </c>
      <c r="AJ2055" s="275"/>
      <c r="AK2055" s="275"/>
      <c r="AL2055" s="275">
        <f>SUM(AJ2055:AK2055)</f>
        <v>0</v>
      </c>
      <c r="AM2055" s="275"/>
      <c r="AN2055" s="275"/>
      <c r="AO2055" s="275">
        <f>SUM(AM2055:AN2055)</f>
        <v>0</v>
      </c>
      <c r="AP2055" s="275"/>
      <c r="AQ2055" s="275"/>
      <c r="AR2055" s="275">
        <f>SUM(AP2055:AQ2055)</f>
        <v>0</v>
      </c>
      <c r="AS2055" s="500"/>
      <c r="AT2055" s="275"/>
      <c r="AU2055" s="275"/>
      <c r="AV2055" s="275">
        <f>SUM(AT2055:AU2055)</f>
        <v>0</v>
      </c>
      <c r="AW2055" s="567">
        <f t="shared" ref="AW2055" si="9986">SUM(G2055,J2055,M2055,P2055,T2055,W2055,Z2055,AC2055,AG2055,AJ2055,AM2055,AP2055,AT2055)</f>
        <v>17</v>
      </c>
      <c r="AX2055" s="567">
        <f t="shared" ref="AX2055" si="9987">SUM(H2055,K2055,N2055,Q2055,U2055,X2055,AA2055,AD2055,AH2055,AK2055,AN2055,AQ2055,AU2055)</f>
        <v>3</v>
      </c>
      <c r="AY2055" s="567">
        <f t="shared" ref="AY2055" si="9988">SUM(I2055,L2055,O2055,R2055,V2055,Y2055,AB2055,AE2055,AI2055,AL2055,AO2055,AR2055,AV2055)</f>
        <v>20</v>
      </c>
      <c r="AZ2055" s="159"/>
      <c r="BA2055" s="159"/>
      <c r="BB2055" s="275">
        <f>SUM(AZ2055:BA2055)</f>
        <v>0</v>
      </c>
      <c r="BC2055" s="275"/>
      <c r="BD2055" s="275"/>
      <c r="BE2055" s="275">
        <f>SUM(BC2055:BD2055)</f>
        <v>0</v>
      </c>
      <c r="BF2055" s="521"/>
      <c r="BG2055" s="605">
        <f>SUM(F2055,S2055,AF2055,AS2055)</f>
        <v>20</v>
      </c>
      <c r="BH2055" s="533">
        <f>SUM(G2055,T2055,AG2055)</f>
        <v>7</v>
      </c>
      <c r="BI2055" s="533">
        <f t="shared" ref="BI2055" si="9989">SUM(H2055,U2055,AH2055)</f>
        <v>3</v>
      </c>
      <c r="BJ2055" s="533">
        <f t="shared" ref="BJ2055" si="9990">SUM(I2055,V2055,AI2055)</f>
        <v>10</v>
      </c>
      <c r="BK2055" s="533">
        <f t="shared" ref="BK2055" si="9991">SUM(J2055,W2055,AJ2055)</f>
        <v>3</v>
      </c>
      <c r="BL2055" s="533">
        <f t="shared" ref="BL2055" si="9992">SUM(K2055,X2055,AK2055)</f>
        <v>0</v>
      </c>
      <c r="BM2055" s="533">
        <f t="shared" ref="BM2055" si="9993">SUM(L2055,Y2055,AL2055)</f>
        <v>3</v>
      </c>
      <c r="BN2055" s="533">
        <f>SUM(M2055,Z2055,AM2055)</f>
        <v>2</v>
      </c>
      <c r="BO2055" s="533">
        <f t="shared" ref="BO2055" si="9994">SUM(N2055,AA2055,AN2055)</f>
        <v>0</v>
      </c>
      <c r="BP2055" s="533">
        <f t="shared" ref="BP2055" si="9995">SUM(O2055,AB2055,AO2055)</f>
        <v>2</v>
      </c>
      <c r="BQ2055" s="533">
        <f t="shared" ref="BQ2055" si="9996">SUM(P2055,AC2055,AP2055)</f>
        <v>5</v>
      </c>
      <c r="BR2055" s="533">
        <f t="shared" ref="BR2055" si="9997">SUM(Q2055,AD2055,AQ2055)</f>
        <v>0</v>
      </c>
      <c r="BS2055" s="533">
        <f t="shared" ref="BS2055" si="9998">SUM(R2055,AE2055,AR2055)</f>
        <v>5</v>
      </c>
      <c r="BT2055" s="533">
        <f>AT2055</f>
        <v>0</v>
      </c>
      <c r="BU2055" s="533">
        <f t="shared" ref="BU2055" si="9999">AU2055</f>
        <v>0</v>
      </c>
      <c r="BV2055" s="533">
        <f t="shared" ref="BV2055" si="10000">AV2055</f>
        <v>0</v>
      </c>
      <c r="BW2055" s="536">
        <f>SUM(BH2055,BK2055,BN2055,BQ2055,BT2055)</f>
        <v>17</v>
      </c>
      <c r="BX2055" s="536">
        <f t="shared" ref="BX2055" si="10001">SUM(BI2055,BL2055,BO2055,BR2055,BU2055)</f>
        <v>3</v>
      </c>
      <c r="BY2055" s="536">
        <f t="shared" ref="BY2055" si="10002">SUM(BJ2055,BM2055,BP2055,BS2055,BV2055)</f>
        <v>20</v>
      </c>
      <c r="BZ2055" t="s">
        <v>74</v>
      </c>
      <c r="CA2055" s="553">
        <f>AZ2055</f>
        <v>0</v>
      </c>
      <c r="CB2055" s="553">
        <f t="shared" ref="CB2055" si="10003">BA2055</f>
        <v>0</v>
      </c>
      <c r="CC2055" s="553">
        <f t="shared" ref="CC2055" si="10004">BB2055</f>
        <v>0</v>
      </c>
      <c r="CD2055" s="553">
        <f>BC2055</f>
        <v>0</v>
      </c>
      <c r="CE2055" s="553">
        <f t="shared" ref="CE2055" si="10005">BD2055</f>
        <v>0</v>
      </c>
      <c r="CF2055" s="553">
        <f t="shared" ref="CF2055" si="10006">BE2055</f>
        <v>0</v>
      </c>
    </row>
    <row r="2056" spans="1:84">
      <c r="A2056" s="149"/>
      <c r="B2056" s="151"/>
      <c r="C2056" s="151"/>
      <c r="D2056" s="151"/>
      <c r="E2056" s="370"/>
      <c r="F2056" s="592"/>
      <c r="G2056" s="168"/>
      <c r="H2056" s="168"/>
      <c r="I2056" s="168" t="s">
        <v>74</v>
      </c>
      <c r="J2056" s="168"/>
      <c r="K2056" s="168"/>
      <c r="L2056" s="168"/>
      <c r="M2056" s="168"/>
      <c r="N2056" s="168"/>
      <c r="O2056" s="168"/>
      <c r="P2056" s="168"/>
      <c r="Q2056" s="168"/>
      <c r="R2056" s="168"/>
      <c r="S2056" s="502"/>
      <c r="T2056" s="168"/>
      <c r="U2056" s="168"/>
      <c r="V2056" s="168"/>
      <c r="W2056" s="168"/>
      <c r="X2056" s="168"/>
      <c r="Y2056" s="168"/>
      <c r="Z2056" s="168"/>
      <c r="AA2056" s="168"/>
      <c r="AB2056" s="168"/>
      <c r="AC2056" s="168"/>
      <c r="AD2056" s="168"/>
      <c r="AE2056" s="168"/>
      <c r="AF2056" s="502"/>
      <c r="AG2056" s="168"/>
      <c r="AH2056" s="168"/>
      <c r="AI2056" s="168"/>
      <c r="AJ2056" s="168"/>
      <c r="AK2056" s="168"/>
      <c r="AL2056" s="168"/>
      <c r="AM2056" s="168"/>
      <c r="AN2056" s="168"/>
      <c r="AO2056" s="168"/>
      <c r="AP2056" s="168"/>
      <c r="AQ2056" s="168"/>
      <c r="AR2056" s="168"/>
      <c r="AS2056" s="502"/>
      <c r="AT2056" s="168"/>
      <c r="AU2056" s="168"/>
      <c r="AV2056" s="275"/>
      <c r="AW2056" s="569"/>
      <c r="AX2056" s="569"/>
      <c r="AY2056" s="569"/>
      <c r="AZ2056" s="168"/>
      <c r="BA2056" s="168"/>
      <c r="BB2056" s="168"/>
      <c r="BC2056" s="168"/>
      <c r="BD2056" s="168"/>
      <c r="BE2056" s="168"/>
      <c r="BF2056" s="523"/>
    </row>
    <row r="2057" spans="1:84">
      <c r="A2057" s="149"/>
      <c r="B2057" s="151"/>
      <c r="C2057" s="151"/>
      <c r="D2057" s="151"/>
      <c r="E2057" s="370"/>
      <c r="F2057" s="592"/>
      <c r="G2057" s="168"/>
      <c r="H2057" s="168"/>
      <c r="I2057" s="168"/>
      <c r="J2057" s="168"/>
      <c r="K2057" s="168"/>
      <c r="L2057" s="168"/>
      <c r="M2057" s="168"/>
      <c r="N2057" s="168"/>
      <c r="O2057" s="168"/>
      <c r="P2057" s="168"/>
      <c r="Q2057" s="168"/>
      <c r="R2057" s="168"/>
      <c r="S2057" s="502"/>
      <c r="T2057" s="168"/>
      <c r="U2057" s="168"/>
      <c r="V2057" s="168"/>
      <c r="W2057" s="168"/>
      <c r="X2057" s="168"/>
      <c r="Y2057" s="168"/>
      <c r="Z2057" s="168"/>
      <c r="AA2057" s="168"/>
      <c r="AB2057" s="168"/>
      <c r="AC2057" s="168"/>
      <c r="AD2057" s="168"/>
      <c r="AE2057" s="168"/>
      <c r="AF2057" s="502"/>
      <c r="AG2057" s="168"/>
      <c r="AH2057" s="168"/>
      <c r="AI2057" s="168"/>
      <c r="AJ2057" s="168"/>
      <c r="AK2057" s="168"/>
      <c r="AL2057" s="168"/>
      <c r="AM2057" s="168"/>
      <c r="AN2057" s="168"/>
      <c r="AO2057" s="168"/>
      <c r="AP2057" s="168"/>
      <c r="AQ2057" s="168"/>
      <c r="AR2057" s="168"/>
      <c r="AS2057" s="502"/>
      <c r="AT2057" s="168"/>
      <c r="AU2057" s="168"/>
      <c r="AV2057" s="168"/>
      <c r="AW2057" s="569"/>
      <c r="AX2057" s="569"/>
      <c r="AY2057" s="569"/>
      <c r="AZ2057" s="168"/>
      <c r="BA2057" s="168"/>
      <c r="BB2057" s="168"/>
      <c r="BC2057" s="168"/>
      <c r="BD2057" s="168"/>
      <c r="BE2057" s="168"/>
      <c r="BF2057" s="523"/>
    </row>
    <row r="2058" spans="1:84">
      <c r="A2058" s="149"/>
      <c r="B2058" s="151" t="s">
        <v>613</v>
      </c>
      <c r="C2058" s="151"/>
      <c r="D2058" s="151"/>
      <c r="E2058" s="379" t="s">
        <v>221</v>
      </c>
      <c r="F2058" s="592"/>
      <c r="G2058" s="159"/>
      <c r="H2058" s="159"/>
      <c r="I2058" s="275"/>
      <c r="J2058" s="159"/>
      <c r="K2058" s="159"/>
      <c r="L2058" s="275"/>
      <c r="M2058" s="159"/>
      <c r="N2058" s="159"/>
      <c r="O2058" s="275"/>
      <c r="P2058" s="159"/>
      <c r="Q2058" s="159"/>
      <c r="R2058" s="275"/>
      <c r="S2058" s="500"/>
      <c r="T2058" s="275"/>
      <c r="U2058" s="275"/>
      <c r="V2058" s="275"/>
      <c r="W2058" s="275"/>
      <c r="X2058" s="275"/>
      <c r="Y2058" s="275"/>
      <c r="Z2058" s="275"/>
      <c r="AA2058" s="275"/>
      <c r="AB2058" s="275"/>
      <c r="AC2058" s="275"/>
      <c r="AD2058" s="275"/>
      <c r="AE2058" s="275"/>
      <c r="AF2058" s="500"/>
      <c r="AG2058" s="275"/>
      <c r="AH2058" s="275"/>
      <c r="AI2058" s="275"/>
      <c r="AJ2058" s="275"/>
      <c r="AK2058" s="275"/>
      <c r="AL2058" s="275"/>
      <c r="AM2058" s="275"/>
      <c r="AN2058" s="275"/>
      <c r="AO2058" s="275"/>
      <c r="AP2058" s="275"/>
      <c r="AQ2058" s="275"/>
      <c r="AR2058" s="275"/>
      <c r="AS2058" s="500"/>
      <c r="AT2058" s="275"/>
      <c r="AU2058" s="275"/>
      <c r="AV2058" s="275"/>
      <c r="AW2058" s="567"/>
      <c r="AX2058" s="567"/>
      <c r="AY2058" s="567"/>
      <c r="AZ2058" s="159"/>
      <c r="BA2058" s="159"/>
      <c r="BB2058" s="275"/>
      <c r="BC2058" s="275"/>
      <c r="BD2058" s="275"/>
      <c r="BE2058" s="275"/>
      <c r="BF2058" s="521"/>
    </row>
    <row r="2059" spans="1:84">
      <c r="A2059" s="149"/>
      <c r="B2059" s="149"/>
      <c r="C2059" s="151"/>
      <c r="D2059" s="151"/>
      <c r="E2059" s="446" t="s">
        <v>1078</v>
      </c>
      <c r="F2059" s="591">
        <f t="shared" ref="F2059" si="10007">SUM(F2013,F2018,F2022,F2026,F2031,F2035,F2039,F2044,F2049)</f>
        <v>24</v>
      </c>
      <c r="G2059" s="159">
        <f t="shared" ref="G2059:BE2059" si="10008">SUM(G2013,G2018,G2022,G2026,G2031,G2035,G2039,G2044,G2049)</f>
        <v>5</v>
      </c>
      <c r="H2059" s="159">
        <f t="shared" si="10008"/>
        <v>7</v>
      </c>
      <c r="I2059" s="159">
        <f t="shared" si="10008"/>
        <v>12</v>
      </c>
      <c r="J2059" s="159">
        <f t="shared" si="10008"/>
        <v>1</v>
      </c>
      <c r="K2059" s="159">
        <f t="shared" si="10008"/>
        <v>4</v>
      </c>
      <c r="L2059" s="159">
        <f t="shared" si="10008"/>
        <v>5</v>
      </c>
      <c r="M2059" s="159">
        <f t="shared" si="10008"/>
        <v>1</v>
      </c>
      <c r="N2059" s="159">
        <f t="shared" si="10008"/>
        <v>1</v>
      </c>
      <c r="O2059" s="159">
        <f t="shared" si="10008"/>
        <v>2</v>
      </c>
      <c r="P2059" s="159">
        <f t="shared" si="10008"/>
        <v>6</v>
      </c>
      <c r="Q2059" s="159">
        <f t="shared" si="10008"/>
        <v>5</v>
      </c>
      <c r="R2059" s="159">
        <f t="shared" si="10008"/>
        <v>11</v>
      </c>
      <c r="S2059" s="503">
        <f t="shared" si="10008"/>
        <v>0</v>
      </c>
      <c r="T2059" s="159">
        <f t="shared" si="10008"/>
        <v>0</v>
      </c>
      <c r="U2059" s="159">
        <f t="shared" si="10008"/>
        <v>0</v>
      </c>
      <c r="V2059" s="159">
        <f t="shared" si="10008"/>
        <v>0</v>
      </c>
      <c r="W2059" s="159">
        <f t="shared" si="10008"/>
        <v>0</v>
      </c>
      <c r="X2059" s="159">
        <f t="shared" si="10008"/>
        <v>0</v>
      </c>
      <c r="Y2059" s="159">
        <f t="shared" si="10008"/>
        <v>0</v>
      </c>
      <c r="Z2059" s="159">
        <f t="shared" si="10008"/>
        <v>0</v>
      </c>
      <c r="AA2059" s="159">
        <f t="shared" si="10008"/>
        <v>0</v>
      </c>
      <c r="AB2059" s="159">
        <f t="shared" si="10008"/>
        <v>0</v>
      </c>
      <c r="AC2059" s="159">
        <f t="shared" si="10008"/>
        <v>0</v>
      </c>
      <c r="AD2059" s="159">
        <f t="shared" si="10008"/>
        <v>0</v>
      </c>
      <c r="AE2059" s="159">
        <f t="shared" si="10008"/>
        <v>0</v>
      </c>
      <c r="AF2059" s="503">
        <f t="shared" si="10008"/>
        <v>0</v>
      </c>
      <c r="AG2059" s="159">
        <f t="shared" si="10008"/>
        <v>0</v>
      </c>
      <c r="AH2059" s="159">
        <f t="shared" si="10008"/>
        <v>0</v>
      </c>
      <c r="AI2059" s="159">
        <f t="shared" si="10008"/>
        <v>0</v>
      </c>
      <c r="AJ2059" s="159">
        <f t="shared" si="10008"/>
        <v>0</v>
      </c>
      <c r="AK2059" s="159">
        <f t="shared" si="10008"/>
        <v>0</v>
      </c>
      <c r="AL2059" s="159">
        <f t="shared" si="10008"/>
        <v>0</v>
      </c>
      <c r="AM2059" s="159">
        <f t="shared" si="10008"/>
        <v>0</v>
      </c>
      <c r="AN2059" s="159">
        <f t="shared" si="10008"/>
        <v>0</v>
      </c>
      <c r="AO2059" s="159">
        <f t="shared" si="10008"/>
        <v>0</v>
      </c>
      <c r="AP2059" s="159">
        <f t="shared" si="10008"/>
        <v>0</v>
      </c>
      <c r="AQ2059" s="159">
        <f t="shared" si="10008"/>
        <v>0</v>
      </c>
      <c r="AR2059" s="159">
        <f t="shared" si="10008"/>
        <v>0</v>
      </c>
      <c r="AS2059" s="503">
        <f t="shared" si="10008"/>
        <v>0</v>
      </c>
      <c r="AT2059" s="159">
        <f t="shared" si="10008"/>
        <v>0</v>
      </c>
      <c r="AU2059" s="159">
        <f t="shared" si="10008"/>
        <v>0</v>
      </c>
      <c r="AV2059" s="159">
        <f t="shared" si="10008"/>
        <v>0</v>
      </c>
      <c r="AW2059" s="570">
        <f t="shared" si="10008"/>
        <v>13</v>
      </c>
      <c r="AX2059" s="570">
        <f t="shared" si="10008"/>
        <v>17</v>
      </c>
      <c r="AY2059" s="570">
        <f t="shared" si="10008"/>
        <v>30</v>
      </c>
      <c r="AZ2059" s="159">
        <f t="shared" si="10008"/>
        <v>0</v>
      </c>
      <c r="BA2059" s="159">
        <f t="shared" si="10008"/>
        <v>0</v>
      </c>
      <c r="BB2059" s="159">
        <f t="shared" si="10008"/>
        <v>0</v>
      </c>
      <c r="BC2059" s="159">
        <f t="shared" si="10008"/>
        <v>0</v>
      </c>
      <c r="BD2059" s="159">
        <f t="shared" si="10008"/>
        <v>0</v>
      </c>
      <c r="BE2059" s="159">
        <f t="shared" si="10008"/>
        <v>0</v>
      </c>
      <c r="BF2059" s="474"/>
      <c r="BG2059" s="605">
        <f>SUM(F2059,S2059,AF2059,AS2059)</f>
        <v>24</v>
      </c>
      <c r="BH2059" s="533">
        <f>SUM(G2059,T2059,AG2059)</f>
        <v>5</v>
      </c>
      <c r="BI2059" s="533">
        <f t="shared" ref="BI2059:BI2061" si="10009">SUM(H2059,U2059,AH2059)</f>
        <v>7</v>
      </c>
      <c r="BJ2059" s="533">
        <f t="shared" ref="BJ2059:BJ2061" si="10010">SUM(I2059,V2059,AI2059)</f>
        <v>12</v>
      </c>
      <c r="BK2059" s="533">
        <f t="shared" ref="BK2059:BK2061" si="10011">SUM(J2059,W2059,AJ2059)</f>
        <v>1</v>
      </c>
      <c r="BL2059" s="533">
        <f t="shared" ref="BL2059:BL2061" si="10012">SUM(K2059,X2059,AK2059)</f>
        <v>4</v>
      </c>
      <c r="BM2059" s="533">
        <f t="shared" ref="BM2059:BM2061" si="10013">SUM(L2059,Y2059,AL2059)</f>
        <v>5</v>
      </c>
      <c r="BN2059" s="533">
        <f>SUM(M2059,Z2059,AM2059)</f>
        <v>1</v>
      </c>
      <c r="BO2059" s="533">
        <f t="shared" ref="BO2059:BO2061" si="10014">SUM(N2059,AA2059,AN2059)</f>
        <v>1</v>
      </c>
      <c r="BP2059" s="533">
        <f t="shared" ref="BP2059:BP2061" si="10015">SUM(O2059,AB2059,AO2059)</f>
        <v>2</v>
      </c>
      <c r="BQ2059" s="533">
        <f t="shared" ref="BQ2059:BQ2061" si="10016">SUM(P2059,AC2059,AP2059)</f>
        <v>6</v>
      </c>
      <c r="BR2059" s="533">
        <f t="shared" ref="BR2059:BR2061" si="10017">SUM(Q2059,AD2059,AQ2059)</f>
        <v>5</v>
      </c>
      <c r="BS2059" s="533">
        <f t="shared" ref="BS2059:BS2061" si="10018">SUM(R2059,AE2059,AR2059)</f>
        <v>11</v>
      </c>
      <c r="BT2059" s="533">
        <f>AT2059</f>
        <v>0</v>
      </c>
      <c r="BU2059" s="533">
        <f t="shared" ref="BU2059:BU2061" si="10019">AU2059</f>
        <v>0</v>
      </c>
      <c r="BV2059" s="533">
        <f t="shared" ref="BV2059:BV2061" si="10020">AV2059</f>
        <v>0</v>
      </c>
      <c r="BW2059" s="536">
        <f>SUM(BH2059,BK2059,BN2059,BQ2059,BT2059)</f>
        <v>13</v>
      </c>
      <c r="BX2059" s="536">
        <f t="shared" ref="BX2059:BX2061" si="10021">SUM(BI2059,BL2059,BO2059,BR2059,BU2059)</f>
        <v>17</v>
      </c>
      <c r="BY2059" s="536">
        <f t="shared" ref="BY2059:BY2061" si="10022">SUM(BJ2059,BM2059,BP2059,BS2059,BV2059)</f>
        <v>30</v>
      </c>
      <c r="BZ2059" t="s">
        <v>74</v>
      </c>
      <c r="CA2059" s="553">
        <f>AZ2059</f>
        <v>0</v>
      </c>
      <c r="CB2059" s="553">
        <f t="shared" ref="CB2059:CB2061" si="10023">BA2059</f>
        <v>0</v>
      </c>
      <c r="CC2059" s="553">
        <f t="shared" ref="CC2059:CC2061" si="10024">BB2059</f>
        <v>0</v>
      </c>
      <c r="CD2059" s="553">
        <f>BC2059</f>
        <v>0</v>
      </c>
      <c r="CE2059" s="553">
        <f t="shared" ref="CE2059:CE2061" si="10025">BD2059</f>
        <v>0</v>
      </c>
      <c r="CF2059" s="553">
        <f t="shared" ref="CF2059:CF2061" si="10026">BE2059</f>
        <v>0</v>
      </c>
    </row>
    <row r="2060" spans="1:84">
      <c r="A2060" s="149"/>
      <c r="B2060" s="149"/>
      <c r="C2060" s="151"/>
      <c r="D2060" s="151"/>
      <c r="E2060" s="446" t="s">
        <v>1079</v>
      </c>
      <c r="F2060" s="591">
        <f t="shared" ref="F2060" si="10027">SUM(F2014,F2019,F2023,F2027,F2032,F2036,F2040,F2045,F2050)</f>
        <v>72</v>
      </c>
      <c r="G2060" s="159">
        <f t="shared" ref="G2060:BE2060" si="10028">SUM(G2014,G2019,G2023,G2027,G2032,G2036,G2040,G2045,G2050)</f>
        <v>0</v>
      </c>
      <c r="H2060" s="159">
        <f t="shared" si="10028"/>
        <v>0</v>
      </c>
      <c r="I2060" s="159">
        <f t="shared" si="10028"/>
        <v>0</v>
      </c>
      <c r="J2060" s="159">
        <f t="shared" si="10028"/>
        <v>0</v>
      </c>
      <c r="K2060" s="159">
        <f t="shared" si="10028"/>
        <v>0</v>
      </c>
      <c r="L2060" s="159">
        <f t="shared" si="10028"/>
        <v>0</v>
      </c>
      <c r="M2060" s="159">
        <f t="shared" si="10028"/>
        <v>0</v>
      </c>
      <c r="N2060" s="159">
        <f t="shared" si="10028"/>
        <v>0</v>
      </c>
      <c r="O2060" s="159">
        <f t="shared" si="10028"/>
        <v>0</v>
      </c>
      <c r="P2060" s="159">
        <f t="shared" si="10028"/>
        <v>0</v>
      </c>
      <c r="Q2060" s="159">
        <f t="shared" si="10028"/>
        <v>0</v>
      </c>
      <c r="R2060" s="159">
        <f t="shared" si="10028"/>
        <v>0</v>
      </c>
      <c r="S2060" s="503">
        <f t="shared" si="10028"/>
        <v>0</v>
      </c>
      <c r="T2060" s="159">
        <f t="shared" si="10028"/>
        <v>0</v>
      </c>
      <c r="U2060" s="159">
        <f t="shared" si="10028"/>
        <v>0</v>
      </c>
      <c r="V2060" s="159">
        <f t="shared" si="10028"/>
        <v>0</v>
      </c>
      <c r="W2060" s="159">
        <f t="shared" si="10028"/>
        <v>0</v>
      </c>
      <c r="X2060" s="159">
        <f t="shared" si="10028"/>
        <v>0</v>
      </c>
      <c r="Y2060" s="159">
        <f t="shared" si="10028"/>
        <v>0</v>
      </c>
      <c r="Z2060" s="159">
        <f t="shared" si="10028"/>
        <v>0</v>
      </c>
      <c r="AA2060" s="159">
        <f t="shared" si="10028"/>
        <v>0</v>
      </c>
      <c r="AB2060" s="159">
        <f t="shared" si="10028"/>
        <v>0</v>
      </c>
      <c r="AC2060" s="159">
        <f t="shared" si="10028"/>
        <v>0</v>
      </c>
      <c r="AD2060" s="159">
        <f t="shared" si="10028"/>
        <v>0</v>
      </c>
      <c r="AE2060" s="159">
        <f t="shared" si="10028"/>
        <v>0</v>
      </c>
      <c r="AF2060" s="503">
        <f t="shared" si="10028"/>
        <v>0</v>
      </c>
      <c r="AG2060" s="159">
        <f t="shared" si="10028"/>
        <v>0</v>
      </c>
      <c r="AH2060" s="159">
        <f t="shared" si="10028"/>
        <v>0</v>
      </c>
      <c r="AI2060" s="159">
        <f t="shared" si="10028"/>
        <v>0</v>
      </c>
      <c r="AJ2060" s="159">
        <f t="shared" si="10028"/>
        <v>0</v>
      </c>
      <c r="AK2060" s="159">
        <f t="shared" si="10028"/>
        <v>0</v>
      </c>
      <c r="AL2060" s="159">
        <f t="shared" si="10028"/>
        <v>0</v>
      </c>
      <c r="AM2060" s="159">
        <f t="shared" si="10028"/>
        <v>0</v>
      </c>
      <c r="AN2060" s="159">
        <f t="shared" si="10028"/>
        <v>0</v>
      </c>
      <c r="AO2060" s="159">
        <f t="shared" si="10028"/>
        <v>0</v>
      </c>
      <c r="AP2060" s="159">
        <f t="shared" si="10028"/>
        <v>0</v>
      </c>
      <c r="AQ2060" s="159">
        <f t="shared" si="10028"/>
        <v>0</v>
      </c>
      <c r="AR2060" s="159">
        <f t="shared" si="10028"/>
        <v>0</v>
      </c>
      <c r="AS2060" s="503">
        <f t="shared" si="10028"/>
        <v>0</v>
      </c>
      <c r="AT2060" s="159">
        <f t="shared" si="10028"/>
        <v>0</v>
      </c>
      <c r="AU2060" s="159">
        <f t="shared" si="10028"/>
        <v>0</v>
      </c>
      <c r="AV2060" s="159">
        <f t="shared" si="10028"/>
        <v>0</v>
      </c>
      <c r="AW2060" s="570">
        <f t="shared" si="10028"/>
        <v>0</v>
      </c>
      <c r="AX2060" s="570">
        <f t="shared" si="10028"/>
        <v>0</v>
      </c>
      <c r="AY2060" s="570">
        <f t="shared" si="10028"/>
        <v>0</v>
      </c>
      <c r="AZ2060" s="159">
        <f t="shared" si="10028"/>
        <v>0</v>
      </c>
      <c r="BA2060" s="159">
        <f t="shared" si="10028"/>
        <v>0</v>
      </c>
      <c r="BB2060" s="159">
        <f t="shared" si="10028"/>
        <v>0</v>
      </c>
      <c r="BC2060" s="159">
        <f t="shared" si="10028"/>
        <v>0</v>
      </c>
      <c r="BD2060" s="159">
        <f t="shared" si="10028"/>
        <v>0</v>
      </c>
      <c r="BE2060" s="159">
        <f t="shared" si="10028"/>
        <v>0</v>
      </c>
      <c r="BF2060" s="474"/>
      <c r="BG2060" s="605">
        <f>SUM(F2060,S2060,AF2060,AS2060)</f>
        <v>72</v>
      </c>
      <c r="BH2060" s="533">
        <f>SUM(G2060,T2060,AG2060)</f>
        <v>0</v>
      </c>
      <c r="BI2060" s="533">
        <f t="shared" si="10009"/>
        <v>0</v>
      </c>
      <c r="BJ2060" s="533">
        <f t="shared" si="10010"/>
        <v>0</v>
      </c>
      <c r="BK2060" s="533">
        <f t="shared" si="10011"/>
        <v>0</v>
      </c>
      <c r="BL2060" s="533">
        <f t="shared" si="10012"/>
        <v>0</v>
      </c>
      <c r="BM2060" s="533">
        <f t="shared" si="10013"/>
        <v>0</v>
      </c>
      <c r="BN2060" s="533">
        <f>SUM(M2060,Z2060,AM2060)</f>
        <v>0</v>
      </c>
      <c r="BO2060" s="533">
        <f t="shared" si="10014"/>
        <v>0</v>
      </c>
      <c r="BP2060" s="533">
        <f t="shared" si="10015"/>
        <v>0</v>
      </c>
      <c r="BQ2060" s="533">
        <f t="shared" si="10016"/>
        <v>0</v>
      </c>
      <c r="BR2060" s="533">
        <f t="shared" si="10017"/>
        <v>0</v>
      </c>
      <c r="BS2060" s="533">
        <f t="shared" si="10018"/>
        <v>0</v>
      </c>
      <c r="BT2060" s="533">
        <f>AT2060</f>
        <v>0</v>
      </c>
      <c r="BU2060" s="533">
        <f t="shared" si="10019"/>
        <v>0</v>
      </c>
      <c r="BV2060" s="533">
        <f t="shared" si="10020"/>
        <v>0</v>
      </c>
      <c r="BW2060" s="536">
        <f>SUM(BH2060,BK2060,BN2060,BQ2060,BT2060)</f>
        <v>0</v>
      </c>
      <c r="BX2060" s="536">
        <f t="shared" si="10021"/>
        <v>0</v>
      </c>
      <c r="BY2060" s="536">
        <f t="shared" si="10022"/>
        <v>0</v>
      </c>
      <c r="BZ2060" t="s">
        <v>74</v>
      </c>
      <c r="CA2060" s="553">
        <f>AZ2060</f>
        <v>0</v>
      </c>
      <c r="CB2060" s="553">
        <f t="shared" si="10023"/>
        <v>0</v>
      </c>
      <c r="CC2060" s="553">
        <f t="shared" si="10024"/>
        <v>0</v>
      </c>
      <c r="CD2060" s="553">
        <f>BC2060</f>
        <v>0</v>
      </c>
      <c r="CE2060" s="553">
        <f t="shared" si="10025"/>
        <v>0</v>
      </c>
      <c r="CF2060" s="553">
        <f t="shared" si="10026"/>
        <v>0</v>
      </c>
    </row>
    <row r="2061" spans="1:84">
      <c r="A2061" s="149"/>
      <c r="B2061" s="149"/>
      <c r="C2061" s="151"/>
      <c r="D2061" s="151"/>
      <c r="E2061" s="379"/>
      <c r="F2061" s="591">
        <f t="shared" ref="F2061" si="10029">SUM(F2015,F2020,F2024,F2028,F2033,F2037,F2041,F2046,F2051)</f>
        <v>96</v>
      </c>
      <c r="G2061" s="159">
        <f t="shared" ref="G2061:BE2061" si="10030">SUM(G2015,G2020,G2024,G2028,G2033,G2037,G2041,G2046,G2051)</f>
        <v>5</v>
      </c>
      <c r="H2061" s="159">
        <f t="shared" si="10030"/>
        <v>7</v>
      </c>
      <c r="I2061" s="159">
        <f t="shared" si="10030"/>
        <v>12</v>
      </c>
      <c r="J2061" s="159">
        <f t="shared" si="10030"/>
        <v>1</v>
      </c>
      <c r="K2061" s="159">
        <f t="shared" si="10030"/>
        <v>4</v>
      </c>
      <c r="L2061" s="159">
        <f t="shared" si="10030"/>
        <v>5</v>
      </c>
      <c r="M2061" s="159">
        <f t="shared" si="10030"/>
        <v>1</v>
      </c>
      <c r="N2061" s="159">
        <f t="shared" si="10030"/>
        <v>1</v>
      </c>
      <c r="O2061" s="159">
        <f t="shared" si="10030"/>
        <v>2</v>
      </c>
      <c r="P2061" s="159">
        <f t="shared" si="10030"/>
        <v>6</v>
      </c>
      <c r="Q2061" s="159">
        <f t="shared" si="10030"/>
        <v>5</v>
      </c>
      <c r="R2061" s="159">
        <f t="shared" si="10030"/>
        <v>11</v>
      </c>
      <c r="S2061" s="503">
        <f t="shared" si="10030"/>
        <v>0</v>
      </c>
      <c r="T2061" s="159">
        <f t="shared" si="10030"/>
        <v>0</v>
      </c>
      <c r="U2061" s="159">
        <f t="shared" si="10030"/>
        <v>0</v>
      </c>
      <c r="V2061" s="159">
        <f t="shared" si="10030"/>
        <v>0</v>
      </c>
      <c r="W2061" s="159">
        <f t="shared" si="10030"/>
        <v>0</v>
      </c>
      <c r="X2061" s="159">
        <f t="shared" si="10030"/>
        <v>0</v>
      </c>
      <c r="Y2061" s="159">
        <f t="shared" si="10030"/>
        <v>0</v>
      </c>
      <c r="Z2061" s="159">
        <f t="shared" si="10030"/>
        <v>0</v>
      </c>
      <c r="AA2061" s="159">
        <f t="shared" si="10030"/>
        <v>0</v>
      </c>
      <c r="AB2061" s="159">
        <f t="shared" si="10030"/>
        <v>0</v>
      </c>
      <c r="AC2061" s="159">
        <f t="shared" si="10030"/>
        <v>0</v>
      </c>
      <c r="AD2061" s="159">
        <f t="shared" si="10030"/>
        <v>0</v>
      </c>
      <c r="AE2061" s="159">
        <f t="shared" si="10030"/>
        <v>0</v>
      </c>
      <c r="AF2061" s="503">
        <f t="shared" si="10030"/>
        <v>0</v>
      </c>
      <c r="AG2061" s="159">
        <f t="shared" si="10030"/>
        <v>0</v>
      </c>
      <c r="AH2061" s="159">
        <f t="shared" si="10030"/>
        <v>0</v>
      </c>
      <c r="AI2061" s="159">
        <f t="shared" si="10030"/>
        <v>0</v>
      </c>
      <c r="AJ2061" s="159">
        <f t="shared" si="10030"/>
        <v>0</v>
      </c>
      <c r="AK2061" s="159">
        <f t="shared" si="10030"/>
        <v>0</v>
      </c>
      <c r="AL2061" s="159">
        <f t="shared" si="10030"/>
        <v>0</v>
      </c>
      <c r="AM2061" s="159">
        <f t="shared" si="10030"/>
        <v>0</v>
      </c>
      <c r="AN2061" s="159">
        <f t="shared" si="10030"/>
        <v>0</v>
      </c>
      <c r="AO2061" s="159">
        <f t="shared" si="10030"/>
        <v>0</v>
      </c>
      <c r="AP2061" s="159">
        <f t="shared" si="10030"/>
        <v>0</v>
      </c>
      <c r="AQ2061" s="159">
        <f t="shared" si="10030"/>
        <v>0</v>
      </c>
      <c r="AR2061" s="159">
        <f t="shared" si="10030"/>
        <v>0</v>
      </c>
      <c r="AS2061" s="503">
        <f t="shared" si="10030"/>
        <v>0</v>
      </c>
      <c r="AT2061" s="159">
        <f t="shared" si="10030"/>
        <v>0</v>
      </c>
      <c r="AU2061" s="159">
        <f t="shared" si="10030"/>
        <v>0</v>
      </c>
      <c r="AV2061" s="159">
        <f t="shared" si="10030"/>
        <v>0</v>
      </c>
      <c r="AW2061" s="570">
        <f t="shared" si="10030"/>
        <v>13</v>
      </c>
      <c r="AX2061" s="570">
        <f t="shared" si="10030"/>
        <v>17</v>
      </c>
      <c r="AY2061" s="570">
        <f t="shared" si="10030"/>
        <v>30</v>
      </c>
      <c r="AZ2061" s="159">
        <f t="shared" si="10030"/>
        <v>0</v>
      </c>
      <c r="BA2061" s="159">
        <f t="shared" si="10030"/>
        <v>0</v>
      </c>
      <c r="BB2061" s="159">
        <f t="shared" si="10030"/>
        <v>0</v>
      </c>
      <c r="BC2061" s="159">
        <f t="shared" si="10030"/>
        <v>0</v>
      </c>
      <c r="BD2061" s="159">
        <f t="shared" si="10030"/>
        <v>0</v>
      </c>
      <c r="BE2061" s="159">
        <f t="shared" si="10030"/>
        <v>0</v>
      </c>
      <c r="BF2061" s="523"/>
      <c r="BG2061" s="605">
        <f>SUM(F2061,S2061,AF2061,AS2061)</f>
        <v>96</v>
      </c>
      <c r="BH2061" s="533">
        <f>SUM(G2061,T2061,AG2061)</f>
        <v>5</v>
      </c>
      <c r="BI2061" s="533">
        <f t="shared" si="10009"/>
        <v>7</v>
      </c>
      <c r="BJ2061" s="533">
        <f t="shared" si="10010"/>
        <v>12</v>
      </c>
      <c r="BK2061" s="533">
        <f t="shared" si="10011"/>
        <v>1</v>
      </c>
      <c r="BL2061" s="533">
        <f t="shared" si="10012"/>
        <v>4</v>
      </c>
      <c r="BM2061" s="533">
        <f t="shared" si="10013"/>
        <v>5</v>
      </c>
      <c r="BN2061" s="533">
        <f>SUM(M2061,Z2061,AM2061)</f>
        <v>1</v>
      </c>
      <c r="BO2061" s="533">
        <f t="shared" si="10014"/>
        <v>1</v>
      </c>
      <c r="BP2061" s="533">
        <f t="shared" si="10015"/>
        <v>2</v>
      </c>
      <c r="BQ2061" s="533">
        <f t="shared" si="10016"/>
        <v>6</v>
      </c>
      <c r="BR2061" s="533">
        <f t="shared" si="10017"/>
        <v>5</v>
      </c>
      <c r="BS2061" s="533">
        <f t="shared" si="10018"/>
        <v>11</v>
      </c>
      <c r="BT2061" s="533">
        <f>AT2061</f>
        <v>0</v>
      </c>
      <c r="BU2061" s="533">
        <f t="shared" si="10019"/>
        <v>0</v>
      </c>
      <c r="BV2061" s="533">
        <f t="shared" si="10020"/>
        <v>0</v>
      </c>
      <c r="BW2061" s="536">
        <f>SUM(BH2061,BK2061,BN2061,BQ2061,BT2061)</f>
        <v>13</v>
      </c>
      <c r="BX2061" s="536">
        <f t="shared" si="10021"/>
        <v>17</v>
      </c>
      <c r="BY2061" s="536">
        <f t="shared" si="10022"/>
        <v>30</v>
      </c>
      <c r="BZ2061" t="s">
        <v>74</v>
      </c>
      <c r="CA2061" s="553">
        <f>AZ2061</f>
        <v>0</v>
      </c>
      <c r="CB2061" s="553">
        <f t="shared" si="10023"/>
        <v>0</v>
      </c>
      <c r="CC2061" s="553">
        <f t="shared" si="10024"/>
        <v>0</v>
      </c>
      <c r="CD2061" s="553">
        <f>BC2061</f>
        <v>0</v>
      </c>
      <c r="CE2061" s="553">
        <f t="shared" si="10025"/>
        <v>0</v>
      </c>
      <c r="CF2061" s="553">
        <f t="shared" si="10026"/>
        <v>0</v>
      </c>
    </row>
    <row r="2062" spans="1:84">
      <c r="A2062" s="149"/>
      <c r="B2062" s="151" t="s">
        <v>235</v>
      </c>
      <c r="C2062" s="151"/>
      <c r="D2062" s="151"/>
      <c r="E2062" s="379" t="s">
        <v>221</v>
      </c>
      <c r="F2062" s="592"/>
      <c r="G2062" s="168"/>
      <c r="H2062" s="168"/>
      <c r="I2062" s="168"/>
      <c r="J2062" s="168"/>
      <c r="K2062" s="168"/>
      <c r="L2062" s="168"/>
      <c r="M2062" s="168"/>
      <c r="N2062" s="168"/>
      <c r="O2062" s="168"/>
      <c r="P2062" s="168"/>
      <c r="Q2062" s="168"/>
      <c r="R2062" s="168"/>
      <c r="S2062" s="502"/>
      <c r="T2062" s="168"/>
      <c r="U2062" s="168"/>
      <c r="V2062" s="168"/>
      <c r="W2062" s="168"/>
      <c r="X2062" s="168"/>
      <c r="Y2062" s="168"/>
      <c r="Z2062" s="168"/>
      <c r="AA2062" s="168"/>
      <c r="AB2062" s="168"/>
      <c r="AC2062" s="168"/>
      <c r="AD2062" s="168"/>
      <c r="AE2062" s="168"/>
      <c r="AF2062" s="502"/>
      <c r="AG2062" s="168"/>
      <c r="AH2062" s="168"/>
      <c r="AI2062" s="168"/>
      <c r="AJ2062" s="168"/>
      <c r="AK2062" s="168"/>
      <c r="AL2062" s="168"/>
      <c r="AM2062" s="168"/>
      <c r="AN2062" s="168"/>
      <c r="AO2062" s="168"/>
      <c r="AP2062" s="168"/>
      <c r="AQ2062" s="168"/>
      <c r="AR2062" s="168"/>
      <c r="AS2062" s="502"/>
      <c r="AT2062" s="168"/>
      <c r="AU2062" s="168"/>
      <c r="AV2062" s="168"/>
      <c r="AW2062" s="569"/>
      <c r="AX2062" s="569"/>
      <c r="AY2062" s="569"/>
      <c r="AZ2062" s="168"/>
      <c r="BA2062" s="168"/>
      <c r="BB2062" s="168"/>
      <c r="BC2062" s="168"/>
      <c r="BD2062" s="168"/>
      <c r="BE2062" s="168"/>
      <c r="BF2062" s="523"/>
    </row>
    <row r="2063" spans="1:84">
      <c r="A2063" s="149"/>
      <c r="B2063" s="149"/>
      <c r="C2063" s="151"/>
      <c r="D2063" s="151"/>
      <c r="E2063" s="446" t="s">
        <v>1078</v>
      </c>
      <c r="F2063" s="592">
        <f t="shared" ref="F2063:AK2063" si="10031">SUM(F1869,F2059)</f>
        <v>65</v>
      </c>
      <c r="G2063" s="168">
        <f t="shared" si="10031"/>
        <v>26</v>
      </c>
      <c r="H2063" s="168">
        <f t="shared" si="10031"/>
        <v>14</v>
      </c>
      <c r="I2063" s="168">
        <f t="shared" si="10031"/>
        <v>40</v>
      </c>
      <c r="J2063" s="168">
        <f t="shared" si="10031"/>
        <v>4</v>
      </c>
      <c r="K2063" s="168">
        <f t="shared" si="10031"/>
        <v>5</v>
      </c>
      <c r="L2063" s="168">
        <f t="shared" si="10031"/>
        <v>9</v>
      </c>
      <c r="M2063" s="168">
        <f t="shared" si="10031"/>
        <v>2</v>
      </c>
      <c r="N2063" s="168">
        <f t="shared" si="10031"/>
        <v>2</v>
      </c>
      <c r="O2063" s="168">
        <f t="shared" si="10031"/>
        <v>4</v>
      </c>
      <c r="P2063" s="168">
        <f t="shared" si="10031"/>
        <v>25</v>
      </c>
      <c r="Q2063" s="168">
        <f t="shared" si="10031"/>
        <v>13</v>
      </c>
      <c r="R2063" s="168">
        <f t="shared" si="10031"/>
        <v>38</v>
      </c>
      <c r="S2063" s="502">
        <f t="shared" si="10031"/>
        <v>0</v>
      </c>
      <c r="T2063" s="168">
        <f t="shared" si="10031"/>
        <v>0</v>
      </c>
      <c r="U2063" s="168">
        <f t="shared" si="10031"/>
        <v>0</v>
      </c>
      <c r="V2063" s="168">
        <f t="shared" si="10031"/>
        <v>0</v>
      </c>
      <c r="W2063" s="168">
        <f t="shared" si="10031"/>
        <v>0</v>
      </c>
      <c r="X2063" s="168">
        <f t="shared" si="10031"/>
        <v>0</v>
      </c>
      <c r="Y2063" s="168">
        <f t="shared" si="10031"/>
        <v>0</v>
      </c>
      <c r="Z2063" s="168">
        <f t="shared" si="10031"/>
        <v>0</v>
      </c>
      <c r="AA2063" s="168">
        <f t="shared" si="10031"/>
        <v>0</v>
      </c>
      <c r="AB2063" s="168">
        <f t="shared" si="10031"/>
        <v>0</v>
      </c>
      <c r="AC2063" s="168">
        <f t="shared" si="10031"/>
        <v>0</v>
      </c>
      <c r="AD2063" s="168">
        <f t="shared" si="10031"/>
        <v>0</v>
      </c>
      <c r="AE2063" s="168">
        <f t="shared" si="10031"/>
        <v>0</v>
      </c>
      <c r="AF2063" s="502">
        <f t="shared" si="10031"/>
        <v>0</v>
      </c>
      <c r="AG2063" s="168">
        <f t="shared" si="10031"/>
        <v>0</v>
      </c>
      <c r="AH2063" s="168">
        <f t="shared" si="10031"/>
        <v>0</v>
      </c>
      <c r="AI2063" s="168">
        <f t="shared" si="10031"/>
        <v>0</v>
      </c>
      <c r="AJ2063" s="168">
        <f t="shared" si="10031"/>
        <v>0</v>
      </c>
      <c r="AK2063" s="168">
        <f t="shared" si="10031"/>
        <v>0</v>
      </c>
      <c r="AL2063" s="168">
        <f t="shared" ref="AL2063:BE2063" si="10032">SUM(AL1869,AL2059)</f>
        <v>0</v>
      </c>
      <c r="AM2063" s="168">
        <f t="shared" si="10032"/>
        <v>0</v>
      </c>
      <c r="AN2063" s="168">
        <f t="shared" si="10032"/>
        <v>0</v>
      </c>
      <c r="AO2063" s="168">
        <f t="shared" si="10032"/>
        <v>0</v>
      </c>
      <c r="AP2063" s="168">
        <f t="shared" si="10032"/>
        <v>0</v>
      </c>
      <c r="AQ2063" s="168">
        <f t="shared" si="10032"/>
        <v>0</v>
      </c>
      <c r="AR2063" s="168">
        <f t="shared" si="10032"/>
        <v>0</v>
      </c>
      <c r="AS2063" s="502">
        <f t="shared" si="10032"/>
        <v>0</v>
      </c>
      <c r="AT2063" s="168">
        <f t="shared" si="10032"/>
        <v>4</v>
      </c>
      <c r="AU2063" s="168">
        <f t="shared" si="10032"/>
        <v>0</v>
      </c>
      <c r="AV2063" s="168">
        <f t="shared" si="10032"/>
        <v>4</v>
      </c>
      <c r="AW2063" s="569">
        <f t="shared" si="10032"/>
        <v>61</v>
      </c>
      <c r="AX2063" s="569">
        <f t="shared" si="10032"/>
        <v>34</v>
      </c>
      <c r="AY2063" s="569">
        <f t="shared" si="10032"/>
        <v>95</v>
      </c>
      <c r="AZ2063" s="168">
        <f t="shared" si="10032"/>
        <v>1</v>
      </c>
      <c r="BA2063" s="168">
        <f t="shared" si="10032"/>
        <v>0</v>
      </c>
      <c r="BB2063" s="168">
        <f t="shared" si="10032"/>
        <v>1</v>
      </c>
      <c r="BC2063" s="168">
        <f t="shared" si="10032"/>
        <v>0</v>
      </c>
      <c r="BD2063" s="168">
        <f t="shared" si="10032"/>
        <v>0</v>
      </c>
      <c r="BE2063" s="168">
        <f t="shared" si="10032"/>
        <v>0</v>
      </c>
      <c r="BF2063" s="474"/>
      <c r="BG2063" s="605">
        <f>SUM(F2063,S2063,AF2063,AS2063)</f>
        <v>65</v>
      </c>
      <c r="BH2063" s="533">
        <f>SUM(G2063,T2063,AG2063)</f>
        <v>26</v>
      </c>
      <c r="BI2063" s="533">
        <f t="shared" ref="BI2063:BI2065" si="10033">SUM(H2063,U2063,AH2063)</f>
        <v>14</v>
      </c>
      <c r="BJ2063" s="533">
        <f t="shared" ref="BJ2063:BJ2065" si="10034">SUM(I2063,V2063,AI2063)</f>
        <v>40</v>
      </c>
      <c r="BK2063" s="533">
        <f t="shared" ref="BK2063:BK2065" si="10035">SUM(J2063,W2063,AJ2063)</f>
        <v>4</v>
      </c>
      <c r="BL2063" s="533">
        <f t="shared" ref="BL2063:BL2065" si="10036">SUM(K2063,X2063,AK2063)</f>
        <v>5</v>
      </c>
      <c r="BM2063" s="533">
        <f t="shared" ref="BM2063:BM2065" si="10037">SUM(L2063,Y2063,AL2063)</f>
        <v>9</v>
      </c>
      <c r="BN2063" s="533">
        <f>SUM(M2063,Z2063,AM2063)</f>
        <v>2</v>
      </c>
      <c r="BO2063" s="533">
        <f t="shared" ref="BO2063:BO2065" si="10038">SUM(N2063,AA2063,AN2063)</f>
        <v>2</v>
      </c>
      <c r="BP2063" s="533">
        <f t="shared" ref="BP2063:BP2065" si="10039">SUM(O2063,AB2063,AO2063)</f>
        <v>4</v>
      </c>
      <c r="BQ2063" s="533">
        <f t="shared" ref="BQ2063:BQ2065" si="10040">SUM(P2063,AC2063,AP2063)</f>
        <v>25</v>
      </c>
      <c r="BR2063" s="533">
        <f t="shared" ref="BR2063:BR2065" si="10041">SUM(Q2063,AD2063,AQ2063)</f>
        <v>13</v>
      </c>
      <c r="BS2063" s="533">
        <f t="shared" ref="BS2063:BS2065" si="10042">SUM(R2063,AE2063,AR2063)</f>
        <v>38</v>
      </c>
      <c r="BT2063" s="533">
        <f>AT2063</f>
        <v>4</v>
      </c>
      <c r="BU2063" s="533">
        <f t="shared" ref="BU2063:BU2065" si="10043">AU2063</f>
        <v>0</v>
      </c>
      <c r="BV2063" s="533">
        <f t="shared" ref="BV2063:BV2065" si="10044">AV2063</f>
        <v>4</v>
      </c>
      <c r="BW2063" s="536">
        <f>SUM(BH2063,BK2063,BN2063,BQ2063,BT2063)</f>
        <v>61</v>
      </c>
      <c r="BX2063" s="536">
        <f t="shared" ref="BX2063:BX2065" si="10045">SUM(BI2063,BL2063,BO2063,BR2063,BU2063)</f>
        <v>34</v>
      </c>
      <c r="BY2063" s="536">
        <f t="shared" ref="BY2063:BY2065" si="10046">SUM(BJ2063,BM2063,BP2063,BS2063,BV2063)</f>
        <v>95</v>
      </c>
      <c r="BZ2063" t="s">
        <v>74</v>
      </c>
      <c r="CA2063" s="553">
        <f>AZ2063</f>
        <v>1</v>
      </c>
      <c r="CB2063" s="553">
        <f t="shared" ref="CB2063:CB2065" si="10047">BA2063</f>
        <v>0</v>
      </c>
      <c r="CC2063" s="553">
        <f t="shared" ref="CC2063:CC2065" si="10048">BB2063</f>
        <v>1</v>
      </c>
      <c r="CD2063" s="553">
        <f>BC2063</f>
        <v>0</v>
      </c>
      <c r="CE2063" s="553">
        <f t="shared" ref="CE2063:CE2065" si="10049">BD2063</f>
        <v>0</v>
      </c>
      <c r="CF2063" s="553">
        <f t="shared" ref="CF2063:CF2065" si="10050">BE2063</f>
        <v>0</v>
      </c>
    </row>
    <row r="2064" spans="1:84">
      <c r="A2064" s="149"/>
      <c r="B2064" s="149"/>
      <c r="C2064" s="151"/>
      <c r="D2064" s="151"/>
      <c r="E2064" s="446" t="s">
        <v>1079</v>
      </c>
      <c r="F2064" s="592">
        <f t="shared" ref="F2064:AK2064" si="10051">SUM(F1870,F2060)</f>
        <v>171</v>
      </c>
      <c r="G2064" s="168">
        <f t="shared" si="10051"/>
        <v>9</v>
      </c>
      <c r="H2064" s="168">
        <f t="shared" si="10051"/>
        <v>7</v>
      </c>
      <c r="I2064" s="168">
        <f t="shared" si="10051"/>
        <v>16</v>
      </c>
      <c r="J2064" s="168">
        <f t="shared" si="10051"/>
        <v>3</v>
      </c>
      <c r="K2064" s="168">
        <f t="shared" si="10051"/>
        <v>1</v>
      </c>
      <c r="L2064" s="168">
        <f t="shared" si="10051"/>
        <v>4</v>
      </c>
      <c r="M2064" s="168">
        <f t="shared" si="10051"/>
        <v>1</v>
      </c>
      <c r="N2064" s="168">
        <f t="shared" si="10051"/>
        <v>1</v>
      </c>
      <c r="O2064" s="168">
        <f t="shared" si="10051"/>
        <v>2</v>
      </c>
      <c r="P2064" s="168">
        <f t="shared" si="10051"/>
        <v>5</v>
      </c>
      <c r="Q2064" s="168">
        <f t="shared" si="10051"/>
        <v>6</v>
      </c>
      <c r="R2064" s="168">
        <f t="shared" si="10051"/>
        <v>11</v>
      </c>
      <c r="S2064" s="502">
        <f t="shared" si="10051"/>
        <v>0</v>
      </c>
      <c r="T2064" s="168">
        <f t="shared" si="10051"/>
        <v>0</v>
      </c>
      <c r="U2064" s="168">
        <f t="shared" si="10051"/>
        <v>0</v>
      </c>
      <c r="V2064" s="168">
        <f t="shared" si="10051"/>
        <v>0</v>
      </c>
      <c r="W2064" s="168">
        <f t="shared" si="10051"/>
        <v>0</v>
      </c>
      <c r="X2064" s="168">
        <f t="shared" si="10051"/>
        <v>0</v>
      </c>
      <c r="Y2064" s="168">
        <f t="shared" si="10051"/>
        <v>0</v>
      </c>
      <c r="Z2064" s="168">
        <f t="shared" si="10051"/>
        <v>0</v>
      </c>
      <c r="AA2064" s="168">
        <f t="shared" si="10051"/>
        <v>0</v>
      </c>
      <c r="AB2064" s="168">
        <f t="shared" si="10051"/>
        <v>0</v>
      </c>
      <c r="AC2064" s="168">
        <f t="shared" si="10051"/>
        <v>0</v>
      </c>
      <c r="AD2064" s="168">
        <f t="shared" si="10051"/>
        <v>0</v>
      </c>
      <c r="AE2064" s="168">
        <f t="shared" si="10051"/>
        <v>0</v>
      </c>
      <c r="AF2064" s="502">
        <f t="shared" si="10051"/>
        <v>0</v>
      </c>
      <c r="AG2064" s="168">
        <f t="shared" si="10051"/>
        <v>0</v>
      </c>
      <c r="AH2064" s="168">
        <f t="shared" si="10051"/>
        <v>0</v>
      </c>
      <c r="AI2064" s="168">
        <f t="shared" si="10051"/>
        <v>0</v>
      </c>
      <c r="AJ2064" s="168">
        <f t="shared" si="10051"/>
        <v>0</v>
      </c>
      <c r="AK2064" s="168">
        <f t="shared" si="10051"/>
        <v>0</v>
      </c>
      <c r="AL2064" s="168">
        <f t="shared" ref="AL2064:BE2064" si="10052">SUM(AL1870,AL2060)</f>
        <v>0</v>
      </c>
      <c r="AM2064" s="168">
        <f t="shared" si="10052"/>
        <v>0</v>
      </c>
      <c r="AN2064" s="168">
        <f t="shared" si="10052"/>
        <v>0</v>
      </c>
      <c r="AO2064" s="168">
        <f t="shared" si="10052"/>
        <v>0</v>
      </c>
      <c r="AP2064" s="168">
        <f t="shared" si="10052"/>
        <v>0</v>
      </c>
      <c r="AQ2064" s="168">
        <f t="shared" si="10052"/>
        <v>0</v>
      </c>
      <c r="AR2064" s="168">
        <f t="shared" si="10052"/>
        <v>0</v>
      </c>
      <c r="AS2064" s="502">
        <f t="shared" si="10052"/>
        <v>0</v>
      </c>
      <c r="AT2064" s="168">
        <f t="shared" si="10052"/>
        <v>0</v>
      </c>
      <c r="AU2064" s="168">
        <f t="shared" si="10052"/>
        <v>0</v>
      </c>
      <c r="AV2064" s="168">
        <f t="shared" si="10052"/>
        <v>0</v>
      </c>
      <c r="AW2064" s="569">
        <f t="shared" si="10052"/>
        <v>18</v>
      </c>
      <c r="AX2064" s="569">
        <f t="shared" si="10052"/>
        <v>15</v>
      </c>
      <c r="AY2064" s="569">
        <f t="shared" si="10052"/>
        <v>33</v>
      </c>
      <c r="AZ2064" s="168">
        <f t="shared" si="10052"/>
        <v>0</v>
      </c>
      <c r="BA2064" s="168">
        <f t="shared" si="10052"/>
        <v>0</v>
      </c>
      <c r="BB2064" s="168">
        <f t="shared" si="10052"/>
        <v>0</v>
      </c>
      <c r="BC2064" s="168">
        <f t="shared" si="10052"/>
        <v>1</v>
      </c>
      <c r="BD2064" s="168">
        <f t="shared" si="10052"/>
        <v>0</v>
      </c>
      <c r="BE2064" s="168">
        <f t="shared" si="10052"/>
        <v>1</v>
      </c>
      <c r="BF2064" s="474"/>
      <c r="BG2064" s="605">
        <f>SUM(F2064,S2064,AF2064,AS2064)</f>
        <v>171</v>
      </c>
      <c r="BH2064" s="533">
        <f>SUM(G2064,T2064,AG2064)</f>
        <v>9</v>
      </c>
      <c r="BI2064" s="533">
        <f t="shared" si="10033"/>
        <v>7</v>
      </c>
      <c r="BJ2064" s="533">
        <f t="shared" si="10034"/>
        <v>16</v>
      </c>
      <c r="BK2064" s="533">
        <f t="shared" si="10035"/>
        <v>3</v>
      </c>
      <c r="BL2064" s="533">
        <f t="shared" si="10036"/>
        <v>1</v>
      </c>
      <c r="BM2064" s="533">
        <f t="shared" si="10037"/>
        <v>4</v>
      </c>
      <c r="BN2064" s="533">
        <f>SUM(M2064,Z2064,AM2064)</f>
        <v>1</v>
      </c>
      <c r="BO2064" s="533">
        <f t="shared" si="10038"/>
        <v>1</v>
      </c>
      <c r="BP2064" s="533">
        <f t="shared" si="10039"/>
        <v>2</v>
      </c>
      <c r="BQ2064" s="533">
        <f t="shared" si="10040"/>
        <v>5</v>
      </c>
      <c r="BR2064" s="533">
        <f t="shared" si="10041"/>
        <v>6</v>
      </c>
      <c r="BS2064" s="533">
        <f t="shared" si="10042"/>
        <v>11</v>
      </c>
      <c r="BT2064" s="533">
        <f>AT2064</f>
        <v>0</v>
      </c>
      <c r="BU2064" s="533">
        <f t="shared" si="10043"/>
        <v>0</v>
      </c>
      <c r="BV2064" s="533">
        <f t="shared" si="10044"/>
        <v>0</v>
      </c>
      <c r="BW2064" s="536">
        <f>SUM(BH2064,BK2064,BN2064,BQ2064,BT2064)</f>
        <v>18</v>
      </c>
      <c r="BX2064" s="536">
        <f t="shared" si="10045"/>
        <v>15</v>
      </c>
      <c r="BY2064" s="536">
        <f t="shared" si="10046"/>
        <v>33</v>
      </c>
      <c r="BZ2064" t="s">
        <v>74</v>
      </c>
      <c r="CA2064" s="553">
        <f>AZ2064</f>
        <v>0</v>
      </c>
      <c r="CB2064" s="553">
        <f t="shared" si="10047"/>
        <v>0</v>
      </c>
      <c r="CC2064" s="553">
        <f t="shared" si="10048"/>
        <v>0</v>
      </c>
      <c r="CD2064" s="553">
        <f>BC2064</f>
        <v>1</v>
      </c>
      <c r="CE2064" s="553">
        <f t="shared" si="10049"/>
        <v>0</v>
      </c>
      <c r="CF2064" s="553">
        <f t="shared" si="10050"/>
        <v>1</v>
      </c>
    </row>
    <row r="2065" spans="1:84" s="10" customFormat="1">
      <c r="A2065" s="151"/>
      <c r="B2065" s="151"/>
      <c r="C2065" s="151"/>
      <c r="D2065" s="151"/>
      <c r="E2065" s="379" t="s">
        <v>72</v>
      </c>
      <c r="F2065" s="592">
        <f>SUM(F2063:F2064)</f>
        <v>236</v>
      </c>
      <c r="G2065" s="168">
        <f t="shared" ref="G2065:BE2065" si="10053">SUM(G2063:G2064)</f>
        <v>35</v>
      </c>
      <c r="H2065" s="168">
        <f t="shared" si="10053"/>
        <v>21</v>
      </c>
      <c r="I2065" s="168">
        <f t="shared" si="10053"/>
        <v>56</v>
      </c>
      <c r="J2065" s="168">
        <f t="shared" si="10053"/>
        <v>7</v>
      </c>
      <c r="K2065" s="168">
        <f t="shared" si="10053"/>
        <v>6</v>
      </c>
      <c r="L2065" s="168">
        <f t="shared" si="10053"/>
        <v>13</v>
      </c>
      <c r="M2065" s="168">
        <f t="shared" si="10053"/>
        <v>3</v>
      </c>
      <c r="N2065" s="168">
        <f t="shared" si="10053"/>
        <v>3</v>
      </c>
      <c r="O2065" s="168">
        <f t="shared" si="10053"/>
        <v>6</v>
      </c>
      <c r="P2065" s="168">
        <f t="shared" si="10053"/>
        <v>30</v>
      </c>
      <c r="Q2065" s="168">
        <f t="shared" si="10053"/>
        <v>19</v>
      </c>
      <c r="R2065" s="168">
        <f t="shared" si="10053"/>
        <v>49</v>
      </c>
      <c r="S2065" s="502">
        <f t="shared" si="10053"/>
        <v>0</v>
      </c>
      <c r="T2065" s="168">
        <f t="shared" si="10053"/>
        <v>0</v>
      </c>
      <c r="U2065" s="168">
        <f t="shared" si="10053"/>
        <v>0</v>
      </c>
      <c r="V2065" s="168">
        <f t="shared" si="10053"/>
        <v>0</v>
      </c>
      <c r="W2065" s="168">
        <f t="shared" si="10053"/>
        <v>0</v>
      </c>
      <c r="X2065" s="168">
        <f t="shared" si="10053"/>
        <v>0</v>
      </c>
      <c r="Y2065" s="168">
        <f t="shared" si="10053"/>
        <v>0</v>
      </c>
      <c r="Z2065" s="168">
        <f t="shared" si="10053"/>
        <v>0</v>
      </c>
      <c r="AA2065" s="168">
        <f t="shared" si="10053"/>
        <v>0</v>
      </c>
      <c r="AB2065" s="168">
        <f t="shared" si="10053"/>
        <v>0</v>
      </c>
      <c r="AC2065" s="168">
        <f t="shared" si="10053"/>
        <v>0</v>
      </c>
      <c r="AD2065" s="168">
        <f t="shared" si="10053"/>
        <v>0</v>
      </c>
      <c r="AE2065" s="168">
        <f t="shared" si="10053"/>
        <v>0</v>
      </c>
      <c r="AF2065" s="502">
        <f t="shared" si="10053"/>
        <v>0</v>
      </c>
      <c r="AG2065" s="168">
        <f t="shared" si="10053"/>
        <v>0</v>
      </c>
      <c r="AH2065" s="168">
        <f t="shared" si="10053"/>
        <v>0</v>
      </c>
      <c r="AI2065" s="168">
        <f t="shared" si="10053"/>
        <v>0</v>
      </c>
      <c r="AJ2065" s="168">
        <f t="shared" si="10053"/>
        <v>0</v>
      </c>
      <c r="AK2065" s="168">
        <f t="shared" si="10053"/>
        <v>0</v>
      </c>
      <c r="AL2065" s="168">
        <f t="shared" si="10053"/>
        <v>0</v>
      </c>
      <c r="AM2065" s="168">
        <f t="shared" si="10053"/>
        <v>0</v>
      </c>
      <c r="AN2065" s="168">
        <f t="shared" si="10053"/>
        <v>0</v>
      </c>
      <c r="AO2065" s="168">
        <f t="shared" si="10053"/>
        <v>0</v>
      </c>
      <c r="AP2065" s="168">
        <f t="shared" si="10053"/>
        <v>0</v>
      </c>
      <c r="AQ2065" s="168">
        <f t="shared" si="10053"/>
        <v>0</v>
      </c>
      <c r="AR2065" s="168">
        <f t="shared" si="10053"/>
        <v>0</v>
      </c>
      <c r="AS2065" s="502">
        <f t="shared" si="10053"/>
        <v>0</v>
      </c>
      <c r="AT2065" s="168">
        <f t="shared" si="10053"/>
        <v>4</v>
      </c>
      <c r="AU2065" s="168">
        <f t="shared" si="10053"/>
        <v>0</v>
      </c>
      <c r="AV2065" s="168">
        <f t="shared" si="10053"/>
        <v>4</v>
      </c>
      <c r="AW2065" s="569">
        <f t="shared" si="10053"/>
        <v>79</v>
      </c>
      <c r="AX2065" s="569">
        <f t="shared" si="10053"/>
        <v>49</v>
      </c>
      <c r="AY2065" s="569">
        <f t="shared" si="10053"/>
        <v>128</v>
      </c>
      <c r="AZ2065" s="168">
        <f t="shared" si="10053"/>
        <v>1</v>
      </c>
      <c r="BA2065" s="168">
        <f t="shared" si="10053"/>
        <v>0</v>
      </c>
      <c r="BB2065" s="168">
        <f t="shared" si="10053"/>
        <v>1</v>
      </c>
      <c r="BC2065" s="168">
        <f t="shared" si="10053"/>
        <v>1</v>
      </c>
      <c r="BD2065" s="168">
        <f t="shared" si="10053"/>
        <v>0</v>
      </c>
      <c r="BE2065" s="168">
        <f t="shared" si="10053"/>
        <v>1</v>
      </c>
      <c r="BF2065" s="523"/>
      <c r="BG2065" s="605">
        <f>SUM(F2065,S2065,AF2065,AS2065)</f>
        <v>236</v>
      </c>
      <c r="BH2065" s="533">
        <f>SUM(G2065,T2065,AG2065)</f>
        <v>35</v>
      </c>
      <c r="BI2065" s="533">
        <f t="shared" si="10033"/>
        <v>21</v>
      </c>
      <c r="BJ2065" s="533">
        <f t="shared" si="10034"/>
        <v>56</v>
      </c>
      <c r="BK2065" s="533">
        <f t="shared" si="10035"/>
        <v>7</v>
      </c>
      <c r="BL2065" s="533">
        <f t="shared" si="10036"/>
        <v>6</v>
      </c>
      <c r="BM2065" s="533">
        <f t="shared" si="10037"/>
        <v>13</v>
      </c>
      <c r="BN2065" s="533">
        <f>SUM(M2065,Z2065,AM2065)</f>
        <v>3</v>
      </c>
      <c r="BO2065" s="533">
        <f t="shared" si="10038"/>
        <v>3</v>
      </c>
      <c r="BP2065" s="533">
        <f t="shared" si="10039"/>
        <v>6</v>
      </c>
      <c r="BQ2065" s="533">
        <f t="shared" si="10040"/>
        <v>30</v>
      </c>
      <c r="BR2065" s="533">
        <f t="shared" si="10041"/>
        <v>19</v>
      </c>
      <c r="BS2065" s="533">
        <f t="shared" si="10042"/>
        <v>49</v>
      </c>
      <c r="BT2065" s="533">
        <f>AT2065</f>
        <v>4</v>
      </c>
      <c r="BU2065" s="533">
        <f t="shared" si="10043"/>
        <v>0</v>
      </c>
      <c r="BV2065" s="533">
        <f t="shared" si="10044"/>
        <v>4</v>
      </c>
      <c r="BW2065" s="536">
        <f>SUM(BH2065,BK2065,BN2065,BQ2065,BT2065)</f>
        <v>79</v>
      </c>
      <c r="BX2065" s="536">
        <f t="shared" si="10045"/>
        <v>49</v>
      </c>
      <c r="BY2065" s="536">
        <f t="shared" si="10046"/>
        <v>128</v>
      </c>
      <c r="BZ2065" t="s">
        <v>74</v>
      </c>
      <c r="CA2065" s="553">
        <f>AZ2065</f>
        <v>1</v>
      </c>
      <c r="CB2065" s="553">
        <f t="shared" si="10047"/>
        <v>0</v>
      </c>
      <c r="CC2065" s="553">
        <f t="shared" si="10048"/>
        <v>1</v>
      </c>
      <c r="CD2065" s="553">
        <f>BC2065</f>
        <v>1</v>
      </c>
      <c r="CE2065" s="553">
        <f t="shared" si="10049"/>
        <v>0</v>
      </c>
      <c r="CF2065" s="553">
        <f t="shared" si="10050"/>
        <v>1</v>
      </c>
    </row>
    <row r="2066" spans="1:84" s="10" customFormat="1">
      <c r="A2066" s="151"/>
      <c r="B2066" s="151"/>
      <c r="C2066" s="151"/>
      <c r="D2066" s="151"/>
      <c r="E2066" s="379"/>
      <c r="F2066" s="592"/>
      <c r="G2066" s="168"/>
      <c r="H2066" s="168"/>
      <c r="I2066" s="168"/>
      <c r="J2066" s="168"/>
      <c r="K2066" s="168"/>
      <c r="L2066" s="168"/>
      <c r="M2066" s="168"/>
      <c r="N2066" s="168"/>
      <c r="O2066" s="168"/>
      <c r="P2066" s="168"/>
      <c r="Q2066" s="168"/>
      <c r="R2066" s="168"/>
      <c r="S2066" s="502"/>
      <c r="T2066" s="168"/>
      <c r="U2066" s="168"/>
      <c r="V2066" s="168"/>
      <c r="W2066" s="168"/>
      <c r="X2066" s="168"/>
      <c r="Y2066" s="168"/>
      <c r="Z2066" s="168"/>
      <c r="AA2066" s="168"/>
      <c r="AB2066" s="168"/>
      <c r="AC2066" s="168"/>
      <c r="AD2066" s="168"/>
      <c r="AE2066" s="168"/>
      <c r="AF2066" s="502"/>
      <c r="AG2066" s="168"/>
      <c r="AH2066" s="168"/>
      <c r="AI2066" s="168"/>
      <c r="AJ2066" s="168"/>
      <c r="AK2066" s="168"/>
      <c r="AL2066" s="168"/>
      <c r="AM2066" s="168"/>
      <c r="AN2066" s="168"/>
      <c r="AO2066" s="168"/>
      <c r="AP2066" s="168"/>
      <c r="AQ2066" s="168"/>
      <c r="AR2066" s="168"/>
      <c r="AS2066" s="502"/>
      <c r="AT2066" s="168"/>
      <c r="AU2066" s="168"/>
      <c r="AV2066" s="168"/>
      <c r="AW2066" s="569"/>
      <c r="AX2066" s="569"/>
      <c r="AY2066" s="569"/>
      <c r="AZ2066" s="168"/>
      <c r="BA2066" s="168"/>
      <c r="BB2066" s="168"/>
      <c r="BC2066" s="168"/>
      <c r="BD2066" s="168"/>
      <c r="BE2066" s="168"/>
      <c r="BF2066" s="523"/>
      <c r="BG2066" s="611"/>
      <c r="BH2066" s="537"/>
      <c r="BI2066" s="537"/>
      <c r="BJ2066" s="537"/>
      <c r="BK2066" s="537"/>
      <c r="BL2066" s="537"/>
      <c r="BM2066" s="537"/>
      <c r="BN2066" s="537"/>
      <c r="BO2066" s="537"/>
      <c r="BP2066" s="537"/>
      <c r="BQ2066" s="537"/>
      <c r="BR2066" s="537"/>
      <c r="BS2066" s="537"/>
      <c r="BT2066" s="537"/>
      <c r="BU2066" s="537"/>
      <c r="BV2066" s="537"/>
      <c r="BW2066" s="537"/>
      <c r="BX2066" s="537"/>
      <c r="BY2066" s="537"/>
      <c r="CA2066" s="171"/>
      <c r="CB2066" s="171"/>
      <c r="CC2066" s="171"/>
      <c r="CD2066" s="171"/>
      <c r="CE2066" s="171"/>
      <c r="CF2066" s="171"/>
    </row>
    <row r="2067" spans="1:84" s="10" customFormat="1">
      <c r="A2067" s="151"/>
      <c r="B2067" s="151" t="s">
        <v>107</v>
      </c>
      <c r="C2067" s="151"/>
      <c r="D2067" s="151"/>
      <c r="E2067" s="379" t="s">
        <v>221</v>
      </c>
      <c r="F2067" s="592"/>
      <c r="G2067" s="159"/>
      <c r="H2067" s="159"/>
      <c r="I2067" s="275"/>
      <c r="J2067" s="159"/>
      <c r="K2067" s="159"/>
      <c r="L2067" s="275"/>
      <c r="M2067" s="159"/>
      <c r="N2067" s="159"/>
      <c r="O2067" s="275"/>
      <c r="P2067" s="159"/>
      <c r="Q2067" s="159"/>
      <c r="R2067" s="275"/>
      <c r="S2067" s="500"/>
      <c r="T2067" s="275"/>
      <c r="U2067" s="275"/>
      <c r="V2067" s="275"/>
      <c r="W2067" s="275"/>
      <c r="X2067" s="275"/>
      <c r="Y2067" s="275"/>
      <c r="Z2067" s="275"/>
      <c r="AA2067" s="275"/>
      <c r="AB2067" s="275"/>
      <c r="AC2067" s="275"/>
      <c r="AD2067" s="275"/>
      <c r="AE2067" s="275"/>
      <c r="AF2067" s="500"/>
      <c r="AG2067" s="275"/>
      <c r="AH2067" s="275"/>
      <c r="AI2067" s="275"/>
      <c r="AJ2067" s="275"/>
      <c r="AK2067" s="275"/>
      <c r="AL2067" s="275"/>
      <c r="AM2067" s="275"/>
      <c r="AN2067" s="275"/>
      <c r="AO2067" s="275"/>
      <c r="AP2067" s="275"/>
      <c r="AQ2067" s="275"/>
      <c r="AR2067" s="275"/>
      <c r="AS2067" s="500"/>
      <c r="AT2067" s="275"/>
      <c r="AU2067" s="275"/>
      <c r="AV2067" s="275"/>
      <c r="AW2067" s="567"/>
      <c r="AX2067" s="567"/>
      <c r="AY2067" s="567"/>
      <c r="AZ2067" s="159"/>
      <c r="BA2067" s="159"/>
      <c r="BB2067" s="159"/>
      <c r="BC2067" s="275"/>
      <c r="BD2067" s="275"/>
      <c r="BE2067" s="275"/>
      <c r="BF2067" s="521"/>
      <c r="BG2067" s="611"/>
      <c r="BH2067" s="537"/>
      <c r="BI2067" s="537"/>
      <c r="BJ2067" s="537"/>
      <c r="BK2067" s="537"/>
      <c r="BL2067" s="537"/>
      <c r="BM2067" s="537"/>
      <c r="BN2067" s="537"/>
      <c r="BO2067" s="537"/>
      <c r="BP2067" s="537"/>
      <c r="BQ2067" s="537"/>
      <c r="BR2067" s="537"/>
      <c r="BS2067" s="537"/>
      <c r="BT2067" s="537"/>
      <c r="BU2067" s="537"/>
      <c r="BV2067" s="537"/>
      <c r="BW2067" s="537"/>
      <c r="BX2067" s="537"/>
      <c r="BY2067" s="537"/>
      <c r="CA2067" s="171"/>
      <c r="CB2067" s="171"/>
      <c r="CC2067" s="171"/>
      <c r="CD2067" s="171"/>
      <c r="CE2067" s="171"/>
      <c r="CF2067" s="171"/>
    </row>
    <row r="2068" spans="1:84" s="10" customFormat="1">
      <c r="A2068" s="151"/>
      <c r="B2068" s="149" t="s">
        <v>818</v>
      </c>
      <c r="C2068" s="151"/>
      <c r="D2068" s="151"/>
      <c r="E2068" s="446" t="s">
        <v>1078</v>
      </c>
      <c r="F2068" s="592">
        <v>1</v>
      </c>
      <c r="G2068" s="159"/>
      <c r="H2068" s="159"/>
      <c r="I2068" s="275">
        <f>SUM(G2068:H2068)</f>
        <v>0</v>
      </c>
      <c r="J2068" s="159"/>
      <c r="K2068" s="159"/>
      <c r="L2068" s="275">
        <f>SUM(J2068:K2068)</f>
        <v>0</v>
      </c>
      <c r="M2068" s="159"/>
      <c r="N2068" s="159"/>
      <c r="O2068" s="275">
        <f>SUM(M2068:N2068)</f>
        <v>0</v>
      </c>
      <c r="P2068" s="159"/>
      <c r="Q2068" s="159"/>
      <c r="R2068" s="275">
        <f>SUM(P2068:Q2068)</f>
        <v>0</v>
      </c>
      <c r="S2068" s="500"/>
      <c r="T2068" s="275"/>
      <c r="U2068" s="275"/>
      <c r="V2068" s="275">
        <f>SUM(T2068:U2068)</f>
        <v>0</v>
      </c>
      <c r="W2068" s="275"/>
      <c r="X2068" s="275"/>
      <c r="Y2068" s="275">
        <f>SUM(W2068:X2068)</f>
        <v>0</v>
      </c>
      <c r="Z2068" s="275"/>
      <c r="AA2068" s="275"/>
      <c r="AB2068" s="275">
        <f>SUM(Z2068:AA2068)</f>
        <v>0</v>
      </c>
      <c r="AC2068" s="275"/>
      <c r="AD2068" s="275"/>
      <c r="AE2068" s="275">
        <f>SUM(AC2068:AD2068)</f>
        <v>0</v>
      </c>
      <c r="AF2068" s="500"/>
      <c r="AG2068" s="275"/>
      <c r="AH2068" s="275"/>
      <c r="AI2068" s="275">
        <f>SUM(AG2068:AH2068)</f>
        <v>0</v>
      </c>
      <c r="AJ2068" s="275"/>
      <c r="AK2068" s="275"/>
      <c r="AL2068" s="275">
        <f>SUM(AJ2068:AK2068)</f>
        <v>0</v>
      </c>
      <c r="AM2068" s="275"/>
      <c r="AN2068" s="275"/>
      <c r="AO2068" s="275">
        <f>SUM(AM2068:AN2068)</f>
        <v>0</v>
      </c>
      <c r="AP2068" s="275"/>
      <c r="AQ2068" s="275"/>
      <c r="AR2068" s="275">
        <f>SUM(AP2068:AQ2068)</f>
        <v>0</v>
      </c>
      <c r="AS2068" s="500"/>
      <c r="AT2068" s="275"/>
      <c r="AU2068" s="275"/>
      <c r="AV2068" s="275">
        <f>SUM(AT2068:AU2068)</f>
        <v>0</v>
      </c>
      <c r="AW2068" s="567">
        <f t="shared" ref="AW2068:AW2069" si="10054">SUM(G2068,J2068,M2068,P2068,T2068,W2068,Z2068,AC2068,AG2068,AJ2068,AM2068,AP2068,AT2068)</f>
        <v>0</v>
      </c>
      <c r="AX2068" s="567">
        <f t="shared" ref="AX2068:AX2069" si="10055">SUM(H2068,K2068,N2068,Q2068,U2068,X2068,AA2068,AD2068,AH2068,AK2068,AN2068,AQ2068,AU2068)</f>
        <v>0</v>
      </c>
      <c r="AY2068" s="567">
        <f t="shared" ref="AY2068:AY2069" si="10056">SUM(I2068,L2068,O2068,R2068,V2068,Y2068,AB2068,AE2068,AI2068,AL2068,AO2068,AR2068,AV2068)</f>
        <v>0</v>
      </c>
      <c r="AZ2068" s="159"/>
      <c r="BA2068" s="159"/>
      <c r="BB2068" s="275">
        <f>SUM(AZ2068:BA2068)</f>
        <v>0</v>
      </c>
      <c r="BC2068" s="275"/>
      <c r="BD2068" s="275"/>
      <c r="BE2068" s="275">
        <f>SUM(BC2068:BD2068)</f>
        <v>0</v>
      </c>
      <c r="BF2068" s="521"/>
      <c r="BG2068" s="605">
        <f>SUM(F2068,S2068,AF2068,AS2068)</f>
        <v>1</v>
      </c>
      <c r="BH2068" s="533">
        <f>SUM(G2068,T2068,AG2068)</f>
        <v>0</v>
      </c>
      <c r="BI2068" s="533">
        <f t="shared" ref="BI2068:BI2070" si="10057">SUM(H2068,U2068,AH2068)</f>
        <v>0</v>
      </c>
      <c r="BJ2068" s="533">
        <f t="shared" ref="BJ2068:BJ2070" si="10058">SUM(I2068,V2068,AI2068)</f>
        <v>0</v>
      </c>
      <c r="BK2068" s="533">
        <f t="shared" ref="BK2068:BK2070" si="10059">SUM(J2068,W2068,AJ2068)</f>
        <v>0</v>
      </c>
      <c r="BL2068" s="533">
        <f t="shared" ref="BL2068:BL2070" si="10060">SUM(K2068,X2068,AK2068)</f>
        <v>0</v>
      </c>
      <c r="BM2068" s="533">
        <f t="shared" ref="BM2068:BM2070" si="10061">SUM(L2068,Y2068,AL2068)</f>
        <v>0</v>
      </c>
      <c r="BN2068" s="533">
        <f>SUM(M2068,Z2068,AM2068)</f>
        <v>0</v>
      </c>
      <c r="BO2068" s="533">
        <f t="shared" ref="BO2068:BO2070" si="10062">SUM(N2068,AA2068,AN2068)</f>
        <v>0</v>
      </c>
      <c r="BP2068" s="533">
        <f t="shared" ref="BP2068:BP2070" si="10063">SUM(O2068,AB2068,AO2068)</f>
        <v>0</v>
      </c>
      <c r="BQ2068" s="533">
        <f t="shared" ref="BQ2068:BQ2070" si="10064">SUM(P2068,AC2068,AP2068)</f>
        <v>0</v>
      </c>
      <c r="BR2068" s="533">
        <f t="shared" ref="BR2068:BR2070" si="10065">SUM(Q2068,AD2068,AQ2068)</f>
        <v>0</v>
      </c>
      <c r="BS2068" s="533">
        <f t="shared" ref="BS2068:BS2070" si="10066">SUM(R2068,AE2068,AR2068)</f>
        <v>0</v>
      </c>
      <c r="BT2068" s="533">
        <f>AT2068</f>
        <v>0</v>
      </c>
      <c r="BU2068" s="533">
        <f t="shared" ref="BU2068:BU2070" si="10067">AU2068</f>
        <v>0</v>
      </c>
      <c r="BV2068" s="533">
        <f t="shared" ref="BV2068:BV2070" si="10068">AV2068</f>
        <v>0</v>
      </c>
      <c r="BW2068" s="536">
        <f>SUM(BH2068,BK2068,BN2068,BQ2068,BT2068)</f>
        <v>0</v>
      </c>
      <c r="BX2068" s="536">
        <f t="shared" ref="BX2068:BX2070" si="10069">SUM(BI2068,BL2068,BO2068,BR2068,BU2068)</f>
        <v>0</v>
      </c>
      <c r="BY2068" s="536">
        <f t="shared" ref="BY2068:BY2070" si="10070">SUM(BJ2068,BM2068,BP2068,BS2068,BV2068)</f>
        <v>0</v>
      </c>
      <c r="BZ2068" t="s">
        <v>74</v>
      </c>
      <c r="CA2068" s="553">
        <f>AZ2068</f>
        <v>0</v>
      </c>
      <c r="CB2068" s="553">
        <f t="shared" ref="CB2068:CB2070" si="10071">BA2068</f>
        <v>0</v>
      </c>
      <c r="CC2068" s="553">
        <f t="shared" ref="CC2068:CC2070" si="10072">BB2068</f>
        <v>0</v>
      </c>
      <c r="CD2068" s="553">
        <f>BC2068</f>
        <v>0</v>
      </c>
      <c r="CE2068" s="553">
        <f t="shared" ref="CE2068:CE2070" si="10073">BD2068</f>
        <v>0</v>
      </c>
      <c r="CF2068" s="553">
        <f t="shared" ref="CF2068:CF2070" si="10074">BE2068</f>
        <v>0</v>
      </c>
    </row>
    <row r="2069" spans="1:84" s="10" customFormat="1">
      <c r="A2069" s="151"/>
      <c r="B2069" s="151"/>
      <c r="C2069" s="151"/>
      <c r="D2069" s="151"/>
      <c r="E2069" s="446" t="s">
        <v>1079</v>
      </c>
      <c r="F2069" s="592">
        <v>2</v>
      </c>
      <c r="G2069" s="159"/>
      <c r="H2069" s="159"/>
      <c r="I2069" s="275">
        <f>SUM(G2069:H2069)</f>
        <v>0</v>
      </c>
      <c r="J2069" s="159"/>
      <c r="K2069" s="159"/>
      <c r="L2069" s="275">
        <f>SUM(J2069:K2069)</f>
        <v>0</v>
      </c>
      <c r="M2069" s="159"/>
      <c r="N2069" s="159"/>
      <c r="O2069" s="275">
        <f>SUM(M2069:N2069)</f>
        <v>0</v>
      </c>
      <c r="P2069" s="159"/>
      <c r="Q2069" s="159"/>
      <c r="R2069" s="275">
        <f>SUM(P2069:Q2069)</f>
        <v>0</v>
      </c>
      <c r="S2069" s="500"/>
      <c r="T2069" s="275"/>
      <c r="U2069" s="275"/>
      <c r="V2069" s="275">
        <f>SUM(T2069:U2069)</f>
        <v>0</v>
      </c>
      <c r="W2069" s="275"/>
      <c r="X2069" s="275"/>
      <c r="Y2069" s="275">
        <f>SUM(W2069:X2069)</f>
        <v>0</v>
      </c>
      <c r="Z2069" s="275"/>
      <c r="AA2069" s="275"/>
      <c r="AB2069" s="275">
        <f>SUM(Z2069:AA2069)</f>
        <v>0</v>
      </c>
      <c r="AC2069" s="275"/>
      <c r="AD2069" s="275"/>
      <c r="AE2069" s="275">
        <f>SUM(AC2069:AD2069)</f>
        <v>0</v>
      </c>
      <c r="AF2069" s="500"/>
      <c r="AG2069" s="275"/>
      <c r="AH2069" s="275"/>
      <c r="AI2069" s="275">
        <f>SUM(AG2069:AH2069)</f>
        <v>0</v>
      </c>
      <c r="AJ2069" s="275"/>
      <c r="AK2069" s="275"/>
      <c r="AL2069" s="275">
        <f>SUM(AJ2069:AK2069)</f>
        <v>0</v>
      </c>
      <c r="AM2069" s="275"/>
      <c r="AN2069" s="275"/>
      <c r="AO2069" s="275">
        <f>SUM(AM2069:AN2069)</f>
        <v>0</v>
      </c>
      <c r="AP2069" s="275"/>
      <c r="AQ2069" s="275"/>
      <c r="AR2069" s="275">
        <f>SUM(AP2069:AQ2069)</f>
        <v>0</v>
      </c>
      <c r="AS2069" s="500"/>
      <c r="AT2069" s="275"/>
      <c r="AU2069" s="275"/>
      <c r="AV2069" s="275">
        <f>SUM(AT2069:AU2069)</f>
        <v>0</v>
      </c>
      <c r="AW2069" s="567">
        <f t="shared" si="10054"/>
        <v>0</v>
      </c>
      <c r="AX2069" s="567">
        <f t="shared" si="10055"/>
        <v>0</v>
      </c>
      <c r="AY2069" s="567">
        <f t="shared" si="10056"/>
        <v>0</v>
      </c>
      <c r="AZ2069" s="159"/>
      <c r="BA2069" s="159"/>
      <c r="BB2069" s="275">
        <f>SUM(AZ2069:BA2069)</f>
        <v>0</v>
      </c>
      <c r="BC2069" s="275"/>
      <c r="BD2069" s="275"/>
      <c r="BE2069" s="275">
        <f>SUM(BC2069:BD2069)</f>
        <v>0</v>
      </c>
      <c r="BF2069" s="521"/>
      <c r="BG2069" s="605">
        <f>SUM(F2069,S2069,AF2069,AS2069)</f>
        <v>2</v>
      </c>
      <c r="BH2069" s="533">
        <f>SUM(G2069,T2069,AG2069)</f>
        <v>0</v>
      </c>
      <c r="BI2069" s="533">
        <f t="shared" si="10057"/>
        <v>0</v>
      </c>
      <c r="BJ2069" s="533">
        <f t="shared" si="10058"/>
        <v>0</v>
      </c>
      <c r="BK2069" s="533">
        <f t="shared" si="10059"/>
        <v>0</v>
      </c>
      <c r="BL2069" s="533">
        <f t="shared" si="10060"/>
        <v>0</v>
      </c>
      <c r="BM2069" s="533">
        <f t="shared" si="10061"/>
        <v>0</v>
      </c>
      <c r="BN2069" s="533">
        <f>SUM(M2069,Z2069,AM2069)</f>
        <v>0</v>
      </c>
      <c r="BO2069" s="533">
        <f t="shared" si="10062"/>
        <v>0</v>
      </c>
      <c r="BP2069" s="533">
        <f t="shared" si="10063"/>
        <v>0</v>
      </c>
      <c r="BQ2069" s="533">
        <f t="shared" si="10064"/>
        <v>0</v>
      </c>
      <c r="BR2069" s="533">
        <f t="shared" si="10065"/>
        <v>0</v>
      </c>
      <c r="BS2069" s="533">
        <f t="shared" si="10066"/>
        <v>0</v>
      </c>
      <c r="BT2069" s="533">
        <f>AT2069</f>
        <v>0</v>
      </c>
      <c r="BU2069" s="533">
        <f t="shared" si="10067"/>
        <v>0</v>
      </c>
      <c r="BV2069" s="533">
        <f t="shared" si="10068"/>
        <v>0</v>
      </c>
      <c r="BW2069" s="536">
        <f>SUM(BH2069,BK2069,BN2069,BQ2069,BT2069)</f>
        <v>0</v>
      </c>
      <c r="BX2069" s="536">
        <f t="shared" si="10069"/>
        <v>0</v>
      </c>
      <c r="BY2069" s="536">
        <f t="shared" si="10070"/>
        <v>0</v>
      </c>
      <c r="BZ2069" t="s">
        <v>74</v>
      </c>
      <c r="CA2069" s="553">
        <f>AZ2069</f>
        <v>0</v>
      </c>
      <c r="CB2069" s="553">
        <f t="shared" si="10071"/>
        <v>0</v>
      </c>
      <c r="CC2069" s="553">
        <f t="shared" si="10072"/>
        <v>0</v>
      </c>
      <c r="CD2069" s="553">
        <f>BC2069</f>
        <v>0</v>
      </c>
      <c r="CE2069" s="553">
        <f t="shared" si="10073"/>
        <v>0</v>
      </c>
      <c r="CF2069" s="553">
        <f t="shared" si="10074"/>
        <v>0</v>
      </c>
    </row>
    <row r="2070" spans="1:84" s="10" customFormat="1">
      <c r="A2070" s="151"/>
      <c r="B2070" s="151"/>
      <c r="C2070" s="151"/>
      <c r="D2070" s="151"/>
      <c r="E2070" s="370"/>
      <c r="F2070" s="592">
        <f t="shared" ref="F2070" si="10075">SUM(F2068:F2069)</f>
        <v>3</v>
      </c>
      <c r="G2070" s="276">
        <f t="shared" ref="G2070:BE2070" si="10076">SUM(G2068:G2069)</f>
        <v>0</v>
      </c>
      <c r="H2070" s="276">
        <f t="shared" si="10076"/>
        <v>0</v>
      </c>
      <c r="I2070" s="276">
        <f t="shared" si="10076"/>
        <v>0</v>
      </c>
      <c r="J2070" s="276">
        <f t="shared" si="10076"/>
        <v>0</v>
      </c>
      <c r="K2070" s="276">
        <f t="shared" si="10076"/>
        <v>0</v>
      </c>
      <c r="L2070" s="276">
        <f t="shared" si="10076"/>
        <v>0</v>
      </c>
      <c r="M2070" s="276">
        <f t="shared" si="10076"/>
        <v>0</v>
      </c>
      <c r="N2070" s="276">
        <f t="shared" si="10076"/>
        <v>0</v>
      </c>
      <c r="O2070" s="276">
        <f t="shared" si="10076"/>
        <v>0</v>
      </c>
      <c r="P2070" s="276">
        <f t="shared" si="10076"/>
        <v>0</v>
      </c>
      <c r="Q2070" s="276">
        <f t="shared" si="10076"/>
        <v>0</v>
      </c>
      <c r="R2070" s="276">
        <f t="shared" si="10076"/>
        <v>0</v>
      </c>
      <c r="S2070" s="501">
        <f t="shared" si="10076"/>
        <v>0</v>
      </c>
      <c r="T2070" s="276">
        <f t="shared" si="10076"/>
        <v>0</v>
      </c>
      <c r="U2070" s="276">
        <f t="shared" si="10076"/>
        <v>0</v>
      </c>
      <c r="V2070" s="276">
        <f t="shared" si="10076"/>
        <v>0</v>
      </c>
      <c r="W2070" s="276">
        <f t="shared" si="10076"/>
        <v>0</v>
      </c>
      <c r="X2070" s="276">
        <f t="shared" si="10076"/>
        <v>0</v>
      </c>
      <c r="Y2070" s="276">
        <f t="shared" si="10076"/>
        <v>0</v>
      </c>
      <c r="Z2070" s="276">
        <f t="shared" si="10076"/>
        <v>0</v>
      </c>
      <c r="AA2070" s="276">
        <f t="shared" si="10076"/>
        <v>0</v>
      </c>
      <c r="AB2070" s="276">
        <f t="shared" si="10076"/>
        <v>0</v>
      </c>
      <c r="AC2070" s="276">
        <f t="shared" si="10076"/>
        <v>0</v>
      </c>
      <c r="AD2070" s="276">
        <f t="shared" si="10076"/>
        <v>0</v>
      </c>
      <c r="AE2070" s="276">
        <f t="shared" si="10076"/>
        <v>0</v>
      </c>
      <c r="AF2070" s="501">
        <f t="shared" si="10076"/>
        <v>0</v>
      </c>
      <c r="AG2070" s="276">
        <f t="shared" si="10076"/>
        <v>0</v>
      </c>
      <c r="AH2070" s="276">
        <f t="shared" si="10076"/>
        <v>0</v>
      </c>
      <c r="AI2070" s="276">
        <f t="shared" si="10076"/>
        <v>0</v>
      </c>
      <c r="AJ2070" s="276">
        <f t="shared" si="10076"/>
        <v>0</v>
      </c>
      <c r="AK2070" s="276">
        <f t="shared" si="10076"/>
        <v>0</v>
      </c>
      <c r="AL2070" s="276">
        <f t="shared" si="10076"/>
        <v>0</v>
      </c>
      <c r="AM2070" s="276">
        <f t="shared" si="10076"/>
        <v>0</v>
      </c>
      <c r="AN2070" s="276">
        <f t="shared" si="10076"/>
        <v>0</v>
      </c>
      <c r="AO2070" s="276">
        <f t="shared" si="10076"/>
        <v>0</v>
      </c>
      <c r="AP2070" s="276">
        <f t="shared" si="10076"/>
        <v>0</v>
      </c>
      <c r="AQ2070" s="276">
        <f t="shared" si="10076"/>
        <v>0</v>
      </c>
      <c r="AR2070" s="276">
        <f t="shared" si="10076"/>
        <v>0</v>
      </c>
      <c r="AS2070" s="501">
        <f t="shared" si="10076"/>
        <v>0</v>
      </c>
      <c r="AT2070" s="276">
        <f t="shared" si="10076"/>
        <v>0</v>
      </c>
      <c r="AU2070" s="276">
        <f t="shared" si="10076"/>
        <v>0</v>
      </c>
      <c r="AV2070" s="276">
        <f t="shared" si="10076"/>
        <v>0</v>
      </c>
      <c r="AW2070" s="568">
        <f t="shared" si="10076"/>
        <v>0</v>
      </c>
      <c r="AX2070" s="568">
        <f t="shared" si="10076"/>
        <v>0</v>
      </c>
      <c r="AY2070" s="568">
        <f t="shared" si="10076"/>
        <v>0</v>
      </c>
      <c r="AZ2070" s="276">
        <f t="shared" si="10076"/>
        <v>0</v>
      </c>
      <c r="BA2070" s="276">
        <f t="shared" si="10076"/>
        <v>0</v>
      </c>
      <c r="BB2070" s="276">
        <f t="shared" si="10076"/>
        <v>0</v>
      </c>
      <c r="BC2070" s="276">
        <f t="shared" si="10076"/>
        <v>0</v>
      </c>
      <c r="BD2070" s="276">
        <f t="shared" si="10076"/>
        <v>0</v>
      </c>
      <c r="BE2070" s="276">
        <f t="shared" si="10076"/>
        <v>0</v>
      </c>
      <c r="BF2070" s="523"/>
      <c r="BG2070" s="605">
        <f>SUM(F2070,S2070,AF2070,AS2070)</f>
        <v>3</v>
      </c>
      <c r="BH2070" s="533">
        <f>SUM(G2070,T2070,AG2070)</f>
        <v>0</v>
      </c>
      <c r="BI2070" s="533">
        <f t="shared" si="10057"/>
        <v>0</v>
      </c>
      <c r="BJ2070" s="533">
        <f t="shared" si="10058"/>
        <v>0</v>
      </c>
      <c r="BK2070" s="533">
        <f t="shared" si="10059"/>
        <v>0</v>
      </c>
      <c r="BL2070" s="533">
        <f t="shared" si="10060"/>
        <v>0</v>
      </c>
      <c r="BM2070" s="533">
        <f t="shared" si="10061"/>
        <v>0</v>
      </c>
      <c r="BN2070" s="533">
        <f>SUM(M2070,Z2070,AM2070)</f>
        <v>0</v>
      </c>
      <c r="BO2070" s="533">
        <f t="shared" si="10062"/>
        <v>0</v>
      </c>
      <c r="BP2070" s="533">
        <f t="shared" si="10063"/>
        <v>0</v>
      </c>
      <c r="BQ2070" s="533">
        <f t="shared" si="10064"/>
        <v>0</v>
      </c>
      <c r="BR2070" s="533">
        <f t="shared" si="10065"/>
        <v>0</v>
      </c>
      <c r="BS2070" s="533">
        <f t="shared" si="10066"/>
        <v>0</v>
      </c>
      <c r="BT2070" s="533">
        <f>AT2070</f>
        <v>0</v>
      </c>
      <c r="BU2070" s="533">
        <f t="shared" si="10067"/>
        <v>0</v>
      </c>
      <c r="BV2070" s="533">
        <f t="shared" si="10068"/>
        <v>0</v>
      </c>
      <c r="BW2070" s="536">
        <f>SUM(BH2070,BK2070,BN2070,BQ2070,BT2070)</f>
        <v>0</v>
      </c>
      <c r="BX2070" s="536">
        <f t="shared" si="10069"/>
        <v>0</v>
      </c>
      <c r="BY2070" s="536">
        <f t="shared" si="10070"/>
        <v>0</v>
      </c>
      <c r="BZ2070" t="s">
        <v>74</v>
      </c>
      <c r="CA2070" s="553">
        <f>AZ2070</f>
        <v>0</v>
      </c>
      <c r="CB2070" s="553">
        <f t="shared" si="10071"/>
        <v>0</v>
      </c>
      <c r="CC2070" s="553">
        <f t="shared" si="10072"/>
        <v>0</v>
      </c>
      <c r="CD2070" s="553">
        <f>BC2070</f>
        <v>0</v>
      </c>
      <c r="CE2070" s="553">
        <f t="shared" si="10073"/>
        <v>0</v>
      </c>
      <c r="CF2070" s="553">
        <f t="shared" si="10074"/>
        <v>0</v>
      </c>
    </row>
    <row r="2071" spans="1:84" s="10" customFormat="1">
      <c r="A2071" s="151"/>
      <c r="B2071" s="151"/>
      <c r="C2071" s="151"/>
      <c r="D2071" s="151"/>
      <c r="E2071" s="370"/>
      <c r="F2071" s="592"/>
      <c r="G2071" s="168"/>
      <c r="H2071" s="168"/>
      <c r="I2071" s="168"/>
      <c r="J2071" s="168"/>
      <c r="K2071" s="168"/>
      <c r="L2071" s="168"/>
      <c r="M2071" s="168"/>
      <c r="N2071" s="168"/>
      <c r="O2071" s="168"/>
      <c r="P2071" s="168"/>
      <c r="Q2071" s="168"/>
      <c r="R2071" s="168"/>
      <c r="S2071" s="502"/>
      <c r="T2071" s="168"/>
      <c r="U2071" s="168"/>
      <c r="V2071" s="168"/>
      <c r="W2071" s="168"/>
      <c r="X2071" s="168"/>
      <c r="Y2071" s="168"/>
      <c r="Z2071" s="168"/>
      <c r="AA2071" s="168"/>
      <c r="AB2071" s="168"/>
      <c r="AC2071" s="168"/>
      <c r="AD2071" s="168"/>
      <c r="AE2071" s="168"/>
      <c r="AF2071" s="502"/>
      <c r="AG2071" s="168"/>
      <c r="AH2071" s="168"/>
      <c r="AI2071" s="168"/>
      <c r="AJ2071" s="168"/>
      <c r="AK2071" s="168"/>
      <c r="AL2071" s="168"/>
      <c r="AM2071" s="168"/>
      <c r="AN2071" s="168"/>
      <c r="AO2071" s="168"/>
      <c r="AP2071" s="168"/>
      <c r="AQ2071" s="168"/>
      <c r="AR2071" s="168"/>
      <c r="AS2071" s="502"/>
      <c r="AT2071" s="168"/>
      <c r="AU2071" s="168"/>
      <c r="AV2071" s="168"/>
      <c r="AW2071" s="569"/>
      <c r="AX2071" s="569"/>
      <c r="AY2071" s="569"/>
      <c r="AZ2071" s="168"/>
      <c r="BA2071" s="168"/>
      <c r="BB2071" s="168"/>
      <c r="BC2071" s="168"/>
      <c r="BD2071" s="168"/>
      <c r="BE2071" s="168"/>
      <c r="BF2071" s="523"/>
      <c r="BG2071" s="611"/>
      <c r="BH2071" s="537"/>
      <c r="BI2071" s="537"/>
      <c r="BJ2071" s="537"/>
      <c r="BK2071" s="537"/>
      <c r="BL2071" s="537"/>
      <c r="BM2071" s="537"/>
      <c r="BN2071" s="537"/>
      <c r="BO2071" s="537"/>
      <c r="BP2071" s="537"/>
      <c r="BQ2071" s="537"/>
      <c r="BR2071" s="537"/>
      <c r="BS2071" s="537"/>
      <c r="BT2071" s="537"/>
      <c r="BU2071" s="537"/>
      <c r="BV2071" s="537"/>
      <c r="BW2071" s="537"/>
      <c r="BX2071" s="537"/>
      <c r="BY2071" s="537"/>
      <c r="CA2071" s="171"/>
      <c r="CB2071" s="171"/>
      <c r="CC2071" s="171"/>
      <c r="CD2071" s="171"/>
      <c r="CE2071" s="171"/>
      <c r="CF2071" s="171"/>
    </row>
    <row r="2072" spans="1:84" s="10" customFormat="1">
      <c r="A2072" s="151"/>
      <c r="B2072" s="149" t="s">
        <v>54</v>
      </c>
      <c r="C2072" s="151"/>
      <c r="D2072" s="151"/>
      <c r="E2072" s="379" t="s">
        <v>221</v>
      </c>
      <c r="F2072" s="592"/>
      <c r="G2072" s="159"/>
      <c r="H2072" s="159"/>
      <c r="I2072" s="275"/>
      <c r="J2072" s="159"/>
      <c r="K2072" s="159"/>
      <c r="L2072" s="275"/>
      <c r="M2072" s="159"/>
      <c r="N2072" s="159"/>
      <c r="O2072" s="275"/>
      <c r="P2072" s="159"/>
      <c r="Q2072" s="159"/>
      <c r="R2072" s="275"/>
      <c r="S2072" s="500"/>
      <c r="T2072" s="275"/>
      <c r="U2072" s="275"/>
      <c r="V2072" s="275"/>
      <c r="W2072" s="275"/>
      <c r="X2072" s="275"/>
      <c r="Y2072" s="275"/>
      <c r="Z2072" s="275"/>
      <c r="AA2072" s="275"/>
      <c r="AB2072" s="275"/>
      <c r="AC2072" s="275"/>
      <c r="AD2072" s="275"/>
      <c r="AE2072" s="275"/>
      <c r="AF2072" s="500"/>
      <c r="AG2072" s="275"/>
      <c r="AH2072" s="275"/>
      <c r="AI2072" s="275"/>
      <c r="AJ2072" s="275"/>
      <c r="AK2072" s="275"/>
      <c r="AL2072" s="275"/>
      <c r="AM2072" s="275"/>
      <c r="AN2072" s="275"/>
      <c r="AO2072" s="275"/>
      <c r="AP2072" s="275"/>
      <c r="AQ2072" s="275"/>
      <c r="AR2072" s="275"/>
      <c r="AS2072" s="500"/>
      <c r="AT2072" s="275"/>
      <c r="AU2072" s="275"/>
      <c r="AV2072" s="275"/>
      <c r="AW2072" s="567"/>
      <c r="AX2072" s="567"/>
      <c r="AY2072" s="567"/>
      <c r="AZ2072" s="159"/>
      <c r="BA2072" s="159"/>
      <c r="BB2072" s="275"/>
      <c r="BC2072" s="275"/>
      <c r="BD2072" s="275"/>
      <c r="BE2072" s="275"/>
      <c r="BF2072" s="521"/>
      <c r="BG2072" s="611"/>
      <c r="BH2072" s="537"/>
      <c r="BI2072" s="537"/>
      <c r="BJ2072" s="537"/>
      <c r="BK2072" s="537"/>
      <c r="BL2072" s="537"/>
      <c r="BM2072" s="537"/>
      <c r="BN2072" s="537"/>
      <c r="BO2072" s="537"/>
      <c r="BP2072" s="537"/>
      <c r="BQ2072" s="537"/>
      <c r="BR2072" s="537"/>
      <c r="BS2072" s="537"/>
      <c r="BT2072" s="537"/>
      <c r="BU2072" s="537"/>
      <c r="BV2072" s="537"/>
      <c r="BW2072" s="537"/>
      <c r="BX2072" s="537"/>
      <c r="BY2072" s="537"/>
      <c r="CA2072" s="171"/>
      <c r="CB2072" s="171"/>
      <c r="CC2072" s="171"/>
      <c r="CD2072" s="171"/>
      <c r="CE2072" s="171"/>
      <c r="CF2072" s="171"/>
    </row>
    <row r="2073" spans="1:84" s="10" customFormat="1">
      <c r="A2073" s="151"/>
      <c r="B2073" s="151"/>
      <c r="C2073" s="151"/>
      <c r="D2073" s="151"/>
      <c r="E2073" s="446" t="s">
        <v>1078</v>
      </c>
      <c r="F2073" s="592">
        <v>1</v>
      </c>
      <c r="G2073" s="159"/>
      <c r="H2073" s="159"/>
      <c r="I2073" s="275">
        <f>SUM(G2073:H2073)</f>
        <v>0</v>
      </c>
      <c r="J2073" s="159"/>
      <c r="K2073" s="159"/>
      <c r="L2073" s="275">
        <f>SUM(J2073:K2073)</f>
        <v>0</v>
      </c>
      <c r="M2073" s="159"/>
      <c r="N2073" s="159"/>
      <c r="O2073" s="275">
        <f>SUM(M2073:N2073)</f>
        <v>0</v>
      </c>
      <c r="P2073" s="159"/>
      <c r="Q2073" s="159"/>
      <c r="R2073" s="275">
        <f>SUM(P2073:Q2073)</f>
        <v>0</v>
      </c>
      <c r="S2073" s="500"/>
      <c r="T2073" s="275"/>
      <c r="U2073" s="275"/>
      <c r="V2073" s="275">
        <f>SUM(T2073:U2073)</f>
        <v>0</v>
      </c>
      <c r="W2073" s="275"/>
      <c r="X2073" s="275"/>
      <c r="Y2073" s="275">
        <f>SUM(W2073:X2073)</f>
        <v>0</v>
      </c>
      <c r="Z2073" s="275"/>
      <c r="AA2073" s="275"/>
      <c r="AB2073" s="275">
        <f>SUM(Z2073:AA2073)</f>
        <v>0</v>
      </c>
      <c r="AC2073" s="275"/>
      <c r="AD2073" s="275"/>
      <c r="AE2073" s="275">
        <f>SUM(AC2073:AD2073)</f>
        <v>0</v>
      </c>
      <c r="AF2073" s="500"/>
      <c r="AG2073" s="275"/>
      <c r="AH2073" s="275"/>
      <c r="AI2073" s="275">
        <f>SUM(AG2073:AH2073)</f>
        <v>0</v>
      </c>
      <c r="AJ2073" s="275"/>
      <c r="AK2073" s="275"/>
      <c r="AL2073" s="275">
        <f>SUM(AJ2073:AK2073)</f>
        <v>0</v>
      </c>
      <c r="AM2073" s="275"/>
      <c r="AN2073" s="275"/>
      <c r="AO2073" s="275">
        <f>SUM(AM2073:AN2073)</f>
        <v>0</v>
      </c>
      <c r="AP2073" s="275"/>
      <c r="AQ2073" s="275"/>
      <c r="AR2073" s="275">
        <f>SUM(AP2073:AQ2073)</f>
        <v>0</v>
      </c>
      <c r="AS2073" s="500"/>
      <c r="AT2073" s="275"/>
      <c r="AU2073" s="275"/>
      <c r="AV2073" s="275">
        <f>SUM(AT2073:AU2073)</f>
        <v>0</v>
      </c>
      <c r="AW2073" s="567">
        <f t="shared" ref="AW2073:AW2074" si="10077">SUM(G2073,J2073,M2073,P2073,T2073,W2073,Z2073,AC2073,AG2073,AJ2073,AM2073,AP2073,AT2073)</f>
        <v>0</v>
      </c>
      <c r="AX2073" s="567">
        <f t="shared" ref="AX2073:AX2074" si="10078">SUM(H2073,K2073,N2073,Q2073,U2073,X2073,AA2073,AD2073,AH2073,AK2073,AN2073,AQ2073,AU2073)</f>
        <v>0</v>
      </c>
      <c r="AY2073" s="567">
        <f t="shared" ref="AY2073:AY2074" si="10079">SUM(I2073,L2073,O2073,R2073,V2073,Y2073,AB2073,AE2073,AI2073,AL2073,AO2073,AR2073,AV2073)</f>
        <v>0</v>
      </c>
      <c r="AZ2073" s="159"/>
      <c r="BA2073" s="159"/>
      <c r="BB2073" s="275">
        <f>SUM(AZ2073:BA2073)</f>
        <v>0</v>
      </c>
      <c r="BC2073" s="275"/>
      <c r="BD2073" s="275"/>
      <c r="BE2073" s="275">
        <f>SUM(BC2073:BD2073)</f>
        <v>0</v>
      </c>
      <c r="BF2073" s="521"/>
      <c r="BG2073" s="605">
        <f>SUM(F2073,S2073,AF2073,AS2073)</f>
        <v>1</v>
      </c>
      <c r="BH2073" s="533">
        <f>SUM(G2073,T2073,AG2073)</f>
        <v>0</v>
      </c>
      <c r="BI2073" s="533">
        <f t="shared" ref="BI2073:BI2075" si="10080">SUM(H2073,U2073,AH2073)</f>
        <v>0</v>
      </c>
      <c r="BJ2073" s="533">
        <f t="shared" ref="BJ2073:BJ2075" si="10081">SUM(I2073,V2073,AI2073)</f>
        <v>0</v>
      </c>
      <c r="BK2073" s="533">
        <f t="shared" ref="BK2073:BK2075" si="10082">SUM(J2073,W2073,AJ2073)</f>
        <v>0</v>
      </c>
      <c r="BL2073" s="533">
        <f t="shared" ref="BL2073:BL2075" si="10083">SUM(K2073,X2073,AK2073)</f>
        <v>0</v>
      </c>
      <c r="BM2073" s="533">
        <f t="shared" ref="BM2073:BM2075" si="10084">SUM(L2073,Y2073,AL2073)</f>
        <v>0</v>
      </c>
      <c r="BN2073" s="533">
        <f>SUM(M2073,Z2073,AM2073)</f>
        <v>0</v>
      </c>
      <c r="BO2073" s="533">
        <f t="shared" ref="BO2073:BO2075" si="10085">SUM(N2073,AA2073,AN2073)</f>
        <v>0</v>
      </c>
      <c r="BP2073" s="533">
        <f t="shared" ref="BP2073:BP2075" si="10086">SUM(O2073,AB2073,AO2073)</f>
        <v>0</v>
      </c>
      <c r="BQ2073" s="533">
        <f t="shared" ref="BQ2073:BQ2075" si="10087">SUM(P2073,AC2073,AP2073)</f>
        <v>0</v>
      </c>
      <c r="BR2073" s="533">
        <f t="shared" ref="BR2073:BR2075" si="10088">SUM(Q2073,AD2073,AQ2073)</f>
        <v>0</v>
      </c>
      <c r="BS2073" s="533">
        <f t="shared" ref="BS2073:BS2075" si="10089">SUM(R2073,AE2073,AR2073)</f>
        <v>0</v>
      </c>
      <c r="BT2073" s="533">
        <f>AT2073</f>
        <v>0</v>
      </c>
      <c r="BU2073" s="533">
        <f t="shared" ref="BU2073:BU2075" si="10090">AU2073</f>
        <v>0</v>
      </c>
      <c r="BV2073" s="533">
        <f t="shared" ref="BV2073:BV2075" si="10091">AV2073</f>
        <v>0</v>
      </c>
      <c r="BW2073" s="536">
        <f>SUM(BH2073,BK2073,BN2073,BQ2073,BT2073)</f>
        <v>0</v>
      </c>
      <c r="BX2073" s="536">
        <f t="shared" ref="BX2073:BX2075" si="10092">SUM(BI2073,BL2073,BO2073,BR2073,BU2073)</f>
        <v>0</v>
      </c>
      <c r="BY2073" s="536">
        <f t="shared" ref="BY2073:BY2075" si="10093">SUM(BJ2073,BM2073,BP2073,BS2073,BV2073)</f>
        <v>0</v>
      </c>
      <c r="BZ2073" t="s">
        <v>74</v>
      </c>
      <c r="CA2073" s="553">
        <f>AZ2073</f>
        <v>0</v>
      </c>
      <c r="CB2073" s="553">
        <f t="shared" ref="CB2073:CB2075" si="10094">BA2073</f>
        <v>0</v>
      </c>
      <c r="CC2073" s="553">
        <f t="shared" ref="CC2073:CC2075" si="10095">BB2073</f>
        <v>0</v>
      </c>
      <c r="CD2073" s="553">
        <f>BC2073</f>
        <v>0</v>
      </c>
      <c r="CE2073" s="553">
        <f t="shared" ref="CE2073:CE2075" si="10096">BD2073</f>
        <v>0</v>
      </c>
      <c r="CF2073" s="553">
        <f t="shared" ref="CF2073:CF2075" si="10097">BE2073</f>
        <v>0</v>
      </c>
    </row>
    <row r="2074" spans="1:84" s="10" customFormat="1">
      <c r="A2074" s="151"/>
      <c r="B2074" s="151"/>
      <c r="C2074" s="151"/>
      <c r="D2074" s="151"/>
      <c r="E2074" s="446" t="s">
        <v>1079</v>
      </c>
      <c r="F2074" s="592">
        <v>3</v>
      </c>
      <c r="G2074" s="159"/>
      <c r="H2074" s="159"/>
      <c r="I2074" s="275">
        <f>SUM(G2074:H2074)</f>
        <v>0</v>
      </c>
      <c r="J2074" s="159"/>
      <c r="K2074" s="159"/>
      <c r="L2074" s="275">
        <f>SUM(J2074:K2074)</f>
        <v>0</v>
      </c>
      <c r="M2074" s="159"/>
      <c r="N2074" s="159"/>
      <c r="O2074" s="275">
        <f>SUM(M2074:N2074)</f>
        <v>0</v>
      </c>
      <c r="P2074" s="159"/>
      <c r="Q2074" s="159"/>
      <c r="R2074" s="275">
        <f>SUM(P2074:Q2074)</f>
        <v>0</v>
      </c>
      <c r="S2074" s="500"/>
      <c r="T2074" s="275"/>
      <c r="U2074" s="275"/>
      <c r="V2074" s="275">
        <f>SUM(T2074:U2074)</f>
        <v>0</v>
      </c>
      <c r="W2074" s="275"/>
      <c r="X2074" s="275"/>
      <c r="Y2074" s="275">
        <f>SUM(W2074:X2074)</f>
        <v>0</v>
      </c>
      <c r="Z2074" s="275"/>
      <c r="AA2074" s="275"/>
      <c r="AB2074" s="275">
        <f>SUM(Z2074:AA2074)</f>
        <v>0</v>
      </c>
      <c r="AC2074" s="275"/>
      <c r="AD2074" s="275"/>
      <c r="AE2074" s="275">
        <f>SUM(AC2074:AD2074)</f>
        <v>0</v>
      </c>
      <c r="AF2074" s="500"/>
      <c r="AG2074" s="275"/>
      <c r="AH2074" s="275"/>
      <c r="AI2074" s="275">
        <f>SUM(AG2074:AH2074)</f>
        <v>0</v>
      </c>
      <c r="AJ2074" s="275"/>
      <c r="AK2074" s="275"/>
      <c r="AL2074" s="275">
        <f>SUM(AJ2074:AK2074)</f>
        <v>0</v>
      </c>
      <c r="AM2074" s="275"/>
      <c r="AN2074" s="275"/>
      <c r="AO2074" s="275">
        <f>SUM(AM2074:AN2074)</f>
        <v>0</v>
      </c>
      <c r="AP2074" s="275"/>
      <c r="AQ2074" s="275"/>
      <c r="AR2074" s="275">
        <f>SUM(AP2074:AQ2074)</f>
        <v>0</v>
      </c>
      <c r="AS2074" s="500"/>
      <c r="AT2074" s="275"/>
      <c r="AU2074" s="275"/>
      <c r="AV2074" s="275">
        <f>SUM(AT2074:AU2074)</f>
        <v>0</v>
      </c>
      <c r="AW2074" s="567">
        <f t="shared" si="10077"/>
        <v>0</v>
      </c>
      <c r="AX2074" s="567">
        <f t="shared" si="10078"/>
        <v>0</v>
      </c>
      <c r="AY2074" s="567">
        <f t="shared" si="10079"/>
        <v>0</v>
      </c>
      <c r="AZ2074" s="159"/>
      <c r="BA2074" s="159"/>
      <c r="BB2074" s="275">
        <f>SUM(AZ2074:BA2074)</f>
        <v>0</v>
      </c>
      <c r="BC2074" s="275"/>
      <c r="BD2074" s="275"/>
      <c r="BE2074" s="275">
        <f>SUM(BC2074:BD2074)</f>
        <v>0</v>
      </c>
      <c r="BF2074" s="521"/>
      <c r="BG2074" s="605">
        <f>SUM(F2074,S2074,AF2074,AS2074)</f>
        <v>3</v>
      </c>
      <c r="BH2074" s="533">
        <f>SUM(G2074,T2074,AG2074)</f>
        <v>0</v>
      </c>
      <c r="BI2074" s="533">
        <f t="shared" si="10080"/>
        <v>0</v>
      </c>
      <c r="BJ2074" s="533">
        <f t="shared" si="10081"/>
        <v>0</v>
      </c>
      <c r="BK2074" s="533">
        <f t="shared" si="10082"/>
        <v>0</v>
      </c>
      <c r="BL2074" s="533">
        <f t="shared" si="10083"/>
        <v>0</v>
      </c>
      <c r="BM2074" s="533">
        <f t="shared" si="10084"/>
        <v>0</v>
      </c>
      <c r="BN2074" s="533">
        <f>SUM(M2074,Z2074,AM2074)</f>
        <v>0</v>
      </c>
      <c r="BO2074" s="533">
        <f t="shared" si="10085"/>
        <v>0</v>
      </c>
      <c r="BP2074" s="533">
        <f t="shared" si="10086"/>
        <v>0</v>
      </c>
      <c r="BQ2074" s="533">
        <f t="shared" si="10087"/>
        <v>0</v>
      </c>
      <c r="BR2074" s="533">
        <f t="shared" si="10088"/>
        <v>0</v>
      </c>
      <c r="BS2074" s="533">
        <f t="shared" si="10089"/>
        <v>0</v>
      </c>
      <c r="BT2074" s="533">
        <f>AT2074</f>
        <v>0</v>
      </c>
      <c r="BU2074" s="533">
        <f t="shared" si="10090"/>
        <v>0</v>
      </c>
      <c r="BV2074" s="533">
        <f t="shared" si="10091"/>
        <v>0</v>
      </c>
      <c r="BW2074" s="536">
        <f>SUM(BH2074,BK2074,BN2074,BQ2074,BT2074)</f>
        <v>0</v>
      </c>
      <c r="BX2074" s="536">
        <f t="shared" si="10092"/>
        <v>0</v>
      </c>
      <c r="BY2074" s="536">
        <f t="shared" si="10093"/>
        <v>0</v>
      </c>
      <c r="BZ2074" t="s">
        <v>74</v>
      </c>
      <c r="CA2074" s="553">
        <f>AZ2074</f>
        <v>0</v>
      </c>
      <c r="CB2074" s="553">
        <f t="shared" si="10094"/>
        <v>0</v>
      </c>
      <c r="CC2074" s="553">
        <f t="shared" si="10095"/>
        <v>0</v>
      </c>
      <c r="CD2074" s="553">
        <f>BC2074</f>
        <v>0</v>
      </c>
      <c r="CE2074" s="553">
        <f t="shared" si="10096"/>
        <v>0</v>
      </c>
      <c r="CF2074" s="553">
        <f t="shared" si="10097"/>
        <v>0</v>
      </c>
    </row>
    <row r="2075" spans="1:84" s="10" customFormat="1">
      <c r="A2075" s="151"/>
      <c r="B2075" s="151"/>
      <c r="C2075" s="151"/>
      <c r="D2075" s="151"/>
      <c r="E2075" s="370"/>
      <c r="F2075" s="592">
        <f t="shared" ref="F2075" si="10098">SUM(F2073:F2074)</f>
        <v>4</v>
      </c>
      <c r="G2075" s="276">
        <f t="shared" ref="G2075:BE2075" si="10099">SUM(G2073:G2074)</f>
        <v>0</v>
      </c>
      <c r="H2075" s="276">
        <f t="shared" si="10099"/>
        <v>0</v>
      </c>
      <c r="I2075" s="276">
        <f t="shared" si="10099"/>
        <v>0</v>
      </c>
      <c r="J2075" s="276">
        <f t="shared" si="10099"/>
        <v>0</v>
      </c>
      <c r="K2075" s="276">
        <f t="shared" si="10099"/>
        <v>0</v>
      </c>
      <c r="L2075" s="276">
        <f t="shared" si="10099"/>
        <v>0</v>
      </c>
      <c r="M2075" s="276">
        <f t="shared" si="10099"/>
        <v>0</v>
      </c>
      <c r="N2075" s="276">
        <f t="shared" si="10099"/>
        <v>0</v>
      </c>
      <c r="O2075" s="276">
        <f t="shared" si="10099"/>
        <v>0</v>
      </c>
      <c r="P2075" s="276">
        <f t="shared" si="10099"/>
        <v>0</v>
      </c>
      <c r="Q2075" s="276">
        <f t="shared" si="10099"/>
        <v>0</v>
      </c>
      <c r="R2075" s="276">
        <f t="shared" si="10099"/>
        <v>0</v>
      </c>
      <c r="S2075" s="501">
        <f t="shared" si="10099"/>
        <v>0</v>
      </c>
      <c r="T2075" s="276">
        <f t="shared" si="10099"/>
        <v>0</v>
      </c>
      <c r="U2075" s="276">
        <f t="shared" si="10099"/>
        <v>0</v>
      </c>
      <c r="V2075" s="276">
        <f t="shared" si="10099"/>
        <v>0</v>
      </c>
      <c r="W2075" s="276">
        <f t="shared" si="10099"/>
        <v>0</v>
      </c>
      <c r="X2075" s="276">
        <f t="shared" si="10099"/>
        <v>0</v>
      </c>
      <c r="Y2075" s="276">
        <f t="shared" si="10099"/>
        <v>0</v>
      </c>
      <c r="Z2075" s="276">
        <f t="shared" si="10099"/>
        <v>0</v>
      </c>
      <c r="AA2075" s="276">
        <f t="shared" si="10099"/>
        <v>0</v>
      </c>
      <c r="AB2075" s="276">
        <f t="shared" si="10099"/>
        <v>0</v>
      </c>
      <c r="AC2075" s="276">
        <f t="shared" si="10099"/>
        <v>0</v>
      </c>
      <c r="AD2075" s="276">
        <f t="shared" si="10099"/>
        <v>0</v>
      </c>
      <c r="AE2075" s="276">
        <f t="shared" si="10099"/>
        <v>0</v>
      </c>
      <c r="AF2075" s="501">
        <f t="shared" si="10099"/>
        <v>0</v>
      </c>
      <c r="AG2075" s="276">
        <f t="shared" si="10099"/>
        <v>0</v>
      </c>
      <c r="AH2075" s="276">
        <f t="shared" si="10099"/>
        <v>0</v>
      </c>
      <c r="AI2075" s="276">
        <f t="shared" si="10099"/>
        <v>0</v>
      </c>
      <c r="AJ2075" s="276">
        <f t="shared" si="10099"/>
        <v>0</v>
      </c>
      <c r="AK2075" s="276">
        <f t="shared" si="10099"/>
        <v>0</v>
      </c>
      <c r="AL2075" s="276">
        <f t="shared" si="10099"/>
        <v>0</v>
      </c>
      <c r="AM2075" s="276">
        <f t="shared" si="10099"/>
        <v>0</v>
      </c>
      <c r="AN2075" s="276">
        <f t="shared" si="10099"/>
        <v>0</v>
      </c>
      <c r="AO2075" s="276">
        <f t="shared" si="10099"/>
        <v>0</v>
      </c>
      <c r="AP2075" s="276">
        <f t="shared" si="10099"/>
        <v>0</v>
      </c>
      <c r="AQ2075" s="276">
        <f t="shared" si="10099"/>
        <v>0</v>
      </c>
      <c r="AR2075" s="276">
        <f t="shared" si="10099"/>
        <v>0</v>
      </c>
      <c r="AS2075" s="501">
        <f t="shared" si="10099"/>
        <v>0</v>
      </c>
      <c r="AT2075" s="276">
        <f t="shared" si="10099"/>
        <v>0</v>
      </c>
      <c r="AU2075" s="276">
        <f t="shared" si="10099"/>
        <v>0</v>
      </c>
      <c r="AV2075" s="276">
        <f t="shared" si="10099"/>
        <v>0</v>
      </c>
      <c r="AW2075" s="568">
        <f t="shared" si="10099"/>
        <v>0</v>
      </c>
      <c r="AX2075" s="568">
        <f t="shared" si="10099"/>
        <v>0</v>
      </c>
      <c r="AY2075" s="568">
        <f t="shared" si="10099"/>
        <v>0</v>
      </c>
      <c r="AZ2075" s="276">
        <f t="shared" si="10099"/>
        <v>0</v>
      </c>
      <c r="BA2075" s="276">
        <f t="shared" si="10099"/>
        <v>0</v>
      </c>
      <c r="BB2075" s="276">
        <f t="shared" si="10099"/>
        <v>0</v>
      </c>
      <c r="BC2075" s="276">
        <f t="shared" si="10099"/>
        <v>0</v>
      </c>
      <c r="BD2075" s="276">
        <f t="shared" si="10099"/>
        <v>0</v>
      </c>
      <c r="BE2075" s="276">
        <f t="shared" si="10099"/>
        <v>0</v>
      </c>
      <c r="BF2075" s="523"/>
      <c r="BG2075" s="605">
        <f>SUM(F2075,S2075,AF2075,AS2075)</f>
        <v>4</v>
      </c>
      <c r="BH2075" s="533">
        <f>SUM(G2075,T2075,AG2075)</f>
        <v>0</v>
      </c>
      <c r="BI2075" s="533">
        <f t="shared" si="10080"/>
        <v>0</v>
      </c>
      <c r="BJ2075" s="533">
        <f t="shared" si="10081"/>
        <v>0</v>
      </c>
      <c r="BK2075" s="533">
        <f t="shared" si="10082"/>
        <v>0</v>
      </c>
      <c r="BL2075" s="533">
        <f t="shared" si="10083"/>
        <v>0</v>
      </c>
      <c r="BM2075" s="533">
        <f t="shared" si="10084"/>
        <v>0</v>
      </c>
      <c r="BN2075" s="533">
        <f>SUM(M2075,Z2075,AM2075)</f>
        <v>0</v>
      </c>
      <c r="BO2075" s="533">
        <f t="shared" si="10085"/>
        <v>0</v>
      </c>
      <c r="BP2075" s="533">
        <f t="shared" si="10086"/>
        <v>0</v>
      </c>
      <c r="BQ2075" s="533">
        <f t="shared" si="10087"/>
        <v>0</v>
      </c>
      <c r="BR2075" s="533">
        <f t="shared" si="10088"/>
        <v>0</v>
      </c>
      <c r="BS2075" s="533">
        <f t="shared" si="10089"/>
        <v>0</v>
      </c>
      <c r="BT2075" s="533">
        <f>AT2075</f>
        <v>0</v>
      </c>
      <c r="BU2075" s="533">
        <f t="shared" si="10090"/>
        <v>0</v>
      </c>
      <c r="BV2075" s="533">
        <f t="shared" si="10091"/>
        <v>0</v>
      </c>
      <c r="BW2075" s="536">
        <f>SUM(BH2075,BK2075,BN2075,BQ2075,BT2075)</f>
        <v>0</v>
      </c>
      <c r="BX2075" s="536">
        <f t="shared" si="10092"/>
        <v>0</v>
      </c>
      <c r="BY2075" s="536">
        <f t="shared" si="10093"/>
        <v>0</v>
      </c>
      <c r="BZ2075" t="s">
        <v>74</v>
      </c>
      <c r="CA2075" s="553">
        <f>AZ2075</f>
        <v>0</v>
      </c>
      <c r="CB2075" s="553">
        <f t="shared" si="10094"/>
        <v>0</v>
      </c>
      <c r="CC2075" s="553">
        <f t="shared" si="10095"/>
        <v>0</v>
      </c>
      <c r="CD2075" s="553">
        <f>BC2075</f>
        <v>0</v>
      </c>
      <c r="CE2075" s="553">
        <f t="shared" si="10096"/>
        <v>0</v>
      </c>
      <c r="CF2075" s="553">
        <f t="shared" si="10097"/>
        <v>0</v>
      </c>
    </row>
    <row r="2076" spans="1:84" s="10" customFormat="1">
      <c r="A2076" s="151"/>
      <c r="B2076" s="151"/>
      <c r="C2076" s="151"/>
      <c r="D2076" s="151"/>
      <c r="E2076" s="370"/>
      <c r="F2076" s="592"/>
      <c r="G2076" s="168"/>
      <c r="H2076" s="168"/>
      <c r="I2076" s="168"/>
      <c r="J2076" s="168"/>
      <c r="K2076" s="168"/>
      <c r="L2076" s="168"/>
      <c r="M2076" s="168"/>
      <c r="N2076" s="168"/>
      <c r="O2076" s="168"/>
      <c r="P2076" s="168"/>
      <c r="Q2076" s="168"/>
      <c r="R2076" s="168"/>
      <c r="S2076" s="502"/>
      <c r="T2076" s="168"/>
      <c r="U2076" s="168"/>
      <c r="V2076" s="168"/>
      <c r="W2076" s="168"/>
      <c r="X2076" s="168"/>
      <c r="Y2076" s="168"/>
      <c r="Z2076" s="168"/>
      <c r="AA2076" s="168"/>
      <c r="AB2076" s="168"/>
      <c r="AC2076" s="168"/>
      <c r="AD2076" s="168"/>
      <c r="AE2076" s="168"/>
      <c r="AF2076" s="502"/>
      <c r="AG2076" s="168"/>
      <c r="AH2076" s="168"/>
      <c r="AI2076" s="168"/>
      <c r="AJ2076" s="168"/>
      <c r="AK2076" s="168"/>
      <c r="AL2076" s="168"/>
      <c r="AM2076" s="168"/>
      <c r="AN2076" s="168"/>
      <c r="AO2076" s="168"/>
      <c r="AP2076" s="168"/>
      <c r="AQ2076" s="168"/>
      <c r="AR2076" s="168"/>
      <c r="AS2076" s="502"/>
      <c r="AT2076" s="168"/>
      <c r="AU2076" s="168"/>
      <c r="AV2076" s="168"/>
      <c r="AW2076" s="569"/>
      <c r="AX2076" s="569"/>
      <c r="AY2076" s="569"/>
      <c r="AZ2076" s="168"/>
      <c r="BA2076" s="168"/>
      <c r="BB2076" s="168"/>
      <c r="BC2076" s="168"/>
      <c r="BD2076" s="168"/>
      <c r="BE2076" s="168"/>
      <c r="BF2076" s="523"/>
      <c r="BG2076" s="611"/>
      <c r="BH2076" s="537"/>
      <c r="BI2076" s="537"/>
      <c r="BJ2076" s="537"/>
      <c r="BK2076" s="537"/>
      <c r="BL2076" s="537"/>
      <c r="BM2076" s="537"/>
      <c r="BN2076" s="537"/>
      <c r="BO2076" s="537"/>
      <c r="BP2076" s="537"/>
      <c r="BQ2076" s="537"/>
      <c r="BR2076" s="537"/>
      <c r="BS2076" s="537"/>
      <c r="BT2076" s="537"/>
      <c r="BU2076" s="537"/>
      <c r="BV2076" s="537"/>
      <c r="BW2076" s="537"/>
      <c r="BX2076" s="537"/>
      <c r="BY2076" s="537"/>
      <c r="CA2076" s="171"/>
      <c r="CB2076" s="171"/>
      <c r="CC2076" s="171"/>
      <c r="CD2076" s="171"/>
      <c r="CE2076" s="171"/>
      <c r="CF2076" s="171"/>
    </row>
    <row r="2077" spans="1:84" s="10" customFormat="1">
      <c r="A2077" s="151"/>
      <c r="B2077" s="149" t="s">
        <v>53</v>
      </c>
      <c r="C2077" s="151"/>
      <c r="D2077" s="151"/>
      <c r="E2077" s="379" t="s">
        <v>221</v>
      </c>
      <c r="F2077" s="592"/>
      <c r="G2077" s="159"/>
      <c r="H2077" s="159"/>
      <c r="I2077" s="275"/>
      <c r="J2077" s="159"/>
      <c r="K2077" s="159"/>
      <c r="L2077" s="275"/>
      <c r="M2077" s="159"/>
      <c r="N2077" s="159"/>
      <c r="O2077" s="275"/>
      <c r="P2077" s="159"/>
      <c r="Q2077" s="159"/>
      <c r="R2077" s="275"/>
      <c r="S2077" s="500"/>
      <c r="T2077" s="275"/>
      <c r="U2077" s="275"/>
      <c r="V2077" s="275"/>
      <c r="W2077" s="275"/>
      <c r="X2077" s="275"/>
      <c r="Y2077" s="275"/>
      <c r="Z2077" s="275"/>
      <c r="AA2077" s="275"/>
      <c r="AB2077" s="275"/>
      <c r="AC2077" s="275"/>
      <c r="AD2077" s="275"/>
      <c r="AE2077" s="275"/>
      <c r="AF2077" s="500"/>
      <c r="AG2077" s="275"/>
      <c r="AH2077" s="275"/>
      <c r="AI2077" s="275"/>
      <c r="AJ2077" s="275"/>
      <c r="AK2077" s="275"/>
      <c r="AL2077" s="275"/>
      <c r="AM2077" s="275"/>
      <c r="AN2077" s="275"/>
      <c r="AO2077" s="275"/>
      <c r="AP2077" s="275"/>
      <c r="AQ2077" s="275"/>
      <c r="AR2077" s="275"/>
      <c r="AS2077" s="500"/>
      <c r="AT2077" s="275"/>
      <c r="AU2077" s="275"/>
      <c r="AV2077" s="275"/>
      <c r="AW2077" s="567"/>
      <c r="AX2077" s="567"/>
      <c r="AY2077" s="567"/>
      <c r="AZ2077" s="159"/>
      <c r="BA2077" s="159"/>
      <c r="BB2077" s="275"/>
      <c r="BC2077" s="275"/>
      <c r="BD2077" s="275"/>
      <c r="BE2077" s="275"/>
      <c r="BF2077" s="521"/>
      <c r="BG2077" s="611"/>
      <c r="BH2077" s="537"/>
      <c r="BI2077" s="537"/>
      <c r="BJ2077" s="537"/>
      <c r="BK2077" s="537"/>
      <c r="BL2077" s="537"/>
      <c r="BM2077" s="537"/>
      <c r="BN2077" s="537"/>
      <c r="BO2077" s="537"/>
      <c r="BP2077" s="537"/>
      <c r="BQ2077" s="537"/>
      <c r="BR2077" s="537"/>
      <c r="BS2077" s="537"/>
      <c r="BT2077" s="537"/>
      <c r="BU2077" s="537"/>
      <c r="BV2077" s="537"/>
      <c r="BW2077" s="537"/>
      <c r="BX2077" s="537"/>
      <c r="BY2077" s="537"/>
      <c r="CA2077" s="171"/>
      <c r="CB2077" s="171"/>
      <c r="CC2077" s="171"/>
      <c r="CD2077" s="171"/>
      <c r="CE2077" s="171"/>
      <c r="CF2077" s="171"/>
    </row>
    <row r="2078" spans="1:84" s="10" customFormat="1">
      <c r="A2078" s="151"/>
      <c r="B2078" s="151"/>
      <c r="C2078" s="151"/>
      <c r="D2078" s="151"/>
      <c r="E2078" s="446" t="s">
        <v>1078</v>
      </c>
      <c r="F2078" s="592">
        <v>0</v>
      </c>
      <c r="G2078" s="159"/>
      <c r="H2078" s="159"/>
      <c r="I2078" s="275">
        <f>SUM(G2078:H2078)</f>
        <v>0</v>
      </c>
      <c r="J2078" s="159"/>
      <c r="K2078" s="159"/>
      <c r="L2078" s="275">
        <f>SUM(J2078:K2078)</f>
        <v>0</v>
      </c>
      <c r="M2078" s="159"/>
      <c r="N2078" s="159"/>
      <c r="O2078" s="275">
        <f>SUM(M2078:N2078)</f>
        <v>0</v>
      </c>
      <c r="P2078" s="159"/>
      <c r="Q2078" s="159"/>
      <c r="R2078" s="275">
        <f>SUM(P2078:Q2078)</f>
        <v>0</v>
      </c>
      <c r="S2078" s="500"/>
      <c r="T2078" s="275"/>
      <c r="U2078" s="275"/>
      <c r="V2078" s="275">
        <f>SUM(T2078:U2078)</f>
        <v>0</v>
      </c>
      <c r="W2078" s="275"/>
      <c r="X2078" s="275"/>
      <c r="Y2078" s="275">
        <f>SUM(W2078:X2078)</f>
        <v>0</v>
      </c>
      <c r="Z2078" s="275"/>
      <c r="AA2078" s="275"/>
      <c r="AB2078" s="275">
        <f>SUM(Z2078:AA2078)</f>
        <v>0</v>
      </c>
      <c r="AC2078" s="275"/>
      <c r="AD2078" s="275"/>
      <c r="AE2078" s="275">
        <f>SUM(AC2078:AD2078)</f>
        <v>0</v>
      </c>
      <c r="AF2078" s="500"/>
      <c r="AG2078" s="275"/>
      <c r="AH2078" s="275"/>
      <c r="AI2078" s="275">
        <f>SUM(AG2078:AH2078)</f>
        <v>0</v>
      </c>
      <c r="AJ2078" s="275"/>
      <c r="AK2078" s="275"/>
      <c r="AL2078" s="275">
        <f>SUM(AJ2078:AK2078)</f>
        <v>0</v>
      </c>
      <c r="AM2078" s="275"/>
      <c r="AN2078" s="275"/>
      <c r="AO2078" s="275">
        <f>SUM(AM2078:AN2078)</f>
        <v>0</v>
      </c>
      <c r="AP2078" s="275"/>
      <c r="AQ2078" s="275"/>
      <c r="AR2078" s="275">
        <f>SUM(AP2078:AQ2078)</f>
        <v>0</v>
      </c>
      <c r="AS2078" s="500"/>
      <c r="AT2078" s="275"/>
      <c r="AU2078" s="275"/>
      <c r="AV2078" s="275">
        <f>SUM(AT2078:AU2078)</f>
        <v>0</v>
      </c>
      <c r="AW2078" s="567">
        <f t="shared" ref="AW2078:AW2079" si="10100">SUM(G2078,J2078,M2078,P2078,T2078,W2078,Z2078,AC2078,AG2078,AJ2078,AM2078,AP2078,AT2078)</f>
        <v>0</v>
      </c>
      <c r="AX2078" s="567">
        <f t="shared" ref="AX2078:AX2079" si="10101">SUM(H2078,K2078,N2078,Q2078,U2078,X2078,AA2078,AD2078,AH2078,AK2078,AN2078,AQ2078,AU2078)</f>
        <v>0</v>
      </c>
      <c r="AY2078" s="567">
        <f t="shared" ref="AY2078:AY2079" si="10102">SUM(I2078,L2078,O2078,R2078,V2078,Y2078,AB2078,AE2078,AI2078,AL2078,AO2078,AR2078,AV2078)</f>
        <v>0</v>
      </c>
      <c r="AZ2078" s="159"/>
      <c r="BA2078" s="159"/>
      <c r="BB2078" s="275">
        <f>SUM(AZ2078:BA2078)</f>
        <v>0</v>
      </c>
      <c r="BC2078" s="275"/>
      <c r="BD2078" s="275"/>
      <c r="BE2078" s="275">
        <f>SUM(BC2078:BD2078)</f>
        <v>0</v>
      </c>
      <c r="BF2078" s="521"/>
      <c r="BG2078" s="605">
        <f>SUM(F2078,S2078,AF2078,AS2078)</f>
        <v>0</v>
      </c>
      <c r="BH2078" s="533">
        <f>SUM(G2078,T2078,AG2078)</f>
        <v>0</v>
      </c>
      <c r="BI2078" s="533">
        <f t="shared" ref="BI2078:BI2080" si="10103">SUM(H2078,U2078,AH2078)</f>
        <v>0</v>
      </c>
      <c r="BJ2078" s="533">
        <f t="shared" ref="BJ2078:BJ2080" si="10104">SUM(I2078,V2078,AI2078)</f>
        <v>0</v>
      </c>
      <c r="BK2078" s="533">
        <f t="shared" ref="BK2078:BK2080" si="10105">SUM(J2078,W2078,AJ2078)</f>
        <v>0</v>
      </c>
      <c r="BL2078" s="533">
        <f t="shared" ref="BL2078:BL2080" si="10106">SUM(K2078,X2078,AK2078)</f>
        <v>0</v>
      </c>
      <c r="BM2078" s="533">
        <f t="shared" ref="BM2078:BM2080" si="10107">SUM(L2078,Y2078,AL2078)</f>
        <v>0</v>
      </c>
      <c r="BN2078" s="533">
        <f>SUM(M2078,Z2078,AM2078)</f>
        <v>0</v>
      </c>
      <c r="BO2078" s="533">
        <f t="shared" ref="BO2078:BO2080" si="10108">SUM(N2078,AA2078,AN2078)</f>
        <v>0</v>
      </c>
      <c r="BP2078" s="533">
        <f t="shared" ref="BP2078:BP2080" si="10109">SUM(O2078,AB2078,AO2078)</f>
        <v>0</v>
      </c>
      <c r="BQ2078" s="533">
        <f t="shared" ref="BQ2078:BQ2080" si="10110">SUM(P2078,AC2078,AP2078)</f>
        <v>0</v>
      </c>
      <c r="BR2078" s="533">
        <f t="shared" ref="BR2078:BR2080" si="10111">SUM(Q2078,AD2078,AQ2078)</f>
        <v>0</v>
      </c>
      <c r="BS2078" s="533">
        <f t="shared" ref="BS2078:BS2080" si="10112">SUM(R2078,AE2078,AR2078)</f>
        <v>0</v>
      </c>
      <c r="BT2078" s="533">
        <f>AT2078</f>
        <v>0</v>
      </c>
      <c r="BU2078" s="533">
        <f t="shared" ref="BU2078:BU2080" si="10113">AU2078</f>
        <v>0</v>
      </c>
      <c r="BV2078" s="533">
        <f t="shared" ref="BV2078:BV2080" si="10114">AV2078</f>
        <v>0</v>
      </c>
      <c r="BW2078" s="536">
        <f>SUM(BH2078,BK2078,BN2078,BQ2078,BT2078)</f>
        <v>0</v>
      </c>
      <c r="BX2078" s="536">
        <f t="shared" ref="BX2078:BX2080" si="10115">SUM(BI2078,BL2078,BO2078,BR2078,BU2078)</f>
        <v>0</v>
      </c>
      <c r="BY2078" s="536">
        <f t="shared" ref="BY2078:BY2080" si="10116">SUM(BJ2078,BM2078,BP2078,BS2078,BV2078)</f>
        <v>0</v>
      </c>
      <c r="BZ2078" t="s">
        <v>74</v>
      </c>
      <c r="CA2078" s="553">
        <f>AZ2078</f>
        <v>0</v>
      </c>
      <c r="CB2078" s="553">
        <f t="shared" ref="CB2078:CB2080" si="10117">BA2078</f>
        <v>0</v>
      </c>
      <c r="CC2078" s="553">
        <f t="shared" ref="CC2078:CC2080" si="10118">BB2078</f>
        <v>0</v>
      </c>
      <c r="CD2078" s="553">
        <f>BC2078</f>
        <v>0</v>
      </c>
      <c r="CE2078" s="553">
        <f t="shared" ref="CE2078:CE2080" si="10119">BD2078</f>
        <v>0</v>
      </c>
      <c r="CF2078" s="553">
        <f t="shared" ref="CF2078:CF2080" si="10120">BE2078</f>
        <v>0</v>
      </c>
    </row>
    <row r="2079" spans="1:84" s="10" customFormat="1">
      <c r="A2079" s="151"/>
      <c r="B2079" s="151"/>
      <c r="C2079" s="151"/>
      <c r="D2079" s="151"/>
      <c r="E2079" s="446" t="s">
        <v>1079</v>
      </c>
      <c r="F2079" s="592">
        <v>8</v>
      </c>
      <c r="G2079" s="159"/>
      <c r="H2079" s="159"/>
      <c r="I2079" s="275">
        <f>SUM(G2079:H2079)</f>
        <v>0</v>
      </c>
      <c r="J2079" s="159"/>
      <c r="K2079" s="159"/>
      <c r="L2079" s="275">
        <f>SUM(J2079:K2079)</f>
        <v>0</v>
      </c>
      <c r="M2079" s="159"/>
      <c r="N2079" s="159"/>
      <c r="O2079" s="275">
        <f>SUM(M2079:N2079)</f>
        <v>0</v>
      </c>
      <c r="P2079" s="159"/>
      <c r="Q2079" s="159"/>
      <c r="R2079" s="275">
        <f>SUM(P2079:Q2079)</f>
        <v>0</v>
      </c>
      <c r="S2079" s="500"/>
      <c r="T2079" s="275"/>
      <c r="U2079" s="275"/>
      <c r="V2079" s="275">
        <f>SUM(T2079:U2079)</f>
        <v>0</v>
      </c>
      <c r="W2079" s="275"/>
      <c r="X2079" s="275"/>
      <c r="Y2079" s="275">
        <f>SUM(W2079:X2079)</f>
        <v>0</v>
      </c>
      <c r="Z2079" s="275"/>
      <c r="AA2079" s="275"/>
      <c r="AB2079" s="275">
        <f>SUM(Z2079:AA2079)</f>
        <v>0</v>
      </c>
      <c r="AC2079" s="275"/>
      <c r="AD2079" s="275"/>
      <c r="AE2079" s="275">
        <f>SUM(AC2079:AD2079)</f>
        <v>0</v>
      </c>
      <c r="AF2079" s="500"/>
      <c r="AG2079" s="275"/>
      <c r="AH2079" s="275"/>
      <c r="AI2079" s="275">
        <f>SUM(AG2079:AH2079)</f>
        <v>0</v>
      </c>
      <c r="AJ2079" s="275"/>
      <c r="AK2079" s="275"/>
      <c r="AL2079" s="275">
        <f>SUM(AJ2079:AK2079)</f>
        <v>0</v>
      </c>
      <c r="AM2079" s="275"/>
      <c r="AN2079" s="275"/>
      <c r="AO2079" s="275">
        <f>SUM(AM2079:AN2079)</f>
        <v>0</v>
      </c>
      <c r="AP2079" s="275"/>
      <c r="AQ2079" s="275"/>
      <c r="AR2079" s="275">
        <f>SUM(AP2079:AQ2079)</f>
        <v>0</v>
      </c>
      <c r="AS2079" s="500"/>
      <c r="AT2079" s="275"/>
      <c r="AU2079" s="275"/>
      <c r="AV2079" s="275">
        <f>SUM(AT2079:AU2079)</f>
        <v>0</v>
      </c>
      <c r="AW2079" s="567">
        <f t="shared" si="10100"/>
        <v>0</v>
      </c>
      <c r="AX2079" s="567">
        <f t="shared" si="10101"/>
        <v>0</v>
      </c>
      <c r="AY2079" s="567">
        <f t="shared" si="10102"/>
        <v>0</v>
      </c>
      <c r="AZ2079" s="159"/>
      <c r="BA2079" s="159"/>
      <c r="BB2079" s="275">
        <f>SUM(AZ2079:BA2079)</f>
        <v>0</v>
      </c>
      <c r="BC2079" s="275"/>
      <c r="BD2079" s="275"/>
      <c r="BE2079" s="275">
        <f>SUM(BC2079:BD2079)</f>
        <v>0</v>
      </c>
      <c r="BF2079" s="521"/>
      <c r="BG2079" s="605">
        <f>SUM(F2079,S2079,AF2079,AS2079)</f>
        <v>8</v>
      </c>
      <c r="BH2079" s="533">
        <f>SUM(G2079,T2079,AG2079)</f>
        <v>0</v>
      </c>
      <c r="BI2079" s="533">
        <f t="shared" si="10103"/>
        <v>0</v>
      </c>
      <c r="BJ2079" s="533">
        <f t="shared" si="10104"/>
        <v>0</v>
      </c>
      <c r="BK2079" s="533">
        <f t="shared" si="10105"/>
        <v>0</v>
      </c>
      <c r="BL2079" s="533">
        <f t="shared" si="10106"/>
        <v>0</v>
      </c>
      <c r="BM2079" s="533">
        <f t="shared" si="10107"/>
        <v>0</v>
      </c>
      <c r="BN2079" s="533">
        <f>SUM(M2079,Z2079,AM2079)</f>
        <v>0</v>
      </c>
      <c r="BO2079" s="533">
        <f t="shared" si="10108"/>
        <v>0</v>
      </c>
      <c r="BP2079" s="533">
        <f t="shared" si="10109"/>
        <v>0</v>
      </c>
      <c r="BQ2079" s="533">
        <f t="shared" si="10110"/>
        <v>0</v>
      </c>
      <c r="BR2079" s="533">
        <f t="shared" si="10111"/>
        <v>0</v>
      </c>
      <c r="BS2079" s="533">
        <f t="shared" si="10112"/>
        <v>0</v>
      </c>
      <c r="BT2079" s="533">
        <f>AT2079</f>
        <v>0</v>
      </c>
      <c r="BU2079" s="533">
        <f t="shared" si="10113"/>
        <v>0</v>
      </c>
      <c r="BV2079" s="533">
        <f t="shared" si="10114"/>
        <v>0</v>
      </c>
      <c r="BW2079" s="536">
        <f>SUM(BH2079,BK2079,BN2079,BQ2079,BT2079)</f>
        <v>0</v>
      </c>
      <c r="BX2079" s="536">
        <f t="shared" si="10115"/>
        <v>0</v>
      </c>
      <c r="BY2079" s="536">
        <f t="shared" si="10116"/>
        <v>0</v>
      </c>
      <c r="BZ2079" t="s">
        <v>74</v>
      </c>
      <c r="CA2079" s="553">
        <f>AZ2079</f>
        <v>0</v>
      </c>
      <c r="CB2079" s="553">
        <f t="shared" si="10117"/>
        <v>0</v>
      </c>
      <c r="CC2079" s="553">
        <f t="shared" si="10118"/>
        <v>0</v>
      </c>
      <c r="CD2079" s="553">
        <f>BC2079</f>
        <v>0</v>
      </c>
      <c r="CE2079" s="553">
        <f t="shared" si="10119"/>
        <v>0</v>
      </c>
      <c r="CF2079" s="553">
        <f t="shared" si="10120"/>
        <v>0</v>
      </c>
    </row>
    <row r="2080" spans="1:84" s="10" customFormat="1">
      <c r="A2080" s="151"/>
      <c r="B2080" s="151"/>
      <c r="C2080" s="151"/>
      <c r="D2080" s="151"/>
      <c r="E2080" s="370"/>
      <c r="F2080" s="592">
        <f t="shared" ref="F2080" si="10121">SUM(F2078:F2079)</f>
        <v>8</v>
      </c>
      <c r="G2080" s="276">
        <f t="shared" ref="G2080:BE2080" si="10122">SUM(G2078:G2079)</f>
        <v>0</v>
      </c>
      <c r="H2080" s="276">
        <f t="shared" si="10122"/>
        <v>0</v>
      </c>
      <c r="I2080" s="276">
        <f t="shared" si="10122"/>
        <v>0</v>
      </c>
      <c r="J2080" s="276">
        <f t="shared" si="10122"/>
        <v>0</v>
      </c>
      <c r="K2080" s="276">
        <f t="shared" si="10122"/>
        <v>0</v>
      </c>
      <c r="L2080" s="276">
        <f t="shared" si="10122"/>
        <v>0</v>
      </c>
      <c r="M2080" s="276">
        <f t="shared" si="10122"/>
        <v>0</v>
      </c>
      <c r="N2080" s="276">
        <f t="shared" si="10122"/>
        <v>0</v>
      </c>
      <c r="O2080" s="276">
        <f t="shared" si="10122"/>
        <v>0</v>
      </c>
      <c r="P2080" s="276">
        <f t="shared" si="10122"/>
        <v>0</v>
      </c>
      <c r="Q2080" s="276">
        <f t="shared" si="10122"/>
        <v>0</v>
      </c>
      <c r="R2080" s="276">
        <f t="shared" si="10122"/>
        <v>0</v>
      </c>
      <c r="S2080" s="501">
        <f t="shared" si="10122"/>
        <v>0</v>
      </c>
      <c r="T2080" s="276">
        <f t="shared" si="10122"/>
        <v>0</v>
      </c>
      <c r="U2080" s="276">
        <f t="shared" si="10122"/>
        <v>0</v>
      </c>
      <c r="V2080" s="276">
        <f t="shared" si="10122"/>
        <v>0</v>
      </c>
      <c r="W2080" s="276">
        <f t="shared" si="10122"/>
        <v>0</v>
      </c>
      <c r="X2080" s="276">
        <f t="shared" si="10122"/>
        <v>0</v>
      </c>
      <c r="Y2080" s="276">
        <f t="shared" si="10122"/>
        <v>0</v>
      </c>
      <c r="Z2080" s="276">
        <f t="shared" si="10122"/>
        <v>0</v>
      </c>
      <c r="AA2080" s="276">
        <f t="shared" si="10122"/>
        <v>0</v>
      </c>
      <c r="AB2080" s="276">
        <f t="shared" si="10122"/>
        <v>0</v>
      </c>
      <c r="AC2080" s="276">
        <f t="shared" si="10122"/>
        <v>0</v>
      </c>
      <c r="AD2080" s="276">
        <f t="shared" si="10122"/>
        <v>0</v>
      </c>
      <c r="AE2080" s="276">
        <f t="shared" si="10122"/>
        <v>0</v>
      </c>
      <c r="AF2080" s="501">
        <f t="shared" si="10122"/>
        <v>0</v>
      </c>
      <c r="AG2080" s="276">
        <f t="shared" si="10122"/>
        <v>0</v>
      </c>
      <c r="AH2080" s="276">
        <f t="shared" si="10122"/>
        <v>0</v>
      </c>
      <c r="AI2080" s="276">
        <f t="shared" si="10122"/>
        <v>0</v>
      </c>
      <c r="AJ2080" s="276">
        <f t="shared" si="10122"/>
        <v>0</v>
      </c>
      <c r="AK2080" s="276">
        <f t="shared" si="10122"/>
        <v>0</v>
      </c>
      <c r="AL2080" s="276">
        <f t="shared" si="10122"/>
        <v>0</v>
      </c>
      <c r="AM2080" s="276">
        <f t="shared" si="10122"/>
        <v>0</v>
      </c>
      <c r="AN2080" s="276">
        <f t="shared" si="10122"/>
        <v>0</v>
      </c>
      <c r="AO2080" s="276">
        <f t="shared" si="10122"/>
        <v>0</v>
      </c>
      <c r="AP2080" s="276">
        <f t="shared" si="10122"/>
        <v>0</v>
      </c>
      <c r="AQ2080" s="276">
        <f t="shared" si="10122"/>
        <v>0</v>
      </c>
      <c r="AR2080" s="276">
        <f t="shared" si="10122"/>
        <v>0</v>
      </c>
      <c r="AS2080" s="501">
        <f t="shared" si="10122"/>
        <v>0</v>
      </c>
      <c r="AT2080" s="276">
        <f t="shared" si="10122"/>
        <v>0</v>
      </c>
      <c r="AU2080" s="276">
        <f t="shared" si="10122"/>
        <v>0</v>
      </c>
      <c r="AV2080" s="276">
        <f t="shared" si="10122"/>
        <v>0</v>
      </c>
      <c r="AW2080" s="568">
        <f t="shared" si="10122"/>
        <v>0</v>
      </c>
      <c r="AX2080" s="568">
        <f t="shared" si="10122"/>
        <v>0</v>
      </c>
      <c r="AY2080" s="568">
        <f t="shared" si="10122"/>
        <v>0</v>
      </c>
      <c r="AZ2080" s="276">
        <f t="shared" si="10122"/>
        <v>0</v>
      </c>
      <c r="BA2080" s="276">
        <f t="shared" si="10122"/>
        <v>0</v>
      </c>
      <c r="BB2080" s="276">
        <f t="shared" si="10122"/>
        <v>0</v>
      </c>
      <c r="BC2080" s="276">
        <f t="shared" si="10122"/>
        <v>0</v>
      </c>
      <c r="BD2080" s="276">
        <f t="shared" si="10122"/>
        <v>0</v>
      </c>
      <c r="BE2080" s="276">
        <f t="shared" si="10122"/>
        <v>0</v>
      </c>
      <c r="BF2080" s="523"/>
      <c r="BG2080" s="605">
        <f>SUM(F2080,S2080,AF2080,AS2080)</f>
        <v>8</v>
      </c>
      <c r="BH2080" s="533">
        <f>SUM(G2080,T2080,AG2080)</f>
        <v>0</v>
      </c>
      <c r="BI2080" s="533">
        <f t="shared" si="10103"/>
        <v>0</v>
      </c>
      <c r="BJ2080" s="533">
        <f t="shared" si="10104"/>
        <v>0</v>
      </c>
      <c r="BK2080" s="533">
        <f t="shared" si="10105"/>
        <v>0</v>
      </c>
      <c r="BL2080" s="533">
        <f t="shared" si="10106"/>
        <v>0</v>
      </c>
      <c r="BM2080" s="533">
        <f t="shared" si="10107"/>
        <v>0</v>
      </c>
      <c r="BN2080" s="533">
        <f>SUM(M2080,Z2080,AM2080)</f>
        <v>0</v>
      </c>
      <c r="BO2080" s="533">
        <f t="shared" si="10108"/>
        <v>0</v>
      </c>
      <c r="BP2080" s="533">
        <f t="shared" si="10109"/>
        <v>0</v>
      </c>
      <c r="BQ2080" s="533">
        <f t="shared" si="10110"/>
        <v>0</v>
      </c>
      <c r="BR2080" s="533">
        <f t="shared" si="10111"/>
        <v>0</v>
      </c>
      <c r="BS2080" s="533">
        <f t="shared" si="10112"/>
        <v>0</v>
      </c>
      <c r="BT2080" s="533">
        <f>AT2080</f>
        <v>0</v>
      </c>
      <c r="BU2080" s="533">
        <f t="shared" si="10113"/>
        <v>0</v>
      </c>
      <c r="BV2080" s="533">
        <f t="shared" si="10114"/>
        <v>0</v>
      </c>
      <c r="BW2080" s="536">
        <f>SUM(BH2080,BK2080,BN2080,BQ2080,BT2080)</f>
        <v>0</v>
      </c>
      <c r="BX2080" s="536">
        <f t="shared" si="10115"/>
        <v>0</v>
      </c>
      <c r="BY2080" s="536">
        <f t="shared" si="10116"/>
        <v>0</v>
      </c>
      <c r="BZ2080" t="s">
        <v>74</v>
      </c>
      <c r="CA2080" s="553">
        <f>AZ2080</f>
        <v>0</v>
      </c>
      <c r="CB2080" s="553">
        <f t="shared" si="10117"/>
        <v>0</v>
      </c>
      <c r="CC2080" s="553">
        <f t="shared" si="10118"/>
        <v>0</v>
      </c>
      <c r="CD2080" s="553">
        <f>BC2080</f>
        <v>0</v>
      </c>
      <c r="CE2080" s="553">
        <f t="shared" si="10119"/>
        <v>0</v>
      </c>
      <c r="CF2080" s="553">
        <f t="shared" si="10120"/>
        <v>0</v>
      </c>
    </row>
    <row r="2081" spans="1:84" s="10" customFormat="1">
      <c r="A2081" s="151"/>
      <c r="B2081" s="151"/>
      <c r="C2081" s="151"/>
      <c r="D2081" s="151"/>
      <c r="E2081" s="370"/>
      <c r="F2081" s="592"/>
      <c r="G2081" s="168"/>
      <c r="H2081" s="168"/>
      <c r="I2081" s="168"/>
      <c r="J2081" s="168"/>
      <c r="K2081" s="168"/>
      <c r="L2081" s="168"/>
      <c r="M2081" s="168"/>
      <c r="N2081" s="168"/>
      <c r="O2081" s="168"/>
      <c r="P2081" s="168"/>
      <c r="Q2081" s="168"/>
      <c r="R2081" s="168"/>
      <c r="S2081" s="502"/>
      <c r="T2081" s="168"/>
      <c r="U2081" s="168"/>
      <c r="V2081" s="168"/>
      <c r="W2081" s="168"/>
      <c r="X2081" s="168"/>
      <c r="Y2081" s="168"/>
      <c r="Z2081" s="168"/>
      <c r="AA2081" s="168"/>
      <c r="AB2081" s="168"/>
      <c r="AC2081" s="168"/>
      <c r="AD2081" s="168"/>
      <c r="AE2081" s="168"/>
      <c r="AF2081" s="502"/>
      <c r="AG2081" s="168"/>
      <c r="AH2081" s="168"/>
      <c r="AI2081" s="168"/>
      <c r="AJ2081" s="168"/>
      <c r="AK2081" s="168"/>
      <c r="AL2081" s="168"/>
      <c r="AM2081" s="168"/>
      <c r="AN2081" s="168"/>
      <c r="AO2081" s="168"/>
      <c r="AP2081" s="168"/>
      <c r="AQ2081" s="168"/>
      <c r="AR2081" s="168"/>
      <c r="AS2081" s="502"/>
      <c r="AT2081" s="168"/>
      <c r="AU2081" s="168"/>
      <c r="AV2081" s="168"/>
      <c r="AW2081" s="569"/>
      <c r="AX2081" s="569"/>
      <c r="AY2081" s="569"/>
      <c r="AZ2081" s="168"/>
      <c r="BA2081" s="168"/>
      <c r="BB2081" s="168"/>
      <c r="BC2081" s="168"/>
      <c r="BD2081" s="168"/>
      <c r="BE2081" s="168"/>
      <c r="BF2081" s="523"/>
      <c r="BG2081" s="611"/>
      <c r="BH2081" s="537"/>
      <c r="BI2081" s="537"/>
      <c r="BJ2081" s="537"/>
      <c r="BK2081" s="537"/>
      <c r="BL2081" s="537"/>
      <c r="BM2081" s="537"/>
      <c r="BN2081" s="537"/>
      <c r="BO2081" s="537"/>
      <c r="BP2081" s="537"/>
      <c r="BQ2081" s="537"/>
      <c r="BR2081" s="537"/>
      <c r="BS2081" s="537"/>
      <c r="BT2081" s="537"/>
      <c r="BU2081" s="537"/>
      <c r="BV2081" s="537"/>
      <c r="BW2081" s="537"/>
      <c r="BX2081" s="537"/>
      <c r="BY2081" s="537"/>
      <c r="CA2081" s="171"/>
      <c r="CB2081" s="171"/>
      <c r="CC2081" s="171"/>
      <c r="CD2081" s="171"/>
      <c r="CE2081" s="171"/>
      <c r="CF2081" s="171"/>
    </row>
    <row r="2082" spans="1:84" s="10" customFormat="1">
      <c r="A2082" s="151"/>
      <c r="B2082" s="151"/>
      <c r="C2082" s="151"/>
      <c r="D2082" s="151"/>
      <c r="E2082" s="370"/>
      <c r="F2082" s="592"/>
      <c r="G2082" s="168"/>
      <c r="H2082" s="168"/>
      <c r="I2082" s="168"/>
      <c r="J2082" s="168"/>
      <c r="K2082" s="168"/>
      <c r="L2082" s="168"/>
      <c r="M2082" s="168"/>
      <c r="N2082" s="168"/>
      <c r="O2082" s="168"/>
      <c r="P2082" s="168"/>
      <c r="Q2082" s="168"/>
      <c r="R2082" s="168"/>
      <c r="S2082" s="502"/>
      <c r="T2082" s="168"/>
      <c r="U2082" s="168"/>
      <c r="V2082" s="168"/>
      <c r="W2082" s="168"/>
      <c r="X2082" s="168"/>
      <c r="Y2082" s="168"/>
      <c r="Z2082" s="168"/>
      <c r="AA2082" s="168"/>
      <c r="AB2082" s="168"/>
      <c r="AC2082" s="168"/>
      <c r="AD2082" s="168"/>
      <c r="AE2082" s="168"/>
      <c r="AF2082" s="502"/>
      <c r="AG2082" s="168"/>
      <c r="AH2082" s="168"/>
      <c r="AI2082" s="168"/>
      <c r="AJ2082" s="168"/>
      <c r="AK2082" s="168"/>
      <c r="AL2082" s="168"/>
      <c r="AM2082" s="168"/>
      <c r="AN2082" s="168"/>
      <c r="AO2082" s="168"/>
      <c r="AP2082" s="168"/>
      <c r="AQ2082" s="168"/>
      <c r="AR2082" s="168"/>
      <c r="AS2082" s="502"/>
      <c r="AT2082" s="168"/>
      <c r="AU2082" s="168"/>
      <c r="AV2082" s="168"/>
      <c r="AW2082" s="569"/>
      <c r="AX2082" s="569"/>
      <c r="AY2082" s="569"/>
      <c r="AZ2082" s="168"/>
      <c r="BA2082" s="168"/>
      <c r="BB2082" s="168"/>
      <c r="BC2082" s="168"/>
      <c r="BD2082" s="168"/>
      <c r="BE2082" s="168"/>
      <c r="BF2082" s="523"/>
      <c r="BG2082" s="611"/>
      <c r="BH2082" s="537"/>
      <c r="BI2082" s="537"/>
      <c r="BJ2082" s="537"/>
      <c r="BK2082" s="537"/>
      <c r="BL2082" s="537"/>
      <c r="BM2082" s="537"/>
      <c r="BN2082" s="537"/>
      <c r="BO2082" s="537"/>
      <c r="BP2082" s="537"/>
      <c r="BQ2082" s="537"/>
      <c r="BR2082" s="537"/>
      <c r="BS2082" s="537"/>
      <c r="BT2082" s="537"/>
      <c r="BU2082" s="537"/>
      <c r="BV2082" s="537"/>
      <c r="BW2082" s="537"/>
      <c r="BX2082" s="537"/>
      <c r="BY2082" s="537"/>
      <c r="CA2082" s="171"/>
      <c r="CB2082" s="171"/>
      <c r="CC2082" s="171"/>
      <c r="CD2082" s="171"/>
      <c r="CE2082" s="171"/>
      <c r="CF2082" s="171"/>
    </row>
    <row r="2083" spans="1:84" s="10" customFormat="1">
      <c r="A2083" s="151"/>
      <c r="B2083" s="151"/>
      <c r="C2083" s="151"/>
      <c r="D2083" s="151"/>
      <c r="E2083" s="370"/>
      <c r="F2083" s="592"/>
      <c r="G2083" s="168"/>
      <c r="H2083" s="168"/>
      <c r="I2083" s="168"/>
      <c r="J2083" s="168"/>
      <c r="K2083" s="168"/>
      <c r="L2083" s="168"/>
      <c r="M2083" s="168"/>
      <c r="N2083" s="168"/>
      <c r="O2083" s="168"/>
      <c r="P2083" s="168"/>
      <c r="Q2083" s="168"/>
      <c r="R2083" s="168"/>
      <c r="S2083" s="502"/>
      <c r="T2083" s="168"/>
      <c r="U2083" s="168"/>
      <c r="V2083" s="168"/>
      <c r="W2083" s="168"/>
      <c r="X2083" s="168"/>
      <c r="Y2083" s="168"/>
      <c r="Z2083" s="168"/>
      <c r="AA2083" s="168"/>
      <c r="AB2083" s="168"/>
      <c r="AC2083" s="168"/>
      <c r="AD2083" s="168"/>
      <c r="AE2083" s="168"/>
      <c r="AF2083" s="502"/>
      <c r="AG2083" s="168"/>
      <c r="AH2083" s="168"/>
      <c r="AI2083" s="168"/>
      <c r="AJ2083" s="168"/>
      <c r="AK2083" s="168"/>
      <c r="AL2083" s="168"/>
      <c r="AM2083" s="168"/>
      <c r="AN2083" s="168"/>
      <c r="AO2083" s="168"/>
      <c r="AP2083" s="168"/>
      <c r="AQ2083" s="168"/>
      <c r="AR2083" s="168"/>
      <c r="AS2083" s="502"/>
      <c r="AT2083" s="168"/>
      <c r="AU2083" s="168"/>
      <c r="AV2083" s="168"/>
      <c r="AW2083" s="569"/>
      <c r="AX2083" s="569"/>
      <c r="AY2083" s="569"/>
      <c r="AZ2083" s="168"/>
      <c r="BA2083" s="168"/>
      <c r="BB2083" s="168"/>
      <c r="BC2083" s="168"/>
      <c r="BD2083" s="168"/>
      <c r="BE2083" s="168"/>
      <c r="BF2083" s="523"/>
      <c r="BG2083" s="611"/>
      <c r="BH2083" s="537"/>
      <c r="BI2083" s="537"/>
      <c r="BJ2083" s="537"/>
      <c r="BK2083" s="537"/>
      <c r="BL2083" s="537"/>
      <c r="BM2083" s="537"/>
      <c r="BN2083" s="537"/>
      <c r="BO2083" s="537"/>
      <c r="BP2083" s="537"/>
      <c r="BQ2083" s="537"/>
      <c r="BR2083" s="537"/>
      <c r="BS2083" s="537"/>
      <c r="BT2083" s="537"/>
      <c r="BU2083" s="537"/>
      <c r="BV2083" s="537"/>
      <c r="BW2083" s="537"/>
      <c r="BX2083" s="537"/>
      <c r="BY2083" s="537"/>
      <c r="CA2083" s="171"/>
      <c r="CB2083" s="171"/>
      <c r="CC2083" s="171"/>
      <c r="CD2083" s="171"/>
      <c r="CE2083" s="171"/>
      <c r="CF2083" s="171"/>
    </row>
    <row r="2084" spans="1:84" s="10" customFormat="1">
      <c r="A2084" s="151"/>
      <c r="B2084" s="151"/>
      <c r="C2084" s="151"/>
      <c r="D2084" s="151"/>
      <c r="E2084" s="370"/>
      <c r="F2084" s="592"/>
      <c r="G2084" s="168"/>
      <c r="H2084" s="168"/>
      <c r="I2084" s="168"/>
      <c r="J2084" s="168"/>
      <c r="K2084" s="168"/>
      <c r="L2084" s="168"/>
      <c r="M2084" s="168"/>
      <c r="N2084" s="168"/>
      <c r="O2084" s="168"/>
      <c r="P2084" s="168"/>
      <c r="Q2084" s="168"/>
      <c r="R2084" s="168"/>
      <c r="S2084" s="502"/>
      <c r="T2084" s="168"/>
      <c r="U2084" s="168"/>
      <c r="V2084" s="168"/>
      <c r="W2084" s="168"/>
      <c r="X2084" s="168"/>
      <c r="Y2084" s="168"/>
      <c r="Z2084" s="168"/>
      <c r="AA2084" s="168"/>
      <c r="AB2084" s="168"/>
      <c r="AC2084" s="168"/>
      <c r="AD2084" s="168"/>
      <c r="AE2084" s="168"/>
      <c r="AF2084" s="502"/>
      <c r="AG2084" s="168"/>
      <c r="AH2084" s="168"/>
      <c r="AI2084" s="168"/>
      <c r="AJ2084" s="168"/>
      <c r="AK2084" s="168"/>
      <c r="AL2084" s="168"/>
      <c r="AM2084" s="168"/>
      <c r="AN2084" s="168"/>
      <c r="AO2084" s="168"/>
      <c r="AP2084" s="168"/>
      <c r="AQ2084" s="168"/>
      <c r="AR2084" s="168"/>
      <c r="AS2084" s="502"/>
      <c r="AT2084" s="168"/>
      <c r="AU2084" s="168"/>
      <c r="AV2084" s="168"/>
      <c r="AW2084" s="569"/>
      <c r="AX2084" s="569"/>
      <c r="AY2084" s="569"/>
      <c r="AZ2084" s="168"/>
      <c r="BA2084" s="168"/>
      <c r="BB2084" s="168"/>
      <c r="BC2084" s="168"/>
      <c r="BD2084" s="168"/>
      <c r="BE2084" s="168"/>
      <c r="BF2084" s="523"/>
      <c r="BG2084" s="611"/>
      <c r="BH2084" s="537"/>
      <c r="BI2084" s="537"/>
      <c r="BJ2084" s="537"/>
      <c r="BK2084" s="537"/>
      <c r="BL2084" s="537"/>
      <c r="BM2084" s="537"/>
      <c r="BN2084" s="537"/>
      <c r="BO2084" s="537"/>
      <c r="BP2084" s="537"/>
      <c r="BQ2084" s="537"/>
      <c r="BR2084" s="537"/>
      <c r="BS2084" s="537"/>
      <c r="BT2084" s="537"/>
      <c r="BU2084" s="537"/>
      <c r="BV2084" s="537"/>
      <c r="BW2084" s="537"/>
      <c r="BX2084" s="537"/>
      <c r="BY2084" s="537"/>
      <c r="CA2084" s="171"/>
      <c r="CB2084" s="171"/>
      <c r="CC2084" s="171"/>
      <c r="CD2084" s="171"/>
      <c r="CE2084" s="171"/>
      <c r="CF2084" s="171"/>
    </row>
    <row r="2085" spans="1:84" s="10" customFormat="1">
      <c r="A2085" s="151"/>
      <c r="B2085" s="149" t="s">
        <v>51</v>
      </c>
      <c r="C2085" s="151"/>
      <c r="D2085" s="151"/>
      <c r="E2085" s="379" t="s">
        <v>656</v>
      </c>
      <c r="F2085" s="592"/>
      <c r="G2085" s="159"/>
      <c r="H2085" s="159"/>
      <c r="I2085" s="275"/>
      <c r="J2085" s="159"/>
      <c r="K2085" s="159"/>
      <c r="L2085" s="275"/>
      <c r="M2085" s="159"/>
      <c r="N2085" s="159"/>
      <c r="O2085" s="275"/>
      <c r="P2085" s="159"/>
      <c r="Q2085" s="159"/>
      <c r="R2085" s="275"/>
      <c r="S2085" s="500"/>
      <c r="T2085" s="275"/>
      <c r="U2085" s="275"/>
      <c r="V2085" s="275"/>
      <c r="W2085" s="275"/>
      <c r="X2085" s="275"/>
      <c r="Y2085" s="275"/>
      <c r="Z2085" s="275"/>
      <c r="AA2085" s="275"/>
      <c r="AB2085" s="275"/>
      <c r="AC2085" s="275"/>
      <c r="AD2085" s="275"/>
      <c r="AE2085" s="275"/>
      <c r="AF2085" s="500"/>
      <c r="AG2085" s="275"/>
      <c r="AH2085" s="275"/>
      <c r="AI2085" s="275"/>
      <c r="AJ2085" s="275"/>
      <c r="AK2085" s="275"/>
      <c r="AL2085" s="275"/>
      <c r="AM2085" s="275"/>
      <c r="AN2085" s="275"/>
      <c r="AO2085" s="275"/>
      <c r="AP2085" s="275"/>
      <c r="AQ2085" s="275"/>
      <c r="AR2085" s="275"/>
      <c r="AS2085" s="500"/>
      <c r="AT2085" s="275"/>
      <c r="AU2085" s="275"/>
      <c r="AV2085" s="275"/>
      <c r="AW2085" s="567"/>
      <c r="AX2085" s="567"/>
      <c r="AY2085" s="567"/>
      <c r="AZ2085" s="159"/>
      <c r="BA2085" s="159"/>
      <c r="BB2085" s="275"/>
      <c r="BC2085" s="275"/>
      <c r="BD2085" s="275"/>
      <c r="BE2085" s="275"/>
      <c r="BF2085" s="521"/>
      <c r="BG2085" s="611"/>
      <c r="BH2085" s="537"/>
      <c r="BI2085" s="537"/>
      <c r="BJ2085" s="537"/>
      <c r="BK2085" s="537"/>
      <c r="BL2085" s="537"/>
      <c r="BM2085" s="537"/>
      <c r="BN2085" s="537"/>
      <c r="BO2085" s="537"/>
      <c r="BP2085" s="537"/>
      <c r="BQ2085" s="537"/>
      <c r="BR2085" s="537"/>
      <c r="BS2085" s="537"/>
      <c r="BT2085" s="537"/>
      <c r="BU2085" s="537"/>
      <c r="BV2085" s="537"/>
      <c r="BW2085" s="537"/>
      <c r="BX2085" s="537"/>
      <c r="BY2085" s="537"/>
      <c r="CA2085" s="171"/>
      <c r="CB2085" s="171"/>
      <c r="CC2085" s="171"/>
      <c r="CD2085" s="171"/>
      <c r="CE2085" s="171"/>
      <c r="CF2085" s="171"/>
    </row>
    <row r="2086" spans="1:84" s="10" customFormat="1">
      <c r="A2086" s="151"/>
      <c r="B2086" s="151" t="s">
        <v>74</v>
      </c>
      <c r="C2086" s="151"/>
      <c r="D2086" s="151"/>
      <c r="E2086" s="446" t="s">
        <v>1078</v>
      </c>
      <c r="F2086" s="592">
        <v>1</v>
      </c>
      <c r="G2086" s="159"/>
      <c r="H2086" s="159"/>
      <c r="I2086" s="275">
        <f>SUM(G2086:H2086)</f>
        <v>0</v>
      </c>
      <c r="J2086" s="159"/>
      <c r="K2086" s="159"/>
      <c r="L2086" s="275">
        <f>SUM(J2086:K2086)</f>
        <v>0</v>
      </c>
      <c r="M2086" s="159"/>
      <c r="N2086" s="159"/>
      <c r="O2086" s="275">
        <f>SUM(M2086:N2086)</f>
        <v>0</v>
      </c>
      <c r="P2086" s="159"/>
      <c r="Q2086" s="159"/>
      <c r="R2086" s="275">
        <f>SUM(P2086:Q2086)</f>
        <v>0</v>
      </c>
      <c r="S2086" s="500"/>
      <c r="T2086" s="275"/>
      <c r="U2086" s="275"/>
      <c r="V2086" s="275">
        <f>SUM(T2086:U2086)</f>
        <v>0</v>
      </c>
      <c r="W2086" s="275"/>
      <c r="X2086" s="275"/>
      <c r="Y2086" s="275">
        <f>SUM(W2086:X2086)</f>
        <v>0</v>
      </c>
      <c r="Z2086" s="275"/>
      <c r="AA2086" s="275"/>
      <c r="AB2086" s="275">
        <f>SUM(Z2086:AA2086)</f>
        <v>0</v>
      </c>
      <c r="AC2086" s="275"/>
      <c r="AD2086" s="275"/>
      <c r="AE2086" s="275">
        <f>SUM(AC2086:AD2086)</f>
        <v>0</v>
      </c>
      <c r="AF2086" s="500"/>
      <c r="AG2086" s="275"/>
      <c r="AH2086" s="275"/>
      <c r="AI2086" s="275">
        <f>SUM(AG2086:AH2086)</f>
        <v>0</v>
      </c>
      <c r="AJ2086" s="275"/>
      <c r="AK2086" s="275"/>
      <c r="AL2086" s="275">
        <f>SUM(AJ2086:AK2086)</f>
        <v>0</v>
      </c>
      <c r="AM2086" s="275"/>
      <c r="AN2086" s="275"/>
      <c r="AO2086" s="275">
        <f>SUM(AM2086:AN2086)</f>
        <v>0</v>
      </c>
      <c r="AP2086" s="275"/>
      <c r="AQ2086" s="275"/>
      <c r="AR2086" s="275">
        <f>SUM(AP2086:AQ2086)</f>
        <v>0</v>
      </c>
      <c r="AS2086" s="500"/>
      <c r="AT2086" s="275"/>
      <c r="AU2086" s="275"/>
      <c r="AV2086" s="275">
        <f>SUM(AT2086:AU2086)</f>
        <v>0</v>
      </c>
      <c r="AW2086" s="567">
        <f t="shared" ref="AW2086:AW2087" si="10123">SUM(G2086,J2086,M2086,P2086,T2086,W2086,Z2086,AC2086,AG2086,AJ2086,AM2086,AP2086,AT2086)</f>
        <v>0</v>
      </c>
      <c r="AX2086" s="567">
        <f t="shared" ref="AX2086:AX2087" si="10124">SUM(H2086,K2086,N2086,Q2086,U2086,X2086,AA2086,AD2086,AH2086,AK2086,AN2086,AQ2086,AU2086)</f>
        <v>0</v>
      </c>
      <c r="AY2086" s="567">
        <f t="shared" ref="AY2086:AY2087" si="10125">SUM(I2086,L2086,O2086,R2086,V2086,Y2086,AB2086,AE2086,AI2086,AL2086,AO2086,AR2086,AV2086)</f>
        <v>0</v>
      </c>
      <c r="AZ2086" s="159"/>
      <c r="BA2086" s="159"/>
      <c r="BB2086" s="275">
        <f>SUM(AZ2086:BA2086)</f>
        <v>0</v>
      </c>
      <c r="BC2086" s="275"/>
      <c r="BD2086" s="275"/>
      <c r="BE2086" s="275">
        <f>SUM(BC2086:BD2086)</f>
        <v>0</v>
      </c>
      <c r="BF2086" s="521"/>
      <c r="BG2086" s="605">
        <f>SUM(F2086,S2086,AF2086,AS2086)</f>
        <v>1</v>
      </c>
      <c r="BH2086" s="533">
        <f>SUM(G2086,T2086,AG2086)</f>
        <v>0</v>
      </c>
      <c r="BI2086" s="533">
        <f t="shared" ref="BI2086:BI2088" si="10126">SUM(H2086,U2086,AH2086)</f>
        <v>0</v>
      </c>
      <c r="BJ2086" s="533">
        <f t="shared" ref="BJ2086:BJ2088" si="10127">SUM(I2086,V2086,AI2086)</f>
        <v>0</v>
      </c>
      <c r="BK2086" s="533">
        <f t="shared" ref="BK2086:BK2088" si="10128">SUM(J2086,W2086,AJ2086)</f>
        <v>0</v>
      </c>
      <c r="BL2086" s="533">
        <f t="shared" ref="BL2086:BL2088" si="10129">SUM(K2086,X2086,AK2086)</f>
        <v>0</v>
      </c>
      <c r="BM2086" s="533">
        <f t="shared" ref="BM2086:BM2088" si="10130">SUM(L2086,Y2086,AL2086)</f>
        <v>0</v>
      </c>
      <c r="BN2086" s="533">
        <f>SUM(M2086,Z2086,AM2086)</f>
        <v>0</v>
      </c>
      <c r="BO2086" s="533">
        <f t="shared" ref="BO2086:BO2088" si="10131">SUM(N2086,AA2086,AN2086)</f>
        <v>0</v>
      </c>
      <c r="BP2086" s="533">
        <f t="shared" ref="BP2086:BP2088" si="10132">SUM(O2086,AB2086,AO2086)</f>
        <v>0</v>
      </c>
      <c r="BQ2086" s="533">
        <f t="shared" ref="BQ2086:BQ2088" si="10133">SUM(P2086,AC2086,AP2086)</f>
        <v>0</v>
      </c>
      <c r="BR2086" s="533">
        <f t="shared" ref="BR2086:BR2088" si="10134">SUM(Q2086,AD2086,AQ2086)</f>
        <v>0</v>
      </c>
      <c r="BS2086" s="533">
        <f t="shared" ref="BS2086:BS2088" si="10135">SUM(R2086,AE2086,AR2086)</f>
        <v>0</v>
      </c>
      <c r="BT2086" s="533">
        <f>AT2086</f>
        <v>0</v>
      </c>
      <c r="BU2086" s="533">
        <f t="shared" ref="BU2086:BU2088" si="10136">AU2086</f>
        <v>0</v>
      </c>
      <c r="BV2086" s="533">
        <f t="shared" ref="BV2086:BV2088" si="10137">AV2086</f>
        <v>0</v>
      </c>
      <c r="BW2086" s="536">
        <f>SUM(BH2086,BK2086,BN2086,BQ2086,BT2086)</f>
        <v>0</v>
      </c>
      <c r="BX2086" s="536">
        <f t="shared" ref="BX2086:BX2088" si="10138">SUM(BI2086,BL2086,BO2086,BR2086,BU2086)</f>
        <v>0</v>
      </c>
      <c r="BY2086" s="536">
        <f t="shared" ref="BY2086:BY2088" si="10139">SUM(BJ2086,BM2086,BP2086,BS2086,BV2086)</f>
        <v>0</v>
      </c>
      <c r="BZ2086" t="s">
        <v>74</v>
      </c>
      <c r="CA2086" s="553">
        <f>AZ2086</f>
        <v>0</v>
      </c>
      <c r="CB2086" s="553">
        <f t="shared" ref="CB2086:CB2088" si="10140">BA2086</f>
        <v>0</v>
      </c>
      <c r="CC2086" s="553">
        <f t="shared" ref="CC2086:CC2088" si="10141">BB2086</f>
        <v>0</v>
      </c>
      <c r="CD2086" s="553">
        <f>BC2086</f>
        <v>0</v>
      </c>
      <c r="CE2086" s="553">
        <f t="shared" ref="CE2086:CE2088" si="10142">BD2086</f>
        <v>0</v>
      </c>
      <c r="CF2086" s="553">
        <f t="shared" ref="CF2086:CF2088" si="10143">BE2086</f>
        <v>0</v>
      </c>
    </row>
    <row r="2087" spans="1:84" s="10" customFormat="1">
      <c r="A2087" s="151"/>
      <c r="B2087" s="151"/>
      <c r="C2087" s="151"/>
      <c r="D2087" s="151"/>
      <c r="E2087" s="446" t="s">
        <v>1079</v>
      </c>
      <c r="F2087" s="592">
        <v>13</v>
      </c>
      <c r="G2087" s="159"/>
      <c r="H2087" s="159"/>
      <c r="I2087" s="275">
        <f>SUM(G2087:H2087)</f>
        <v>0</v>
      </c>
      <c r="J2087" s="159"/>
      <c r="K2087" s="159"/>
      <c r="L2087" s="275">
        <f>SUM(J2087:K2087)</f>
        <v>0</v>
      </c>
      <c r="M2087" s="159"/>
      <c r="N2087" s="159"/>
      <c r="O2087" s="275">
        <f>SUM(M2087:N2087)</f>
        <v>0</v>
      </c>
      <c r="P2087" s="159"/>
      <c r="Q2087" s="159"/>
      <c r="R2087" s="275">
        <f>SUM(P2087:Q2087)</f>
        <v>0</v>
      </c>
      <c r="S2087" s="500"/>
      <c r="T2087" s="275"/>
      <c r="U2087" s="275"/>
      <c r="V2087" s="275">
        <f>SUM(T2087:U2087)</f>
        <v>0</v>
      </c>
      <c r="W2087" s="275"/>
      <c r="X2087" s="275"/>
      <c r="Y2087" s="275">
        <f>SUM(W2087:X2087)</f>
        <v>0</v>
      </c>
      <c r="Z2087" s="275"/>
      <c r="AA2087" s="275"/>
      <c r="AB2087" s="275">
        <f>SUM(Z2087:AA2087)</f>
        <v>0</v>
      </c>
      <c r="AC2087" s="275"/>
      <c r="AD2087" s="275"/>
      <c r="AE2087" s="275">
        <f>SUM(AC2087:AD2087)</f>
        <v>0</v>
      </c>
      <c r="AF2087" s="500"/>
      <c r="AG2087" s="275"/>
      <c r="AH2087" s="275"/>
      <c r="AI2087" s="275">
        <f>SUM(AG2087:AH2087)</f>
        <v>0</v>
      </c>
      <c r="AJ2087" s="275"/>
      <c r="AK2087" s="275"/>
      <c r="AL2087" s="275">
        <f>SUM(AJ2087:AK2087)</f>
        <v>0</v>
      </c>
      <c r="AM2087" s="275"/>
      <c r="AN2087" s="275"/>
      <c r="AO2087" s="275">
        <f>SUM(AM2087:AN2087)</f>
        <v>0</v>
      </c>
      <c r="AP2087" s="275"/>
      <c r="AQ2087" s="275"/>
      <c r="AR2087" s="275">
        <f>SUM(AP2087:AQ2087)</f>
        <v>0</v>
      </c>
      <c r="AS2087" s="500"/>
      <c r="AT2087" s="275"/>
      <c r="AU2087" s="275"/>
      <c r="AV2087" s="275">
        <f>SUM(AT2087:AU2087)</f>
        <v>0</v>
      </c>
      <c r="AW2087" s="567">
        <f t="shared" si="10123"/>
        <v>0</v>
      </c>
      <c r="AX2087" s="567">
        <f t="shared" si="10124"/>
        <v>0</v>
      </c>
      <c r="AY2087" s="567">
        <f t="shared" si="10125"/>
        <v>0</v>
      </c>
      <c r="AZ2087" s="159"/>
      <c r="BA2087" s="159"/>
      <c r="BB2087" s="275">
        <f>SUM(AZ2087:BA2087)</f>
        <v>0</v>
      </c>
      <c r="BC2087" s="275"/>
      <c r="BD2087" s="275"/>
      <c r="BE2087" s="275">
        <f>SUM(BC2087:BD2087)</f>
        <v>0</v>
      </c>
      <c r="BF2087" s="521"/>
      <c r="BG2087" s="605">
        <f>SUM(F2087,S2087,AF2087,AS2087)</f>
        <v>13</v>
      </c>
      <c r="BH2087" s="533">
        <f>SUM(G2087,T2087,AG2087)</f>
        <v>0</v>
      </c>
      <c r="BI2087" s="533">
        <f t="shared" si="10126"/>
        <v>0</v>
      </c>
      <c r="BJ2087" s="533">
        <f t="shared" si="10127"/>
        <v>0</v>
      </c>
      <c r="BK2087" s="533">
        <f t="shared" si="10128"/>
        <v>0</v>
      </c>
      <c r="BL2087" s="533">
        <f t="shared" si="10129"/>
        <v>0</v>
      </c>
      <c r="BM2087" s="533">
        <f t="shared" si="10130"/>
        <v>0</v>
      </c>
      <c r="BN2087" s="533">
        <f>SUM(M2087,Z2087,AM2087)</f>
        <v>0</v>
      </c>
      <c r="BO2087" s="533">
        <f t="shared" si="10131"/>
        <v>0</v>
      </c>
      <c r="BP2087" s="533">
        <f t="shared" si="10132"/>
        <v>0</v>
      </c>
      <c r="BQ2087" s="533">
        <f t="shared" si="10133"/>
        <v>0</v>
      </c>
      <c r="BR2087" s="533">
        <f t="shared" si="10134"/>
        <v>0</v>
      </c>
      <c r="BS2087" s="533">
        <f t="shared" si="10135"/>
        <v>0</v>
      </c>
      <c r="BT2087" s="533">
        <f>AT2087</f>
        <v>0</v>
      </c>
      <c r="BU2087" s="533">
        <f t="shared" si="10136"/>
        <v>0</v>
      </c>
      <c r="BV2087" s="533">
        <f t="shared" si="10137"/>
        <v>0</v>
      </c>
      <c r="BW2087" s="536">
        <f>SUM(BH2087,BK2087,BN2087,BQ2087,BT2087)</f>
        <v>0</v>
      </c>
      <c r="BX2087" s="536">
        <f t="shared" si="10138"/>
        <v>0</v>
      </c>
      <c r="BY2087" s="536">
        <f t="shared" si="10139"/>
        <v>0</v>
      </c>
      <c r="BZ2087" t="s">
        <v>74</v>
      </c>
      <c r="CA2087" s="553">
        <f>AZ2087</f>
        <v>0</v>
      </c>
      <c r="CB2087" s="553">
        <f t="shared" si="10140"/>
        <v>0</v>
      </c>
      <c r="CC2087" s="553">
        <f t="shared" si="10141"/>
        <v>0</v>
      </c>
      <c r="CD2087" s="553">
        <f>BC2087</f>
        <v>0</v>
      </c>
      <c r="CE2087" s="553">
        <f t="shared" si="10142"/>
        <v>0</v>
      </c>
      <c r="CF2087" s="553">
        <f t="shared" si="10143"/>
        <v>0</v>
      </c>
    </row>
    <row r="2088" spans="1:84" s="10" customFormat="1">
      <c r="A2088" s="151"/>
      <c r="B2088" s="151"/>
      <c r="C2088" s="151"/>
      <c r="D2088" s="151"/>
      <c r="E2088" s="370"/>
      <c r="F2088" s="592">
        <f t="shared" ref="F2088" si="10144">SUM(F2086:F2087)</f>
        <v>14</v>
      </c>
      <c r="G2088" s="276">
        <f t="shared" ref="G2088:BE2088" si="10145">SUM(G2086:G2087)</f>
        <v>0</v>
      </c>
      <c r="H2088" s="276">
        <f t="shared" si="10145"/>
        <v>0</v>
      </c>
      <c r="I2088" s="276">
        <f t="shared" si="10145"/>
        <v>0</v>
      </c>
      <c r="J2088" s="276">
        <f t="shared" si="10145"/>
        <v>0</v>
      </c>
      <c r="K2088" s="276">
        <f t="shared" si="10145"/>
        <v>0</v>
      </c>
      <c r="L2088" s="276">
        <f t="shared" si="10145"/>
        <v>0</v>
      </c>
      <c r="M2088" s="276">
        <f t="shared" si="10145"/>
        <v>0</v>
      </c>
      <c r="N2088" s="276">
        <f t="shared" si="10145"/>
        <v>0</v>
      </c>
      <c r="O2088" s="276">
        <f t="shared" si="10145"/>
        <v>0</v>
      </c>
      <c r="P2088" s="276">
        <f t="shared" si="10145"/>
        <v>0</v>
      </c>
      <c r="Q2088" s="276">
        <f t="shared" si="10145"/>
        <v>0</v>
      </c>
      <c r="R2088" s="276">
        <f t="shared" si="10145"/>
        <v>0</v>
      </c>
      <c r="S2088" s="501">
        <f t="shared" si="10145"/>
        <v>0</v>
      </c>
      <c r="T2088" s="276">
        <f t="shared" si="10145"/>
        <v>0</v>
      </c>
      <c r="U2088" s="276">
        <f t="shared" si="10145"/>
        <v>0</v>
      </c>
      <c r="V2088" s="276">
        <f t="shared" si="10145"/>
        <v>0</v>
      </c>
      <c r="W2088" s="276">
        <f t="shared" si="10145"/>
        <v>0</v>
      </c>
      <c r="X2088" s="276">
        <f t="shared" si="10145"/>
        <v>0</v>
      </c>
      <c r="Y2088" s="276">
        <f t="shared" si="10145"/>
        <v>0</v>
      </c>
      <c r="Z2088" s="276">
        <f t="shared" si="10145"/>
        <v>0</v>
      </c>
      <c r="AA2088" s="276">
        <f t="shared" si="10145"/>
        <v>0</v>
      </c>
      <c r="AB2088" s="276">
        <f t="shared" si="10145"/>
        <v>0</v>
      </c>
      <c r="AC2088" s="276">
        <f t="shared" si="10145"/>
        <v>0</v>
      </c>
      <c r="AD2088" s="276">
        <f t="shared" si="10145"/>
        <v>0</v>
      </c>
      <c r="AE2088" s="276">
        <f t="shared" si="10145"/>
        <v>0</v>
      </c>
      <c r="AF2088" s="501">
        <f t="shared" si="10145"/>
        <v>0</v>
      </c>
      <c r="AG2088" s="276">
        <f t="shared" si="10145"/>
        <v>0</v>
      </c>
      <c r="AH2088" s="276">
        <f t="shared" si="10145"/>
        <v>0</v>
      </c>
      <c r="AI2088" s="276">
        <f t="shared" si="10145"/>
        <v>0</v>
      </c>
      <c r="AJ2088" s="276">
        <f t="shared" si="10145"/>
        <v>0</v>
      </c>
      <c r="AK2088" s="276">
        <f t="shared" si="10145"/>
        <v>0</v>
      </c>
      <c r="AL2088" s="276">
        <f t="shared" si="10145"/>
        <v>0</v>
      </c>
      <c r="AM2088" s="276">
        <f t="shared" si="10145"/>
        <v>0</v>
      </c>
      <c r="AN2088" s="276">
        <f t="shared" si="10145"/>
        <v>0</v>
      </c>
      <c r="AO2088" s="276">
        <f t="shared" si="10145"/>
        <v>0</v>
      </c>
      <c r="AP2088" s="276">
        <f t="shared" si="10145"/>
        <v>0</v>
      </c>
      <c r="AQ2088" s="276">
        <f t="shared" si="10145"/>
        <v>0</v>
      </c>
      <c r="AR2088" s="276">
        <f t="shared" si="10145"/>
        <v>0</v>
      </c>
      <c r="AS2088" s="501">
        <f t="shared" si="10145"/>
        <v>0</v>
      </c>
      <c r="AT2088" s="276">
        <f t="shared" si="10145"/>
        <v>0</v>
      </c>
      <c r="AU2088" s="276">
        <f t="shared" si="10145"/>
        <v>0</v>
      </c>
      <c r="AV2088" s="276">
        <f t="shared" si="10145"/>
        <v>0</v>
      </c>
      <c r="AW2088" s="568">
        <f t="shared" si="10145"/>
        <v>0</v>
      </c>
      <c r="AX2088" s="568">
        <f t="shared" si="10145"/>
        <v>0</v>
      </c>
      <c r="AY2088" s="568">
        <f t="shared" si="10145"/>
        <v>0</v>
      </c>
      <c r="AZ2088" s="276">
        <f t="shared" si="10145"/>
        <v>0</v>
      </c>
      <c r="BA2088" s="276">
        <f t="shared" si="10145"/>
        <v>0</v>
      </c>
      <c r="BB2088" s="276">
        <f t="shared" si="10145"/>
        <v>0</v>
      </c>
      <c r="BC2088" s="276">
        <f t="shared" si="10145"/>
        <v>0</v>
      </c>
      <c r="BD2088" s="276">
        <f t="shared" si="10145"/>
        <v>0</v>
      </c>
      <c r="BE2088" s="276">
        <f t="shared" si="10145"/>
        <v>0</v>
      </c>
      <c r="BF2088" s="523"/>
      <c r="BG2088" s="605">
        <f>SUM(F2088,S2088,AF2088,AS2088)</f>
        <v>14</v>
      </c>
      <c r="BH2088" s="533">
        <f>SUM(G2088,T2088,AG2088)</f>
        <v>0</v>
      </c>
      <c r="BI2088" s="533">
        <f t="shared" si="10126"/>
        <v>0</v>
      </c>
      <c r="BJ2088" s="533">
        <f t="shared" si="10127"/>
        <v>0</v>
      </c>
      <c r="BK2088" s="533">
        <f t="shared" si="10128"/>
        <v>0</v>
      </c>
      <c r="BL2088" s="533">
        <f t="shared" si="10129"/>
        <v>0</v>
      </c>
      <c r="BM2088" s="533">
        <f t="shared" si="10130"/>
        <v>0</v>
      </c>
      <c r="BN2088" s="533">
        <f>SUM(M2088,Z2088,AM2088)</f>
        <v>0</v>
      </c>
      <c r="BO2088" s="533">
        <f t="shared" si="10131"/>
        <v>0</v>
      </c>
      <c r="BP2088" s="533">
        <f t="shared" si="10132"/>
        <v>0</v>
      </c>
      <c r="BQ2088" s="533">
        <f t="shared" si="10133"/>
        <v>0</v>
      </c>
      <c r="BR2088" s="533">
        <f t="shared" si="10134"/>
        <v>0</v>
      </c>
      <c r="BS2088" s="533">
        <f t="shared" si="10135"/>
        <v>0</v>
      </c>
      <c r="BT2088" s="533">
        <f>AT2088</f>
        <v>0</v>
      </c>
      <c r="BU2088" s="533">
        <f t="shared" si="10136"/>
        <v>0</v>
      </c>
      <c r="BV2088" s="533">
        <f t="shared" si="10137"/>
        <v>0</v>
      </c>
      <c r="BW2088" s="536">
        <f>SUM(BH2088,BK2088,BN2088,BQ2088,BT2088)</f>
        <v>0</v>
      </c>
      <c r="BX2088" s="536">
        <f t="shared" si="10138"/>
        <v>0</v>
      </c>
      <c r="BY2088" s="536">
        <f t="shared" si="10139"/>
        <v>0</v>
      </c>
      <c r="BZ2088" t="s">
        <v>74</v>
      </c>
      <c r="CA2088" s="553">
        <f>AZ2088</f>
        <v>0</v>
      </c>
      <c r="CB2088" s="553">
        <f t="shared" si="10140"/>
        <v>0</v>
      </c>
      <c r="CC2088" s="553">
        <f t="shared" si="10141"/>
        <v>0</v>
      </c>
      <c r="CD2088" s="553">
        <f>BC2088</f>
        <v>0</v>
      </c>
      <c r="CE2088" s="553">
        <f t="shared" si="10142"/>
        <v>0</v>
      </c>
      <c r="CF2088" s="553">
        <f t="shared" si="10143"/>
        <v>0</v>
      </c>
    </row>
    <row r="2089" spans="1:84" s="10" customFormat="1" ht="21" customHeight="1">
      <c r="A2089" s="151"/>
      <c r="B2089" s="151"/>
      <c r="C2089" s="151"/>
      <c r="D2089" s="151"/>
      <c r="E2089" s="370"/>
      <c r="F2089" s="592"/>
      <c r="G2089" s="168"/>
      <c r="H2089" s="168"/>
      <c r="I2089" s="168"/>
      <c r="J2089" s="168"/>
      <c r="K2089" s="168"/>
      <c r="L2089" s="168"/>
      <c r="M2089" s="168"/>
      <c r="N2089" s="168"/>
      <c r="O2089" s="168"/>
      <c r="P2089" s="168"/>
      <c r="Q2089" s="168"/>
      <c r="R2089" s="168"/>
      <c r="S2089" s="502"/>
      <c r="T2089" s="168"/>
      <c r="U2089" s="168"/>
      <c r="V2089" s="168"/>
      <c r="W2089" s="168"/>
      <c r="X2089" s="168"/>
      <c r="Y2089" s="168"/>
      <c r="Z2089" s="168"/>
      <c r="AA2089" s="168"/>
      <c r="AB2089" s="168"/>
      <c r="AC2089" s="168"/>
      <c r="AD2089" s="168"/>
      <c r="AE2089" s="168"/>
      <c r="AF2089" s="502"/>
      <c r="AG2089" s="168"/>
      <c r="AH2089" s="168"/>
      <c r="AI2089" s="168"/>
      <c r="AJ2089" s="168"/>
      <c r="AK2089" s="168"/>
      <c r="AL2089" s="168"/>
      <c r="AM2089" s="168"/>
      <c r="AN2089" s="168"/>
      <c r="AO2089" s="168"/>
      <c r="AP2089" s="168"/>
      <c r="AQ2089" s="168"/>
      <c r="AR2089" s="168"/>
      <c r="AS2089" s="502"/>
      <c r="AT2089" s="168"/>
      <c r="AU2089" s="168"/>
      <c r="AV2089" s="168"/>
      <c r="AW2089" s="569"/>
      <c r="AX2089" s="569"/>
      <c r="AY2089" s="569"/>
      <c r="AZ2089" s="168"/>
      <c r="BA2089" s="168"/>
      <c r="BB2089" s="168"/>
      <c r="BC2089" s="168"/>
      <c r="BD2089" s="168"/>
      <c r="BE2089" s="168"/>
      <c r="BF2089" s="523"/>
      <c r="BG2089" s="611"/>
      <c r="BH2089" s="537"/>
      <c r="BI2089" s="537"/>
      <c r="BJ2089" s="537"/>
      <c r="BK2089" s="537"/>
      <c r="BL2089" s="537"/>
      <c r="BM2089" s="537"/>
      <c r="BN2089" s="537"/>
      <c r="BO2089" s="537"/>
      <c r="BP2089" s="537"/>
      <c r="BQ2089" s="537"/>
      <c r="BR2089" s="537"/>
      <c r="BS2089" s="537"/>
      <c r="BT2089" s="537"/>
      <c r="BU2089" s="537"/>
      <c r="BV2089" s="537"/>
      <c r="BW2089" s="537"/>
      <c r="BX2089" s="537"/>
      <c r="BY2089" s="537"/>
      <c r="CA2089" s="171"/>
      <c r="CB2089" s="171"/>
      <c r="CC2089" s="171"/>
      <c r="CD2089" s="171"/>
      <c r="CE2089" s="171"/>
      <c r="CF2089" s="171"/>
    </row>
    <row r="2090" spans="1:84" s="10" customFormat="1">
      <c r="A2090" s="151"/>
      <c r="B2090" s="149" t="s">
        <v>50</v>
      </c>
      <c r="C2090" s="151"/>
      <c r="D2090" s="151"/>
      <c r="E2090" s="379" t="s">
        <v>221</v>
      </c>
      <c r="F2090" s="592"/>
      <c r="G2090" s="159"/>
      <c r="H2090" s="159"/>
      <c r="I2090" s="275"/>
      <c r="J2090" s="159"/>
      <c r="K2090" s="159"/>
      <c r="L2090" s="275"/>
      <c r="M2090" s="159"/>
      <c r="N2090" s="159"/>
      <c r="O2090" s="275"/>
      <c r="P2090" s="159"/>
      <c r="Q2090" s="159"/>
      <c r="R2090" s="275"/>
      <c r="S2090" s="500"/>
      <c r="T2090" s="275"/>
      <c r="U2090" s="275"/>
      <c r="V2090" s="275"/>
      <c r="W2090" s="275"/>
      <c r="X2090" s="275"/>
      <c r="Y2090" s="275"/>
      <c r="Z2090" s="275"/>
      <c r="AA2090" s="275"/>
      <c r="AB2090" s="275"/>
      <c r="AC2090" s="275"/>
      <c r="AD2090" s="275"/>
      <c r="AE2090" s="275"/>
      <c r="AF2090" s="500"/>
      <c r="AG2090" s="275"/>
      <c r="AH2090" s="275"/>
      <c r="AI2090" s="275"/>
      <c r="AJ2090" s="275"/>
      <c r="AK2090" s="275"/>
      <c r="AL2090" s="275"/>
      <c r="AM2090" s="275"/>
      <c r="AN2090" s="275"/>
      <c r="AO2090" s="275"/>
      <c r="AP2090" s="275"/>
      <c r="AQ2090" s="275"/>
      <c r="AR2090" s="275"/>
      <c r="AS2090" s="500"/>
      <c r="AT2090" s="275"/>
      <c r="AU2090" s="275"/>
      <c r="AV2090" s="275"/>
      <c r="AW2090" s="567"/>
      <c r="AX2090" s="567"/>
      <c r="AY2090" s="567"/>
      <c r="AZ2090" s="159"/>
      <c r="BA2090" s="159"/>
      <c r="BB2090" s="275"/>
      <c r="BC2090" s="275"/>
      <c r="BD2090" s="275"/>
      <c r="BE2090" s="275"/>
      <c r="BF2090" s="521"/>
      <c r="BG2090" s="611"/>
      <c r="BH2090" s="537"/>
      <c r="BI2090" s="537"/>
      <c r="BJ2090" s="537"/>
      <c r="BK2090" s="537"/>
      <c r="BL2090" s="537"/>
      <c r="BM2090" s="537"/>
      <c r="BN2090" s="537"/>
      <c r="BO2090" s="537"/>
      <c r="BP2090" s="537"/>
      <c r="BQ2090" s="537"/>
      <c r="BR2090" s="537"/>
      <c r="BS2090" s="537"/>
      <c r="BT2090" s="537"/>
      <c r="BU2090" s="537"/>
      <c r="BV2090" s="537"/>
      <c r="BW2090" s="537"/>
      <c r="BX2090" s="537"/>
      <c r="BY2090" s="537"/>
      <c r="CA2090" s="171"/>
      <c r="CB2090" s="171"/>
      <c r="CC2090" s="171"/>
      <c r="CD2090" s="171"/>
      <c r="CE2090" s="171"/>
      <c r="CF2090" s="171"/>
    </row>
    <row r="2091" spans="1:84" s="10" customFormat="1">
      <c r="A2091" s="151"/>
      <c r="B2091" s="151" t="s">
        <v>74</v>
      </c>
      <c r="C2091" s="151"/>
      <c r="D2091" s="151"/>
      <c r="E2091" s="446" t="s">
        <v>1078</v>
      </c>
      <c r="F2091" s="592">
        <v>1</v>
      </c>
      <c r="G2091" s="159"/>
      <c r="H2091" s="159"/>
      <c r="I2091" s="275">
        <f>SUM(G2091:H2091)</f>
        <v>0</v>
      </c>
      <c r="J2091" s="159"/>
      <c r="K2091" s="159"/>
      <c r="L2091" s="275">
        <f>SUM(J2091:K2091)</f>
        <v>0</v>
      </c>
      <c r="M2091" s="159"/>
      <c r="N2091" s="159"/>
      <c r="O2091" s="275">
        <f>SUM(M2091:N2091)</f>
        <v>0</v>
      </c>
      <c r="P2091" s="159"/>
      <c r="Q2091" s="159"/>
      <c r="R2091" s="275">
        <f>SUM(P2091:Q2091)</f>
        <v>0</v>
      </c>
      <c r="S2091" s="500"/>
      <c r="T2091" s="275"/>
      <c r="U2091" s="275"/>
      <c r="V2091" s="275">
        <f>SUM(T2091:U2091)</f>
        <v>0</v>
      </c>
      <c r="W2091" s="275"/>
      <c r="X2091" s="275"/>
      <c r="Y2091" s="275">
        <f>SUM(W2091:X2091)</f>
        <v>0</v>
      </c>
      <c r="Z2091" s="275"/>
      <c r="AA2091" s="275"/>
      <c r="AB2091" s="275">
        <f>SUM(Z2091:AA2091)</f>
        <v>0</v>
      </c>
      <c r="AC2091" s="275"/>
      <c r="AD2091" s="275"/>
      <c r="AE2091" s="275">
        <f>SUM(AC2091:AD2091)</f>
        <v>0</v>
      </c>
      <c r="AF2091" s="500"/>
      <c r="AG2091" s="275"/>
      <c r="AH2091" s="275"/>
      <c r="AI2091" s="275">
        <f>SUM(AG2091:AH2091)</f>
        <v>0</v>
      </c>
      <c r="AJ2091" s="275"/>
      <c r="AK2091" s="275"/>
      <c r="AL2091" s="275">
        <f>SUM(AJ2091:AK2091)</f>
        <v>0</v>
      </c>
      <c r="AM2091" s="275"/>
      <c r="AN2091" s="275"/>
      <c r="AO2091" s="275">
        <f>SUM(AM2091:AN2091)</f>
        <v>0</v>
      </c>
      <c r="AP2091" s="275"/>
      <c r="AQ2091" s="275"/>
      <c r="AR2091" s="275">
        <f>SUM(AP2091:AQ2091)</f>
        <v>0</v>
      </c>
      <c r="AS2091" s="500"/>
      <c r="AT2091" s="275"/>
      <c r="AU2091" s="275"/>
      <c r="AV2091" s="275">
        <f>SUM(AT2091:AU2091)</f>
        <v>0</v>
      </c>
      <c r="AW2091" s="567">
        <f t="shared" ref="AW2091:AW2092" si="10146">SUM(G2091,J2091,M2091,P2091,T2091,W2091,Z2091,AC2091,AG2091,AJ2091,AM2091,AP2091,AT2091)</f>
        <v>0</v>
      </c>
      <c r="AX2091" s="567">
        <f t="shared" ref="AX2091:AX2092" si="10147">SUM(H2091,K2091,N2091,Q2091,U2091,X2091,AA2091,AD2091,AH2091,AK2091,AN2091,AQ2091,AU2091)</f>
        <v>0</v>
      </c>
      <c r="AY2091" s="567">
        <f t="shared" ref="AY2091:AY2092" si="10148">SUM(I2091,L2091,O2091,R2091,V2091,Y2091,AB2091,AE2091,AI2091,AL2091,AO2091,AR2091,AV2091)</f>
        <v>0</v>
      </c>
      <c r="AZ2091" s="159"/>
      <c r="BA2091" s="159"/>
      <c r="BB2091" s="275">
        <f>SUM(AZ2091:BA2091)</f>
        <v>0</v>
      </c>
      <c r="BC2091" s="275"/>
      <c r="BD2091" s="275"/>
      <c r="BE2091" s="275">
        <f>SUM(BC2091:BD2091)</f>
        <v>0</v>
      </c>
      <c r="BF2091" s="521"/>
      <c r="BG2091" s="605">
        <f>SUM(F2091,S2091,AF2091,AS2091)</f>
        <v>1</v>
      </c>
      <c r="BH2091" s="533">
        <f>SUM(G2091,T2091,AG2091)</f>
        <v>0</v>
      </c>
      <c r="BI2091" s="533">
        <f t="shared" ref="BI2091:BI2093" si="10149">SUM(H2091,U2091,AH2091)</f>
        <v>0</v>
      </c>
      <c r="BJ2091" s="533">
        <f t="shared" ref="BJ2091:BJ2093" si="10150">SUM(I2091,V2091,AI2091)</f>
        <v>0</v>
      </c>
      <c r="BK2091" s="533">
        <f t="shared" ref="BK2091:BK2093" si="10151">SUM(J2091,W2091,AJ2091)</f>
        <v>0</v>
      </c>
      <c r="BL2091" s="533">
        <f t="shared" ref="BL2091:BL2093" si="10152">SUM(K2091,X2091,AK2091)</f>
        <v>0</v>
      </c>
      <c r="BM2091" s="533">
        <f t="shared" ref="BM2091:BM2093" si="10153">SUM(L2091,Y2091,AL2091)</f>
        <v>0</v>
      </c>
      <c r="BN2091" s="533">
        <f>SUM(M2091,Z2091,AM2091)</f>
        <v>0</v>
      </c>
      <c r="BO2091" s="533">
        <f t="shared" ref="BO2091:BO2093" si="10154">SUM(N2091,AA2091,AN2091)</f>
        <v>0</v>
      </c>
      <c r="BP2091" s="533">
        <f t="shared" ref="BP2091:BP2093" si="10155">SUM(O2091,AB2091,AO2091)</f>
        <v>0</v>
      </c>
      <c r="BQ2091" s="533">
        <f t="shared" ref="BQ2091:BQ2093" si="10156">SUM(P2091,AC2091,AP2091)</f>
        <v>0</v>
      </c>
      <c r="BR2091" s="533">
        <f t="shared" ref="BR2091:BR2093" si="10157">SUM(Q2091,AD2091,AQ2091)</f>
        <v>0</v>
      </c>
      <c r="BS2091" s="533">
        <f t="shared" ref="BS2091:BS2093" si="10158">SUM(R2091,AE2091,AR2091)</f>
        <v>0</v>
      </c>
      <c r="BT2091" s="533">
        <f>AT2091</f>
        <v>0</v>
      </c>
      <c r="BU2091" s="533">
        <f t="shared" ref="BU2091:BU2093" si="10159">AU2091</f>
        <v>0</v>
      </c>
      <c r="BV2091" s="533">
        <f t="shared" ref="BV2091:BV2093" si="10160">AV2091</f>
        <v>0</v>
      </c>
      <c r="BW2091" s="536">
        <f>SUM(BH2091,BK2091,BN2091,BQ2091,BT2091)</f>
        <v>0</v>
      </c>
      <c r="BX2091" s="536">
        <f t="shared" ref="BX2091:BX2093" si="10161">SUM(BI2091,BL2091,BO2091,BR2091,BU2091)</f>
        <v>0</v>
      </c>
      <c r="BY2091" s="536">
        <f t="shared" ref="BY2091:BY2093" si="10162">SUM(BJ2091,BM2091,BP2091,BS2091,BV2091)</f>
        <v>0</v>
      </c>
      <c r="BZ2091" t="s">
        <v>74</v>
      </c>
      <c r="CA2091" s="553">
        <f>AZ2091</f>
        <v>0</v>
      </c>
      <c r="CB2091" s="553">
        <f t="shared" ref="CB2091:CB2093" si="10163">BA2091</f>
        <v>0</v>
      </c>
      <c r="CC2091" s="553">
        <f t="shared" ref="CC2091:CC2093" si="10164">BB2091</f>
        <v>0</v>
      </c>
      <c r="CD2091" s="553">
        <f>BC2091</f>
        <v>0</v>
      </c>
      <c r="CE2091" s="553">
        <f t="shared" ref="CE2091:CE2093" si="10165">BD2091</f>
        <v>0</v>
      </c>
      <c r="CF2091" s="553">
        <f t="shared" ref="CF2091:CF2093" si="10166">BE2091</f>
        <v>0</v>
      </c>
    </row>
    <row r="2092" spans="1:84" s="10" customFormat="1">
      <c r="A2092" s="151"/>
      <c r="B2092" s="151"/>
      <c r="C2092" s="151"/>
      <c r="D2092" s="151"/>
      <c r="E2092" s="446" t="s">
        <v>1079</v>
      </c>
      <c r="F2092" s="592">
        <v>5</v>
      </c>
      <c r="G2092" s="159"/>
      <c r="H2092" s="159"/>
      <c r="I2092" s="275">
        <f>SUM(G2092:H2092)</f>
        <v>0</v>
      </c>
      <c r="J2092" s="159"/>
      <c r="K2092" s="159"/>
      <c r="L2092" s="275">
        <f>SUM(J2092:K2092)</f>
        <v>0</v>
      </c>
      <c r="M2092" s="159"/>
      <c r="N2092" s="159"/>
      <c r="O2092" s="275">
        <f>SUM(M2092:N2092)</f>
        <v>0</v>
      </c>
      <c r="P2092" s="159"/>
      <c r="Q2092" s="159"/>
      <c r="R2092" s="275">
        <f>SUM(P2092:Q2092)</f>
        <v>0</v>
      </c>
      <c r="S2092" s="500"/>
      <c r="T2092" s="275"/>
      <c r="U2092" s="275"/>
      <c r="V2092" s="275">
        <f>SUM(T2092:U2092)</f>
        <v>0</v>
      </c>
      <c r="W2092" s="275"/>
      <c r="X2092" s="275"/>
      <c r="Y2092" s="275">
        <f>SUM(W2092:X2092)</f>
        <v>0</v>
      </c>
      <c r="Z2092" s="275"/>
      <c r="AA2092" s="275"/>
      <c r="AB2092" s="275">
        <f>SUM(Z2092:AA2092)</f>
        <v>0</v>
      </c>
      <c r="AC2092" s="275"/>
      <c r="AD2092" s="275"/>
      <c r="AE2092" s="275">
        <f>SUM(AC2092:AD2092)</f>
        <v>0</v>
      </c>
      <c r="AF2092" s="500"/>
      <c r="AG2092" s="275"/>
      <c r="AH2092" s="275"/>
      <c r="AI2092" s="275">
        <f>SUM(AG2092:AH2092)</f>
        <v>0</v>
      </c>
      <c r="AJ2092" s="275"/>
      <c r="AK2092" s="275"/>
      <c r="AL2092" s="275">
        <f>SUM(AJ2092:AK2092)</f>
        <v>0</v>
      </c>
      <c r="AM2092" s="275"/>
      <c r="AN2092" s="275"/>
      <c r="AO2092" s="275">
        <f>SUM(AM2092:AN2092)</f>
        <v>0</v>
      </c>
      <c r="AP2092" s="275"/>
      <c r="AQ2092" s="275"/>
      <c r="AR2092" s="275">
        <f>SUM(AP2092:AQ2092)</f>
        <v>0</v>
      </c>
      <c r="AS2092" s="500"/>
      <c r="AT2092" s="275"/>
      <c r="AU2092" s="275"/>
      <c r="AV2092" s="275">
        <f>SUM(AT2092:AU2092)</f>
        <v>0</v>
      </c>
      <c r="AW2092" s="567">
        <f t="shared" si="10146"/>
        <v>0</v>
      </c>
      <c r="AX2092" s="567">
        <f t="shared" si="10147"/>
        <v>0</v>
      </c>
      <c r="AY2092" s="567">
        <f t="shared" si="10148"/>
        <v>0</v>
      </c>
      <c r="AZ2092" s="159"/>
      <c r="BA2092" s="159"/>
      <c r="BB2092" s="275">
        <f>SUM(AZ2092:BA2092)</f>
        <v>0</v>
      </c>
      <c r="BC2092" s="275"/>
      <c r="BD2092" s="275"/>
      <c r="BE2092" s="275">
        <f>SUM(BC2092:BD2092)</f>
        <v>0</v>
      </c>
      <c r="BF2092" s="521"/>
      <c r="BG2092" s="605">
        <f>SUM(F2092,S2092,AF2092,AS2092)</f>
        <v>5</v>
      </c>
      <c r="BH2092" s="533">
        <f>SUM(G2092,T2092,AG2092)</f>
        <v>0</v>
      </c>
      <c r="BI2092" s="533">
        <f t="shared" si="10149"/>
        <v>0</v>
      </c>
      <c r="BJ2092" s="533">
        <f t="shared" si="10150"/>
        <v>0</v>
      </c>
      <c r="BK2092" s="533">
        <f t="shared" si="10151"/>
        <v>0</v>
      </c>
      <c r="BL2092" s="533">
        <f t="shared" si="10152"/>
        <v>0</v>
      </c>
      <c r="BM2092" s="533">
        <f t="shared" si="10153"/>
        <v>0</v>
      </c>
      <c r="BN2092" s="533">
        <f>SUM(M2092,Z2092,AM2092)</f>
        <v>0</v>
      </c>
      <c r="BO2092" s="533">
        <f t="shared" si="10154"/>
        <v>0</v>
      </c>
      <c r="BP2092" s="533">
        <f t="shared" si="10155"/>
        <v>0</v>
      </c>
      <c r="BQ2092" s="533">
        <f t="shared" si="10156"/>
        <v>0</v>
      </c>
      <c r="BR2092" s="533">
        <f t="shared" si="10157"/>
        <v>0</v>
      </c>
      <c r="BS2092" s="533">
        <f t="shared" si="10158"/>
        <v>0</v>
      </c>
      <c r="BT2092" s="533">
        <f>AT2092</f>
        <v>0</v>
      </c>
      <c r="BU2092" s="533">
        <f t="shared" si="10159"/>
        <v>0</v>
      </c>
      <c r="BV2092" s="533">
        <f t="shared" si="10160"/>
        <v>0</v>
      </c>
      <c r="BW2092" s="536">
        <f>SUM(BH2092,BK2092,BN2092,BQ2092,BT2092)</f>
        <v>0</v>
      </c>
      <c r="BX2092" s="536">
        <f t="shared" si="10161"/>
        <v>0</v>
      </c>
      <c r="BY2092" s="536">
        <f t="shared" si="10162"/>
        <v>0</v>
      </c>
      <c r="BZ2092" t="s">
        <v>74</v>
      </c>
      <c r="CA2092" s="553">
        <f>AZ2092</f>
        <v>0</v>
      </c>
      <c r="CB2092" s="553">
        <f t="shared" si="10163"/>
        <v>0</v>
      </c>
      <c r="CC2092" s="553">
        <f t="shared" si="10164"/>
        <v>0</v>
      </c>
      <c r="CD2092" s="553">
        <f>BC2092</f>
        <v>0</v>
      </c>
      <c r="CE2092" s="553">
        <f t="shared" si="10165"/>
        <v>0</v>
      </c>
      <c r="CF2092" s="553">
        <f t="shared" si="10166"/>
        <v>0</v>
      </c>
    </row>
    <row r="2093" spans="1:84" s="10" customFormat="1">
      <c r="A2093" s="151"/>
      <c r="B2093" s="151"/>
      <c r="C2093" s="151"/>
      <c r="D2093" s="151"/>
      <c r="E2093" s="370"/>
      <c r="F2093" s="592">
        <f t="shared" ref="F2093" si="10167">SUM(F2091:F2092)</f>
        <v>6</v>
      </c>
      <c r="G2093" s="276">
        <f t="shared" ref="G2093:BE2093" si="10168">SUM(G2091:G2092)</f>
        <v>0</v>
      </c>
      <c r="H2093" s="276">
        <f t="shared" si="10168"/>
        <v>0</v>
      </c>
      <c r="I2093" s="276">
        <f t="shared" si="10168"/>
        <v>0</v>
      </c>
      <c r="J2093" s="276">
        <f t="shared" si="10168"/>
        <v>0</v>
      </c>
      <c r="K2093" s="276">
        <f t="shared" si="10168"/>
        <v>0</v>
      </c>
      <c r="L2093" s="276">
        <f t="shared" si="10168"/>
        <v>0</v>
      </c>
      <c r="M2093" s="276">
        <f t="shared" si="10168"/>
        <v>0</v>
      </c>
      <c r="N2093" s="276">
        <f t="shared" si="10168"/>
        <v>0</v>
      </c>
      <c r="O2093" s="276">
        <f t="shared" si="10168"/>
        <v>0</v>
      </c>
      <c r="P2093" s="276">
        <f t="shared" si="10168"/>
        <v>0</v>
      </c>
      <c r="Q2093" s="276">
        <f t="shared" si="10168"/>
        <v>0</v>
      </c>
      <c r="R2093" s="276">
        <f t="shared" si="10168"/>
        <v>0</v>
      </c>
      <c r="S2093" s="501">
        <f t="shared" si="10168"/>
        <v>0</v>
      </c>
      <c r="T2093" s="276">
        <f t="shared" si="10168"/>
        <v>0</v>
      </c>
      <c r="U2093" s="276">
        <f t="shared" si="10168"/>
        <v>0</v>
      </c>
      <c r="V2093" s="276">
        <f t="shared" si="10168"/>
        <v>0</v>
      </c>
      <c r="W2093" s="276">
        <f t="shared" si="10168"/>
        <v>0</v>
      </c>
      <c r="X2093" s="276">
        <f t="shared" si="10168"/>
        <v>0</v>
      </c>
      <c r="Y2093" s="276">
        <f t="shared" si="10168"/>
        <v>0</v>
      </c>
      <c r="Z2093" s="276">
        <f t="shared" si="10168"/>
        <v>0</v>
      </c>
      <c r="AA2093" s="276">
        <f t="shared" si="10168"/>
        <v>0</v>
      </c>
      <c r="AB2093" s="276">
        <f t="shared" si="10168"/>
        <v>0</v>
      </c>
      <c r="AC2093" s="276">
        <f t="shared" si="10168"/>
        <v>0</v>
      </c>
      <c r="AD2093" s="276">
        <f t="shared" si="10168"/>
        <v>0</v>
      </c>
      <c r="AE2093" s="276">
        <f t="shared" si="10168"/>
        <v>0</v>
      </c>
      <c r="AF2093" s="501">
        <f t="shared" si="10168"/>
        <v>0</v>
      </c>
      <c r="AG2093" s="276">
        <f t="shared" si="10168"/>
        <v>0</v>
      </c>
      <c r="AH2093" s="276">
        <f t="shared" si="10168"/>
        <v>0</v>
      </c>
      <c r="AI2093" s="276">
        <f t="shared" si="10168"/>
        <v>0</v>
      </c>
      <c r="AJ2093" s="276">
        <f t="shared" si="10168"/>
        <v>0</v>
      </c>
      <c r="AK2093" s="276">
        <f t="shared" si="10168"/>
        <v>0</v>
      </c>
      <c r="AL2093" s="276">
        <f t="shared" si="10168"/>
        <v>0</v>
      </c>
      <c r="AM2093" s="276">
        <f t="shared" si="10168"/>
        <v>0</v>
      </c>
      <c r="AN2093" s="276">
        <f t="shared" si="10168"/>
        <v>0</v>
      </c>
      <c r="AO2093" s="276">
        <f t="shared" si="10168"/>
        <v>0</v>
      </c>
      <c r="AP2093" s="276">
        <f t="shared" si="10168"/>
        <v>0</v>
      </c>
      <c r="AQ2093" s="276">
        <f t="shared" si="10168"/>
        <v>0</v>
      </c>
      <c r="AR2093" s="276">
        <f t="shared" si="10168"/>
        <v>0</v>
      </c>
      <c r="AS2093" s="501">
        <f t="shared" si="10168"/>
        <v>0</v>
      </c>
      <c r="AT2093" s="276">
        <f t="shared" si="10168"/>
        <v>0</v>
      </c>
      <c r="AU2093" s="276">
        <f t="shared" si="10168"/>
        <v>0</v>
      </c>
      <c r="AV2093" s="276">
        <f t="shared" si="10168"/>
        <v>0</v>
      </c>
      <c r="AW2093" s="568">
        <f t="shared" si="10168"/>
        <v>0</v>
      </c>
      <c r="AX2093" s="568">
        <f t="shared" si="10168"/>
        <v>0</v>
      </c>
      <c r="AY2093" s="568">
        <f t="shared" si="10168"/>
        <v>0</v>
      </c>
      <c r="AZ2093" s="276">
        <f t="shared" si="10168"/>
        <v>0</v>
      </c>
      <c r="BA2093" s="276">
        <f t="shared" si="10168"/>
        <v>0</v>
      </c>
      <c r="BB2093" s="276">
        <f t="shared" si="10168"/>
        <v>0</v>
      </c>
      <c r="BC2093" s="276">
        <f t="shared" si="10168"/>
        <v>0</v>
      </c>
      <c r="BD2093" s="276">
        <f t="shared" si="10168"/>
        <v>0</v>
      </c>
      <c r="BE2093" s="276">
        <f t="shared" si="10168"/>
        <v>0</v>
      </c>
      <c r="BF2093" s="523"/>
      <c r="BG2093" s="605">
        <f>SUM(F2093,S2093,AF2093,AS2093)</f>
        <v>6</v>
      </c>
      <c r="BH2093" s="533">
        <f>SUM(G2093,T2093,AG2093)</f>
        <v>0</v>
      </c>
      <c r="BI2093" s="533">
        <f t="shared" si="10149"/>
        <v>0</v>
      </c>
      <c r="BJ2093" s="533">
        <f t="shared" si="10150"/>
        <v>0</v>
      </c>
      <c r="BK2093" s="533">
        <f t="shared" si="10151"/>
        <v>0</v>
      </c>
      <c r="BL2093" s="533">
        <f t="shared" si="10152"/>
        <v>0</v>
      </c>
      <c r="BM2093" s="533">
        <f t="shared" si="10153"/>
        <v>0</v>
      </c>
      <c r="BN2093" s="533">
        <f>SUM(M2093,Z2093,AM2093)</f>
        <v>0</v>
      </c>
      <c r="BO2093" s="533">
        <f t="shared" si="10154"/>
        <v>0</v>
      </c>
      <c r="BP2093" s="533">
        <f t="shared" si="10155"/>
        <v>0</v>
      </c>
      <c r="BQ2093" s="533">
        <f t="shared" si="10156"/>
        <v>0</v>
      </c>
      <c r="BR2093" s="533">
        <f t="shared" si="10157"/>
        <v>0</v>
      </c>
      <c r="BS2093" s="533">
        <f t="shared" si="10158"/>
        <v>0</v>
      </c>
      <c r="BT2093" s="533">
        <f>AT2093</f>
        <v>0</v>
      </c>
      <c r="BU2093" s="533">
        <f t="shared" si="10159"/>
        <v>0</v>
      </c>
      <c r="BV2093" s="533">
        <f t="shared" si="10160"/>
        <v>0</v>
      </c>
      <c r="BW2093" s="536">
        <f>SUM(BH2093,BK2093,BN2093,BQ2093,BT2093)</f>
        <v>0</v>
      </c>
      <c r="BX2093" s="536">
        <f t="shared" si="10161"/>
        <v>0</v>
      </c>
      <c r="BY2093" s="536">
        <f t="shared" si="10162"/>
        <v>0</v>
      </c>
      <c r="BZ2093" t="s">
        <v>74</v>
      </c>
      <c r="CA2093" s="553">
        <f>AZ2093</f>
        <v>0</v>
      </c>
      <c r="CB2093" s="553">
        <f t="shared" si="10163"/>
        <v>0</v>
      </c>
      <c r="CC2093" s="553">
        <f t="shared" si="10164"/>
        <v>0</v>
      </c>
      <c r="CD2093" s="553">
        <f>BC2093</f>
        <v>0</v>
      </c>
      <c r="CE2093" s="553">
        <f t="shared" si="10165"/>
        <v>0</v>
      </c>
      <c r="CF2093" s="553">
        <f t="shared" si="10166"/>
        <v>0</v>
      </c>
    </row>
    <row r="2094" spans="1:84" s="10" customFormat="1">
      <c r="A2094" s="151"/>
      <c r="B2094" s="151"/>
      <c r="C2094" s="151"/>
      <c r="D2094" s="151"/>
      <c r="E2094" s="370"/>
      <c r="F2094" s="592"/>
      <c r="G2094" s="168"/>
      <c r="H2094" s="168"/>
      <c r="I2094" s="168"/>
      <c r="J2094" s="168"/>
      <c r="K2094" s="168"/>
      <c r="L2094" s="168"/>
      <c r="M2094" s="168"/>
      <c r="N2094" s="168"/>
      <c r="O2094" s="168"/>
      <c r="P2094" s="168"/>
      <c r="Q2094" s="168"/>
      <c r="R2094" s="168"/>
      <c r="S2094" s="502"/>
      <c r="T2094" s="168"/>
      <c r="U2094" s="168"/>
      <c r="V2094" s="168"/>
      <c r="W2094" s="168"/>
      <c r="X2094" s="168"/>
      <c r="Y2094" s="168"/>
      <c r="Z2094" s="168"/>
      <c r="AA2094" s="168"/>
      <c r="AB2094" s="168"/>
      <c r="AC2094" s="168"/>
      <c r="AD2094" s="168"/>
      <c r="AE2094" s="168"/>
      <c r="AF2094" s="502"/>
      <c r="AG2094" s="168"/>
      <c r="AH2094" s="168"/>
      <c r="AI2094" s="168"/>
      <c r="AJ2094" s="168"/>
      <c r="AK2094" s="168"/>
      <c r="AL2094" s="168"/>
      <c r="AM2094" s="168"/>
      <c r="AN2094" s="168"/>
      <c r="AO2094" s="168"/>
      <c r="AP2094" s="168"/>
      <c r="AQ2094" s="168"/>
      <c r="AR2094" s="168"/>
      <c r="AS2094" s="502"/>
      <c r="AT2094" s="168"/>
      <c r="AU2094" s="168"/>
      <c r="AV2094" s="168"/>
      <c r="AW2094" s="569"/>
      <c r="AX2094" s="569"/>
      <c r="AY2094" s="569"/>
      <c r="AZ2094" s="168"/>
      <c r="BA2094" s="168"/>
      <c r="BB2094" s="168"/>
      <c r="BC2094" s="168"/>
      <c r="BD2094" s="168"/>
      <c r="BE2094" s="168"/>
      <c r="BF2094" s="523"/>
      <c r="BG2094" s="611"/>
      <c r="BH2094" s="537"/>
      <c r="BI2094" s="537"/>
      <c r="BJ2094" s="537"/>
      <c r="BK2094" s="537"/>
      <c r="BL2094" s="537"/>
      <c r="BM2094" s="537"/>
      <c r="BN2094" s="537"/>
      <c r="BO2094" s="537"/>
      <c r="BP2094" s="537"/>
      <c r="BQ2094" s="537"/>
      <c r="BR2094" s="537"/>
      <c r="BS2094" s="537"/>
      <c r="BT2094" s="537"/>
      <c r="BU2094" s="537"/>
      <c r="BV2094" s="537"/>
      <c r="BW2094" s="537"/>
      <c r="BX2094" s="537"/>
      <c r="BY2094" s="537"/>
      <c r="CA2094" s="171"/>
      <c r="CB2094" s="171"/>
      <c r="CC2094" s="171"/>
      <c r="CD2094" s="171"/>
      <c r="CE2094" s="171"/>
      <c r="CF2094" s="171"/>
    </row>
    <row r="2095" spans="1:84" s="10" customFormat="1">
      <c r="A2095" s="151"/>
      <c r="B2095" s="149" t="s">
        <v>49</v>
      </c>
      <c r="C2095" s="151"/>
      <c r="D2095" s="151"/>
      <c r="E2095" s="379" t="s">
        <v>221</v>
      </c>
      <c r="F2095" s="592"/>
      <c r="G2095" s="159"/>
      <c r="H2095" s="159"/>
      <c r="I2095" s="275"/>
      <c r="J2095" s="159"/>
      <c r="K2095" s="159"/>
      <c r="L2095" s="275"/>
      <c r="M2095" s="159"/>
      <c r="N2095" s="159"/>
      <c r="O2095" s="275"/>
      <c r="P2095" s="159"/>
      <c r="Q2095" s="159"/>
      <c r="R2095" s="275"/>
      <c r="S2095" s="500"/>
      <c r="T2095" s="275"/>
      <c r="U2095" s="275"/>
      <c r="V2095" s="275"/>
      <c r="W2095" s="275"/>
      <c r="X2095" s="275"/>
      <c r="Y2095" s="275"/>
      <c r="Z2095" s="275"/>
      <c r="AA2095" s="275"/>
      <c r="AB2095" s="275"/>
      <c r="AC2095" s="275"/>
      <c r="AD2095" s="275"/>
      <c r="AE2095" s="275"/>
      <c r="AF2095" s="500"/>
      <c r="AG2095" s="275"/>
      <c r="AH2095" s="275"/>
      <c r="AI2095" s="275"/>
      <c r="AJ2095" s="275"/>
      <c r="AK2095" s="275"/>
      <c r="AL2095" s="275"/>
      <c r="AM2095" s="275"/>
      <c r="AN2095" s="275"/>
      <c r="AO2095" s="275"/>
      <c r="AP2095" s="275"/>
      <c r="AQ2095" s="275"/>
      <c r="AR2095" s="275"/>
      <c r="AS2095" s="500"/>
      <c r="AT2095" s="275"/>
      <c r="AU2095" s="275"/>
      <c r="AV2095" s="275"/>
      <c r="AW2095" s="567"/>
      <c r="AX2095" s="567"/>
      <c r="AY2095" s="567"/>
      <c r="AZ2095" s="159"/>
      <c r="BA2095" s="159"/>
      <c r="BB2095" s="275"/>
      <c r="BC2095" s="275"/>
      <c r="BD2095" s="275"/>
      <c r="BE2095" s="275"/>
      <c r="BF2095" s="521"/>
      <c r="BG2095" s="611"/>
      <c r="BH2095" s="537"/>
      <c r="BI2095" s="537"/>
      <c r="BJ2095" s="537"/>
      <c r="BK2095" s="537"/>
      <c r="BL2095" s="537"/>
      <c r="BM2095" s="537"/>
      <c r="BN2095" s="537"/>
      <c r="BO2095" s="537"/>
      <c r="BP2095" s="537"/>
      <c r="BQ2095" s="537"/>
      <c r="BR2095" s="537"/>
      <c r="BS2095" s="537"/>
      <c r="BT2095" s="537"/>
      <c r="BU2095" s="537"/>
      <c r="BV2095" s="537"/>
      <c r="BW2095" s="537"/>
      <c r="BX2095" s="537"/>
      <c r="BY2095" s="537"/>
      <c r="CA2095" s="171"/>
      <c r="CB2095" s="171"/>
      <c r="CC2095" s="171"/>
      <c r="CD2095" s="171"/>
      <c r="CE2095" s="171"/>
      <c r="CF2095" s="171"/>
    </row>
    <row r="2096" spans="1:84" s="10" customFormat="1">
      <c r="A2096" s="151"/>
      <c r="B2096" s="151" t="s">
        <v>74</v>
      </c>
      <c r="C2096" s="151"/>
      <c r="D2096" s="151"/>
      <c r="E2096" s="446" t="s">
        <v>1078</v>
      </c>
      <c r="F2096" s="592">
        <v>1</v>
      </c>
      <c r="G2096" s="159"/>
      <c r="H2096" s="159"/>
      <c r="I2096" s="275">
        <f>SUM(G2096:H2096)</f>
        <v>0</v>
      </c>
      <c r="J2096" s="159"/>
      <c r="K2096" s="159"/>
      <c r="L2096" s="275">
        <f>SUM(J2096:K2096)</f>
        <v>0</v>
      </c>
      <c r="M2096" s="159"/>
      <c r="N2096" s="159"/>
      <c r="O2096" s="275">
        <f>SUM(M2096:N2096)</f>
        <v>0</v>
      </c>
      <c r="P2096" s="159"/>
      <c r="Q2096" s="159"/>
      <c r="R2096" s="275">
        <f>SUM(P2096:Q2096)</f>
        <v>0</v>
      </c>
      <c r="S2096" s="500"/>
      <c r="T2096" s="275"/>
      <c r="U2096" s="275"/>
      <c r="V2096" s="275">
        <f>SUM(T2096:U2096)</f>
        <v>0</v>
      </c>
      <c r="W2096" s="275"/>
      <c r="X2096" s="275"/>
      <c r="Y2096" s="275">
        <f>SUM(W2096:X2096)</f>
        <v>0</v>
      </c>
      <c r="Z2096" s="275"/>
      <c r="AA2096" s="275"/>
      <c r="AB2096" s="275">
        <f>SUM(Z2096:AA2096)</f>
        <v>0</v>
      </c>
      <c r="AC2096" s="275"/>
      <c r="AD2096" s="275"/>
      <c r="AE2096" s="275">
        <f>SUM(AC2096:AD2096)</f>
        <v>0</v>
      </c>
      <c r="AF2096" s="500"/>
      <c r="AG2096" s="275"/>
      <c r="AH2096" s="275"/>
      <c r="AI2096" s="275">
        <f>SUM(AG2096:AH2096)</f>
        <v>0</v>
      </c>
      <c r="AJ2096" s="275"/>
      <c r="AK2096" s="275"/>
      <c r="AL2096" s="275">
        <f>SUM(AJ2096:AK2096)</f>
        <v>0</v>
      </c>
      <c r="AM2096" s="275"/>
      <c r="AN2096" s="275"/>
      <c r="AO2096" s="275">
        <f>SUM(AM2096:AN2096)</f>
        <v>0</v>
      </c>
      <c r="AP2096" s="275"/>
      <c r="AQ2096" s="275"/>
      <c r="AR2096" s="275">
        <f>SUM(AP2096:AQ2096)</f>
        <v>0</v>
      </c>
      <c r="AS2096" s="500"/>
      <c r="AT2096" s="275"/>
      <c r="AU2096" s="275"/>
      <c r="AV2096" s="275">
        <f>SUM(AT2096:AU2096)</f>
        <v>0</v>
      </c>
      <c r="AW2096" s="567">
        <f t="shared" ref="AW2096:AW2097" si="10169">SUM(G2096,J2096,M2096,P2096,T2096,W2096,Z2096,AC2096,AG2096,AJ2096,AM2096,AP2096,AT2096)</f>
        <v>0</v>
      </c>
      <c r="AX2096" s="567">
        <f t="shared" ref="AX2096:AX2097" si="10170">SUM(H2096,K2096,N2096,Q2096,U2096,X2096,AA2096,AD2096,AH2096,AK2096,AN2096,AQ2096,AU2096)</f>
        <v>0</v>
      </c>
      <c r="AY2096" s="567">
        <f t="shared" ref="AY2096:AY2097" si="10171">SUM(I2096,L2096,O2096,R2096,V2096,Y2096,AB2096,AE2096,AI2096,AL2096,AO2096,AR2096,AV2096)</f>
        <v>0</v>
      </c>
      <c r="AZ2096" s="159"/>
      <c r="BA2096" s="159"/>
      <c r="BB2096" s="275">
        <f>SUM(AZ2096:BA2096)</f>
        <v>0</v>
      </c>
      <c r="BC2096" s="275"/>
      <c r="BD2096" s="275"/>
      <c r="BE2096" s="275">
        <f>SUM(BC2096:BD2096)</f>
        <v>0</v>
      </c>
      <c r="BF2096" s="521"/>
      <c r="BG2096" s="605">
        <f>SUM(F2096,S2096,AF2096,AS2096)</f>
        <v>1</v>
      </c>
      <c r="BH2096" s="533">
        <f>SUM(G2096,T2096,AG2096)</f>
        <v>0</v>
      </c>
      <c r="BI2096" s="533">
        <f t="shared" ref="BI2096:BI2098" si="10172">SUM(H2096,U2096,AH2096)</f>
        <v>0</v>
      </c>
      <c r="BJ2096" s="533">
        <f t="shared" ref="BJ2096:BJ2098" si="10173">SUM(I2096,V2096,AI2096)</f>
        <v>0</v>
      </c>
      <c r="BK2096" s="533">
        <f t="shared" ref="BK2096:BK2098" si="10174">SUM(J2096,W2096,AJ2096)</f>
        <v>0</v>
      </c>
      <c r="BL2096" s="533">
        <f t="shared" ref="BL2096:BL2098" si="10175">SUM(K2096,X2096,AK2096)</f>
        <v>0</v>
      </c>
      <c r="BM2096" s="533">
        <f t="shared" ref="BM2096:BM2098" si="10176">SUM(L2096,Y2096,AL2096)</f>
        <v>0</v>
      </c>
      <c r="BN2096" s="533">
        <f>SUM(M2096,Z2096,AM2096)</f>
        <v>0</v>
      </c>
      <c r="BO2096" s="533">
        <f t="shared" ref="BO2096:BO2098" si="10177">SUM(N2096,AA2096,AN2096)</f>
        <v>0</v>
      </c>
      <c r="BP2096" s="533">
        <f t="shared" ref="BP2096:BP2098" si="10178">SUM(O2096,AB2096,AO2096)</f>
        <v>0</v>
      </c>
      <c r="BQ2096" s="533">
        <f t="shared" ref="BQ2096:BQ2098" si="10179">SUM(P2096,AC2096,AP2096)</f>
        <v>0</v>
      </c>
      <c r="BR2096" s="533">
        <f t="shared" ref="BR2096:BR2098" si="10180">SUM(Q2096,AD2096,AQ2096)</f>
        <v>0</v>
      </c>
      <c r="BS2096" s="533">
        <f t="shared" ref="BS2096:BS2098" si="10181">SUM(R2096,AE2096,AR2096)</f>
        <v>0</v>
      </c>
      <c r="BT2096" s="533">
        <f>AT2096</f>
        <v>0</v>
      </c>
      <c r="BU2096" s="533">
        <f t="shared" ref="BU2096:BU2098" si="10182">AU2096</f>
        <v>0</v>
      </c>
      <c r="BV2096" s="533">
        <f t="shared" ref="BV2096:BV2098" si="10183">AV2096</f>
        <v>0</v>
      </c>
      <c r="BW2096" s="536">
        <f>SUM(BH2096,BK2096,BN2096,BQ2096,BT2096)</f>
        <v>0</v>
      </c>
      <c r="BX2096" s="536">
        <f t="shared" ref="BX2096:BX2098" si="10184">SUM(BI2096,BL2096,BO2096,BR2096,BU2096)</f>
        <v>0</v>
      </c>
      <c r="BY2096" s="536">
        <f t="shared" ref="BY2096:BY2098" si="10185">SUM(BJ2096,BM2096,BP2096,BS2096,BV2096)</f>
        <v>0</v>
      </c>
      <c r="BZ2096" t="s">
        <v>74</v>
      </c>
      <c r="CA2096" s="553">
        <f>AZ2096</f>
        <v>0</v>
      </c>
      <c r="CB2096" s="553">
        <f t="shared" ref="CB2096:CB2098" si="10186">BA2096</f>
        <v>0</v>
      </c>
      <c r="CC2096" s="553">
        <f t="shared" ref="CC2096:CC2098" si="10187">BB2096</f>
        <v>0</v>
      </c>
      <c r="CD2096" s="553">
        <f>BC2096</f>
        <v>0</v>
      </c>
      <c r="CE2096" s="553">
        <f t="shared" ref="CE2096:CE2098" si="10188">BD2096</f>
        <v>0</v>
      </c>
      <c r="CF2096" s="553">
        <f t="shared" ref="CF2096:CF2098" si="10189">BE2096</f>
        <v>0</v>
      </c>
    </row>
    <row r="2097" spans="1:84" s="10" customFormat="1">
      <c r="A2097" s="151"/>
      <c r="B2097" s="151"/>
      <c r="C2097" s="151"/>
      <c r="D2097" s="151"/>
      <c r="E2097" s="446" t="s">
        <v>1079</v>
      </c>
      <c r="F2097" s="592"/>
      <c r="G2097" s="159"/>
      <c r="H2097" s="159"/>
      <c r="I2097" s="275">
        <f>SUM(G2097:H2097)</f>
        <v>0</v>
      </c>
      <c r="J2097" s="159"/>
      <c r="K2097" s="159"/>
      <c r="L2097" s="275">
        <f>SUM(J2097:K2097)</f>
        <v>0</v>
      </c>
      <c r="M2097" s="159"/>
      <c r="N2097" s="159"/>
      <c r="O2097" s="275">
        <f>SUM(M2097:N2097)</f>
        <v>0</v>
      </c>
      <c r="P2097" s="159"/>
      <c r="Q2097" s="159"/>
      <c r="R2097" s="275">
        <f>SUM(P2097:Q2097)</f>
        <v>0</v>
      </c>
      <c r="S2097" s="500"/>
      <c r="T2097" s="275"/>
      <c r="U2097" s="275"/>
      <c r="V2097" s="275">
        <f>SUM(T2097:U2097)</f>
        <v>0</v>
      </c>
      <c r="W2097" s="275"/>
      <c r="X2097" s="275"/>
      <c r="Y2097" s="275">
        <f>SUM(W2097:X2097)</f>
        <v>0</v>
      </c>
      <c r="Z2097" s="275"/>
      <c r="AA2097" s="275"/>
      <c r="AB2097" s="275">
        <f>SUM(Z2097:AA2097)</f>
        <v>0</v>
      </c>
      <c r="AC2097" s="275"/>
      <c r="AD2097" s="275"/>
      <c r="AE2097" s="275">
        <f>SUM(AC2097:AD2097)</f>
        <v>0</v>
      </c>
      <c r="AF2097" s="500"/>
      <c r="AG2097" s="275"/>
      <c r="AH2097" s="275"/>
      <c r="AI2097" s="275">
        <f>SUM(AG2097:AH2097)</f>
        <v>0</v>
      </c>
      <c r="AJ2097" s="275"/>
      <c r="AK2097" s="275"/>
      <c r="AL2097" s="275">
        <f>SUM(AJ2097:AK2097)</f>
        <v>0</v>
      </c>
      <c r="AM2097" s="275"/>
      <c r="AN2097" s="275"/>
      <c r="AO2097" s="275">
        <f>SUM(AM2097:AN2097)</f>
        <v>0</v>
      </c>
      <c r="AP2097" s="275"/>
      <c r="AQ2097" s="275"/>
      <c r="AR2097" s="275">
        <f>SUM(AP2097:AQ2097)</f>
        <v>0</v>
      </c>
      <c r="AS2097" s="500"/>
      <c r="AT2097" s="275"/>
      <c r="AU2097" s="275"/>
      <c r="AV2097" s="275">
        <f>SUM(AT2097:AU2097)</f>
        <v>0</v>
      </c>
      <c r="AW2097" s="567">
        <f t="shared" si="10169"/>
        <v>0</v>
      </c>
      <c r="AX2097" s="567">
        <f t="shared" si="10170"/>
        <v>0</v>
      </c>
      <c r="AY2097" s="567">
        <f t="shared" si="10171"/>
        <v>0</v>
      </c>
      <c r="AZ2097" s="159"/>
      <c r="BA2097" s="159"/>
      <c r="BB2097" s="275">
        <f>SUM(AZ2097:BA2097)</f>
        <v>0</v>
      </c>
      <c r="BC2097" s="275"/>
      <c r="BD2097" s="275"/>
      <c r="BE2097" s="275">
        <f>SUM(BC2097:BD2097)</f>
        <v>0</v>
      </c>
      <c r="BF2097" s="521"/>
      <c r="BG2097" s="605">
        <f>SUM(F2097,S2097,AF2097,AS2097)</f>
        <v>0</v>
      </c>
      <c r="BH2097" s="533">
        <f>SUM(G2097,T2097,AG2097)</f>
        <v>0</v>
      </c>
      <c r="BI2097" s="533">
        <f t="shared" si="10172"/>
        <v>0</v>
      </c>
      <c r="BJ2097" s="533">
        <f t="shared" si="10173"/>
        <v>0</v>
      </c>
      <c r="BK2097" s="533">
        <f t="shared" si="10174"/>
        <v>0</v>
      </c>
      <c r="BL2097" s="533">
        <f t="shared" si="10175"/>
        <v>0</v>
      </c>
      <c r="BM2097" s="533">
        <f t="shared" si="10176"/>
        <v>0</v>
      </c>
      <c r="BN2097" s="533">
        <f>SUM(M2097,Z2097,AM2097)</f>
        <v>0</v>
      </c>
      <c r="BO2097" s="533">
        <f t="shared" si="10177"/>
        <v>0</v>
      </c>
      <c r="BP2097" s="533">
        <f t="shared" si="10178"/>
        <v>0</v>
      </c>
      <c r="BQ2097" s="533">
        <f t="shared" si="10179"/>
        <v>0</v>
      </c>
      <c r="BR2097" s="533">
        <f t="shared" si="10180"/>
        <v>0</v>
      </c>
      <c r="BS2097" s="533">
        <f t="shared" si="10181"/>
        <v>0</v>
      </c>
      <c r="BT2097" s="533">
        <f>AT2097</f>
        <v>0</v>
      </c>
      <c r="BU2097" s="533">
        <f t="shared" si="10182"/>
        <v>0</v>
      </c>
      <c r="BV2097" s="533">
        <f t="shared" si="10183"/>
        <v>0</v>
      </c>
      <c r="BW2097" s="536">
        <f>SUM(BH2097,BK2097,BN2097,BQ2097,BT2097)</f>
        <v>0</v>
      </c>
      <c r="BX2097" s="536">
        <f t="shared" si="10184"/>
        <v>0</v>
      </c>
      <c r="BY2097" s="536">
        <f t="shared" si="10185"/>
        <v>0</v>
      </c>
      <c r="BZ2097" t="s">
        <v>74</v>
      </c>
      <c r="CA2097" s="553">
        <f>AZ2097</f>
        <v>0</v>
      </c>
      <c r="CB2097" s="553">
        <f t="shared" si="10186"/>
        <v>0</v>
      </c>
      <c r="CC2097" s="553">
        <f t="shared" si="10187"/>
        <v>0</v>
      </c>
      <c r="CD2097" s="553">
        <f>BC2097</f>
        <v>0</v>
      </c>
      <c r="CE2097" s="553">
        <f t="shared" si="10188"/>
        <v>0</v>
      </c>
      <c r="CF2097" s="553">
        <f t="shared" si="10189"/>
        <v>0</v>
      </c>
    </row>
    <row r="2098" spans="1:84" s="10" customFormat="1">
      <c r="A2098" s="151"/>
      <c r="B2098" s="151"/>
      <c r="C2098" s="151"/>
      <c r="D2098" s="151"/>
      <c r="E2098" s="370"/>
      <c r="F2098" s="592">
        <f t="shared" ref="F2098" si="10190">SUM(F2096:F2097)</f>
        <v>1</v>
      </c>
      <c r="G2098" s="276">
        <f t="shared" ref="G2098:BE2098" si="10191">SUM(G2096:G2097)</f>
        <v>0</v>
      </c>
      <c r="H2098" s="276">
        <f t="shared" si="10191"/>
        <v>0</v>
      </c>
      <c r="I2098" s="276">
        <f t="shared" si="10191"/>
        <v>0</v>
      </c>
      <c r="J2098" s="276">
        <f t="shared" si="10191"/>
        <v>0</v>
      </c>
      <c r="K2098" s="276">
        <f t="shared" si="10191"/>
        <v>0</v>
      </c>
      <c r="L2098" s="276">
        <f t="shared" si="10191"/>
        <v>0</v>
      </c>
      <c r="M2098" s="276">
        <f t="shared" si="10191"/>
        <v>0</v>
      </c>
      <c r="N2098" s="276">
        <f t="shared" si="10191"/>
        <v>0</v>
      </c>
      <c r="O2098" s="276">
        <f t="shared" si="10191"/>
        <v>0</v>
      </c>
      <c r="P2098" s="276">
        <f t="shared" si="10191"/>
        <v>0</v>
      </c>
      <c r="Q2098" s="276">
        <f t="shared" si="10191"/>
        <v>0</v>
      </c>
      <c r="R2098" s="276">
        <f t="shared" si="10191"/>
        <v>0</v>
      </c>
      <c r="S2098" s="501">
        <f t="shared" si="10191"/>
        <v>0</v>
      </c>
      <c r="T2098" s="276">
        <f t="shared" si="10191"/>
        <v>0</v>
      </c>
      <c r="U2098" s="276">
        <f t="shared" si="10191"/>
        <v>0</v>
      </c>
      <c r="V2098" s="276">
        <f t="shared" si="10191"/>
        <v>0</v>
      </c>
      <c r="W2098" s="276">
        <f t="shared" si="10191"/>
        <v>0</v>
      </c>
      <c r="X2098" s="276">
        <f t="shared" si="10191"/>
        <v>0</v>
      </c>
      <c r="Y2098" s="276">
        <f t="shared" si="10191"/>
        <v>0</v>
      </c>
      <c r="Z2098" s="276">
        <f t="shared" si="10191"/>
        <v>0</v>
      </c>
      <c r="AA2098" s="276">
        <f t="shared" si="10191"/>
        <v>0</v>
      </c>
      <c r="AB2098" s="276">
        <f t="shared" si="10191"/>
        <v>0</v>
      </c>
      <c r="AC2098" s="276">
        <f t="shared" si="10191"/>
        <v>0</v>
      </c>
      <c r="AD2098" s="276">
        <f t="shared" si="10191"/>
        <v>0</v>
      </c>
      <c r="AE2098" s="276">
        <f t="shared" si="10191"/>
        <v>0</v>
      </c>
      <c r="AF2098" s="501">
        <f t="shared" si="10191"/>
        <v>0</v>
      </c>
      <c r="AG2098" s="276">
        <f t="shared" si="10191"/>
        <v>0</v>
      </c>
      <c r="AH2098" s="276">
        <f t="shared" si="10191"/>
        <v>0</v>
      </c>
      <c r="AI2098" s="276">
        <f t="shared" si="10191"/>
        <v>0</v>
      </c>
      <c r="AJ2098" s="276">
        <f t="shared" si="10191"/>
        <v>0</v>
      </c>
      <c r="AK2098" s="276">
        <f t="shared" si="10191"/>
        <v>0</v>
      </c>
      <c r="AL2098" s="276">
        <f t="shared" si="10191"/>
        <v>0</v>
      </c>
      <c r="AM2098" s="276">
        <f t="shared" si="10191"/>
        <v>0</v>
      </c>
      <c r="AN2098" s="276">
        <f t="shared" si="10191"/>
        <v>0</v>
      </c>
      <c r="AO2098" s="276">
        <f t="shared" si="10191"/>
        <v>0</v>
      </c>
      <c r="AP2098" s="276">
        <f t="shared" si="10191"/>
        <v>0</v>
      </c>
      <c r="AQ2098" s="276">
        <f t="shared" si="10191"/>
        <v>0</v>
      </c>
      <c r="AR2098" s="276">
        <f t="shared" si="10191"/>
        <v>0</v>
      </c>
      <c r="AS2098" s="501">
        <f t="shared" si="10191"/>
        <v>0</v>
      </c>
      <c r="AT2098" s="276">
        <f t="shared" si="10191"/>
        <v>0</v>
      </c>
      <c r="AU2098" s="276">
        <f t="shared" si="10191"/>
        <v>0</v>
      </c>
      <c r="AV2098" s="276">
        <f t="shared" si="10191"/>
        <v>0</v>
      </c>
      <c r="AW2098" s="568">
        <f t="shared" si="10191"/>
        <v>0</v>
      </c>
      <c r="AX2098" s="568">
        <f t="shared" si="10191"/>
        <v>0</v>
      </c>
      <c r="AY2098" s="568">
        <f t="shared" si="10191"/>
        <v>0</v>
      </c>
      <c r="AZ2098" s="276">
        <f t="shared" si="10191"/>
        <v>0</v>
      </c>
      <c r="BA2098" s="276">
        <f t="shared" si="10191"/>
        <v>0</v>
      </c>
      <c r="BB2098" s="276">
        <f t="shared" si="10191"/>
        <v>0</v>
      </c>
      <c r="BC2098" s="276">
        <f t="shared" si="10191"/>
        <v>0</v>
      </c>
      <c r="BD2098" s="276">
        <f t="shared" si="10191"/>
        <v>0</v>
      </c>
      <c r="BE2098" s="276">
        <f t="shared" si="10191"/>
        <v>0</v>
      </c>
      <c r="BF2098" s="523"/>
      <c r="BG2098" s="605">
        <f>SUM(F2098,S2098,AF2098,AS2098)</f>
        <v>1</v>
      </c>
      <c r="BH2098" s="533">
        <f>SUM(G2098,T2098,AG2098)</f>
        <v>0</v>
      </c>
      <c r="BI2098" s="533">
        <f t="shared" si="10172"/>
        <v>0</v>
      </c>
      <c r="BJ2098" s="533">
        <f t="shared" si="10173"/>
        <v>0</v>
      </c>
      <c r="BK2098" s="533">
        <f t="shared" si="10174"/>
        <v>0</v>
      </c>
      <c r="BL2098" s="533">
        <f t="shared" si="10175"/>
        <v>0</v>
      </c>
      <c r="BM2098" s="533">
        <f t="shared" si="10176"/>
        <v>0</v>
      </c>
      <c r="BN2098" s="533">
        <f>SUM(M2098,Z2098,AM2098)</f>
        <v>0</v>
      </c>
      <c r="BO2098" s="533">
        <f t="shared" si="10177"/>
        <v>0</v>
      </c>
      <c r="BP2098" s="533">
        <f t="shared" si="10178"/>
        <v>0</v>
      </c>
      <c r="BQ2098" s="533">
        <f t="shared" si="10179"/>
        <v>0</v>
      </c>
      <c r="BR2098" s="533">
        <f t="shared" si="10180"/>
        <v>0</v>
      </c>
      <c r="BS2098" s="533">
        <f t="shared" si="10181"/>
        <v>0</v>
      </c>
      <c r="BT2098" s="533">
        <f>AT2098</f>
        <v>0</v>
      </c>
      <c r="BU2098" s="533">
        <f t="shared" si="10182"/>
        <v>0</v>
      </c>
      <c r="BV2098" s="533">
        <f t="shared" si="10183"/>
        <v>0</v>
      </c>
      <c r="BW2098" s="536">
        <f>SUM(BH2098,BK2098,BN2098,BQ2098,BT2098)</f>
        <v>0</v>
      </c>
      <c r="BX2098" s="536">
        <f t="shared" si="10184"/>
        <v>0</v>
      </c>
      <c r="BY2098" s="536">
        <f t="shared" si="10185"/>
        <v>0</v>
      </c>
      <c r="BZ2098" t="s">
        <v>74</v>
      </c>
      <c r="CA2098" s="553">
        <f>AZ2098</f>
        <v>0</v>
      </c>
      <c r="CB2098" s="553">
        <f t="shared" si="10186"/>
        <v>0</v>
      </c>
      <c r="CC2098" s="553">
        <f t="shared" si="10187"/>
        <v>0</v>
      </c>
      <c r="CD2098" s="553">
        <f>BC2098</f>
        <v>0</v>
      </c>
      <c r="CE2098" s="553">
        <f t="shared" si="10188"/>
        <v>0</v>
      </c>
      <c r="CF2098" s="553">
        <f t="shared" si="10189"/>
        <v>0</v>
      </c>
    </row>
    <row r="2099" spans="1:84" s="10" customFormat="1">
      <c r="A2099" s="151"/>
      <c r="B2099" s="151"/>
      <c r="C2099" s="151"/>
      <c r="D2099" s="151"/>
      <c r="E2099" s="370"/>
      <c r="F2099" s="592"/>
      <c r="G2099" s="168"/>
      <c r="H2099" s="168"/>
      <c r="I2099" s="168"/>
      <c r="J2099" s="168"/>
      <c r="K2099" s="168"/>
      <c r="L2099" s="168"/>
      <c r="M2099" s="168"/>
      <c r="N2099" s="168"/>
      <c r="O2099" s="168"/>
      <c r="P2099" s="168"/>
      <c r="Q2099" s="168"/>
      <c r="R2099" s="168"/>
      <c r="S2099" s="502"/>
      <c r="T2099" s="168"/>
      <c r="U2099" s="168"/>
      <c r="V2099" s="168"/>
      <c r="W2099" s="168"/>
      <c r="X2099" s="168"/>
      <c r="Y2099" s="168"/>
      <c r="Z2099" s="168"/>
      <c r="AA2099" s="168"/>
      <c r="AB2099" s="168"/>
      <c r="AC2099" s="168"/>
      <c r="AD2099" s="168"/>
      <c r="AE2099" s="168"/>
      <c r="AF2099" s="502"/>
      <c r="AG2099" s="168"/>
      <c r="AH2099" s="168"/>
      <c r="AI2099" s="168"/>
      <c r="AJ2099" s="168"/>
      <c r="AK2099" s="168"/>
      <c r="AL2099" s="168"/>
      <c r="AM2099" s="168"/>
      <c r="AN2099" s="168"/>
      <c r="AO2099" s="168"/>
      <c r="AP2099" s="168"/>
      <c r="AQ2099" s="168"/>
      <c r="AR2099" s="168"/>
      <c r="AS2099" s="502"/>
      <c r="AT2099" s="168"/>
      <c r="AU2099" s="168"/>
      <c r="AV2099" s="168"/>
      <c r="AW2099" s="569"/>
      <c r="AX2099" s="569"/>
      <c r="AY2099" s="569"/>
      <c r="AZ2099" s="168"/>
      <c r="BA2099" s="168"/>
      <c r="BB2099" s="168"/>
      <c r="BC2099" s="168"/>
      <c r="BD2099" s="168"/>
      <c r="BE2099" s="168"/>
      <c r="BF2099" s="523"/>
      <c r="BG2099" s="611"/>
      <c r="BH2099" s="537"/>
      <c r="BI2099" s="537"/>
      <c r="BJ2099" s="537"/>
      <c r="BK2099" s="537"/>
      <c r="BL2099" s="537"/>
      <c r="BM2099" s="537"/>
      <c r="BN2099" s="537"/>
      <c r="BO2099" s="537"/>
      <c r="BP2099" s="537"/>
      <c r="BQ2099" s="537"/>
      <c r="BR2099" s="537"/>
      <c r="BS2099" s="537"/>
      <c r="BT2099" s="537"/>
      <c r="BU2099" s="537"/>
      <c r="BV2099" s="537"/>
      <c r="BW2099" s="537"/>
      <c r="BX2099" s="537"/>
      <c r="BY2099" s="537"/>
      <c r="CA2099" s="171"/>
      <c r="CB2099" s="171"/>
      <c r="CC2099" s="171"/>
      <c r="CD2099" s="171"/>
      <c r="CE2099" s="171"/>
      <c r="CF2099" s="171"/>
    </row>
    <row r="2100" spans="1:84" s="10" customFormat="1">
      <c r="A2100" s="151"/>
      <c r="B2100" s="149" t="s">
        <v>831</v>
      </c>
      <c r="C2100" s="151"/>
      <c r="D2100" s="151"/>
      <c r="E2100" s="379" t="s">
        <v>221</v>
      </c>
      <c r="F2100" s="592"/>
      <c r="G2100" s="159"/>
      <c r="H2100" s="159"/>
      <c r="I2100" s="275"/>
      <c r="J2100" s="159"/>
      <c r="K2100" s="159"/>
      <c r="L2100" s="275"/>
      <c r="M2100" s="159"/>
      <c r="N2100" s="159"/>
      <c r="O2100" s="275"/>
      <c r="P2100" s="159"/>
      <c r="Q2100" s="159"/>
      <c r="R2100" s="275"/>
      <c r="S2100" s="500"/>
      <c r="T2100" s="275"/>
      <c r="U2100" s="275"/>
      <c r="V2100" s="275"/>
      <c r="W2100" s="275"/>
      <c r="X2100" s="275"/>
      <c r="Y2100" s="275"/>
      <c r="Z2100" s="275"/>
      <c r="AA2100" s="275"/>
      <c r="AB2100" s="275"/>
      <c r="AC2100" s="275"/>
      <c r="AD2100" s="275"/>
      <c r="AE2100" s="275"/>
      <c r="AF2100" s="500"/>
      <c r="AG2100" s="275"/>
      <c r="AH2100" s="275"/>
      <c r="AI2100" s="275"/>
      <c r="AJ2100" s="275"/>
      <c r="AK2100" s="275"/>
      <c r="AL2100" s="275"/>
      <c r="AM2100" s="275"/>
      <c r="AN2100" s="275"/>
      <c r="AO2100" s="275"/>
      <c r="AP2100" s="275"/>
      <c r="AQ2100" s="275"/>
      <c r="AR2100" s="275"/>
      <c r="AS2100" s="500"/>
      <c r="AT2100" s="275"/>
      <c r="AU2100" s="275"/>
      <c r="AV2100" s="275"/>
      <c r="AW2100" s="567"/>
      <c r="AX2100" s="567"/>
      <c r="AY2100" s="567"/>
      <c r="AZ2100" s="159"/>
      <c r="BA2100" s="159"/>
      <c r="BB2100" s="275"/>
      <c r="BC2100" s="275"/>
      <c r="BD2100" s="275"/>
      <c r="BE2100" s="275"/>
      <c r="BF2100" s="521"/>
      <c r="BG2100" s="611"/>
      <c r="BH2100" s="537"/>
      <c r="BI2100" s="537"/>
      <c r="BJ2100" s="537"/>
      <c r="BK2100" s="537"/>
      <c r="BL2100" s="537"/>
      <c r="BM2100" s="537"/>
      <c r="BN2100" s="537"/>
      <c r="BO2100" s="537"/>
      <c r="BP2100" s="537"/>
      <c r="BQ2100" s="537"/>
      <c r="BR2100" s="537"/>
      <c r="BS2100" s="537"/>
      <c r="BT2100" s="537"/>
      <c r="BU2100" s="537"/>
      <c r="BV2100" s="537"/>
      <c r="BW2100" s="537"/>
      <c r="BX2100" s="537"/>
      <c r="BY2100" s="537"/>
      <c r="CA2100" s="171"/>
      <c r="CB2100" s="171"/>
      <c r="CC2100" s="171"/>
      <c r="CD2100" s="171"/>
      <c r="CE2100" s="171"/>
      <c r="CF2100" s="171"/>
    </row>
    <row r="2101" spans="1:84" s="10" customFormat="1">
      <c r="A2101" s="151"/>
      <c r="B2101" s="151" t="s">
        <v>74</v>
      </c>
      <c r="C2101" s="151"/>
      <c r="D2101" s="151"/>
      <c r="E2101" s="446" t="s">
        <v>1078</v>
      </c>
      <c r="F2101" s="592">
        <v>0</v>
      </c>
      <c r="G2101" s="159"/>
      <c r="H2101" s="159"/>
      <c r="I2101" s="275">
        <f>SUM(G2101:H2101)</f>
        <v>0</v>
      </c>
      <c r="J2101" s="159"/>
      <c r="K2101" s="159"/>
      <c r="L2101" s="275">
        <f>SUM(J2101:K2101)</f>
        <v>0</v>
      </c>
      <c r="M2101" s="159"/>
      <c r="N2101" s="159"/>
      <c r="O2101" s="275">
        <f>SUM(M2101:N2101)</f>
        <v>0</v>
      </c>
      <c r="P2101" s="159"/>
      <c r="Q2101" s="159"/>
      <c r="R2101" s="275">
        <f>SUM(P2101:Q2101)</f>
        <v>0</v>
      </c>
      <c r="S2101" s="500"/>
      <c r="T2101" s="275"/>
      <c r="U2101" s="275"/>
      <c r="V2101" s="275">
        <f>SUM(T2101:U2101)</f>
        <v>0</v>
      </c>
      <c r="W2101" s="275"/>
      <c r="X2101" s="275"/>
      <c r="Y2101" s="275">
        <f>SUM(W2101:X2101)</f>
        <v>0</v>
      </c>
      <c r="Z2101" s="275"/>
      <c r="AA2101" s="275"/>
      <c r="AB2101" s="275">
        <f>SUM(Z2101:AA2101)</f>
        <v>0</v>
      </c>
      <c r="AC2101" s="275"/>
      <c r="AD2101" s="275"/>
      <c r="AE2101" s="275">
        <f>SUM(AC2101:AD2101)</f>
        <v>0</v>
      </c>
      <c r="AF2101" s="500"/>
      <c r="AG2101" s="275"/>
      <c r="AH2101" s="275"/>
      <c r="AI2101" s="275">
        <f>SUM(AG2101:AH2101)</f>
        <v>0</v>
      </c>
      <c r="AJ2101" s="275"/>
      <c r="AK2101" s="275"/>
      <c r="AL2101" s="275">
        <f>SUM(AJ2101:AK2101)</f>
        <v>0</v>
      </c>
      <c r="AM2101" s="275"/>
      <c r="AN2101" s="275"/>
      <c r="AO2101" s="275">
        <f>SUM(AM2101:AN2101)</f>
        <v>0</v>
      </c>
      <c r="AP2101" s="275"/>
      <c r="AQ2101" s="275"/>
      <c r="AR2101" s="275">
        <f>SUM(AP2101:AQ2101)</f>
        <v>0</v>
      </c>
      <c r="AS2101" s="500"/>
      <c r="AT2101" s="275"/>
      <c r="AU2101" s="275"/>
      <c r="AV2101" s="275">
        <f>SUM(AT2101:AU2101)</f>
        <v>0</v>
      </c>
      <c r="AW2101" s="567">
        <f t="shared" ref="AW2101:AW2102" si="10192">SUM(G2101,J2101,M2101,P2101,T2101,W2101,Z2101,AC2101,AG2101,AJ2101,AM2101,AP2101,AT2101)</f>
        <v>0</v>
      </c>
      <c r="AX2101" s="567">
        <f t="shared" ref="AX2101:AX2102" si="10193">SUM(H2101,K2101,N2101,Q2101,U2101,X2101,AA2101,AD2101,AH2101,AK2101,AN2101,AQ2101,AU2101)</f>
        <v>0</v>
      </c>
      <c r="AY2101" s="567">
        <f t="shared" ref="AY2101:AY2102" si="10194">SUM(I2101,L2101,O2101,R2101,V2101,Y2101,AB2101,AE2101,AI2101,AL2101,AO2101,AR2101,AV2101)</f>
        <v>0</v>
      </c>
      <c r="AZ2101" s="159"/>
      <c r="BA2101" s="159"/>
      <c r="BB2101" s="275">
        <f>SUM(AZ2101:BA2101)</f>
        <v>0</v>
      </c>
      <c r="BC2101" s="275"/>
      <c r="BD2101" s="275"/>
      <c r="BE2101" s="275">
        <f>SUM(BC2101:BD2101)</f>
        <v>0</v>
      </c>
      <c r="BF2101" s="521"/>
      <c r="BG2101" s="605">
        <f>SUM(F2101,S2101,AF2101,AS2101)</f>
        <v>0</v>
      </c>
      <c r="BH2101" s="533">
        <f>SUM(G2101,T2101,AG2101)</f>
        <v>0</v>
      </c>
      <c r="BI2101" s="533">
        <f t="shared" ref="BI2101:BI2103" si="10195">SUM(H2101,U2101,AH2101)</f>
        <v>0</v>
      </c>
      <c r="BJ2101" s="533">
        <f t="shared" ref="BJ2101:BJ2103" si="10196">SUM(I2101,V2101,AI2101)</f>
        <v>0</v>
      </c>
      <c r="BK2101" s="533">
        <f t="shared" ref="BK2101:BK2103" si="10197">SUM(J2101,W2101,AJ2101)</f>
        <v>0</v>
      </c>
      <c r="BL2101" s="533">
        <f t="shared" ref="BL2101:BL2103" si="10198">SUM(K2101,X2101,AK2101)</f>
        <v>0</v>
      </c>
      <c r="BM2101" s="533">
        <f t="shared" ref="BM2101:BM2103" si="10199">SUM(L2101,Y2101,AL2101)</f>
        <v>0</v>
      </c>
      <c r="BN2101" s="533">
        <f>SUM(M2101,Z2101,AM2101)</f>
        <v>0</v>
      </c>
      <c r="BO2101" s="533">
        <f t="shared" ref="BO2101:BO2103" si="10200">SUM(N2101,AA2101,AN2101)</f>
        <v>0</v>
      </c>
      <c r="BP2101" s="533">
        <f t="shared" ref="BP2101:BP2103" si="10201">SUM(O2101,AB2101,AO2101)</f>
        <v>0</v>
      </c>
      <c r="BQ2101" s="533">
        <f t="shared" ref="BQ2101:BQ2103" si="10202">SUM(P2101,AC2101,AP2101)</f>
        <v>0</v>
      </c>
      <c r="BR2101" s="533">
        <f t="shared" ref="BR2101:BR2103" si="10203">SUM(Q2101,AD2101,AQ2101)</f>
        <v>0</v>
      </c>
      <c r="BS2101" s="533">
        <f t="shared" ref="BS2101:BS2103" si="10204">SUM(R2101,AE2101,AR2101)</f>
        <v>0</v>
      </c>
      <c r="BT2101" s="533">
        <f>AT2101</f>
        <v>0</v>
      </c>
      <c r="BU2101" s="533">
        <f t="shared" ref="BU2101:BU2103" si="10205">AU2101</f>
        <v>0</v>
      </c>
      <c r="BV2101" s="533">
        <f t="shared" ref="BV2101:BV2103" si="10206">AV2101</f>
        <v>0</v>
      </c>
      <c r="BW2101" s="536">
        <f>SUM(BH2101,BK2101,BN2101,BQ2101,BT2101)</f>
        <v>0</v>
      </c>
      <c r="BX2101" s="536">
        <f t="shared" ref="BX2101:BX2103" si="10207">SUM(BI2101,BL2101,BO2101,BR2101,BU2101)</f>
        <v>0</v>
      </c>
      <c r="BY2101" s="536">
        <f t="shared" ref="BY2101:BY2103" si="10208">SUM(BJ2101,BM2101,BP2101,BS2101,BV2101)</f>
        <v>0</v>
      </c>
      <c r="BZ2101" t="s">
        <v>74</v>
      </c>
      <c r="CA2101" s="553">
        <f>AZ2101</f>
        <v>0</v>
      </c>
      <c r="CB2101" s="553">
        <f t="shared" ref="CB2101:CB2103" si="10209">BA2101</f>
        <v>0</v>
      </c>
      <c r="CC2101" s="553">
        <f t="shared" ref="CC2101:CC2103" si="10210">BB2101</f>
        <v>0</v>
      </c>
      <c r="CD2101" s="553">
        <f>BC2101</f>
        <v>0</v>
      </c>
      <c r="CE2101" s="553">
        <f t="shared" ref="CE2101:CE2103" si="10211">BD2101</f>
        <v>0</v>
      </c>
      <c r="CF2101" s="553">
        <f t="shared" ref="CF2101:CF2103" si="10212">BE2101</f>
        <v>0</v>
      </c>
    </row>
    <row r="2102" spans="1:84" s="10" customFormat="1">
      <c r="A2102" s="151"/>
      <c r="B2102" s="151"/>
      <c r="C2102" s="151"/>
      <c r="D2102" s="151"/>
      <c r="E2102" s="446" t="s">
        <v>1079</v>
      </c>
      <c r="F2102" s="592">
        <v>2</v>
      </c>
      <c r="G2102" s="159"/>
      <c r="H2102" s="159"/>
      <c r="I2102" s="275">
        <f>SUM(G2102:H2102)</f>
        <v>0</v>
      </c>
      <c r="J2102" s="159"/>
      <c r="K2102" s="159"/>
      <c r="L2102" s="275">
        <f>SUM(J2102:K2102)</f>
        <v>0</v>
      </c>
      <c r="M2102" s="159"/>
      <c r="N2102" s="159"/>
      <c r="O2102" s="275">
        <f>SUM(M2102:N2102)</f>
        <v>0</v>
      </c>
      <c r="P2102" s="159"/>
      <c r="Q2102" s="159"/>
      <c r="R2102" s="275">
        <f>SUM(P2102:Q2102)</f>
        <v>0</v>
      </c>
      <c r="S2102" s="500"/>
      <c r="T2102" s="275"/>
      <c r="U2102" s="275"/>
      <c r="V2102" s="275">
        <f>SUM(T2102:U2102)</f>
        <v>0</v>
      </c>
      <c r="W2102" s="275"/>
      <c r="X2102" s="275"/>
      <c r="Y2102" s="275">
        <f>SUM(W2102:X2102)</f>
        <v>0</v>
      </c>
      <c r="Z2102" s="275"/>
      <c r="AA2102" s="275"/>
      <c r="AB2102" s="275">
        <f>SUM(Z2102:AA2102)</f>
        <v>0</v>
      </c>
      <c r="AC2102" s="275"/>
      <c r="AD2102" s="275"/>
      <c r="AE2102" s="275">
        <f>SUM(AC2102:AD2102)</f>
        <v>0</v>
      </c>
      <c r="AF2102" s="500"/>
      <c r="AG2102" s="275"/>
      <c r="AH2102" s="275"/>
      <c r="AI2102" s="275">
        <f>SUM(AG2102:AH2102)</f>
        <v>0</v>
      </c>
      <c r="AJ2102" s="275"/>
      <c r="AK2102" s="275"/>
      <c r="AL2102" s="275">
        <f>SUM(AJ2102:AK2102)</f>
        <v>0</v>
      </c>
      <c r="AM2102" s="275"/>
      <c r="AN2102" s="275"/>
      <c r="AO2102" s="275">
        <f>SUM(AM2102:AN2102)</f>
        <v>0</v>
      </c>
      <c r="AP2102" s="275"/>
      <c r="AQ2102" s="275"/>
      <c r="AR2102" s="275">
        <f>SUM(AP2102:AQ2102)</f>
        <v>0</v>
      </c>
      <c r="AS2102" s="500"/>
      <c r="AT2102" s="275"/>
      <c r="AU2102" s="275"/>
      <c r="AV2102" s="275">
        <f>SUM(AT2102:AU2102)</f>
        <v>0</v>
      </c>
      <c r="AW2102" s="567">
        <f t="shared" si="10192"/>
        <v>0</v>
      </c>
      <c r="AX2102" s="567">
        <f t="shared" si="10193"/>
        <v>0</v>
      </c>
      <c r="AY2102" s="567">
        <f t="shared" si="10194"/>
        <v>0</v>
      </c>
      <c r="AZ2102" s="159"/>
      <c r="BA2102" s="159"/>
      <c r="BB2102" s="275">
        <f>SUM(AZ2102:BA2102)</f>
        <v>0</v>
      </c>
      <c r="BC2102" s="275"/>
      <c r="BD2102" s="275"/>
      <c r="BE2102" s="275">
        <f>SUM(BC2102:BD2102)</f>
        <v>0</v>
      </c>
      <c r="BF2102" s="521"/>
      <c r="BG2102" s="605">
        <f>SUM(F2102,S2102,AF2102,AS2102)</f>
        <v>2</v>
      </c>
      <c r="BH2102" s="533">
        <f>SUM(G2102,T2102,AG2102)</f>
        <v>0</v>
      </c>
      <c r="BI2102" s="533">
        <f t="shared" si="10195"/>
        <v>0</v>
      </c>
      <c r="BJ2102" s="533">
        <f t="shared" si="10196"/>
        <v>0</v>
      </c>
      <c r="BK2102" s="533">
        <f t="shared" si="10197"/>
        <v>0</v>
      </c>
      <c r="BL2102" s="533">
        <f t="shared" si="10198"/>
        <v>0</v>
      </c>
      <c r="BM2102" s="533">
        <f t="shared" si="10199"/>
        <v>0</v>
      </c>
      <c r="BN2102" s="533">
        <f>SUM(M2102,Z2102,AM2102)</f>
        <v>0</v>
      </c>
      <c r="BO2102" s="533">
        <f t="shared" si="10200"/>
        <v>0</v>
      </c>
      <c r="BP2102" s="533">
        <f t="shared" si="10201"/>
        <v>0</v>
      </c>
      <c r="BQ2102" s="533">
        <f t="shared" si="10202"/>
        <v>0</v>
      </c>
      <c r="BR2102" s="533">
        <f t="shared" si="10203"/>
        <v>0</v>
      </c>
      <c r="BS2102" s="533">
        <f t="shared" si="10204"/>
        <v>0</v>
      </c>
      <c r="BT2102" s="533">
        <f>AT2102</f>
        <v>0</v>
      </c>
      <c r="BU2102" s="533">
        <f t="shared" si="10205"/>
        <v>0</v>
      </c>
      <c r="BV2102" s="533">
        <f t="shared" si="10206"/>
        <v>0</v>
      </c>
      <c r="BW2102" s="536">
        <f>SUM(BH2102,BK2102,BN2102,BQ2102,BT2102)</f>
        <v>0</v>
      </c>
      <c r="BX2102" s="536">
        <f t="shared" si="10207"/>
        <v>0</v>
      </c>
      <c r="BY2102" s="536">
        <f t="shared" si="10208"/>
        <v>0</v>
      </c>
      <c r="BZ2102" t="s">
        <v>74</v>
      </c>
      <c r="CA2102" s="553">
        <f>AZ2102</f>
        <v>0</v>
      </c>
      <c r="CB2102" s="553">
        <f t="shared" si="10209"/>
        <v>0</v>
      </c>
      <c r="CC2102" s="553">
        <f t="shared" si="10210"/>
        <v>0</v>
      </c>
      <c r="CD2102" s="553">
        <f>BC2102</f>
        <v>0</v>
      </c>
      <c r="CE2102" s="553">
        <f t="shared" si="10211"/>
        <v>0</v>
      </c>
      <c r="CF2102" s="553">
        <f t="shared" si="10212"/>
        <v>0</v>
      </c>
    </row>
    <row r="2103" spans="1:84" s="10" customFormat="1">
      <c r="A2103" s="151"/>
      <c r="B2103" s="151"/>
      <c r="C2103" s="151"/>
      <c r="D2103" s="151"/>
      <c r="E2103" s="370"/>
      <c r="F2103" s="592">
        <f t="shared" ref="F2103" si="10213">SUM(F2101:F2102)</f>
        <v>2</v>
      </c>
      <c r="G2103" s="276">
        <f t="shared" ref="G2103:BE2103" si="10214">SUM(G2101:G2102)</f>
        <v>0</v>
      </c>
      <c r="H2103" s="276">
        <f t="shared" si="10214"/>
        <v>0</v>
      </c>
      <c r="I2103" s="276">
        <f t="shared" si="10214"/>
        <v>0</v>
      </c>
      <c r="J2103" s="276">
        <f t="shared" si="10214"/>
        <v>0</v>
      </c>
      <c r="K2103" s="276">
        <f t="shared" si="10214"/>
        <v>0</v>
      </c>
      <c r="L2103" s="276">
        <f t="shared" si="10214"/>
        <v>0</v>
      </c>
      <c r="M2103" s="276">
        <f t="shared" si="10214"/>
        <v>0</v>
      </c>
      <c r="N2103" s="276">
        <f t="shared" si="10214"/>
        <v>0</v>
      </c>
      <c r="O2103" s="276">
        <f t="shared" si="10214"/>
        <v>0</v>
      </c>
      <c r="P2103" s="276">
        <f t="shared" si="10214"/>
        <v>0</v>
      </c>
      <c r="Q2103" s="276">
        <f t="shared" si="10214"/>
        <v>0</v>
      </c>
      <c r="R2103" s="276">
        <f t="shared" si="10214"/>
        <v>0</v>
      </c>
      <c r="S2103" s="501">
        <f t="shared" si="10214"/>
        <v>0</v>
      </c>
      <c r="T2103" s="276">
        <f t="shared" si="10214"/>
        <v>0</v>
      </c>
      <c r="U2103" s="276">
        <f t="shared" si="10214"/>
        <v>0</v>
      </c>
      <c r="V2103" s="276">
        <f t="shared" si="10214"/>
        <v>0</v>
      </c>
      <c r="W2103" s="276">
        <f t="shared" si="10214"/>
        <v>0</v>
      </c>
      <c r="X2103" s="276">
        <f t="shared" si="10214"/>
        <v>0</v>
      </c>
      <c r="Y2103" s="276">
        <f t="shared" si="10214"/>
        <v>0</v>
      </c>
      <c r="Z2103" s="276">
        <f t="shared" si="10214"/>
        <v>0</v>
      </c>
      <c r="AA2103" s="276">
        <f t="shared" si="10214"/>
        <v>0</v>
      </c>
      <c r="AB2103" s="276">
        <f t="shared" si="10214"/>
        <v>0</v>
      </c>
      <c r="AC2103" s="276">
        <f t="shared" si="10214"/>
        <v>0</v>
      </c>
      <c r="AD2103" s="276">
        <f t="shared" si="10214"/>
        <v>0</v>
      </c>
      <c r="AE2103" s="276">
        <f t="shared" si="10214"/>
        <v>0</v>
      </c>
      <c r="AF2103" s="501">
        <f t="shared" si="10214"/>
        <v>0</v>
      </c>
      <c r="AG2103" s="276">
        <f t="shared" si="10214"/>
        <v>0</v>
      </c>
      <c r="AH2103" s="276">
        <f t="shared" si="10214"/>
        <v>0</v>
      </c>
      <c r="AI2103" s="276">
        <f t="shared" si="10214"/>
        <v>0</v>
      </c>
      <c r="AJ2103" s="276">
        <f t="shared" si="10214"/>
        <v>0</v>
      </c>
      <c r="AK2103" s="276">
        <f t="shared" si="10214"/>
        <v>0</v>
      </c>
      <c r="AL2103" s="276">
        <f t="shared" si="10214"/>
        <v>0</v>
      </c>
      <c r="AM2103" s="276">
        <f t="shared" si="10214"/>
        <v>0</v>
      </c>
      <c r="AN2103" s="276">
        <f t="shared" si="10214"/>
        <v>0</v>
      </c>
      <c r="AO2103" s="276">
        <f t="shared" si="10214"/>
        <v>0</v>
      </c>
      <c r="AP2103" s="276">
        <f t="shared" si="10214"/>
        <v>0</v>
      </c>
      <c r="AQ2103" s="276">
        <f t="shared" si="10214"/>
        <v>0</v>
      </c>
      <c r="AR2103" s="276">
        <f t="shared" si="10214"/>
        <v>0</v>
      </c>
      <c r="AS2103" s="501">
        <f t="shared" si="10214"/>
        <v>0</v>
      </c>
      <c r="AT2103" s="276">
        <f t="shared" si="10214"/>
        <v>0</v>
      </c>
      <c r="AU2103" s="276">
        <f t="shared" si="10214"/>
        <v>0</v>
      </c>
      <c r="AV2103" s="276">
        <f t="shared" si="10214"/>
        <v>0</v>
      </c>
      <c r="AW2103" s="568">
        <f t="shared" si="10214"/>
        <v>0</v>
      </c>
      <c r="AX2103" s="568">
        <f t="shared" si="10214"/>
        <v>0</v>
      </c>
      <c r="AY2103" s="568">
        <f t="shared" si="10214"/>
        <v>0</v>
      </c>
      <c r="AZ2103" s="276">
        <f t="shared" si="10214"/>
        <v>0</v>
      </c>
      <c r="BA2103" s="276">
        <f t="shared" si="10214"/>
        <v>0</v>
      </c>
      <c r="BB2103" s="276">
        <f t="shared" si="10214"/>
        <v>0</v>
      </c>
      <c r="BC2103" s="276">
        <f t="shared" si="10214"/>
        <v>0</v>
      </c>
      <c r="BD2103" s="276">
        <f t="shared" si="10214"/>
        <v>0</v>
      </c>
      <c r="BE2103" s="276">
        <f t="shared" si="10214"/>
        <v>0</v>
      </c>
      <c r="BF2103" s="523"/>
      <c r="BG2103" s="605">
        <f>SUM(F2103,S2103,AF2103,AS2103)</f>
        <v>2</v>
      </c>
      <c r="BH2103" s="533">
        <f>SUM(G2103,T2103,AG2103)</f>
        <v>0</v>
      </c>
      <c r="BI2103" s="533">
        <f t="shared" si="10195"/>
        <v>0</v>
      </c>
      <c r="BJ2103" s="533">
        <f t="shared" si="10196"/>
        <v>0</v>
      </c>
      <c r="BK2103" s="533">
        <f t="shared" si="10197"/>
        <v>0</v>
      </c>
      <c r="BL2103" s="533">
        <f t="shared" si="10198"/>
        <v>0</v>
      </c>
      <c r="BM2103" s="533">
        <f t="shared" si="10199"/>
        <v>0</v>
      </c>
      <c r="BN2103" s="533">
        <f>SUM(M2103,Z2103,AM2103)</f>
        <v>0</v>
      </c>
      <c r="BO2103" s="533">
        <f t="shared" si="10200"/>
        <v>0</v>
      </c>
      <c r="BP2103" s="533">
        <f t="shared" si="10201"/>
        <v>0</v>
      </c>
      <c r="BQ2103" s="533">
        <f t="shared" si="10202"/>
        <v>0</v>
      </c>
      <c r="BR2103" s="533">
        <f t="shared" si="10203"/>
        <v>0</v>
      </c>
      <c r="BS2103" s="533">
        <f t="shared" si="10204"/>
        <v>0</v>
      </c>
      <c r="BT2103" s="533">
        <f>AT2103</f>
        <v>0</v>
      </c>
      <c r="BU2103" s="533">
        <f t="shared" si="10205"/>
        <v>0</v>
      </c>
      <c r="BV2103" s="533">
        <f t="shared" si="10206"/>
        <v>0</v>
      </c>
      <c r="BW2103" s="536">
        <f>SUM(BH2103,BK2103,BN2103,BQ2103,BT2103)</f>
        <v>0</v>
      </c>
      <c r="BX2103" s="536">
        <f t="shared" si="10207"/>
        <v>0</v>
      </c>
      <c r="BY2103" s="536">
        <f t="shared" si="10208"/>
        <v>0</v>
      </c>
      <c r="BZ2103" t="s">
        <v>74</v>
      </c>
      <c r="CA2103" s="553">
        <f>AZ2103</f>
        <v>0</v>
      </c>
      <c r="CB2103" s="553">
        <f t="shared" si="10209"/>
        <v>0</v>
      </c>
      <c r="CC2103" s="553">
        <f t="shared" si="10210"/>
        <v>0</v>
      </c>
      <c r="CD2103" s="553">
        <f>BC2103</f>
        <v>0</v>
      </c>
      <c r="CE2103" s="553">
        <f t="shared" si="10211"/>
        <v>0</v>
      </c>
      <c r="CF2103" s="553">
        <f t="shared" si="10212"/>
        <v>0</v>
      </c>
    </row>
    <row r="2104" spans="1:84">
      <c r="A2104" s="149"/>
      <c r="B2104" s="149"/>
      <c r="C2104" s="151"/>
      <c r="D2104" s="151"/>
      <c r="E2104" s="379"/>
      <c r="F2104" s="592"/>
      <c r="G2104" s="159"/>
      <c r="H2104" s="159"/>
      <c r="I2104" s="159"/>
      <c r="J2104" s="159"/>
      <c r="K2104" s="159"/>
      <c r="L2104" s="159"/>
      <c r="M2104" s="159"/>
      <c r="N2104" s="159"/>
      <c r="O2104" s="159"/>
      <c r="P2104" s="159"/>
      <c r="Q2104" s="159"/>
      <c r="R2104" s="159"/>
      <c r="S2104" s="503"/>
      <c r="T2104" s="159"/>
      <c r="U2104" s="159"/>
      <c r="V2104" s="159"/>
      <c r="W2104" s="159"/>
      <c r="X2104" s="159"/>
      <c r="Y2104" s="159"/>
      <c r="Z2104" s="159"/>
      <c r="AA2104" s="159"/>
      <c r="AB2104" s="159"/>
      <c r="AC2104" s="159"/>
      <c r="AD2104" s="159"/>
      <c r="AE2104" s="159"/>
      <c r="AF2104" s="503"/>
      <c r="AG2104" s="159"/>
      <c r="AH2104" s="159"/>
      <c r="AI2104" s="159"/>
      <c r="AJ2104" s="159"/>
      <c r="AK2104" s="159"/>
      <c r="AL2104" s="159"/>
      <c r="AM2104" s="159"/>
      <c r="AN2104" s="159"/>
      <c r="AO2104" s="159"/>
      <c r="AP2104" s="159"/>
      <c r="AQ2104" s="159"/>
      <c r="AR2104" s="159"/>
      <c r="AS2104" s="503"/>
      <c r="AT2104" s="159"/>
      <c r="AU2104" s="159"/>
      <c r="AV2104" s="159"/>
      <c r="AW2104" s="570"/>
      <c r="AX2104" s="570"/>
      <c r="AY2104" s="570"/>
      <c r="AZ2104" s="159"/>
      <c r="BA2104" s="159"/>
      <c r="BB2104" s="159"/>
      <c r="BC2104" s="159"/>
      <c r="BD2104" s="159"/>
      <c r="BE2104" s="159"/>
      <c r="BF2104" s="474"/>
    </row>
    <row r="2105" spans="1:84" s="10" customFormat="1">
      <c r="A2105" s="151"/>
      <c r="B2105" s="149" t="s">
        <v>832</v>
      </c>
      <c r="C2105" s="151"/>
      <c r="D2105" s="151"/>
      <c r="E2105" s="379" t="s">
        <v>656</v>
      </c>
      <c r="F2105" s="592"/>
      <c r="G2105" s="159"/>
      <c r="H2105" s="159"/>
      <c r="I2105" s="275"/>
      <c r="J2105" s="159"/>
      <c r="K2105" s="159"/>
      <c r="L2105" s="275"/>
      <c r="M2105" s="159"/>
      <c r="N2105" s="159"/>
      <c r="O2105" s="275"/>
      <c r="P2105" s="159"/>
      <c r="Q2105" s="159"/>
      <c r="R2105" s="275"/>
      <c r="S2105" s="500"/>
      <c r="T2105" s="275"/>
      <c r="U2105" s="275"/>
      <c r="V2105" s="275"/>
      <c r="W2105" s="275"/>
      <c r="X2105" s="275"/>
      <c r="Y2105" s="275"/>
      <c r="Z2105" s="275"/>
      <c r="AA2105" s="275"/>
      <c r="AB2105" s="275"/>
      <c r="AC2105" s="275"/>
      <c r="AD2105" s="275"/>
      <c r="AE2105" s="275"/>
      <c r="AF2105" s="500"/>
      <c r="AG2105" s="275"/>
      <c r="AH2105" s="275"/>
      <c r="AI2105" s="275"/>
      <c r="AJ2105" s="275"/>
      <c r="AK2105" s="275"/>
      <c r="AL2105" s="275"/>
      <c r="AM2105" s="275"/>
      <c r="AN2105" s="275"/>
      <c r="AO2105" s="275"/>
      <c r="AP2105" s="275"/>
      <c r="AQ2105" s="275"/>
      <c r="AR2105" s="275"/>
      <c r="AS2105" s="500"/>
      <c r="AT2105" s="275"/>
      <c r="AU2105" s="275"/>
      <c r="AV2105" s="275"/>
      <c r="AW2105" s="567"/>
      <c r="AX2105" s="567"/>
      <c r="AY2105" s="567"/>
      <c r="AZ2105" s="159"/>
      <c r="BA2105" s="159"/>
      <c r="BB2105" s="275"/>
      <c r="BC2105" s="275"/>
      <c r="BD2105" s="275"/>
      <c r="BE2105" s="275"/>
      <c r="BF2105" s="521"/>
      <c r="BG2105" s="611"/>
      <c r="BH2105" s="537"/>
      <c r="BI2105" s="537"/>
      <c r="BJ2105" s="537"/>
      <c r="BK2105" s="537"/>
      <c r="BL2105" s="537"/>
      <c r="BM2105" s="537"/>
      <c r="BN2105" s="537"/>
      <c r="BO2105" s="537"/>
      <c r="BP2105" s="537"/>
      <c r="BQ2105" s="537"/>
      <c r="BR2105" s="537"/>
      <c r="BS2105" s="537"/>
      <c r="BT2105" s="537"/>
      <c r="BU2105" s="537"/>
      <c r="BV2105" s="537"/>
      <c r="BW2105" s="537"/>
      <c r="BX2105" s="537"/>
      <c r="BY2105" s="537"/>
      <c r="CA2105" s="171"/>
      <c r="CB2105" s="171"/>
      <c r="CC2105" s="171"/>
      <c r="CD2105" s="171"/>
      <c r="CE2105" s="171"/>
      <c r="CF2105" s="171"/>
    </row>
    <row r="2106" spans="1:84" s="10" customFormat="1">
      <c r="A2106" s="151"/>
      <c r="B2106" s="151" t="s">
        <v>74</v>
      </c>
      <c r="C2106" s="151"/>
      <c r="D2106" s="151"/>
      <c r="E2106" s="446" t="s">
        <v>1078</v>
      </c>
      <c r="F2106" s="592">
        <v>2</v>
      </c>
      <c r="G2106" s="159"/>
      <c r="H2106" s="159"/>
      <c r="I2106" s="275">
        <f>SUM(G2106:H2106)</f>
        <v>0</v>
      </c>
      <c r="J2106" s="159"/>
      <c r="K2106" s="159"/>
      <c r="L2106" s="275">
        <f>SUM(J2106:K2106)</f>
        <v>0</v>
      </c>
      <c r="M2106" s="159"/>
      <c r="N2106" s="159"/>
      <c r="O2106" s="275">
        <f>SUM(M2106:N2106)</f>
        <v>0</v>
      </c>
      <c r="P2106" s="159"/>
      <c r="Q2106" s="159"/>
      <c r="R2106" s="275">
        <f>SUM(P2106:Q2106)</f>
        <v>0</v>
      </c>
      <c r="S2106" s="500"/>
      <c r="T2106" s="275"/>
      <c r="U2106" s="275"/>
      <c r="V2106" s="275">
        <f>SUM(T2106:U2106)</f>
        <v>0</v>
      </c>
      <c r="W2106" s="275"/>
      <c r="X2106" s="275"/>
      <c r="Y2106" s="275">
        <f>SUM(W2106:X2106)</f>
        <v>0</v>
      </c>
      <c r="Z2106" s="275"/>
      <c r="AA2106" s="275"/>
      <c r="AB2106" s="275">
        <f>SUM(Z2106:AA2106)</f>
        <v>0</v>
      </c>
      <c r="AC2106" s="275"/>
      <c r="AD2106" s="275"/>
      <c r="AE2106" s="275">
        <f>SUM(AC2106:AD2106)</f>
        <v>0</v>
      </c>
      <c r="AF2106" s="500"/>
      <c r="AG2106" s="275"/>
      <c r="AH2106" s="275"/>
      <c r="AI2106" s="275">
        <f>SUM(AG2106:AH2106)</f>
        <v>0</v>
      </c>
      <c r="AJ2106" s="275"/>
      <c r="AK2106" s="275"/>
      <c r="AL2106" s="275">
        <f>SUM(AJ2106:AK2106)</f>
        <v>0</v>
      </c>
      <c r="AM2106" s="275"/>
      <c r="AN2106" s="275"/>
      <c r="AO2106" s="275">
        <f>SUM(AM2106:AN2106)</f>
        <v>0</v>
      </c>
      <c r="AP2106" s="275"/>
      <c r="AQ2106" s="275"/>
      <c r="AR2106" s="275">
        <f>SUM(AP2106:AQ2106)</f>
        <v>0</v>
      </c>
      <c r="AS2106" s="500"/>
      <c r="AT2106" s="275"/>
      <c r="AU2106" s="275"/>
      <c r="AV2106" s="275">
        <f>SUM(AT2106:AU2106)</f>
        <v>0</v>
      </c>
      <c r="AW2106" s="567">
        <f t="shared" ref="AW2106:AW2107" si="10215">SUM(G2106,J2106,M2106,P2106,T2106,W2106,Z2106,AC2106,AG2106,AJ2106,AM2106,AP2106,AT2106)</f>
        <v>0</v>
      </c>
      <c r="AX2106" s="567">
        <f t="shared" ref="AX2106:AX2107" si="10216">SUM(H2106,K2106,N2106,Q2106,U2106,X2106,AA2106,AD2106,AH2106,AK2106,AN2106,AQ2106,AU2106)</f>
        <v>0</v>
      </c>
      <c r="AY2106" s="567">
        <f t="shared" ref="AY2106:AY2107" si="10217">SUM(I2106,L2106,O2106,R2106,V2106,Y2106,AB2106,AE2106,AI2106,AL2106,AO2106,AR2106,AV2106)</f>
        <v>0</v>
      </c>
      <c r="AZ2106" s="159"/>
      <c r="BA2106" s="159"/>
      <c r="BB2106" s="275">
        <f>SUM(AZ2106:BA2106)</f>
        <v>0</v>
      </c>
      <c r="BC2106" s="275"/>
      <c r="BD2106" s="275"/>
      <c r="BE2106" s="275">
        <f>SUM(BC2106:BD2106)</f>
        <v>0</v>
      </c>
      <c r="BF2106" s="521"/>
      <c r="BG2106" s="605">
        <f>SUM(F2106,S2106,AF2106,AS2106)</f>
        <v>2</v>
      </c>
      <c r="BH2106" s="533">
        <f>SUM(G2106,T2106,AG2106)</f>
        <v>0</v>
      </c>
      <c r="BI2106" s="533">
        <f t="shared" ref="BI2106:BI2108" si="10218">SUM(H2106,U2106,AH2106)</f>
        <v>0</v>
      </c>
      <c r="BJ2106" s="533">
        <f t="shared" ref="BJ2106:BJ2108" si="10219">SUM(I2106,V2106,AI2106)</f>
        <v>0</v>
      </c>
      <c r="BK2106" s="533">
        <f t="shared" ref="BK2106:BK2108" si="10220">SUM(J2106,W2106,AJ2106)</f>
        <v>0</v>
      </c>
      <c r="BL2106" s="533">
        <f t="shared" ref="BL2106:BL2108" si="10221">SUM(K2106,X2106,AK2106)</f>
        <v>0</v>
      </c>
      <c r="BM2106" s="533">
        <f t="shared" ref="BM2106:BM2108" si="10222">SUM(L2106,Y2106,AL2106)</f>
        <v>0</v>
      </c>
      <c r="BN2106" s="533">
        <f>SUM(M2106,Z2106,AM2106)</f>
        <v>0</v>
      </c>
      <c r="BO2106" s="533">
        <f t="shared" ref="BO2106:BO2108" si="10223">SUM(N2106,AA2106,AN2106)</f>
        <v>0</v>
      </c>
      <c r="BP2106" s="533">
        <f t="shared" ref="BP2106:BP2108" si="10224">SUM(O2106,AB2106,AO2106)</f>
        <v>0</v>
      </c>
      <c r="BQ2106" s="533">
        <f t="shared" ref="BQ2106:BQ2108" si="10225">SUM(P2106,AC2106,AP2106)</f>
        <v>0</v>
      </c>
      <c r="BR2106" s="533">
        <f t="shared" ref="BR2106:BR2108" si="10226">SUM(Q2106,AD2106,AQ2106)</f>
        <v>0</v>
      </c>
      <c r="BS2106" s="533">
        <f t="shared" ref="BS2106:BS2108" si="10227">SUM(R2106,AE2106,AR2106)</f>
        <v>0</v>
      </c>
      <c r="BT2106" s="533">
        <f>AT2106</f>
        <v>0</v>
      </c>
      <c r="BU2106" s="533">
        <f t="shared" ref="BU2106:BU2108" si="10228">AU2106</f>
        <v>0</v>
      </c>
      <c r="BV2106" s="533">
        <f t="shared" ref="BV2106:BV2108" si="10229">AV2106</f>
        <v>0</v>
      </c>
      <c r="BW2106" s="536">
        <f>SUM(BH2106,BK2106,BN2106,BQ2106,BT2106)</f>
        <v>0</v>
      </c>
      <c r="BX2106" s="536">
        <f t="shared" ref="BX2106:BX2108" si="10230">SUM(BI2106,BL2106,BO2106,BR2106,BU2106)</f>
        <v>0</v>
      </c>
      <c r="BY2106" s="536">
        <f t="shared" ref="BY2106:BY2108" si="10231">SUM(BJ2106,BM2106,BP2106,BS2106,BV2106)</f>
        <v>0</v>
      </c>
      <c r="BZ2106" t="s">
        <v>74</v>
      </c>
      <c r="CA2106" s="553">
        <f>AZ2106</f>
        <v>0</v>
      </c>
      <c r="CB2106" s="553">
        <f t="shared" ref="CB2106:CB2108" si="10232">BA2106</f>
        <v>0</v>
      </c>
      <c r="CC2106" s="553">
        <f t="shared" ref="CC2106:CC2108" si="10233">BB2106</f>
        <v>0</v>
      </c>
      <c r="CD2106" s="553">
        <f>BC2106</f>
        <v>0</v>
      </c>
      <c r="CE2106" s="553">
        <f t="shared" ref="CE2106:CE2108" si="10234">BD2106</f>
        <v>0</v>
      </c>
      <c r="CF2106" s="553">
        <f t="shared" ref="CF2106:CF2108" si="10235">BE2106</f>
        <v>0</v>
      </c>
    </row>
    <row r="2107" spans="1:84" s="10" customFormat="1">
      <c r="A2107" s="151"/>
      <c r="B2107" s="151"/>
      <c r="C2107" s="151"/>
      <c r="D2107" s="151"/>
      <c r="E2107" s="446" t="s">
        <v>1079</v>
      </c>
      <c r="F2107" s="592">
        <v>5</v>
      </c>
      <c r="G2107" s="159"/>
      <c r="H2107" s="159"/>
      <c r="I2107" s="275">
        <f>SUM(G2107:H2107)</f>
        <v>0</v>
      </c>
      <c r="J2107" s="159"/>
      <c r="K2107" s="159"/>
      <c r="L2107" s="275">
        <f>SUM(J2107:K2107)</f>
        <v>0</v>
      </c>
      <c r="M2107" s="159"/>
      <c r="N2107" s="159"/>
      <c r="O2107" s="275">
        <f>SUM(M2107:N2107)</f>
        <v>0</v>
      </c>
      <c r="P2107" s="159"/>
      <c r="Q2107" s="159"/>
      <c r="R2107" s="275">
        <f>SUM(P2107:Q2107)</f>
        <v>0</v>
      </c>
      <c r="S2107" s="500"/>
      <c r="T2107" s="275"/>
      <c r="U2107" s="275"/>
      <c r="V2107" s="275">
        <f>SUM(T2107:U2107)</f>
        <v>0</v>
      </c>
      <c r="W2107" s="275"/>
      <c r="X2107" s="275"/>
      <c r="Y2107" s="275">
        <f>SUM(W2107:X2107)</f>
        <v>0</v>
      </c>
      <c r="Z2107" s="275"/>
      <c r="AA2107" s="275"/>
      <c r="AB2107" s="275">
        <f>SUM(Z2107:AA2107)</f>
        <v>0</v>
      </c>
      <c r="AC2107" s="275"/>
      <c r="AD2107" s="275"/>
      <c r="AE2107" s="275">
        <f>SUM(AC2107:AD2107)</f>
        <v>0</v>
      </c>
      <c r="AF2107" s="500"/>
      <c r="AG2107" s="275"/>
      <c r="AH2107" s="275"/>
      <c r="AI2107" s="275">
        <f>SUM(AG2107:AH2107)</f>
        <v>0</v>
      </c>
      <c r="AJ2107" s="275"/>
      <c r="AK2107" s="275"/>
      <c r="AL2107" s="275">
        <f>SUM(AJ2107:AK2107)</f>
        <v>0</v>
      </c>
      <c r="AM2107" s="275"/>
      <c r="AN2107" s="275"/>
      <c r="AO2107" s="275">
        <f>SUM(AM2107:AN2107)</f>
        <v>0</v>
      </c>
      <c r="AP2107" s="275"/>
      <c r="AQ2107" s="275"/>
      <c r="AR2107" s="275">
        <f>SUM(AP2107:AQ2107)</f>
        <v>0</v>
      </c>
      <c r="AS2107" s="500"/>
      <c r="AT2107" s="275"/>
      <c r="AU2107" s="275"/>
      <c r="AV2107" s="275">
        <f>SUM(AT2107:AU2107)</f>
        <v>0</v>
      </c>
      <c r="AW2107" s="567">
        <f t="shared" si="10215"/>
        <v>0</v>
      </c>
      <c r="AX2107" s="567">
        <f t="shared" si="10216"/>
        <v>0</v>
      </c>
      <c r="AY2107" s="567">
        <f t="shared" si="10217"/>
        <v>0</v>
      </c>
      <c r="AZ2107" s="159"/>
      <c r="BA2107" s="159"/>
      <c r="BB2107" s="275">
        <f>SUM(AZ2107:BA2107)</f>
        <v>0</v>
      </c>
      <c r="BC2107" s="275"/>
      <c r="BD2107" s="275"/>
      <c r="BE2107" s="275">
        <f>SUM(BC2107:BD2107)</f>
        <v>0</v>
      </c>
      <c r="BF2107" s="521"/>
      <c r="BG2107" s="605">
        <f>SUM(F2107,S2107,AF2107,AS2107)</f>
        <v>5</v>
      </c>
      <c r="BH2107" s="533">
        <f>SUM(G2107,T2107,AG2107)</f>
        <v>0</v>
      </c>
      <c r="BI2107" s="533">
        <f t="shared" si="10218"/>
        <v>0</v>
      </c>
      <c r="BJ2107" s="533">
        <f t="shared" si="10219"/>
        <v>0</v>
      </c>
      <c r="BK2107" s="533">
        <f t="shared" si="10220"/>
        <v>0</v>
      </c>
      <c r="BL2107" s="533">
        <f t="shared" si="10221"/>
        <v>0</v>
      </c>
      <c r="BM2107" s="533">
        <f t="shared" si="10222"/>
        <v>0</v>
      </c>
      <c r="BN2107" s="533">
        <f>SUM(M2107,Z2107,AM2107)</f>
        <v>0</v>
      </c>
      <c r="BO2107" s="533">
        <f t="shared" si="10223"/>
        <v>0</v>
      </c>
      <c r="BP2107" s="533">
        <f t="shared" si="10224"/>
        <v>0</v>
      </c>
      <c r="BQ2107" s="533">
        <f t="shared" si="10225"/>
        <v>0</v>
      </c>
      <c r="BR2107" s="533">
        <f t="shared" si="10226"/>
        <v>0</v>
      </c>
      <c r="BS2107" s="533">
        <f t="shared" si="10227"/>
        <v>0</v>
      </c>
      <c r="BT2107" s="533">
        <f>AT2107</f>
        <v>0</v>
      </c>
      <c r="BU2107" s="533">
        <f t="shared" si="10228"/>
        <v>0</v>
      </c>
      <c r="BV2107" s="533">
        <f t="shared" si="10229"/>
        <v>0</v>
      </c>
      <c r="BW2107" s="536">
        <f>SUM(BH2107,BK2107,BN2107,BQ2107,BT2107)</f>
        <v>0</v>
      </c>
      <c r="BX2107" s="536">
        <f t="shared" si="10230"/>
        <v>0</v>
      </c>
      <c r="BY2107" s="536">
        <f t="shared" si="10231"/>
        <v>0</v>
      </c>
      <c r="BZ2107" t="s">
        <v>74</v>
      </c>
      <c r="CA2107" s="553">
        <f>AZ2107</f>
        <v>0</v>
      </c>
      <c r="CB2107" s="553">
        <f t="shared" si="10232"/>
        <v>0</v>
      </c>
      <c r="CC2107" s="553">
        <f t="shared" si="10233"/>
        <v>0</v>
      </c>
      <c r="CD2107" s="553">
        <f>BC2107</f>
        <v>0</v>
      </c>
      <c r="CE2107" s="553">
        <f t="shared" si="10234"/>
        <v>0</v>
      </c>
      <c r="CF2107" s="553">
        <f t="shared" si="10235"/>
        <v>0</v>
      </c>
    </row>
    <row r="2108" spans="1:84" s="10" customFormat="1">
      <c r="A2108" s="151"/>
      <c r="B2108" s="151"/>
      <c r="C2108" s="151"/>
      <c r="D2108" s="151"/>
      <c r="E2108" s="370"/>
      <c r="F2108" s="592">
        <f t="shared" ref="F2108" si="10236">SUM(F2106:F2107)</f>
        <v>7</v>
      </c>
      <c r="G2108" s="276">
        <f t="shared" ref="G2108:BE2108" si="10237">SUM(G2106:G2107)</f>
        <v>0</v>
      </c>
      <c r="H2108" s="276">
        <f t="shared" si="10237"/>
        <v>0</v>
      </c>
      <c r="I2108" s="276">
        <f t="shared" si="10237"/>
        <v>0</v>
      </c>
      <c r="J2108" s="276">
        <f t="shared" si="10237"/>
        <v>0</v>
      </c>
      <c r="K2108" s="276">
        <f t="shared" si="10237"/>
        <v>0</v>
      </c>
      <c r="L2108" s="276">
        <f t="shared" si="10237"/>
        <v>0</v>
      </c>
      <c r="M2108" s="276">
        <f t="shared" si="10237"/>
        <v>0</v>
      </c>
      <c r="N2108" s="276">
        <f t="shared" si="10237"/>
        <v>0</v>
      </c>
      <c r="O2108" s="276">
        <f t="shared" si="10237"/>
        <v>0</v>
      </c>
      <c r="P2108" s="276">
        <f t="shared" si="10237"/>
        <v>0</v>
      </c>
      <c r="Q2108" s="276">
        <f t="shared" si="10237"/>
        <v>0</v>
      </c>
      <c r="R2108" s="276">
        <f t="shared" si="10237"/>
        <v>0</v>
      </c>
      <c r="S2108" s="501">
        <f t="shared" si="10237"/>
        <v>0</v>
      </c>
      <c r="T2108" s="276">
        <f t="shared" si="10237"/>
        <v>0</v>
      </c>
      <c r="U2108" s="276">
        <f t="shared" si="10237"/>
        <v>0</v>
      </c>
      <c r="V2108" s="276">
        <f t="shared" si="10237"/>
        <v>0</v>
      </c>
      <c r="W2108" s="276">
        <f t="shared" si="10237"/>
        <v>0</v>
      </c>
      <c r="X2108" s="276">
        <f t="shared" si="10237"/>
        <v>0</v>
      </c>
      <c r="Y2108" s="276">
        <f t="shared" si="10237"/>
        <v>0</v>
      </c>
      <c r="Z2108" s="276">
        <f t="shared" si="10237"/>
        <v>0</v>
      </c>
      <c r="AA2108" s="276">
        <f t="shared" si="10237"/>
        <v>0</v>
      </c>
      <c r="AB2108" s="276">
        <f t="shared" si="10237"/>
        <v>0</v>
      </c>
      <c r="AC2108" s="276">
        <f t="shared" si="10237"/>
        <v>0</v>
      </c>
      <c r="AD2108" s="276">
        <f t="shared" si="10237"/>
        <v>0</v>
      </c>
      <c r="AE2108" s="276">
        <f t="shared" si="10237"/>
        <v>0</v>
      </c>
      <c r="AF2108" s="501">
        <f t="shared" si="10237"/>
        <v>0</v>
      </c>
      <c r="AG2108" s="276">
        <f t="shared" si="10237"/>
        <v>0</v>
      </c>
      <c r="AH2108" s="276">
        <f t="shared" si="10237"/>
        <v>0</v>
      </c>
      <c r="AI2108" s="276">
        <f t="shared" si="10237"/>
        <v>0</v>
      </c>
      <c r="AJ2108" s="276">
        <f t="shared" si="10237"/>
        <v>0</v>
      </c>
      <c r="AK2108" s="276">
        <f t="shared" si="10237"/>
        <v>0</v>
      </c>
      <c r="AL2108" s="276">
        <f t="shared" si="10237"/>
        <v>0</v>
      </c>
      <c r="AM2108" s="276">
        <f t="shared" si="10237"/>
        <v>0</v>
      </c>
      <c r="AN2108" s="276">
        <f t="shared" si="10237"/>
        <v>0</v>
      </c>
      <c r="AO2108" s="276">
        <f t="shared" si="10237"/>
        <v>0</v>
      </c>
      <c r="AP2108" s="276">
        <f t="shared" si="10237"/>
        <v>0</v>
      </c>
      <c r="AQ2108" s="276">
        <f t="shared" si="10237"/>
        <v>0</v>
      </c>
      <c r="AR2108" s="276">
        <f t="shared" si="10237"/>
        <v>0</v>
      </c>
      <c r="AS2108" s="501">
        <f t="shared" si="10237"/>
        <v>0</v>
      </c>
      <c r="AT2108" s="276">
        <f t="shared" si="10237"/>
        <v>0</v>
      </c>
      <c r="AU2108" s="276">
        <f t="shared" si="10237"/>
        <v>0</v>
      </c>
      <c r="AV2108" s="276">
        <f t="shared" si="10237"/>
        <v>0</v>
      </c>
      <c r="AW2108" s="568">
        <f t="shared" si="10237"/>
        <v>0</v>
      </c>
      <c r="AX2108" s="568">
        <f t="shared" si="10237"/>
        <v>0</v>
      </c>
      <c r="AY2108" s="568">
        <f t="shared" si="10237"/>
        <v>0</v>
      </c>
      <c r="AZ2108" s="276">
        <f t="shared" si="10237"/>
        <v>0</v>
      </c>
      <c r="BA2108" s="276">
        <f t="shared" si="10237"/>
        <v>0</v>
      </c>
      <c r="BB2108" s="276">
        <f t="shared" si="10237"/>
        <v>0</v>
      </c>
      <c r="BC2108" s="276">
        <f t="shared" si="10237"/>
        <v>0</v>
      </c>
      <c r="BD2108" s="276">
        <f t="shared" si="10237"/>
        <v>0</v>
      </c>
      <c r="BE2108" s="276">
        <f t="shared" si="10237"/>
        <v>0</v>
      </c>
      <c r="BF2108" s="523"/>
      <c r="BG2108" s="605">
        <f>SUM(F2108,S2108,AF2108,AS2108)</f>
        <v>7</v>
      </c>
      <c r="BH2108" s="533">
        <f>SUM(G2108,T2108,AG2108)</f>
        <v>0</v>
      </c>
      <c r="BI2108" s="533">
        <f t="shared" si="10218"/>
        <v>0</v>
      </c>
      <c r="BJ2108" s="533">
        <f t="shared" si="10219"/>
        <v>0</v>
      </c>
      <c r="BK2108" s="533">
        <f t="shared" si="10220"/>
        <v>0</v>
      </c>
      <c r="BL2108" s="533">
        <f t="shared" si="10221"/>
        <v>0</v>
      </c>
      <c r="BM2108" s="533">
        <f t="shared" si="10222"/>
        <v>0</v>
      </c>
      <c r="BN2108" s="533">
        <f>SUM(M2108,Z2108,AM2108)</f>
        <v>0</v>
      </c>
      <c r="BO2108" s="533">
        <f t="shared" si="10223"/>
        <v>0</v>
      </c>
      <c r="BP2108" s="533">
        <f t="shared" si="10224"/>
        <v>0</v>
      </c>
      <c r="BQ2108" s="533">
        <f t="shared" si="10225"/>
        <v>0</v>
      </c>
      <c r="BR2108" s="533">
        <f t="shared" si="10226"/>
        <v>0</v>
      </c>
      <c r="BS2108" s="533">
        <f t="shared" si="10227"/>
        <v>0</v>
      </c>
      <c r="BT2108" s="533">
        <f>AT2108</f>
        <v>0</v>
      </c>
      <c r="BU2108" s="533">
        <f t="shared" si="10228"/>
        <v>0</v>
      </c>
      <c r="BV2108" s="533">
        <f t="shared" si="10229"/>
        <v>0</v>
      </c>
      <c r="BW2108" s="536">
        <f>SUM(BH2108,BK2108,BN2108,BQ2108,BT2108)</f>
        <v>0</v>
      </c>
      <c r="BX2108" s="536">
        <f t="shared" si="10230"/>
        <v>0</v>
      </c>
      <c r="BY2108" s="536">
        <f t="shared" si="10231"/>
        <v>0</v>
      </c>
      <c r="BZ2108" t="s">
        <v>74</v>
      </c>
      <c r="CA2108" s="553">
        <f>AZ2108</f>
        <v>0</v>
      </c>
      <c r="CB2108" s="553">
        <f t="shared" si="10232"/>
        <v>0</v>
      </c>
      <c r="CC2108" s="553">
        <f t="shared" si="10233"/>
        <v>0</v>
      </c>
      <c r="CD2108" s="553">
        <f>BC2108</f>
        <v>0</v>
      </c>
      <c r="CE2108" s="553">
        <f t="shared" si="10234"/>
        <v>0</v>
      </c>
      <c r="CF2108" s="553">
        <f t="shared" si="10235"/>
        <v>0</v>
      </c>
    </row>
    <row r="2109" spans="1:84" s="10" customFormat="1">
      <c r="A2109" s="151"/>
      <c r="B2109" s="151"/>
      <c r="C2109" s="151"/>
      <c r="D2109" s="151"/>
      <c r="E2109" s="370"/>
      <c r="F2109" s="592"/>
      <c r="G2109" s="168"/>
      <c r="H2109" s="168"/>
      <c r="I2109" s="168"/>
      <c r="J2109" s="168"/>
      <c r="K2109" s="168"/>
      <c r="L2109" s="168"/>
      <c r="M2109" s="168"/>
      <c r="N2109" s="168"/>
      <c r="O2109" s="168"/>
      <c r="P2109" s="168"/>
      <c r="Q2109" s="168"/>
      <c r="R2109" s="168"/>
      <c r="S2109" s="502"/>
      <c r="T2109" s="168"/>
      <c r="U2109" s="168"/>
      <c r="V2109" s="168"/>
      <c r="W2109" s="168"/>
      <c r="X2109" s="168"/>
      <c r="Y2109" s="168"/>
      <c r="Z2109" s="168"/>
      <c r="AA2109" s="168"/>
      <c r="AB2109" s="168"/>
      <c r="AC2109" s="168"/>
      <c r="AD2109" s="168"/>
      <c r="AE2109" s="168"/>
      <c r="AF2109" s="502"/>
      <c r="AG2109" s="168"/>
      <c r="AH2109" s="168"/>
      <c r="AI2109" s="168"/>
      <c r="AJ2109" s="168"/>
      <c r="AK2109" s="168"/>
      <c r="AL2109" s="168"/>
      <c r="AM2109" s="168"/>
      <c r="AN2109" s="168"/>
      <c r="AO2109" s="168"/>
      <c r="AP2109" s="168"/>
      <c r="AQ2109" s="168"/>
      <c r="AR2109" s="168"/>
      <c r="AS2109" s="502"/>
      <c r="AT2109" s="168"/>
      <c r="AU2109" s="168"/>
      <c r="AV2109" s="168"/>
      <c r="AW2109" s="569"/>
      <c r="AX2109" s="569"/>
      <c r="AY2109" s="569"/>
      <c r="AZ2109" s="168"/>
      <c r="BA2109" s="168"/>
      <c r="BB2109" s="168"/>
      <c r="BC2109" s="168"/>
      <c r="BD2109" s="168"/>
      <c r="BE2109" s="168"/>
      <c r="BF2109" s="523"/>
      <c r="BG2109" s="611"/>
      <c r="BH2109" s="537"/>
      <c r="BI2109" s="537"/>
      <c r="BJ2109" s="537"/>
      <c r="BK2109" s="537"/>
      <c r="BL2109" s="537"/>
      <c r="BM2109" s="537"/>
      <c r="BN2109" s="537"/>
      <c r="BO2109" s="537"/>
      <c r="BP2109" s="537"/>
      <c r="BQ2109" s="537"/>
      <c r="BR2109" s="537"/>
      <c r="BS2109" s="537"/>
      <c r="BT2109" s="537"/>
      <c r="BU2109" s="537"/>
      <c r="BV2109" s="537"/>
      <c r="BW2109" s="537"/>
      <c r="BX2109" s="537"/>
      <c r="BY2109" s="537"/>
      <c r="CA2109" s="171"/>
      <c r="CB2109" s="171"/>
      <c r="CC2109" s="171"/>
      <c r="CD2109" s="171"/>
      <c r="CE2109" s="171"/>
      <c r="CF2109" s="171"/>
    </row>
    <row r="2110" spans="1:84">
      <c r="A2110" s="149"/>
      <c r="B2110" s="151" t="s">
        <v>582</v>
      </c>
      <c r="C2110" s="151"/>
      <c r="D2110" s="151"/>
      <c r="E2110" s="379" t="s">
        <v>655</v>
      </c>
      <c r="F2110" s="592"/>
      <c r="G2110" s="159"/>
      <c r="H2110" s="159"/>
      <c r="I2110" s="275"/>
      <c r="J2110" s="159"/>
      <c r="K2110" s="159"/>
      <c r="L2110" s="275"/>
      <c r="M2110" s="159"/>
      <c r="N2110" s="159"/>
      <c r="O2110" s="275"/>
      <c r="P2110" s="159"/>
      <c r="Q2110" s="159"/>
      <c r="R2110" s="275"/>
      <c r="S2110" s="500"/>
      <c r="T2110" s="275"/>
      <c r="U2110" s="275"/>
      <c r="V2110" s="275"/>
      <c r="W2110" s="275"/>
      <c r="X2110" s="275"/>
      <c r="Y2110" s="275"/>
      <c r="Z2110" s="275"/>
      <c r="AA2110" s="275"/>
      <c r="AB2110" s="275"/>
      <c r="AC2110" s="275"/>
      <c r="AD2110" s="275"/>
      <c r="AE2110" s="275"/>
      <c r="AF2110" s="500"/>
      <c r="AG2110" s="275"/>
      <c r="AH2110" s="275"/>
      <c r="AI2110" s="275"/>
      <c r="AJ2110" s="275"/>
      <c r="AK2110" s="275"/>
      <c r="AL2110" s="275"/>
      <c r="AM2110" s="275"/>
      <c r="AN2110" s="275"/>
      <c r="AO2110" s="275"/>
      <c r="AP2110" s="275"/>
      <c r="AQ2110" s="275"/>
      <c r="AR2110" s="275"/>
      <c r="AS2110" s="500"/>
      <c r="AT2110" s="275"/>
      <c r="AU2110" s="275"/>
      <c r="AV2110" s="275"/>
      <c r="AW2110" s="567"/>
      <c r="AX2110" s="567"/>
      <c r="AY2110" s="567"/>
      <c r="AZ2110" s="159"/>
      <c r="BA2110" s="159"/>
      <c r="BB2110" s="159"/>
      <c r="BC2110" s="275"/>
      <c r="BD2110" s="275"/>
      <c r="BE2110" s="275"/>
      <c r="BF2110" s="521"/>
    </row>
    <row r="2111" spans="1:84">
      <c r="A2111" s="149"/>
      <c r="B2111" s="151"/>
      <c r="C2111" s="151"/>
      <c r="D2111" s="151"/>
      <c r="E2111" s="446" t="s">
        <v>1078</v>
      </c>
      <c r="F2111" s="592">
        <f t="shared" ref="F2111:G2111" si="10238">SUM(F2068,F2073,F2078,F2086,F2091,F2096,F2101,F2106)</f>
        <v>7</v>
      </c>
      <c r="G2111" s="168">
        <f t="shared" si="10238"/>
        <v>0</v>
      </c>
      <c r="H2111" s="168">
        <f t="shared" ref="H2111:BE2111" si="10239">SUM(H2068,H2073,H2078,H2086,H2091,H2096,H2101,H2106)</f>
        <v>0</v>
      </c>
      <c r="I2111" s="168">
        <f t="shared" si="10239"/>
        <v>0</v>
      </c>
      <c r="J2111" s="168">
        <f t="shared" si="10239"/>
        <v>0</v>
      </c>
      <c r="K2111" s="168">
        <f t="shared" si="10239"/>
        <v>0</v>
      </c>
      <c r="L2111" s="168">
        <f t="shared" si="10239"/>
        <v>0</v>
      </c>
      <c r="M2111" s="168">
        <f t="shared" si="10239"/>
        <v>0</v>
      </c>
      <c r="N2111" s="168">
        <f t="shared" si="10239"/>
        <v>0</v>
      </c>
      <c r="O2111" s="168">
        <f t="shared" si="10239"/>
        <v>0</v>
      </c>
      <c r="P2111" s="168">
        <f t="shared" si="10239"/>
        <v>0</v>
      </c>
      <c r="Q2111" s="168">
        <f t="shared" si="10239"/>
        <v>0</v>
      </c>
      <c r="R2111" s="168">
        <f t="shared" si="10239"/>
        <v>0</v>
      </c>
      <c r="S2111" s="502">
        <f t="shared" si="10239"/>
        <v>0</v>
      </c>
      <c r="T2111" s="168">
        <f t="shared" si="10239"/>
        <v>0</v>
      </c>
      <c r="U2111" s="168">
        <f t="shared" si="10239"/>
        <v>0</v>
      </c>
      <c r="V2111" s="168">
        <f t="shared" si="10239"/>
        <v>0</v>
      </c>
      <c r="W2111" s="168">
        <f t="shared" si="10239"/>
        <v>0</v>
      </c>
      <c r="X2111" s="168">
        <f t="shared" si="10239"/>
        <v>0</v>
      </c>
      <c r="Y2111" s="168">
        <f t="shared" si="10239"/>
        <v>0</v>
      </c>
      <c r="Z2111" s="168">
        <f t="shared" si="10239"/>
        <v>0</v>
      </c>
      <c r="AA2111" s="168">
        <f t="shared" si="10239"/>
        <v>0</v>
      </c>
      <c r="AB2111" s="168">
        <f t="shared" si="10239"/>
        <v>0</v>
      </c>
      <c r="AC2111" s="168">
        <f t="shared" si="10239"/>
        <v>0</v>
      </c>
      <c r="AD2111" s="168">
        <f t="shared" si="10239"/>
        <v>0</v>
      </c>
      <c r="AE2111" s="168">
        <f t="shared" si="10239"/>
        <v>0</v>
      </c>
      <c r="AF2111" s="502">
        <f t="shared" si="10239"/>
        <v>0</v>
      </c>
      <c r="AG2111" s="168">
        <f t="shared" si="10239"/>
        <v>0</v>
      </c>
      <c r="AH2111" s="168">
        <f t="shared" si="10239"/>
        <v>0</v>
      </c>
      <c r="AI2111" s="168">
        <f t="shared" si="10239"/>
        <v>0</v>
      </c>
      <c r="AJ2111" s="168">
        <f t="shared" si="10239"/>
        <v>0</v>
      </c>
      <c r="AK2111" s="168">
        <f t="shared" si="10239"/>
        <v>0</v>
      </c>
      <c r="AL2111" s="168">
        <f t="shared" si="10239"/>
        <v>0</v>
      </c>
      <c r="AM2111" s="168">
        <f t="shared" si="10239"/>
        <v>0</v>
      </c>
      <c r="AN2111" s="168">
        <f t="shared" si="10239"/>
        <v>0</v>
      </c>
      <c r="AO2111" s="168">
        <f t="shared" si="10239"/>
        <v>0</v>
      </c>
      <c r="AP2111" s="168">
        <f t="shared" si="10239"/>
        <v>0</v>
      </c>
      <c r="AQ2111" s="168">
        <f t="shared" si="10239"/>
        <v>0</v>
      </c>
      <c r="AR2111" s="168">
        <f t="shared" si="10239"/>
        <v>0</v>
      </c>
      <c r="AS2111" s="502">
        <f t="shared" si="10239"/>
        <v>0</v>
      </c>
      <c r="AT2111" s="168">
        <f t="shared" si="10239"/>
        <v>0</v>
      </c>
      <c r="AU2111" s="168">
        <f t="shared" si="10239"/>
        <v>0</v>
      </c>
      <c r="AV2111" s="168">
        <f t="shared" si="10239"/>
        <v>0</v>
      </c>
      <c r="AW2111" s="569">
        <f t="shared" si="10239"/>
        <v>0</v>
      </c>
      <c r="AX2111" s="569">
        <f t="shared" si="10239"/>
        <v>0</v>
      </c>
      <c r="AY2111" s="569">
        <f t="shared" si="10239"/>
        <v>0</v>
      </c>
      <c r="AZ2111" s="168">
        <f t="shared" si="10239"/>
        <v>0</v>
      </c>
      <c r="BA2111" s="168">
        <f t="shared" si="10239"/>
        <v>0</v>
      </c>
      <c r="BB2111" s="168">
        <f t="shared" si="10239"/>
        <v>0</v>
      </c>
      <c r="BC2111" s="168">
        <f t="shared" si="10239"/>
        <v>0</v>
      </c>
      <c r="BD2111" s="168">
        <f t="shared" si="10239"/>
        <v>0</v>
      </c>
      <c r="BE2111" s="168">
        <f t="shared" si="10239"/>
        <v>0</v>
      </c>
      <c r="BF2111" s="523"/>
      <c r="BG2111" s="605">
        <f>SUM(F2111,S2111,AF2111,AS2111)</f>
        <v>7</v>
      </c>
      <c r="BH2111" s="533">
        <f>SUM(G2111,T2111,AG2111)</f>
        <v>0</v>
      </c>
      <c r="BI2111" s="533">
        <f t="shared" ref="BI2111:BI2113" si="10240">SUM(H2111,U2111,AH2111)</f>
        <v>0</v>
      </c>
      <c r="BJ2111" s="533">
        <f t="shared" ref="BJ2111:BJ2113" si="10241">SUM(I2111,V2111,AI2111)</f>
        <v>0</v>
      </c>
      <c r="BK2111" s="533">
        <f t="shared" ref="BK2111:BK2113" si="10242">SUM(J2111,W2111,AJ2111)</f>
        <v>0</v>
      </c>
      <c r="BL2111" s="533">
        <f t="shared" ref="BL2111:BL2113" si="10243">SUM(K2111,X2111,AK2111)</f>
        <v>0</v>
      </c>
      <c r="BM2111" s="533">
        <f t="shared" ref="BM2111:BM2113" si="10244">SUM(L2111,Y2111,AL2111)</f>
        <v>0</v>
      </c>
      <c r="BN2111" s="533">
        <f>SUM(M2111,Z2111,AM2111)</f>
        <v>0</v>
      </c>
      <c r="BO2111" s="533">
        <f t="shared" ref="BO2111:BO2113" si="10245">SUM(N2111,AA2111,AN2111)</f>
        <v>0</v>
      </c>
      <c r="BP2111" s="533">
        <f t="shared" ref="BP2111:BP2113" si="10246">SUM(O2111,AB2111,AO2111)</f>
        <v>0</v>
      </c>
      <c r="BQ2111" s="533">
        <f t="shared" ref="BQ2111:BQ2113" si="10247">SUM(P2111,AC2111,AP2111)</f>
        <v>0</v>
      </c>
      <c r="BR2111" s="533">
        <f t="shared" ref="BR2111:BR2113" si="10248">SUM(Q2111,AD2111,AQ2111)</f>
        <v>0</v>
      </c>
      <c r="BS2111" s="533">
        <f t="shared" ref="BS2111:BS2113" si="10249">SUM(R2111,AE2111,AR2111)</f>
        <v>0</v>
      </c>
      <c r="BT2111" s="533">
        <f>AT2111</f>
        <v>0</v>
      </c>
      <c r="BU2111" s="533">
        <f t="shared" ref="BU2111:BU2113" si="10250">AU2111</f>
        <v>0</v>
      </c>
      <c r="BV2111" s="533">
        <f t="shared" ref="BV2111:BV2113" si="10251">AV2111</f>
        <v>0</v>
      </c>
      <c r="BW2111" s="536">
        <f>SUM(BH2111,BK2111,BN2111,BQ2111,BT2111)</f>
        <v>0</v>
      </c>
      <c r="BX2111" s="536">
        <f t="shared" ref="BX2111:BX2113" si="10252">SUM(BI2111,BL2111,BO2111,BR2111,BU2111)</f>
        <v>0</v>
      </c>
      <c r="BY2111" s="536">
        <f t="shared" ref="BY2111:BY2113" si="10253">SUM(BJ2111,BM2111,BP2111,BS2111,BV2111)</f>
        <v>0</v>
      </c>
      <c r="BZ2111" t="s">
        <v>74</v>
      </c>
      <c r="CA2111" s="553">
        <f>AZ2111</f>
        <v>0</v>
      </c>
      <c r="CB2111" s="553">
        <f t="shared" ref="CB2111:CB2113" si="10254">BA2111</f>
        <v>0</v>
      </c>
      <c r="CC2111" s="553">
        <f t="shared" ref="CC2111:CC2113" si="10255">BB2111</f>
        <v>0</v>
      </c>
      <c r="CD2111" s="553">
        <f>BC2111</f>
        <v>0</v>
      </c>
      <c r="CE2111" s="553">
        <f t="shared" ref="CE2111:CE2113" si="10256">BD2111</f>
        <v>0</v>
      </c>
      <c r="CF2111" s="553">
        <f t="shared" ref="CF2111:CF2113" si="10257">BE2111</f>
        <v>0</v>
      </c>
    </row>
    <row r="2112" spans="1:84">
      <c r="A2112" s="149"/>
      <c r="B2112" s="151"/>
      <c r="C2112" s="151"/>
      <c r="D2112" s="151"/>
      <c r="E2112" s="446" t="s">
        <v>1079</v>
      </c>
      <c r="F2112" s="592">
        <f t="shared" ref="F2112:G2112" si="10258">SUM(F2069,F2074,F2079,F2087,F2092,F2097,F2102,F2107)</f>
        <v>38</v>
      </c>
      <c r="G2112" s="168">
        <f t="shared" si="10258"/>
        <v>0</v>
      </c>
      <c r="H2112" s="168">
        <f t="shared" ref="H2112:BE2112" si="10259">SUM(H2069,H2074,H2079,H2087,H2092,H2097,H2102,H2107)</f>
        <v>0</v>
      </c>
      <c r="I2112" s="168">
        <f t="shared" si="10259"/>
        <v>0</v>
      </c>
      <c r="J2112" s="168">
        <f t="shared" si="10259"/>
        <v>0</v>
      </c>
      <c r="K2112" s="168">
        <f t="shared" si="10259"/>
        <v>0</v>
      </c>
      <c r="L2112" s="168">
        <f t="shared" si="10259"/>
        <v>0</v>
      </c>
      <c r="M2112" s="168">
        <f t="shared" si="10259"/>
        <v>0</v>
      </c>
      <c r="N2112" s="168">
        <f t="shared" si="10259"/>
        <v>0</v>
      </c>
      <c r="O2112" s="168">
        <f t="shared" si="10259"/>
        <v>0</v>
      </c>
      <c r="P2112" s="168">
        <f t="shared" si="10259"/>
        <v>0</v>
      </c>
      <c r="Q2112" s="168">
        <f t="shared" si="10259"/>
        <v>0</v>
      </c>
      <c r="R2112" s="168">
        <f t="shared" si="10259"/>
        <v>0</v>
      </c>
      <c r="S2112" s="502">
        <f t="shared" si="10259"/>
        <v>0</v>
      </c>
      <c r="T2112" s="168">
        <f t="shared" si="10259"/>
        <v>0</v>
      </c>
      <c r="U2112" s="168">
        <f t="shared" si="10259"/>
        <v>0</v>
      </c>
      <c r="V2112" s="168">
        <f t="shared" si="10259"/>
        <v>0</v>
      </c>
      <c r="W2112" s="168">
        <f t="shared" si="10259"/>
        <v>0</v>
      </c>
      <c r="X2112" s="168">
        <f t="shared" si="10259"/>
        <v>0</v>
      </c>
      <c r="Y2112" s="168">
        <f t="shared" si="10259"/>
        <v>0</v>
      </c>
      <c r="Z2112" s="168">
        <f t="shared" si="10259"/>
        <v>0</v>
      </c>
      <c r="AA2112" s="168">
        <f t="shared" si="10259"/>
        <v>0</v>
      </c>
      <c r="AB2112" s="168">
        <f t="shared" si="10259"/>
        <v>0</v>
      </c>
      <c r="AC2112" s="168">
        <f t="shared" si="10259"/>
        <v>0</v>
      </c>
      <c r="AD2112" s="168">
        <f t="shared" si="10259"/>
        <v>0</v>
      </c>
      <c r="AE2112" s="168">
        <f t="shared" si="10259"/>
        <v>0</v>
      </c>
      <c r="AF2112" s="502">
        <f t="shared" si="10259"/>
        <v>0</v>
      </c>
      <c r="AG2112" s="168">
        <f t="shared" si="10259"/>
        <v>0</v>
      </c>
      <c r="AH2112" s="168">
        <f t="shared" si="10259"/>
        <v>0</v>
      </c>
      <c r="AI2112" s="168">
        <f t="shared" si="10259"/>
        <v>0</v>
      </c>
      <c r="AJ2112" s="168">
        <f t="shared" si="10259"/>
        <v>0</v>
      </c>
      <c r="AK2112" s="168">
        <f t="shared" si="10259"/>
        <v>0</v>
      </c>
      <c r="AL2112" s="168">
        <f t="shared" si="10259"/>
        <v>0</v>
      </c>
      <c r="AM2112" s="168">
        <f t="shared" si="10259"/>
        <v>0</v>
      </c>
      <c r="AN2112" s="168">
        <f t="shared" si="10259"/>
        <v>0</v>
      </c>
      <c r="AO2112" s="168">
        <f t="shared" si="10259"/>
        <v>0</v>
      </c>
      <c r="AP2112" s="168">
        <f t="shared" si="10259"/>
        <v>0</v>
      </c>
      <c r="AQ2112" s="168">
        <f t="shared" si="10259"/>
        <v>0</v>
      </c>
      <c r="AR2112" s="168">
        <f t="shared" si="10259"/>
        <v>0</v>
      </c>
      <c r="AS2112" s="502">
        <f t="shared" si="10259"/>
        <v>0</v>
      </c>
      <c r="AT2112" s="168">
        <f t="shared" si="10259"/>
        <v>0</v>
      </c>
      <c r="AU2112" s="168">
        <f t="shared" si="10259"/>
        <v>0</v>
      </c>
      <c r="AV2112" s="168">
        <f t="shared" si="10259"/>
        <v>0</v>
      </c>
      <c r="AW2112" s="569">
        <f t="shared" si="10259"/>
        <v>0</v>
      </c>
      <c r="AX2112" s="569">
        <f t="shared" si="10259"/>
        <v>0</v>
      </c>
      <c r="AY2112" s="569">
        <f t="shared" si="10259"/>
        <v>0</v>
      </c>
      <c r="AZ2112" s="168">
        <f t="shared" si="10259"/>
        <v>0</v>
      </c>
      <c r="BA2112" s="168">
        <f t="shared" si="10259"/>
        <v>0</v>
      </c>
      <c r="BB2112" s="168">
        <f t="shared" si="10259"/>
        <v>0</v>
      </c>
      <c r="BC2112" s="168">
        <f t="shared" si="10259"/>
        <v>0</v>
      </c>
      <c r="BD2112" s="168">
        <f t="shared" si="10259"/>
        <v>0</v>
      </c>
      <c r="BE2112" s="168">
        <f t="shared" si="10259"/>
        <v>0</v>
      </c>
      <c r="BF2112" s="523"/>
      <c r="BG2112" s="605">
        <f>SUM(F2112,S2112,AF2112,AS2112)</f>
        <v>38</v>
      </c>
      <c r="BH2112" s="533">
        <f>SUM(G2112,T2112,AG2112)</f>
        <v>0</v>
      </c>
      <c r="BI2112" s="533">
        <f t="shared" si="10240"/>
        <v>0</v>
      </c>
      <c r="BJ2112" s="533">
        <f t="shared" si="10241"/>
        <v>0</v>
      </c>
      <c r="BK2112" s="533">
        <f t="shared" si="10242"/>
        <v>0</v>
      </c>
      <c r="BL2112" s="533">
        <f t="shared" si="10243"/>
        <v>0</v>
      </c>
      <c r="BM2112" s="533">
        <f t="shared" si="10244"/>
        <v>0</v>
      </c>
      <c r="BN2112" s="533">
        <f>SUM(M2112,Z2112,AM2112)</f>
        <v>0</v>
      </c>
      <c r="BO2112" s="533">
        <f t="shared" si="10245"/>
        <v>0</v>
      </c>
      <c r="BP2112" s="533">
        <f t="shared" si="10246"/>
        <v>0</v>
      </c>
      <c r="BQ2112" s="533">
        <f t="shared" si="10247"/>
        <v>0</v>
      </c>
      <c r="BR2112" s="533">
        <f t="shared" si="10248"/>
        <v>0</v>
      </c>
      <c r="BS2112" s="533">
        <f t="shared" si="10249"/>
        <v>0</v>
      </c>
      <c r="BT2112" s="533">
        <f>AT2112</f>
        <v>0</v>
      </c>
      <c r="BU2112" s="533">
        <f t="shared" si="10250"/>
        <v>0</v>
      </c>
      <c r="BV2112" s="533">
        <f t="shared" si="10251"/>
        <v>0</v>
      </c>
      <c r="BW2112" s="536">
        <f>SUM(BH2112,BK2112,BN2112,BQ2112,BT2112)</f>
        <v>0</v>
      </c>
      <c r="BX2112" s="536">
        <f t="shared" si="10252"/>
        <v>0</v>
      </c>
      <c r="BY2112" s="536">
        <f t="shared" si="10253"/>
        <v>0</v>
      </c>
      <c r="BZ2112" t="s">
        <v>74</v>
      </c>
      <c r="CA2112" s="553">
        <f>AZ2112</f>
        <v>0</v>
      </c>
      <c r="CB2112" s="553">
        <f t="shared" si="10254"/>
        <v>0</v>
      </c>
      <c r="CC2112" s="553">
        <f t="shared" si="10255"/>
        <v>0</v>
      </c>
      <c r="CD2112" s="553">
        <f>BC2112</f>
        <v>0</v>
      </c>
      <c r="CE2112" s="553">
        <f t="shared" si="10256"/>
        <v>0</v>
      </c>
      <c r="CF2112" s="553">
        <f t="shared" si="10257"/>
        <v>0</v>
      </c>
    </row>
    <row r="2113" spans="1:84">
      <c r="A2113" s="149"/>
      <c r="B2113" s="151"/>
      <c r="C2113" s="151"/>
      <c r="D2113" s="151"/>
      <c r="E2113" s="370"/>
      <c r="F2113" s="592">
        <f t="shared" ref="F2113:G2113" si="10260">SUM(F2070,F2075,F2080,F2088,F2093,F2098,F2103,F2108)</f>
        <v>45</v>
      </c>
      <c r="G2113" s="168">
        <f t="shared" si="10260"/>
        <v>0</v>
      </c>
      <c r="H2113" s="168">
        <f t="shared" ref="H2113:BE2113" si="10261">SUM(H2070,H2075,H2080,H2088,H2093,H2098,H2103,H2108)</f>
        <v>0</v>
      </c>
      <c r="I2113" s="168">
        <f t="shared" si="10261"/>
        <v>0</v>
      </c>
      <c r="J2113" s="168">
        <f t="shared" si="10261"/>
        <v>0</v>
      </c>
      <c r="K2113" s="168">
        <f t="shared" si="10261"/>
        <v>0</v>
      </c>
      <c r="L2113" s="168">
        <f t="shared" si="10261"/>
        <v>0</v>
      </c>
      <c r="M2113" s="168">
        <f t="shared" si="10261"/>
        <v>0</v>
      </c>
      <c r="N2113" s="168">
        <f t="shared" si="10261"/>
        <v>0</v>
      </c>
      <c r="O2113" s="168">
        <f t="shared" si="10261"/>
        <v>0</v>
      </c>
      <c r="P2113" s="168">
        <f t="shared" si="10261"/>
        <v>0</v>
      </c>
      <c r="Q2113" s="168">
        <f t="shared" si="10261"/>
        <v>0</v>
      </c>
      <c r="R2113" s="168">
        <f t="shared" si="10261"/>
        <v>0</v>
      </c>
      <c r="S2113" s="502">
        <f t="shared" si="10261"/>
        <v>0</v>
      </c>
      <c r="T2113" s="168">
        <f t="shared" si="10261"/>
        <v>0</v>
      </c>
      <c r="U2113" s="168">
        <f t="shared" si="10261"/>
        <v>0</v>
      </c>
      <c r="V2113" s="168">
        <f t="shared" si="10261"/>
        <v>0</v>
      </c>
      <c r="W2113" s="168">
        <f t="shared" si="10261"/>
        <v>0</v>
      </c>
      <c r="X2113" s="168">
        <f t="shared" si="10261"/>
        <v>0</v>
      </c>
      <c r="Y2113" s="168">
        <f t="shared" si="10261"/>
        <v>0</v>
      </c>
      <c r="Z2113" s="168">
        <f t="shared" si="10261"/>
        <v>0</v>
      </c>
      <c r="AA2113" s="168">
        <f t="shared" si="10261"/>
        <v>0</v>
      </c>
      <c r="AB2113" s="168">
        <f t="shared" si="10261"/>
        <v>0</v>
      </c>
      <c r="AC2113" s="168">
        <f t="shared" si="10261"/>
        <v>0</v>
      </c>
      <c r="AD2113" s="168">
        <f t="shared" si="10261"/>
        <v>0</v>
      </c>
      <c r="AE2113" s="168">
        <f t="shared" si="10261"/>
        <v>0</v>
      </c>
      <c r="AF2113" s="502">
        <f t="shared" si="10261"/>
        <v>0</v>
      </c>
      <c r="AG2113" s="168">
        <f t="shared" si="10261"/>
        <v>0</v>
      </c>
      <c r="AH2113" s="168">
        <f t="shared" si="10261"/>
        <v>0</v>
      </c>
      <c r="AI2113" s="168">
        <f t="shared" si="10261"/>
        <v>0</v>
      </c>
      <c r="AJ2113" s="168">
        <f t="shared" si="10261"/>
        <v>0</v>
      </c>
      <c r="AK2113" s="168">
        <f t="shared" si="10261"/>
        <v>0</v>
      </c>
      <c r="AL2113" s="168">
        <f t="shared" si="10261"/>
        <v>0</v>
      </c>
      <c r="AM2113" s="168">
        <f t="shared" si="10261"/>
        <v>0</v>
      </c>
      <c r="AN2113" s="168">
        <f t="shared" si="10261"/>
        <v>0</v>
      </c>
      <c r="AO2113" s="168">
        <f t="shared" si="10261"/>
        <v>0</v>
      </c>
      <c r="AP2113" s="168">
        <f t="shared" si="10261"/>
        <v>0</v>
      </c>
      <c r="AQ2113" s="168">
        <f t="shared" si="10261"/>
        <v>0</v>
      </c>
      <c r="AR2113" s="168">
        <f t="shared" si="10261"/>
        <v>0</v>
      </c>
      <c r="AS2113" s="502">
        <f t="shared" si="10261"/>
        <v>0</v>
      </c>
      <c r="AT2113" s="168">
        <f t="shared" si="10261"/>
        <v>0</v>
      </c>
      <c r="AU2113" s="168">
        <f t="shared" si="10261"/>
        <v>0</v>
      </c>
      <c r="AV2113" s="168">
        <f t="shared" si="10261"/>
        <v>0</v>
      </c>
      <c r="AW2113" s="569">
        <f t="shared" si="10261"/>
        <v>0</v>
      </c>
      <c r="AX2113" s="569">
        <f t="shared" si="10261"/>
        <v>0</v>
      </c>
      <c r="AY2113" s="569">
        <f t="shared" si="10261"/>
        <v>0</v>
      </c>
      <c r="AZ2113" s="168">
        <f t="shared" si="10261"/>
        <v>0</v>
      </c>
      <c r="BA2113" s="168">
        <f t="shared" si="10261"/>
        <v>0</v>
      </c>
      <c r="BB2113" s="168">
        <f t="shared" si="10261"/>
        <v>0</v>
      </c>
      <c r="BC2113" s="168">
        <f t="shared" si="10261"/>
        <v>0</v>
      </c>
      <c r="BD2113" s="168">
        <f t="shared" si="10261"/>
        <v>0</v>
      </c>
      <c r="BE2113" s="168">
        <f t="shared" si="10261"/>
        <v>0</v>
      </c>
      <c r="BF2113" s="523"/>
      <c r="BG2113" s="605">
        <f>SUM(F2113,S2113,AF2113,AS2113)</f>
        <v>45</v>
      </c>
      <c r="BH2113" s="533">
        <f>SUM(G2113,T2113,AG2113)</f>
        <v>0</v>
      </c>
      <c r="BI2113" s="533">
        <f t="shared" si="10240"/>
        <v>0</v>
      </c>
      <c r="BJ2113" s="533">
        <f t="shared" si="10241"/>
        <v>0</v>
      </c>
      <c r="BK2113" s="533">
        <f t="shared" si="10242"/>
        <v>0</v>
      </c>
      <c r="BL2113" s="533">
        <f t="shared" si="10243"/>
        <v>0</v>
      </c>
      <c r="BM2113" s="533">
        <f t="shared" si="10244"/>
        <v>0</v>
      </c>
      <c r="BN2113" s="533">
        <f>SUM(M2113,Z2113,AM2113)</f>
        <v>0</v>
      </c>
      <c r="BO2113" s="533">
        <f t="shared" si="10245"/>
        <v>0</v>
      </c>
      <c r="BP2113" s="533">
        <f t="shared" si="10246"/>
        <v>0</v>
      </c>
      <c r="BQ2113" s="533">
        <f t="shared" si="10247"/>
        <v>0</v>
      </c>
      <c r="BR2113" s="533">
        <f t="shared" si="10248"/>
        <v>0</v>
      </c>
      <c r="BS2113" s="533">
        <f t="shared" si="10249"/>
        <v>0</v>
      </c>
      <c r="BT2113" s="533">
        <f>AT2113</f>
        <v>0</v>
      </c>
      <c r="BU2113" s="533">
        <f t="shared" si="10250"/>
        <v>0</v>
      </c>
      <c r="BV2113" s="533">
        <f t="shared" si="10251"/>
        <v>0</v>
      </c>
      <c r="BW2113" s="536">
        <f>SUM(BH2113,BK2113,BN2113,BQ2113,BT2113)</f>
        <v>0</v>
      </c>
      <c r="BX2113" s="536">
        <f t="shared" si="10252"/>
        <v>0</v>
      </c>
      <c r="BY2113" s="536">
        <f t="shared" si="10253"/>
        <v>0</v>
      </c>
      <c r="BZ2113" t="s">
        <v>74</v>
      </c>
      <c r="CA2113" s="553">
        <f>AZ2113</f>
        <v>0</v>
      </c>
      <c r="CB2113" s="553">
        <f t="shared" si="10254"/>
        <v>0</v>
      </c>
      <c r="CC2113" s="553">
        <f t="shared" si="10255"/>
        <v>0</v>
      </c>
      <c r="CD2113" s="553">
        <f>BC2113</f>
        <v>0</v>
      </c>
      <c r="CE2113" s="553">
        <f t="shared" si="10256"/>
        <v>0</v>
      </c>
      <c r="CF2113" s="553">
        <f t="shared" si="10257"/>
        <v>0</v>
      </c>
    </row>
    <row r="2114" spans="1:84">
      <c r="A2114" s="149"/>
      <c r="B2114" s="151"/>
      <c r="C2114" s="151"/>
      <c r="D2114" s="151"/>
      <c r="E2114" s="370"/>
      <c r="F2114" s="592"/>
      <c r="G2114" s="168"/>
      <c r="H2114" s="168"/>
      <c r="I2114" s="168"/>
      <c r="J2114" s="168"/>
      <c r="K2114" s="168"/>
      <c r="L2114" s="168"/>
      <c r="M2114" s="168"/>
      <c r="N2114" s="168"/>
      <c r="O2114" s="168"/>
      <c r="P2114" s="168"/>
      <c r="Q2114" s="168"/>
      <c r="R2114" s="168"/>
      <c r="S2114" s="502"/>
      <c r="T2114" s="168"/>
      <c r="U2114" s="168"/>
      <c r="V2114" s="168"/>
      <c r="W2114" s="168"/>
      <c r="X2114" s="168"/>
      <c r="Y2114" s="168"/>
      <c r="Z2114" s="168"/>
      <c r="AA2114" s="168"/>
      <c r="AB2114" s="168"/>
      <c r="AC2114" s="168"/>
      <c r="AD2114" s="168"/>
      <c r="AE2114" s="168"/>
      <c r="AF2114" s="502"/>
      <c r="AG2114" s="168"/>
      <c r="AH2114" s="168"/>
      <c r="AI2114" s="168"/>
      <c r="AJ2114" s="168"/>
      <c r="AK2114" s="168"/>
      <c r="AL2114" s="168"/>
      <c r="AM2114" s="168"/>
      <c r="AN2114" s="168"/>
      <c r="AO2114" s="168"/>
      <c r="AP2114" s="168"/>
      <c r="AQ2114" s="168"/>
      <c r="AR2114" s="168"/>
      <c r="AS2114" s="502"/>
      <c r="AT2114" s="168"/>
      <c r="AU2114" s="168"/>
      <c r="AV2114" s="168"/>
      <c r="AW2114" s="569"/>
      <c r="AX2114" s="569"/>
      <c r="AY2114" s="569"/>
      <c r="AZ2114" s="168"/>
      <c r="BA2114" s="168"/>
      <c r="BB2114" s="168"/>
      <c r="BC2114" s="168"/>
      <c r="BD2114" s="168"/>
      <c r="BE2114" s="168"/>
      <c r="BF2114" s="523"/>
    </row>
    <row r="2115" spans="1:84">
      <c r="A2115" s="149"/>
      <c r="B2115" s="151"/>
      <c r="C2115" s="151"/>
      <c r="D2115" s="151"/>
      <c r="E2115" s="370"/>
      <c r="F2115" s="592"/>
      <c r="G2115" s="168"/>
      <c r="H2115" s="168"/>
      <c r="I2115" s="168"/>
      <c r="J2115" s="168"/>
      <c r="K2115" s="168"/>
      <c r="L2115" s="168"/>
      <c r="M2115" s="168"/>
      <c r="N2115" s="168"/>
      <c r="O2115" s="168"/>
      <c r="P2115" s="168"/>
      <c r="Q2115" s="168"/>
      <c r="R2115" s="168"/>
      <c r="S2115" s="502"/>
      <c r="T2115" s="168"/>
      <c r="U2115" s="168"/>
      <c r="V2115" s="168"/>
      <c r="W2115" s="168"/>
      <c r="X2115" s="168"/>
      <c r="Y2115" s="168"/>
      <c r="Z2115" s="168"/>
      <c r="AA2115" s="168"/>
      <c r="AB2115" s="168"/>
      <c r="AC2115" s="168"/>
      <c r="AD2115" s="168"/>
      <c r="AE2115" s="168"/>
      <c r="AF2115" s="502"/>
      <c r="AG2115" s="168"/>
      <c r="AH2115" s="168"/>
      <c r="AI2115" s="168"/>
      <c r="AJ2115" s="168"/>
      <c r="AK2115" s="168"/>
      <c r="AL2115" s="168"/>
      <c r="AM2115" s="168"/>
      <c r="AN2115" s="168"/>
      <c r="AO2115" s="168"/>
      <c r="AP2115" s="168"/>
      <c r="AQ2115" s="168"/>
      <c r="AR2115" s="168"/>
      <c r="AS2115" s="502"/>
      <c r="AT2115" s="168"/>
      <c r="AU2115" s="168"/>
      <c r="AV2115" s="168"/>
      <c r="AW2115" s="569"/>
      <c r="AX2115" s="569"/>
      <c r="AY2115" s="569"/>
      <c r="AZ2115" s="168"/>
      <c r="BA2115" s="168"/>
      <c r="BB2115" s="168"/>
      <c r="BC2115" s="168"/>
      <c r="BD2115" s="168"/>
      <c r="BE2115" s="168"/>
      <c r="BF2115" s="523"/>
    </row>
    <row r="2116" spans="1:84" s="10" customFormat="1">
      <c r="A2116" s="151"/>
      <c r="B2116" s="151" t="s">
        <v>583</v>
      </c>
      <c r="C2116" s="151"/>
      <c r="D2116" s="151"/>
      <c r="E2116" s="379" t="s">
        <v>656</v>
      </c>
      <c r="F2116" s="592"/>
      <c r="G2116" s="159"/>
      <c r="H2116" s="159"/>
      <c r="I2116" s="275"/>
      <c r="J2116" s="159"/>
      <c r="K2116" s="159"/>
      <c r="L2116" s="275"/>
      <c r="M2116" s="159"/>
      <c r="N2116" s="159"/>
      <c r="O2116" s="275"/>
      <c r="P2116" s="159"/>
      <c r="Q2116" s="159"/>
      <c r="R2116" s="275"/>
      <c r="S2116" s="500"/>
      <c r="T2116" s="275"/>
      <c r="U2116" s="275"/>
      <c r="V2116" s="275"/>
      <c r="W2116" s="275"/>
      <c r="X2116" s="275"/>
      <c r="Y2116" s="275"/>
      <c r="Z2116" s="275"/>
      <c r="AA2116" s="275"/>
      <c r="AB2116" s="275"/>
      <c r="AC2116" s="275"/>
      <c r="AD2116" s="275"/>
      <c r="AE2116" s="275"/>
      <c r="AF2116" s="500"/>
      <c r="AG2116" s="275"/>
      <c r="AH2116" s="275"/>
      <c r="AI2116" s="275"/>
      <c r="AJ2116" s="275"/>
      <c r="AK2116" s="275"/>
      <c r="AL2116" s="275"/>
      <c r="AM2116" s="275"/>
      <c r="AN2116" s="275"/>
      <c r="AO2116" s="275"/>
      <c r="AP2116" s="275"/>
      <c r="AQ2116" s="275"/>
      <c r="AR2116" s="275"/>
      <c r="AS2116" s="500"/>
      <c r="AT2116" s="275"/>
      <c r="AU2116" s="275"/>
      <c r="AV2116" s="275"/>
      <c r="AW2116" s="567"/>
      <c r="AX2116" s="567"/>
      <c r="AY2116" s="567"/>
      <c r="AZ2116" s="159"/>
      <c r="BA2116" s="159"/>
      <c r="BB2116" s="275"/>
      <c r="BC2116" s="275"/>
      <c r="BD2116" s="275"/>
      <c r="BE2116" s="275"/>
      <c r="BF2116" s="521"/>
      <c r="BG2116" s="611"/>
      <c r="BH2116" s="537"/>
      <c r="BI2116" s="537"/>
      <c r="BJ2116" s="537"/>
      <c r="BK2116" s="537"/>
      <c r="BL2116" s="537"/>
      <c r="BM2116" s="537"/>
      <c r="BN2116" s="537"/>
      <c r="BO2116" s="537"/>
      <c r="BP2116" s="537"/>
      <c r="BQ2116" s="537"/>
      <c r="BR2116" s="537"/>
      <c r="BS2116" s="537"/>
      <c r="BT2116" s="537"/>
      <c r="BU2116" s="537"/>
      <c r="BV2116" s="537"/>
      <c r="BW2116" s="537"/>
      <c r="BX2116" s="537"/>
      <c r="BY2116" s="537"/>
      <c r="CA2116" s="171"/>
      <c r="CB2116" s="171"/>
      <c r="CC2116" s="171"/>
      <c r="CD2116" s="171"/>
      <c r="CE2116" s="171"/>
      <c r="CF2116" s="171"/>
    </row>
    <row r="2117" spans="1:84" s="10" customFormat="1">
      <c r="A2117" s="151"/>
      <c r="B2117" s="151" t="s">
        <v>74</v>
      </c>
      <c r="C2117" s="151"/>
      <c r="D2117" s="151"/>
      <c r="E2117" s="446" t="s">
        <v>1078</v>
      </c>
      <c r="F2117" s="592">
        <v>17</v>
      </c>
      <c r="G2117" s="159"/>
      <c r="H2117" s="159"/>
      <c r="I2117" s="275">
        <f>SUM(G2117:H2117)</f>
        <v>0</v>
      </c>
      <c r="J2117" s="159"/>
      <c r="K2117" s="159"/>
      <c r="L2117" s="275">
        <f>SUM(J2117:K2117)</f>
        <v>0</v>
      </c>
      <c r="M2117" s="159"/>
      <c r="N2117" s="159"/>
      <c r="O2117" s="275">
        <f>SUM(M2117:N2117)</f>
        <v>0</v>
      </c>
      <c r="P2117" s="159"/>
      <c r="Q2117" s="159"/>
      <c r="R2117" s="275">
        <f>SUM(P2117:Q2117)</f>
        <v>0</v>
      </c>
      <c r="S2117" s="500"/>
      <c r="T2117" s="275"/>
      <c r="U2117" s="275"/>
      <c r="V2117" s="275">
        <f>SUM(T2117:U2117)</f>
        <v>0</v>
      </c>
      <c r="W2117" s="275"/>
      <c r="X2117" s="275"/>
      <c r="Y2117" s="275">
        <f>SUM(W2117:X2117)</f>
        <v>0</v>
      </c>
      <c r="Z2117" s="275"/>
      <c r="AA2117" s="275"/>
      <c r="AB2117" s="275">
        <f>SUM(Z2117:AA2117)</f>
        <v>0</v>
      </c>
      <c r="AC2117" s="275"/>
      <c r="AD2117" s="275"/>
      <c r="AE2117" s="275">
        <f>SUM(AC2117:AD2117)</f>
        <v>0</v>
      </c>
      <c r="AF2117" s="500"/>
      <c r="AG2117" s="275"/>
      <c r="AH2117" s="275"/>
      <c r="AI2117" s="275">
        <f>SUM(AG2117:AH2117)</f>
        <v>0</v>
      </c>
      <c r="AJ2117" s="275"/>
      <c r="AK2117" s="275"/>
      <c r="AL2117" s="275">
        <f>SUM(AJ2117:AK2117)</f>
        <v>0</v>
      </c>
      <c r="AM2117" s="275"/>
      <c r="AN2117" s="275"/>
      <c r="AO2117" s="275">
        <f>SUM(AM2117:AN2117)</f>
        <v>0</v>
      </c>
      <c r="AP2117" s="275"/>
      <c r="AQ2117" s="275"/>
      <c r="AR2117" s="275">
        <f>SUM(AP2117:AQ2117)</f>
        <v>0</v>
      </c>
      <c r="AS2117" s="500"/>
      <c r="AT2117" s="275"/>
      <c r="AU2117" s="275"/>
      <c r="AV2117" s="275">
        <f>SUM(AT2117:AU2117)</f>
        <v>0</v>
      </c>
      <c r="AW2117" s="567">
        <f t="shared" ref="AW2117:AW2118" si="10262">SUM(G2117,J2117,M2117,P2117,T2117,W2117,Z2117,AC2117,AG2117,AJ2117,AM2117,AP2117,AT2117)</f>
        <v>0</v>
      </c>
      <c r="AX2117" s="567">
        <f t="shared" ref="AX2117:AX2118" si="10263">SUM(H2117,K2117,N2117,Q2117,U2117,X2117,AA2117,AD2117,AH2117,AK2117,AN2117,AQ2117,AU2117)</f>
        <v>0</v>
      </c>
      <c r="AY2117" s="567">
        <f t="shared" ref="AY2117:AY2118" si="10264">SUM(I2117,L2117,O2117,R2117,V2117,Y2117,AB2117,AE2117,AI2117,AL2117,AO2117,AR2117,AV2117)</f>
        <v>0</v>
      </c>
      <c r="AZ2117" s="159"/>
      <c r="BA2117" s="159"/>
      <c r="BB2117" s="275">
        <f>SUM(AZ2117:BA2117)</f>
        <v>0</v>
      </c>
      <c r="BC2117" s="275"/>
      <c r="BD2117" s="275"/>
      <c r="BE2117" s="275">
        <f>SUM(BC2117:BD2117)</f>
        <v>0</v>
      </c>
      <c r="BF2117" s="521"/>
      <c r="BG2117" s="605">
        <f>SUM(F2117,S2117,AF2117,AS2117)</f>
        <v>17</v>
      </c>
      <c r="BH2117" s="533">
        <f>SUM(G2117,T2117,AG2117)</f>
        <v>0</v>
      </c>
      <c r="BI2117" s="533">
        <f t="shared" ref="BI2117:BI2119" si="10265">SUM(H2117,U2117,AH2117)</f>
        <v>0</v>
      </c>
      <c r="BJ2117" s="533">
        <f t="shared" ref="BJ2117:BJ2119" si="10266">SUM(I2117,V2117,AI2117)</f>
        <v>0</v>
      </c>
      <c r="BK2117" s="533">
        <f t="shared" ref="BK2117:BK2119" si="10267">SUM(J2117,W2117,AJ2117)</f>
        <v>0</v>
      </c>
      <c r="BL2117" s="533">
        <f t="shared" ref="BL2117:BL2119" si="10268">SUM(K2117,X2117,AK2117)</f>
        <v>0</v>
      </c>
      <c r="BM2117" s="533">
        <f t="shared" ref="BM2117:BM2119" si="10269">SUM(L2117,Y2117,AL2117)</f>
        <v>0</v>
      </c>
      <c r="BN2117" s="533">
        <f>SUM(M2117,Z2117,AM2117)</f>
        <v>0</v>
      </c>
      <c r="BO2117" s="533">
        <f t="shared" ref="BO2117:BO2119" si="10270">SUM(N2117,AA2117,AN2117)</f>
        <v>0</v>
      </c>
      <c r="BP2117" s="533">
        <f t="shared" ref="BP2117:BP2119" si="10271">SUM(O2117,AB2117,AO2117)</f>
        <v>0</v>
      </c>
      <c r="BQ2117" s="533">
        <f t="shared" ref="BQ2117:BQ2119" si="10272">SUM(P2117,AC2117,AP2117)</f>
        <v>0</v>
      </c>
      <c r="BR2117" s="533">
        <f t="shared" ref="BR2117:BR2119" si="10273">SUM(Q2117,AD2117,AQ2117)</f>
        <v>0</v>
      </c>
      <c r="BS2117" s="533">
        <f t="shared" ref="BS2117:BS2119" si="10274">SUM(R2117,AE2117,AR2117)</f>
        <v>0</v>
      </c>
      <c r="BT2117" s="533">
        <f>AT2117</f>
        <v>0</v>
      </c>
      <c r="BU2117" s="533">
        <f t="shared" ref="BU2117:BU2119" si="10275">AU2117</f>
        <v>0</v>
      </c>
      <c r="BV2117" s="533">
        <f t="shared" ref="BV2117:BV2119" si="10276">AV2117</f>
        <v>0</v>
      </c>
      <c r="BW2117" s="536">
        <f>SUM(BH2117,BK2117,BN2117,BQ2117,BT2117)</f>
        <v>0</v>
      </c>
      <c r="BX2117" s="536">
        <f t="shared" ref="BX2117:BX2119" si="10277">SUM(BI2117,BL2117,BO2117,BR2117,BU2117)</f>
        <v>0</v>
      </c>
      <c r="BY2117" s="536">
        <f t="shared" ref="BY2117:BY2119" si="10278">SUM(BJ2117,BM2117,BP2117,BS2117,BV2117)</f>
        <v>0</v>
      </c>
      <c r="BZ2117" t="s">
        <v>74</v>
      </c>
      <c r="CA2117" s="553">
        <f>AZ2117</f>
        <v>0</v>
      </c>
      <c r="CB2117" s="553">
        <f t="shared" ref="CB2117:CB2119" si="10279">BA2117</f>
        <v>0</v>
      </c>
      <c r="CC2117" s="553">
        <f t="shared" ref="CC2117:CC2119" si="10280">BB2117</f>
        <v>0</v>
      </c>
      <c r="CD2117" s="553">
        <f>BC2117</f>
        <v>0</v>
      </c>
      <c r="CE2117" s="553">
        <f t="shared" ref="CE2117:CE2119" si="10281">BD2117</f>
        <v>0</v>
      </c>
      <c r="CF2117" s="553">
        <f t="shared" ref="CF2117:CF2119" si="10282">BE2117</f>
        <v>0</v>
      </c>
    </row>
    <row r="2118" spans="1:84" s="10" customFormat="1">
      <c r="A2118" s="151"/>
      <c r="B2118" s="151"/>
      <c r="C2118" s="151"/>
      <c r="D2118" s="151"/>
      <c r="E2118" s="446" t="s">
        <v>1079</v>
      </c>
      <c r="F2118" s="592">
        <v>162</v>
      </c>
      <c r="G2118" s="159">
        <v>18</v>
      </c>
      <c r="H2118" s="159">
        <v>2</v>
      </c>
      <c r="I2118" s="275">
        <f>SUM(G2118:H2118)</f>
        <v>20</v>
      </c>
      <c r="J2118" s="159">
        <v>1</v>
      </c>
      <c r="K2118" s="159">
        <v>0</v>
      </c>
      <c r="L2118" s="275">
        <f>SUM(J2118:K2118)</f>
        <v>1</v>
      </c>
      <c r="M2118" s="159">
        <v>0</v>
      </c>
      <c r="N2118" s="159">
        <v>0</v>
      </c>
      <c r="O2118" s="275">
        <f>SUM(M2118:N2118)</f>
        <v>0</v>
      </c>
      <c r="P2118" s="159">
        <v>1</v>
      </c>
      <c r="Q2118" s="159">
        <v>2</v>
      </c>
      <c r="R2118" s="275">
        <f>SUM(P2118:Q2118)</f>
        <v>3</v>
      </c>
      <c r="S2118" s="500"/>
      <c r="T2118" s="275"/>
      <c r="U2118" s="275"/>
      <c r="V2118" s="275">
        <f>SUM(T2118:U2118)</f>
        <v>0</v>
      </c>
      <c r="W2118" s="275"/>
      <c r="X2118" s="275"/>
      <c r="Y2118" s="275">
        <f>SUM(W2118:X2118)</f>
        <v>0</v>
      </c>
      <c r="Z2118" s="275"/>
      <c r="AA2118" s="275"/>
      <c r="AB2118" s="275">
        <f>SUM(Z2118:AA2118)</f>
        <v>0</v>
      </c>
      <c r="AC2118" s="275"/>
      <c r="AD2118" s="275"/>
      <c r="AE2118" s="275">
        <f>SUM(AC2118:AD2118)</f>
        <v>0</v>
      </c>
      <c r="AF2118" s="500"/>
      <c r="AG2118" s="275"/>
      <c r="AH2118" s="275"/>
      <c r="AI2118" s="275">
        <f>SUM(AG2118:AH2118)</f>
        <v>0</v>
      </c>
      <c r="AJ2118" s="275"/>
      <c r="AK2118" s="275"/>
      <c r="AL2118" s="275">
        <f>SUM(AJ2118:AK2118)</f>
        <v>0</v>
      </c>
      <c r="AM2118" s="275"/>
      <c r="AN2118" s="275"/>
      <c r="AO2118" s="275">
        <f>SUM(AM2118:AN2118)</f>
        <v>0</v>
      </c>
      <c r="AP2118" s="275"/>
      <c r="AQ2118" s="275"/>
      <c r="AR2118" s="275">
        <f>SUM(AP2118:AQ2118)</f>
        <v>0</v>
      </c>
      <c r="AS2118" s="500"/>
      <c r="AT2118" s="275"/>
      <c r="AU2118" s="275"/>
      <c r="AV2118" s="275">
        <f>SUM(AT2118:AU2118)</f>
        <v>0</v>
      </c>
      <c r="AW2118" s="567">
        <f t="shared" si="10262"/>
        <v>20</v>
      </c>
      <c r="AX2118" s="567">
        <f t="shared" si="10263"/>
        <v>4</v>
      </c>
      <c r="AY2118" s="567">
        <f t="shared" si="10264"/>
        <v>24</v>
      </c>
      <c r="AZ2118" s="159"/>
      <c r="BA2118" s="159"/>
      <c r="BB2118" s="275">
        <f>SUM(AZ2118:BA2118)</f>
        <v>0</v>
      </c>
      <c r="BC2118" s="275"/>
      <c r="BD2118" s="275"/>
      <c r="BE2118" s="275">
        <f>SUM(BC2118:BD2118)</f>
        <v>0</v>
      </c>
      <c r="BF2118" s="521"/>
      <c r="BG2118" s="605">
        <f>SUM(F2118,S2118,AF2118,AS2118)</f>
        <v>162</v>
      </c>
      <c r="BH2118" s="533">
        <f>SUM(G2118,T2118,AG2118)</f>
        <v>18</v>
      </c>
      <c r="BI2118" s="533">
        <f t="shared" si="10265"/>
        <v>2</v>
      </c>
      <c r="BJ2118" s="533">
        <f t="shared" si="10266"/>
        <v>20</v>
      </c>
      <c r="BK2118" s="533">
        <f t="shared" si="10267"/>
        <v>1</v>
      </c>
      <c r="BL2118" s="533">
        <f t="shared" si="10268"/>
        <v>0</v>
      </c>
      <c r="BM2118" s="533">
        <f t="shared" si="10269"/>
        <v>1</v>
      </c>
      <c r="BN2118" s="533">
        <f>SUM(M2118,Z2118,AM2118)</f>
        <v>0</v>
      </c>
      <c r="BO2118" s="533">
        <f t="shared" si="10270"/>
        <v>0</v>
      </c>
      <c r="BP2118" s="533">
        <f t="shared" si="10271"/>
        <v>0</v>
      </c>
      <c r="BQ2118" s="533">
        <f t="shared" si="10272"/>
        <v>1</v>
      </c>
      <c r="BR2118" s="533">
        <f t="shared" si="10273"/>
        <v>2</v>
      </c>
      <c r="BS2118" s="533">
        <f t="shared" si="10274"/>
        <v>3</v>
      </c>
      <c r="BT2118" s="533">
        <f>AT2118</f>
        <v>0</v>
      </c>
      <c r="BU2118" s="533">
        <f t="shared" si="10275"/>
        <v>0</v>
      </c>
      <c r="BV2118" s="533">
        <f t="shared" si="10276"/>
        <v>0</v>
      </c>
      <c r="BW2118" s="536">
        <f>SUM(BH2118,BK2118,BN2118,BQ2118,BT2118)</f>
        <v>20</v>
      </c>
      <c r="BX2118" s="536">
        <f t="shared" si="10277"/>
        <v>4</v>
      </c>
      <c r="BY2118" s="536">
        <f t="shared" si="10278"/>
        <v>24</v>
      </c>
      <c r="BZ2118" t="s">
        <v>74</v>
      </c>
      <c r="CA2118" s="553">
        <f>AZ2118</f>
        <v>0</v>
      </c>
      <c r="CB2118" s="553">
        <f t="shared" si="10279"/>
        <v>0</v>
      </c>
      <c r="CC2118" s="553">
        <f t="shared" si="10280"/>
        <v>0</v>
      </c>
      <c r="CD2118" s="553">
        <f>BC2118</f>
        <v>0</v>
      </c>
      <c r="CE2118" s="553">
        <f t="shared" si="10281"/>
        <v>0</v>
      </c>
      <c r="CF2118" s="553">
        <f t="shared" si="10282"/>
        <v>0</v>
      </c>
    </row>
    <row r="2119" spans="1:84" s="10" customFormat="1">
      <c r="A2119" s="151"/>
      <c r="B2119" s="151"/>
      <c r="C2119" s="151"/>
      <c r="D2119" s="151"/>
      <c r="E2119" s="370"/>
      <c r="F2119" s="592">
        <f t="shared" ref="F2119:BE2119" si="10283">SUM(F2117:F2118)</f>
        <v>179</v>
      </c>
      <c r="G2119" s="276">
        <f t="shared" si="10283"/>
        <v>18</v>
      </c>
      <c r="H2119" s="276">
        <f t="shared" si="10283"/>
        <v>2</v>
      </c>
      <c r="I2119" s="276">
        <f t="shared" si="10283"/>
        <v>20</v>
      </c>
      <c r="J2119" s="276">
        <f t="shared" si="10283"/>
        <v>1</v>
      </c>
      <c r="K2119" s="276">
        <f t="shared" si="10283"/>
        <v>0</v>
      </c>
      <c r="L2119" s="276">
        <f t="shared" si="10283"/>
        <v>1</v>
      </c>
      <c r="M2119" s="276">
        <f t="shared" si="10283"/>
        <v>0</v>
      </c>
      <c r="N2119" s="276">
        <f t="shared" si="10283"/>
        <v>0</v>
      </c>
      <c r="O2119" s="276">
        <f t="shared" si="10283"/>
        <v>0</v>
      </c>
      <c r="P2119" s="276">
        <f t="shared" si="10283"/>
        <v>1</v>
      </c>
      <c r="Q2119" s="276">
        <f t="shared" si="10283"/>
        <v>2</v>
      </c>
      <c r="R2119" s="276">
        <f t="shared" si="10283"/>
        <v>3</v>
      </c>
      <c r="S2119" s="501">
        <f t="shared" si="10283"/>
        <v>0</v>
      </c>
      <c r="T2119" s="276">
        <f t="shared" si="10283"/>
        <v>0</v>
      </c>
      <c r="U2119" s="276">
        <f t="shared" si="10283"/>
        <v>0</v>
      </c>
      <c r="V2119" s="276">
        <f t="shared" si="10283"/>
        <v>0</v>
      </c>
      <c r="W2119" s="276">
        <f t="shared" si="10283"/>
        <v>0</v>
      </c>
      <c r="X2119" s="276">
        <f t="shared" si="10283"/>
        <v>0</v>
      </c>
      <c r="Y2119" s="276">
        <f t="shared" si="10283"/>
        <v>0</v>
      </c>
      <c r="Z2119" s="276">
        <f t="shared" si="10283"/>
        <v>0</v>
      </c>
      <c r="AA2119" s="276">
        <f t="shared" si="10283"/>
        <v>0</v>
      </c>
      <c r="AB2119" s="276">
        <f t="shared" si="10283"/>
        <v>0</v>
      </c>
      <c r="AC2119" s="276">
        <f t="shared" si="10283"/>
        <v>0</v>
      </c>
      <c r="AD2119" s="276">
        <f t="shared" si="10283"/>
        <v>0</v>
      </c>
      <c r="AE2119" s="276">
        <f t="shared" si="10283"/>
        <v>0</v>
      </c>
      <c r="AF2119" s="501">
        <f t="shared" si="10283"/>
        <v>0</v>
      </c>
      <c r="AG2119" s="276">
        <f t="shared" si="10283"/>
        <v>0</v>
      </c>
      <c r="AH2119" s="276">
        <f t="shared" si="10283"/>
        <v>0</v>
      </c>
      <c r="AI2119" s="276">
        <f t="shared" si="10283"/>
        <v>0</v>
      </c>
      <c r="AJ2119" s="276">
        <f t="shared" si="10283"/>
        <v>0</v>
      </c>
      <c r="AK2119" s="276">
        <f t="shared" si="10283"/>
        <v>0</v>
      </c>
      <c r="AL2119" s="276">
        <f t="shared" si="10283"/>
        <v>0</v>
      </c>
      <c r="AM2119" s="276">
        <f t="shared" si="10283"/>
        <v>0</v>
      </c>
      <c r="AN2119" s="276">
        <f t="shared" si="10283"/>
        <v>0</v>
      </c>
      <c r="AO2119" s="276">
        <f t="shared" si="10283"/>
        <v>0</v>
      </c>
      <c r="AP2119" s="276">
        <f t="shared" si="10283"/>
        <v>0</v>
      </c>
      <c r="AQ2119" s="276">
        <f t="shared" si="10283"/>
        <v>0</v>
      </c>
      <c r="AR2119" s="276">
        <f t="shared" si="10283"/>
        <v>0</v>
      </c>
      <c r="AS2119" s="501">
        <f t="shared" si="10283"/>
        <v>0</v>
      </c>
      <c r="AT2119" s="276">
        <f t="shared" si="10283"/>
        <v>0</v>
      </c>
      <c r="AU2119" s="276">
        <f t="shared" si="10283"/>
        <v>0</v>
      </c>
      <c r="AV2119" s="276">
        <f t="shared" si="10283"/>
        <v>0</v>
      </c>
      <c r="AW2119" s="568">
        <f t="shared" si="10283"/>
        <v>20</v>
      </c>
      <c r="AX2119" s="568">
        <f t="shared" si="10283"/>
        <v>4</v>
      </c>
      <c r="AY2119" s="568">
        <f t="shared" si="10283"/>
        <v>24</v>
      </c>
      <c r="AZ2119" s="276">
        <f t="shared" si="10283"/>
        <v>0</v>
      </c>
      <c r="BA2119" s="276">
        <f t="shared" si="10283"/>
        <v>0</v>
      </c>
      <c r="BB2119" s="276">
        <f t="shared" si="10283"/>
        <v>0</v>
      </c>
      <c r="BC2119" s="276">
        <f t="shared" si="10283"/>
        <v>0</v>
      </c>
      <c r="BD2119" s="276">
        <f t="shared" si="10283"/>
        <v>0</v>
      </c>
      <c r="BE2119" s="276">
        <f t="shared" si="10283"/>
        <v>0</v>
      </c>
      <c r="BF2119" s="523"/>
      <c r="BG2119" s="605">
        <f>SUM(F2119,S2119,AF2119,AS2119)</f>
        <v>179</v>
      </c>
      <c r="BH2119" s="533">
        <f>SUM(G2119,T2119,AG2119)</f>
        <v>18</v>
      </c>
      <c r="BI2119" s="533">
        <f t="shared" si="10265"/>
        <v>2</v>
      </c>
      <c r="BJ2119" s="533">
        <f t="shared" si="10266"/>
        <v>20</v>
      </c>
      <c r="BK2119" s="533">
        <f t="shared" si="10267"/>
        <v>1</v>
      </c>
      <c r="BL2119" s="533">
        <f t="shared" si="10268"/>
        <v>0</v>
      </c>
      <c r="BM2119" s="533">
        <f t="shared" si="10269"/>
        <v>1</v>
      </c>
      <c r="BN2119" s="533">
        <f>SUM(M2119,Z2119,AM2119)</f>
        <v>0</v>
      </c>
      <c r="BO2119" s="533">
        <f t="shared" si="10270"/>
        <v>0</v>
      </c>
      <c r="BP2119" s="533">
        <f t="shared" si="10271"/>
        <v>0</v>
      </c>
      <c r="BQ2119" s="533">
        <f t="shared" si="10272"/>
        <v>1</v>
      </c>
      <c r="BR2119" s="533">
        <f t="shared" si="10273"/>
        <v>2</v>
      </c>
      <c r="BS2119" s="533">
        <f t="shared" si="10274"/>
        <v>3</v>
      </c>
      <c r="BT2119" s="533">
        <f>AT2119</f>
        <v>0</v>
      </c>
      <c r="BU2119" s="533">
        <f t="shared" si="10275"/>
        <v>0</v>
      </c>
      <c r="BV2119" s="533">
        <f t="shared" si="10276"/>
        <v>0</v>
      </c>
      <c r="BW2119" s="536">
        <f>SUM(BH2119,BK2119,BN2119,BQ2119,BT2119)</f>
        <v>20</v>
      </c>
      <c r="BX2119" s="536">
        <f t="shared" si="10277"/>
        <v>4</v>
      </c>
      <c r="BY2119" s="536">
        <f t="shared" si="10278"/>
        <v>24</v>
      </c>
      <c r="BZ2119" t="s">
        <v>74</v>
      </c>
      <c r="CA2119" s="553">
        <f>AZ2119</f>
        <v>0</v>
      </c>
      <c r="CB2119" s="553">
        <f t="shared" si="10279"/>
        <v>0</v>
      </c>
      <c r="CC2119" s="553">
        <f t="shared" si="10280"/>
        <v>0</v>
      </c>
      <c r="CD2119" s="553">
        <f>BC2119</f>
        <v>0</v>
      </c>
      <c r="CE2119" s="553">
        <f t="shared" si="10281"/>
        <v>0</v>
      </c>
      <c r="CF2119" s="553">
        <f t="shared" si="10282"/>
        <v>0</v>
      </c>
    </row>
    <row r="2120" spans="1:84">
      <c r="A2120" s="149"/>
      <c r="B2120" s="151"/>
      <c r="C2120" s="151"/>
      <c r="D2120" s="151"/>
      <c r="E2120" s="370"/>
      <c r="F2120" s="592"/>
      <c r="G2120" s="168"/>
      <c r="H2120" s="168"/>
      <c r="I2120" s="168"/>
      <c r="J2120" s="168"/>
      <c r="K2120" s="168"/>
      <c r="L2120" s="168"/>
      <c r="M2120" s="168"/>
      <c r="N2120" s="168"/>
      <c r="O2120" s="168"/>
      <c r="P2120" s="168"/>
      <c r="Q2120" s="168"/>
      <c r="R2120" s="168"/>
      <c r="S2120" s="502"/>
      <c r="T2120" s="168"/>
      <c r="U2120" s="168"/>
      <c r="V2120" s="168"/>
      <c r="W2120" s="168"/>
      <c r="X2120" s="168"/>
      <c r="Y2120" s="168"/>
      <c r="Z2120" s="168"/>
      <c r="AA2120" s="168"/>
      <c r="AB2120" s="168"/>
      <c r="AC2120" s="168"/>
      <c r="AD2120" s="168"/>
      <c r="AE2120" s="168"/>
      <c r="AF2120" s="502"/>
      <c r="AG2120" s="168"/>
      <c r="AH2120" s="168"/>
      <c r="AI2120" s="168"/>
      <c r="AJ2120" s="168"/>
      <c r="AK2120" s="168"/>
      <c r="AL2120" s="168"/>
      <c r="AM2120" s="168"/>
      <c r="AN2120" s="168"/>
      <c r="AO2120" s="168"/>
      <c r="AP2120" s="168"/>
      <c r="AQ2120" s="168"/>
      <c r="AR2120" s="168"/>
      <c r="AS2120" s="502"/>
      <c r="AT2120" s="168"/>
      <c r="AU2120" s="168"/>
      <c r="AV2120" s="168"/>
      <c r="AW2120" s="569"/>
      <c r="AX2120" s="569"/>
      <c r="AY2120" s="569"/>
      <c r="AZ2120" s="168"/>
      <c r="BA2120" s="168"/>
      <c r="BB2120" s="168"/>
      <c r="BC2120" s="168"/>
      <c r="BD2120" s="168"/>
      <c r="BE2120" s="168"/>
      <c r="BF2120" s="523"/>
    </row>
    <row r="2121" spans="1:84">
      <c r="A2121" s="149"/>
      <c r="B2121" s="151"/>
      <c r="C2121" s="151"/>
      <c r="D2121" s="151"/>
      <c r="E2121" s="370"/>
      <c r="F2121" s="592"/>
      <c r="G2121" s="168"/>
      <c r="H2121" s="168"/>
      <c r="I2121" s="168"/>
      <c r="J2121" s="168"/>
      <c r="K2121" s="168"/>
      <c r="L2121" s="168"/>
      <c r="M2121" s="168"/>
      <c r="N2121" s="168"/>
      <c r="O2121" s="168"/>
      <c r="P2121" s="168"/>
      <c r="Q2121" s="168"/>
      <c r="R2121" s="168"/>
      <c r="S2121" s="502"/>
      <c r="T2121" s="168"/>
      <c r="U2121" s="168"/>
      <c r="V2121" s="168"/>
      <c r="W2121" s="168"/>
      <c r="X2121" s="168"/>
      <c r="Y2121" s="168"/>
      <c r="Z2121" s="168"/>
      <c r="AA2121" s="168"/>
      <c r="AB2121" s="168"/>
      <c r="AC2121" s="168"/>
      <c r="AD2121" s="168"/>
      <c r="AE2121" s="168"/>
      <c r="AF2121" s="502"/>
      <c r="AG2121" s="168"/>
      <c r="AH2121" s="168"/>
      <c r="AI2121" s="168"/>
      <c r="AJ2121" s="168"/>
      <c r="AK2121" s="168"/>
      <c r="AL2121" s="168"/>
      <c r="AM2121" s="168"/>
      <c r="AN2121" s="168"/>
      <c r="AO2121" s="168"/>
      <c r="AP2121" s="168"/>
      <c r="AQ2121" s="168"/>
      <c r="AR2121" s="168"/>
      <c r="AS2121" s="502"/>
      <c r="AT2121" s="168"/>
      <c r="AU2121" s="168"/>
      <c r="AV2121" s="168"/>
      <c r="AW2121" s="569"/>
      <c r="AX2121" s="569"/>
      <c r="AY2121" s="569"/>
      <c r="AZ2121" s="168"/>
      <c r="BA2121" s="168"/>
      <c r="BB2121" s="168"/>
      <c r="BC2121" s="168"/>
      <c r="BD2121" s="168"/>
      <c r="BE2121" s="168"/>
      <c r="BF2121" s="523"/>
    </row>
    <row r="2122" spans="1:84">
      <c r="A2122" s="149"/>
      <c r="B2122" s="151" t="s">
        <v>514</v>
      </c>
      <c r="C2122" s="151"/>
      <c r="D2122" s="151"/>
      <c r="E2122" s="370"/>
      <c r="F2122" s="592"/>
      <c r="G2122" s="168"/>
      <c r="H2122" s="168"/>
      <c r="I2122" s="168"/>
      <c r="J2122" s="168"/>
      <c r="K2122" s="168"/>
      <c r="L2122" s="168"/>
      <c r="M2122" s="168"/>
      <c r="N2122" s="168"/>
      <c r="O2122" s="168"/>
      <c r="P2122" s="168"/>
      <c r="Q2122" s="168"/>
      <c r="R2122" s="168"/>
      <c r="S2122" s="502"/>
      <c r="T2122" s="168"/>
      <c r="U2122" s="168"/>
      <c r="V2122" s="168"/>
      <c r="W2122" s="168"/>
      <c r="X2122" s="168"/>
      <c r="Y2122" s="168"/>
      <c r="Z2122" s="168"/>
      <c r="AA2122" s="168"/>
      <c r="AB2122" s="168"/>
      <c r="AC2122" s="168"/>
      <c r="AD2122" s="168"/>
      <c r="AE2122" s="168"/>
      <c r="AF2122" s="502"/>
      <c r="AG2122" s="168"/>
      <c r="AH2122" s="168"/>
      <c r="AI2122" s="168"/>
      <c r="AJ2122" s="168"/>
      <c r="AK2122" s="168"/>
      <c r="AL2122" s="168"/>
      <c r="AM2122" s="168"/>
      <c r="AN2122" s="168"/>
      <c r="AO2122" s="168"/>
      <c r="AP2122" s="168"/>
      <c r="AQ2122" s="168"/>
      <c r="AR2122" s="168"/>
      <c r="AS2122" s="502"/>
      <c r="AT2122" s="168"/>
      <c r="AU2122" s="168"/>
      <c r="AV2122" s="168"/>
      <c r="AW2122" s="569"/>
      <c r="AX2122" s="569"/>
      <c r="AY2122" s="569"/>
      <c r="AZ2122" s="168"/>
      <c r="BA2122" s="168"/>
      <c r="BB2122" s="168"/>
      <c r="BC2122" s="168"/>
      <c r="BD2122" s="168"/>
      <c r="BE2122" s="168"/>
      <c r="BF2122" s="523"/>
    </row>
    <row r="2123" spans="1:84">
      <c r="A2123" s="149"/>
      <c r="B2123" s="149" t="s">
        <v>833</v>
      </c>
      <c r="C2123" s="151"/>
      <c r="D2123" s="151"/>
      <c r="E2123" s="379" t="s">
        <v>221</v>
      </c>
      <c r="F2123" s="592"/>
      <c r="G2123" s="159"/>
      <c r="H2123" s="159"/>
      <c r="I2123" s="275"/>
      <c r="J2123" s="159"/>
      <c r="K2123" s="159"/>
      <c r="L2123" s="275"/>
      <c r="M2123" s="159"/>
      <c r="N2123" s="159"/>
      <c r="O2123" s="275"/>
      <c r="P2123" s="159"/>
      <c r="Q2123" s="159"/>
      <c r="R2123" s="275"/>
      <c r="S2123" s="500"/>
      <c r="T2123" s="275"/>
      <c r="U2123" s="275"/>
      <c r="V2123" s="275"/>
      <c r="W2123" s="275"/>
      <c r="X2123" s="275"/>
      <c r="Y2123" s="275"/>
      <c r="Z2123" s="275"/>
      <c r="AA2123" s="275"/>
      <c r="AB2123" s="275"/>
      <c r="AC2123" s="275"/>
      <c r="AD2123" s="275"/>
      <c r="AE2123" s="275"/>
      <c r="AF2123" s="500"/>
      <c r="AG2123" s="275"/>
      <c r="AH2123" s="275"/>
      <c r="AI2123" s="275"/>
      <c r="AJ2123" s="275"/>
      <c r="AK2123" s="275"/>
      <c r="AL2123" s="275"/>
      <c r="AM2123" s="275"/>
      <c r="AN2123" s="275"/>
      <c r="AO2123" s="275"/>
      <c r="AP2123" s="275"/>
      <c r="AQ2123" s="275"/>
      <c r="AR2123" s="275"/>
      <c r="AS2123" s="500"/>
      <c r="AT2123" s="275"/>
      <c r="AU2123" s="275"/>
      <c r="AV2123" s="275"/>
      <c r="AW2123" s="567"/>
      <c r="AX2123" s="567"/>
      <c r="AY2123" s="567"/>
      <c r="AZ2123" s="159"/>
      <c r="BA2123" s="159"/>
      <c r="BB2123" s="159"/>
      <c r="BC2123" s="275"/>
      <c r="BD2123" s="275"/>
      <c r="BE2123" s="275"/>
      <c r="BF2123" s="521"/>
    </row>
    <row r="2124" spans="1:84">
      <c r="A2124" s="149"/>
      <c r="B2124" s="151"/>
      <c r="C2124" s="151"/>
      <c r="D2124" s="151"/>
      <c r="E2124" s="446" t="s">
        <v>1078</v>
      </c>
      <c r="F2124" s="592"/>
      <c r="G2124" s="159">
        <v>0</v>
      </c>
      <c r="H2124" s="159"/>
      <c r="I2124" s="275">
        <f>SUM(G2124:H2124)</f>
        <v>0</v>
      </c>
      <c r="J2124" s="159"/>
      <c r="K2124" s="159"/>
      <c r="L2124" s="275">
        <f>SUM(J2124:K2124)</f>
        <v>0</v>
      </c>
      <c r="M2124" s="159"/>
      <c r="N2124" s="159"/>
      <c r="O2124" s="275">
        <f>SUM(M2124:N2124)</f>
        <v>0</v>
      </c>
      <c r="P2124" s="159"/>
      <c r="Q2124" s="159"/>
      <c r="R2124" s="275">
        <f>SUM(P2124:Q2124)</f>
        <v>0</v>
      </c>
      <c r="S2124" s="500"/>
      <c r="T2124" s="275"/>
      <c r="U2124" s="275"/>
      <c r="V2124" s="275">
        <f>SUM(T2124:U2124)</f>
        <v>0</v>
      </c>
      <c r="W2124" s="275"/>
      <c r="X2124" s="275"/>
      <c r="Y2124" s="275">
        <f>SUM(W2124:X2124)</f>
        <v>0</v>
      </c>
      <c r="Z2124" s="275"/>
      <c r="AA2124" s="275"/>
      <c r="AB2124" s="275">
        <f>SUM(Z2124:AA2124)</f>
        <v>0</v>
      </c>
      <c r="AC2124" s="275"/>
      <c r="AD2124" s="275"/>
      <c r="AE2124" s="275">
        <f>SUM(AC2124:AD2124)</f>
        <v>0</v>
      </c>
      <c r="AF2124" s="500"/>
      <c r="AG2124" s="275"/>
      <c r="AH2124" s="275"/>
      <c r="AI2124" s="275">
        <f>SUM(AG2124:AH2124)</f>
        <v>0</v>
      </c>
      <c r="AJ2124" s="275"/>
      <c r="AK2124" s="275"/>
      <c r="AL2124" s="275">
        <f>SUM(AJ2124:AK2124)</f>
        <v>0</v>
      </c>
      <c r="AM2124" s="275"/>
      <c r="AN2124" s="275"/>
      <c r="AO2124" s="275">
        <f>SUM(AM2124:AN2124)</f>
        <v>0</v>
      </c>
      <c r="AP2124" s="275"/>
      <c r="AQ2124" s="275"/>
      <c r="AR2124" s="275">
        <f>SUM(AP2124:AQ2124)</f>
        <v>0</v>
      </c>
      <c r="AS2124" s="500"/>
      <c r="AT2124" s="275"/>
      <c r="AU2124" s="275"/>
      <c r="AV2124" s="275">
        <f>SUM(AT2124:AU2124)</f>
        <v>0</v>
      </c>
      <c r="AW2124" s="567">
        <f t="shared" ref="AW2124:AW2125" si="10284">SUM(G2124,J2124,M2124,P2124,T2124,W2124,Z2124,AC2124,AG2124,AJ2124,AM2124,AP2124,AT2124)</f>
        <v>0</v>
      </c>
      <c r="AX2124" s="567">
        <f t="shared" ref="AX2124:AX2125" si="10285">SUM(H2124,K2124,N2124,Q2124,U2124,X2124,AA2124,AD2124,AH2124,AK2124,AN2124,AQ2124,AU2124)</f>
        <v>0</v>
      </c>
      <c r="AY2124" s="567">
        <f t="shared" ref="AY2124:AY2125" si="10286">SUM(I2124,L2124,O2124,R2124,V2124,Y2124,AB2124,AE2124,AI2124,AL2124,AO2124,AR2124,AV2124)</f>
        <v>0</v>
      </c>
      <c r="AZ2124" s="159"/>
      <c r="BA2124" s="159"/>
      <c r="BB2124" s="275">
        <f>SUM(AZ2124:BA2124)</f>
        <v>0</v>
      </c>
      <c r="BC2124" s="275"/>
      <c r="BD2124" s="275"/>
      <c r="BE2124" s="275">
        <f>SUM(BC2124:BD2124)</f>
        <v>0</v>
      </c>
      <c r="BF2124" s="521"/>
      <c r="BG2124" s="605">
        <f>SUM(F2124,S2124,AF2124,AS2124)</f>
        <v>0</v>
      </c>
      <c r="BH2124" s="533">
        <f>SUM(G2124,T2124,AG2124)</f>
        <v>0</v>
      </c>
      <c r="BI2124" s="533">
        <f t="shared" ref="BI2124:BI2126" si="10287">SUM(H2124,U2124,AH2124)</f>
        <v>0</v>
      </c>
      <c r="BJ2124" s="533">
        <f t="shared" ref="BJ2124:BJ2126" si="10288">SUM(I2124,V2124,AI2124)</f>
        <v>0</v>
      </c>
      <c r="BK2124" s="533">
        <f t="shared" ref="BK2124:BK2126" si="10289">SUM(J2124,W2124,AJ2124)</f>
        <v>0</v>
      </c>
      <c r="BL2124" s="533">
        <f t="shared" ref="BL2124:BL2126" si="10290">SUM(K2124,X2124,AK2124)</f>
        <v>0</v>
      </c>
      <c r="BM2124" s="533">
        <f t="shared" ref="BM2124:BM2126" si="10291">SUM(L2124,Y2124,AL2124)</f>
        <v>0</v>
      </c>
      <c r="BN2124" s="533">
        <f>SUM(M2124,Z2124,AM2124)</f>
        <v>0</v>
      </c>
      <c r="BO2124" s="533">
        <f t="shared" ref="BO2124:BO2126" si="10292">SUM(N2124,AA2124,AN2124)</f>
        <v>0</v>
      </c>
      <c r="BP2124" s="533">
        <f t="shared" ref="BP2124:BP2126" si="10293">SUM(O2124,AB2124,AO2124)</f>
        <v>0</v>
      </c>
      <c r="BQ2124" s="533">
        <f t="shared" ref="BQ2124:BQ2126" si="10294">SUM(P2124,AC2124,AP2124)</f>
        <v>0</v>
      </c>
      <c r="BR2124" s="533">
        <f t="shared" ref="BR2124:BR2126" si="10295">SUM(Q2124,AD2124,AQ2124)</f>
        <v>0</v>
      </c>
      <c r="BS2124" s="533">
        <f t="shared" ref="BS2124:BS2126" si="10296">SUM(R2124,AE2124,AR2124)</f>
        <v>0</v>
      </c>
      <c r="BT2124" s="533">
        <f>AT2124</f>
        <v>0</v>
      </c>
      <c r="BU2124" s="533">
        <f t="shared" ref="BU2124:BU2126" si="10297">AU2124</f>
        <v>0</v>
      </c>
      <c r="BV2124" s="533">
        <f t="shared" ref="BV2124:BV2126" si="10298">AV2124</f>
        <v>0</v>
      </c>
      <c r="BW2124" s="536">
        <f>SUM(BH2124,BK2124,BN2124,BQ2124,BT2124)</f>
        <v>0</v>
      </c>
      <c r="BX2124" s="536">
        <f t="shared" ref="BX2124:BX2126" si="10299">SUM(BI2124,BL2124,BO2124,BR2124,BU2124)</f>
        <v>0</v>
      </c>
      <c r="BY2124" s="536">
        <f t="shared" ref="BY2124:BY2126" si="10300">SUM(BJ2124,BM2124,BP2124,BS2124,BV2124)</f>
        <v>0</v>
      </c>
      <c r="BZ2124" t="s">
        <v>74</v>
      </c>
      <c r="CA2124" s="553">
        <f>AZ2124</f>
        <v>0</v>
      </c>
      <c r="CB2124" s="553">
        <f t="shared" ref="CB2124:CB2126" si="10301">BA2124</f>
        <v>0</v>
      </c>
      <c r="CC2124" s="553">
        <f t="shared" ref="CC2124:CC2126" si="10302">BB2124</f>
        <v>0</v>
      </c>
      <c r="CD2124" s="553">
        <f>BC2124</f>
        <v>0</v>
      </c>
      <c r="CE2124" s="553">
        <f t="shared" ref="CE2124:CE2126" si="10303">BD2124</f>
        <v>0</v>
      </c>
      <c r="CF2124" s="553">
        <f t="shared" ref="CF2124:CF2126" si="10304">BE2124</f>
        <v>0</v>
      </c>
    </row>
    <row r="2125" spans="1:84">
      <c r="A2125" s="149"/>
      <c r="B2125" s="151"/>
      <c r="C2125" s="151"/>
      <c r="D2125" s="151"/>
      <c r="E2125" s="446" t="s">
        <v>1079</v>
      </c>
      <c r="F2125" s="592">
        <v>8</v>
      </c>
      <c r="G2125" s="159"/>
      <c r="H2125" s="159"/>
      <c r="I2125" s="275">
        <f>SUM(G2125:H2125)</f>
        <v>0</v>
      </c>
      <c r="J2125" s="159"/>
      <c r="K2125" s="159"/>
      <c r="L2125" s="275">
        <f>SUM(J2125:K2125)</f>
        <v>0</v>
      </c>
      <c r="M2125" s="159"/>
      <c r="N2125" s="159"/>
      <c r="O2125" s="275">
        <f>SUM(M2125:N2125)</f>
        <v>0</v>
      </c>
      <c r="P2125" s="159"/>
      <c r="Q2125" s="159"/>
      <c r="R2125" s="275">
        <f>SUM(P2125:Q2125)</f>
        <v>0</v>
      </c>
      <c r="S2125" s="500"/>
      <c r="T2125" s="275"/>
      <c r="U2125" s="275"/>
      <c r="V2125" s="275">
        <f>SUM(T2125:U2125)</f>
        <v>0</v>
      </c>
      <c r="W2125" s="275"/>
      <c r="X2125" s="275"/>
      <c r="Y2125" s="275">
        <f>SUM(W2125:X2125)</f>
        <v>0</v>
      </c>
      <c r="Z2125" s="275"/>
      <c r="AA2125" s="275"/>
      <c r="AB2125" s="275">
        <f>SUM(Z2125:AA2125)</f>
        <v>0</v>
      </c>
      <c r="AC2125" s="275"/>
      <c r="AD2125" s="275"/>
      <c r="AE2125" s="275">
        <f>SUM(AC2125:AD2125)</f>
        <v>0</v>
      </c>
      <c r="AF2125" s="500"/>
      <c r="AG2125" s="275"/>
      <c r="AH2125" s="275"/>
      <c r="AI2125" s="275">
        <f>SUM(AG2125:AH2125)</f>
        <v>0</v>
      </c>
      <c r="AJ2125" s="275"/>
      <c r="AK2125" s="275"/>
      <c r="AL2125" s="275">
        <f>SUM(AJ2125:AK2125)</f>
        <v>0</v>
      </c>
      <c r="AM2125" s="275"/>
      <c r="AN2125" s="275"/>
      <c r="AO2125" s="275">
        <f>SUM(AM2125:AN2125)</f>
        <v>0</v>
      </c>
      <c r="AP2125" s="275"/>
      <c r="AQ2125" s="275"/>
      <c r="AR2125" s="275">
        <f>SUM(AP2125:AQ2125)</f>
        <v>0</v>
      </c>
      <c r="AS2125" s="500"/>
      <c r="AT2125" s="275"/>
      <c r="AU2125" s="275"/>
      <c r="AV2125" s="275">
        <f>SUM(AT2125:AU2125)</f>
        <v>0</v>
      </c>
      <c r="AW2125" s="567">
        <f t="shared" si="10284"/>
        <v>0</v>
      </c>
      <c r="AX2125" s="567">
        <f t="shared" si="10285"/>
        <v>0</v>
      </c>
      <c r="AY2125" s="567">
        <f t="shared" si="10286"/>
        <v>0</v>
      </c>
      <c r="AZ2125" s="159"/>
      <c r="BA2125" s="159"/>
      <c r="BB2125" s="275">
        <f>SUM(AZ2125:BA2125)</f>
        <v>0</v>
      </c>
      <c r="BC2125" s="275"/>
      <c r="BD2125" s="275"/>
      <c r="BE2125" s="275">
        <f>SUM(BC2125:BD2125)</f>
        <v>0</v>
      </c>
      <c r="BF2125" s="521"/>
      <c r="BG2125" s="605">
        <f>SUM(F2125,S2125,AF2125,AS2125)</f>
        <v>8</v>
      </c>
      <c r="BH2125" s="533">
        <f>SUM(G2125,T2125,AG2125)</f>
        <v>0</v>
      </c>
      <c r="BI2125" s="533">
        <f t="shared" si="10287"/>
        <v>0</v>
      </c>
      <c r="BJ2125" s="533">
        <f t="shared" si="10288"/>
        <v>0</v>
      </c>
      <c r="BK2125" s="533">
        <f t="shared" si="10289"/>
        <v>0</v>
      </c>
      <c r="BL2125" s="533">
        <f t="shared" si="10290"/>
        <v>0</v>
      </c>
      <c r="BM2125" s="533">
        <f t="shared" si="10291"/>
        <v>0</v>
      </c>
      <c r="BN2125" s="533">
        <f>SUM(M2125,Z2125,AM2125)</f>
        <v>0</v>
      </c>
      <c r="BO2125" s="533">
        <f t="shared" si="10292"/>
        <v>0</v>
      </c>
      <c r="BP2125" s="533">
        <f t="shared" si="10293"/>
        <v>0</v>
      </c>
      <c r="BQ2125" s="533">
        <f t="shared" si="10294"/>
        <v>0</v>
      </c>
      <c r="BR2125" s="533">
        <f t="shared" si="10295"/>
        <v>0</v>
      </c>
      <c r="BS2125" s="533">
        <f t="shared" si="10296"/>
        <v>0</v>
      </c>
      <c r="BT2125" s="533">
        <f>AT2125</f>
        <v>0</v>
      </c>
      <c r="BU2125" s="533">
        <f t="shared" si="10297"/>
        <v>0</v>
      </c>
      <c r="BV2125" s="533">
        <f t="shared" si="10298"/>
        <v>0</v>
      </c>
      <c r="BW2125" s="536">
        <f>SUM(BH2125,BK2125,BN2125,BQ2125,BT2125)</f>
        <v>0</v>
      </c>
      <c r="BX2125" s="536">
        <f t="shared" si="10299"/>
        <v>0</v>
      </c>
      <c r="BY2125" s="536">
        <f t="shared" si="10300"/>
        <v>0</v>
      </c>
      <c r="BZ2125" t="s">
        <v>74</v>
      </c>
      <c r="CA2125" s="553">
        <f>AZ2125</f>
        <v>0</v>
      </c>
      <c r="CB2125" s="553">
        <f t="shared" si="10301"/>
        <v>0</v>
      </c>
      <c r="CC2125" s="553">
        <f t="shared" si="10302"/>
        <v>0</v>
      </c>
      <c r="CD2125" s="553">
        <f>BC2125</f>
        <v>0</v>
      </c>
      <c r="CE2125" s="553">
        <f t="shared" si="10303"/>
        <v>0</v>
      </c>
      <c r="CF2125" s="553">
        <f t="shared" si="10304"/>
        <v>0</v>
      </c>
    </row>
    <row r="2126" spans="1:84">
      <c r="A2126" s="288"/>
      <c r="B2126" s="151"/>
      <c r="C2126" s="151"/>
      <c r="D2126" s="151"/>
      <c r="E2126" s="379" t="s">
        <v>72</v>
      </c>
      <c r="F2126" s="592">
        <f t="shared" ref="F2126:BE2126" si="10305">SUM(F2124:F2125)</f>
        <v>8</v>
      </c>
      <c r="G2126" s="276">
        <f t="shared" si="10305"/>
        <v>0</v>
      </c>
      <c r="H2126" s="276">
        <f t="shared" si="10305"/>
        <v>0</v>
      </c>
      <c r="I2126" s="276">
        <f t="shared" si="10305"/>
        <v>0</v>
      </c>
      <c r="J2126" s="276">
        <f t="shared" si="10305"/>
        <v>0</v>
      </c>
      <c r="K2126" s="276">
        <f t="shared" si="10305"/>
        <v>0</v>
      </c>
      <c r="L2126" s="276">
        <f t="shared" si="10305"/>
        <v>0</v>
      </c>
      <c r="M2126" s="276">
        <f t="shared" si="10305"/>
        <v>0</v>
      </c>
      <c r="N2126" s="276">
        <f t="shared" si="10305"/>
        <v>0</v>
      </c>
      <c r="O2126" s="276">
        <f t="shared" si="10305"/>
        <v>0</v>
      </c>
      <c r="P2126" s="276">
        <f t="shared" si="10305"/>
        <v>0</v>
      </c>
      <c r="Q2126" s="276">
        <f t="shared" si="10305"/>
        <v>0</v>
      </c>
      <c r="R2126" s="276">
        <f t="shared" si="10305"/>
        <v>0</v>
      </c>
      <c r="S2126" s="501">
        <f t="shared" si="10305"/>
        <v>0</v>
      </c>
      <c r="T2126" s="276">
        <f t="shared" si="10305"/>
        <v>0</v>
      </c>
      <c r="U2126" s="276">
        <f t="shared" si="10305"/>
        <v>0</v>
      </c>
      <c r="V2126" s="276">
        <f t="shared" si="10305"/>
        <v>0</v>
      </c>
      <c r="W2126" s="276">
        <f t="shared" si="10305"/>
        <v>0</v>
      </c>
      <c r="X2126" s="276">
        <f t="shared" si="10305"/>
        <v>0</v>
      </c>
      <c r="Y2126" s="276">
        <f t="shared" si="10305"/>
        <v>0</v>
      </c>
      <c r="Z2126" s="276">
        <f t="shared" si="10305"/>
        <v>0</v>
      </c>
      <c r="AA2126" s="276">
        <f t="shared" si="10305"/>
        <v>0</v>
      </c>
      <c r="AB2126" s="276">
        <f t="shared" si="10305"/>
        <v>0</v>
      </c>
      <c r="AC2126" s="276">
        <f t="shared" si="10305"/>
        <v>0</v>
      </c>
      <c r="AD2126" s="276">
        <f t="shared" si="10305"/>
        <v>0</v>
      </c>
      <c r="AE2126" s="276">
        <f t="shared" si="10305"/>
        <v>0</v>
      </c>
      <c r="AF2126" s="501">
        <f t="shared" si="10305"/>
        <v>0</v>
      </c>
      <c r="AG2126" s="276">
        <f t="shared" si="10305"/>
        <v>0</v>
      </c>
      <c r="AH2126" s="276">
        <f t="shared" si="10305"/>
        <v>0</v>
      </c>
      <c r="AI2126" s="276">
        <f t="shared" si="10305"/>
        <v>0</v>
      </c>
      <c r="AJ2126" s="276">
        <f t="shared" si="10305"/>
        <v>0</v>
      </c>
      <c r="AK2126" s="276">
        <f t="shared" si="10305"/>
        <v>0</v>
      </c>
      <c r="AL2126" s="276">
        <f t="shared" si="10305"/>
        <v>0</v>
      </c>
      <c r="AM2126" s="276">
        <f t="shared" si="10305"/>
        <v>0</v>
      </c>
      <c r="AN2126" s="276">
        <f t="shared" si="10305"/>
        <v>0</v>
      </c>
      <c r="AO2126" s="276">
        <f t="shared" si="10305"/>
        <v>0</v>
      </c>
      <c r="AP2126" s="276">
        <f t="shared" si="10305"/>
        <v>0</v>
      </c>
      <c r="AQ2126" s="276">
        <f t="shared" si="10305"/>
        <v>0</v>
      </c>
      <c r="AR2126" s="276">
        <f t="shared" si="10305"/>
        <v>0</v>
      </c>
      <c r="AS2126" s="501">
        <f t="shared" si="10305"/>
        <v>0</v>
      </c>
      <c r="AT2126" s="276">
        <f t="shared" si="10305"/>
        <v>0</v>
      </c>
      <c r="AU2126" s="276">
        <f t="shared" si="10305"/>
        <v>0</v>
      </c>
      <c r="AV2126" s="276">
        <f t="shared" si="10305"/>
        <v>0</v>
      </c>
      <c r="AW2126" s="568">
        <f t="shared" si="10305"/>
        <v>0</v>
      </c>
      <c r="AX2126" s="568">
        <f t="shared" si="10305"/>
        <v>0</v>
      </c>
      <c r="AY2126" s="568">
        <f t="shared" si="10305"/>
        <v>0</v>
      </c>
      <c r="AZ2126" s="276">
        <f t="shared" si="10305"/>
        <v>0</v>
      </c>
      <c r="BA2126" s="276">
        <f t="shared" si="10305"/>
        <v>0</v>
      </c>
      <c r="BB2126" s="276">
        <f t="shared" si="10305"/>
        <v>0</v>
      </c>
      <c r="BC2126" s="276">
        <f t="shared" si="10305"/>
        <v>0</v>
      </c>
      <c r="BD2126" s="276">
        <f t="shared" si="10305"/>
        <v>0</v>
      </c>
      <c r="BE2126" s="276">
        <f t="shared" si="10305"/>
        <v>0</v>
      </c>
      <c r="BF2126" s="523"/>
      <c r="BG2126" s="605">
        <f>SUM(F2126,S2126,AF2126,AS2126)</f>
        <v>8</v>
      </c>
      <c r="BH2126" s="533">
        <f>SUM(G2126,T2126,AG2126)</f>
        <v>0</v>
      </c>
      <c r="BI2126" s="533">
        <f t="shared" si="10287"/>
        <v>0</v>
      </c>
      <c r="BJ2126" s="533">
        <f t="shared" si="10288"/>
        <v>0</v>
      </c>
      <c r="BK2126" s="533">
        <f t="shared" si="10289"/>
        <v>0</v>
      </c>
      <c r="BL2126" s="533">
        <f t="shared" si="10290"/>
        <v>0</v>
      </c>
      <c r="BM2126" s="533">
        <f t="shared" si="10291"/>
        <v>0</v>
      </c>
      <c r="BN2126" s="533">
        <f>SUM(M2126,Z2126,AM2126)</f>
        <v>0</v>
      </c>
      <c r="BO2126" s="533">
        <f t="shared" si="10292"/>
        <v>0</v>
      </c>
      <c r="BP2126" s="533">
        <f t="shared" si="10293"/>
        <v>0</v>
      </c>
      <c r="BQ2126" s="533">
        <f t="shared" si="10294"/>
        <v>0</v>
      </c>
      <c r="BR2126" s="533">
        <f t="shared" si="10295"/>
        <v>0</v>
      </c>
      <c r="BS2126" s="533">
        <f t="shared" si="10296"/>
        <v>0</v>
      </c>
      <c r="BT2126" s="533">
        <f>AT2126</f>
        <v>0</v>
      </c>
      <c r="BU2126" s="533">
        <f t="shared" si="10297"/>
        <v>0</v>
      </c>
      <c r="BV2126" s="533">
        <f t="shared" si="10298"/>
        <v>0</v>
      </c>
      <c r="BW2126" s="536">
        <f>SUM(BH2126,BK2126,BN2126,BQ2126,BT2126)</f>
        <v>0</v>
      </c>
      <c r="BX2126" s="536">
        <f t="shared" si="10299"/>
        <v>0</v>
      </c>
      <c r="BY2126" s="536">
        <f t="shared" si="10300"/>
        <v>0</v>
      </c>
      <c r="BZ2126" t="s">
        <v>74</v>
      </c>
      <c r="CA2126" s="553">
        <f>AZ2126</f>
        <v>0</v>
      </c>
      <c r="CB2126" s="553">
        <f t="shared" si="10301"/>
        <v>0</v>
      </c>
      <c r="CC2126" s="553">
        <f t="shared" si="10302"/>
        <v>0</v>
      </c>
      <c r="CD2126" s="553">
        <f>BC2126</f>
        <v>0</v>
      </c>
      <c r="CE2126" s="553">
        <f t="shared" si="10303"/>
        <v>0</v>
      </c>
      <c r="CF2126" s="553">
        <f t="shared" si="10304"/>
        <v>0</v>
      </c>
    </row>
    <row r="2127" spans="1:84">
      <c r="A2127" s="149"/>
      <c r="B2127" s="151"/>
      <c r="C2127" s="151"/>
      <c r="D2127" s="151"/>
      <c r="E2127" s="370"/>
      <c r="F2127" s="592"/>
      <c r="G2127" s="168"/>
      <c r="H2127" s="168"/>
      <c r="I2127" s="168"/>
      <c r="J2127" s="168"/>
      <c r="K2127" s="168"/>
      <c r="L2127" s="168"/>
      <c r="M2127" s="168"/>
      <c r="N2127" s="168"/>
      <c r="O2127" s="168"/>
      <c r="P2127" s="168"/>
      <c r="Q2127" s="168"/>
      <c r="R2127" s="168"/>
      <c r="S2127" s="502"/>
      <c r="T2127" s="168"/>
      <c r="U2127" s="168"/>
      <c r="V2127" s="168"/>
      <c r="W2127" s="168"/>
      <c r="X2127" s="168"/>
      <c r="Y2127" s="168"/>
      <c r="Z2127" s="168"/>
      <c r="AA2127" s="168"/>
      <c r="AB2127" s="168"/>
      <c r="AC2127" s="168"/>
      <c r="AD2127" s="168"/>
      <c r="AE2127" s="168"/>
      <c r="AF2127" s="502"/>
      <c r="AG2127" s="168"/>
      <c r="AH2127" s="168"/>
      <c r="AI2127" s="168"/>
      <c r="AJ2127" s="168"/>
      <c r="AK2127" s="168"/>
      <c r="AL2127" s="168"/>
      <c r="AM2127" s="168"/>
      <c r="AN2127" s="168"/>
      <c r="AO2127" s="168"/>
      <c r="AP2127" s="168"/>
      <c r="AQ2127" s="168"/>
      <c r="AR2127" s="168"/>
      <c r="AS2127" s="502"/>
      <c r="AT2127" s="168"/>
      <c r="AU2127" s="168"/>
      <c r="AV2127" s="168"/>
      <c r="AW2127" s="569"/>
      <c r="AX2127" s="569"/>
      <c r="AY2127" s="569"/>
      <c r="AZ2127" s="168"/>
      <c r="BA2127" s="168"/>
      <c r="BB2127" s="168"/>
      <c r="BC2127" s="168"/>
      <c r="BD2127" s="168"/>
      <c r="BE2127" s="168"/>
      <c r="BF2127" s="523"/>
    </row>
    <row r="2128" spans="1:84">
      <c r="A2128" s="149"/>
      <c r="B2128" s="149" t="s">
        <v>19</v>
      </c>
      <c r="C2128" s="151"/>
      <c r="D2128" s="151"/>
      <c r="E2128" s="379" t="s">
        <v>221</v>
      </c>
      <c r="F2128" s="592"/>
      <c r="G2128" s="159"/>
      <c r="H2128" s="159"/>
      <c r="I2128" s="275"/>
      <c r="J2128" s="159"/>
      <c r="K2128" s="159"/>
      <c r="L2128" s="275"/>
      <c r="M2128" s="159"/>
      <c r="N2128" s="159"/>
      <c r="O2128" s="275"/>
      <c r="P2128" s="159"/>
      <c r="Q2128" s="159"/>
      <c r="R2128" s="275"/>
      <c r="S2128" s="500"/>
      <c r="T2128" s="275"/>
      <c r="U2128" s="275"/>
      <c r="V2128" s="275"/>
      <c r="W2128" s="275"/>
      <c r="X2128" s="275"/>
      <c r="Y2128" s="275"/>
      <c r="Z2128" s="275"/>
      <c r="AA2128" s="275"/>
      <c r="AB2128" s="275"/>
      <c r="AC2128" s="275"/>
      <c r="AD2128" s="275"/>
      <c r="AE2128" s="275"/>
      <c r="AF2128" s="500"/>
      <c r="AG2128" s="275"/>
      <c r="AH2128" s="275"/>
      <c r="AI2128" s="275"/>
      <c r="AJ2128" s="275"/>
      <c r="AK2128" s="275"/>
      <c r="AL2128" s="275"/>
      <c r="AM2128" s="275"/>
      <c r="AN2128" s="275"/>
      <c r="AO2128" s="275"/>
      <c r="AP2128" s="275"/>
      <c r="AQ2128" s="275"/>
      <c r="AR2128" s="275"/>
      <c r="AS2128" s="500"/>
      <c r="AT2128" s="275"/>
      <c r="AU2128" s="275"/>
      <c r="AV2128" s="275"/>
      <c r="AW2128" s="567"/>
      <c r="AX2128" s="567"/>
      <c r="AY2128" s="567"/>
      <c r="AZ2128" s="159"/>
      <c r="BA2128" s="159"/>
      <c r="BB2128" s="159"/>
      <c r="BC2128" s="275"/>
      <c r="BD2128" s="275"/>
      <c r="BE2128" s="275"/>
      <c r="BF2128" s="521"/>
    </row>
    <row r="2129" spans="1:84">
      <c r="A2129" s="149"/>
      <c r="B2129" s="151"/>
      <c r="C2129" s="151"/>
      <c r="D2129" s="151"/>
      <c r="E2129" s="446" t="s">
        <v>1078</v>
      </c>
      <c r="F2129" s="592">
        <v>4</v>
      </c>
      <c r="G2129" s="159"/>
      <c r="H2129" s="159"/>
      <c r="I2129" s="275">
        <f>SUM(G2129:H2129)</f>
        <v>0</v>
      </c>
      <c r="J2129" s="159"/>
      <c r="K2129" s="159"/>
      <c r="L2129" s="275">
        <f>SUM(J2129:K2129)</f>
        <v>0</v>
      </c>
      <c r="M2129" s="159"/>
      <c r="N2129" s="159"/>
      <c r="O2129" s="275">
        <f>SUM(M2129:N2129)</f>
        <v>0</v>
      </c>
      <c r="P2129" s="159">
        <v>2</v>
      </c>
      <c r="Q2129" s="159">
        <v>1</v>
      </c>
      <c r="R2129" s="275">
        <f>SUM(P2129:Q2129)</f>
        <v>3</v>
      </c>
      <c r="S2129" s="500"/>
      <c r="T2129" s="275"/>
      <c r="U2129" s="275"/>
      <c r="V2129" s="275">
        <f>SUM(T2129:U2129)</f>
        <v>0</v>
      </c>
      <c r="W2129" s="275"/>
      <c r="X2129" s="275"/>
      <c r="Y2129" s="275">
        <f>SUM(W2129:X2129)</f>
        <v>0</v>
      </c>
      <c r="Z2129" s="275"/>
      <c r="AA2129" s="275"/>
      <c r="AB2129" s="275">
        <f>SUM(Z2129:AA2129)</f>
        <v>0</v>
      </c>
      <c r="AC2129" s="275"/>
      <c r="AD2129" s="275"/>
      <c r="AE2129" s="275">
        <f>SUM(AC2129:AD2129)</f>
        <v>0</v>
      </c>
      <c r="AF2129" s="500"/>
      <c r="AG2129" s="275"/>
      <c r="AH2129" s="275"/>
      <c r="AI2129" s="275">
        <f>SUM(AG2129:AH2129)</f>
        <v>0</v>
      </c>
      <c r="AJ2129" s="275"/>
      <c r="AK2129" s="275"/>
      <c r="AL2129" s="275">
        <f>SUM(AJ2129:AK2129)</f>
        <v>0</v>
      </c>
      <c r="AM2129" s="275"/>
      <c r="AN2129" s="275"/>
      <c r="AO2129" s="275">
        <f>SUM(AM2129:AN2129)</f>
        <v>0</v>
      </c>
      <c r="AP2129" s="275"/>
      <c r="AQ2129" s="275"/>
      <c r="AR2129" s="275">
        <f>SUM(AP2129:AQ2129)</f>
        <v>0</v>
      </c>
      <c r="AS2129" s="500"/>
      <c r="AT2129" s="275"/>
      <c r="AU2129" s="275"/>
      <c r="AV2129" s="275">
        <f>SUM(AT2129:AU2129)</f>
        <v>0</v>
      </c>
      <c r="AW2129" s="567">
        <f t="shared" ref="AW2129:AW2130" si="10306">SUM(G2129,J2129,M2129,P2129,T2129,W2129,Z2129,AC2129,AG2129,AJ2129,AM2129,AP2129,AT2129)</f>
        <v>2</v>
      </c>
      <c r="AX2129" s="567">
        <f t="shared" ref="AX2129:AX2130" si="10307">SUM(H2129,K2129,N2129,Q2129,U2129,X2129,AA2129,AD2129,AH2129,AK2129,AN2129,AQ2129,AU2129)</f>
        <v>1</v>
      </c>
      <c r="AY2129" s="567">
        <f t="shared" ref="AY2129:AY2130" si="10308">SUM(I2129,L2129,O2129,R2129,V2129,Y2129,AB2129,AE2129,AI2129,AL2129,AO2129,AR2129,AV2129)</f>
        <v>3</v>
      </c>
      <c r="AZ2129" s="159"/>
      <c r="BA2129" s="159"/>
      <c r="BB2129" s="275">
        <f>SUM(AZ2129:BA2129)</f>
        <v>0</v>
      </c>
      <c r="BC2129" s="275"/>
      <c r="BD2129" s="275"/>
      <c r="BE2129" s="275">
        <f>SUM(BC2129:BD2129)</f>
        <v>0</v>
      </c>
      <c r="BF2129" s="521"/>
      <c r="BG2129" s="605">
        <f>SUM(F2129,S2129,AF2129,AS2129)</f>
        <v>4</v>
      </c>
      <c r="BH2129" s="533">
        <f>SUM(G2129,T2129,AG2129)</f>
        <v>0</v>
      </c>
      <c r="BI2129" s="533">
        <f t="shared" ref="BI2129:BI2131" si="10309">SUM(H2129,U2129,AH2129)</f>
        <v>0</v>
      </c>
      <c r="BJ2129" s="533">
        <f t="shared" ref="BJ2129:BJ2131" si="10310">SUM(I2129,V2129,AI2129)</f>
        <v>0</v>
      </c>
      <c r="BK2129" s="533">
        <f t="shared" ref="BK2129:BK2131" si="10311">SUM(J2129,W2129,AJ2129)</f>
        <v>0</v>
      </c>
      <c r="BL2129" s="533">
        <f t="shared" ref="BL2129:BL2131" si="10312">SUM(K2129,X2129,AK2129)</f>
        <v>0</v>
      </c>
      <c r="BM2129" s="533">
        <f t="shared" ref="BM2129:BM2131" si="10313">SUM(L2129,Y2129,AL2129)</f>
        <v>0</v>
      </c>
      <c r="BN2129" s="533">
        <f>SUM(M2129,Z2129,AM2129)</f>
        <v>0</v>
      </c>
      <c r="BO2129" s="533">
        <f t="shared" ref="BO2129:BO2131" si="10314">SUM(N2129,AA2129,AN2129)</f>
        <v>0</v>
      </c>
      <c r="BP2129" s="533">
        <f t="shared" ref="BP2129:BP2131" si="10315">SUM(O2129,AB2129,AO2129)</f>
        <v>0</v>
      </c>
      <c r="BQ2129" s="533">
        <f t="shared" ref="BQ2129:BQ2131" si="10316">SUM(P2129,AC2129,AP2129)</f>
        <v>2</v>
      </c>
      <c r="BR2129" s="533">
        <f t="shared" ref="BR2129:BR2131" si="10317">SUM(Q2129,AD2129,AQ2129)</f>
        <v>1</v>
      </c>
      <c r="BS2129" s="533">
        <f t="shared" ref="BS2129:BS2131" si="10318">SUM(R2129,AE2129,AR2129)</f>
        <v>3</v>
      </c>
      <c r="BT2129" s="533">
        <f>AT2129</f>
        <v>0</v>
      </c>
      <c r="BU2129" s="533">
        <f t="shared" ref="BU2129:BU2131" si="10319">AU2129</f>
        <v>0</v>
      </c>
      <c r="BV2129" s="533">
        <f t="shared" ref="BV2129:BV2131" si="10320">AV2129</f>
        <v>0</v>
      </c>
      <c r="BW2129" s="536">
        <f>SUM(BH2129,BK2129,BN2129,BQ2129,BT2129)</f>
        <v>2</v>
      </c>
      <c r="BX2129" s="536">
        <f t="shared" ref="BX2129:BX2131" si="10321">SUM(BI2129,BL2129,BO2129,BR2129,BU2129)</f>
        <v>1</v>
      </c>
      <c r="BY2129" s="536">
        <f t="shared" ref="BY2129:BY2131" si="10322">SUM(BJ2129,BM2129,BP2129,BS2129,BV2129)</f>
        <v>3</v>
      </c>
      <c r="BZ2129" t="s">
        <v>74</v>
      </c>
      <c r="CA2129" s="553">
        <f>AZ2129</f>
        <v>0</v>
      </c>
      <c r="CB2129" s="553">
        <f t="shared" ref="CB2129:CB2131" si="10323">BA2129</f>
        <v>0</v>
      </c>
      <c r="CC2129" s="553">
        <f t="shared" ref="CC2129:CC2131" si="10324">BB2129</f>
        <v>0</v>
      </c>
      <c r="CD2129" s="553">
        <f>BC2129</f>
        <v>0</v>
      </c>
      <c r="CE2129" s="553">
        <f t="shared" ref="CE2129:CE2131" si="10325">BD2129</f>
        <v>0</v>
      </c>
      <c r="CF2129" s="553">
        <f t="shared" ref="CF2129:CF2131" si="10326">BE2129</f>
        <v>0</v>
      </c>
    </row>
    <row r="2130" spans="1:84">
      <c r="A2130" s="149"/>
      <c r="B2130" s="151"/>
      <c r="C2130" s="151"/>
      <c r="D2130" s="151"/>
      <c r="E2130" s="446" t="s">
        <v>1079</v>
      </c>
      <c r="F2130" s="592"/>
      <c r="G2130" s="159"/>
      <c r="H2130" s="159"/>
      <c r="I2130" s="275">
        <f>SUM(G2130:H2130)</f>
        <v>0</v>
      </c>
      <c r="J2130" s="159"/>
      <c r="K2130" s="159"/>
      <c r="L2130" s="275">
        <f>SUM(J2130:K2130)</f>
        <v>0</v>
      </c>
      <c r="M2130" s="159"/>
      <c r="N2130" s="159"/>
      <c r="O2130" s="275">
        <f>SUM(M2130:N2130)</f>
        <v>0</v>
      </c>
      <c r="P2130" s="159"/>
      <c r="Q2130" s="159"/>
      <c r="R2130" s="275">
        <f>SUM(P2130:Q2130)</f>
        <v>0</v>
      </c>
      <c r="S2130" s="500"/>
      <c r="T2130" s="275"/>
      <c r="U2130" s="275"/>
      <c r="V2130" s="275">
        <f>SUM(T2130:U2130)</f>
        <v>0</v>
      </c>
      <c r="W2130" s="275"/>
      <c r="X2130" s="275"/>
      <c r="Y2130" s="275">
        <f>SUM(W2130:X2130)</f>
        <v>0</v>
      </c>
      <c r="Z2130" s="275"/>
      <c r="AA2130" s="275"/>
      <c r="AB2130" s="275">
        <f>SUM(Z2130:AA2130)</f>
        <v>0</v>
      </c>
      <c r="AC2130" s="275"/>
      <c r="AD2130" s="275"/>
      <c r="AE2130" s="275">
        <f>SUM(AC2130:AD2130)</f>
        <v>0</v>
      </c>
      <c r="AF2130" s="500"/>
      <c r="AG2130" s="275"/>
      <c r="AH2130" s="275"/>
      <c r="AI2130" s="275">
        <f>SUM(AG2130:AH2130)</f>
        <v>0</v>
      </c>
      <c r="AJ2130" s="275"/>
      <c r="AK2130" s="275"/>
      <c r="AL2130" s="275">
        <f>SUM(AJ2130:AK2130)</f>
        <v>0</v>
      </c>
      <c r="AM2130" s="275"/>
      <c r="AN2130" s="275"/>
      <c r="AO2130" s="275">
        <f>SUM(AM2130:AN2130)</f>
        <v>0</v>
      </c>
      <c r="AP2130" s="275"/>
      <c r="AQ2130" s="275"/>
      <c r="AR2130" s="275">
        <f>SUM(AP2130:AQ2130)</f>
        <v>0</v>
      </c>
      <c r="AS2130" s="500"/>
      <c r="AT2130" s="275"/>
      <c r="AU2130" s="275"/>
      <c r="AV2130" s="275">
        <f>SUM(AT2130:AU2130)</f>
        <v>0</v>
      </c>
      <c r="AW2130" s="567">
        <f t="shared" si="10306"/>
        <v>0</v>
      </c>
      <c r="AX2130" s="567">
        <f t="shared" si="10307"/>
        <v>0</v>
      </c>
      <c r="AY2130" s="567">
        <f t="shared" si="10308"/>
        <v>0</v>
      </c>
      <c r="AZ2130" s="159"/>
      <c r="BA2130" s="159"/>
      <c r="BB2130" s="275">
        <f>SUM(AZ2130:BA2130)</f>
        <v>0</v>
      </c>
      <c r="BC2130" s="275"/>
      <c r="BD2130" s="275"/>
      <c r="BE2130" s="275">
        <f>SUM(BC2130:BD2130)</f>
        <v>0</v>
      </c>
      <c r="BF2130" s="521"/>
      <c r="BG2130" s="605">
        <f>SUM(F2130,S2130,AF2130,AS2130)</f>
        <v>0</v>
      </c>
      <c r="BH2130" s="533">
        <f>SUM(G2130,T2130,AG2130)</f>
        <v>0</v>
      </c>
      <c r="BI2130" s="533">
        <f t="shared" si="10309"/>
        <v>0</v>
      </c>
      <c r="BJ2130" s="533">
        <f t="shared" si="10310"/>
        <v>0</v>
      </c>
      <c r="BK2130" s="533">
        <f t="shared" si="10311"/>
        <v>0</v>
      </c>
      <c r="BL2130" s="533">
        <f t="shared" si="10312"/>
        <v>0</v>
      </c>
      <c r="BM2130" s="533">
        <f t="shared" si="10313"/>
        <v>0</v>
      </c>
      <c r="BN2130" s="533">
        <f>SUM(M2130,Z2130,AM2130)</f>
        <v>0</v>
      </c>
      <c r="BO2130" s="533">
        <f t="shared" si="10314"/>
        <v>0</v>
      </c>
      <c r="BP2130" s="533">
        <f t="shared" si="10315"/>
        <v>0</v>
      </c>
      <c r="BQ2130" s="533">
        <f t="shared" si="10316"/>
        <v>0</v>
      </c>
      <c r="BR2130" s="533">
        <f t="shared" si="10317"/>
        <v>0</v>
      </c>
      <c r="BS2130" s="533">
        <f t="shared" si="10318"/>
        <v>0</v>
      </c>
      <c r="BT2130" s="533">
        <f>AT2130</f>
        <v>0</v>
      </c>
      <c r="BU2130" s="533">
        <f t="shared" si="10319"/>
        <v>0</v>
      </c>
      <c r="BV2130" s="533">
        <f t="shared" si="10320"/>
        <v>0</v>
      </c>
      <c r="BW2130" s="536">
        <f>SUM(BH2130,BK2130,BN2130,BQ2130,BT2130)</f>
        <v>0</v>
      </c>
      <c r="BX2130" s="536">
        <f t="shared" si="10321"/>
        <v>0</v>
      </c>
      <c r="BY2130" s="536">
        <f t="shared" si="10322"/>
        <v>0</v>
      </c>
      <c r="BZ2130" t="s">
        <v>74</v>
      </c>
      <c r="CA2130" s="553">
        <f>AZ2130</f>
        <v>0</v>
      </c>
      <c r="CB2130" s="553">
        <f t="shared" si="10323"/>
        <v>0</v>
      </c>
      <c r="CC2130" s="553">
        <f t="shared" si="10324"/>
        <v>0</v>
      </c>
      <c r="CD2130" s="553">
        <f>BC2130</f>
        <v>0</v>
      </c>
      <c r="CE2130" s="553">
        <f t="shared" si="10325"/>
        <v>0</v>
      </c>
      <c r="CF2130" s="553">
        <f t="shared" si="10326"/>
        <v>0</v>
      </c>
    </row>
    <row r="2131" spans="1:84">
      <c r="A2131" s="288"/>
      <c r="B2131" s="151"/>
      <c r="C2131" s="151"/>
      <c r="D2131" s="151"/>
      <c r="E2131" s="379" t="s">
        <v>72</v>
      </c>
      <c r="F2131" s="592">
        <f t="shared" ref="F2131:BE2131" si="10327">SUM(F2129:F2130)</f>
        <v>4</v>
      </c>
      <c r="G2131" s="276">
        <f t="shared" si="10327"/>
        <v>0</v>
      </c>
      <c r="H2131" s="276">
        <f t="shared" si="10327"/>
        <v>0</v>
      </c>
      <c r="I2131" s="276">
        <f t="shared" si="10327"/>
        <v>0</v>
      </c>
      <c r="J2131" s="276">
        <f t="shared" si="10327"/>
        <v>0</v>
      </c>
      <c r="K2131" s="276">
        <f t="shared" si="10327"/>
        <v>0</v>
      </c>
      <c r="L2131" s="276">
        <f t="shared" si="10327"/>
        <v>0</v>
      </c>
      <c r="M2131" s="276">
        <f t="shared" si="10327"/>
        <v>0</v>
      </c>
      <c r="N2131" s="276">
        <f t="shared" si="10327"/>
        <v>0</v>
      </c>
      <c r="O2131" s="276">
        <f t="shared" si="10327"/>
        <v>0</v>
      </c>
      <c r="P2131" s="276">
        <f t="shared" si="10327"/>
        <v>2</v>
      </c>
      <c r="Q2131" s="276">
        <f t="shared" si="10327"/>
        <v>1</v>
      </c>
      <c r="R2131" s="276">
        <f t="shared" si="10327"/>
        <v>3</v>
      </c>
      <c r="S2131" s="501">
        <f t="shared" si="10327"/>
        <v>0</v>
      </c>
      <c r="T2131" s="276">
        <f t="shared" si="10327"/>
        <v>0</v>
      </c>
      <c r="U2131" s="276">
        <f t="shared" si="10327"/>
        <v>0</v>
      </c>
      <c r="V2131" s="276">
        <f t="shared" si="10327"/>
        <v>0</v>
      </c>
      <c r="W2131" s="276">
        <f t="shared" si="10327"/>
        <v>0</v>
      </c>
      <c r="X2131" s="276">
        <f t="shared" si="10327"/>
        <v>0</v>
      </c>
      <c r="Y2131" s="276">
        <f t="shared" si="10327"/>
        <v>0</v>
      </c>
      <c r="Z2131" s="276">
        <f t="shared" si="10327"/>
        <v>0</v>
      </c>
      <c r="AA2131" s="276">
        <f t="shared" si="10327"/>
        <v>0</v>
      </c>
      <c r="AB2131" s="276">
        <f t="shared" si="10327"/>
        <v>0</v>
      </c>
      <c r="AC2131" s="276">
        <f t="shared" si="10327"/>
        <v>0</v>
      </c>
      <c r="AD2131" s="276">
        <f t="shared" si="10327"/>
        <v>0</v>
      </c>
      <c r="AE2131" s="276">
        <f t="shared" si="10327"/>
        <v>0</v>
      </c>
      <c r="AF2131" s="501">
        <f t="shared" si="10327"/>
        <v>0</v>
      </c>
      <c r="AG2131" s="276">
        <f t="shared" si="10327"/>
        <v>0</v>
      </c>
      <c r="AH2131" s="276">
        <f t="shared" si="10327"/>
        <v>0</v>
      </c>
      <c r="AI2131" s="276">
        <f t="shared" si="10327"/>
        <v>0</v>
      </c>
      <c r="AJ2131" s="276">
        <f t="shared" si="10327"/>
        <v>0</v>
      </c>
      <c r="AK2131" s="276">
        <f t="shared" si="10327"/>
        <v>0</v>
      </c>
      <c r="AL2131" s="276">
        <f t="shared" si="10327"/>
        <v>0</v>
      </c>
      <c r="AM2131" s="276">
        <f t="shared" si="10327"/>
        <v>0</v>
      </c>
      <c r="AN2131" s="276">
        <f t="shared" si="10327"/>
        <v>0</v>
      </c>
      <c r="AO2131" s="276">
        <f t="shared" si="10327"/>
        <v>0</v>
      </c>
      <c r="AP2131" s="276">
        <f t="shared" si="10327"/>
        <v>0</v>
      </c>
      <c r="AQ2131" s="276">
        <f t="shared" si="10327"/>
        <v>0</v>
      </c>
      <c r="AR2131" s="276">
        <f t="shared" si="10327"/>
        <v>0</v>
      </c>
      <c r="AS2131" s="501">
        <f t="shared" si="10327"/>
        <v>0</v>
      </c>
      <c r="AT2131" s="276">
        <f t="shared" si="10327"/>
        <v>0</v>
      </c>
      <c r="AU2131" s="276">
        <f t="shared" si="10327"/>
        <v>0</v>
      </c>
      <c r="AV2131" s="276">
        <f t="shared" si="10327"/>
        <v>0</v>
      </c>
      <c r="AW2131" s="568">
        <f t="shared" si="10327"/>
        <v>2</v>
      </c>
      <c r="AX2131" s="568">
        <f t="shared" si="10327"/>
        <v>1</v>
      </c>
      <c r="AY2131" s="568">
        <f t="shared" si="10327"/>
        <v>3</v>
      </c>
      <c r="AZ2131" s="276">
        <f t="shared" si="10327"/>
        <v>0</v>
      </c>
      <c r="BA2131" s="276">
        <f t="shared" si="10327"/>
        <v>0</v>
      </c>
      <c r="BB2131" s="276">
        <f t="shared" si="10327"/>
        <v>0</v>
      </c>
      <c r="BC2131" s="276">
        <f t="shared" si="10327"/>
        <v>0</v>
      </c>
      <c r="BD2131" s="276">
        <f t="shared" si="10327"/>
        <v>0</v>
      </c>
      <c r="BE2131" s="276">
        <f t="shared" si="10327"/>
        <v>0</v>
      </c>
      <c r="BF2131" s="523"/>
      <c r="BG2131" s="605">
        <f>SUM(F2131,S2131,AF2131,AS2131)</f>
        <v>4</v>
      </c>
      <c r="BH2131" s="533">
        <f>SUM(G2131,T2131,AG2131)</f>
        <v>0</v>
      </c>
      <c r="BI2131" s="533">
        <f t="shared" si="10309"/>
        <v>0</v>
      </c>
      <c r="BJ2131" s="533">
        <f t="shared" si="10310"/>
        <v>0</v>
      </c>
      <c r="BK2131" s="533">
        <f t="shared" si="10311"/>
        <v>0</v>
      </c>
      <c r="BL2131" s="533">
        <f t="shared" si="10312"/>
        <v>0</v>
      </c>
      <c r="BM2131" s="533">
        <f t="shared" si="10313"/>
        <v>0</v>
      </c>
      <c r="BN2131" s="533">
        <f>SUM(M2131,Z2131,AM2131)</f>
        <v>0</v>
      </c>
      <c r="BO2131" s="533">
        <f t="shared" si="10314"/>
        <v>0</v>
      </c>
      <c r="BP2131" s="533">
        <f t="shared" si="10315"/>
        <v>0</v>
      </c>
      <c r="BQ2131" s="533">
        <f t="shared" si="10316"/>
        <v>2</v>
      </c>
      <c r="BR2131" s="533">
        <f t="shared" si="10317"/>
        <v>1</v>
      </c>
      <c r="BS2131" s="533">
        <f t="shared" si="10318"/>
        <v>3</v>
      </c>
      <c r="BT2131" s="533">
        <f>AT2131</f>
        <v>0</v>
      </c>
      <c r="BU2131" s="533">
        <f t="shared" si="10319"/>
        <v>0</v>
      </c>
      <c r="BV2131" s="533">
        <f t="shared" si="10320"/>
        <v>0</v>
      </c>
      <c r="BW2131" s="536">
        <f>SUM(BH2131,BK2131,BN2131,BQ2131,BT2131)</f>
        <v>2</v>
      </c>
      <c r="BX2131" s="536">
        <f t="shared" si="10321"/>
        <v>1</v>
      </c>
      <c r="BY2131" s="536">
        <f t="shared" si="10322"/>
        <v>3</v>
      </c>
      <c r="BZ2131" t="s">
        <v>74</v>
      </c>
      <c r="CA2131" s="553">
        <f>AZ2131</f>
        <v>0</v>
      </c>
      <c r="CB2131" s="553">
        <f t="shared" si="10323"/>
        <v>0</v>
      </c>
      <c r="CC2131" s="553">
        <f t="shared" si="10324"/>
        <v>0</v>
      </c>
      <c r="CD2131" s="553">
        <f>BC2131</f>
        <v>0</v>
      </c>
      <c r="CE2131" s="553">
        <f t="shared" si="10325"/>
        <v>0</v>
      </c>
      <c r="CF2131" s="553">
        <f t="shared" si="10326"/>
        <v>0</v>
      </c>
    </row>
    <row r="2132" spans="1:84">
      <c r="A2132" s="149"/>
      <c r="B2132" s="151"/>
      <c r="C2132" s="151"/>
      <c r="D2132" s="151"/>
      <c r="E2132" s="370"/>
      <c r="F2132" s="592"/>
      <c r="G2132" s="168"/>
      <c r="H2132" s="168"/>
      <c r="I2132" s="168"/>
      <c r="J2132" s="168"/>
      <c r="K2132" s="168"/>
      <c r="L2132" s="168"/>
      <c r="M2132" s="168"/>
      <c r="N2132" s="168"/>
      <c r="O2132" s="168"/>
      <c r="P2132" s="168"/>
      <c r="Q2132" s="168"/>
      <c r="R2132" s="168"/>
      <c r="S2132" s="502"/>
      <c r="T2132" s="168"/>
      <c r="U2132" s="168"/>
      <c r="V2132" s="168"/>
      <c r="W2132" s="168"/>
      <c r="X2132" s="168"/>
      <c r="Y2132" s="168"/>
      <c r="Z2132" s="168"/>
      <c r="AA2132" s="168"/>
      <c r="AB2132" s="168"/>
      <c r="AC2132" s="168"/>
      <c r="AD2132" s="168"/>
      <c r="AE2132" s="168"/>
      <c r="AF2132" s="502"/>
      <c r="AG2132" s="168"/>
      <c r="AH2132" s="168"/>
      <c r="AI2132" s="168"/>
      <c r="AJ2132" s="168"/>
      <c r="AK2132" s="168"/>
      <c r="AL2132" s="168"/>
      <c r="AM2132" s="168"/>
      <c r="AN2132" s="168"/>
      <c r="AO2132" s="168"/>
      <c r="AP2132" s="168"/>
      <c r="AQ2132" s="168"/>
      <c r="AR2132" s="168"/>
      <c r="AS2132" s="502"/>
      <c r="AT2132" s="168"/>
      <c r="AU2132" s="168"/>
      <c r="AV2132" s="168"/>
      <c r="AW2132" s="569"/>
      <c r="AX2132" s="569"/>
      <c r="AY2132" s="569"/>
      <c r="AZ2132" s="168"/>
      <c r="BA2132" s="168"/>
      <c r="BB2132" s="168"/>
      <c r="BC2132" s="168"/>
      <c r="BD2132" s="168"/>
      <c r="BE2132" s="168"/>
      <c r="BF2132" s="523"/>
    </row>
    <row r="2133" spans="1:84">
      <c r="A2133" s="149"/>
      <c r="B2133" s="149" t="s">
        <v>834</v>
      </c>
      <c r="C2133" s="151"/>
      <c r="D2133" s="151"/>
      <c r="E2133" s="379" t="s">
        <v>221</v>
      </c>
      <c r="F2133" s="592"/>
      <c r="G2133" s="159"/>
      <c r="H2133" s="159"/>
      <c r="I2133" s="275"/>
      <c r="J2133" s="159"/>
      <c r="K2133" s="159"/>
      <c r="L2133" s="275"/>
      <c r="M2133" s="159"/>
      <c r="N2133" s="159"/>
      <c r="O2133" s="275"/>
      <c r="P2133" s="159"/>
      <c r="Q2133" s="159"/>
      <c r="R2133" s="275"/>
      <c r="S2133" s="500"/>
      <c r="T2133" s="275"/>
      <c r="U2133" s="275"/>
      <c r="V2133" s="275"/>
      <c r="W2133" s="275"/>
      <c r="X2133" s="275"/>
      <c r="Y2133" s="275"/>
      <c r="Z2133" s="275"/>
      <c r="AA2133" s="275"/>
      <c r="AB2133" s="275"/>
      <c r="AC2133" s="275"/>
      <c r="AD2133" s="275"/>
      <c r="AE2133" s="275"/>
      <c r="AF2133" s="500"/>
      <c r="AG2133" s="275"/>
      <c r="AH2133" s="275"/>
      <c r="AI2133" s="275"/>
      <c r="AJ2133" s="275"/>
      <c r="AK2133" s="275"/>
      <c r="AL2133" s="275"/>
      <c r="AM2133" s="275"/>
      <c r="AN2133" s="275"/>
      <c r="AO2133" s="275"/>
      <c r="AP2133" s="275"/>
      <c r="AQ2133" s="275"/>
      <c r="AR2133" s="275"/>
      <c r="AS2133" s="500"/>
      <c r="AT2133" s="275"/>
      <c r="AU2133" s="275"/>
      <c r="AV2133" s="275"/>
      <c r="AW2133" s="567"/>
      <c r="AX2133" s="567"/>
      <c r="AY2133" s="567"/>
      <c r="AZ2133" s="159"/>
      <c r="BA2133" s="159"/>
      <c r="BB2133" s="159"/>
      <c r="BC2133" s="275"/>
      <c r="BD2133" s="275"/>
      <c r="BE2133" s="275"/>
      <c r="BF2133" s="521"/>
    </row>
    <row r="2134" spans="1:84">
      <c r="A2134" s="149"/>
      <c r="B2134" s="151"/>
      <c r="C2134" s="151"/>
      <c r="D2134" s="151"/>
      <c r="E2134" s="446" t="s">
        <v>1078</v>
      </c>
      <c r="F2134" s="592"/>
      <c r="G2134" s="159"/>
      <c r="H2134" s="159"/>
      <c r="I2134" s="275">
        <f>SUM(G2134:H2134)</f>
        <v>0</v>
      </c>
      <c r="J2134" s="159"/>
      <c r="K2134" s="159"/>
      <c r="L2134" s="275">
        <f>SUM(J2134:K2134)</f>
        <v>0</v>
      </c>
      <c r="M2134" s="159"/>
      <c r="N2134" s="159"/>
      <c r="O2134" s="275">
        <f>SUM(M2134:N2134)</f>
        <v>0</v>
      </c>
      <c r="P2134" s="159"/>
      <c r="Q2134" s="159"/>
      <c r="R2134" s="275">
        <f>SUM(P2134:Q2134)</f>
        <v>0</v>
      </c>
      <c r="S2134" s="500"/>
      <c r="T2134" s="275"/>
      <c r="U2134" s="275"/>
      <c r="V2134" s="275">
        <f>SUM(T2134:U2134)</f>
        <v>0</v>
      </c>
      <c r="W2134" s="275"/>
      <c r="X2134" s="275"/>
      <c r="Y2134" s="275">
        <f>SUM(W2134:X2134)</f>
        <v>0</v>
      </c>
      <c r="Z2134" s="275"/>
      <c r="AA2134" s="275"/>
      <c r="AB2134" s="275">
        <f>SUM(Z2134:AA2134)</f>
        <v>0</v>
      </c>
      <c r="AC2134" s="275"/>
      <c r="AD2134" s="275"/>
      <c r="AE2134" s="275">
        <f>SUM(AC2134:AD2134)</f>
        <v>0</v>
      </c>
      <c r="AF2134" s="500"/>
      <c r="AG2134" s="275"/>
      <c r="AH2134" s="275"/>
      <c r="AI2134" s="275">
        <f>SUM(AG2134:AH2134)</f>
        <v>0</v>
      </c>
      <c r="AJ2134" s="275"/>
      <c r="AK2134" s="275"/>
      <c r="AL2134" s="275">
        <f>SUM(AJ2134:AK2134)</f>
        <v>0</v>
      </c>
      <c r="AM2134" s="275"/>
      <c r="AN2134" s="275"/>
      <c r="AO2134" s="275">
        <f>SUM(AM2134:AN2134)</f>
        <v>0</v>
      </c>
      <c r="AP2134" s="275"/>
      <c r="AQ2134" s="275"/>
      <c r="AR2134" s="275">
        <f>SUM(AP2134:AQ2134)</f>
        <v>0</v>
      </c>
      <c r="AS2134" s="500"/>
      <c r="AT2134" s="275"/>
      <c r="AU2134" s="275"/>
      <c r="AV2134" s="275">
        <f>SUM(AT2134:AU2134)</f>
        <v>0</v>
      </c>
      <c r="AW2134" s="567">
        <f t="shared" ref="AW2134:AW2135" si="10328">SUM(G2134,J2134,M2134,P2134,T2134,W2134,Z2134,AC2134,AG2134,AJ2134,AM2134,AP2134,AT2134)</f>
        <v>0</v>
      </c>
      <c r="AX2134" s="567">
        <f t="shared" ref="AX2134:AX2135" si="10329">SUM(H2134,K2134,N2134,Q2134,U2134,X2134,AA2134,AD2134,AH2134,AK2134,AN2134,AQ2134,AU2134)</f>
        <v>0</v>
      </c>
      <c r="AY2134" s="567">
        <f t="shared" ref="AY2134:AY2135" si="10330">SUM(I2134,L2134,O2134,R2134,V2134,Y2134,AB2134,AE2134,AI2134,AL2134,AO2134,AR2134,AV2134)</f>
        <v>0</v>
      </c>
      <c r="AZ2134" s="159"/>
      <c r="BA2134" s="159"/>
      <c r="BB2134" s="275">
        <f>SUM(AZ2134:BA2134)</f>
        <v>0</v>
      </c>
      <c r="BC2134" s="275"/>
      <c r="BD2134" s="275"/>
      <c r="BE2134" s="275">
        <f>SUM(BC2134:BD2134)</f>
        <v>0</v>
      </c>
      <c r="BF2134" s="521"/>
      <c r="BG2134" s="605">
        <f>SUM(F2134,S2134,AF2134,AS2134)</f>
        <v>0</v>
      </c>
      <c r="BH2134" s="533">
        <f>SUM(G2134,T2134,AG2134)</f>
        <v>0</v>
      </c>
      <c r="BI2134" s="533">
        <f t="shared" ref="BI2134:BI2136" si="10331">SUM(H2134,U2134,AH2134)</f>
        <v>0</v>
      </c>
      <c r="BJ2134" s="533">
        <f t="shared" ref="BJ2134:BJ2136" si="10332">SUM(I2134,V2134,AI2134)</f>
        <v>0</v>
      </c>
      <c r="BK2134" s="533">
        <f t="shared" ref="BK2134:BK2136" si="10333">SUM(J2134,W2134,AJ2134)</f>
        <v>0</v>
      </c>
      <c r="BL2134" s="533">
        <f t="shared" ref="BL2134:BL2136" si="10334">SUM(K2134,X2134,AK2134)</f>
        <v>0</v>
      </c>
      <c r="BM2134" s="533">
        <f t="shared" ref="BM2134:BM2136" si="10335">SUM(L2134,Y2134,AL2134)</f>
        <v>0</v>
      </c>
      <c r="BN2134" s="533">
        <f>SUM(M2134,Z2134,AM2134)</f>
        <v>0</v>
      </c>
      <c r="BO2134" s="533">
        <f t="shared" ref="BO2134:BO2136" si="10336">SUM(N2134,AA2134,AN2134)</f>
        <v>0</v>
      </c>
      <c r="BP2134" s="533">
        <f t="shared" ref="BP2134:BP2136" si="10337">SUM(O2134,AB2134,AO2134)</f>
        <v>0</v>
      </c>
      <c r="BQ2134" s="533">
        <f t="shared" ref="BQ2134:BQ2136" si="10338">SUM(P2134,AC2134,AP2134)</f>
        <v>0</v>
      </c>
      <c r="BR2134" s="533">
        <f t="shared" ref="BR2134:BR2136" si="10339">SUM(Q2134,AD2134,AQ2134)</f>
        <v>0</v>
      </c>
      <c r="BS2134" s="533">
        <f t="shared" ref="BS2134:BS2136" si="10340">SUM(R2134,AE2134,AR2134)</f>
        <v>0</v>
      </c>
      <c r="BT2134" s="533">
        <f>AT2134</f>
        <v>0</v>
      </c>
      <c r="BU2134" s="533">
        <f t="shared" ref="BU2134:BU2136" si="10341">AU2134</f>
        <v>0</v>
      </c>
      <c r="BV2134" s="533">
        <f t="shared" ref="BV2134:BV2136" si="10342">AV2134</f>
        <v>0</v>
      </c>
      <c r="BW2134" s="536">
        <f>SUM(BH2134,BK2134,BN2134,BQ2134,BT2134)</f>
        <v>0</v>
      </c>
      <c r="BX2134" s="536">
        <f t="shared" ref="BX2134:BX2136" si="10343">SUM(BI2134,BL2134,BO2134,BR2134,BU2134)</f>
        <v>0</v>
      </c>
      <c r="BY2134" s="536">
        <f t="shared" ref="BY2134:BY2136" si="10344">SUM(BJ2134,BM2134,BP2134,BS2134,BV2134)</f>
        <v>0</v>
      </c>
      <c r="BZ2134" t="s">
        <v>74</v>
      </c>
      <c r="CA2134" s="553">
        <f>AZ2134</f>
        <v>0</v>
      </c>
      <c r="CB2134" s="553">
        <f t="shared" ref="CB2134:CB2136" si="10345">BA2134</f>
        <v>0</v>
      </c>
      <c r="CC2134" s="553">
        <f t="shared" ref="CC2134:CC2136" si="10346">BB2134</f>
        <v>0</v>
      </c>
      <c r="CD2134" s="553">
        <f>BC2134</f>
        <v>0</v>
      </c>
      <c r="CE2134" s="553">
        <f t="shared" ref="CE2134:CE2136" si="10347">BD2134</f>
        <v>0</v>
      </c>
      <c r="CF2134" s="553">
        <f t="shared" ref="CF2134:CF2136" si="10348">BE2134</f>
        <v>0</v>
      </c>
    </row>
    <row r="2135" spans="1:84">
      <c r="A2135" s="149"/>
      <c r="B2135" s="151"/>
      <c r="C2135" s="151"/>
      <c r="D2135" s="151"/>
      <c r="E2135" s="446" t="s">
        <v>1079</v>
      </c>
      <c r="F2135" s="592">
        <v>0</v>
      </c>
      <c r="G2135" s="159"/>
      <c r="H2135" s="159"/>
      <c r="I2135" s="275">
        <f>SUM(G2135:H2135)</f>
        <v>0</v>
      </c>
      <c r="J2135" s="159"/>
      <c r="K2135" s="159"/>
      <c r="L2135" s="275">
        <f>SUM(J2135:K2135)</f>
        <v>0</v>
      </c>
      <c r="M2135" s="159"/>
      <c r="N2135" s="159"/>
      <c r="O2135" s="275">
        <f>SUM(M2135:N2135)</f>
        <v>0</v>
      </c>
      <c r="P2135" s="159"/>
      <c r="Q2135" s="159"/>
      <c r="R2135" s="275">
        <f>SUM(P2135:Q2135)</f>
        <v>0</v>
      </c>
      <c r="S2135" s="500"/>
      <c r="T2135" s="275"/>
      <c r="U2135" s="275"/>
      <c r="V2135" s="275">
        <f>SUM(T2135:U2135)</f>
        <v>0</v>
      </c>
      <c r="W2135" s="275"/>
      <c r="X2135" s="275"/>
      <c r="Y2135" s="275">
        <f>SUM(W2135:X2135)</f>
        <v>0</v>
      </c>
      <c r="Z2135" s="275"/>
      <c r="AA2135" s="275"/>
      <c r="AB2135" s="275">
        <f>SUM(Z2135:AA2135)</f>
        <v>0</v>
      </c>
      <c r="AC2135" s="275"/>
      <c r="AD2135" s="275"/>
      <c r="AE2135" s="275">
        <f>SUM(AC2135:AD2135)</f>
        <v>0</v>
      </c>
      <c r="AF2135" s="500"/>
      <c r="AG2135" s="275"/>
      <c r="AH2135" s="275"/>
      <c r="AI2135" s="275">
        <f>SUM(AG2135:AH2135)</f>
        <v>0</v>
      </c>
      <c r="AJ2135" s="275"/>
      <c r="AK2135" s="275"/>
      <c r="AL2135" s="275">
        <f>SUM(AJ2135:AK2135)</f>
        <v>0</v>
      </c>
      <c r="AM2135" s="275"/>
      <c r="AN2135" s="275"/>
      <c r="AO2135" s="275">
        <f>SUM(AM2135:AN2135)</f>
        <v>0</v>
      </c>
      <c r="AP2135" s="275"/>
      <c r="AQ2135" s="275"/>
      <c r="AR2135" s="275">
        <f>SUM(AP2135:AQ2135)</f>
        <v>0</v>
      </c>
      <c r="AS2135" s="500"/>
      <c r="AT2135" s="275"/>
      <c r="AU2135" s="275"/>
      <c r="AV2135" s="275">
        <f>SUM(AT2135:AU2135)</f>
        <v>0</v>
      </c>
      <c r="AW2135" s="567">
        <f t="shared" si="10328"/>
        <v>0</v>
      </c>
      <c r="AX2135" s="567">
        <f t="shared" si="10329"/>
        <v>0</v>
      </c>
      <c r="AY2135" s="567">
        <f t="shared" si="10330"/>
        <v>0</v>
      </c>
      <c r="AZ2135" s="159"/>
      <c r="BA2135" s="159"/>
      <c r="BB2135" s="275">
        <f>SUM(AZ2135:BA2135)</f>
        <v>0</v>
      </c>
      <c r="BC2135" s="275"/>
      <c r="BD2135" s="275"/>
      <c r="BE2135" s="275">
        <f>SUM(BC2135:BD2135)</f>
        <v>0</v>
      </c>
      <c r="BF2135" s="521"/>
      <c r="BG2135" s="605">
        <f>SUM(F2135,S2135,AF2135,AS2135)</f>
        <v>0</v>
      </c>
      <c r="BH2135" s="533">
        <f>SUM(G2135,T2135,AG2135)</f>
        <v>0</v>
      </c>
      <c r="BI2135" s="533">
        <f t="shared" si="10331"/>
        <v>0</v>
      </c>
      <c r="BJ2135" s="533">
        <f t="shared" si="10332"/>
        <v>0</v>
      </c>
      <c r="BK2135" s="533">
        <f t="shared" si="10333"/>
        <v>0</v>
      </c>
      <c r="BL2135" s="533">
        <f t="shared" si="10334"/>
        <v>0</v>
      </c>
      <c r="BM2135" s="533">
        <f t="shared" si="10335"/>
        <v>0</v>
      </c>
      <c r="BN2135" s="533">
        <f>SUM(M2135,Z2135,AM2135)</f>
        <v>0</v>
      </c>
      <c r="BO2135" s="533">
        <f t="shared" si="10336"/>
        <v>0</v>
      </c>
      <c r="BP2135" s="533">
        <f t="shared" si="10337"/>
        <v>0</v>
      </c>
      <c r="BQ2135" s="533">
        <f t="shared" si="10338"/>
        <v>0</v>
      </c>
      <c r="BR2135" s="533">
        <f t="shared" si="10339"/>
        <v>0</v>
      </c>
      <c r="BS2135" s="533">
        <f t="shared" si="10340"/>
        <v>0</v>
      </c>
      <c r="BT2135" s="533">
        <f>AT2135</f>
        <v>0</v>
      </c>
      <c r="BU2135" s="533">
        <f t="shared" si="10341"/>
        <v>0</v>
      </c>
      <c r="BV2135" s="533">
        <f t="shared" si="10342"/>
        <v>0</v>
      </c>
      <c r="BW2135" s="536">
        <f>SUM(BH2135,BK2135,BN2135,BQ2135,BT2135)</f>
        <v>0</v>
      </c>
      <c r="BX2135" s="536">
        <f t="shared" si="10343"/>
        <v>0</v>
      </c>
      <c r="BY2135" s="536">
        <f t="shared" si="10344"/>
        <v>0</v>
      </c>
      <c r="BZ2135" t="s">
        <v>74</v>
      </c>
      <c r="CA2135" s="553">
        <f>AZ2135</f>
        <v>0</v>
      </c>
      <c r="CB2135" s="553">
        <f t="shared" si="10345"/>
        <v>0</v>
      </c>
      <c r="CC2135" s="553">
        <f t="shared" si="10346"/>
        <v>0</v>
      </c>
      <c r="CD2135" s="553">
        <f>BC2135</f>
        <v>0</v>
      </c>
      <c r="CE2135" s="553">
        <f t="shared" si="10347"/>
        <v>0</v>
      </c>
      <c r="CF2135" s="553">
        <f t="shared" si="10348"/>
        <v>0</v>
      </c>
    </row>
    <row r="2136" spans="1:84">
      <c r="A2136" s="288"/>
      <c r="B2136" s="151"/>
      <c r="C2136" s="151"/>
      <c r="D2136" s="151"/>
      <c r="E2136" s="379" t="s">
        <v>72</v>
      </c>
      <c r="F2136" s="592">
        <f t="shared" ref="F2136:BE2136" si="10349">SUM(F2134:F2135)</f>
        <v>0</v>
      </c>
      <c r="G2136" s="276">
        <f t="shared" si="10349"/>
        <v>0</v>
      </c>
      <c r="H2136" s="276">
        <f t="shared" si="10349"/>
        <v>0</v>
      </c>
      <c r="I2136" s="276">
        <f t="shared" si="10349"/>
        <v>0</v>
      </c>
      <c r="J2136" s="276">
        <f t="shared" si="10349"/>
        <v>0</v>
      </c>
      <c r="K2136" s="276">
        <f t="shared" si="10349"/>
        <v>0</v>
      </c>
      <c r="L2136" s="276">
        <f t="shared" si="10349"/>
        <v>0</v>
      </c>
      <c r="M2136" s="276">
        <f t="shared" si="10349"/>
        <v>0</v>
      </c>
      <c r="N2136" s="276">
        <f t="shared" si="10349"/>
        <v>0</v>
      </c>
      <c r="O2136" s="276">
        <f t="shared" si="10349"/>
        <v>0</v>
      </c>
      <c r="P2136" s="276">
        <f t="shared" si="10349"/>
        <v>0</v>
      </c>
      <c r="Q2136" s="276">
        <f t="shared" si="10349"/>
        <v>0</v>
      </c>
      <c r="R2136" s="276">
        <f t="shared" si="10349"/>
        <v>0</v>
      </c>
      <c r="S2136" s="501">
        <f t="shared" si="10349"/>
        <v>0</v>
      </c>
      <c r="T2136" s="276">
        <f t="shared" si="10349"/>
        <v>0</v>
      </c>
      <c r="U2136" s="276">
        <f t="shared" si="10349"/>
        <v>0</v>
      </c>
      <c r="V2136" s="276">
        <f t="shared" si="10349"/>
        <v>0</v>
      </c>
      <c r="W2136" s="276">
        <f t="shared" si="10349"/>
        <v>0</v>
      </c>
      <c r="X2136" s="276">
        <f t="shared" si="10349"/>
        <v>0</v>
      </c>
      <c r="Y2136" s="276">
        <f t="shared" si="10349"/>
        <v>0</v>
      </c>
      <c r="Z2136" s="276">
        <f t="shared" si="10349"/>
        <v>0</v>
      </c>
      <c r="AA2136" s="276">
        <f t="shared" si="10349"/>
        <v>0</v>
      </c>
      <c r="AB2136" s="276">
        <f t="shared" si="10349"/>
        <v>0</v>
      </c>
      <c r="AC2136" s="276">
        <f t="shared" si="10349"/>
        <v>0</v>
      </c>
      <c r="AD2136" s="276">
        <f t="shared" si="10349"/>
        <v>0</v>
      </c>
      <c r="AE2136" s="276">
        <f t="shared" si="10349"/>
        <v>0</v>
      </c>
      <c r="AF2136" s="501">
        <f t="shared" si="10349"/>
        <v>0</v>
      </c>
      <c r="AG2136" s="276">
        <f t="shared" si="10349"/>
        <v>0</v>
      </c>
      <c r="AH2136" s="276">
        <f t="shared" si="10349"/>
        <v>0</v>
      </c>
      <c r="AI2136" s="276">
        <f t="shared" si="10349"/>
        <v>0</v>
      </c>
      <c r="AJ2136" s="276">
        <f t="shared" si="10349"/>
        <v>0</v>
      </c>
      <c r="AK2136" s="276">
        <f t="shared" si="10349"/>
        <v>0</v>
      </c>
      <c r="AL2136" s="276">
        <f t="shared" si="10349"/>
        <v>0</v>
      </c>
      <c r="AM2136" s="276">
        <f t="shared" si="10349"/>
        <v>0</v>
      </c>
      <c r="AN2136" s="276">
        <f t="shared" si="10349"/>
        <v>0</v>
      </c>
      <c r="AO2136" s="276">
        <f t="shared" si="10349"/>
        <v>0</v>
      </c>
      <c r="AP2136" s="276">
        <f t="shared" si="10349"/>
        <v>0</v>
      </c>
      <c r="AQ2136" s="276">
        <f t="shared" si="10349"/>
        <v>0</v>
      </c>
      <c r="AR2136" s="276">
        <f t="shared" si="10349"/>
        <v>0</v>
      </c>
      <c r="AS2136" s="501">
        <f t="shared" si="10349"/>
        <v>0</v>
      </c>
      <c r="AT2136" s="276">
        <f t="shared" si="10349"/>
        <v>0</v>
      </c>
      <c r="AU2136" s="276">
        <f t="shared" si="10349"/>
        <v>0</v>
      </c>
      <c r="AV2136" s="276">
        <f t="shared" si="10349"/>
        <v>0</v>
      </c>
      <c r="AW2136" s="568">
        <f t="shared" si="10349"/>
        <v>0</v>
      </c>
      <c r="AX2136" s="568">
        <f t="shared" si="10349"/>
        <v>0</v>
      </c>
      <c r="AY2136" s="568">
        <f t="shared" si="10349"/>
        <v>0</v>
      </c>
      <c r="AZ2136" s="276">
        <f t="shared" si="10349"/>
        <v>0</v>
      </c>
      <c r="BA2136" s="276">
        <f t="shared" si="10349"/>
        <v>0</v>
      </c>
      <c r="BB2136" s="276">
        <f t="shared" si="10349"/>
        <v>0</v>
      </c>
      <c r="BC2136" s="276">
        <f t="shared" si="10349"/>
        <v>0</v>
      </c>
      <c r="BD2136" s="276">
        <f t="shared" si="10349"/>
        <v>0</v>
      </c>
      <c r="BE2136" s="276">
        <f t="shared" si="10349"/>
        <v>0</v>
      </c>
      <c r="BF2136" s="523"/>
      <c r="BG2136" s="605">
        <f>SUM(F2136,S2136,AF2136,AS2136)</f>
        <v>0</v>
      </c>
      <c r="BH2136" s="533">
        <f>SUM(G2136,T2136,AG2136)</f>
        <v>0</v>
      </c>
      <c r="BI2136" s="533">
        <f t="shared" si="10331"/>
        <v>0</v>
      </c>
      <c r="BJ2136" s="533">
        <f t="shared" si="10332"/>
        <v>0</v>
      </c>
      <c r="BK2136" s="533">
        <f t="shared" si="10333"/>
        <v>0</v>
      </c>
      <c r="BL2136" s="533">
        <f t="shared" si="10334"/>
        <v>0</v>
      </c>
      <c r="BM2136" s="533">
        <f t="shared" si="10335"/>
        <v>0</v>
      </c>
      <c r="BN2136" s="533">
        <f>SUM(M2136,Z2136,AM2136)</f>
        <v>0</v>
      </c>
      <c r="BO2136" s="533">
        <f t="shared" si="10336"/>
        <v>0</v>
      </c>
      <c r="BP2136" s="533">
        <f t="shared" si="10337"/>
        <v>0</v>
      </c>
      <c r="BQ2136" s="533">
        <f t="shared" si="10338"/>
        <v>0</v>
      </c>
      <c r="BR2136" s="533">
        <f t="shared" si="10339"/>
        <v>0</v>
      </c>
      <c r="BS2136" s="533">
        <f t="shared" si="10340"/>
        <v>0</v>
      </c>
      <c r="BT2136" s="533">
        <f>AT2136</f>
        <v>0</v>
      </c>
      <c r="BU2136" s="533">
        <f t="shared" si="10341"/>
        <v>0</v>
      </c>
      <c r="BV2136" s="533">
        <f t="shared" si="10342"/>
        <v>0</v>
      </c>
      <c r="BW2136" s="536">
        <f>SUM(BH2136,BK2136,BN2136,BQ2136,BT2136)</f>
        <v>0</v>
      </c>
      <c r="BX2136" s="536">
        <f t="shared" si="10343"/>
        <v>0</v>
      </c>
      <c r="BY2136" s="536">
        <f t="shared" si="10344"/>
        <v>0</v>
      </c>
      <c r="BZ2136" t="s">
        <v>74</v>
      </c>
      <c r="CA2136" s="553">
        <f>AZ2136</f>
        <v>0</v>
      </c>
      <c r="CB2136" s="553">
        <f t="shared" si="10345"/>
        <v>0</v>
      </c>
      <c r="CC2136" s="553">
        <f t="shared" si="10346"/>
        <v>0</v>
      </c>
      <c r="CD2136" s="553">
        <f>BC2136</f>
        <v>0</v>
      </c>
      <c r="CE2136" s="553">
        <f t="shared" si="10347"/>
        <v>0</v>
      </c>
      <c r="CF2136" s="553">
        <f t="shared" si="10348"/>
        <v>0</v>
      </c>
    </row>
    <row r="2137" spans="1:84">
      <c r="A2137" s="149"/>
      <c r="B2137" s="151"/>
      <c r="C2137" s="151"/>
      <c r="D2137" s="151"/>
      <c r="E2137" s="370"/>
      <c r="F2137" s="592"/>
      <c r="G2137" s="168"/>
      <c r="H2137" s="168"/>
      <c r="I2137" s="168"/>
      <c r="J2137" s="168"/>
      <c r="K2137" s="168"/>
      <c r="L2137" s="168"/>
      <c r="M2137" s="168"/>
      <c r="N2137" s="168"/>
      <c r="O2137" s="168"/>
      <c r="P2137" s="168"/>
      <c r="Q2137" s="168"/>
      <c r="R2137" s="168"/>
      <c r="S2137" s="502"/>
      <c r="T2137" s="168"/>
      <c r="U2137" s="168"/>
      <c r="V2137" s="168"/>
      <c r="W2137" s="168"/>
      <c r="X2137" s="168"/>
      <c r="Y2137" s="168"/>
      <c r="Z2137" s="168"/>
      <c r="AA2137" s="168"/>
      <c r="AB2137" s="168"/>
      <c r="AC2137" s="168"/>
      <c r="AD2137" s="168"/>
      <c r="AE2137" s="168"/>
      <c r="AF2137" s="502"/>
      <c r="AG2137" s="168"/>
      <c r="AH2137" s="168"/>
      <c r="AI2137" s="168"/>
      <c r="AJ2137" s="168"/>
      <c r="AK2137" s="168"/>
      <c r="AL2137" s="168"/>
      <c r="AM2137" s="168"/>
      <c r="AN2137" s="168"/>
      <c r="AO2137" s="168"/>
      <c r="AP2137" s="168"/>
      <c r="AQ2137" s="168"/>
      <c r="AR2137" s="168"/>
      <c r="AS2137" s="502"/>
      <c r="AT2137" s="168"/>
      <c r="AU2137" s="168"/>
      <c r="AV2137" s="168"/>
      <c r="AW2137" s="569"/>
      <c r="AX2137" s="569"/>
      <c r="AY2137" s="569"/>
      <c r="AZ2137" s="168"/>
      <c r="BA2137" s="168"/>
      <c r="BB2137" s="168"/>
      <c r="BC2137" s="168"/>
      <c r="BD2137" s="168"/>
      <c r="BE2137" s="168"/>
      <c r="BF2137" s="523"/>
    </row>
    <row r="2138" spans="1:84">
      <c r="A2138" s="149"/>
      <c r="B2138" s="151"/>
      <c r="C2138" s="151"/>
      <c r="D2138" s="151"/>
      <c r="E2138" s="370"/>
      <c r="F2138" s="592" t="s">
        <v>74</v>
      </c>
      <c r="G2138" s="168"/>
      <c r="H2138" s="168"/>
      <c r="I2138" s="168"/>
      <c r="J2138" s="168"/>
      <c r="K2138" s="168"/>
      <c r="L2138" s="168"/>
      <c r="M2138" s="168"/>
      <c r="N2138" s="168"/>
      <c r="O2138" s="168"/>
      <c r="P2138" s="168"/>
      <c r="Q2138" s="168"/>
      <c r="R2138" s="168"/>
      <c r="S2138" s="502"/>
      <c r="T2138" s="168"/>
      <c r="U2138" s="168"/>
      <c r="V2138" s="168"/>
      <c r="W2138" s="168"/>
      <c r="X2138" s="168"/>
      <c r="Y2138" s="168"/>
      <c r="Z2138" s="168"/>
      <c r="AA2138" s="168"/>
      <c r="AB2138" s="168"/>
      <c r="AC2138" s="168"/>
      <c r="AD2138" s="168"/>
      <c r="AE2138" s="168"/>
      <c r="AF2138" s="502"/>
      <c r="AG2138" s="168"/>
      <c r="AH2138" s="168"/>
      <c r="AI2138" s="168"/>
      <c r="AJ2138" s="168"/>
      <c r="AK2138" s="168"/>
      <c r="AL2138" s="168"/>
      <c r="AM2138" s="168"/>
      <c r="AN2138" s="168"/>
      <c r="AO2138" s="168"/>
      <c r="AP2138" s="168"/>
      <c r="AQ2138" s="168"/>
      <c r="AR2138" s="168"/>
      <c r="AS2138" s="502"/>
      <c r="AT2138" s="168"/>
      <c r="AU2138" s="168"/>
      <c r="AV2138" s="168"/>
      <c r="AW2138" s="569"/>
      <c r="AX2138" s="569"/>
      <c r="AY2138" s="569"/>
      <c r="AZ2138" s="168"/>
      <c r="BA2138" s="168"/>
      <c r="BB2138" s="168"/>
      <c r="BC2138" s="168"/>
      <c r="BD2138" s="168"/>
      <c r="BE2138" s="168"/>
      <c r="BF2138" s="523"/>
    </row>
    <row r="2139" spans="1:84">
      <c r="A2139" s="149"/>
      <c r="B2139" s="151" t="s">
        <v>513</v>
      </c>
      <c r="C2139" s="151"/>
      <c r="D2139" s="151"/>
      <c r="E2139" s="379" t="s">
        <v>221</v>
      </c>
      <c r="F2139" s="592"/>
      <c r="G2139" s="159"/>
      <c r="H2139" s="159"/>
      <c r="I2139" s="275"/>
      <c r="J2139" s="159"/>
      <c r="K2139" s="159"/>
      <c r="L2139" s="275"/>
      <c r="M2139" s="159"/>
      <c r="N2139" s="159"/>
      <c r="O2139" s="275"/>
      <c r="P2139" s="159"/>
      <c r="Q2139" s="159"/>
      <c r="R2139" s="275"/>
      <c r="S2139" s="500"/>
      <c r="T2139" s="275"/>
      <c r="U2139" s="275"/>
      <c r="V2139" s="275"/>
      <c r="W2139" s="275"/>
      <c r="X2139" s="275"/>
      <c r="Y2139" s="275"/>
      <c r="Z2139" s="275"/>
      <c r="AA2139" s="275"/>
      <c r="AB2139" s="275"/>
      <c r="AC2139" s="275"/>
      <c r="AD2139" s="275"/>
      <c r="AE2139" s="275"/>
      <c r="AF2139" s="500"/>
      <c r="AG2139" s="275"/>
      <c r="AH2139" s="275"/>
      <c r="AI2139" s="275"/>
      <c r="AJ2139" s="275"/>
      <c r="AK2139" s="275"/>
      <c r="AL2139" s="275"/>
      <c r="AM2139" s="275"/>
      <c r="AN2139" s="275"/>
      <c r="AO2139" s="275"/>
      <c r="AP2139" s="275"/>
      <c r="AQ2139" s="275"/>
      <c r="AR2139" s="275"/>
      <c r="AS2139" s="500"/>
      <c r="AT2139" s="275"/>
      <c r="AU2139" s="275"/>
      <c r="AV2139" s="275"/>
      <c r="AW2139" s="567"/>
      <c r="AX2139" s="567"/>
      <c r="AY2139" s="567"/>
      <c r="AZ2139" s="159"/>
      <c r="BA2139" s="159"/>
      <c r="BB2139" s="159"/>
      <c r="BC2139" s="275"/>
      <c r="BD2139" s="275"/>
      <c r="BE2139" s="275"/>
      <c r="BF2139" s="521"/>
    </row>
    <row r="2140" spans="1:84">
      <c r="A2140" s="149"/>
      <c r="B2140" s="151"/>
      <c r="C2140" s="151"/>
      <c r="D2140" s="151"/>
      <c r="E2140" s="446" t="s">
        <v>1078</v>
      </c>
      <c r="F2140" s="592">
        <f>SUM(F2124,F2129,F2134)</f>
        <v>4</v>
      </c>
      <c r="G2140" s="168">
        <f t="shared" ref="G2140:R2140" si="10350">SUM(G2124,G2129,G2134)</f>
        <v>0</v>
      </c>
      <c r="H2140" s="168">
        <f t="shared" si="10350"/>
        <v>0</v>
      </c>
      <c r="I2140" s="168">
        <f t="shared" si="10350"/>
        <v>0</v>
      </c>
      <c r="J2140" s="168">
        <f t="shared" si="10350"/>
        <v>0</v>
      </c>
      <c r="K2140" s="168">
        <f t="shared" si="10350"/>
        <v>0</v>
      </c>
      <c r="L2140" s="168">
        <f t="shared" si="10350"/>
        <v>0</v>
      </c>
      <c r="M2140" s="168">
        <f t="shared" si="10350"/>
        <v>0</v>
      </c>
      <c r="N2140" s="168">
        <f t="shared" si="10350"/>
        <v>0</v>
      </c>
      <c r="O2140" s="168">
        <f t="shared" si="10350"/>
        <v>0</v>
      </c>
      <c r="P2140" s="168">
        <f t="shared" si="10350"/>
        <v>2</v>
      </c>
      <c r="Q2140" s="168">
        <f t="shared" si="10350"/>
        <v>1</v>
      </c>
      <c r="R2140" s="168">
        <f t="shared" si="10350"/>
        <v>3</v>
      </c>
      <c r="S2140" s="502">
        <f t="shared" ref="S2140:BE2140" si="10351">SUM(S2124,S2129,S2134)</f>
        <v>0</v>
      </c>
      <c r="T2140" s="168">
        <f t="shared" si="10351"/>
        <v>0</v>
      </c>
      <c r="U2140" s="168">
        <f t="shared" si="10351"/>
        <v>0</v>
      </c>
      <c r="V2140" s="168">
        <f t="shared" si="10351"/>
        <v>0</v>
      </c>
      <c r="W2140" s="168">
        <f t="shared" si="10351"/>
        <v>0</v>
      </c>
      <c r="X2140" s="168">
        <f t="shared" si="10351"/>
        <v>0</v>
      </c>
      <c r="Y2140" s="168">
        <f t="shared" si="10351"/>
        <v>0</v>
      </c>
      <c r="Z2140" s="168">
        <f t="shared" si="10351"/>
        <v>0</v>
      </c>
      <c r="AA2140" s="168">
        <f t="shared" si="10351"/>
        <v>0</v>
      </c>
      <c r="AB2140" s="168">
        <f t="shared" si="10351"/>
        <v>0</v>
      </c>
      <c r="AC2140" s="168">
        <f t="shared" si="10351"/>
        <v>0</v>
      </c>
      <c r="AD2140" s="168">
        <f t="shared" si="10351"/>
        <v>0</v>
      </c>
      <c r="AE2140" s="168">
        <f t="shared" si="10351"/>
        <v>0</v>
      </c>
      <c r="AF2140" s="502">
        <f t="shared" si="10351"/>
        <v>0</v>
      </c>
      <c r="AG2140" s="168">
        <f t="shared" si="10351"/>
        <v>0</v>
      </c>
      <c r="AH2140" s="168">
        <f t="shared" si="10351"/>
        <v>0</v>
      </c>
      <c r="AI2140" s="168">
        <f t="shared" si="10351"/>
        <v>0</v>
      </c>
      <c r="AJ2140" s="168">
        <f t="shared" si="10351"/>
        <v>0</v>
      </c>
      <c r="AK2140" s="168">
        <f t="shared" si="10351"/>
        <v>0</v>
      </c>
      <c r="AL2140" s="168">
        <f t="shared" si="10351"/>
        <v>0</v>
      </c>
      <c r="AM2140" s="168">
        <f t="shared" si="10351"/>
        <v>0</v>
      </c>
      <c r="AN2140" s="168">
        <f t="shared" si="10351"/>
        <v>0</v>
      </c>
      <c r="AO2140" s="168">
        <f t="shared" si="10351"/>
        <v>0</v>
      </c>
      <c r="AP2140" s="168">
        <f t="shared" si="10351"/>
        <v>0</v>
      </c>
      <c r="AQ2140" s="168">
        <f t="shared" si="10351"/>
        <v>0</v>
      </c>
      <c r="AR2140" s="168">
        <f t="shared" si="10351"/>
        <v>0</v>
      </c>
      <c r="AS2140" s="502">
        <f t="shared" si="10351"/>
        <v>0</v>
      </c>
      <c r="AT2140" s="168">
        <f t="shared" si="10351"/>
        <v>0</v>
      </c>
      <c r="AU2140" s="168">
        <f t="shared" si="10351"/>
        <v>0</v>
      </c>
      <c r="AV2140" s="168">
        <f t="shared" si="10351"/>
        <v>0</v>
      </c>
      <c r="AW2140" s="569">
        <f t="shared" si="10351"/>
        <v>2</v>
      </c>
      <c r="AX2140" s="569">
        <f t="shared" si="10351"/>
        <v>1</v>
      </c>
      <c r="AY2140" s="569">
        <f t="shared" si="10351"/>
        <v>3</v>
      </c>
      <c r="AZ2140" s="168">
        <f t="shared" si="10351"/>
        <v>0</v>
      </c>
      <c r="BA2140" s="168">
        <f t="shared" si="10351"/>
        <v>0</v>
      </c>
      <c r="BB2140" s="168">
        <f t="shared" si="10351"/>
        <v>0</v>
      </c>
      <c r="BC2140" s="168">
        <f t="shared" si="10351"/>
        <v>0</v>
      </c>
      <c r="BD2140" s="168">
        <f t="shared" si="10351"/>
        <v>0</v>
      </c>
      <c r="BE2140" s="168">
        <f t="shared" si="10351"/>
        <v>0</v>
      </c>
      <c r="BF2140" s="523"/>
      <c r="BG2140" s="605">
        <f>SUM(F2140,S2140,AF2140,AS2140)</f>
        <v>4</v>
      </c>
      <c r="BH2140" s="533">
        <f>SUM(G2140,T2140,AG2140)</f>
        <v>0</v>
      </c>
      <c r="BI2140" s="533">
        <f t="shared" ref="BI2140:BI2142" si="10352">SUM(H2140,U2140,AH2140)</f>
        <v>0</v>
      </c>
      <c r="BJ2140" s="533">
        <f t="shared" ref="BJ2140:BJ2142" si="10353">SUM(I2140,V2140,AI2140)</f>
        <v>0</v>
      </c>
      <c r="BK2140" s="533">
        <f t="shared" ref="BK2140:BK2142" si="10354">SUM(J2140,W2140,AJ2140)</f>
        <v>0</v>
      </c>
      <c r="BL2140" s="533">
        <f t="shared" ref="BL2140:BL2142" si="10355">SUM(K2140,X2140,AK2140)</f>
        <v>0</v>
      </c>
      <c r="BM2140" s="533">
        <f t="shared" ref="BM2140:BM2142" si="10356">SUM(L2140,Y2140,AL2140)</f>
        <v>0</v>
      </c>
      <c r="BN2140" s="533">
        <f>SUM(M2140,Z2140,AM2140)</f>
        <v>0</v>
      </c>
      <c r="BO2140" s="533">
        <f t="shared" ref="BO2140:BO2142" si="10357">SUM(N2140,AA2140,AN2140)</f>
        <v>0</v>
      </c>
      <c r="BP2140" s="533">
        <f t="shared" ref="BP2140:BP2142" si="10358">SUM(O2140,AB2140,AO2140)</f>
        <v>0</v>
      </c>
      <c r="BQ2140" s="533">
        <f t="shared" ref="BQ2140:BQ2142" si="10359">SUM(P2140,AC2140,AP2140)</f>
        <v>2</v>
      </c>
      <c r="BR2140" s="533">
        <f t="shared" ref="BR2140:BR2142" si="10360">SUM(Q2140,AD2140,AQ2140)</f>
        <v>1</v>
      </c>
      <c r="BS2140" s="533">
        <f t="shared" ref="BS2140:BS2142" si="10361">SUM(R2140,AE2140,AR2140)</f>
        <v>3</v>
      </c>
      <c r="BT2140" s="533">
        <f>AT2140</f>
        <v>0</v>
      </c>
      <c r="BU2140" s="533">
        <f t="shared" ref="BU2140:BU2142" si="10362">AU2140</f>
        <v>0</v>
      </c>
      <c r="BV2140" s="533">
        <f t="shared" ref="BV2140:BV2142" si="10363">AV2140</f>
        <v>0</v>
      </c>
      <c r="BW2140" s="536">
        <f>SUM(BH2140,BK2140,BN2140,BQ2140,BT2140)</f>
        <v>2</v>
      </c>
      <c r="BX2140" s="536">
        <f t="shared" ref="BX2140:BX2142" si="10364">SUM(BI2140,BL2140,BO2140,BR2140,BU2140)</f>
        <v>1</v>
      </c>
      <c r="BY2140" s="536">
        <f t="shared" ref="BY2140:BY2142" si="10365">SUM(BJ2140,BM2140,BP2140,BS2140,BV2140)</f>
        <v>3</v>
      </c>
      <c r="BZ2140" t="s">
        <v>74</v>
      </c>
      <c r="CA2140" s="553">
        <f>AZ2140</f>
        <v>0</v>
      </c>
      <c r="CB2140" s="553">
        <f t="shared" ref="CB2140:CB2142" si="10366">BA2140</f>
        <v>0</v>
      </c>
      <c r="CC2140" s="553">
        <f t="shared" ref="CC2140:CC2142" si="10367">BB2140</f>
        <v>0</v>
      </c>
      <c r="CD2140" s="553">
        <f>BC2140</f>
        <v>0</v>
      </c>
      <c r="CE2140" s="553">
        <f t="shared" ref="CE2140:CE2142" si="10368">BD2140</f>
        <v>0</v>
      </c>
      <c r="CF2140" s="553">
        <f t="shared" ref="CF2140:CF2142" si="10369">BE2140</f>
        <v>0</v>
      </c>
    </row>
    <row r="2141" spans="1:84">
      <c r="A2141" s="149"/>
      <c r="B2141" s="151"/>
      <c r="C2141" s="151"/>
      <c r="D2141" s="151"/>
      <c r="E2141" s="446" t="s">
        <v>1079</v>
      </c>
      <c r="F2141" s="592">
        <f>SUM(F2125,F2130,F2135)</f>
        <v>8</v>
      </c>
      <c r="G2141" s="168">
        <f t="shared" ref="G2141:R2141" si="10370">SUM(G2125,G2130,G2135)</f>
        <v>0</v>
      </c>
      <c r="H2141" s="168">
        <f t="shared" si="10370"/>
        <v>0</v>
      </c>
      <c r="I2141" s="168">
        <f t="shared" si="10370"/>
        <v>0</v>
      </c>
      <c r="J2141" s="168">
        <f t="shared" si="10370"/>
        <v>0</v>
      </c>
      <c r="K2141" s="168">
        <f t="shared" si="10370"/>
        <v>0</v>
      </c>
      <c r="L2141" s="168">
        <f t="shared" si="10370"/>
        <v>0</v>
      </c>
      <c r="M2141" s="168">
        <f t="shared" si="10370"/>
        <v>0</v>
      </c>
      <c r="N2141" s="168">
        <f t="shared" si="10370"/>
        <v>0</v>
      </c>
      <c r="O2141" s="168">
        <f t="shared" si="10370"/>
        <v>0</v>
      </c>
      <c r="P2141" s="168">
        <f t="shared" si="10370"/>
        <v>0</v>
      </c>
      <c r="Q2141" s="168">
        <f t="shared" si="10370"/>
        <v>0</v>
      </c>
      <c r="R2141" s="168">
        <f t="shared" si="10370"/>
        <v>0</v>
      </c>
      <c r="S2141" s="502">
        <f t="shared" ref="S2141:BE2141" si="10371">SUM(S2125,S2130,S2135)</f>
        <v>0</v>
      </c>
      <c r="T2141" s="168">
        <f t="shared" si="10371"/>
        <v>0</v>
      </c>
      <c r="U2141" s="168">
        <f t="shared" si="10371"/>
        <v>0</v>
      </c>
      <c r="V2141" s="168">
        <f t="shared" si="10371"/>
        <v>0</v>
      </c>
      <c r="W2141" s="168">
        <f t="shared" si="10371"/>
        <v>0</v>
      </c>
      <c r="X2141" s="168">
        <f t="shared" si="10371"/>
        <v>0</v>
      </c>
      <c r="Y2141" s="168">
        <f t="shared" si="10371"/>
        <v>0</v>
      </c>
      <c r="Z2141" s="168">
        <f t="shared" si="10371"/>
        <v>0</v>
      </c>
      <c r="AA2141" s="168">
        <f t="shared" si="10371"/>
        <v>0</v>
      </c>
      <c r="AB2141" s="168">
        <f t="shared" si="10371"/>
        <v>0</v>
      </c>
      <c r="AC2141" s="168">
        <f t="shared" si="10371"/>
        <v>0</v>
      </c>
      <c r="AD2141" s="168">
        <f t="shared" si="10371"/>
        <v>0</v>
      </c>
      <c r="AE2141" s="168">
        <f t="shared" si="10371"/>
        <v>0</v>
      </c>
      <c r="AF2141" s="502">
        <f t="shared" si="10371"/>
        <v>0</v>
      </c>
      <c r="AG2141" s="168">
        <f t="shared" si="10371"/>
        <v>0</v>
      </c>
      <c r="AH2141" s="168">
        <f t="shared" si="10371"/>
        <v>0</v>
      </c>
      <c r="AI2141" s="168">
        <f t="shared" si="10371"/>
        <v>0</v>
      </c>
      <c r="AJ2141" s="168">
        <f t="shared" si="10371"/>
        <v>0</v>
      </c>
      <c r="AK2141" s="168">
        <f t="shared" si="10371"/>
        <v>0</v>
      </c>
      <c r="AL2141" s="168">
        <f t="shared" si="10371"/>
        <v>0</v>
      </c>
      <c r="AM2141" s="168">
        <f t="shared" si="10371"/>
        <v>0</v>
      </c>
      <c r="AN2141" s="168">
        <f t="shared" si="10371"/>
        <v>0</v>
      </c>
      <c r="AO2141" s="168">
        <f t="shared" si="10371"/>
        <v>0</v>
      </c>
      <c r="AP2141" s="168">
        <f t="shared" si="10371"/>
        <v>0</v>
      </c>
      <c r="AQ2141" s="168">
        <f t="shared" si="10371"/>
        <v>0</v>
      </c>
      <c r="AR2141" s="168">
        <f t="shared" si="10371"/>
        <v>0</v>
      </c>
      <c r="AS2141" s="502">
        <f t="shared" si="10371"/>
        <v>0</v>
      </c>
      <c r="AT2141" s="168">
        <f t="shared" si="10371"/>
        <v>0</v>
      </c>
      <c r="AU2141" s="168">
        <f t="shared" si="10371"/>
        <v>0</v>
      </c>
      <c r="AV2141" s="168">
        <f t="shared" si="10371"/>
        <v>0</v>
      </c>
      <c r="AW2141" s="569">
        <f t="shared" si="10371"/>
        <v>0</v>
      </c>
      <c r="AX2141" s="569">
        <f t="shared" si="10371"/>
        <v>0</v>
      </c>
      <c r="AY2141" s="569">
        <f t="shared" si="10371"/>
        <v>0</v>
      </c>
      <c r="AZ2141" s="168">
        <f t="shared" si="10371"/>
        <v>0</v>
      </c>
      <c r="BA2141" s="168">
        <f t="shared" si="10371"/>
        <v>0</v>
      </c>
      <c r="BB2141" s="168">
        <f t="shared" si="10371"/>
        <v>0</v>
      </c>
      <c r="BC2141" s="168">
        <f t="shared" si="10371"/>
        <v>0</v>
      </c>
      <c r="BD2141" s="168">
        <f t="shared" si="10371"/>
        <v>0</v>
      </c>
      <c r="BE2141" s="168">
        <f t="shared" si="10371"/>
        <v>0</v>
      </c>
      <c r="BF2141" s="523"/>
      <c r="BG2141" s="605">
        <f>SUM(F2141,S2141,AF2141,AS2141)</f>
        <v>8</v>
      </c>
      <c r="BH2141" s="533">
        <f>SUM(G2141,T2141,AG2141)</f>
        <v>0</v>
      </c>
      <c r="BI2141" s="533">
        <f t="shared" si="10352"/>
        <v>0</v>
      </c>
      <c r="BJ2141" s="533">
        <f t="shared" si="10353"/>
        <v>0</v>
      </c>
      <c r="BK2141" s="533">
        <f t="shared" si="10354"/>
        <v>0</v>
      </c>
      <c r="BL2141" s="533">
        <f t="shared" si="10355"/>
        <v>0</v>
      </c>
      <c r="BM2141" s="533">
        <f t="shared" si="10356"/>
        <v>0</v>
      </c>
      <c r="BN2141" s="533">
        <f>SUM(M2141,Z2141,AM2141)</f>
        <v>0</v>
      </c>
      <c r="BO2141" s="533">
        <f t="shared" si="10357"/>
        <v>0</v>
      </c>
      <c r="BP2141" s="533">
        <f t="shared" si="10358"/>
        <v>0</v>
      </c>
      <c r="BQ2141" s="533">
        <f t="shared" si="10359"/>
        <v>0</v>
      </c>
      <c r="BR2141" s="533">
        <f t="shared" si="10360"/>
        <v>0</v>
      </c>
      <c r="BS2141" s="533">
        <f t="shared" si="10361"/>
        <v>0</v>
      </c>
      <c r="BT2141" s="533">
        <f>AT2141</f>
        <v>0</v>
      </c>
      <c r="BU2141" s="533">
        <f t="shared" si="10362"/>
        <v>0</v>
      </c>
      <c r="BV2141" s="533">
        <f t="shared" si="10363"/>
        <v>0</v>
      </c>
      <c r="BW2141" s="536">
        <f>SUM(BH2141,BK2141,BN2141,BQ2141,BT2141)</f>
        <v>0</v>
      </c>
      <c r="BX2141" s="536">
        <f t="shared" si="10364"/>
        <v>0</v>
      </c>
      <c r="BY2141" s="536">
        <f t="shared" si="10365"/>
        <v>0</v>
      </c>
      <c r="BZ2141" t="s">
        <v>74</v>
      </c>
      <c r="CA2141" s="553">
        <f>AZ2141</f>
        <v>0</v>
      </c>
      <c r="CB2141" s="553">
        <f t="shared" si="10366"/>
        <v>0</v>
      </c>
      <c r="CC2141" s="553">
        <f t="shared" si="10367"/>
        <v>0</v>
      </c>
      <c r="CD2141" s="553">
        <f>BC2141</f>
        <v>0</v>
      </c>
      <c r="CE2141" s="553">
        <f t="shared" si="10368"/>
        <v>0</v>
      </c>
      <c r="CF2141" s="553">
        <f t="shared" si="10369"/>
        <v>0</v>
      </c>
    </row>
    <row r="2142" spans="1:84">
      <c r="A2142" s="288"/>
      <c r="B2142" s="151"/>
      <c r="C2142" s="151"/>
      <c r="D2142" s="151"/>
      <c r="E2142" s="379" t="s">
        <v>72</v>
      </c>
      <c r="F2142" s="592">
        <f>SUM(F2140:F2141)</f>
        <v>12</v>
      </c>
      <c r="G2142" s="168">
        <f t="shared" ref="G2142:R2142" si="10372">SUM(G2140:G2141)</f>
        <v>0</v>
      </c>
      <c r="H2142" s="168">
        <f t="shared" si="10372"/>
        <v>0</v>
      </c>
      <c r="I2142" s="168">
        <f t="shared" si="10372"/>
        <v>0</v>
      </c>
      <c r="J2142" s="168">
        <f t="shared" si="10372"/>
        <v>0</v>
      </c>
      <c r="K2142" s="168">
        <f t="shared" si="10372"/>
        <v>0</v>
      </c>
      <c r="L2142" s="168">
        <f t="shared" si="10372"/>
        <v>0</v>
      </c>
      <c r="M2142" s="168">
        <f t="shared" si="10372"/>
        <v>0</v>
      </c>
      <c r="N2142" s="168">
        <f t="shared" si="10372"/>
        <v>0</v>
      </c>
      <c r="O2142" s="168">
        <f t="shared" si="10372"/>
        <v>0</v>
      </c>
      <c r="P2142" s="168">
        <f t="shared" si="10372"/>
        <v>2</v>
      </c>
      <c r="Q2142" s="168">
        <f t="shared" si="10372"/>
        <v>1</v>
      </c>
      <c r="R2142" s="168">
        <f t="shared" si="10372"/>
        <v>3</v>
      </c>
      <c r="S2142" s="502">
        <f t="shared" ref="S2142:BE2142" si="10373">SUM(S2140:S2141)</f>
        <v>0</v>
      </c>
      <c r="T2142" s="168">
        <f t="shared" si="10373"/>
        <v>0</v>
      </c>
      <c r="U2142" s="168">
        <f t="shared" si="10373"/>
        <v>0</v>
      </c>
      <c r="V2142" s="168">
        <f t="shared" si="10373"/>
        <v>0</v>
      </c>
      <c r="W2142" s="168">
        <f t="shared" si="10373"/>
        <v>0</v>
      </c>
      <c r="X2142" s="168">
        <f t="shared" si="10373"/>
        <v>0</v>
      </c>
      <c r="Y2142" s="168">
        <f t="shared" si="10373"/>
        <v>0</v>
      </c>
      <c r="Z2142" s="168">
        <f t="shared" si="10373"/>
        <v>0</v>
      </c>
      <c r="AA2142" s="168">
        <f t="shared" si="10373"/>
        <v>0</v>
      </c>
      <c r="AB2142" s="168">
        <f t="shared" si="10373"/>
        <v>0</v>
      </c>
      <c r="AC2142" s="168">
        <f t="shared" si="10373"/>
        <v>0</v>
      </c>
      <c r="AD2142" s="168">
        <f t="shared" si="10373"/>
        <v>0</v>
      </c>
      <c r="AE2142" s="168">
        <f t="shared" si="10373"/>
        <v>0</v>
      </c>
      <c r="AF2142" s="502">
        <f t="shared" si="10373"/>
        <v>0</v>
      </c>
      <c r="AG2142" s="168">
        <f t="shared" si="10373"/>
        <v>0</v>
      </c>
      <c r="AH2142" s="168">
        <f t="shared" si="10373"/>
        <v>0</v>
      </c>
      <c r="AI2142" s="168">
        <f t="shared" si="10373"/>
        <v>0</v>
      </c>
      <c r="AJ2142" s="168">
        <f t="shared" si="10373"/>
        <v>0</v>
      </c>
      <c r="AK2142" s="168">
        <f t="shared" si="10373"/>
        <v>0</v>
      </c>
      <c r="AL2142" s="168">
        <f t="shared" si="10373"/>
        <v>0</v>
      </c>
      <c r="AM2142" s="168">
        <f t="shared" si="10373"/>
        <v>0</v>
      </c>
      <c r="AN2142" s="168">
        <f t="shared" si="10373"/>
        <v>0</v>
      </c>
      <c r="AO2142" s="168">
        <f t="shared" si="10373"/>
        <v>0</v>
      </c>
      <c r="AP2142" s="168">
        <f t="shared" si="10373"/>
        <v>0</v>
      </c>
      <c r="AQ2142" s="168">
        <f t="shared" si="10373"/>
        <v>0</v>
      </c>
      <c r="AR2142" s="168">
        <f t="shared" si="10373"/>
        <v>0</v>
      </c>
      <c r="AS2142" s="502">
        <f t="shared" si="10373"/>
        <v>0</v>
      </c>
      <c r="AT2142" s="168">
        <f t="shared" si="10373"/>
        <v>0</v>
      </c>
      <c r="AU2142" s="168">
        <f t="shared" si="10373"/>
        <v>0</v>
      </c>
      <c r="AV2142" s="168">
        <f t="shared" si="10373"/>
        <v>0</v>
      </c>
      <c r="AW2142" s="569">
        <f t="shared" si="10373"/>
        <v>2</v>
      </c>
      <c r="AX2142" s="569">
        <f t="shared" si="10373"/>
        <v>1</v>
      </c>
      <c r="AY2142" s="569">
        <f t="shared" si="10373"/>
        <v>3</v>
      </c>
      <c r="AZ2142" s="168">
        <f t="shared" si="10373"/>
        <v>0</v>
      </c>
      <c r="BA2142" s="168">
        <f t="shared" si="10373"/>
        <v>0</v>
      </c>
      <c r="BB2142" s="168">
        <f t="shared" si="10373"/>
        <v>0</v>
      </c>
      <c r="BC2142" s="168">
        <f t="shared" si="10373"/>
        <v>0</v>
      </c>
      <c r="BD2142" s="168">
        <f t="shared" si="10373"/>
        <v>0</v>
      </c>
      <c r="BE2142" s="168">
        <f t="shared" si="10373"/>
        <v>0</v>
      </c>
      <c r="BF2142" s="523"/>
      <c r="BG2142" s="605">
        <f>SUM(F2142,S2142,AF2142,AS2142)</f>
        <v>12</v>
      </c>
      <c r="BH2142" s="533">
        <f>SUM(G2142,T2142,AG2142)</f>
        <v>0</v>
      </c>
      <c r="BI2142" s="533">
        <f t="shared" si="10352"/>
        <v>0</v>
      </c>
      <c r="BJ2142" s="533">
        <f t="shared" si="10353"/>
        <v>0</v>
      </c>
      <c r="BK2142" s="533">
        <f t="shared" si="10354"/>
        <v>0</v>
      </c>
      <c r="BL2142" s="533">
        <f t="shared" si="10355"/>
        <v>0</v>
      </c>
      <c r="BM2142" s="533">
        <f t="shared" si="10356"/>
        <v>0</v>
      </c>
      <c r="BN2142" s="533">
        <f>SUM(M2142,Z2142,AM2142)</f>
        <v>0</v>
      </c>
      <c r="BO2142" s="533">
        <f t="shared" si="10357"/>
        <v>0</v>
      </c>
      <c r="BP2142" s="533">
        <f t="shared" si="10358"/>
        <v>0</v>
      </c>
      <c r="BQ2142" s="533">
        <f t="shared" si="10359"/>
        <v>2</v>
      </c>
      <c r="BR2142" s="533">
        <f t="shared" si="10360"/>
        <v>1</v>
      </c>
      <c r="BS2142" s="533">
        <f t="shared" si="10361"/>
        <v>3</v>
      </c>
      <c r="BT2142" s="533">
        <f>AT2142</f>
        <v>0</v>
      </c>
      <c r="BU2142" s="533">
        <f t="shared" si="10362"/>
        <v>0</v>
      </c>
      <c r="BV2142" s="533">
        <f t="shared" si="10363"/>
        <v>0</v>
      </c>
      <c r="BW2142" s="536">
        <f>SUM(BH2142,BK2142,BN2142,BQ2142,BT2142)</f>
        <v>2</v>
      </c>
      <c r="BX2142" s="536">
        <f t="shared" si="10364"/>
        <v>1</v>
      </c>
      <c r="BY2142" s="536">
        <f t="shared" si="10365"/>
        <v>3</v>
      </c>
      <c r="BZ2142" t="s">
        <v>74</v>
      </c>
      <c r="CA2142" s="553">
        <f>AZ2142</f>
        <v>0</v>
      </c>
      <c r="CB2142" s="553">
        <f t="shared" si="10366"/>
        <v>0</v>
      </c>
      <c r="CC2142" s="553">
        <f t="shared" si="10367"/>
        <v>0</v>
      </c>
      <c r="CD2142" s="553">
        <f>BC2142</f>
        <v>0</v>
      </c>
      <c r="CE2142" s="553">
        <f t="shared" si="10368"/>
        <v>0</v>
      </c>
      <c r="CF2142" s="553">
        <f t="shared" si="10369"/>
        <v>0</v>
      </c>
    </row>
    <row r="2143" spans="1:84">
      <c r="A2143" s="149"/>
      <c r="B2143" s="151" t="s">
        <v>236</v>
      </c>
      <c r="C2143" s="151"/>
      <c r="D2143" s="151"/>
      <c r="E2143" s="288" t="s">
        <v>74</v>
      </c>
      <c r="F2143" s="592"/>
      <c r="G2143" s="159"/>
      <c r="H2143" s="159"/>
      <c r="I2143" s="275"/>
      <c r="J2143" s="159"/>
      <c r="K2143" s="159"/>
      <c r="L2143" s="275"/>
      <c r="M2143" s="159"/>
      <c r="N2143" s="159"/>
      <c r="O2143" s="275"/>
      <c r="P2143" s="159"/>
      <c r="Q2143" s="159"/>
      <c r="R2143" s="275"/>
      <c r="S2143" s="500"/>
      <c r="T2143" s="275"/>
      <c r="U2143" s="275"/>
      <c r="V2143" s="275"/>
      <c r="W2143" s="275"/>
      <c r="X2143" s="275"/>
      <c r="Y2143" s="275"/>
      <c r="Z2143" s="275"/>
      <c r="AA2143" s="275"/>
      <c r="AB2143" s="275"/>
      <c r="AC2143" s="275"/>
      <c r="AD2143" s="275"/>
      <c r="AE2143" s="275"/>
      <c r="AF2143" s="500"/>
      <c r="AG2143" s="275"/>
      <c r="AH2143" s="275"/>
      <c r="AI2143" s="275"/>
      <c r="AJ2143" s="275"/>
      <c r="AK2143" s="275"/>
      <c r="AL2143" s="275"/>
      <c r="AM2143" s="275"/>
      <c r="AN2143" s="275"/>
      <c r="AO2143" s="275"/>
      <c r="AP2143" s="275"/>
      <c r="AQ2143" s="275"/>
      <c r="AR2143" s="275"/>
      <c r="AS2143" s="500"/>
      <c r="AT2143" s="275"/>
      <c r="AU2143" s="275"/>
      <c r="AV2143" s="275"/>
      <c r="AW2143" s="567"/>
      <c r="AX2143" s="567"/>
      <c r="AY2143" s="567"/>
      <c r="AZ2143" s="159"/>
      <c r="BA2143" s="159"/>
      <c r="BB2143" s="275"/>
      <c r="BC2143" s="275"/>
      <c r="BD2143" s="275"/>
      <c r="BE2143" s="275"/>
      <c r="BF2143" s="521"/>
    </row>
    <row r="2144" spans="1:84">
      <c r="A2144" s="149"/>
      <c r="B2144" s="149" t="s">
        <v>864</v>
      </c>
      <c r="C2144" s="151"/>
      <c r="D2144" s="151"/>
      <c r="E2144" s="375" t="s">
        <v>301</v>
      </c>
      <c r="F2144" s="592">
        <v>3</v>
      </c>
      <c r="G2144" s="159"/>
      <c r="H2144" s="159"/>
      <c r="I2144" s="275">
        <f>SUM(G2144:H2144)</f>
        <v>0</v>
      </c>
      <c r="J2144" s="159"/>
      <c r="K2144" s="159"/>
      <c r="L2144" s="275">
        <f>SUM(J2144:K2144)</f>
        <v>0</v>
      </c>
      <c r="M2144" s="159"/>
      <c r="N2144" s="159"/>
      <c r="O2144" s="275">
        <f>SUM(M2144:N2144)</f>
        <v>0</v>
      </c>
      <c r="P2144" s="159"/>
      <c r="Q2144" s="159"/>
      <c r="R2144" s="275">
        <f>SUM(P2144:Q2144)</f>
        <v>0</v>
      </c>
      <c r="S2144" s="500"/>
      <c r="T2144" s="275"/>
      <c r="U2144" s="275"/>
      <c r="V2144" s="275">
        <f>SUM(T2144:U2144)</f>
        <v>0</v>
      </c>
      <c r="W2144" s="275"/>
      <c r="X2144" s="275"/>
      <c r="Y2144" s="275">
        <f>SUM(W2144:X2144)</f>
        <v>0</v>
      </c>
      <c r="Z2144" s="275"/>
      <c r="AA2144" s="275"/>
      <c r="AB2144" s="275">
        <f>SUM(Z2144:AA2144)</f>
        <v>0</v>
      </c>
      <c r="AC2144" s="275"/>
      <c r="AD2144" s="275"/>
      <c r="AE2144" s="275">
        <f>SUM(AC2144:AD2144)</f>
        <v>0</v>
      </c>
      <c r="AF2144" s="500"/>
      <c r="AG2144" s="275"/>
      <c r="AH2144" s="275"/>
      <c r="AI2144" s="275">
        <f>SUM(AG2144:AH2144)</f>
        <v>0</v>
      </c>
      <c r="AJ2144" s="275"/>
      <c r="AK2144" s="275"/>
      <c r="AL2144" s="275">
        <f>SUM(AJ2144:AK2144)</f>
        <v>0</v>
      </c>
      <c r="AM2144" s="275"/>
      <c r="AN2144" s="275"/>
      <c r="AO2144" s="275">
        <f>SUM(AM2144:AN2144)</f>
        <v>0</v>
      </c>
      <c r="AP2144" s="275"/>
      <c r="AQ2144" s="275"/>
      <c r="AR2144" s="275">
        <f>SUM(AP2144:AQ2144)</f>
        <v>0</v>
      </c>
      <c r="AS2144" s="500"/>
      <c r="AT2144" s="275"/>
      <c r="AU2144" s="275"/>
      <c r="AV2144" s="275">
        <f>SUM(AT2144:AU2144)</f>
        <v>0</v>
      </c>
      <c r="AW2144" s="567">
        <f t="shared" ref="AW2144:AW2145" si="10374">SUM(G2144,J2144,M2144,P2144,T2144,W2144,Z2144,AC2144,AG2144,AJ2144,AM2144,AP2144,AT2144)</f>
        <v>0</v>
      </c>
      <c r="AX2144" s="567">
        <f t="shared" ref="AX2144:AX2145" si="10375">SUM(H2144,K2144,N2144,Q2144,U2144,X2144,AA2144,AD2144,AH2144,AK2144,AN2144,AQ2144,AU2144)</f>
        <v>0</v>
      </c>
      <c r="AY2144" s="567">
        <f t="shared" ref="AY2144:AY2145" si="10376">SUM(I2144,L2144,O2144,R2144,V2144,Y2144,AB2144,AE2144,AI2144,AL2144,AO2144,AR2144,AV2144)</f>
        <v>0</v>
      </c>
      <c r="AZ2144" s="159"/>
      <c r="BA2144" s="159"/>
      <c r="BB2144" s="275">
        <f>SUM(AZ2144:BA2144)</f>
        <v>0</v>
      </c>
      <c r="BC2144" s="275"/>
      <c r="BD2144" s="275"/>
      <c r="BE2144" s="275">
        <f>SUM(BC2144:BD2144)</f>
        <v>0</v>
      </c>
      <c r="BF2144" s="521"/>
      <c r="BG2144" s="605">
        <f>SUM(F2144,S2144,AF2144,AS2144)</f>
        <v>3</v>
      </c>
      <c r="BH2144" s="533">
        <f>SUM(G2144,T2144,AG2144)</f>
        <v>0</v>
      </c>
      <c r="BI2144" s="533">
        <f t="shared" ref="BI2144:BI2146" si="10377">SUM(H2144,U2144,AH2144)</f>
        <v>0</v>
      </c>
      <c r="BJ2144" s="533">
        <f t="shared" ref="BJ2144:BJ2146" si="10378">SUM(I2144,V2144,AI2144)</f>
        <v>0</v>
      </c>
      <c r="BK2144" s="533">
        <f t="shared" ref="BK2144:BK2146" si="10379">SUM(J2144,W2144,AJ2144)</f>
        <v>0</v>
      </c>
      <c r="BL2144" s="533">
        <f t="shared" ref="BL2144:BL2146" si="10380">SUM(K2144,X2144,AK2144)</f>
        <v>0</v>
      </c>
      <c r="BM2144" s="533">
        <f t="shared" ref="BM2144:BM2146" si="10381">SUM(L2144,Y2144,AL2144)</f>
        <v>0</v>
      </c>
      <c r="BN2144" s="533">
        <f>SUM(M2144,Z2144,AM2144)</f>
        <v>0</v>
      </c>
      <c r="BO2144" s="533">
        <f t="shared" ref="BO2144:BO2146" si="10382">SUM(N2144,AA2144,AN2144)</f>
        <v>0</v>
      </c>
      <c r="BP2144" s="533">
        <f t="shared" ref="BP2144:BP2146" si="10383">SUM(O2144,AB2144,AO2144)</f>
        <v>0</v>
      </c>
      <c r="BQ2144" s="533">
        <f t="shared" ref="BQ2144:BQ2146" si="10384">SUM(P2144,AC2144,AP2144)</f>
        <v>0</v>
      </c>
      <c r="BR2144" s="533">
        <f t="shared" ref="BR2144:BR2146" si="10385">SUM(Q2144,AD2144,AQ2144)</f>
        <v>0</v>
      </c>
      <c r="BS2144" s="533">
        <f t="shared" ref="BS2144:BS2146" si="10386">SUM(R2144,AE2144,AR2144)</f>
        <v>0</v>
      </c>
      <c r="BT2144" s="533">
        <f>AT2144</f>
        <v>0</v>
      </c>
      <c r="BU2144" s="533">
        <f t="shared" ref="BU2144:BU2146" si="10387">AU2144</f>
        <v>0</v>
      </c>
      <c r="BV2144" s="533">
        <f t="shared" ref="BV2144:BV2146" si="10388">AV2144</f>
        <v>0</v>
      </c>
      <c r="BW2144" s="536">
        <f>SUM(BH2144,BK2144,BN2144,BQ2144,BT2144)</f>
        <v>0</v>
      </c>
      <c r="BX2144" s="536">
        <f t="shared" ref="BX2144:BX2146" si="10389">SUM(BI2144,BL2144,BO2144,BR2144,BU2144)</f>
        <v>0</v>
      </c>
      <c r="BY2144" s="536">
        <f t="shared" ref="BY2144:BY2146" si="10390">SUM(BJ2144,BM2144,BP2144,BS2144,BV2144)</f>
        <v>0</v>
      </c>
      <c r="BZ2144" t="s">
        <v>74</v>
      </c>
      <c r="CA2144" s="553">
        <f>AZ2144</f>
        <v>0</v>
      </c>
      <c r="CB2144" s="553">
        <f t="shared" ref="CB2144:CB2146" si="10391">BA2144</f>
        <v>0</v>
      </c>
      <c r="CC2144" s="553">
        <f t="shared" ref="CC2144:CC2146" si="10392">BB2144</f>
        <v>0</v>
      </c>
      <c r="CD2144" s="553">
        <f>BC2144</f>
        <v>0</v>
      </c>
      <c r="CE2144" s="553">
        <f t="shared" ref="CE2144:CE2146" si="10393">BD2144</f>
        <v>0</v>
      </c>
      <c r="CF2144" s="553">
        <f t="shared" ref="CF2144:CF2146" si="10394">BE2144</f>
        <v>0</v>
      </c>
    </row>
    <row r="2145" spans="1:84">
      <c r="A2145" s="149"/>
      <c r="B2145" s="149" t="s">
        <v>863</v>
      </c>
      <c r="C2145" s="151"/>
      <c r="D2145" s="151"/>
      <c r="E2145" s="375" t="s">
        <v>301</v>
      </c>
      <c r="F2145" s="592"/>
      <c r="G2145" s="159"/>
      <c r="H2145" s="159"/>
      <c r="I2145" s="275">
        <f>SUM(G2145:H2145)</f>
        <v>0</v>
      </c>
      <c r="J2145" s="159"/>
      <c r="K2145" s="159"/>
      <c r="L2145" s="275">
        <f>SUM(J2145:K2145)</f>
        <v>0</v>
      </c>
      <c r="M2145" s="159"/>
      <c r="N2145" s="159"/>
      <c r="O2145" s="275">
        <f>SUM(M2145:N2145)</f>
        <v>0</v>
      </c>
      <c r="P2145" s="159"/>
      <c r="Q2145" s="159"/>
      <c r="R2145" s="275">
        <f>SUM(P2145:Q2145)</f>
        <v>0</v>
      </c>
      <c r="S2145" s="500"/>
      <c r="T2145" s="275"/>
      <c r="U2145" s="275"/>
      <c r="V2145" s="275">
        <f>SUM(T2145:U2145)</f>
        <v>0</v>
      </c>
      <c r="W2145" s="275"/>
      <c r="X2145" s="275"/>
      <c r="Y2145" s="275">
        <f>SUM(W2145:X2145)</f>
        <v>0</v>
      </c>
      <c r="Z2145" s="275"/>
      <c r="AA2145" s="275"/>
      <c r="AB2145" s="275">
        <f>SUM(Z2145:AA2145)</f>
        <v>0</v>
      </c>
      <c r="AC2145" s="275"/>
      <c r="AD2145" s="275"/>
      <c r="AE2145" s="275">
        <f>SUM(AC2145:AD2145)</f>
        <v>0</v>
      </c>
      <c r="AF2145" s="500"/>
      <c r="AG2145" s="275"/>
      <c r="AH2145" s="275"/>
      <c r="AI2145" s="275">
        <f>SUM(AG2145:AH2145)</f>
        <v>0</v>
      </c>
      <c r="AJ2145" s="275"/>
      <c r="AK2145" s="275"/>
      <c r="AL2145" s="275">
        <f>SUM(AJ2145:AK2145)</f>
        <v>0</v>
      </c>
      <c r="AM2145" s="275"/>
      <c r="AN2145" s="275"/>
      <c r="AO2145" s="275">
        <f>SUM(AM2145:AN2145)</f>
        <v>0</v>
      </c>
      <c r="AP2145" s="275"/>
      <c r="AQ2145" s="275"/>
      <c r="AR2145" s="275">
        <f>SUM(AP2145:AQ2145)</f>
        <v>0</v>
      </c>
      <c r="AS2145" s="500"/>
      <c r="AT2145" s="275"/>
      <c r="AU2145" s="275"/>
      <c r="AV2145" s="275">
        <f>SUM(AT2145:AU2145)</f>
        <v>0</v>
      </c>
      <c r="AW2145" s="567">
        <f t="shared" si="10374"/>
        <v>0</v>
      </c>
      <c r="AX2145" s="567">
        <f t="shared" si="10375"/>
        <v>0</v>
      </c>
      <c r="AY2145" s="567">
        <f t="shared" si="10376"/>
        <v>0</v>
      </c>
      <c r="AZ2145" s="159"/>
      <c r="BA2145" s="159"/>
      <c r="BB2145" s="275">
        <f>SUM(AZ2145:BA2145)</f>
        <v>0</v>
      </c>
      <c r="BC2145" s="275"/>
      <c r="BD2145" s="275"/>
      <c r="BE2145" s="275">
        <f>SUM(BC2145:BD2145)</f>
        <v>0</v>
      </c>
      <c r="BF2145" s="521"/>
      <c r="BG2145" s="605">
        <f>SUM(F2145,S2145,AF2145,AS2145)</f>
        <v>0</v>
      </c>
      <c r="BH2145" s="533">
        <f>SUM(G2145,T2145,AG2145)</f>
        <v>0</v>
      </c>
      <c r="BI2145" s="533">
        <f t="shared" si="10377"/>
        <v>0</v>
      </c>
      <c r="BJ2145" s="533">
        <f t="shared" si="10378"/>
        <v>0</v>
      </c>
      <c r="BK2145" s="533">
        <f t="shared" si="10379"/>
        <v>0</v>
      </c>
      <c r="BL2145" s="533">
        <f t="shared" si="10380"/>
        <v>0</v>
      </c>
      <c r="BM2145" s="533">
        <f t="shared" si="10381"/>
        <v>0</v>
      </c>
      <c r="BN2145" s="533">
        <f>SUM(M2145,Z2145,AM2145)</f>
        <v>0</v>
      </c>
      <c r="BO2145" s="533">
        <f t="shared" si="10382"/>
        <v>0</v>
      </c>
      <c r="BP2145" s="533">
        <f t="shared" si="10383"/>
        <v>0</v>
      </c>
      <c r="BQ2145" s="533">
        <f t="shared" si="10384"/>
        <v>0</v>
      </c>
      <c r="BR2145" s="533">
        <f t="shared" si="10385"/>
        <v>0</v>
      </c>
      <c r="BS2145" s="533">
        <f t="shared" si="10386"/>
        <v>0</v>
      </c>
      <c r="BT2145" s="533">
        <f>AT2145</f>
        <v>0</v>
      </c>
      <c r="BU2145" s="533">
        <f t="shared" si="10387"/>
        <v>0</v>
      </c>
      <c r="BV2145" s="533">
        <f t="shared" si="10388"/>
        <v>0</v>
      </c>
      <c r="BW2145" s="536">
        <f>SUM(BH2145,BK2145,BN2145,BQ2145,BT2145)</f>
        <v>0</v>
      </c>
      <c r="BX2145" s="536">
        <f t="shared" si="10389"/>
        <v>0</v>
      </c>
      <c r="BY2145" s="536">
        <f t="shared" si="10390"/>
        <v>0</v>
      </c>
      <c r="BZ2145" t="s">
        <v>74</v>
      </c>
      <c r="CA2145" s="553">
        <f>AZ2145</f>
        <v>0</v>
      </c>
      <c r="CB2145" s="553">
        <f t="shared" si="10391"/>
        <v>0</v>
      </c>
      <c r="CC2145" s="553">
        <f t="shared" si="10392"/>
        <v>0</v>
      </c>
      <c r="CD2145" s="553">
        <f>BC2145</f>
        <v>0</v>
      </c>
      <c r="CE2145" s="553">
        <f t="shared" si="10393"/>
        <v>0</v>
      </c>
      <c r="CF2145" s="553">
        <f t="shared" si="10394"/>
        <v>0</v>
      </c>
    </row>
    <row r="2146" spans="1:84">
      <c r="A2146" s="149"/>
      <c r="B2146" s="149" t="s">
        <v>720</v>
      </c>
      <c r="C2146" s="151"/>
      <c r="D2146" s="151"/>
      <c r="E2146" s="375" t="s">
        <v>301</v>
      </c>
      <c r="F2146" s="592">
        <f>SUM(F2144:F2145)</f>
        <v>3</v>
      </c>
      <c r="G2146" s="276">
        <f>SUM(G2144:G2145)</f>
        <v>0</v>
      </c>
      <c r="H2146" s="276">
        <f t="shared" ref="H2146:BE2146" si="10395">SUM(H2144:H2145)</f>
        <v>0</v>
      </c>
      <c r="I2146" s="276">
        <f t="shared" si="10395"/>
        <v>0</v>
      </c>
      <c r="J2146" s="276">
        <f t="shared" si="10395"/>
        <v>0</v>
      </c>
      <c r="K2146" s="276">
        <f t="shared" si="10395"/>
        <v>0</v>
      </c>
      <c r="L2146" s="276">
        <f t="shared" si="10395"/>
        <v>0</v>
      </c>
      <c r="M2146" s="276">
        <f t="shared" si="10395"/>
        <v>0</v>
      </c>
      <c r="N2146" s="276">
        <f t="shared" si="10395"/>
        <v>0</v>
      </c>
      <c r="O2146" s="276">
        <f t="shared" si="10395"/>
        <v>0</v>
      </c>
      <c r="P2146" s="276">
        <f t="shared" si="10395"/>
        <v>0</v>
      </c>
      <c r="Q2146" s="276">
        <f t="shared" si="10395"/>
        <v>0</v>
      </c>
      <c r="R2146" s="276">
        <f t="shared" si="10395"/>
        <v>0</v>
      </c>
      <c r="S2146" s="501">
        <f t="shared" si="10395"/>
        <v>0</v>
      </c>
      <c r="T2146" s="276">
        <f t="shared" si="10395"/>
        <v>0</v>
      </c>
      <c r="U2146" s="276">
        <f t="shared" si="10395"/>
        <v>0</v>
      </c>
      <c r="V2146" s="276">
        <f t="shared" si="10395"/>
        <v>0</v>
      </c>
      <c r="W2146" s="276">
        <f t="shared" si="10395"/>
        <v>0</v>
      </c>
      <c r="X2146" s="276">
        <f t="shared" si="10395"/>
        <v>0</v>
      </c>
      <c r="Y2146" s="276">
        <f t="shared" si="10395"/>
        <v>0</v>
      </c>
      <c r="Z2146" s="276">
        <f t="shared" si="10395"/>
        <v>0</v>
      </c>
      <c r="AA2146" s="276">
        <f t="shared" si="10395"/>
        <v>0</v>
      </c>
      <c r="AB2146" s="276">
        <f t="shared" si="10395"/>
        <v>0</v>
      </c>
      <c r="AC2146" s="276">
        <f t="shared" si="10395"/>
        <v>0</v>
      </c>
      <c r="AD2146" s="276">
        <f t="shared" si="10395"/>
        <v>0</v>
      </c>
      <c r="AE2146" s="276">
        <f t="shared" si="10395"/>
        <v>0</v>
      </c>
      <c r="AF2146" s="501">
        <f t="shared" si="10395"/>
        <v>0</v>
      </c>
      <c r="AG2146" s="276">
        <f t="shared" si="10395"/>
        <v>0</v>
      </c>
      <c r="AH2146" s="276">
        <f t="shared" si="10395"/>
        <v>0</v>
      </c>
      <c r="AI2146" s="276">
        <f t="shared" si="10395"/>
        <v>0</v>
      </c>
      <c r="AJ2146" s="276">
        <f t="shared" si="10395"/>
        <v>0</v>
      </c>
      <c r="AK2146" s="276">
        <f t="shared" si="10395"/>
        <v>0</v>
      </c>
      <c r="AL2146" s="276">
        <f t="shared" si="10395"/>
        <v>0</v>
      </c>
      <c r="AM2146" s="276">
        <f t="shared" si="10395"/>
        <v>0</v>
      </c>
      <c r="AN2146" s="276">
        <f t="shared" si="10395"/>
        <v>0</v>
      </c>
      <c r="AO2146" s="276">
        <f t="shared" si="10395"/>
        <v>0</v>
      </c>
      <c r="AP2146" s="276">
        <f t="shared" si="10395"/>
        <v>0</v>
      </c>
      <c r="AQ2146" s="276">
        <f t="shared" si="10395"/>
        <v>0</v>
      </c>
      <c r="AR2146" s="276">
        <f t="shared" si="10395"/>
        <v>0</v>
      </c>
      <c r="AS2146" s="501">
        <f t="shared" si="10395"/>
        <v>0</v>
      </c>
      <c r="AT2146" s="276">
        <f t="shared" si="10395"/>
        <v>0</v>
      </c>
      <c r="AU2146" s="276">
        <f t="shared" si="10395"/>
        <v>0</v>
      </c>
      <c r="AV2146" s="276">
        <f t="shared" si="10395"/>
        <v>0</v>
      </c>
      <c r="AW2146" s="568">
        <f t="shared" si="10395"/>
        <v>0</v>
      </c>
      <c r="AX2146" s="568">
        <f t="shared" si="10395"/>
        <v>0</v>
      </c>
      <c r="AY2146" s="568">
        <f t="shared" si="10395"/>
        <v>0</v>
      </c>
      <c r="AZ2146" s="276">
        <f t="shared" si="10395"/>
        <v>0</v>
      </c>
      <c r="BA2146" s="276">
        <f t="shared" si="10395"/>
        <v>0</v>
      </c>
      <c r="BB2146" s="276">
        <f t="shared" si="10395"/>
        <v>0</v>
      </c>
      <c r="BC2146" s="276">
        <f t="shared" si="10395"/>
        <v>0</v>
      </c>
      <c r="BD2146" s="276">
        <f t="shared" si="10395"/>
        <v>0</v>
      </c>
      <c r="BE2146" s="276">
        <f t="shared" si="10395"/>
        <v>0</v>
      </c>
      <c r="BF2146" s="523"/>
      <c r="BG2146" s="605">
        <f>SUM(F2146,S2146,AF2146,AS2146)</f>
        <v>3</v>
      </c>
      <c r="BH2146" s="533">
        <f>SUM(G2146,T2146,AG2146)</f>
        <v>0</v>
      </c>
      <c r="BI2146" s="533">
        <f t="shared" si="10377"/>
        <v>0</v>
      </c>
      <c r="BJ2146" s="533">
        <f t="shared" si="10378"/>
        <v>0</v>
      </c>
      <c r="BK2146" s="533">
        <f t="shared" si="10379"/>
        <v>0</v>
      </c>
      <c r="BL2146" s="533">
        <f t="shared" si="10380"/>
        <v>0</v>
      </c>
      <c r="BM2146" s="533">
        <f t="shared" si="10381"/>
        <v>0</v>
      </c>
      <c r="BN2146" s="533">
        <f>SUM(M2146,Z2146,AM2146)</f>
        <v>0</v>
      </c>
      <c r="BO2146" s="533">
        <f t="shared" si="10382"/>
        <v>0</v>
      </c>
      <c r="BP2146" s="533">
        <f t="shared" si="10383"/>
        <v>0</v>
      </c>
      <c r="BQ2146" s="533">
        <f t="shared" si="10384"/>
        <v>0</v>
      </c>
      <c r="BR2146" s="533">
        <f t="shared" si="10385"/>
        <v>0</v>
      </c>
      <c r="BS2146" s="533">
        <f t="shared" si="10386"/>
        <v>0</v>
      </c>
      <c r="BT2146" s="533">
        <f>AT2146</f>
        <v>0</v>
      </c>
      <c r="BU2146" s="533">
        <f t="shared" si="10387"/>
        <v>0</v>
      </c>
      <c r="BV2146" s="533">
        <f t="shared" si="10388"/>
        <v>0</v>
      </c>
      <c r="BW2146" s="536">
        <f>SUM(BH2146,BK2146,BN2146,BQ2146,BT2146)</f>
        <v>0</v>
      </c>
      <c r="BX2146" s="536">
        <f t="shared" si="10389"/>
        <v>0</v>
      </c>
      <c r="BY2146" s="536">
        <f t="shared" si="10390"/>
        <v>0</v>
      </c>
      <c r="BZ2146" t="s">
        <v>74</v>
      </c>
      <c r="CA2146" s="553">
        <f>AZ2146</f>
        <v>0</v>
      </c>
      <c r="CB2146" s="553">
        <f t="shared" si="10391"/>
        <v>0</v>
      </c>
      <c r="CC2146" s="553">
        <f t="shared" si="10392"/>
        <v>0</v>
      </c>
      <c r="CD2146" s="553">
        <f>BC2146</f>
        <v>0</v>
      </c>
      <c r="CE2146" s="553">
        <f t="shared" si="10393"/>
        <v>0</v>
      </c>
      <c r="CF2146" s="553">
        <f t="shared" si="10394"/>
        <v>0</v>
      </c>
    </row>
    <row r="2147" spans="1:84">
      <c r="A2147" s="149"/>
      <c r="B2147" s="149"/>
      <c r="C2147" s="151"/>
      <c r="D2147" s="151"/>
      <c r="E2147" s="288"/>
      <c r="F2147" s="591"/>
      <c r="G2147" s="159"/>
      <c r="H2147" s="159"/>
      <c r="I2147" s="159"/>
      <c r="J2147" s="159"/>
      <c r="K2147" s="159"/>
      <c r="L2147" s="159"/>
      <c r="M2147" s="159"/>
      <c r="N2147" s="159"/>
      <c r="O2147" s="159"/>
      <c r="P2147" s="159"/>
      <c r="Q2147" s="159"/>
      <c r="R2147" s="159"/>
      <c r="S2147" s="503"/>
      <c r="T2147" s="159"/>
      <c r="U2147" s="159"/>
      <c r="V2147" s="159"/>
      <c r="W2147" s="159"/>
      <c r="X2147" s="159"/>
      <c r="Y2147" s="159"/>
      <c r="Z2147" s="159"/>
      <c r="AA2147" s="159"/>
      <c r="AB2147" s="159"/>
      <c r="AC2147" s="159"/>
      <c r="AD2147" s="159"/>
      <c r="AE2147" s="159"/>
      <c r="AF2147" s="503"/>
      <c r="AG2147" s="159"/>
      <c r="AH2147" s="159"/>
      <c r="AI2147" s="159"/>
      <c r="AJ2147" s="159"/>
      <c r="AK2147" s="159"/>
      <c r="AL2147" s="159"/>
      <c r="AM2147" s="159"/>
      <c r="AN2147" s="159"/>
      <c r="AO2147" s="159"/>
      <c r="AP2147" s="159"/>
      <c r="AQ2147" s="159"/>
      <c r="AR2147" s="159"/>
      <c r="AS2147" s="503"/>
      <c r="AT2147" s="159"/>
      <c r="AU2147" s="159"/>
      <c r="AV2147" s="159"/>
      <c r="AW2147" s="570"/>
      <c r="AX2147" s="570"/>
      <c r="AY2147" s="570"/>
      <c r="AZ2147" s="159"/>
      <c r="BA2147" s="159"/>
      <c r="BB2147" s="159"/>
      <c r="BC2147" s="159"/>
      <c r="BD2147" s="159"/>
      <c r="BE2147" s="159"/>
      <c r="BF2147" s="474"/>
    </row>
    <row r="2148" spans="1:84">
      <c r="A2148" s="149"/>
      <c r="B2148" s="149"/>
      <c r="C2148" s="151"/>
      <c r="D2148" s="151"/>
      <c r="E2148" s="375" t="s">
        <v>221</v>
      </c>
      <c r="F2148" s="601">
        <f>SUM(F2009,F2146)</f>
        <v>243</v>
      </c>
      <c r="G2148" s="287">
        <f>SUM(G2009,G2146)</f>
        <v>62</v>
      </c>
      <c r="H2148" s="287">
        <f>SUM(H2009,H2146)</f>
        <v>37</v>
      </c>
      <c r="I2148" s="287">
        <f t="shared" ref="I2148:BE2148" si="10396">SUM(I2009,I2146)</f>
        <v>99</v>
      </c>
      <c r="J2148" s="287">
        <f t="shared" si="10396"/>
        <v>15</v>
      </c>
      <c r="K2148" s="287">
        <f t="shared" si="10396"/>
        <v>4</v>
      </c>
      <c r="L2148" s="287">
        <f t="shared" si="10396"/>
        <v>19</v>
      </c>
      <c r="M2148" s="287">
        <f t="shared" si="10396"/>
        <v>2</v>
      </c>
      <c r="N2148" s="287">
        <f t="shared" si="10396"/>
        <v>2</v>
      </c>
      <c r="O2148" s="287">
        <f t="shared" si="10396"/>
        <v>4</v>
      </c>
      <c r="P2148" s="287">
        <f t="shared" si="10396"/>
        <v>36</v>
      </c>
      <c r="Q2148" s="287">
        <f t="shared" si="10396"/>
        <v>12</v>
      </c>
      <c r="R2148" s="287">
        <f t="shared" si="10396"/>
        <v>48</v>
      </c>
      <c r="S2148" s="511">
        <f t="shared" si="10396"/>
        <v>0</v>
      </c>
      <c r="T2148" s="287">
        <f t="shared" si="10396"/>
        <v>0</v>
      </c>
      <c r="U2148" s="287">
        <f t="shared" si="10396"/>
        <v>0</v>
      </c>
      <c r="V2148" s="287">
        <f t="shared" si="10396"/>
        <v>0</v>
      </c>
      <c r="W2148" s="287">
        <f t="shared" si="10396"/>
        <v>0</v>
      </c>
      <c r="X2148" s="287">
        <f t="shared" si="10396"/>
        <v>0</v>
      </c>
      <c r="Y2148" s="287">
        <f t="shared" si="10396"/>
        <v>0</v>
      </c>
      <c r="Z2148" s="287">
        <f t="shared" si="10396"/>
        <v>0</v>
      </c>
      <c r="AA2148" s="287">
        <f t="shared" si="10396"/>
        <v>0</v>
      </c>
      <c r="AB2148" s="287">
        <f t="shared" si="10396"/>
        <v>0</v>
      </c>
      <c r="AC2148" s="287">
        <f t="shared" si="10396"/>
        <v>0</v>
      </c>
      <c r="AD2148" s="287">
        <f t="shared" si="10396"/>
        <v>0</v>
      </c>
      <c r="AE2148" s="287">
        <f t="shared" si="10396"/>
        <v>0</v>
      </c>
      <c r="AF2148" s="511">
        <f t="shared" si="10396"/>
        <v>0</v>
      </c>
      <c r="AG2148" s="287">
        <f t="shared" si="10396"/>
        <v>0</v>
      </c>
      <c r="AH2148" s="287">
        <f t="shared" si="10396"/>
        <v>0</v>
      </c>
      <c r="AI2148" s="287">
        <f t="shared" si="10396"/>
        <v>0</v>
      </c>
      <c r="AJ2148" s="287">
        <f t="shared" si="10396"/>
        <v>0</v>
      </c>
      <c r="AK2148" s="287">
        <f t="shared" si="10396"/>
        <v>0</v>
      </c>
      <c r="AL2148" s="287">
        <f t="shared" si="10396"/>
        <v>0</v>
      </c>
      <c r="AM2148" s="287">
        <f t="shared" si="10396"/>
        <v>0</v>
      </c>
      <c r="AN2148" s="287">
        <f t="shared" si="10396"/>
        <v>0</v>
      </c>
      <c r="AO2148" s="287">
        <f t="shared" si="10396"/>
        <v>0</v>
      </c>
      <c r="AP2148" s="287">
        <f t="shared" si="10396"/>
        <v>0</v>
      </c>
      <c r="AQ2148" s="287">
        <f t="shared" si="10396"/>
        <v>0</v>
      </c>
      <c r="AR2148" s="287">
        <f t="shared" si="10396"/>
        <v>0</v>
      </c>
      <c r="AS2148" s="511">
        <f t="shared" si="10396"/>
        <v>0</v>
      </c>
      <c r="AT2148" s="287">
        <f t="shared" si="10396"/>
        <v>1</v>
      </c>
      <c r="AU2148" s="287">
        <f t="shared" si="10396"/>
        <v>0</v>
      </c>
      <c r="AV2148" s="287">
        <f>SUM(AV2009,AV2146)</f>
        <v>1</v>
      </c>
      <c r="AW2148" s="578">
        <f t="shared" si="10396"/>
        <v>116</v>
      </c>
      <c r="AX2148" s="578">
        <f t="shared" si="10396"/>
        <v>55</v>
      </c>
      <c r="AY2148" s="578">
        <f t="shared" si="10396"/>
        <v>171</v>
      </c>
      <c r="AZ2148" s="287">
        <f t="shared" si="10396"/>
        <v>1</v>
      </c>
      <c r="BA2148" s="287">
        <f t="shared" si="10396"/>
        <v>0</v>
      </c>
      <c r="BB2148" s="287">
        <f t="shared" si="10396"/>
        <v>1</v>
      </c>
      <c r="BC2148" s="287">
        <f t="shared" si="10396"/>
        <v>28</v>
      </c>
      <c r="BD2148" s="287">
        <f t="shared" si="10396"/>
        <v>12</v>
      </c>
      <c r="BE2148" s="287">
        <f t="shared" si="10396"/>
        <v>40</v>
      </c>
      <c r="BF2148" s="527"/>
      <c r="BG2148" s="605">
        <f>SUM(F2148,S2148,AF2148,AS2148)</f>
        <v>243</v>
      </c>
      <c r="BH2148" s="533">
        <f>SUM(G2148,T2148,AG2148)</f>
        <v>62</v>
      </c>
      <c r="BI2148" s="533">
        <f t="shared" ref="BI2148" si="10397">SUM(H2148,U2148,AH2148)</f>
        <v>37</v>
      </c>
      <c r="BJ2148" s="533">
        <f t="shared" ref="BJ2148" si="10398">SUM(I2148,V2148,AI2148)</f>
        <v>99</v>
      </c>
      <c r="BK2148" s="533">
        <f t="shared" ref="BK2148" si="10399">SUM(J2148,W2148,AJ2148)</f>
        <v>15</v>
      </c>
      <c r="BL2148" s="533">
        <f t="shared" ref="BL2148" si="10400">SUM(K2148,X2148,AK2148)</f>
        <v>4</v>
      </c>
      <c r="BM2148" s="533">
        <f t="shared" ref="BM2148" si="10401">SUM(L2148,Y2148,AL2148)</f>
        <v>19</v>
      </c>
      <c r="BN2148" s="533">
        <f>SUM(M2148,Z2148,AM2148)</f>
        <v>2</v>
      </c>
      <c r="BO2148" s="533">
        <f t="shared" ref="BO2148" si="10402">SUM(N2148,AA2148,AN2148)</f>
        <v>2</v>
      </c>
      <c r="BP2148" s="533">
        <f t="shared" ref="BP2148" si="10403">SUM(O2148,AB2148,AO2148)</f>
        <v>4</v>
      </c>
      <c r="BQ2148" s="533">
        <f t="shared" ref="BQ2148" si="10404">SUM(P2148,AC2148,AP2148)</f>
        <v>36</v>
      </c>
      <c r="BR2148" s="533">
        <f t="shared" ref="BR2148" si="10405">SUM(Q2148,AD2148,AQ2148)</f>
        <v>12</v>
      </c>
      <c r="BS2148" s="533">
        <f t="shared" ref="BS2148" si="10406">SUM(R2148,AE2148,AR2148)</f>
        <v>48</v>
      </c>
      <c r="BT2148" s="533">
        <f>AT2148</f>
        <v>1</v>
      </c>
      <c r="BU2148" s="533">
        <f t="shared" ref="BU2148" si="10407">AU2148</f>
        <v>0</v>
      </c>
      <c r="BV2148" s="533">
        <f t="shared" ref="BV2148" si="10408">AV2148</f>
        <v>1</v>
      </c>
      <c r="BW2148" s="536">
        <f>SUM(BH2148,BK2148,BN2148,BQ2148,BT2148)</f>
        <v>116</v>
      </c>
      <c r="BX2148" s="536">
        <f t="shared" ref="BX2148" si="10409">SUM(BI2148,BL2148,BO2148,BR2148,BU2148)</f>
        <v>55</v>
      </c>
      <c r="BY2148" s="536">
        <f t="shared" ref="BY2148" si="10410">SUM(BJ2148,BM2148,BP2148,BS2148,BV2148)</f>
        <v>171</v>
      </c>
      <c r="BZ2148" t="s">
        <v>74</v>
      </c>
      <c r="CA2148" s="553">
        <f>AZ2148</f>
        <v>1</v>
      </c>
      <c r="CB2148" s="553">
        <f t="shared" ref="CB2148" si="10411">BA2148</f>
        <v>0</v>
      </c>
      <c r="CC2148" s="553">
        <f t="shared" ref="CC2148" si="10412">BB2148</f>
        <v>1</v>
      </c>
      <c r="CD2148" s="553">
        <f>BC2148</f>
        <v>28</v>
      </c>
      <c r="CE2148" s="553">
        <f t="shared" ref="CE2148" si="10413">BD2148</f>
        <v>12</v>
      </c>
      <c r="CF2148" s="553">
        <f t="shared" ref="CF2148" si="10414">BE2148</f>
        <v>40</v>
      </c>
    </row>
    <row r="2149" spans="1:84">
      <c r="A2149" s="149"/>
      <c r="B2149" s="149"/>
      <c r="C2149" s="151"/>
      <c r="D2149" s="151"/>
      <c r="E2149" s="288"/>
      <c r="F2149" s="591"/>
      <c r="G2149" s="159"/>
      <c r="H2149" s="159"/>
      <c r="I2149" s="159"/>
      <c r="J2149" s="159"/>
      <c r="K2149" s="159"/>
      <c r="L2149" s="159"/>
      <c r="M2149" s="159"/>
      <c r="N2149" s="159"/>
      <c r="O2149" s="159"/>
      <c r="P2149" s="159"/>
      <c r="Q2149" s="159"/>
      <c r="R2149" s="159"/>
      <c r="S2149" s="503"/>
      <c r="T2149" s="159"/>
      <c r="U2149" s="159"/>
      <c r="V2149" s="159"/>
      <c r="W2149" s="159"/>
      <c r="X2149" s="159"/>
      <c r="Y2149" s="159"/>
      <c r="Z2149" s="159"/>
      <c r="AA2149" s="159"/>
      <c r="AB2149" s="159"/>
      <c r="AC2149" s="159"/>
      <c r="AD2149" s="159"/>
      <c r="AE2149" s="159"/>
      <c r="AF2149" s="503"/>
      <c r="AG2149" s="159"/>
      <c r="AH2149" s="159"/>
      <c r="AI2149" s="159"/>
      <c r="AJ2149" s="159"/>
      <c r="AK2149" s="159"/>
      <c r="AL2149" s="159"/>
      <c r="AM2149" s="159"/>
      <c r="AN2149" s="159"/>
      <c r="AO2149" s="159"/>
      <c r="AP2149" s="159"/>
      <c r="AQ2149" s="159"/>
      <c r="AR2149" s="159"/>
      <c r="AS2149" s="503"/>
      <c r="AT2149" s="159"/>
      <c r="AU2149" s="159"/>
      <c r="AV2149" s="159"/>
      <c r="AW2149" s="570"/>
      <c r="AX2149" s="570"/>
      <c r="AY2149" s="570"/>
      <c r="AZ2149" s="159"/>
      <c r="BA2149" s="159"/>
      <c r="BB2149" s="159"/>
      <c r="BC2149" s="159"/>
      <c r="BD2149" s="159"/>
      <c r="BE2149" s="159"/>
      <c r="BF2149" s="474"/>
    </row>
    <row r="2150" spans="1:84">
      <c r="A2150" s="149"/>
      <c r="B2150" s="149"/>
      <c r="C2150" s="151"/>
      <c r="D2150" s="151"/>
      <c r="E2150" s="288"/>
      <c r="F2150" s="591"/>
      <c r="G2150" s="159"/>
      <c r="H2150" s="159"/>
      <c r="I2150" s="159"/>
      <c r="J2150" s="159"/>
      <c r="K2150" s="159"/>
      <c r="L2150" s="159"/>
      <c r="M2150" s="159"/>
      <c r="N2150" s="159"/>
      <c r="O2150" s="159"/>
      <c r="P2150" s="159"/>
      <c r="Q2150" s="159"/>
      <c r="R2150" s="159"/>
      <c r="S2150" s="503"/>
      <c r="T2150" s="159"/>
      <c r="U2150" s="159"/>
      <c r="V2150" s="159"/>
      <c r="W2150" s="159"/>
      <c r="X2150" s="159"/>
      <c r="Y2150" s="159"/>
      <c r="Z2150" s="159"/>
      <c r="AA2150" s="159"/>
      <c r="AB2150" s="159"/>
      <c r="AC2150" s="159"/>
      <c r="AD2150" s="159"/>
      <c r="AE2150" s="159"/>
      <c r="AF2150" s="503"/>
      <c r="AG2150" s="159"/>
      <c r="AH2150" s="159"/>
      <c r="AI2150" s="159"/>
      <c r="AJ2150" s="159"/>
      <c r="AK2150" s="159"/>
      <c r="AL2150" s="159"/>
      <c r="AM2150" s="159"/>
      <c r="AN2150" s="159"/>
      <c r="AO2150" s="159"/>
      <c r="AP2150" s="159"/>
      <c r="AQ2150" s="159"/>
      <c r="AR2150" s="159"/>
      <c r="AS2150" s="503"/>
      <c r="AT2150" s="159"/>
      <c r="AU2150" s="159"/>
      <c r="AV2150" s="159"/>
      <c r="AW2150" s="570"/>
      <c r="AX2150" s="570"/>
      <c r="AY2150" s="570"/>
      <c r="AZ2150" s="159"/>
      <c r="BA2150" s="159"/>
      <c r="BB2150" s="159"/>
      <c r="BC2150" s="159"/>
      <c r="BD2150" s="159"/>
      <c r="BE2150" s="159"/>
      <c r="BF2150" s="474"/>
    </row>
    <row r="2151" spans="1:84">
      <c r="A2151" s="149"/>
      <c r="B2151" s="149"/>
      <c r="C2151" s="151"/>
      <c r="D2151" s="151"/>
      <c r="E2151" s="375" t="s">
        <v>630</v>
      </c>
      <c r="F2151" s="591"/>
      <c r="G2151" s="159"/>
      <c r="H2151" s="159"/>
      <c r="I2151" s="159"/>
      <c r="J2151" s="159"/>
      <c r="K2151" s="159"/>
      <c r="L2151" s="159"/>
      <c r="M2151" s="159"/>
      <c r="N2151" s="159"/>
      <c r="O2151" s="159"/>
      <c r="P2151" s="159"/>
      <c r="Q2151" s="159"/>
      <c r="R2151" s="159"/>
      <c r="S2151" s="503"/>
      <c r="T2151" s="159"/>
      <c r="U2151" s="159"/>
      <c r="V2151" s="159"/>
      <c r="W2151" s="159"/>
      <c r="X2151" s="159"/>
      <c r="Y2151" s="159"/>
      <c r="Z2151" s="159"/>
      <c r="AA2151" s="159"/>
      <c r="AB2151" s="159"/>
      <c r="AC2151" s="159"/>
      <c r="AD2151" s="159"/>
      <c r="AE2151" s="159"/>
      <c r="AF2151" s="503"/>
      <c r="AG2151" s="159"/>
      <c r="AH2151" s="159"/>
      <c r="AI2151" s="159"/>
      <c r="AJ2151" s="159"/>
      <c r="AK2151" s="159"/>
      <c r="AL2151" s="159"/>
      <c r="AM2151" s="159"/>
      <c r="AN2151" s="159"/>
      <c r="AO2151" s="159"/>
      <c r="AP2151" s="159"/>
      <c r="AQ2151" s="159"/>
      <c r="AR2151" s="159"/>
      <c r="AS2151" s="503"/>
      <c r="AT2151" s="159"/>
      <c r="AU2151" s="159"/>
      <c r="AV2151" s="159"/>
      <c r="AW2151" s="570"/>
      <c r="AX2151" s="570"/>
      <c r="AY2151" s="570"/>
      <c r="AZ2151" s="159"/>
      <c r="BA2151" s="159"/>
      <c r="BB2151" s="159"/>
      <c r="BC2151" s="159"/>
      <c r="BD2151" s="159"/>
      <c r="BE2151" s="159"/>
      <c r="BF2151" s="474"/>
    </row>
    <row r="2152" spans="1:84">
      <c r="A2152" s="149"/>
      <c r="B2152" s="151" t="s">
        <v>600</v>
      </c>
      <c r="C2152" s="151"/>
      <c r="D2152" s="151"/>
      <c r="E2152" s="375" t="s">
        <v>221</v>
      </c>
      <c r="F2152" s="592">
        <f t="shared" ref="F2152:AK2152" si="10415">SUM(F1552,F1662,F1668,F1754,F1866,F1876,F1883,F1889,F1894,F1924,F2009,F2061,F2119,F2142)</f>
        <v>1120</v>
      </c>
      <c r="G2152" s="168">
        <f t="shared" si="10415"/>
        <v>179</v>
      </c>
      <c r="H2152" s="168">
        <f t="shared" si="10415"/>
        <v>100</v>
      </c>
      <c r="I2152" s="168">
        <f t="shared" si="10415"/>
        <v>279</v>
      </c>
      <c r="J2152" s="168">
        <f t="shared" si="10415"/>
        <v>44</v>
      </c>
      <c r="K2152" s="168">
        <f t="shared" si="10415"/>
        <v>19</v>
      </c>
      <c r="L2152" s="168">
        <f t="shared" si="10415"/>
        <v>63</v>
      </c>
      <c r="M2152" s="168">
        <f t="shared" si="10415"/>
        <v>16</v>
      </c>
      <c r="N2152" s="168">
        <f t="shared" si="10415"/>
        <v>11</v>
      </c>
      <c r="O2152" s="168">
        <f t="shared" si="10415"/>
        <v>27</v>
      </c>
      <c r="P2152" s="168">
        <f t="shared" si="10415"/>
        <v>125</v>
      </c>
      <c r="Q2152" s="168">
        <f t="shared" si="10415"/>
        <v>65</v>
      </c>
      <c r="R2152" s="168">
        <f t="shared" si="10415"/>
        <v>190</v>
      </c>
      <c r="S2152" s="502">
        <f t="shared" si="10415"/>
        <v>0</v>
      </c>
      <c r="T2152" s="168">
        <f t="shared" si="10415"/>
        <v>0</v>
      </c>
      <c r="U2152" s="168">
        <f t="shared" si="10415"/>
        <v>0</v>
      </c>
      <c r="V2152" s="168">
        <f t="shared" si="10415"/>
        <v>0</v>
      </c>
      <c r="W2152" s="168">
        <f t="shared" si="10415"/>
        <v>0</v>
      </c>
      <c r="X2152" s="168">
        <f t="shared" si="10415"/>
        <v>0</v>
      </c>
      <c r="Y2152" s="168">
        <f t="shared" si="10415"/>
        <v>0</v>
      </c>
      <c r="Z2152" s="168">
        <f t="shared" si="10415"/>
        <v>0</v>
      </c>
      <c r="AA2152" s="168">
        <f t="shared" si="10415"/>
        <v>0</v>
      </c>
      <c r="AB2152" s="168">
        <f t="shared" si="10415"/>
        <v>0</v>
      </c>
      <c r="AC2152" s="168">
        <f t="shared" si="10415"/>
        <v>0</v>
      </c>
      <c r="AD2152" s="168">
        <f t="shared" si="10415"/>
        <v>0</v>
      </c>
      <c r="AE2152" s="168">
        <f t="shared" si="10415"/>
        <v>0</v>
      </c>
      <c r="AF2152" s="502">
        <f t="shared" si="10415"/>
        <v>0</v>
      </c>
      <c r="AG2152" s="168">
        <f t="shared" si="10415"/>
        <v>0</v>
      </c>
      <c r="AH2152" s="168">
        <f t="shared" si="10415"/>
        <v>0</v>
      </c>
      <c r="AI2152" s="168">
        <f t="shared" si="10415"/>
        <v>0</v>
      </c>
      <c r="AJ2152" s="168">
        <f t="shared" si="10415"/>
        <v>0</v>
      </c>
      <c r="AK2152" s="168">
        <f t="shared" si="10415"/>
        <v>0</v>
      </c>
      <c r="AL2152" s="168">
        <f t="shared" ref="AL2152:BE2152" si="10416">SUM(AL1552,AL1662,AL1668,AL1754,AL1866,AL1876,AL1883,AL1889,AL1894,AL1924,AL2009,AL2061,AL2119,AL2142)</f>
        <v>0</v>
      </c>
      <c r="AM2152" s="168">
        <f t="shared" si="10416"/>
        <v>0</v>
      </c>
      <c r="AN2152" s="168">
        <f t="shared" si="10416"/>
        <v>0</v>
      </c>
      <c r="AO2152" s="168">
        <f t="shared" si="10416"/>
        <v>0</v>
      </c>
      <c r="AP2152" s="168">
        <f t="shared" si="10416"/>
        <v>0</v>
      </c>
      <c r="AQ2152" s="168">
        <f t="shared" si="10416"/>
        <v>0</v>
      </c>
      <c r="AR2152" s="168">
        <f t="shared" si="10416"/>
        <v>0</v>
      </c>
      <c r="AS2152" s="502">
        <f t="shared" si="10416"/>
        <v>0</v>
      </c>
      <c r="AT2152" s="168">
        <f t="shared" si="10416"/>
        <v>7</v>
      </c>
      <c r="AU2152" s="168">
        <f t="shared" si="10416"/>
        <v>0</v>
      </c>
      <c r="AV2152" s="168">
        <f t="shared" si="10416"/>
        <v>7</v>
      </c>
      <c r="AW2152" s="569">
        <f t="shared" si="10416"/>
        <v>371</v>
      </c>
      <c r="AX2152" s="569">
        <f t="shared" si="10416"/>
        <v>195</v>
      </c>
      <c r="AY2152" s="569">
        <f t="shared" si="10416"/>
        <v>566</v>
      </c>
      <c r="AZ2152" s="168">
        <f t="shared" si="10416"/>
        <v>5</v>
      </c>
      <c r="BA2152" s="168">
        <f t="shared" si="10416"/>
        <v>0</v>
      </c>
      <c r="BB2152" s="168">
        <f t="shared" si="10416"/>
        <v>5</v>
      </c>
      <c r="BC2152" s="168">
        <f t="shared" si="10416"/>
        <v>32</v>
      </c>
      <c r="BD2152" s="168">
        <f t="shared" si="10416"/>
        <v>12</v>
      </c>
      <c r="BE2152" s="168">
        <f t="shared" si="10416"/>
        <v>44</v>
      </c>
      <c r="BF2152" s="523"/>
      <c r="BG2152" s="605">
        <f>SUM(F2152,S2152,AF2152,AS2152)</f>
        <v>1120</v>
      </c>
      <c r="BH2152" s="533">
        <f>SUM(G2152,T2152,AG2152)</f>
        <v>179</v>
      </c>
      <c r="BI2152" s="533">
        <f t="shared" ref="BI2152" si="10417">SUM(H2152,U2152,AH2152)</f>
        <v>100</v>
      </c>
      <c r="BJ2152" s="533">
        <f t="shared" ref="BJ2152" si="10418">SUM(I2152,V2152,AI2152)</f>
        <v>279</v>
      </c>
      <c r="BK2152" s="533">
        <f t="shared" ref="BK2152" si="10419">SUM(J2152,W2152,AJ2152)</f>
        <v>44</v>
      </c>
      <c r="BL2152" s="533">
        <f t="shared" ref="BL2152" si="10420">SUM(K2152,X2152,AK2152)</f>
        <v>19</v>
      </c>
      <c r="BM2152" s="533">
        <f t="shared" ref="BM2152" si="10421">SUM(L2152,Y2152,AL2152)</f>
        <v>63</v>
      </c>
      <c r="BN2152" s="533">
        <f>SUM(M2152,Z2152,AM2152)</f>
        <v>16</v>
      </c>
      <c r="BO2152" s="533">
        <f t="shared" ref="BO2152" si="10422">SUM(N2152,AA2152,AN2152)</f>
        <v>11</v>
      </c>
      <c r="BP2152" s="533">
        <f t="shared" ref="BP2152" si="10423">SUM(O2152,AB2152,AO2152)</f>
        <v>27</v>
      </c>
      <c r="BQ2152" s="533">
        <f t="shared" ref="BQ2152" si="10424">SUM(P2152,AC2152,AP2152)</f>
        <v>125</v>
      </c>
      <c r="BR2152" s="533">
        <f t="shared" ref="BR2152" si="10425">SUM(Q2152,AD2152,AQ2152)</f>
        <v>65</v>
      </c>
      <c r="BS2152" s="533">
        <f t="shared" ref="BS2152" si="10426">SUM(R2152,AE2152,AR2152)</f>
        <v>190</v>
      </c>
      <c r="BT2152" s="533">
        <f>AT2152</f>
        <v>7</v>
      </c>
      <c r="BU2152" s="533">
        <f t="shared" ref="BU2152" si="10427">AU2152</f>
        <v>0</v>
      </c>
      <c r="BV2152" s="533">
        <f t="shared" ref="BV2152" si="10428">AV2152</f>
        <v>7</v>
      </c>
      <c r="BW2152" s="536">
        <f>SUM(BH2152,BK2152,BN2152,BQ2152,BT2152)</f>
        <v>371</v>
      </c>
      <c r="BX2152" s="536">
        <f t="shared" ref="BX2152" si="10429">SUM(BI2152,BL2152,BO2152,BR2152,BU2152)</f>
        <v>195</v>
      </c>
      <c r="BY2152" s="536">
        <f t="shared" ref="BY2152" si="10430">SUM(BJ2152,BM2152,BP2152,BS2152,BV2152)</f>
        <v>566</v>
      </c>
      <c r="BZ2152" t="s">
        <v>74</v>
      </c>
      <c r="CA2152" s="553">
        <f>AZ2152</f>
        <v>5</v>
      </c>
      <c r="CB2152" s="553">
        <f t="shared" ref="CB2152" si="10431">BA2152</f>
        <v>0</v>
      </c>
      <c r="CC2152" s="553">
        <f t="shared" ref="CC2152" si="10432">BB2152</f>
        <v>5</v>
      </c>
      <c r="CD2152" s="553">
        <f>BC2152</f>
        <v>32</v>
      </c>
      <c r="CE2152" s="553">
        <f t="shared" ref="CE2152" si="10433">BD2152</f>
        <v>12</v>
      </c>
      <c r="CF2152" s="553">
        <f t="shared" ref="CF2152" si="10434">BE2152</f>
        <v>44</v>
      </c>
    </row>
    <row r="2153" spans="1:84">
      <c r="A2153" s="149"/>
      <c r="B2153" s="149"/>
      <c r="C2153" s="151"/>
      <c r="D2153" s="151"/>
      <c r="E2153" s="288"/>
      <c r="F2153" s="591"/>
      <c r="G2153" s="159"/>
      <c r="H2153" s="159"/>
      <c r="I2153" s="159"/>
      <c r="J2153" s="159"/>
      <c r="K2153" s="159"/>
      <c r="L2153" s="159"/>
      <c r="M2153" s="159"/>
      <c r="N2153" s="159"/>
      <c r="O2153" s="159"/>
      <c r="P2153" s="159"/>
      <c r="Q2153" s="159"/>
      <c r="R2153" s="159"/>
      <c r="S2153" s="503"/>
      <c r="T2153" s="159"/>
      <c r="U2153" s="159"/>
      <c r="V2153" s="159"/>
      <c r="W2153" s="159"/>
      <c r="X2153" s="159"/>
      <c r="Y2153" s="159"/>
      <c r="Z2153" s="159"/>
      <c r="AA2153" s="159"/>
      <c r="AB2153" s="159"/>
      <c r="AC2153" s="159"/>
      <c r="AD2153" s="159"/>
      <c r="AE2153" s="159"/>
      <c r="AF2153" s="503"/>
      <c r="AG2153" s="159"/>
      <c r="AH2153" s="159"/>
      <c r="AI2153" s="159"/>
      <c r="AJ2153" s="159"/>
      <c r="AK2153" s="159"/>
      <c r="AL2153" s="159"/>
      <c r="AM2153" s="159"/>
      <c r="AN2153" s="159"/>
      <c r="AO2153" s="159"/>
      <c r="AP2153" s="159"/>
      <c r="AQ2153" s="159"/>
      <c r="AR2153" s="159"/>
      <c r="AS2153" s="503"/>
      <c r="AT2153" s="159"/>
      <c r="AU2153" s="159"/>
      <c r="AV2153" s="159"/>
      <c r="AW2153" s="570"/>
      <c r="AX2153" s="570"/>
      <c r="AY2153" s="570"/>
      <c r="AZ2153" s="159"/>
      <c r="BA2153" s="159"/>
      <c r="BB2153" s="159"/>
      <c r="BC2153" s="159"/>
      <c r="BD2153" s="159"/>
      <c r="BE2153" s="159"/>
      <c r="BF2153" s="474"/>
    </row>
    <row r="2154" spans="1:84">
      <c r="A2154" s="149"/>
      <c r="B2154" s="149"/>
      <c r="C2154" s="151"/>
      <c r="D2154" s="151"/>
      <c r="E2154" s="288"/>
      <c r="F2154" s="591"/>
      <c r="G2154" s="159"/>
      <c r="H2154" s="159"/>
      <c r="I2154" s="159"/>
      <c r="J2154" s="159"/>
      <c r="K2154" s="159"/>
      <c r="L2154" s="159"/>
      <c r="M2154" s="159"/>
      <c r="N2154" s="159"/>
      <c r="O2154" s="159"/>
      <c r="P2154" s="159"/>
      <c r="Q2154" s="159"/>
      <c r="R2154" s="159"/>
      <c r="S2154" s="503"/>
      <c r="T2154" s="159"/>
      <c r="U2154" s="159"/>
      <c r="V2154" s="159"/>
      <c r="W2154" s="159"/>
      <c r="X2154" s="159"/>
      <c r="Y2154" s="159"/>
      <c r="Z2154" s="159"/>
      <c r="AA2154" s="159"/>
      <c r="AB2154" s="159"/>
      <c r="AC2154" s="159"/>
      <c r="AD2154" s="159"/>
      <c r="AE2154" s="159"/>
      <c r="AF2154" s="503"/>
      <c r="AG2154" s="159"/>
      <c r="AH2154" s="159"/>
      <c r="AI2154" s="159"/>
      <c r="AJ2154" s="159"/>
      <c r="AK2154" s="159"/>
      <c r="AL2154" s="159"/>
      <c r="AM2154" s="159"/>
      <c r="AN2154" s="159"/>
      <c r="AO2154" s="159"/>
      <c r="AP2154" s="159"/>
      <c r="AQ2154" s="159"/>
      <c r="AR2154" s="159"/>
      <c r="AS2154" s="503"/>
      <c r="AT2154" s="159"/>
      <c r="AU2154" s="159"/>
      <c r="AV2154" s="159"/>
      <c r="AW2154" s="570"/>
      <c r="AX2154" s="570"/>
      <c r="AY2154" s="570"/>
      <c r="AZ2154" s="159"/>
      <c r="BA2154" s="159"/>
      <c r="BB2154" s="159"/>
      <c r="BC2154" s="159"/>
      <c r="BD2154" s="159"/>
      <c r="BE2154" s="159"/>
      <c r="BF2154" s="474"/>
    </row>
    <row r="2155" spans="1:84">
      <c r="A2155" s="149"/>
      <c r="B2155" s="149"/>
      <c r="C2155" s="151"/>
      <c r="D2155" s="151"/>
      <c r="E2155" s="288"/>
      <c r="F2155" s="591"/>
      <c r="G2155" s="159"/>
      <c r="H2155" s="159"/>
      <c r="I2155" s="159"/>
      <c r="J2155" s="159"/>
      <c r="K2155" s="159"/>
      <c r="L2155" s="159"/>
      <c r="M2155" s="159"/>
      <c r="N2155" s="159"/>
      <c r="O2155" s="159"/>
      <c r="P2155" s="159"/>
      <c r="Q2155" s="159"/>
      <c r="R2155" s="159"/>
      <c r="S2155" s="503"/>
      <c r="T2155" s="159"/>
      <c r="U2155" s="159"/>
      <c r="V2155" s="159"/>
      <c r="W2155" s="159"/>
      <c r="X2155" s="159"/>
      <c r="Y2155" s="159"/>
      <c r="Z2155" s="159"/>
      <c r="AA2155" s="159"/>
      <c r="AB2155" s="159"/>
      <c r="AC2155" s="159"/>
      <c r="AD2155" s="159"/>
      <c r="AE2155" s="159"/>
      <c r="AF2155" s="503"/>
      <c r="AG2155" s="159"/>
      <c r="AH2155" s="159"/>
      <c r="AI2155" s="159"/>
      <c r="AJ2155" s="159"/>
      <c r="AK2155" s="159"/>
      <c r="AL2155" s="159"/>
      <c r="AM2155" s="159"/>
      <c r="AN2155" s="159"/>
      <c r="AO2155" s="159"/>
      <c r="AP2155" s="159"/>
      <c r="AQ2155" s="159"/>
      <c r="AR2155" s="159"/>
      <c r="AS2155" s="503"/>
      <c r="AT2155" s="159"/>
      <c r="AU2155" s="159"/>
      <c r="AV2155" s="159"/>
      <c r="AW2155" s="570"/>
      <c r="AX2155" s="570"/>
      <c r="AY2155" s="570"/>
      <c r="AZ2155" s="159"/>
      <c r="BA2155" s="159"/>
      <c r="BB2155" s="159"/>
      <c r="BC2155" s="159"/>
      <c r="BD2155" s="159"/>
      <c r="BE2155" s="159"/>
      <c r="BF2155" s="474"/>
    </row>
    <row r="2156" spans="1:84">
      <c r="A2156" s="149"/>
      <c r="B2156" s="149"/>
      <c r="C2156" s="151"/>
      <c r="D2156" s="151"/>
      <c r="E2156" s="288"/>
      <c r="F2156" s="591"/>
      <c r="G2156" s="159"/>
      <c r="H2156" s="159"/>
      <c r="I2156" s="159"/>
      <c r="J2156" s="159"/>
      <c r="K2156" s="159"/>
      <c r="L2156" s="159"/>
      <c r="M2156" s="159"/>
      <c r="N2156" s="159"/>
      <c r="O2156" s="159"/>
      <c r="P2156" s="159"/>
      <c r="Q2156" s="159"/>
      <c r="R2156" s="159"/>
      <c r="S2156" s="503"/>
      <c r="T2156" s="159"/>
      <c r="U2156" s="159"/>
      <c r="V2156" s="159"/>
      <c r="W2156" s="159"/>
      <c r="X2156" s="159"/>
      <c r="Y2156" s="159"/>
      <c r="Z2156" s="159"/>
      <c r="AA2156" s="159"/>
      <c r="AB2156" s="159"/>
      <c r="AC2156" s="159"/>
      <c r="AD2156" s="159"/>
      <c r="AE2156" s="159"/>
      <c r="AF2156" s="503"/>
      <c r="AG2156" s="159"/>
      <c r="AH2156" s="159"/>
      <c r="AI2156" s="159"/>
      <c r="AJ2156" s="159"/>
      <c r="AK2156" s="159"/>
      <c r="AL2156" s="159"/>
      <c r="AM2156" s="159"/>
      <c r="AN2156" s="159"/>
      <c r="AO2156" s="159"/>
      <c r="AP2156" s="159"/>
      <c r="AQ2156" s="159"/>
      <c r="AR2156" s="159"/>
      <c r="AS2156" s="503"/>
      <c r="AT2156" s="159"/>
      <c r="AU2156" s="159"/>
      <c r="AV2156" s="159"/>
      <c r="AW2156" s="570"/>
      <c r="AX2156" s="570"/>
      <c r="AY2156" s="570"/>
      <c r="AZ2156" s="159"/>
      <c r="BA2156" s="159"/>
      <c r="BB2156" s="159"/>
      <c r="BC2156" s="159"/>
      <c r="BD2156" s="159"/>
      <c r="BE2156" s="159"/>
      <c r="BF2156" s="474"/>
    </row>
    <row r="2157" spans="1:84">
      <c r="A2157" s="149"/>
      <c r="B2157" s="149"/>
      <c r="C2157" s="151"/>
      <c r="D2157" s="151"/>
      <c r="E2157" s="288" t="s">
        <v>74</v>
      </c>
      <c r="F2157" s="591"/>
      <c r="G2157" s="159"/>
      <c r="H2157" s="159"/>
      <c r="I2157" s="159"/>
      <c r="J2157" s="159"/>
      <c r="K2157" s="159"/>
      <c r="L2157" s="159"/>
      <c r="M2157" s="159"/>
      <c r="N2157" s="159"/>
      <c r="O2157" s="159"/>
      <c r="P2157" s="159"/>
      <c r="Q2157" s="159"/>
      <c r="R2157" s="159"/>
      <c r="S2157" s="503"/>
      <c r="T2157" s="159"/>
      <c r="U2157" s="159"/>
      <c r="V2157" s="159"/>
      <c r="W2157" s="159"/>
      <c r="X2157" s="159"/>
      <c r="Y2157" s="159"/>
      <c r="Z2157" s="159"/>
      <c r="AA2157" s="159"/>
      <c r="AB2157" s="159"/>
      <c r="AC2157" s="159"/>
      <c r="AD2157" s="159"/>
      <c r="AE2157" s="159"/>
      <c r="AF2157" s="503"/>
      <c r="AG2157" s="159"/>
      <c r="AH2157" s="159"/>
      <c r="AI2157" s="159"/>
      <c r="AJ2157" s="159"/>
      <c r="AK2157" s="159"/>
      <c r="AL2157" s="159"/>
      <c r="AM2157" s="159"/>
      <c r="AN2157" s="159"/>
      <c r="AO2157" s="159"/>
      <c r="AP2157" s="159"/>
      <c r="AQ2157" s="159"/>
      <c r="AR2157" s="159"/>
      <c r="AS2157" s="503"/>
      <c r="AT2157" s="159"/>
      <c r="AU2157" s="159"/>
      <c r="AV2157" s="159"/>
      <c r="AW2157" s="570"/>
      <c r="AX2157" s="570"/>
      <c r="AY2157" s="570"/>
      <c r="AZ2157" s="159"/>
      <c r="BA2157" s="159"/>
      <c r="BB2157" s="159"/>
      <c r="BC2157" s="159"/>
      <c r="BD2157" s="159"/>
      <c r="BE2157" s="159"/>
      <c r="BF2157" s="474"/>
    </row>
    <row r="2158" spans="1:84">
      <c r="A2158" s="149"/>
      <c r="B2158" s="149"/>
      <c r="C2158" s="151"/>
      <c r="D2158" s="151"/>
      <c r="E2158" s="288"/>
      <c r="F2158" s="591"/>
      <c r="G2158" s="159"/>
      <c r="H2158" s="159"/>
      <c r="I2158" s="159"/>
      <c r="J2158" s="159"/>
      <c r="K2158" s="159"/>
      <c r="L2158" s="159"/>
      <c r="M2158" s="159"/>
      <c r="N2158" s="159"/>
      <c r="O2158" s="159"/>
      <c r="P2158" s="159"/>
      <c r="Q2158" s="159"/>
      <c r="R2158" s="159"/>
      <c r="S2158" s="503"/>
      <c r="T2158" s="159"/>
      <c r="U2158" s="159"/>
      <c r="V2158" s="159"/>
      <c r="W2158" s="159"/>
      <c r="X2158" s="159"/>
      <c r="Y2158" s="159"/>
      <c r="Z2158" s="159"/>
      <c r="AA2158" s="159"/>
      <c r="AB2158" s="159"/>
      <c r="AC2158" s="159"/>
      <c r="AD2158" s="159"/>
      <c r="AE2158" s="159"/>
      <c r="AF2158" s="503"/>
      <c r="AG2158" s="159"/>
      <c r="AH2158" s="159"/>
      <c r="AI2158" s="159"/>
      <c r="AJ2158" s="159"/>
      <c r="AK2158" s="159"/>
      <c r="AL2158" s="159"/>
      <c r="AM2158" s="159"/>
      <c r="AN2158" s="159"/>
      <c r="AO2158" s="159"/>
      <c r="AP2158" s="159"/>
      <c r="AQ2158" s="159"/>
      <c r="AR2158" s="159"/>
      <c r="AS2158" s="503"/>
      <c r="AT2158" s="159"/>
      <c r="AU2158" s="159"/>
      <c r="AV2158" s="159"/>
      <c r="AW2158" s="570"/>
      <c r="AX2158" s="570"/>
      <c r="AY2158" s="570"/>
      <c r="AZ2158" s="159"/>
      <c r="BA2158" s="159"/>
      <c r="BB2158" s="159"/>
      <c r="BC2158" s="159"/>
      <c r="BD2158" s="159"/>
      <c r="BE2158" s="159"/>
      <c r="BF2158" s="474"/>
    </row>
    <row r="2159" spans="1:84">
      <c r="A2159" s="149"/>
      <c r="B2159" s="149"/>
      <c r="C2159" s="151"/>
      <c r="D2159" s="151"/>
      <c r="E2159" s="288"/>
      <c r="F2159" s="591"/>
      <c r="G2159" s="159"/>
      <c r="H2159" s="159"/>
      <c r="I2159" s="159"/>
      <c r="J2159" s="159"/>
      <c r="K2159" s="159"/>
      <c r="L2159" s="159"/>
      <c r="M2159" s="159"/>
      <c r="N2159" s="159"/>
      <c r="O2159" s="159"/>
      <c r="P2159" s="159"/>
      <c r="Q2159" s="159"/>
      <c r="R2159" s="159"/>
      <c r="S2159" s="503"/>
      <c r="T2159" s="159"/>
      <c r="U2159" s="159"/>
      <c r="V2159" s="159"/>
      <c r="W2159" s="159"/>
      <c r="X2159" s="159"/>
      <c r="Y2159" s="159"/>
      <c r="Z2159" s="159"/>
      <c r="AA2159" s="159"/>
      <c r="AB2159" s="159"/>
      <c r="AC2159" s="159"/>
      <c r="AD2159" s="159"/>
      <c r="AE2159" s="159"/>
      <c r="AF2159" s="503"/>
      <c r="AG2159" s="159"/>
      <c r="AH2159" s="159"/>
      <c r="AI2159" s="159"/>
      <c r="AJ2159" s="159"/>
      <c r="AK2159" s="159"/>
      <c r="AL2159" s="159"/>
      <c r="AM2159" s="159"/>
      <c r="AN2159" s="159"/>
      <c r="AO2159" s="159"/>
      <c r="AP2159" s="159"/>
      <c r="AQ2159" s="159"/>
      <c r="AR2159" s="159"/>
      <c r="AS2159" s="503"/>
      <c r="AT2159" s="159"/>
      <c r="AU2159" s="159"/>
      <c r="AV2159" s="159"/>
      <c r="AW2159" s="570"/>
      <c r="AX2159" s="570"/>
      <c r="AY2159" s="570"/>
      <c r="AZ2159" s="159"/>
      <c r="BA2159" s="159"/>
      <c r="BB2159" s="159"/>
      <c r="BC2159" s="159"/>
      <c r="BD2159" s="159"/>
      <c r="BE2159" s="159"/>
      <c r="BF2159" s="474"/>
    </row>
    <row r="2160" spans="1:84">
      <c r="A2160" s="149"/>
      <c r="B2160" s="149"/>
      <c r="C2160" s="151"/>
      <c r="D2160" s="151"/>
      <c r="E2160" s="288"/>
      <c r="F2160" s="591"/>
      <c r="G2160" s="159"/>
      <c r="H2160" s="159"/>
      <c r="I2160" s="159"/>
      <c r="J2160" s="159"/>
      <c r="K2160" s="159"/>
      <c r="L2160" s="159"/>
      <c r="M2160" s="159"/>
      <c r="N2160" s="159"/>
      <c r="O2160" s="159"/>
      <c r="P2160" s="159"/>
      <c r="Q2160" s="159"/>
      <c r="R2160" s="159"/>
      <c r="S2160" s="503"/>
      <c r="T2160" s="159"/>
      <c r="U2160" s="159"/>
      <c r="V2160" s="159"/>
      <c r="W2160" s="159"/>
      <c r="X2160" s="159"/>
      <c r="Y2160" s="159"/>
      <c r="Z2160" s="159"/>
      <c r="AA2160" s="159"/>
      <c r="AB2160" s="159"/>
      <c r="AC2160" s="159"/>
      <c r="AD2160" s="159"/>
      <c r="AE2160" s="159"/>
      <c r="AF2160" s="503"/>
      <c r="AG2160" s="159"/>
      <c r="AH2160" s="159"/>
      <c r="AI2160" s="159"/>
      <c r="AJ2160" s="159"/>
      <c r="AK2160" s="159"/>
      <c r="AL2160" s="159"/>
      <c r="AM2160" s="159"/>
      <c r="AN2160" s="159"/>
      <c r="AO2160" s="159"/>
      <c r="AP2160" s="159"/>
      <c r="AQ2160" s="159"/>
      <c r="AR2160" s="159"/>
      <c r="AS2160" s="503"/>
      <c r="AT2160" s="159"/>
      <c r="AU2160" s="159"/>
      <c r="AV2160" s="159"/>
      <c r="AW2160" s="570"/>
      <c r="AX2160" s="570"/>
      <c r="AY2160" s="570"/>
      <c r="AZ2160" s="159"/>
      <c r="BA2160" s="159"/>
      <c r="BB2160" s="159"/>
      <c r="BC2160" s="159"/>
      <c r="BD2160" s="159"/>
      <c r="BE2160" s="159"/>
      <c r="BF2160" s="474"/>
    </row>
    <row r="2161" spans="1:84" ht="32.25" customHeight="1">
      <c r="A2161" s="149"/>
      <c r="B2161" s="149"/>
      <c r="C2161" s="151"/>
      <c r="D2161" s="151"/>
      <c r="E2161" s="288"/>
      <c r="F2161" s="591"/>
      <c r="G2161" s="159"/>
      <c r="H2161" s="159"/>
      <c r="I2161" s="159"/>
      <c r="J2161" s="159"/>
      <c r="K2161" s="159"/>
      <c r="L2161" s="159"/>
      <c r="M2161" s="159"/>
      <c r="N2161" s="159"/>
      <c r="O2161" s="159"/>
      <c r="P2161" s="159"/>
      <c r="Q2161" s="159"/>
      <c r="R2161" s="159"/>
      <c r="S2161" s="503"/>
      <c r="T2161" s="159"/>
      <c r="U2161" s="159"/>
      <c r="V2161" s="159"/>
      <c r="W2161" s="159"/>
      <c r="X2161" s="159"/>
      <c r="Y2161" s="159"/>
      <c r="Z2161" s="159"/>
      <c r="AA2161" s="159"/>
      <c r="AB2161" s="159"/>
      <c r="AC2161" s="159"/>
      <c r="AD2161" s="159"/>
      <c r="AE2161" s="159"/>
      <c r="AF2161" s="503"/>
      <c r="AG2161" s="159"/>
      <c r="AH2161" s="159"/>
      <c r="AI2161" s="159"/>
      <c r="AJ2161" s="159"/>
      <c r="AK2161" s="159"/>
      <c r="AL2161" s="159"/>
      <c r="AM2161" s="159"/>
      <c r="AN2161" s="159"/>
      <c r="AO2161" s="159"/>
      <c r="AP2161" s="159"/>
      <c r="AQ2161" s="159"/>
      <c r="AR2161" s="159"/>
      <c r="AS2161" s="503"/>
      <c r="AT2161" s="159"/>
      <c r="AU2161" s="159"/>
      <c r="AV2161" s="159"/>
      <c r="AW2161" s="570"/>
      <c r="AX2161" s="570"/>
      <c r="AY2161" s="570"/>
      <c r="AZ2161" s="159"/>
      <c r="BA2161" s="159"/>
      <c r="BB2161" s="159"/>
      <c r="BC2161" s="159"/>
      <c r="BD2161" s="159"/>
      <c r="BE2161" s="159"/>
      <c r="BF2161" s="474"/>
    </row>
    <row r="2162" spans="1:84" ht="26.25">
      <c r="A2162" s="149"/>
      <c r="B2162" s="149"/>
      <c r="C2162" s="151"/>
      <c r="D2162" s="151"/>
      <c r="E2162" s="288"/>
      <c r="F2162" s="591"/>
      <c r="G2162" s="356" t="s">
        <v>648</v>
      </c>
      <c r="H2162" s="294"/>
      <c r="I2162" s="159"/>
      <c r="J2162" s="159"/>
      <c r="K2162" s="159"/>
      <c r="L2162" s="159"/>
      <c r="M2162" s="159"/>
      <c r="N2162" s="159"/>
      <c r="O2162" s="159"/>
      <c r="P2162" s="159"/>
      <c r="Q2162" s="159"/>
      <c r="R2162" s="159"/>
      <c r="S2162" s="503"/>
      <c r="T2162" s="159"/>
      <c r="U2162" s="159"/>
      <c r="V2162" s="159"/>
      <c r="W2162" s="159"/>
      <c r="X2162" s="159"/>
      <c r="Y2162" s="159"/>
      <c r="Z2162" s="159"/>
      <c r="AA2162" s="159"/>
      <c r="AB2162" s="159"/>
      <c r="AC2162" s="159"/>
      <c r="AD2162" s="159"/>
      <c r="AE2162" s="159"/>
      <c r="AF2162" s="503"/>
      <c r="AG2162" s="159"/>
      <c r="AH2162" s="159"/>
      <c r="AI2162" s="159"/>
      <c r="AJ2162" s="159"/>
      <c r="AK2162" s="159"/>
      <c r="AL2162" s="159"/>
      <c r="AM2162" s="159"/>
      <c r="AN2162" s="159"/>
      <c r="AO2162" s="159"/>
      <c r="AP2162" s="159"/>
      <c r="AQ2162" s="159"/>
      <c r="AR2162" s="159"/>
      <c r="AS2162" s="503"/>
      <c r="AT2162" s="159"/>
      <c r="AU2162" s="159"/>
      <c r="AV2162" s="159"/>
      <c r="AW2162" s="570"/>
      <c r="AX2162" s="570"/>
      <c r="AY2162" s="570"/>
      <c r="AZ2162" s="159"/>
      <c r="BA2162" s="159"/>
      <c r="BB2162" s="159"/>
      <c r="BC2162" s="159"/>
      <c r="BD2162" s="159"/>
      <c r="BE2162" s="159"/>
      <c r="BF2162" s="474"/>
    </row>
    <row r="2163" spans="1:84">
      <c r="A2163" s="149"/>
      <c r="B2163" s="149"/>
      <c r="C2163" s="151"/>
      <c r="D2163" s="151"/>
      <c r="E2163" s="288"/>
      <c r="F2163" s="591"/>
      <c r="G2163" s="159"/>
      <c r="H2163" s="159"/>
      <c r="I2163" s="159"/>
      <c r="J2163" s="159"/>
      <c r="K2163" s="159"/>
      <c r="L2163" s="159"/>
      <c r="M2163" s="159"/>
      <c r="N2163" s="159" t="s">
        <v>74</v>
      </c>
      <c r="O2163" s="159"/>
      <c r="P2163" s="159"/>
      <c r="Q2163" s="159"/>
      <c r="R2163" s="159"/>
      <c r="S2163" s="503"/>
      <c r="T2163" s="159"/>
      <c r="U2163" s="159"/>
      <c r="V2163" s="159"/>
      <c r="W2163" s="159"/>
      <c r="X2163" s="159"/>
      <c r="Y2163" s="159"/>
      <c r="Z2163" s="159"/>
      <c r="AA2163" s="159"/>
      <c r="AB2163" s="159"/>
      <c r="AC2163" s="159"/>
      <c r="AD2163" s="159"/>
      <c r="AE2163" s="159"/>
      <c r="AF2163" s="503"/>
      <c r="AG2163" s="159"/>
      <c r="AH2163" s="159"/>
      <c r="AI2163" s="159"/>
      <c r="AJ2163" s="159"/>
      <c r="AK2163" s="159"/>
      <c r="AL2163" s="159"/>
      <c r="AM2163" s="159"/>
      <c r="AN2163" s="159"/>
      <c r="AO2163" s="159"/>
      <c r="AP2163" s="159"/>
      <c r="AQ2163" s="159"/>
      <c r="AR2163" s="159"/>
      <c r="AS2163" s="503"/>
      <c r="AT2163" s="159"/>
      <c r="AU2163" s="159"/>
      <c r="AV2163" s="159"/>
      <c r="AW2163" s="570"/>
      <c r="AX2163" s="570"/>
      <c r="AY2163" s="570"/>
      <c r="AZ2163" s="159"/>
      <c r="BA2163" s="159"/>
      <c r="BB2163" s="159"/>
      <c r="BC2163" s="159"/>
      <c r="BD2163" s="159"/>
      <c r="BE2163" s="159"/>
      <c r="BF2163" s="474"/>
    </row>
    <row r="2164" spans="1:84">
      <c r="A2164" s="149"/>
      <c r="B2164" s="149"/>
      <c r="C2164" s="151"/>
      <c r="D2164" s="151"/>
      <c r="E2164" s="288"/>
      <c r="F2164" s="591"/>
      <c r="G2164" s="159"/>
      <c r="H2164" s="159"/>
      <c r="I2164" s="159"/>
      <c r="J2164" s="159"/>
      <c r="K2164" s="159"/>
      <c r="L2164" s="159"/>
      <c r="M2164" s="159"/>
      <c r="N2164" s="159"/>
      <c r="O2164" s="159"/>
      <c r="P2164" s="159"/>
      <c r="Q2164" s="159"/>
      <c r="R2164" s="159"/>
      <c r="S2164" s="503"/>
      <c r="T2164" s="159"/>
      <c r="U2164" s="159"/>
      <c r="V2164" s="159"/>
      <c r="W2164" s="159"/>
      <c r="X2164" s="159"/>
      <c r="Y2164" s="159"/>
      <c r="Z2164" s="159"/>
      <c r="AA2164" s="159"/>
      <c r="AB2164" s="159"/>
      <c r="AC2164" s="159"/>
      <c r="AD2164" s="159"/>
      <c r="AE2164" s="159"/>
      <c r="AF2164" s="503"/>
      <c r="AG2164" s="159"/>
      <c r="AH2164" s="159"/>
      <c r="AI2164" s="159"/>
      <c r="AJ2164" s="159"/>
      <c r="AK2164" s="159"/>
      <c r="AL2164" s="159"/>
      <c r="AM2164" s="159"/>
      <c r="AN2164" s="159"/>
      <c r="AO2164" s="159"/>
      <c r="AP2164" s="159"/>
      <c r="AQ2164" s="159"/>
      <c r="AR2164" s="159"/>
      <c r="AS2164" s="503"/>
      <c r="AT2164" s="159"/>
      <c r="AU2164" s="159"/>
      <c r="AV2164" s="159"/>
      <c r="AW2164" s="570"/>
      <c r="AX2164" s="570"/>
      <c r="AY2164" s="570"/>
      <c r="AZ2164" s="159"/>
      <c r="BA2164" s="159"/>
      <c r="BB2164" s="159"/>
      <c r="BC2164" s="159"/>
      <c r="BD2164" s="159"/>
      <c r="BE2164" s="159"/>
      <c r="BF2164" s="474"/>
    </row>
    <row r="2165" spans="1:84">
      <c r="A2165" s="149"/>
      <c r="B2165" s="151" t="s">
        <v>574</v>
      </c>
      <c r="C2165" s="151"/>
      <c r="D2165" s="151"/>
      <c r="E2165" s="288" t="s">
        <v>74</v>
      </c>
      <c r="F2165" s="591"/>
      <c r="G2165" s="159"/>
      <c r="H2165" s="159"/>
      <c r="I2165" s="159"/>
      <c r="J2165" s="159"/>
      <c r="K2165" s="159"/>
      <c r="L2165" s="159"/>
      <c r="M2165" s="159"/>
      <c r="N2165" s="159"/>
      <c r="O2165" s="159"/>
      <c r="P2165" s="159"/>
      <c r="Q2165" s="159"/>
      <c r="R2165" s="159"/>
      <c r="S2165" s="503"/>
      <c r="T2165" s="159"/>
      <c r="U2165" s="159"/>
      <c r="V2165" s="159"/>
      <c r="W2165" s="159"/>
      <c r="X2165" s="159"/>
      <c r="Y2165" s="159"/>
      <c r="Z2165" s="159"/>
      <c r="AA2165" s="159"/>
      <c r="AB2165" s="159"/>
      <c r="AC2165" s="159"/>
      <c r="AD2165" s="159"/>
      <c r="AE2165" s="159"/>
      <c r="AF2165" s="503"/>
      <c r="AG2165" s="159"/>
      <c r="AH2165" s="159"/>
      <c r="AI2165" s="159"/>
      <c r="AJ2165" s="159"/>
      <c r="AK2165" s="159"/>
      <c r="AL2165" s="159"/>
      <c r="AM2165" s="159"/>
      <c r="AN2165" s="159"/>
      <c r="AO2165" s="159"/>
      <c r="AP2165" s="159"/>
      <c r="AQ2165" s="159"/>
      <c r="AR2165" s="159"/>
      <c r="AS2165" s="503"/>
      <c r="AT2165" s="159"/>
      <c r="AU2165" s="159"/>
      <c r="AV2165" s="159"/>
      <c r="AW2165" s="570"/>
      <c r="AX2165" s="570"/>
      <c r="AY2165" s="570"/>
      <c r="AZ2165" s="159"/>
      <c r="BA2165" s="159"/>
      <c r="BB2165" s="159"/>
      <c r="BC2165" s="159"/>
      <c r="BD2165" s="159"/>
      <c r="BE2165" s="159"/>
      <c r="BF2165" s="474"/>
    </row>
    <row r="2166" spans="1:84">
      <c r="A2166" s="149"/>
      <c r="B2166" s="149" t="s">
        <v>1050</v>
      </c>
      <c r="C2166" s="151"/>
      <c r="D2166" s="151"/>
      <c r="E2166" s="375" t="s">
        <v>953</v>
      </c>
      <c r="F2166" s="589"/>
      <c r="G2166" s="275"/>
      <c r="H2166" s="275"/>
      <c r="I2166" s="275"/>
      <c r="J2166" s="275"/>
      <c r="K2166" s="275"/>
      <c r="L2166" s="275"/>
      <c r="M2166" s="275"/>
      <c r="N2166" s="275"/>
      <c r="O2166" s="275"/>
      <c r="P2166" s="275"/>
      <c r="Q2166" s="275"/>
      <c r="R2166" s="275"/>
      <c r="S2166" s="500"/>
      <c r="T2166" s="275"/>
      <c r="U2166" s="275"/>
      <c r="V2166" s="275"/>
      <c r="W2166" s="275"/>
      <c r="X2166" s="275"/>
      <c r="Y2166" s="275"/>
      <c r="Z2166" s="275"/>
      <c r="AA2166" s="275"/>
      <c r="AB2166" s="275"/>
      <c r="AC2166" s="275"/>
      <c r="AD2166" s="275"/>
      <c r="AE2166" s="275"/>
      <c r="AF2166" s="500"/>
      <c r="AG2166" s="275"/>
      <c r="AH2166" s="275"/>
      <c r="AI2166" s="275"/>
      <c r="AJ2166" s="275"/>
      <c r="AK2166" s="275"/>
      <c r="AL2166" s="275"/>
      <c r="AM2166" s="275"/>
      <c r="AN2166" s="275"/>
      <c r="AO2166" s="275"/>
      <c r="AP2166" s="275"/>
      <c r="AQ2166" s="275"/>
      <c r="AR2166" s="275"/>
      <c r="AS2166" s="500"/>
      <c r="AT2166" s="275"/>
      <c r="AU2166" s="275"/>
      <c r="AV2166" s="275"/>
      <c r="AW2166" s="567"/>
      <c r="AX2166" s="567"/>
      <c r="AY2166" s="567"/>
      <c r="AZ2166" s="159"/>
      <c r="BA2166" s="159"/>
      <c r="BB2166" s="159"/>
      <c r="BC2166" s="275"/>
      <c r="BD2166" s="275"/>
      <c r="BE2166" s="275"/>
      <c r="BF2166" s="521"/>
    </row>
    <row r="2167" spans="1:84">
      <c r="A2167" s="149"/>
      <c r="B2167" s="151"/>
      <c r="C2167" s="151"/>
      <c r="D2167" s="151"/>
      <c r="E2167" s="288" t="s">
        <v>77</v>
      </c>
      <c r="F2167" s="589">
        <v>30</v>
      </c>
      <c r="G2167" s="159"/>
      <c r="H2167" s="159"/>
      <c r="I2167" s="275">
        <f>SUM(G2167:H2167)</f>
        <v>0</v>
      </c>
      <c r="J2167" s="159"/>
      <c r="K2167" s="159"/>
      <c r="L2167" s="275">
        <f>SUM(J2167:K2167)</f>
        <v>0</v>
      </c>
      <c r="M2167" s="159"/>
      <c r="N2167" s="159"/>
      <c r="O2167" s="275">
        <f>SUM(M2167:N2167)</f>
        <v>0</v>
      </c>
      <c r="P2167" s="159"/>
      <c r="Q2167" s="159"/>
      <c r="R2167" s="275">
        <f>SUM(P2167:Q2167)</f>
        <v>0</v>
      </c>
      <c r="S2167" s="500"/>
      <c r="T2167" s="275">
        <v>5</v>
      </c>
      <c r="U2167" s="275"/>
      <c r="V2167" s="275">
        <f>SUM(T2167:U2167)</f>
        <v>5</v>
      </c>
      <c r="W2167" s="275">
        <v>3</v>
      </c>
      <c r="X2167" s="275"/>
      <c r="Y2167" s="275">
        <f>SUM(W2167:X2167)</f>
        <v>3</v>
      </c>
      <c r="Z2167" s="275"/>
      <c r="AA2167" s="275"/>
      <c r="AB2167" s="275">
        <f>SUM(Z2167:AA2167)</f>
        <v>0</v>
      </c>
      <c r="AC2167" s="275">
        <v>11</v>
      </c>
      <c r="AD2167" s="275"/>
      <c r="AE2167" s="275">
        <f>SUM(AC2167:AD2167)</f>
        <v>11</v>
      </c>
      <c r="AF2167" s="500"/>
      <c r="AG2167" s="275"/>
      <c r="AH2167" s="275"/>
      <c r="AI2167" s="275">
        <f>SUM(AG2167:AH2167)</f>
        <v>0</v>
      </c>
      <c r="AJ2167" s="275"/>
      <c r="AK2167" s="275"/>
      <c r="AL2167" s="275">
        <f>SUM(AJ2167:AK2167)</f>
        <v>0</v>
      </c>
      <c r="AM2167" s="275"/>
      <c r="AN2167" s="275"/>
      <c r="AO2167" s="275">
        <f>SUM(AM2167:AN2167)</f>
        <v>0</v>
      </c>
      <c r="AP2167" s="275">
        <v>1</v>
      </c>
      <c r="AQ2167" s="275"/>
      <c r="AR2167" s="275">
        <f>SUM(AP2167:AQ2167)</f>
        <v>1</v>
      </c>
      <c r="AS2167" s="500"/>
      <c r="AT2167" s="275"/>
      <c r="AU2167" s="275"/>
      <c r="AV2167" s="275">
        <f>SUM(AT2167:AU2167)</f>
        <v>0</v>
      </c>
      <c r="AW2167" s="567">
        <f t="shared" ref="AW2167" si="10435">SUM(G2167,J2167,M2167,P2167,T2167,W2167,Z2167,AC2167,AG2167,AJ2167,AM2167,AP2167,AT2167)</f>
        <v>20</v>
      </c>
      <c r="AX2167" s="567">
        <f t="shared" ref="AX2167" si="10436">SUM(H2167,K2167,N2167,Q2167,U2167,X2167,AA2167,AD2167,AH2167,AK2167,AN2167,AQ2167,AU2167)</f>
        <v>0</v>
      </c>
      <c r="AY2167" s="567">
        <f t="shared" ref="AY2167" si="10437">SUM(I2167,L2167,O2167,R2167,V2167,Y2167,AB2167,AE2167,AI2167,AL2167,AO2167,AR2167,AV2167)</f>
        <v>20</v>
      </c>
      <c r="AZ2167" s="159"/>
      <c r="BA2167" s="159"/>
      <c r="BB2167" s="275">
        <f>SUM(AZ2167:BA2167)</f>
        <v>0</v>
      </c>
      <c r="BC2167" s="275"/>
      <c r="BD2167" s="275"/>
      <c r="BE2167" s="275">
        <f>SUM(BC2167:BD2167)</f>
        <v>0</v>
      </c>
      <c r="BF2167" s="521"/>
      <c r="BG2167" s="605">
        <f>SUM(F2167,S2167,AF2167,AS2167)</f>
        <v>30</v>
      </c>
      <c r="BH2167" s="533">
        <f>SUM(G2167,T2167,AG2167)</f>
        <v>5</v>
      </c>
      <c r="BI2167" s="533">
        <f t="shared" ref="BI2167" si="10438">SUM(H2167,U2167,AH2167)</f>
        <v>0</v>
      </c>
      <c r="BJ2167" s="533">
        <f t="shared" ref="BJ2167" si="10439">SUM(I2167,V2167,AI2167)</f>
        <v>5</v>
      </c>
      <c r="BK2167" s="533">
        <f t="shared" ref="BK2167" si="10440">SUM(J2167,W2167,AJ2167)</f>
        <v>3</v>
      </c>
      <c r="BL2167" s="533">
        <f t="shared" ref="BL2167" si="10441">SUM(K2167,X2167,AK2167)</f>
        <v>0</v>
      </c>
      <c r="BM2167" s="533">
        <f t="shared" ref="BM2167" si="10442">SUM(L2167,Y2167,AL2167)</f>
        <v>3</v>
      </c>
      <c r="BN2167" s="533">
        <f>SUM(M2167,Z2167,AM2167)</f>
        <v>0</v>
      </c>
      <c r="BO2167" s="533">
        <f t="shared" ref="BO2167" si="10443">SUM(N2167,AA2167,AN2167)</f>
        <v>0</v>
      </c>
      <c r="BP2167" s="533">
        <f t="shared" ref="BP2167" si="10444">SUM(O2167,AB2167,AO2167)</f>
        <v>0</v>
      </c>
      <c r="BQ2167" s="533">
        <f t="shared" ref="BQ2167" si="10445">SUM(P2167,AC2167,AP2167)</f>
        <v>12</v>
      </c>
      <c r="BR2167" s="533">
        <f t="shared" ref="BR2167" si="10446">SUM(Q2167,AD2167,AQ2167)</f>
        <v>0</v>
      </c>
      <c r="BS2167" s="533">
        <f t="shared" ref="BS2167" si="10447">SUM(R2167,AE2167,AR2167)</f>
        <v>12</v>
      </c>
      <c r="BT2167" s="533">
        <f>AT2167</f>
        <v>0</v>
      </c>
      <c r="BU2167" s="533">
        <f t="shared" ref="BU2167" si="10448">AU2167</f>
        <v>0</v>
      </c>
      <c r="BV2167" s="533">
        <f t="shared" ref="BV2167" si="10449">AV2167</f>
        <v>0</v>
      </c>
      <c r="BW2167" s="536">
        <f>SUM(BH2167,BK2167,BN2167,BQ2167,BT2167)</f>
        <v>20</v>
      </c>
      <c r="BX2167" s="536">
        <f t="shared" ref="BX2167" si="10450">SUM(BI2167,BL2167,BO2167,BR2167,BU2167)</f>
        <v>0</v>
      </c>
      <c r="BY2167" s="536">
        <f t="shared" ref="BY2167" si="10451">SUM(BJ2167,BM2167,BP2167,BS2167,BV2167)</f>
        <v>20</v>
      </c>
      <c r="BZ2167" t="s">
        <v>74</v>
      </c>
      <c r="CA2167" s="553">
        <f>AZ2167</f>
        <v>0</v>
      </c>
      <c r="CB2167" s="553">
        <f t="shared" ref="CB2167" si="10452">BA2167</f>
        <v>0</v>
      </c>
      <c r="CC2167" s="553">
        <f t="shared" ref="CC2167" si="10453">BB2167</f>
        <v>0</v>
      </c>
      <c r="CD2167" s="553">
        <f>BC2167</f>
        <v>0</v>
      </c>
      <c r="CE2167" s="553">
        <f t="shared" ref="CE2167" si="10454">BD2167</f>
        <v>0</v>
      </c>
      <c r="CF2167" s="553">
        <f t="shared" ref="CF2167" si="10455">BE2167</f>
        <v>0</v>
      </c>
    </row>
    <row r="2168" spans="1:84">
      <c r="A2168" s="149"/>
      <c r="B2168" s="151"/>
      <c r="C2168" s="151"/>
      <c r="D2168" s="151"/>
      <c r="E2168" s="288"/>
      <c r="F2168" s="591"/>
      <c r="G2168" s="159"/>
      <c r="H2168" s="159"/>
      <c r="I2168" s="159"/>
      <c r="J2168" s="159"/>
      <c r="K2168" s="159"/>
      <c r="L2168" s="159"/>
      <c r="M2168" s="159"/>
      <c r="N2168" s="159"/>
      <c r="O2168" s="159"/>
      <c r="P2168" s="159"/>
      <c r="Q2168" s="159"/>
      <c r="R2168" s="159"/>
      <c r="S2168" s="503"/>
      <c r="T2168" s="159"/>
      <c r="U2168" s="159"/>
      <c r="V2168" s="159"/>
      <c r="W2168" s="159"/>
      <c r="X2168" s="159"/>
      <c r="Y2168" s="159"/>
      <c r="Z2168" s="159"/>
      <c r="AA2168" s="159"/>
      <c r="AB2168" s="159"/>
      <c r="AC2168" s="159"/>
      <c r="AD2168" s="159"/>
      <c r="AE2168" s="159"/>
      <c r="AF2168" s="503"/>
      <c r="AG2168" s="159"/>
      <c r="AH2168" s="159"/>
      <c r="AI2168" s="159"/>
      <c r="AJ2168" s="159"/>
      <c r="AK2168" s="159"/>
      <c r="AL2168" s="159"/>
      <c r="AM2168" s="159"/>
      <c r="AN2168" s="159"/>
      <c r="AO2168" s="159"/>
      <c r="AP2168" s="159"/>
      <c r="AQ2168" s="159"/>
      <c r="AR2168" s="159"/>
      <c r="AS2168" s="503"/>
      <c r="AT2168" s="159"/>
      <c r="AU2168" s="159"/>
      <c r="AV2168" s="159"/>
      <c r="AW2168" s="570"/>
      <c r="AX2168" s="570"/>
      <c r="AY2168" s="570"/>
      <c r="AZ2168" s="159"/>
      <c r="BA2168" s="159"/>
      <c r="BB2168" s="159"/>
      <c r="BC2168" s="159"/>
      <c r="BD2168" s="159"/>
      <c r="BE2168" s="159"/>
      <c r="BF2168" s="474"/>
    </row>
    <row r="2169" spans="1:84">
      <c r="A2169" s="149"/>
      <c r="B2169" s="151"/>
      <c r="C2169" s="151"/>
      <c r="D2169" s="151"/>
      <c r="E2169" s="653" t="s">
        <v>952</v>
      </c>
      <c r="F2169" s="589"/>
      <c r="G2169" s="275"/>
      <c r="H2169" s="275"/>
      <c r="I2169" s="275"/>
      <c r="J2169" s="275"/>
      <c r="K2169" s="275"/>
      <c r="L2169" s="275"/>
      <c r="M2169" s="275"/>
      <c r="N2169" s="275"/>
      <c r="O2169" s="275"/>
      <c r="P2169" s="275"/>
      <c r="Q2169" s="275"/>
      <c r="R2169" s="275"/>
      <c r="S2169" s="500"/>
      <c r="T2169" s="275"/>
      <c r="U2169" s="275"/>
      <c r="V2169" s="275"/>
      <c r="W2169" s="275"/>
      <c r="X2169" s="275"/>
      <c r="Y2169" s="275"/>
      <c r="Z2169" s="275"/>
      <c r="AA2169" s="275"/>
      <c r="AB2169" s="275"/>
      <c r="AC2169" s="275"/>
      <c r="AD2169" s="275"/>
      <c r="AE2169" s="275"/>
      <c r="AF2169" s="500"/>
      <c r="AG2169" s="275"/>
      <c r="AH2169" s="275"/>
      <c r="AI2169" s="275"/>
      <c r="AJ2169" s="275"/>
      <c r="AK2169" s="275"/>
      <c r="AL2169" s="275"/>
      <c r="AM2169" s="275"/>
      <c r="AN2169" s="275"/>
      <c r="AO2169" s="275"/>
      <c r="AP2169" s="275"/>
      <c r="AQ2169" s="275"/>
      <c r="AR2169" s="275"/>
      <c r="AS2169" s="500"/>
      <c r="AT2169" s="275"/>
      <c r="AU2169" s="275"/>
      <c r="AV2169" s="275"/>
      <c r="AW2169" s="567"/>
      <c r="AX2169" s="567"/>
      <c r="AY2169" s="567"/>
      <c r="AZ2169" s="159"/>
      <c r="BA2169" s="159"/>
      <c r="BB2169" s="159"/>
      <c r="BC2169" s="275"/>
      <c r="BD2169" s="275"/>
      <c r="BE2169" s="275"/>
      <c r="BF2169" s="521"/>
    </row>
    <row r="2170" spans="1:84">
      <c r="A2170" s="149"/>
      <c r="B2170" s="151"/>
      <c r="C2170" s="151"/>
      <c r="D2170" s="151"/>
      <c r="E2170" s="288" t="s">
        <v>77</v>
      </c>
      <c r="F2170" s="589">
        <v>30</v>
      </c>
      <c r="G2170" s="159"/>
      <c r="H2170" s="159"/>
      <c r="I2170" s="275">
        <f>SUM(G2170:H2170)</f>
        <v>0</v>
      </c>
      <c r="J2170" s="159"/>
      <c r="K2170" s="159"/>
      <c r="L2170" s="275">
        <f>SUM(J2170:K2170)</f>
        <v>0</v>
      </c>
      <c r="M2170" s="159"/>
      <c r="N2170" s="159"/>
      <c r="O2170" s="275">
        <f>SUM(M2170:N2170)</f>
        <v>0</v>
      </c>
      <c r="P2170" s="159"/>
      <c r="Q2170" s="159"/>
      <c r="R2170" s="275">
        <f>SUM(P2170:Q2170)</f>
        <v>0</v>
      </c>
      <c r="S2170" s="500"/>
      <c r="T2170" s="275"/>
      <c r="U2170" s="275"/>
      <c r="V2170" s="275">
        <f>SUM(T2170:U2170)</f>
        <v>0</v>
      </c>
      <c r="W2170" s="275"/>
      <c r="X2170" s="275"/>
      <c r="Y2170" s="275">
        <f>SUM(W2170:X2170)</f>
        <v>0</v>
      </c>
      <c r="Z2170" s="275"/>
      <c r="AA2170" s="275"/>
      <c r="AB2170" s="275">
        <f>SUM(Z2170:AA2170)</f>
        <v>0</v>
      </c>
      <c r="AC2170" s="275"/>
      <c r="AD2170" s="275"/>
      <c r="AE2170" s="275">
        <f>SUM(AC2170:AD2170)</f>
        <v>0</v>
      </c>
      <c r="AF2170" s="500"/>
      <c r="AG2170" s="275"/>
      <c r="AH2170" s="275"/>
      <c r="AI2170" s="275">
        <f>SUM(AG2170:AH2170)</f>
        <v>0</v>
      </c>
      <c r="AJ2170" s="275"/>
      <c r="AK2170" s="275"/>
      <c r="AL2170" s="275">
        <f>SUM(AJ2170:AK2170)</f>
        <v>0</v>
      </c>
      <c r="AM2170" s="275"/>
      <c r="AN2170" s="275"/>
      <c r="AO2170" s="275">
        <f>SUM(AM2170:AN2170)</f>
        <v>0</v>
      </c>
      <c r="AP2170" s="275"/>
      <c r="AQ2170" s="275"/>
      <c r="AR2170" s="275">
        <f>SUM(AP2170:AQ2170)</f>
        <v>0</v>
      </c>
      <c r="AS2170" s="500"/>
      <c r="AT2170" s="275"/>
      <c r="AU2170" s="275"/>
      <c r="AV2170" s="275">
        <f>SUM(AT2170:AU2170)</f>
        <v>0</v>
      </c>
      <c r="AW2170" s="567">
        <f t="shared" ref="AW2170" si="10456">SUM(G2170,J2170,M2170,P2170,T2170,W2170,Z2170,AC2170,AG2170,AJ2170,AM2170,AP2170,AT2170)</f>
        <v>0</v>
      </c>
      <c r="AX2170" s="567">
        <f t="shared" ref="AX2170" si="10457">SUM(H2170,K2170,N2170,Q2170,U2170,X2170,AA2170,AD2170,AH2170,AK2170,AN2170,AQ2170,AU2170)</f>
        <v>0</v>
      </c>
      <c r="AY2170" s="567">
        <f t="shared" ref="AY2170" si="10458">SUM(I2170,L2170,O2170,R2170,V2170,Y2170,AB2170,AE2170,AI2170,AL2170,AO2170,AR2170,AV2170)</f>
        <v>0</v>
      </c>
      <c r="AZ2170" s="159"/>
      <c r="BA2170" s="159"/>
      <c r="BB2170" s="275">
        <f>SUM(AZ2170:BA2170)</f>
        <v>0</v>
      </c>
      <c r="BC2170" s="275"/>
      <c r="BD2170" s="275"/>
      <c r="BE2170" s="275">
        <f>SUM(BC2170:BD2170)</f>
        <v>0</v>
      </c>
      <c r="BF2170" s="521"/>
      <c r="BG2170" s="605">
        <f>SUM(F2170,S2170,AF2170,AS2170)</f>
        <v>30</v>
      </c>
      <c r="BH2170" s="533">
        <f>SUM(G2170,T2170,AG2170)</f>
        <v>0</v>
      </c>
      <c r="BI2170" s="533">
        <f t="shared" ref="BI2170" si="10459">SUM(H2170,U2170,AH2170)</f>
        <v>0</v>
      </c>
      <c r="BJ2170" s="533">
        <f t="shared" ref="BJ2170" si="10460">SUM(I2170,V2170,AI2170)</f>
        <v>0</v>
      </c>
      <c r="BK2170" s="533">
        <f t="shared" ref="BK2170" si="10461">SUM(J2170,W2170,AJ2170)</f>
        <v>0</v>
      </c>
      <c r="BL2170" s="533">
        <f t="shared" ref="BL2170" si="10462">SUM(K2170,X2170,AK2170)</f>
        <v>0</v>
      </c>
      <c r="BM2170" s="533">
        <f t="shared" ref="BM2170" si="10463">SUM(L2170,Y2170,AL2170)</f>
        <v>0</v>
      </c>
      <c r="BN2170" s="533">
        <f>SUM(M2170,Z2170,AM2170)</f>
        <v>0</v>
      </c>
      <c r="BO2170" s="533">
        <f t="shared" ref="BO2170" si="10464">SUM(N2170,AA2170,AN2170)</f>
        <v>0</v>
      </c>
      <c r="BP2170" s="533">
        <f t="shared" ref="BP2170" si="10465">SUM(O2170,AB2170,AO2170)</f>
        <v>0</v>
      </c>
      <c r="BQ2170" s="533">
        <f t="shared" ref="BQ2170" si="10466">SUM(P2170,AC2170,AP2170)</f>
        <v>0</v>
      </c>
      <c r="BR2170" s="533">
        <f t="shared" ref="BR2170" si="10467">SUM(Q2170,AD2170,AQ2170)</f>
        <v>0</v>
      </c>
      <c r="BS2170" s="533">
        <f t="shared" ref="BS2170" si="10468">SUM(R2170,AE2170,AR2170)</f>
        <v>0</v>
      </c>
      <c r="BT2170" s="533">
        <f>AT2170</f>
        <v>0</v>
      </c>
      <c r="BU2170" s="533">
        <f t="shared" ref="BU2170" si="10469">AU2170</f>
        <v>0</v>
      </c>
      <c r="BV2170" s="533">
        <f t="shared" ref="BV2170" si="10470">AV2170</f>
        <v>0</v>
      </c>
      <c r="BW2170" s="536">
        <f>SUM(BH2170,BK2170,BN2170,BQ2170,BT2170)</f>
        <v>0</v>
      </c>
      <c r="BX2170" s="536">
        <f t="shared" ref="BX2170" si="10471">SUM(BI2170,BL2170,BO2170,BR2170,BU2170)</f>
        <v>0</v>
      </c>
      <c r="BY2170" s="536">
        <f t="shared" ref="BY2170" si="10472">SUM(BJ2170,BM2170,BP2170,BS2170,BV2170)</f>
        <v>0</v>
      </c>
      <c r="BZ2170" t="s">
        <v>74</v>
      </c>
      <c r="CA2170" s="553">
        <f>AZ2170</f>
        <v>0</v>
      </c>
      <c r="CB2170" s="553">
        <f t="shared" ref="CB2170" si="10473">BA2170</f>
        <v>0</v>
      </c>
      <c r="CC2170" s="553">
        <f t="shared" ref="CC2170" si="10474">BB2170</f>
        <v>0</v>
      </c>
      <c r="CD2170" s="553">
        <f>BC2170</f>
        <v>0</v>
      </c>
      <c r="CE2170" s="553">
        <f t="shared" ref="CE2170" si="10475">BD2170</f>
        <v>0</v>
      </c>
      <c r="CF2170" s="553">
        <f t="shared" ref="CF2170" si="10476">BE2170</f>
        <v>0</v>
      </c>
    </row>
    <row r="2171" spans="1:84">
      <c r="A2171" s="149"/>
      <c r="B2171" s="151"/>
      <c r="C2171" s="151" t="s">
        <v>74</v>
      </c>
      <c r="D2171" s="151"/>
      <c r="E2171" s="288"/>
      <c r="F2171" s="589"/>
      <c r="G2171" s="275"/>
      <c r="H2171" s="275"/>
      <c r="I2171" s="275"/>
      <c r="J2171" s="275"/>
      <c r="K2171" s="275"/>
      <c r="L2171" s="275"/>
      <c r="M2171" s="275"/>
      <c r="N2171" s="275"/>
      <c r="O2171" s="275"/>
      <c r="P2171" s="275"/>
      <c r="Q2171" s="275"/>
      <c r="R2171" s="275"/>
      <c r="S2171" s="500"/>
      <c r="T2171" s="275"/>
      <c r="U2171" s="275"/>
      <c r="V2171" s="275"/>
      <c r="W2171" s="275"/>
      <c r="X2171" s="275"/>
      <c r="Y2171" s="275"/>
      <c r="Z2171" s="275"/>
      <c r="AA2171" s="275"/>
      <c r="AB2171" s="275"/>
      <c r="AC2171" s="275"/>
      <c r="AD2171" s="275"/>
      <c r="AE2171" s="275"/>
      <c r="AF2171" s="500"/>
      <c r="AG2171" s="275"/>
      <c r="AH2171" s="275"/>
      <c r="AI2171" s="275"/>
      <c r="AJ2171" s="275"/>
      <c r="AK2171" s="275"/>
      <c r="AL2171" s="275"/>
      <c r="AM2171" s="275"/>
      <c r="AN2171" s="275"/>
      <c r="AO2171" s="275"/>
      <c r="AP2171" s="275"/>
      <c r="AQ2171" s="275"/>
      <c r="AR2171" s="275"/>
      <c r="AS2171" s="500"/>
      <c r="AT2171" s="275"/>
      <c r="AU2171" s="275"/>
      <c r="AV2171" s="275"/>
      <c r="AW2171" s="567"/>
      <c r="AX2171" s="567"/>
      <c r="AY2171" s="567"/>
      <c r="AZ2171" s="275"/>
      <c r="BA2171" s="275"/>
      <c r="BB2171" s="275"/>
      <c r="BC2171" s="275"/>
      <c r="BD2171" s="275"/>
      <c r="BE2171" s="275"/>
      <c r="BF2171" s="521"/>
    </row>
    <row r="2172" spans="1:84" s="10" customFormat="1">
      <c r="A2172" s="151"/>
      <c r="B2172" s="151"/>
      <c r="C2172" s="151"/>
      <c r="D2172" s="151"/>
      <c r="E2172" s="375" t="s">
        <v>72</v>
      </c>
      <c r="F2172" s="589">
        <f>SUM(F2167,F2170)</f>
        <v>60</v>
      </c>
      <c r="G2172" s="276">
        <f t="shared" ref="G2172:BE2172" si="10477">SUM(G2167,G2170)</f>
        <v>0</v>
      </c>
      <c r="H2172" s="276">
        <f t="shared" si="10477"/>
        <v>0</v>
      </c>
      <c r="I2172" s="276">
        <f t="shared" si="10477"/>
        <v>0</v>
      </c>
      <c r="J2172" s="276">
        <f t="shared" si="10477"/>
        <v>0</v>
      </c>
      <c r="K2172" s="276">
        <f t="shared" si="10477"/>
        <v>0</v>
      </c>
      <c r="L2172" s="276">
        <f t="shared" si="10477"/>
        <v>0</v>
      </c>
      <c r="M2172" s="276">
        <f t="shared" si="10477"/>
        <v>0</v>
      </c>
      <c r="N2172" s="276">
        <f t="shared" si="10477"/>
        <v>0</v>
      </c>
      <c r="O2172" s="276">
        <f t="shared" si="10477"/>
        <v>0</v>
      </c>
      <c r="P2172" s="276">
        <f t="shared" si="10477"/>
        <v>0</v>
      </c>
      <c r="Q2172" s="276">
        <f t="shared" si="10477"/>
        <v>0</v>
      </c>
      <c r="R2172" s="276">
        <f t="shared" si="10477"/>
        <v>0</v>
      </c>
      <c r="S2172" s="501">
        <f t="shared" si="10477"/>
        <v>0</v>
      </c>
      <c r="T2172" s="276">
        <f t="shared" si="10477"/>
        <v>5</v>
      </c>
      <c r="U2172" s="276">
        <f t="shared" si="10477"/>
        <v>0</v>
      </c>
      <c r="V2172" s="276">
        <f t="shared" si="10477"/>
        <v>5</v>
      </c>
      <c r="W2172" s="276">
        <f t="shared" si="10477"/>
        <v>3</v>
      </c>
      <c r="X2172" s="276">
        <f t="shared" si="10477"/>
        <v>0</v>
      </c>
      <c r="Y2172" s="276">
        <f t="shared" si="10477"/>
        <v>3</v>
      </c>
      <c r="Z2172" s="276">
        <f t="shared" si="10477"/>
        <v>0</v>
      </c>
      <c r="AA2172" s="276">
        <f t="shared" si="10477"/>
        <v>0</v>
      </c>
      <c r="AB2172" s="276">
        <f t="shared" si="10477"/>
        <v>0</v>
      </c>
      <c r="AC2172" s="276">
        <f t="shared" si="10477"/>
        <v>11</v>
      </c>
      <c r="AD2172" s="276">
        <f t="shared" si="10477"/>
        <v>0</v>
      </c>
      <c r="AE2172" s="276">
        <f t="shared" si="10477"/>
        <v>11</v>
      </c>
      <c r="AF2172" s="501">
        <f t="shared" si="10477"/>
        <v>0</v>
      </c>
      <c r="AG2172" s="276">
        <f t="shared" si="10477"/>
        <v>0</v>
      </c>
      <c r="AH2172" s="276">
        <f t="shared" si="10477"/>
        <v>0</v>
      </c>
      <c r="AI2172" s="276">
        <f t="shared" si="10477"/>
        <v>0</v>
      </c>
      <c r="AJ2172" s="276">
        <f t="shared" si="10477"/>
        <v>0</v>
      </c>
      <c r="AK2172" s="276">
        <f t="shared" si="10477"/>
        <v>0</v>
      </c>
      <c r="AL2172" s="276">
        <f t="shared" si="10477"/>
        <v>0</v>
      </c>
      <c r="AM2172" s="276">
        <f t="shared" si="10477"/>
        <v>0</v>
      </c>
      <c r="AN2172" s="276">
        <f t="shared" si="10477"/>
        <v>0</v>
      </c>
      <c r="AO2172" s="276">
        <f t="shared" si="10477"/>
        <v>0</v>
      </c>
      <c r="AP2172" s="276">
        <f t="shared" si="10477"/>
        <v>1</v>
      </c>
      <c r="AQ2172" s="276">
        <f t="shared" si="10477"/>
        <v>0</v>
      </c>
      <c r="AR2172" s="276">
        <f t="shared" si="10477"/>
        <v>1</v>
      </c>
      <c r="AS2172" s="501">
        <f t="shared" si="10477"/>
        <v>0</v>
      </c>
      <c r="AT2172" s="276">
        <f t="shared" si="10477"/>
        <v>0</v>
      </c>
      <c r="AU2172" s="276">
        <f t="shared" si="10477"/>
        <v>0</v>
      </c>
      <c r="AV2172" s="276">
        <f t="shared" si="10477"/>
        <v>0</v>
      </c>
      <c r="AW2172" s="568">
        <f t="shared" si="10477"/>
        <v>20</v>
      </c>
      <c r="AX2172" s="568">
        <f t="shared" si="10477"/>
        <v>0</v>
      </c>
      <c r="AY2172" s="568">
        <f t="shared" si="10477"/>
        <v>20</v>
      </c>
      <c r="AZ2172" s="276">
        <f t="shared" si="10477"/>
        <v>0</v>
      </c>
      <c r="BA2172" s="276">
        <f t="shared" si="10477"/>
        <v>0</v>
      </c>
      <c r="BB2172" s="276">
        <f t="shared" si="10477"/>
        <v>0</v>
      </c>
      <c r="BC2172" s="276">
        <f t="shared" si="10477"/>
        <v>0</v>
      </c>
      <c r="BD2172" s="276">
        <f t="shared" si="10477"/>
        <v>0</v>
      </c>
      <c r="BE2172" s="276">
        <f t="shared" si="10477"/>
        <v>0</v>
      </c>
      <c r="BF2172" s="522"/>
      <c r="BG2172" s="605">
        <f>SUM(F2172,S2172,AF2172,AS2172)</f>
        <v>60</v>
      </c>
      <c r="BH2172" s="533">
        <f>SUM(G2172,T2172,AG2172)</f>
        <v>5</v>
      </c>
      <c r="BI2172" s="533">
        <f t="shared" ref="BI2172" si="10478">SUM(H2172,U2172,AH2172)</f>
        <v>0</v>
      </c>
      <c r="BJ2172" s="533">
        <f t="shared" ref="BJ2172" si="10479">SUM(I2172,V2172,AI2172)</f>
        <v>5</v>
      </c>
      <c r="BK2172" s="533">
        <f t="shared" ref="BK2172" si="10480">SUM(J2172,W2172,AJ2172)</f>
        <v>3</v>
      </c>
      <c r="BL2172" s="533">
        <f t="shared" ref="BL2172" si="10481">SUM(K2172,X2172,AK2172)</f>
        <v>0</v>
      </c>
      <c r="BM2172" s="533">
        <f t="shared" ref="BM2172" si="10482">SUM(L2172,Y2172,AL2172)</f>
        <v>3</v>
      </c>
      <c r="BN2172" s="533">
        <f>SUM(M2172,Z2172,AM2172)</f>
        <v>0</v>
      </c>
      <c r="BO2172" s="533">
        <f t="shared" ref="BO2172" si="10483">SUM(N2172,AA2172,AN2172)</f>
        <v>0</v>
      </c>
      <c r="BP2172" s="533">
        <f t="shared" ref="BP2172" si="10484">SUM(O2172,AB2172,AO2172)</f>
        <v>0</v>
      </c>
      <c r="BQ2172" s="533">
        <f t="shared" ref="BQ2172" si="10485">SUM(P2172,AC2172,AP2172)</f>
        <v>12</v>
      </c>
      <c r="BR2172" s="533">
        <f t="shared" ref="BR2172" si="10486">SUM(Q2172,AD2172,AQ2172)</f>
        <v>0</v>
      </c>
      <c r="BS2172" s="533">
        <f t="shared" ref="BS2172" si="10487">SUM(R2172,AE2172,AR2172)</f>
        <v>12</v>
      </c>
      <c r="BT2172" s="533">
        <f>AT2172</f>
        <v>0</v>
      </c>
      <c r="BU2172" s="533">
        <f t="shared" ref="BU2172" si="10488">AU2172</f>
        <v>0</v>
      </c>
      <c r="BV2172" s="533">
        <f t="shared" ref="BV2172" si="10489">AV2172</f>
        <v>0</v>
      </c>
      <c r="BW2172" s="536">
        <f>SUM(BH2172,BK2172,BN2172,BQ2172,BT2172)</f>
        <v>20</v>
      </c>
      <c r="BX2172" s="536">
        <f t="shared" ref="BX2172" si="10490">SUM(BI2172,BL2172,BO2172,BR2172,BU2172)</f>
        <v>0</v>
      </c>
      <c r="BY2172" s="536">
        <f t="shared" ref="BY2172" si="10491">SUM(BJ2172,BM2172,BP2172,BS2172,BV2172)</f>
        <v>20</v>
      </c>
      <c r="BZ2172" t="s">
        <v>74</v>
      </c>
      <c r="CA2172" s="553">
        <f>AZ2172</f>
        <v>0</v>
      </c>
      <c r="CB2172" s="553">
        <f t="shared" ref="CB2172" si="10492">BA2172</f>
        <v>0</v>
      </c>
      <c r="CC2172" s="553">
        <f t="shared" ref="CC2172" si="10493">BB2172</f>
        <v>0</v>
      </c>
      <c r="CD2172" s="553">
        <f>BC2172</f>
        <v>0</v>
      </c>
      <c r="CE2172" s="553">
        <f t="shared" ref="CE2172" si="10494">BD2172</f>
        <v>0</v>
      </c>
      <c r="CF2172" s="553">
        <f t="shared" ref="CF2172" si="10495">BE2172</f>
        <v>0</v>
      </c>
    </row>
    <row r="2173" spans="1:84">
      <c r="A2173" s="149"/>
      <c r="B2173" s="151"/>
      <c r="C2173" s="151"/>
      <c r="D2173" s="151"/>
      <c r="E2173" s="375"/>
      <c r="F2173" s="589"/>
      <c r="G2173" s="276"/>
      <c r="H2173" s="276"/>
      <c r="I2173" s="276"/>
      <c r="J2173" s="276"/>
      <c r="K2173" s="276"/>
      <c r="L2173" s="276"/>
      <c r="M2173" s="276"/>
      <c r="N2173" s="276"/>
      <c r="O2173" s="276"/>
      <c r="P2173" s="276"/>
      <c r="Q2173" s="276"/>
      <c r="R2173" s="276"/>
      <c r="S2173" s="501"/>
      <c r="T2173" s="276"/>
      <c r="U2173" s="276"/>
      <c r="V2173" s="276"/>
      <c r="W2173" s="276"/>
      <c r="X2173" s="276"/>
      <c r="Y2173" s="276"/>
      <c r="Z2173" s="276"/>
      <c r="AA2173" s="276"/>
      <c r="AB2173" s="276"/>
      <c r="AC2173" s="276"/>
      <c r="AD2173" s="276"/>
      <c r="AE2173" s="276"/>
      <c r="AF2173" s="501"/>
      <c r="AG2173" s="276"/>
      <c r="AH2173" s="276"/>
      <c r="AI2173" s="276"/>
      <c r="AJ2173" s="276"/>
      <c r="AK2173" s="276"/>
      <c r="AL2173" s="276"/>
      <c r="AM2173" s="276"/>
      <c r="AN2173" s="276"/>
      <c r="AO2173" s="276"/>
      <c r="AP2173" s="276"/>
      <c r="AQ2173" s="276"/>
      <c r="AR2173" s="276"/>
      <c r="AS2173" s="501"/>
      <c r="AT2173" s="276"/>
      <c r="AU2173" s="276"/>
      <c r="AV2173" s="276"/>
      <c r="AW2173" s="568"/>
      <c r="AX2173" s="568"/>
      <c r="AY2173" s="568"/>
      <c r="AZ2173" s="276"/>
      <c r="BA2173" s="276"/>
      <c r="BB2173" s="276"/>
      <c r="BC2173" s="276"/>
      <c r="BD2173" s="276"/>
      <c r="BE2173" s="276"/>
      <c r="BF2173" s="522"/>
    </row>
    <row r="2174" spans="1:84">
      <c r="A2174" s="149"/>
      <c r="B2174" s="149"/>
      <c r="C2174" s="151"/>
      <c r="D2174" s="151"/>
      <c r="E2174" s="288"/>
      <c r="F2174" s="591"/>
      <c r="G2174" s="159"/>
      <c r="H2174" s="159"/>
      <c r="I2174" s="159"/>
      <c r="J2174" s="159"/>
      <c r="K2174" s="159"/>
      <c r="L2174" s="159"/>
      <c r="M2174" s="159"/>
      <c r="N2174" s="159"/>
      <c r="O2174" s="159"/>
      <c r="P2174" s="159"/>
      <c r="Q2174" s="159"/>
      <c r="R2174" s="159"/>
      <c r="S2174" s="503"/>
      <c r="T2174" s="159"/>
      <c r="U2174" s="159"/>
      <c r="V2174" s="159"/>
      <c r="W2174" s="159"/>
      <c r="X2174" s="159"/>
      <c r="Y2174" s="159"/>
      <c r="Z2174" s="159"/>
      <c r="AA2174" s="159"/>
      <c r="AB2174" s="159"/>
      <c r="AC2174" s="159"/>
      <c r="AD2174" s="159"/>
      <c r="AE2174" s="159"/>
      <c r="AF2174" s="503"/>
      <c r="AG2174" s="159"/>
      <c r="AH2174" s="159"/>
      <c r="AI2174" s="159"/>
      <c r="AJ2174" s="159"/>
      <c r="AK2174" s="159"/>
      <c r="AL2174" s="159"/>
      <c r="AM2174" s="159"/>
      <c r="AN2174" s="159"/>
      <c r="AO2174" s="159"/>
      <c r="AP2174" s="159"/>
      <c r="AQ2174" s="159"/>
      <c r="AR2174" s="159"/>
      <c r="AS2174" s="503"/>
      <c r="AT2174" s="159"/>
      <c r="AU2174" s="159"/>
      <c r="AV2174" s="159"/>
      <c r="AW2174" s="570"/>
      <c r="AX2174" s="570"/>
      <c r="AY2174" s="570"/>
      <c r="AZ2174" s="159"/>
      <c r="BA2174" s="159"/>
      <c r="BB2174" s="159"/>
      <c r="BC2174" s="159"/>
      <c r="BD2174" s="159"/>
      <c r="BE2174" s="159"/>
      <c r="BF2174" s="474"/>
    </row>
    <row r="2175" spans="1:84">
      <c r="A2175" s="149"/>
      <c r="B2175" s="151" t="s">
        <v>81</v>
      </c>
      <c r="C2175" s="151"/>
      <c r="D2175" s="151"/>
      <c r="E2175" s="288"/>
      <c r="F2175" s="591"/>
      <c r="G2175" s="159"/>
      <c r="H2175" s="159"/>
      <c r="I2175" s="159"/>
      <c r="J2175" s="159"/>
      <c r="K2175" s="159"/>
      <c r="L2175" s="159"/>
      <c r="M2175" s="159"/>
      <c r="N2175" s="159"/>
      <c r="O2175" s="159"/>
      <c r="P2175" s="159"/>
      <c r="Q2175" s="159"/>
      <c r="R2175" s="159"/>
      <c r="S2175" s="503"/>
      <c r="T2175" s="159"/>
      <c r="U2175" s="159"/>
      <c r="V2175" s="159"/>
      <c r="W2175" s="159"/>
      <c r="X2175" s="159"/>
      <c r="Y2175" s="159"/>
      <c r="Z2175" s="159"/>
      <c r="AA2175" s="159"/>
      <c r="AB2175" s="159"/>
      <c r="AC2175" s="159"/>
      <c r="AD2175" s="159"/>
      <c r="AE2175" s="159"/>
      <c r="AF2175" s="503"/>
      <c r="AG2175" s="159"/>
      <c r="AH2175" s="159"/>
      <c r="AI2175" s="159"/>
      <c r="AJ2175" s="159"/>
      <c r="AK2175" s="159"/>
      <c r="AL2175" s="159"/>
      <c r="AM2175" s="159"/>
      <c r="AN2175" s="159"/>
      <c r="AO2175" s="159"/>
      <c r="AP2175" s="159"/>
      <c r="AQ2175" s="159"/>
      <c r="AR2175" s="159"/>
      <c r="AS2175" s="503"/>
      <c r="AT2175" s="159"/>
      <c r="AU2175" s="159"/>
      <c r="AV2175" s="159"/>
      <c r="AW2175" s="570"/>
      <c r="AX2175" s="570"/>
      <c r="AY2175" s="570"/>
      <c r="AZ2175" s="159"/>
      <c r="BA2175" s="159"/>
      <c r="BB2175" s="159"/>
      <c r="BC2175" s="159"/>
      <c r="BD2175" s="159"/>
      <c r="BE2175" s="159"/>
      <c r="BF2175" s="474"/>
    </row>
    <row r="2176" spans="1:84">
      <c r="A2176" s="149"/>
      <c r="B2176" s="149" t="s">
        <v>224</v>
      </c>
      <c r="C2176" s="151" t="s">
        <v>484</v>
      </c>
      <c r="D2176" s="151"/>
      <c r="E2176" s="375" t="s">
        <v>914</v>
      </c>
      <c r="F2176" s="589"/>
      <c r="G2176" s="275"/>
      <c r="H2176" s="275"/>
      <c r="I2176" s="275"/>
      <c r="J2176" s="275"/>
      <c r="K2176" s="275"/>
      <c r="L2176" s="275"/>
      <c r="M2176" s="275"/>
      <c r="N2176" s="275"/>
      <c r="O2176" s="275"/>
      <c r="P2176" s="275"/>
      <c r="Q2176" s="275"/>
      <c r="R2176" s="275"/>
      <c r="S2176" s="500"/>
      <c r="T2176" s="275"/>
      <c r="U2176" s="275"/>
      <c r="V2176" s="275"/>
      <c r="W2176" s="275"/>
      <c r="X2176" s="275"/>
      <c r="Y2176" s="275"/>
      <c r="Z2176" s="275"/>
      <c r="AA2176" s="275"/>
      <c r="AB2176" s="275"/>
      <c r="AC2176" s="275"/>
      <c r="AD2176" s="275"/>
      <c r="AE2176" s="275"/>
      <c r="AF2176" s="500"/>
      <c r="AG2176" s="275"/>
      <c r="AH2176" s="275"/>
      <c r="AI2176" s="275"/>
      <c r="AJ2176" s="275"/>
      <c r="AK2176" s="275"/>
      <c r="AL2176" s="275"/>
      <c r="AM2176" s="275"/>
      <c r="AN2176" s="275"/>
      <c r="AO2176" s="275"/>
      <c r="AP2176" s="275"/>
      <c r="AQ2176" s="275"/>
      <c r="AR2176" s="275"/>
      <c r="AS2176" s="500"/>
      <c r="AT2176" s="275"/>
      <c r="AU2176" s="275"/>
      <c r="AV2176" s="275"/>
      <c r="AW2176" s="567"/>
      <c r="AX2176" s="567"/>
      <c r="AY2176" s="567"/>
      <c r="AZ2176" s="159"/>
      <c r="BA2176" s="159"/>
      <c r="BB2176" s="159"/>
      <c r="BC2176" s="275"/>
      <c r="BD2176" s="275"/>
      <c r="BE2176" s="275"/>
      <c r="BF2176" s="521"/>
    </row>
    <row r="2177" spans="1:84">
      <c r="A2177" s="149"/>
      <c r="B2177" s="151"/>
      <c r="C2177" s="151"/>
      <c r="D2177" s="151"/>
      <c r="E2177" s="288" t="s">
        <v>77</v>
      </c>
      <c r="F2177" s="589"/>
      <c r="G2177" s="159"/>
      <c r="H2177" s="159"/>
      <c r="I2177" s="275">
        <f>SUM(G2177:H2177)</f>
        <v>0</v>
      </c>
      <c r="J2177" s="159"/>
      <c r="K2177" s="159"/>
      <c r="L2177" s="275">
        <f>SUM(J2177:K2177)</f>
        <v>0</v>
      </c>
      <c r="M2177" s="159"/>
      <c r="N2177" s="159"/>
      <c r="O2177" s="275">
        <f>SUM(M2177:N2177)</f>
        <v>0</v>
      </c>
      <c r="P2177" s="159"/>
      <c r="Q2177" s="159"/>
      <c r="R2177" s="275">
        <f>SUM(P2177:Q2177)</f>
        <v>0</v>
      </c>
      <c r="S2177" s="500"/>
      <c r="T2177" s="275"/>
      <c r="U2177" s="275"/>
      <c r="V2177" s="275">
        <f>SUM(T2177:U2177)</f>
        <v>0</v>
      </c>
      <c r="W2177" s="275"/>
      <c r="X2177" s="275"/>
      <c r="Y2177" s="275">
        <f>SUM(W2177:X2177)</f>
        <v>0</v>
      </c>
      <c r="Z2177" s="275"/>
      <c r="AA2177" s="275"/>
      <c r="AB2177" s="275">
        <f>SUM(Z2177:AA2177)</f>
        <v>0</v>
      </c>
      <c r="AC2177" s="275"/>
      <c r="AD2177" s="275"/>
      <c r="AE2177" s="275">
        <f>SUM(AC2177:AD2177)</f>
        <v>0</v>
      </c>
      <c r="AF2177" s="500"/>
      <c r="AG2177" s="275"/>
      <c r="AH2177" s="275"/>
      <c r="AI2177" s="275">
        <f>SUM(AG2177:AH2177)</f>
        <v>0</v>
      </c>
      <c r="AJ2177" s="275"/>
      <c r="AK2177" s="275"/>
      <c r="AL2177" s="275">
        <f>SUM(AJ2177:AK2177)</f>
        <v>0</v>
      </c>
      <c r="AM2177" s="275"/>
      <c r="AN2177" s="275"/>
      <c r="AO2177" s="275">
        <f>SUM(AM2177:AN2177)</f>
        <v>0</v>
      </c>
      <c r="AP2177" s="275"/>
      <c r="AQ2177" s="275"/>
      <c r="AR2177" s="275">
        <f>SUM(AP2177:AQ2177)</f>
        <v>0</v>
      </c>
      <c r="AS2177" s="500"/>
      <c r="AT2177" s="275"/>
      <c r="AU2177" s="275"/>
      <c r="AV2177" s="275">
        <f>SUM(AT2177:AU2177)</f>
        <v>0</v>
      </c>
      <c r="AW2177" s="567">
        <f t="shared" ref="AW2177" si="10496">SUM(G2177,J2177,M2177,P2177,T2177,W2177,Z2177,AC2177,AG2177,AJ2177,AM2177,AP2177,AT2177)</f>
        <v>0</v>
      </c>
      <c r="AX2177" s="567">
        <f t="shared" ref="AX2177" si="10497">SUM(H2177,K2177,N2177,Q2177,U2177,X2177,AA2177,AD2177,AH2177,AK2177,AN2177,AQ2177,AU2177)</f>
        <v>0</v>
      </c>
      <c r="AY2177" s="567">
        <f t="shared" ref="AY2177" si="10498">SUM(I2177,L2177,O2177,R2177,V2177,Y2177,AB2177,AE2177,AI2177,AL2177,AO2177,AR2177,AV2177)</f>
        <v>0</v>
      </c>
      <c r="AZ2177" s="159"/>
      <c r="BA2177" s="159"/>
      <c r="BB2177" s="275">
        <f>SUM(AZ2177:BA2177)</f>
        <v>0</v>
      </c>
      <c r="BC2177" s="275"/>
      <c r="BD2177" s="275"/>
      <c r="BE2177" s="275">
        <f>SUM(BC2177:BD2177)</f>
        <v>0</v>
      </c>
      <c r="BF2177" s="521"/>
      <c r="BG2177" s="605">
        <f>SUM(F2177,S2177,AF2177,AS2177)</f>
        <v>0</v>
      </c>
      <c r="BH2177" s="533">
        <f>SUM(G2177,T2177,AG2177)</f>
        <v>0</v>
      </c>
      <c r="BI2177" s="533">
        <f t="shared" ref="BI2177" si="10499">SUM(H2177,U2177,AH2177)</f>
        <v>0</v>
      </c>
      <c r="BJ2177" s="533">
        <f t="shared" ref="BJ2177" si="10500">SUM(I2177,V2177,AI2177)</f>
        <v>0</v>
      </c>
      <c r="BK2177" s="533">
        <f t="shared" ref="BK2177" si="10501">SUM(J2177,W2177,AJ2177)</f>
        <v>0</v>
      </c>
      <c r="BL2177" s="533">
        <f t="shared" ref="BL2177" si="10502">SUM(K2177,X2177,AK2177)</f>
        <v>0</v>
      </c>
      <c r="BM2177" s="533">
        <f t="shared" ref="BM2177" si="10503">SUM(L2177,Y2177,AL2177)</f>
        <v>0</v>
      </c>
      <c r="BN2177" s="533">
        <f>SUM(M2177,Z2177,AM2177)</f>
        <v>0</v>
      </c>
      <c r="BO2177" s="533">
        <f t="shared" ref="BO2177" si="10504">SUM(N2177,AA2177,AN2177)</f>
        <v>0</v>
      </c>
      <c r="BP2177" s="533">
        <f t="shared" ref="BP2177" si="10505">SUM(O2177,AB2177,AO2177)</f>
        <v>0</v>
      </c>
      <c r="BQ2177" s="533">
        <f t="shared" ref="BQ2177" si="10506">SUM(P2177,AC2177,AP2177)</f>
        <v>0</v>
      </c>
      <c r="BR2177" s="533">
        <f t="shared" ref="BR2177" si="10507">SUM(Q2177,AD2177,AQ2177)</f>
        <v>0</v>
      </c>
      <c r="BS2177" s="533">
        <f t="shared" ref="BS2177" si="10508">SUM(R2177,AE2177,AR2177)</f>
        <v>0</v>
      </c>
      <c r="BT2177" s="533">
        <f>AT2177</f>
        <v>0</v>
      </c>
      <c r="BU2177" s="533">
        <f t="shared" ref="BU2177" si="10509">AU2177</f>
        <v>0</v>
      </c>
      <c r="BV2177" s="533">
        <f t="shared" ref="BV2177" si="10510">AV2177</f>
        <v>0</v>
      </c>
      <c r="BW2177" s="536">
        <f>SUM(BH2177,BK2177,BN2177,BQ2177,BT2177)</f>
        <v>0</v>
      </c>
      <c r="BX2177" s="536">
        <f t="shared" ref="BX2177" si="10511">SUM(BI2177,BL2177,BO2177,BR2177,BU2177)</f>
        <v>0</v>
      </c>
      <c r="BY2177" s="536">
        <f t="shared" ref="BY2177" si="10512">SUM(BJ2177,BM2177,BP2177,BS2177,BV2177)</f>
        <v>0</v>
      </c>
      <c r="BZ2177" t="s">
        <v>74</v>
      </c>
      <c r="CA2177" s="553">
        <f>AZ2177</f>
        <v>0</v>
      </c>
      <c r="CB2177" s="553">
        <f t="shared" ref="CB2177" si="10513">BA2177</f>
        <v>0</v>
      </c>
      <c r="CC2177" s="553">
        <f t="shared" ref="CC2177" si="10514">BB2177</f>
        <v>0</v>
      </c>
      <c r="CD2177" s="553">
        <f>BC2177</f>
        <v>0</v>
      </c>
      <c r="CE2177" s="553">
        <f t="shared" ref="CE2177" si="10515">BD2177</f>
        <v>0</v>
      </c>
      <c r="CF2177" s="553">
        <f t="shared" ref="CF2177" si="10516">BE2177</f>
        <v>0</v>
      </c>
    </row>
    <row r="2178" spans="1:84">
      <c r="A2178" s="149" t="s">
        <v>74</v>
      </c>
      <c r="B2178" s="151"/>
      <c r="C2178" s="151"/>
      <c r="D2178" s="151"/>
      <c r="E2178" s="375"/>
      <c r="F2178" s="589"/>
      <c r="G2178" s="276" t="s">
        <v>74</v>
      </c>
      <c r="H2178" s="276"/>
      <c r="I2178" s="276"/>
      <c r="J2178" s="276"/>
      <c r="K2178" s="276"/>
      <c r="L2178" s="276"/>
      <c r="M2178" s="276"/>
      <c r="N2178" s="276"/>
      <c r="O2178" s="276"/>
      <c r="P2178" s="276"/>
      <c r="Q2178" s="276"/>
      <c r="R2178" s="276"/>
      <c r="S2178" s="501"/>
      <c r="T2178" s="276"/>
      <c r="U2178" s="276"/>
      <c r="V2178" s="276"/>
      <c r="W2178" s="276"/>
      <c r="X2178" s="276"/>
      <c r="Y2178" s="276"/>
      <c r="Z2178" s="276"/>
      <c r="AA2178" s="276"/>
      <c r="AB2178" s="276"/>
      <c r="AC2178" s="276"/>
      <c r="AD2178" s="276"/>
      <c r="AE2178" s="276"/>
      <c r="AF2178" s="501"/>
      <c r="AG2178" s="276"/>
      <c r="AH2178" s="276"/>
      <c r="AI2178" s="276"/>
      <c r="AJ2178" s="276"/>
      <c r="AK2178" s="276"/>
      <c r="AL2178" s="276"/>
      <c r="AM2178" s="276"/>
      <c r="AN2178" s="276"/>
      <c r="AO2178" s="276"/>
      <c r="AP2178" s="276"/>
      <c r="AQ2178" s="276"/>
      <c r="AR2178" s="276"/>
      <c r="AS2178" s="501"/>
      <c r="AT2178" s="276"/>
      <c r="AU2178" s="276"/>
      <c r="AV2178" s="276"/>
      <c r="AW2178" s="568"/>
      <c r="AX2178" s="568"/>
      <c r="AY2178" s="568"/>
      <c r="AZ2178" s="276"/>
      <c r="BA2178" s="276"/>
      <c r="BB2178" s="276"/>
      <c r="BC2178" s="276"/>
      <c r="BD2178" s="276"/>
      <c r="BE2178" s="276"/>
      <c r="BF2178" s="522"/>
    </row>
    <row r="2179" spans="1:84">
      <c r="A2179" s="149"/>
      <c r="B2179" s="149" t="s">
        <v>544</v>
      </c>
      <c r="C2179" s="151"/>
      <c r="D2179" s="151"/>
      <c r="E2179" s="375" t="s">
        <v>571</v>
      </c>
      <c r="F2179" s="589"/>
      <c r="G2179" s="275"/>
      <c r="H2179" s="275"/>
      <c r="I2179" s="275"/>
      <c r="J2179" s="275"/>
      <c r="K2179" s="275"/>
      <c r="L2179" s="275"/>
      <c r="M2179" s="275"/>
      <c r="N2179" s="275"/>
      <c r="O2179" s="275"/>
      <c r="P2179" s="275"/>
      <c r="Q2179" s="275"/>
      <c r="R2179" s="275"/>
      <c r="S2179" s="500"/>
      <c r="T2179" s="275"/>
      <c r="U2179" s="275"/>
      <c r="V2179" s="275"/>
      <c r="W2179" s="275"/>
      <c r="X2179" s="275"/>
      <c r="Y2179" s="275"/>
      <c r="Z2179" s="275"/>
      <c r="AA2179" s="275"/>
      <c r="AB2179" s="275"/>
      <c r="AC2179" s="275"/>
      <c r="AD2179" s="275"/>
      <c r="AE2179" s="275"/>
      <c r="AF2179" s="500"/>
      <c r="AG2179" s="275"/>
      <c r="AH2179" s="275"/>
      <c r="AI2179" s="275"/>
      <c r="AJ2179" s="275"/>
      <c r="AK2179" s="275"/>
      <c r="AL2179" s="275"/>
      <c r="AM2179" s="275"/>
      <c r="AN2179" s="275"/>
      <c r="AO2179" s="275"/>
      <c r="AP2179" s="275"/>
      <c r="AQ2179" s="275"/>
      <c r="AR2179" s="275"/>
      <c r="AS2179" s="500"/>
      <c r="AT2179" s="275"/>
      <c r="AU2179" s="275"/>
      <c r="AV2179" s="275"/>
      <c r="AW2179" s="567"/>
      <c r="AX2179" s="567"/>
      <c r="AY2179" s="567"/>
      <c r="AZ2179" s="275"/>
      <c r="BA2179" s="275"/>
      <c r="BB2179" s="275"/>
      <c r="BC2179" s="275"/>
      <c r="BD2179" s="275"/>
      <c r="BE2179" s="275"/>
      <c r="BF2179" s="521"/>
    </row>
    <row r="2180" spans="1:84">
      <c r="A2180" s="149"/>
      <c r="B2180" s="151"/>
      <c r="C2180" s="151"/>
      <c r="D2180" s="151"/>
      <c r="E2180" s="288" t="s">
        <v>77</v>
      </c>
      <c r="F2180" s="589">
        <v>8</v>
      </c>
      <c r="G2180" s="159">
        <v>2</v>
      </c>
      <c r="H2180" s="159">
        <v>2</v>
      </c>
      <c r="I2180" s="275">
        <f>SUM(G2180:H2180)</f>
        <v>4</v>
      </c>
      <c r="J2180" s="159">
        <v>2</v>
      </c>
      <c r="K2180" s="159"/>
      <c r="L2180" s="275">
        <f>SUM(J2180:K2180)</f>
        <v>2</v>
      </c>
      <c r="M2180" s="159"/>
      <c r="N2180" s="159"/>
      <c r="O2180" s="275">
        <f>SUM(M2180:N2180)</f>
        <v>0</v>
      </c>
      <c r="P2180" s="159">
        <v>2</v>
      </c>
      <c r="Q2180" s="159"/>
      <c r="R2180" s="275">
        <f>SUM(P2180:Q2180)</f>
        <v>2</v>
      </c>
      <c r="S2180" s="500"/>
      <c r="T2180" s="275"/>
      <c r="U2180" s="275"/>
      <c r="V2180" s="275">
        <f>SUM(T2180:U2180)</f>
        <v>0</v>
      </c>
      <c r="W2180" s="275"/>
      <c r="X2180" s="275"/>
      <c r="Y2180" s="275">
        <f>SUM(W2180:X2180)</f>
        <v>0</v>
      </c>
      <c r="Z2180" s="275"/>
      <c r="AA2180" s="275"/>
      <c r="AB2180" s="275">
        <f>SUM(Z2180:AA2180)</f>
        <v>0</v>
      </c>
      <c r="AC2180" s="275"/>
      <c r="AD2180" s="275"/>
      <c r="AE2180" s="275">
        <f>SUM(AC2180:AD2180)</f>
        <v>0</v>
      </c>
      <c r="AF2180" s="500"/>
      <c r="AG2180" s="275"/>
      <c r="AH2180" s="275"/>
      <c r="AI2180" s="275">
        <f>SUM(AG2180:AH2180)</f>
        <v>0</v>
      </c>
      <c r="AJ2180" s="275"/>
      <c r="AK2180" s="275"/>
      <c r="AL2180" s="275">
        <f>SUM(AJ2180:AK2180)</f>
        <v>0</v>
      </c>
      <c r="AM2180" s="275"/>
      <c r="AN2180" s="275"/>
      <c r="AO2180" s="275">
        <f>SUM(AM2180:AN2180)</f>
        <v>0</v>
      </c>
      <c r="AP2180" s="275"/>
      <c r="AQ2180" s="275"/>
      <c r="AR2180" s="275">
        <f>SUM(AP2180:AQ2180)</f>
        <v>0</v>
      </c>
      <c r="AS2180" s="500"/>
      <c r="AT2180" s="275"/>
      <c r="AU2180" s="275"/>
      <c r="AV2180" s="275">
        <f>SUM(AT2180:AU2180)</f>
        <v>0</v>
      </c>
      <c r="AW2180" s="567">
        <f t="shared" ref="AW2180:AW2181" si="10517">SUM(G2180,J2180,M2180,P2180,T2180,W2180,Z2180,AC2180,AG2180,AJ2180,AM2180,AP2180,AT2180)</f>
        <v>6</v>
      </c>
      <c r="AX2180" s="567">
        <f t="shared" ref="AX2180:AX2181" si="10518">SUM(H2180,K2180,N2180,Q2180,U2180,X2180,AA2180,AD2180,AH2180,AK2180,AN2180,AQ2180,AU2180)</f>
        <v>2</v>
      </c>
      <c r="AY2180" s="567">
        <f t="shared" ref="AY2180:AY2181" si="10519">SUM(I2180,L2180,O2180,R2180,V2180,Y2180,AB2180,AE2180,AI2180,AL2180,AO2180,AR2180,AV2180)</f>
        <v>8</v>
      </c>
      <c r="AZ2180" s="159"/>
      <c r="BA2180" s="159"/>
      <c r="BB2180" s="275">
        <f>SUM(AZ2180:BA2180)</f>
        <v>0</v>
      </c>
      <c r="BC2180" s="275"/>
      <c r="BD2180" s="275"/>
      <c r="BE2180" s="275">
        <f>SUM(BC2180:BD2180)</f>
        <v>0</v>
      </c>
      <c r="BF2180" s="521"/>
      <c r="BG2180" s="605">
        <f>SUM(F2180,S2180,AF2180,AS2180)</f>
        <v>8</v>
      </c>
      <c r="BH2180" s="533">
        <f>SUM(G2180,T2180,AG2180)</f>
        <v>2</v>
      </c>
      <c r="BI2180" s="533">
        <f t="shared" ref="BI2180:BI2182" si="10520">SUM(H2180,U2180,AH2180)</f>
        <v>2</v>
      </c>
      <c r="BJ2180" s="533">
        <f t="shared" ref="BJ2180:BJ2182" si="10521">SUM(I2180,V2180,AI2180)</f>
        <v>4</v>
      </c>
      <c r="BK2180" s="533">
        <f t="shared" ref="BK2180:BK2182" si="10522">SUM(J2180,W2180,AJ2180)</f>
        <v>2</v>
      </c>
      <c r="BL2180" s="533">
        <f t="shared" ref="BL2180:BL2182" si="10523">SUM(K2180,X2180,AK2180)</f>
        <v>0</v>
      </c>
      <c r="BM2180" s="533">
        <f t="shared" ref="BM2180:BM2182" si="10524">SUM(L2180,Y2180,AL2180)</f>
        <v>2</v>
      </c>
      <c r="BN2180" s="533">
        <f>SUM(M2180,Z2180,AM2180)</f>
        <v>0</v>
      </c>
      <c r="BO2180" s="533">
        <f t="shared" ref="BO2180:BO2182" si="10525">SUM(N2180,AA2180,AN2180)</f>
        <v>0</v>
      </c>
      <c r="BP2180" s="533">
        <f t="shared" ref="BP2180:BP2182" si="10526">SUM(O2180,AB2180,AO2180)</f>
        <v>0</v>
      </c>
      <c r="BQ2180" s="533">
        <f t="shared" ref="BQ2180:BQ2182" si="10527">SUM(P2180,AC2180,AP2180)</f>
        <v>2</v>
      </c>
      <c r="BR2180" s="533">
        <f t="shared" ref="BR2180:BR2182" si="10528">SUM(Q2180,AD2180,AQ2180)</f>
        <v>0</v>
      </c>
      <c r="BS2180" s="533">
        <f t="shared" ref="BS2180:BS2182" si="10529">SUM(R2180,AE2180,AR2180)</f>
        <v>2</v>
      </c>
      <c r="BT2180" s="533">
        <f>AT2180</f>
        <v>0</v>
      </c>
      <c r="BU2180" s="533">
        <f t="shared" ref="BU2180:BU2182" si="10530">AU2180</f>
        <v>0</v>
      </c>
      <c r="BV2180" s="533">
        <f t="shared" ref="BV2180:BV2182" si="10531">AV2180</f>
        <v>0</v>
      </c>
      <c r="BW2180" s="536">
        <f>SUM(BH2180,BK2180,BN2180,BQ2180,BT2180)</f>
        <v>6</v>
      </c>
      <c r="BX2180" s="536">
        <f t="shared" ref="BX2180:BX2182" si="10532">SUM(BI2180,BL2180,BO2180,BR2180,BU2180)</f>
        <v>2</v>
      </c>
      <c r="BY2180" s="536">
        <f t="shared" ref="BY2180:BY2182" si="10533">SUM(BJ2180,BM2180,BP2180,BS2180,BV2180)</f>
        <v>8</v>
      </c>
      <c r="BZ2180" t="s">
        <v>74</v>
      </c>
      <c r="CA2180" s="553">
        <f>AZ2180</f>
        <v>0</v>
      </c>
      <c r="CB2180" s="553">
        <f t="shared" ref="CB2180:CB2182" si="10534">BA2180</f>
        <v>0</v>
      </c>
      <c r="CC2180" s="553">
        <f t="shared" ref="CC2180:CC2182" si="10535">BB2180</f>
        <v>0</v>
      </c>
      <c r="CD2180" s="553">
        <f>BC2180</f>
        <v>0</v>
      </c>
      <c r="CE2180" s="553">
        <f t="shared" ref="CE2180:CE2182" si="10536">BD2180</f>
        <v>0</v>
      </c>
      <c r="CF2180" s="553">
        <f t="shared" ref="CF2180:CF2182" si="10537">BE2180</f>
        <v>0</v>
      </c>
    </row>
    <row r="2181" spans="1:84">
      <c r="A2181" s="149"/>
      <c r="B2181" s="151"/>
      <c r="C2181" s="151"/>
      <c r="D2181" s="151"/>
      <c r="E2181" s="288" t="s">
        <v>78</v>
      </c>
      <c r="F2181" s="589">
        <v>8</v>
      </c>
      <c r="G2181" s="159"/>
      <c r="H2181" s="159">
        <v>2</v>
      </c>
      <c r="I2181" s="275">
        <f>SUM(G2181:H2181)</f>
        <v>2</v>
      </c>
      <c r="J2181" s="159">
        <v>2</v>
      </c>
      <c r="K2181" s="159"/>
      <c r="L2181" s="275">
        <f>SUM(J2181:K2181)</f>
        <v>2</v>
      </c>
      <c r="M2181" s="159"/>
      <c r="N2181" s="159"/>
      <c r="O2181" s="275">
        <f>SUM(M2181:N2181)</f>
        <v>0</v>
      </c>
      <c r="P2181" s="159">
        <v>1</v>
      </c>
      <c r="Q2181" s="159">
        <v>2</v>
      </c>
      <c r="R2181" s="275">
        <f>SUM(P2181:Q2181)</f>
        <v>3</v>
      </c>
      <c r="S2181" s="500"/>
      <c r="T2181" s="275"/>
      <c r="U2181" s="275"/>
      <c r="V2181" s="275">
        <f>SUM(T2181:U2181)</f>
        <v>0</v>
      </c>
      <c r="W2181" s="275"/>
      <c r="X2181" s="275"/>
      <c r="Y2181" s="275">
        <f>SUM(W2181:X2181)</f>
        <v>0</v>
      </c>
      <c r="Z2181" s="275"/>
      <c r="AA2181" s="275"/>
      <c r="AB2181" s="275">
        <f>SUM(Z2181:AA2181)</f>
        <v>0</v>
      </c>
      <c r="AC2181" s="275"/>
      <c r="AD2181" s="275"/>
      <c r="AE2181" s="275">
        <f>SUM(AC2181:AD2181)</f>
        <v>0</v>
      </c>
      <c r="AF2181" s="500"/>
      <c r="AG2181" s="275"/>
      <c r="AH2181" s="275"/>
      <c r="AI2181" s="275">
        <f>SUM(AG2181:AH2181)</f>
        <v>0</v>
      </c>
      <c r="AJ2181" s="275"/>
      <c r="AK2181" s="275"/>
      <c r="AL2181" s="275">
        <f>SUM(AJ2181:AK2181)</f>
        <v>0</v>
      </c>
      <c r="AM2181" s="275"/>
      <c r="AN2181" s="275"/>
      <c r="AO2181" s="275">
        <f>SUM(AM2181:AN2181)</f>
        <v>0</v>
      </c>
      <c r="AP2181" s="275"/>
      <c r="AQ2181" s="275"/>
      <c r="AR2181" s="275">
        <f>SUM(AP2181:AQ2181)</f>
        <v>0</v>
      </c>
      <c r="AS2181" s="500"/>
      <c r="AT2181" s="275"/>
      <c r="AU2181" s="275"/>
      <c r="AV2181" s="275">
        <f>SUM(AT2181:AU2181)</f>
        <v>0</v>
      </c>
      <c r="AW2181" s="567">
        <f t="shared" si="10517"/>
        <v>3</v>
      </c>
      <c r="AX2181" s="567">
        <f t="shared" si="10518"/>
        <v>4</v>
      </c>
      <c r="AY2181" s="567">
        <f t="shared" si="10519"/>
        <v>7</v>
      </c>
      <c r="AZ2181" s="159"/>
      <c r="BA2181" s="159"/>
      <c r="BB2181" s="275">
        <f>SUM(AZ2181:BA2181)</f>
        <v>0</v>
      </c>
      <c r="BC2181" s="275"/>
      <c r="BD2181" s="275"/>
      <c r="BE2181" s="275">
        <f>SUM(BC2181:BD2181)</f>
        <v>0</v>
      </c>
      <c r="BF2181" s="521"/>
      <c r="BG2181" s="605">
        <f>SUM(F2181,S2181,AF2181,AS2181)</f>
        <v>8</v>
      </c>
      <c r="BH2181" s="533">
        <f>SUM(G2181,T2181,AG2181)</f>
        <v>0</v>
      </c>
      <c r="BI2181" s="533">
        <f t="shared" si="10520"/>
        <v>2</v>
      </c>
      <c r="BJ2181" s="533">
        <f t="shared" si="10521"/>
        <v>2</v>
      </c>
      <c r="BK2181" s="533">
        <f t="shared" si="10522"/>
        <v>2</v>
      </c>
      <c r="BL2181" s="533">
        <f t="shared" si="10523"/>
        <v>0</v>
      </c>
      <c r="BM2181" s="533">
        <f t="shared" si="10524"/>
        <v>2</v>
      </c>
      <c r="BN2181" s="533">
        <f>SUM(M2181,Z2181,AM2181)</f>
        <v>0</v>
      </c>
      <c r="BO2181" s="533">
        <f t="shared" si="10525"/>
        <v>0</v>
      </c>
      <c r="BP2181" s="533">
        <f t="shared" si="10526"/>
        <v>0</v>
      </c>
      <c r="BQ2181" s="533">
        <f t="shared" si="10527"/>
        <v>1</v>
      </c>
      <c r="BR2181" s="533">
        <f t="shared" si="10528"/>
        <v>2</v>
      </c>
      <c r="BS2181" s="533">
        <f t="shared" si="10529"/>
        <v>3</v>
      </c>
      <c r="BT2181" s="533">
        <f>AT2181</f>
        <v>0</v>
      </c>
      <c r="BU2181" s="533">
        <f t="shared" si="10530"/>
        <v>0</v>
      </c>
      <c r="BV2181" s="533">
        <f t="shared" si="10531"/>
        <v>0</v>
      </c>
      <c r="BW2181" s="536">
        <f>SUM(BH2181,BK2181,BN2181,BQ2181,BT2181)</f>
        <v>3</v>
      </c>
      <c r="BX2181" s="536">
        <f t="shared" si="10532"/>
        <v>4</v>
      </c>
      <c r="BY2181" s="536">
        <f t="shared" si="10533"/>
        <v>7</v>
      </c>
      <c r="BZ2181" t="s">
        <v>74</v>
      </c>
      <c r="CA2181" s="553">
        <f>AZ2181</f>
        <v>0</v>
      </c>
      <c r="CB2181" s="553">
        <f t="shared" si="10534"/>
        <v>0</v>
      </c>
      <c r="CC2181" s="553">
        <f t="shared" si="10535"/>
        <v>0</v>
      </c>
      <c r="CD2181" s="553">
        <f>BC2181</f>
        <v>0</v>
      </c>
      <c r="CE2181" s="553">
        <f t="shared" si="10536"/>
        <v>0</v>
      </c>
      <c r="CF2181" s="553">
        <f t="shared" si="10537"/>
        <v>0</v>
      </c>
    </row>
    <row r="2182" spans="1:84">
      <c r="A2182" s="149"/>
      <c r="B2182" s="151"/>
      <c r="C2182" s="151"/>
      <c r="D2182" s="151"/>
      <c r="E2182" s="379" t="s">
        <v>85</v>
      </c>
      <c r="F2182" s="589">
        <f>SUM(F2180:F2181)</f>
        <v>16</v>
      </c>
      <c r="G2182" s="276">
        <f t="shared" ref="G2182:BE2182" si="10538">SUM(G2180:G2181)</f>
        <v>2</v>
      </c>
      <c r="H2182" s="276">
        <f t="shared" si="10538"/>
        <v>4</v>
      </c>
      <c r="I2182" s="276">
        <f t="shared" si="10538"/>
        <v>6</v>
      </c>
      <c r="J2182" s="276">
        <f t="shared" si="10538"/>
        <v>4</v>
      </c>
      <c r="K2182" s="276">
        <f t="shared" si="10538"/>
        <v>0</v>
      </c>
      <c r="L2182" s="276">
        <f t="shared" si="10538"/>
        <v>4</v>
      </c>
      <c r="M2182" s="276">
        <f t="shared" si="10538"/>
        <v>0</v>
      </c>
      <c r="N2182" s="276">
        <f t="shared" si="10538"/>
        <v>0</v>
      </c>
      <c r="O2182" s="276">
        <f t="shared" si="10538"/>
        <v>0</v>
      </c>
      <c r="P2182" s="276">
        <f t="shared" si="10538"/>
        <v>3</v>
      </c>
      <c r="Q2182" s="276">
        <f t="shared" si="10538"/>
        <v>2</v>
      </c>
      <c r="R2182" s="276">
        <f t="shared" si="10538"/>
        <v>5</v>
      </c>
      <c r="S2182" s="501">
        <f t="shared" si="10538"/>
        <v>0</v>
      </c>
      <c r="T2182" s="276">
        <f t="shared" si="10538"/>
        <v>0</v>
      </c>
      <c r="U2182" s="276">
        <f t="shared" si="10538"/>
        <v>0</v>
      </c>
      <c r="V2182" s="276">
        <f t="shared" si="10538"/>
        <v>0</v>
      </c>
      <c r="W2182" s="276">
        <f t="shared" si="10538"/>
        <v>0</v>
      </c>
      <c r="X2182" s="276">
        <f t="shared" si="10538"/>
        <v>0</v>
      </c>
      <c r="Y2182" s="276">
        <f t="shared" si="10538"/>
        <v>0</v>
      </c>
      <c r="Z2182" s="276">
        <f t="shared" si="10538"/>
        <v>0</v>
      </c>
      <c r="AA2182" s="276">
        <f t="shared" si="10538"/>
        <v>0</v>
      </c>
      <c r="AB2182" s="276">
        <f t="shared" si="10538"/>
        <v>0</v>
      </c>
      <c r="AC2182" s="276">
        <f t="shared" si="10538"/>
        <v>0</v>
      </c>
      <c r="AD2182" s="276">
        <f t="shared" si="10538"/>
        <v>0</v>
      </c>
      <c r="AE2182" s="276">
        <f t="shared" si="10538"/>
        <v>0</v>
      </c>
      <c r="AF2182" s="501">
        <f t="shared" si="10538"/>
        <v>0</v>
      </c>
      <c r="AG2182" s="276">
        <f t="shared" si="10538"/>
        <v>0</v>
      </c>
      <c r="AH2182" s="276">
        <f t="shared" si="10538"/>
        <v>0</v>
      </c>
      <c r="AI2182" s="276">
        <f t="shared" si="10538"/>
        <v>0</v>
      </c>
      <c r="AJ2182" s="276">
        <f t="shared" si="10538"/>
        <v>0</v>
      </c>
      <c r="AK2182" s="276">
        <f t="shared" si="10538"/>
        <v>0</v>
      </c>
      <c r="AL2182" s="276">
        <f t="shared" si="10538"/>
        <v>0</v>
      </c>
      <c r="AM2182" s="276">
        <f t="shared" si="10538"/>
        <v>0</v>
      </c>
      <c r="AN2182" s="276">
        <f t="shared" si="10538"/>
        <v>0</v>
      </c>
      <c r="AO2182" s="276">
        <f t="shared" si="10538"/>
        <v>0</v>
      </c>
      <c r="AP2182" s="276">
        <f t="shared" si="10538"/>
        <v>0</v>
      </c>
      <c r="AQ2182" s="276">
        <f t="shared" si="10538"/>
        <v>0</v>
      </c>
      <c r="AR2182" s="276">
        <f t="shared" si="10538"/>
        <v>0</v>
      </c>
      <c r="AS2182" s="501">
        <f t="shared" si="10538"/>
        <v>0</v>
      </c>
      <c r="AT2182" s="276">
        <f t="shared" si="10538"/>
        <v>0</v>
      </c>
      <c r="AU2182" s="276">
        <f t="shared" si="10538"/>
        <v>0</v>
      </c>
      <c r="AV2182" s="276">
        <f t="shared" si="10538"/>
        <v>0</v>
      </c>
      <c r="AW2182" s="568">
        <f t="shared" si="10538"/>
        <v>9</v>
      </c>
      <c r="AX2182" s="568">
        <f t="shared" si="10538"/>
        <v>6</v>
      </c>
      <c r="AY2182" s="568">
        <f t="shared" si="10538"/>
        <v>15</v>
      </c>
      <c r="AZ2182" s="276">
        <f t="shared" si="10538"/>
        <v>0</v>
      </c>
      <c r="BA2182" s="276">
        <f t="shared" si="10538"/>
        <v>0</v>
      </c>
      <c r="BB2182" s="276">
        <f t="shared" si="10538"/>
        <v>0</v>
      </c>
      <c r="BC2182" s="276">
        <f t="shared" si="10538"/>
        <v>0</v>
      </c>
      <c r="BD2182" s="276">
        <f t="shared" si="10538"/>
        <v>0</v>
      </c>
      <c r="BE2182" s="276">
        <f t="shared" si="10538"/>
        <v>0</v>
      </c>
      <c r="BF2182" s="522"/>
      <c r="BG2182" s="605">
        <f>SUM(F2182,S2182,AF2182,AS2182)</f>
        <v>16</v>
      </c>
      <c r="BH2182" s="533">
        <f>SUM(G2182,T2182,AG2182)</f>
        <v>2</v>
      </c>
      <c r="BI2182" s="533">
        <f t="shared" si="10520"/>
        <v>4</v>
      </c>
      <c r="BJ2182" s="533">
        <f t="shared" si="10521"/>
        <v>6</v>
      </c>
      <c r="BK2182" s="533">
        <f t="shared" si="10522"/>
        <v>4</v>
      </c>
      <c r="BL2182" s="533">
        <f t="shared" si="10523"/>
        <v>0</v>
      </c>
      <c r="BM2182" s="533">
        <f t="shared" si="10524"/>
        <v>4</v>
      </c>
      <c r="BN2182" s="533">
        <f>SUM(M2182,Z2182,AM2182)</f>
        <v>0</v>
      </c>
      <c r="BO2182" s="533">
        <f t="shared" si="10525"/>
        <v>0</v>
      </c>
      <c r="BP2182" s="533">
        <f t="shared" si="10526"/>
        <v>0</v>
      </c>
      <c r="BQ2182" s="533">
        <f t="shared" si="10527"/>
        <v>3</v>
      </c>
      <c r="BR2182" s="533">
        <f t="shared" si="10528"/>
        <v>2</v>
      </c>
      <c r="BS2182" s="533">
        <f t="shared" si="10529"/>
        <v>5</v>
      </c>
      <c r="BT2182" s="533">
        <f>AT2182</f>
        <v>0</v>
      </c>
      <c r="BU2182" s="533">
        <f t="shared" si="10530"/>
        <v>0</v>
      </c>
      <c r="BV2182" s="533">
        <f t="shared" si="10531"/>
        <v>0</v>
      </c>
      <c r="BW2182" s="536">
        <f>SUM(BH2182,BK2182,BN2182,BQ2182,BT2182)</f>
        <v>9</v>
      </c>
      <c r="BX2182" s="536">
        <f t="shared" si="10532"/>
        <v>6</v>
      </c>
      <c r="BY2182" s="536">
        <f t="shared" si="10533"/>
        <v>15</v>
      </c>
      <c r="BZ2182" t="s">
        <v>74</v>
      </c>
      <c r="CA2182" s="553">
        <f>AZ2182</f>
        <v>0</v>
      </c>
      <c r="CB2182" s="553">
        <f t="shared" si="10534"/>
        <v>0</v>
      </c>
      <c r="CC2182" s="553">
        <f t="shared" si="10535"/>
        <v>0</v>
      </c>
      <c r="CD2182" s="553">
        <f>BC2182</f>
        <v>0</v>
      </c>
      <c r="CE2182" s="553">
        <f t="shared" si="10536"/>
        <v>0</v>
      </c>
      <c r="CF2182" s="553">
        <f t="shared" si="10537"/>
        <v>0</v>
      </c>
    </row>
    <row r="2183" spans="1:84">
      <c r="A2183" s="149"/>
      <c r="B2183" s="149" t="s">
        <v>835</v>
      </c>
      <c r="C2183" s="151"/>
      <c r="D2183" s="151"/>
      <c r="E2183" s="375" t="s">
        <v>240</v>
      </c>
      <c r="F2183" s="589"/>
      <c r="G2183" s="275"/>
      <c r="H2183" s="275"/>
      <c r="I2183" s="275"/>
      <c r="J2183" s="275"/>
      <c r="K2183" s="275"/>
      <c r="L2183" s="275"/>
      <c r="M2183" s="275"/>
      <c r="N2183" s="275"/>
      <c r="O2183" s="275"/>
      <c r="P2183" s="275"/>
      <c r="Q2183" s="275"/>
      <c r="R2183" s="275"/>
      <c r="S2183" s="500"/>
      <c r="T2183" s="275"/>
      <c r="U2183" s="275"/>
      <c r="V2183" s="275"/>
      <c r="W2183" s="275"/>
      <c r="X2183" s="275"/>
      <c r="Y2183" s="275"/>
      <c r="Z2183" s="275"/>
      <c r="AA2183" s="275"/>
      <c r="AB2183" s="275"/>
      <c r="AC2183" s="275"/>
      <c r="AD2183" s="275"/>
      <c r="AE2183" s="275"/>
      <c r="AF2183" s="500"/>
      <c r="AG2183" s="275"/>
      <c r="AH2183" s="275"/>
      <c r="AI2183" s="275"/>
      <c r="AJ2183" s="275"/>
      <c r="AK2183" s="275"/>
      <c r="AL2183" s="275"/>
      <c r="AM2183" s="275"/>
      <c r="AN2183" s="275"/>
      <c r="AO2183" s="275"/>
      <c r="AP2183" s="275"/>
      <c r="AQ2183" s="275"/>
      <c r="AR2183" s="275"/>
      <c r="AS2183" s="500"/>
      <c r="AT2183" s="275"/>
      <c r="AU2183" s="275"/>
      <c r="AV2183" s="275"/>
      <c r="AW2183" s="567"/>
      <c r="AX2183" s="567"/>
      <c r="AY2183" s="567"/>
      <c r="AZ2183" s="159"/>
      <c r="BA2183" s="159"/>
      <c r="BB2183" s="159"/>
      <c r="BC2183" s="275"/>
      <c r="BD2183" s="275"/>
      <c r="BE2183" s="275"/>
      <c r="BF2183" s="521"/>
    </row>
    <row r="2184" spans="1:84">
      <c r="A2184" s="149"/>
      <c r="B2184" s="151"/>
      <c r="C2184" s="151"/>
      <c r="D2184" s="151"/>
      <c r="E2184" s="288" t="s">
        <v>77</v>
      </c>
      <c r="F2184" s="589">
        <v>15</v>
      </c>
      <c r="G2184" s="159">
        <v>1</v>
      </c>
      <c r="H2184" s="159">
        <v>2</v>
      </c>
      <c r="I2184" s="275">
        <f>SUM(G2184:H2184)</f>
        <v>3</v>
      </c>
      <c r="J2184" s="159">
        <v>2</v>
      </c>
      <c r="K2184" s="159">
        <v>1</v>
      </c>
      <c r="L2184" s="275">
        <f>SUM(J2184:K2184)</f>
        <v>3</v>
      </c>
      <c r="M2184" s="159"/>
      <c r="N2184" s="159"/>
      <c r="O2184" s="275">
        <f>SUM(M2184:N2184)</f>
        <v>0</v>
      </c>
      <c r="P2184" s="159">
        <v>5</v>
      </c>
      <c r="Q2184" s="159">
        <v>4</v>
      </c>
      <c r="R2184" s="275">
        <f>SUM(P2184:Q2184)</f>
        <v>9</v>
      </c>
      <c r="S2184" s="500"/>
      <c r="T2184" s="275"/>
      <c r="U2184" s="275"/>
      <c r="V2184" s="275">
        <f>SUM(T2184:U2184)</f>
        <v>0</v>
      </c>
      <c r="W2184" s="275"/>
      <c r="X2184" s="275"/>
      <c r="Y2184" s="275">
        <f>SUM(W2184:X2184)</f>
        <v>0</v>
      </c>
      <c r="Z2184" s="275"/>
      <c r="AA2184" s="275"/>
      <c r="AB2184" s="275">
        <f>SUM(Z2184:AA2184)</f>
        <v>0</v>
      </c>
      <c r="AC2184" s="275"/>
      <c r="AD2184" s="275"/>
      <c r="AE2184" s="275">
        <f>SUM(AC2184:AD2184)</f>
        <v>0</v>
      </c>
      <c r="AF2184" s="500"/>
      <c r="AG2184" s="275"/>
      <c r="AH2184" s="275"/>
      <c r="AI2184" s="275">
        <f>SUM(AG2184:AH2184)</f>
        <v>0</v>
      </c>
      <c r="AJ2184" s="275"/>
      <c r="AK2184" s="275"/>
      <c r="AL2184" s="275">
        <f>SUM(AJ2184:AK2184)</f>
        <v>0</v>
      </c>
      <c r="AM2184" s="275"/>
      <c r="AN2184" s="275"/>
      <c r="AO2184" s="275">
        <f>SUM(AM2184:AN2184)</f>
        <v>0</v>
      </c>
      <c r="AP2184" s="275"/>
      <c r="AQ2184" s="275"/>
      <c r="AR2184" s="275">
        <f>SUM(AP2184:AQ2184)</f>
        <v>0</v>
      </c>
      <c r="AS2184" s="500"/>
      <c r="AT2184" s="275"/>
      <c r="AU2184" s="275"/>
      <c r="AV2184" s="275">
        <f>SUM(AT2184:AU2184)</f>
        <v>0</v>
      </c>
      <c r="AW2184" s="567">
        <f t="shared" ref="AW2184:AW2185" si="10539">SUM(G2184,J2184,M2184,P2184,T2184,W2184,Z2184,AC2184,AG2184,AJ2184,AM2184,AP2184,AT2184)</f>
        <v>8</v>
      </c>
      <c r="AX2184" s="567">
        <f t="shared" ref="AX2184:AX2185" si="10540">SUM(H2184,K2184,N2184,Q2184,U2184,X2184,AA2184,AD2184,AH2184,AK2184,AN2184,AQ2184,AU2184)</f>
        <v>7</v>
      </c>
      <c r="AY2184" s="567">
        <f t="shared" ref="AY2184:AY2185" si="10541">SUM(I2184,L2184,O2184,R2184,V2184,Y2184,AB2184,AE2184,AI2184,AL2184,AO2184,AR2184,AV2184)</f>
        <v>15</v>
      </c>
      <c r="AZ2184" s="159"/>
      <c r="BA2184" s="159"/>
      <c r="BB2184" s="275">
        <f>SUM(AZ2184:BA2184)</f>
        <v>0</v>
      </c>
      <c r="BC2184" s="275"/>
      <c r="BD2184" s="275"/>
      <c r="BE2184" s="275">
        <f>SUM(BC2184:BD2184)</f>
        <v>0</v>
      </c>
      <c r="BF2184" s="521"/>
      <c r="BG2184" s="605">
        <f>SUM(F2184,S2184,AF2184,AS2184)</f>
        <v>15</v>
      </c>
      <c r="BH2184" s="533">
        <f>SUM(G2184,T2184,AG2184)</f>
        <v>1</v>
      </c>
      <c r="BI2184" s="533">
        <f t="shared" ref="BI2184:BI2186" si="10542">SUM(H2184,U2184,AH2184)</f>
        <v>2</v>
      </c>
      <c r="BJ2184" s="533">
        <f t="shared" ref="BJ2184:BJ2186" si="10543">SUM(I2184,V2184,AI2184)</f>
        <v>3</v>
      </c>
      <c r="BK2184" s="533">
        <f t="shared" ref="BK2184:BK2186" si="10544">SUM(J2184,W2184,AJ2184)</f>
        <v>2</v>
      </c>
      <c r="BL2184" s="533">
        <f t="shared" ref="BL2184:BL2186" si="10545">SUM(K2184,X2184,AK2184)</f>
        <v>1</v>
      </c>
      <c r="BM2184" s="533">
        <f t="shared" ref="BM2184:BM2186" si="10546">SUM(L2184,Y2184,AL2184)</f>
        <v>3</v>
      </c>
      <c r="BN2184" s="533">
        <f>SUM(M2184,Z2184,AM2184)</f>
        <v>0</v>
      </c>
      <c r="BO2184" s="533">
        <f t="shared" ref="BO2184:BO2186" si="10547">SUM(N2184,AA2184,AN2184)</f>
        <v>0</v>
      </c>
      <c r="BP2184" s="533">
        <f t="shared" ref="BP2184:BP2186" si="10548">SUM(O2184,AB2184,AO2184)</f>
        <v>0</v>
      </c>
      <c r="BQ2184" s="533">
        <f t="shared" ref="BQ2184:BQ2186" si="10549">SUM(P2184,AC2184,AP2184)</f>
        <v>5</v>
      </c>
      <c r="BR2184" s="533">
        <f t="shared" ref="BR2184:BR2186" si="10550">SUM(Q2184,AD2184,AQ2184)</f>
        <v>4</v>
      </c>
      <c r="BS2184" s="533">
        <f t="shared" ref="BS2184:BS2186" si="10551">SUM(R2184,AE2184,AR2184)</f>
        <v>9</v>
      </c>
      <c r="BT2184" s="533">
        <f>AT2184</f>
        <v>0</v>
      </c>
      <c r="BU2184" s="533">
        <f t="shared" ref="BU2184:BU2186" si="10552">AU2184</f>
        <v>0</v>
      </c>
      <c r="BV2184" s="533">
        <f t="shared" ref="BV2184:BV2186" si="10553">AV2184</f>
        <v>0</v>
      </c>
      <c r="BW2184" s="536">
        <f>SUM(BH2184,BK2184,BN2184,BQ2184,BT2184)</f>
        <v>8</v>
      </c>
      <c r="BX2184" s="536">
        <f t="shared" ref="BX2184:BX2186" si="10554">SUM(BI2184,BL2184,BO2184,BR2184,BU2184)</f>
        <v>7</v>
      </c>
      <c r="BY2184" s="536">
        <f t="shared" ref="BY2184:BY2186" si="10555">SUM(BJ2184,BM2184,BP2184,BS2184,BV2184)</f>
        <v>15</v>
      </c>
      <c r="BZ2184" t="s">
        <v>74</v>
      </c>
      <c r="CA2184" s="553">
        <f>AZ2184</f>
        <v>0</v>
      </c>
      <c r="CB2184" s="553">
        <f t="shared" ref="CB2184:CB2186" si="10556">BA2184</f>
        <v>0</v>
      </c>
      <c r="CC2184" s="553">
        <f t="shared" ref="CC2184:CC2186" si="10557">BB2184</f>
        <v>0</v>
      </c>
      <c r="CD2184" s="553">
        <f>BC2184</f>
        <v>0</v>
      </c>
      <c r="CE2184" s="553">
        <f t="shared" ref="CE2184:CE2186" si="10558">BD2184</f>
        <v>0</v>
      </c>
      <c r="CF2184" s="553">
        <f t="shared" ref="CF2184:CF2186" si="10559">BE2184</f>
        <v>0</v>
      </c>
    </row>
    <row r="2185" spans="1:84">
      <c r="A2185" s="149"/>
      <c r="B2185" s="151"/>
      <c r="C2185" s="151"/>
      <c r="D2185" s="151"/>
      <c r="E2185" s="288" t="s">
        <v>78</v>
      </c>
      <c r="F2185" s="589">
        <v>15</v>
      </c>
      <c r="G2185" s="159">
        <v>1</v>
      </c>
      <c r="H2185" s="159">
        <v>1</v>
      </c>
      <c r="I2185" s="275">
        <f>SUM(G2185:H2185)</f>
        <v>2</v>
      </c>
      <c r="J2185" s="159">
        <v>1</v>
      </c>
      <c r="K2185" s="159"/>
      <c r="L2185" s="275">
        <f>SUM(J2185:K2185)</f>
        <v>1</v>
      </c>
      <c r="M2185" s="159"/>
      <c r="N2185" s="159"/>
      <c r="O2185" s="275">
        <f>SUM(M2185:N2185)</f>
        <v>0</v>
      </c>
      <c r="P2185" s="159">
        <v>5</v>
      </c>
      <c r="Q2185" s="159">
        <v>6</v>
      </c>
      <c r="R2185" s="275">
        <f>SUM(P2185:Q2185)</f>
        <v>11</v>
      </c>
      <c r="S2185" s="500"/>
      <c r="T2185" s="275"/>
      <c r="U2185" s="275"/>
      <c r="V2185" s="275">
        <f>SUM(T2185:U2185)</f>
        <v>0</v>
      </c>
      <c r="W2185" s="275"/>
      <c r="X2185" s="275"/>
      <c r="Y2185" s="275">
        <f>SUM(W2185:X2185)</f>
        <v>0</v>
      </c>
      <c r="Z2185" s="275"/>
      <c r="AA2185" s="275"/>
      <c r="AB2185" s="275">
        <f>SUM(Z2185:AA2185)</f>
        <v>0</v>
      </c>
      <c r="AC2185" s="275"/>
      <c r="AD2185" s="275"/>
      <c r="AE2185" s="275">
        <f>SUM(AC2185:AD2185)</f>
        <v>0</v>
      </c>
      <c r="AF2185" s="500"/>
      <c r="AG2185" s="275"/>
      <c r="AH2185" s="275"/>
      <c r="AI2185" s="275">
        <f>SUM(AG2185:AH2185)</f>
        <v>0</v>
      </c>
      <c r="AJ2185" s="275"/>
      <c r="AK2185" s="275"/>
      <c r="AL2185" s="275">
        <f>SUM(AJ2185:AK2185)</f>
        <v>0</v>
      </c>
      <c r="AM2185" s="275"/>
      <c r="AN2185" s="275"/>
      <c r="AO2185" s="275">
        <f>SUM(AM2185:AN2185)</f>
        <v>0</v>
      </c>
      <c r="AP2185" s="275"/>
      <c r="AQ2185" s="275"/>
      <c r="AR2185" s="275">
        <f>SUM(AP2185:AQ2185)</f>
        <v>0</v>
      </c>
      <c r="AS2185" s="500"/>
      <c r="AT2185" s="275">
        <v>1</v>
      </c>
      <c r="AU2185" s="275">
        <v>0</v>
      </c>
      <c r="AV2185" s="275">
        <f>SUM(AT2185:AU2185)</f>
        <v>1</v>
      </c>
      <c r="AW2185" s="567">
        <f t="shared" si="10539"/>
        <v>8</v>
      </c>
      <c r="AX2185" s="567">
        <f t="shared" si="10540"/>
        <v>7</v>
      </c>
      <c r="AY2185" s="567">
        <f t="shared" si="10541"/>
        <v>15</v>
      </c>
      <c r="AZ2185" s="159"/>
      <c r="BA2185" s="159"/>
      <c r="BB2185" s="275">
        <f>SUM(AZ2185:BA2185)</f>
        <v>0</v>
      </c>
      <c r="BC2185" s="275"/>
      <c r="BD2185" s="275"/>
      <c r="BE2185" s="275">
        <f>SUM(BC2185:BD2185)</f>
        <v>0</v>
      </c>
      <c r="BF2185" s="521"/>
      <c r="BG2185" s="605">
        <f>SUM(F2185,S2185,AF2185,AS2185)</f>
        <v>15</v>
      </c>
      <c r="BH2185" s="533">
        <f>SUM(G2185,T2185,AG2185)</f>
        <v>1</v>
      </c>
      <c r="BI2185" s="533">
        <f t="shared" si="10542"/>
        <v>1</v>
      </c>
      <c r="BJ2185" s="533">
        <f t="shared" si="10543"/>
        <v>2</v>
      </c>
      <c r="BK2185" s="533">
        <f t="shared" si="10544"/>
        <v>1</v>
      </c>
      <c r="BL2185" s="533">
        <f t="shared" si="10545"/>
        <v>0</v>
      </c>
      <c r="BM2185" s="533">
        <f t="shared" si="10546"/>
        <v>1</v>
      </c>
      <c r="BN2185" s="533">
        <f>SUM(M2185,Z2185,AM2185)</f>
        <v>0</v>
      </c>
      <c r="BO2185" s="533">
        <f t="shared" si="10547"/>
        <v>0</v>
      </c>
      <c r="BP2185" s="533">
        <f t="shared" si="10548"/>
        <v>0</v>
      </c>
      <c r="BQ2185" s="533">
        <f t="shared" si="10549"/>
        <v>5</v>
      </c>
      <c r="BR2185" s="533">
        <f t="shared" si="10550"/>
        <v>6</v>
      </c>
      <c r="BS2185" s="533">
        <f t="shared" si="10551"/>
        <v>11</v>
      </c>
      <c r="BT2185" s="533">
        <f>AT2185</f>
        <v>1</v>
      </c>
      <c r="BU2185" s="533">
        <f t="shared" si="10552"/>
        <v>0</v>
      </c>
      <c r="BV2185" s="533">
        <f t="shared" si="10553"/>
        <v>1</v>
      </c>
      <c r="BW2185" s="536">
        <f>SUM(BH2185,BK2185,BN2185,BQ2185,BT2185)</f>
        <v>8</v>
      </c>
      <c r="BX2185" s="536">
        <f t="shared" si="10554"/>
        <v>7</v>
      </c>
      <c r="BY2185" s="536">
        <f t="shared" si="10555"/>
        <v>15</v>
      </c>
      <c r="BZ2185" t="s">
        <v>74</v>
      </c>
      <c r="CA2185" s="553">
        <f>AZ2185</f>
        <v>0</v>
      </c>
      <c r="CB2185" s="553">
        <f t="shared" si="10556"/>
        <v>0</v>
      </c>
      <c r="CC2185" s="553">
        <f t="shared" si="10557"/>
        <v>0</v>
      </c>
      <c r="CD2185" s="553">
        <f>BC2185</f>
        <v>0</v>
      </c>
      <c r="CE2185" s="553">
        <f t="shared" si="10558"/>
        <v>0</v>
      </c>
      <c r="CF2185" s="553">
        <f t="shared" si="10559"/>
        <v>0</v>
      </c>
    </row>
    <row r="2186" spans="1:84">
      <c r="A2186" s="149"/>
      <c r="B2186" s="151"/>
      <c r="C2186" s="151"/>
      <c r="D2186" s="151"/>
      <c r="E2186" s="379" t="s">
        <v>85</v>
      </c>
      <c r="F2186" s="589">
        <f t="shared" ref="F2186:BE2186" si="10560">SUM(F2184:F2185)</f>
        <v>30</v>
      </c>
      <c r="G2186" s="276">
        <f t="shared" si="10560"/>
        <v>2</v>
      </c>
      <c r="H2186" s="276">
        <f t="shared" si="10560"/>
        <v>3</v>
      </c>
      <c r="I2186" s="276">
        <f t="shared" si="10560"/>
        <v>5</v>
      </c>
      <c r="J2186" s="276">
        <f t="shared" si="10560"/>
        <v>3</v>
      </c>
      <c r="K2186" s="276">
        <f t="shared" si="10560"/>
        <v>1</v>
      </c>
      <c r="L2186" s="276">
        <f t="shared" si="10560"/>
        <v>4</v>
      </c>
      <c r="M2186" s="276">
        <f t="shared" si="10560"/>
        <v>0</v>
      </c>
      <c r="N2186" s="276">
        <f t="shared" si="10560"/>
        <v>0</v>
      </c>
      <c r="O2186" s="276">
        <f t="shared" si="10560"/>
        <v>0</v>
      </c>
      <c r="P2186" s="276">
        <f t="shared" si="10560"/>
        <v>10</v>
      </c>
      <c r="Q2186" s="276">
        <f t="shared" si="10560"/>
        <v>10</v>
      </c>
      <c r="R2186" s="276">
        <f t="shared" si="10560"/>
        <v>20</v>
      </c>
      <c r="S2186" s="501">
        <f t="shared" si="10560"/>
        <v>0</v>
      </c>
      <c r="T2186" s="276">
        <f t="shared" si="10560"/>
        <v>0</v>
      </c>
      <c r="U2186" s="276">
        <f t="shared" si="10560"/>
        <v>0</v>
      </c>
      <c r="V2186" s="276">
        <f t="shared" si="10560"/>
        <v>0</v>
      </c>
      <c r="W2186" s="276">
        <f t="shared" si="10560"/>
        <v>0</v>
      </c>
      <c r="X2186" s="276">
        <f t="shared" si="10560"/>
        <v>0</v>
      </c>
      <c r="Y2186" s="276">
        <f t="shared" si="10560"/>
        <v>0</v>
      </c>
      <c r="Z2186" s="276">
        <f t="shared" si="10560"/>
        <v>0</v>
      </c>
      <c r="AA2186" s="276">
        <f t="shared" si="10560"/>
        <v>0</v>
      </c>
      <c r="AB2186" s="276">
        <f t="shared" si="10560"/>
        <v>0</v>
      </c>
      <c r="AC2186" s="276">
        <f t="shared" si="10560"/>
        <v>0</v>
      </c>
      <c r="AD2186" s="276">
        <f t="shared" si="10560"/>
        <v>0</v>
      </c>
      <c r="AE2186" s="276">
        <f t="shared" si="10560"/>
        <v>0</v>
      </c>
      <c r="AF2186" s="501">
        <f t="shared" si="10560"/>
        <v>0</v>
      </c>
      <c r="AG2186" s="276">
        <f t="shared" si="10560"/>
        <v>0</v>
      </c>
      <c r="AH2186" s="276">
        <f t="shared" si="10560"/>
        <v>0</v>
      </c>
      <c r="AI2186" s="276">
        <f t="shared" si="10560"/>
        <v>0</v>
      </c>
      <c r="AJ2186" s="276">
        <f t="shared" si="10560"/>
        <v>0</v>
      </c>
      <c r="AK2186" s="276">
        <f t="shared" si="10560"/>
        <v>0</v>
      </c>
      <c r="AL2186" s="276">
        <f t="shared" si="10560"/>
        <v>0</v>
      </c>
      <c r="AM2186" s="276">
        <f t="shared" si="10560"/>
        <v>0</v>
      </c>
      <c r="AN2186" s="276">
        <f t="shared" si="10560"/>
        <v>0</v>
      </c>
      <c r="AO2186" s="276">
        <f t="shared" si="10560"/>
        <v>0</v>
      </c>
      <c r="AP2186" s="276">
        <f t="shared" si="10560"/>
        <v>0</v>
      </c>
      <c r="AQ2186" s="276">
        <f t="shared" si="10560"/>
        <v>0</v>
      </c>
      <c r="AR2186" s="276">
        <f t="shared" si="10560"/>
        <v>0</v>
      </c>
      <c r="AS2186" s="501">
        <f t="shared" si="10560"/>
        <v>0</v>
      </c>
      <c r="AT2186" s="276">
        <f t="shared" si="10560"/>
        <v>1</v>
      </c>
      <c r="AU2186" s="276">
        <f t="shared" si="10560"/>
        <v>0</v>
      </c>
      <c r="AV2186" s="276">
        <f t="shared" si="10560"/>
        <v>1</v>
      </c>
      <c r="AW2186" s="568">
        <f t="shared" si="10560"/>
        <v>16</v>
      </c>
      <c r="AX2186" s="568">
        <f t="shared" si="10560"/>
        <v>14</v>
      </c>
      <c r="AY2186" s="568">
        <f t="shared" si="10560"/>
        <v>30</v>
      </c>
      <c r="AZ2186" s="276">
        <f t="shared" si="10560"/>
        <v>0</v>
      </c>
      <c r="BA2186" s="276">
        <f t="shared" si="10560"/>
        <v>0</v>
      </c>
      <c r="BB2186" s="276">
        <f t="shared" si="10560"/>
        <v>0</v>
      </c>
      <c r="BC2186" s="276">
        <f t="shared" si="10560"/>
        <v>0</v>
      </c>
      <c r="BD2186" s="276">
        <f t="shared" si="10560"/>
        <v>0</v>
      </c>
      <c r="BE2186" s="276">
        <f t="shared" si="10560"/>
        <v>0</v>
      </c>
      <c r="BF2186" s="522"/>
      <c r="BG2186" s="605">
        <f>SUM(F2186,S2186,AF2186,AS2186)</f>
        <v>30</v>
      </c>
      <c r="BH2186" s="533">
        <f>SUM(G2186,T2186,AG2186)</f>
        <v>2</v>
      </c>
      <c r="BI2186" s="533">
        <f t="shared" si="10542"/>
        <v>3</v>
      </c>
      <c r="BJ2186" s="533">
        <f t="shared" si="10543"/>
        <v>5</v>
      </c>
      <c r="BK2186" s="533">
        <f t="shared" si="10544"/>
        <v>3</v>
      </c>
      <c r="BL2186" s="533">
        <f t="shared" si="10545"/>
        <v>1</v>
      </c>
      <c r="BM2186" s="533">
        <f t="shared" si="10546"/>
        <v>4</v>
      </c>
      <c r="BN2186" s="533">
        <f>SUM(M2186,Z2186,AM2186)</f>
        <v>0</v>
      </c>
      <c r="BO2186" s="533">
        <f t="shared" si="10547"/>
        <v>0</v>
      </c>
      <c r="BP2186" s="533">
        <f t="shared" si="10548"/>
        <v>0</v>
      </c>
      <c r="BQ2186" s="533">
        <f t="shared" si="10549"/>
        <v>10</v>
      </c>
      <c r="BR2186" s="533">
        <f t="shared" si="10550"/>
        <v>10</v>
      </c>
      <c r="BS2186" s="533">
        <f t="shared" si="10551"/>
        <v>20</v>
      </c>
      <c r="BT2186" s="533">
        <f>AT2186</f>
        <v>1</v>
      </c>
      <c r="BU2186" s="533">
        <f t="shared" si="10552"/>
        <v>0</v>
      </c>
      <c r="BV2186" s="533">
        <f t="shared" si="10553"/>
        <v>1</v>
      </c>
      <c r="BW2186" s="536">
        <f>SUM(BH2186,BK2186,BN2186,BQ2186,BT2186)</f>
        <v>16</v>
      </c>
      <c r="BX2186" s="536">
        <f t="shared" si="10554"/>
        <v>14</v>
      </c>
      <c r="BY2186" s="536">
        <f t="shared" si="10555"/>
        <v>30</v>
      </c>
      <c r="BZ2186" t="s">
        <v>74</v>
      </c>
      <c r="CA2186" s="553">
        <f>AZ2186</f>
        <v>0</v>
      </c>
      <c r="CB2186" s="553">
        <f t="shared" si="10556"/>
        <v>0</v>
      </c>
      <c r="CC2186" s="553">
        <f t="shared" si="10557"/>
        <v>0</v>
      </c>
      <c r="CD2186" s="553">
        <f>BC2186</f>
        <v>0</v>
      </c>
      <c r="CE2186" s="553">
        <f t="shared" si="10558"/>
        <v>0</v>
      </c>
      <c r="CF2186" s="553">
        <f t="shared" si="10559"/>
        <v>0</v>
      </c>
    </row>
    <row r="2187" spans="1:84">
      <c r="A2187" s="149"/>
      <c r="B2187" s="151"/>
      <c r="C2187" s="151"/>
      <c r="D2187" s="151"/>
      <c r="E2187" s="379"/>
      <c r="F2187" s="589"/>
      <c r="G2187" s="276"/>
      <c r="H2187" s="276"/>
      <c r="I2187" s="276"/>
      <c r="J2187" s="276"/>
      <c r="K2187" s="276"/>
      <c r="L2187" s="276"/>
      <c r="M2187" s="276"/>
      <c r="N2187" s="276"/>
      <c r="O2187" s="276"/>
      <c r="P2187" s="276"/>
      <c r="Q2187" s="276"/>
      <c r="R2187" s="276"/>
      <c r="S2187" s="501"/>
      <c r="T2187" s="276"/>
      <c r="U2187" s="276"/>
      <c r="V2187" s="276"/>
      <c r="W2187" s="276"/>
      <c r="X2187" s="276"/>
      <c r="Y2187" s="276"/>
      <c r="Z2187" s="276"/>
      <c r="AA2187" s="276"/>
      <c r="AB2187" s="276"/>
      <c r="AC2187" s="276"/>
      <c r="AD2187" s="276"/>
      <c r="AE2187" s="276"/>
      <c r="AF2187" s="501"/>
      <c r="AG2187" s="276"/>
      <c r="AH2187" s="276"/>
      <c r="AI2187" s="276"/>
      <c r="AJ2187" s="276"/>
      <c r="AK2187" s="276"/>
      <c r="AL2187" s="276"/>
      <c r="AM2187" s="276"/>
      <c r="AN2187" s="276"/>
      <c r="AO2187" s="276"/>
      <c r="AP2187" s="276"/>
      <c r="AQ2187" s="276"/>
      <c r="AR2187" s="276"/>
      <c r="AS2187" s="501"/>
      <c r="AT2187" s="276"/>
      <c r="AU2187" s="276"/>
      <c r="AV2187" s="276"/>
      <c r="AW2187" s="568"/>
      <c r="AX2187" s="568"/>
      <c r="AY2187" s="568"/>
      <c r="AZ2187" s="276"/>
      <c r="BA2187" s="276"/>
      <c r="BB2187" s="276"/>
      <c r="BC2187" s="276"/>
      <c r="BD2187" s="276"/>
      <c r="BE2187" s="276"/>
      <c r="BF2187" s="522"/>
    </row>
    <row r="2188" spans="1:84">
      <c r="A2188" s="149"/>
      <c r="B2188" s="149" t="s">
        <v>548</v>
      </c>
      <c r="C2188" s="151"/>
      <c r="D2188" s="151"/>
      <c r="E2188" s="375" t="s">
        <v>37</v>
      </c>
      <c r="F2188" s="589"/>
      <c r="G2188" s="275"/>
      <c r="H2188" s="275"/>
      <c r="I2188" s="275"/>
      <c r="J2188" s="275"/>
      <c r="K2188" s="275"/>
      <c r="L2188" s="275"/>
      <c r="M2188" s="275"/>
      <c r="N2188" s="275"/>
      <c r="O2188" s="275"/>
      <c r="P2188" s="275"/>
      <c r="Q2188" s="275"/>
      <c r="R2188" s="275"/>
      <c r="S2188" s="500"/>
      <c r="T2188" s="275"/>
      <c r="U2188" s="275"/>
      <c r="V2188" s="275"/>
      <c r="W2188" s="275"/>
      <c r="X2188" s="275"/>
      <c r="Y2188" s="275"/>
      <c r="Z2188" s="275"/>
      <c r="AA2188" s="275"/>
      <c r="AB2188" s="275"/>
      <c r="AC2188" s="275"/>
      <c r="AD2188" s="275"/>
      <c r="AE2188" s="275"/>
      <c r="AF2188" s="500"/>
      <c r="AG2188" s="275"/>
      <c r="AH2188" s="275"/>
      <c r="AI2188" s="275"/>
      <c r="AJ2188" s="275"/>
      <c r="AK2188" s="275"/>
      <c r="AL2188" s="275"/>
      <c r="AM2188" s="275"/>
      <c r="AN2188" s="275"/>
      <c r="AO2188" s="275"/>
      <c r="AP2188" s="275"/>
      <c r="AQ2188" s="275"/>
      <c r="AR2188" s="275"/>
      <c r="AS2188" s="500"/>
      <c r="AT2188" s="275"/>
      <c r="AU2188" s="275"/>
      <c r="AV2188" s="275"/>
      <c r="AW2188" s="567"/>
      <c r="AX2188" s="567"/>
      <c r="AY2188" s="567"/>
      <c r="AZ2188" s="159"/>
      <c r="BA2188" s="159"/>
      <c r="BB2188" s="159"/>
      <c r="BC2188" s="275"/>
      <c r="BD2188" s="275"/>
      <c r="BE2188" s="275"/>
      <c r="BF2188" s="521"/>
    </row>
    <row r="2189" spans="1:84">
      <c r="A2189" s="149"/>
      <c r="B2189" s="151"/>
      <c r="C2189" s="151"/>
      <c r="D2189" s="151"/>
      <c r="E2189" s="288" t="s">
        <v>77</v>
      </c>
      <c r="F2189" s="589">
        <v>6</v>
      </c>
      <c r="G2189" s="159"/>
      <c r="H2189" s="159">
        <v>2</v>
      </c>
      <c r="I2189" s="275">
        <f>SUM(G2189:H2189)</f>
        <v>2</v>
      </c>
      <c r="J2189" s="159"/>
      <c r="K2189" s="159"/>
      <c r="L2189" s="275">
        <f>SUM(J2189:K2189)</f>
        <v>0</v>
      </c>
      <c r="M2189" s="159"/>
      <c r="N2189" s="159"/>
      <c r="O2189" s="275">
        <f>SUM(M2189:N2189)</f>
        <v>0</v>
      </c>
      <c r="P2189" s="159">
        <v>1</v>
      </c>
      <c r="Q2189" s="159">
        <v>1</v>
      </c>
      <c r="R2189" s="275">
        <f>SUM(P2189:Q2189)</f>
        <v>2</v>
      </c>
      <c r="S2189" s="500"/>
      <c r="T2189" s="275"/>
      <c r="U2189" s="275"/>
      <c r="V2189" s="275">
        <f>SUM(T2189:U2189)</f>
        <v>0</v>
      </c>
      <c r="W2189" s="275"/>
      <c r="X2189" s="275"/>
      <c r="Y2189" s="275">
        <f>SUM(W2189:X2189)</f>
        <v>0</v>
      </c>
      <c r="Z2189" s="275"/>
      <c r="AA2189" s="275"/>
      <c r="AB2189" s="275">
        <f>SUM(Z2189:AA2189)</f>
        <v>0</v>
      </c>
      <c r="AC2189" s="275"/>
      <c r="AD2189" s="275"/>
      <c r="AE2189" s="275">
        <f>SUM(AC2189:AD2189)</f>
        <v>0</v>
      </c>
      <c r="AF2189" s="500"/>
      <c r="AG2189" s="275"/>
      <c r="AH2189" s="275"/>
      <c r="AI2189" s="275">
        <f>SUM(AG2189:AH2189)</f>
        <v>0</v>
      </c>
      <c r="AJ2189" s="275"/>
      <c r="AK2189" s="275"/>
      <c r="AL2189" s="275">
        <f>SUM(AJ2189:AK2189)</f>
        <v>0</v>
      </c>
      <c r="AM2189" s="275"/>
      <c r="AN2189" s="275"/>
      <c r="AO2189" s="275">
        <f>SUM(AM2189:AN2189)</f>
        <v>0</v>
      </c>
      <c r="AP2189" s="275"/>
      <c r="AQ2189" s="275"/>
      <c r="AR2189" s="275">
        <f>SUM(AP2189:AQ2189)</f>
        <v>0</v>
      </c>
      <c r="AS2189" s="500"/>
      <c r="AT2189" s="275"/>
      <c r="AU2189" s="275"/>
      <c r="AV2189" s="275">
        <f>SUM(AT2189:AU2189)</f>
        <v>0</v>
      </c>
      <c r="AW2189" s="567">
        <f t="shared" ref="AW2189:AW2190" si="10561">SUM(G2189,J2189,M2189,P2189,T2189,W2189,Z2189,AC2189,AG2189,AJ2189,AM2189,AP2189,AT2189)</f>
        <v>1</v>
      </c>
      <c r="AX2189" s="567">
        <f t="shared" ref="AX2189:AX2190" si="10562">SUM(H2189,K2189,N2189,Q2189,U2189,X2189,AA2189,AD2189,AH2189,AK2189,AN2189,AQ2189,AU2189)</f>
        <v>3</v>
      </c>
      <c r="AY2189" s="567">
        <f t="shared" ref="AY2189:AY2190" si="10563">SUM(I2189,L2189,O2189,R2189,V2189,Y2189,AB2189,AE2189,AI2189,AL2189,AO2189,AR2189,AV2189)</f>
        <v>4</v>
      </c>
      <c r="AZ2189" s="159"/>
      <c r="BA2189" s="159"/>
      <c r="BB2189" s="275">
        <f>SUM(AZ2189:BA2189)</f>
        <v>0</v>
      </c>
      <c r="BC2189" s="275"/>
      <c r="BD2189" s="275"/>
      <c r="BE2189" s="275">
        <f>SUM(BC2189:BD2189)</f>
        <v>0</v>
      </c>
      <c r="BF2189" s="521"/>
      <c r="BG2189" s="605">
        <f>SUM(F2189,S2189,AF2189,AS2189)</f>
        <v>6</v>
      </c>
      <c r="BH2189" s="533">
        <f>SUM(G2189,T2189,AG2189)</f>
        <v>0</v>
      </c>
      <c r="BI2189" s="533">
        <f t="shared" ref="BI2189:BI2191" si="10564">SUM(H2189,U2189,AH2189)</f>
        <v>2</v>
      </c>
      <c r="BJ2189" s="533">
        <f t="shared" ref="BJ2189:BJ2191" si="10565">SUM(I2189,V2189,AI2189)</f>
        <v>2</v>
      </c>
      <c r="BK2189" s="533">
        <f t="shared" ref="BK2189:BK2191" si="10566">SUM(J2189,W2189,AJ2189)</f>
        <v>0</v>
      </c>
      <c r="BL2189" s="533">
        <f t="shared" ref="BL2189:BL2191" si="10567">SUM(K2189,X2189,AK2189)</f>
        <v>0</v>
      </c>
      <c r="BM2189" s="533">
        <f t="shared" ref="BM2189:BM2191" si="10568">SUM(L2189,Y2189,AL2189)</f>
        <v>0</v>
      </c>
      <c r="BN2189" s="533">
        <f>SUM(M2189,Z2189,AM2189)</f>
        <v>0</v>
      </c>
      <c r="BO2189" s="533">
        <f t="shared" ref="BO2189:BO2191" si="10569">SUM(N2189,AA2189,AN2189)</f>
        <v>0</v>
      </c>
      <c r="BP2189" s="533">
        <f t="shared" ref="BP2189:BP2191" si="10570">SUM(O2189,AB2189,AO2189)</f>
        <v>0</v>
      </c>
      <c r="BQ2189" s="533">
        <f t="shared" ref="BQ2189:BQ2191" si="10571">SUM(P2189,AC2189,AP2189)</f>
        <v>1</v>
      </c>
      <c r="BR2189" s="533">
        <f t="shared" ref="BR2189:BR2191" si="10572">SUM(Q2189,AD2189,AQ2189)</f>
        <v>1</v>
      </c>
      <c r="BS2189" s="533">
        <f t="shared" ref="BS2189:BS2191" si="10573">SUM(R2189,AE2189,AR2189)</f>
        <v>2</v>
      </c>
      <c r="BT2189" s="533">
        <f>AT2189</f>
        <v>0</v>
      </c>
      <c r="BU2189" s="533">
        <f t="shared" ref="BU2189:BU2191" si="10574">AU2189</f>
        <v>0</v>
      </c>
      <c r="BV2189" s="533">
        <f t="shared" ref="BV2189:BV2191" si="10575">AV2189</f>
        <v>0</v>
      </c>
      <c r="BW2189" s="536">
        <f>SUM(BH2189,BK2189,BN2189,BQ2189,BT2189)</f>
        <v>1</v>
      </c>
      <c r="BX2189" s="536">
        <f t="shared" ref="BX2189:BX2191" si="10576">SUM(BI2189,BL2189,BO2189,BR2189,BU2189)</f>
        <v>3</v>
      </c>
      <c r="BY2189" s="536">
        <f t="shared" ref="BY2189:BY2191" si="10577">SUM(BJ2189,BM2189,BP2189,BS2189,BV2189)</f>
        <v>4</v>
      </c>
      <c r="BZ2189" t="s">
        <v>74</v>
      </c>
      <c r="CA2189" s="553">
        <f>AZ2189</f>
        <v>0</v>
      </c>
      <c r="CB2189" s="553">
        <f t="shared" ref="CB2189:CB2191" si="10578">BA2189</f>
        <v>0</v>
      </c>
      <c r="CC2189" s="553">
        <f t="shared" ref="CC2189:CC2191" si="10579">BB2189</f>
        <v>0</v>
      </c>
      <c r="CD2189" s="553">
        <f>BC2189</f>
        <v>0</v>
      </c>
      <c r="CE2189" s="553">
        <f t="shared" ref="CE2189:CE2191" si="10580">BD2189</f>
        <v>0</v>
      </c>
      <c r="CF2189" s="553">
        <f t="shared" ref="CF2189:CF2191" si="10581">BE2189</f>
        <v>0</v>
      </c>
    </row>
    <row r="2190" spans="1:84">
      <c r="A2190" s="149"/>
      <c r="B2190" s="151"/>
      <c r="C2190" s="151"/>
      <c r="D2190" s="151"/>
      <c r="E2190" s="288" t="s">
        <v>78</v>
      </c>
      <c r="F2190" s="589">
        <v>6</v>
      </c>
      <c r="G2190" s="159"/>
      <c r="H2190" s="159"/>
      <c r="I2190" s="275">
        <f>SUM(G2190:H2190)</f>
        <v>0</v>
      </c>
      <c r="J2190" s="159">
        <v>1</v>
      </c>
      <c r="K2190" s="159"/>
      <c r="L2190" s="275">
        <f>SUM(J2190:K2190)</f>
        <v>1</v>
      </c>
      <c r="M2190" s="159"/>
      <c r="N2190" s="159"/>
      <c r="O2190" s="275">
        <f>SUM(M2190:N2190)</f>
        <v>0</v>
      </c>
      <c r="P2190" s="159">
        <v>1</v>
      </c>
      <c r="Q2190" s="159">
        <v>4</v>
      </c>
      <c r="R2190" s="275">
        <f>SUM(P2190:Q2190)</f>
        <v>5</v>
      </c>
      <c r="S2190" s="500"/>
      <c r="T2190" s="275"/>
      <c r="U2190" s="275"/>
      <c r="V2190" s="275">
        <f>SUM(T2190:U2190)</f>
        <v>0</v>
      </c>
      <c r="W2190" s="275"/>
      <c r="X2190" s="275"/>
      <c r="Y2190" s="275">
        <f>SUM(W2190:X2190)</f>
        <v>0</v>
      </c>
      <c r="Z2190" s="275"/>
      <c r="AA2190" s="275"/>
      <c r="AB2190" s="275">
        <f>SUM(Z2190:AA2190)</f>
        <v>0</v>
      </c>
      <c r="AC2190" s="275"/>
      <c r="AD2190" s="275"/>
      <c r="AE2190" s="275">
        <f>SUM(AC2190:AD2190)</f>
        <v>0</v>
      </c>
      <c r="AF2190" s="500"/>
      <c r="AG2190" s="275"/>
      <c r="AH2190" s="275"/>
      <c r="AI2190" s="275">
        <f>SUM(AG2190:AH2190)</f>
        <v>0</v>
      </c>
      <c r="AJ2190" s="275"/>
      <c r="AK2190" s="275"/>
      <c r="AL2190" s="275">
        <f>SUM(AJ2190:AK2190)</f>
        <v>0</v>
      </c>
      <c r="AM2190" s="275"/>
      <c r="AN2190" s="275"/>
      <c r="AO2190" s="275">
        <f>SUM(AM2190:AN2190)</f>
        <v>0</v>
      </c>
      <c r="AP2190" s="275"/>
      <c r="AQ2190" s="275"/>
      <c r="AR2190" s="275">
        <f>SUM(AP2190:AQ2190)</f>
        <v>0</v>
      </c>
      <c r="AS2190" s="500"/>
      <c r="AT2190" s="275"/>
      <c r="AU2190" s="275"/>
      <c r="AV2190" s="275">
        <f>SUM(AT2190:AU2190)</f>
        <v>0</v>
      </c>
      <c r="AW2190" s="567">
        <f t="shared" si="10561"/>
        <v>2</v>
      </c>
      <c r="AX2190" s="567">
        <f t="shared" si="10562"/>
        <v>4</v>
      </c>
      <c r="AY2190" s="567">
        <f t="shared" si="10563"/>
        <v>6</v>
      </c>
      <c r="AZ2190" s="159"/>
      <c r="BA2190" s="159"/>
      <c r="BB2190" s="275">
        <f>SUM(AZ2190:BA2190)</f>
        <v>0</v>
      </c>
      <c r="BC2190" s="275"/>
      <c r="BD2190" s="275"/>
      <c r="BE2190" s="275">
        <f>SUM(BC2190:BD2190)</f>
        <v>0</v>
      </c>
      <c r="BF2190" s="521"/>
      <c r="BG2190" s="605">
        <f>SUM(F2190,S2190,AF2190,AS2190)</f>
        <v>6</v>
      </c>
      <c r="BH2190" s="533">
        <f>SUM(G2190,T2190,AG2190)</f>
        <v>0</v>
      </c>
      <c r="BI2190" s="533">
        <f t="shared" si="10564"/>
        <v>0</v>
      </c>
      <c r="BJ2190" s="533">
        <f t="shared" si="10565"/>
        <v>0</v>
      </c>
      <c r="BK2190" s="533">
        <f t="shared" si="10566"/>
        <v>1</v>
      </c>
      <c r="BL2190" s="533">
        <f t="shared" si="10567"/>
        <v>0</v>
      </c>
      <c r="BM2190" s="533">
        <f t="shared" si="10568"/>
        <v>1</v>
      </c>
      <c r="BN2190" s="533">
        <f>SUM(M2190,Z2190,AM2190)</f>
        <v>0</v>
      </c>
      <c r="BO2190" s="533">
        <f t="shared" si="10569"/>
        <v>0</v>
      </c>
      <c r="BP2190" s="533">
        <f t="shared" si="10570"/>
        <v>0</v>
      </c>
      <c r="BQ2190" s="533">
        <f t="shared" si="10571"/>
        <v>1</v>
      </c>
      <c r="BR2190" s="533">
        <f t="shared" si="10572"/>
        <v>4</v>
      </c>
      <c r="BS2190" s="533">
        <f t="shared" si="10573"/>
        <v>5</v>
      </c>
      <c r="BT2190" s="533">
        <f>AT2190</f>
        <v>0</v>
      </c>
      <c r="BU2190" s="533">
        <f t="shared" si="10574"/>
        <v>0</v>
      </c>
      <c r="BV2190" s="533">
        <f t="shared" si="10575"/>
        <v>0</v>
      </c>
      <c r="BW2190" s="536">
        <f>SUM(BH2190,BK2190,BN2190,BQ2190,BT2190)</f>
        <v>2</v>
      </c>
      <c r="BX2190" s="536">
        <f t="shared" si="10576"/>
        <v>4</v>
      </c>
      <c r="BY2190" s="536">
        <f t="shared" si="10577"/>
        <v>6</v>
      </c>
      <c r="BZ2190" t="s">
        <v>74</v>
      </c>
      <c r="CA2190" s="553">
        <f>AZ2190</f>
        <v>0</v>
      </c>
      <c r="CB2190" s="553">
        <f t="shared" si="10578"/>
        <v>0</v>
      </c>
      <c r="CC2190" s="553">
        <f t="shared" si="10579"/>
        <v>0</v>
      </c>
      <c r="CD2190" s="553">
        <f>BC2190</f>
        <v>0</v>
      </c>
      <c r="CE2190" s="553">
        <f t="shared" si="10580"/>
        <v>0</v>
      </c>
      <c r="CF2190" s="553">
        <f t="shared" si="10581"/>
        <v>0</v>
      </c>
    </row>
    <row r="2191" spans="1:84">
      <c r="A2191" s="149" t="s">
        <v>74</v>
      </c>
      <c r="B2191" s="151"/>
      <c r="C2191" s="151"/>
      <c r="D2191" s="151"/>
      <c r="E2191" s="379" t="s">
        <v>85</v>
      </c>
      <c r="F2191" s="589">
        <f t="shared" ref="F2191:BE2191" si="10582">SUM(F2189:F2190)</f>
        <v>12</v>
      </c>
      <c r="G2191" s="276">
        <f t="shared" si="10582"/>
        <v>0</v>
      </c>
      <c r="H2191" s="276">
        <f t="shared" si="10582"/>
        <v>2</v>
      </c>
      <c r="I2191" s="276">
        <f t="shared" si="10582"/>
        <v>2</v>
      </c>
      <c r="J2191" s="276">
        <f t="shared" si="10582"/>
        <v>1</v>
      </c>
      <c r="K2191" s="276">
        <f t="shared" si="10582"/>
        <v>0</v>
      </c>
      <c r="L2191" s="276">
        <f t="shared" si="10582"/>
        <v>1</v>
      </c>
      <c r="M2191" s="276">
        <f t="shared" si="10582"/>
        <v>0</v>
      </c>
      <c r="N2191" s="276">
        <f t="shared" si="10582"/>
        <v>0</v>
      </c>
      <c r="O2191" s="276">
        <f t="shared" si="10582"/>
        <v>0</v>
      </c>
      <c r="P2191" s="276">
        <f t="shared" si="10582"/>
        <v>2</v>
      </c>
      <c r="Q2191" s="276">
        <f t="shared" si="10582"/>
        <v>5</v>
      </c>
      <c r="R2191" s="276">
        <f t="shared" si="10582"/>
        <v>7</v>
      </c>
      <c r="S2191" s="501">
        <f t="shared" si="10582"/>
        <v>0</v>
      </c>
      <c r="T2191" s="276">
        <f t="shared" si="10582"/>
        <v>0</v>
      </c>
      <c r="U2191" s="276">
        <f t="shared" si="10582"/>
        <v>0</v>
      </c>
      <c r="V2191" s="276">
        <f t="shared" si="10582"/>
        <v>0</v>
      </c>
      <c r="W2191" s="276">
        <f t="shared" si="10582"/>
        <v>0</v>
      </c>
      <c r="X2191" s="276">
        <f t="shared" si="10582"/>
        <v>0</v>
      </c>
      <c r="Y2191" s="276">
        <f t="shared" si="10582"/>
        <v>0</v>
      </c>
      <c r="Z2191" s="276">
        <f t="shared" si="10582"/>
        <v>0</v>
      </c>
      <c r="AA2191" s="276">
        <f t="shared" si="10582"/>
        <v>0</v>
      </c>
      <c r="AB2191" s="276">
        <f t="shared" si="10582"/>
        <v>0</v>
      </c>
      <c r="AC2191" s="276">
        <f t="shared" si="10582"/>
        <v>0</v>
      </c>
      <c r="AD2191" s="276">
        <f t="shared" si="10582"/>
        <v>0</v>
      </c>
      <c r="AE2191" s="276">
        <f t="shared" si="10582"/>
        <v>0</v>
      </c>
      <c r="AF2191" s="501">
        <f t="shared" si="10582"/>
        <v>0</v>
      </c>
      <c r="AG2191" s="276">
        <f t="shared" si="10582"/>
        <v>0</v>
      </c>
      <c r="AH2191" s="276">
        <f t="shared" si="10582"/>
        <v>0</v>
      </c>
      <c r="AI2191" s="276">
        <f t="shared" si="10582"/>
        <v>0</v>
      </c>
      <c r="AJ2191" s="276">
        <f t="shared" si="10582"/>
        <v>0</v>
      </c>
      <c r="AK2191" s="276">
        <f t="shared" si="10582"/>
        <v>0</v>
      </c>
      <c r="AL2191" s="276">
        <f t="shared" si="10582"/>
        <v>0</v>
      </c>
      <c r="AM2191" s="276">
        <f t="shared" si="10582"/>
        <v>0</v>
      </c>
      <c r="AN2191" s="276">
        <f t="shared" si="10582"/>
        <v>0</v>
      </c>
      <c r="AO2191" s="276">
        <f t="shared" si="10582"/>
        <v>0</v>
      </c>
      <c r="AP2191" s="276">
        <f t="shared" si="10582"/>
        <v>0</v>
      </c>
      <c r="AQ2191" s="276">
        <f t="shared" si="10582"/>
        <v>0</v>
      </c>
      <c r="AR2191" s="276">
        <f t="shared" si="10582"/>
        <v>0</v>
      </c>
      <c r="AS2191" s="501">
        <f t="shared" si="10582"/>
        <v>0</v>
      </c>
      <c r="AT2191" s="276">
        <f t="shared" si="10582"/>
        <v>0</v>
      </c>
      <c r="AU2191" s="276">
        <f t="shared" si="10582"/>
        <v>0</v>
      </c>
      <c r="AV2191" s="276">
        <f t="shared" si="10582"/>
        <v>0</v>
      </c>
      <c r="AW2191" s="568">
        <f t="shared" si="10582"/>
        <v>3</v>
      </c>
      <c r="AX2191" s="568">
        <f t="shared" si="10582"/>
        <v>7</v>
      </c>
      <c r="AY2191" s="568">
        <f t="shared" si="10582"/>
        <v>10</v>
      </c>
      <c r="AZ2191" s="276">
        <f t="shared" si="10582"/>
        <v>0</v>
      </c>
      <c r="BA2191" s="276">
        <f t="shared" si="10582"/>
        <v>0</v>
      </c>
      <c r="BB2191" s="276">
        <f t="shared" si="10582"/>
        <v>0</v>
      </c>
      <c r="BC2191" s="276">
        <f t="shared" si="10582"/>
        <v>0</v>
      </c>
      <c r="BD2191" s="276">
        <f t="shared" si="10582"/>
        <v>0</v>
      </c>
      <c r="BE2191" s="276">
        <f t="shared" si="10582"/>
        <v>0</v>
      </c>
      <c r="BF2191" s="522"/>
      <c r="BG2191" s="605">
        <f>SUM(F2191,S2191,AF2191,AS2191)</f>
        <v>12</v>
      </c>
      <c r="BH2191" s="533">
        <f>SUM(G2191,T2191,AG2191)</f>
        <v>0</v>
      </c>
      <c r="BI2191" s="533">
        <f t="shared" si="10564"/>
        <v>2</v>
      </c>
      <c r="BJ2191" s="533">
        <f t="shared" si="10565"/>
        <v>2</v>
      </c>
      <c r="BK2191" s="533">
        <f t="shared" si="10566"/>
        <v>1</v>
      </c>
      <c r="BL2191" s="533">
        <f t="shared" si="10567"/>
        <v>0</v>
      </c>
      <c r="BM2191" s="533">
        <f t="shared" si="10568"/>
        <v>1</v>
      </c>
      <c r="BN2191" s="533">
        <f>SUM(M2191,Z2191,AM2191)</f>
        <v>0</v>
      </c>
      <c r="BO2191" s="533">
        <f t="shared" si="10569"/>
        <v>0</v>
      </c>
      <c r="BP2191" s="533">
        <f t="shared" si="10570"/>
        <v>0</v>
      </c>
      <c r="BQ2191" s="533">
        <f t="shared" si="10571"/>
        <v>2</v>
      </c>
      <c r="BR2191" s="533">
        <f t="shared" si="10572"/>
        <v>5</v>
      </c>
      <c r="BS2191" s="533">
        <f t="shared" si="10573"/>
        <v>7</v>
      </c>
      <c r="BT2191" s="533">
        <f>AT2191</f>
        <v>0</v>
      </c>
      <c r="BU2191" s="533">
        <f t="shared" si="10574"/>
        <v>0</v>
      </c>
      <c r="BV2191" s="533">
        <f t="shared" si="10575"/>
        <v>0</v>
      </c>
      <c r="BW2191" s="536">
        <f>SUM(BH2191,BK2191,BN2191,BQ2191,BT2191)</f>
        <v>3</v>
      </c>
      <c r="BX2191" s="536">
        <f t="shared" si="10576"/>
        <v>7</v>
      </c>
      <c r="BY2191" s="536">
        <f t="shared" si="10577"/>
        <v>10</v>
      </c>
      <c r="BZ2191" t="s">
        <v>74</v>
      </c>
      <c r="CA2191" s="553">
        <f>AZ2191</f>
        <v>0</v>
      </c>
      <c r="CB2191" s="553">
        <f t="shared" si="10578"/>
        <v>0</v>
      </c>
      <c r="CC2191" s="553">
        <f t="shared" si="10579"/>
        <v>0</v>
      </c>
      <c r="CD2191" s="553">
        <f>BC2191</f>
        <v>0</v>
      </c>
      <c r="CE2191" s="553">
        <f t="shared" si="10580"/>
        <v>0</v>
      </c>
      <c r="CF2191" s="553">
        <f t="shared" si="10581"/>
        <v>0</v>
      </c>
    </row>
    <row r="2192" spans="1:84">
      <c r="A2192" s="149"/>
      <c r="B2192" s="151"/>
      <c r="C2192" s="151"/>
      <c r="D2192" s="151"/>
      <c r="E2192" s="379"/>
      <c r="F2192" s="589"/>
      <c r="G2192" s="276"/>
      <c r="H2192" s="276"/>
      <c r="I2192" s="276"/>
      <c r="J2192" s="276"/>
      <c r="K2192" s="276"/>
      <c r="L2192" s="276"/>
      <c r="M2192" s="276"/>
      <c r="N2192" s="276"/>
      <c r="O2192" s="276"/>
      <c r="P2192" s="276"/>
      <c r="Q2192" s="276"/>
      <c r="R2192" s="276"/>
      <c r="S2192" s="501"/>
      <c r="T2192" s="276"/>
      <c r="U2192" s="276"/>
      <c r="V2192" s="276"/>
      <c r="W2192" s="276"/>
      <c r="X2192" s="276"/>
      <c r="Y2192" s="276"/>
      <c r="Z2192" s="276"/>
      <c r="AA2192" s="276"/>
      <c r="AB2192" s="276"/>
      <c r="AC2192" s="276"/>
      <c r="AD2192" s="276"/>
      <c r="AE2192" s="276"/>
      <c r="AF2192" s="501"/>
      <c r="AG2192" s="276"/>
      <c r="AH2192" s="276"/>
      <c r="AI2192" s="276"/>
      <c r="AJ2192" s="276"/>
      <c r="AK2192" s="276"/>
      <c r="AL2192" s="276"/>
      <c r="AM2192" s="276"/>
      <c r="AN2192" s="276"/>
      <c r="AO2192" s="276"/>
      <c r="AP2192" s="276"/>
      <c r="AQ2192" s="276"/>
      <c r="AR2192" s="276"/>
      <c r="AS2192" s="501"/>
      <c r="AT2192" s="276"/>
      <c r="AU2192" s="276"/>
      <c r="AV2192" s="276"/>
      <c r="AW2192" s="568"/>
      <c r="AX2192" s="568"/>
      <c r="AY2192" s="568"/>
      <c r="AZ2192" s="276"/>
      <c r="BA2192" s="276"/>
      <c r="BB2192" s="276"/>
      <c r="BC2192" s="276"/>
      <c r="BD2192" s="276"/>
      <c r="BE2192" s="276"/>
      <c r="BF2192" s="522"/>
    </row>
    <row r="2193" spans="1:84">
      <c r="A2193" s="149"/>
      <c r="B2193" s="149" t="s">
        <v>1052</v>
      </c>
      <c r="C2193" s="151"/>
      <c r="D2193" s="151"/>
      <c r="E2193" s="375" t="s">
        <v>1060</v>
      </c>
      <c r="F2193" s="589"/>
      <c r="G2193" s="275"/>
      <c r="H2193" s="275"/>
      <c r="I2193" s="275"/>
      <c r="J2193" s="275"/>
      <c r="K2193" s="275"/>
      <c r="L2193" s="275"/>
      <c r="M2193" s="275"/>
      <c r="N2193" s="275"/>
      <c r="O2193" s="275"/>
      <c r="P2193" s="275"/>
      <c r="Q2193" s="275"/>
      <c r="R2193" s="275"/>
      <c r="S2193" s="500"/>
      <c r="T2193" s="275"/>
      <c r="U2193" s="275"/>
      <c r="V2193" s="275"/>
      <c r="W2193" s="275"/>
      <c r="X2193" s="275"/>
      <c r="Y2193" s="275"/>
      <c r="Z2193" s="275"/>
      <c r="AA2193" s="275"/>
      <c r="AB2193" s="275"/>
      <c r="AC2193" s="275"/>
      <c r="AD2193" s="275"/>
      <c r="AE2193" s="275"/>
      <c r="AF2193" s="500"/>
      <c r="AG2193" s="275"/>
      <c r="AH2193" s="275"/>
      <c r="AI2193" s="275"/>
      <c r="AJ2193" s="275"/>
      <c r="AK2193" s="275"/>
      <c r="AL2193" s="275"/>
      <c r="AM2193" s="275"/>
      <c r="AN2193" s="275"/>
      <c r="AO2193" s="275"/>
      <c r="AP2193" s="275"/>
      <c r="AQ2193" s="275"/>
      <c r="AR2193" s="275"/>
      <c r="AS2193" s="500"/>
      <c r="AT2193" s="275"/>
      <c r="AU2193" s="275"/>
      <c r="AV2193" s="275"/>
      <c r="AW2193" s="567"/>
      <c r="AX2193" s="567"/>
      <c r="AY2193" s="567"/>
      <c r="AZ2193" s="159"/>
      <c r="BA2193" s="159"/>
      <c r="BB2193" s="159"/>
      <c r="BC2193" s="275"/>
      <c r="BD2193" s="275"/>
      <c r="BE2193" s="275"/>
      <c r="BF2193" s="521"/>
      <c r="CA2193" s="654"/>
      <c r="CB2193" s="654"/>
      <c r="CC2193" s="654"/>
      <c r="CD2193" s="654"/>
      <c r="CE2193" s="654"/>
      <c r="CF2193" s="654"/>
    </row>
    <row r="2194" spans="1:84">
      <c r="A2194" s="149"/>
      <c r="B2194" s="151"/>
      <c r="C2194" s="151"/>
      <c r="D2194" s="151"/>
      <c r="E2194" s="288" t="s">
        <v>77</v>
      </c>
      <c r="F2194" s="589">
        <v>2</v>
      </c>
      <c r="G2194" s="159"/>
      <c r="H2194" s="159"/>
      <c r="I2194" s="275">
        <f>SUM(G2194:H2194)</f>
        <v>0</v>
      </c>
      <c r="J2194" s="159"/>
      <c r="K2194" s="159"/>
      <c r="L2194" s="275">
        <f>SUM(J2194:K2194)</f>
        <v>0</v>
      </c>
      <c r="M2194" s="159"/>
      <c r="N2194" s="159"/>
      <c r="O2194" s="275">
        <f>SUM(M2194:N2194)</f>
        <v>0</v>
      </c>
      <c r="P2194" s="159"/>
      <c r="Q2194" s="159"/>
      <c r="R2194" s="275">
        <f>SUM(P2194:Q2194)</f>
        <v>0</v>
      </c>
      <c r="S2194" s="500"/>
      <c r="T2194" s="275"/>
      <c r="U2194" s="275"/>
      <c r="V2194" s="275">
        <f>SUM(T2194:U2194)</f>
        <v>0</v>
      </c>
      <c r="W2194" s="275"/>
      <c r="X2194" s="275"/>
      <c r="Y2194" s="275">
        <f>SUM(W2194:X2194)</f>
        <v>0</v>
      </c>
      <c r="Z2194" s="275"/>
      <c r="AA2194" s="275"/>
      <c r="AB2194" s="275">
        <f>SUM(Z2194:AA2194)</f>
        <v>0</v>
      </c>
      <c r="AC2194" s="275"/>
      <c r="AD2194" s="275"/>
      <c r="AE2194" s="275">
        <f>SUM(AC2194:AD2194)</f>
        <v>0</v>
      </c>
      <c r="AF2194" s="500"/>
      <c r="AG2194" s="275"/>
      <c r="AH2194" s="275"/>
      <c r="AI2194" s="275">
        <f>SUM(AG2194:AH2194)</f>
        <v>0</v>
      </c>
      <c r="AJ2194" s="275"/>
      <c r="AK2194" s="275"/>
      <c r="AL2194" s="275">
        <f>SUM(AJ2194:AK2194)</f>
        <v>0</v>
      </c>
      <c r="AM2194" s="275"/>
      <c r="AN2194" s="275"/>
      <c r="AO2194" s="275">
        <f>SUM(AM2194:AN2194)</f>
        <v>0</v>
      </c>
      <c r="AP2194" s="275"/>
      <c r="AQ2194" s="275"/>
      <c r="AR2194" s="275">
        <f>SUM(AP2194:AQ2194)</f>
        <v>0</v>
      </c>
      <c r="AS2194" s="500"/>
      <c r="AT2194" s="275"/>
      <c r="AU2194" s="275"/>
      <c r="AV2194" s="275">
        <f>SUM(AT2194:AU2194)</f>
        <v>0</v>
      </c>
      <c r="AW2194" s="567">
        <f t="shared" ref="AW2194:AW2195" si="10583">SUM(G2194,J2194,M2194,P2194,T2194,W2194,Z2194,AC2194,AG2194,AJ2194,AM2194,AP2194,AT2194)</f>
        <v>0</v>
      </c>
      <c r="AX2194" s="567">
        <f t="shared" ref="AX2194:AX2195" si="10584">SUM(H2194,K2194,N2194,Q2194,U2194,X2194,AA2194,AD2194,AH2194,AK2194,AN2194,AQ2194,AU2194)</f>
        <v>0</v>
      </c>
      <c r="AY2194" s="567">
        <f t="shared" ref="AY2194:AY2195" si="10585">SUM(I2194,L2194,O2194,R2194,V2194,Y2194,AB2194,AE2194,AI2194,AL2194,AO2194,AR2194,AV2194)</f>
        <v>0</v>
      </c>
      <c r="AZ2194" s="159"/>
      <c r="BA2194" s="159"/>
      <c r="BB2194" s="275">
        <f>SUM(AZ2194:BA2194)</f>
        <v>0</v>
      </c>
      <c r="BC2194" s="275"/>
      <c r="BD2194" s="275"/>
      <c r="BE2194" s="275">
        <f>SUM(BC2194:BD2194)</f>
        <v>0</v>
      </c>
      <c r="BF2194" s="521"/>
      <c r="BG2194" s="605">
        <f>SUM(F2194,S2194,AF2194,AS2194)</f>
        <v>2</v>
      </c>
      <c r="BH2194" s="533">
        <f>SUM(G2194,T2194,AG2194)</f>
        <v>0</v>
      </c>
      <c r="BI2194" s="533">
        <f t="shared" ref="BI2194:BI2196" si="10586">SUM(H2194,U2194,AH2194)</f>
        <v>0</v>
      </c>
      <c r="BJ2194" s="533">
        <f t="shared" ref="BJ2194:BJ2196" si="10587">SUM(I2194,V2194,AI2194)</f>
        <v>0</v>
      </c>
      <c r="BK2194" s="533">
        <f t="shared" ref="BK2194:BK2196" si="10588">SUM(J2194,W2194,AJ2194)</f>
        <v>0</v>
      </c>
      <c r="BL2194" s="533">
        <f t="shared" ref="BL2194:BL2196" si="10589">SUM(K2194,X2194,AK2194)</f>
        <v>0</v>
      </c>
      <c r="BM2194" s="533">
        <f t="shared" ref="BM2194:BM2196" si="10590">SUM(L2194,Y2194,AL2194)</f>
        <v>0</v>
      </c>
      <c r="BN2194" s="533">
        <f>SUM(M2194,Z2194,AM2194)</f>
        <v>0</v>
      </c>
      <c r="BO2194" s="533">
        <f t="shared" ref="BO2194:BO2196" si="10591">SUM(N2194,AA2194,AN2194)</f>
        <v>0</v>
      </c>
      <c r="BP2194" s="533">
        <f t="shared" ref="BP2194:BP2196" si="10592">SUM(O2194,AB2194,AO2194)</f>
        <v>0</v>
      </c>
      <c r="BQ2194" s="533">
        <f t="shared" ref="BQ2194:BQ2196" si="10593">SUM(P2194,AC2194,AP2194)</f>
        <v>0</v>
      </c>
      <c r="BR2194" s="533">
        <f t="shared" ref="BR2194:BR2196" si="10594">SUM(Q2194,AD2194,AQ2194)</f>
        <v>0</v>
      </c>
      <c r="BS2194" s="533">
        <f t="shared" ref="BS2194:BS2196" si="10595">SUM(R2194,AE2194,AR2194)</f>
        <v>0</v>
      </c>
      <c r="BT2194" s="533">
        <f>AT2194</f>
        <v>0</v>
      </c>
      <c r="BU2194" s="533">
        <f t="shared" ref="BU2194:BU2196" si="10596">AU2194</f>
        <v>0</v>
      </c>
      <c r="BV2194" s="533">
        <f t="shared" ref="BV2194:BV2196" si="10597">AV2194</f>
        <v>0</v>
      </c>
      <c r="BW2194" s="536">
        <f>SUM(BH2194,BK2194,BN2194,BQ2194,BT2194)</f>
        <v>0</v>
      </c>
      <c r="BX2194" s="536">
        <f t="shared" ref="BX2194:BX2196" si="10598">SUM(BI2194,BL2194,BO2194,BR2194,BU2194)</f>
        <v>0</v>
      </c>
      <c r="BY2194" s="536">
        <f t="shared" ref="BY2194:BY2196" si="10599">SUM(BJ2194,BM2194,BP2194,BS2194,BV2194)</f>
        <v>0</v>
      </c>
      <c r="BZ2194" t="s">
        <v>74</v>
      </c>
      <c r="CA2194" s="654">
        <f>AZ2194</f>
        <v>0</v>
      </c>
      <c r="CB2194" s="654">
        <f t="shared" ref="CB2194:CB2196" si="10600">BA2194</f>
        <v>0</v>
      </c>
      <c r="CC2194" s="654">
        <f t="shared" ref="CC2194:CC2196" si="10601">BB2194</f>
        <v>0</v>
      </c>
      <c r="CD2194" s="654">
        <f>BC2194</f>
        <v>0</v>
      </c>
      <c r="CE2194" s="654">
        <f t="shared" ref="CE2194:CE2196" si="10602">BD2194</f>
        <v>0</v>
      </c>
      <c r="CF2194" s="654">
        <f t="shared" ref="CF2194:CF2196" si="10603">BE2194</f>
        <v>0</v>
      </c>
    </row>
    <row r="2195" spans="1:84">
      <c r="A2195" s="149"/>
      <c r="B2195" s="151"/>
      <c r="C2195" s="151"/>
      <c r="D2195" s="151"/>
      <c r="E2195" s="288" t="s">
        <v>78</v>
      </c>
      <c r="F2195" s="589">
        <v>2</v>
      </c>
      <c r="G2195" s="159"/>
      <c r="H2195" s="159">
        <v>0</v>
      </c>
      <c r="I2195" s="275">
        <f>SUM(G2195:H2195)</f>
        <v>0</v>
      </c>
      <c r="J2195" s="159"/>
      <c r="K2195" s="159"/>
      <c r="L2195" s="275">
        <f>SUM(J2195:K2195)</f>
        <v>0</v>
      </c>
      <c r="M2195" s="159"/>
      <c r="N2195" s="159"/>
      <c r="O2195" s="275">
        <f>SUM(M2195:N2195)</f>
        <v>0</v>
      </c>
      <c r="P2195" s="159"/>
      <c r="Q2195" s="159"/>
      <c r="R2195" s="275">
        <f>SUM(P2195:Q2195)</f>
        <v>0</v>
      </c>
      <c r="S2195" s="500"/>
      <c r="T2195" s="275"/>
      <c r="U2195" s="275"/>
      <c r="V2195" s="275">
        <f>SUM(T2195:U2195)</f>
        <v>0</v>
      </c>
      <c r="W2195" s="275"/>
      <c r="X2195" s="275"/>
      <c r="Y2195" s="275">
        <f>SUM(W2195:X2195)</f>
        <v>0</v>
      </c>
      <c r="Z2195" s="275"/>
      <c r="AA2195" s="275"/>
      <c r="AB2195" s="275">
        <f>SUM(Z2195:AA2195)</f>
        <v>0</v>
      </c>
      <c r="AC2195" s="275"/>
      <c r="AD2195" s="275"/>
      <c r="AE2195" s="275">
        <f>SUM(AC2195:AD2195)</f>
        <v>0</v>
      </c>
      <c r="AF2195" s="500"/>
      <c r="AG2195" s="275"/>
      <c r="AH2195" s="275"/>
      <c r="AI2195" s="275">
        <f>SUM(AG2195:AH2195)</f>
        <v>0</v>
      </c>
      <c r="AJ2195" s="275"/>
      <c r="AK2195" s="275"/>
      <c r="AL2195" s="275">
        <f>SUM(AJ2195:AK2195)</f>
        <v>0</v>
      </c>
      <c r="AM2195" s="275"/>
      <c r="AN2195" s="275"/>
      <c r="AO2195" s="275">
        <f>SUM(AM2195:AN2195)</f>
        <v>0</v>
      </c>
      <c r="AP2195" s="275"/>
      <c r="AQ2195" s="275"/>
      <c r="AR2195" s="275">
        <f>SUM(AP2195:AQ2195)</f>
        <v>0</v>
      </c>
      <c r="AS2195" s="500"/>
      <c r="AT2195" s="275"/>
      <c r="AU2195" s="275"/>
      <c r="AV2195" s="275">
        <f>SUM(AT2195:AU2195)</f>
        <v>0</v>
      </c>
      <c r="AW2195" s="567">
        <f t="shared" si="10583"/>
        <v>0</v>
      </c>
      <c r="AX2195" s="567">
        <f t="shared" si="10584"/>
        <v>0</v>
      </c>
      <c r="AY2195" s="567">
        <f t="shared" si="10585"/>
        <v>0</v>
      </c>
      <c r="AZ2195" s="159"/>
      <c r="BA2195" s="159"/>
      <c r="BB2195" s="275">
        <f>SUM(AZ2195:BA2195)</f>
        <v>0</v>
      </c>
      <c r="BC2195" s="275"/>
      <c r="BD2195" s="275"/>
      <c r="BE2195" s="275">
        <f>SUM(BC2195:BD2195)</f>
        <v>0</v>
      </c>
      <c r="BF2195" s="521"/>
      <c r="BG2195" s="605">
        <f>SUM(F2195,S2195,AF2195,AS2195)</f>
        <v>2</v>
      </c>
      <c r="BH2195" s="533">
        <f>SUM(G2195,T2195,AG2195)</f>
        <v>0</v>
      </c>
      <c r="BI2195" s="533">
        <f t="shared" si="10586"/>
        <v>0</v>
      </c>
      <c r="BJ2195" s="533">
        <f t="shared" si="10587"/>
        <v>0</v>
      </c>
      <c r="BK2195" s="533">
        <f t="shared" si="10588"/>
        <v>0</v>
      </c>
      <c r="BL2195" s="533">
        <f t="shared" si="10589"/>
        <v>0</v>
      </c>
      <c r="BM2195" s="533">
        <f t="shared" si="10590"/>
        <v>0</v>
      </c>
      <c r="BN2195" s="533">
        <f>SUM(M2195,Z2195,AM2195)</f>
        <v>0</v>
      </c>
      <c r="BO2195" s="533">
        <f t="shared" si="10591"/>
        <v>0</v>
      </c>
      <c r="BP2195" s="533">
        <f t="shared" si="10592"/>
        <v>0</v>
      </c>
      <c r="BQ2195" s="533">
        <f t="shared" si="10593"/>
        <v>0</v>
      </c>
      <c r="BR2195" s="533">
        <f t="shared" si="10594"/>
        <v>0</v>
      </c>
      <c r="BS2195" s="533">
        <f t="shared" si="10595"/>
        <v>0</v>
      </c>
      <c r="BT2195" s="533">
        <f>AT2195</f>
        <v>0</v>
      </c>
      <c r="BU2195" s="533">
        <f t="shared" si="10596"/>
        <v>0</v>
      </c>
      <c r="BV2195" s="533">
        <f t="shared" si="10597"/>
        <v>0</v>
      </c>
      <c r="BW2195" s="536">
        <f>SUM(BH2195,BK2195,BN2195,BQ2195,BT2195)</f>
        <v>0</v>
      </c>
      <c r="BX2195" s="536">
        <f t="shared" si="10598"/>
        <v>0</v>
      </c>
      <c r="BY2195" s="536">
        <f t="shared" si="10599"/>
        <v>0</v>
      </c>
      <c r="BZ2195" t="s">
        <v>74</v>
      </c>
      <c r="CA2195" s="654">
        <f>AZ2195</f>
        <v>0</v>
      </c>
      <c r="CB2195" s="654">
        <f t="shared" si="10600"/>
        <v>0</v>
      </c>
      <c r="CC2195" s="654">
        <f t="shared" si="10601"/>
        <v>0</v>
      </c>
      <c r="CD2195" s="654">
        <f>BC2195</f>
        <v>0</v>
      </c>
      <c r="CE2195" s="654">
        <f t="shared" si="10602"/>
        <v>0</v>
      </c>
      <c r="CF2195" s="654">
        <f t="shared" si="10603"/>
        <v>0</v>
      </c>
    </row>
    <row r="2196" spans="1:84">
      <c r="A2196" s="149"/>
      <c r="B2196" s="151"/>
      <c r="C2196" s="151"/>
      <c r="D2196" s="151"/>
      <c r="E2196" s="379" t="s">
        <v>85</v>
      </c>
      <c r="F2196" s="589">
        <f t="shared" ref="F2196:BE2196" si="10604">SUM(F2194:F2195)</f>
        <v>4</v>
      </c>
      <c r="G2196" s="276">
        <f t="shared" si="10604"/>
        <v>0</v>
      </c>
      <c r="H2196" s="276">
        <f t="shared" si="10604"/>
        <v>0</v>
      </c>
      <c r="I2196" s="276">
        <f t="shared" si="10604"/>
        <v>0</v>
      </c>
      <c r="J2196" s="276">
        <f t="shared" si="10604"/>
        <v>0</v>
      </c>
      <c r="K2196" s="276">
        <f t="shared" si="10604"/>
        <v>0</v>
      </c>
      <c r="L2196" s="276">
        <f t="shared" si="10604"/>
        <v>0</v>
      </c>
      <c r="M2196" s="276">
        <f t="shared" si="10604"/>
        <v>0</v>
      </c>
      <c r="N2196" s="276">
        <f t="shared" si="10604"/>
        <v>0</v>
      </c>
      <c r="O2196" s="276">
        <f t="shared" si="10604"/>
        <v>0</v>
      </c>
      <c r="P2196" s="276">
        <f t="shared" si="10604"/>
        <v>0</v>
      </c>
      <c r="Q2196" s="276">
        <f t="shared" si="10604"/>
        <v>0</v>
      </c>
      <c r="R2196" s="276">
        <f t="shared" si="10604"/>
        <v>0</v>
      </c>
      <c r="S2196" s="501">
        <f t="shared" si="10604"/>
        <v>0</v>
      </c>
      <c r="T2196" s="276">
        <f t="shared" si="10604"/>
        <v>0</v>
      </c>
      <c r="U2196" s="276">
        <f t="shared" si="10604"/>
        <v>0</v>
      </c>
      <c r="V2196" s="276">
        <f t="shared" si="10604"/>
        <v>0</v>
      </c>
      <c r="W2196" s="276">
        <f t="shared" si="10604"/>
        <v>0</v>
      </c>
      <c r="X2196" s="276">
        <f t="shared" si="10604"/>
        <v>0</v>
      </c>
      <c r="Y2196" s="276">
        <f t="shared" si="10604"/>
        <v>0</v>
      </c>
      <c r="Z2196" s="276">
        <f t="shared" si="10604"/>
        <v>0</v>
      </c>
      <c r="AA2196" s="276">
        <f t="shared" si="10604"/>
        <v>0</v>
      </c>
      <c r="AB2196" s="276">
        <f t="shared" si="10604"/>
        <v>0</v>
      </c>
      <c r="AC2196" s="276">
        <f t="shared" si="10604"/>
        <v>0</v>
      </c>
      <c r="AD2196" s="276">
        <f t="shared" si="10604"/>
        <v>0</v>
      </c>
      <c r="AE2196" s="276">
        <f t="shared" si="10604"/>
        <v>0</v>
      </c>
      <c r="AF2196" s="501">
        <f t="shared" si="10604"/>
        <v>0</v>
      </c>
      <c r="AG2196" s="276">
        <f t="shared" si="10604"/>
        <v>0</v>
      </c>
      <c r="AH2196" s="276">
        <f t="shared" si="10604"/>
        <v>0</v>
      </c>
      <c r="AI2196" s="276">
        <f t="shared" si="10604"/>
        <v>0</v>
      </c>
      <c r="AJ2196" s="276">
        <f t="shared" si="10604"/>
        <v>0</v>
      </c>
      <c r="AK2196" s="276">
        <f t="shared" si="10604"/>
        <v>0</v>
      </c>
      <c r="AL2196" s="276">
        <f t="shared" si="10604"/>
        <v>0</v>
      </c>
      <c r="AM2196" s="276">
        <f t="shared" si="10604"/>
        <v>0</v>
      </c>
      <c r="AN2196" s="276">
        <f t="shared" si="10604"/>
        <v>0</v>
      </c>
      <c r="AO2196" s="276">
        <f t="shared" si="10604"/>
        <v>0</v>
      </c>
      <c r="AP2196" s="276">
        <f t="shared" si="10604"/>
        <v>0</v>
      </c>
      <c r="AQ2196" s="276">
        <f t="shared" si="10604"/>
        <v>0</v>
      </c>
      <c r="AR2196" s="276">
        <f t="shared" si="10604"/>
        <v>0</v>
      </c>
      <c r="AS2196" s="501">
        <f t="shared" si="10604"/>
        <v>0</v>
      </c>
      <c r="AT2196" s="276">
        <f t="shared" si="10604"/>
        <v>0</v>
      </c>
      <c r="AU2196" s="276">
        <f t="shared" si="10604"/>
        <v>0</v>
      </c>
      <c r="AV2196" s="276">
        <f t="shared" si="10604"/>
        <v>0</v>
      </c>
      <c r="AW2196" s="568">
        <f t="shared" si="10604"/>
        <v>0</v>
      </c>
      <c r="AX2196" s="568">
        <f t="shared" si="10604"/>
        <v>0</v>
      </c>
      <c r="AY2196" s="568">
        <f t="shared" si="10604"/>
        <v>0</v>
      </c>
      <c r="AZ2196" s="276">
        <f t="shared" si="10604"/>
        <v>0</v>
      </c>
      <c r="BA2196" s="276">
        <f t="shared" si="10604"/>
        <v>0</v>
      </c>
      <c r="BB2196" s="276">
        <f t="shared" si="10604"/>
        <v>0</v>
      </c>
      <c r="BC2196" s="276">
        <f t="shared" si="10604"/>
        <v>0</v>
      </c>
      <c r="BD2196" s="276">
        <f t="shared" si="10604"/>
        <v>0</v>
      </c>
      <c r="BE2196" s="276">
        <f t="shared" si="10604"/>
        <v>0</v>
      </c>
      <c r="BF2196" s="522"/>
      <c r="BG2196" s="605">
        <f>SUM(F2196,S2196,AF2196,AS2196)</f>
        <v>4</v>
      </c>
      <c r="BH2196" s="533">
        <f>SUM(G2196,T2196,AG2196)</f>
        <v>0</v>
      </c>
      <c r="BI2196" s="533">
        <f t="shared" si="10586"/>
        <v>0</v>
      </c>
      <c r="BJ2196" s="533">
        <f t="shared" si="10587"/>
        <v>0</v>
      </c>
      <c r="BK2196" s="533">
        <f t="shared" si="10588"/>
        <v>0</v>
      </c>
      <c r="BL2196" s="533">
        <f t="shared" si="10589"/>
        <v>0</v>
      </c>
      <c r="BM2196" s="533">
        <f t="shared" si="10590"/>
        <v>0</v>
      </c>
      <c r="BN2196" s="533">
        <f>SUM(M2196,Z2196,AM2196)</f>
        <v>0</v>
      </c>
      <c r="BO2196" s="533">
        <f t="shared" si="10591"/>
        <v>0</v>
      </c>
      <c r="BP2196" s="533">
        <f t="shared" si="10592"/>
        <v>0</v>
      </c>
      <c r="BQ2196" s="533">
        <f t="shared" si="10593"/>
        <v>0</v>
      </c>
      <c r="BR2196" s="533">
        <f t="shared" si="10594"/>
        <v>0</v>
      </c>
      <c r="BS2196" s="533">
        <f t="shared" si="10595"/>
        <v>0</v>
      </c>
      <c r="BT2196" s="533">
        <f>AT2196</f>
        <v>0</v>
      </c>
      <c r="BU2196" s="533">
        <f t="shared" si="10596"/>
        <v>0</v>
      </c>
      <c r="BV2196" s="533">
        <f t="shared" si="10597"/>
        <v>0</v>
      </c>
      <c r="BW2196" s="536">
        <f>SUM(BH2196,BK2196,BN2196,BQ2196,BT2196)</f>
        <v>0</v>
      </c>
      <c r="BX2196" s="536">
        <f t="shared" si="10598"/>
        <v>0</v>
      </c>
      <c r="BY2196" s="536">
        <f t="shared" si="10599"/>
        <v>0</v>
      </c>
      <c r="BZ2196" t="s">
        <v>74</v>
      </c>
      <c r="CA2196" s="654">
        <f>AZ2196</f>
        <v>0</v>
      </c>
      <c r="CB2196" s="654">
        <f t="shared" si="10600"/>
        <v>0</v>
      </c>
      <c r="CC2196" s="654">
        <f t="shared" si="10601"/>
        <v>0</v>
      </c>
      <c r="CD2196" s="654">
        <f>BC2196</f>
        <v>0</v>
      </c>
      <c r="CE2196" s="654">
        <f t="shared" si="10602"/>
        <v>0</v>
      </c>
      <c r="CF2196" s="654">
        <f t="shared" si="10603"/>
        <v>0</v>
      </c>
    </row>
    <row r="2197" spans="1:84">
      <c r="A2197" s="149"/>
      <c r="B2197" s="151"/>
      <c r="C2197" s="151"/>
      <c r="D2197" s="151"/>
      <c r="E2197" s="379"/>
      <c r="F2197" s="589"/>
      <c r="G2197" s="276"/>
      <c r="H2197" s="276"/>
      <c r="I2197" s="276"/>
      <c r="J2197" s="276"/>
      <c r="K2197" s="276"/>
      <c r="L2197" s="276"/>
      <c r="M2197" s="276"/>
      <c r="N2197" s="276"/>
      <c r="O2197" s="276"/>
      <c r="P2197" s="276"/>
      <c r="Q2197" s="276"/>
      <c r="R2197" s="276"/>
      <c r="S2197" s="501"/>
      <c r="T2197" s="276"/>
      <c r="U2197" s="276"/>
      <c r="V2197" s="276"/>
      <c r="W2197" s="276"/>
      <c r="X2197" s="276"/>
      <c r="Y2197" s="276"/>
      <c r="Z2197" s="276"/>
      <c r="AA2197" s="276"/>
      <c r="AB2197" s="276"/>
      <c r="AC2197" s="276"/>
      <c r="AD2197" s="276"/>
      <c r="AE2197" s="276"/>
      <c r="AF2197" s="501"/>
      <c r="AG2197" s="276"/>
      <c r="AH2197" s="276"/>
      <c r="AI2197" s="276"/>
      <c r="AJ2197" s="276"/>
      <c r="AK2197" s="276"/>
      <c r="AL2197" s="276"/>
      <c r="AM2197" s="276"/>
      <c r="AN2197" s="276"/>
      <c r="AO2197" s="276"/>
      <c r="AP2197" s="276"/>
      <c r="AQ2197" s="276"/>
      <c r="AR2197" s="276"/>
      <c r="AS2197" s="501"/>
      <c r="AT2197" s="276"/>
      <c r="AU2197" s="276"/>
      <c r="AV2197" s="276"/>
      <c r="AW2197" s="568"/>
      <c r="AX2197" s="568"/>
      <c r="AY2197" s="568"/>
      <c r="AZ2197" s="276"/>
      <c r="BA2197" s="276"/>
      <c r="BB2197" s="276"/>
      <c r="BC2197" s="276"/>
      <c r="BD2197" s="276"/>
      <c r="BE2197" s="276"/>
      <c r="BF2197" s="522"/>
      <c r="CA2197" s="654"/>
      <c r="CB2197" s="654"/>
      <c r="CC2197" s="654"/>
      <c r="CD2197" s="654"/>
      <c r="CE2197" s="654"/>
      <c r="CF2197" s="654"/>
    </row>
    <row r="2198" spans="1:84">
      <c r="A2198" s="149"/>
      <c r="B2198" s="151" t="s">
        <v>241</v>
      </c>
      <c r="C2198" s="151"/>
      <c r="D2198" s="151"/>
      <c r="E2198" s="288" t="s">
        <v>77</v>
      </c>
      <c r="F2198" s="590">
        <f>SUM(F2177,F2180,F2184,F2189,F2194)</f>
        <v>31</v>
      </c>
      <c r="G2198" s="275">
        <f>SUM(G2177,G2180,G2184,G2189,G2194)</f>
        <v>3</v>
      </c>
      <c r="H2198" s="275">
        <f t="shared" ref="H2198:R2198" si="10605">SUM(H2177,H2180,H2184,H2189,H2194)</f>
        <v>6</v>
      </c>
      <c r="I2198" s="275">
        <f t="shared" si="10605"/>
        <v>9</v>
      </c>
      <c r="J2198" s="275">
        <f t="shared" si="10605"/>
        <v>4</v>
      </c>
      <c r="K2198" s="275">
        <f t="shared" si="10605"/>
        <v>1</v>
      </c>
      <c r="L2198" s="275">
        <f t="shared" si="10605"/>
        <v>5</v>
      </c>
      <c r="M2198" s="275">
        <f t="shared" si="10605"/>
        <v>0</v>
      </c>
      <c r="N2198" s="275">
        <f t="shared" si="10605"/>
        <v>0</v>
      </c>
      <c r="O2198" s="275">
        <f t="shared" si="10605"/>
        <v>0</v>
      </c>
      <c r="P2198" s="275">
        <f t="shared" si="10605"/>
        <v>8</v>
      </c>
      <c r="Q2198" s="275">
        <f t="shared" si="10605"/>
        <v>5</v>
      </c>
      <c r="R2198" s="275">
        <f t="shared" si="10605"/>
        <v>13</v>
      </c>
      <c r="S2198" s="500">
        <f>SUM(S2177,S2180,S2184,S2189,S2194)</f>
        <v>0</v>
      </c>
      <c r="T2198" s="275">
        <f>SUM(T2177,T2180,T2184,T2189,T2194)</f>
        <v>0</v>
      </c>
      <c r="U2198" s="275">
        <f t="shared" ref="U2198:AE2198" si="10606">SUM(U2177,U2180,U2184,U2189,U2194)</f>
        <v>0</v>
      </c>
      <c r="V2198" s="275">
        <f t="shared" si="10606"/>
        <v>0</v>
      </c>
      <c r="W2198" s="275">
        <f t="shared" si="10606"/>
        <v>0</v>
      </c>
      <c r="X2198" s="275">
        <f t="shared" si="10606"/>
        <v>0</v>
      </c>
      <c r="Y2198" s="275">
        <f t="shared" si="10606"/>
        <v>0</v>
      </c>
      <c r="Z2198" s="275">
        <f t="shared" si="10606"/>
        <v>0</v>
      </c>
      <c r="AA2198" s="275">
        <f t="shared" si="10606"/>
        <v>0</v>
      </c>
      <c r="AB2198" s="275">
        <f t="shared" si="10606"/>
        <v>0</v>
      </c>
      <c r="AC2198" s="275">
        <f t="shared" si="10606"/>
        <v>0</v>
      </c>
      <c r="AD2198" s="275">
        <f t="shared" si="10606"/>
        <v>0</v>
      </c>
      <c r="AE2198" s="275">
        <f t="shared" si="10606"/>
        <v>0</v>
      </c>
      <c r="AF2198" s="500">
        <f>SUM(AF2177,AF2180,AF2184,AF2189,AF2194)</f>
        <v>0</v>
      </c>
      <c r="AG2198" s="275">
        <f>SUM(AG2177,AG2180,AG2184,AG2189,AG2194)</f>
        <v>0</v>
      </c>
      <c r="AH2198" s="275">
        <f t="shared" ref="AH2198:AR2198" si="10607">SUM(AH2177,AH2180,AH2184,AH2189,AH2194)</f>
        <v>0</v>
      </c>
      <c r="AI2198" s="275">
        <f t="shared" si="10607"/>
        <v>0</v>
      </c>
      <c r="AJ2198" s="275">
        <f t="shared" si="10607"/>
        <v>0</v>
      </c>
      <c r="AK2198" s="275">
        <f t="shared" si="10607"/>
        <v>0</v>
      </c>
      <c r="AL2198" s="275">
        <f t="shared" si="10607"/>
        <v>0</v>
      </c>
      <c r="AM2198" s="275">
        <f t="shared" si="10607"/>
        <v>0</v>
      </c>
      <c r="AN2198" s="275">
        <f t="shared" si="10607"/>
        <v>0</v>
      </c>
      <c r="AO2198" s="275">
        <f t="shared" si="10607"/>
        <v>0</v>
      </c>
      <c r="AP2198" s="275">
        <f t="shared" si="10607"/>
        <v>0</v>
      </c>
      <c r="AQ2198" s="275">
        <f t="shared" si="10607"/>
        <v>0</v>
      </c>
      <c r="AR2198" s="275">
        <f t="shared" si="10607"/>
        <v>0</v>
      </c>
      <c r="AS2198" s="500">
        <f>SUM(AS2177,AS2180,AS2184,AS2189,AS2194)</f>
        <v>0</v>
      </c>
      <c r="AT2198" s="275">
        <f t="shared" ref="AT2198:AV2198" si="10608">SUM(AT2177,AT2180,AT2184,AT2189,AT2194)</f>
        <v>0</v>
      </c>
      <c r="AU2198" s="275">
        <f t="shared" si="10608"/>
        <v>0</v>
      </c>
      <c r="AV2198" s="275">
        <f t="shared" si="10608"/>
        <v>0</v>
      </c>
      <c r="AW2198" s="500">
        <f t="shared" ref="AW2198:AY2199" si="10609">SUM(AW2177,AW2180,AW2184,AW2189,AW2194)</f>
        <v>15</v>
      </c>
      <c r="AX2198" s="500">
        <f t="shared" si="10609"/>
        <v>12</v>
      </c>
      <c r="AY2198" s="500">
        <f t="shared" si="10609"/>
        <v>27</v>
      </c>
      <c r="AZ2198" s="275">
        <f t="shared" ref="AZ2198:BE2198" si="10610">SUM(AZ2177,AZ2180,AZ2184,AZ2189,AZ2194)</f>
        <v>0</v>
      </c>
      <c r="BA2198" s="275">
        <f t="shared" si="10610"/>
        <v>0</v>
      </c>
      <c r="BB2198" s="275">
        <f t="shared" si="10610"/>
        <v>0</v>
      </c>
      <c r="BC2198" s="275">
        <f t="shared" si="10610"/>
        <v>0</v>
      </c>
      <c r="BD2198" s="275">
        <f t="shared" si="10610"/>
        <v>0</v>
      </c>
      <c r="BE2198" s="275">
        <f t="shared" si="10610"/>
        <v>0</v>
      </c>
      <c r="BF2198" s="521"/>
      <c r="BG2198" s="605">
        <f>SUM(F2198,S2198,AF2198,AS2198)</f>
        <v>31</v>
      </c>
      <c r="BH2198" s="533">
        <f>SUM(G2198,T2198,AG2198)</f>
        <v>3</v>
      </c>
      <c r="BI2198" s="533">
        <f t="shared" ref="BI2198:BI2201" si="10611">SUM(H2198,U2198,AH2198)</f>
        <v>6</v>
      </c>
      <c r="BJ2198" s="533">
        <f t="shared" ref="BJ2198:BJ2201" si="10612">SUM(I2198,V2198,AI2198)</f>
        <v>9</v>
      </c>
      <c r="BK2198" s="533">
        <f t="shared" ref="BK2198:BK2201" si="10613">SUM(J2198,W2198,AJ2198)</f>
        <v>4</v>
      </c>
      <c r="BL2198" s="533">
        <f t="shared" ref="BL2198:BL2201" si="10614">SUM(K2198,X2198,AK2198)</f>
        <v>1</v>
      </c>
      <c r="BM2198" s="533">
        <f t="shared" ref="BM2198:BM2201" si="10615">SUM(L2198,Y2198,AL2198)</f>
        <v>5</v>
      </c>
      <c r="BN2198" s="533">
        <f>SUM(M2198,Z2198,AM2198)</f>
        <v>0</v>
      </c>
      <c r="BO2198" s="533">
        <f t="shared" ref="BO2198:BO2201" si="10616">SUM(N2198,AA2198,AN2198)</f>
        <v>0</v>
      </c>
      <c r="BP2198" s="533">
        <f t="shared" ref="BP2198:BP2201" si="10617">SUM(O2198,AB2198,AO2198)</f>
        <v>0</v>
      </c>
      <c r="BQ2198" s="533">
        <f t="shared" ref="BQ2198:BQ2201" si="10618">SUM(P2198,AC2198,AP2198)</f>
        <v>8</v>
      </c>
      <c r="BR2198" s="533">
        <f t="shared" ref="BR2198:BR2201" si="10619">SUM(Q2198,AD2198,AQ2198)</f>
        <v>5</v>
      </c>
      <c r="BS2198" s="533">
        <f t="shared" ref="BS2198:BS2201" si="10620">SUM(R2198,AE2198,AR2198)</f>
        <v>13</v>
      </c>
      <c r="BT2198" s="533">
        <f>AT2198</f>
        <v>0</v>
      </c>
      <c r="BU2198" s="533">
        <f t="shared" ref="BU2198:BU2201" si="10621">AU2198</f>
        <v>0</v>
      </c>
      <c r="BV2198" s="533">
        <f t="shared" ref="BV2198:BV2201" si="10622">AV2198</f>
        <v>0</v>
      </c>
      <c r="BW2198" s="536">
        <f>SUM(BH2198,BK2198,BN2198,BQ2198,BT2198)</f>
        <v>15</v>
      </c>
      <c r="BX2198" s="536">
        <f t="shared" ref="BX2198:BX2201" si="10623">SUM(BI2198,BL2198,BO2198,BR2198,BU2198)</f>
        <v>12</v>
      </c>
      <c r="BY2198" s="536">
        <f t="shared" ref="BY2198:BY2201" si="10624">SUM(BJ2198,BM2198,BP2198,BS2198,BV2198)</f>
        <v>27</v>
      </c>
      <c r="BZ2198" t="s">
        <v>74</v>
      </c>
      <c r="CA2198" s="553">
        <f>AZ2198</f>
        <v>0</v>
      </c>
      <c r="CB2198" s="553">
        <f t="shared" ref="CB2198:CB2201" si="10625">BA2198</f>
        <v>0</v>
      </c>
      <c r="CC2198" s="553">
        <f t="shared" ref="CC2198:CC2201" si="10626">BB2198</f>
        <v>0</v>
      </c>
      <c r="CD2198" s="553">
        <f>BC2198</f>
        <v>0</v>
      </c>
      <c r="CE2198" s="553">
        <f t="shared" ref="CE2198:CE2201" si="10627">BD2198</f>
        <v>0</v>
      </c>
      <c r="CF2198" s="553">
        <f t="shared" ref="CF2198:CF2201" si="10628">BE2198</f>
        <v>0</v>
      </c>
    </row>
    <row r="2199" spans="1:84">
      <c r="A2199" s="149"/>
      <c r="B2199" s="151"/>
      <c r="C2199" s="151"/>
      <c r="D2199" s="151"/>
      <c r="E2199" s="288" t="s">
        <v>78</v>
      </c>
      <c r="F2199" s="590">
        <f>SUM(F2178,F2181,F2185,F2190,F2195)</f>
        <v>31</v>
      </c>
      <c r="G2199" s="275">
        <f>SUM(G2178,G2181,G2185,G2190,G2195)</f>
        <v>1</v>
      </c>
      <c r="H2199" s="275">
        <f t="shared" ref="H2199:R2199" si="10629">SUM(H2178,H2181,H2185,H2190,H2195)</f>
        <v>3</v>
      </c>
      <c r="I2199" s="275">
        <f t="shared" si="10629"/>
        <v>4</v>
      </c>
      <c r="J2199" s="275">
        <f t="shared" si="10629"/>
        <v>4</v>
      </c>
      <c r="K2199" s="275">
        <f t="shared" si="10629"/>
        <v>0</v>
      </c>
      <c r="L2199" s="275">
        <f t="shared" si="10629"/>
        <v>4</v>
      </c>
      <c r="M2199" s="275">
        <f t="shared" si="10629"/>
        <v>0</v>
      </c>
      <c r="N2199" s="275">
        <f t="shared" si="10629"/>
        <v>0</v>
      </c>
      <c r="O2199" s="275">
        <f t="shared" si="10629"/>
        <v>0</v>
      </c>
      <c r="P2199" s="275">
        <f t="shared" si="10629"/>
        <v>7</v>
      </c>
      <c r="Q2199" s="275">
        <f t="shared" si="10629"/>
        <v>12</v>
      </c>
      <c r="R2199" s="275">
        <f t="shared" si="10629"/>
        <v>19</v>
      </c>
      <c r="S2199" s="500">
        <f>SUM(S2178,S2181,S2185,S2190,S2195)</f>
        <v>0</v>
      </c>
      <c r="T2199" s="275">
        <f>SUM(T2178,T2181,T2185,T2190,T2195)</f>
        <v>0</v>
      </c>
      <c r="U2199" s="275">
        <f t="shared" ref="U2199:AE2199" si="10630">SUM(U2178,U2181,U2185,U2190,U2195)</f>
        <v>0</v>
      </c>
      <c r="V2199" s="275">
        <f t="shared" si="10630"/>
        <v>0</v>
      </c>
      <c r="W2199" s="275">
        <f t="shared" si="10630"/>
        <v>0</v>
      </c>
      <c r="X2199" s="275">
        <f t="shared" si="10630"/>
        <v>0</v>
      </c>
      <c r="Y2199" s="275">
        <f t="shared" si="10630"/>
        <v>0</v>
      </c>
      <c r="Z2199" s="275">
        <f t="shared" si="10630"/>
        <v>0</v>
      </c>
      <c r="AA2199" s="275">
        <f t="shared" si="10630"/>
        <v>0</v>
      </c>
      <c r="AB2199" s="275">
        <f t="shared" si="10630"/>
        <v>0</v>
      </c>
      <c r="AC2199" s="275">
        <f t="shared" si="10630"/>
        <v>0</v>
      </c>
      <c r="AD2199" s="275">
        <f t="shared" si="10630"/>
        <v>0</v>
      </c>
      <c r="AE2199" s="275">
        <f t="shared" si="10630"/>
        <v>0</v>
      </c>
      <c r="AF2199" s="500">
        <f>SUM(AF2178,AF2181,AF2185,AF2190,AF2195)</f>
        <v>0</v>
      </c>
      <c r="AG2199" s="275">
        <f>SUM(AG2178,AG2181,AG2185,AG2190,AG2195)</f>
        <v>0</v>
      </c>
      <c r="AH2199" s="275">
        <f t="shared" ref="AH2199:AR2199" si="10631">SUM(AH2178,AH2181,AH2185,AH2190,AH2195)</f>
        <v>0</v>
      </c>
      <c r="AI2199" s="275">
        <f t="shared" si="10631"/>
        <v>0</v>
      </c>
      <c r="AJ2199" s="275">
        <f t="shared" si="10631"/>
        <v>0</v>
      </c>
      <c r="AK2199" s="275">
        <f t="shared" si="10631"/>
        <v>0</v>
      </c>
      <c r="AL2199" s="275">
        <f t="shared" si="10631"/>
        <v>0</v>
      </c>
      <c r="AM2199" s="275">
        <f t="shared" si="10631"/>
        <v>0</v>
      </c>
      <c r="AN2199" s="275">
        <f t="shared" si="10631"/>
        <v>0</v>
      </c>
      <c r="AO2199" s="275">
        <f t="shared" si="10631"/>
        <v>0</v>
      </c>
      <c r="AP2199" s="275">
        <f t="shared" si="10631"/>
        <v>0</v>
      </c>
      <c r="AQ2199" s="275">
        <f t="shared" si="10631"/>
        <v>0</v>
      </c>
      <c r="AR2199" s="275">
        <f t="shared" si="10631"/>
        <v>0</v>
      </c>
      <c r="AS2199" s="500">
        <f>SUM(AS2178,AS2181,AS2185,AS2190,AS2195)</f>
        <v>0</v>
      </c>
      <c r="AT2199" s="275">
        <f t="shared" ref="AT2199:AV2199" si="10632">SUM(AT2178,AT2181,AT2185,AT2190,AT2195)</f>
        <v>1</v>
      </c>
      <c r="AU2199" s="275">
        <f t="shared" si="10632"/>
        <v>0</v>
      </c>
      <c r="AV2199" s="275">
        <f t="shared" si="10632"/>
        <v>1</v>
      </c>
      <c r="AW2199" s="500">
        <f t="shared" si="10609"/>
        <v>13</v>
      </c>
      <c r="AX2199" s="500">
        <f t="shared" si="10609"/>
        <v>15</v>
      </c>
      <c r="AY2199" s="500">
        <f t="shared" si="10609"/>
        <v>28</v>
      </c>
      <c r="AZ2199" s="275">
        <f t="shared" ref="AZ2199:BE2199" si="10633">SUM(AZ2178,AZ2181,AZ2185,AZ2190,AZ2195)</f>
        <v>0</v>
      </c>
      <c r="BA2199" s="275">
        <f t="shared" si="10633"/>
        <v>0</v>
      </c>
      <c r="BB2199" s="275">
        <f t="shared" si="10633"/>
        <v>0</v>
      </c>
      <c r="BC2199" s="275">
        <f t="shared" si="10633"/>
        <v>0</v>
      </c>
      <c r="BD2199" s="275">
        <f t="shared" si="10633"/>
        <v>0</v>
      </c>
      <c r="BE2199" s="275">
        <f t="shared" si="10633"/>
        <v>0</v>
      </c>
      <c r="BF2199" s="521"/>
      <c r="BG2199" s="605">
        <f>SUM(F2199,S2199,AF2199,AS2199)</f>
        <v>31</v>
      </c>
      <c r="BH2199" s="533">
        <f>SUM(G2199,T2199,AG2199)</f>
        <v>1</v>
      </c>
      <c r="BI2199" s="533">
        <f t="shared" si="10611"/>
        <v>3</v>
      </c>
      <c r="BJ2199" s="533">
        <f t="shared" si="10612"/>
        <v>4</v>
      </c>
      <c r="BK2199" s="533">
        <f t="shared" si="10613"/>
        <v>4</v>
      </c>
      <c r="BL2199" s="533">
        <f t="shared" si="10614"/>
        <v>0</v>
      </c>
      <c r="BM2199" s="533">
        <f t="shared" si="10615"/>
        <v>4</v>
      </c>
      <c r="BN2199" s="533">
        <f>SUM(M2199,Z2199,AM2199)</f>
        <v>0</v>
      </c>
      <c r="BO2199" s="533">
        <f t="shared" si="10616"/>
        <v>0</v>
      </c>
      <c r="BP2199" s="533">
        <f t="shared" si="10617"/>
        <v>0</v>
      </c>
      <c r="BQ2199" s="533">
        <f t="shared" si="10618"/>
        <v>7</v>
      </c>
      <c r="BR2199" s="533">
        <f t="shared" si="10619"/>
        <v>12</v>
      </c>
      <c r="BS2199" s="533">
        <f t="shared" si="10620"/>
        <v>19</v>
      </c>
      <c r="BT2199" s="533">
        <f>AT2199</f>
        <v>1</v>
      </c>
      <c r="BU2199" s="533">
        <f t="shared" si="10621"/>
        <v>0</v>
      </c>
      <c r="BV2199" s="533">
        <f t="shared" si="10622"/>
        <v>1</v>
      </c>
      <c r="BW2199" s="536">
        <f>SUM(BH2199,BK2199,BN2199,BQ2199,BT2199)</f>
        <v>13</v>
      </c>
      <c r="BX2199" s="536">
        <f t="shared" si="10623"/>
        <v>15</v>
      </c>
      <c r="BY2199" s="536">
        <f t="shared" si="10624"/>
        <v>28</v>
      </c>
      <c r="BZ2199" t="s">
        <v>74</v>
      </c>
      <c r="CA2199" s="553">
        <f>AZ2199</f>
        <v>0</v>
      </c>
      <c r="CB2199" s="553">
        <f t="shared" si="10625"/>
        <v>0</v>
      </c>
      <c r="CC2199" s="553">
        <f t="shared" si="10626"/>
        <v>0</v>
      </c>
      <c r="CD2199" s="553">
        <f>BC2199</f>
        <v>0</v>
      </c>
      <c r="CE2199" s="553">
        <f t="shared" si="10627"/>
        <v>0</v>
      </c>
      <c r="CF2199" s="553">
        <f t="shared" si="10628"/>
        <v>0</v>
      </c>
    </row>
    <row r="2200" spans="1:84">
      <c r="A2200" s="149"/>
      <c r="B2200" s="151"/>
      <c r="C2200" s="151"/>
      <c r="D2200" s="151"/>
      <c r="E2200" s="288"/>
      <c r="F2200" s="589">
        <f>SUM(F2198:F2199)</f>
        <v>62</v>
      </c>
      <c r="G2200" s="276">
        <f t="shared" ref="G2200:R2200" si="10634">SUM(G2198:G2199)</f>
        <v>4</v>
      </c>
      <c r="H2200" s="276">
        <f t="shared" si="10634"/>
        <v>9</v>
      </c>
      <c r="I2200" s="276">
        <f t="shared" si="10634"/>
        <v>13</v>
      </c>
      <c r="J2200" s="276">
        <f t="shared" si="10634"/>
        <v>8</v>
      </c>
      <c r="K2200" s="276">
        <f t="shared" si="10634"/>
        <v>1</v>
      </c>
      <c r="L2200" s="276">
        <f t="shared" si="10634"/>
        <v>9</v>
      </c>
      <c r="M2200" s="276">
        <f t="shared" si="10634"/>
        <v>0</v>
      </c>
      <c r="N2200" s="276">
        <f t="shared" si="10634"/>
        <v>0</v>
      </c>
      <c r="O2200" s="276">
        <f t="shared" si="10634"/>
        <v>0</v>
      </c>
      <c r="P2200" s="276">
        <f t="shared" si="10634"/>
        <v>15</v>
      </c>
      <c r="Q2200" s="276">
        <f t="shared" si="10634"/>
        <v>17</v>
      </c>
      <c r="R2200" s="276">
        <f t="shared" si="10634"/>
        <v>32</v>
      </c>
      <c r="S2200" s="501">
        <f>SUM(S2198:S2199)</f>
        <v>0</v>
      </c>
      <c r="T2200" s="276">
        <f t="shared" ref="T2200:AE2200" si="10635">SUM(T2198:T2199)</f>
        <v>0</v>
      </c>
      <c r="U2200" s="276">
        <f t="shared" si="10635"/>
        <v>0</v>
      </c>
      <c r="V2200" s="276">
        <f t="shared" si="10635"/>
        <v>0</v>
      </c>
      <c r="W2200" s="276">
        <f t="shared" si="10635"/>
        <v>0</v>
      </c>
      <c r="X2200" s="276">
        <f t="shared" si="10635"/>
        <v>0</v>
      </c>
      <c r="Y2200" s="276">
        <f t="shared" si="10635"/>
        <v>0</v>
      </c>
      <c r="Z2200" s="276">
        <f t="shared" si="10635"/>
        <v>0</v>
      </c>
      <c r="AA2200" s="276">
        <f t="shared" si="10635"/>
        <v>0</v>
      </c>
      <c r="AB2200" s="276">
        <f t="shared" si="10635"/>
        <v>0</v>
      </c>
      <c r="AC2200" s="276">
        <f t="shared" si="10635"/>
        <v>0</v>
      </c>
      <c r="AD2200" s="276">
        <f t="shared" si="10635"/>
        <v>0</v>
      </c>
      <c r="AE2200" s="276">
        <f t="shared" si="10635"/>
        <v>0</v>
      </c>
      <c r="AF2200" s="501">
        <f>SUM(AF2198:AF2199)</f>
        <v>0</v>
      </c>
      <c r="AG2200" s="276">
        <f t="shared" ref="AG2200:AR2200" si="10636">SUM(AG2198:AG2199)</f>
        <v>0</v>
      </c>
      <c r="AH2200" s="276">
        <f t="shared" si="10636"/>
        <v>0</v>
      </c>
      <c r="AI2200" s="276">
        <f t="shared" si="10636"/>
        <v>0</v>
      </c>
      <c r="AJ2200" s="276">
        <f t="shared" si="10636"/>
        <v>0</v>
      </c>
      <c r="AK2200" s="276">
        <f t="shared" si="10636"/>
        <v>0</v>
      </c>
      <c r="AL2200" s="276">
        <f t="shared" si="10636"/>
        <v>0</v>
      </c>
      <c r="AM2200" s="276">
        <f t="shared" si="10636"/>
        <v>0</v>
      </c>
      <c r="AN2200" s="276">
        <f t="shared" si="10636"/>
        <v>0</v>
      </c>
      <c r="AO2200" s="276">
        <f t="shared" si="10636"/>
        <v>0</v>
      </c>
      <c r="AP2200" s="276">
        <f t="shared" si="10636"/>
        <v>0</v>
      </c>
      <c r="AQ2200" s="276">
        <f t="shared" si="10636"/>
        <v>0</v>
      </c>
      <c r="AR2200" s="276">
        <f t="shared" si="10636"/>
        <v>0</v>
      </c>
      <c r="AS2200" s="501">
        <f>SUM(AS2198:AS2199)</f>
        <v>0</v>
      </c>
      <c r="AT2200" s="276">
        <f t="shared" ref="AT2200:AV2200" si="10637">SUM(AT2198:AT2199)</f>
        <v>1</v>
      </c>
      <c r="AU2200" s="276">
        <f t="shared" si="10637"/>
        <v>0</v>
      </c>
      <c r="AV2200" s="276">
        <f t="shared" si="10637"/>
        <v>1</v>
      </c>
      <c r="AW2200" s="501">
        <f>SUM(AW2198:AW2199)</f>
        <v>28</v>
      </c>
      <c r="AX2200" s="501">
        <f>SUM(AX2198:AX2199)</f>
        <v>27</v>
      </c>
      <c r="AY2200" s="501">
        <f>SUM(AY2198:AY2199)</f>
        <v>55</v>
      </c>
      <c r="AZ2200" s="276">
        <f t="shared" ref="AZ2200:BE2200" si="10638">SUM(AZ2198:AZ2199)</f>
        <v>0</v>
      </c>
      <c r="BA2200" s="276">
        <f t="shared" si="10638"/>
        <v>0</v>
      </c>
      <c r="BB2200" s="276">
        <f t="shared" si="10638"/>
        <v>0</v>
      </c>
      <c r="BC2200" s="276">
        <f t="shared" si="10638"/>
        <v>0</v>
      </c>
      <c r="BD2200" s="276">
        <f t="shared" si="10638"/>
        <v>0</v>
      </c>
      <c r="BE2200" s="276">
        <f t="shared" si="10638"/>
        <v>0</v>
      </c>
      <c r="BF2200" s="522"/>
      <c r="BG2200" s="605">
        <f>SUM(F2200,S2200,AF2200,AS2200)</f>
        <v>62</v>
      </c>
      <c r="BH2200" s="533">
        <f>SUM(G2200,T2200,AG2200)</f>
        <v>4</v>
      </c>
      <c r="BI2200" s="533">
        <f t="shared" si="10611"/>
        <v>9</v>
      </c>
      <c r="BJ2200" s="533">
        <f t="shared" si="10612"/>
        <v>13</v>
      </c>
      <c r="BK2200" s="533">
        <f t="shared" si="10613"/>
        <v>8</v>
      </c>
      <c r="BL2200" s="533">
        <f t="shared" si="10614"/>
        <v>1</v>
      </c>
      <c r="BM2200" s="533">
        <f t="shared" si="10615"/>
        <v>9</v>
      </c>
      <c r="BN2200" s="533">
        <f>SUM(M2200,Z2200,AM2200)</f>
        <v>0</v>
      </c>
      <c r="BO2200" s="533">
        <f t="shared" si="10616"/>
        <v>0</v>
      </c>
      <c r="BP2200" s="533">
        <f t="shared" si="10617"/>
        <v>0</v>
      </c>
      <c r="BQ2200" s="533">
        <f t="shared" si="10618"/>
        <v>15</v>
      </c>
      <c r="BR2200" s="533">
        <f t="shared" si="10619"/>
        <v>17</v>
      </c>
      <c r="BS2200" s="533">
        <f t="shared" si="10620"/>
        <v>32</v>
      </c>
      <c r="BT2200" s="533">
        <f>AT2200</f>
        <v>1</v>
      </c>
      <c r="BU2200" s="533">
        <f t="shared" si="10621"/>
        <v>0</v>
      </c>
      <c r="BV2200" s="533">
        <f t="shared" si="10622"/>
        <v>1</v>
      </c>
      <c r="BW2200" s="536">
        <f>SUM(BH2200,BK2200,BN2200,BQ2200,BT2200)</f>
        <v>28</v>
      </c>
      <c r="BX2200" s="536">
        <f t="shared" si="10623"/>
        <v>27</v>
      </c>
      <c r="BY2200" s="536">
        <f t="shared" si="10624"/>
        <v>55</v>
      </c>
      <c r="BZ2200" t="s">
        <v>74</v>
      </c>
      <c r="CA2200" s="553">
        <f>AZ2200</f>
        <v>0</v>
      </c>
      <c r="CB2200" s="553">
        <f t="shared" si="10625"/>
        <v>0</v>
      </c>
      <c r="CC2200" s="553">
        <f t="shared" si="10626"/>
        <v>0</v>
      </c>
      <c r="CD2200" s="553">
        <f>BC2200</f>
        <v>0</v>
      </c>
      <c r="CE2200" s="553">
        <f t="shared" si="10627"/>
        <v>0</v>
      </c>
      <c r="CF2200" s="553">
        <f t="shared" si="10628"/>
        <v>0</v>
      </c>
    </row>
    <row r="2201" spans="1:84">
      <c r="A2201" s="149"/>
      <c r="B2201" s="149" t="s">
        <v>93</v>
      </c>
      <c r="C2201" s="151"/>
      <c r="D2201" s="151"/>
      <c r="E2201" s="288"/>
      <c r="F2201" s="590">
        <f>SUM(F2177,F2180,F2184,F2189,F2194)</f>
        <v>31</v>
      </c>
      <c r="G2201" s="275">
        <f>SUM(G2177,G2180,G2184,G2189)</f>
        <v>3</v>
      </c>
      <c r="H2201" s="275">
        <f t="shared" ref="H2201:R2201" si="10639">SUM(H2177,H2180,H2184,H2189)</f>
        <v>6</v>
      </c>
      <c r="I2201" s="275">
        <f t="shared" si="10639"/>
        <v>9</v>
      </c>
      <c r="J2201" s="275">
        <f t="shared" si="10639"/>
        <v>4</v>
      </c>
      <c r="K2201" s="275">
        <f t="shared" si="10639"/>
        <v>1</v>
      </c>
      <c r="L2201" s="275">
        <f t="shared" si="10639"/>
        <v>5</v>
      </c>
      <c r="M2201" s="275">
        <f t="shared" si="10639"/>
        <v>0</v>
      </c>
      <c r="N2201" s="275">
        <f t="shared" si="10639"/>
        <v>0</v>
      </c>
      <c r="O2201" s="275">
        <f t="shared" si="10639"/>
        <v>0</v>
      </c>
      <c r="P2201" s="275">
        <f t="shared" si="10639"/>
        <v>8</v>
      </c>
      <c r="Q2201" s="275">
        <f t="shared" si="10639"/>
        <v>5</v>
      </c>
      <c r="R2201" s="275">
        <f t="shared" si="10639"/>
        <v>13</v>
      </c>
      <c r="S2201" s="500">
        <f>SUM(S2177,S2180,S2184,S2189,S2194)</f>
        <v>0</v>
      </c>
      <c r="T2201" s="275">
        <f>SUM(T2177,T2180,T2184,T2189)</f>
        <v>0</v>
      </c>
      <c r="U2201" s="275">
        <f t="shared" ref="U2201:AE2201" si="10640">SUM(U2177,U2180,U2184,U2189)</f>
        <v>0</v>
      </c>
      <c r="V2201" s="275">
        <f t="shared" si="10640"/>
        <v>0</v>
      </c>
      <c r="W2201" s="275">
        <f t="shared" si="10640"/>
        <v>0</v>
      </c>
      <c r="X2201" s="275">
        <f t="shared" si="10640"/>
        <v>0</v>
      </c>
      <c r="Y2201" s="275">
        <f t="shared" si="10640"/>
        <v>0</v>
      </c>
      <c r="Z2201" s="275">
        <f t="shared" si="10640"/>
        <v>0</v>
      </c>
      <c r="AA2201" s="275">
        <f t="shared" si="10640"/>
        <v>0</v>
      </c>
      <c r="AB2201" s="275">
        <f t="shared" si="10640"/>
        <v>0</v>
      </c>
      <c r="AC2201" s="275">
        <f t="shared" si="10640"/>
        <v>0</v>
      </c>
      <c r="AD2201" s="275">
        <f t="shared" si="10640"/>
        <v>0</v>
      </c>
      <c r="AE2201" s="275">
        <f t="shared" si="10640"/>
        <v>0</v>
      </c>
      <c r="AF2201" s="500">
        <f>SUM(AF2177,AF2180,AF2184,AF2189,AF2194)</f>
        <v>0</v>
      </c>
      <c r="AG2201" s="275">
        <f>SUM(AG2177,AG2180,AG2184,AG2189)</f>
        <v>0</v>
      </c>
      <c r="AH2201" s="275">
        <f t="shared" ref="AH2201:AR2201" si="10641">SUM(AH2177,AH2180,AH2184,AH2189)</f>
        <v>0</v>
      </c>
      <c r="AI2201" s="275">
        <f t="shared" si="10641"/>
        <v>0</v>
      </c>
      <c r="AJ2201" s="275">
        <f t="shared" si="10641"/>
        <v>0</v>
      </c>
      <c r="AK2201" s="275">
        <f t="shared" si="10641"/>
        <v>0</v>
      </c>
      <c r="AL2201" s="275">
        <f t="shared" si="10641"/>
        <v>0</v>
      </c>
      <c r="AM2201" s="275">
        <f t="shared" si="10641"/>
        <v>0</v>
      </c>
      <c r="AN2201" s="275">
        <f t="shared" si="10641"/>
        <v>0</v>
      </c>
      <c r="AO2201" s="275">
        <f t="shared" si="10641"/>
        <v>0</v>
      </c>
      <c r="AP2201" s="275">
        <f t="shared" si="10641"/>
        <v>0</v>
      </c>
      <c r="AQ2201" s="275">
        <f t="shared" si="10641"/>
        <v>0</v>
      </c>
      <c r="AR2201" s="275">
        <f t="shared" si="10641"/>
        <v>0</v>
      </c>
      <c r="AS2201" s="500">
        <f>SUM(AS2177,AS2180,AS2184,AS2189,AS2194)</f>
        <v>0</v>
      </c>
      <c r="AT2201" s="275">
        <f t="shared" ref="AT2201:AV2201" si="10642">SUM(AT2177,AT2180,AT2184,AT2189)</f>
        <v>0</v>
      </c>
      <c r="AU2201" s="275">
        <f t="shared" si="10642"/>
        <v>0</v>
      </c>
      <c r="AV2201" s="275">
        <f t="shared" si="10642"/>
        <v>0</v>
      </c>
      <c r="AW2201" s="500">
        <f>SUM(AW2177,AW2180,AW2184,AW2189,AW2194)</f>
        <v>15</v>
      </c>
      <c r="AX2201" s="500">
        <f>SUM(AX2177,AX2180,AX2184,AX2189,AX2194)</f>
        <v>12</v>
      </c>
      <c r="AY2201" s="500">
        <f>SUM(AY2177,AY2180,AY2184,AY2189,AY2194)</f>
        <v>27</v>
      </c>
      <c r="AZ2201" s="275">
        <f t="shared" ref="AZ2201:BE2201" si="10643">SUM(AZ2177,AZ2180,AZ2184,AZ2189)</f>
        <v>0</v>
      </c>
      <c r="BA2201" s="275">
        <f t="shared" si="10643"/>
        <v>0</v>
      </c>
      <c r="BB2201" s="275">
        <f t="shared" si="10643"/>
        <v>0</v>
      </c>
      <c r="BC2201" s="275">
        <f t="shared" si="10643"/>
        <v>0</v>
      </c>
      <c r="BD2201" s="275">
        <f t="shared" si="10643"/>
        <v>0</v>
      </c>
      <c r="BE2201" s="275">
        <f t="shared" si="10643"/>
        <v>0</v>
      </c>
      <c r="BF2201" s="521"/>
      <c r="BG2201" s="605">
        <f>SUM(F2201,S2201,AF2201,AS2201)</f>
        <v>31</v>
      </c>
      <c r="BH2201" s="533">
        <f>SUM(G2201,T2201,AG2201)</f>
        <v>3</v>
      </c>
      <c r="BI2201" s="533">
        <f t="shared" si="10611"/>
        <v>6</v>
      </c>
      <c r="BJ2201" s="533">
        <f t="shared" si="10612"/>
        <v>9</v>
      </c>
      <c r="BK2201" s="533">
        <f t="shared" si="10613"/>
        <v>4</v>
      </c>
      <c r="BL2201" s="533">
        <f t="shared" si="10614"/>
        <v>1</v>
      </c>
      <c r="BM2201" s="533">
        <f t="shared" si="10615"/>
        <v>5</v>
      </c>
      <c r="BN2201" s="533">
        <f>SUM(M2201,Z2201,AM2201)</f>
        <v>0</v>
      </c>
      <c r="BO2201" s="533">
        <f t="shared" si="10616"/>
        <v>0</v>
      </c>
      <c r="BP2201" s="533">
        <f t="shared" si="10617"/>
        <v>0</v>
      </c>
      <c r="BQ2201" s="533">
        <f t="shared" si="10618"/>
        <v>8</v>
      </c>
      <c r="BR2201" s="533">
        <f t="shared" si="10619"/>
        <v>5</v>
      </c>
      <c r="BS2201" s="533">
        <f t="shared" si="10620"/>
        <v>13</v>
      </c>
      <c r="BT2201" s="533">
        <f>AT2201</f>
        <v>0</v>
      </c>
      <c r="BU2201" s="533">
        <f t="shared" si="10621"/>
        <v>0</v>
      </c>
      <c r="BV2201" s="533">
        <f t="shared" si="10622"/>
        <v>0</v>
      </c>
      <c r="BW2201" s="536">
        <f>SUM(BH2201,BK2201,BN2201,BQ2201,BT2201)</f>
        <v>15</v>
      </c>
      <c r="BX2201" s="536">
        <f t="shared" si="10623"/>
        <v>12</v>
      </c>
      <c r="BY2201" s="536">
        <f t="shared" si="10624"/>
        <v>27</v>
      </c>
      <c r="BZ2201" t="s">
        <v>74</v>
      </c>
      <c r="CA2201" s="553">
        <f>AZ2201</f>
        <v>0</v>
      </c>
      <c r="CB2201" s="553">
        <f t="shared" si="10625"/>
        <v>0</v>
      </c>
      <c r="CC2201" s="553">
        <f t="shared" si="10626"/>
        <v>0</v>
      </c>
      <c r="CD2201" s="553">
        <f>BC2201</f>
        <v>0</v>
      </c>
      <c r="CE2201" s="553">
        <f t="shared" si="10627"/>
        <v>0</v>
      </c>
      <c r="CF2201" s="553">
        <f t="shared" si="10628"/>
        <v>0</v>
      </c>
    </row>
    <row r="2202" spans="1:84">
      <c r="A2202" s="149"/>
      <c r="B2202" s="151"/>
      <c r="C2202" s="151" t="s">
        <v>74</v>
      </c>
      <c r="D2202" s="151"/>
      <c r="E2202" s="288" t="s">
        <v>74</v>
      </c>
      <c r="F2202" s="589"/>
      <c r="G2202" s="276"/>
      <c r="H2202" s="276"/>
      <c r="I2202" s="276"/>
      <c r="J2202" s="276"/>
      <c r="K2202" s="276"/>
      <c r="L2202" s="276"/>
      <c r="M2202" s="276"/>
      <c r="N2202" s="276"/>
      <c r="O2202" s="276"/>
      <c r="P2202" s="276"/>
      <c r="Q2202" s="276"/>
      <c r="R2202" s="276"/>
      <c r="S2202" s="501"/>
      <c r="T2202" s="276"/>
      <c r="U2202" s="276"/>
      <c r="V2202" s="276"/>
      <c r="W2202" s="276"/>
      <c r="X2202" s="276"/>
      <c r="Y2202" s="276"/>
      <c r="Z2202" s="276"/>
      <c r="AA2202" s="276"/>
      <c r="AB2202" s="276"/>
      <c r="AC2202" s="276"/>
      <c r="AD2202" s="276"/>
      <c r="AE2202" s="276"/>
      <c r="AF2202" s="501"/>
      <c r="AG2202" s="276"/>
      <c r="AH2202" s="276"/>
      <c r="AI2202" s="276"/>
      <c r="AJ2202" s="276"/>
      <c r="AK2202" s="276"/>
      <c r="AL2202" s="276"/>
      <c r="AM2202" s="276"/>
      <c r="AN2202" s="276"/>
      <c r="AO2202" s="276"/>
      <c r="AP2202" s="276"/>
      <c r="AQ2202" s="276"/>
      <c r="AR2202" s="276"/>
      <c r="AS2202" s="501"/>
      <c r="AT2202" s="276"/>
      <c r="AU2202" s="276"/>
      <c r="AV2202" s="276"/>
      <c r="AW2202" s="568"/>
      <c r="AX2202" s="568"/>
      <c r="AY2202" s="568"/>
      <c r="AZ2202" s="159"/>
      <c r="BA2202" s="159"/>
      <c r="BB2202" s="159"/>
      <c r="BC2202" s="276"/>
      <c r="BD2202" s="276"/>
      <c r="BE2202" s="276"/>
      <c r="BF2202" s="522"/>
    </row>
    <row r="2203" spans="1:84">
      <c r="A2203" s="149"/>
      <c r="B2203" s="151"/>
      <c r="C2203" s="151"/>
      <c r="D2203" s="151"/>
      <c r="E2203" s="288"/>
      <c r="F2203" s="589"/>
      <c r="G2203" s="276"/>
      <c r="H2203" s="276"/>
      <c r="I2203" s="276"/>
      <c r="J2203" s="276"/>
      <c r="K2203" s="276" t="s">
        <v>74</v>
      </c>
      <c r="L2203" s="276"/>
      <c r="M2203" s="276"/>
      <c r="N2203" s="276"/>
      <c r="O2203" s="276"/>
      <c r="P2203" s="276"/>
      <c r="Q2203" s="276"/>
      <c r="R2203" s="276"/>
      <c r="S2203" s="501"/>
      <c r="T2203" s="276"/>
      <c r="U2203" s="276"/>
      <c r="V2203" s="276"/>
      <c r="W2203" s="276"/>
      <c r="X2203" s="276"/>
      <c r="Y2203" s="276"/>
      <c r="Z2203" s="276"/>
      <c r="AA2203" s="276"/>
      <c r="AB2203" s="276"/>
      <c r="AC2203" s="276"/>
      <c r="AD2203" s="276"/>
      <c r="AE2203" s="276"/>
      <c r="AF2203" s="501"/>
      <c r="AG2203" s="276"/>
      <c r="AH2203" s="276"/>
      <c r="AI2203" s="276"/>
      <c r="AJ2203" s="276"/>
      <c r="AK2203" s="276"/>
      <c r="AL2203" s="276"/>
      <c r="AM2203" s="276"/>
      <c r="AN2203" s="276"/>
      <c r="AO2203" s="276"/>
      <c r="AP2203" s="276"/>
      <c r="AQ2203" s="276"/>
      <c r="AR2203" s="276"/>
      <c r="AS2203" s="501"/>
      <c r="AT2203" s="276"/>
      <c r="AU2203" s="276"/>
      <c r="AV2203" s="276"/>
      <c r="AW2203" s="568"/>
      <c r="AX2203" s="568"/>
      <c r="AY2203" s="568"/>
      <c r="AZ2203" s="159"/>
      <c r="BA2203" s="159"/>
      <c r="BB2203" s="159"/>
      <c r="BC2203" s="276"/>
      <c r="BD2203" s="276"/>
      <c r="BE2203" s="276"/>
      <c r="BF2203" s="522"/>
    </row>
    <row r="2204" spans="1:84" ht="19.5" customHeight="1">
      <c r="A2204" s="149"/>
      <c r="B2204" s="151"/>
      <c r="C2204" s="151"/>
      <c r="D2204" s="151"/>
      <c r="E2204" s="288"/>
      <c r="F2204" s="589"/>
      <c r="G2204" s="276"/>
      <c r="H2204" s="276"/>
      <c r="I2204" s="276"/>
      <c r="J2204" s="276"/>
      <c r="K2204" s="276"/>
      <c r="L2204" s="276"/>
      <c r="M2204" s="276"/>
      <c r="N2204" s="276"/>
      <c r="O2204" s="276"/>
      <c r="P2204" s="276"/>
      <c r="Q2204" s="276"/>
      <c r="R2204" s="276"/>
      <c r="S2204" s="501"/>
      <c r="T2204" s="276"/>
      <c r="U2204" s="276"/>
      <c r="V2204" s="276"/>
      <c r="W2204" s="276"/>
      <c r="X2204" s="276"/>
      <c r="Y2204" s="276"/>
      <c r="Z2204" s="276"/>
      <c r="AA2204" s="276"/>
      <c r="AB2204" s="276"/>
      <c r="AC2204" s="276"/>
      <c r="AD2204" s="276"/>
      <c r="AE2204" s="276"/>
      <c r="AF2204" s="501"/>
      <c r="AG2204" s="276"/>
      <c r="AH2204" s="276"/>
      <c r="AI2204" s="276"/>
      <c r="AJ2204" s="276"/>
      <c r="AK2204" s="276"/>
      <c r="AL2204" s="276"/>
      <c r="AM2204" s="276"/>
      <c r="AN2204" s="276"/>
      <c r="AO2204" s="276"/>
      <c r="AP2204" s="276"/>
      <c r="AQ2204" s="276"/>
      <c r="AR2204" s="276"/>
      <c r="AS2204" s="501"/>
      <c r="AT2204" s="276"/>
      <c r="AU2204" s="276"/>
      <c r="AV2204" s="276"/>
      <c r="AW2204" s="568"/>
      <c r="AX2204" s="568"/>
      <c r="AY2204" s="568"/>
      <c r="AZ2204" s="159"/>
      <c r="BA2204" s="159"/>
      <c r="BB2204" s="159"/>
      <c r="BC2204" s="276"/>
      <c r="BD2204" s="276"/>
      <c r="BE2204" s="276"/>
      <c r="BF2204" s="522"/>
    </row>
    <row r="2205" spans="1:84">
      <c r="A2205" s="151" t="s">
        <v>225</v>
      </c>
      <c r="B2205" s="151" t="s">
        <v>43</v>
      </c>
      <c r="C2205" s="151"/>
      <c r="D2205" s="151"/>
      <c r="E2205" s="375" t="s">
        <v>572</v>
      </c>
      <c r="F2205" s="589"/>
      <c r="G2205" s="275"/>
      <c r="H2205" s="275"/>
      <c r="I2205" s="275"/>
      <c r="J2205" s="275"/>
      <c r="K2205" s="275"/>
      <c r="L2205" s="275"/>
      <c r="M2205" s="275"/>
      <c r="N2205" s="275"/>
      <c r="O2205" s="275"/>
      <c r="P2205" s="275"/>
      <c r="Q2205" s="275"/>
      <c r="R2205" s="275"/>
      <c r="S2205" s="500"/>
      <c r="T2205" s="275"/>
      <c r="U2205" s="275"/>
      <c r="V2205" s="275"/>
      <c r="W2205" s="275"/>
      <c r="X2205" s="275"/>
      <c r="Y2205" s="275"/>
      <c r="Z2205" s="275"/>
      <c r="AA2205" s="275"/>
      <c r="AB2205" s="275"/>
      <c r="AC2205" s="275"/>
      <c r="AD2205" s="275"/>
      <c r="AE2205" s="275"/>
      <c r="AF2205" s="500"/>
      <c r="AG2205" s="275"/>
      <c r="AH2205" s="275"/>
      <c r="AI2205" s="275"/>
      <c r="AJ2205" s="275"/>
      <c r="AK2205" s="275"/>
      <c r="AL2205" s="275"/>
      <c r="AM2205" s="275"/>
      <c r="AN2205" s="275"/>
      <c r="AO2205" s="275"/>
      <c r="AP2205" s="275"/>
      <c r="AQ2205" s="275"/>
      <c r="AR2205" s="275"/>
      <c r="AS2205" s="500"/>
      <c r="AT2205" s="275"/>
      <c r="AU2205" s="275"/>
      <c r="AV2205" s="275"/>
      <c r="AW2205" s="567"/>
      <c r="AX2205" s="567"/>
      <c r="AY2205" s="567"/>
      <c r="AZ2205" s="159"/>
      <c r="BA2205" s="159"/>
      <c r="BB2205" s="159"/>
      <c r="BC2205" s="275"/>
      <c r="BD2205" s="275"/>
      <c r="BE2205" s="275"/>
      <c r="BF2205" s="521"/>
    </row>
    <row r="2206" spans="1:84">
      <c r="A2206" s="149"/>
      <c r="B2206" s="149"/>
      <c r="C2206" s="151"/>
      <c r="D2206" s="151"/>
      <c r="E2206" s="375" t="s">
        <v>573</v>
      </c>
      <c r="F2206" s="589"/>
      <c r="G2206" s="275"/>
      <c r="H2206" s="275"/>
      <c r="I2206" s="275"/>
      <c r="J2206" s="275"/>
      <c r="K2206" s="275"/>
      <c r="L2206" s="275"/>
      <c r="M2206" s="275"/>
      <c r="N2206" s="275"/>
      <c r="O2206" s="275"/>
      <c r="P2206" s="275"/>
      <c r="Q2206" s="275"/>
      <c r="R2206" s="275"/>
      <c r="S2206" s="500"/>
      <c r="T2206" s="275"/>
      <c r="U2206" s="275"/>
      <c r="V2206" s="275"/>
      <c r="W2206" s="275"/>
      <c r="X2206" s="275"/>
      <c r="Y2206" s="275"/>
      <c r="Z2206" s="275"/>
      <c r="AA2206" s="275"/>
      <c r="AB2206" s="275"/>
      <c r="AC2206" s="275"/>
      <c r="AD2206" s="275"/>
      <c r="AE2206" s="275"/>
      <c r="AF2206" s="500"/>
      <c r="AG2206" s="275"/>
      <c r="AH2206" s="275"/>
      <c r="AI2206" s="275"/>
      <c r="AJ2206" s="275"/>
      <c r="AK2206" s="275"/>
      <c r="AL2206" s="275"/>
      <c r="AM2206" s="275"/>
      <c r="AN2206" s="275"/>
      <c r="AO2206" s="275"/>
      <c r="AP2206" s="275"/>
      <c r="AQ2206" s="275"/>
      <c r="AR2206" s="275"/>
      <c r="AS2206" s="500"/>
      <c r="AT2206" s="275"/>
      <c r="AU2206" s="275"/>
      <c r="AV2206" s="275"/>
      <c r="AW2206" s="567"/>
      <c r="AX2206" s="567"/>
      <c r="AY2206" s="567"/>
      <c r="AZ2206" s="159"/>
      <c r="BA2206" s="159"/>
      <c r="BB2206" s="159"/>
      <c r="BC2206" s="275"/>
      <c r="BD2206" s="275"/>
      <c r="BE2206" s="275"/>
      <c r="BF2206" s="521"/>
    </row>
    <row r="2207" spans="1:84">
      <c r="A2207" s="149"/>
      <c r="B2207" s="151"/>
      <c r="C2207" s="151"/>
      <c r="D2207" s="151"/>
      <c r="E2207" s="288" t="s">
        <v>77</v>
      </c>
      <c r="F2207" s="589">
        <v>10</v>
      </c>
      <c r="G2207" s="159">
        <v>2</v>
      </c>
      <c r="H2207" s="159">
        <v>4</v>
      </c>
      <c r="I2207" s="275">
        <f>SUM(G2207:H2207)</f>
        <v>6</v>
      </c>
      <c r="J2207" s="159"/>
      <c r="K2207" s="159">
        <v>2</v>
      </c>
      <c r="L2207" s="275">
        <f>SUM(J2207:K2207)</f>
        <v>2</v>
      </c>
      <c r="M2207" s="159"/>
      <c r="N2207" s="159"/>
      <c r="O2207" s="275">
        <f>SUM(M2207:N2207)</f>
        <v>0</v>
      </c>
      <c r="P2207" s="159">
        <v>0</v>
      </c>
      <c r="Q2207" s="159">
        <v>2</v>
      </c>
      <c r="R2207" s="275">
        <f>SUM(P2207:Q2207)</f>
        <v>2</v>
      </c>
      <c r="S2207" s="500"/>
      <c r="T2207" s="275"/>
      <c r="U2207" s="275"/>
      <c r="V2207" s="275">
        <f>SUM(T2207:U2207)</f>
        <v>0</v>
      </c>
      <c r="W2207" s="275"/>
      <c r="X2207" s="275"/>
      <c r="Y2207" s="275">
        <f>SUM(W2207:X2207)</f>
        <v>0</v>
      </c>
      <c r="Z2207" s="275"/>
      <c r="AA2207" s="275"/>
      <c r="AB2207" s="275">
        <f>SUM(Z2207:AA2207)</f>
        <v>0</v>
      </c>
      <c r="AC2207" s="275"/>
      <c r="AD2207" s="275"/>
      <c r="AE2207" s="275">
        <f>SUM(AC2207:AD2207)</f>
        <v>0</v>
      </c>
      <c r="AF2207" s="500"/>
      <c r="AG2207" s="275"/>
      <c r="AH2207" s="275"/>
      <c r="AI2207" s="275">
        <f>SUM(AG2207:AH2207)</f>
        <v>0</v>
      </c>
      <c r="AJ2207" s="275"/>
      <c r="AK2207" s="275"/>
      <c r="AL2207" s="275">
        <f>SUM(AJ2207:AK2207)</f>
        <v>0</v>
      </c>
      <c r="AM2207" s="275"/>
      <c r="AN2207" s="275"/>
      <c r="AO2207" s="275">
        <f>SUM(AM2207:AN2207)</f>
        <v>0</v>
      </c>
      <c r="AP2207" s="275"/>
      <c r="AQ2207" s="275"/>
      <c r="AR2207" s="275">
        <f>SUM(AP2207:AQ2207)</f>
        <v>0</v>
      </c>
      <c r="AS2207" s="500"/>
      <c r="AT2207" s="275"/>
      <c r="AU2207" s="275"/>
      <c r="AV2207" s="275">
        <f>SUM(AT2207:AU2207)</f>
        <v>0</v>
      </c>
      <c r="AW2207" s="567">
        <f t="shared" ref="AW2207:AW2208" si="10644">SUM(G2207,J2207,M2207,P2207,T2207,W2207,Z2207,AC2207,AG2207,AJ2207,AM2207,AP2207,AT2207)</f>
        <v>2</v>
      </c>
      <c r="AX2207" s="567">
        <f t="shared" ref="AX2207:AX2208" si="10645">SUM(H2207,K2207,N2207,Q2207,U2207,X2207,AA2207,AD2207,AH2207,AK2207,AN2207,AQ2207,AU2207)</f>
        <v>8</v>
      </c>
      <c r="AY2207" s="567">
        <f t="shared" ref="AY2207:AY2208" si="10646">SUM(I2207,L2207,O2207,R2207,V2207,Y2207,AB2207,AE2207,AI2207,AL2207,AO2207,AR2207,AV2207)</f>
        <v>10</v>
      </c>
      <c r="AZ2207" s="159"/>
      <c r="BA2207" s="159"/>
      <c r="BB2207" s="275">
        <f>SUM(AZ2207:BA2207)</f>
        <v>0</v>
      </c>
      <c r="BC2207" s="275"/>
      <c r="BD2207" s="275"/>
      <c r="BE2207" s="275">
        <f>SUM(BC2207:BD2207)</f>
        <v>0</v>
      </c>
      <c r="BF2207" s="521"/>
      <c r="BG2207" s="605">
        <f>SUM(F2207,S2207,AF2207,AS2207)</f>
        <v>10</v>
      </c>
      <c r="BH2207" s="533">
        <f>SUM(G2207,T2207,AG2207)</f>
        <v>2</v>
      </c>
      <c r="BI2207" s="533">
        <f t="shared" ref="BI2207:BI2209" si="10647">SUM(H2207,U2207,AH2207)</f>
        <v>4</v>
      </c>
      <c r="BJ2207" s="533">
        <f t="shared" ref="BJ2207:BJ2209" si="10648">SUM(I2207,V2207,AI2207)</f>
        <v>6</v>
      </c>
      <c r="BK2207" s="533">
        <f t="shared" ref="BK2207:BK2209" si="10649">SUM(J2207,W2207,AJ2207)</f>
        <v>0</v>
      </c>
      <c r="BL2207" s="533">
        <f t="shared" ref="BL2207:BL2209" si="10650">SUM(K2207,X2207,AK2207)</f>
        <v>2</v>
      </c>
      <c r="BM2207" s="533">
        <f t="shared" ref="BM2207:BM2209" si="10651">SUM(L2207,Y2207,AL2207)</f>
        <v>2</v>
      </c>
      <c r="BN2207" s="533">
        <f>SUM(M2207,Z2207,AM2207)</f>
        <v>0</v>
      </c>
      <c r="BO2207" s="533">
        <f t="shared" ref="BO2207:BO2209" si="10652">SUM(N2207,AA2207,AN2207)</f>
        <v>0</v>
      </c>
      <c r="BP2207" s="533">
        <f t="shared" ref="BP2207:BP2209" si="10653">SUM(O2207,AB2207,AO2207)</f>
        <v>0</v>
      </c>
      <c r="BQ2207" s="533">
        <f t="shared" ref="BQ2207:BQ2209" si="10654">SUM(P2207,AC2207,AP2207)</f>
        <v>0</v>
      </c>
      <c r="BR2207" s="533">
        <f t="shared" ref="BR2207:BR2209" si="10655">SUM(Q2207,AD2207,AQ2207)</f>
        <v>2</v>
      </c>
      <c r="BS2207" s="533">
        <f t="shared" ref="BS2207:BS2209" si="10656">SUM(R2207,AE2207,AR2207)</f>
        <v>2</v>
      </c>
      <c r="BT2207" s="533">
        <f>AT2207</f>
        <v>0</v>
      </c>
      <c r="BU2207" s="533">
        <f t="shared" ref="BU2207:BU2209" si="10657">AU2207</f>
        <v>0</v>
      </c>
      <c r="BV2207" s="533">
        <f t="shared" ref="BV2207:BV2209" si="10658">AV2207</f>
        <v>0</v>
      </c>
      <c r="BW2207" s="536">
        <f>SUM(BH2207,BK2207,BN2207,BQ2207,BT2207)</f>
        <v>2</v>
      </c>
      <c r="BX2207" s="536">
        <f t="shared" ref="BX2207:BX2209" si="10659">SUM(BI2207,BL2207,BO2207,BR2207,BU2207)</f>
        <v>8</v>
      </c>
      <c r="BY2207" s="536">
        <f t="shared" ref="BY2207:BY2209" si="10660">SUM(BJ2207,BM2207,BP2207,BS2207,BV2207)</f>
        <v>10</v>
      </c>
      <c r="BZ2207" t="s">
        <v>74</v>
      </c>
      <c r="CA2207" s="553">
        <f>AZ2207</f>
        <v>0</v>
      </c>
      <c r="CB2207" s="553">
        <f t="shared" ref="CB2207:CB2209" si="10661">BA2207</f>
        <v>0</v>
      </c>
      <c r="CC2207" s="553">
        <f t="shared" ref="CC2207:CC2209" si="10662">BB2207</f>
        <v>0</v>
      </c>
      <c r="CD2207" s="553">
        <f>BC2207</f>
        <v>0</v>
      </c>
      <c r="CE2207" s="553">
        <f t="shared" ref="CE2207:CE2209" si="10663">BD2207</f>
        <v>0</v>
      </c>
      <c r="CF2207" s="553">
        <f t="shared" ref="CF2207:CF2209" si="10664">BE2207</f>
        <v>0</v>
      </c>
    </row>
    <row r="2208" spans="1:84">
      <c r="A2208" s="149"/>
      <c r="B2208" s="151"/>
      <c r="C2208" s="151"/>
      <c r="D2208" s="151"/>
      <c r="E2208" s="288" t="s">
        <v>78</v>
      </c>
      <c r="F2208" s="589">
        <v>10</v>
      </c>
      <c r="G2208" s="159">
        <v>3</v>
      </c>
      <c r="H2208" s="159">
        <v>3</v>
      </c>
      <c r="I2208" s="275">
        <f>SUM(G2208:H2208)</f>
        <v>6</v>
      </c>
      <c r="J2208" s="159">
        <v>1</v>
      </c>
      <c r="K2208" s="159">
        <v>1</v>
      </c>
      <c r="L2208" s="275">
        <f>SUM(J2208:K2208)</f>
        <v>2</v>
      </c>
      <c r="M2208" s="159"/>
      <c r="N2208" s="159"/>
      <c r="O2208" s="275">
        <f>SUM(M2208:N2208)</f>
        <v>0</v>
      </c>
      <c r="P2208" s="159">
        <v>1</v>
      </c>
      <c r="Q2208" s="159">
        <v>1</v>
      </c>
      <c r="R2208" s="275">
        <f>SUM(P2208:Q2208)</f>
        <v>2</v>
      </c>
      <c r="S2208" s="500"/>
      <c r="T2208" s="275"/>
      <c r="U2208" s="275"/>
      <c r="V2208" s="275">
        <f>SUM(T2208:U2208)</f>
        <v>0</v>
      </c>
      <c r="W2208" s="275"/>
      <c r="X2208" s="275"/>
      <c r="Y2208" s="275">
        <f>SUM(W2208:X2208)</f>
        <v>0</v>
      </c>
      <c r="Z2208" s="275"/>
      <c r="AA2208" s="275"/>
      <c r="AB2208" s="275">
        <f>SUM(Z2208:AA2208)</f>
        <v>0</v>
      </c>
      <c r="AC2208" s="275"/>
      <c r="AD2208" s="275"/>
      <c r="AE2208" s="275">
        <f>SUM(AC2208:AD2208)</f>
        <v>0</v>
      </c>
      <c r="AF2208" s="500"/>
      <c r="AG2208" s="275"/>
      <c r="AH2208" s="275"/>
      <c r="AI2208" s="275">
        <f>SUM(AG2208:AH2208)</f>
        <v>0</v>
      </c>
      <c r="AJ2208" s="275"/>
      <c r="AK2208" s="275"/>
      <c r="AL2208" s="275">
        <f>SUM(AJ2208:AK2208)</f>
        <v>0</v>
      </c>
      <c r="AM2208" s="275"/>
      <c r="AN2208" s="275"/>
      <c r="AO2208" s="275">
        <f>SUM(AM2208:AN2208)</f>
        <v>0</v>
      </c>
      <c r="AP2208" s="275"/>
      <c r="AQ2208" s="275"/>
      <c r="AR2208" s="275">
        <f>SUM(AP2208:AQ2208)</f>
        <v>0</v>
      </c>
      <c r="AS2208" s="500"/>
      <c r="AT2208" s="275"/>
      <c r="AU2208" s="275"/>
      <c r="AV2208" s="275">
        <f>SUM(AT2208:AU2208)</f>
        <v>0</v>
      </c>
      <c r="AW2208" s="567">
        <f t="shared" si="10644"/>
        <v>5</v>
      </c>
      <c r="AX2208" s="567">
        <f t="shared" si="10645"/>
        <v>5</v>
      </c>
      <c r="AY2208" s="567">
        <f t="shared" si="10646"/>
        <v>10</v>
      </c>
      <c r="AZ2208" s="159"/>
      <c r="BA2208" s="159"/>
      <c r="BB2208" s="275">
        <f>SUM(AZ2208:BA2208)</f>
        <v>0</v>
      </c>
      <c r="BC2208" s="275"/>
      <c r="BD2208" s="275"/>
      <c r="BE2208" s="275">
        <f>SUM(BC2208:BD2208)</f>
        <v>0</v>
      </c>
      <c r="BF2208" s="521"/>
      <c r="BG2208" s="605">
        <f>SUM(F2208,S2208,AF2208,AS2208)</f>
        <v>10</v>
      </c>
      <c r="BH2208" s="533">
        <f>SUM(G2208,T2208,AG2208)</f>
        <v>3</v>
      </c>
      <c r="BI2208" s="533">
        <f t="shared" si="10647"/>
        <v>3</v>
      </c>
      <c r="BJ2208" s="533">
        <f t="shared" si="10648"/>
        <v>6</v>
      </c>
      <c r="BK2208" s="533">
        <f t="shared" si="10649"/>
        <v>1</v>
      </c>
      <c r="BL2208" s="533">
        <f t="shared" si="10650"/>
        <v>1</v>
      </c>
      <c r="BM2208" s="533">
        <f t="shared" si="10651"/>
        <v>2</v>
      </c>
      <c r="BN2208" s="533">
        <f>SUM(M2208,Z2208,AM2208)</f>
        <v>0</v>
      </c>
      <c r="BO2208" s="533">
        <f t="shared" si="10652"/>
        <v>0</v>
      </c>
      <c r="BP2208" s="533">
        <f t="shared" si="10653"/>
        <v>0</v>
      </c>
      <c r="BQ2208" s="533">
        <f t="shared" si="10654"/>
        <v>1</v>
      </c>
      <c r="BR2208" s="533">
        <f t="shared" si="10655"/>
        <v>1</v>
      </c>
      <c r="BS2208" s="533">
        <f t="shared" si="10656"/>
        <v>2</v>
      </c>
      <c r="BT2208" s="533">
        <f>AT2208</f>
        <v>0</v>
      </c>
      <c r="BU2208" s="533">
        <f t="shared" si="10657"/>
        <v>0</v>
      </c>
      <c r="BV2208" s="533">
        <f t="shared" si="10658"/>
        <v>0</v>
      </c>
      <c r="BW2208" s="536">
        <f>SUM(BH2208,BK2208,BN2208,BQ2208,BT2208)</f>
        <v>5</v>
      </c>
      <c r="BX2208" s="536">
        <f t="shared" si="10659"/>
        <v>5</v>
      </c>
      <c r="BY2208" s="536">
        <f t="shared" si="10660"/>
        <v>10</v>
      </c>
      <c r="BZ2208" t="s">
        <v>74</v>
      </c>
      <c r="CA2208" s="553">
        <f>AZ2208</f>
        <v>0</v>
      </c>
      <c r="CB2208" s="553">
        <f t="shared" si="10661"/>
        <v>0</v>
      </c>
      <c r="CC2208" s="553">
        <f t="shared" si="10662"/>
        <v>0</v>
      </c>
      <c r="CD2208" s="553">
        <f>BC2208</f>
        <v>0</v>
      </c>
      <c r="CE2208" s="553">
        <f t="shared" si="10663"/>
        <v>0</v>
      </c>
      <c r="CF2208" s="553">
        <f t="shared" si="10664"/>
        <v>0</v>
      </c>
    </row>
    <row r="2209" spans="1:84">
      <c r="A2209" s="149"/>
      <c r="B2209" s="151"/>
      <c r="C2209" s="151"/>
      <c r="D2209" s="151"/>
      <c r="E2209" s="379" t="s">
        <v>85</v>
      </c>
      <c r="F2209" s="589">
        <f t="shared" ref="F2209:BE2209" si="10665">SUM(F2207:F2208)</f>
        <v>20</v>
      </c>
      <c r="G2209" s="276">
        <f t="shared" si="10665"/>
        <v>5</v>
      </c>
      <c r="H2209" s="276">
        <f t="shared" si="10665"/>
        <v>7</v>
      </c>
      <c r="I2209" s="276">
        <f t="shared" si="10665"/>
        <v>12</v>
      </c>
      <c r="J2209" s="276">
        <f t="shared" si="10665"/>
        <v>1</v>
      </c>
      <c r="K2209" s="276">
        <f t="shared" si="10665"/>
        <v>3</v>
      </c>
      <c r="L2209" s="276">
        <f t="shared" si="10665"/>
        <v>4</v>
      </c>
      <c r="M2209" s="276">
        <f t="shared" si="10665"/>
        <v>0</v>
      </c>
      <c r="N2209" s="276">
        <f t="shared" si="10665"/>
        <v>0</v>
      </c>
      <c r="O2209" s="276">
        <f t="shared" si="10665"/>
        <v>0</v>
      </c>
      <c r="P2209" s="276">
        <f t="shared" si="10665"/>
        <v>1</v>
      </c>
      <c r="Q2209" s="276">
        <f t="shared" si="10665"/>
        <v>3</v>
      </c>
      <c r="R2209" s="276">
        <f t="shared" si="10665"/>
        <v>4</v>
      </c>
      <c r="S2209" s="501">
        <f t="shared" si="10665"/>
        <v>0</v>
      </c>
      <c r="T2209" s="276">
        <f t="shared" si="10665"/>
        <v>0</v>
      </c>
      <c r="U2209" s="276">
        <f t="shared" si="10665"/>
        <v>0</v>
      </c>
      <c r="V2209" s="276">
        <f t="shared" si="10665"/>
        <v>0</v>
      </c>
      <c r="W2209" s="276">
        <f t="shared" si="10665"/>
        <v>0</v>
      </c>
      <c r="X2209" s="276">
        <f t="shared" si="10665"/>
        <v>0</v>
      </c>
      <c r="Y2209" s="276">
        <f t="shared" si="10665"/>
        <v>0</v>
      </c>
      <c r="Z2209" s="276">
        <f t="shared" si="10665"/>
        <v>0</v>
      </c>
      <c r="AA2209" s="276">
        <f t="shared" si="10665"/>
        <v>0</v>
      </c>
      <c r="AB2209" s="276">
        <f t="shared" si="10665"/>
        <v>0</v>
      </c>
      <c r="AC2209" s="276">
        <f t="shared" si="10665"/>
        <v>0</v>
      </c>
      <c r="AD2209" s="276">
        <f t="shared" si="10665"/>
        <v>0</v>
      </c>
      <c r="AE2209" s="276">
        <f t="shared" si="10665"/>
        <v>0</v>
      </c>
      <c r="AF2209" s="501">
        <f t="shared" si="10665"/>
        <v>0</v>
      </c>
      <c r="AG2209" s="276">
        <f t="shared" si="10665"/>
        <v>0</v>
      </c>
      <c r="AH2209" s="276">
        <f t="shared" si="10665"/>
        <v>0</v>
      </c>
      <c r="AI2209" s="276">
        <f t="shared" si="10665"/>
        <v>0</v>
      </c>
      <c r="AJ2209" s="276">
        <f t="shared" si="10665"/>
        <v>0</v>
      </c>
      <c r="AK2209" s="276">
        <f t="shared" si="10665"/>
        <v>0</v>
      </c>
      <c r="AL2209" s="276">
        <f t="shared" si="10665"/>
        <v>0</v>
      </c>
      <c r="AM2209" s="276">
        <f t="shared" si="10665"/>
        <v>0</v>
      </c>
      <c r="AN2209" s="276">
        <f t="shared" si="10665"/>
        <v>0</v>
      </c>
      <c r="AO2209" s="276">
        <f t="shared" si="10665"/>
        <v>0</v>
      </c>
      <c r="AP2209" s="276">
        <f t="shared" si="10665"/>
        <v>0</v>
      </c>
      <c r="AQ2209" s="276">
        <f t="shared" si="10665"/>
        <v>0</v>
      </c>
      <c r="AR2209" s="276">
        <f t="shared" si="10665"/>
        <v>0</v>
      </c>
      <c r="AS2209" s="501">
        <f t="shared" si="10665"/>
        <v>0</v>
      </c>
      <c r="AT2209" s="276">
        <f t="shared" si="10665"/>
        <v>0</v>
      </c>
      <c r="AU2209" s="276">
        <f t="shared" si="10665"/>
        <v>0</v>
      </c>
      <c r="AV2209" s="276">
        <f t="shared" si="10665"/>
        <v>0</v>
      </c>
      <c r="AW2209" s="568">
        <f t="shared" si="10665"/>
        <v>7</v>
      </c>
      <c r="AX2209" s="568">
        <f t="shared" si="10665"/>
        <v>13</v>
      </c>
      <c r="AY2209" s="568">
        <f t="shared" si="10665"/>
        <v>20</v>
      </c>
      <c r="AZ2209" s="276">
        <f t="shared" si="10665"/>
        <v>0</v>
      </c>
      <c r="BA2209" s="276">
        <f t="shared" si="10665"/>
        <v>0</v>
      </c>
      <c r="BB2209" s="276">
        <f t="shared" si="10665"/>
        <v>0</v>
      </c>
      <c r="BC2209" s="276">
        <f t="shared" si="10665"/>
        <v>0</v>
      </c>
      <c r="BD2209" s="276">
        <f t="shared" si="10665"/>
        <v>0</v>
      </c>
      <c r="BE2209" s="276">
        <f t="shared" si="10665"/>
        <v>0</v>
      </c>
      <c r="BF2209" s="522"/>
      <c r="BG2209" s="605">
        <f>SUM(F2209,S2209,AF2209,AS2209)</f>
        <v>20</v>
      </c>
      <c r="BH2209" s="533">
        <f>SUM(G2209,T2209,AG2209)</f>
        <v>5</v>
      </c>
      <c r="BI2209" s="533">
        <f t="shared" si="10647"/>
        <v>7</v>
      </c>
      <c r="BJ2209" s="533">
        <f t="shared" si="10648"/>
        <v>12</v>
      </c>
      <c r="BK2209" s="533">
        <f t="shared" si="10649"/>
        <v>1</v>
      </c>
      <c r="BL2209" s="533">
        <f t="shared" si="10650"/>
        <v>3</v>
      </c>
      <c r="BM2209" s="533">
        <f t="shared" si="10651"/>
        <v>4</v>
      </c>
      <c r="BN2209" s="533">
        <f>SUM(M2209,Z2209,AM2209)</f>
        <v>0</v>
      </c>
      <c r="BO2209" s="533">
        <f t="shared" si="10652"/>
        <v>0</v>
      </c>
      <c r="BP2209" s="533">
        <f t="shared" si="10653"/>
        <v>0</v>
      </c>
      <c r="BQ2209" s="533">
        <f t="shared" si="10654"/>
        <v>1</v>
      </c>
      <c r="BR2209" s="533">
        <f t="shared" si="10655"/>
        <v>3</v>
      </c>
      <c r="BS2209" s="533">
        <f t="shared" si="10656"/>
        <v>4</v>
      </c>
      <c r="BT2209" s="533">
        <f>AT2209</f>
        <v>0</v>
      </c>
      <c r="BU2209" s="533">
        <f t="shared" si="10657"/>
        <v>0</v>
      </c>
      <c r="BV2209" s="533">
        <f t="shared" si="10658"/>
        <v>0</v>
      </c>
      <c r="BW2209" s="536">
        <f>SUM(BH2209,BK2209,BN2209,BQ2209,BT2209)</f>
        <v>7</v>
      </c>
      <c r="BX2209" s="536">
        <f t="shared" si="10659"/>
        <v>13</v>
      </c>
      <c r="BY2209" s="536">
        <f t="shared" si="10660"/>
        <v>20</v>
      </c>
      <c r="BZ2209" t="s">
        <v>74</v>
      </c>
      <c r="CA2209" s="553">
        <f>AZ2209</f>
        <v>0</v>
      </c>
      <c r="CB2209" s="553">
        <f t="shared" si="10661"/>
        <v>0</v>
      </c>
      <c r="CC2209" s="553">
        <f t="shared" si="10662"/>
        <v>0</v>
      </c>
      <c r="CD2209" s="553">
        <f>BC2209</f>
        <v>0</v>
      </c>
      <c r="CE2209" s="553">
        <f t="shared" si="10663"/>
        <v>0</v>
      </c>
      <c r="CF2209" s="553">
        <f t="shared" si="10664"/>
        <v>0</v>
      </c>
    </row>
    <row r="2210" spans="1:84">
      <c r="A2210" s="149"/>
      <c r="B2210" s="151"/>
      <c r="C2210" s="151"/>
      <c r="D2210" s="151"/>
      <c r="E2210" s="288"/>
      <c r="F2210" s="589"/>
      <c r="G2210" s="276"/>
      <c r="H2210" s="276"/>
      <c r="I2210" s="276"/>
      <c r="J2210" s="276"/>
      <c r="K2210" s="276"/>
      <c r="L2210" s="276"/>
      <c r="M2210" s="276"/>
      <c r="N2210" s="276"/>
      <c r="O2210" s="276"/>
      <c r="P2210" s="276"/>
      <c r="Q2210" s="276"/>
      <c r="R2210" s="276"/>
      <c r="S2210" s="501"/>
      <c r="T2210" s="276"/>
      <c r="U2210" s="276"/>
      <c r="V2210" s="276"/>
      <c r="W2210" s="276"/>
      <c r="X2210" s="276"/>
      <c r="Y2210" s="276"/>
      <c r="Z2210" s="276"/>
      <c r="AA2210" s="276"/>
      <c r="AB2210" s="276"/>
      <c r="AC2210" s="276"/>
      <c r="AD2210" s="276"/>
      <c r="AE2210" s="276"/>
      <c r="AF2210" s="501"/>
      <c r="AG2210" s="276"/>
      <c r="AH2210" s="276"/>
      <c r="AI2210" s="276"/>
      <c r="AJ2210" s="276"/>
      <c r="AK2210" s="276"/>
      <c r="AL2210" s="276"/>
      <c r="AM2210" s="276"/>
      <c r="AN2210" s="276"/>
      <c r="AO2210" s="276"/>
      <c r="AP2210" s="276"/>
      <c r="AQ2210" s="276"/>
      <c r="AR2210" s="276"/>
      <c r="AS2210" s="501"/>
      <c r="AT2210" s="276"/>
      <c r="AU2210" s="276"/>
      <c r="AV2210" s="276"/>
      <c r="AW2210" s="568"/>
      <c r="AX2210" s="568"/>
      <c r="AY2210" s="568"/>
      <c r="AZ2210" s="159"/>
      <c r="BA2210" s="159"/>
      <c r="BB2210" s="159"/>
      <c r="BC2210" s="276"/>
      <c r="BD2210" s="276"/>
      <c r="BE2210" s="276"/>
      <c r="BF2210" s="522"/>
    </row>
    <row r="2211" spans="1:84">
      <c r="A2211" s="149"/>
      <c r="B2211" s="151"/>
      <c r="C2211" s="151"/>
      <c r="D2211" s="151"/>
      <c r="E2211" s="288"/>
      <c r="F2211" s="589"/>
      <c r="G2211" s="276"/>
      <c r="H2211" s="276"/>
      <c r="I2211" s="276"/>
      <c r="J2211" s="276"/>
      <c r="K2211" s="276"/>
      <c r="L2211" s="276"/>
      <c r="M2211" s="276"/>
      <c r="N2211" s="276"/>
      <c r="O2211" s="276"/>
      <c r="P2211" s="276"/>
      <c r="Q2211" s="276"/>
      <c r="R2211" s="276"/>
      <c r="S2211" s="501"/>
      <c r="T2211" s="276"/>
      <c r="U2211" s="276"/>
      <c r="V2211" s="276"/>
      <c r="W2211" s="276"/>
      <c r="X2211" s="276"/>
      <c r="Y2211" s="276"/>
      <c r="Z2211" s="276"/>
      <c r="AA2211" s="276"/>
      <c r="AB2211" s="276"/>
      <c r="AC2211" s="276"/>
      <c r="AD2211" s="276"/>
      <c r="AE2211" s="276"/>
      <c r="AF2211" s="501"/>
      <c r="AG2211" s="276"/>
      <c r="AH2211" s="276"/>
      <c r="AI2211" s="276"/>
      <c r="AJ2211" s="276"/>
      <c r="AK2211" s="276"/>
      <c r="AL2211" s="276"/>
      <c r="AM2211" s="276"/>
      <c r="AN2211" s="276"/>
      <c r="AO2211" s="276"/>
      <c r="AP2211" s="276"/>
      <c r="AQ2211" s="276"/>
      <c r="AR2211" s="276"/>
      <c r="AS2211" s="501"/>
      <c r="AT2211" s="276"/>
      <c r="AU2211" s="276"/>
      <c r="AV2211" s="276"/>
      <c r="AW2211" s="568"/>
      <c r="AX2211" s="568"/>
      <c r="AY2211" s="568"/>
      <c r="AZ2211" s="159"/>
      <c r="BA2211" s="159"/>
      <c r="BB2211" s="159"/>
      <c r="BC2211" s="276"/>
      <c r="BD2211" s="276"/>
      <c r="BE2211" s="276"/>
      <c r="BF2211" s="522"/>
    </row>
    <row r="2212" spans="1:84">
      <c r="A2212" s="149"/>
      <c r="B2212" s="151"/>
      <c r="C2212" s="151"/>
      <c r="D2212" s="151"/>
      <c r="E2212" s="288"/>
      <c r="F2212" s="589"/>
      <c r="G2212" s="276"/>
      <c r="H2212" s="276"/>
      <c r="I2212" s="276"/>
      <c r="J2212" s="276"/>
      <c r="K2212" s="276"/>
      <c r="L2212" s="276"/>
      <c r="M2212" s="276"/>
      <c r="N2212" s="276"/>
      <c r="O2212" s="276"/>
      <c r="P2212" s="276"/>
      <c r="Q2212" s="276"/>
      <c r="R2212" s="276"/>
      <c r="S2212" s="501"/>
      <c r="T2212" s="276"/>
      <c r="U2212" s="276"/>
      <c r="V2212" s="276"/>
      <c r="W2212" s="276"/>
      <c r="X2212" s="276"/>
      <c r="Y2212" s="276"/>
      <c r="Z2212" s="276"/>
      <c r="AA2212" s="276"/>
      <c r="AB2212" s="276"/>
      <c r="AC2212" s="276"/>
      <c r="AD2212" s="276"/>
      <c r="AE2212" s="276"/>
      <c r="AF2212" s="501"/>
      <c r="AG2212" s="276"/>
      <c r="AH2212" s="276"/>
      <c r="AI2212" s="276"/>
      <c r="AJ2212" s="276"/>
      <c r="AK2212" s="276"/>
      <c r="AL2212" s="276"/>
      <c r="AM2212" s="276"/>
      <c r="AN2212" s="276"/>
      <c r="AO2212" s="276"/>
      <c r="AP2212" s="276"/>
      <c r="AQ2212" s="276"/>
      <c r="AR2212" s="276"/>
      <c r="AS2212" s="501"/>
      <c r="AT2212" s="276"/>
      <c r="AU2212" s="276"/>
      <c r="AV2212" s="276"/>
      <c r="AW2212" s="568"/>
      <c r="AX2212" s="568"/>
      <c r="AY2212" s="568"/>
      <c r="AZ2212" s="159"/>
      <c r="BA2212" s="159"/>
      <c r="BB2212" s="159"/>
      <c r="BC2212" s="276"/>
      <c r="BD2212" s="276"/>
      <c r="BE2212" s="276"/>
      <c r="BF2212" s="522"/>
    </row>
    <row r="2213" spans="1:84">
      <c r="A2213" s="149"/>
      <c r="B2213" s="151" t="s">
        <v>84</v>
      </c>
      <c r="C2213" s="151"/>
      <c r="D2213" s="151"/>
      <c r="E2213" s="375"/>
      <c r="F2213" s="592"/>
      <c r="G2213" s="159"/>
      <c r="H2213" s="159"/>
      <c r="I2213" s="275"/>
      <c r="J2213" s="159"/>
      <c r="K2213" s="159"/>
      <c r="L2213" s="275"/>
      <c r="M2213" s="159"/>
      <c r="N2213" s="159"/>
      <c r="O2213" s="275"/>
      <c r="P2213" s="159"/>
      <c r="Q2213" s="159"/>
      <c r="R2213" s="275"/>
      <c r="S2213" s="500"/>
      <c r="T2213" s="275"/>
      <c r="U2213" s="275"/>
      <c r="V2213" s="275"/>
      <c r="W2213" s="275"/>
      <c r="X2213" s="275"/>
      <c r="Y2213" s="275"/>
      <c r="Z2213" s="275"/>
      <c r="AA2213" s="275"/>
      <c r="AB2213" s="275"/>
      <c r="AC2213" s="275"/>
      <c r="AD2213" s="275"/>
      <c r="AE2213" s="275"/>
      <c r="AF2213" s="500"/>
      <c r="AG2213" s="275"/>
      <c r="AH2213" s="275"/>
      <c r="AI2213" s="275"/>
      <c r="AJ2213" s="275"/>
      <c r="AK2213" s="275"/>
      <c r="AL2213" s="275"/>
      <c r="AM2213" s="275"/>
      <c r="AN2213" s="275"/>
      <c r="AO2213" s="275"/>
      <c r="AP2213" s="275"/>
      <c r="AQ2213" s="275"/>
      <c r="AR2213" s="275"/>
      <c r="AS2213" s="500"/>
      <c r="AT2213" s="275"/>
      <c r="AU2213" s="275"/>
      <c r="AV2213" s="275"/>
      <c r="AW2213" s="567"/>
      <c r="AX2213" s="567"/>
      <c r="AY2213" s="567"/>
      <c r="AZ2213" s="159"/>
      <c r="BA2213" s="159"/>
      <c r="BB2213" s="159"/>
      <c r="BC2213" s="275"/>
      <c r="BD2213" s="275"/>
      <c r="BE2213" s="275"/>
      <c r="BF2213" s="521"/>
    </row>
    <row r="2214" spans="1:84">
      <c r="A2214" s="149"/>
      <c r="B2214" s="149"/>
      <c r="C2214" s="151"/>
      <c r="D2214" s="151"/>
      <c r="E2214" s="375"/>
      <c r="F2214" s="592"/>
      <c r="G2214" s="159"/>
      <c r="H2214" s="159"/>
      <c r="I2214" s="275"/>
      <c r="J2214" s="159"/>
      <c r="K2214" s="159"/>
      <c r="L2214" s="275"/>
      <c r="M2214" s="159"/>
      <c r="N2214" s="159"/>
      <c r="O2214" s="275"/>
      <c r="P2214" s="159"/>
      <c r="Q2214" s="159"/>
      <c r="R2214" s="275"/>
      <c r="S2214" s="500"/>
      <c r="T2214" s="275"/>
      <c r="U2214" s="275"/>
      <c r="V2214" s="275"/>
      <c r="W2214" s="275"/>
      <c r="X2214" s="275"/>
      <c r="Y2214" s="275"/>
      <c r="Z2214" s="275"/>
      <c r="AA2214" s="275"/>
      <c r="AB2214" s="275"/>
      <c r="AC2214" s="275"/>
      <c r="AD2214" s="275"/>
      <c r="AE2214" s="275"/>
      <c r="AF2214" s="500"/>
      <c r="AG2214" s="275"/>
      <c r="AH2214" s="275"/>
      <c r="AI2214" s="275"/>
      <c r="AJ2214" s="275"/>
      <c r="AK2214" s="275"/>
      <c r="AL2214" s="275"/>
      <c r="AM2214" s="275"/>
      <c r="AN2214" s="275"/>
      <c r="AO2214" s="275"/>
      <c r="AP2214" s="275"/>
      <c r="AQ2214" s="275"/>
      <c r="AR2214" s="275"/>
      <c r="AS2214" s="500"/>
      <c r="AT2214" s="275"/>
      <c r="AU2214" s="275"/>
      <c r="AV2214" s="275"/>
      <c r="AW2214" s="567"/>
      <c r="AX2214" s="567"/>
      <c r="AY2214" s="567"/>
      <c r="AZ2214" s="159"/>
      <c r="BA2214" s="159"/>
      <c r="BB2214" s="159"/>
      <c r="BC2214" s="275"/>
      <c r="BD2214" s="275"/>
      <c r="BE2214" s="275"/>
      <c r="BF2214" s="521"/>
    </row>
    <row r="2215" spans="1:84">
      <c r="A2215" s="149"/>
      <c r="B2215" s="149" t="s">
        <v>836</v>
      </c>
      <c r="C2215" s="151"/>
      <c r="D2215" s="151"/>
      <c r="E2215" s="375" t="s">
        <v>837</v>
      </c>
      <c r="F2215" s="592"/>
      <c r="G2215" s="159"/>
      <c r="H2215" s="159"/>
      <c r="I2215" s="275"/>
      <c r="J2215" s="159"/>
      <c r="K2215" s="159"/>
      <c r="L2215" s="275"/>
      <c r="M2215" s="159"/>
      <c r="N2215" s="159"/>
      <c r="O2215" s="275"/>
      <c r="P2215" s="159"/>
      <c r="Q2215" s="159"/>
      <c r="R2215" s="275"/>
      <c r="S2215" s="500"/>
      <c r="T2215" s="275"/>
      <c r="U2215" s="275"/>
      <c r="V2215" s="275"/>
      <c r="W2215" s="275"/>
      <c r="X2215" s="275"/>
      <c r="Y2215" s="275"/>
      <c r="Z2215" s="275"/>
      <c r="AA2215" s="275"/>
      <c r="AB2215" s="275"/>
      <c r="AC2215" s="275"/>
      <c r="AD2215" s="275"/>
      <c r="AE2215" s="275"/>
      <c r="AF2215" s="500"/>
      <c r="AG2215" s="275"/>
      <c r="AH2215" s="275"/>
      <c r="AI2215" s="275"/>
      <c r="AJ2215" s="275"/>
      <c r="AK2215" s="275"/>
      <c r="AL2215" s="275"/>
      <c r="AM2215" s="275"/>
      <c r="AN2215" s="275"/>
      <c r="AO2215" s="275"/>
      <c r="AP2215" s="275"/>
      <c r="AQ2215" s="275"/>
      <c r="AR2215" s="275"/>
      <c r="AS2215" s="500"/>
      <c r="AT2215" s="275"/>
      <c r="AU2215" s="275"/>
      <c r="AV2215" s="275"/>
      <c r="AW2215" s="567"/>
      <c r="AX2215" s="567"/>
      <c r="AY2215" s="567"/>
      <c r="AZ2215" s="159"/>
      <c r="BA2215" s="159"/>
      <c r="BB2215" s="159"/>
      <c r="BC2215" s="275"/>
      <c r="BD2215" s="275"/>
      <c r="BE2215" s="275"/>
      <c r="BF2215" s="521"/>
    </row>
    <row r="2216" spans="1:84">
      <c r="A2216" s="149"/>
      <c r="B2216" s="149"/>
      <c r="C2216" s="151"/>
      <c r="D2216" s="151"/>
      <c r="E2216" s="288" t="s">
        <v>77</v>
      </c>
      <c r="F2216" s="592">
        <v>8</v>
      </c>
      <c r="G2216" s="159"/>
      <c r="H2216" s="159"/>
      <c r="I2216" s="275">
        <f>SUM(G2216:H2216)</f>
        <v>0</v>
      </c>
      <c r="J2216" s="159"/>
      <c r="K2216" s="159"/>
      <c r="L2216" s="275">
        <f>SUM(J2216:K2216)</f>
        <v>0</v>
      </c>
      <c r="M2216" s="159"/>
      <c r="N2216" s="159"/>
      <c r="O2216" s="275">
        <f>SUM(M2216:N2216)</f>
        <v>0</v>
      </c>
      <c r="P2216" s="159"/>
      <c r="Q2216" s="159"/>
      <c r="R2216" s="275">
        <f>SUM(P2216:Q2216)</f>
        <v>0</v>
      </c>
      <c r="S2216" s="500"/>
      <c r="T2216" s="275"/>
      <c r="U2216" s="275"/>
      <c r="V2216" s="275">
        <f>SUM(T2216:U2216)</f>
        <v>0</v>
      </c>
      <c r="W2216" s="275"/>
      <c r="X2216" s="275"/>
      <c r="Y2216" s="275">
        <f>SUM(W2216:X2216)</f>
        <v>0</v>
      </c>
      <c r="Z2216" s="275"/>
      <c r="AA2216" s="275"/>
      <c r="AB2216" s="275">
        <f>SUM(Z2216:AA2216)</f>
        <v>0</v>
      </c>
      <c r="AC2216" s="275"/>
      <c r="AD2216" s="275"/>
      <c r="AE2216" s="275">
        <f>SUM(AC2216:AD2216)</f>
        <v>0</v>
      </c>
      <c r="AF2216" s="500"/>
      <c r="AG2216" s="275"/>
      <c r="AH2216" s="275"/>
      <c r="AI2216" s="275">
        <f>SUM(AG2216:AH2216)</f>
        <v>0</v>
      </c>
      <c r="AJ2216" s="275"/>
      <c r="AK2216" s="275"/>
      <c r="AL2216" s="275">
        <f>SUM(AJ2216:AK2216)</f>
        <v>0</v>
      </c>
      <c r="AM2216" s="275"/>
      <c r="AN2216" s="275"/>
      <c r="AO2216" s="275">
        <f>SUM(AM2216:AN2216)</f>
        <v>0</v>
      </c>
      <c r="AP2216" s="275"/>
      <c r="AQ2216" s="275"/>
      <c r="AR2216" s="275">
        <f>SUM(AP2216:AQ2216)</f>
        <v>0</v>
      </c>
      <c r="AS2216" s="500"/>
      <c r="AT2216" s="275"/>
      <c r="AU2216" s="275"/>
      <c r="AV2216" s="275">
        <f>SUM(AT2216:AU2216)</f>
        <v>0</v>
      </c>
      <c r="AW2216" s="567">
        <f t="shared" ref="AW2216:AW2217" si="10666">SUM(G2216,J2216,M2216,P2216,T2216,W2216,Z2216,AC2216,AG2216,AJ2216,AM2216,AP2216,AT2216)</f>
        <v>0</v>
      </c>
      <c r="AX2216" s="567">
        <f t="shared" ref="AX2216:AX2217" si="10667">SUM(H2216,K2216,N2216,Q2216,U2216,X2216,AA2216,AD2216,AH2216,AK2216,AN2216,AQ2216,AU2216)</f>
        <v>0</v>
      </c>
      <c r="AY2216" s="567">
        <f t="shared" ref="AY2216:AY2217" si="10668">SUM(I2216,L2216,O2216,R2216,V2216,Y2216,AB2216,AE2216,AI2216,AL2216,AO2216,AR2216,AV2216)</f>
        <v>0</v>
      </c>
      <c r="AZ2216" s="159"/>
      <c r="BA2216" s="159"/>
      <c r="BB2216" s="275">
        <f>SUM(AZ2216:BA2216)</f>
        <v>0</v>
      </c>
      <c r="BC2216" s="275"/>
      <c r="BD2216" s="275"/>
      <c r="BE2216" s="275">
        <f>SUM(BC2216:BD2216)</f>
        <v>0</v>
      </c>
      <c r="BF2216" s="521"/>
      <c r="BG2216" s="605">
        <f>SUM(F2216,S2216,AF2216,AS2216)</f>
        <v>8</v>
      </c>
      <c r="BH2216" s="533">
        <f>SUM(G2216,T2216,AG2216)</f>
        <v>0</v>
      </c>
      <c r="BI2216" s="533">
        <f t="shared" ref="BI2216:BI2218" si="10669">SUM(H2216,U2216,AH2216)</f>
        <v>0</v>
      </c>
      <c r="BJ2216" s="533">
        <f t="shared" ref="BJ2216:BJ2218" si="10670">SUM(I2216,V2216,AI2216)</f>
        <v>0</v>
      </c>
      <c r="BK2216" s="533">
        <f t="shared" ref="BK2216:BK2218" si="10671">SUM(J2216,W2216,AJ2216)</f>
        <v>0</v>
      </c>
      <c r="BL2216" s="533">
        <f t="shared" ref="BL2216:BL2218" si="10672">SUM(K2216,X2216,AK2216)</f>
        <v>0</v>
      </c>
      <c r="BM2216" s="533">
        <f t="shared" ref="BM2216:BM2218" si="10673">SUM(L2216,Y2216,AL2216)</f>
        <v>0</v>
      </c>
      <c r="BN2216" s="533">
        <f>SUM(M2216,Z2216,AM2216)</f>
        <v>0</v>
      </c>
      <c r="BO2216" s="533">
        <f t="shared" ref="BO2216:BO2218" si="10674">SUM(N2216,AA2216,AN2216)</f>
        <v>0</v>
      </c>
      <c r="BP2216" s="533">
        <f t="shared" ref="BP2216:BP2218" si="10675">SUM(O2216,AB2216,AO2216)</f>
        <v>0</v>
      </c>
      <c r="BQ2216" s="533">
        <f t="shared" ref="BQ2216:BQ2218" si="10676">SUM(P2216,AC2216,AP2216)</f>
        <v>0</v>
      </c>
      <c r="BR2216" s="533">
        <f t="shared" ref="BR2216:BR2218" si="10677">SUM(Q2216,AD2216,AQ2216)</f>
        <v>0</v>
      </c>
      <c r="BS2216" s="533">
        <f t="shared" ref="BS2216:BS2218" si="10678">SUM(R2216,AE2216,AR2216)</f>
        <v>0</v>
      </c>
      <c r="BT2216" s="533">
        <f>AT2216</f>
        <v>0</v>
      </c>
      <c r="BU2216" s="533">
        <f t="shared" ref="BU2216:BU2218" si="10679">AU2216</f>
        <v>0</v>
      </c>
      <c r="BV2216" s="533">
        <f t="shared" ref="BV2216:BV2218" si="10680">AV2216</f>
        <v>0</v>
      </c>
      <c r="BW2216" s="536">
        <f>SUM(BH2216,BK2216,BN2216,BQ2216,BT2216)</f>
        <v>0</v>
      </c>
      <c r="BX2216" s="536">
        <f t="shared" ref="BX2216:BX2218" si="10681">SUM(BI2216,BL2216,BO2216,BR2216,BU2216)</f>
        <v>0</v>
      </c>
      <c r="BY2216" s="536">
        <f t="shared" ref="BY2216:BY2218" si="10682">SUM(BJ2216,BM2216,BP2216,BS2216,BV2216)</f>
        <v>0</v>
      </c>
      <c r="BZ2216" t="s">
        <v>74</v>
      </c>
      <c r="CA2216" s="553">
        <f>AZ2216</f>
        <v>0</v>
      </c>
      <c r="CB2216" s="553">
        <f t="shared" ref="CB2216:CB2218" si="10683">BA2216</f>
        <v>0</v>
      </c>
      <c r="CC2216" s="553">
        <f t="shared" ref="CC2216:CC2218" si="10684">BB2216</f>
        <v>0</v>
      </c>
      <c r="CD2216" s="553">
        <f>BC2216</f>
        <v>0</v>
      </c>
      <c r="CE2216" s="553">
        <f t="shared" ref="CE2216:CE2218" si="10685">BD2216</f>
        <v>0</v>
      </c>
      <c r="CF2216" s="553">
        <f t="shared" ref="CF2216:CF2218" si="10686">BE2216</f>
        <v>0</v>
      </c>
    </row>
    <row r="2217" spans="1:84">
      <c r="A2217" s="149"/>
      <c r="B2217" s="149"/>
      <c r="C2217" s="151"/>
      <c r="D2217" s="151"/>
      <c r="E2217" s="288" t="s">
        <v>78</v>
      </c>
      <c r="F2217" s="592">
        <v>6</v>
      </c>
      <c r="G2217" s="159"/>
      <c r="H2217" s="159"/>
      <c r="I2217" s="275">
        <f>SUM(G2217:H2217)</f>
        <v>0</v>
      </c>
      <c r="J2217" s="159"/>
      <c r="K2217" s="159"/>
      <c r="L2217" s="275">
        <f>SUM(J2217:K2217)</f>
        <v>0</v>
      </c>
      <c r="M2217" s="159"/>
      <c r="N2217" s="159"/>
      <c r="O2217" s="275">
        <f>SUM(M2217:N2217)</f>
        <v>0</v>
      </c>
      <c r="P2217" s="159"/>
      <c r="Q2217" s="159"/>
      <c r="R2217" s="275">
        <f>SUM(P2217:Q2217)</f>
        <v>0</v>
      </c>
      <c r="S2217" s="500"/>
      <c r="T2217" s="275"/>
      <c r="U2217" s="275"/>
      <c r="V2217" s="275">
        <f>SUM(T2217:U2217)</f>
        <v>0</v>
      </c>
      <c r="W2217" s="275"/>
      <c r="X2217" s="275"/>
      <c r="Y2217" s="275">
        <f>SUM(W2217:X2217)</f>
        <v>0</v>
      </c>
      <c r="Z2217" s="275"/>
      <c r="AA2217" s="275"/>
      <c r="AB2217" s="275">
        <f>SUM(Z2217:AA2217)</f>
        <v>0</v>
      </c>
      <c r="AC2217" s="275"/>
      <c r="AD2217" s="275"/>
      <c r="AE2217" s="275">
        <f>SUM(AC2217:AD2217)</f>
        <v>0</v>
      </c>
      <c r="AF2217" s="500"/>
      <c r="AG2217" s="275"/>
      <c r="AH2217" s="275"/>
      <c r="AI2217" s="275">
        <f>SUM(AG2217:AH2217)</f>
        <v>0</v>
      </c>
      <c r="AJ2217" s="275"/>
      <c r="AK2217" s="275"/>
      <c r="AL2217" s="275">
        <f>SUM(AJ2217:AK2217)</f>
        <v>0</v>
      </c>
      <c r="AM2217" s="275"/>
      <c r="AN2217" s="275"/>
      <c r="AO2217" s="275">
        <f>SUM(AM2217:AN2217)</f>
        <v>0</v>
      </c>
      <c r="AP2217" s="275"/>
      <c r="AQ2217" s="275"/>
      <c r="AR2217" s="275">
        <f>SUM(AP2217:AQ2217)</f>
        <v>0</v>
      </c>
      <c r="AS2217" s="500"/>
      <c r="AT2217" s="275"/>
      <c r="AU2217" s="275"/>
      <c r="AV2217" s="275">
        <f>SUM(AT2217:AU2217)</f>
        <v>0</v>
      </c>
      <c r="AW2217" s="567">
        <f t="shared" si="10666"/>
        <v>0</v>
      </c>
      <c r="AX2217" s="567">
        <f t="shared" si="10667"/>
        <v>0</v>
      </c>
      <c r="AY2217" s="567">
        <f t="shared" si="10668"/>
        <v>0</v>
      </c>
      <c r="AZ2217" s="159"/>
      <c r="BA2217" s="159"/>
      <c r="BB2217" s="275">
        <f>SUM(AZ2217:BA2217)</f>
        <v>0</v>
      </c>
      <c r="BC2217" s="275"/>
      <c r="BD2217" s="275"/>
      <c r="BE2217" s="275">
        <f>SUM(BC2217:BD2217)</f>
        <v>0</v>
      </c>
      <c r="BF2217" s="521"/>
      <c r="BG2217" s="605">
        <f>SUM(F2217,S2217,AF2217,AS2217)</f>
        <v>6</v>
      </c>
      <c r="BH2217" s="533">
        <f>SUM(G2217,T2217,AG2217)</f>
        <v>0</v>
      </c>
      <c r="BI2217" s="533">
        <f t="shared" si="10669"/>
        <v>0</v>
      </c>
      <c r="BJ2217" s="533">
        <f t="shared" si="10670"/>
        <v>0</v>
      </c>
      <c r="BK2217" s="533">
        <f t="shared" si="10671"/>
        <v>0</v>
      </c>
      <c r="BL2217" s="533">
        <f t="shared" si="10672"/>
        <v>0</v>
      </c>
      <c r="BM2217" s="533">
        <f t="shared" si="10673"/>
        <v>0</v>
      </c>
      <c r="BN2217" s="533">
        <f>SUM(M2217,Z2217,AM2217)</f>
        <v>0</v>
      </c>
      <c r="BO2217" s="533">
        <f t="shared" si="10674"/>
        <v>0</v>
      </c>
      <c r="BP2217" s="533">
        <f t="shared" si="10675"/>
        <v>0</v>
      </c>
      <c r="BQ2217" s="533">
        <f t="shared" si="10676"/>
        <v>0</v>
      </c>
      <c r="BR2217" s="533">
        <f t="shared" si="10677"/>
        <v>0</v>
      </c>
      <c r="BS2217" s="533">
        <f t="shared" si="10678"/>
        <v>0</v>
      </c>
      <c r="BT2217" s="533">
        <f>AT2217</f>
        <v>0</v>
      </c>
      <c r="BU2217" s="533">
        <f t="shared" si="10679"/>
        <v>0</v>
      </c>
      <c r="BV2217" s="533">
        <f t="shared" si="10680"/>
        <v>0</v>
      </c>
      <c r="BW2217" s="536">
        <f>SUM(BH2217,BK2217,BN2217,BQ2217,BT2217)</f>
        <v>0</v>
      </c>
      <c r="BX2217" s="536">
        <f t="shared" si="10681"/>
        <v>0</v>
      </c>
      <c r="BY2217" s="536">
        <f t="shared" si="10682"/>
        <v>0</v>
      </c>
      <c r="BZ2217" t="s">
        <v>74</v>
      </c>
      <c r="CA2217" s="553">
        <f>AZ2217</f>
        <v>0</v>
      </c>
      <c r="CB2217" s="553">
        <f t="shared" si="10683"/>
        <v>0</v>
      </c>
      <c r="CC2217" s="553">
        <f t="shared" si="10684"/>
        <v>0</v>
      </c>
      <c r="CD2217" s="553">
        <f>BC2217</f>
        <v>0</v>
      </c>
      <c r="CE2217" s="553">
        <f t="shared" si="10685"/>
        <v>0</v>
      </c>
      <c r="CF2217" s="553">
        <f t="shared" si="10686"/>
        <v>0</v>
      </c>
    </row>
    <row r="2218" spans="1:84">
      <c r="A2218" s="149"/>
      <c r="B2218" s="149"/>
      <c r="C2218" s="151"/>
      <c r="D2218" s="151"/>
      <c r="E2218" s="375" t="s">
        <v>85</v>
      </c>
      <c r="F2218" s="592">
        <f t="shared" ref="F2218:BE2218" si="10687">SUM(F2216:F2217)</f>
        <v>14</v>
      </c>
      <c r="G2218" s="276">
        <f t="shared" si="10687"/>
        <v>0</v>
      </c>
      <c r="H2218" s="276">
        <f t="shared" si="10687"/>
        <v>0</v>
      </c>
      <c r="I2218" s="276">
        <f t="shared" si="10687"/>
        <v>0</v>
      </c>
      <c r="J2218" s="276">
        <f t="shared" si="10687"/>
        <v>0</v>
      </c>
      <c r="K2218" s="276">
        <f t="shared" si="10687"/>
        <v>0</v>
      </c>
      <c r="L2218" s="276">
        <f t="shared" si="10687"/>
        <v>0</v>
      </c>
      <c r="M2218" s="276">
        <f t="shared" si="10687"/>
        <v>0</v>
      </c>
      <c r="N2218" s="276">
        <f t="shared" si="10687"/>
        <v>0</v>
      </c>
      <c r="O2218" s="276">
        <f t="shared" si="10687"/>
        <v>0</v>
      </c>
      <c r="P2218" s="276">
        <f t="shared" si="10687"/>
        <v>0</v>
      </c>
      <c r="Q2218" s="276">
        <f t="shared" si="10687"/>
        <v>0</v>
      </c>
      <c r="R2218" s="276">
        <f t="shared" si="10687"/>
        <v>0</v>
      </c>
      <c r="S2218" s="501">
        <f t="shared" si="10687"/>
        <v>0</v>
      </c>
      <c r="T2218" s="276">
        <f t="shared" si="10687"/>
        <v>0</v>
      </c>
      <c r="U2218" s="276">
        <f t="shared" si="10687"/>
        <v>0</v>
      </c>
      <c r="V2218" s="276">
        <f t="shared" si="10687"/>
        <v>0</v>
      </c>
      <c r="W2218" s="276">
        <f t="shared" si="10687"/>
        <v>0</v>
      </c>
      <c r="X2218" s="276">
        <f t="shared" si="10687"/>
        <v>0</v>
      </c>
      <c r="Y2218" s="276">
        <f t="shared" si="10687"/>
        <v>0</v>
      </c>
      <c r="Z2218" s="276">
        <f t="shared" si="10687"/>
        <v>0</v>
      </c>
      <c r="AA2218" s="276">
        <f t="shared" si="10687"/>
        <v>0</v>
      </c>
      <c r="AB2218" s="276">
        <f t="shared" si="10687"/>
        <v>0</v>
      </c>
      <c r="AC2218" s="276">
        <f t="shared" si="10687"/>
        <v>0</v>
      </c>
      <c r="AD2218" s="276">
        <f t="shared" si="10687"/>
        <v>0</v>
      </c>
      <c r="AE2218" s="276">
        <f t="shared" si="10687"/>
        <v>0</v>
      </c>
      <c r="AF2218" s="501">
        <f t="shared" si="10687"/>
        <v>0</v>
      </c>
      <c r="AG2218" s="276">
        <f t="shared" si="10687"/>
        <v>0</v>
      </c>
      <c r="AH2218" s="276">
        <f t="shared" si="10687"/>
        <v>0</v>
      </c>
      <c r="AI2218" s="276">
        <f t="shared" si="10687"/>
        <v>0</v>
      </c>
      <c r="AJ2218" s="276">
        <f t="shared" si="10687"/>
        <v>0</v>
      </c>
      <c r="AK2218" s="276">
        <f t="shared" si="10687"/>
        <v>0</v>
      </c>
      <c r="AL2218" s="276">
        <f t="shared" si="10687"/>
        <v>0</v>
      </c>
      <c r="AM2218" s="276">
        <f t="shared" si="10687"/>
        <v>0</v>
      </c>
      <c r="AN2218" s="276">
        <f t="shared" si="10687"/>
        <v>0</v>
      </c>
      <c r="AO2218" s="276">
        <f t="shared" si="10687"/>
        <v>0</v>
      </c>
      <c r="AP2218" s="276">
        <f t="shared" si="10687"/>
        <v>0</v>
      </c>
      <c r="AQ2218" s="276">
        <f t="shared" si="10687"/>
        <v>0</v>
      </c>
      <c r="AR2218" s="276">
        <f t="shared" si="10687"/>
        <v>0</v>
      </c>
      <c r="AS2218" s="501">
        <f t="shared" si="10687"/>
        <v>0</v>
      </c>
      <c r="AT2218" s="276">
        <f t="shared" si="10687"/>
        <v>0</v>
      </c>
      <c r="AU2218" s="276">
        <f t="shared" si="10687"/>
        <v>0</v>
      </c>
      <c r="AV2218" s="276">
        <f t="shared" si="10687"/>
        <v>0</v>
      </c>
      <c r="AW2218" s="568">
        <f t="shared" si="10687"/>
        <v>0</v>
      </c>
      <c r="AX2218" s="568">
        <f t="shared" si="10687"/>
        <v>0</v>
      </c>
      <c r="AY2218" s="568">
        <f t="shared" si="10687"/>
        <v>0</v>
      </c>
      <c r="AZ2218" s="276">
        <f t="shared" si="10687"/>
        <v>0</v>
      </c>
      <c r="BA2218" s="276">
        <f t="shared" si="10687"/>
        <v>0</v>
      </c>
      <c r="BB2218" s="276">
        <f t="shared" si="10687"/>
        <v>0</v>
      </c>
      <c r="BC2218" s="276">
        <f t="shared" si="10687"/>
        <v>0</v>
      </c>
      <c r="BD2218" s="276">
        <f t="shared" si="10687"/>
        <v>0</v>
      </c>
      <c r="BE2218" s="276">
        <f t="shared" si="10687"/>
        <v>0</v>
      </c>
      <c r="BF2218" s="522"/>
      <c r="BG2218" s="605">
        <f>SUM(F2218,S2218,AF2218,AS2218)</f>
        <v>14</v>
      </c>
      <c r="BH2218" s="533">
        <f>SUM(G2218,T2218,AG2218)</f>
        <v>0</v>
      </c>
      <c r="BI2218" s="533">
        <f t="shared" si="10669"/>
        <v>0</v>
      </c>
      <c r="BJ2218" s="533">
        <f t="shared" si="10670"/>
        <v>0</v>
      </c>
      <c r="BK2218" s="533">
        <f t="shared" si="10671"/>
        <v>0</v>
      </c>
      <c r="BL2218" s="533">
        <f t="shared" si="10672"/>
        <v>0</v>
      </c>
      <c r="BM2218" s="533">
        <f t="shared" si="10673"/>
        <v>0</v>
      </c>
      <c r="BN2218" s="533">
        <f>SUM(M2218,Z2218,AM2218)</f>
        <v>0</v>
      </c>
      <c r="BO2218" s="533">
        <f t="shared" si="10674"/>
        <v>0</v>
      </c>
      <c r="BP2218" s="533">
        <f t="shared" si="10675"/>
        <v>0</v>
      </c>
      <c r="BQ2218" s="533">
        <f t="shared" si="10676"/>
        <v>0</v>
      </c>
      <c r="BR2218" s="533">
        <f t="shared" si="10677"/>
        <v>0</v>
      </c>
      <c r="BS2218" s="533">
        <f t="shared" si="10678"/>
        <v>0</v>
      </c>
      <c r="BT2218" s="533">
        <f>AT2218</f>
        <v>0</v>
      </c>
      <c r="BU2218" s="533">
        <f t="shared" si="10679"/>
        <v>0</v>
      </c>
      <c r="BV2218" s="533">
        <f t="shared" si="10680"/>
        <v>0</v>
      </c>
      <c r="BW2218" s="536">
        <f>SUM(BH2218,BK2218,BN2218,BQ2218,BT2218)</f>
        <v>0</v>
      </c>
      <c r="BX2218" s="536">
        <f t="shared" si="10681"/>
        <v>0</v>
      </c>
      <c r="BY2218" s="536">
        <f t="shared" si="10682"/>
        <v>0</v>
      </c>
      <c r="BZ2218" t="s">
        <v>74</v>
      </c>
      <c r="CA2218" s="553">
        <f>AZ2218</f>
        <v>0</v>
      </c>
      <c r="CB2218" s="553">
        <f t="shared" si="10683"/>
        <v>0</v>
      </c>
      <c r="CC2218" s="553">
        <f t="shared" si="10684"/>
        <v>0</v>
      </c>
      <c r="CD2218" s="553">
        <f>BC2218</f>
        <v>0</v>
      </c>
      <c r="CE2218" s="553">
        <f t="shared" si="10685"/>
        <v>0</v>
      </c>
      <c r="CF2218" s="553">
        <f t="shared" si="10686"/>
        <v>0</v>
      </c>
    </row>
    <row r="2219" spans="1:84">
      <c r="A2219" s="149"/>
      <c r="B2219" s="149" t="s">
        <v>74</v>
      </c>
      <c r="C2219" s="151"/>
      <c r="D2219" s="151"/>
      <c r="E2219" s="288"/>
      <c r="F2219" s="592"/>
      <c r="G2219" s="159"/>
      <c r="H2219" s="159"/>
      <c r="I2219" s="275"/>
      <c r="J2219" s="159"/>
      <c r="K2219" s="159"/>
      <c r="L2219" s="275"/>
      <c r="M2219" s="159"/>
      <c r="N2219" s="159"/>
      <c r="O2219" s="275"/>
      <c r="P2219" s="159"/>
      <c r="Q2219" s="159"/>
      <c r="R2219" s="275"/>
      <c r="S2219" s="500"/>
      <c r="T2219" s="275"/>
      <c r="U2219" s="275"/>
      <c r="V2219" s="275"/>
      <c r="W2219" s="275"/>
      <c r="X2219" s="275"/>
      <c r="Y2219" s="275"/>
      <c r="Z2219" s="275"/>
      <c r="AA2219" s="275"/>
      <c r="AB2219" s="275"/>
      <c r="AC2219" s="275"/>
      <c r="AD2219" s="275"/>
      <c r="AE2219" s="275"/>
      <c r="AF2219" s="500"/>
      <c r="AG2219" s="275"/>
      <c r="AH2219" s="275"/>
      <c r="AI2219" s="275"/>
      <c r="AJ2219" s="275"/>
      <c r="AK2219" s="275"/>
      <c r="AL2219" s="275"/>
      <c r="AM2219" s="275"/>
      <c r="AN2219" s="275"/>
      <c r="AO2219" s="275"/>
      <c r="AP2219" s="275"/>
      <c r="AQ2219" s="275"/>
      <c r="AR2219" s="275"/>
      <c r="AS2219" s="500"/>
      <c r="AT2219" s="275"/>
      <c r="AU2219" s="275"/>
      <c r="AV2219" s="275"/>
      <c r="AW2219" s="567"/>
      <c r="AX2219" s="567"/>
      <c r="AY2219" s="567"/>
      <c r="AZ2219" s="159"/>
      <c r="BA2219" s="159"/>
      <c r="BB2219" s="275"/>
      <c r="BC2219" s="275"/>
      <c r="BD2219" s="275"/>
      <c r="BE2219" s="275"/>
      <c r="BF2219" s="521"/>
    </row>
    <row r="2220" spans="1:84">
      <c r="A2220" s="149"/>
      <c r="B2220" s="149" t="s">
        <v>242</v>
      </c>
      <c r="C2220" s="151" t="s">
        <v>484</v>
      </c>
      <c r="D2220" s="151"/>
      <c r="E2220" s="375" t="s">
        <v>844</v>
      </c>
      <c r="F2220" s="592"/>
      <c r="G2220" s="159"/>
      <c r="H2220" s="159"/>
      <c r="I2220" s="275"/>
      <c r="J2220" s="159"/>
      <c r="K2220" s="159"/>
      <c r="L2220" s="275"/>
      <c r="M2220" s="159"/>
      <c r="N2220" s="159"/>
      <c r="O2220" s="275"/>
      <c r="P2220" s="159"/>
      <c r="Q2220" s="159"/>
      <c r="R2220" s="275"/>
      <c r="S2220" s="500"/>
      <c r="T2220" s="275"/>
      <c r="U2220" s="275"/>
      <c r="V2220" s="275"/>
      <c r="W2220" s="275"/>
      <c r="X2220" s="275"/>
      <c r="Y2220" s="275"/>
      <c r="Z2220" s="275"/>
      <c r="AA2220" s="275"/>
      <c r="AB2220" s="275"/>
      <c r="AC2220" s="275"/>
      <c r="AD2220" s="275"/>
      <c r="AE2220" s="275"/>
      <c r="AF2220" s="500"/>
      <c r="AG2220" s="275"/>
      <c r="AH2220" s="275"/>
      <c r="AI2220" s="275"/>
      <c r="AJ2220" s="275"/>
      <c r="AK2220" s="275"/>
      <c r="AL2220" s="275"/>
      <c r="AM2220" s="275"/>
      <c r="AN2220" s="275"/>
      <c r="AO2220" s="275"/>
      <c r="AP2220" s="275"/>
      <c r="AQ2220" s="275"/>
      <c r="AR2220" s="275"/>
      <c r="AS2220" s="500"/>
      <c r="AT2220" s="275"/>
      <c r="AU2220" s="275"/>
      <c r="AV2220" s="275"/>
      <c r="AW2220" s="567"/>
      <c r="AX2220" s="567"/>
      <c r="AY2220" s="567"/>
      <c r="AZ2220" s="159"/>
      <c r="BA2220" s="159"/>
      <c r="BB2220" s="275"/>
      <c r="BC2220" s="275"/>
      <c r="BD2220" s="275"/>
      <c r="BE2220" s="275"/>
      <c r="BF2220" s="521"/>
    </row>
    <row r="2221" spans="1:84">
      <c r="A2221" s="149"/>
      <c r="B2221" s="149"/>
      <c r="C2221" s="151"/>
      <c r="D2221" s="151"/>
      <c r="E2221" s="288" t="s">
        <v>77</v>
      </c>
      <c r="F2221" s="592"/>
      <c r="G2221" s="159"/>
      <c r="H2221" s="159"/>
      <c r="I2221" s="275">
        <f>SUM(G2221:H2221)</f>
        <v>0</v>
      </c>
      <c r="J2221" s="159"/>
      <c r="K2221" s="159"/>
      <c r="L2221" s="275">
        <f>SUM(J2221:K2221)</f>
        <v>0</v>
      </c>
      <c r="M2221" s="159"/>
      <c r="N2221" s="159"/>
      <c r="O2221" s="275">
        <f>SUM(M2221:N2221)</f>
        <v>0</v>
      </c>
      <c r="P2221" s="159"/>
      <c r="Q2221" s="159"/>
      <c r="R2221" s="275">
        <f>SUM(P2221:Q2221)</f>
        <v>0</v>
      </c>
      <c r="S2221" s="500"/>
      <c r="T2221" s="275"/>
      <c r="U2221" s="275"/>
      <c r="V2221" s="275">
        <f>SUM(T2221:U2221)</f>
        <v>0</v>
      </c>
      <c r="W2221" s="275"/>
      <c r="X2221" s="275"/>
      <c r="Y2221" s="275">
        <f>SUM(W2221:X2221)</f>
        <v>0</v>
      </c>
      <c r="Z2221" s="275"/>
      <c r="AA2221" s="275"/>
      <c r="AB2221" s="275">
        <f>SUM(Z2221:AA2221)</f>
        <v>0</v>
      </c>
      <c r="AC2221" s="275"/>
      <c r="AD2221" s="275"/>
      <c r="AE2221" s="275">
        <f>SUM(AC2221:AD2221)</f>
        <v>0</v>
      </c>
      <c r="AF2221" s="500"/>
      <c r="AG2221" s="275"/>
      <c r="AH2221" s="275"/>
      <c r="AI2221" s="275">
        <f>SUM(AG2221:AH2221)</f>
        <v>0</v>
      </c>
      <c r="AJ2221" s="275"/>
      <c r="AK2221" s="275"/>
      <c r="AL2221" s="275">
        <f>SUM(AJ2221:AK2221)</f>
        <v>0</v>
      </c>
      <c r="AM2221" s="275"/>
      <c r="AN2221" s="275"/>
      <c r="AO2221" s="275">
        <f>SUM(AM2221:AN2221)</f>
        <v>0</v>
      </c>
      <c r="AP2221" s="275"/>
      <c r="AQ2221" s="275"/>
      <c r="AR2221" s="275">
        <f>SUM(AP2221:AQ2221)</f>
        <v>0</v>
      </c>
      <c r="AS2221" s="500"/>
      <c r="AT2221" s="275"/>
      <c r="AU2221" s="275"/>
      <c r="AV2221" s="275">
        <f>SUM(AT2221:AU2221)</f>
        <v>0</v>
      </c>
      <c r="AW2221" s="567">
        <f t="shared" ref="AW2221:AW2222" si="10688">SUM(G2221,J2221,M2221,P2221,T2221,W2221,Z2221,AC2221,AG2221,AJ2221,AM2221,AP2221,AT2221)</f>
        <v>0</v>
      </c>
      <c r="AX2221" s="567">
        <f t="shared" ref="AX2221:AX2222" si="10689">SUM(H2221,K2221,N2221,Q2221,U2221,X2221,AA2221,AD2221,AH2221,AK2221,AN2221,AQ2221,AU2221)</f>
        <v>0</v>
      </c>
      <c r="AY2221" s="567">
        <f t="shared" ref="AY2221:AY2222" si="10690">SUM(I2221,L2221,O2221,R2221,V2221,Y2221,AB2221,AE2221,AI2221,AL2221,AO2221,AR2221,AV2221)</f>
        <v>0</v>
      </c>
      <c r="AZ2221" s="159"/>
      <c r="BA2221" s="159"/>
      <c r="BB2221" s="275">
        <f>SUM(AZ2221:BA2221)</f>
        <v>0</v>
      </c>
      <c r="BC2221" s="275"/>
      <c r="BD2221" s="275"/>
      <c r="BE2221" s="275">
        <f>SUM(BC2221:BD2221)</f>
        <v>0</v>
      </c>
      <c r="BF2221" s="521"/>
      <c r="BG2221" s="605">
        <f>SUM(F2221,S2221,AF2221,AS2221)</f>
        <v>0</v>
      </c>
      <c r="BH2221" s="533">
        <f>SUM(G2221,T2221,AG2221)</f>
        <v>0</v>
      </c>
      <c r="BI2221" s="533">
        <f t="shared" ref="BI2221:BI2223" si="10691">SUM(H2221,U2221,AH2221)</f>
        <v>0</v>
      </c>
      <c r="BJ2221" s="533">
        <f t="shared" ref="BJ2221:BJ2223" si="10692">SUM(I2221,V2221,AI2221)</f>
        <v>0</v>
      </c>
      <c r="BK2221" s="533">
        <f t="shared" ref="BK2221:BK2223" si="10693">SUM(J2221,W2221,AJ2221)</f>
        <v>0</v>
      </c>
      <c r="BL2221" s="533">
        <f t="shared" ref="BL2221:BL2223" si="10694">SUM(K2221,X2221,AK2221)</f>
        <v>0</v>
      </c>
      <c r="BM2221" s="533">
        <f t="shared" ref="BM2221:BM2223" si="10695">SUM(L2221,Y2221,AL2221)</f>
        <v>0</v>
      </c>
      <c r="BN2221" s="533">
        <f>SUM(M2221,Z2221,AM2221)</f>
        <v>0</v>
      </c>
      <c r="BO2221" s="533">
        <f t="shared" ref="BO2221:BO2223" si="10696">SUM(N2221,AA2221,AN2221)</f>
        <v>0</v>
      </c>
      <c r="BP2221" s="533">
        <f t="shared" ref="BP2221:BP2223" si="10697">SUM(O2221,AB2221,AO2221)</f>
        <v>0</v>
      </c>
      <c r="BQ2221" s="533">
        <f t="shared" ref="BQ2221:BQ2223" si="10698">SUM(P2221,AC2221,AP2221)</f>
        <v>0</v>
      </c>
      <c r="BR2221" s="533">
        <f t="shared" ref="BR2221:BR2223" si="10699">SUM(Q2221,AD2221,AQ2221)</f>
        <v>0</v>
      </c>
      <c r="BS2221" s="533">
        <f t="shared" ref="BS2221:BS2223" si="10700">SUM(R2221,AE2221,AR2221)</f>
        <v>0</v>
      </c>
      <c r="BT2221" s="533">
        <f>AT2221</f>
        <v>0</v>
      </c>
      <c r="BU2221" s="533">
        <f t="shared" ref="BU2221:BU2223" si="10701">AU2221</f>
        <v>0</v>
      </c>
      <c r="BV2221" s="533">
        <f t="shared" ref="BV2221:BV2223" si="10702">AV2221</f>
        <v>0</v>
      </c>
      <c r="BW2221" s="536">
        <f>SUM(BH2221,BK2221,BN2221,BQ2221,BT2221)</f>
        <v>0</v>
      </c>
      <c r="BX2221" s="536">
        <f t="shared" ref="BX2221:BX2223" si="10703">SUM(BI2221,BL2221,BO2221,BR2221,BU2221)</f>
        <v>0</v>
      </c>
      <c r="BY2221" s="536">
        <f t="shared" ref="BY2221:BY2223" si="10704">SUM(BJ2221,BM2221,BP2221,BS2221,BV2221)</f>
        <v>0</v>
      </c>
      <c r="BZ2221" t="s">
        <v>74</v>
      </c>
      <c r="CA2221" s="553">
        <f>AZ2221</f>
        <v>0</v>
      </c>
      <c r="CB2221" s="553">
        <f t="shared" ref="CB2221:CB2223" si="10705">BA2221</f>
        <v>0</v>
      </c>
      <c r="CC2221" s="553">
        <f t="shared" ref="CC2221:CC2223" si="10706">BB2221</f>
        <v>0</v>
      </c>
      <c r="CD2221" s="553">
        <f>BC2221</f>
        <v>0</v>
      </c>
      <c r="CE2221" s="553">
        <f t="shared" ref="CE2221:CE2223" si="10707">BD2221</f>
        <v>0</v>
      </c>
      <c r="CF2221" s="553">
        <f t="shared" ref="CF2221:CF2223" si="10708">BE2221</f>
        <v>0</v>
      </c>
    </row>
    <row r="2222" spans="1:84">
      <c r="A2222" s="149"/>
      <c r="B2222" s="149"/>
      <c r="C2222" s="151"/>
      <c r="D2222" s="151"/>
      <c r="E2222" s="288" t="s">
        <v>78</v>
      </c>
      <c r="F2222" s="592"/>
      <c r="G2222" s="159"/>
      <c r="H2222" s="159"/>
      <c r="I2222" s="275">
        <f>SUM(G2222:H2222)</f>
        <v>0</v>
      </c>
      <c r="J2222" s="159"/>
      <c r="K2222" s="159"/>
      <c r="L2222" s="275">
        <f>SUM(J2222:K2222)</f>
        <v>0</v>
      </c>
      <c r="M2222" s="159"/>
      <c r="N2222" s="159"/>
      <c r="O2222" s="275">
        <f>SUM(M2222:N2222)</f>
        <v>0</v>
      </c>
      <c r="P2222" s="159"/>
      <c r="Q2222" s="159"/>
      <c r="R2222" s="275">
        <f>SUM(P2222:Q2222)</f>
        <v>0</v>
      </c>
      <c r="S2222" s="500"/>
      <c r="T2222" s="275"/>
      <c r="U2222" s="275"/>
      <c r="V2222" s="275">
        <f>SUM(T2222:U2222)</f>
        <v>0</v>
      </c>
      <c r="W2222" s="275"/>
      <c r="X2222" s="275"/>
      <c r="Y2222" s="275">
        <f>SUM(W2222:X2222)</f>
        <v>0</v>
      </c>
      <c r="Z2222" s="275"/>
      <c r="AA2222" s="275"/>
      <c r="AB2222" s="275">
        <f>SUM(Z2222:AA2222)</f>
        <v>0</v>
      </c>
      <c r="AC2222" s="275"/>
      <c r="AD2222" s="275"/>
      <c r="AE2222" s="275">
        <f>SUM(AC2222:AD2222)</f>
        <v>0</v>
      </c>
      <c r="AF2222" s="500"/>
      <c r="AG2222" s="275"/>
      <c r="AH2222" s="275"/>
      <c r="AI2222" s="275">
        <f>SUM(AG2222:AH2222)</f>
        <v>0</v>
      </c>
      <c r="AJ2222" s="275"/>
      <c r="AK2222" s="275"/>
      <c r="AL2222" s="275">
        <f>SUM(AJ2222:AK2222)</f>
        <v>0</v>
      </c>
      <c r="AM2222" s="275"/>
      <c r="AN2222" s="275"/>
      <c r="AO2222" s="275">
        <f>SUM(AM2222:AN2222)</f>
        <v>0</v>
      </c>
      <c r="AP2222" s="275"/>
      <c r="AQ2222" s="275"/>
      <c r="AR2222" s="275">
        <f>SUM(AP2222:AQ2222)</f>
        <v>0</v>
      </c>
      <c r="AS2222" s="500"/>
      <c r="AT2222" s="275"/>
      <c r="AU2222" s="275"/>
      <c r="AV2222" s="275">
        <f>SUM(AT2222:AU2222)</f>
        <v>0</v>
      </c>
      <c r="AW2222" s="567">
        <f t="shared" si="10688"/>
        <v>0</v>
      </c>
      <c r="AX2222" s="567">
        <f t="shared" si="10689"/>
        <v>0</v>
      </c>
      <c r="AY2222" s="567">
        <f t="shared" si="10690"/>
        <v>0</v>
      </c>
      <c r="AZ2222" s="159"/>
      <c r="BA2222" s="159"/>
      <c r="BB2222" s="275">
        <f>SUM(AZ2222:BA2222)</f>
        <v>0</v>
      </c>
      <c r="BC2222" s="275"/>
      <c r="BD2222" s="275"/>
      <c r="BE2222" s="275">
        <f>SUM(BC2222:BD2222)</f>
        <v>0</v>
      </c>
      <c r="BF2222" s="521"/>
      <c r="BG2222" s="605">
        <f>SUM(F2222,S2222,AF2222,AS2222)</f>
        <v>0</v>
      </c>
      <c r="BH2222" s="533">
        <f>SUM(G2222,T2222,AG2222)</f>
        <v>0</v>
      </c>
      <c r="BI2222" s="533">
        <f t="shared" si="10691"/>
        <v>0</v>
      </c>
      <c r="BJ2222" s="533">
        <f t="shared" si="10692"/>
        <v>0</v>
      </c>
      <c r="BK2222" s="533">
        <f t="shared" si="10693"/>
        <v>0</v>
      </c>
      <c r="BL2222" s="533">
        <f t="shared" si="10694"/>
        <v>0</v>
      </c>
      <c r="BM2222" s="533">
        <f t="shared" si="10695"/>
        <v>0</v>
      </c>
      <c r="BN2222" s="533">
        <f>SUM(M2222,Z2222,AM2222)</f>
        <v>0</v>
      </c>
      <c r="BO2222" s="533">
        <f t="shared" si="10696"/>
        <v>0</v>
      </c>
      <c r="BP2222" s="533">
        <f t="shared" si="10697"/>
        <v>0</v>
      </c>
      <c r="BQ2222" s="533">
        <f t="shared" si="10698"/>
        <v>0</v>
      </c>
      <c r="BR2222" s="533">
        <f t="shared" si="10699"/>
        <v>0</v>
      </c>
      <c r="BS2222" s="533">
        <f t="shared" si="10700"/>
        <v>0</v>
      </c>
      <c r="BT2222" s="533">
        <f>AT2222</f>
        <v>0</v>
      </c>
      <c r="BU2222" s="533">
        <f t="shared" si="10701"/>
        <v>0</v>
      </c>
      <c r="BV2222" s="533">
        <f t="shared" si="10702"/>
        <v>0</v>
      </c>
      <c r="BW2222" s="536">
        <f>SUM(BH2222,BK2222,BN2222,BQ2222,BT2222)</f>
        <v>0</v>
      </c>
      <c r="BX2222" s="536">
        <f t="shared" si="10703"/>
        <v>0</v>
      </c>
      <c r="BY2222" s="536">
        <f t="shared" si="10704"/>
        <v>0</v>
      </c>
      <c r="BZ2222" t="s">
        <v>74</v>
      </c>
      <c r="CA2222" s="553">
        <f>AZ2222</f>
        <v>0</v>
      </c>
      <c r="CB2222" s="553">
        <f t="shared" si="10705"/>
        <v>0</v>
      </c>
      <c r="CC2222" s="553">
        <f t="shared" si="10706"/>
        <v>0</v>
      </c>
      <c r="CD2222" s="553">
        <f>BC2222</f>
        <v>0</v>
      </c>
      <c r="CE2222" s="553">
        <f t="shared" si="10707"/>
        <v>0</v>
      </c>
      <c r="CF2222" s="553">
        <f t="shared" si="10708"/>
        <v>0</v>
      </c>
    </row>
    <row r="2223" spans="1:84">
      <c r="A2223" s="149"/>
      <c r="B2223" s="149"/>
      <c r="C2223" s="151"/>
      <c r="D2223" s="151"/>
      <c r="E2223" s="288"/>
      <c r="F2223" s="592"/>
      <c r="G2223" s="276">
        <f t="shared" ref="G2223:BE2223" si="10709">SUM(G2221:G2222)</f>
        <v>0</v>
      </c>
      <c r="H2223" s="276">
        <f t="shared" si="10709"/>
        <v>0</v>
      </c>
      <c r="I2223" s="276">
        <f t="shared" si="10709"/>
        <v>0</v>
      </c>
      <c r="J2223" s="276">
        <f t="shared" si="10709"/>
        <v>0</v>
      </c>
      <c r="K2223" s="276">
        <f t="shared" si="10709"/>
        <v>0</v>
      </c>
      <c r="L2223" s="276">
        <f t="shared" si="10709"/>
        <v>0</v>
      </c>
      <c r="M2223" s="276">
        <f t="shared" si="10709"/>
        <v>0</v>
      </c>
      <c r="N2223" s="276">
        <f t="shared" si="10709"/>
        <v>0</v>
      </c>
      <c r="O2223" s="276">
        <f t="shared" si="10709"/>
        <v>0</v>
      </c>
      <c r="P2223" s="276">
        <f t="shared" si="10709"/>
        <v>0</v>
      </c>
      <c r="Q2223" s="276">
        <f t="shared" si="10709"/>
        <v>0</v>
      </c>
      <c r="R2223" s="276">
        <f t="shared" si="10709"/>
        <v>0</v>
      </c>
      <c r="S2223" s="501">
        <f t="shared" si="10709"/>
        <v>0</v>
      </c>
      <c r="T2223" s="276">
        <f t="shared" si="10709"/>
        <v>0</v>
      </c>
      <c r="U2223" s="276">
        <f t="shared" si="10709"/>
        <v>0</v>
      </c>
      <c r="V2223" s="276">
        <f t="shared" si="10709"/>
        <v>0</v>
      </c>
      <c r="W2223" s="276">
        <f t="shared" si="10709"/>
        <v>0</v>
      </c>
      <c r="X2223" s="276">
        <f t="shared" si="10709"/>
        <v>0</v>
      </c>
      <c r="Y2223" s="276">
        <f t="shared" si="10709"/>
        <v>0</v>
      </c>
      <c r="Z2223" s="276">
        <f t="shared" si="10709"/>
        <v>0</v>
      </c>
      <c r="AA2223" s="276">
        <f t="shared" si="10709"/>
        <v>0</v>
      </c>
      <c r="AB2223" s="276">
        <f t="shared" si="10709"/>
        <v>0</v>
      </c>
      <c r="AC2223" s="276">
        <f t="shared" si="10709"/>
        <v>0</v>
      </c>
      <c r="AD2223" s="276">
        <f t="shared" si="10709"/>
        <v>0</v>
      </c>
      <c r="AE2223" s="276">
        <f t="shared" si="10709"/>
        <v>0</v>
      </c>
      <c r="AF2223" s="501">
        <f t="shared" si="10709"/>
        <v>0</v>
      </c>
      <c r="AG2223" s="276">
        <f t="shared" si="10709"/>
        <v>0</v>
      </c>
      <c r="AH2223" s="276">
        <f t="shared" si="10709"/>
        <v>0</v>
      </c>
      <c r="AI2223" s="276">
        <f t="shared" si="10709"/>
        <v>0</v>
      </c>
      <c r="AJ2223" s="276">
        <f t="shared" si="10709"/>
        <v>0</v>
      </c>
      <c r="AK2223" s="276">
        <f t="shared" si="10709"/>
        <v>0</v>
      </c>
      <c r="AL2223" s="276">
        <f t="shared" si="10709"/>
        <v>0</v>
      </c>
      <c r="AM2223" s="276">
        <f t="shared" si="10709"/>
        <v>0</v>
      </c>
      <c r="AN2223" s="276">
        <f t="shared" si="10709"/>
        <v>0</v>
      </c>
      <c r="AO2223" s="276">
        <f t="shared" si="10709"/>
        <v>0</v>
      </c>
      <c r="AP2223" s="276">
        <f t="shared" si="10709"/>
        <v>0</v>
      </c>
      <c r="AQ2223" s="276">
        <f t="shared" si="10709"/>
        <v>0</v>
      </c>
      <c r="AR2223" s="276">
        <f t="shared" si="10709"/>
        <v>0</v>
      </c>
      <c r="AS2223" s="501">
        <f t="shared" si="10709"/>
        <v>0</v>
      </c>
      <c r="AT2223" s="276">
        <f t="shared" si="10709"/>
        <v>0</v>
      </c>
      <c r="AU2223" s="276">
        <f t="shared" si="10709"/>
        <v>0</v>
      </c>
      <c r="AV2223" s="276">
        <f t="shared" si="10709"/>
        <v>0</v>
      </c>
      <c r="AW2223" s="568">
        <f t="shared" si="10709"/>
        <v>0</v>
      </c>
      <c r="AX2223" s="568">
        <f t="shared" si="10709"/>
        <v>0</v>
      </c>
      <c r="AY2223" s="568">
        <f t="shared" si="10709"/>
        <v>0</v>
      </c>
      <c r="AZ2223" s="276">
        <f t="shared" si="10709"/>
        <v>0</v>
      </c>
      <c r="BA2223" s="276">
        <f t="shared" si="10709"/>
        <v>0</v>
      </c>
      <c r="BB2223" s="276">
        <f t="shared" si="10709"/>
        <v>0</v>
      </c>
      <c r="BC2223" s="276">
        <f t="shared" si="10709"/>
        <v>0</v>
      </c>
      <c r="BD2223" s="276">
        <f t="shared" si="10709"/>
        <v>0</v>
      </c>
      <c r="BE2223" s="276">
        <f t="shared" si="10709"/>
        <v>0</v>
      </c>
      <c r="BF2223" s="521"/>
      <c r="BG2223" s="605">
        <f>SUM(F2223,S2223,AF2223,AS2223)</f>
        <v>0</v>
      </c>
      <c r="BH2223" s="533">
        <f>SUM(G2223,T2223,AG2223)</f>
        <v>0</v>
      </c>
      <c r="BI2223" s="533">
        <f t="shared" si="10691"/>
        <v>0</v>
      </c>
      <c r="BJ2223" s="533">
        <f t="shared" si="10692"/>
        <v>0</v>
      </c>
      <c r="BK2223" s="533">
        <f t="shared" si="10693"/>
        <v>0</v>
      </c>
      <c r="BL2223" s="533">
        <f t="shared" si="10694"/>
        <v>0</v>
      </c>
      <c r="BM2223" s="533">
        <f t="shared" si="10695"/>
        <v>0</v>
      </c>
      <c r="BN2223" s="533">
        <f>SUM(M2223,Z2223,AM2223)</f>
        <v>0</v>
      </c>
      <c r="BO2223" s="533">
        <f t="shared" si="10696"/>
        <v>0</v>
      </c>
      <c r="BP2223" s="533">
        <f t="shared" si="10697"/>
        <v>0</v>
      </c>
      <c r="BQ2223" s="533">
        <f t="shared" si="10698"/>
        <v>0</v>
      </c>
      <c r="BR2223" s="533">
        <f t="shared" si="10699"/>
        <v>0</v>
      </c>
      <c r="BS2223" s="533">
        <f t="shared" si="10700"/>
        <v>0</v>
      </c>
      <c r="BT2223" s="533">
        <f>AT2223</f>
        <v>0</v>
      </c>
      <c r="BU2223" s="533">
        <f t="shared" si="10701"/>
        <v>0</v>
      </c>
      <c r="BV2223" s="533">
        <f t="shared" si="10702"/>
        <v>0</v>
      </c>
      <c r="BW2223" s="536">
        <f>SUM(BH2223,BK2223,BN2223,BQ2223,BT2223)</f>
        <v>0</v>
      </c>
      <c r="BX2223" s="536">
        <f t="shared" si="10703"/>
        <v>0</v>
      </c>
      <c r="BY2223" s="536">
        <f t="shared" si="10704"/>
        <v>0</v>
      </c>
      <c r="BZ2223" t="s">
        <v>74</v>
      </c>
      <c r="CA2223" s="553">
        <f>AZ2223</f>
        <v>0</v>
      </c>
      <c r="CB2223" s="553">
        <f t="shared" si="10705"/>
        <v>0</v>
      </c>
      <c r="CC2223" s="553">
        <f t="shared" si="10706"/>
        <v>0</v>
      </c>
      <c r="CD2223" s="553">
        <f>BC2223</f>
        <v>0</v>
      </c>
      <c r="CE2223" s="553">
        <f t="shared" si="10707"/>
        <v>0</v>
      </c>
      <c r="CF2223" s="553">
        <f t="shared" si="10708"/>
        <v>0</v>
      </c>
    </row>
    <row r="2224" spans="1:84">
      <c r="A2224" s="149"/>
      <c r="B2224" s="149" t="s">
        <v>579</v>
      </c>
      <c r="C2224" s="151"/>
      <c r="D2224" s="151"/>
      <c r="E2224" s="375" t="s">
        <v>845</v>
      </c>
      <c r="F2224" s="592"/>
      <c r="G2224" s="159"/>
      <c r="H2224" s="159"/>
      <c r="I2224" s="275"/>
      <c r="J2224" s="159"/>
      <c r="K2224" s="159"/>
      <c r="L2224" s="275"/>
      <c r="M2224" s="159"/>
      <c r="N2224" s="159"/>
      <c r="O2224" s="275"/>
      <c r="P2224" s="159"/>
      <c r="Q2224" s="159"/>
      <c r="R2224" s="275"/>
      <c r="S2224" s="500"/>
      <c r="T2224" s="275"/>
      <c r="U2224" s="275"/>
      <c r="V2224" s="275"/>
      <c r="W2224" s="275"/>
      <c r="X2224" s="275"/>
      <c r="Y2224" s="275"/>
      <c r="Z2224" s="275"/>
      <c r="AA2224" s="275"/>
      <c r="AB2224" s="275"/>
      <c r="AC2224" s="275"/>
      <c r="AD2224" s="275"/>
      <c r="AE2224" s="275"/>
      <c r="AF2224" s="500"/>
      <c r="AG2224" s="275"/>
      <c r="AH2224" s="275"/>
      <c r="AI2224" s="275"/>
      <c r="AJ2224" s="275"/>
      <c r="AK2224" s="275"/>
      <c r="AL2224" s="275"/>
      <c r="AM2224" s="275"/>
      <c r="AN2224" s="275"/>
      <c r="AO2224" s="275"/>
      <c r="AP2224" s="275"/>
      <c r="AQ2224" s="275"/>
      <c r="AR2224" s="275"/>
      <c r="AS2224" s="500"/>
      <c r="AT2224" s="275"/>
      <c r="AU2224" s="275"/>
      <c r="AV2224" s="275"/>
      <c r="AW2224" s="567"/>
      <c r="AX2224" s="567"/>
      <c r="AY2224" s="567"/>
      <c r="AZ2224" s="159"/>
      <c r="BA2224" s="159"/>
      <c r="BB2224" s="275"/>
      <c r="BC2224" s="275"/>
      <c r="BD2224" s="275"/>
      <c r="BE2224" s="275"/>
      <c r="BF2224" s="521"/>
    </row>
    <row r="2225" spans="1:84">
      <c r="A2225" s="149"/>
      <c r="B2225" s="149"/>
      <c r="C2225" s="151"/>
      <c r="D2225" s="151"/>
      <c r="E2225" s="288" t="s">
        <v>77</v>
      </c>
      <c r="F2225" s="592">
        <v>5</v>
      </c>
      <c r="G2225" s="159">
        <v>1</v>
      </c>
      <c r="H2225" s="159"/>
      <c r="I2225" s="275">
        <f>SUM(G2225:H2225)</f>
        <v>1</v>
      </c>
      <c r="J2225" s="159"/>
      <c r="K2225" s="159"/>
      <c r="L2225" s="275">
        <f>SUM(J2225:K2225)</f>
        <v>0</v>
      </c>
      <c r="M2225" s="159"/>
      <c r="N2225" s="159"/>
      <c r="O2225" s="275">
        <f>SUM(M2225:N2225)</f>
        <v>0</v>
      </c>
      <c r="P2225" s="159"/>
      <c r="Q2225" s="159">
        <v>1</v>
      </c>
      <c r="R2225" s="275">
        <f>SUM(P2225:Q2225)</f>
        <v>1</v>
      </c>
      <c r="S2225" s="500"/>
      <c r="T2225" s="275"/>
      <c r="U2225" s="275"/>
      <c r="V2225" s="275">
        <f>SUM(T2225:U2225)</f>
        <v>0</v>
      </c>
      <c r="W2225" s="275"/>
      <c r="X2225" s="275"/>
      <c r="Y2225" s="275">
        <f>SUM(W2225:X2225)</f>
        <v>0</v>
      </c>
      <c r="Z2225" s="275"/>
      <c r="AA2225" s="275"/>
      <c r="AB2225" s="275">
        <f>SUM(Z2225:AA2225)</f>
        <v>0</v>
      </c>
      <c r="AC2225" s="275"/>
      <c r="AD2225" s="275"/>
      <c r="AE2225" s="275">
        <f>SUM(AC2225:AD2225)</f>
        <v>0</v>
      </c>
      <c r="AF2225" s="500"/>
      <c r="AG2225" s="275"/>
      <c r="AH2225" s="275"/>
      <c r="AI2225" s="275">
        <f>SUM(AG2225:AH2225)</f>
        <v>0</v>
      </c>
      <c r="AJ2225" s="275"/>
      <c r="AK2225" s="275"/>
      <c r="AL2225" s="275">
        <f>SUM(AJ2225:AK2225)</f>
        <v>0</v>
      </c>
      <c r="AM2225" s="275"/>
      <c r="AN2225" s="275"/>
      <c r="AO2225" s="275">
        <f>SUM(AM2225:AN2225)</f>
        <v>0</v>
      </c>
      <c r="AP2225" s="275"/>
      <c r="AQ2225" s="275"/>
      <c r="AR2225" s="275">
        <f>SUM(AP2225:AQ2225)</f>
        <v>0</v>
      </c>
      <c r="AS2225" s="500"/>
      <c r="AT2225" s="275"/>
      <c r="AU2225" s="275"/>
      <c r="AV2225" s="275">
        <f>SUM(AT2225:AU2225)</f>
        <v>0</v>
      </c>
      <c r="AW2225" s="567">
        <f t="shared" ref="AW2225:AW2226" si="10710">SUM(G2225,J2225,M2225,P2225,T2225,W2225,Z2225,AC2225,AG2225,AJ2225,AM2225,AP2225,AT2225)</f>
        <v>1</v>
      </c>
      <c r="AX2225" s="567">
        <f t="shared" ref="AX2225:AX2226" si="10711">SUM(H2225,K2225,N2225,Q2225,U2225,X2225,AA2225,AD2225,AH2225,AK2225,AN2225,AQ2225,AU2225)</f>
        <v>1</v>
      </c>
      <c r="AY2225" s="567">
        <f t="shared" ref="AY2225:AY2226" si="10712">SUM(I2225,L2225,O2225,R2225,V2225,Y2225,AB2225,AE2225,AI2225,AL2225,AO2225,AR2225,AV2225)</f>
        <v>2</v>
      </c>
      <c r="AZ2225" s="159"/>
      <c r="BA2225" s="159"/>
      <c r="BB2225" s="275">
        <f>SUM(AZ2225:BA2225)</f>
        <v>0</v>
      </c>
      <c r="BC2225" s="275"/>
      <c r="BD2225" s="275">
        <v>1</v>
      </c>
      <c r="BE2225" s="275">
        <f>SUM(BC2225:BD2225)</f>
        <v>1</v>
      </c>
      <c r="BF2225" s="521"/>
      <c r="BG2225" s="605">
        <f>SUM(F2225,S2225,AF2225,AS2225)</f>
        <v>5</v>
      </c>
      <c r="BH2225" s="533">
        <f>SUM(G2225,T2225,AG2225)</f>
        <v>1</v>
      </c>
      <c r="BI2225" s="533">
        <f t="shared" ref="BI2225:BI2227" si="10713">SUM(H2225,U2225,AH2225)</f>
        <v>0</v>
      </c>
      <c r="BJ2225" s="533">
        <f t="shared" ref="BJ2225:BJ2227" si="10714">SUM(I2225,V2225,AI2225)</f>
        <v>1</v>
      </c>
      <c r="BK2225" s="533">
        <f t="shared" ref="BK2225:BK2227" si="10715">SUM(J2225,W2225,AJ2225)</f>
        <v>0</v>
      </c>
      <c r="BL2225" s="533">
        <f t="shared" ref="BL2225:BL2227" si="10716">SUM(K2225,X2225,AK2225)</f>
        <v>0</v>
      </c>
      <c r="BM2225" s="533">
        <f t="shared" ref="BM2225:BM2227" si="10717">SUM(L2225,Y2225,AL2225)</f>
        <v>0</v>
      </c>
      <c r="BN2225" s="533">
        <f>SUM(M2225,Z2225,AM2225)</f>
        <v>0</v>
      </c>
      <c r="BO2225" s="533">
        <f t="shared" ref="BO2225:BO2227" si="10718">SUM(N2225,AA2225,AN2225)</f>
        <v>0</v>
      </c>
      <c r="BP2225" s="533">
        <f t="shared" ref="BP2225:BP2227" si="10719">SUM(O2225,AB2225,AO2225)</f>
        <v>0</v>
      </c>
      <c r="BQ2225" s="533">
        <f t="shared" ref="BQ2225:BQ2227" si="10720">SUM(P2225,AC2225,AP2225)</f>
        <v>0</v>
      </c>
      <c r="BR2225" s="533">
        <f t="shared" ref="BR2225:BR2227" si="10721">SUM(Q2225,AD2225,AQ2225)</f>
        <v>1</v>
      </c>
      <c r="BS2225" s="533">
        <f t="shared" ref="BS2225:BS2227" si="10722">SUM(R2225,AE2225,AR2225)</f>
        <v>1</v>
      </c>
      <c r="BT2225" s="533">
        <f>AT2225</f>
        <v>0</v>
      </c>
      <c r="BU2225" s="533">
        <f t="shared" ref="BU2225:BU2227" si="10723">AU2225</f>
        <v>0</v>
      </c>
      <c r="BV2225" s="533">
        <f t="shared" ref="BV2225:BV2227" si="10724">AV2225</f>
        <v>0</v>
      </c>
      <c r="BW2225" s="536">
        <f>SUM(BH2225,BK2225,BN2225,BQ2225,BT2225)</f>
        <v>1</v>
      </c>
      <c r="BX2225" s="536">
        <f t="shared" ref="BX2225:BX2227" si="10725">SUM(BI2225,BL2225,BO2225,BR2225,BU2225)</f>
        <v>1</v>
      </c>
      <c r="BY2225" s="536">
        <f t="shared" ref="BY2225:BY2227" si="10726">SUM(BJ2225,BM2225,BP2225,BS2225,BV2225)</f>
        <v>2</v>
      </c>
      <c r="BZ2225" t="s">
        <v>74</v>
      </c>
      <c r="CA2225" s="553">
        <f>AZ2225</f>
        <v>0</v>
      </c>
      <c r="CB2225" s="553">
        <f t="shared" ref="CB2225:CB2227" si="10727">BA2225</f>
        <v>0</v>
      </c>
      <c r="CC2225" s="553">
        <f t="shared" ref="CC2225:CC2227" si="10728">BB2225</f>
        <v>0</v>
      </c>
      <c r="CD2225" s="553">
        <f>BC2225</f>
        <v>0</v>
      </c>
      <c r="CE2225" s="553">
        <f t="shared" ref="CE2225:CE2227" si="10729">BD2225</f>
        <v>1</v>
      </c>
      <c r="CF2225" s="553">
        <f t="shared" ref="CF2225:CF2227" si="10730">BE2225</f>
        <v>1</v>
      </c>
    </row>
    <row r="2226" spans="1:84">
      <c r="A2226" s="149"/>
      <c r="B2226" s="149"/>
      <c r="C2226" s="151"/>
      <c r="D2226" s="151"/>
      <c r="E2226" s="288" t="s">
        <v>78</v>
      </c>
      <c r="F2226" s="592">
        <v>5</v>
      </c>
      <c r="G2226" s="159"/>
      <c r="H2226" s="159"/>
      <c r="I2226" s="275">
        <f>SUM(G2226:H2226)</f>
        <v>0</v>
      </c>
      <c r="J2226" s="159"/>
      <c r="K2226" s="159"/>
      <c r="L2226" s="275">
        <f>SUM(J2226:K2226)</f>
        <v>0</v>
      </c>
      <c r="M2226" s="159"/>
      <c r="N2226" s="159"/>
      <c r="O2226" s="275">
        <f>SUM(M2226:N2226)</f>
        <v>0</v>
      </c>
      <c r="P2226" s="159">
        <v>1</v>
      </c>
      <c r="Q2226" s="159">
        <v>1</v>
      </c>
      <c r="R2226" s="275">
        <f>SUM(P2226:Q2226)</f>
        <v>2</v>
      </c>
      <c r="S2226" s="500"/>
      <c r="T2226" s="275"/>
      <c r="U2226" s="275"/>
      <c r="V2226" s="275">
        <f>SUM(T2226:U2226)</f>
        <v>0</v>
      </c>
      <c r="W2226" s="275"/>
      <c r="X2226" s="275"/>
      <c r="Y2226" s="275">
        <f>SUM(W2226:X2226)</f>
        <v>0</v>
      </c>
      <c r="Z2226" s="275"/>
      <c r="AA2226" s="275"/>
      <c r="AB2226" s="275">
        <f>SUM(Z2226:AA2226)</f>
        <v>0</v>
      </c>
      <c r="AC2226" s="275"/>
      <c r="AD2226" s="275"/>
      <c r="AE2226" s="275">
        <f>SUM(AC2226:AD2226)</f>
        <v>0</v>
      </c>
      <c r="AF2226" s="500"/>
      <c r="AG2226" s="275"/>
      <c r="AH2226" s="275"/>
      <c r="AI2226" s="275">
        <f>SUM(AG2226:AH2226)</f>
        <v>0</v>
      </c>
      <c r="AJ2226" s="275"/>
      <c r="AK2226" s="275"/>
      <c r="AL2226" s="275">
        <f>SUM(AJ2226:AK2226)</f>
        <v>0</v>
      </c>
      <c r="AM2226" s="275"/>
      <c r="AN2226" s="275"/>
      <c r="AO2226" s="275">
        <f>SUM(AM2226:AN2226)</f>
        <v>0</v>
      </c>
      <c r="AP2226" s="275"/>
      <c r="AQ2226" s="275"/>
      <c r="AR2226" s="275">
        <f>SUM(AP2226:AQ2226)</f>
        <v>0</v>
      </c>
      <c r="AS2226" s="500"/>
      <c r="AT2226" s="275"/>
      <c r="AU2226" s="275"/>
      <c r="AV2226" s="275">
        <f>SUM(AT2226:AU2226)</f>
        <v>0</v>
      </c>
      <c r="AW2226" s="567">
        <f t="shared" si="10710"/>
        <v>1</v>
      </c>
      <c r="AX2226" s="567">
        <f t="shared" si="10711"/>
        <v>1</v>
      </c>
      <c r="AY2226" s="567">
        <f t="shared" si="10712"/>
        <v>2</v>
      </c>
      <c r="AZ2226" s="159"/>
      <c r="BA2226" s="159"/>
      <c r="BB2226" s="275">
        <f>SUM(AZ2226:BA2226)</f>
        <v>0</v>
      </c>
      <c r="BC2226" s="275"/>
      <c r="BD2226" s="275"/>
      <c r="BE2226" s="275">
        <f>SUM(BC2226:BD2226)</f>
        <v>0</v>
      </c>
      <c r="BF2226" s="521"/>
      <c r="BG2226" s="605">
        <f>SUM(F2226,S2226,AF2226,AS2226)</f>
        <v>5</v>
      </c>
      <c r="BH2226" s="533">
        <f>SUM(G2226,T2226,AG2226)</f>
        <v>0</v>
      </c>
      <c r="BI2226" s="533">
        <f t="shared" si="10713"/>
        <v>0</v>
      </c>
      <c r="BJ2226" s="533">
        <f t="shared" si="10714"/>
        <v>0</v>
      </c>
      <c r="BK2226" s="533">
        <f t="shared" si="10715"/>
        <v>0</v>
      </c>
      <c r="BL2226" s="533">
        <f t="shared" si="10716"/>
        <v>0</v>
      </c>
      <c r="BM2226" s="533">
        <f t="shared" si="10717"/>
        <v>0</v>
      </c>
      <c r="BN2226" s="533">
        <f>SUM(M2226,Z2226,AM2226)</f>
        <v>0</v>
      </c>
      <c r="BO2226" s="533">
        <f t="shared" si="10718"/>
        <v>0</v>
      </c>
      <c r="BP2226" s="533">
        <f t="shared" si="10719"/>
        <v>0</v>
      </c>
      <c r="BQ2226" s="533">
        <f t="shared" si="10720"/>
        <v>1</v>
      </c>
      <c r="BR2226" s="533">
        <f t="shared" si="10721"/>
        <v>1</v>
      </c>
      <c r="BS2226" s="533">
        <f t="shared" si="10722"/>
        <v>2</v>
      </c>
      <c r="BT2226" s="533">
        <f>AT2226</f>
        <v>0</v>
      </c>
      <c r="BU2226" s="533">
        <f t="shared" si="10723"/>
        <v>0</v>
      </c>
      <c r="BV2226" s="533">
        <f t="shared" si="10724"/>
        <v>0</v>
      </c>
      <c r="BW2226" s="536">
        <f>SUM(BH2226,BK2226,BN2226,BQ2226,BT2226)</f>
        <v>1</v>
      </c>
      <c r="BX2226" s="536">
        <f t="shared" si="10725"/>
        <v>1</v>
      </c>
      <c r="BY2226" s="536">
        <f t="shared" si="10726"/>
        <v>2</v>
      </c>
      <c r="BZ2226" t="s">
        <v>74</v>
      </c>
      <c r="CA2226" s="553">
        <f>AZ2226</f>
        <v>0</v>
      </c>
      <c r="CB2226" s="553">
        <f t="shared" si="10727"/>
        <v>0</v>
      </c>
      <c r="CC2226" s="553">
        <f t="shared" si="10728"/>
        <v>0</v>
      </c>
      <c r="CD2226" s="553">
        <f>BC2226</f>
        <v>0</v>
      </c>
      <c r="CE2226" s="553">
        <f t="shared" si="10729"/>
        <v>0</v>
      </c>
      <c r="CF2226" s="553">
        <f t="shared" si="10730"/>
        <v>0</v>
      </c>
    </row>
    <row r="2227" spans="1:84">
      <c r="A2227" s="149"/>
      <c r="B2227" s="149"/>
      <c r="C2227" s="151"/>
      <c r="D2227" s="151"/>
      <c r="E2227" s="288"/>
      <c r="F2227" s="592">
        <f t="shared" ref="F2227:BE2227" si="10731">SUM(F2225:F2226)</f>
        <v>10</v>
      </c>
      <c r="G2227" s="276">
        <f t="shared" si="10731"/>
        <v>1</v>
      </c>
      <c r="H2227" s="276">
        <f t="shared" si="10731"/>
        <v>0</v>
      </c>
      <c r="I2227" s="276">
        <f t="shared" si="10731"/>
        <v>1</v>
      </c>
      <c r="J2227" s="276">
        <f t="shared" si="10731"/>
        <v>0</v>
      </c>
      <c r="K2227" s="276">
        <f t="shared" si="10731"/>
        <v>0</v>
      </c>
      <c r="L2227" s="276">
        <f t="shared" si="10731"/>
        <v>0</v>
      </c>
      <c r="M2227" s="276">
        <f t="shared" si="10731"/>
        <v>0</v>
      </c>
      <c r="N2227" s="276">
        <f t="shared" si="10731"/>
        <v>0</v>
      </c>
      <c r="O2227" s="276">
        <f t="shared" si="10731"/>
        <v>0</v>
      </c>
      <c r="P2227" s="276">
        <f t="shared" si="10731"/>
        <v>1</v>
      </c>
      <c r="Q2227" s="276">
        <f t="shared" si="10731"/>
        <v>2</v>
      </c>
      <c r="R2227" s="276">
        <f t="shared" si="10731"/>
        <v>3</v>
      </c>
      <c r="S2227" s="501">
        <f t="shared" si="10731"/>
        <v>0</v>
      </c>
      <c r="T2227" s="276">
        <f t="shared" si="10731"/>
        <v>0</v>
      </c>
      <c r="U2227" s="276">
        <f t="shared" si="10731"/>
        <v>0</v>
      </c>
      <c r="V2227" s="276">
        <f t="shared" si="10731"/>
        <v>0</v>
      </c>
      <c r="W2227" s="276">
        <f t="shared" si="10731"/>
        <v>0</v>
      </c>
      <c r="X2227" s="276">
        <f t="shared" si="10731"/>
        <v>0</v>
      </c>
      <c r="Y2227" s="276">
        <f t="shared" si="10731"/>
        <v>0</v>
      </c>
      <c r="Z2227" s="276">
        <f t="shared" si="10731"/>
        <v>0</v>
      </c>
      <c r="AA2227" s="276">
        <f t="shared" si="10731"/>
        <v>0</v>
      </c>
      <c r="AB2227" s="276">
        <f t="shared" si="10731"/>
        <v>0</v>
      </c>
      <c r="AC2227" s="276">
        <f t="shared" si="10731"/>
        <v>0</v>
      </c>
      <c r="AD2227" s="276">
        <f t="shared" si="10731"/>
        <v>0</v>
      </c>
      <c r="AE2227" s="276">
        <f t="shared" si="10731"/>
        <v>0</v>
      </c>
      <c r="AF2227" s="501">
        <f t="shared" si="10731"/>
        <v>0</v>
      </c>
      <c r="AG2227" s="276">
        <f t="shared" si="10731"/>
        <v>0</v>
      </c>
      <c r="AH2227" s="276">
        <f t="shared" si="10731"/>
        <v>0</v>
      </c>
      <c r="AI2227" s="276">
        <f t="shared" si="10731"/>
        <v>0</v>
      </c>
      <c r="AJ2227" s="276">
        <f t="shared" si="10731"/>
        <v>0</v>
      </c>
      <c r="AK2227" s="276">
        <f t="shared" si="10731"/>
        <v>0</v>
      </c>
      <c r="AL2227" s="276">
        <f t="shared" si="10731"/>
        <v>0</v>
      </c>
      <c r="AM2227" s="276">
        <f t="shared" si="10731"/>
        <v>0</v>
      </c>
      <c r="AN2227" s="276">
        <f t="shared" si="10731"/>
        <v>0</v>
      </c>
      <c r="AO2227" s="276">
        <f t="shared" si="10731"/>
        <v>0</v>
      </c>
      <c r="AP2227" s="276">
        <f t="shared" si="10731"/>
        <v>0</v>
      </c>
      <c r="AQ2227" s="276">
        <f t="shared" si="10731"/>
        <v>0</v>
      </c>
      <c r="AR2227" s="276">
        <f t="shared" si="10731"/>
        <v>0</v>
      </c>
      <c r="AS2227" s="501">
        <f t="shared" si="10731"/>
        <v>0</v>
      </c>
      <c r="AT2227" s="276">
        <f t="shared" si="10731"/>
        <v>0</v>
      </c>
      <c r="AU2227" s="276">
        <f t="shared" si="10731"/>
        <v>0</v>
      </c>
      <c r="AV2227" s="276">
        <f t="shared" si="10731"/>
        <v>0</v>
      </c>
      <c r="AW2227" s="568">
        <f t="shared" si="10731"/>
        <v>2</v>
      </c>
      <c r="AX2227" s="568">
        <f t="shared" si="10731"/>
        <v>2</v>
      </c>
      <c r="AY2227" s="568">
        <f t="shared" si="10731"/>
        <v>4</v>
      </c>
      <c r="AZ2227" s="276">
        <f t="shared" si="10731"/>
        <v>0</v>
      </c>
      <c r="BA2227" s="276">
        <f t="shared" si="10731"/>
        <v>0</v>
      </c>
      <c r="BB2227" s="276">
        <f t="shared" si="10731"/>
        <v>0</v>
      </c>
      <c r="BC2227" s="276">
        <f t="shared" si="10731"/>
        <v>0</v>
      </c>
      <c r="BD2227" s="276">
        <f t="shared" si="10731"/>
        <v>1</v>
      </c>
      <c r="BE2227" s="276">
        <f t="shared" si="10731"/>
        <v>1</v>
      </c>
      <c r="BF2227" s="522"/>
      <c r="BG2227" s="605">
        <f>SUM(F2227,S2227,AF2227,AS2227)</f>
        <v>10</v>
      </c>
      <c r="BH2227" s="533">
        <f>SUM(G2227,T2227,AG2227)</f>
        <v>1</v>
      </c>
      <c r="BI2227" s="533">
        <f t="shared" si="10713"/>
        <v>0</v>
      </c>
      <c r="BJ2227" s="533">
        <f t="shared" si="10714"/>
        <v>1</v>
      </c>
      <c r="BK2227" s="533">
        <f t="shared" si="10715"/>
        <v>0</v>
      </c>
      <c r="BL2227" s="533">
        <f t="shared" si="10716"/>
        <v>0</v>
      </c>
      <c r="BM2227" s="533">
        <f t="shared" si="10717"/>
        <v>0</v>
      </c>
      <c r="BN2227" s="533">
        <f>SUM(M2227,Z2227,AM2227)</f>
        <v>0</v>
      </c>
      <c r="BO2227" s="533">
        <f t="shared" si="10718"/>
        <v>0</v>
      </c>
      <c r="BP2227" s="533">
        <f t="shared" si="10719"/>
        <v>0</v>
      </c>
      <c r="BQ2227" s="533">
        <f t="shared" si="10720"/>
        <v>1</v>
      </c>
      <c r="BR2227" s="533">
        <f t="shared" si="10721"/>
        <v>2</v>
      </c>
      <c r="BS2227" s="533">
        <f t="shared" si="10722"/>
        <v>3</v>
      </c>
      <c r="BT2227" s="533">
        <f>AT2227</f>
        <v>0</v>
      </c>
      <c r="BU2227" s="533">
        <f t="shared" si="10723"/>
        <v>0</v>
      </c>
      <c r="BV2227" s="533">
        <f t="shared" si="10724"/>
        <v>0</v>
      </c>
      <c r="BW2227" s="536">
        <f>SUM(BH2227,BK2227,BN2227,BQ2227,BT2227)</f>
        <v>2</v>
      </c>
      <c r="BX2227" s="536">
        <f t="shared" si="10725"/>
        <v>2</v>
      </c>
      <c r="BY2227" s="536">
        <f t="shared" si="10726"/>
        <v>4</v>
      </c>
      <c r="BZ2227" t="s">
        <v>74</v>
      </c>
      <c r="CA2227" s="553">
        <f>AZ2227</f>
        <v>0</v>
      </c>
      <c r="CB2227" s="553">
        <f t="shared" si="10727"/>
        <v>0</v>
      </c>
      <c r="CC2227" s="553">
        <f t="shared" si="10728"/>
        <v>0</v>
      </c>
      <c r="CD2227" s="553">
        <f>BC2227</f>
        <v>0</v>
      </c>
      <c r="CE2227" s="553">
        <f t="shared" si="10729"/>
        <v>1</v>
      </c>
      <c r="CF2227" s="553">
        <f t="shared" si="10730"/>
        <v>1</v>
      </c>
    </row>
    <row r="2228" spans="1:84">
      <c r="A2228" s="149"/>
      <c r="B2228" s="149"/>
      <c r="C2228" s="151"/>
      <c r="D2228" s="151"/>
      <c r="E2228" s="288"/>
      <c r="F2228" s="592"/>
      <c r="G2228" s="168"/>
      <c r="H2228" s="168"/>
      <c r="I2228" s="168"/>
      <c r="J2228" s="168"/>
      <c r="K2228" s="168"/>
      <c r="L2228" s="168"/>
      <c r="M2228" s="168"/>
      <c r="N2228" s="168"/>
      <c r="O2228" s="168"/>
      <c r="P2228" s="168"/>
      <c r="Q2228" s="168"/>
      <c r="R2228" s="168"/>
      <c r="S2228" s="502"/>
      <c r="T2228" s="168"/>
      <c r="U2228" s="168"/>
      <c r="V2228" s="168"/>
      <c r="W2228" s="168"/>
      <c r="X2228" s="168"/>
      <c r="Y2228" s="168"/>
      <c r="Z2228" s="168"/>
      <c r="AA2228" s="168"/>
      <c r="AB2228" s="168"/>
      <c r="AC2228" s="168"/>
      <c r="AD2228" s="168"/>
      <c r="AE2228" s="168"/>
      <c r="AF2228" s="502"/>
      <c r="AG2228" s="168"/>
      <c r="AH2228" s="168"/>
      <c r="AI2228" s="168"/>
      <c r="AJ2228" s="168"/>
      <c r="AK2228" s="168"/>
      <c r="AL2228" s="168"/>
      <c r="AM2228" s="168"/>
      <c r="AN2228" s="168"/>
      <c r="AO2228" s="168"/>
      <c r="AP2228" s="168"/>
      <c r="AQ2228" s="168"/>
      <c r="AR2228" s="168"/>
      <c r="AS2228" s="502"/>
      <c r="AT2228" s="168"/>
      <c r="AU2228" s="168"/>
      <c r="AV2228" s="168"/>
      <c r="AW2228" s="569"/>
      <c r="AX2228" s="569"/>
      <c r="AY2228" s="569"/>
      <c r="AZ2228" s="168"/>
      <c r="BA2228" s="168"/>
      <c r="BB2228" s="168"/>
      <c r="BC2228" s="168"/>
      <c r="BD2228" s="168"/>
      <c r="BE2228" s="168"/>
      <c r="BF2228" s="523"/>
    </row>
    <row r="2229" spans="1:84">
      <c r="A2229" s="149"/>
      <c r="B2229" s="149" t="s">
        <v>495</v>
      </c>
      <c r="C2229" s="151"/>
      <c r="D2229" s="151"/>
      <c r="E2229" s="375" t="s">
        <v>751</v>
      </c>
      <c r="F2229" s="592"/>
      <c r="G2229" s="159"/>
      <c r="H2229" s="159"/>
      <c r="I2229" s="275"/>
      <c r="J2229" s="159"/>
      <c r="K2229" s="159"/>
      <c r="L2229" s="275"/>
      <c r="M2229" s="159"/>
      <c r="N2229" s="159"/>
      <c r="O2229" s="275"/>
      <c r="P2229" s="159"/>
      <c r="Q2229" s="159"/>
      <c r="R2229" s="275"/>
      <c r="S2229" s="500"/>
      <c r="T2229" s="275"/>
      <c r="U2229" s="275"/>
      <c r="V2229" s="275"/>
      <c r="W2229" s="275"/>
      <c r="X2229" s="275"/>
      <c r="Y2229" s="275"/>
      <c r="Z2229" s="275"/>
      <c r="AA2229" s="275"/>
      <c r="AB2229" s="275"/>
      <c r="AC2229" s="275"/>
      <c r="AD2229" s="275"/>
      <c r="AE2229" s="275"/>
      <c r="AF2229" s="500"/>
      <c r="AG2229" s="275"/>
      <c r="AH2229" s="275"/>
      <c r="AI2229" s="275"/>
      <c r="AJ2229" s="275"/>
      <c r="AK2229" s="275"/>
      <c r="AL2229" s="275"/>
      <c r="AM2229" s="275"/>
      <c r="AN2229" s="275"/>
      <c r="AO2229" s="275"/>
      <c r="AP2229" s="275"/>
      <c r="AQ2229" s="275"/>
      <c r="AR2229" s="275"/>
      <c r="AS2229" s="500"/>
      <c r="AT2229" s="275"/>
      <c r="AU2229" s="275"/>
      <c r="AV2229" s="275"/>
      <c r="AW2229" s="567"/>
      <c r="AX2229" s="567"/>
      <c r="AY2229" s="567"/>
      <c r="AZ2229" s="159"/>
      <c r="BA2229" s="159"/>
      <c r="BB2229" s="275"/>
      <c r="BC2229" s="275"/>
      <c r="BD2229" s="275"/>
      <c r="BE2229" s="275"/>
      <c r="BF2229" s="521"/>
    </row>
    <row r="2230" spans="1:84">
      <c r="A2230" s="149"/>
      <c r="B2230" s="149"/>
      <c r="C2230" s="151"/>
      <c r="D2230" s="151"/>
      <c r="E2230" s="288" t="s">
        <v>77</v>
      </c>
      <c r="F2230" s="592">
        <v>5</v>
      </c>
      <c r="G2230" s="159"/>
      <c r="H2230" s="159"/>
      <c r="I2230" s="275">
        <f>SUM(G2230:H2230)</f>
        <v>0</v>
      </c>
      <c r="J2230" s="159"/>
      <c r="K2230" s="159"/>
      <c r="L2230" s="275">
        <f>SUM(J2230:K2230)</f>
        <v>0</v>
      </c>
      <c r="M2230" s="159"/>
      <c r="N2230" s="159"/>
      <c r="O2230" s="275">
        <f>SUM(M2230:N2230)</f>
        <v>0</v>
      </c>
      <c r="P2230" s="159"/>
      <c r="Q2230" s="159"/>
      <c r="R2230" s="275">
        <f>SUM(P2230:Q2230)</f>
        <v>0</v>
      </c>
      <c r="S2230" s="500"/>
      <c r="T2230" s="275"/>
      <c r="U2230" s="275"/>
      <c r="V2230" s="275">
        <f>SUM(T2230:U2230)</f>
        <v>0</v>
      </c>
      <c r="W2230" s="275"/>
      <c r="X2230" s="275"/>
      <c r="Y2230" s="275">
        <f>SUM(W2230:X2230)</f>
        <v>0</v>
      </c>
      <c r="Z2230" s="275"/>
      <c r="AA2230" s="275"/>
      <c r="AB2230" s="275">
        <f>SUM(Z2230:AA2230)</f>
        <v>0</v>
      </c>
      <c r="AC2230" s="275"/>
      <c r="AD2230" s="275"/>
      <c r="AE2230" s="275">
        <f>SUM(AC2230:AD2230)</f>
        <v>0</v>
      </c>
      <c r="AF2230" s="500"/>
      <c r="AG2230" s="275"/>
      <c r="AH2230" s="275"/>
      <c r="AI2230" s="275">
        <f>SUM(AG2230:AH2230)</f>
        <v>0</v>
      </c>
      <c r="AJ2230" s="275"/>
      <c r="AK2230" s="275"/>
      <c r="AL2230" s="275">
        <f>SUM(AJ2230:AK2230)</f>
        <v>0</v>
      </c>
      <c r="AM2230" s="275"/>
      <c r="AN2230" s="275"/>
      <c r="AO2230" s="275">
        <f>SUM(AM2230:AN2230)</f>
        <v>0</v>
      </c>
      <c r="AP2230" s="275"/>
      <c r="AQ2230" s="275"/>
      <c r="AR2230" s="275">
        <f>SUM(AP2230:AQ2230)</f>
        <v>0</v>
      </c>
      <c r="AS2230" s="500"/>
      <c r="AT2230" s="275"/>
      <c r="AU2230" s="275"/>
      <c r="AV2230" s="275">
        <f>SUM(AT2230:AU2230)</f>
        <v>0</v>
      </c>
      <c r="AW2230" s="567">
        <f t="shared" ref="AW2230:AW2231" si="10732">SUM(G2230,J2230,M2230,P2230,T2230,W2230,Z2230,AC2230,AG2230,AJ2230,AM2230,AP2230,AT2230)</f>
        <v>0</v>
      </c>
      <c r="AX2230" s="567">
        <f t="shared" ref="AX2230:AX2231" si="10733">SUM(H2230,K2230,N2230,Q2230,U2230,X2230,AA2230,AD2230,AH2230,AK2230,AN2230,AQ2230,AU2230)</f>
        <v>0</v>
      </c>
      <c r="AY2230" s="567">
        <f t="shared" ref="AY2230:AY2231" si="10734">SUM(I2230,L2230,O2230,R2230,V2230,Y2230,AB2230,AE2230,AI2230,AL2230,AO2230,AR2230,AV2230)</f>
        <v>0</v>
      </c>
      <c r="AZ2230" s="159"/>
      <c r="BA2230" s="159"/>
      <c r="BB2230" s="275">
        <f>SUM(AZ2230:BA2230)</f>
        <v>0</v>
      </c>
      <c r="BC2230" s="275"/>
      <c r="BD2230" s="275"/>
      <c r="BE2230" s="275">
        <f>SUM(BC2230:BD2230)</f>
        <v>0</v>
      </c>
      <c r="BF2230" s="521"/>
      <c r="BG2230" s="605">
        <f>SUM(F2230,S2230,AF2230,AS2230)</f>
        <v>5</v>
      </c>
      <c r="BH2230" s="533">
        <f>SUM(G2230,T2230,AG2230)</f>
        <v>0</v>
      </c>
      <c r="BI2230" s="533">
        <f t="shared" ref="BI2230:BI2232" si="10735">SUM(H2230,U2230,AH2230)</f>
        <v>0</v>
      </c>
      <c r="BJ2230" s="533">
        <f t="shared" ref="BJ2230:BJ2232" si="10736">SUM(I2230,V2230,AI2230)</f>
        <v>0</v>
      </c>
      <c r="BK2230" s="533">
        <f t="shared" ref="BK2230:BK2232" si="10737">SUM(J2230,W2230,AJ2230)</f>
        <v>0</v>
      </c>
      <c r="BL2230" s="533">
        <f t="shared" ref="BL2230:BL2232" si="10738">SUM(K2230,X2230,AK2230)</f>
        <v>0</v>
      </c>
      <c r="BM2230" s="533">
        <f t="shared" ref="BM2230:BM2232" si="10739">SUM(L2230,Y2230,AL2230)</f>
        <v>0</v>
      </c>
      <c r="BN2230" s="533">
        <f>SUM(M2230,Z2230,AM2230)</f>
        <v>0</v>
      </c>
      <c r="BO2230" s="533">
        <f t="shared" ref="BO2230:BO2232" si="10740">SUM(N2230,AA2230,AN2230)</f>
        <v>0</v>
      </c>
      <c r="BP2230" s="533">
        <f t="shared" ref="BP2230:BP2232" si="10741">SUM(O2230,AB2230,AO2230)</f>
        <v>0</v>
      </c>
      <c r="BQ2230" s="533">
        <f t="shared" ref="BQ2230:BQ2232" si="10742">SUM(P2230,AC2230,AP2230)</f>
        <v>0</v>
      </c>
      <c r="BR2230" s="533">
        <f t="shared" ref="BR2230:BR2232" si="10743">SUM(Q2230,AD2230,AQ2230)</f>
        <v>0</v>
      </c>
      <c r="BS2230" s="533">
        <f t="shared" ref="BS2230:BS2232" si="10744">SUM(R2230,AE2230,AR2230)</f>
        <v>0</v>
      </c>
      <c r="BT2230" s="533">
        <f>AT2230</f>
        <v>0</v>
      </c>
      <c r="BU2230" s="533">
        <f t="shared" ref="BU2230:BU2232" si="10745">AU2230</f>
        <v>0</v>
      </c>
      <c r="BV2230" s="533">
        <f t="shared" ref="BV2230:BV2232" si="10746">AV2230</f>
        <v>0</v>
      </c>
      <c r="BW2230" s="536">
        <f>SUM(BH2230,BK2230,BN2230,BQ2230,BT2230)</f>
        <v>0</v>
      </c>
      <c r="BX2230" s="536">
        <f t="shared" ref="BX2230:BX2232" si="10747">SUM(BI2230,BL2230,BO2230,BR2230,BU2230)</f>
        <v>0</v>
      </c>
      <c r="BY2230" s="536">
        <f t="shared" ref="BY2230:BY2232" si="10748">SUM(BJ2230,BM2230,BP2230,BS2230,BV2230)</f>
        <v>0</v>
      </c>
      <c r="BZ2230" t="s">
        <v>74</v>
      </c>
      <c r="CA2230" s="553">
        <f>AZ2230</f>
        <v>0</v>
      </c>
      <c r="CB2230" s="553">
        <f t="shared" ref="CB2230:CB2232" si="10749">BA2230</f>
        <v>0</v>
      </c>
      <c r="CC2230" s="553">
        <f t="shared" ref="CC2230:CC2232" si="10750">BB2230</f>
        <v>0</v>
      </c>
      <c r="CD2230" s="553">
        <f>BC2230</f>
        <v>0</v>
      </c>
      <c r="CE2230" s="553">
        <f t="shared" ref="CE2230:CE2232" si="10751">BD2230</f>
        <v>0</v>
      </c>
      <c r="CF2230" s="553">
        <f t="shared" ref="CF2230:CF2232" si="10752">BE2230</f>
        <v>0</v>
      </c>
    </row>
    <row r="2231" spans="1:84">
      <c r="A2231" s="149"/>
      <c r="B2231" s="149"/>
      <c r="C2231" s="151"/>
      <c r="D2231" s="151"/>
      <c r="E2231" s="288" t="s">
        <v>78</v>
      </c>
      <c r="F2231" s="592">
        <v>5</v>
      </c>
      <c r="G2231" s="159"/>
      <c r="H2231" s="159">
        <v>3</v>
      </c>
      <c r="I2231" s="275">
        <f>SUM(G2231:H2231)</f>
        <v>3</v>
      </c>
      <c r="J2231" s="159"/>
      <c r="K2231" s="159"/>
      <c r="L2231" s="275">
        <f>SUM(J2231:K2231)</f>
        <v>0</v>
      </c>
      <c r="M2231" s="159"/>
      <c r="N2231" s="159"/>
      <c r="O2231" s="275">
        <f>SUM(M2231:N2231)</f>
        <v>0</v>
      </c>
      <c r="P2231" s="159"/>
      <c r="Q2231" s="159">
        <v>1</v>
      </c>
      <c r="R2231" s="275">
        <f>SUM(P2231:Q2231)</f>
        <v>1</v>
      </c>
      <c r="S2231" s="500"/>
      <c r="T2231" s="275"/>
      <c r="U2231" s="275"/>
      <c r="V2231" s="275">
        <f>SUM(T2231:U2231)</f>
        <v>0</v>
      </c>
      <c r="W2231" s="275"/>
      <c r="X2231" s="275"/>
      <c r="Y2231" s="275">
        <f>SUM(W2231:X2231)</f>
        <v>0</v>
      </c>
      <c r="Z2231" s="275"/>
      <c r="AA2231" s="275"/>
      <c r="AB2231" s="275">
        <f>SUM(Z2231:AA2231)</f>
        <v>0</v>
      </c>
      <c r="AC2231" s="275"/>
      <c r="AD2231" s="275"/>
      <c r="AE2231" s="275">
        <f>SUM(AC2231:AD2231)</f>
        <v>0</v>
      </c>
      <c r="AF2231" s="500"/>
      <c r="AG2231" s="275"/>
      <c r="AH2231" s="275"/>
      <c r="AI2231" s="275">
        <f>SUM(AG2231:AH2231)</f>
        <v>0</v>
      </c>
      <c r="AJ2231" s="275"/>
      <c r="AK2231" s="275"/>
      <c r="AL2231" s="275">
        <f>SUM(AJ2231:AK2231)</f>
        <v>0</v>
      </c>
      <c r="AM2231" s="275"/>
      <c r="AN2231" s="275"/>
      <c r="AO2231" s="275">
        <f>SUM(AM2231:AN2231)</f>
        <v>0</v>
      </c>
      <c r="AP2231" s="275"/>
      <c r="AQ2231" s="275"/>
      <c r="AR2231" s="275">
        <f>SUM(AP2231:AQ2231)</f>
        <v>0</v>
      </c>
      <c r="AS2231" s="500"/>
      <c r="AT2231" s="275"/>
      <c r="AU2231" s="275"/>
      <c r="AV2231" s="275">
        <f>SUM(AT2231:AU2231)</f>
        <v>0</v>
      </c>
      <c r="AW2231" s="567">
        <f t="shared" si="10732"/>
        <v>0</v>
      </c>
      <c r="AX2231" s="567">
        <f t="shared" si="10733"/>
        <v>4</v>
      </c>
      <c r="AY2231" s="567">
        <f t="shared" si="10734"/>
        <v>4</v>
      </c>
      <c r="AZ2231" s="159"/>
      <c r="BA2231" s="159"/>
      <c r="BB2231" s="275">
        <f>SUM(AZ2231:BA2231)</f>
        <v>0</v>
      </c>
      <c r="BC2231" s="275"/>
      <c r="BD2231" s="275"/>
      <c r="BE2231" s="275">
        <f>SUM(BC2231:BD2231)</f>
        <v>0</v>
      </c>
      <c r="BF2231" s="521"/>
      <c r="BG2231" s="605">
        <f>SUM(F2231,S2231,AF2231,AS2231)</f>
        <v>5</v>
      </c>
      <c r="BH2231" s="533">
        <f>SUM(G2231,T2231,AG2231)</f>
        <v>0</v>
      </c>
      <c r="BI2231" s="533">
        <f t="shared" si="10735"/>
        <v>3</v>
      </c>
      <c r="BJ2231" s="533">
        <f t="shared" si="10736"/>
        <v>3</v>
      </c>
      <c r="BK2231" s="533">
        <f t="shared" si="10737"/>
        <v>0</v>
      </c>
      <c r="BL2231" s="533">
        <f t="shared" si="10738"/>
        <v>0</v>
      </c>
      <c r="BM2231" s="533">
        <f t="shared" si="10739"/>
        <v>0</v>
      </c>
      <c r="BN2231" s="533">
        <f>SUM(M2231,Z2231,AM2231)</f>
        <v>0</v>
      </c>
      <c r="BO2231" s="533">
        <f t="shared" si="10740"/>
        <v>0</v>
      </c>
      <c r="BP2231" s="533">
        <f t="shared" si="10741"/>
        <v>0</v>
      </c>
      <c r="BQ2231" s="533">
        <f t="shared" si="10742"/>
        <v>0</v>
      </c>
      <c r="BR2231" s="533">
        <f t="shared" si="10743"/>
        <v>1</v>
      </c>
      <c r="BS2231" s="533">
        <f t="shared" si="10744"/>
        <v>1</v>
      </c>
      <c r="BT2231" s="533">
        <f>AT2231</f>
        <v>0</v>
      </c>
      <c r="BU2231" s="533">
        <f t="shared" si="10745"/>
        <v>0</v>
      </c>
      <c r="BV2231" s="533">
        <f t="shared" si="10746"/>
        <v>0</v>
      </c>
      <c r="BW2231" s="536">
        <f>SUM(BH2231,BK2231,BN2231,BQ2231,BT2231)</f>
        <v>0</v>
      </c>
      <c r="BX2231" s="536">
        <f t="shared" si="10747"/>
        <v>4</v>
      </c>
      <c r="BY2231" s="536">
        <f t="shared" si="10748"/>
        <v>4</v>
      </c>
      <c r="BZ2231" t="s">
        <v>74</v>
      </c>
      <c r="CA2231" s="553">
        <f>AZ2231</f>
        <v>0</v>
      </c>
      <c r="CB2231" s="553">
        <f t="shared" si="10749"/>
        <v>0</v>
      </c>
      <c r="CC2231" s="553">
        <f t="shared" si="10750"/>
        <v>0</v>
      </c>
      <c r="CD2231" s="553">
        <f>BC2231</f>
        <v>0</v>
      </c>
      <c r="CE2231" s="553">
        <f t="shared" si="10751"/>
        <v>0</v>
      </c>
      <c r="CF2231" s="553">
        <f t="shared" si="10752"/>
        <v>0</v>
      </c>
    </row>
    <row r="2232" spans="1:84">
      <c r="A2232" s="149"/>
      <c r="B2232" s="149"/>
      <c r="C2232" s="151"/>
      <c r="D2232" s="151"/>
      <c r="E2232" s="288"/>
      <c r="F2232" s="592">
        <f t="shared" ref="F2232:BE2232" si="10753">SUM(F2230:F2231)</f>
        <v>10</v>
      </c>
      <c r="G2232" s="276">
        <f t="shared" si="10753"/>
        <v>0</v>
      </c>
      <c r="H2232" s="276">
        <f t="shared" si="10753"/>
        <v>3</v>
      </c>
      <c r="I2232" s="276">
        <f t="shared" si="10753"/>
        <v>3</v>
      </c>
      <c r="J2232" s="276">
        <f t="shared" si="10753"/>
        <v>0</v>
      </c>
      <c r="K2232" s="276">
        <f t="shared" si="10753"/>
        <v>0</v>
      </c>
      <c r="L2232" s="276">
        <f t="shared" si="10753"/>
        <v>0</v>
      </c>
      <c r="M2232" s="276">
        <f t="shared" si="10753"/>
        <v>0</v>
      </c>
      <c r="N2232" s="276">
        <f t="shared" si="10753"/>
        <v>0</v>
      </c>
      <c r="O2232" s="276">
        <f t="shared" si="10753"/>
        <v>0</v>
      </c>
      <c r="P2232" s="276">
        <f t="shared" si="10753"/>
        <v>0</v>
      </c>
      <c r="Q2232" s="276">
        <f t="shared" si="10753"/>
        <v>1</v>
      </c>
      <c r="R2232" s="276">
        <f t="shared" si="10753"/>
        <v>1</v>
      </c>
      <c r="S2232" s="501">
        <f t="shared" si="10753"/>
        <v>0</v>
      </c>
      <c r="T2232" s="276">
        <f t="shared" si="10753"/>
        <v>0</v>
      </c>
      <c r="U2232" s="276">
        <f t="shared" si="10753"/>
        <v>0</v>
      </c>
      <c r="V2232" s="276">
        <f t="shared" si="10753"/>
        <v>0</v>
      </c>
      <c r="W2232" s="276">
        <f t="shared" si="10753"/>
        <v>0</v>
      </c>
      <c r="X2232" s="276">
        <f t="shared" si="10753"/>
        <v>0</v>
      </c>
      <c r="Y2232" s="276">
        <f t="shared" si="10753"/>
        <v>0</v>
      </c>
      <c r="Z2232" s="276">
        <f t="shared" si="10753"/>
        <v>0</v>
      </c>
      <c r="AA2232" s="276">
        <f t="shared" si="10753"/>
        <v>0</v>
      </c>
      <c r="AB2232" s="276">
        <f t="shared" si="10753"/>
        <v>0</v>
      </c>
      <c r="AC2232" s="276">
        <f t="shared" si="10753"/>
        <v>0</v>
      </c>
      <c r="AD2232" s="276">
        <f t="shared" si="10753"/>
        <v>0</v>
      </c>
      <c r="AE2232" s="276">
        <f t="shared" si="10753"/>
        <v>0</v>
      </c>
      <c r="AF2232" s="501">
        <f t="shared" si="10753"/>
        <v>0</v>
      </c>
      <c r="AG2232" s="276">
        <f t="shared" si="10753"/>
        <v>0</v>
      </c>
      <c r="AH2232" s="276">
        <f t="shared" si="10753"/>
        <v>0</v>
      </c>
      <c r="AI2232" s="276">
        <f t="shared" si="10753"/>
        <v>0</v>
      </c>
      <c r="AJ2232" s="276">
        <f t="shared" si="10753"/>
        <v>0</v>
      </c>
      <c r="AK2232" s="276">
        <f t="shared" si="10753"/>
        <v>0</v>
      </c>
      <c r="AL2232" s="276">
        <f t="shared" si="10753"/>
        <v>0</v>
      </c>
      <c r="AM2232" s="276">
        <f t="shared" si="10753"/>
        <v>0</v>
      </c>
      <c r="AN2232" s="276">
        <f t="shared" si="10753"/>
        <v>0</v>
      </c>
      <c r="AO2232" s="276">
        <f t="shared" si="10753"/>
        <v>0</v>
      </c>
      <c r="AP2232" s="276">
        <f t="shared" si="10753"/>
        <v>0</v>
      </c>
      <c r="AQ2232" s="276">
        <f t="shared" si="10753"/>
        <v>0</v>
      </c>
      <c r="AR2232" s="276">
        <f t="shared" si="10753"/>
        <v>0</v>
      </c>
      <c r="AS2232" s="501">
        <f t="shared" si="10753"/>
        <v>0</v>
      </c>
      <c r="AT2232" s="276">
        <f t="shared" si="10753"/>
        <v>0</v>
      </c>
      <c r="AU2232" s="276">
        <f t="shared" si="10753"/>
        <v>0</v>
      </c>
      <c r="AV2232" s="276">
        <f t="shared" si="10753"/>
        <v>0</v>
      </c>
      <c r="AW2232" s="568">
        <f t="shared" si="10753"/>
        <v>0</v>
      </c>
      <c r="AX2232" s="568">
        <f t="shared" si="10753"/>
        <v>4</v>
      </c>
      <c r="AY2232" s="568">
        <f t="shared" si="10753"/>
        <v>4</v>
      </c>
      <c r="AZ2232" s="276">
        <f t="shared" si="10753"/>
        <v>0</v>
      </c>
      <c r="BA2232" s="276">
        <f t="shared" si="10753"/>
        <v>0</v>
      </c>
      <c r="BB2232" s="276">
        <f t="shared" si="10753"/>
        <v>0</v>
      </c>
      <c r="BC2232" s="276">
        <f t="shared" si="10753"/>
        <v>0</v>
      </c>
      <c r="BD2232" s="276">
        <f t="shared" si="10753"/>
        <v>0</v>
      </c>
      <c r="BE2232" s="276">
        <f t="shared" si="10753"/>
        <v>0</v>
      </c>
      <c r="BF2232" s="522"/>
      <c r="BG2232" s="605">
        <f>SUM(F2232,S2232,AF2232,AS2232)</f>
        <v>10</v>
      </c>
      <c r="BH2232" s="533">
        <f>SUM(G2232,T2232,AG2232)</f>
        <v>0</v>
      </c>
      <c r="BI2232" s="533">
        <f t="shared" si="10735"/>
        <v>3</v>
      </c>
      <c r="BJ2232" s="533">
        <f t="shared" si="10736"/>
        <v>3</v>
      </c>
      <c r="BK2232" s="533">
        <f t="shared" si="10737"/>
        <v>0</v>
      </c>
      <c r="BL2232" s="533">
        <f t="shared" si="10738"/>
        <v>0</v>
      </c>
      <c r="BM2232" s="533">
        <f t="shared" si="10739"/>
        <v>0</v>
      </c>
      <c r="BN2232" s="533">
        <f>SUM(M2232,Z2232,AM2232)</f>
        <v>0</v>
      </c>
      <c r="BO2232" s="533">
        <f t="shared" si="10740"/>
        <v>0</v>
      </c>
      <c r="BP2232" s="533">
        <f t="shared" si="10741"/>
        <v>0</v>
      </c>
      <c r="BQ2232" s="533">
        <f t="shared" si="10742"/>
        <v>0</v>
      </c>
      <c r="BR2232" s="533">
        <f t="shared" si="10743"/>
        <v>1</v>
      </c>
      <c r="BS2232" s="533">
        <f t="shared" si="10744"/>
        <v>1</v>
      </c>
      <c r="BT2232" s="533">
        <f>AT2232</f>
        <v>0</v>
      </c>
      <c r="BU2232" s="533">
        <f t="shared" si="10745"/>
        <v>0</v>
      </c>
      <c r="BV2232" s="533">
        <f t="shared" si="10746"/>
        <v>0</v>
      </c>
      <c r="BW2232" s="536">
        <f>SUM(BH2232,BK2232,BN2232,BQ2232,BT2232)</f>
        <v>0</v>
      </c>
      <c r="BX2232" s="536">
        <f t="shared" si="10747"/>
        <v>4</v>
      </c>
      <c r="BY2232" s="536">
        <f t="shared" si="10748"/>
        <v>4</v>
      </c>
      <c r="BZ2232" t="s">
        <v>74</v>
      </c>
      <c r="CA2232" s="553">
        <f>AZ2232</f>
        <v>0</v>
      </c>
      <c r="CB2232" s="553">
        <f t="shared" si="10749"/>
        <v>0</v>
      </c>
      <c r="CC2232" s="553">
        <f t="shared" si="10750"/>
        <v>0</v>
      </c>
      <c r="CD2232" s="553">
        <f>BC2232</f>
        <v>0</v>
      </c>
      <c r="CE2232" s="553">
        <f t="shared" si="10751"/>
        <v>0</v>
      </c>
      <c r="CF2232" s="553">
        <f t="shared" si="10752"/>
        <v>0</v>
      </c>
    </row>
    <row r="2233" spans="1:84">
      <c r="A2233" s="149"/>
      <c r="B2233" s="149"/>
      <c r="C2233" s="151"/>
      <c r="D2233" s="151"/>
      <c r="E2233" s="288"/>
      <c r="F2233" s="592"/>
      <c r="G2233" s="168"/>
      <c r="H2233" s="168"/>
      <c r="I2233" s="168"/>
      <c r="J2233" s="168"/>
      <c r="K2233" s="168"/>
      <c r="L2233" s="168"/>
      <c r="M2233" s="168"/>
      <c r="N2233" s="168"/>
      <c r="O2233" s="168"/>
      <c r="P2233" s="168"/>
      <c r="Q2233" s="168"/>
      <c r="R2233" s="168"/>
      <c r="S2233" s="502"/>
      <c r="T2233" s="168"/>
      <c r="U2233" s="168"/>
      <c r="V2233" s="168"/>
      <c r="W2233" s="168"/>
      <c r="X2233" s="168"/>
      <c r="Y2233" s="168"/>
      <c r="Z2233" s="168"/>
      <c r="AA2233" s="168"/>
      <c r="AB2233" s="168"/>
      <c r="AC2233" s="168"/>
      <c r="AD2233" s="168"/>
      <c r="AE2233" s="168"/>
      <c r="AF2233" s="502"/>
      <c r="AG2233" s="168"/>
      <c r="AH2233" s="168"/>
      <c r="AI2233" s="168"/>
      <c r="AJ2233" s="168"/>
      <c r="AK2233" s="168"/>
      <c r="AL2233" s="168"/>
      <c r="AM2233" s="168"/>
      <c r="AN2233" s="168"/>
      <c r="AO2233" s="168"/>
      <c r="AP2233" s="168"/>
      <c r="AQ2233" s="168"/>
      <c r="AR2233" s="168"/>
      <c r="AS2233" s="502"/>
      <c r="AT2233" s="168"/>
      <c r="AU2233" s="168"/>
      <c r="AV2233" s="168"/>
      <c r="AW2233" s="569"/>
      <c r="AX2233" s="569"/>
      <c r="AY2233" s="569"/>
      <c r="AZ2233" s="168"/>
      <c r="BA2233" s="168"/>
      <c r="BB2233" s="168"/>
      <c r="BC2233" s="168"/>
      <c r="BD2233" s="168"/>
      <c r="BE2233" s="168"/>
      <c r="BF2233" s="523"/>
    </row>
    <row r="2234" spans="1:84">
      <c r="A2234" s="149"/>
      <c r="B2234" s="149" t="s">
        <v>578</v>
      </c>
      <c r="C2234" s="151"/>
      <c r="D2234" s="151"/>
      <c r="E2234" s="375" t="s">
        <v>752</v>
      </c>
      <c r="F2234" s="592"/>
      <c r="G2234" s="159"/>
      <c r="H2234" s="159"/>
      <c r="I2234" s="275"/>
      <c r="J2234" s="159"/>
      <c r="K2234" s="159"/>
      <c r="L2234" s="275"/>
      <c r="M2234" s="159"/>
      <c r="N2234" s="159"/>
      <c r="O2234" s="275"/>
      <c r="P2234" s="159"/>
      <c r="Q2234" s="159"/>
      <c r="R2234" s="275"/>
      <c r="S2234" s="500"/>
      <c r="T2234" s="275"/>
      <c r="U2234" s="275"/>
      <c r="V2234" s="275"/>
      <c r="W2234" s="275"/>
      <c r="X2234" s="275"/>
      <c r="Y2234" s="275"/>
      <c r="Z2234" s="275"/>
      <c r="AA2234" s="275"/>
      <c r="AB2234" s="275"/>
      <c r="AC2234" s="275"/>
      <c r="AD2234" s="275"/>
      <c r="AE2234" s="275"/>
      <c r="AF2234" s="500"/>
      <c r="AG2234" s="275"/>
      <c r="AH2234" s="275"/>
      <c r="AI2234" s="275"/>
      <c r="AJ2234" s="275"/>
      <c r="AK2234" s="275"/>
      <c r="AL2234" s="275"/>
      <c r="AM2234" s="275"/>
      <c r="AN2234" s="275"/>
      <c r="AO2234" s="275"/>
      <c r="AP2234" s="275"/>
      <c r="AQ2234" s="275"/>
      <c r="AR2234" s="275"/>
      <c r="AS2234" s="500"/>
      <c r="AT2234" s="275"/>
      <c r="AU2234" s="275"/>
      <c r="AV2234" s="275"/>
      <c r="AW2234" s="567"/>
      <c r="AX2234" s="567"/>
      <c r="AY2234" s="567"/>
      <c r="AZ2234" s="159"/>
      <c r="BA2234" s="159"/>
      <c r="BB2234" s="275"/>
      <c r="BC2234" s="275"/>
      <c r="BD2234" s="275"/>
      <c r="BE2234" s="275"/>
      <c r="BF2234" s="521"/>
    </row>
    <row r="2235" spans="1:84">
      <c r="A2235" s="149"/>
      <c r="B2235" s="149"/>
      <c r="C2235" s="151"/>
      <c r="D2235" s="151"/>
      <c r="E2235" s="288" t="s">
        <v>77</v>
      </c>
      <c r="F2235" s="592">
        <v>6</v>
      </c>
      <c r="G2235" s="159">
        <v>2</v>
      </c>
      <c r="H2235" s="159"/>
      <c r="I2235" s="275">
        <f>SUM(G2235:H2235)</f>
        <v>2</v>
      </c>
      <c r="J2235" s="159"/>
      <c r="K2235" s="159"/>
      <c r="L2235" s="275">
        <f>SUM(J2235:K2235)</f>
        <v>0</v>
      </c>
      <c r="M2235" s="159"/>
      <c r="N2235" s="159"/>
      <c r="O2235" s="275">
        <f>SUM(M2235:N2235)</f>
        <v>0</v>
      </c>
      <c r="P2235" s="159">
        <v>4</v>
      </c>
      <c r="Q2235" s="159"/>
      <c r="R2235" s="275">
        <f>SUM(P2235:Q2235)</f>
        <v>4</v>
      </c>
      <c r="S2235" s="500"/>
      <c r="T2235" s="275"/>
      <c r="U2235" s="275"/>
      <c r="V2235" s="275">
        <f>SUM(T2235:U2235)</f>
        <v>0</v>
      </c>
      <c r="W2235" s="275"/>
      <c r="X2235" s="275"/>
      <c r="Y2235" s="275">
        <f>SUM(W2235:X2235)</f>
        <v>0</v>
      </c>
      <c r="Z2235" s="275"/>
      <c r="AA2235" s="275"/>
      <c r="AB2235" s="275">
        <f>SUM(Z2235:AA2235)</f>
        <v>0</v>
      </c>
      <c r="AC2235" s="275"/>
      <c r="AD2235" s="275"/>
      <c r="AE2235" s="275">
        <f>SUM(AC2235:AD2235)</f>
        <v>0</v>
      </c>
      <c r="AF2235" s="500"/>
      <c r="AG2235" s="275"/>
      <c r="AH2235" s="275"/>
      <c r="AI2235" s="275">
        <f>SUM(AG2235:AH2235)</f>
        <v>0</v>
      </c>
      <c r="AJ2235" s="275"/>
      <c r="AK2235" s="275"/>
      <c r="AL2235" s="275">
        <f>SUM(AJ2235:AK2235)</f>
        <v>0</v>
      </c>
      <c r="AM2235" s="275"/>
      <c r="AN2235" s="275"/>
      <c r="AO2235" s="275">
        <f>SUM(AM2235:AN2235)</f>
        <v>0</v>
      </c>
      <c r="AP2235" s="275"/>
      <c r="AQ2235" s="275"/>
      <c r="AR2235" s="275">
        <f>SUM(AP2235:AQ2235)</f>
        <v>0</v>
      </c>
      <c r="AS2235" s="500"/>
      <c r="AT2235" s="275"/>
      <c r="AU2235" s="275"/>
      <c r="AV2235" s="275">
        <f>SUM(AT2235:AU2235)</f>
        <v>0</v>
      </c>
      <c r="AW2235" s="567">
        <f t="shared" ref="AW2235:AW2236" si="10754">SUM(G2235,J2235,M2235,P2235,T2235,W2235,Z2235,AC2235,AG2235,AJ2235,AM2235,AP2235,AT2235)</f>
        <v>6</v>
      </c>
      <c r="AX2235" s="567">
        <f t="shared" ref="AX2235:AX2236" si="10755">SUM(H2235,K2235,N2235,Q2235,U2235,X2235,AA2235,AD2235,AH2235,AK2235,AN2235,AQ2235,AU2235)</f>
        <v>0</v>
      </c>
      <c r="AY2235" s="567">
        <f t="shared" ref="AY2235:AY2236" si="10756">SUM(I2235,L2235,O2235,R2235,V2235,Y2235,AB2235,AE2235,AI2235,AL2235,AO2235,AR2235,AV2235)</f>
        <v>6</v>
      </c>
      <c r="AZ2235" s="159">
        <v>1</v>
      </c>
      <c r="BA2235" s="159"/>
      <c r="BB2235" s="275">
        <f>SUM(AZ2235:BA2235)</f>
        <v>1</v>
      </c>
      <c r="BC2235" s="275"/>
      <c r="BD2235" s="275"/>
      <c r="BE2235" s="275">
        <f>SUM(BC2235:BD2235)</f>
        <v>0</v>
      </c>
      <c r="BF2235" s="521"/>
      <c r="BG2235" s="605">
        <f>SUM(F2235,S2235,AF2235,AS2235)</f>
        <v>6</v>
      </c>
      <c r="BH2235" s="533">
        <f>SUM(G2235,T2235,AG2235)</f>
        <v>2</v>
      </c>
      <c r="BI2235" s="533">
        <f t="shared" ref="BI2235:BI2237" si="10757">SUM(H2235,U2235,AH2235)</f>
        <v>0</v>
      </c>
      <c r="BJ2235" s="533">
        <f t="shared" ref="BJ2235:BJ2237" si="10758">SUM(I2235,V2235,AI2235)</f>
        <v>2</v>
      </c>
      <c r="BK2235" s="533">
        <f t="shared" ref="BK2235:BK2237" si="10759">SUM(J2235,W2235,AJ2235)</f>
        <v>0</v>
      </c>
      <c r="BL2235" s="533">
        <f t="shared" ref="BL2235:BL2237" si="10760">SUM(K2235,X2235,AK2235)</f>
        <v>0</v>
      </c>
      <c r="BM2235" s="533">
        <f t="shared" ref="BM2235:BM2237" si="10761">SUM(L2235,Y2235,AL2235)</f>
        <v>0</v>
      </c>
      <c r="BN2235" s="533">
        <f>SUM(M2235,Z2235,AM2235)</f>
        <v>0</v>
      </c>
      <c r="BO2235" s="533">
        <f t="shared" ref="BO2235:BO2237" si="10762">SUM(N2235,AA2235,AN2235)</f>
        <v>0</v>
      </c>
      <c r="BP2235" s="533">
        <f t="shared" ref="BP2235:BP2237" si="10763">SUM(O2235,AB2235,AO2235)</f>
        <v>0</v>
      </c>
      <c r="BQ2235" s="533">
        <f t="shared" ref="BQ2235:BQ2237" si="10764">SUM(P2235,AC2235,AP2235)</f>
        <v>4</v>
      </c>
      <c r="BR2235" s="533">
        <f t="shared" ref="BR2235:BR2237" si="10765">SUM(Q2235,AD2235,AQ2235)</f>
        <v>0</v>
      </c>
      <c r="BS2235" s="533">
        <f t="shared" ref="BS2235:BS2237" si="10766">SUM(R2235,AE2235,AR2235)</f>
        <v>4</v>
      </c>
      <c r="BT2235" s="533">
        <f>AT2235</f>
        <v>0</v>
      </c>
      <c r="BU2235" s="533">
        <f t="shared" ref="BU2235:BU2237" si="10767">AU2235</f>
        <v>0</v>
      </c>
      <c r="BV2235" s="533">
        <f t="shared" ref="BV2235:BV2237" si="10768">AV2235</f>
        <v>0</v>
      </c>
      <c r="BW2235" s="536">
        <f>SUM(BH2235,BK2235,BN2235,BQ2235,BT2235)</f>
        <v>6</v>
      </c>
      <c r="BX2235" s="536">
        <f t="shared" ref="BX2235:BX2237" si="10769">SUM(BI2235,BL2235,BO2235,BR2235,BU2235)</f>
        <v>0</v>
      </c>
      <c r="BY2235" s="536">
        <f t="shared" ref="BY2235:BY2237" si="10770">SUM(BJ2235,BM2235,BP2235,BS2235,BV2235)</f>
        <v>6</v>
      </c>
      <c r="BZ2235" t="s">
        <v>74</v>
      </c>
      <c r="CA2235" s="553">
        <f>AZ2235</f>
        <v>1</v>
      </c>
      <c r="CB2235" s="553">
        <f t="shared" ref="CB2235:CB2237" si="10771">BA2235</f>
        <v>0</v>
      </c>
      <c r="CC2235" s="553">
        <f t="shared" ref="CC2235:CC2237" si="10772">BB2235</f>
        <v>1</v>
      </c>
      <c r="CD2235" s="553">
        <f>BC2235</f>
        <v>0</v>
      </c>
      <c r="CE2235" s="553">
        <f t="shared" ref="CE2235:CE2237" si="10773">BD2235</f>
        <v>0</v>
      </c>
      <c r="CF2235" s="553">
        <f t="shared" ref="CF2235:CF2237" si="10774">BE2235</f>
        <v>0</v>
      </c>
    </row>
    <row r="2236" spans="1:84">
      <c r="A2236" s="149"/>
      <c r="B2236" s="151" t="s">
        <v>74</v>
      </c>
      <c r="C2236" s="151"/>
      <c r="D2236" s="151"/>
      <c r="E2236" s="288" t="s">
        <v>78</v>
      </c>
      <c r="F2236" s="592">
        <v>6</v>
      </c>
      <c r="G2236" s="159"/>
      <c r="H2236" s="159"/>
      <c r="I2236" s="275">
        <f>SUM(G2236:H2236)</f>
        <v>0</v>
      </c>
      <c r="J2236" s="159"/>
      <c r="K2236" s="159"/>
      <c r="L2236" s="275">
        <f>SUM(J2236:K2236)</f>
        <v>0</v>
      </c>
      <c r="M2236" s="159"/>
      <c r="N2236" s="159"/>
      <c r="O2236" s="275">
        <f>SUM(M2236:N2236)</f>
        <v>0</v>
      </c>
      <c r="P2236" s="159">
        <v>4</v>
      </c>
      <c r="Q2236" s="159"/>
      <c r="R2236" s="275">
        <f>SUM(P2236:Q2236)</f>
        <v>4</v>
      </c>
      <c r="S2236" s="500"/>
      <c r="T2236" s="275"/>
      <c r="U2236" s="275"/>
      <c r="V2236" s="275">
        <f>SUM(T2236:U2236)</f>
        <v>0</v>
      </c>
      <c r="W2236" s="275"/>
      <c r="X2236" s="275"/>
      <c r="Y2236" s="275">
        <f>SUM(W2236:X2236)</f>
        <v>0</v>
      </c>
      <c r="Z2236" s="275"/>
      <c r="AA2236" s="275"/>
      <c r="AB2236" s="275">
        <f>SUM(Z2236:AA2236)</f>
        <v>0</v>
      </c>
      <c r="AC2236" s="275"/>
      <c r="AD2236" s="275"/>
      <c r="AE2236" s="275">
        <f>SUM(AC2236:AD2236)</f>
        <v>0</v>
      </c>
      <c r="AF2236" s="500"/>
      <c r="AG2236" s="275"/>
      <c r="AH2236" s="275"/>
      <c r="AI2236" s="275">
        <f>SUM(AG2236:AH2236)</f>
        <v>0</v>
      </c>
      <c r="AJ2236" s="275"/>
      <c r="AK2236" s="275"/>
      <c r="AL2236" s="275">
        <f>SUM(AJ2236:AK2236)</f>
        <v>0</v>
      </c>
      <c r="AM2236" s="275"/>
      <c r="AN2236" s="275"/>
      <c r="AO2236" s="275">
        <f>SUM(AM2236:AN2236)</f>
        <v>0</v>
      </c>
      <c r="AP2236" s="275"/>
      <c r="AQ2236" s="275"/>
      <c r="AR2236" s="275">
        <f>SUM(AP2236:AQ2236)</f>
        <v>0</v>
      </c>
      <c r="AS2236" s="500"/>
      <c r="AT2236" s="275"/>
      <c r="AU2236" s="275"/>
      <c r="AV2236" s="275">
        <f>SUM(AT2236:AU2236)</f>
        <v>0</v>
      </c>
      <c r="AW2236" s="567">
        <f t="shared" si="10754"/>
        <v>4</v>
      </c>
      <c r="AX2236" s="567">
        <f t="shared" si="10755"/>
        <v>0</v>
      </c>
      <c r="AY2236" s="567">
        <f t="shared" si="10756"/>
        <v>4</v>
      </c>
      <c r="AZ2236" s="159"/>
      <c r="BA2236" s="159"/>
      <c r="BB2236" s="275">
        <f>SUM(AZ2236:BA2236)</f>
        <v>0</v>
      </c>
      <c r="BC2236" s="275"/>
      <c r="BD2236" s="275"/>
      <c r="BE2236" s="275">
        <f>SUM(BC2236:BD2236)</f>
        <v>0</v>
      </c>
      <c r="BF2236" s="521"/>
      <c r="BG2236" s="605">
        <f>SUM(F2236,S2236,AF2236,AS2236)</f>
        <v>6</v>
      </c>
      <c r="BH2236" s="533">
        <f>SUM(G2236,T2236,AG2236)</f>
        <v>0</v>
      </c>
      <c r="BI2236" s="533">
        <f t="shared" si="10757"/>
        <v>0</v>
      </c>
      <c r="BJ2236" s="533">
        <f t="shared" si="10758"/>
        <v>0</v>
      </c>
      <c r="BK2236" s="533">
        <f t="shared" si="10759"/>
        <v>0</v>
      </c>
      <c r="BL2236" s="533">
        <f t="shared" si="10760"/>
        <v>0</v>
      </c>
      <c r="BM2236" s="533">
        <f t="shared" si="10761"/>
        <v>0</v>
      </c>
      <c r="BN2236" s="533">
        <f>SUM(M2236,Z2236,AM2236)</f>
        <v>0</v>
      </c>
      <c r="BO2236" s="533">
        <f t="shared" si="10762"/>
        <v>0</v>
      </c>
      <c r="BP2236" s="533">
        <f t="shared" si="10763"/>
        <v>0</v>
      </c>
      <c r="BQ2236" s="533">
        <f t="shared" si="10764"/>
        <v>4</v>
      </c>
      <c r="BR2236" s="533">
        <f t="shared" si="10765"/>
        <v>0</v>
      </c>
      <c r="BS2236" s="533">
        <f t="shared" si="10766"/>
        <v>4</v>
      </c>
      <c r="BT2236" s="533">
        <f>AT2236</f>
        <v>0</v>
      </c>
      <c r="BU2236" s="533">
        <f t="shared" si="10767"/>
        <v>0</v>
      </c>
      <c r="BV2236" s="533">
        <f t="shared" si="10768"/>
        <v>0</v>
      </c>
      <c r="BW2236" s="536">
        <f>SUM(BH2236,BK2236,BN2236,BQ2236,BT2236)</f>
        <v>4</v>
      </c>
      <c r="BX2236" s="536">
        <f t="shared" si="10769"/>
        <v>0</v>
      </c>
      <c r="BY2236" s="536">
        <f t="shared" si="10770"/>
        <v>4</v>
      </c>
      <c r="BZ2236" t="s">
        <v>74</v>
      </c>
      <c r="CA2236" s="553">
        <f>AZ2236</f>
        <v>0</v>
      </c>
      <c r="CB2236" s="553">
        <f t="shared" si="10771"/>
        <v>0</v>
      </c>
      <c r="CC2236" s="553">
        <f t="shared" si="10772"/>
        <v>0</v>
      </c>
      <c r="CD2236" s="553">
        <f>BC2236</f>
        <v>0</v>
      </c>
      <c r="CE2236" s="553">
        <f t="shared" si="10773"/>
        <v>0</v>
      </c>
      <c r="CF2236" s="553">
        <f t="shared" si="10774"/>
        <v>0</v>
      </c>
    </row>
    <row r="2237" spans="1:84">
      <c r="A2237" s="149"/>
      <c r="B2237" s="151"/>
      <c r="C2237" s="151"/>
      <c r="D2237" s="151"/>
      <c r="E2237" s="288"/>
      <c r="F2237" s="592">
        <f t="shared" ref="F2237:BE2237" si="10775">SUM(F2235:F2236)</f>
        <v>12</v>
      </c>
      <c r="G2237" s="276">
        <f t="shared" si="10775"/>
        <v>2</v>
      </c>
      <c r="H2237" s="276">
        <f t="shared" si="10775"/>
        <v>0</v>
      </c>
      <c r="I2237" s="276">
        <f t="shared" si="10775"/>
        <v>2</v>
      </c>
      <c r="J2237" s="276">
        <f t="shared" si="10775"/>
        <v>0</v>
      </c>
      <c r="K2237" s="276">
        <f t="shared" si="10775"/>
        <v>0</v>
      </c>
      <c r="L2237" s="276">
        <f t="shared" si="10775"/>
        <v>0</v>
      </c>
      <c r="M2237" s="276">
        <f t="shared" si="10775"/>
        <v>0</v>
      </c>
      <c r="N2237" s="276">
        <f t="shared" si="10775"/>
        <v>0</v>
      </c>
      <c r="O2237" s="276">
        <f t="shared" si="10775"/>
        <v>0</v>
      </c>
      <c r="P2237" s="276">
        <f t="shared" si="10775"/>
        <v>8</v>
      </c>
      <c r="Q2237" s="276">
        <f t="shared" si="10775"/>
        <v>0</v>
      </c>
      <c r="R2237" s="276">
        <f t="shared" si="10775"/>
        <v>8</v>
      </c>
      <c r="S2237" s="501">
        <f t="shared" si="10775"/>
        <v>0</v>
      </c>
      <c r="T2237" s="276">
        <f t="shared" si="10775"/>
        <v>0</v>
      </c>
      <c r="U2237" s="276">
        <f t="shared" si="10775"/>
        <v>0</v>
      </c>
      <c r="V2237" s="276">
        <f t="shared" si="10775"/>
        <v>0</v>
      </c>
      <c r="W2237" s="276">
        <f t="shared" si="10775"/>
        <v>0</v>
      </c>
      <c r="X2237" s="276">
        <f t="shared" si="10775"/>
        <v>0</v>
      </c>
      <c r="Y2237" s="276">
        <f t="shared" si="10775"/>
        <v>0</v>
      </c>
      <c r="Z2237" s="276">
        <f t="shared" si="10775"/>
        <v>0</v>
      </c>
      <c r="AA2237" s="276">
        <f t="shared" si="10775"/>
        <v>0</v>
      </c>
      <c r="AB2237" s="276">
        <f t="shared" si="10775"/>
        <v>0</v>
      </c>
      <c r="AC2237" s="276">
        <f t="shared" si="10775"/>
        <v>0</v>
      </c>
      <c r="AD2237" s="276">
        <f t="shared" si="10775"/>
        <v>0</v>
      </c>
      <c r="AE2237" s="276">
        <f t="shared" si="10775"/>
        <v>0</v>
      </c>
      <c r="AF2237" s="501">
        <f t="shared" si="10775"/>
        <v>0</v>
      </c>
      <c r="AG2237" s="276">
        <f t="shared" si="10775"/>
        <v>0</v>
      </c>
      <c r="AH2237" s="276">
        <f t="shared" si="10775"/>
        <v>0</v>
      </c>
      <c r="AI2237" s="276">
        <f t="shared" si="10775"/>
        <v>0</v>
      </c>
      <c r="AJ2237" s="276">
        <f t="shared" si="10775"/>
        <v>0</v>
      </c>
      <c r="AK2237" s="276">
        <f t="shared" si="10775"/>
        <v>0</v>
      </c>
      <c r="AL2237" s="276">
        <f t="shared" si="10775"/>
        <v>0</v>
      </c>
      <c r="AM2237" s="276">
        <f t="shared" si="10775"/>
        <v>0</v>
      </c>
      <c r="AN2237" s="276">
        <f t="shared" si="10775"/>
        <v>0</v>
      </c>
      <c r="AO2237" s="276">
        <f t="shared" si="10775"/>
        <v>0</v>
      </c>
      <c r="AP2237" s="276">
        <f t="shared" si="10775"/>
        <v>0</v>
      </c>
      <c r="AQ2237" s="276">
        <f t="shared" si="10775"/>
        <v>0</v>
      </c>
      <c r="AR2237" s="276">
        <f t="shared" si="10775"/>
        <v>0</v>
      </c>
      <c r="AS2237" s="501">
        <f t="shared" si="10775"/>
        <v>0</v>
      </c>
      <c r="AT2237" s="276">
        <f t="shared" si="10775"/>
        <v>0</v>
      </c>
      <c r="AU2237" s="276">
        <f t="shared" si="10775"/>
        <v>0</v>
      </c>
      <c r="AV2237" s="276">
        <f t="shared" si="10775"/>
        <v>0</v>
      </c>
      <c r="AW2237" s="568">
        <f t="shared" si="10775"/>
        <v>10</v>
      </c>
      <c r="AX2237" s="568">
        <f t="shared" si="10775"/>
        <v>0</v>
      </c>
      <c r="AY2237" s="568">
        <f t="shared" si="10775"/>
        <v>10</v>
      </c>
      <c r="AZ2237" s="276">
        <f t="shared" si="10775"/>
        <v>1</v>
      </c>
      <c r="BA2237" s="276">
        <f t="shared" si="10775"/>
        <v>0</v>
      </c>
      <c r="BB2237" s="276">
        <f t="shared" si="10775"/>
        <v>1</v>
      </c>
      <c r="BC2237" s="276">
        <f t="shared" si="10775"/>
        <v>0</v>
      </c>
      <c r="BD2237" s="276">
        <f t="shared" si="10775"/>
        <v>0</v>
      </c>
      <c r="BE2237" s="276">
        <f t="shared" si="10775"/>
        <v>0</v>
      </c>
      <c r="BF2237" s="522"/>
      <c r="BG2237" s="605">
        <f>SUM(F2237,S2237,AF2237,AS2237)</f>
        <v>12</v>
      </c>
      <c r="BH2237" s="533">
        <f>SUM(G2237,T2237,AG2237)</f>
        <v>2</v>
      </c>
      <c r="BI2237" s="533">
        <f t="shared" si="10757"/>
        <v>0</v>
      </c>
      <c r="BJ2237" s="533">
        <f t="shared" si="10758"/>
        <v>2</v>
      </c>
      <c r="BK2237" s="533">
        <f t="shared" si="10759"/>
        <v>0</v>
      </c>
      <c r="BL2237" s="533">
        <f t="shared" si="10760"/>
        <v>0</v>
      </c>
      <c r="BM2237" s="533">
        <f t="shared" si="10761"/>
        <v>0</v>
      </c>
      <c r="BN2237" s="533">
        <f>SUM(M2237,Z2237,AM2237)</f>
        <v>0</v>
      </c>
      <c r="BO2237" s="533">
        <f t="shared" si="10762"/>
        <v>0</v>
      </c>
      <c r="BP2237" s="533">
        <f t="shared" si="10763"/>
        <v>0</v>
      </c>
      <c r="BQ2237" s="533">
        <f t="shared" si="10764"/>
        <v>8</v>
      </c>
      <c r="BR2237" s="533">
        <f t="shared" si="10765"/>
        <v>0</v>
      </c>
      <c r="BS2237" s="533">
        <f t="shared" si="10766"/>
        <v>8</v>
      </c>
      <c r="BT2237" s="533">
        <f>AT2237</f>
        <v>0</v>
      </c>
      <c r="BU2237" s="533">
        <f t="shared" si="10767"/>
        <v>0</v>
      </c>
      <c r="BV2237" s="533">
        <f t="shared" si="10768"/>
        <v>0</v>
      </c>
      <c r="BW2237" s="536">
        <f>SUM(BH2237,BK2237,BN2237,BQ2237,BT2237)</f>
        <v>10</v>
      </c>
      <c r="BX2237" s="536">
        <f t="shared" si="10769"/>
        <v>0</v>
      </c>
      <c r="BY2237" s="536">
        <f t="shared" si="10770"/>
        <v>10</v>
      </c>
      <c r="BZ2237" t="s">
        <v>74</v>
      </c>
      <c r="CA2237" s="553">
        <f>AZ2237</f>
        <v>1</v>
      </c>
      <c r="CB2237" s="553">
        <f t="shared" si="10771"/>
        <v>0</v>
      </c>
      <c r="CC2237" s="553">
        <f t="shared" si="10772"/>
        <v>1</v>
      </c>
      <c r="CD2237" s="553">
        <f>BC2237</f>
        <v>0</v>
      </c>
      <c r="CE2237" s="553">
        <f t="shared" si="10773"/>
        <v>0</v>
      </c>
      <c r="CF2237" s="553">
        <f t="shared" si="10774"/>
        <v>0</v>
      </c>
    </row>
    <row r="2238" spans="1:84">
      <c r="A2238" s="149"/>
      <c r="B2238" s="151"/>
      <c r="C2238" s="151"/>
      <c r="D2238" s="151"/>
      <c r="E2238" s="288"/>
      <c r="F2238" s="592"/>
      <c r="G2238" s="168"/>
      <c r="H2238" s="168"/>
      <c r="I2238" s="168"/>
      <c r="J2238" s="168"/>
      <c r="K2238" s="168"/>
      <c r="L2238" s="168"/>
      <c r="M2238" s="168"/>
      <c r="N2238" s="168"/>
      <c r="O2238" s="168"/>
      <c r="P2238" s="168"/>
      <c r="Q2238" s="168"/>
      <c r="R2238" s="168"/>
      <c r="S2238" s="502"/>
      <c r="T2238" s="168"/>
      <c r="U2238" s="168"/>
      <c r="V2238" s="168"/>
      <c r="W2238" s="168"/>
      <c r="X2238" s="168"/>
      <c r="Y2238" s="168"/>
      <c r="Z2238" s="168"/>
      <c r="AA2238" s="168"/>
      <c r="AB2238" s="168"/>
      <c r="AC2238" s="168"/>
      <c r="AD2238" s="168"/>
      <c r="AE2238" s="168"/>
      <c r="AF2238" s="502"/>
      <c r="AG2238" s="168"/>
      <c r="AH2238" s="168"/>
      <c r="AI2238" s="168"/>
      <c r="AJ2238" s="168"/>
      <c r="AK2238" s="168"/>
      <c r="AL2238" s="168"/>
      <c r="AM2238" s="168"/>
      <c r="AN2238" s="168"/>
      <c r="AO2238" s="168"/>
      <c r="AP2238" s="168"/>
      <c r="AQ2238" s="168"/>
      <c r="AR2238" s="168"/>
      <c r="AS2238" s="502"/>
      <c r="AT2238" s="168"/>
      <c r="AU2238" s="168"/>
      <c r="AV2238" s="168"/>
      <c r="AW2238" s="569"/>
      <c r="AX2238" s="569"/>
      <c r="AY2238" s="569"/>
      <c r="AZ2238" s="168"/>
      <c r="BA2238" s="168"/>
      <c r="BB2238" s="168"/>
      <c r="BC2238" s="168"/>
      <c r="BD2238" s="168"/>
      <c r="BE2238" s="168"/>
      <c r="BF2238" s="523"/>
    </row>
    <row r="2239" spans="1:84">
      <c r="A2239" s="149"/>
      <c r="B2239" s="151"/>
      <c r="C2239" s="151"/>
      <c r="D2239" s="151"/>
      <c r="E2239" s="288"/>
      <c r="F2239" s="592"/>
      <c r="G2239" s="168"/>
      <c r="H2239" s="168"/>
      <c r="I2239" s="168"/>
      <c r="J2239" s="168"/>
      <c r="K2239" s="168"/>
      <c r="L2239" s="168"/>
      <c r="M2239" s="168"/>
      <c r="N2239" s="168"/>
      <c r="O2239" s="168"/>
      <c r="P2239" s="168"/>
      <c r="Q2239" s="168"/>
      <c r="R2239" s="168"/>
      <c r="S2239" s="502"/>
      <c r="T2239" s="168"/>
      <c r="U2239" s="168"/>
      <c r="V2239" s="168"/>
      <c r="W2239" s="168"/>
      <c r="X2239" s="168"/>
      <c r="Y2239" s="168"/>
      <c r="Z2239" s="168"/>
      <c r="AA2239" s="168"/>
      <c r="AB2239" s="168"/>
      <c r="AC2239" s="168"/>
      <c r="AD2239" s="168"/>
      <c r="AE2239" s="168"/>
      <c r="AF2239" s="502"/>
      <c r="AG2239" s="168"/>
      <c r="AH2239" s="168"/>
      <c r="AI2239" s="168"/>
      <c r="AJ2239" s="168"/>
      <c r="AK2239" s="168"/>
      <c r="AL2239" s="168"/>
      <c r="AM2239" s="168"/>
      <c r="AN2239" s="168"/>
      <c r="AO2239" s="168"/>
      <c r="AP2239" s="168"/>
      <c r="AQ2239" s="168"/>
      <c r="AR2239" s="168"/>
      <c r="AS2239" s="502"/>
      <c r="AT2239" s="168"/>
      <c r="AU2239" s="168"/>
      <c r="AV2239" s="168"/>
      <c r="AW2239" s="569"/>
      <c r="AX2239" s="569"/>
      <c r="AY2239" s="569"/>
      <c r="AZ2239" s="168"/>
      <c r="BA2239" s="168"/>
      <c r="BB2239" s="168"/>
      <c r="BC2239" s="168"/>
      <c r="BD2239" s="168"/>
      <c r="BE2239" s="168"/>
      <c r="BF2239" s="523"/>
    </row>
    <row r="2240" spans="1:84">
      <c r="A2240" s="149"/>
      <c r="B2240" s="151"/>
      <c r="C2240" s="151"/>
      <c r="D2240" s="151"/>
      <c r="E2240" s="288"/>
      <c r="F2240" s="592"/>
      <c r="G2240" s="168"/>
      <c r="H2240" s="168"/>
      <c r="I2240" s="168"/>
      <c r="J2240" s="168"/>
      <c r="K2240" s="168"/>
      <c r="L2240" s="168"/>
      <c r="M2240" s="168"/>
      <c r="N2240" s="168"/>
      <c r="O2240" s="168"/>
      <c r="P2240" s="168"/>
      <c r="Q2240" s="168"/>
      <c r="R2240" s="168"/>
      <c r="S2240" s="502"/>
      <c r="T2240" s="168"/>
      <c r="U2240" s="168"/>
      <c r="V2240" s="168"/>
      <c r="W2240" s="168"/>
      <c r="X2240" s="168"/>
      <c r="Y2240" s="168"/>
      <c r="Z2240" s="168"/>
      <c r="AA2240" s="168"/>
      <c r="AB2240" s="168"/>
      <c r="AC2240" s="168"/>
      <c r="AD2240" s="168"/>
      <c r="AE2240" s="168"/>
      <c r="AF2240" s="502"/>
      <c r="AG2240" s="168"/>
      <c r="AH2240" s="168"/>
      <c r="AI2240" s="168"/>
      <c r="AJ2240" s="168"/>
      <c r="AK2240" s="168"/>
      <c r="AL2240" s="168"/>
      <c r="AM2240" s="168"/>
      <c r="AN2240" s="168"/>
      <c r="AO2240" s="168"/>
      <c r="AP2240" s="168"/>
      <c r="AQ2240" s="168"/>
      <c r="AR2240" s="168"/>
      <c r="AS2240" s="502"/>
      <c r="AT2240" s="168"/>
      <c r="AU2240" s="168"/>
      <c r="AV2240" s="168"/>
      <c r="AW2240" s="569"/>
      <c r="AX2240" s="569"/>
      <c r="AY2240" s="569"/>
      <c r="AZ2240" s="168"/>
      <c r="BA2240" s="168"/>
      <c r="BB2240" s="168"/>
      <c r="BC2240" s="168"/>
      <c r="BD2240" s="168"/>
      <c r="BE2240" s="168"/>
      <c r="BF2240" s="523"/>
    </row>
    <row r="2241" spans="1:84">
      <c r="A2241" s="149"/>
      <c r="B2241" s="151"/>
      <c r="C2241" s="151"/>
      <c r="D2241" s="151"/>
      <c r="E2241" s="288"/>
      <c r="F2241" s="592"/>
      <c r="G2241" s="168"/>
      <c r="H2241" s="168"/>
      <c r="I2241" s="168"/>
      <c r="J2241" s="168"/>
      <c r="K2241" s="168"/>
      <c r="L2241" s="168"/>
      <c r="M2241" s="168"/>
      <c r="N2241" s="168"/>
      <c r="O2241" s="168"/>
      <c r="P2241" s="168"/>
      <c r="Q2241" s="168"/>
      <c r="R2241" s="168"/>
      <c r="S2241" s="502"/>
      <c r="T2241" s="168"/>
      <c r="U2241" s="168"/>
      <c r="V2241" s="168"/>
      <c r="W2241" s="168"/>
      <c r="X2241" s="168"/>
      <c r="Y2241" s="168"/>
      <c r="Z2241" s="168"/>
      <c r="AA2241" s="168"/>
      <c r="AB2241" s="168"/>
      <c r="AC2241" s="168"/>
      <c r="AD2241" s="168"/>
      <c r="AE2241" s="168"/>
      <c r="AF2241" s="502"/>
      <c r="AG2241" s="168"/>
      <c r="AH2241" s="168"/>
      <c r="AI2241" s="168"/>
      <c r="AJ2241" s="168"/>
      <c r="AK2241" s="168"/>
      <c r="AL2241" s="168"/>
      <c r="AM2241" s="168"/>
      <c r="AN2241" s="168"/>
      <c r="AO2241" s="168"/>
      <c r="AP2241" s="168"/>
      <c r="AQ2241" s="168"/>
      <c r="AR2241" s="168"/>
      <c r="AS2241" s="502"/>
      <c r="AT2241" s="168"/>
      <c r="AU2241" s="168"/>
      <c r="AV2241" s="168"/>
      <c r="AW2241" s="569"/>
      <c r="AX2241" s="569"/>
      <c r="AY2241" s="569"/>
      <c r="AZ2241" s="168"/>
      <c r="BA2241" s="168"/>
      <c r="BB2241" s="168"/>
      <c r="BC2241" s="168"/>
      <c r="BD2241" s="168"/>
      <c r="BE2241" s="168"/>
      <c r="BF2241" s="523"/>
    </row>
    <row r="2242" spans="1:84">
      <c r="A2242" s="149"/>
      <c r="B2242" s="149" t="s">
        <v>537</v>
      </c>
      <c r="C2242" s="151"/>
      <c r="D2242" s="151"/>
      <c r="E2242" s="375" t="s">
        <v>753</v>
      </c>
      <c r="F2242" s="592"/>
      <c r="G2242" s="159"/>
      <c r="H2242" s="159"/>
      <c r="I2242" s="275"/>
      <c r="J2242" s="159"/>
      <c r="K2242" s="159"/>
      <c r="L2242" s="275"/>
      <c r="M2242" s="159"/>
      <c r="N2242" s="159"/>
      <c r="O2242" s="275"/>
      <c r="P2242" s="159"/>
      <c r="Q2242" s="159"/>
      <c r="R2242" s="275"/>
      <c r="S2242" s="500"/>
      <c r="T2242" s="275"/>
      <c r="U2242" s="275"/>
      <c r="V2242" s="275"/>
      <c r="W2242" s="275"/>
      <c r="X2242" s="275"/>
      <c r="Y2242" s="275"/>
      <c r="Z2242" s="275"/>
      <c r="AA2242" s="275"/>
      <c r="AB2242" s="275"/>
      <c r="AC2242" s="275"/>
      <c r="AD2242" s="275"/>
      <c r="AE2242" s="275"/>
      <c r="AF2242" s="500"/>
      <c r="AG2242" s="275"/>
      <c r="AH2242" s="275"/>
      <c r="AI2242" s="275"/>
      <c r="AJ2242" s="275"/>
      <c r="AK2242" s="275"/>
      <c r="AL2242" s="275"/>
      <c r="AM2242" s="275"/>
      <c r="AN2242" s="275"/>
      <c r="AO2242" s="275"/>
      <c r="AP2242" s="275"/>
      <c r="AQ2242" s="275"/>
      <c r="AR2242" s="275"/>
      <c r="AS2242" s="500"/>
      <c r="AT2242" s="275"/>
      <c r="AU2242" s="275"/>
      <c r="AV2242" s="275"/>
      <c r="AW2242" s="567"/>
      <c r="AX2242" s="567"/>
      <c r="AY2242" s="567"/>
      <c r="AZ2242" s="159"/>
      <c r="BA2242" s="159"/>
      <c r="BB2242" s="275"/>
      <c r="BC2242" s="275"/>
      <c r="BD2242" s="275"/>
      <c r="BE2242" s="275"/>
      <c r="BF2242" s="521"/>
    </row>
    <row r="2243" spans="1:84">
      <c r="A2243" s="149"/>
      <c r="B2243" s="149"/>
      <c r="C2243" s="151"/>
      <c r="D2243" s="151"/>
      <c r="E2243" s="288" t="s">
        <v>77</v>
      </c>
      <c r="F2243" s="592">
        <v>4</v>
      </c>
      <c r="G2243" s="159">
        <v>2</v>
      </c>
      <c r="H2243" s="159"/>
      <c r="I2243" s="275">
        <f>SUM(G2243:H2243)</f>
        <v>2</v>
      </c>
      <c r="J2243" s="159"/>
      <c r="K2243" s="159"/>
      <c r="L2243" s="275">
        <f>SUM(J2243:K2243)</f>
        <v>0</v>
      </c>
      <c r="M2243" s="159"/>
      <c r="N2243" s="159"/>
      <c r="O2243" s="275">
        <f>SUM(M2243:N2243)</f>
        <v>0</v>
      </c>
      <c r="P2243" s="159">
        <v>1</v>
      </c>
      <c r="Q2243" s="159">
        <v>1</v>
      </c>
      <c r="R2243" s="275">
        <f>SUM(P2243:Q2243)</f>
        <v>2</v>
      </c>
      <c r="S2243" s="500"/>
      <c r="T2243" s="275"/>
      <c r="U2243" s="275"/>
      <c r="V2243" s="275">
        <f>SUM(T2243:U2243)</f>
        <v>0</v>
      </c>
      <c r="W2243" s="275"/>
      <c r="X2243" s="275"/>
      <c r="Y2243" s="275">
        <f>SUM(W2243:X2243)</f>
        <v>0</v>
      </c>
      <c r="Z2243" s="275"/>
      <c r="AA2243" s="275"/>
      <c r="AB2243" s="275">
        <f>SUM(Z2243:AA2243)</f>
        <v>0</v>
      </c>
      <c r="AC2243" s="275"/>
      <c r="AD2243" s="275"/>
      <c r="AE2243" s="275">
        <f>SUM(AC2243:AD2243)</f>
        <v>0</v>
      </c>
      <c r="AF2243" s="500"/>
      <c r="AG2243" s="275"/>
      <c r="AH2243" s="275"/>
      <c r="AI2243" s="275">
        <f>SUM(AG2243:AH2243)</f>
        <v>0</v>
      </c>
      <c r="AJ2243" s="275"/>
      <c r="AK2243" s="275"/>
      <c r="AL2243" s="275">
        <f>SUM(AJ2243:AK2243)</f>
        <v>0</v>
      </c>
      <c r="AM2243" s="275"/>
      <c r="AN2243" s="275"/>
      <c r="AO2243" s="275">
        <f>SUM(AM2243:AN2243)</f>
        <v>0</v>
      </c>
      <c r="AP2243" s="275"/>
      <c r="AQ2243" s="275"/>
      <c r="AR2243" s="275">
        <f>SUM(AP2243:AQ2243)</f>
        <v>0</v>
      </c>
      <c r="AS2243" s="500"/>
      <c r="AT2243" s="275"/>
      <c r="AU2243" s="275"/>
      <c r="AV2243" s="275">
        <f>SUM(AT2243:AU2243)</f>
        <v>0</v>
      </c>
      <c r="AW2243" s="567">
        <f t="shared" ref="AW2243:AW2244" si="10776">SUM(G2243,J2243,M2243,P2243,T2243,W2243,Z2243,AC2243,AG2243,AJ2243,AM2243,AP2243,AT2243)</f>
        <v>3</v>
      </c>
      <c r="AX2243" s="567">
        <f t="shared" ref="AX2243:AX2244" si="10777">SUM(H2243,K2243,N2243,Q2243,U2243,X2243,AA2243,AD2243,AH2243,AK2243,AN2243,AQ2243,AU2243)</f>
        <v>1</v>
      </c>
      <c r="AY2243" s="567">
        <f t="shared" ref="AY2243:AY2244" si="10778">SUM(I2243,L2243,O2243,R2243,V2243,Y2243,AB2243,AE2243,AI2243,AL2243,AO2243,AR2243,AV2243)</f>
        <v>4</v>
      </c>
      <c r="AZ2243" s="159"/>
      <c r="BA2243" s="159"/>
      <c r="BB2243" s="275">
        <f>SUM(AZ2243:BA2243)</f>
        <v>0</v>
      </c>
      <c r="BC2243" s="275"/>
      <c r="BD2243" s="275"/>
      <c r="BE2243" s="275">
        <f>SUM(BC2243:BD2243)</f>
        <v>0</v>
      </c>
      <c r="BF2243" s="521"/>
      <c r="BG2243" s="605">
        <f>SUM(F2243,S2243,AF2243,AS2243)</f>
        <v>4</v>
      </c>
      <c r="BH2243" s="533">
        <f>SUM(G2243,T2243,AG2243)</f>
        <v>2</v>
      </c>
      <c r="BI2243" s="533">
        <f t="shared" ref="BI2243:BI2245" si="10779">SUM(H2243,U2243,AH2243)</f>
        <v>0</v>
      </c>
      <c r="BJ2243" s="533">
        <f t="shared" ref="BJ2243:BJ2245" si="10780">SUM(I2243,V2243,AI2243)</f>
        <v>2</v>
      </c>
      <c r="BK2243" s="533">
        <f t="shared" ref="BK2243:BK2245" si="10781">SUM(J2243,W2243,AJ2243)</f>
        <v>0</v>
      </c>
      <c r="BL2243" s="533">
        <f t="shared" ref="BL2243:BL2245" si="10782">SUM(K2243,X2243,AK2243)</f>
        <v>0</v>
      </c>
      <c r="BM2243" s="533">
        <f t="shared" ref="BM2243:BM2245" si="10783">SUM(L2243,Y2243,AL2243)</f>
        <v>0</v>
      </c>
      <c r="BN2243" s="533">
        <f>SUM(M2243,Z2243,AM2243)</f>
        <v>0</v>
      </c>
      <c r="BO2243" s="533">
        <f t="shared" ref="BO2243:BO2245" si="10784">SUM(N2243,AA2243,AN2243)</f>
        <v>0</v>
      </c>
      <c r="BP2243" s="533">
        <f t="shared" ref="BP2243:BP2245" si="10785">SUM(O2243,AB2243,AO2243)</f>
        <v>0</v>
      </c>
      <c r="BQ2243" s="533">
        <f t="shared" ref="BQ2243:BQ2245" si="10786">SUM(P2243,AC2243,AP2243)</f>
        <v>1</v>
      </c>
      <c r="BR2243" s="533">
        <f t="shared" ref="BR2243:BR2245" si="10787">SUM(Q2243,AD2243,AQ2243)</f>
        <v>1</v>
      </c>
      <c r="BS2243" s="533">
        <f t="shared" ref="BS2243:BS2245" si="10788">SUM(R2243,AE2243,AR2243)</f>
        <v>2</v>
      </c>
      <c r="BT2243" s="533">
        <f>AT2243</f>
        <v>0</v>
      </c>
      <c r="BU2243" s="533">
        <f t="shared" ref="BU2243:BU2245" si="10789">AU2243</f>
        <v>0</v>
      </c>
      <c r="BV2243" s="533">
        <f t="shared" ref="BV2243:BV2245" si="10790">AV2243</f>
        <v>0</v>
      </c>
      <c r="BW2243" s="536">
        <f>SUM(BH2243,BK2243,BN2243,BQ2243,BT2243)</f>
        <v>3</v>
      </c>
      <c r="BX2243" s="536">
        <f t="shared" ref="BX2243:BX2245" si="10791">SUM(BI2243,BL2243,BO2243,BR2243,BU2243)</f>
        <v>1</v>
      </c>
      <c r="BY2243" s="536">
        <f t="shared" ref="BY2243:BY2245" si="10792">SUM(BJ2243,BM2243,BP2243,BS2243,BV2243)</f>
        <v>4</v>
      </c>
      <c r="BZ2243" t="s">
        <v>74</v>
      </c>
      <c r="CA2243" s="553">
        <f>AZ2243</f>
        <v>0</v>
      </c>
      <c r="CB2243" s="553">
        <f t="shared" ref="CB2243:CB2245" si="10793">BA2243</f>
        <v>0</v>
      </c>
      <c r="CC2243" s="553">
        <f t="shared" ref="CC2243:CC2245" si="10794">BB2243</f>
        <v>0</v>
      </c>
      <c r="CD2243" s="553">
        <f>BC2243</f>
        <v>0</v>
      </c>
      <c r="CE2243" s="553">
        <f t="shared" ref="CE2243:CE2245" si="10795">BD2243</f>
        <v>0</v>
      </c>
      <c r="CF2243" s="553">
        <f t="shared" ref="CF2243:CF2245" si="10796">BE2243</f>
        <v>0</v>
      </c>
    </row>
    <row r="2244" spans="1:84">
      <c r="A2244" s="149"/>
      <c r="B2244" s="151"/>
      <c r="C2244" s="151"/>
      <c r="D2244" s="151"/>
      <c r="E2244" s="288" t="s">
        <v>78</v>
      </c>
      <c r="F2244" s="592">
        <v>4</v>
      </c>
      <c r="G2244" s="159">
        <v>1</v>
      </c>
      <c r="H2244" s="159"/>
      <c r="I2244" s="275">
        <f>SUM(G2244:H2244)</f>
        <v>1</v>
      </c>
      <c r="J2244" s="159"/>
      <c r="K2244" s="159"/>
      <c r="L2244" s="275">
        <f>SUM(J2244:K2244)</f>
        <v>0</v>
      </c>
      <c r="M2244" s="159"/>
      <c r="N2244" s="159"/>
      <c r="O2244" s="275">
        <f>SUM(M2244:N2244)</f>
        <v>0</v>
      </c>
      <c r="P2244" s="159">
        <v>2</v>
      </c>
      <c r="Q2244" s="159"/>
      <c r="R2244" s="275">
        <f>SUM(P2244:Q2244)</f>
        <v>2</v>
      </c>
      <c r="S2244" s="500"/>
      <c r="T2244" s="275"/>
      <c r="U2244" s="275"/>
      <c r="V2244" s="275">
        <f>SUM(T2244:U2244)</f>
        <v>0</v>
      </c>
      <c r="W2244" s="275"/>
      <c r="X2244" s="275"/>
      <c r="Y2244" s="275">
        <f>SUM(W2244:X2244)</f>
        <v>0</v>
      </c>
      <c r="Z2244" s="275"/>
      <c r="AA2244" s="275"/>
      <c r="AB2244" s="275">
        <f>SUM(Z2244:AA2244)</f>
        <v>0</v>
      </c>
      <c r="AC2244" s="275"/>
      <c r="AD2244" s="275"/>
      <c r="AE2244" s="275">
        <f>SUM(AC2244:AD2244)</f>
        <v>0</v>
      </c>
      <c r="AF2244" s="500"/>
      <c r="AG2244" s="275"/>
      <c r="AH2244" s="275"/>
      <c r="AI2244" s="275">
        <f>SUM(AG2244:AH2244)</f>
        <v>0</v>
      </c>
      <c r="AJ2244" s="275"/>
      <c r="AK2244" s="275"/>
      <c r="AL2244" s="275">
        <f>SUM(AJ2244:AK2244)</f>
        <v>0</v>
      </c>
      <c r="AM2244" s="275"/>
      <c r="AN2244" s="275"/>
      <c r="AO2244" s="275">
        <f>SUM(AM2244:AN2244)</f>
        <v>0</v>
      </c>
      <c r="AP2244" s="275"/>
      <c r="AQ2244" s="275"/>
      <c r="AR2244" s="275">
        <f>SUM(AP2244:AQ2244)</f>
        <v>0</v>
      </c>
      <c r="AS2244" s="500"/>
      <c r="AT2244" s="275"/>
      <c r="AU2244" s="275"/>
      <c r="AV2244" s="275">
        <f>SUM(AT2244:AU2244)</f>
        <v>0</v>
      </c>
      <c r="AW2244" s="567">
        <f t="shared" si="10776"/>
        <v>3</v>
      </c>
      <c r="AX2244" s="567">
        <f t="shared" si="10777"/>
        <v>0</v>
      </c>
      <c r="AY2244" s="567">
        <f t="shared" si="10778"/>
        <v>3</v>
      </c>
      <c r="AZ2244" s="159"/>
      <c r="BA2244" s="159"/>
      <c r="BB2244" s="275">
        <f>SUM(AZ2244:BA2244)</f>
        <v>0</v>
      </c>
      <c r="BC2244" s="275"/>
      <c r="BD2244" s="275"/>
      <c r="BE2244" s="275">
        <f>SUM(BC2244:BD2244)</f>
        <v>0</v>
      </c>
      <c r="BF2244" s="521"/>
      <c r="BG2244" s="605">
        <f>SUM(F2244,S2244,AF2244,AS2244)</f>
        <v>4</v>
      </c>
      <c r="BH2244" s="533">
        <f>SUM(G2244,T2244,AG2244)</f>
        <v>1</v>
      </c>
      <c r="BI2244" s="533">
        <f t="shared" si="10779"/>
        <v>0</v>
      </c>
      <c r="BJ2244" s="533">
        <f t="shared" si="10780"/>
        <v>1</v>
      </c>
      <c r="BK2244" s="533">
        <f t="shared" si="10781"/>
        <v>0</v>
      </c>
      <c r="BL2244" s="533">
        <f t="shared" si="10782"/>
        <v>0</v>
      </c>
      <c r="BM2244" s="533">
        <f t="shared" si="10783"/>
        <v>0</v>
      </c>
      <c r="BN2244" s="533">
        <f>SUM(M2244,Z2244,AM2244)</f>
        <v>0</v>
      </c>
      <c r="BO2244" s="533">
        <f t="shared" si="10784"/>
        <v>0</v>
      </c>
      <c r="BP2244" s="533">
        <f t="shared" si="10785"/>
        <v>0</v>
      </c>
      <c r="BQ2244" s="533">
        <f t="shared" si="10786"/>
        <v>2</v>
      </c>
      <c r="BR2244" s="533">
        <f t="shared" si="10787"/>
        <v>0</v>
      </c>
      <c r="BS2244" s="533">
        <f t="shared" si="10788"/>
        <v>2</v>
      </c>
      <c r="BT2244" s="533">
        <f>AT2244</f>
        <v>0</v>
      </c>
      <c r="BU2244" s="533">
        <f t="shared" si="10789"/>
        <v>0</v>
      </c>
      <c r="BV2244" s="533">
        <f t="shared" si="10790"/>
        <v>0</v>
      </c>
      <c r="BW2244" s="536">
        <f>SUM(BH2244,BK2244,BN2244,BQ2244,BT2244)</f>
        <v>3</v>
      </c>
      <c r="BX2244" s="536">
        <f t="shared" si="10791"/>
        <v>0</v>
      </c>
      <c r="BY2244" s="536">
        <f t="shared" si="10792"/>
        <v>3</v>
      </c>
      <c r="BZ2244" t="s">
        <v>74</v>
      </c>
      <c r="CA2244" s="553">
        <f>AZ2244</f>
        <v>0</v>
      </c>
      <c r="CB2244" s="553">
        <f t="shared" si="10793"/>
        <v>0</v>
      </c>
      <c r="CC2244" s="553">
        <f t="shared" si="10794"/>
        <v>0</v>
      </c>
      <c r="CD2244" s="553">
        <f>BC2244</f>
        <v>0</v>
      </c>
      <c r="CE2244" s="553">
        <f t="shared" si="10795"/>
        <v>0</v>
      </c>
      <c r="CF2244" s="553">
        <f t="shared" si="10796"/>
        <v>0</v>
      </c>
    </row>
    <row r="2245" spans="1:84">
      <c r="A2245" s="149"/>
      <c r="B2245" s="151"/>
      <c r="C2245" s="151"/>
      <c r="D2245" s="151"/>
      <c r="E2245" s="288"/>
      <c r="F2245" s="592">
        <f t="shared" ref="F2245:BE2245" si="10797">SUM(F2243:F2244)</f>
        <v>8</v>
      </c>
      <c r="G2245" s="276">
        <f t="shared" si="10797"/>
        <v>3</v>
      </c>
      <c r="H2245" s="276">
        <f t="shared" si="10797"/>
        <v>0</v>
      </c>
      <c r="I2245" s="276">
        <f t="shared" si="10797"/>
        <v>3</v>
      </c>
      <c r="J2245" s="276">
        <f t="shared" si="10797"/>
        <v>0</v>
      </c>
      <c r="K2245" s="276">
        <f t="shared" si="10797"/>
        <v>0</v>
      </c>
      <c r="L2245" s="276">
        <f t="shared" si="10797"/>
        <v>0</v>
      </c>
      <c r="M2245" s="276">
        <f t="shared" si="10797"/>
        <v>0</v>
      </c>
      <c r="N2245" s="276">
        <f t="shared" si="10797"/>
        <v>0</v>
      </c>
      <c r="O2245" s="276">
        <f t="shared" si="10797"/>
        <v>0</v>
      </c>
      <c r="P2245" s="276">
        <f t="shared" si="10797"/>
        <v>3</v>
      </c>
      <c r="Q2245" s="276">
        <f t="shared" si="10797"/>
        <v>1</v>
      </c>
      <c r="R2245" s="276">
        <f t="shared" si="10797"/>
        <v>4</v>
      </c>
      <c r="S2245" s="501">
        <f t="shared" si="10797"/>
        <v>0</v>
      </c>
      <c r="T2245" s="276">
        <f t="shared" si="10797"/>
        <v>0</v>
      </c>
      <c r="U2245" s="276">
        <f t="shared" si="10797"/>
        <v>0</v>
      </c>
      <c r="V2245" s="276">
        <f t="shared" si="10797"/>
        <v>0</v>
      </c>
      <c r="W2245" s="276">
        <f t="shared" si="10797"/>
        <v>0</v>
      </c>
      <c r="X2245" s="276">
        <f t="shared" si="10797"/>
        <v>0</v>
      </c>
      <c r="Y2245" s="276">
        <f t="shared" si="10797"/>
        <v>0</v>
      </c>
      <c r="Z2245" s="276">
        <f t="shared" si="10797"/>
        <v>0</v>
      </c>
      <c r="AA2245" s="276">
        <f t="shared" si="10797"/>
        <v>0</v>
      </c>
      <c r="AB2245" s="276">
        <f t="shared" si="10797"/>
        <v>0</v>
      </c>
      <c r="AC2245" s="276">
        <f t="shared" si="10797"/>
        <v>0</v>
      </c>
      <c r="AD2245" s="276">
        <f t="shared" si="10797"/>
        <v>0</v>
      </c>
      <c r="AE2245" s="276">
        <f t="shared" si="10797"/>
        <v>0</v>
      </c>
      <c r="AF2245" s="501">
        <f t="shared" si="10797"/>
        <v>0</v>
      </c>
      <c r="AG2245" s="276">
        <f t="shared" si="10797"/>
        <v>0</v>
      </c>
      <c r="AH2245" s="276">
        <f t="shared" si="10797"/>
        <v>0</v>
      </c>
      <c r="AI2245" s="276">
        <f t="shared" si="10797"/>
        <v>0</v>
      </c>
      <c r="AJ2245" s="276">
        <f t="shared" si="10797"/>
        <v>0</v>
      </c>
      <c r="AK2245" s="276">
        <f t="shared" si="10797"/>
        <v>0</v>
      </c>
      <c r="AL2245" s="276">
        <f t="shared" si="10797"/>
        <v>0</v>
      </c>
      <c r="AM2245" s="276">
        <f t="shared" si="10797"/>
        <v>0</v>
      </c>
      <c r="AN2245" s="276">
        <f t="shared" si="10797"/>
        <v>0</v>
      </c>
      <c r="AO2245" s="276">
        <f t="shared" si="10797"/>
        <v>0</v>
      </c>
      <c r="AP2245" s="276">
        <f t="shared" si="10797"/>
        <v>0</v>
      </c>
      <c r="AQ2245" s="276">
        <f t="shared" si="10797"/>
        <v>0</v>
      </c>
      <c r="AR2245" s="276">
        <f t="shared" si="10797"/>
        <v>0</v>
      </c>
      <c r="AS2245" s="501">
        <f t="shared" si="10797"/>
        <v>0</v>
      </c>
      <c r="AT2245" s="276">
        <f t="shared" si="10797"/>
        <v>0</v>
      </c>
      <c r="AU2245" s="276">
        <f t="shared" si="10797"/>
        <v>0</v>
      </c>
      <c r="AV2245" s="276">
        <f t="shared" si="10797"/>
        <v>0</v>
      </c>
      <c r="AW2245" s="568">
        <f t="shared" si="10797"/>
        <v>6</v>
      </c>
      <c r="AX2245" s="568">
        <f t="shared" si="10797"/>
        <v>1</v>
      </c>
      <c r="AY2245" s="568">
        <f t="shared" si="10797"/>
        <v>7</v>
      </c>
      <c r="AZ2245" s="276">
        <f t="shared" si="10797"/>
        <v>0</v>
      </c>
      <c r="BA2245" s="276">
        <f t="shared" si="10797"/>
        <v>0</v>
      </c>
      <c r="BB2245" s="276">
        <f t="shared" si="10797"/>
        <v>0</v>
      </c>
      <c r="BC2245" s="276">
        <f t="shared" si="10797"/>
        <v>0</v>
      </c>
      <c r="BD2245" s="276">
        <f t="shared" si="10797"/>
        <v>0</v>
      </c>
      <c r="BE2245" s="276">
        <f t="shared" si="10797"/>
        <v>0</v>
      </c>
      <c r="BF2245" s="522"/>
      <c r="BG2245" s="605">
        <f>SUM(F2245,S2245,AF2245,AS2245)</f>
        <v>8</v>
      </c>
      <c r="BH2245" s="533">
        <f>SUM(G2245,T2245,AG2245)</f>
        <v>3</v>
      </c>
      <c r="BI2245" s="533">
        <f t="shared" si="10779"/>
        <v>0</v>
      </c>
      <c r="BJ2245" s="533">
        <f t="shared" si="10780"/>
        <v>3</v>
      </c>
      <c r="BK2245" s="533">
        <f t="shared" si="10781"/>
        <v>0</v>
      </c>
      <c r="BL2245" s="533">
        <f t="shared" si="10782"/>
        <v>0</v>
      </c>
      <c r="BM2245" s="533">
        <f t="shared" si="10783"/>
        <v>0</v>
      </c>
      <c r="BN2245" s="533">
        <f>SUM(M2245,Z2245,AM2245)</f>
        <v>0</v>
      </c>
      <c r="BO2245" s="533">
        <f t="shared" si="10784"/>
        <v>0</v>
      </c>
      <c r="BP2245" s="533">
        <f t="shared" si="10785"/>
        <v>0</v>
      </c>
      <c r="BQ2245" s="533">
        <f t="shared" si="10786"/>
        <v>3</v>
      </c>
      <c r="BR2245" s="533">
        <f t="shared" si="10787"/>
        <v>1</v>
      </c>
      <c r="BS2245" s="533">
        <f t="shared" si="10788"/>
        <v>4</v>
      </c>
      <c r="BT2245" s="533">
        <f>AT2245</f>
        <v>0</v>
      </c>
      <c r="BU2245" s="533">
        <f t="shared" si="10789"/>
        <v>0</v>
      </c>
      <c r="BV2245" s="533">
        <f t="shared" si="10790"/>
        <v>0</v>
      </c>
      <c r="BW2245" s="536">
        <f>SUM(BH2245,BK2245,BN2245,BQ2245,BT2245)</f>
        <v>6</v>
      </c>
      <c r="BX2245" s="536">
        <f t="shared" si="10791"/>
        <v>1</v>
      </c>
      <c r="BY2245" s="536">
        <f t="shared" si="10792"/>
        <v>7</v>
      </c>
      <c r="BZ2245" t="s">
        <v>74</v>
      </c>
      <c r="CA2245" s="553">
        <f>AZ2245</f>
        <v>0</v>
      </c>
      <c r="CB2245" s="553">
        <f t="shared" si="10793"/>
        <v>0</v>
      </c>
      <c r="CC2245" s="553">
        <f t="shared" si="10794"/>
        <v>0</v>
      </c>
      <c r="CD2245" s="553">
        <f>BC2245</f>
        <v>0</v>
      </c>
      <c r="CE2245" s="553">
        <f t="shared" si="10795"/>
        <v>0</v>
      </c>
      <c r="CF2245" s="553">
        <f t="shared" si="10796"/>
        <v>0</v>
      </c>
    </row>
    <row r="2246" spans="1:84">
      <c r="A2246" s="149"/>
      <c r="B2246" s="151"/>
      <c r="C2246" s="151"/>
      <c r="D2246" s="151"/>
      <c r="E2246" s="288"/>
      <c r="F2246" s="592"/>
      <c r="G2246" s="276"/>
      <c r="H2246" s="276"/>
      <c r="I2246" s="276"/>
      <c r="J2246" s="276"/>
      <c r="K2246" s="276"/>
      <c r="L2246" s="276"/>
      <c r="M2246" s="276"/>
      <c r="N2246" s="276"/>
      <c r="O2246" s="276"/>
      <c r="P2246" s="276"/>
      <c r="Q2246" s="276"/>
      <c r="R2246" s="276"/>
      <c r="S2246" s="501"/>
      <c r="T2246" s="276"/>
      <c r="U2246" s="276"/>
      <c r="V2246" s="276"/>
      <c r="W2246" s="276"/>
      <c r="X2246" s="276"/>
      <c r="Y2246" s="276"/>
      <c r="Z2246" s="276"/>
      <c r="AA2246" s="276"/>
      <c r="AB2246" s="276"/>
      <c r="AC2246" s="276"/>
      <c r="AD2246" s="276"/>
      <c r="AE2246" s="276"/>
      <c r="AF2246" s="501"/>
      <c r="AG2246" s="276"/>
      <c r="AH2246" s="276"/>
      <c r="AI2246" s="276"/>
      <c r="AJ2246" s="276"/>
      <c r="AK2246" s="276"/>
      <c r="AL2246" s="276"/>
      <c r="AM2246" s="276"/>
      <c r="AN2246" s="276"/>
      <c r="AO2246" s="276"/>
      <c r="AP2246" s="276"/>
      <c r="AQ2246" s="276"/>
      <c r="AR2246" s="276"/>
      <c r="AS2246" s="501"/>
      <c r="AT2246" s="276"/>
      <c r="AU2246" s="276"/>
      <c r="AV2246" s="276"/>
      <c r="AW2246" s="568"/>
      <c r="AX2246" s="568"/>
      <c r="AY2246" s="568"/>
      <c r="AZ2246" s="276"/>
      <c r="BA2246" s="276"/>
      <c r="BB2246" s="276"/>
      <c r="BC2246" s="276"/>
      <c r="BD2246" s="276"/>
      <c r="BE2246" s="276"/>
      <c r="BF2246" s="522"/>
    </row>
    <row r="2247" spans="1:84">
      <c r="A2247" s="149"/>
      <c r="B2247" s="149" t="s">
        <v>699</v>
      </c>
      <c r="C2247" s="151"/>
      <c r="D2247" s="151"/>
      <c r="E2247" s="375" t="s">
        <v>754</v>
      </c>
      <c r="F2247" s="592"/>
      <c r="G2247" s="159"/>
      <c r="H2247" s="159"/>
      <c r="I2247" s="275"/>
      <c r="J2247" s="159"/>
      <c r="K2247" s="159"/>
      <c r="L2247" s="275"/>
      <c r="M2247" s="159"/>
      <c r="N2247" s="159"/>
      <c r="O2247" s="275"/>
      <c r="P2247" s="159"/>
      <c r="Q2247" s="159"/>
      <c r="R2247" s="275"/>
      <c r="S2247" s="500"/>
      <c r="T2247" s="275"/>
      <c r="U2247" s="275"/>
      <c r="V2247" s="275"/>
      <c r="W2247" s="275"/>
      <c r="X2247" s="275"/>
      <c r="Y2247" s="275"/>
      <c r="Z2247" s="275"/>
      <c r="AA2247" s="275"/>
      <c r="AB2247" s="275"/>
      <c r="AC2247" s="275"/>
      <c r="AD2247" s="275"/>
      <c r="AE2247" s="275"/>
      <c r="AF2247" s="500"/>
      <c r="AG2247" s="275"/>
      <c r="AH2247" s="275"/>
      <c r="AI2247" s="275"/>
      <c r="AJ2247" s="275"/>
      <c r="AK2247" s="275"/>
      <c r="AL2247" s="275"/>
      <c r="AM2247" s="275"/>
      <c r="AN2247" s="275"/>
      <c r="AO2247" s="275"/>
      <c r="AP2247" s="275"/>
      <c r="AQ2247" s="275"/>
      <c r="AR2247" s="275"/>
      <c r="AS2247" s="500"/>
      <c r="AT2247" s="275"/>
      <c r="AU2247" s="275"/>
      <c r="AV2247" s="275"/>
      <c r="AW2247" s="567"/>
      <c r="AX2247" s="567"/>
      <c r="AY2247" s="567"/>
      <c r="AZ2247" s="159"/>
      <c r="BA2247" s="159"/>
      <c r="BB2247" s="275"/>
      <c r="BC2247" s="275"/>
      <c r="BD2247" s="275"/>
      <c r="BE2247" s="275"/>
      <c r="BF2247" s="521"/>
    </row>
    <row r="2248" spans="1:84">
      <c r="A2248" s="149"/>
      <c r="B2248" s="149"/>
      <c r="C2248" s="151"/>
      <c r="D2248" s="151"/>
      <c r="E2248" s="288" t="s">
        <v>77</v>
      </c>
      <c r="F2248" s="592">
        <v>5</v>
      </c>
      <c r="G2248" s="159"/>
      <c r="H2248" s="159"/>
      <c r="I2248" s="275">
        <f>SUM(G2248:H2248)</f>
        <v>0</v>
      </c>
      <c r="J2248" s="159"/>
      <c r="K2248" s="159"/>
      <c r="L2248" s="275">
        <f>SUM(J2248:K2248)</f>
        <v>0</v>
      </c>
      <c r="M2248" s="159"/>
      <c r="N2248" s="159"/>
      <c r="O2248" s="275">
        <f>SUM(M2248:N2248)</f>
        <v>0</v>
      </c>
      <c r="P2248" s="159"/>
      <c r="Q2248" s="159"/>
      <c r="R2248" s="275">
        <f>SUM(P2248:Q2248)</f>
        <v>0</v>
      </c>
      <c r="S2248" s="500"/>
      <c r="T2248" s="275"/>
      <c r="U2248" s="275"/>
      <c r="V2248" s="275">
        <f>SUM(T2248:U2248)</f>
        <v>0</v>
      </c>
      <c r="W2248" s="275"/>
      <c r="X2248" s="275"/>
      <c r="Y2248" s="275">
        <f>SUM(W2248:X2248)</f>
        <v>0</v>
      </c>
      <c r="Z2248" s="275"/>
      <c r="AA2248" s="275"/>
      <c r="AB2248" s="275">
        <f>SUM(Z2248:AA2248)</f>
        <v>0</v>
      </c>
      <c r="AC2248" s="275"/>
      <c r="AD2248" s="275"/>
      <c r="AE2248" s="275">
        <f>SUM(AC2248:AD2248)</f>
        <v>0</v>
      </c>
      <c r="AF2248" s="500"/>
      <c r="AG2248" s="275"/>
      <c r="AH2248" s="275"/>
      <c r="AI2248" s="275">
        <f>SUM(AG2248:AH2248)</f>
        <v>0</v>
      </c>
      <c r="AJ2248" s="275"/>
      <c r="AK2248" s="275"/>
      <c r="AL2248" s="275">
        <f>SUM(AJ2248:AK2248)</f>
        <v>0</v>
      </c>
      <c r="AM2248" s="275"/>
      <c r="AN2248" s="275"/>
      <c r="AO2248" s="275">
        <f>SUM(AM2248:AN2248)</f>
        <v>0</v>
      </c>
      <c r="AP2248" s="275"/>
      <c r="AQ2248" s="275"/>
      <c r="AR2248" s="275">
        <f>SUM(AP2248:AQ2248)</f>
        <v>0</v>
      </c>
      <c r="AS2248" s="500"/>
      <c r="AT2248" s="275"/>
      <c r="AU2248" s="275"/>
      <c r="AV2248" s="275">
        <f>SUM(AT2248:AU2248)</f>
        <v>0</v>
      </c>
      <c r="AW2248" s="567">
        <f t="shared" ref="AW2248:AW2249" si="10798">SUM(G2248,J2248,M2248,P2248,T2248,W2248,Z2248,AC2248,AG2248,AJ2248,AM2248,AP2248,AT2248)</f>
        <v>0</v>
      </c>
      <c r="AX2248" s="567">
        <f t="shared" ref="AX2248:AX2249" si="10799">SUM(H2248,K2248,N2248,Q2248,U2248,X2248,AA2248,AD2248,AH2248,AK2248,AN2248,AQ2248,AU2248)</f>
        <v>0</v>
      </c>
      <c r="AY2248" s="567">
        <f t="shared" ref="AY2248:AY2249" si="10800">SUM(I2248,L2248,O2248,R2248,V2248,Y2248,AB2248,AE2248,AI2248,AL2248,AO2248,AR2248,AV2248)</f>
        <v>0</v>
      </c>
      <c r="AZ2248" s="159"/>
      <c r="BA2248" s="159"/>
      <c r="BB2248" s="275">
        <f>SUM(AZ2248:BA2248)</f>
        <v>0</v>
      </c>
      <c r="BC2248" s="275"/>
      <c r="BD2248" s="275"/>
      <c r="BE2248" s="275">
        <f>SUM(BC2248:BD2248)</f>
        <v>0</v>
      </c>
      <c r="BF2248" s="521"/>
      <c r="BG2248" s="605">
        <f>SUM(F2248,S2248,AF2248,AS2248)</f>
        <v>5</v>
      </c>
      <c r="BH2248" s="533">
        <f>SUM(G2248,T2248,AG2248)</f>
        <v>0</v>
      </c>
      <c r="BI2248" s="533">
        <f t="shared" ref="BI2248:BI2250" si="10801">SUM(H2248,U2248,AH2248)</f>
        <v>0</v>
      </c>
      <c r="BJ2248" s="533">
        <f t="shared" ref="BJ2248:BJ2250" si="10802">SUM(I2248,V2248,AI2248)</f>
        <v>0</v>
      </c>
      <c r="BK2248" s="533">
        <f t="shared" ref="BK2248:BK2250" si="10803">SUM(J2248,W2248,AJ2248)</f>
        <v>0</v>
      </c>
      <c r="BL2248" s="533">
        <f t="shared" ref="BL2248:BL2250" si="10804">SUM(K2248,X2248,AK2248)</f>
        <v>0</v>
      </c>
      <c r="BM2248" s="533">
        <f t="shared" ref="BM2248:BM2250" si="10805">SUM(L2248,Y2248,AL2248)</f>
        <v>0</v>
      </c>
      <c r="BN2248" s="533">
        <f>SUM(M2248,Z2248,AM2248)</f>
        <v>0</v>
      </c>
      <c r="BO2248" s="533">
        <f t="shared" ref="BO2248:BO2250" si="10806">SUM(N2248,AA2248,AN2248)</f>
        <v>0</v>
      </c>
      <c r="BP2248" s="533">
        <f t="shared" ref="BP2248:BP2250" si="10807">SUM(O2248,AB2248,AO2248)</f>
        <v>0</v>
      </c>
      <c r="BQ2248" s="533">
        <f t="shared" ref="BQ2248:BQ2250" si="10808">SUM(P2248,AC2248,AP2248)</f>
        <v>0</v>
      </c>
      <c r="BR2248" s="533">
        <f t="shared" ref="BR2248:BR2250" si="10809">SUM(Q2248,AD2248,AQ2248)</f>
        <v>0</v>
      </c>
      <c r="BS2248" s="533">
        <f t="shared" ref="BS2248:BS2250" si="10810">SUM(R2248,AE2248,AR2248)</f>
        <v>0</v>
      </c>
      <c r="BT2248" s="533">
        <f>AT2248</f>
        <v>0</v>
      </c>
      <c r="BU2248" s="533">
        <f t="shared" ref="BU2248:BU2250" si="10811">AU2248</f>
        <v>0</v>
      </c>
      <c r="BV2248" s="533">
        <f t="shared" ref="BV2248:BV2250" si="10812">AV2248</f>
        <v>0</v>
      </c>
      <c r="BW2248" s="536">
        <f>SUM(BH2248,BK2248,BN2248,BQ2248,BT2248)</f>
        <v>0</v>
      </c>
      <c r="BX2248" s="536">
        <f t="shared" ref="BX2248:BX2250" si="10813">SUM(BI2248,BL2248,BO2248,BR2248,BU2248)</f>
        <v>0</v>
      </c>
      <c r="BY2248" s="536">
        <f t="shared" ref="BY2248:BY2250" si="10814">SUM(BJ2248,BM2248,BP2248,BS2248,BV2248)</f>
        <v>0</v>
      </c>
      <c r="BZ2248" t="s">
        <v>74</v>
      </c>
      <c r="CA2248" s="553">
        <f>AZ2248</f>
        <v>0</v>
      </c>
      <c r="CB2248" s="553">
        <f t="shared" ref="CB2248:CB2250" si="10815">BA2248</f>
        <v>0</v>
      </c>
      <c r="CC2248" s="553">
        <f t="shared" ref="CC2248:CC2250" si="10816">BB2248</f>
        <v>0</v>
      </c>
      <c r="CD2248" s="553">
        <f>BC2248</f>
        <v>0</v>
      </c>
      <c r="CE2248" s="553">
        <f t="shared" ref="CE2248:CE2250" si="10817">BD2248</f>
        <v>0</v>
      </c>
      <c r="CF2248" s="553">
        <f t="shared" ref="CF2248:CF2250" si="10818">BE2248</f>
        <v>0</v>
      </c>
    </row>
    <row r="2249" spans="1:84">
      <c r="A2249" s="149"/>
      <c r="B2249" s="151"/>
      <c r="C2249" s="151"/>
      <c r="D2249" s="151"/>
      <c r="E2249" s="288" t="s">
        <v>78</v>
      </c>
      <c r="F2249" s="592">
        <v>5</v>
      </c>
      <c r="G2249" s="159"/>
      <c r="H2249" s="159"/>
      <c r="I2249" s="275">
        <f>SUM(G2249:H2249)</f>
        <v>0</v>
      </c>
      <c r="J2249" s="159"/>
      <c r="K2249" s="159"/>
      <c r="L2249" s="275">
        <f>SUM(J2249:K2249)</f>
        <v>0</v>
      </c>
      <c r="M2249" s="159"/>
      <c r="N2249" s="159"/>
      <c r="O2249" s="275">
        <f>SUM(M2249:N2249)</f>
        <v>0</v>
      </c>
      <c r="P2249" s="159"/>
      <c r="Q2249" s="159"/>
      <c r="R2249" s="275">
        <f>SUM(P2249:Q2249)</f>
        <v>0</v>
      </c>
      <c r="S2249" s="500"/>
      <c r="T2249" s="275"/>
      <c r="U2249" s="275"/>
      <c r="V2249" s="275">
        <f>SUM(T2249:U2249)</f>
        <v>0</v>
      </c>
      <c r="W2249" s="275"/>
      <c r="X2249" s="275"/>
      <c r="Y2249" s="275">
        <f>SUM(W2249:X2249)</f>
        <v>0</v>
      </c>
      <c r="Z2249" s="275"/>
      <c r="AA2249" s="275"/>
      <c r="AB2249" s="275">
        <f>SUM(Z2249:AA2249)</f>
        <v>0</v>
      </c>
      <c r="AC2249" s="275"/>
      <c r="AD2249" s="275"/>
      <c r="AE2249" s="275">
        <f>SUM(AC2249:AD2249)</f>
        <v>0</v>
      </c>
      <c r="AF2249" s="500"/>
      <c r="AG2249" s="275"/>
      <c r="AH2249" s="275"/>
      <c r="AI2249" s="275">
        <f>SUM(AG2249:AH2249)</f>
        <v>0</v>
      </c>
      <c r="AJ2249" s="275"/>
      <c r="AK2249" s="275"/>
      <c r="AL2249" s="275">
        <f>SUM(AJ2249:AK2249)</f>
        <v>0</v>
      </c>
      <c r="AM2249" s="275"/>
      <c r="AN2249" s="275"/>
      <c r="AO2249" s="275">
        <f>SUM(AM2249:AN2249)</f>
        <v>0</v>
      </c>
      <c r="AP2249" s="275"/>
      <c r="AQ2249" s="275"/>
      <c r="AR2249" s="275">
        <f>SUM(AP2249:AQ2249)</f>
        <v>0</v>
      </c>
      <c r="AS2249" s="500"/>
      <c r="AT2249" s="275"/>
      <c r="AU2249" s="275"/>
      <c r="AV2249" s="275">
        <f>SUM(AT2249:AU2249)</f>
        <v>0</v>
      </c>
      <c r="AW2249" s="567">
        <f t="shared" si="10798"/>
        <v>0</v>
      </c>
      <c r="AX2249" s="567">
        <f t="shared" si="10799"/>
        <v>0</v>
      </c>
      <c r="AY2249" s="567">
        <f t="shared" si="10800"/>
        <v>0</v>
      </c>
      <c r="AZ2249" s="159"/>
      <c r="BA2249" s="159"/>
      <c r="BB2249" s="275">
        <f>SUM(AZ2249:BA2249)</f>
        <v>0</v>
      </c>
      <c r="BC2249" s="275"/>
      <c r="BD2249" s="275"/>
      <c r="BE2249" s="275">
        <f>SUM(BC2249:BD2249)</f>
        <v>0</v>
      </c>
      <c r="BF2249" s="521"/>
      <c r="BG2249" s="605">
        <f>SUM(F2249,S2249,AF2249,AS2249)</f>
        <v>5</v>
      </c>
      <c r="BH2249" s="533">
        <f>SUM(G2249,T2249,AG2249)</f>
        <v>0</v>
      </c>
      <c r="BI2249" s="533">
        <f t="shared" si="10801"/>
        <v>0</v>
      </c>
      <c r="BJ2249" s="533">
        <f t="shared" si="10802"/>
        <v>0</v>
      </c>
      <c r="BK2249" s="533">
        <f t="shared" si="10803"/>
        <v>0</v>
      </c>
      <c r="BL2249" s="533">
        <f t="shared" si="10804"/>
        <v>0</v>
      </c>
      <c r="BM2249" s="533">
        <f t="shared" si="10805"/>
        <v>0</v>
      </c>
      <c r="BN2249" s="533">
        <f>SUM(M2249,Z2249,AM2249)</f>
        <v>0</v>
      </c>
      <c r="BO2249" s="533">
        <f t="shared" si="10806"/>
        <v>0</v>
      </c>
      <c r="BP2249" s="533">
        <f t="shared" si="10807"/>
        <v>0</v>
      </c>
      <c r="BQ2249" s="533">
        <f t="shared" si="10808"/>
        <v>0</v>
      </c>
      <c r="BR2249" s="533">
        <f t="shared" si="10809"/>
        <v>0</v>
      </c>
      <c r="BS2249" s="533">
        <f t="shared" si="10810"/>
        <v>0</v>
      </c>
      <c r="BT2249" s="533">
        <f>AT2249</f>
        <v>0</v>
      </c>
      <c r="BU2249" s="533">
        <f t="shared" si="10811"/>
        <v>0</v>
      </c>
      <c r="BV2249" s="533">
        <f t="shared" si="10812"/>
        <v>0</v>
      </c>
      <c r="BW2249" s="536">
        <f>SUM(BH2249,BK2249,BN2249,BQ2249,BT2249)</f>
        <v>0</v>
      </c>
      <c r="BX2249" s="536">
        <f t="shared" si="10813"/>
        <v>0</v>
      </c>
      <c r="BY2249" s="536">
        <f t="shared" si="10814"/>
        <v>0</v>
      </c>
      <c r="BZ2249" t="s">
        <v>74</v>
      </c>
      <c r="CA2249" s="553">
        <f>AZ2249</f>
        <v>0</v>
      </c>
      <c r="CB2249" s="553">
        <f t="shared" si="10815"/>
        <v>0</v>
      </c>
      <c r="CC2249" s="553">
        <f t="shared" si="10816"/>
        <v>0</v>
      </c>
      <c r="CD2249" s="553">
        <f>BC2249</f>
        <v>0</v>
      </c>
      <c r="CE2249" s="553">
        <f t="shared" si="10817"/>
        <v>0</v>
      </c>
      <c r="CF2249" s="553">
        <f t="shared" si="10818"/>
        <v>0</v>
      </c>
    </row>
    <row r="2250" spans="1:84">
      <c r="A2250" s="149"/>
      <c r="B2250" s="151"/>
      <c r="C2250" s="151"/>
      <c r="D2250" s="151"/>
      <c r="E2250" s="288"/>
      <c r="F2250" s="592">
        <f t="shared" ref="F2250:BE2250" si="10819">SUM(F2248:F2249)</f>
        <v>10</v>
      </c>
      <c r="G2250" s="276">
        <f t="shared" si="10819"/>
        <v>0</v>
      </c>
      <c r="H2250" s="276">
        <f t="shared" si="10819"/>
        <v>0</v>
      </c>
      <c r="I2250" s="276">
        <f t="shared" si="10819"/>
        <v>0</v>
      </c>
      <c r="J2250" s="276">
        <f t="shared" si="10819"/>
        <v>0</v>
      </c>
      <c r="K2250" s="276">
        <f t="shared" si="10819"/>
        <v>0</v>
      </c>
      <c r="L2250" s="276">
        <f t="shared" si="10819"/>
        <v>0</v>
      </c>
      <c r="M2250" s="276">
        <f t="shared" si="10819"/>
        <v>0</v>
      </c>
      <c r="N2250" s="276">
        <f t="shared" si="10819"/>
        <v>0</v>
      </c>
      <c r="O2250" s="276">
        <f t="shared" si="10819"/>
        <v>0</v>
      </c>
      <c r="P2250" s="276">
        <f t="shared" si="10819"/>
        <v>0</v>
      </c>
      <c r="Q2250" s="276">
        <f t="shared" si="10819"/>
        <v>0</v>
      </c>
      <c r="R2250" s="276">
        <f t="shared" si="10819"/>
        <v>0</v>
      </c>
      <c r="S2250" s="501">
        <f t="shared" si="10819"/>
        <v>0</v>
      </c>
      <c r="T2250" s="276">
        <f t="shared" si="10819"/>
        <v>0</v>
      </c>
      <c r="U2250" s="276">
        <f t="shared" si="10819"/>
        <v>0</v>
      </c>
      <c r="V2250" s="276">
        <f t="shared" si="10819"/>
        <v>0</v>
      </c>
      <c r="W2250" s="276">
        <f t="shared" si="10819"/>
        <v>0</v>
      </c>
      <c r="X2250" s="276">
        <f t="shared" si="10819"/>
        <v>0</v>
      </c>
      <c r="Y2250" s="276">
        <f t="shared" si="10819"/>
        <v>0</v>
      </c>
      <c r="Z2250" s="276">
        <f t="shared" si="10819"/>
        <v>0</v>
      </c>
      <c r="AA2250" s="276">
        <f t="shared" si="10819"/>
        <v>0</v>
      </c>
      <c r="AB2250" s="276">
        <f t="shared" si="10819"/>
        <v>0</v>
      </c>
      <c r="AC2250" s="276">
        <f t="shared" si="10819"/>
        <v>0</v>
      </c>
      <c r="AD2250" s="276">
        <f t="shared" si="10819"/>
        <v>0</v>
      </c>
      <c r="AE2250" s="276">
        <f t="shared" si="10819"/>
        <v>0</v>
      </c>
      <c r="AF2250" s="501">
        <f t="shared" si="10819"/>
        <v>0</v>
      </c>
      <c r="AG2250" s="276">
        <f t="shared" si="10819"/>
        <v>0</v>
      </c>
      <c r="AH2250" s="276">
        <f t="shared" si="10819"/>
        <v>0</v>
      </c>
      <c r="AI2250" s="276">
        <f t="shared" si="10819"/>
        <v>0</v>
      </c>
      <c r="AJ2250" s="276">
        <f t="shared" si="10819"/>
        <v>0</v>
      </c>
      <c r="AK2250" s="276">
        <f t="shared" si="10819"/>
        <v>0</v>
      </c>
      <c r="AL2250" s="276">
        <f t="shared" si="10819"/>
        <v>0</v>
      </c>
      <c r="AM2250" s="276">
        <f t="shared" si="10819"/>
        <v>0</v>
      </c>
      <c r="AN2250" s="276">
        <f t="shared" si="10819"/>
        <v>0</v>
      </c>
      <c r="AO2250" s="276">
        <f t="shared" si="10819"/>
        <v>0</v>
      </c>
      <c r="AP2250" s="276">
        <f t="shared" si="10819"/>
        <v>0</v>
      </c>
      <c r="AQ2250" s="276">
        <f t="shared" si="10819"/>
        <v>0</v>
      </c>
      <c r="AR2250" s="276">
        <f t="shared" si="10819"/>
        <v>0</v>
      </c>
      <c r="AS2250" s="501">
        <f t="shared" si="10819"/>
        <v>0</v>
      </c>
      <c r="AT2250" s="276">
        <f t="shared" si="10819"/>
        <v>0</v>
      </c>
      <c r="AU2250" s="276">
        <f t="shared" si="10819"/>
        <v>0</v>
      </c>
      <c r="AV2250" s="276">
        <f t="shared" si="10819"/>
        <v>0</v>
      </c>
      <c r="AW2250" s="568">
        <f t="shared" si="10819"/>
        <v>0</v>
      </c>
      <c r="AX2250" s="568">
        <f t="shared" si="10819"/>
        <v>0</v>
      </c>
      <c r="AY2250" s="568">
        <f t="shared" si="10819"/>
        <v>0</v>
      </c>
      <c r="AZ2250" s="276">
        <f t="shared" si="10819"/>
        <v>0</v>
      </c>
      <c r="BA2250" s="276">
        <f t="shared" si="10819"/>
        <v>0</v>
      </c>
      <c r="BB2250" s="276">
        <f t="shared" si="10819"/>
        <v>0</v>
      </c>
      <c r="BC2250" s="276">
        <f t="shared" si="10819"/>
        <v>0</v>
      </c>
      <c r="BD2250" s="276">
        <f t="shared" si="10819"/>
        <v>0</v>
      </c>
      <c r="BE2250" s="276">
        <f t="shared" si="10819"/>
        <v>0</v>
      </c>
      <c r="BF2250" s="522"/>
      <c r="BG2250" s="605">
        <f>SUM(F2250,S2250,AF2250,AS2250)</f>
        <v>10</v>
      </c>
      <c r="BH2250" s="533">
        <f>SUM(G2250,T2250,AG2250)</f>
        <v>0</v>
      </c>
      <c r="BI2250" s="533">
        <f t="shared" si="10801"/>
        <v>0</v>
      </c>
      <c r="BJ2250" s="533">
        <f t="shared" si="10802"/>
        <v>0</v>
      </c>
      <c r="BK2250" s="533">
        <f t="shared" si="10803"/>
        <v>0</v>
      </c>
      <c r="BL2250" s="533">
        <f t="shared" si="10804"/>
        <v>0</v>
      </c>
      <c r="BM2250" s="533">
        <f t="shared" si="10805"/>
        <v>0</v>
      </c>
      <c r="BN2250" s="533">
        <f>SUM(M2250,Z2250,AM2250)</f>
        <v>0</v>
      </c>
      <c r="BO2250" s="533">
        <f t="shared" si="10806"/>
        <v>0</v>
      </c>
      <c r="BP2250" s="533">
        <f t="shared" si="10807"/>
        <v>0</v>
      </c>
      <c r="BQ2250" s="533">
        <f t="shared" si="10808"/>
        <v>0</v>
      </c>
      <c r="BR2250" s="533">
        <f t="shared" si="10809"/>
        <v>0</v>
      </c>
      <c r="BS2250" s="533">
        <f t="shared" si="10810"/>
        <v>0</v>
      </c>
      <c r="BT2250" s="533">
        <f>AT2250</f>
        <v>0</v>
      </c>
      <c r="BU2250" s="533">
        <f t="shared" si="10811"/>
        <v>0</v>
      </c>
      <c r="BV2250" s="533">
        <f t="shared" si="10812"/>
        <v>0</v>
      </c>
      <c r="BW2250" s="536">
        <f>SUM(BH2250,BK2250,BN2250,BQ2250,BT2250)</f>
        <v>0</v>
      </c>
      <c r="BX2250" s="536">
        <f t="shared" si="10813"/>
        <v>0</v>
      </c>
      <c r="BY2250" s="536">
        <f t="shared" si="10814"/>
        <v>0</v>
      </c>
      <c r="BZ2250" t="s">
        <v>74</v>
      </c>
      <c r="CA2250" s="553">
        <f>AZ2250</f>
        <v>0</v>
      </c>
      <c r="CB2250" s="553">
        <f t="shared" si="10815"/>
        <v>0</v>
      </c>
      <c r="CC2250" s="553">
        <f t="shared" si="10816"/>
        <v>0</v>
      </c>
      <c r="CD2250" s="553">
        <f>BC2250</f>
        <v>0</v>
      </c>
      <c r="CE2250" s="553">
        <f t="shared" si="10817"/>
        <v>0</v>
      </c>
      <c r="CF2250" s="553">
        <f t="shared" si="10818"/>
        <v>0</v>
      </c>
    </row>
    <row r="2251" spans="1:84">
      <c r="A2251" s="149"/>
      <c r="B2251" s="151"/>
      <c r="C2251" s="151"/>
      <c r="D2251" s="151"/>
      <c r="E2251" s="288"/>
      <c r="F2251" s="592"/>
      <c r="G2251" s="168"/>
      <c r="H2251" s="168"/>
      <c r="I2251" s="168"/>
      <c r="J2251" s="168"/>
      <c r="K2251" s="168"/>
      <c r="L2251" s="168"/>
      <c r="M2251" s="168"/>
      <c r="N2251" s="168"/>
      <c r="O2251" s="168"/>
      <c r="P2251" s="168"/>
      <c r="Q2251" s="168"/>
      <c r="R2251" s="168"/>
      <c r="S2251" s="502"/>
      <c r="T2251" s="168"/>
      <c r="U2251" s="168"/>
      <c r="V2251" s="168"/>
      <c r="W2251" s="168"/>
      <c r="X2251" s="168"/>
      <c r="Y2251" s="168"/>
      <c r="Z2251" s="168"/>
      <c r="AA2251" s="168"/>
      <c r="AB2251" s="168"/>
      <c r="AC2251" s="168"/>
      <c r="AD2251" s="168"/>
      <c r="AE2251" s="168"/>
      <c r="AF2251" s="502"/>
      <c r="AG2251" s="168"/>
      <c r="AH2251" s="168"/>
      <c r="AI2251" s="168"/>
      <c r="AJ2251" s="168"/>
      <c r="AK2251" s="168"/>
      <c r="AL2251" s="168"/>
      <c r="AM2251" s="168"/>
      <c r="AN2251" s="168"/>
      <c r="AO2251" s="168"/>
      <c r="AP2251" s="168"/>
      <c r="AQ2251" s="168"/>
      <c r="AR2251" s="168"/>
      <c r="AS2251" s="502"/>
      <c r="AT2251" s="168"/>
      <c r="AU2251" s="168"/>
      <c r="AV2251" s="168"/>
      <c r="AW2251" s="569"/>
      <c r="AX2251" s="569"/>
      <c r="AY2251" s="569"/>
      <c r="AZ2251" s="168"/>
      <c r="BA2251" s="168"/>
      <c r="BB2251" s="168"/>
      <c r="BC2251" s="168"/>
      <c r="BD2251" s="168"/>
      <c r="BE2251" s="168"/>
      <c r="BF2251" s="523"/>
    </row>
    <row r="2252" spans="1:84">
      <c r="A2252" s="149"/>
      <c r="B2252" s="149" t="s">
        <v>873</v>
      </c>
      <c r="C2252" s="151"/>
      <c r="D2252" s="151"/>
      <c r="E2252" s="375" t="s">
        <v>874</v>
      </c>
      <c r="F2252" s="592"/>
      <c r="G2252" s="159"/>
      <c r="H2252" s="159"/>
      <c r="I2252" s="275"/>
      <c r="J2252" s="159"/>
      <c r="K2252" s="159"/>
      <c r="L2252" s="275"/>
      <c r="M2252" s="159"/>
      <c r="N2252" s="159"/>
      <c r="O2252" s="275"/>
      <c r="P2252" s="159"/>
      <c r="Q2252" s="159"/>
      <c r="R2252" s="275"/>
      <c r="S2252" s="500"/>
      <c r="T2252" s="275"/>
      <c r="U2252" s="275"/>
      <c r="V2252" s="275"/>
      <c r="W2252" s="275"/>
      <c r="X2252" s="275"/>
      <c r="Y2252" s="275"/>
      <c r="Z2252" s="275"/>
      <c r="AA2252" s="275"/>
      <c r="AB2252" s="275"/>
      <c r="AC2252" s="275"/>
      <c r="AD2252" s="275"/>
      <c r="AE2252" s="275"/>
      <c r="AF2252" s="500"/>
      <c r="AG2252" s="275"/>
      <c r="AH2252" s="275"/>
      <c r="AI2252" s="275"/>
      <c r="AJ2252" s="275"/>
      <c r="AK2252" s="275"/>
      <c r="AL2252" s="275"/>
      <c r="AM2252" s="275"/>
      <c r="AN2252" s="275"/>
      <c r="AO2252" s="275"/>
      <c r="AP2252" s="275"/>
      <c r="AQ2252" s="275"/>
      <c r="AR2252" s="275"/>
      <c r="AS2252" s="500"/>
      <c r="AT2252" s="275"/>
      <c r="AU2252" s="275"/>
      <c r="AV2252" s="275"/>
      <c r="AW2252" s="567"/>
      <c r="AX2252" s="567"/>
      <c r="AY2252" s="567"/>
      <c r="AZ2252" s="159"/>
      <c r="BA2252" s="159"/>
      <c r="BB2252" s="275"/>
      <c r="BC2252" s="275"/>
      <c r="BD2252" s="275"/>
      <c r="BE2252" s="275"/>
      <c r="BF2252" s="521"/>
    </row>
    <row r="2253" spans="1:84">
      <c r="A2253" s="149"/>
      <c r="B2253" s="149"/>
      <c r="C2253" s="151"/>
      <c r="D2253" s="151"/>
      <c r="E2253" s="288" t="s">
        <v>77</v>
      </c>
      <c r="F2253" s="592">
        <v>5</v>
      </c>
      <c r="G2253" s="159"/>
      <c r="H2253" s="159">
        <v>1</v>
      </c>
      <c r="I2253" s="275">
        <f>SUM(G2253:H2253)</f>
        <v>1</v>
      </c>
      <c r="J2253" s="159"/>
      <c r="K2253" s="159"/>
      <c r="L2253" s="275">
        <f>SUM(J2253:K2253)</f>
        <v>0</v>
      </c>
      <c r="M2253" s="159"/>
      <c r="N2253" s="159"/>
      <c r="O2253" s="275">
        <f>SUM(M2253:N2253)</f>
        <v>0</v>
      </c>
      <c r="P2253" s="159">
        <v>1</v>
      </c>
      <c r="Q2253" s="159"/>
      <c r="R2253" s="275">
        <f>SUM(P2253:Q2253)</f>
        <v>1</v>
      </c>
      <c r="S2253" s="500"/>
      <c r="T2253" s="275"/>
      <c r="U2253" s="275"/>
      <c r="V2253" s="275">
        <f>SUM(T2253:U2253)</f>
        <v>0</v>
      </c>
      <c r="W2253" s="275"/>
      <c r="X2253" s="275"/>
      <c r="Y2253" s="275">
        <f>SUM(W2253:X2253)</f>
        <v>0</v>
      </c>
      <c r="Z2253" s="275"/>
      <c r="AA2253" s="275"/>
      <c r="AB2253" s="275">
        <f>SUM(Z2253:AA2253)</f>
        <v>0</v>
      </c>
      <c r="AC2253" s="275"/>
      <c r="AD2253" s="275"/>
      <c r="AE2253" s="275">
        <f>SUM(AC2253:AD2253)</f>
        <v>0</v>
      </c>
      <c r="AF2253" s="500"/>
      <c r="AG2253" s="275"/>
      <c r="AH2253" s="275"/>
      <c r="AI2253" s="275">
        <f>SUM(AG2253:AH2253)</f>
        <v>0</v>
      </c>
      <c r="AJ2253" s="275"/>
      <c r="AK2253" s="275"/>
      <c r="AL2253" s="275">
        <f>SUM(AJ2253:AK2253)</f>
        <v>0</v>
      </c>
      <c r="AM2253" s="275"/>
      <c r="AN2253" s="275"/>
      <c r="AO2253" s="275">
        <f>SUM(AM2253:AN2253)</f>
        <v>0</v>
      </c>
      <c r="AP2253" s="275"/>
      <c r="AQ2253" s="275"/>
      <c r="AR2253" s="275">
        <f>SUM(AP2253:AQ2253)</f>
        <v>0</v>
      </c>
      <c r="AS2253" s="500"/>
      <c r="AT2253" s="275"/>
      <c r="AU2253" s="275"/>
      <c r="AV2253" s="275">
        <f>SUM(AT2253:AU2253)</f>
        <v>0</v>
      </c>
      <c r="AW2253" s="567">
        <f t="shared" ref="AW2253:AW2254" si="10820">SUM(G2253,J2253,M2253,P2253,T2253,W2253,Z2253,AC2253,AG2253,AJ2253,AM2253,AP2253,AT2253)</f>
        <v>1</v>
      </c>
      <c r="AX2253" s="567">
        <f t="shared" ref="AX2253:AX2254" si="10821">SUM(H2253,K2253,N2253,Q2253,U2253,X2253,AA2253,AD2253,AH2253,AK2253,AN2253,AQ2253,AU2253)</f>
        <v>1</v>
      </c>
      <c r="AY2253" s="567">
        <f t="shared" ref="AY2253:AY2254" si="10822">SUM(I2253,L2253,O2253,R2253,V2253,Y2253,AB2253,AE2253,AI2253,AL2253,AO2253,AR2253,AV2253)</f>
        <v>2</v>
      </c>
      <c r="AZ2253" s="159"/>
      <c r="BA2253" s="159"/>
      <c r="BB2253" s="275">
        <f>SUM(AZ2253:BA2253)</f>
        <v>0</v>
      </c>
      <c r="BC2253" s="275"/>
      <c r="BD2253" s="275"/>
      <c r="BE2253" s="275">
        <f>SUM(BC2253:BD2253)</f>
        <v>0</v>
      </c>
      <c r="BF2253" s="521"/>
      <c r="BG2253" s="605">
        <f>SUM(F2253,S2253,AF2253,AS2253)</f>
        <v>5</v>
      </c>
      <c r="BH2253" s="533">
        <f>SUM(G2253,T2253,AG2253)</f>
        <v>0</v>
      </c>
      <c r="BI2253" s="533">
        <f t="shared" ref="BI2253:BI2255" si="10823">SUM(H2253,U2253,AH2253)</f>
        <v>1</v>
      </c>
      <c r="BJ2253" s="533">
        <f t="shared" ref="BJ2253:BJ2255" si="10824">SUM(I2253,V2253,AI2253)</f>
        <v>1</v>
      </c>
      <c r="BK2253" s="533">
        <f t="shared" ref="BK2253:BK2255" si="10825">SUM(J2253,W2253,AJ2253)</f>
        <v>0</v>
      </c>
      <c r="BL2253" s="533">
        <f t="shared" ref="BL2253:BL2255" si="10826">SUM(K2253,X2253,AK2253)</f>
        <v>0</v>
      </c>
      <c r="BM2253" s="533">
        <f t="shared" ref="BM2253:BM2255" si="10827">SUM(L2253,Y2253,AL2253)</f>
        <v>0</v>
      </c>
      <c r="BN2253" s="533">
        <f>SUM(M2253,Z2253,AM2253)</f>
        <v>0</v>
      </c>
      <c r="BO2253" s="533">
        <f t="shared" ref="BO2253:BO2255" si="10828">SUM(N2253,AA2253,AN2253)</f>
        <v>0</v>
      </c>
      <c r="BP2253" s="533">
        <f t="shared" ref="BP2253:BP2255" si="10829">SUM(O2253,AB2253,AO2253)</f>
        <v>0</v>
      </c>
      <c r="BQ2253" s="533">
        <f t="shared" ref="BQ2253:BQ2255" si="10830">SUM(P2253,AC2253,AP2253)</f>
        <v>1</v>
      </c>
      <c r="BR2253" s="533">
        <f t="shared" ref="BR2253:BR2255" si="10831">SUM(Q2253,AD2253,AQ2253)</f>
        <v>0</v>
      </c>
      <c r="BS2253" s="533">
        <f t="shared" ref="BS2253:BS2255" si="10832">SUM(R2253,AE2253,AR2253)</f>
        <v>1</v>
      </c>
      <c r="BT2253" s="533">
        <f>AT2253</f>
        <v>0</v>
      </c>
      <c r="BU2253" s="533">
        <f t="shared" ref="BU2253:BU2255" si="10833">AU2253</f>
        <v>0</v>
      </c>
      <c r="BV2253" s="533">
        <f t="shared" ref="BV2253:BV2255" si="10834">AV2253</f>
        <v>0</v>
      </c>
      <c r="BW2253" s="536">
        <f>SUM(BH2253,BK2253,BN2253,BQ2253,BT2253)</f>
        <v>1</v>
      </c>
      <c r="BX2253" s="536">
        <f t="shared" ref="BX2253:BX2255" si="10835">SUM(BI2253,BL2253,BO2253,BR2253,BU2253)</f>
        <v>1</v>
      </c>
      <c r="BY2253" s="536">
        <f t="shared" ref="BY2253:BY2255" si="10836">SUM(BJ2253,BM2253,BP2253,BS2253,BV2253)</f>
        <v>2</v>
      </c>
      <c r="BZ2253" t="s">
        <v>74</v>
      </c>
      <c r="CA2253" s="553">
        <f>AZ2253</f>
        <v>0</v>
      </c>
      <c r="CB2253" s="553">
        <f t="shared" ref="CB2253:CB2255" si="10837">BA2253</f>
        <v>0</v>
      </c>
      <c r="CC2253" s="553">
        <f t="shared" ref="CC2253:CC2255" si="10838">BB2253</f>
        <v>0</v>
      </c>
      <c r="CD2253" s="553">
        <f>BC2253</f>
        <v>0</v>
      </c>
      <c r="CE2253" s="553">
        <f t="shared" ref="CE2253:CE2255" si="10839">BD2253</f>
        <v>0</v>
      </c>
      <c r="CF2253" s="553">
        <f t="shared" ref="CF2253:CF2255" si="10840">BE2253</f>
        <v>0</v>
      </c>
    </row>
    <row r="2254" spans="1:84">
      <c r="A2254" s="149"/>
      <c r="B2254" s="151"/>
      <c r="C2254" s="151"/>
      <c r="D2254" s="151"/>
      <c r="E2254" s="288" t="s">
        <v>78</v>
      </c>
      <c r="F2254" s="592">
        <v>5</v>
      </c>
      <c r="G2254" s="159">
        <v>1</v>
      </c>
      <c r="H2254" s="159"/>
      <c r="I2254" s="275">
        <f>SUM(G2254:H2254)</f>
        <v>1</v>
      </c>
      <c r="J2254" s="159"/>
      <c r="K2254" s="159"/>
      <c r="L2254" s="275">
        <f>SUM(J2254:K2254)</f>
        <v>0</v>
      </c>
      <c r="M2254" s="159"/>
      <c r="N2254" s="159"/>
      <c r="O2254" s="275">
        <f>SUM(M2254:N2254)</f>
        <v>0</v>
      </c>
      <c r="P2254" s="159">
        <v>1</v>
      </c>
      <c r="Q2254" s="159"/>
      <c r="R2254" s="275">
        <f>SUM(P2254:Q2254)</f>
        <v>1</v>
      </c>
      <c r="S2254" s="500"/>
      <c r="T2254" s="275"/>
      <c r="U2254" s="275"/>
      <c r="V2254" s="275">
        <f>SUM(T2254:U2254)</f>
        <v>0</v>
      </c>
      <c r="W2254" s="275"/>
      <c r="X2254" s="275"/>
      <c r="Y2254" s="275">
        <f>SUM(W2254:X2254)</f>
        <v>0</v>
      </c>
      <c r="Z2254" s="275"/>
      <c r="AA2254" s="275"/>
      <c r="AB2254" s="275">
        <f>SUM(Z2254:AA2254)</f>
        <v>0</v>
      </c>
      <c r="AC2254" s="275"/>
      <c r="AD2254" s="275"/>
      <c r="AE2254" s="275">
        <f>SUM(AC2254:AD2254)</f>
        <v>0</v>
      </c>
      <c r="AF2254" s="500"/>
      <c r="AG2254" s="275"/>
      <c r="AH2254" s="275"/>
      <c r="AI2254" s="275">
        <f>SUM(AG2254:AH2254)</f>
        <v>0</v>
      </c>
      <c r="AJ2254" s="275"/>
      <c r="AK2254" s="275"/>
      <c r="AL2254" s="275">
        <f>SUM(AJ2254:AK2254)</f>
        <v>0</v>
      </c>
      <c r="AM2254" s="275"/>
      <c r="AN2254" s="275"/>
      <c r="AO2254" s="275">
        <f>SUM(AM2254:AN2254)</f>
        <v>0</v>
      </c>
      <c r="AP2254" s="275"/>
      <c r="AQ2254" s="275"/>
      <c r="AR2254" s="275">
        <f>SUM(AP2254:AQ2254)</f>
        <v>0</v>
      </c>
      <c r="AS2254" s="500"/>
      <c r="AT2254" s="275"/>
      <c r="AU2254" s="275"/>
      <c r="AV2254" s="275">
        <f>SUM(AT2254:AU2254)</f>
        <v>0</v>
      </c>
      <c r="AW2254" s="567">
        <f t="shared" si="10820"/>
        <v>2</v>
      </c>
      <c r="AX2254" s="567">
        <f t="shared" si="10821"/>
        <v>0</v>
      </c>
      <c r="AY2254" s="567">
        <f t="shared" si="10822"/>
        <v>2</v>
      </c>
      <c r="AZ2254" s="159"/>
      <c r="BA2254" s="159"/>
      <c r="BB2254" s="275">
        <f>SUM(AZ2254:BA2254)</f>
        <v>0</v>
      </c>
      <c r="BC2254" s="275"/>
      <c r="BD2254" s="275"/>
      <c r="BE2254" s="275">
        <f>SUM(BC2254:BD2254)</f>
        <v>0</v>
      </c>
      <c r="BF2254" s="521"/>
      <c r="BG2254" s="605">
        <f>SUM(F2254,S2254,AF2254,AS2254)</f>
        <v>5</v>
      </c>
      <c r="BH2254" s="533">
        <f>SUM(G2254,T2254,AG2254)</f>
        <v>1</v>
      </c>
      <c r="BI2254" s="533">
        <f t="shared" si="10823"/>
        <v>0</v>
      </c>
      <c r="BJ2254" s="533">
        <f t="shared" si="10824"/>
        <v>1</v>
      </c>
      <c r="BK2254" s="533">
        <f t="shared" si="10825"/>
        <v>0</v>
      </c>
      <c r="BL2254" s="533">
        <f t="shared" si="10826"/>
        <v>0</v>
      </c>
      <c r="BM2254" s="533">
        <f t="shared" si="10827"/>
        <v>0</v>
      </c>
      <c r="BN2254" s="533">
        <f>SUM(M2254,Z2254,AM2254)</f>
        <v>0</v>
      </c>
      <c r="BO2254" s="533">
        <f t="shared" si="10828"/>
        <v>0</v>
      </c>
      <c r="BP2254" s="533">
        <f t="shared" si="10829"/>
        <v>0</v>
      </c>
      <c r="BQ2254" s="533">
        <f t="shared" si="10830"/>
        <v>1</v>
      </c>
      <c r="BR2254" s="533">
        <f t="shared" si="10831"/>
        <v>0</v>
      </c>
      <c r="BS2254" s="533">
        <f t="shared" si="10832"/>
        <v>1</v>
      </c>
      <c r="BT2254" s="533">
        <f>AT2254</f>
        <v>0</v>
      </c>
      <c r="BU2254" s="533">
        <f t="shared" si="10833"/>
        <v>0</v>
      </c>
      <c r="BV2254" s="533">
        <f t="shared" si="10834"/>
        <v>0</v>
      </c>
      <c r="BW2254" s="536">
        <f>SUM(BH2254,BK2254,BN2254,BQ2254,BT2254)</f>
        <v>2</v>
      </c>
      <c r="BX2254" s="536">
        <f t="shared" si="10835"/>
        <v>0</v>
      </c>
      <c r="BY2254" s="536">
        <f t="shared" si="10836"/>
        <v>2</v>
      </c>
      <c r="BZ2254" t="s">
        <v>74</v>
      </c>
      <c r="CA2254" s="553">
        <f>AZ2254</f>
        <v>0</v>
      </c>
      <c r="CB2254" s="553">
        <f t="shared" si="10837"/>
        <v>0</v>
      </c>
      <c r="CC2254" s="553">
        <f t="shared" si="10838"/>
        <v>0</v>
      </c>
      <c r="CD2254" s="553">
        <f>BC2254</f>
        <v>0</v>
      </c>
      <c r="CE2254" s="553">
        <f t="shared" si="10839"/>
        <v>0</v>
      </c>
      <c r="CF2254" s="553">
        <f t="shared" si="10840"/>
        <v>0</v>
      </c>
    </row>
    <row r="2255" spans="1:84">
      <c r="A2255" s="149"/>
      <c r="B2255" s="151"/>
      <c r="C2255" s="151"/>
      <c r="D2255" s="151"/>
      <c r="E2255" s="288"/>
      <c r="F2255" s="592">
        <f t="shared" ref="F2255:BE2255" si="10841">SUM(F2253:F2254)</f>
        <v>10</v>
      </c>
      <c r="G2255" s="276">
        <f t="shared" si="10841"/>
        <v>1</v>
      </c>
      <c r="H2255" s="276">
        <f t="shared" si="10841"/>
        <v>1</v>
      </c>
      <c r="I2255" s="276">
        <f t="shared" si="10841"/>
        <v>2</v>
      </c>
      <c r="J2255" s="276">
        <f t="shared" si="10841"/>
        <v>0</v>
      </c>
      <c r="K2255" s="276">
        <f t="shared" si="10841"/>
        <v>0</v>
      </c>
      <c r="L2255" s="276">
        <f t="shared" si="10841"/>
        <v>0</v>
      </c>
      <c r="M2255" s="276">
        <f t="shared" si="10841"/>
        <v>0</v>
      </c>
      <c r="N2255" s="276">
        <f t="shared" si="10841"/>
        <v>0</v>
      </c>
      <c r="O2255" s="276">
        <f t="shared" si="10841"/>
        <v>0</v>
      </c>
      <c r="P2255" s="276">
        <f t="shared" si="10841"/>
        <v>2</v>
      </c>
      <c r="Q2255" s="276">
        <f t="shared" si="10841"/>
        <v>0</v>
      </c>
      <c r="R2255" s="276">
        <f t="shared" si="10841"/>
        <v>2</v>
      </c>
      <c r="S2255" s="501">
        <f t="shared" si="10841"/>
        <v>0</v>
      </c>
      <c r="T2255" s="276">
        <f t="shared" si="10841"/>
        <v>0</v>
      </c>
      <c r="U2255" s="276">
        <f t="shared" si="10841"/>
        <v>0</v>
      </c>
      <c r="V2255" s="276">
        <f t="shared" si="10841"/>
        <v>0</v>
      </c>
      <c r="W2255" s="276">
        <f t="shared" si="10841"/>
        <v>0</v>
      </c>
      <c r="X2255" s="276">
        <f t="shared" si="10841"/>
        <v>0</v>
      </c>
      <c r="Y2255" s="276">
        <f t="shared" si="10841"/>
        <v>0</v>
      </c>
      <c r="Z2255" s="276">
        <f t="shared" si="10841"/>
        <v>0</v>
      </c>
      <c r="AA2255" s="276">
        <f t="shared" si="10841"/>
        <v>0</v>
      </c>
      <c r="AB2255" s="276">
        <f t="shared" si="10841"/>
        <v>0</v>
      </c>
      <c r="AC2255" s="276">
        <f t="shared" si="10841"/>
        <v>0</v>
      </c>
      <c r="AD2255" s="276">
        <f t="shared" si="10841"/>
        <v>0</v>
      </c>
      <c r="AE2255" s="276">
        <f t="shared" si="10841"/>
        <v>0</v>
      </c>
      <c r="AF2255" s="501">
        <f t="shared" si="10841"/>
        <v>0</v>
      </c>
      <c r="AG2255" s="276">
        <f t="shared" si="10841"/>
        <v>0</v>
      </c>
      <c r="AH2255" s="276">
        <f t="shared" si="10841"/>
        <v>0</v>
      </c>
      <c r="AI2255" s="276">
        <f t="shared" si="10841"/>
        <v>0</v>
      </c>
      <c r="AJ2255" s="276">
        <f t="shared" si="10841"/>
        <v>0</v>
      </c>
      <c r="AK2255" s="276">
        <f t="shared" si="10841"/>
        <v>0</v>
      </c>
      <c r="AL2255" s="276">
        <f t="shared" si="10841"/>
        <v>0</v>
      </c>
      <c r="AM2255" s="276">
        <f t="shared" si="10841"/>
        <v>0</v>
      </c>
      <c r="AN2255" s="276">
        <f t="shared" si="10841"/>
        <v>0</v>
      </c>
      <c r="AO2255" s="276">
        <f t="shared" si="10841"/>
        <v>0</v>
      </c>
      <c r="AP2255" s="276">
        <f t="shared" si="10841"/>
        <v>0</v>
      </c>
      <c r="AQ2255" s="276">
        <f t="shared" si="10841"/>
        <v>0</v>
      </c>
      <c r="AR2255" s="276">
        <f t="shared" si="10841"/>
        <v>0</v>
      </c>
      <c r="AS2255" s="501">
        <f t="shared" si="10841"/>
        <v>0</v>
      </c>
      <c r="AT2255" s="276">
        <f t="shared" si="10841"/>
        <v>0</v>
      </c>
      <c r="AU2255" s="276">
        <f t="shared" si="10841"/>
        <v>0</v>
      </c>
      <c r="AV2255" s="276">
        <f t="shared" si="10841"/>
        <v>0</v>
      </c>
      <c r="AW2255" s="568">
        <f t="shared" si="10841"/>
        <v>3</v>
      </c>
      <c r="AX2255" s="568">
        <f t="shared" si="10841"/>
        <v>1</v>
      </c>
      <c r="AY2255" s="568">
        <f t="shared" si="10841"/>
        <v>4</v>
      </c>
      <c r="AZ2255" s="276">
        <f t="shared" si="10841"/>
        <v>0</v>
      </c>
      <c r="BA2255" s="276">
        <f t="shared" si="10841"/>
        <v>0</v>
      </c>
      <c r="BB2255" s="276">
        <f t="shared" si="10841"/>
        <v>0</v>
      </c>
      <c r="BC2255" s="276">
        <f t="shared" si="10841"/>
        <v>0</v>
      </c>
      <c r="BD2255" s="276">
        <f t="shared" si="10841"/>
        <v>0</v>
      </c>
      <c r="BE2255" s="276">
        <f t="shared" si="10841"/>
        <v>0</v>
      </c>
      <c r="BF2255" s="522"/>
      <c r="BG2255" s="605">
        <f>SUM(F2255,S2255,AF2255,AS2255)</f>
        <v>10</v>
      </c>
      <c r="BH2255" s="533">
        <f>SUM(G2255,T2255,AG2255)</f>
        <v>1</v>
      </c>
      <c r="BI2255" s="533">
        <f t="shared" si="10823"/>
        <v>1</v>
      </c>
      <c r="BJ2255" s="533">
        <f t="shared" si="10824"/>
        <v>2</v>
      </c>
      <c r="BK2255" s="533">
        <f t="shared" si="10825"/>
        <v>0</v>
      </c>
      <c r="BL2255" s="533">
        <f t="shared" si="10826"/>
        <v>0</v>
      </c>
      <c r="BM2255" s="533">
        <f t="shared" si="10827"/>
        <v>0</v>
      </c>
      <c r="BN2255" s="533">
        <f>SUM(M2255,Z2255,AM2255)</f>
        <v>0</v>
      </c>
      <c r="BO2255" s="533">
        <f t="shared" si="10828"/>
        <v>0</v>
      </c>
      <c r="BP2255" s="533">
        <f t="shared" si="10829"/>
        <v>0</v>
      </c>
      <c r="BQ2255" s="533">
        <f t="shared" si="10830"/>
        <v>2</v>
      </c>
      <c r="BR2255" s="533">
        <f t="shared" si="10831"/>
        <v>0</v>
      </c>
      <c r="BS2255" s="533">
        <f t="shared" si="10832"/>
        <v>2</v>
      </c>
      <c r="BT2255" s="533">
        <f>AT2255</f>
        <v>0</v>
      </c>
      <c r="BU2255" s="533">
        <f t="shared" si="10833"/>
        <v>0</v>
      </c>
      <c r="BV2255" s="533">
        <f t="shared" si="10834"/>
        <v>0</v>
      </c>
      <c r="BW2255" s="536">
        <f>SUM(BH2255,BK2255,BN2255,BQ2255,BT2255)</f>
        <v>3</v>
      </c>
      <c r="BX2255" s="536">
        <f t="shared" si="10835"/>
        <v>1</v>
      </c>
      <c r="BY2255" s="536">
        <f t="shared" si="10836"/>
        <v>4</v>
      </c>
      <c r="BZ2255" t="s">
        <v>74</v>
      </c>
      <c r="CA2255" s="553">
        <f>AZ2255</f>
        <v>0</v>
      </c>
      <c r="CB2255" s="553">
        <f t="shared" si="10837"/>
        <v>0</v>
      </c>
      <c r="CC2255" s="553">
        <f t="shared" si="10838"/>
        <v>0</v>
      </c>
      <c r="CD2255" s="553">
        <f>BC2255</f>
        <v>0</v>
      </c>
      <c r="CE2255" s="553">
        <f t="shared" si="10839"/>
        <v>0</v>
      </c>
      <c r="CF2255" s="553">
        <f t="shared" si="10840"/>
        <v>0</v>
      </c>
    </row>
    <row r="2256" spans="1:84">
      <c r="A2256" s="149"/>
      <c r="B2256" s="151"/>
      <c r="C2256" s="151"/>
      <c r="D2256" s="151"/>
      <c r="E2256" s="288"/>
      <c r="F2256" s="592"/>
      <c r="G2256" s="276"/>
      <c r="H2256" s="276"/>
      <c r="I2256" s="276"/>
      <c r="J2256" s="276"/>
      <c r="K2256" s="276"/>
      <c r="L2256" s="276"/>
      <c r="M2256" s="276"/>
      <c r="N2256" s="276"/>
      <c r="O2256" s="276"/>
      <c r="P2256" s="276"/>
      <c r="Q2256" s="276"/>
      <c r="R2256" s="276"/>
      <c r="S2256" s="501"/>
      <c r="T2256" s="276"/>
      <c r="U2256" s="276"/>
      <c r="V2256" s="276"/>
      <c r="W2256" s="276"/>
      <c r="X2256" s="276"/>
      <c r="Y2256" s="276"/>
      <c r="Z2256" s="276"/>
      <c r="AA2256" s="276"/>
      <c r="AB2256" s="276"/>
      <c r="AC2256" s="276"/>
      <c r="AD2256" s="276"/>
      <c r="AE2256" s="276"/>
      <c r="AF2256" s="501"/>
      <c r="AG2256" s="276"/>
      <c r="AH2256" s="276"/>
      <c r="AI2256" s="276"/>
      <c r="AJ2256" s="276"/>
      <c r="AK2256" s="276"/>
      <c r="AL2256" s="276"/>
      <c r="AM2256" s="276"/>
      <c r="AN2256" s="276"/>
      <c r="AO2256" s="276"/>
      <c r="AP2256" s="276"/>
      <c r="AQ2256" s="276"/>
      <c r="AR2256" s="276"/>
      <c r="AS2256" s="501"/>
      <c r="AT2256" s="276"/>
      <c r="AU2256" s="276"/>
      <c r="AV2256" s="276"/>
      <c r="AW2256" s="568"/>
      <c r="AX2256" s="568"/>
      <c r="AY2256" s="568"/>
      <c r="AZ2256" s="276"/>
      <c r="BA2256" s="276"/>
      <c r="BB2256" s="276"/>
      <c r="BC2256" s="276"/>
      <c r="BD2256" s="276"/>
      <c r="BE2256" s="276"/>
      <c r="BF2256" s="522"/>
    </row>
    <row r="2257" spans="1:84">
      <c r="A2257" s="149"/>
      <c r="B2257" s="151" t="s">
        <v>243</v>
      </c>
      <c r="C2257" s="151"/>
      <c r="D2257" s="151"/>
      <c r="E2257" s="288" t="s">
        <v>77</v>
      </c>
      <c r="F2257" s="592">
        <f>SUM(F2216,F2221,F2225,F2230,F2235,F2243,F2248,F2253)</f>
        <v>38</v>
      </c>
      <c r="G2257" s="168">
        <f t="shared" ref="G2257" si="10842">SUM(G2216,G2221,G2225,G2230,G2235,G2243,G2248,G2253)</f>
        <v>5</v>
      </c>
      <c r="H2257" s="168">
        <f t="shared" ref="H2257:BE2257" si="10843">SUM(H2216,H2221,H2225,H2230,H2235,H2243,H2248,H2253)</f>
        <v>1</v>
      </c>
      <c r="I2257" s="168">
        <f t="shared" si="10843"/>
        <v>6</v>
      </c>
      <c r="J2257" s="168">
        <f t="shared" si="10843"/>
        <v>0</v>
      </c>
      <c r="K2257" s="168">
        <f t="shared" si="10843"/>
        <v>0</v>
      </c>
      <c r="L2257" s="168">
        <f t="shared" si="10843"/>
        <v>0</v>
      </c>
      <c r="M2257" s="168">
        <f t="shared" si="10843"/>
        <v>0</v>
      </c>
      <c r="N2257" s="168">
        <f t="shared" si="10843"/>
        <v>0</v>
      </c>
      <c r="O2257" s="168">
        <f t="shared" si="10843"/>
        <v>0</v>
      </c>
      <c r="P2257" s="168">
        <f t="shared" si="10843"/>
        <v>6</v>
      </c>
      <c r="Q2257" s="168">
        <f t="shared" si="10843"/>
        <v>2</v>
      </c>
      <c r="R2257" s="168">
        <f t="shared" si="10843"/>
        <v>8</v>
      </c>
      <c r="S2257" s="502">
        <f t="shared" si="10843"/>
        <v>0</v>
      </c>
      <c r="T2257" s="168">
        <f t="shared" si="10843"/>
        <v>0</v>
      </c>
      <c r="U2257" s="168">
        <f t="shared" si="10843"/>
        <v>0</v>
      </c>
      <c r="V2257" s="168">
        <f t="shared" si="10843"/>
        <v>0</v>
      </c>
      <c r="W2257" s="168">
        <f t="shared" si="10843"/>
        <v>0</v>
      </c>
      <c r="X2257" s="168">
        <f t="shared" si="10843"/>
        <v>0</v>
      </c>
      <c r="Y2257" s="168">
        <f t="shared" si="10843"/>
        <v>0</v>
      </c>
      <c r="Z2257" s="168">
        <f t="shared" si="10843"/>
        <v>0</v>
      </c>
      <c r="AA2257" s="168">
        <f t="shared" si="10843"/>
        <v>0</v>
      </c>
      <c r="AB2257" s="168">
        <f t="shared" si="10843"/>
        <v>0</v>
      </c>
      <c r="AC2257" s="168">
        <f t="shared" si="10843"/>
        <v>0</v>
      </c>
      <c r="AD2257" s="168">
        <f t="shared" si="10843"/>
        <v>0</v>
      </c>
      <c r="AE2257" s="168">
        <f t="shared" si="10843"/>
        <v>0</v>
      </c>
      <c r="AF2257" s="502">
        <f t="shared" si="10843"/>
        <v>0</v>
      </c>
      <c r="AG2257" s="168">
        <f t="shared" si="10843"/>
        <v>0</v>
      </c>
      <c r="AH2257" s="168">
        <f t="shared" si="10843"/>
        <v>0</v>
      </c>
      <c r="AI2257" s="168">
        <f t="shared" si="10843"/>
        <v>0</v>
      </c>
      <c r="AJ2257" s="168">
        <f t="shared" si="10843"/>
        <v>0</v>
      </c>
      <c r="AK2257" s="168">
        <f t="shared" si="10843"/>
        <v>0</v>
      </c>
      <c r="AL2257" s="168">
        <f t="shared" si="10843"/>
        <v>0</v>
      </c>
      <c r="AM2257" s="168">
        <f t="shared" si="10843"/>
        <v>0</v>
      </c>
      <c r="AN2257" s="168">
        <f t="shared" si="10843"/>
        <v>0</v>
      </c>
      <c r="AO2257" s="168">
        <f t="shared" si="10843"/>
        <v>0</v>
      </c>
      <c r="AP2257" s="168">
        <f t="shared" si="10843"/>
        <v>0</v>
      </c>
      <c r="AQ2257" s="168">
        <f t="shared" si="10843"/>
        <v>0</v>
      </c>
      <c r="AR2257" s="168">
        <f t="shared" si="10843"/>
        <v>0</v>
      </c>
      <c r="AS2257" s="502">
        <f t="shared" si="10843"/>
        <v>0</v>
      </c>
      <c r="AT2257" s="168">
        <f t="shared" si="10843"/>
        <v>0</v>
      </c>
      <c r="AU2257" s="168">
        <f t="shared" si="10843"/>
        <v>0</v>
      </c>
      <c r="AV2257" s="168">
        <f t="shared" si="10843"/>
        <v>0</v>
      </c>
      <c r="AW2257" s="569">
        <f t="shared" si="10843"/>
        <v>11</v>
      </c>
      <c r="AX2257" s="569">
        <f t="shared" si="10843"/>
        <v>3</v>
      </c>
      <c r="AY2257" s="569">
        <f t="shared" si="10843"/>
        <v>14</v>
      </c>
      <c r="AZ2257" s="168">
        <f t="shared" si="10843"/>
        <v>1</v>
      </c>
      <c r="BA2257" s="168">
        <f t="shared" si="10843"/>
        <v>0</v>
      </c>
      <c r="BB2257" s="168">
        <f t="shared" si="10843"/>
        <v>1</v>
      </c>
      <c r="BC2257" s="168">
        <f t="shared" si="10843"/>
        <v>0</v>
      </c>
      <c r="BD2257" s="168">
        <f t="shared" si="10843"/>
        <v>1</v>
      </c>
      <c r="BE2257" s="168">
        <f t="shared" si="10843"/>
        <v>1</v>
      </c>
      <c r="BF2257" s="523"/>
      <c r="BG2257" s="605">
        <f>SUM(F2257,S2257,AF2257,AS2257)</f>
        <v>38</v>
      </c>
      <c r="BH2257" s="533">
        <f>SUM(G2257,T2257,AG2257)</f>
        <v>5</v>
      </c>
      <c r="BI2257" s="533">
        <f t="shared" ref="BI2257:BI2259" si="10844">SUM(H2257,U2257,AH2257)</f>
        <v>1</v>
      </c>
      <c r="BJ2257" s="533">
        <f t="shared" ref="BJ2257:BJ2259" si="10845">SUM(I2257,V2257,AI2257)</f>
        <v>6</v>
      </c>
      <c r="BK2257" s="533">
        <f t="shared" ref="BK2257:BK2259" si="10846">SUM(J2257,W2257,AJ2257)</f>
        <v>0</v>
      </c>
      <c r="BL2257" s="533">
        <f t="shared" ref="BL2257:BL2259" si="10847">SUM(K2257,X2257,AK2257)</f>
        <v>0</v>
      </c>
      <c r="BM2257" s="533">
        <f t="shared" ref="BM2257:BM2259" si="10848">SUM(L2257,Y2257,AL2257)</f>
        <v>0</v>
      </c>
      <c r="BN2257" s="533">
        <f>SUM(M2257,Z2257,AM2257)</f>
        <v>0</v>
      </c>
      <c r="BO2257" s="533">
        <f t="shared" ref="BO2257:BO2259" si="10849">SUM(N2257,AA2257,AN2257)</f>
        <v>0</v>
      </c>
      <c r="BP2257" s="533">
        <f t="shared" ref="BP2257:BP2259" si="10850">SUM(O2257,AB2257,AO2257)</f>
        <v>0</v>
      </c>
      <c r="BQ2257" s="533">
        <f t="shared" ref="BQ2257:BQ2259" si="10851">SUM(P2257,AC2257,AP2257)</f>
        <v>6</v>
      </c>
      <c r="BR2257" s="533">
        <f t="shared" ref="BR2257:BR2259" si="10852">SUM(Q2257,AD2257,AQ2257)</f>
        <v>2</v>
      </c>
      <c r="BS2257" s="533">
        <f t="shared" ref="BS2257:BS2259" si="10853">SUM(R2257,AE2257,AR2257)</f>
        <v>8</v>
      </c>
      <c r="BT2257" s="533">
        <f>AT2257</f>
        <v>0</v>
      </c>
      <c r="BU2257" s="533">
        <f t="shared" ref="BU2257:BU2259" si="10854">AU2257</f>
        <v>0</v>
      </c>
      <c r="BV2257" s="533">
        <f t="shared" ref="BV2257:BV2259" si="10855">AV2257</f>
        <v>0</v>
      </c>
      <c r="BW2257" s="536">
        <f>SUM(BH2257,BK2257,BN2257,BQ2257,BT2257)</f>
        <v>11</v>
      </c>
      <c r="BX2257" s="536">
        <f t="shared" ref="BX2257:BX2259" si="10856">SUM(BI2257,BL2257,BO2257,BR2257,BU2257)</f>
        <v>3</v>
      </c>
      <c r="BY2257" s="536">
        <f t="shared" ref="BY2257:BY2259" si="10857">SUM(BJ2257,BM2257,BP2257,BS2257,BV2257)</f>
        <v>14</v>
      </c>
      <c r="BZ2257" t="s">
        <v>74</v>
      </c>
      <c r="CA2257" s="553">
        <f>AZ2257</f>
        <v>1</v>
      </c>
      <c r="CB2257" s="553">
        <f t="shared" ref="CB2257:CB2259" si="10858">BA2257</f>
        <v>0</v>
      </c>
      <c r="CC2257" s="553">
        <f t="shared" ref="CC2257:CC2259" si="10859">BB2257</f>
        <v>1</v>
      </c>
      <c r="CD2257" s="553">
        <f>BC2257</f>
        <v>0</v>
      </c>
      <c r="CE2257" s="553">
        <f t="shared" ref="CE2257:CE2259" si="10860">BD2257</f>
        <v>1</v>
      </c>
      <c r="CF2257" s="553">
        <f t="shared" ref="CF2257:CF2259" si="10861">BE2257</f>
        <v>1</v>
      </c>
    </row>
    <row r="2258" spans="1:84">
      <c r="A2258" s="149"/>
      <c r="B2258" s="151"/>
      <c r="C2258" s="151"/>
      <c r="D2258" s="151"/>
      <c r="E2258" s="288" t="s">
        <v>78</v>
      </c>
      <c r="F2258" s="592">
        <f>SUM(F2217,F2222,F2226,F2231,F2236,F2244,F2249,F2254)</f>
        <v>36</v>
      </c>
      <c r="G2258" s="168">
        <f t="shared" ref="G2258" si="10862">SUM(G2217,G2222,G2226,G2231,G2236,G2244,G2249,G2254)</f>
        <v>2</v>
      </c>
      <c r="H2258" s="168">
        <f t="shared" ref="H2258:BE2258" si="10863">SUM(H2217,H2222,H2226,H2231,H2236,H2244,H2249,H2254)</f>
        <v>3</v>
      </c>
      <c r="I2258" s="168">
        <f t="shared" si="10863"/>
        <v>5</v>
      </c>
      <c r="J2258" s="168">
        <f t="shared" si="10863"/>
        <v>0</v>
      </c>
      <c r="K2258" s="168">
        <f t="shared" si="10863"/>
        <v>0</v>
      </c>
      <c r="L2258" s="168">
        <f t="shared" si="10863"/>
        <v>0</v>
      </c>
      <c r="M2258" s="168">
        <f t="shared" si="10863"/>
        <v>0</v>
      </c>
      <c r="N2258" s="168">
        <f t="shared" si="10863"/>
        <v>0</v>
      </c>
      <c r="O2258" s="168">
        <f t="shared" si="10863"/>
        <v>0</v>
      </c>
      <c r="P2258" s="168">
        <f t="shared" si="10863"/>
        <v>8</v>
      </c>
      <c r="Q2258" s="168">
        <f t="shared" si="10863"/>
        <v>2</v>
      </c>
      <c r="R2258" s="168">
        <f t="shared" si="10863"/>
        <v>10</v>
      </c>
      <c r="S2258" s="502">
        <f t="shared" si="10863"/>
        <v>0</v>
      </c>
      <c r="T2258" s="168">
        <f t="shared" si="10863"/>
        <v>0</v>
      </c>
      <c r="U2258" s="168">
        <f t="shared" si="10863"/>
        <v>0</v>
      </c>
      <c r="V2258" s="168">
        <f t="shared" si="10863"/>
        <v>0</v>
      </c>
      <c r="W2258" s="168">
        <f t="shared" si="10863"/>
        <v>0</v>
      </c>
      <c r="X2258" s="168">
        <f t="shared" si="10863"/>
        <v>0</v>
      </c>
      <c r="Y2258" s="168">
        <f t="shared" si="10863"/>
        <v>0</v>
      </c>
      <c r="Z2258" s="168">
        <f t="shared" si="10863"/>
        <v>0</v>
      </c>
      <c r="AA2258" s="168">
        <f t="shared" si="10863"/>
        <v>0</v>
      </c>
      <c r="AB2258" s="168">
        <f t="shared" si="10863"/>
        <v>0</v>
      </c>
      <c r="AC2258" s="168">
        <f t="shared" si="10863"/>
        <v>0</v>
      </c>
      <c r="AD2258" s="168">
        <f t="shared" si="10863"/>
        <v>0</v>
      </c>
      <c r="AE2258" s="168">
        <f t="shared" si="10863"/>
        <v>0</v>
      </c>
      <c r="AF2258" s="502">
        <f t="shared" si="10863"/>
        <v>0</v>
      </c>
      <c r="AG2258" s="168">
        <f t="shared" si="10863"/>
        <v>0</v>
      </c>
      <c r="AH2258" s="168">
        <f t="shared" si="10863"/>
        <v>0</v>
      </c>
      <c r="AI2258" s="168">
        <f t="shared" si="10863"/>
        <v>0</v>
      </c>
      <c r="AJ2258" s="168">
        <f t="shared" si="10863"/>
        <v>0</v>
      </c>
      <c r="AK2258" s="168">
        <f t="shared" si="10863"/>
        <v>0</v>
      </c>
      <c r="AL2258" s="168">
        <f t="shared" si="10863"/>
        <v>0</v>
      </c>
      <c r="AM2258" s="168">
        <f t="shared" si="10863"/>
        <v>0</v>
      </c>
      <c r="AN2258" s="168">
        <f t="shared" si="10863"/>
        <v>0</v>
      </c>
      <c r="AO2258" s="168">
        <f t="shared" si="10863"/>
        <v>0</v>
      </c>
      <c r="AP2258" s="168">
        <f t="shared" si="10863"/>
        <v>0</v>
      </c>
      <c r="AQ2258" s="168">
        <f t="shared" si="10863"/>
        <v>0</v>
      </c>
      <c r="AR2258" s="168">
        <f t="shared" si="10863"/>
        <v>0</v>
      </c>
      <c r="AS2258" s="502">
        <f t="shared" si="10863"/>
        <v>0</v>
      </c>
      <c r="AT2258" s="168">
        <f t="shared" si="10863"/>
        <v>0</v>
      </c>
      <c r="AU2258" s="168">
        <f t="shared" si="10863"/>
        <v>0</v>
      </c>
      <c r="AV2258" s="168">
        <f t="shared" si="10863"/>
        <v>0</v>
      </c>
      <c r="AW2258" s="569">
        <f t="shared" si="10863"/>
        <v>10</v>
      </c>
      <c r="AX2258" s="569">
        <f t="shared" si="10863"/>
        <v>5</v>
      </c>
      <c r="AY2258" s="569">
        <f t="shared" si="10863"/>
        <v>15</v>
      </c>
      <c r="AZ2258" s="168">
        <f t="shared" si="10863"/>
        <v>0</v>
      </c>
      <c r="BA2258" s="168">
        <f t="shared" si="10863"/>
        <v>0</v>
      </c>
      <c r="BB2258" s="168">
        <f t="shared" si="10863"/>
        <v>0</v>
      </c>
      <c r="BC2258" s="168">
        <f t="shared" si="10863"/>
        <v>0</v>
      </c>
      <c r="BD2258" s="168">
        <f t="shared" si="10863"/>
        <v>0</v>
      </c>
      <c r="BE2258" s="168">
        <f t="shared" si="10863"/>
        <v>0</v>
      </c>
      <c r="BF2258" s="523"/>
      <c r="BG2258" s="605">
        <f>SUM(F2258,S2258,AF2258,AS2258)</f>
        <v>36</v>
      </c>
      <c r="BH2258" s="533">
        <f>SUM(G2258,T2258,AG2258)</f>
        <v>2</v>
      </c>
      <c r="BI2258" s="533">
        <f t="shared" si="10844"/>
        <v>3</v>
      </c>
      <c r="BJ2258" s="533">
        <f t="shared" si="10845"/>
        <v>5</v>
      </c>
      <c r="BK2258" s="533">
        <f t="shared" si="10846"/>
        <v>0</v>
      </c>
      <c r="BL2258" s="533">
        <f t="shared" si="10847"/>
        <v>0</v>
      </c>
      <c r="BM2258" s="533">
        <f t="shared" si="10848"/>
        <v>0</v>
      </c>
      <c r="BN2258" s="533">
        <f>SUM(M2258,Z2258,AM2258)</f>
        <v>0</v>
      </c>
      <c r="BO2258" s="533">
        <f t="shared" si="10849"/>
        <v>0</v>
      </c>
      <c r="BP2258" s="533">
        <f t="shared" si="10850"/>
        <v>0</v>
      </c>
      <c r="BQ2258" s="533">
        <f t="shared" si="10851"/>
        <v>8</v>
      </c>
      <c r="BR2258" s="533">
        <f t="shared" si="10852"/>
        <v>2</v>
      </c>
      <c r="BS2258" s="533">
        <f t="shared" si="10853"/>
        <v>10</v>
      </c>
      <c r="BT2258" s="533">
        <f>AT2258</f>
        <v>0</v>
      </c>
      <c r="BU2258" s="533">
        <f t="shared" si="10854"/>
        <v>0</v>
      </c>
      <c r="BV2258" s="533">
        <f t="shared" si="10855"/>
        <v>0</v>
      </c>
      <c r="BW2258" s="536">
        <f>SUM(BH2258,BK2258,BN2258,BQ2258,BT2258)</f>
        <v>10</v>
      </c>
      <c r="BX2258" s="536">
        <f t="shared" si="10856"/>
        <v>5</v>
      </c>
      <c r="BY2258" s="536">
        <f t="shared" si="10857"/>
        <v>15</v>
      </c>
      <c r="BZ2258" t="s">
        <v>74</v>
      </c>
      <c r="CA2258" s="553">
        <f>AZ2258</f>
        <v>0</v>
      </c>
      <c r="CB2258" s="553">
        <f t="shared" si="10858"/>
        <v>0</v>
      </c>
      <c r="CC2258" s="553">
        <f t="shared" si="10859"/>
        <v>0</v>
      </c>
      <c r="CD2258" s="553">
        <f>BC2258</f>
        <v>0</v>
      </c>
      <c r="CE2258" s="553">
        <f t="shared" si="10860"/>
        <v>0</v>
      </c>
      <c r="CF2258" s="553">
        <f t="shared" si="10861"/>
        <v>0</v>
      </c>
    </row>
    <row r="2259" spans="1:84">
      <c r="A2259" s="149"/>
      <c r="B2259" s="151"/>
      <c r="C2259" s="151"/>
      <c r="D2259" s="151"/>
      <c r="E2259" s="375" t="s">
        <v>85</v>
      </c>
      <c r="F2259" s="592">
        <f>SUM(F2257:F2258)</f>
        <v>74</v>
      </c>
      <c r="G2259" s="168">
        <f t="shared" ref="G2259" si="10864">SUM(G2257:G2258)</f>
        <v>7</v>
      </c>
      <c r="H2259" s="168">
        <f t="shared" ref="H2259:BE2259" si="10865">SUM(H2257:H2258)</f>
        <v>4</v>
      </c>
      <c r="I2259" s="168">
        <f t="shared" si="10865"/>
        <v>11</v>
      </c>
      <c r="J2259" s="168">
        <f t="shared" si="10865"/>
        <v>0</v>
      </c>
      <c r="K2259" s="168">
        <f t="shared" si="10865"/>
        <v>0</v>
      </c>
      <c r="L2259" s="168">
        <f t="shared" si="10865"/>
        <v>0</v>
      </c>
      <c r="M2259" s="168">
        <f t="shared" si="10865"/>
        <v>0</v>
      </c>
      <c r="N2259" s="168">
        <f t="shared" si="10865"/>
        <v>0</v>
      </c>
      <c r="O2259" s="168">
        <f t="shared" si="10865"/>
        <v>0</v>
      </c>
      <c r="P2259" s="168">
        <f t="shared" si="10865"/>
        <v>14</v>
      </c>
      <c r="Q2259" s="168">
        <f t="shared" si="10865"/>
        <v>4</v>
      </c>
      <c r="R2259" s="168">
        <f t="shared" si="10865"/>
        <v>18</v>
      </c>
      <c r="S2259" s="502">
        <f t="shared" si="10865"/>
        <v>0</v>
      </c>
      <c r="T2259" s="168">
        <f t="shared" si="10865"/>
        <v>0</v>
      </c>
      <c r="U2259" s="168">
        <f t="shared" si="10865"/>
        <v>0</v>
      </c>
      <c r="V2259" s="168">
        <f t="shared" si="10865"/>
        <v>0</v>
      </c>
      <c r="W2259" s="168">
        <f t="shared" si="10865"/>
        <v>0</v>
      </c>
      <c r="X2259" s="168">
        <f t="shared" si="10865"/>
        <v>0</v>
      </c>
      <c r="Y2259" s="168">
        <f t="shared" si="10865"/>
        <v>0</v>
      </c>
      <c r="Z2259" s="168">
        <f t="shared" si="10865"/>
        <v>0</v>
      </c>
      <c r="AA2259" s="168">
        <f t="shared" si="10865"/>
        <v>0</v>
      </c>
      <c r="AB2259" s="168">
        <f t="shared" si="10865"/>
        <v>0</v>
      </c>
      <c r="AC2259" s="168">
        <f t="shared" si="10865"/>
        <v>0</v>
      </c>
      <c r="AD2259" s="168">
        <f t="shared" si="10865"/>
        <v>0</v>
      </c>
      <c r="AE2259" s="168">
        <f t="shared" si="10865"/>
        <v>0</v>
      </c>
      <c r="AF2259" s="502">
        <f t="shared" si="10865"/>
        <v>0</v>
      </c>
      <c r="AG2259" s="168">
        <f t="shared" si="10865"/>
        <v>0</v>
      </c>
      <c r="AH2259" s="168">
        <f t="shared" si="10865"/>
        <v>0</v>
      </c>
      <c r="AI2259" s="168">
        <f t="shared" si="10865"/>
        <v>0</v>
      </c>
      <c r="AJ2259" s="168">
        <f t="shared" si="10865"/>
        <v>0</v>
      </c>
      <c r="AK2259" s="168">
        <f t="shared" si="10865"/>
        <v>0</v>
      </c>
      <c r="AL2259" s="168">
        <f t="shared" si="10865"/>
        <v>0</v>
      </c>
      <c r="AM2259" s="168">
        <f t="shared" si="10865"/>
        <v>0</v>
      </c>
      <c r="AN2259" s="168">
        <f t="shared" si="10865"/>
        <v>0</v>
      </c>
      <c r="AO2259" s="168">
        <f t="shared" si="10865"/>
        <v>0</v>
      </c>
      <c r="AP2259" s="168">
        <f t="shared" si="10865"/>
        <v>0</v>
      </c>
      <c r="AQ2259" s="168">
        <f t="shared" si="10865"/>
        <v>0</v>
      </c>
      <c r="AR2259" s="168">
        <f t="shared" si="10865"/>
        <v>0</v>
      </c>
      <c r="AS2259" s="502">
        <f t="shared" si="10865"/>
        <v>0</v>
      </c>
      <c r="AT2259" s="168">
        <f t="shared" si="10865"/>
        <v>0</v>
      </c>
      <c r="AU2259" s="168">
        <f t="shared" si="10865"/>
        <v>0</v>
      </c>
      <c r="AV2259" s="168">
        <f t="shared" si="10865"/>
        <v>0</v>
      </c>
      <c r="AW2259" s="569">
        <f t="shared" si="10865"/>
        <v>21</v>
      </c>
      <c r="AX2259" s="569">
        <f t="shared" si="10865"/>
        <v>8</v>
      </c>
      <c r="AY2259" s="569">
        <f t="shared" si="10865"/>
        <v>29</v>
      </c>
      <c r="AZ2259" s="168">
        <f t="shared" si="10865"/>
        <v>1</v>
      </c>
      <c r="BA2259" s="168">
        <f t="shared" si="10865"/>
        <v>0</v>
      </c>
      <c r="BB2259" s="168">
        <f t="shared" si="10865"/>
        <v>1</v>
      </c>
      <c r="BC2259" s="168">
        <f t="shared" si="10865"/>
        <v>0</v>
      </c>
      <c r="BD2259" s="168">
        <f t="shared" si="10865"/>
        <v>1</v>
      </c>
      <c r="BE2259" s="168">
        <f t="shared" si="10865"/>
        <v>1</v>
      </c>
      <c r="BF2259" s="523"/>
      <c r="BG2259" s="605">
        <f>SUM(F2259,S2259,AF2259,AS2259)</f>
        <v>74</v>
      </c>
      <c r="BH2259" s="533">
        <f>SUM(G2259,T2259,AG2259)</f>
        <v>7</v>
      </c>
      <c r="BI2259" s="533">
        <f t="shared" si="10844"/>
        <v>4</v>
      </c>
      <c r="BJ2259" s="533">
        <f t="shared" si="10845"/>
        <v>11</v>
      </c>
      <c r="BK2259" s="533">
        <f t="shared" si="10846"/>
        <v>0</v>
      </c>
      <c r="BL2259" s="533">
        <f t="shared" si="10847"/>
        <v>0</v>
      </c>
      <c r="BM2259" s="533">
        <f t="shared" si="10848"/>
        <v>0</v>
      </c>
      <c r="BN2259" s="533">
        <f>SUM(M2259,Z2259,AM2259)</f>
        <v>0</v>
      </c>
      <c r="BO2259" s="533">
        <f t="shared" si="10849"/>
        <v>0</v>
      </c>
      <c r="BP2259" s="533">
        <f t="shared" si="10850"/>
        <v>0</v>
      </c>
      <c r="BQ2259" s="533">
        <f t="shared" si="10851"/>
        <v>14</v>
      </c>
      <c r="BR2259" s="533">
        <f t="shared" si="10852"/>
        <v>4</v>
      </c>
      <c r="BS2259" s="533">
        <f t="shared" si="10853"/>
        <v>18</v>
      </c>
      <c r="BT2259" s="533">
        <f>AT2259</f>
        <v>0</v>
      </c>
      <c r="BU2259" s="533">
        <f t="shared" si="10854"/>
        <v>0</v>
      </c>
      <c r="BV2259" s="533">
        <f t="shared" si="10855"/>
        <v>0</v>
      </c>
      <c r="BW2259" s="536">
        <f>SUM(BH2259,BK2259,BN2259,BQ2259,BT2259)</f>
        <v>21</v>
      </c>
      <c r="BX2259" s="536">
        <f t="shared" si="10856"/>
        <v>8</v>
      </c>
      <c r="BY2259" s="536">
        <f t="shared" si="10857"/>
        <v>29</v>
      </c>
      <c r="BZ2259" t="s">
        <v>74</v>
      </c>
      <c r="CA2259" s="553">
        <f>AZ2259</f>
        <v>1</v>
      </c>
      <c r="CB2259" s="553">
        <f t="shared" si="10858"/>
        <v>0</v>
      </c>
      <c r="CC2259" s="553">
        <f t="shared" si="10859"/>
        <v>1</v>
      </c>
      <c r="CD2259" s="553">
        <f>BC2259</f>
        <v>0</v>
      </c>
      <c r="CE2259" s="553">
        <f t="shared" si="10860"/>
        <v>1</v>
      </c>
      <c r="CF2259" s="553">
        <f t="shared" si="10861"/>
        <v>1</v>
      </c>
    </row>
    <row r="2260" spans="1:84">
      <c r="A2260" s="149"/>
      <c r="B2260" s="151"/>
      <c r="C2260" s="151"/>
      <c r="D2260" s="151"/>
      <c r="E2260" s="375"/>
      <c r="F2260" s="592"/>
      <c r="G2260" s="168"/>
      <c r="H2260" s="168"/>
      <c r="I2260" s="168"/>
      <c r="J2260" s="168"/>
      <c r="K2260" s="168"/>
      <c r="L2260" s="168"/>
      <c r="M2260" s="168"/>
      <c r="N2260" s="168"/>
      <c r="O2260" s="168"/>
      <c r="P2260" s="168"/>
      <c r="Q2260" s="168"/>
      <c r="R2260" s="168"/>
      <c r="S2260" s="502"/>
      <c r="T2260" s="168"/>
      <c r="U2260" s="168"/>
      <c r="V2260" s="168"/>
      <c r="W2260" s="168"/>
      <c r="X2260" s="168"/>
      <c r="Y2260" s="168"/>
      <c r="Z2260" s="168"/>
      <c r="AA2260" s="168"/>
      <c r="AB2260" s="168"/>
      <c r="AC2260" s="168"/>
      <c r="AD2260" s="168"/>
      <c r="AE2260" s="168"/>
      <c r="AF2260" s="502"/>
      <c r="AG2260" s="168"/>
      <c r="AH2260" s="168"/>
      <c r="AI2260" s="168"/>
      <c r="AJ2260" s="168"/>
      <c r="AK2260" s="168"/>
      <c r="AL2260" s="168"/>
      <c r="AM2260" s="168"/>
      <c r="AN2260" s="168"/>
      <c r="AO2260" s="168"/>
      <c r="AP2260" s="168"/>
      <c r="AQ2260" s="168"/>
      <c r="AR2260" s="168"/>
      <c r="AS2260" s="502"/>
      <c r="AT2260" s="168"/>
      <c r="AU2260" s="168"/>
      <c r="AV2260" s="168"/>
      <c r="AW2260" s="569"/>
      <c r="AX2260" s="569"/>
      <c r="AY2260" s="569"/>
      <c r="AZ2260" s="168"/>
      <c r="BA2260" s="168"/>
      <c r="BB2260" s="168"/>
      <c r="BC2260" s="168"/>
      <c r="BD2260" s="168"/>
      <c r="BE2260" s="168"/>
      <c r="BF2260" s="523"/>
    </row>
    <row r="2261" spans="1:84">
      <c r="A2261" s="149"/>
      <c r="B2261" s="151" t="s">
        <v>244</v>
      </c>
      <c r="C2261" s="151"/>
      <c r="D2261" s="151"/>
      <c r="E2261" s="288" t="s">
        <v>77</v>
      </c>
      <c r="F2261" s="592">
        <f>SUM(F2198,F2207,F2257)</f>
        <v>79</v>
      </c>
      <c r="G2261" s="168">
        <f t="shared" ref="G2261" si="10866">SUM(G2198,G2207,G2257)</f>
        <v>10</v>
      </c>
      <c r="H2261" s="168">
        <f t="shared" ref="H2261:BE2261" si="10867">SUM(H2198,H2207,H2257)</f>
        <v>11</v>
      </c>
      <c r="I2261" s="168">
        <f t="shared" si="10867"/>
        <v>21</v>
      </c>
      <c r="J2261" s="168">
        <f t="shared" si="10867"/>
        <v>4</v>
      </c>
      <c r="K2261" s="168">
        <f t="shared" si="10867"/>
        <v>3</v>
      </c>
      <c r="L2261" s="168">
        <f t="shared" si="10867"/>
        <v>7</v>
      </c>
      <c r="M2261" s="168">
        <f t="shared" si="10867"/>
        <v>0</v>
      </c>
      <c r="N2261" s="168">
        <f t="shared" si="10867"/>
        <v>0</v>
      </c>
      <c r="O2261" s="168">
        <f t="shared" si="10867"/>
        <v>0</v>
      </c>
      <c r="P2261" s="168">
        <f t="shared" si="10867"/>
        <v>14</v>
      </c>
      <c r="Q2261" s="168">
        <f t="shared" si="10867"/>
        <v>9</v>
      </c>
      <c r="R2261" s="168">
        <f t="shared" si="10867"/>
        <v>23</v>
      </c>
      <c r="S2261" s="502">
        <f t="shared" si="10867"/>
        <v>0</v>
      </c>
      <c r="T2261" s="168">
        <f t="shared" si="10867"/>
        <v>0</v>
      </c>
      <c r="U2261" s="168">
        <f t="shared" si="10867"/>
        <v>0</v>
      </c>
      <c r="V2261" s="168">
        <f t="shared" si="10867"/>
        <v>0</v>
      </c>
      <c r="W2261" s="168">
        <f t="shared" si="10867"/>
        <v>0</v>
      </c>
      <c r="X2261" s="168">
        <f t="shared" si="10867"/>
        <v>0</v>
      </c>
      <c r="Y2261" s="168">
        <f t="shared" si="10867"/>
        <v>0</v>
      </c>
      <c r="Z2261" s="168">
        <f t="shared" si="10867"/>
        <v>0</v>
      </c>
      <c r="AA2261" s="168">
        <f t="shared" si="10867"/>
        <v>0</v>
      </c>
      <c r="AB2261" s="168">
        <f t="shared" si="10867"/>
        <v>0</v>
      </c>
      <c r="AC2261" s="168">
        <f t="shared" si="10867"/>
        <v>0</v>
      </c>
      <c r="AD2261" s="168">
        <f t="shared" si="10867"/>
        <v>0</v>
      </c>
      <c r="AE2261" s="168">
        <f t="shared" si="10867"/>
        <v>0</v>
      </c>
      <c r="AF2261" s="502">
        <f t="shared" si="10867"/>
        <v>0</v>
      </c>
      <c r="AG2261" s="168">
        <f t="shared" si="10867"/>
        <v>0</v>
      </c>
      <c r="AH2261" s="168">
        <f t="shared" si="10867"/>
        <v>0</v>
      </c>
      <c r="AI2261" s="168">
        <f t="shared" si="10867"/>
        <v>0</v>
      </c>
      <c r="AJ2261" s="168">
        <f t="shared" si="10867"/>
        <v>0</v>
      </c>
      <c r="AK2261" s="168">
        <f t="shared" si="10867"/>
        <v>0</v>
      </c>
      <c r="AL2261" s="168">
        <f t="shared" si="10867"/>
        <v>0</v>
      </c>
      <c r="AM2261" s="168">
        <f t="shared" si="10867"/>
        <v>0</v>
      </c>
      <c r="AN2261" s="168">
        <f t="shared" si="10867"/>
        <v>0</v>
      </c>
      <c r="AO2261" s="168">
        <f t="shared" si="10867"/>
        <v>0</v>
      </c>
      <c r="AP2261" s="168">
        <f t="shared" si="10867"/>
        <v>0</v>
      </c>
      <c r="AQ2261" s="168">
        <f t="shared" si="10867"/>
        <v>0</v>
      </c>
      <c r="AR2261" s="168">
        <f t="shared" si="10867"/>
        <v>0</v>
      </c>
      <c r="AS2261" s="502">
        <f t="shared" si="10867"/>
        <v>0</v>
      </c>
      <c r="AT2261" s="168">
        <f t="shared" si="10867"/>
        <v>0</v>
      </c>
      <c r="AU2261" s="168">
        <f t="shared" si="10867"/>
        <v>0</v>
      </c>
      <c r="AV2261" s="168">
        <f t="shared" si="10867"/>
        <v>0</v>
      </c>
      <c r="AW2261" s="569">
        <f t="shared" si="10867"/>
        <v>28</v>
      </c>
      <c r="AX2261" s="569">
        <f t="shared" si="10867"/>
        <v>23</v>
      </c>
      <c r="AY2261" s="569">
        <f>SUM(AY2198,AY2207,AY2257)</f>
        <v>51</v>
      </c>
      <c r="AZ2261" s="168">
        <f t="shared" si="10867"/>
        <v>1</v>
      </c>
      <c r="BA2261" s="168">
        <f t="shared" si="10867"/>
        <v>0</v>
      </c>
      <c r="BB2261" s="168">
        <f t="shared" si="10867"/>
        <v>1</v>
      </c>
      <c r="BC2261" s="168">
        <f t="shared" si="10867"/>
        <v>0</v>
      </c>
      <c r="BD2261" s="168">
        <f t="shared" si="10867"/>
        <v>1</v>
      </c>
      <c r="BE2261" s="168">
        <f t="shared" si="10867"/>
        <v>1</v>
      </c>
      <c r="BF2261" s="523"/>
      <c r="BG2261" s="605">
        <f>SUM(F2261,S2261,AF2261,AS2261)</f>
        <v>79</v>
      </c>
      <c r="BH2261" s="533">
        <f>SUM(G2261,T2261,AG2261)</f>
        <v>10</v>
      </c>
      <c r="BI2261" s="533">
        <f t="shared" ref="BI2261:BI2264" si="10868">SUM(H2261,U2261,AH2261)</f>
        <v>11</v>
      </c>
      <c r="BJ2261" s="533">
        <f t="shared" ref="BJ2261:BJ2264" si="10869">SUM(I2261,V2261,AI2261)</f>
        <v>21</v>
      </c>
      <c r="BK2261" s="533">
        <f t="shared" ref="BK2261:BK2264" si="10870">SUM(J2261,W2261,AJ2261)</f>
        <v>4</v>
      </c>
      <c r="BL2261" s="533">
        <f t="shared" ref="BL2261:BL2264" si="10871">SUM(K2261,X2261,AK2261)</f>
        <v>3</v>
      </c>
      <c r="BM2261" s="533">
        <f t="shared" ref="BM2261:BM2264" si="10872">SUM(L2261,Y2261,AL2261)</f>
        <v>7</v>
      </c>
      <c r="BN2261" s="533">
        <f>SUM(M2261,Z2261,AM2261)</f>
        <v>0</v>
      </c>
      <c r="BO2261" s="533">
        <f t="shared" ref="BO2261:BO2264" si="10873">SUM(N2261,AA2261,AN2261)</f>
        <v>0</v>
      </c>
      <c r="BP2261" s="533">
        <f t="shared" ref="BP2261:BP2264" si="10874">SUM(O2261,AB2261,AO2261)</f>
        <v>0</v>
      </c>
      <c r="BQ2261" s="533">
        <f t="shared" ref="BQ2261:BQ2264" si="10875">SUM(P2261,AC2261,AP2261)</f>
        <v>14</v>
      </c>
      <c r="BR2261" s="533">
        <f t="shared" ref="BR2261:BR2264" si="10876">SUM(Q2261,AD2261,AQ2261)</f>
        <v>9</v>
      </c>
      <c r="BS2261" s="533">
        <f t="shared" ref="BS2261:BS2264" si="10877">SUM(R2261,AE2261,AR2261)</f>
        <v>23</v>
      </c>
      <c r="BT2261" s="533">
        <f>AT2261</f>
        <v>0</v>
      </c>
      <c r="BU2261" s="533">
        <f t="shared" ref="BU2261:BU2264" si="10878">AU2261</f>
        <v>0</v>
      </c>
      <c r="BV2261" s="533">
        <f t="shared" ref="BV2261:BV2264" si="10879">AV2261</f>
        <v>0</v>
      </c>
      <c r="BW2261" s="536">
        <f>SUM(BH2261,BK2261,BN2261,BQ2261,BT2261)</f>
        <v>28</v>
      </c>
      <c r="BX2261" s="536">
        <f t="shared" ref="BX2261:BX2264" si="10880">SUM(BI2261,BL2261,BO2261,BR2261,BU2261)</f>
        <v>23</v>
      </c>
      <c r="BY2261" s="536">
        <f t="shared" ref="BY2261:BY2264" si="10881">SUM(BJ2261,BM2261,BP2261,BS2261,BV2261)</f>
        <v>51</v>
      </c>
      <c r="BZ2261" t="s">
        <v>74</v>
      </c>
      <c r="CA2261" s="553">
        <f>AZ2261</f>
        <v>1</v>
      </c>
      <c r="CB2261" s="553">
        <f t="shared" ref="CB2261:CB2264" si="10882">BA2261</f>
        <v>0</v>
      </c>
      <c r="CC2261" s="553">
        <f t="shared" ref="CC2261:CC2264" si="10883">BB2261</f>
        <v>1</v>
      </c>
      <c r="CD2261" s="553">
        <f>BC2261</f>
        <v>0</v>
      </c>
      <c r="CE2261" s="553">
        <f t="shared" ref="CE2261:CE2264" si="10884">BD2261</f>
        <v>1</v>
      </c>
      <c r="CF2261" s="553">
        <f t="shared" ref="CF2261:CF2264" si="10885">BE2261</f>
        <v>1</v>
      </c>
    </row>
    <row r="2262" spans="1:84">
      <c r="A2262" s="149"/>
      <c r="B2262" s="151"/>
      <c r="C2262" s="151"/>
      <c r="D2262" s="151"/>
      <c r="E2262" s="288" t="s">
        <v>78</v>
      </c>
      <c r="F2262" s="592">
        <f t="shared" ref="F2262:G2262" si="10886">SUM(F2199,F2208,F2258)</f>
        <v>77</v>
      </c>
      <c r="G2262" s="168">
        <f t="shared" si="10886"/>
        <v>6</v>
      </c>
      <c r="H2262" s="168">
        <f t="shared" ref="H2262:BE2262" si="10887">SUM(H2199,H2208,H2258)</f>
        <v>9</v>
      </c>
      <c r="I2262" s="168">
        <f t="shared" si="10887"/>
        <v>15</v>
      </c>
      <c r="J2262" s="168">
        <f t="shared" si="10887"/>
        <v>5</v>
      </c>
      <c r="K2262" s="168">
        <f t="shared" si="10887"/>
        <v>1</v>
      </c>
      <c r="L2262" s="168">
        <f t="shared" si="10887"/>
        <v>6</v>
      </c>
      <c r="M2262" s="168">
        <f t="shared" si="10887"/>
        <v>0</v>
      </c>
      <c r="N2262" s="168">
        <f t="shared" si="10887"/>
        <v>0</v>
      </c>
      <c r="O2262" s="168">
        <f t="shared" si="10887"/>
        <v>0</v>
      </c>
      <c r="P2262" s="168">
        <f t="shared" si="10887"/>
        <v>16</v>
      </c>
      <c r="Q2262" s="168">
        <f t="shared" si="10887"/>
        <v>15</v>
      </c>
      <c r="R2262" s="168">
        <f t="shared" si="10887"/>
        <v>31</v>
      </c>
      <c r="S2262" s="502">
        <f t="shared" si="10887"/>
        <v>0</v>
      </c>
      <c r="T2262" s="168">
        <f t="shared" si="10887"/>
        <v>0</v>
      </c>
      <c r="U2262" s="168">
        <f t="shared" si="10887"/>
        <v>0</v>
      </c>
      <c r="V2262" s="168">
        <f t="shared" si="10887"/>
        <v>0</v>
      </c>
      <c r="W2262" s="168">
        <f t="shared" si="10887"/>
        <v>0</v>
      </c>
      <c r="X2262" s="168">
        <f t="shared" si="10887"/>
        <v>0</v>
      </c>
      <c r="Y2262" s="168">
        <f t="shared" si="10887"/>
        <v>0</v>
      </c>
      <c r="Z2262" s="168">
        <f t="shared" si="10887"/>
        <v>0</v>
      </c>
      <c r="AA2262" s="168">
        <f t="shared" si="10887"/>
        <v>0</v>
      </c>
      <c r="AB2262" s="168">
        <f t="shared" si="10887"/>
        <v>0</v>
      </c>
      <c r="AC2262" s="168">
        <f t="shared" si="10887"/>
        <v>0</v>
      </c>
      <c r="AD2262" s="168">
        <f t="shared" si="10887"/>
        <v>0</v>
      </c>
      <c r="AE2262" s="168">
        <f t="shared" si="10887"/>
        <v>0</v>
      </c>
      <c r="AF2262" s="502">
        <f t="shared" si="10887"/>
        <v>0</v>
      </c>
      <c r="AG2262" s="168">
        <f t="shared" si="10887"/>
        <v>0</v>
      </c>
      <c r="AH2262" s="168">
        <f t="shared" si="10887"/>
        <v>0</v>
      </c>
      <c r="AI2262" s="168">
        <f t="shared" si="10887"/>
        <v>0</v>
      </c>
      <c r="AJ2262" s="168">
        <f t="shared" si="10887"/>
        <v>0</v>
      </c>
      <c r="AK2262" s="168">
        <f t="shared" si="10887"/>
        <v>0</v>
      </c>
      <c r="AL2262" s="168">
        <f t="shared" si="10887"/>
        <v>0</v>
      </c>
      <c r="AM2262" s="168">
        <f t="shared" si="10887"/>
        <v>0</v>
      </c>
      <c r="AN2262" s="168">
        <f t="shared" si="10887"/>
        <v>0</v>
      </c>
      <c r="AO2262" s="168">
        <f t="shared" si="10887"/>
        <v>0</v>
      </c>
      <c r="AP2262" s="168">
        <f t="shared" si="10887"/>
        <v>0</v>
      </c>
      <c r="AQ2262" s="168">
        <f t="shared" si="10887"/>
        <v>0</v>
      </c>
      <c r="AR2262" s="168">
        <f t="shared" si="10887"/>
        <v>0</v>
      </c>
      <c r="AS2262" s="502">
        <f t="shared" si="10887"/>
        <v>0</v>
      </c>
      <c r="AT2262" s="168">
        <f t="shared" si="10887"/>
        <v>1</v>
      </c>
      <c r="AU2262" s="168">
        <f t="shared" si="10887"/>
        <v>0</v>
      </c>
      <c r="AV2262" s="168">
        <f t="shared" si="10887"/>
        <v>1</v>
      </c>
      <c r="AW2262" s="569">
        <f t="shared" si="10887"/>
        <v>28</v>
      </c>
      <c r="AX2262" s="569">
        <f t="shared" si="10887"/>
        <v>25</v>
      </c>
      <c r="AY2262" s="569">
        <f t="shared" si="10887"/>
        <v>53</v>
      </c>
      <c r="AZ2262" s="168">
        <f t="shared" si="10887"/>
        <v>0</v>
      </c>
      <c r="BA2262" s="168">
        <f t="shared" si="10887"/>
        <v>0</v>
      </c>
      <c r="BB2262" s="168">
        <f t="shared" si="10887"/>
        <v>0</v>
      </c>
      <c r="BC2262" s="168">
        <f t="shared" si="10887"/>
        <v>0</v>
      </c>
      <c r="BD2262" s="168">
        <f t="shared" si="10887"/>
        <v>0</v>
      </c>
      <c r="BE2262" s="168">
        <f t="shared" si="10887"/>
        <v>0</v>
      </c>
      <c r="BF2262" s="523"/>
      <c r="BG2262" s="605">
        <f>SUM(F2262,S2262,AF2262,AS2262)</f>
        <v>77</v>
      </c>
      <c r="BH2262" s="533">
        <f>SUM(G2262,T2262,AG2262)</f>
        <v>6</v>
      </c>
      <c r="BI2262" s="533">
        <f t="shared" si="10868"/>
        <v>9</v>
      </c>
      <c r="BJ2262" s="533">
        <f t="shared" si="10869"/>
        <v>15</v>
      </c>
      <c r="BK2262" s="533">
        <f t="shared" si="10870"/>
        <v>5</v>
      </c>
      <c r="BL2262" s="533">
        <f t="shared" si="10871"/>
        <v>1</v>
      </c>
      <c r="BM2262" s="533">
        <f t="shared" si="10872"/>
        <v>6</v>
      </c>
      <c r="BN2262" s="533">
        <f>SUM(M2262,Z2262,AM2262)</f>
        <v>0</v>
      </c>
      <c r="BO2262" s="533">
        <f t="shared" si="10873"/>
        <v>0</v>
      </c>
      <c r="BP2262" s="533">
        <f t="shared" si="10874"/>
        <v>0</v>
      </c>
      <c r="BQ2262" s="533">
        <f t="shared" si="10875"/>
        <v>16</v>
      </c>
      <c r="BR2262" s="533">
        <f t="shared" si="10876"/>
        <v>15</v>
      </c>
      <c r="BS2262" s="533">
        <f t="shared" si="10877"/>
        <v>31</v>
      </c>
      <c r="BT2262" s="533">
        <f>AT2262</f>
        <v>1</v>
      </c>
      <c r="BU2262" s="533">
        <f t="shared" si="10878"/>
        <v>0</v>
      </c>
      <c r="BV2262" s="533">
        <f t="shared" si="10879"/>
        <v>1</v>
      </c>
      <c r="BW2262" s="536">
        <f>SUM(BH2262,BK2262,BN2262,BQ2262,BT2262)</f>
        <v>28</v>
      </c>
      <c r="BX2262" s="536">
        <f t="shared" si="10880"/>
        <v>25</v>
      </c>
      <c r="BY2262" s="536">
        <f t="shared" si="10881"/>
        <v>53</v>
      </c>
      <c r="BZ2262" t="s">
        <v>74</v>
      </c>
      <c r="CA2262" s="553">
        <f>AZ2262</f>
        <v>0</v>
      </c>
      <c r="CB2262" s="553">
        <f t="shared" si="10882"/>
        <v>0</v>
      </c>
      <c r="CC2262" s="553">
        <f t="shared" si="10883"/>
        <v>0</v>
      </c>
      <c r="CD2262" s="553">
        <f>BC2262</f>
        <v>0</v>
      </c>
      <c r="CE2262" s="553">
        <f t="shared" si="10884"/>
        <v>0</v>
      </c>
      <c r="CF2262" s="553">
        <f t="shared" si="10885"/>
        <v>0</v>
      </c>
    </row>
    <row r="2263" spans="1:84">
      <c r="A2263" s="149"/>
      <c r="B2263" s="149"/>
      <c r="C2263" s="151"/>
      <c r="D2263" s="151"/>
      <c r="E2263" s="380" t="s">
        <v>245</v>
      </c>
      <c r="F2263" s="592">
        <f>SUM(F2261:F2262)</f>
        <v>156</v>
      </c>
      <c r="G2263" s="168">
        <f t="shared" ref="G2263" si="10888">SUM(G2261:G2262)</f>
        <v>16</v>
      </c>
      <c r="H2263" s="168">
        <f t="shared" ref="H2263:BE2263" si="10889">SUM(H2261:H2262)</f>
        <v>20</v>
      </c>
      <c r="I2263" s="168">
        <f t="shared" si="10889"/>
        <v>36</v>
      </c>
      <c r="J2263" s="168">
        <f t="shared" si="10889"/>
        <v>9</v>
      </c>
      <c r="K2263" s="168">
        <f t="shared" si="10889"/>
        <v>4</v>
      </c>
      <c r="L2263" s="168">
        <f t="shared" si="10889"/>
        <v>13</v>
      </c>
      <c r="M2263" s="168">
        <f t="shared" si="10889"/>
        <v>0</v>
      </c>
      <c r="N2263" s="168">
        <f t="shared" si="10889"/>
        <v>0</v>
      </c>
      <c r="O2263" s="168">
        <f t="shared" si="10889"/>
        <v>0</v>
      </c>
      <c r="P2263" s="168">
        <f t="shared" si="10889"/>
        <v>30</v>
      </c>
      <c r="Q2263" s="168">
        <f t="shared" si="10889"/>
        <v>24</v>
      </c>
      <c r="R2263" s="168">
        <f t="shared" si="10889"/>
        <v>54</v>
      </c>
      <c r="S2263" s="502">
        <f t="shared" si="10889"/>
        <v>0</v>
      </c>
      <c r="T2263" s="168">
        <f t="shared" si="10889"/>
        <v>0</v>
      </c>
      <c r="U2263" s="168">
        <f t="shared" si="10889"/>
        <v>0</v>
      </c>
      <c r="V2263" s="168">
        <f t="shared" si="10889"/>
        <v>0</v>
      </c>
      <c r="W2263" s="168">
        <f t="shared" si="10889"/>
        <v>0</v>
      </c>
      <c r="X2263" s="168">
        <f t="shared" si="10889"/>
        <v>0</v>
      </c>
      <c r="Y2263" s="168">
        <f t="shared" si="10889"/>
        <v>0</v>
      </c>
      <c r="Z2263" s="168">
        <f t="shared" si="10889"/>
        <v>0</v>
      </c>
      <c r="AA2263" s="168">
        <f t="shared" si="10889"/>
        <v>0</v>
      </c>
      <c r="AB2263" s="168">
        <f t="shared" si="10889"/>
        <v>0</v>
      </c>
      <c r="AC2263" s="168">
        <f t="shared" si="10889"/>
        <v>0</v>
      </c>
      <c r="AD2263" s="168">
        <f t="shared" si="10889"/>
        <v>0</v>
      </c>
      <c r="AE2263" s="168">
        <f t="shared" si="10889"/>
        <v>0</v>
      </c>
      <c r="AF2263" s="502">
        <f t="shared" si="10889"/>
        <v>0</v>
      </c>
      <c r="AG2263" s="168">
        <f t="shared" si="10889"/>
        <v>0</v>
      </c>
      <c r="AH2263" s="168">
        <f t="shared" si="10889"/>
        <v>0</v>
      </c>
      <c r="AI2263" s="168">
        <f t="shared" si="10889"/>
        <v>0</v>
      </c>
      <c r="AJ2263" s="168">
        <f t="shared" si="10889"/>
        <v>0</v>
      </c>
      <c r="AK2263" s="168">
        <f t="shared" si="10889"/>
        <v>0</v>
      </c>
      <c r="AL2263" s="168">
        <f t="shared" si="10889"/>
        <v>0</v>
      </c>
      <c r="AM2263" s="168">
        <f t="shared" si="10889"/>
        <v>0</v>
      </c>
      <c r="AN2263" s="168">
        <f t="shared" si="10889"/>
        <v>0</v>
      </c>
      <c r="AO2263" s="168">
        <f t="shared" si="10889"/>
        <v>0</v>
      </c>
      <c r="AP2263" s="168">
        <f t="shared" si="10889"/>
        <v>0</v>
      </c>
      <c r="AQ2263" s="168">
        <f t="shared" si="10889"/>
        <v>0</v>
      </c>
      <c r="AR2263" s="168">
        <f t="shared" si="10889"/>
        <v>0</v>
      </c>
      <c r="AS2263" s="502">
        <f t="shared" si="10889"/>
        <v>0</v>
      </c>
      <c r="AT2263" s="168">
        <f t="shared" si="10889"/>
        <v>1</v>
      </c>
      <c r="AU2263" s="168">
        <f t="shared" si="10889"/>
        <v>0</v>
      </c>
      <c r="AV2263" s="168">
        <f t="shared" si="10889"/>
        <v>1</v>
      </c>
      <c r="AW2263" s="569">
        <f t="shared" si="10889"/>
        <v>56</v>
      </c>
      <c r="AX2263" s="569">
        <f t="shared" si="10889"/>
        <v>48</v>
      </c>
      <c r="AY2263" s="569">
        <f t="shared" si="10889"/>
        <v>104</v>
      </c>
      <c r="AZ2263" s="168">
        <f t="shared" si="10889"/>
        <v>1</v>
      </c>
      <c r="BA2263" s="168">
        <f t="shared" si="10889"/>
        <v>0</v>
      </c>
      <c r="BB2263" s="168">
        <f t="shared" si="10889"/>
        <v>1</v>
      </c>
      <c r="BC2263" s="168">
        <f t="shared" si="10889"/>
        <v>0</v>
      </c>
      <c r="BD2263" s="168">
        <f t="shared" si="10889"/>
        <v>1</v>
      </c>
      <c r="BE2263" s="168">
        <f t="shared" si="10889"/>
        <v>1</v>
      </c>
      <c r="BF2263" s="523"/>
      <c r="BG2263" s="605">
        <f>SUM(F2263,S2263,AF2263,AS2263)</f>
        <v>156</v>
      </c>
      <c r="BH2263" s="533">
        <f>SUM(G2263,T2263,AG2263)</f>
        <v>16</v>
      </c>
      <c r="BI2263" s="533">
        <f t="shared" si="10868"/>
        <v>20</v>
      </c>
      <c r="BJ2263" s="533">
        <f t="shared" si="10869"/>
        <v>36</v>
      </c>
      <c r="BK2263" s="533">
        <f t="shared" si="10870"/>
        <v>9</v>
      </c>
      <c r="BL2263" s="533">
        <f t="shared" si="10871"/>
        <v>4</v>
      </c>
      <c r="BM2263" s="533">
        <f t="shared" si="10872"/>
        <v>13</v>
      </c>
      <c r="BN2263" s="533">
        <f>SUM(M2263,Z2263,AM2263)</f>
        <v>0</v>
      </c>
      <c r="BO2263" s="533">
        <f t="shared" si="10873"/>
        <v>0</v>
      </c>
      <c r="BP2263" s="533">
        <f t="shared" si="10874"/>
        <v>0</v>
      </c>
      <c r="BQ2263" s="533">
        <f t="shared" si="10875"/>
        <v>30</v>
      </c>
      <c r="BR2263" s="533">
        <f t="shared" si="10876"/>
        <v>24</v>
      </c>
      <c r="BS2263" s="533">
        <f t="shared" si="10877"/>
        <v>54</v>
      </c>
      <c r="BT2263" s="533">
        <f>AT2263</f>
        <v>1</v>
      </c>
      <c r="BU2263" s="533">
        <f t="shared" si="10878"/>
        <v>0</v>
      </c>
      <c r="BV2263" s="533">
        <f t="shared" si="10879"/>
        <v>1</v>
      </c>
      <c r="BW2263" s="536">
        <f>SUM(BH2263,BK2263,BN2263,BQ2263,BT2263)</f>
        <v>56</v>
      </c>
      <c r="BX2263" s="536">
        <f t="shared" si="10880"/>
        <v>48</v>
      </c>
      <c r="BY2263" s="536">
        <f t="shared" si="10881"/>
        <v>104</v>
      </c>
      <c r="BZ2263" t="s">
        <v>74</v>
      </c>
      <c r="CA2263" s="553">
        <f>AZ2263</f>
        <v>1</v>
      </c>
      <c r="CB2263" s="553">
        <f t="shared" si="10882"/>
        <v>0</v>
      </c>
      <c r="CC2263" s="553">
        <f t="shared" si="10883"/>
        <v>1</v>
      </c>
      <c r="CD2263" s="553">
        <f>BC2263</f>
        <v>0</v>
      </c>
      <c r="CE2263" s="553">
        <f t="shared" si="10884"/>
        <v>1</v>
      </c>
      <c r="CF2263" s="553">
        <f t="shared" si="10885"/>
        <v>1</v>
      </c>
    </row>
    <row r="2264" spans="1:84">
      <c r="A2264" s="149"/>
      <c r="B2264" s="149" t="s">
        <v>246</v>
      </c>
      <c r="C2264" s="151"/>
      <c r="D2264" s="151"/>
      <c r="E2264" s="375" t="s">
        <v>657</v>
      </c>
      <c r="F2264" s="601">
        <f>SUM(F2221:F2222)</f>
        <v>0</v>
      </c>
      <c r="G2264" s="287">
        <f t="shared" ref="G2264" si="10890">SUM(G2221)</f>
        <v>0</v>
      </c>
      <c r="H2264" s="287">
        <f t="shared" ref="H2264:BE2264" si="10891">SUM(H2221)</f>
        <v>0</v>
      </c>
      <c r="I2264" s="287">
        <f t="shared" si="10891"/>
        <v>0</v>
      </c>
      <c r="J2264" s="287">
        <f t="shared" si="10891"/>
        <v>0</v>
      </c>
      <c r="K2264" s="287">
        <f t="shared" si="10891"/>
        <v>0</v>
      </c>
      <c r="L2264" s="287">
        <f t="shared" si="10891"/>
        <v>0</v>
      </c>
      <c r="M2264" s="287">
        <f t="shared" si="10891"/>
        <v>0</v>
      </c>
      <c r="N2264" s="287">
        <f t="shared" si="10891"/>
        <v>0</v>
      </c>
      <c r="O2264" s="287">
        <f t="shared" si="10891"/>
        <v>0</v>
      </c>
      <c r="P2264" s="287">
        <f t="shared" si="10891"/>
        <v>0</v>
      </c>
      <c r="Q2264" s="287">
        <f t="shared" si="10891"/>
        <v>0</v>
      </c>
      <c r="R2264" s="287">
        <f t="shared" si="10891"/>
        <v>0</v>
      </c>
      <c r="S2264" s="511">
        <f t="shared" si="10891"/>
        <v>0</v>
      </c>
      <c r="T2264" s="287">
        <f t="shared" si="10891"/>
        <v>0</v>
      </c>
      <c r="U2264" s="287">
        <f t="shared" si="10891"/>
        <v>0</v>
      </c>
      <c r="V2264" s="287">
        <f t="shared" si="10891"/>
        <v>0</v>
      </c>
      <c r="W2264" s="287">
        <f t="shared" si="10891"/>
        <v>0</v>
      </c>
      <c r="X2264" s="287">
        <f t="shared" si="10891"/>
        <v>0</v>
      </c>
      <c r="Y2264" s="287">
        <f t="shared" si="10891"/>
        <v>0</v>
      </c>
      <c r="Z2264" s="287">
        <f t="shared" si="10891"/>
        <v>0</v>
      </c>
      <c r="AA2264" s="287">
        <f t="shared" si="10891"/>
        <v>0</v>
      </c>
      <c r="AB2264" s="287">
        <f t="shared" si="10891"/>
        <v>0</v>
      </c>
      <c r="AC2264" s="287">
        <f t="shared" si="10891"/>
        <v>0</v>
      </c>
      <c r="AD2264" s="287">
        <f t="shared" si="10891"/>
        <v>0</v>
      </c>
      <c r="AE2264" s="287">
        <f t="shared" si="10891"/>
        <v>0</v>
      </c>
      <c r="AF2264" s="511">
        <f t="shared" si="10891"/>
        <v>0</v>
      </c>
      <c r="AG2264" s="287">
        <f t="shared" si="10891"/>
        <v>0</v>
      </c>
      <c r="AH2264" s="287">
        <f t="shared" si="10891"/>
        <v>0</v>
      </c>
      <c r="AI2264" s="287">
        <f t="shared" si="10891"/>
        <v>0</v>
      </c>
      <c r="AJ2264" s="287">
        <f t="shared" si="10891"/>
        <v>0</v>
      </c>
      <c r="AK2264" s="287">
        <f t="shared" si="10891"/>
        <v>0</v>
      </c>
      <c r="AL2264" s="287">
        <f t="shared" si="10891"/>
        <v>0</v>
      </c>
      <c r="AM2264" s="287">
        <f t="shared" si="10891"/>
        <v>0</v>
      </c>
      <c r="AN2264" s="287">
        <f t="shared" si="10891"/>
        <v>0</v>
      </c>
      <c r="AO2264" s="287">
        <f t="shared" si="10891"/>
        <v>0</v>
      </c>
      <c r="AP2264" s="287">
        <f t="shared" si="10891"/>
        <v>0</v>
      </c>
      <c r="AQ2264" s="287">
        <f t="shared" si="10891"/>
        <v>0</v>
      </c>
      <c r="AR2264" s="287">
        <f t="shared" si="10891"/>
        <v>0</v>
      </c>
      <c r="AS2264" s="511">
        <f t="shared" si="10891"/>
        <v>0</v>
      </c>
      <c r="AT2264" s="287">
        <f t="shared" si="10891"/>
        <v>0</v>
      </c>
      <c r="AU2264" s="287">
        <f t="shared" si="10891"/>
        <v>0</v>
      </c>
      <c r="AV2264" s="287">
        <f>SUM(AV2221)</f>
        <v>0</v>
      </c>
      <c r="AW2264" s="578">
        <f t="shared" si="10891"/>
        <v>0</v>
      </c>
      <c r="AX2264" s="578">
        <f t="shared" si="10891"/>
        <v>0</v>
      </c>
      <c r="AY2264" s="578">
        <f t="shared" si="10891"/>
        <v>0</v>
      </c>
      <c r="AZ2264" s="287">
        <f t="shared" si="10891"/>
        <v>0</v>
      </c>
      <c r="BA2264" s="287">
        <f t="shared" si="10891"/>
        <v>0</v>
      </c>
      <c r="BB2264" s="287">
        <f t="shared" si="10891"/>
        <v>0</v>
      </c>
      <c r="BC2264" s="287">
        <f t="shared" si="10891"/>
        <v>0</v>
      </c>
      <c r="BD2264" s="287">
        <f t="shared" si="10891"/>
        <v>0</v>
      </c>
      <c r="BE2264" s="287">
        <f t="shared" si="10891"/>
        <v>0</v>
      </c>
      <c r="BF2264" s="527"/>
      <c r="BG2264" s="605">
        <f>SUM(F2264,S2264,AF2264,AS2264)</f>
        <v>0</v>
      </c>
      <c r="BH2264" s="533">
        <f>SUM(G2264,T2264,AG2264)</f>
        <v>0</v>
      </c>
      <c r="BI2264" s="533">
        <f t="shared" si="10868"/>
        <v>0</v>
      </c>
      <c r="BJ2264" s="533">
        <f t="shared" si="10869"/>
        <v>0</v>
      </c>
      <c r="BK2264" s="533">
        <f t="shared" si="10870"/>
        <v>0</v>
      </c>
      <c r="BL2264" s="533">
        <f t="shared" si="10871"/>
        <v>0</v>
      </c>
      <c r="BM2264" s="533">
        <f t="shared" si="10872"/>
        <v>0</v>
      </c>
      <c r="BN2264" s="533">
        <f>SUM(M2264,Z2264,AM2264)</f>
        <v>0</v>
      </c>
      <c r="BO2264" s="533">
        <f t="shared" si="10873"/>
        <v>0</v>
      </c>
      <c r="BP2264" s="533">
        <f t="shared" si="10874"/>
        <v>0</v>
      </c>
      <c r="BQ2264" s="533">
        <f t="shared" si="10875"/>
        <v>0</v>
      </c>
      <c r="BR2264" s="533">
        <f t="shared" si="10876"/>
        <v>0</v>
      </c>
      <c r="BS2264" s="533">
        <f t="shared" si="10877"/>
        <v>0</v>
      </c>
      <c r="BT2264" s="533">
        <f>AT2264</f>
        <v>0</v>
      </c>
      <c r="BU2264" s="533">
        <f t="shared" si="10878"/>
        <v>0</v>
      </c>
      <c r="BV2264" s="533">
        <f t="shared" si="10879"/>
        <v>0</v>
      </c>
      <c r="BW2264" s="536">
        <f>SUM(BH2264,BK2264,BN2264,BQ2264,BT2264)</f>
        <v>0</v>
      </c>
      <c r="BX2264" s="536">
        <f t="shared" si="10880"/>
        <v>0</v>
      </c>
      <c r="BY2264" s="536">
        <f t="shared" si="10881"/>
        <v>0</v>
      </c>
      <c r="BZ2264" t="s">
        <v>74</v>
      </c>
      <c r="CA2264" s="553">
        <f>AZ2264</f>
        <v>0</v>
      </c>
      <c r="CB2264" s="553">
        <f t="shared" si="10882"/>
        <v>0</v>
      </c>
      <c r="CC2264" s="553">
        <f t="shared" si="10883"/>
        <v>0</v>
      </c>
      <c r="CD2264" s="553">
        <f>BC2264</f>
        <v>0</v>
      </c>
      <c r="CE2264" s="553">
        <f t="shared" si="10884"/>
        <v>0</v>
      </c>
      <c r="CF2264" s="553">
        <f t="shared" si="10885"/>
        <v>0</v>
      </c>
    </row>
    <row r="2265" spans="1:84">
      <c r="A2265" s="149"/>
      <c r="B2265" s="149"/>
      <c r="C2265" s="151"/>
      <c r="D2265" s="151"/>
      <c r="E2265" s="375"/>
      <c r="F2265" s="601"/>
      <c r="G2265" s="287"/>
      <c r="H2265" s="287"/>
      <c r="I2265" s="287"/>
      <c r="J2265" s="287"/>
      <c r="K2265" s="287"/>
      <c r="L2265" s="287"/>
      <c r="M2265" s="287"/>
      <c r="N2265" s="287"/>
      <c r="O2265" s="287"/>
      <c r="P2265" s="287"/>
      <c r="Q2265" s="287"/>
      <c r="R2265" s="287"/>
      <c r="S2265" s="511"/>
      <c r="T2265" s="287"/>
      <c r="U2265" s="287"/>
      <c r="V2265" s="287"/>
      <c r="W2265" s="287"/>
      <c r="X2265" s="287"/>
      <c r="Y2265" s="287"/>
      <c r="Z2265" s="287"/>
      <c r="AA2265" s="287"/>
      <c r="AB2265" s="287"/>
      <c r="AC2265" s="287"/>
      <c r="AD2265" s="287"/>
      <c r="AE2265" s="287"/>
      <c r="AF2265" s="511"/>
      <c r="AG2265" s="287"/>
      <c r="AH2265" s="287"/>
      <c r="AI2265" s="287"/>
      <c r="AJ2265" s="287"/>
      <c r="AK2265" s="287"/>
      <c r="AL2265" s="287"/>
      <c r="AM2265" s="287"/>
      <c r="AN2265" s="287"/>
      <c r="AO2265" s="287"/>
      <c r="AP2265" s="287"/>
      <c r="AQ2265" s="287"/>
      <c r="AR2265" s="287"/>
      <c r="AS2265" s="511"/>
      <c r="AT2265" s="287"/>
      <c r="AU2265" s="287"/>
      <c r="AV2265" s="287"/>
      <c r="AW2265" s="578"/>
      <c r="AX2265" s="578"/>
      <c r="AY2265" s="578"/>
      <c r="AZ2265" s="287"/>
      <c r="BA2265" s="287"/>
      <c r="BB2265" s="287"/>
      <c r="BC2265" s="287"/>
      <c r="BD2265" s="287"/>
      <c r="BE2265" s="287"/>
      <c r="BF2265" s="527"/>
    </row>
    <row r="2266" spans="1:84">
      <c r="A2266" s="149"/>
      <c r="B2266" s="149"/>
      <c r="C2266" s="151"/>
      <c r="D2266" s="151"/>
      <c r="E2266" s="288"/>
      <c r="F2266" s="591"/>
      <c r="G2266" s="159"/>
      <c r="H2266" s="159"/>
      <c r="I2266" s="159"/>
      <c r="J2266" s="159"/>
      <c r="K2266" s="159"/>
      <c r="L2266" s="159"/>
      <c r="M2266" s="159"/>
      <c r="N2266" s="159"/>
      <c r="O2266" s="159"/>
      <c r="P2266" s="159"/>
      <c r="Q2266" s="159"/>
      <c r="R2266" s="159"/>
      <c r="S2266" s="503"/>
      <c r="T2266" s="159"/>
      <c r="U2266" s="159"/>
      <c r="V2266" s="159"/>
      <c r="W2266" s="159"/>
      <c r="X2266" s="159"/>
      <c r="Y2266" s="159"/>
      <c r="Z2266" s="159"/>
      <c r="AA2266" s="159"/>
      <c r="AB2266" s="159"/>
      <c r="AC2266" s="159"/>
      <c r="AD2266" s="159"/>
      <c r="AE2266" s="159"/>
      <c r="AF2266" s="503"/>
      <c r="AG2266" s="159"/>
      <c r="AH2266" s="159"/>
      <c r="AI2266" s="159"/>
      <c r="AJ2266" s="159"/>
      <c r="AK2266" s="159"/>
      <c r="AL2266" s="159"/>
      <c r="AM2266" s="159"/>
      <c r="AN2266" s="159"/>
      <c r="AO2266" s="159"/>
      <c r="AP2266" s="159"/>
      <c r="AQ2266" s="159"/>
      <c r="AR2266" s="159"/>
      <c r="AS2266" s="503"/>
      <c r="AT2266" s="159"/>
      <c r="AU2266" s="159"/>
      <c r="AV2266" s="159"/>
      <c r="AW2266" s="570"/>
      <c r="AX2266" s="570"/>
      <c r="AY2266" s="570"/>
      <c r="AZ2266" s="159"/>
      <c r="BA2266" s="159"/>
      <c r="BB2266" s="159"/>
      <c r="BC2266" s="159"/>
      <c r="BD2266" s="159"/>
      <c r="BE2266" s="159"/>
      <c r="BF2266" s="474"/>
    </row>
    <row r="2267" spans="1:84" ht="15.75">
      <c r="A2267" s="149"/>
      <c r="B2267" s="293" t="s">
        <v>88</v>
      </c>
      <c r="C2267" s="151"/>
      <c r="D2267" s="151"/>
      <c r="E2267" s="288"/>
      <c r="F2267" s="591"/>
      <c r="G2267" s="159"/>
      <c r="H2267" s="159"/>
      <c r="I2267" s="159"/>
      <c r="J2267" s="159" t="s">
        <v>74</v>
      </c>
      <c r="K2267" s="159"/>
      <c r="L2267" s="159"/>
      <c r="M2267" s="159"/>
      <c r="N2267" s="159"/>
      <c r="O2267" s="159"/>
      <c r="P2267" s="159"/>
      <c r="Q2267" s="159"/>
      <c r="R2267" s="159"/>
      <c r="S2267" s="503"/>
      <c r="T2267" s="159"/>
      <c r="U2267" s="159"/>
      <c r="V2267" s="159"/>
      <c r="W2267" s="159"/>
      <c r="X2267" s="159"/>
      <c r="Y2267" s="159"/>
      <c r="Z2267" s="159"/>
      <c r="AA2267" s="159"/>
      <c r="AB2267" s="159"/>
      <c r="AC2267" s="159"/>
      <c r="AD2267" s="159"/>
      <c r="AE2267" s="159"/>
      <c r="AF2267" s="503"/>
      <c r="AG2267" s="159"/>
      <c r="AH2267" s="159"/>
      <c r="AI2267" s="159"/>
      <c r="AJ2267" s="159"/>
      <c r="AK2267" s="159"/>
      <c r="AL2267" s="159"/>
      <c r="AM2267" s="159"/>
      <c r="AN2267" s="159"/>
      <c r="AO2267" s="159"/>
      <c r="AP2267" s="159"/>
      <c r="AQ2267" s="159"/>
      <c r="AR2267" s="159"/>
      <c r="AS2267" s="503"/>
      <c r="AT2267" s="159"/>
      <c r="AU2267" s="159"/>
      <c r="AV2267" s="159"/>
      <c r="AW2267" s="570"/>
      <c r="AX2267" s="570"/>
      <c r="AY2267" s="570"/>
      <c r="AZ2267" s="159"/>
      <c r="BA2267" s="159"/>
      <c r="BB2267" s="159"/>
      <c r="BC2267" s="159"/>
      <c r="BD2267" s="159"/>
      <c r="BE2267" s="159"/>
      <c r="BF2267" s="474"/>
    </row>
    <row r="2268" spans="1:84" ht="12.75" customHeight="1">
      <c r="A2268" s="149"/>
      <c r="B2268" s="149" t="s">
        <v>247</v>
      </c>
      <c r="C2268" s="151" t="s">
        <v>484</v>
      </c>
      <c r="D2268" s="151" t="s">
        <v>761</v>
      </c>
      <c r="E2268" s="379" t="s">
        <v>847</v>
      </c>
      <c r="F2268" s="592"/>
      <c r="G2268" s="159"/>
      <c r="H2268" s="159"/>
      <c r="I2268" s="275"/>
      <c r="J2268" s="159"/>
      <c r="K2268" s="159"/>
      <c r="L2268" s="275"/>
      <c r="M2268" s="159"/>
      <c r="N2268" s="159"/>
      <c r="O2268" s="275"/>
      <c r="P2268" s="159"/>
      <c r="Q2268" s="159"/>
      <c r="R2268" s="275"/>
      <c r="S2268" s="500"/>
      <c r="T2268" s="275"/>
      <c r="U2268" s="275"/>
      <c r="V2268" s="275"/>
      <c r="W2268" s="275"/>
      <c r="X2268" s="275"/>
      <c r="Y2268" s="275"/>
      <c r="Z2268" s="275"/>
      <c r="AA2268" s="275"/>
      <c r="AB2268" s="275"/>
      <c r="AC2268" s="275"/>
      <c r="AD2268" s="275"/>
      <c r="AE2268" s="275"/>
      <c r="AF2268" s="500"/>
      <c r="AG2268" s="275"/>
      <c r="AH2268" s="275"/>
      <c r="AI2268" s="275"/>
      <c r="AJ2268" s="275"/>
      <c r="AK2268" s="275"/>
      <c r="AL2268" s="275"/>
      <c r="AM2268" s="275"/>
      <c r="AN2268" s="275"/>
      <c r="AO2268" s="275"/>
      <c r="AP2268" s="275"/>
      <c r="AQ2268" s="275"/>
      <c r="AR2268" s="275"/>
      <c r="AS2268" s="500"/>
      <c r="AT2268" s="275"/>
      <c r="AU2268" s="275"/>
      <c r="AV2268" s="275"/>
      <c r="AW2268" s="567"/>
      <c r="AX2268" s="567"/>
      <c r="AY2268" s="567"/>
      <c r="AZ2268" s="159"/>
      <c r="BA2268" s="159"/>
      <c r="BB2268" s="159"/>
      <c r="BC2268" s="275"/>
      <c r="BD2268" s="275"/>
      <c r="BE2268" s="275"/>
      <c r="BF2268" s="521"/>
    </row>
    <row r="2269" spans="1:84">
      <c r="A2269" s="149"/>
      <c r="B2269" s="151"/>
      <c r="C2269" s="151"/>
      <c r="D2269" s="151"/>
      <c r="E2269" s="288" t="s">
        <v>77</v>
      </c>
      <c r="F2269" s="592">
        <v>46</v>
      </c>
      <c r="G2269" s="428">
        <v>2</v>
      </c>
      <c r="H2269" s="159">
        <v>4</v>
      </c>
      <c r="I2269" s="275">
        <f>SUM(G2269:H2269)</f>
        <v>6</v>
      </c>
      <c r="J2269" s="428"/>
      <c r="K2269" s="159"/>
      <c r="L2269" s="275">
        <f>SUM(J2269:K2269)</f>
        <v>0</v>
      </c>
      <c r="M2269" s="159"/>
      <c r="N2269" s="159"/>
      <c r="O2269" s="275">
        <f>SUM(M2269:N2269)</f>
        <v>0</v>
      </c>
      <c r="P2269" s="428">
        <v>1</v>
      </c>
      <c r="Q2269" s="428">
        <v>1</v>
      </c>
      <c r="R2269" s="275">
        <f>SUM(P2269:Q2269)</f>
        <v>2</v>
      </c>
      <c r="S2269" s="500"/>
      <c r="T2269" s="275"/>
      <c r="U2269" s="275"/>
      <c r="V2269" s="275">
        <f>SUM(T2269:U2269)</f>
        <v>0</v>
      </c>
      <c r="W2269" s="275"/>
      <c r="X2269" s="275"/>
      <c r="Y2269" s="275">
        <f>SUM(W2269:X2269)</f>
        <v>0</v>
      </c>
      <c r="Z2269" s="275"/>
      <c r="AA2269" s="275"/>
      <c r="AB2269" s="275">
        <f>SUM(Z2269:AA2269)</f>
        <v>0</v>
      </c>
      <c r="AC2269" s="275"/>
      <c r="AD2269" s="275"/>
      <c r="AE2269" s="275">
        <f>SUM(AC2269:AD2269)</f>
        <v>0</v>
      </c>
      <c r="AF2269" s="500"/>
      <c r="AG2269" s="275"/>
      <c r="AH2269" s="275"/>
      <c r="AI2269" s="275">
        <f>SUM(AG2269:AH2269)</f>
        <v>0</v>
      </c>
      <c r="AJ2269" s="275"/>
      <c r="AK2269" s="275"/>
      <c r="AL2269" s="275">
        <f>SUM(AJ2269:AK2269)</f>
        <v>0</v>
      </c>
      <c r="AM2269" s="275"/>
      <c r="AN2269" s="275"/>
      <c r="AO2269" s="275">
        <f>SUM(AM2269:AN2269)</f>
        <v>0</v>
      </c>
      <c r="AP2269" s="275"/>
      <c r="AQ2269" s="275"/>
      <c r="AR2269" s="275">
        <f>SUM(AP2269:AQ2269)</f>
        <v>0</v>
      </c>
      <c r="AS2269" s="500"/>
      <c r="AT2269" s="275"/>
      <c r="AU2269" s="275"/>
      <c r="AV2269" s="275">
        <f>SUM(AT2269:AU2269)</f>
        <v>0</v>
      </c>
      <c r="AW2269" s="567">
        <f t="shared" ref="AW2269:AW2270" si="10892">SUM(G2269,J2269,M2269,P2269,T2269,W2269,Z2269,AC2269,AG2269,AJ2269,AM2269,AP2269,AT2269)</f>
        <v>3</v>
      </c>
      <c r="AX2269" s="567">
        <f t="shared" ref="AX2269:AX2270" si="10893">SUM(H2269,K2269,N2269,Q2269,U2269,X2269,AA2269,AD2269,AH2269,AK2269,AN2269,AQ2269,AU2269)</f>
        <v>5</v>
      </c>
      <c r="AY2269" s="567">
        <f t="shared" ref="AY2269:AY2270" si="10894">SUM(I2269,L2269,O2269,R2269,V2269,Y2269,AB2269,AE2269,AI2269,AL2269,AO2269,AR2269,AV2269)</f>
        <v>8</v>
      </c>
      <c r="AZ2269" s="159"/>
      <c r="BA2269" s="159"/>
      <c r="BB2269" s="275">
        <f>SUM(AZ2269:BA2269)</f>
        <v>0</v>
      </c>
      <c r="BC2269" s="275"/>
      <c r="BD2269" s="275"/>
      <c r="BE2269" s="275">
        <f>SUM(BC2269:BD2269)</f>
        <v>0</v>
      </c>
      <c r="BF2269" s="524"/>
      <c r="BG2269" s="605">
        <f>SUM(F2269,S2269,AF2269,AS2269)</f>
        <v>46</v>
      </c>
      <c r="BH2269" s="533">
        <f>SUM(G2269,T2269,AG2269)</f>
        <v>2</v>
      </c>
      <c r="BI2269" s="533">
        <f t="shared" ref="BI2269:BI2270" si="10895">SUM(H2269,U2269,AH2269)</f>
        <v>4</v>
      </c>
      <c r="BJ2269" s="533">
        <f t="shared" ref="BJ2269:BJ2270" si="10896">SUM(I2269,V2269,AI2269)</f>
        <v>6</v>
      </c>
      <c r="BK2269" s="533">
        <f t="shared" ref="BK2269:BK2270" si="10897">SUM(J2269,W2269,AJ2269)</f>
        <v>0</v>
      </c>
      <c r="BL2269" s="533">
        <f t="shared" ref="BL2269:BL2270" si="10898">SUM(K2269,X2269,AK2269)</f>
        <v>0</v>
      </c>
      <c r="BM2269" s="533">
        <f t="shared" ref="BM2269:BM2270" si="10899">SUM(L2269,Y2269,AL2269)</f>
        <v>0</v>
      </c>
      <c r="BN2269" s="533">
        <f>SUM(M2269,Z2269,AM2269)</f>
        <v>0</v>
      </c>
      <c r="BO2269" s="533">
        <f t="shared" ref="BO2269:BO2270" si="10900">SUM(N2269,AA2269,AN2269)</f>
        <v>0</v>
      </c>
      <c r="BP2269" s="533">
        <f t="shared" ref="BP2269:BP2270" si="10901">SUM(O2269,AB2269,AO2269)</f>
        <v>0</v>
      </c>
      <c r="BQ2269" s="533">
        <f t="shared" ref="BQ2269:BQ2270" si="10902">SUM(P2269,AC2269,AP2269)</f>
        <v>1</v>
      </c>
      <c r="BR2269" s="533">
        <f t="shared" ref="BR2269:BR2270" si="10903">SUM(Q2269,AD2269,AQ2269)</f>
        <v>1</v>
      </c>
      <c r="BS2269" s="533">
        <f t="shared" ref="BS2269:BS2270" si="10904">SUM(R2269,AE2269,AR2269)</f>
        <v>2</v>
      </c>
      <c r="BT2269" s="533">
        <f>AT2269</f>
        <v>0</v>
      </c>
      <c r="BU2269" s="533">
        <f t="shared" ref="BU2269:BU2270" si="10905">AU2269</f>
        <v>0</v>
      </c>
      <c r="BV2269" s="533">
        <f t="shared" ref="BV2269:BV2270" si="10906">AV2269</f>
        <v>0</v>
      </c>
      <c r="BW2269" s="536">
        <f>SUM(BH2269,BK2269,BN2269,BQ2269,BT2269)</f>
        <v>3</v>
      </c>
      <c r="BX2269" s="536">
        <f t="shared" ref="BX2269:BX2270" si="10907">SUM(BI2269,BL2269,BO2269,BR2269,BU2269)</f>
        <v>5</v>
      </c>
      <c r="BY2269" s="536">
        <f t="shared" ref="BY2269:BY2270" si="10908">SUM(BJ2269,BM2269,BP2269,BS2269,BV2269)</f>
        <v>8</v>
      </c>
      <c r="BZ2269" t="s">
        <v>74</v>
      </c>
      <c r="CA2269" s="553">
        <f>AZ2269</f>
        <v>0</v>
      </c>
      <c r="CB2269" s="553">
        <f t="shared" ref="CB2269:CB2270" si="10909">BA2269</f>
        <v>0</v>
      </c>
      <c r="CC2269" s="553">
        <f t="shared" ref="CC2269:CC2270" si="10910">BB2269</f>
        <v>0</v>
      </c>
      <c r="CD2269" s="553">
        <f>BC2269</f>
        <v>0</v>
      </c>
      <c r="CE2269" s="553">
        <f t="shared" ref="CE2269:CE2270" si="10911">BD2269</f>
        <v>0</v>
      </c>
      <c r="CF2269" s="553">
        <f t="shared" ref="CF2269:CF2270" si="10912">BE2269</f>
        <v>0</v>
      </c>
    </row>
    <row r="2270" spans="1:84">
      <c r="A2270" s="149"/>
      <c r="B2270" s="151"/>
      <c r="C2270" s="151"/>
      <c r="D2270" s="151"/>
      <c r="E2270" s="288" t="s">
        <v>78</v>
      </c>
      <c r="F2270" s="592">
        <v>46</v>
      </c>
      <c r="G2270" s="159">
        <v>3</v>
      </c>
      <c r="H2270" s="159">
        <v>2</v>
      </c>
      <c r="I2270" s="275">
        <f>SUM(G2270:H2270)</f>
        <v>5</v>
      </c>
      <c r="J2270" s="159"/>
      <c r="K2270" s="159">
        <v>1</v>
      </c>
      <c r="L2270" s="275">
        <f>SUM(J2270:K2270)</f>
        <v>1</v>
      </c>
      <c r="M2270" s="159"/>
      <c r="N2270" s="159"/>
      <c r="O2270" s="275">
        <f>SUM(M2270:N2270)</f>
        <v>0</v>
      </c>
      <c r="P2270" s="428">
        <v>4</v>
      </c>
      <c r="Q2270" s="428"/>
      <c r="R2270" s="275">
        <f>SUM(P2270:Q2270)</f>
        <v>4</v>
      </c>
      <c r="S2270" s="500"/>
      <c r="T2270" s="275"/>
      <c r="U2270" s="275"/>
      <c r="V2270" s="275">
        <f>SUM(T2270:U2270)</f>
        <v>0</v>
      </c>
      <c r="W2270" s="275"/>
      <c r="X2270" s="275"/>
      <c r="Y2270" s="275">
        <f>SUM(W2270:X2270)</f>
        <v>0</v>
      </c>
      <c r="Z2270" s="275"/>
      <c r="AA2270" s="275"/>
      <c r="AB2270" s="275">
        <f>SUM(Z2270:AA2270)</f>
        <v>0</v>
      </c>
      <c r="AC2270" s="275"/>
      <c r="AD2270" s="275"/>
      <c r="AE2270" s="275">
        <f>SUM(AC2270:AD2270)</f>
        <v>0</v>
      </c>
      <c r="AF2270" s="500"/>
      <c r="AG2270" s="275"/>
      <c r="AH2270" s="275"/>
      <c r="AI2270" s="275">
        <f>SUM(AG2270:AH2270)</f>
        <v>0</v>
      </c>
      <c r="AJ2270" s="275"/>
      <c r="AK2270" s="275"/>
      <c r="AL2270" s="275">
        <f>SUM(AJ2270:AK2270)</f>
        <v>0</v>
      </c>
      <c r="AM2270" s="275"/>
      <c r="AN2270" s="275"/>
      <c r="AO2270" s="275">
        <f>SUM(AM2270:AN2270)</f>
        <v>0</v>
      </c>
      <c r="AP2270" s="275"/>
      <c r="AQ2270" s="275"/>
      <c r="AR2270" s="275">
        <f>SUM(AP2270:AQ2270)</f>
        <v>0</v>
      </c>
      <c r="AS2270" s="500"/>
      <c r="AT2270" s="275"/>
      <c r="AU2270" s="275"/>
      <c r="AV2270" s="275">
        <f>SUM(AT2270:AU2270)</f>
        <v>0</v>
      </c>
      <c r="AW2270" s="567">
        <f t="shared" si="10892"/>
        <v>7</v>
      </c>
      <c r="AX2270" s="567">
        <f t="shared" si="10893"/>
        <v>3</v>
      </c>
      <c r="AY2270" s="567">
        <f t="shared" si="10894"/>
        <v>10</v>
      </c>
      <c r="AZ2270" s="159"/>
      <c r="BA2270" s="159">
        <v>1</v>
      </c>
      <c r="BB2270" s="275">
        <f>SUM(AZ2270:BA2270)</f>
        <v>1</v>
      </c>
      <c r="BC2270" s="275"/>
      <c r="BD2270" s="275"/>
      <c r="BE2270" s="275">
        <f>SUM(BC2270:BD2270)</f>
        <v>0</v>
      </c>
      <c r="BF2270" s="524"/>
      <c r="BG2270" s="605">
        <f>SUM(F2270,S2270,AF2270,AS2270)</f>
        <v>46</v>
      </c>
      <c r="BH2270" s="533">
        <f>SUM(G2270,T2270,AG2270)</f>
        <v>3</v>
      </c>
      <c r="BI2270" s="533">
        <f t="shared" si="10895"/>
        <v>2</v>
      </c>
      <c r="BJ2270" s="533">
        <f t="shared" si="10896"/>
        <v>5</v>
      </c>
      <c r="BK2270" s="533">
        <f t="shared" si="10897"/>
        <v>0</v>
      </c>
      <c r="BL2270" s="533">
        <f t="shared" si="10898"/>
        <v>1</v>
      </c>
      <c r="BM2270" s="533">
        <f t="shared" si="10899"/>
        <v>1</v>
      </c>
      <c r="BN2270" s="533">
        <f>SUM(M2270,Z2270,AM2270)</f>
        <v>0</v>
      </c>
      <c r="BO2270" s="533">
        <f t="shared" si="10900"/>
        <v>0</v>
      </c>
      <c r="BP2270" s="533">
        <f t="shared" si="10901"/>
        <v>0</v>
      </c>
      <c r="BQ2270" s="533">
        <f t="shared" si="10902"/>
        <v>4</v>
      </c>
      <c r="BR2270" s="533">
        <f t="shared" si="10903"/>
        <v>0</v>
      </c>
      <c r="BS2270" s="533">
        <f t="shared" si="10904"/>
        <v>4</v>
      </c>
      <c r="BT2270" s="533">
        <f>AT2270</f>
        <v>0</v>
      </c>
      <c r="BU2270" s="533">
        <f t="shared" si="10905"/>
        <v>0</v>
      </c>
      <c r="BV2270" s="533">
        <f t="shared" si="10906"/>
        <v>0</v>
      </c>
      <c r="BW2270" s="536">
        <f>SUM(BH2270,BK2270,BN2270,BQ2270,BT2270)</f>
        <v>7</v>
      </c>
      <c r="BX2270" s="536">
        <f t="shared" si="10907"/>
        <v>3</v>
      </c>
      <c r="BY2270" s="536">
        <f t="shared" si="10908"/>
        <v>10</v>
      </c>
      <c r="BZ2270" t="s">
        <v>74</v>
      </c>
      <c r="CA2270" s="553">
        <f>AZ2270</f>
        <v>0</v>
      </c>
      <c r="CB2270" s="553">
        <f t="shared" si="10909"/>
        <v>1</v>
      </c>
      <c r="CC2270" s="553">
        <f t="shared" si="10910"/>
        <v>1</v>
      </c>
      <c r="CD2270" s="553">
        <f>BC2270</f>
        <v>0</v>
      </c>
      <c r="CE2270" s="553">
        <f t="shared" si="10911"/>
        <v>0</v>
      </c>
      <c r="CF2270" s="553">
        <f t="shared" si="10912"/>
        <v>0</v>
      </c>
    </row>
    <row r="2271" spans="1:84">
      <c r="A2271" s="149"/>
      <c r="B2271" s="151"/>
      <c r="C2271" s="151"/>
      <c r="D2271" s="151"/>
      <c r="E2271" s="288"/>
      <c r="F2271" s="592"/>
      <c r="G2271" s="159"/>
      <c r="H2271" s="159"/>
      <c r="I2271" s="275"/>
      <c r="J2271" s="159"/>
      <c r="K2271" s="159"/>
      <c r="L2271" s="275"/>
      <c r="M2271" s="159"/>
      <c r="N2271" s="159"/>
      <c r="O2271" s="275"/>
      <c r="P2271" s="159"/>
      <c r="Q2271" s="159"/>
      <c r="R2271" s="275"/>
      <c r="S2271" s="500"/>
      <c r="T2271" s="275"/>
      <c r="U2271" s="275"/>
      <c r="V2271" s="275"/>
      <c r="W2271" s="275"/>
      <c r="X2271" s="275"/>
      <c r="Y2271" s="275"/>
      <c r="Z2271" s="275"/>
      <c r="AA2271" s="275"/>
      <c r="AB2271" s="275"/>
      <c r="AC2271" s="275"/>
      <c r="AD2271" s="275"/>
      <c r="AE2271" s="275"/>
      <c r="AF2271" s="500"/>
      <c r="AG2271" s="275"/>
      <c r="AH2271" s="275"/>
      <c r="AI2271" s="275"/>
      <c r="AJ2271" s="275"/>
      <c r="AK2271" s="275"/>
      <c r="AL2271" s="275"/>
      <c r="AM2271" s="275"/>
      <c r="AN2271" s="275"/>
      <c r="AO2271" s="275"/>
      <c r="AP2271" s="275"/>
      <c r="AQ2271" s="275"/>
      <c r="AR2271" s="275"/>
      <c r="AS2271" s="500"/>
      <c r="AT2271" s="275"/>
      <c r="AU2271" s="275"/>
      <c r="AV2271" s="275"/>
      <c r="AW2271" s="567"/>
      <c r="AX2271" s="567"/>
      <c r="AY2271" s="567"/>
      <c r="AZ2271" s="159"/>
      <c r="BA2271" s="159"/>
      <c r="BB2271" s="159"/>
      <c r="BC2271" s="275"/>
      <c r="BD2271" s="275"/>
      <c r="BE2271" s="275"/>
      <c r="BF2271" s="521"/>
    </row>
    <row r="2272" spans="1:84" ht="12.75" customHeight="1">
      <c r="A2272" s="149"/>
      <c r="B2272" s="149" t="s">
        <v>247</v>
      </c>
      <c r="C2272" s="151" t="s">
        <v>484</v>
      </c>
      <c r="D2272" s="151" t="s">
        <v>761</v>
      </c>
      <c r="E2272" s="379" t="s">
        <v>658</v>
      </c>
      <c r="F2272" s="592"/>
      <c r="G2272" s="159"/>
      <c r="H2272" s="159"/>
      <c r="I2272" s="159"/>
      <c r="J2272" s="159"/>
      <c r="K2272" s="159"/>
      <c r="L2272" s="159"/>
      <c r="M2272" s="159"/>
      <c r="N2272" s="159"/>
      <c r="O2272" s="159"/>
      <c r="P2272" s="159"/>
      <c r="Q2272" s="159"/>
      <c r="R2272" s="159"/>
      <c r="S2272" s="503"/>
      <c r="T2272" s="159"/>
      <c r="U2272" s="159"/>
      <c r="V2272" s="159"/>
      <c r="W2272" s="159"/>
      <c r="X2272" s="159"/>
      <c r="Y2272" s="159"/>
      <c r="Z2272" s="159"/>
      <c r="AA2272" s="159"/>
      <c r="AB2272" s="159"/>
      <c r="AC2272" s="159"/>
      <c r="AD2272" s="159"/>
      <c r="AE2272" s="159"/>
      <c r="AF2272" s="503"/>
      <c r="AG2272" s="159"/>
      <c r="AH2272" s="159"/>
      <c r="AI2272" s="159"/>
      <c r="AJ2272" s="159"/>
      <c r="AK2272" s="159"/>
      <c r="AL2272" s="159"/>
      <c r="AM2272" s="159"/>
      <c r="AN2272" s="159"/>
      <c r="AO2272" s="159"/>
      <c r="AP2272" s="159"/>
      <c r="AQ2272" s="159"/>
      <c r="AR2272" s="159"/>
      <c r="AS2272" s="503"/>
      <c r="AT2272" s="159"/>
      <c r="AU2272" s="159"/>
      <c r="AV2272" s="159"/>
      <c r="AW2272" s="570"/>
      <c r="AX2272" s="570"/>
      <c r="AY2272" s="570"/>
      <c r="AZ2272" s="159"/>
      <c r="BA2272" s="159"/>
      <c r="BB2272" s="159"/>
      <c r="BC2272" s="159"/>
      <c r="BD2272" s="159"/>
      <c r="BE2272" s="159" t="s">
        <v>74</v>
      </c>
      <c r="BF2272" s="474"/>
    </row>
    <row r="2273" spans="1:84">
      <c r="A2273" s="149"/>
      <c r="B2273" s="151"/>
      <c r="C2273" s="151"/>
      <c r="D2273" s="151"/>
      <c r="E2273" s="288" t="s">
        <v>77</v>
      </c>
      <c r="F2273" s="592">
        <v>46</v>
      </c>
      <c r="G2273" s="428"/>
      <c r="H2273" s="159"/>
      <c r="I2273" s="275">
        <f>SUM(G2273:H2273)</f>
        <v>0</v>
      </c>
      <c r="J2273" s="159"/>
      <c r="K2273" s="159"/>
      <c r="L2273" s="275">
        <f>SUM(J2273:K2273)</f>
        <v>0</v>
      </c>
      <c r="M2273" s="159"/>
      <c r="N2273" s="159"/>
      <c r="O2273" s="275">
        <f>SUM(M2273:N2273)</f>
        <v>0</v>
      </c>
      <c r="P2273" s="428"/>
      <c r="Q2273" s="428"/>
      <c r="R2273" s="275">
        <f>SUM(P2273:Q2273)</f>
        <v>0</v>
      </c>
      <c r="S2273" s="500"/>
      <c r="T2273" s="275"/>
      <c r="U2273" s="275"/>
      <c r="V2273" s="275">
        <f>SUM(T2273:U2273)</f>
        <v>0</v>
      </c>
      <c r="W2273" s="275"/>
      <c r="X2273" s="275"/>
      <c r="Y2273" s="275">
        <f>SUM(W2273:X2273)</f>
        <v>0</v>
      </c>
      <c r="Z2273" s="275"/>
      <c r="AA2273" s="275"/>
      <c r="AB2273" s="275">
        <f>SUM(Z2273:AA2273)</f>
        <v>0</v>
      </c>
      <c r="AC2273" s="275"/>
      <c r="AD2273" s="275"/>
      <c r="AE2273" s="275">
        <f>SUM(AC2273:AD2273)</f>
        <v>0</v>
      </c>
      <c r="AF2273" s="500"/>
      <c r="AG2273" s="275"/>
      <c r="AH2273" s="275"/>
      <c r="AI2273" s="275">
        <f>SUM(AG2273:AH2273)</f>
        <v>0</v>
      </c>
      <c r="AJ2273" s="275"/>
      <c r="AK2273" s="275"/>
      <c r="AL2273" s="275">
        <f>SUM(AJ2273:AK2273)</f>
        <v>0</v>
      </c>
      <c r="AM2273" s="275"/>
      <c r="AN2273" s="275"/>
      <c r="AO2273" s="275">
        <f>SUM(AM2273:AN2273)</f>
        <v>0</v>
      </c>
      <c r="AP2273" s="275"/>
      <c r="AQ2273" s="275"/>
      <c r="AR2273" s="275">
        <f>SUM(AP2273:AQ2273)</f>
        <v>0</v>
      </c>
      <c r="AS2273" s="500"/>
      <c r="AT2273" s="275"/>
      <c r="AU2273" s="275"/>
      <c r="AV2273" s="275">
        <f>SUM(AT2273:AU2273)</f>
        <v>0</v>
      </c>
      <c r="AW2273" s="567">
        <f t="shared" ref="AW2273:AW2274" si="10913">SUM(G2273,J2273,M2273,P2273,T2273,W2273,Z2273,AC2273,AG2273,AJ2273,AM2273,AP2273,AT2273)</f>
        <v>0</v>
      </c>
      <c r="AX2273" s="567">
        <f t="shared" ref="AX2273:AX2274" si="10914">SUM(H2273,K2273,N2273,Q2273,U2273,X2273,AA2273,AD2273,AH2273,AK2273,AN2273,AQ2273,AU2273)</f>
        <v>0</v>
      </c>
      <c r="AY2273" s="567">
        <f t="shared" ref="AY2273:AY2274" si="10915">SUM(I2273,L2273,O2273,R2273,V2273,Y2273,AB2273,AE2273,AI2273,AL2273,AO2273,AR2273,AV2273)</f>
        <v>0</v>
      </c>
      <c r="AZ2273" s="159"/>
      <c r="BA2273" s="159"/>
      <c r="BB2273" s="275">
        <f>SUM(AZ2273:BA2273)</f>
        <v>0</v>
      </c>
      <c r="BC2273" s="275"/>
      <c r="BD2273" s="275"/>
      <c r="BE2273" s="275">
        <f>SUM(BC2273:BD2273)</f>
        <v>0</v>
      </c>
      <c r="BF2273" s="524"/>
      <c r="BG2273" s="605">
        <f>SUM(F2273,S2273,AF2273,AS2273)</f>
        <v>46</v>
      </c>
      <c r="BH2273" s="533">
        <f>SUM(G2273,T2273,AG2273)</f>
        <v>0</v>
      </c>
      <c r="BI2273" s="533">
        <f t="shared" ref="BI2273:BI2274" si="10916">SUM(H2273,U2273,AH2273)</f>
        <v>0</v>
      </c>
      <c r="BJ2273" s="533">
        <f t="shared" ref="BJ2273:BJ2274" si="10917">SUM(I2273,V2273,AI2273)</f>
        <v>0</v>
      </c>
      <c r="BK2273" s="533">
        <f t="shared" ref="BK2273:BK2274" si="10918">SUM(J2273,W2273,AJ2273)</f>
        <v>0</v>
      </c>
      <c r="BL2273" s="533">
        <f t="shared" ref="BL2273:BL2274" si="10919">SUM(K2273,X2273,AK2273)</f>
        <v>0</v>
      </c>
      <c r="BM2273" s="533">
        <f t="shared" ref="BM2273:BM2274" si="10920">SUM(L2273,Y2273,AL2273)</f>
        <v>0</v>
      </c>
      <c r="BN2273" s="533">
        <f>SUM(M2273,Z2273,AM2273)</f>
        <v>0</v>
      </c>
      <c r="BO2273" s="533">
        <f t="shared" ref="BO2273:BO2274" si="10921">SUM(N2273,AA2273,AN2273)</f>
        <v>0</v>
      </c>
      <c r="BP2273" s="533">
        <f t="shared" ref="BP2273:BP2274" si="10922">SUM(O2273,AB2273,AO2273)</f>
        <v>0</v>
      </c>
      <c r="BQ2273" s="533">
        <f t="shared" ref="BQ2273:BQ2274" si="10923">SUM(P2273,AC2273,AP2273)</f>
        <v>0</v>
      </c>
      <c r="BR2273" s="533">
        <f t="shared" ref="BR2273:BR2274" si="10924">SUM(Q2273,AD2273,AQ2273)</f>
        <v>0</v>
      </c>
      <c r="BS2273" s="533">
        <f t="shared" ref="BS2273:BS2274" si="10925">SUM(R2273,AE2273,AR2273)</f>
        <v>0</v>
      </c>
      <c r="BT2273" s="533">
        <f>AT2273</f>
        <v>0</v>
      </c>
      <c r="BU2273" s="533">
        <f t="shared" ref="BU2273:BU2274" si="10926">AU2273</f>
        <v>0</v>
      </c>
      <c r="BV2273" s="533">
        <f t="shared" ref="BV2273:BV2274" si="10927">AV2273</f>
        <v>0</v>
      </c>
      <c r="BW2273" s="536">
        <f>SUM(BH2273,BK2273,BN2273,BQ2273,BT2273)</f>
        <v>0</v>
      </c>
      <c r="BX2273" s="536">
        <f t="shared" ref="BX2273:BX2274" si="10928">SUM(BI2273,BL2273,BO2273,BR2273,BU2273)</f>
        <v>0</v>
      </c>
      <c r="BY2273" s="536">
        <f t="shared" ref="BY2273:BY2274" si="10929">SUM(BJ2273,BM2273,BP2273,BS2273,BV2273)</f>
        <v>0</v>
      </c>
      <c r="BZ2273" t="s">
        <v>74</v>
      </c>
      <c r="CA2273" s="553">
        <f>AZ2273</f>
        <v>0</v>
      </c>
      <c r="CB2273" s="553">
        <f t="shared" ref="CB2273:CB2274" si="10930">BA2273</f>
        <v>0</v>
      </c>
      <c r="CC2273" s="553">
        <f t="shared" ref="CC2273:CC2274" si="10931">BB2273</f>
        <v>0</v>
      </c>
      <c r="CD2273" s="553">
        <f>BC2273</f>
        <v>0</v>
      </c>
      <c r="CE2273" s="553">
        <f t="shared" ref="CE2273:CE2274" si="10932">BD2273</f>
        <v>0</v>
      </c>
      <c r="CF2273" s="553">
        <f t="shared" ref="CF2273:CF2274" si="10933">BE2273</f>
        <v>0</v>
      </c>
    </row>
    <row r="2274" spans="1:84">
      <c r="A2274" s="149"/>
      <c r="B2274" s="151"/>
      <c r="C2274" s="151"/>
      <c r="D2274" s="151"/>
      <c r="E2274" s="288" t="s">
        <v>78</v>
      </c>
      <c r="F2274" s="592">
        <v>46</v>
      </c>
      <c r="G2274" s="159">
        <v>6</v>
      </c>
      <c r="H2274" s="159">
        <v>1</v>
      </c>
      <c r="I2274" s="275">
        <f>SUM(G2274:H2274)</f>
        <v>7</v>
      </c>
      <c r="J2274" s="159">
        <v>1</v>
      </c>
      <c r="K2274" s="159"/>
      <c r="L2274" s="275">
        <f>SUM(J2274:K2274)</f>
        <v>1</v>
      </c>
      <c r="M2274" s="159"/>
      <c r="N2274" s="159"/>
      <c r="O2274" s="275">
        <f>SUM(M2274:N2274)</f>
        <v>0</v>
      </c>
      <c r="P2274" s="428">
        <v>0</v>
      </c>
      <c r="Q2274" s="428">
        <v>1</v>
      </c>
      <c r="R2274" s="275">
        <f>SUM(P2274:Q2274)</f>
        <v>1</v>
      </c>
      <c r="S2274" s="500"/>
      <c r="T2274" s="275"/>
      <c r="U2274" s="275"/>
      <c r="V2274" s="275">
        <f>SUM(T2274:U2274)</f>
        <v>0</v>
      </c>
      <c r="W2274" s="275"/>
      <c r="X2274" s="275"/>
      <c r="Y2274" s="275">
        <f>SUM(W2274:X2274)</f>
        <v>0</v>
      </c>
      <c r="Z2274" s="275"/>
      <c r="AA2274" s="275"/>
      <c r="AB2274" s="275">
        <f>SUM(Z2274:AA2274)</f>
        <v>0</v>
      </c>
      <c r="AC2274" s="275"/>
      <c r="AD2274" s="275"/>
      <c r="AE2274" s="275">
        <f>SUM(AC2274:AD2274)</f>
        <v>0</v>
      </c>
      <c r="AF2274" s="500"/>
      <c r="AG2274" s="275"/>
      <c r="AH2274" s="275"/>
      <c r="AI2274" s="275">
        <f>SUM(AG2274:AH2274)</f>
        <v>0</v>
      </c>
      <c r="AJ2274" s="275"/>
      <c r="AK2274" s="275"/>
      <c r="AL2274" s="275">
        <f>SUM(AJ2274:AK2274)</f>
        <v>0</v>
      </c>
      <c r="AM2274" s="275"/>
      <c r="AN2274" s="275"/>
      <c r="AO2274" s="275">
        <f>SUM(AM2274:AN2274)</f>
        <v>0</v>
      </c>
      <c r="AP2274" s="275"/>
      <c r="AQ2274" s="275"/>
      <c r="AR2274" s="275">
        <f>SUM(AP2274:AQ2274)</f>
        <v>0</v>
      </c>
      <c r="AS2274" s="500"/>
      <c r="AT2274" s="275"/>
      <c r="AU2274" s="275"/>
      <c r="AV2274" s="275">
        <f>SUM(AT2274:AU2274)</f>
        <v>0</v>
      </c>
      <c r="AW2274" s="567">
        <f t="shared" si="10913"/>
        <v>7</v>
      </c>
      <c r="AX2274" s="567">
        <f t="shared" si="10914"/>
        <v>2</v>
      </c>
      <c r="AY2274" s="567">
        <f t="shared" si="10915"/>
        <v>9</v>
      </c>
      <c r="AZ2274" s="159">
        <v>1</v>
      </c>
      <c r="BA2274" s="159"/>
      <c r="BB2274" s="275">
        <f>SUM(AZ2274:BA2274)</f>
        <v>1</v>
      </c>
      <c r="BC2274" s="275"/>
      <c r="BD2274" s="275">
        <v>1</v>
      </c>
      <c r="BE2274" s="275">
        <f>SUM(BC2274:BD2274)</f>
        <v>1</v>
      </c>
      <c r="BF2274" s="524"/>
      <c r="BG2274" s="605">
        <f>SUM(F2274,S2274,AF2274,AS2274)</f>
        <v>46</v>
      </c>
      <c r="BH2274" s="533">
        <f>SUM(G2274,T2274,AG2274)</f>
        <v>6</v>
      </c>
      <c r="BI2274" s="533">
        <f t="shared" si="10916"/>
        <v>1</v>
      </c>
      <c r="BJ2274" s="533">
        <f t="shared" si="10917"/>
        <v>7</v>
      </c>
      <c r="BK2274" s="533">
        <f t="shared" si="10918"/>
        <v>1</v>
      </c>
      <c r="BL2274" s="533">
        <f t="shared" si="10919"/>
        <v>0</v>
      </c>
      <c r="BM2274" s="533">
        <f t="shared" si="10920"/>
        <v>1</v>
      </c>
      <c r="BN2274" s="533">
        <f>SUM(M2274,Z2274,AM2274)</f>
        <v>0</v>
      </c>
      <c r="BO2274" s="533">
        <f t="shared" si="10921"/>
        <v>0</v>
      </c>
      <c r="BP2274" s="533">
        <f t="shared" si="10922"/>
        <v>0</v>
      </c>
      <c r="BQ2274" s="533">
        <f t="shared" si="10923"/>
        <v>0</v>
      </c>
      <c r="BR2274" s="533">
        <f t="shared" si="10924"/>
        <v>1</v>
      </c>
      <c r="BS2274" s="533">
        <f t="shared" si="10925"/>
        <v>1</v>
      </c>
      <c r="BT2274" s="533">
        <f>AT2274</f>
        <v>0</v>
      </c>
      <c r="BU2274" s="533">
        <f t="shared" si="10926"/>
        <v>0</v>
      </c>
      <c r="BV2274" s="533">
        <f t="shared" si="10927"/>
        <v>0</v>
      </c>
      <c r="BW2274" s="536">
        <f>SUM(BH2274,BK2274,BN2274,BQ2274,BT2274)</f>
        <v>7</v>
      </c>
      <c r="BX2274" s="536">
        <f t="shared" si="10928"/>
        <v>2</v>
      </c>
      <c r="BY2274" s="536">
        <f t="shared" si="10929"/>
        <v>9</v>
      </c>
      <c r="BZ2274" t="s">
        <v>74</v>
      </c>
      <c r="CA2274" s="553">
        <f>AZ2274</f>
        <v>1</v>
      </c>
      <c r="CB2274" s="553">
        <f t="shared" si="10930"/>
        <v>0</v>
      </c>
      <c r="CC2274" s="553">
        <f t="shared" si="10931"/>
        <v>1</v>
      </c>
      <c r="CD2274" s="553">
        <f>BC2274</f>
        <v>0</v>
      </c>
      <c r="CE2274" s="553">
        <f t="shared" si="10932"/>
        <v>1</v>
      </c>
      <c r="CF2274" s="553">
        <f t="shared" si="10933"/>
        <v>1</v>
      </c>
    </row>
    <row r="2275" spans="1:84">
      <c r="A2275" s="149"/>
      <c r="B2275" s="151"/>
      <c r="C2275" s="151"/>
      <c r="D2275" s="151"/>
      <c r="E2275" s="288"/>
      <c r="F2275" s="592"/>
      <c r="G2275" s="159"/>
      <c r="H2275" s="159"/>
      <c r="I2275" s="275"/>
      <c r="J2275" s="159"/>
      <c r="K2275" s="159"/>
      <c r="L2275" s="275"/>
      <c r="M2275" s="159"/>
      <c r="N2275" s="159"/>
      <c r="O2275" s="275"/>
      <c r="P2275" s="159"/>
      <c r="Q2275" s="159"/>
      <c r="R2275" s="275"/>
      <c r="S2275" s="500"/>
      <c r="T2275" s="275"/>
      <c r="U2275" s="275"/>
      <c r="V2275" s="275"/>
      <c r="W2275" s="275"/>
      <c r="X2275" s="275"/>
      <c r="Y2275" s="275"/>
      <c r="Z2275" s="275"/>
      <c r="AA2275" s="275"/>
      <c r="AB2275" s="275"/>
      <c r="AC2275" s="275"/>
      <c r="AD2275" s="275"/>
      <c r="AE2275" s="275"/>
      <c r="AF2275" s="500"/>
      <c r="AG2275" s="275"/>
      <c r="AH2275" s="275"/>
      <c r="AI2275" s="275"/>
      <c r="AJ2275" s="275"/>
      <c r="AK2275" s="275"/>
      <c r="AL2275" s="275"/>
      <c r="AM2275" s="275"/>
      <c r="AN2275" s="275"/>
      <c r="AO2275" s="275"/>
      <c r="AP2275" s="275"/>
      <c r="AQ2275" s="275"/>
      <c r="AR2275" s="275"/>
      <c r="AS2275" s="500"/>
      <c r="AT2275" s="275"/>
      <c r="AU2275" s="275"/>
      <c r="AV2275" s="275"/>
      <c r="AW2275" s="567"/>
      <c r="AX2275" s="567"/>
      <c r="AY2275" s="567"/>
      <c r="AZ2275" s="159"/>
      <c r="BA2275" s="159"/>
      <c r="BB2275" s="159"/>
      <c r="BC2275" s="275"/>
      <c r="BD2275" s="275"/>
      <c r="BE2275" s="275"/>
      <c r="BF2275" s="521"/>
    </row>
    <row r="2276" spans="1:84">
      <c r="A2276" s="149"/>
      <c r="B2276" s="151" t="s">
        <v>248</v>
      </c>
      <c r="C2276" s="151"/>
      <c r="D2276" s="151"/>
      <c r="E2276" s="288" t="s">
        <v>77</v>
      </c>
      <c r="F2276" s="591">
        <f>SUM(F2269,F2273)</f>
        <v>92</v>
      </c>
      <c r="G2276" s="159">
        <f t="shared" ref="G2276" si="10934">SUM(G2269,G2273)</f>
        <v>2</v>
      </c>
      <c r="H2276" s="159">
        <f t="shared" ref="H2276:BE2276" si="10935">SUM(H2269,H2273)</f>
        <v>4</v>
      </c>
      <c r="I2276" s="159">
        <f t="shared" si="10935"/>
        <v>6</v>
      </c>
      <c r="J2276" s="159">
        <f t="shared" si="10935"/>
        <v>0</v>
      </c>
      <c r="K2276" s="159">
        <f t="shared" si="10935"/>
        <v>0</v>
      </c>
      <c r="L2276" s="159">
        <f t="shared" si="10935"/>
        <v>0</v>
      </c>
      <c r="M2276" s="159">
        <f t="shared" si="10935"/>
        <v>0</v>
      </c>
      <c r="N2276" s="159">
        <f t="shared" si="10935"/>
        <v>0</v>
      </c>
      <c r="O2276" s="159">
        <f t="shared" si="10935"/>
        <v>0</v>
      </c>
      <c r="P2276" s="159">
        <f t="shared" si="10935"/>
        <v>1</v>
      </c>
      <c r="Q2276" s="159">
        <f t="shared" si="10935"/>
        <v>1</v>
      </c>
      <c r="R2276" s="159">
        <f t="shared" si="10935"/>
        <v>2</v>
      </c>
      <c r="S2276" s="503">
        <f t="shared" si="10935"/>
        <v>0</v>
      </c>
      <c r="T2276" s="159">
        <f t="shared" si="10935"/>
        <v>0</v>
      </c>
      <c r="U2276" s="159">
        <f t="shared" si="10935"/>
        <v>0</v>
      </c>
      <c r="V2276" s="159">
        <f t="shared" si="10935"/>
        <v>0</v>
      </c>
      <c r="W2276" s="159">
        <f t="shared" si="10935"/>
        <v>0</v>
      </c>
      <c r="X2276" s="159">
        <f t="shared" si="10935"/>
        <v>0</v>
      </c>
      <c r="Y2276" s="159">
        <f t="shared" si="10935"/>
        <v>0</v>
      </c>
      <c r="Z2276" s="159">
        <f t="shared" si="10935"/>
        <v>0</v>
      </c>
      <c r="AA2276" s="159">
        <f t="shared" si="10935"/>
        <v>0</v>
      </c>
      <c r="AB2276" s="159">
        <f t="shared" si="10935"/>
        <v>0</v>
      </c>
      <c r="AC2276" s="159">
        <f t="shared" si="10935"/>
        <v>0</v>
      </c>
      <c r="AD2276" s="159">
        <f t="shared" si="10935"/>
        <v>0</v>
      </c>
      <c r="AE2276" s="159">
        <f t="shared" si="10935"/>
        <v>0</v>
      </c>
      <c r="AF2276" s="503">
        <f t="shared" si="10935"/>
        <v>0</v>
      </c>
      <c r="AG2276" s="159">
        <f t="shared" si="10935"/>
        <v>0</v>
      </c>
      <c r="AH2276" s="159">
        <f t="shared" si="10935"/>
        <v>0</v>
      </c>
      <c r="AI2276" s="159">
        <f t="shared" si="10935"/>
        <v>0</v>
      </c>
      <c r="AJ2276" s="159">
        <f t="shared" si="10935"/>
        <v>0</v>
      </c>
      <c r="AK2276" s="159">
        <f t="shared" si="10935"/>
        <v>0</v>
      </c>
      <c r="AL2276" s="159">
        <f t="shared" si="10935"/>
        <v>0</v>
      </c>
      <c r="AM2276" s="159">
        <f t="shared" si="10935"/>
        <v>0</v>
      </c>
      <c r="AN2276" s="159">
        <f t="shared" si="10935"/>
        <v>0</v>
      </c>
      <c r="AO2276" s="159">
        <f t="shared" si="10935"/>
        <v>0</v>
      </c>
      <c r="AP2276" s="159">
        <f t="shared" si="10935"/>
        <v>0</v>
      </c>
      <c r="AQ2276" s="159">
        <f t="shared" si="10935"/>
        <v>0</v>
      </c>
      <c r="AR2276" s="159">
        <f t="shared" si="10935"/>
        <v>0</v>
      </c>
      <c r="AS2276" s="503">
        <f t="shared" si="10935"/>
        <v>0</v>
      </c>
      <c r="AT2276" s="159">
        <f t="shared" si="10935"/>
        <v>0</v>
      </c>
      <c r="AU2276" s="159">
        <f t="shared" si="10935"/>
        <v>0</v>
      </c>
      <c r="AV2276" s="159">
        <f t="shared" si="10935"/>
        <v>0</v>
      </c>
      <c r="AW2276" s="570">
        <f t="shared" si="10935"/>
        <v>3</v>
      </c>
      <c r="AX2276" s="570">
        <f t="shared" si="10935"/>
        <v>5</v>
      </c>
      <c r="AY2276" s="570">
        <f t="shared" si="10935"/>
        <v>8</v>
      </c>
      <c r="AZ2276" s="159">
        <f t="shared" si="10935"/>
        <v>0</v>
      </c>
      <c r="BA2276" s="159">
        <f t="shared" si="10935"/>
        <v>0</v>
      </c>
      <c r="BB2276" s="159">
        <f t="shared" si="10935"/>
        <v>0</v>
      </c>
      <c r="BC2276" s="159">
        <f t="shared" si="10935"/>
        <v>0</v>
      </c>
      <c r="BD2276" s="159">
        <f t="shared" si="10935"/>
        <v>0</v>
      </c>
      <c r="BE2276" s="159">
        <f t="shared" si="10935"/>
        <v>0</v>
      </c>
      <c r="BF2276" s="474"/>
      <c r="BG2276" s="605">
        <f>SUM(F2276,S2276,AF2276,AS2276)</f>
        <v>92</v>
      </c>
      <c r="BH2276" s="533">
        <f>SUM(G2276,T2276,AG2276)</f>
        <v>2</v>
      </c>
      <c r="BI2276" s="533">
        <f t="shared" ref="BI2276:BI2278" si="10936">SUM(H2276,U2276,AH2276)</f>
        <v>4</v>
      </c>
      <c r="BJ2276" s="533">
        <f t="shared" ref="BJ2276:BJ2278" si="10937">SUM(I2276,V2276,AI2276)</f>
        <v>6</v>
      </c>
      <c r="BK2276" s="533">
        <f t="shared" ref="BK2276:BK2278" si="10938">SUM(J2276,W2276,AJ2276)</f>
        <v>0</v>
      </c>
      <c r="BL2276" s="533">
        <f t="shared" ref="BL2276:BL2278" si="10939">SUM(K2276,X2276,AK2276)</f>
        <v>0</v>
      </c>
      <c r="BM2276" s="533">
        <f t="shared" ref="BM2276:BM2278" si="10940">SUM(L2276,Y2276,AL2276)</f>
        <v>0</v>
      </c>
      <c r="BN2276" s="533">
        <f>SUM(M2276,Z2276,AM2276)</f>
        <v>0</v>
      </c>
      <c r="BO2276" s="533">
        <f t="shared" ref="BO2276:BO2278" si="10941">SUM(N2276,AA2276,AN2276)</f>
        <v>0</v>
      </c>
      <c r="BP2276" s="533">
        <f t="shared" ref="BP2276:BP2278" si="10942">SUM(O2276,AB2276,AO2276)</f>
        <v>0</v>
      </c>
      <c r="BQ2276" s="533">
        <f t="shared" ref="BQ2276:BQ2278" si="10943">SUM(P2276,AC2276,AP2276)</f>
        <v>1</v>
      </c>
      <c r="BR2276" s="533">
        <f t="shared" ref="BR2276:BR2278" si="10944">SUM(Q2276,AD2276,AQ2276)</f>
        <v>1</v>
      </c>
      <c r="BS2276" s="533">
        <f t="shared" ref="BS2276:BS2278" si="10945">SUM(R2276,AE2276,AR2276)</f>
        <v>2</v>
      </c>
      <c r="BT2276" s="533">
        <f>AT2276</f>
        <v>0</v>
      </c>
      <c r="BU2276" s="533">
        <f t="shared" ref="BU2276:BU2278" si="10946">AU2276</f>
        <v>0</v>
      </c>
      <c r="BV2276" s="533">
        <f t="shared" ref="BV2276:BV2278" si="10947">AV2276</f>
        <v>0</v>
      </c>
      <c r="BW2276" s="536">
        <f>SUM(BH2276,BK2276,BN2276,BQ2276,BT2276)</f>
        <v>3</v>
      </c>
      <c r="BX2276" s="536">
        <f t="shared" ref="BX2276:BX2278" si="10948">SUM(BI2276,BL2276,BO2276,BR2276,BU2276)</f>
        <v>5</v>
      </c>
      <c r="BY2276" s="536">
        <f t="shared" ref="BY2276:BY2278" si="10949">SUM(BJ2276,BM2276,BP2276,BS2276,BV2276)</f>
        <v>8</v>
      </c>
      <c r="BZ2276" t="s">
        <v>74</v>
      </c>
      <c r="CA2276" s="553">
        <f>AZ2276</f>
        <v>0</v>
      </c>
      <c r="CB2276" s="553">
        <f t="shared" ref="CB2276:CB2278" si="10950">BA2276</f>
        <v>0</v>
      </c>
      <c r="CC2276" s="553">
        <f t="shared" ref="CC2276:CC2278" si="10951">BB2276</f>
        <v>0</v>
      </c>
      <c r="CD2276" s="553">
        <f>BC2276</f>
        <v>0</v>
      </c>
      <c r="CE2276" s="553">
        <f t="shared" ref="CE2276:CE2278" si="10952">BD2276</f>
        <v>0</v>
      </c>
      <c r="CF2276" s="553">
        <f t="shared" ref="CF2276:CF2278" si="10953">BE2276</f>
        <v>0</v>
      </c>
    </row>
    <row r="2277" spans="1:84">
      <c r="A2277" s="149"/>
      <c r="B2277" s="151"/>
      <c r="C2277" s="151"/>
      <c r="D2277" s="151"/>
      <c r="E2277" s="288" t="s">
        <v>78</v>
      </c>
      <c r="F2277" s="591">
        <f>SUM(F2270,F2274)</f>
        <v>92</v>
      </c>
      <c r="G2277" s="159">
        <f t="shared" ref="G2277" si="10954">SUM(G2270,G2274)</f>
        <v>9</v>
      </c>
      <c r="H2277" s="159">
        <f t="shared" ref="H2277:BE2277" si="10955">SUM(H2270,H2274)</f>
        <v>3</v>
      </c>
      <c r="I2277" s="159">
        <f t="shared" si="10955"/>
        <v>12</v>
      </c>
      <c r="J2277" s="159">
        <f t="shared" si="10955"/>
        <v>1</v>
      </c>
      <c r="K2277" s="159">
        <f t="shared" si="10955"/>
        <v>1</v>
      </c>
      <c r="L2277" s="159">
        <f t="shared" si="10955"/>
        <v>2</v>
      </c>
      <c r="M2277" s="159">
        <f t="shared" si="10955"/>
        <v>0</v>
      </c>
      <c r="N2277" s="159">
        <f t="shared" si="10955"/>
        <v>0</v>
      </c>
      <c r="O2277" s="159">
        <f t="shared" si="10955"/>
        <v>0</v>
      </c>
      <c r="P2277" s="159">
        <f t="shared" si="10955"/>
        <v>4</v>
      </c>
      <c r="Q2277" s="159">
        <f t="shared" si="10955"/>
        <v>1</v>
      </c>
      <c r="R2277" s="159">
        <f t="shared" si="10955"/>
        <v>5</v>
      </c>
      <c r="S2277" s="503">
        <f t="shared" si="10955"/>
        <v>0</v>
      </c>
      <c r="T2277" s="159">
        <f t="shared" si="10955"/>
        <v>0</v>
      </c>
      <c r="U2277" s="159">
        <f t="shared" si="10955"/>
        <v>0</v>
      </c>
      <c r="V2277" s="159">
        <f t="shared" si="10955"/>
        <v>0</v>
      </c>
      <c r="W2277" s="159">
        <f t="shared" si="10955"/>
        <v>0</v>
      </c>
      <c r="X2277" s="159">
        <f t="shared" si="10955"/>
        <v>0</v>
      </c>
      <c r="Y2277" s="159">
        <f t="shared" si="10955"/>
        <v>0</v>
      </c>
      <c r="Z2277" s="159">
        <f t="shared" si="10955"/>
        <v>0</v>
      </c>
      <c r="AA2277" s="159">
        <f t="shared" si="10955"/>
        <v>0</v>
      </c>
      <c r="AB2277" s="159">
        <f t="shared" si="10955"/>
        <v>0</v>
      </c>
      <c r="AC2277" s="159">
        <f t="shared" si="10955"/>
        <v>0</v>
      </c>
      <c r="AD2277" s="159">
        <f t="shared" si="10955"/>
        <v>0</v>
      </c>
      <c r="AE2277" s="159">
        <f t="shared" si="10955"/>
        <v>0</v>
      </c>
      <c r="AF2277" s="503">
        <f t="shared" si="10955"/>
        <v>0</v>
      </c>
      <c r="AG2277" s="159">
        <f t="shared" si="10955"/>
        <v>0</v>
      </c>
      <c r="AH2277" s="159">
        <f t="shared" si="10955"/>
        <v>0</v>
      </c>
      <c r="AI2277" s="159">
        <f t="shared" si="10955"/>
        <v>0</v>
      </c>
      <c r="AJ2277" s="159">
        <f t="shared" si="10955"/>
        <v>0</v>
      </c>
      <c r="AK2277" s="159">
        <f t="shared" si="10955"/>
        <v>0</v>
      </c>
      <c r="AL2277" s="159">
        <f t="shared" si="10955"/>
        <v>0</v>
      </c>
      <c r="AM2277" s="159">
        <f t="shared" si="10955"/>
        <v>0</v>
      </c>
      <c r="AN2277" s="159">
        <f t="shared" si="10955"/>
        <v>0</v>
      </c>
      <c r="AO2277" s="159">
        <f t="shared" si="10955"/>
        <v>0</v>
      </c>
      <c r="AP2277" s="159">
        <f t="shared" si="10955"/>
        <v>0</v>
      </c>
      <c r="AQ2277" s="159">
        <f t="shared" si="10955"/>
        <v>0</v>
      </c>
      <c r="AR2277" s="159">
        <f t="shared" si="10955"/>
        <v>0</v>
      </c>
      <c r="AS2277" s="503">
        <f t="shared" si="10955"/>
        <v>0</v>
      </c>
      <c r="AT2277" s="159">
        <f t="shared" si="10955"/>
        <v>0</v>
      </c>
      <c r="AU2277" s="159">
        <f t="shared" si="10955"/>
        <v>0</v>
      </c>
      <c r="AV2277" s="159">
        <f t="shared" si="10955"/>
        <v>0</v>
      </c>
      <c r="AW2277" s="570">
        <f t="shared" si="10955"/>
        <v>14</v>
      </c>
      <c r="AX2277" s="570">
        <f t="shared" si="10955"/>
        <v>5</v>
      </c>
      <c r="AY2277" s="570">
        <f t="shared" si="10955"/>
        <v>19</v>
      </c>
      <c r="AZ2277" s="159">
        <f t="shared" si="10955"/>
        <v>1</v>
      </c>
      <c r="BA2277" s="159">
        <f t="shared" si="10955"/>
        <v>1</v>
      </c>
      <c r="BB2277" s="159">
        <f t="shared" si="10955"/>
        <v>2</v>
      </c>
      <c r="BC2277" s="159">
        <f t="shared" si="10955"/>
        <v>0</v>
      </c>
      <c r="BD2277" s="159">
        <f t="shared" si="10955"/>
        <v>1</v>
      </c>
      <c r="BE2277" s="159">
        <f t="shared" si="10955"/>
        <v>1</v>
      </c>
      <c r="BF2277" s="474"/>
      <c r="BG2277" s="605">
        <f>SUM(F2277,S2277,AF2277,AS2277)</f>
        <v>92</v>
      </c>
      <c r="BH2277" s="533">
        <f>SUM(G2277,T2277,AG2277)</f>
        <v>9</v>
      </c>
      <c r="BI2277" s="533">
        <f t="shared" si="10936"/>
        <v>3</v>
      </c>
      <c r="BJ2277" s="533">
        <f t="shared" si="10937"/>
        <v>12</v>
      </c>
      <c r="BK2277" s="533">
        <f t="shared" si="10938"/>
        <v>1</v>
      </c>
      <c r="BL2277" s="533">
        <f t="shared" si="10939"/>
        <v>1</v>
      </c>
      <c r="BM2277" s="533">
        <f t="shared" si="10940"/>
        <v>2</v>
      </c>
      <c r="BN2277" s="533">
        <f>SUM(M2277,Z2277,AM2277)</f>
        <v>0</v>
      </c>
      <c r="BO2277" s="533">
        <f t="shared" si="10941"/>
        <v>0</v>
      </c>
      <c r="BP2277" s="533">
        <f t="shared" si="10942"/>
        <v>0</v>
      </c>
      <c r="BQ2277" s="533">
        <f t="shared" si="10943"/>
        <v>4</v>
      </c>
      <c r="BR2277" s="533">
        <f t="shared" si="10944"/>
        <v>1</v>
      </c>
      <c r="BS2277" s="533">
        <f t="shared" si="10945"/>
        <v>5</v>
      </c>
      <c r="BT2277" s="533">
        <f>AT2277</f>
        <v>0</v>
      </c>
      <c r="BU2277" s="533">
        <f t="shared" si="10946"/>
        <v>0</v>
      </c>
      <c r="BV2277" s="533">
        <f t="shared" si="10947"/>
        <v>0</v>
      </c>
      <c r="BW2277" s="536">
        <f>SUM(BH2277,BK2277,BN2277,BQ2277,BT2277)</f>
        <v>14</v>
      </c>
      <c r="BX2277" s="536">
        <f t="shared" si="10948"/>
        <v>5</v>
      </c>
      <c r="BY2277" s="536">
        <f t="shared" si="10949"/>
        <v>19</v>
      </c>
      <c r="BZ2277" t="s">
        <v>74</v>
      </c>
      <c r="CA2277" s="553">
        <f>AZ2277</f>
        <v>1</v>
      </c>
      <c r="CB2277" s="553">
        <f t="shared" si="10950"/>
        <v>1</v>
      </c>
      <c r="CC2277" s="553">
        <f t="shared" si="10951"/>
        <v>2</v>
      </c>
      <c r="CD2277" s="553">
        <f>BC2277</f>
        <v>0</v>
      </c>
      <c r="CE2277" s="553">
        <f t="shared" si="10952"/>
        <v>1</v>
      </c>
      <c r="CF2277" s="553">
        <f t="shared" si="10953"/>
        <v>1</v>
      </c>
    </row>
    <row r="2278" spans="1:84">
      <c r="A2278" s="149" t="s">
        <v>74</v>
      </c>
      <c r="B2278" s="151" t="s">
        <v>74</v>
      </c>
      <c r="C2278" s="151"/>
      <c r="D2278" s="151"/>
      <c r="E2278" s="380" t="s">
        <v>249</v>
      </c>
      <c r="F2278" s="592">
        <f>SUM(F2276:F2277)</f>
        <v>184</v>
      </c>
      <c r="G2278" s="168">
        <f t="shared" ref="G2278" si="10956">SUM(G2276:G2277)</f>
        <v>11</v>
      </c>
      <c r="H2278" s="168">
        <f t="shared" ref="H2278:BE2278" si="10957">SUM(H2276:H2277)</f>
        <v>7</v>
      </c>
      <c r="I2278" s="168">
        <f t="shared" si="10957"/>
        <v>18</v>
      </c>
      <c r="J2278" s="168">
        <f t="shared" si="10957"/>
        <v>1</v>
      </c>
      <c r="K2278" s="168">
        <f t="shared" si="10957"/>
        <v>1</v>
      </c>
      <c r="L2278" s="168">
        <f t="shared" si="10957"/>
        <v>2</v>
      </c>
      <c r="M2278" s="168">
        <f t="shared" si="10957"/>
        <v>0</v>
      </c>
      <c r="N2278" s="168">
        <f t="shared" si="10957"/>
        <v>0</v>
      </c>
      <c r="O2278" s="168">
        <f t="shared" si="10957"/>
        <v>0</v>
      </c>
      <c r="P2278" s="168">
        <f t="shared" si="10957"/>
        <v>5</v>
      </c>
      <c r="Q2278" s="168">
        <f t="shared" si="10957"/>
        <v>2</v>
      </c>
      <c r="R2278" s="168">
        <f t="shared" si="10957"/>
        <v>7</v>
      </c>
      <c r="S2278" s="502">
        <f t="shared" si="10957"/>
        <v>0</v>
      </c>
      <c r="T2278" s="168">
        <f t="shared" si="10957"/>
        <v>0</v>
      </c>
      <c r="U2278" s="168">
        <f t="shared" si="10957"/>
        <v>0</v>
      </c>
      <c r="V2278" s="168">
        <f t="shared" si="10957"/>
        <v>0</v>
      </c>
      <c r="W2278" s="168">
        <f t="shared" si="10957"/>
        <v>0</v>
      </c>
      <c r="X2278" s="168">
        <f t="shared" si="10957"/>
        <v>0</v>
      </c>
      <c r="Y2278" s="168">
        <f t="shared" si="10957"/>
        <v>0</v>
      </c>
      <c r="Z2278" s="168">
        <f t="shared" si="10957"/>
        <v>0</v>
      </c>
      <c r="AA2278" s="168">
        <f t="shared" si="10957"/>
        <v>0</v>
      </c>
      <c r="AB2278" s="168">
        <f t="shared" si="10957"/>
        <v>0</v>
      </c>
      <c r="AC2278" s="168">
        <f t="shared" si="10957"/>
        <v>0</v>
      </c>
      <c r="AD2278" s="168">
        <f t="shared" si="10957"/>
        <v>0</v>
      </c>
      <c r="AE2278" s="168">
        <f t="shared" si="10957"/>
        <v>0</v>
      </c>
      <c r="AF2278" s="502">
        <f t="shared" si="10957"/>
        <v>0</v>
      </c>
      <c r="AG2278" s="168">
        <f t="shared" si="10957"/>
        <v>0</v>
      </c>
      <c r="AH2278" s="168">
        <f t="shared" si="10957"/>
        <v>0</v>
      </c>
      <c r="AI2278" s="168">
        <f t="shared" si="10957"/>
        <v>0</v>
      </c>
      <c r="AJ2278" s="168">
        <f t="shared" si="10957"/>
        <v>0</v>
      </c>
      <c r="AK2278" s="168">
        <f t="shared" si="10957"/>
        <v>0</v>
      </c>
      <c r="AL2278" s="168">
        <f t="shared" si="10957"/>
        <v>0</v>
      </c>
      <c r="AM2278" s="168">
        <f t="shared" si="10957"/>
        <v>0</v>
      </c>
      <c r="AN2278" s="168">
        <f t="shared" si="10957"/>
        <v>0</v>
      </c>
      <c r="AO2278" s="168">
        <f t="shared" si="10957"/>
        <v>0</v>
      </c>
      <c r="AP2278" s="168">
        <f t="shared" si="10957"/>
        <v>0</v>
      </c>
      <c r="AQ2278" s="168">
        <f t="shared" si="10957"/>
        <v>0</v>
      </c>
      <c r="AR2278" s="168">
        <f t="shared" si="10957"/>
        <v>0</v>
      </c>
      <c r="AS2278" s="502">
        <f t="shared" si="10957"/>
        <v>0</v>
      </c>
      <c r="AT2278" s="168">
        <f t="shared" si="10957"/>
        <v>0</v>
      </c>
      <c r="AU2278" s="168">
        <f t="shared" si="10957"/>
        <v>0</v>
      </c>
      <c r="AV2278" s="168">
        <f t="shared" si="10957"/>
        <v>0</v>
      </c>
      <c r="AW2278" s="569">
        <f t="shared" si="10957"/>
        <v>17</v>
      </c>
      <c r="AX2278" s="569">
        <f t="shared" si="10957"/>
        <v>10</v>
      </c>
      <c r="AY2278" s="569">
        <f t="shared" si="10957"/>
        <v>27</v>
      </c>
      <c r="AZ2278" s="168">
        <f t="shared" si="10957"/>
        <v>1</v>
      </c>
      <c r="BA2278" s="168">
        <f t="shared" si="10957"/>
        <v>1</v>
      </c>
      <c r="BB2278" s="168">
        <f t="shared" si="10957"/>
        <v>2</v>
      </c>
      <c r="BC2278" s="168">
        <f t="shared" si="10957"/>
        <v>0</v>
      </c>
      <c r="BD2278" s="168">
        <f t="shared" si="10957"/>
        <v>1</v>
      </c>
      <c r="BE2278" s="168">
        <f t="shared" si="10957"/>
        <v>1</v>
      </c>
      <c r="BF2278" s="523"/>
      <c r="BG2278" s="605">
        <f>SUM(F2278,S2278,AF2278,AS2278)</f>
        <v>184</v>
      </c>
      <c r="BH2278" s="533">
        <f>SUM(G2278,T2278,AG2278)</f>
        <v>11</v>
      </c>
      <c r="BI2278" s="533">
        <f t="shared" si="10936"/>
        <v>7</v>
      </c>
      <c r="BJ2278" s="533">
        <f t="shared" si="10937"/>
        <v>18</v>
      </c>
      <c r="BK2278" s="533">
        <f t="shared" si="10938"/>
        <v>1</v>
      </c>
      <c r="BL2278" s="533">
        <f t="shared" si="10939"/>
        <v>1</v>
      </c>
      <c r="BM2278" s="533">
        <f t="shared" si="10940"/>
        <v>2</v>
      </c>
      <c r="BN2278" s="533">
        <f>SUM(M2278,Z2278,AM2278)</f>
        <v>0</v>
      </c>
      <c r="BO2278" s="533">
        <f t="shared" si="10941"/>
        <v>0</v>
      </c>
      <c r="BP2278" s="533">
        <f t="shared" si="10942"/>
        <v>0</v>
      </c>
      <c r="BQ2278" s="533">
        <f t="shared" si="10943"/>
        <v>5</v>
      </c>
      <c r="BR2278" s="533">
        <f t="shared" si="10944"/>
        <v>2</v>
      </c>
      <c r="BS2278" s="533">
        <f t="shared" si="10945"/>
        <v>7</v>
      </c>
      <c r="BT2278" s="533">
        <f>AT2278</f>
        <v>0</v>
      </c>
      <c r="BU2278" s="533">
        <f t="shared" si="10946"/>
        <v>0</v>
      </c>
      <c r="BV2278" s="533">
        <f t="shared" si="10947"/>
        <v>0</v>
      </c>
      <c r="BW2278" s="536">
        <f>SUM(BH2278,BK2278,BN2278,BQ2278,BT2278)</f>
        <v>17</v>
      </c>
      <c r="BX2278" s="536">
        <f t="shared" si="10948"/>
        <v>10</v>
      </c>
      <c r="BY2278" s="536">
        <f t="shared" si="10949"/>
        <v>27</v>
      </c>
      <c r="BZ2278" t="s">
        <v>74</v>
      </c>
      <c r="CA2278" s="553">
        <f>AZ2278</f>
        <v>1</v>
      </c>
      <c r="CB2278" s="553">
        <f t="shared" si="10950"/>
        <v>1</v>
      </c>
      <c r="CC2278" s="553">
        <f t="shared" si="10951"/>
        <v>2</v>
      </c>
      <c r="CD2278" s="553">
        <f>BC2278</f>
        <v>0</v>
      </c>
      <c r="CE2278" s="553">
        <f t="shared" si="10952"/>
        <v>1</v>
      </c>
      <c r="CF2278" s="553">
        <f t="shared" si="10953"/>
        <v>1</v>
      </c>
    </row>
    <row r="2279" spans="1:84">
      <c r="A2279" s="149"/>
      <c r="B2279" s="151"/>
      <c r="C2279" s="151"/>
      <c r="D2279" s="151"/>
      <c r="E2279" s="288"/>
      <c r="F2279" s="591"/>
      <c r="G2279" s="159"/>
      <c r="H2279" s="159"/>
      <c r="I2279" s="159"/>
      <c r="J2279" s="159"/>
      <c r="K2279" s="159"/>
      <c r="L2279" s="159"/>
      <c r="M2279" s="159"/>
      <c r="N2279" s="159"/>
      <c r="O2279" s="159"/>
      <c r="P2279" s="159"/>
      <c r="Q2279" s="159"/>
      <c r="R2279" s="159"/>
      <c r="S2279" s="503"/>
      <c r="T2279" s="159"/>
      <c r="U2279" s="159"/>
      <c r="V2279" s="159"/>
      <c r="W2279" s="159"/>
      <c r="X2279" s="159"/>
      <c r="Y2279" s="159"/>
      <c r="Z2279" s="159"/>
      <c r="AA2279" s="159"/>
      <c r="AB2279" s="159"/>
      <c r="AC2279" s="159"/>
      <c r="AD2279" s="159"/>
      <c r="AE2279" s="159"/>
      <c r="AF2279" s="503"/>
      <c r="AG2279" s="159"/>
      <c r="AH2279" s="159"/>
      <c r="AI2279" s="159"/>
      <c r="AJ2279" s="159"/>
      <c r="AK2279" s="159"/>
      <c r="AL2279" s="159"/>
      <c r="AM2279" s="159"/>
      <c r="AN2279" s="159"/>
      <c r="AO2279" s="159"/>
      <c r="AP2279" s="159"/>
      <c r="AQ2279" s="159"/>
      <c r="AR2279" s="159"/>
      <c r="AS2279" s="503"/>
      <c r="AT2279" s="159"/>
      <c r="AU2279" s="159"/>
      <c r="AV2279" s="159"/>
      <c r="AW2279" s="570"/>
      <c r="AX2279" s="570"/>
      <c r="AY2279" s="570"/>
      <c r="AZ2279" s="159"/>
      <c r="BA2279" s="159"/>
      <c r="BB2279" s="159"/>
      <c r="BC2279" s="159"/>
      <c r="BD2279" s="159"/>
      <c r="BE2279" s="159"/>
      <c r="BF2279" s="474"/>
    </row>
    <row r="2280" spans="1:84" ht="12.75" customHeight="1">
      <c r="A2280" s="149"/>
      <c r="B2280" s="151" t="s">
        <v>250</v>
      </c>
      <c r="C2280" s="151" t="s">
        <v>11</v>
      </c>
      <c r="D2280" s="151" t="s">
        <v>761</v>
      </c>
      <c r="E2280" s="379" t="s">
        <v>846</v>
      </c>
      <c r="F2280" s="592"/>
      <c r="G2280" s="159"/>
      <c r="H2280" s="159"/>
      <c r="I2280" s="275"/>
      <c r="J2280" s="159"/>
      <c r="K2280" s="159"/>
      <c r="L2280" s="275"/>
      <c r="M2280" s="159"/>
      <c r="N2280" s="159"/>
      <c r="O2280" s="275"/>
      <c r="P2280" s="159"/>
      <c r="Q2280" s="159"/>
      <c r="R2280" s="275"/>
      <c r="S2280" s="500"/>
      <c r="T2280" s="275"/>
      <c r="U2280" s="275"/>
      <c r="V2280" s="275"/>
      <c r="W2280" s="275"/>
      <c r="X2280" s="275"/>
      <c r="Y2280" s="275"/>
      <c r="Z2280" s="275"/>
      <c r="AA2280" s="275"/>
      <c r="AB2280" s="275"/>
      <c r="AC2280" s="275"/>
      <c r="AD2280" s="275"/>
      <c r="AE2280" s="275"/>
      <c r="AF2280" s="500"/>
      <c r="AG2280" s="275"/>
      <c r="AH2280" s="275"/>
      <c r="AI2280" s="275"/>
      <c r="AJ2280" s="275"/>
      <c r="AK2280" s="275"/>
      <c r="AL2280" s="275"/>
      <c r="AM2280" s="275"/>
      <c r="AN2280" s="275"/>
      <c r="AO2280" s="275"/>
      <c r="AP2280" s="275"/>
      <c r="AQ2280" s="275"/>
      <c r="AR2280" s="275"/>
      <c r="AS2280" s="500"/>
      <c r="AT2280" s="275"/>
      <c r="AU2280" s="275"/>
      <c r="AV2280" s="275"/>
      <c r="AW2280" s="567"/>
      <c r="AX2280" s="567"/>
      <c r="AY2280" s="567"/>
      <c r="AZ2280" s="159"/>
      <c r="BA2280" s="159"/>
      <c r="BB2280" s="159"/>
      <c r="BC2280" s="275"/>
      <c r="BD2280" s="275"/>
      <c r="BE2280" s="275"/>
      <c r="BF2280" s="521"/>
    </row>
    <row r="2281" spans="1:84">
      <c r="A2281" s="149"/>
      <c r="B2281" s="151"/>
      <c r="C2281" s="151"/>
      <c r="D2281" s="151"/>
      <c r="E2281" s="288" t="s">
        <v>77</v>
      </c>
      <c r="F2281" s="592">
        <v>46</v>
      </c>
      <c r="G2281" s="428">
        <v>8</v>
      </c>
      <c r="H2281" s="159">
        <v>4</v>
      </c>
      <c r="I2281" s="275">
        <f>SUM(G2281:H2281)</f>
        <v>12</v>
      </c>
      <c r="J2281" s="428">
        <v>7</v>
      </c>
      <c r="K2281" s="159">
        <v>3</v>
      </c>
      <c r="L2281" s="275">
        <f>SUM(J2281:K2281)</f>
        <v>10</v>
      </c>
      <c r="M2281" s="428"/>
      <c r="N2281" s="428"/>
      <c r="O2281" s="275">
        <f>SUM(M2281:N2281)</f>
        <v>0</v>
      </c>
      <c r="P2281" s="428">
        <v>10</v>
      </c>
      <c r="Q2281" s="428">
        <v>11</v>
      </c>
      <c r="R2281" s="275">
        <f>SUM(P2281:Q2281)</f>
        <v>21</v>
      </c>
      <c r="S2281" s="500"/>
      <c r="T2281" s="275"/>
      <c r="U2281" s="275"/>
      <c r="V2281" s="275">
        <f>SUM(T2281:U2281)</f>
        <v>0</v>
      </c>
      <c r="W2281" s="275"/>
      <c r="X2281" s="275"/>
      <c r="Y2281" s="275">
        <f>SUM(W2281:X2281)</f>
        <v>0</v>
      </c>
      <c r="Z2281" s="275"/>
      <c r="AA2281" s="275"/>
      <c r="AB2281" s="275">
        <f>SUM(Z2281:AA2281)</f>
        <v>0</v>
      </c>
      <c r="AC2281" s="275"/>
      <c r="AD2281" s="275"/>
      <c r="AE2281" s="275">
        <f>SUM(AC2281:AD2281)</f>
        <v>0</v>
      </c>
      <c r="AF2281" s="500"/>
      <c r="AG2281" s="275"/>
      <c r="AH2281" s="275"/>
      <c r="AI2281" s="275">
        <f>SUM(AG2281:AH2281)</f>
        <v>0</v>
      </c>
      <c r="AJ2281" s="275"/>
      <c r="AK2281" s="275"/>
      <c r="AL2281" s="275">
        <f>SUM(AJ2281:AK2281)</f>
        <v>0</v>
      </c>
      <c r="AM2281" s="275"/>
      <c r="AN2281" s="275"/>
      <c r="AO2281" s="275">
        <f>SUM(AM2281:AN2281)</f>
        <v>0</v>
      </c>
      <c r="AP2281" s="275"/>
      <c r="AQ2281" s="275"/>
      <c r="AR2281" s="275">
        <f>SUM(AP2281:AQ2281)</f>
        <v>0</v>
      </c>
      <c r="AS2281" s="500"/>
      <c r="AT2281" s="275"/>
      <c r="AU2281" s="275"/>
      <c r="AV2281" s="275">
        <f>SUM(AT2281:AU2281)</f>
        <v>0</v>
      </c>
      <c r="AW2281" s="567">
        <f t="shared" ref="AW2281:AW2282" si="10958">SUM(G2281,J2281,M2281,P2281,T2281,W2281,Z2281,AC2281,AG2281,AJ2281,AM2281,AP2281,AT2281)</f>
        <v>25</v>
      </c>
      <c r="AX2281" s="567">
        <f t="shared" ref="AX2281:AX2282" si="10959">SUM(H2281,K2281,N2281,Q2281,U2281,X2281,AA2281,AD2281,AH2281,AK2281,AN2281,AQ2281,AU2281)</f>
        <v>18</v>
      </c>
      <c r="AY2281" s="567">
        <f t="shared" ref="AY2281:AY2282" si="10960">SUM(I2281,L2281,O2281,R2281,V2281,Y2281,AB2281,AE2281,AI2281,AL2281,AO2281,AR2281,AV2281)</f>
        <v>43</v>
      </c>
      <c r="AZ2281" s="159"/>
      <c r="BA2281" s="159"/>
      <c r="BB2281" s="275">
        <f>SUM(AZ2281:BA2281)</f>
        <v>0</v>
      </c>
      <c r="BC2281" s="275"/>
      <c r="BD2281" s="275"/>
      <c r="BE2281" s="275">
        <f>SUM(BC2281:BD2281)</f>
        <v>0</v>
      </c>
      <c r="BF2281" s="524"/>
      <c r="BG2281" s="605">
        <f>SUM(F2281,S2281,AF2281,AS2281)</f>
        <v>46</v>
      </c>
      <c r="BH2281" s="533">
        <f>SUM(G2281,T2281,AG2281)</f>
        <v>8</v>
      </c>
      <c r="BI2281" s="533">
        <f t="shared" ref="BI2281:BI2282" si="10961">SUM(H2281,U2281,AH2281)</f>
        <v>4</v>
      </c>
      <c r="BJ2281" s="533">
        <f t="shared" ref="BJ2281:BJ2282" si="10962">SUM(I2281,V2281,AI2281)</f>
        <v>12</v>
      </c>
      <c r="BK2281" s="533">
        <f t="shared" ref="BK2281:BK2282" si="10963">SUM(J2281,W2281,AJ2281)</f>
        <v>7</v>
      </c>
      <c r="BL2281" s="533">
        <f t="shared" ref="BL2281:BL2282" si="10964">SUM(K2281,X2281,AK2281)</f>
        <v>3</v>
      </c>
      <c r="BM2281" s="533">
        <f t="shared" ref="BM2281:BM2282" si="10965">SUM(L2281,Y2281,AL2281)</f>
        <v>10</v>
      </c>
      <c r="BN2281" s="533">
        <f>SUM(M2281,Z2281,AM2281)</f>
        <v>0</v>
      </c>
      <c r="BO2281" s="533">
        <f t="shared" ref="BO2281:BO2282" si="10966">SUM(N2281,AA2281,AN2281)</f>
        <v>0</v>
      </c>
      <c r="BP2281" s="533">
        <f t="shared" ref="BP2281:BP2282" si="10967">SUM(O2281,AB2281,AO2281)</f>
        <v>0</v>
      </c>
      <c r="BQ2281" s="533">
        <f t="shared" ref="BQ2281:BQ2282" si="10968">SUM(P2281,AC2281,AP2281)</f>
        <v>10</v>
      </c>
      <c r="BR2281" s="533">
        <f t="shared" ref="BR2281:BR2282" si="10969">SUM(Q2281,AD2281,AQ2281)</f>
        <v>11</v>
      </c>
      <c r="BS2281" s="533">
        <f t="shared" ref="BS2281:BS2282" si="10970">SUM(R2281,AE2281,AR2281)</f>
        <v>21</v>
      </c>
      <c r="BT2281" s="533">
        <f>AT2281</f>
        <v>0</v>
      </c>
      <c r="BU2281" s="533">
        <f t="shared" ref="BU2281:BU2282" si="10971">AU2281</f>
        <v>0</v>
      </c>
      <c r="BV2281" s="533">
        <f t="shared" ref="BV2281:BV2282" si="10972">AV2281</f>
        <v>0</v>
      </c>
      <c r="BW2281" s="536">
        <f>SUM(BH2281,BK2281,BN2281,BQ2281,BT2281)</f>
        <v>25</v>
      </c>
      <c r="BX2281" s="536">
        <f t="shared" ref="BX2281:BX2282" si="10973">SUM(BI2281,BL2281,BO2281,BR2281,BU2281)</f>
        <v>18</v>
      </c>
      <c r="BY2281" s="536">
        <f t="shared" ref="BY2281:BY2282" si="10974">SUM(BJ2281,BM2281,BP2281,BS2281,BV2281)</f>
        <v>43</v>
      </c>
      <c r="BZ2281" t="s">
        <v>74</v>
      </c>
      <c r="CA2281" s="553">
        <f>AZ2281</f>
        <v>0</v>
      </c>
      <c r="CB2281" s="553">
        <f t="shared" ref="CB2281:CB2282" si="10975">BA2281</f>
        <v>0</v>
      </c>
      <c r="CC2281" s="553">
        <f t="shared" ref="CC2281:CC2282" si="10976">BB2281</f>
        <v>0</v>
      </c>
      <c r="CD2281" s="553">
        <f>BC2281</f>
        <v>0</v>
      </c>
      <c r="CE2281" s="553">
        <f t="shared" ref="CE2281:CE2282" si="10977">BD2281</f>
        <v>0</v>
      </c>
      <c r="CF2281" s="553">
        <f t="shared" ref="CF2281:CF2282" si="10978">BE2281</f>
        <v>0</v>
      </c>
    </row>
    <row r="2282" spans="1:84">
      <c r="A2282" s="149"/>
      <c r="B2282" s="151"/>
      <c r="C2282" s="151" t="s">
        <v>74</v>
      </c>
      <c r="D2282" s="151"/>
      <c r="E2282" s="288" t="s">
        <v>78</v>
      </c>
      <c r="F2282" s="592">
        <v>46</v>
      </c>
      <c r="G2282" s="159">
        <v>11</v>
      </c>
      <c r="H2282" s="159">
        <v>8</v>
      </c>
      <c r="I2282" s="275">
        <f>SUM(G2282:H2282)</f>
        <v>19</v>
      </c>
      <c r="J2282" s="159">
        <v>1</v>
      </c>
      <c r="K2282" s="159">
        <v>1</v>
      </c>
      <c r="L2282" s="275">
        <f>SUM(J2282:K2282)</f>
        <v>2</v>
      </c>
      <c r="M2282" s="428"/>
      <c r="N2282" s="428"/>
      <c r="O2282" s="275">
        <f>SUM(M2282:N2282)</f>
        <v>0</v>
      </c>
      <c r="P2282" s="428">
        <v>11</v>
      </c>
      <c r="Q2282" s="428">
        <v>2</v>
      </c>
      <c r="R2282" s="275">
        <f>SUM(P2282:Q2282)</f>
        <v>13</v>
      </c>
      <c r="S2282" s="500"/>
      <c r="T2282" s="275"/>
      <c r="U2282" s="275"/>
      <c r="V2282" s="275">
        <f>SUM(T2282:U2282)</f>
        <v>0</v>
      </c>
      <c r="W2282" s="275"/>
      <c r="X2282" s="275"/>
      <c r="Y2282" s="275">
        <f>SUM(W2282:X2282)</f>
        <v>0</v>
      </c>
      <c r="Z2282" s="275"/>
      <c r="AA2282" s="275"/>
      <c r="AB2282" s="275">
        <f>SUM(Z2282:AA2282)</f>
        <v>0</v>
      </c>
      <c r="AC2282" s="275"/>
      <c r="AD2282" s="275"/>
      <c r="AE2282" s="275">
        <f>SUM(AC2282:AD2282)</f>
        <v>0</v>
      </c>
      <c r="AF2282" s="500"/>
      <c r="AG2282" s="275"/>
      <c r="AH2282" s="275"/>
      <c r="AI2282" s="275">
        <f>SUM(AG2282:AH2282)</f>
        <v>0</v>
      </c>
      <c r="AJ2282" s="275"/>
      <c r="AK2282" s="275"/>
      <c r="AL2282" s="275">
        <f>SUM(AJ2282:AK2282)</f>
        <v>0</v>
      </c>
      <c r="AM2282" s="275"/>
      <c r="AN2282" s="275"/>
      <c r="AO2282" s="275">
        <f>SUM(AM2282:AN2282)</f>
        <v>0</v>
      </c>
      <c r="AP2282" s="275"/>
      <c r="AQ2282" s="275"/>
      <c r="AR2282" s="275">
        <f>SUM(AP2282:AQ2282)</f>
        <v>0</v>
      </c>
      <c r="AS2282" s="500"/>
      <c r="AT2282" s="275"/>
      <c r="AU2282" s="275"/>
      <c r="AV2282" s="275">
        <f>SUM(AT2282:AU2282)</f>
        <v>0</v>
      </c>
      <c r="AW2282" s="567">
        <f t="shared" si="10958"/>
        <v>23</v>
      </c>
      <c r="AX2282" s="567">
        <f t="shared" si="10959"/>
        <v>11</v>
      </c>
      <c r="AY2282" s="567">
        <f t="shared" si="10960"/>
        <v>34</v>
      </c>
      <c r="AZ2282" s="159"/>
      <c r="BA2282" s="159"/>
      <c r="BB2282" s="275">
        <f>SUM(AZ2282:BA2282)</f>
        <v>0</v>
      </c>
      <c r="BC2282" s="275"/>
      <c r="BD2282" s="275"/>
      <c r="BE2282" s="275">
        <f>SUM(BC2282:BD2282)</f>
        <v>0</v>
      </c>
      <c r="BF2282" s="524"/>
      <c r="BG2282" s="605">
        <f>SUM(F2282,S2282,AF2282,AS2282)</f>
        <v>46</v>
      </c>
      <c r="BH2282" s="533">
        <f>SUM(G2282,T2282,AG2282)</f>
        <v>11</v>
      </c>
      <c r="BI2282" s="533">
        <f t="shared" si="10961"/>
        <v>8</v>
      </c>
      <c r="BJ2282" s="533">
        <f t="shared" si="10962"/>
        <v>19</v>
      </c>
      <c r="BK2282" s="533">
        <f t="shared" si="10963"/>
        <v>1</v>
      </c>
      <c r="BL2282" s="533">
        <f t="shared" si="10964"/>
        <v>1</v>
      </c>
      <c r="BM2282" s="533">
        <f t="shared" si="10965"/>
        <v>2</v>
      </c>
      <c r="BN2282" s="533">
        <f>SUM(M2282,Z2282,AM2282)</f>
        <v>0</v>
      </c>
      <c r="BO2282" s="533">
        <f t="shared" si="10966"/>
        <v>0</v>
      </c>
      <c r="BP2282" s="533">
        <f t="shared" si="10967"/>
        <v>0</v>
      </c>
      <c r="BQ2282" s="533">
        <f t="shared" si="10968"/>
        <v>11</v>
      </c>
      <c r="BR2282" s="533">
        <f t="shared" si="10969"/>
        <v>2</v>
      </c>
      <c r="BS2282" s="533">
        <f t="shared" si="10970"/>
        <v>13</v>
      </c>
      <c r="BT2282" s="533">
        <f>AT2282</f>
        <v>0</v>
      </c>
      <c r="BU2282" s="533">
        <f t="shared" si="10971"/>
        <v>0</v>
      </c>
      <c r="BV2282" s="533">
        <f t="shared" si="10972"/>
        <v>0</v>
      </c>
      <c r="BW2282" s="536">
        <f>SUM(BH2282,BK2282,BN2282,BQ2282,BT2282)</f>
        <v>23</v>
      </c>
      <c r="BX2282" s="536">
        <f t="shared" si="10973"/>
        <v>11</v>
      </c>
      <c r="BY2282" s="536">
        <f t="shared" si="10974"/>
        <v>34</v>
      </c>
      <c r="BZ2282" t="s">
        <v>74</v>
      </c>
      <c r="CA2282" s="553">
        <f>AZ2282</f>
        <v>0</v>
      </c>
      <c r="CB2282" s="553">
        <f t="shared" si="10975"/>
        <v>0</v>
      </c>
      <c r="CC2282" s="553">
        <f t="shared" si="10976"/>
        <v>0</v>
      </c>
      <c r="CD2282" s="553">
        <f>BC2282</f>
        <v>0</v>
      </c>
      <c r="CE2282" s="553">
        <f t="shared" si="10977"/>
        <v>0</v>
      </c>
      <c r="CF2282" s="553">
        <f t="shared" si="10978"/>
        <v>0</v>
      </c>
    </row>
    <row r="2283" spans="1:84">
      <c r="A2283" s="149"/>
      <c r="B2283" s="151" t="s">
        <v>74</v>
      </c>
      <c r="C2283" s="151"/>
      <c r="D2283" s="151"/>
      <c r="E2283" s="288"/>
      <c r="F2283" s="592"/>
      <c r="G2283" s="159"/>
      <c r="H2283" s="159"/>
      <c r="I2283" s="275"/>
      <c r="J2283" s="159"/>
      <c r="K2283" s="159" t="s">
        <v>1030</v>
      </c>
      <c r="L2283" s="275"/>
      <c r="M2283" s="159"/>
      <c r="N2283" s="159"/>
      <c r="O2283" s="275"/>
      <c r="P2283" s="159"/>
      <c r="Q2283" s="159"/>
      <c r="R2283" s="275"/>
      <c r="S2283" s="500"/>
      <c r="T2283" s="275"/>
      <c r="U2283" s="275"/>
      <c r="V2283" s="275"/>
      <c r="W2283" s="275"/>
      <c r="X2283" s="275"/>
      <c r="Y2283" s="275"/>
      <c r="Z2283" s="275"/>
      <c r="AA2283" s="275"/>
      <c r="AB2283" s="275"/>
      <c r="AC2283" s="275"/>
      <c r="AD2283" s="275"/>
      <c r="AE2283" s="275"/>
      <c r="AF2283" s="500"/>
      <c r="AG2283" s="275"/>
      <c r="AH2283" s="275"/>
      <c r="AI2283" s="275"/>
      <c r="AJ2283" s="275"/>
      <c r="AK2283" s="275"/>
      <c r="AL2283" s="275"/>
      <c r="AM2283" s="275"/>
      <c r="AN2283" s="275"/>
      <c r="AO2283" s="275"/>
      <c r="AP2283" s="275"/>
      <c r="AQ2283" s="275"/>
      <c r="AR2283" s="275"/>
      <c r="AS2283" s="500"/>
      <c r="AT2283" s="275"/>
      <c r="AU2283" s="275"/>
      <c r="AV2283" s="275"/>
      <c r="AW2283" s="567"/>
      <c r="AX2283" s="567"/>
      <c r="AY2283" s="567"/>
      <c r="AZ2283" s="159"/>
      <c r="BA2283" s="159"/>
      <c r="BB2283" s="159"/>
      <c r="BC2283" s="275"/>
      <c r="BD2283" s="275"/>
      <c r="BE2283" s="275"/>
      <c r="BF2283" s="521"/>
    </row>
    <row r="2284" spans="1:84" ht="15" customHeight="1">
      <c r="A2284" s="149"/>
      <c r="B2284" s="151" t="s">
        <v>250</v>
      </c>
      <c r="C2284" s="151" t="s">
        <v>11</v>
      </c>
      <c r="D2284" s="151" t="s">
        <v>761</v>
      </c>
      <c r="E2284" s="379" t="s">
        <v>788</v>
      </c>
      <c r="F2284" s="592"/>
      <c r="G2284" s="159"/>
      <c r="H2284" s="159"/>
      <c r="I2284" s="159"/>
      <c r="J2284" s="159"/>
      <c r="K2284" s="159"/>
      <c r="L2284" s="159"/>
      <c r="M2284" s="159"/>
      <c r="N2284" s="159"/>
      <c r="O2284" s="159"/>
      <c r="P2284" s="159"/>
      <c r="Q2284" s="159"/>
      <c r="R2284" s="159"/>
      <c r="S2284" s="503"/>
      <c r="T2284" s="159"/>
      <c r="U2284" s="159"/>
      <c r="V2284" s="159"/>
      <c r="W2284" s="159"/>
      <c r="X2284" s="159"/>
      <c r="Y2284" s="159"/>
      <c r="Z2284" s="159"/>
      <c r="AA2284" s="159"/>
      <c r="AB2284" s="159"/>
      <c r="AC2284" s="159"/>
      <c r="AD2284" s="159"/>
      <c r="AE2284" s="159"/>
      <c r="AF2284" s="503"/>
      <c r="AG2284" s="159"/>
      <c r="AH2284" s="159"/>
      <c r="AI2284" s="159"/>
      <c r="AJ2284" s="159"/>
      <c r="AK2284" s="159"/>
      <c r="AL2284" s="159"/>
      <c r="AM2284" s="159"/>
      <c r="AN2284" s="159"/>
      <c r="AO2284" s="159"/>
      <c r="AP2284" s="159"/>
      <c r="AQ2284" s="159"/>
      <c r="AR2284" s="159"/>
      <c r="AS2284" s="503"/>
      <c r="AT2284" s="159"/>
      <c r="AU2284" s="159"/>
      <c r="AV2284" s="159"/>
      <c r="AW2284" s="570"/>
      <c r="AX2284" s="570"/>
      <c r="AY2284" s="570"/>
      <c r="AZ2284" s="159"/>
      <c r="BA2284" s="159"/>
      <c r="BB2284" s="159"/>
      <c r="BC2284" s="159"/>
      <c r="BD2284" s="159"/>
      <c r="BE2284" s="159"/>
      <c r="BF2284" s="474"/>
    </row>
    <row r="2285" spans="1:84">
      <c r="A2285" s="149"/>
      <c r="B2285" s="151"/>
      <c r="C2285" s="151"/>
      <c r="D2285" s="151"/>
      <c r="E2285" s="288" t="s">
        <v>77</v>
      </c>
      <c r="F2285" s="592">
        <v>46</v>
      </c>
      <c r="G2285" s="428">
        <f>16-2</f>
        <v>14</v>
      </c>
      <c r="H2285" s="159">
        <f>3-1</f>
        <v>2</v>
      </c>
      <c r="I2285" s="275">
        <f>SUM(G2285:H2285)</f>
        <v>16</v>
      </c>
      <c r="J2285" s="159">
        <v>1</v>
      </c>
      <c r="K2285" s="159">
        <v>3</v>
      </c>
      <c r="L2285" s="275">
        <f>SUM(J2285:K2285)</f>
        <v>4</v>
      </c>
      <c r="M2285" s="428"/>
      <c r="N2285" s="428"/>
      <c r="O2285" s="275">
        <f>SUM(M2285:N2285)</f>
        <v>0</v>
      </c>
      <c r="P2285" s="428">
        <v>15</v>
      </c>
      <c r="Q2285" s="428">
        <v>3</v>
      </c>
      <c r="R2285" s="275">
        <f>SUM(P2285:Q2285)</f>
        <v>18</v>
      </c>
      <c r="S2285" s="500"/>
      <c r="T2285" s="275"/>
      <c r="U2285" s="275"/>
      <c r="V2285" s="275">
        <f>SUM(T2285:U2285)</f>
        <v>0</v>
      </c>
      <c r="W2285" s="275"/>
      <c r="X2285" s="275"/>
      <c r="Y2285" s="275">
        <f>SUM(W2285:X2285)</f>
        <v>0</v>
      </c>
      <c r="Z2285" s="275"/>
      <c r="AA2285" s="275"/>
      <c r="AB2285" s="275">
        <f>SUM(Z2285:AA2285)</f>
        <v>0</v>
      </c>
      <c r="AC2285" s="275"/>
      <c r="AD2285" s="275"/>
      <c r="AE2285" s="275">
        <f>SUM(AC2285:AD2285)</f>
        <v>0</v>
      </c>
      <c r="AF2285" s="500"/>
      <c r="AG2285" s="275"/>
      <c r="AH2285" s="275"/>
      <c r="AI2285" s="275">
        <f>SUM(AG2285:AH2285)</f>
        <v>0</v>
      </c>
      <c r="AJ2285" s="275"/>
      <c r="AK2285" s="275"/>
      <c r="AL2285" s="275">
        <f>SUM(AJ2285:AK2285)</f>
        <v>0</v>
      </c>
      <c r="AM2285" s="275"/>
      <c r="AN2285" s="275"/>
      <c r="AO2285" s="275">
        <f>SUM(AM2285:AN2285)</f>
        <v>0</v>
      </c>
      <c r="AP2285" s="275"/>
      <c r="AQ2285" s="275"/>
      <c r="AR2285" s="275">
        <f>SUM(AP2285:AQ2285)</f>
        <v>0</v>
      </c>
      <c r="AS2285" s="500"/>
      <c r="AT2285" s="275">
        <v>2</v>
      </c>
      <c r="AU2285" s="275">
        <v>1</v>
      </c>
      <c r="AV2285" s="275">
        <f>SUM(AT2285:AU2285)</f>
        <v>3</v>
      </c>
      <c r="AW2285" s="567">
        <f t="shared" ref="AW2285:AW2286" si="10979">SUM(G2285,J2285,M2285,P2285,T2285,W2285,Z2285,AC2285,AG2285,AJ2285,AM2285,AP2285,AT2285)</f>
        <v>32</v>
      </c>
      <c r="AX2285" s="567">
        <f t="shared" ref="AX2285:AX2286" si="10980">SUM(H2285,K2285,N2285,Q2285,U2285,X2285,AA2285,AD2285,AH2285,AK2285,AN2285,AQ2285,AU2285)</f>
        <v>9</v>
      </c>
      <c r="AY2285" s="567">
        <f t="shared" ref="AY2285:AY2286" si="10981">SUM(I2285,L2285,O2285,R2285,V2285,Y2285,AB2285,AE2285,AI2285,AL2285,AO2285,AR2285,AV2285)</f>
        <v>41</v>
      </c>
      <c r="AZ2285" s="159"/>
      <c r="BA2285" s="159"/>
      <c r="BB2285" s="275">
        <f>SUM(AZ2285:BA2285)</f>
        <v>0</v>
      </c>
      <c r="BC2285" s="275"/>
      <c r="BD2285" s="275"/>
      <c r="BE2285" s="275">
        <f>SUM(BC2285:BD2285)</f>
        <v>0</v>
      </c>
      <c r="BF2285" s="524"/>
      <c r="BG2285" s="605">
        <f>SUM(F2285,S2285,AF2285,AS2285)</f>
        <v>46</v>
      </c>
      <c r="BH2285" s="533">
        <f>SUM(G2285,T2285,AG2285)</f>
        <v>14</v>
      </c>
      <c r="BI2285" s="533">
        <f t="shared" ref="BI2285:BI2286" si="10982">SUM(H2285,U2285,AH2285)</f>
        <v>2</v>
      </c>
      <c r="BJ2285" s="533">
        <f t="shared" ref="BJ2285:BJ2286" si="10983">SUM(I2285,V2285,AI2285)</f>
        <v>16</v>
      </c>
      <c r="BK2285" s="533">
        <f t="shared" ref="BK2285:BK2286" si="10984">SUM(J2285,W2285,AJ2285)</f>
        <v>1</v>
      </c>
      <c r="BL2285" s="533">
        <f t="shared" ref="BL2285:BL2286" si="10985">SUM(K2285,X2285,AK2285)</f>
        <v>3</v>
      </c>
      <c r="BM2285" s="533">
        <f t="shared" ref="BM2285:BM2286" si="10986">SUM(L2285,Y2285,AL2285)</f>
        <v>4</v>
      </c>
      <c r="BN2285" s="533">
        <f>SUM(M2285,Z2285,AM2285)</f>
        <v>0</v>
      </c>
      <c r="BO2285" s="533">
        <f t="shared" ref="BO2285:BO2286" si="10987">SUM(N2285,AA2285,AN2285)</f>
        <v>0</v>
      </c>
      <c r="BP2285" s="533">
        <f t="shared" ref="BP2285:BP2286" si="10988">SUM(O2285,AB2285,AO2285)</f>
        <v>0</v>
      </c>
      <c r="BQ2285" s="533">
        <f t="shared" ref="BQ2285:BQ2286" si="10989">SUM(P2285,AC2285,AP2285)</f>
        <v>15</v>
      </c>
      <c r="BR2285" s="533">
        <f t="shared" ref="BR2285:BR2286" si="10990">SUM(Q2285,AD2285,AQ2285)</f>
        <v>3</v>
      </c>
      <c r="BS2285" s="533">
        <f t="shared" ref="BS2285:BS2286" si="10991">SUM(R2285,AE2285,AR2285)</f>
        <v>18</v>
      </c>
      <c r="BT2285" s="533">
        <f>AT2285</f>
        <v>2</v>
      </c>
      <c r="BU2285" s="533">
        <f t="shared" ref="BU2285:BU2286" si="10992">AU2285</f>
        <v>1</v>
      </c>
      <c r="BV2285" s="533">
        <f t="shared" ref="BV2285:BV2286" si="10993">AV2285</f>
        <v>3</v>
      </c>
      <c r="BW2285" s="536">
        <f>SUM(BH2285,BK2285,BN2285,BQ2285,BT2285)</f>
        <v>32</v>
      </c>
      <c r="BX2285" s="536">
        <f t="shared" ref="BX2285:BX2286" si="10994">SUM(BI2285,BL2285,BO2285,BR2285,BU2285)</f>
        <v>9</v>
      </c>
      <c r="BY2285" s="536">
        <f t="shared" ref="BY2285:BY2286" si="10995">SUM(BJ2285,BM2285,BP2285,BS2285,BV2285)</f>
        <v>41</v>
      </c>
      <c r="BZ2285" t="s">
        <v>74</v>
      </c>
      <c r="CA2285" s="553">
        <f>AZ2285</f>
        <v>0</v>
      </c>
      <c r="CB2285" s="553">
        <f t="shared" ref="CB2285:CB2286" si="10996">BA2285</f>
        <v>0</v>
      </c>
      <c r="CC2285" s="553">
        <f t="shared" ref="CC2285:CC2286" si="10997">BB2285</f>
        <v>0</v>
      </c>
      <c r="CD2285" s="553">
        <f>BC2285</f>
        <v>0</v>
      </c>
      <c r="CE2285" s="553">
        <f t="shared" ref="CE2285:CE2286" si="10998">BD2285</f>
        <v>0</v>
      </c>
      <c r="CF2285" s="553">
        <f t="shared" ref="CF2285:CF2286" si="10999">BE2285</f>
        <v>0</v>
      </c>
    </row>
    <row r="2286" spans="1:84">
      <c r="A2286" s="149"/>
      <c r="B2286" s="151"/>
      <c r="C2286" s="151"/>
      <c r="D2286" s="151"/>
      <c r="E2286" s="288" t="s">
        <v>78</v>
      </c>
      <c r="F2286" s="592">
        <v>46</v>
      </c>
      <c r="G2286" s="159">
        <v>3</v>
      </c>
      <c r="H2286" s="159">
        <v>4</v>
      </c>
      <c r="I2286" s="275">
        <f>SUM(G2286:H2286)</f>
        <v>7</v>
      </c>
      <c r="J2286" s="159">
        <v>3</v>
      </c>
      <c r="K2286" s="159"/>
      <c r="L2286" s="275">
        <f>SUM(J2286:K2286)</f>
        <v>3</v>
      </c>
      <c r="M2286" s="428"/>
      <c r="N2286" s="428"/>
      <c r="O2286" s="275">
        <f>SUM(M2286:N2286)</f>
        <v>0</v>
      </c>
      <c r="P2286" s="428">
        <v>12</v>
      </c>
      <c r="Q2286" s="428">
        <v>2</v>
      </c>
      <c r="R2286" s="275">
        <f>SUM(P2286:Q2286)</f>
        <v>14</v>
      </c>
      <c r="S2286" s="500"/>
      <c r="T2286" s="275"/>
      <c r="U2286" s="275"/>
      <c r="V2286" s="275">
        <f>SUM(T2286:U2286)</f>
        <v>0</v>
      </c>
      <c r="W2286" s="275"/>
      <c r="X2286" s="275"/>
      <c r="Y2286" s="275">
        <f>SUM(W2286:X2286)</f>
        <v>0</v>
      </c>
      <c r="Z2286" s="275"/>
      <c r="AA2286" s="275"/>
      <c r="AB2286" s="275">
        <f>SUM(Z2286:AA2286)</f>
        <v>0</v>
      </c>
      <c r="AC2286" s="275"/>
      <c r="AD2286" s="275"/>
      <c r="AE2286" s="275">
        <f>SUM(AC2286:AD2286)</f>
        <v>0</v>
      </c>
      <c r="AF2286" s="500"/>
      <c r="AG2286" s="275"/>
      <c r="AH2286" s="275"/>
      <c r="AI2286" s="275">
        <f>SUM(AG2286:AH2286)</f>
        <v>0</v>
      </c>
      <c r="AJ2286" s="275"/>
      <c r="AK2286" s="275"/>
      <c r="AL2286" s="275">
        <f>SUM(AJ2286:AK2286)</f>
        <v>0</v>
      </c>
      <c r="AM2286" s="275"/>
      <c r="AN2286" s="275"/>
      <c r="AO2286" s="275">
        <f>SUM(AM2286:AN2286)</f>
        <v>0</v>
      </c>
      <c r="AP2286" s="275"/>
      <c r="AQ2286" s="275"/>
      <c r="AR2286" s="275">
        <f>SUM(AP2286:AQ2286)</f>
        <v>0</v>
      </c>
      <c r="AS2286" s="500"/>
      <c r="AT2286" s="275"/>
      <c r="AU2286" s="275"/>
      <c r="AV2286" s="275">
        <f>SUM(AT2286:AU2286)</f>
        <v>0</v>
      </c>
      <c r="AW2286" s="567">
        <f t="shared" si="10979"/>
        <v>18</v>
      </c>
      <c r="AX2286" s="567">
        <f t="shared" si="10980"/>
        <v>6</v>
      </c>
      <c r="AY2286" s="567">
        <f t="shared" si="10981"/>
        <v>24</v>
      </c>
      <c r="AZ2286" s="159"/>
      <c r="BA2286" s="159"/>
      <c r="BB2286" s="275">
        <f>SUM(AZ2286:BA2286)</f>
        <v>0</v>
      </c>
      <c r="BC2286" s="275"/>
      <c r="BD2286" s="275"/>
      <c r="BE2286" s="275">
        <f>SUM(BC2286:BD2286)</f>
        <v>0</v>
      </c>
      <c r="BF2286" s="524"/>
      <c r="BG2286" s="605">
        <f>SUM(F2286,S2286,AF2286,AS2286)</f>
        <v>46</v>
      </c>
      <c r="BH2286" s="533">
        <f>SUM(G2286,T2286,AG2286)</f>
        <v>3</v>
      </c>
      <c r="BI2286" s="533">
        <f t="shared" si="10982"/>
        <v>4</v>
      </c>
      <c r="BJ2286" s="533">
        <f t="shared" si="10983"/>
        <v>7</v>
      </c>
      <c r="BK2286" s="533">
        <f t="shared" si="10984"/>
        <v>3</v>
      </c>
      <c r="BL2286" s="533">
        <f t="shared" si="10985"/>
        <v>0</v>
      </c>
      <c r="BM2286" s="533">
        <f t="shared" si="10986"/>
        <v>3</v>
      </c>
      <c r="BN2286" s="533">
        <f>SUM(M2286,Z2286,AM2286)</f>
        <v>0</v>
      </c>
      <c r="BO2286" s="533">
        <f t="shared" si="10987"/>
        <v>0</v>
      </c>
      <c r="BP2286" s="533">
        <f t="shared" si="10988"/>
        <v>0</v>
      </c>
      <c r="BQ2286" s="533">
        <f t="shared" si="10989"/>
        <v>12</v>
      </c>
      <c r="BR2286" s="533">
        <f t="shared" si="10990"/>
        <v>2</v>
      </c>
      <c r="BS2286" s="533">
        <f t="shared" si="10991"/>
        <v>14</v>
      </c>
      <c r="BT2286" s="533">
        <f>AT2286</f>
        <v>0</v>
      </c>
      <c r="BU2286" s="533">
        <f t="shared" si="10992"/>
        <v>0</v>
      </c>
      <c r="BV2286" s="533">
        <f t="shared" si="10993"/>
        <v>0</v>
      </c>
      <c r="BW2286" s="536">
        <f>SUM(BH2286,BK2286,BN2286,BQ2286,BT2286)</f>
        <v>18</v>
      </c>
      <c r="BX2286" s="536">
        <f t="shared" si="10994"/>
        <v>6</v>
      </c>
      <c r="BY2286" s="536">
        <f t="shared" si="10995"/>
        <v>24</v>
      </c>
      <c r="BZ2286" t="s">
        <v>74</v>
      </c>
      <c r="CA2286" s="553">
        <f>AZ2286</f>
        <v>0</v>
      </c>
      <c r="CB2286" s="553">
        <f t="shared" si="10996"/>
        <v>0</v>
      </c>
      <c r="CC2286" s="553">
        <f t="shared" si="10997"/>
        <v>0</v>
      </c>
      <c r="CD2286" s="553">
        <f>BC2286</f>
        <v>0</v>
      </c>
      <c r="CE2286" s="553">
        <f t="shared" si="10998"/>
        <v>0</v>
      </c>
      <c r="CF2286" s="553">
        <f t="shared" si="10999"/>
        <v>0</v>
      </c>
    </row>
    <row r="2287" spans="1:84">
      <c r="A2287" s="149"/>
      <c r="B2287" s="151"/>
      <c r="C2287" s="151"/>
      <c r="D2287" s="151"/>
      <c r="E2287" s="288"/>
      <c r="F2287" s="592"/>
      <c r="G2287" s="159"/>
      <c r="H2287" s="159"/>
      <c r="I2287" s="275"/>
      <c r="J2287" s="159"/>
      <c r="K2287" s="159"/>
      <c r="L2287" s="275"/>
      <c r="M2287" s="159"/>
      <c r="N2287" s="159"/>
      <c r="O2287" s="275"/>
      <c r="P2287" s="159"/>
      <c r="Q2287" s="159"/>
      <c r="R2287" s="275"/>
      <c r="S2287" s="500"/>
      <c r="T2287" s="275"/>
      <c r="U2287" s="275"/>
      <c r="V2287" s="275"/>
      <c r="W2287" s="275"/>
      <c r="X2287" s="275"/>
      <c r="Y2287" s="275"/>
      <c r="Z2287" s="275"/>
      <c r="AA2287" s="275"/>
      <c r="AB2287" s="275"/>
      <c r="AC2287" s="275"/>
      <c r="AD2287" s="275"/>
      <c r="AE2287" s="275"/>
      <c r="AF2287" s="500"/>
      <c r="AG2287" s="275"/>
      <c r="AH2287" s="275"/>
      <c r="AI2287" s="275"/>
      <c r="AJ2287" s="275"/>
      <c r="AK2287" s="275"/>
      <c r="AL2287" s="275"/>
      <c r="AM2287" s="275"/>
      <c r="AN2287" s="275"/>
      <c r="AO2287" s="275"/>
      <c r="AP2287" s="275"/>
      <c r="AQ2287" s="275"/>
      <c r="AR2287" s="275"/>
      <c r="AS2287" s="500"/>
      <c r="AT2287" s="275"/>
      <c r="AU2287" s="275"/>
      <c r="AV2287" s="275"/>
      <c r="AW2287" s="567"/>
      <c r="AX2287" s="567"/>
      <c r="AY2287" s="567"/>
      <c r="AZ2287" s="159"/>
      <c r="BA2287" s="159"/>
      <c r="BB2287" s="159"/>
      <c r="BC2287" s="275"/>
      <c r="BD2287" s="275"/>
      <c r="BE2287" s="275"/>
      <c r="BF2287" s="521"/>
    </row>
    <row r="2288" spans="1:84">
      <c r="A2288" s="149"/>
      <c r="B2288" s="151" t="s">
        <v>251</v>
      </c>
      <c r="C2288" s="151"/>
      <c r="D2288" s="151"/>
      <c r="E2288" s="288" t="s">
        <v>77</v>
      </c>
      <c r="F2288" s="591">
        <f>SUM(F2281,F2285)</f>
        <v>92</v>
      </c>
      <c r="G2288" s="159">
        <f t="shared" ref="G2288" si="11000">SUM(G2281,G2285)</f>
        <v>22</v>
      </c>
      <c r="H2288" s="159">
        <f t="shared" ref="H2288:BE2288" si="11001">SUM(H2281,H2285)</f>
        <v>6</v>
      </c>
      <c r="I2288" s="159">
        <f t="shared" si="11001"/>
        <v>28</v>
      </c>
      <c r="J2288" s="159">
        <f t="shared" si="11001"/>
        <v>8</v>
      </c>
      <c r="K2288" s="159">
        <f t="shared" si="11001"/>
        <v>6</v>
      </c>
      <c r="L2288" s="159">
        <f t="shared" si="11001"/>
        <v>14</v>
      </c>
      <c r="M2288" s="159">
        <f t="shared" si="11001"/>
        <v>0</v>
      </c>
      <c r="N2288" s="159">
        <f t="shared" si="11001"/>
        <v>0</v>
      </c>
      <c r="O2288" s="159">
        <f t="shared" si="11001"/>
        <v>0</v>
      </c>
      <c r="P2288" s="159">
        <f t="shared" si="11001"/>
        <v>25</v>
      </c>
      <c r="Q2288" s="159">
        <f t="shared" si="11001"/>
        <v>14</v>
      </c>
      <c r="R2288" s="159">
        <f t="shared" si="11001"/>
        <v>39</v>
      </c>
      <c r="S2288" s="503">
        <f t="shared" si="11001"/>
        <v>0</v>
      </c>
      <c r="T2288" s="159">
        <f t="shared" si="11001"/>
        <v>0</v>
      </c>
      <c r="U2288" s="159">
        <f t="shared" si="11001"/>
        <v>0</v>
      </c>
      <c r="V2288" s="159">
        <f t="shared" si="11001"/>
        <v>0</v>
      </c>
      <c r="W2288" s="159">
        <f t="shared" si="11001"/>
        <v>0</v>
      </c>
      <c r="X2288" s="159">
        <f t="shared" si="11001"/>
        <v>0</v>
      </c>
      <c r="Y2288" s="159">
        <f t="shared" si="11001"/>
        <v>0</v>
      </c>
      <c r="Z2288" s="159">
        <f t="shared" si="11001"/>
        <v>0</v>
      </c>
      <c r="AA2288" s="159">
        <f t="shared" si="11001"/>
        <v>0</v>
      </c>
      <c r="AB2288" s="159">
        <f t="shared" si="11001"/>
        <v>0</v>
      </c>
      <c r="AC2288" s="159">
        <f t="shared" si="11001"/>
        <v>0</v>
      </c>
      <c r="AD2288" s="159">
        <f t="shared" si="11001"/>
        <v>0</v>
      </c>
      <c r="AE2288" s="159">
        <f t="shared" si="11001"/>
        <v>0</v>
      </c>
      <c r="AF2288" s="503">
        <f t="shared" si="11001"/>
        <v>0</v>
      </c>
      <c r="AG2288" s="159">
        <f t="shared" si="11001"/>
        <v>0</v>
      </c>
      <c r="AH2288" s="159">
        <f t="shared" si="11001"/>
        <v>0</v>
      </c>
      <c r="AI2288" s="159">
        <f t="shared" si="11001"/>
        <v>0</v>
      </c>
      <c r="AJ2288" s="159">
        <f t="shared" si="11001"/>
        <v>0</v>
      </c>
      <c r="AK2288" s="159">
        <f t="shared" si="11001"/>
        <v>0</v>
      </c>
      <c r="AL2288" s="159">
        <f t="shared" si="11001"/>
        <v>0</v>
      </c>
      <c r="AM2288" s="159">
        <f t="shared" si="11001"/>
        <v>0</v>
      </c>
      <c r="AN2288" s="159">
        <f t="shared" si="11001"/>
        <v>0</v>
      </c>
      <c r="AO2288" s="159">
        <f t="shared" si="11001"/>
        <v>0</v>
      </c>
      <c r="AP2288" s="159">
        <f t="shared" si="11001"/>
        <v>0</v>
      </c>
      <c r="AQ2288" s="159">
        <f t="shared" si="11001"/>
        <v>0</v>
      </c>
      <c r="AR2288" s="159">
        <f t="shared" si="11001"/>
        <v>0</v>
      </c>
      <c r="AS2288" s="503">
        <f t="shared" si="11001"/>
        <v>0</v>
      </c>
      <c r="AT2288" s="159">
        <f t="shared" si="11001"/>
        <v>2</v>
      </c>
      <c r="AU2288" s="159">
        <f t="shared" si="11001"/>
        <v>1</v>
      </c>
      <c r="AV2288" s="159">
        <f t="shared" si="11001"/>
        <v>3</v>
      </c>
      <c r="AW2288" s="570">
        <f t="shared" si="11001"/>
        <v>57</v>
      </c>
      <c r="AX2288" s="570">
        <f t="shared" si="11001"/>
        <v>27</v>
      </c>
      <c r="AY2288" s="570">
        <f t="shared" si="11001"/>
        <v>84</v>
      </c>
      <c r="AZ2288" s="159">
        <f t="shared" si="11001"/>
        <v>0</v>
      </c>
      <c r="BA2288" s="159">
        <f t="shared" si="11001"/>
        <v>0</v>
      </c>
      <c r="BB2288" s="159">
        <f t="shared" si="11001"/>
        <v>0</v>
      </c>
      <c r="BC2288" s="159">
        <f t="shared" si="11001"/>
        <v>0</v>
      </c>
      <c r="BD2288" s="159">
        <f t="shared" si="11001"/>
        <v>0</v>
      </c>
      <c r="BE2288" s="159">
        <f t="shared" si="11001"/>
        <v>0</v>
      </c>
      <c r="BF2288" s="474"/>
      <c r="BG2288" s="605">
        <f>SUM(F2288,S2288,AF2288,AS2288)</f>
        <v>92</v>
      </c>
      <c r="BH2288" s="533">
        <f>SUM(G2288,T2288,AG2288)</f>
        <v>22</v>
      </c>
      <c r="BI2288" s="533">
        <f t="shared" ref="BI2288:BI2290" si="11002">SUM(H2288,U2288,AH2288)</f>
        <v>6</v>
      </c>
      <c r="BJ2288" s="533">
        <f t="shared" ref="BJ2288:BJ2290" si="11003">SUM(I2288,V2288,AI2288)</f>
        <v>28</v>
      </c>
      <c r="BK2288" s="533">
        <f t="shared" ref="BK2288:BK2290" si="11004">SUM(J2288,W2288,AJ2288)</f>
        <v>8</v>
      </c>
      <c r="BL2288" s="533">
        <f t="shared" ref="BL2288:BL2290" si="11005">SUM(K2288,X2288,AK2288)</f>
        <v>6</v>
      </c>
      <c r="BM2288" s="533">
        <f t="shared" ref="BM2288:BM2290" si="11006">SUM(L2288,Y2288,AL2288)</f>
        <v>14</v>
      </c>
      <c r="BN2288" s="533">
        <f>SUM(M2288,Z2288,AM2288)</f>
        <v>0</v>
      </c>
      <c r="BO2288" s="533">
        <f t="shared" ref="BO2288:BO2290" si="11007">SUM(N2288,AA2288,AN2288)</f>
        <v>0</v>
      </c>
      <c r="BP2288" s="533">
        <f t="shared" ref="BP2288:BP2290" si="11008">SUM(O2288,AB2288,AO2288)</f>
        <v>0</v>
      </c>
      <c r="BQ2288" s="533">
        <f t="shared" ref="BQ2288:BQ2290" si="11009">SUM(P2288,AC2288,AP2288)</f>
        <v>25</v>
      </c>
      <c r="BR2288" s="533">
        <f t="shared" ref="BR2288:BR2290" si="11010">SUM(Q2288,AD2288,AQ2288)</f>
        <v>14</v>
      </c>
      <c r="BS2288" s="533">
        <f t="shared" ref="BS2288:BS2290" si="11011">SUM(R2288,AE2288,AR2288)</f>
        <v>39</v>
      </c>
      <c r="BT2288" s="533">
        <f>AT2288</f>
        <v>2</v>
      </c>
      <c r="BU2288" s="533">
        <f t="shared" ref="BU2288:BU2290" si="11012">AU2288</f>
        <v>1</v>
      </c>
      <c r="BV2288" s="533">
        <f t="shared" ref="BV2288:BV2290" si="11013">AV2288</f>
        <v>3</v>
      </c>
      <c r="BW2288" s="536">
        <f>SUM(BH2288,BK2288,BN2288,BQ2288,BT2288)</f>
        <v>57</v>
      </c>
      <c r="BX2288" s="536">
        <f t="shared" ref="BX2288:BX2290" si="11014">SUM(BI2288,BL2288,BO2288,BR2288,BU2288)</f>
        <v>27</v>
      </c>
      <c r="BY2288" s="536">
        <f t="shared" ref="BY2288:BY2290" si="11015">SUM(BJ2288,BM2288,BP2288,BS2288,BV2288)</f>
        <v>84</v>
      </c>
      <c r="BZ2288" t="s">
        <v>74</v>
      </c>
      <c r="CA2288" s="553">
        <f>AZ2288</f>
        <v>0</v>
      </c>
      <c r="CB2288" s="553">
        <f t="shared" ref="CB2288:CB2290" si="11016">BA2288</f>
        <v>0</v>
      </c>
      <c r="CC2288" s="553">
        <f t="shared" ref="CC2288:CC2290" si="11017">BB2288</f>
        <v>0</v>
      </c>
      <c r="CD2288" s="553">
        <f>BC2288</f>
        <v>0</v>
      </c>
      <c r="CE2288" s="553">
        <f t="shared" ref="CE2288:CE2290" si="11018">BD2288</f>
        <v>0</v>
      </c>
      <c r="CF2288" s="553">
        <f t="shared" ref="CF2288:CF2290" si="11019">BE2288</f>
        <v>0</v>
      </c>
    </row>
    <row r="2289" spans="1:84">
      <c r="A2289" s="149"/>
      <c r="B2289" s="151"/>
      <c r="C2289" s="151"/>
      <c r="D2289" s="151"/>
      <c r="E2289" s="288" t="s">
        <v>78</v>
      </c>
      <c r="F2289" s="591">
        <f>SUM(F2282,F2286)</f>
        <v>92</v>
      </c>
      <c r="G2289" s="159">
        <f t="shared" ref="G2289" si="11020">SUM(G2282,G2286)</f>
        <v>14</v>
      </c>
      <c r="H2289" s="159">
        <f t="shared" ref="H2289:BE2289" si="11021">SUM(H2282,H2286)</f>
        <v>12</v>
      </c>
      <c r="I2289" s="159">
        <f t="shared" si="11021"/>
        <v>26</v>
      </c>
      <c r="J2289" s="159">
        <f t="shared" si="11021"/>
        <v>4</v>
      </c>
      <c r="K2289" s="159">
        <f t="shared" si="11021"/>
        <v>1</v>
      </c>
      <c r="L2289" s="159">
        <f t="shared" si="11021"/>
        <v>5</v>
      </c>
      <c r="M2289" s="159">
        <f t="shared" si="11021"/>
        <v>0</v>
      </c>
      <c r="N2289" s="159">
        <f t="shared" si="11021"/>
        <v>0</v>
      </c>
      <c r="O2289" s="159">
        <f t="shared" si="11021"/>
        <v>0</v>
      </c>
      <c r="P2289" s="159">
        <f t="shared" si="11021"/>
        <v>23</v>
      </c>
      <c r="Q2289" s="159">
        <f t="shared" si="11021"/>
        <v>4</v>
      </c>
      <c r="R2289" s="159">
        <f t="shared" si="11021"/>
        <v>27</v>
      </c>
      <c r="S2289" s="503">
        <f t="shared" si="11021"/>
        <v>0</v>
      </c>
      <c r="T2289" s="159">
        <f t="shared" si="11021"/>
        <v>0</v>
      </c>
      <c r="U2289" s="159">
        <f t="shared" si="11021"/>
        <v>0</v>
      </c>
      <c r="V2289" s="159">
        <f t="shared" si="11021"/>
        <v>0</v>
      </c>
      <c r="W2289" s="159">
        <f t="shared" si="11021"/>
        <v>0</v>
      </c>
      <c r="X2289" s="159">
        <f t="shared" si="11021"/>
        <v>0</v>
      </c>
      <c r="Y2289" s="159">
        <f t="shared" si="11021"/>
        <v>0</v>
      </c>
      <c r="Z2289" s="159">
        <f t="shared" si="11021"/>
        <v>0</v>
      </c>
      <c r="AA2289" s="159">
        <f t="shared" si="11021"/>
        <v>0</v>
      </c>
      <c r="AB2289" s="159">
        <f t="shared" si="11021"/>
        <v>0</v>
      </c>
      <c r="AC2289" s="159">
        <f t="shared" si="11021"/>
        <v>0</v>
      </c>
      <c r="AD2289" s="159">
        <f t="shared" si="11021"/>
        <v>0</v>
      </c>
      <c r="AE2289" s="159">
        <f t="shared" si="11021"/>
        <v>0</v>
      </c>
      <c r="AF2289" s="503">
        <f t="shared" si="11021"/>
        <v>0</v>
      </c>
      <c r="AG2289" s="159">
        <f t="shared" si="11021"/>
        <v>0</v>
      </c>
      <c r="AH2289" s="159">
        <f t="shared" si="11021"/>
        <v>0</v>
      </c>
      <c r="AI2289" s="159">
        <f t="shared" si="11021"/>
        <v>0</v>
      </c>
      <c r="AJ2289" s="159">
        <f t="shared" si="11021"/>
        <v>0</v>
      </c>
      <c r="AK2289" s="159">
        <f t="shared" si="11021"/>
        <v>0</v>
      </c>
      <c r="AL2289" s="159">
        <f t="shared" si="11021"/>
        <v>0</v>
      </c>
      <c r="AM2289" s="159">
        <f t="shared" si="11021"/>
        <v>0</v>
      </c>
      <c r="AN2289" s="159">
        <f t="shared" si="11021"/>
        <v>0</v>
      </c>
      <c r="AO2289" s="159">
        <f t="shared" si="11021"/>
        <v>0</v>
      </c>
      <c r="AP2289" s="159">
        <f t="shared" si="11021"/>
        <v>0</v>
      </c>
      <c r="AQ2289" s="159">
        <f t="shared" si="11021"/>
        <v>0</v>
      </c>
      <c r="AR2289" s="159">
        <f t="shared" si="11021"/>
        <v>0</v>
      </c>
      <c r="AS2289" s="503">
        <f t="shared" si="11021"/>
        <v>0</v>
      </c>
      <c r="AT2289" s="159">
        <f t="shared" si="11021"/>
        <v>0</v>
      </c>
      <c r="AU2289" s="159">
        <f t="shared" si="11021"/>
        <v>0</v>
      </c>
      <c r="AV2289" s="159">
        <f t="shared" si="11021"/>
        <v>0</v>
      </c>
      <c r="AW2289" s="570">
        <f t="shared" si="11021"/>
        <v>41</v>
      </c>
      <c r="AX2289" s="570">
        <f t="shared" si="11021"/>
        <v>17</v>
      </c>
      <c r="AY2289" s="570">
        <f t="shared" si="11021"/>
        <v>58</v>
      </c>
      <c r="AZ2289" s="159">
        <f t="shared" si="11021"/>
        <v>0</v>
      </c>
      <c r="BA2289" s="159">
        <f t="shared" si="11021"/>
        <v>0</v>
      </c>
      <c r="BB2289" s="159">
        <f t="shared" si="11021"/>
        <v>0</v>
      </c>
      <c r="BC2289" s="159">
        <f t="shared" si="11021"/>
        <v>0</v>
      </c>
      <c r="BD2289" s="159">
        <f t="shared" si="11021"/>
        <v>0</v>
      </c>
      <c r="BE2289" s="159">
        <f t="shared" si="11021"/>
        <v>0</v>
      </c>
      <c r="BF2289" s="474"/>
      <c r="BG2289" s="605">
        <f>SUM(F2289,S2289,AF2289,AS2289)</f>
        <v>92</v>
      </c>
      <c r="BH2289" s="533">
        <f>SUM(G2289,T2289,AG2289)</f>
        <v>14</v>
      </c>
      <c r="BI2289" s="533">
        <f t="shared" si="11002"/>
        <v>12</v>
      </c>
      <c r="BJ2289" s="533">
        <f t="shared" si="11003"/>
        <v>26</v>
      </c>
      <c r="BK2289" s="533">
        <f t="shared" si="11004"/>
        <v>4</v>
      </c>
      <c r="BL2289" s="533">
        <f t="shared" si="11005"/>
        <v>1</v>
      </c>
      <c r="BM2289" s="533">
        <f t="shared" si="11006"/>
        <v>5</v>
      </c>
      <c r="BN2289" s="533">
        <f>SUM(M2289,Z2289,AM2289)</f>
        <v>0</v>
      </c>
      <c r="BO2289" s="533">
        <f t="shared" si="11007"/>
        <v>0</v>
      </c>
      <c r="BP2289" s="533">
        <f t="shared" si="11008"/>
        <v>0</v>
      </c>
      <c r="BQ2289" s="533">
        <f t="shared" si="11009"/>
        <v>23</v>
      </c>
      <c r="BR2289" s="533">
        <f t="shared" si="11010"/>
        <v>4</v>
      </c>
      <c r="BS2289" s="533">
        <f t="shared" si="11011"/>
        <v>27</v>
      </c>
      <c r="BT2289" s="533">
        <f>AT2289</f>
        <v>0</v>
      </c>
      <c r="BU2289" s="533">
        <f t="shared" si="11012"/>
        <v>0</v>
      </c>
      <c r="BV2289" s="533">
        <f t="shared" si="11013"/>
        <v>0</v>
      </c>
      <c r="BW2289" s="536">
        <f>SUM(BH2289,BK2289,BN2289,BQ2289,BT2289)</f>
        <v>41</v>
      </c>
      <c r="BX2289" s="536">
        <f t="shared" si="11014"/>
        <v>17</v>
      </c>
      <c r="BY2289" s="536">
        <f t="shared" si="11015"/>
        <v>58</v>
      </c>
      <c r="BZ2289" t="s">
        <v>74</v>
      </c>
      <c r="CA2289" s="553">
        <f>AZ2289</f>
        <v>0</v>
      </c>
      <c r="CB2289" s="553">
        <f t="shared" si="11016"/>
        <v>0</v>
      </c>
      <c r="CC2289" s="553">
        <f t="shared" si="11017"/>
        <v>0</v>
      </c>
      <c r="CD2289" s="553">
        <f>BC2289</f>
        <v>0</v>
      </c>
      <c r="CE2289" s="553">
        <f t="shared" si="11018"/>
        <v>0</v>
      </c>
      <c r="CF2289" s="553">
        <f t="shared" si="11019"/>
        <v>0</v>
      </c>
    </row>
    <row r="2290" spans="1:84">
      <c r="A2290" s="149"/>
      <c r="B2290" s="151"/>
      <c r="C2290" s="151"/>
      <c r="D2290" s="151"/>
      <c r="E2290" s="380" t="s">
        <v>249</v>
      </c>
      <c r="F2290" s="592">
        <f>SUM(F2288:F2289)</f>
        <v>184</v>
      </c>
      <c r="G2290" s="168">
        <f t="shared" ref="G2290" si="11022">SUM(G2288:G2289)</f>
        <v>36</v>
      </c>
      <c r="H2290" s="168">
        <f t="shared" ref="H2290:BE2290" si="11023">SUM(H2288:H2289)</f>
        <v>18</v>
      </c>
      <c r="I2290" s="168">
        <f t="shared" si="11023"/>
        <v>54</v>
      </c>
      <c r="J2290" s="168">
        <f t="shared" si="11023"/>
        <v>12</v>
      </c>
      <c r="K2290" s="168">
        <f t="shared" si="11023"/>
        <v>7</v>
      </c>
      <c r="L2290" s="168">
        <f t="shared" si="11023"/>
        <v>19</v>
      </c>
      <c r="M2290" s="168">
        <f t="shared" si="11023"/>
        <v>0</v>
      </c>
      <c r="N2290" s="168">
        <f t="shared" si="11023"/>
        <v>0</v>
      </c>
      <c r="O2290" s="168">
        <f t="shared" si="11023"/>
        <v>0</v>
      </c>
      <c r="P2290" s="168">
        <f t="shared" si="11023"/>
        <v>48</v>
      </c>
      <c r="Q2290" s="168">
        <f t="shared" si="11023"/>
        <v>18</v>
      </c>
      <c r="R2290" s="168">
        <f t="shared" si="11023"/>
        <v>66</v>
      </c>
      <c r="S2290" s="502">
        <f t="shared" si="11023"/>
        <v>0</v>
      </c>
      <c r="T2290" s="168">
        <f t="shared" si="11023"/>
        <v>0</v>
      </c>
      <c r="U2290" s="168">
        <f t="shared" si="11023"/>
        <v>0</v>
      </c>
      <c r="V2290" s="168">
        <f t="shared" si="11023"/>
        <v>0</v>
      </c>
      <c r="W2290" s="168">
        <f t="shared" si="11023"/>
        <v>0</v>
      </c>
      <c r="X2290" s="168">
        <f t="shared" si="11023"/>
        <v>0</v>
      </c>
      <c r="Y2290" s="168">
        <f t="shared" si="11023"/>
        <v>0</v>
      </c>
      <c r="Z2290" s="168">
        <f t="shared" si="11023"/>
        <v>0</v>
      </c>
      <c r="AA2290" s="168">
        <f t="shared" si="11023"/>
        <v>0</v>
      </c>
      <c r="AB2290" s="168">
        <f t="shared" si="11023"/>
        <v>0</v>
      </c>
      <c r="AC2290" s="168">
        <f t="shared" si="11023"/>
        <v>0</v>
      </c>
      <c r="AD2290" s="168">
        <f t="shared" si="11023"/>
        <v>0</v>
      </c>
      <c r="AE2290" s="168">
        <f t="shared" si="11023"/>
        <v>0</v>
      </c>
      <c r="AF2290" s="502">
        <f t="shared" si="11023"/>
        <v>0</v>
      </c>
      <c r="AG2290" s="168">
        <f t="shared" si="11023"/>
        <v>0</v>
      </c>
      <c r="AH2290" s="168">
        <f t="shared" si="11023"/>
        <v>0</v>
      </c>
      <c r="AI2290" s="168">
        <f t="shared" si="11023"/>
        <v>0</v>
      </c>
      <c r="AJ2290" s="168">
        <f t="shared" si="11023"/>
        <v>0</v>
      </c>
      <c r="AK2290" s="168">
        <f t="shared" si="11023"/>
        <v>0</v>
      </c>
      <c r="AL2290" s="168">
        <f t="shared" si="11023"/>
        <v>0</v>
      </c>
      <c r="AM2290" s="168">
        <f t="shared" si="11023"/>
        <v>0</v>
      </c>
      <c r="AN2290" s="168">
        <f t="shared" si="11023"/>
        <v>0</v>
      </c>
      <c r="AO2290" s="168">
        <f t="shared" si="11023"/>
        <v>0</v>
      </c>
      <c r="AP2290" s="168">
        <f t="shared" si="11023"/>
        <v>0</v>
      </c>
      <c r="AQ2290" s="168">
        <f t="shared" si="11023"/>
        <v>0</v>
      </c>
      <c r="AR2290" s="168">
        <f t="shared" si="11023"/>
        <v>0</v>
      </c>
      <c r="AS2290" s="502">
        <f t="shared" si="11023"/>
        <v>0</v>
      </c>
      <c r="AT2290" s="168">
        <f t="shared" si="11023"/>
        <v>2</v>
      </c>
      <c r="AU2290" s="168">
        <f t="shared" si="11023"/>
        <v>1</v>
      </c>
      <c r="AV2290" s="168">
        <f t="shared" si="11023"/>
        <v>3</v>
      </c>
      <c r="AW2290" s="569">
        <f t="shared" si="11023"/>
        <v>98</v>
      </c>
      <c r="AX2290" s="569">
        <f t="shared" si="11023"/>
        <v>44</v>
      </c>
      <c r="AY2290" s="569">
        <f t="shared" si="11023"/>
        <v>142</v>
      </c>
      <c r="AZ2290" s="168">
        <f t="shared" si="11023"/>
        <v>0</v>
      </c>
      <c r="BA2290" s="168">
        <f t="shared" si="11023"/>
        <v>0</v>
      </c>
      <c r="BB2290" s="168">
        <f t="shared" si="11023"/>
        <v>0</v>
      </c>
      <c r="BC2290" s="168">
        <f t="shared" si="11023"/>
        <v>0</v>
      </c>
      <c r="BD2290" s="168">
        <f t="shared" si="11023"/>
        <v>0</v>
      </c>
      <c r="BE2290" s="168">
        <f t="shared" si="11023"/>
        <v>0</v>
      </c>
      <c r="BF2290" s="523"/>
      <c r="BG2290" s="605">
        <f>SUM(F2290,S2290,AF2290,AS2290)</f>
        <v>184</v>
      </c>
      <c r="BH2290" s="533">
        <f>SUM(G2290,T2290,AG2290)</f>
        <v>36</v>
      </c>
      <c r="BI2290" s="533">
        <f t="shared" si="11002"/>
        <v>18</v>
      </c>
      <c r="BJ2290" s="533">
        <f t="shared" si="11003"/>
        <v>54</v>
      </c>
      <c r="BK2290" s="533">
        <f t="shared" si="11004"/>
        <v>12</v>
      </c>
      <c r="BL2290" s="533">
        <f t="shared" si="11005"/>
        <v>7</v>
      </c>
      <c r="BM2290" s="533">
        <f t="shared" si="11006"/>
        <v>19</v>
      </c>
      <c r="BN2290" s="533">
        <f>SUM(M2290,Z2290,AM2290)</f>
        <v>0</v>
      </c>
      <c r="BO2290" s="533">
        <f t="shared" si="11007"/>
        <v>0</v>
      </c>
      <c r="BP2290" s="533">
        <f t="shared" si="11008"/>
        <v>0</v>
      </c>
      <c r="BQ2290" s="533">
        <f t="shared" si="11009"/>
        <v>48</v>
      </c>
      <c r="BR2290" s="533">
        <f t="shared" si="11010"/>
        <v>18</v>
      </c>
      <c r="BS2290" s="533">
        <f t="shared" si="11011"/>
        <v>66</v>
      </c>
      <c r="BT2290" s="533">
        <f>AT2290</f>
        <v>2</v>
      </c>
      <c r="BU2290" s="533">
        <f t="shared" si="11012"/>
        <v>1</v>
      </c>
      <c r="BV2290" s="533">
        <f t="shared" si="11013"/>
        <v>3</v>
      </c>
      <c r="BW2290" s="536">
        <f>SUM(BH2290,BK2290,BN2290,BQ2290,BT2290)</f>
        <v>98</v>
      </c>
      <c r="BX2290" s="536">
        <f t="shared" si="11014"/>
        <v>44</v>
      </c>
      <c r="BY2290" s="536">
        <f t="shared" si="11015"/>
        <v>142</v>
      </c>
      <c r="BZ2290" t="s">
        <v>74</v>
      </c>
      <c r="CA2290" s="553">
        <f>AZ2290</f>
        <v>0</v>
      </c>
      <c r="CB2290" s="553">
        <f t="shared" si="11016"/>
        <v>0</v>
      </c>
      <c r="CC2290" s="553">
        <f t="shared" si="11017"/>
        <v>0</v>
      </c>
      <c r="CD2290" s="553">
        <f>BC2290</f>
        <v>0</v>
      </c>
      <c r="CE2290" s="553">
        <f t="shared" si="11018"/>
        <v>0</v>
      </c>
      <c r="CF2290" s="553">
        <f t="shared" si="11019"/>
        <v>0</v>
      </c>
    </row>
    <row r="2291" spans="1:84">
      <c r="A2291" s="149"/>
      <c r="B2291" s="151"/>
      <c r="C2291" s="151"/>
      <c r="D2291" s="151"/>
      <c r="E2291" s="380"/>
      <c r="F2291" s="592"/>
      <c r="G2291" s="168"/>
      <c r="H2291" s="168"/>
      <c r="I2291" s="168"/>
      <c r="J2291" s="168"/>
      <c r="K2291" s="168"/>
      <c r="L2291" s="168"/>
      <c r="M2291" s="168"/>
      <c r="N2291" s="168"/>
      <c r="O2291" s="168"/>
      <c r="P2291" s="168"/>
      <c r="Q2291" s="168"/>
      <c r="R2291" s="168"/>
      <c r="S2291" s="502"/>
      <c r="T2291" s="168"/>
      <c r="U2291" s="168"/>
      <c r="V2291" s="168"/>
      <c r="W2291" s="168"/>
      <c r="X2291" s="168"/>
      <c r="Y2291" s="168"/>
      <c r="Z2291" s="168"/>
      <c r="AA2291" s="168"/>
      <c r="AB2291" s="168"/>
      <c r="AC2291" s="168"/>
      <c r="AD2291" s="168"/>
      <c r="AE2291" s="168"/>
      <c r="AF2291" s="502"/>
      <c r="AG2291" s="168"/>
      <c r="AH2291" s="168"/>
      <c r="AI2291" s="168"/>
      <c r="AJ2291" s="168"/>
      <c r="AK2291" s="168"/>
      <c r="AL2291" s="168"/>
      <c r="AM2291" s="168"/>
      <c r="AN2291" s="168"/>
      <c r="AO2291" s="168"/>
      <c r="AP2291" s="168"/>
      <c r="AQ2291" s="168"/>
      <c r="AR2291" s="168"/>
      <c r="AS2291" s="502"/>
      <c r="AT2291" s="168"/>
      <c r="AU2291" s="168"/>
      <c r="AV2291" s="168"/>
      <c r="AW2291" s="569"/>
      <c r="AX2291" s="569"/>
      <c r="AY2291" s="569"/>
      <c r="AZ2291" s="168"/>
      <c r="BA2291" s="168"/>
      <c r="BB2291" s="168"/>
      <c r="BC2291" s="168"/>
      <c r="BD2291" s="168"/>
      <c r="BE2291" s="168"/>
      <c r="BF2291" s="523"/>
    </row>
    <row r="2292" spans="1:84">
      <c r="A2292" s="149"/>
      <c r="B2292" s="151" t="s">
        <v>447</v>
      </c>
      <c r="C2292" s="151"/>
      <c r="D2292" s="151"/>
      <c r="E2292" s="380"/>
      <c r="F2292" s="592">
        <f>SUM(F2278,F2290)</f>
        <v>368</v>
      </c>
      <c r="G2292" s="168">
        <f>SUM(G2278,G2290)</f>
        <v>47</v>
      </c>
      <c r="H2292" s="168">
        <f t="shared" ref="H2292:BE2292" si="11024">SUM(H2278,H2290)</f>
        <v>25</v>
      </c>
      <c r="I2292" s="168">
        <f t="shared" si="11024"/>
        <v>72</v>
      </c>
      <c r="J2292" s="168">
        <f t="shared" si="11024"/>
        <v>13</v>
      </c>
      <c r="K2292" s="168">
        <f t="shared" si="11024"/>
        <v>8</v>
      </c>
      <c r="L2292" s="168">
        <f t="shared" si="11024"/>
        <v>21</v>
      </c>
      <c r="M2292" s="168">
        <f t="shared" si="11024"/>
        <v>0</v>
      </c>
      <c r="N2292" s="168">
        <f t="shared" si="11024"/>
        <v>0</v>
      </c>
      <c r="O2292" s="168">
        <f t="shared" si="11024"/>
        <v>0</v>
      </c>
      <c r="P2292" s="168">
        <f t="shared" si="11024"/>
        <v>53</v>
      </c>
      <c r="Q2292" s="168">
        <f t="shared" si="11024"/>
        <v>20</v>
      </c>
      <c r="R2292" s="168">
        <f t="shared" si="11024"/>
        <v>73</v>
      </c>
      <c r="S2292" s="502">
        <f t="shared" si="11024"/>
        <v>0</v>
      </c>
      <c r="T2292" s="168">
        <f t="shared" si="11024"/>
        <v>0</v>
      </c>
      <c r="U2292" s="168">
        <f t="shared" si="11024"/>
        <v>0</v>
      </c>
      <c r="V2292" s="168">
        <f t="shared" si="11024"/>
        <v>0</v>
      </c>
      <c r="W2292" s="168">
        <f t="shared" si="11024"/>
        <v>0</v>
      </c>
      <c r="X2292" s="168">
        <f t="shared" si="11024"/>
        <v>0</v>
      </c>
      <c r="Y2292" s="168">
        <f t="shared" si="11024"/>
        <v>0</v>
      </c>
      <c r="Z2292" s="168">
        <f t="shared" si="11024"/>
        <v>0</v>
      </c>
      <c r="AA2292" s="168">
        <f t="shared" si="11024"/>
        <v>0</v>
      </c>
      <c r="AB2292" s="168">
        <f t="shared" si="11024"/>
        <v>0</v>
      </c>
      <c r="AC2292" s="168">
        <f t="shared" si="11024"/>
        <v>0</v>
      </c>
      <c r="AD2292" s="168">
        <f t="shared" si="11024"/>
        <v>0</v>
      </c>
      <c r="AE2292" s="168">
        <f t="shared" si="11024"/>
        <v>0</v>
      </c>
      <c r="AF2292" s="502">
        <f t="shared" si="11024"/>
        <v>0</v>
      </c>
      <c r="AG2292" s="168">
        <f t="shared" si="11024"/>
        <v>0</v>
      </c>
      <c r="AH2292" s="168">
        <f t="shared" si="11024"/>
        <v>0</v>
      </c>
      <c r="AI2292" s="168">
        <f t="shared" si="11024"/>
        <v>0</v>
      </c>
      <c r="AJ2292" s="168">
        <f t="shared" si="11024"/>
        <v>0</v>
      </c>
      <c r="AK2292" s="168">
        <f t="shared" si="11024"/>
        <v>0</v>
      </c>
      <c r="AL2292" s="168">
        <f t="shared" si="11024"/>
        <v>0</v>
      </c>
      <c r="AM2292" s="168">
        <f t="shared" si="11024"/>
        <v>0</v>
      </c>
      <c r="AN2292" s="168">
        <f t="shared" si="11024"/>
        <v>0</v>
      </c>
      <c r="AO2292" s="168">
        <f t="shared" si="11024"/>
        <v>0</v>
      </c>
      <c r="AP2292" s="168">
        <f t="shared" si="11024"/>
        <v>0</v>
      </c>
      <c r="AQ2292" s="168">
        <f t="shared" si="11024"/>
        <v>0</v>
      </c>
      <c r="AR2292" s="168">
        <f t="shared" si="11024"/>
        <v>0</v>
      </c>
      <c r="AS2292" s="502">
        <f t="shared" si="11024"/>
        <v>0</v>
      </c>
      <c r="AT2292" s="168">
        <f t="shared" si="11024"/>
        <v>2</v>
      </c>
      <c r="AU2292" s="168">
        <f t="shared" si="11024"/>
        <v>1</v>
      </c>
      <c r="AV2292" s="168">
        <f t="shared" si="11024"/>
        <v>3</v>
      </c>
      <c r="AW2292" s="569">
        <f t="shared" si="11024"/>
        <v>115</v>
      </c>
      <c r="AX2292" s="569">
        <f t="shared" si="11024"/>
        <v>54</v>
      </c>
      <c r="AY2292" s="569">
        <f t="shared" si="11024"/>
        <v>169</v>
      </c>
      <c r="AZ2292" s="168">
        <f t="shared" si="11024"/>
        <v>1</v>
      </c>
      <c r="BA2292" s="168">
        <f t="shared" si="11024"/>
        <v>1</v>
      </c>
      <c r="BB2292" s="168">
        <f t="shared" si="11024"/>
        <v>2</v>
      </c>
      <c r="BC2292" s="168">
        <f t="shared" si="11024"/>
        <v>0</v>
      </c>
      <c r="BD2292" s="168">
        <f t="shared" si="11024"/>
        <v>1</v>
      </c>
      <c r="BE2292" s="168">
        <f t="shared" si="11024"/>
        <v>1</v>
      </c>
      <c r="BF2292" s="523"/>
      <c r="BG2292" s="605">
        <f>SUM(F2292,S2292,AF2292,AS2292)</f>
        <v>368</v>
      </c>
      <c r="BH2292" s="533">
        <f>SUM(G2292,T2292,AG2292)</f>
        <v>47</v>
      </c>
      <c r="BI2292" s="533">
        <f t="shared" ref="BI2292" si="11025">SUM(H2292,U2292,AH2292)</f>
        <v>25</v>
      </c>
      <c r="BJ2292" s="533">
        <f t="shared" ref="BJ2292" si="11026">SUM(I2292,V2292,AI2292)</f>
        <v>72</v>
      </c>
      <c r="BK2292" s="533">
        <f t="shared" ref="BK2292" si="11027">SUM(J2292,W2292,AJ2292)</f>
        <v>13</v>
      </c>
      <c r="BL2292" s="533">
        <f t="shared" ref="BL2292" si="11028">SUM(K2292,X2292,AK2292)</f>
        <v>8</v>
      </c>
      <c r="BM2292" s="533">
        <f t="shared" ref="BM2292" si="11029">SUM(L2292,Y2292,AL2292)</f>
        <v>21</v>
      </c>
      <c r="BN2292" s="533">
        <f>SUM(M2292,Z2292,AM2292)</f>
        <v>0</v>
      </c>
      <c r="BO2292" s="533">
        <f t="shared" ref="BO2292" si="11030">SUM(N2292,AA2292,AN2292)</f>
        <v>0</v>
      </c>
      <c r="BP2292" s="533">
        <f t="shared" ref="BP2292" si="11031">SUM(O2292,AB2292,AO2292)</f>
        <v>0</v>
      </c>
      <c r="BQ2292" s="533">
        <f t="shared" ref="BQ2292" si="11032">SUM(P2292,AC2292,AP2292)</f>
        <v>53</v>
      </c>
      <c r="BR2292" s="533">
        <f t="shared" ref="BR2292" si="11033">SUM(Q2292,AD2292,AQ2292)</f>
        <v>20</v>
      </c>
      <c r="BS2292" s="533">
        <f t="shared" ref="BS2292" si="11034">SUM(R2292,AE2292,AR2292)</f>
        <v>73</v>
      </c>
      <c r="BT2292" s="533">
        <f>AT2292</f>
        <v>2</v>
      </c>
      <c r="BU2292" s="533">
        <f t="shared" ref="BU2292" si="11035">AU2292</f>
        <v>1</v>
      </c>
      <c r="BV2292" s="533">
        <f t="shared" ref="BV2292" si="11036">AV2292</f>
        <v>3</v>
      </c>
      <c r="BW2292" s="536">
        <f>SUM(BH2292,BK2292,BN2292,BQ2292,BT2292)</f>
        <v>115</v>
      </c>
      <c r="BX2292" s="536">
        <f t="shared" ref="BX2292" si="11037">SUM(BI2292,BL2292,BO2292,BR2292,BU2292)</f>
        <v>54</v>
      </c>
      <c r="BY2292" s="536">
        <f t="shared" ref="BY2292" si="11038">SUM(BJ2292,BM2292,BP2292,BS2292,BV2292)</f>
        <v>169</v>
      </c>
      <c r="BZ2292" t="s">
        <v>74</v>
      </c>
      <c r="CA2292" s="553">
        <f>AZ2292</f>
        <v>1</v>
      </c>
      <c r="CB2292" s="553">
        <f t="shared" ref="CB2292" si="11039">BA2292</f>
        <v>1</v>
      </c>
      <c r="CC2292" s="553">
        <f t="shared" ref="CC2292" si="11040">BB2292</f>
        <v>2</v>
      </c>
      <c r="CD2292" s="553">
        <f>BC2292</f>
        <v>0</v>
      </c>
      <c r="CE2292" s="553">
        <f t="shared" ref="CE2292" si="11041">BD2292</f>
        <v>1</v>
      </c>
      <c r="CF2292" s="553">
        <f t="shared" ref="CF2292" si="11042">BE2292</f>
        <v>1</v>
      </c>
    </row>
    <row r="2293" spans="1:84">
      <c r="A2293" s="149"/>
      <c r="B2293" s="151"/>
      <c r="C2293" s="151"/>
      <c r="D2293" s="151"/>
      <c r="E2293" s="380"/>
      <c r="F2293" s="592"/>
      <c r="G2293" s="168"/>
      <c r="H2293" s="168"/>
      <c r="I2293" s="168"/>
      <c r="J2293" s="168"/>
      <c r="K2293" s="168"/>
      <c r="L2293" s="168"/>
      <c r="M2293" s="168"/>
      <c r="N2293" s="168"/>
      <c r="O2293" s="168"/>
      <c r="P2293" s="168"/>
      <c r="Q2293" s="168"/>
      <c r="R2293" s="168"/>
      <c r="S2293" s="502"/>
      <c r="T2293" s="168"/>
      <c r="U2293" s="168"/>
      <c r="V2293" s="168"/>
      <c r="W2293" s="168"/>
      <c r="X2293" s="168"/>
      <c r="Y2293" s="168"/>
      <c r="Z2293" s="168"/>
      <c r="AA2293" s="168"/>
      <c r="AB2293" s="168"/>
      <c r="AC2293" s="168"/>
      <c r="AD2293" s="168"/>
      <c r="AE2293" s="168"/>
      <c r="AF2293" s="502"/>
      <c r="AG2293" s="168"/>
      <c r="AH2293" s="168"/>
      <c r="AI2293" s="168"/>
      <c r="AJ2293" s="168"/>
      <c r="AK2293" s="168"/>
      <c r="AL2293" s="168"/>
      <c r="AM2293" s="168"/>
      <c r="AN2293" s="168"/>
      <c r="AO2293" s="168"/>
      <c r="AP2293" s="168"/>
      <c r="AQ2293" s="168"/>
      <c r="AR2293" s="168"/>
      <c r="AS2293" s="502"/>
      <c r="AT2293" s="168"/>
      <c r="AU2293" s="168"/>
      <c r="AV2293" s="168"/>
      <c r="AW2293" s="569"/>
      <c r="AX2293" s="569"/>
      <c r="AY2293" s="569"/>
      <c r="AZ2293" s="168"/>
      <c r="BA2293" s="168"/>
      <c r="BB2293" s="168"/>
      <c r="BC2293" s="168"/>
      <c r="BD2293" s="168"/>
      <c r="BE2293" s="168"/>
      <c r="BF2293" s="523"/>
    </row>
    <row r="2294" spans="1:84" s="8" customFormat="1">
      <c r="A2294" s="149"/>
      <c r="B2294" s="149" t="s">
        <v>252</v>
      </c>
      <c r="C2294" s="149"/>
      <c r="D2294" s="149"/>
      <c r="E2294" s="288" t="s">
        <v>77</v>
      </c>
      <c r="F2294" s="591">
        <f>SUM(F2273,F2285)</f>
        <v>92</v>
      </c>
      <c r="G2294" s="159">
        <f>SUM(G2273,G2285)</f>
        <v>14</v>
      </c>
      <c r="H2294" s="159">
        <f t="shared" ref="H2294:BE2294" si="11043">SUM(H2273,H2285)</f>
        <v>2</v>
      </c>
      <c r="I2294" s="159">
        <f t="shared" si="11043"/>
        <v>16</v>
      </c>
      <c r="J2294" s="159">
        <f t="shared" si="11043"/>
        <v>1</v>
      </c>
      <c r="K2294" s="159">
        <f t="shared" si="11043"/>
        <v>3</v>
      </c>
      <c r="L2294" s="159">
        <f t="shared" si="11043"/>
        <v>4</v>
      </c>
      <c r="M2294" s="159">
        <f t="shared" si="11043"/>
        <v>0</v>
      </c>
      <c r="N2294" s="159">
        <f t="shared" si="11043"/>
        <v>0</v>
      </c>
      <c r="O2294" s="159">
        <f t="shared" si="11043"/>
        <v>0</v>
      </c>
      <c r="P2294" s="159">
        <f t="shared" si="11043"/>
        <v>15</v>
      </c>
      <c r="Q2294" s="159">
        <f t="shared" si="11043"/>
        <v>3</v>
      </c>
      <c r="R2294" s="159">
        <f t="shared" si="11043"/>
        <v>18</v>
      </c>
      <c r="S2294" s="503">
        <f t="shared" si="11043"/>
        <v>0</v>
      </c>
      <c r="T2294" s="159">
        <f t="shared" si="11043"/>
        <v>0</v>
      </c>
      <c r="U2294" s="159">
        <f t="shared" si="11043"/>
        <v>0</v>
      </c>
      <c r="V2294" s="159">
        <f t="shared" si="11043"/>
        <v>0</v>
      </c>
      <c r="W2294" s="159">
        <f t="shared" si="11043"/>
        <v>0</v>
      </c>
      <c r="X2294" s="159">
        <f t="shared" si="11043"/>
        <v>0</v>
      </c>
      <c r="Y2294" s="159">
        <f t="shared" si="11043"/>
        <v>0</v>
      </c>
      <c r="Z2294" s="159">
        <f t="shared" si="11043"/>
        <v>0</v>
      </c>
      <c r="AA2294" s="159">
        <f t="shared" si="11043"/>
        <v>0</v>
      </c>
      <c r="AB2294" s="159">
        <f t="shared" si="11043"/>
        <v>0</v>
      </c>
      <c r="AC2294" s="159">
        <f t="shared" si="11043"/>
        <v>0</v>
      </c>
      <c r="AD2294" s="159">
        <f t="shared" si="11043"/>
        <v>0</v>
      </c>
      <c r="AE2294" s="159">
        <f t="shared" si="11043"/>
        <v>0</v>
      </c>
      <c r="AF2294" s="503">
        <f t="shared" si="11043"/>
        <v>0</v>
      </c>
      <c r="AG2294" s="159">
        <f t="shared" si="11043"/>
        <v>0</v>
      </c>
      <c r="AH2294" s="159">
        <f t="shared" si="11043"/>
        <v>0</v>
      </c>
      <c r="AI2294" s="159">
        <f t="shared" si="11043"/>
        <v>0</v>
      </c>
      <c r="AJ2294" s="159">
        <f t="shared" si="11043"/>
        <v>0</v>
      </c>
      <c r="AK2294" s="159">
        <f t="shared" si="11043"/>
        <v>0</v>
      </c>
      <c r="AL2294" s="159">
        <f t="shared" si="11043"/>
        <v>0</v>
      </c>
      <c r="AM2294" s="159">
        <f t="shared" si="11043"/>
        <v>0</v>
      </c>
      <c r="AN2294" s="159">
        <f t="shared" si="11043"/>
        <v>0</v>
      </c>
      <c r="AO2294" s="159">
        <f t="shared" si="11043"/>
        <v>0</v>
      </c>
      <c r="AP2294" s="159">
        <f t="shared" si="11043"/>
        <v>0</v>
      </c>
      <c r="AQ2294" s="159">
        <f t="shared" si="11043"/>
        <v>0</v>
      </c>
      <c r="AR2294" s="159">
        <f t="shared" si="11043"/>
        <v>0</v>
      </c>
      <c r="AS2294" s="503">
        <f t="shared" si="11043"/>
        <v>0</v>
      </c>
      <c r="AT2294" s="159">
        <f t="shared" si="11043"/>
        <v>2</v>
      </c>
      <c r="AU2294" s="159">
        <f t="shared" si="11043"/>
        <v>1</v>
      </c>
      <c r="AV2294" s="159">
        <f t="shared" si="11043"/>
        <v>3</v>
      </c>
      <c r="AW2294" s="570">
        <f t="shared" si="11043"/>
        <v>32</v>
      </c>
      <c r="AX2294" s="570">
        <f t="shared" si="11043"/>
        <v>9</v>
      </c>
      <c r="AY2294" s="570">
        <f t="shared" si="11043"/>
        <v>41</v>
      </c>
      <c r="AZ2294" s="159">
        <f t="shared" si="11043"/>
        <v>0</v>
      </c>
      <c r="BA2294" s="159">
        <f t="shared" si="11043"/>
        <v>0</v>
      </c>
      <c r="BB2294" s="159">
        <f t="shared" si="11043"/>
        <v>0</v>
      </c>
      <c r="BC2294" s="159">
        <f t="shared" si="11043"/>
        <v>0</v>
      </c>
      <c r="BD2294" s="159">
        <f t="shared" si="11043"/>
        <v>0</v>
      </c>
      <c r="BE2294" s="159">
        <f t="shared" si="11043"/>
        <v>0</v>
      </c>
      <c r="BF2294" s="474"/>
      <c r="BG2294" s="605">
        <f>SUM(F2294,S2294,AF2294,AS2294)</f>
        <v>92</v>
      </c>
      <c r="BH2294" s="533">
        <f>SUM(G2294,T2294,AG2294)</f>
        <v>14</v>
      </c>
      <c r="BI2294" s="533">
        <f t="shared" ref="BI2294:BI2296" si="11044">SUM(H2294,U2294,AH2294)</f>
        <v>2</v>
      </c>
      <c r="BJ2294" s="533">
        <f t="shared" ref="BJ2294:BJ2296" si="11045">SUM(I2294,V2294,AI2294)</f>
        <v>16</v>
      </c>
      <c r="BK2294" s="533">
        <f t="shared" ref="BK2294:BK2296" si="11046">SUM(J2294,W2294,AJ2294)</f>
        <v>1</v>
      </c>
      <c r="BL2294" s="533">
        <f t="shared" ref="BL2294:BL2296" si="11047">SUM(K2294,X2294,AK2294)</f>
        <v>3</v>
      </c>
      <c r="BM2294" s="533">
        <f t="shared" ref="BM2294:BM2296" si="11048">SUM(L2294,Y2294,AL2294)</f>
        <v>4</v>
      </c>
      <c r="BN2294" s="533">
        <f>SUM(M2294,Z2294,AM2294)</f>
        <v>0</v>
      </c>
      <c r="BO2294" s="533">
        <f t="shared" ref="BO2294:BO2296" si="11049">SUM(N2294,AA2294,AN2294)</f>
        <v>0</v>
      </c>
      <c r="BP2294" s="533">
        <f t="shared" ref="BP2294:BP2296" si="11050">SUM(O2294,AB2294,AO2294)</f>
        <v>0</v>
      </c>
      <c r="BQ2294" s="533">
        <f t="shared" ref="BQ2294:BQ2296" si="11051">SUM(P2294,AC2294,AP2294)</f>
        <v>15</v>
      </c>
      <c r="BR2294" s="533">
        <f t="shared" ref="BR2294:BR2296" si="11052">SUM(Q2294,AD2294,AQ2294)</f>
        <v>3</v>
      </c>
      <c r="BS2294" s="533">
        <f t="shared" ref="BS2294:BS2296" si="11053">SUM(R2294,AE2294,AR2294)</f>
        <v>18</v>
      </c>
      <c r="BT2294" s="533">
        <f>AT2294</f>
        <v>2</v>
      </c>
      <c r="BU2294" s="533">
        <f t="shared" ref="BU2294:BU2296" si="11054">AU2294</f>
        <v>1</v>
      </c>
      <c r="BV2294" s="533">
        <f t="shared" ref="BV2294:BV2296" si="11055">AV2294</f>
        <v>3</v>
      </c>
      <c r="BW2294" s="536">
        <f>SUM(BH2294,BK2294,BN2294,BQ2294,BT2294)</f>
        <v>32</v>
      </c>
      <c r="BX2294" s="536">
        <f t="shared" ref="BX2294:BX2296" si="11056">SUM(BI2294,BL2294,BO2294,BR2294,BU2294)</f>
        <v>9</v>
      </c>
      <c r="BY2294" s="536">
        <f t="shared" ref="BY2294:BY2296" si="11057">SUM(BJ2294,BM2294,BP2294,BS2294,BV2294)</f>
        <v>41</v>
      </c>
      <c r="BZ2294" t="s">
        <v>74</v>
      </c>
      <c r="CA2294" s="553">
        <f>AZ2294</f>
        <v>0</v>
      </c>
      <c r="CB2294" s="553">
        <f t="shared" ref="CB2294:CB2296" si="11058">BA2294</f>
        <v>0</v>
      </c>
      <c r="CC2294" s="553">
        <f t="shared" ref="CC2294:CC2296" si="11059">BB2294</f>
        <v>0</v>
      </c>
      <c r="CD2294" s="553">
        <f>BC2294</f>
        <v>0</v>
      </c>
      <c r="CE2294" s="553">
        <f t="shared" ref="CE2294:CE2296" si="11060">BD2294</f>
        <v>0</v>
      </c>
      <c r="CF2294" s="553">
        <f t="shared" ref="CF2294:CF2296" si="11061">BE2294</f>
        <v>0</v>
      </c>
    </row>
    <row r="2295" spans="1:84" s="8" customFormat="1">
      <c r="A2295" s="149"/>
      <c r="B2295" s="149"/>
      <c r="C2295" s="149"/>
      <c r="D2295" s="149"/>
      <c r="E2295" s="288" t="s">
        <v>78</v>
      </c>
      <c r="F2295" s="591">
        <f>SUM(F2274,F2286)</f>
        <v>92</v>
      </c>
      <c r="G2295" s="159">
        <f t="shared" ref="G2295" si="11062">SUM(G2274,G2286)</f>
        <v>9</v>
      </c>
      <c r="H2295" s="159">
        <f t="shared" ref="H2295:BE2295" si="11063">SUM(H2274,H2286)</f>
        <v>5</v>
      </c>
      <c r="I2295" s="159">
        <f t="shared" si="11063"/>
        <v>14</v>
      </c>
      <c r="J2295" s="159">
        <f t="shared" si="11063"/>
        <v>4</v>
      </c>
      <c r="K2295" s="159">
        <f t="shared" si="11063"/>
        <v>0</v>
      </c>
      <c r="L2295" s="159">
        <f t="shared" si="11063"/>
        <v>4</v>
      </c>
      <c r="M2295" s="159">
        <f t="shared" si="11063"/>
        <v>0</v>
      </c>
      <c r="N2295" s="159">
        <f t="shared" si="11063"/>
        <v>0</v>
      </c>
      <c r="O2295" s="159">
        <f t="shared" si="11063"/>
        <v>0</v>
      </c>
      <c r="P2295" s="159">
        <f t="shared" si="11063"/>
        <v>12</v>
      </c>
      <c r="Q2295" s="159">
        <f t="shared" si="11063"/>
        <v>3</v>
      </c>
      <c r="R2295" s="159">
        <f t="shared" si="11063"/>
        <v>15</v>
      </c>
      <c r="S2295" s="503">
        <f t="shared" si="11063"/>
        <v>0</v>
      </c>
      <c r="T2295" s="159">
        <f t="shared" si="11063"/>
        <v>0</v>
      </c>
      <c r="U2295" s="159">
        <f t="shared" si="11063"/>
        <v>0</v>
      </c>
      <c r="V2295" s="159">
        <f t="shared" si="11063"/>
        <v>0</v>
      </c>
      <c r="W2295" s="159">
        <f t="shared" si="11063"/>
        <v>0</v>
      </c>
      <c r="X2295" s="159">
        <f t="shared" si="11063"/>
        <v>0</v>
      </c>
      <c r="Y2295" s="159">
        <f t="shared" si="11063"/>
        <v>0</v>
      </c>
      <c r="Z2295" s="159">
        <f t="shared" si="11063"/>
        <v>0</v>
      </c>
      <c r="AA2295" s="159">
        <f t="shared" si="11063"/>
        <v>0</v>
      </c>
      <c r="AB2295" s="159">
        <f t="shared" si="11063"/>
        <v>0</v>
      </c>
      <c r="AC2295" s="159">
        <f t="shared" si="11063"/>
        <v>0</v>
      </c>
      <c r="AD2295" s="159">
        <f t="shared" si="11063"/>
        <v>0</v>
      </c>
      <c r="AE2295" s="159">
        <f t="shared" si="11063"/>
        <v>0</v>
      </c>
      <c r="AF2295" s="503">
        <f t="shared" si="11063"/>
        <v>0</v>
      </c>
      <c r="AG2295" s="159">
        <f t="shared" si="11063"/>
        <v>0</v>
      </c>
      <c r="AH2295" s="159">
        <f t="shared" si="11063"/>
        <v>0</v>
      </c>
      <c r="AI2295" s="159">
        <f t="shared" si="11063"/>
        <v>0</v>
      </c>
      <c r="AJ2295" s="159">
        <f t="shared" si="11063"/>
        <v>0</v>
      </c>
      <c r="AK2295" s="159">
        <f t="shared" si="11063"/>
        <v>0</v>
      </c>
      <c r="AL2295" s="159">
        <f t="shared" si="11063"/>
        <v>0</v>
      </c>
      <c r="AM2295" s="159">
        <f t="shared" si="11063"/>
        <v>0</v>
      </c>
      <c r="AN2295" s="159">
        <f t="shared" si="11063"/>
        <v>0</v>
      </c>
      <c r="AO2295" s="159">
        <f t="shared" si="11063"/>
        <v>0</v>
      </c>
      <c r="AP2295" s="159">
        <f t="shared" si="11063"/>
        <v>0</v>
      </c>
      <c r="AQ2295" s="159">
        <f t="shared" si="11063"/>
        <v>0</v>
      </c>
      <c r="AR2295" s="159">
        <f t="shared" si="11063"/>
        <v>0</v>
      </c>
      <c r="AS2295" s="503">
        <f t="shared" si="11063"/>
        <v>0</v>
      </c>
      <c r="AT2295" s="159">
        <f t="shared" si="11063"/>
        <v>0</v>
      </c>
      <c r="AU2295" s="159">
        <f t="shared" si="11063"/>
        <v>0</v>
      </c>
      <c r="AV2295" s="159">
        <f t="shared" si="11063"/>
        <v>0</v>
      </c>
      <c r="AW2295" s="570">
        <f t="shared" si="11063"/>
        <v>25</v>
      </c>
      <c r="AX2295" s="570">
        <f t="shared" si="11063"/>
        <v>8</v>
      </c>
      <c r="AY2295" s="570">
        <f t="shared" si="11063"/>
        <v>33</v>
      </c>
      <c r="AZ2295" s="159">
        <f t="shared" si="11063"/>
        <v>1</v>
      </c>
      <c r="BA2295" s="159">
        <f t="shared" si="11063"/>
        <v>0</v>
      </c>
      <c r="BB2295" s="159">
        <f t="shared" si="11063"/>
        <v>1</v>
      </c>
      <c r="BC2295" s="159">
        <f t="shared" si="11063"/>
        <v>0</v>
      </c>
      <c r="BD2295" s="159">
        <f t="shared" si="11063"/>
        <v>1</v>
      </c>
      <c r="BE2295" s="159">
        <f t="shared" si="11063"/>
        <v>1</v>
      </c>
      <c r="BF2295" s="474"/>
      <c r="BG2295" s="605">
        <f>SUM(F2295,S2295,AF2295,AS2295)</f>
        <v>92</v>
      </c>
      <c r="BH2295" s="533">
        <f>SUM(G2295,T2295,AG2295)</f>
        <v>9</v>
      </c>
      <c r="BI2295" s="533">
        <f t="shared" si="11044"/>
        <v>5</v>
      </c>
      <c r="BJ2295" s="533">
        <f t="shared" si="11045"/>
        <v>14</v>
      </c>
      <c r="BK2295" s="533">
        <f t="shared" si="11046"/>
        <v>4</v>
      </c>
      <c r="BL2295" s="533">
        <f t="shared" si="11047"/>
        <v>0</v>
      </c>
      <c r="BM2295" s="533">
        <f t="shared" si="11048"/>
        <v>4</v>
      </c>
      <c r="BN2295" s="533">
        <f>SUM(M2295,Z2295,AM2295)</f>
        <v>0</v>
      </c>
      <c r="BO2295" s="533">
        <f t="shared" si="11049"/>
        <v>0</v>
      </c>
      <c r="BP2295" s="533">
        <f t="shared" si="11050"/>
        <v>0</v>
      </c>
      <c r="BQ2295" s="533">
        <f t="shared" si="11051"/>
        <v>12</v>
      </c>
      <c r="BR2295" s="533">
        <f t="shared" si="11052"/>
        <v>3</v>
      </c>
      <c r="BS2295" s="533">
        <f t="shared" si="11053"/>
        <v>15</v>
      </c>
      <c r="BT2295" s="533">
        <f>AT2295</f>
        <v>0</v>
      </c>
      <c r="BU2295" s="533">
        <f t="shared" si="11054"/>
        <v>0</v>
      </c>
      <c r="BV2295" s="533">
        <f t="shared" si="11055"/>
        <v>0</v>
      </c>
      <c r="BW2295" s="536">
        <f>SUM(BH2295,BK2295,BN2295,BQ2295,BT2295)</f>
        <v>25</v>
      </c>
      <c r="BX2295" s="536">
        <f t="shared" si="11056"/>
        <v>8</v>
      </c>
      <c r="BY2295" s="536">
        <f t="shared" si="11057"/>
        <v>33</v>
      </c>
      <c r="BZ2295" t="s">
        <v>74</v>
      </c>
      <c r="CA2295" s="553">
        <f>AZ2295</f>
        <v>1</v>
      </c>
      <c r="CB2295" s="553">
        <f t="shared" si="11058"/>
        <v>0</v>
      </c>
      <c r="CC2295" s="553">
        <f t="shared" si="11059"/>
        <v>1</v>
      </c>
      <c r="CD2295" s="553">
        <f>BC2295</f>
        <v>0</v>
      </c>
      <c r="CE2295" s="553">
        <f t="shared" si="11060"/>
        <v>1</v>
      </c>
      <c r="CF2295" s="553">
        <f t="shared" si="11061"/>
        <v>1</v>
      </c>
    </row>
    <row r="2296" spans="1:84">
      <c r="A2296" s="149"/>
      <c r="B2296" s="151"/>
      <c r="C2296" s="151"/>
      <c r="D2296" s="151"/>
      <c r="E2296" s="380" t="s">
        <v>72</v>
      </c>
      <c r="F2296" s="592">
        <f>SUM(F2294:F2295)</f>
        <v>184</v>
      </c>
      <c r="G2296" s="168">
        <f t="shared" ref="G2296" si="11064">SUM(G2294:G2295)</f>
        <v>23</v>
      </c>
      <c r="H2296" s="168">
        <f t="shared" ref="H2296:BE2296" si="11065">SUM(H2294:H2295)</f>
        <v>7</v>
      </c>
      <c r="I2296" s="168">
        <f t="shared" si="11065"/>
        <v>30</v>
      </c>
      <c r="J2296" s="168">
        <f t="shared" si="11065"/>
        <v>5</v>
      </c>
      <c r="K2296" s="168">
        <f t="shared" si="11065"/>
        <v>3</v>
      </c>
      <c r="L2296" s="168">
        <f t="shared" si="11065"/>
        <v>8</v>
      </c>
      <c r="M2296" s="168">
        <f t="shared" si="11065"/>
        <v>0</v>
      </c>
      <c r="N2296" s="168">
        <f t="shared" si="11065"/>
        <v>0</v>
      </c>
      <c r="O2296" s="168">
        <f t="shared" si="11065"/>
        <v>0</v>
      </c>
      <c r="P2296" s="168">
        <f t="shared" si="11065"/>
        <v>27</v>
      </c>
      <c r="Q2296" s="168">
        <f t="shared" si="11065"/>
        <v>6</v>
      </c>
      <c r="R2296" s="168">
        <f t="shared" si="11065"/>
        <v>33</v>
      </c>
      <c r="S2296" s="502">
        <f t="shared" si="11065"/>
        <v>0</v>
      </c>
      <c r="T2296" s="168">
        <f t="shared" si="11065"/>
        <v>0</v>
      </c>
      <c r="U2296" s="168">
        <f t="shared" si="11065"/>
        <v>0</v>
      </c>
      <c r="V2296" s="168">
        <f t="shared" si="11065"/>
        <v>0</v>
      </c>
      <c r="W2296" s="168">
        <f t="shared" si="11065"/>
        <v>0</v>
      </c>
      <c r="X2296" s="168">
        <f t="shared" si="11065"/>
        <v>0</v>
      </c>
      <c r="Y2296" s="168">
        <f t="shared" si="11065"/>
        <v>0</v>
      </c>
      <c r="Z2296" s="168">
        <f t="shared" si="11065"/>
        <v>0</v>
      </c>
      <c r="AA2296" s="168">
        <f t="shared" si="11065"/>
        <v>0</v>
      </c>
      <c r="AB2296" s="168">
        <f t="shared" si="11065"/>
        <v>0</v>
      </c>
      <c r="AC2296" s="168">
        <f t="shared" si="11065"/>
        <v>0</v>
      </c>
      <c r="AD2296" s="168">
        <f t="shared" si="11065"/>
        <v>0</v>
      </c>
      <c r="AE2296" s="168">
        <f t="shared" si="11065"/>
        <v>0</v>
      </c>
      <c r="AF2296" s="502">
        <f t="shared" si="11065"/>
        <v>0</v>
      </c>
      <c r="AG2296" s="168">
        <f t="shared" si="11065"/>
        <v>0</v>
      </c>
      <c r="AH2296" s="168">
        <f t="shared" si="11065"/>
        <v>0</v>
      </c>
      <c r="AI2296" s="168">
        <f t="shared" si="11065"/>
        <v>0</v>
      </c>
      <c r="AJ2296" s="168">
        <f t="shared" si="11065"/>
        <v>0</v>
      </c>
      <c r="AK2296" s="168">
        <f t="shared" si="11065"/>
        <v>0</v>
      </c>
      <c r="AL2296" s="168">
        <f t="shared" si="11065"/>
        <v>0</v>
      </c>
      <c r="AM2296" s="168">
        <f t="shared" si="11065"/>
        <v>0</v>
      </c>
      <c r="AN2296" s="168">
        <f t="shared" si="11065"/>
        <v>0</v>
      </c>
      <c r="AO2296" s="168">
        <f t="shared" si="11065"/>
        <v>0</v>
      </c>
      <c r="AP2296" s="168">
        <f t="shared" si="11065"/>
        <v>0</v>
      </c>
      <c r="AQ2296" s="168">
        <f t="shared" si="11065"/>
        <v>0</v>
      </c>
      <c r="AR2296" s="168">
        <f t="shared" si="11065"/>
        <v>0</v>
      </c>
      <c r="AS2296" s="502">
        <f t="shared" si="11065"/>
        <v>0</v>
      </c>
      <c r="AT2296" s="168">
        <f t="shared" si="11065"/>
        <v>2</v>
      </c>
      <c r="AU2296" s="168">
        <f t="shared" si="11065"/>
        <v>1</v>
      </c>
      <c r="AV2296" s="168">
        <f t="shared" si="11065"/>
        <v>3</v>
      </c>
      <c r="AW2296" s="569">
        <f t="shared" si="11065"/>
        <v>57</v>
      </c>
      <c r="AX2296" s="569">
        <f t="shared" si="11065"/>
        <v>17</v>
      </c>
      <c r="AY2296" s="569">
        <f t="shared" si="11065"/>
        <v>74</v>
      </c>
      <c r="AZ2296" s="168">
        <f t="shared" si="11065"/>
        <v>1</v>
      </c>
      <c r="BA2296" s="168">
        <f t="shared" si="11065"/>
        <v>0</v>
      </c>
      <c r="BB2296" s="168">
        <f t="shared" si="11065"/>
        <v>1</v>
      </c>
      <c r="BC2296" s="168">
        <f t="shared" si="11065"/>
        <v>0</v>
      </c>
      <c r="BD2296" s="168">
        <f t="shared" si="11065"/>
        <v>1</v>
      </c>
      <c r="BE2296" s="168">
        <f t="shared" si="11065"/>
        <v>1</v>
      </c>
      <c r="BF2296" s="523"/>
      <c r="BG2296" s="605">
        <f>SUM(F2296,S2296,AF2296,AS2296)</f>
        <v>184</v>
      </c>
      <c r="BH2296" s="533">
        <f>SUM(G2296,T2296,AG2296)</f>
        <v>23</v>
      </c>
      <c r="BI2296" s="533">
        <f t="shared" si="11044"/>
        <v>7</v>
      </c>
      <c r="BJ2296" s="533">
        <f t="shared" si="11045"/>
        <v>30</v>
      </c>
      <c r="BK2296" s="533">
        <f t="shared" si="11046"/>
        <v>5</v>
      </c>
      <c r="BL2296" s="533">
        <f t="shared" si="11047"/>
        <v>3</v>
      </c>
      <c r="BM2296" s="533">
        <f t="shared" si="11048"/>
        <v>8</v>
      </c>
      <c r="BN2296" s="533">
        <f>SUM(M2296,Z2296,AM2296)</f>
        <v>0</v>
      </c>
      <c r="BO2296" s="533">
        <f t="shared" si="11049"/>
        <v>0</v>
      </c>
      <c r="BP2296" s="533">
        <f t="shared" si="11050"/>
        <v>0</v>
      </c>
      <c r="BQ2296" s="533">
        <f t="shared" si="11051"/>
        <v>27</v>
      </c>
      <c r="BR2296" s="533">
        <f t="shared" si="11052"/>
        <v>6</v>
      </c>
      <c r="BS2296" s="533">
        <f t="shared" si="11053"/>
        <v>33</v>
      </c>
      <c r="BT2296" s="533">
        <f>AT2296</f>
        <v>2</v>
      </c>
      <c r="BU2296" s="533">
        <f t="shared" si="11054"/>
        <v>1</v>
      </c>
      <c r="BV2296" s="533">
        <f t="shared" si="11055"/>
        <v>3</v>
      </c>
      <c r="BW2296" s="536">
        <f>SUM(BH2296,BK2296,BN2296,BQ2296,BT2296)</f>
        <v>57</v>
      </c>
      <c r="BX2296" s="536">
        <f t="shared" si="11056"/>
        <v>17</v>
      </c>
      <c r="BY2296" s="536">
        <f t="shared" si="11057"/>
        <v>74</v>
      </c>
      <c r="BZ2296" t="s">
        <v>74</v>
      </c>
      <c r="CA2296" s="553">
        <f>AZ2296</f>
        <v>1</v>
      </c>
      <c r="CB2296" s="553">
        <f t="shared" si="11058"/>
        <v>0</v>
      </c>
      <c r="CC2296" s="553">
        <f t="shared" si="11059"/>
        <v>1</v>
      </c>
      <c r="CD2296" s="553">
        <f>BC2296</f>
        <v>0</v>
      </c>
      <c r="CE2296" s="553">
        <f t="shared" si="11060"/>
        <v>1</v>
      </c>
      <c r="CF2296" s="553">
        <f t="shared" si="11061"/>
        <v>1</v>
      </c>
    </row>
    <row r="2297" spans="1:84">
      <c r="A2297" s="149"/>
      <c r="B2297" s="151" t="s">
        <v>74</v>
      </c>
      <c r="C2297" s="151"/>
      <c r="D2297" s="151"/>
      <c r="E2297" s="380"/>
      <c r="F2297" s="592"/>
      <c r="G2297" s="168"/>
      <c r="H2297" s="168"/>
      <c r="I2297" s="168"/>
      <c r="J2297" s="168"/>
      <c r="K2297" s="168"/>
      <c r="L2297" s="168"/>
      <c r="M2297" s="168"/>
      <c r="N2297" s="168"/>
      <c r="O2297" s="168"/>
      <c r="P2297" s="168"/>
      <c r="Q2297" s="168"/>
      <c r="R2297" s="168"/>
      <c r="S2297" s="502"/>
      <c r="T2297" s="168"/>
      <c r="U2297" s="168"/>
      <c r="V2297" s="168"/>
      <c r="W2297" s="168"/>
      <c r="X2297" s="168"/>
      <c r="Y2297" s="168"/>
      <c r="Z2297" s="168"/>
      <c r="AA2297" s="168"/>
      <c r="AB2297" s="168"/>
      <c r="AC2297" s="168"/>
      <c r="AD2297" s="168"/>
      <c r="AE2297" s="168"/>
      <c r="AF2297" s="502"/>
      <c r="AG2297" s="168"/>
      <c r="AH2297" s="168"/>
      <c r="AI2297" s="168"/>
      <c r="AJ2297" s="168"/>
      <c r="AK2297" s="168"/>
      <c r="AL2297" s="168"/>
      <c r="AM2297" s="168"/>
      <c r="AN2297" s="168"/>
      <c r="AO2297" s="168"/>
      <c r="AP2297" s="168"/>
      <c r="AQ2297" s="168"/>
      <c r="AR2297" s="168"/>
      <c r="AS2297" s="502"/>
      <c r="AT2297" s="168"/>
      <c r="AU2297" s="168"/>
      <c r="AV2297" s="168"/>
      <c r="AW2297" s="569"/>
      <c r="AX2297" s="569"/>
      <c r="AY2297" s="569"/>
      <c r="AZ2297" s="168"/>
      <c r="BA2297" s="168"/>
      <c r="BB2297" s="168"/>
      <c r="BC2297" s="168"/>
      <c r="BD2297" s="168"/>
      <c r="BE2297" s="168"/>
      <c r="BF2297" s="523"/>
    </row>
    <row r="2298" spans="1:84" s="8" customFormat="1">
      <c r="A2298" s="149"/>
      <c r="B2298" s="149" t="s">
        <v>999</v>
      </c>
      <c r="C2298" s="149"/>
      <c r="D2298" s="149"/>
      <c r="E2298" s="288" t="s">
        <v>77</v>
      </c>
      <c r="F2298" s="591">
        <f>SUM(F2269,F2281)</f>
        <v>92</v>
      </c>
      <c r="G2298" s="159">
        <f t="shared" ref="G2298" si="11066">SUM(G2269,G2281)</f>
        <v>10</v>
      </c>
      <c r="H2298" s="159">
        <f t="shared" ref="H2298:BE2298" si="11067">SUM(H2269,H2281)</f>
        <v>8</v>
      </c>
      <c r="I2298" s="159">
        <f t="shared" si="11067"/>
        <v>18</v>
      </c>
      <c r="J2298" s="159">
        <f t="shared" si="11067"/>
        <v>7</v>
      </c>
      <c r="K2298" s="159">
        <f t="shared" si="11067"/>
        <v>3</v>
      </c>
      <c r="L2298" s="159">
        <f t="shared" si="11067"/>
        <v>10</v>
      </c>
      <c r="M2298" s="159">
        <f t="shared" si="11067"/>
        <v>0</v>
      </c>
      <c r="N2298" s="159">
        <f t="shared" si="11067"/>
        <v>0</v>
      </c>
      <c r="O2298" s="159">
        <f t="shared" si="11067"/>
        <v>0</v>
      </c>
      <c r="P2298" s="159">
        <f t="shared" si="11067"/>
        <v>11</v>
      </c>
      <c r="Q2298" s="159">
        <f t="shared" si="11067"/>
        <v>12</v>
      </c>
      <c r="R2298" s="159">
        <f t="shared" si="11067"/>
        <v>23</v>
      </c>
      <c r="S2298" s="503">
        <f t="shared" si="11067"/>
        <v>0</v>
      </c>
      <c r="T2298" s="159">
        <f t="shared" si="11067"/>
        <v>0</v>
      </c>
      <c r="U2298" s="159">
        <f t="shared" si="11067"/>
        <v>0</v>
      </c>
      <c r="V2298" s="159">
        <f t="shared" si="11067"/>
        <v>0</v>
      </c>
      <c r="W2298" s="159">
        <f t="shared" si="11067"/>
        <v>0</v>
      </c>
      <c r="X2298" s="159">
        <f t="shared" si="11067"/>
        <v>0</v>
      </c>
      <c r="Y2298" s="159">
        <f t="shared" si="11067"/>
        <v>0</v>
      </c>
      <c r="Z2298" s="159">
        <f t="shared" si="11067"/>
        <v>0</v>
      </c>
      <c r="AA2298" s="159">
        <f t="shared" si="11067"/>
        <v>0</v>
      </c>
      <c r="AB2298" s="159">
        <f t="shared" si="11067"/>
        <v>0</v>
      </c>
      <c r="AC2298" s="159">
        <f t="shared" si="11067"/>
        <v>0</v>
      </c>
      <c r="AD2298" s="159">
        <f t="shared" si="11067"/>
        <v>0</v>
      </c>
      <c r="AE2298" s="159">
        <f t="shared" si="11067"/>
        <v>0</v>
      </c>
      <c r="AF2298" s="503">
        <f t="shared" si="11067"/>
        <v>0</v>
      </c>
      <c r="AG2298" s="159">
        <f t="shared" si="11067"/>
        <v>0</v>
      </c>
      <c r="AH2298" s="159">
        <f t="shared" si="11067"/>
        <v>0</v>
      </c>
      <c r="AI2298" s="159">
        <f t="shared" si="11067"/>
        <v>0</v>
      </c>
      <c r="AJ2298" s="159">
        <f t="shared" si="11067"/>
        <v>0</v>
      </c>
      <c r="AK2298" s="159">
        <f t="shared" si="11067"/>
        <v>0</v>
      </c>
      <c r="AL2298" s="159">
        <f t="shared" si="11067"/>
        <v>0</v>
      </c>
      <c r="AM2298" s="159">
        <f t="shared" si="11067"/>
        <v>0</v>
      </c>
      <c r="AN2298" s="159">
        <f t="shared" si="11067"/>
        <v>0</v>
      </c>
      <c r="AO2298" s="159">
        <f t="shared" si="11067"/>
        <v>0</v>
      </c>
      <c r="AP2298" s="159">
        <f t="shared" si="11067"/>
        <v>0</v>
      </c>
      <c r="AQ2298" s="159">
        <f t="shared" si="11067"/>
        <v>0</v>
      </c>
      <c r="AR2298" s="159">
        <f t="shared" si="11067"/>
        <v>0</v>
      </c>
      <c r="AS2298" s="503">
        <f t="shared" si="11067"/>
        <v>0</v>
      </c>
      <c r="AT2298" s="159">
        <f t="shared" si="11067"/>
        <v>0</v>
      </c>
      <c r="AU2298" s="159">
        <f t="shared" si="11067"/>
        <v>0</v>
      </c>
      <c r="AV2298" s="159">
        <f t="shared" si="11067"/>
        <v>0</v>
      </c>
      <c r="AW2298" s="570">
        <f t="shared" si="11067"/>
        <v>28</v>
      </c>
      <c r="AX2298" s="570">
        <f t="shared" si="11067"/>
        <v>23</v>
      </c>
      <c r="AY2298" s="570">
        <f t="shared" si="11067"/>
        <v>51</v>
      </c>
      <c r="AZ2298" s="159">
        <f t="shared" si="11067"/>
        <v>0</v>
      </c>
      <c r="BA2298" s="159">
        <f t="shared" si="11067"/>
        <v>0</v>
      </c>
      <c r="BB2298" s="159">
        <f t="shared" si="11067"/>
        <v>0</v>
      </c>
      <c r="BC2298" s="159">
        <f t="shared" si="11067"/>
        <v>0</v>
      </c>
      <c r="BD2298" s="159">
        <f t="shared" si="11067"/>
        <v>0</v>
      </c>
      <c r="BE2298" s="159">
        <f t="shared" si="11067"/>
        <v>0</v>
      </c>
      <c r="BF2298" s="474"/>
      <c r="BG2298" s="605">
        <f>SUM(F2298,S2298,AF2298,AS2298)</f>
        <v>92</v>
      </c>
      <c r="BH2298" s="533">
        <f>SUM(G2298,T2298,AG2298)</f>
        <v>10</v>
      </c>
      <c r="BI2298" s="533">
        <f t="shared" ref="BI2298:BI2300" si="11068">SUM(H2298,U2298,AH2298)</f>
        <v>8</v>
      </c>
      <c r="BJ2298" s="533">
        <f t="shared" ref="BJ2298:BJ2300" si="11069">SUM(I2298,V2298,AI2298)</f>
        <v>18</v>
      </c>
      <c r="BK2298" s="533">
        <f t="shared" ref="BK2298:BK2300" si="11070">SUM(J2298,W2298,AJ2298)</f>
        <v>7</v>
      </c>
      <c r="BL2298" s="533">
        <f t="shared" ref="BL2298:BL2300" si="11071">SUM(K2298,X2298,AK2298)</f>
        <v>3</v>
      </c>
      <c r="BM2298" s="533">
        <f t="shared" ref="BM2298:BM2300" si="11072">SUM(L2298,Y2298,AL2298)</f>
        <v>10</v>
      </c>
      <c r="BN2298" s="533">
        <f>SUM(M2298,Z2298,AM2298)</f>
        <v>0</v>
      </c>
      <c r="BO2298" s="533">
        <f t="shared" ref="BO2298:BO2300" si="11073">SUM(N2298,AA2298,AN2298)</f>
        <v>0</v>
      </c>
      <c r="BP2298" s="533">
        <f t="shared" ref="BP2298:BP2300" si="11074">SUM(O2298,AB2298,AO2298)</f>
        <v>0</v>
      </c>
      <c r="BQ2298" s="533">
        <f t="shared" ref="BQ2298:BQ2300" si="11075">SUM(P2298,AC2298,AP2298)</f>
        <v>11</v>
      </c>
      <c r="BR2298" s="533">
        <f t="shared" ref="BR2298:BR2300" si="11076">SUM(Q2298,AD2298,AQ2298)</f>
        <v>12</v>
      </c>
      <c r="BS2298" s="533">
        <f t="shared" ref="BS2298:BS2300" si="11077">SUM(R2298,AE2298,AR2298)</f>
        <v>23</v>
      </c>
      <c r="BT2298" s="533">
        <f>AT2298</f>
        <v>0</v>
      </c>
      <c r="BU2298" s="533">
        <f t="shared" ref="BU2298:BU2300" si="11078">AU2298</f>
        <v>0</v>
      </c>
      <c r="BV2298" s="533">
        <f t="shared" ref="BV2298:BV2300" si="11079">AV2298</f>
        <v>0</v>
      </c>
      <c r="BW2298" s="536">
        <f>SUM(BH2298,BK2298,BN2298,BQ2298,BT2298)</f>
        <v>28</v>
      </c>
      <c r="BX2298" s="536">
        <f t="shared" ref="BX2298:BX2300" si="11080">SUM(BI2298,BL2298,BO2298,BR2298,BU2298)</f>
        <v>23</v>
      </c>
      <c r="BY2298" s="536">
        <f t="shared" ref="BY2298:BY2300" si="11081">SUM(BJ2298,BM2298,BP2298,BS2298,BV2298)</f>
        <v>51</v>
      </c>
      <c r="BZ2298" t="s">
        <v>74</v>
      </c>
      <c r="CA2298" s="553">
        <f>AZ2298</f>
        <v>0</v>
      </c>
      <c r="CB2298" s="553">
        <f t="shared" ref="CB2298:CB2300" si="11082">BA2298</f>
        <v>0</v>
      </c>
      <c r="CC2298" s="553">
        <f t="shared" ref="CC2298:CC2300" si="11083">BB2298</f>
        <v>0</v>
      </c>
      <c r="CD2298" s="553">
        <f>BC2298</f>
        <v>0</v>
      </c>
      <c r="CE2298" s="553">
        <f t="shared" ref="CE2298:CE2300" si="11084">BD2298</f>
        <v>0</v>
      </c>
      <c r="CF2298" s="553">
        <f t="shared" ref="CF2298:CF2300" si="11085">BE2298</f>
        <v>0</v>
      </c>
    </row>
    <row r="2299" spans="1:84" s="8" customFormat="1">
      <c r="A2299" s="149"/>
      <c r="B2299" s="149"/>
      <c r="C2299" s="149"/>
      <c r="D2299" s="149"/>
      <c r="E2299" s="288" t="s">
        <v>78</v>
      </c>
      <c r="F2299" s="591">
        <f>SUM(F2270,F2282)</f>
        <v>92</v>
      </c>
      <c r="G2299" s="159">
        <f t="shared" ref="G2299" si="11086">SUM(G2270,G2282)</f>
        <v>14</v>
      </c>
      <c r="H2299" s="159">
        <f t="shared" ref="H2299:BE2299" si="11087">SUM(H2270,H2282)</f>
        <v>10</v>
      </c>
      <c r="I2299" s="159">
        <f t="shared" si="11087"/>
        <v>24</v>
      </c>
      <c r="J2299" s="159">
        <f t="shared" si="11087"/>
        <v>1</v>
      </c>
      <c r="K2299" s="159">
        <f t="shared" si="11087"/>
        <v>2</v>
      </c>
      <c r="L2299" s="159">
        <f t="shared" si="11087"/>
        <v>3</v>
      </c>
      <c r="M2299" s="159">
        <f t="shared" si="11087"/>
        <v>0</v>
      </c>
      <c r="N2299" s="159">
        <f t="shared" si="11087"/>
        <v>0</v>
      </c>
      <c r="O2299" s="159">
        <f t="shared" si="11087"/>
        <v>0</v>
      </c>
      <c r="P2299" s="159">
        <f t="shared" si="11087"/>
        <v>15</v>
      </c>
      <c r="Q2299" s="159">
        <f t="shared" si="11087"/>
        <v>2</v>
      </c>
      <c r="R2299" s="159">
        <f t="shared" si="11087"/>
        <v>17</v>
      </c>
      <c r="S2299" s="503">
        <f t="shared" si="11087"/>
        <v>0</v>
      </c>
      <c r="T2299" s="159">
        <f t="shared" si="11087"/>
        <v>0</v>
      </c>
      <c r="U2299" s="159">
        <f t="shared" si="11087"/>
        <v>0</v>
      </c>
      <c r="V2299" s="159">
        <f t="shared" si="11087"/>
        <v>0</v>
      </c>
      <c r="W2299" s="159">
        <f t="shared" si="11087"/>
        <v>0</v>
      </c>
      <c r="X2299" s="159">
        <f t="shared" si="11087"/>
        <v>0</v>
      </c>
      <c r="Y2299" s="159">
        <f t="shared" si="11087"/>
        <v>0</v>
      </c>
      <c r="Z2299" s="159">
        <f t="shared" si="11087"/>
        <v>0</v>
      </c>
      <c r="AA2299" s="159">
        <f t="shared" si="11087"/>
        <v>0</v>
      </c>
      <c r="AB2299" s="159">
        <f t="shared" si="11087"/>
        <v>0</v>
      </c>
      <c r="AC2299" s="159">
        <f t="shared" si="11087"/>
        <v>0</v>
      </c>
      <c r="AD2299" s="159">
        <f t="shared" si="11087"/>
        <v>0</v>
      </c>
      <c r="AE2299" s="159">
        <f t="shared" si="11087"/>
        <v>0</v>
      </c>
      <c r="AF2299" s="503">
        <f t="shared" si="11087"/>
        <v>0</v>
      </c>
      <c r="AG2299" s="159">
        <f t="shared" si="11087"/>
        <v>0</v>
      </c>
      <c r="AH2299" s="159">
        <f t="shared" si="11087"/>
        <v>0</v>
      </c>
      <c r="AI2299" s="159">
        <f t="shared" si="11087"/>
        <v>0</v>
      </c>
      <c r="AJ2299" s="159">
        <f t="shared" si="11087"/>
        <v>0</v>
      </c>
      <c r="AK2299" s="159">
        <f t="shared" si="11087"/>
        <v>0</v>
      </c>
      <c r="AL2299" s="159">
        <f t="shared" si="11087"/>
        <v>0</v>
      </c>
      <c r="AM2299" s="159">
        <f t="shared" si="11087"/>
        <v>0</v>
      </c>
      <c r="AN2299" s="159">
        <f t="shared" si="11087"/>
        <v>0</v>
      </c>
      <c r="AO2299" s="159">
        <f t="shared" si="11087"/>
        <v>0</v>
      </c>
      <c r="AP2299" s="159">
        <f t="shared" si="11087"/>
        <v>0</v>
      </c>
      <c r="AQ2299" s="159">
        <f t="shared" si="11087"/>
        <v>0</v>
      </c>
      <c r="AR2299" s="159">
        <f t="shared" si="11087"/>
        <v>0</v>
      </c>
      <c r="AS2299" s="503">
        <f t="shared" si="11087"/>
        <v>0</v>
      </c>
      <c r="AT2299" s="159">
        <f t="shared" si="11087"/>
        <v>0</v>
      </c>
      <c r="AU2299" s="159">
        <f t="shared" si="11087"/>
        <v>0</v>
      </c>
      <c r="AV2299" s="159">
        <f t="shared" si="11087"/>
        <v>0</v>
      </c>
      <c r="AW2299" s="570">
        <f t="shared" si="11087"/>
        <v>30</v>
      </c>
      <c r="AX2299" s="570">
        <f t="shared" si="11087"/>
        <v>14</v>
      </c>
      <c r="AY2299" s="570">
        <f t="shared" si="11087"/>
        <v>44</v>
      </c>
      <c r="AZ2299" s="159">
        <f t="shared" si="11087"/>
        <v>0</v>
      </c>
      <c r="BA2299" s="159">
        <f t="shared" si="11087"/>
        <v>1</v>
      </c>
      <c r="BB2299" s="159">
        <f t="shared" si="11087"/>
        <v>1</v>
      </c>
      <c r="BC2299" s="159">
        <f t="shared" si="11087"/>
        <v>0</v>
      </c>
      <c r="BD2299" s="159">
        <f t="shared" si="11087"/>
        <v>0</v>
      </c>
      <c r="BE2299" s="159">
        <f t="shared" si="11087"/>
        <v>0</v>
      </c>
      <c r="BF2299" s="474"/>
      <c r="BG2299" s="605">
        <f>SUM(F2299,S2299,AF2299,AS2299)</f>
        <v>92</v>
      </c>
      <c r="BH2299" s="533">
        <f>SUM(G2299,T2299,AG2299)</f>
        <v>14</v>
      </c>
      <c r="BI2299" s="533">
        <f t="shared" si="11068"/>
        <v>10</v>
      </c>
      <c r="BJ2299" s="533">
        <f t="shared" si="11069"/>
        <v>24</v>
      </c>
      <c r="BK2299" s="533">
        <f t="shared" si="11070"/>
        <v>1</v>
      </c>
      <c r="BL2299" s="533">
        <f t="shared" si="11071"/>
        <v>2</v>
      </c>
      <c r="BM2299" s="533">
        <f t="shared" si="11072"/>
        <v>3</v>
      </c>
      <c r="BN2299" s="533">
        <f>SUM(M2299,Z2299,AM2299)</f>
        <v>0</v>
      </c>
      <c r="BO2299" s="533">
        <f t="shared" si="11073"/>
        <v>0</v>
      </c>
      <c r="BP2299" s="533">
        <f t="shared" si="11074"/>
        <v>0</v>
      </c>
      <c r="BQ2299" s="533">
        <f t="shared" si="11075"/>
        <v>15</v>
      </c>
      <c r="BR2299" s="533">
        <f t="shared" si="11076"/>
        <v>2</v>
      </c>
      <c r="BS2299" s="533">
        <f t="shared" si="11077"/>
        <v>17</v>
      </c>
      <c r="BT2299" s="533">
        <f>AT2299</f>
        <v>0</v>
      </c>
      <c r="BU2299" s="533">
        <f t="shared" si="11078"/>
        <v>0</v>
      </c>
      <c r="BV2299" s="533">
        <f t="shared" si="11079"/>
        <v>0</v>
      </c>
      <c r="BW2299" s="536">
        <f>SUM(BH2299,BK2299,BN2299,BQ2299,BT2299)</f>
        <v>30</v>
      </c>
      <c r="BX2299" s="536">
        <f t="shared" si="11080"/>
        <v>14</v>
      </c>
      <c r="BY2299" s="536">
        <f t="shared" si="11081"/>
        <v>44</v>
      </c>
      <c r="BZ2299" t="s">
        <v>74</v>
      </c>
      <c r="CA2299" s="553">
        <f>AZ2299</f>
        <v>0</v>
      </c>
      <c r="CB2299" s="553">
        <f t="shared" si="11082"/>
        <v>1</v>
      </c>
      <c r="CC2299" s="553">
        <f t="shared" si="11083"/>
        <v>1</v>
      </c>
      <c r="CD2299" s="553">
        <f>BC2299</f>
        <v>0</v>
      </c>
      <c r="CE2299" s="553">
        <f t="shared" si="11084"/>
        <v>0</v>
      </c>
      <c r="CF2299" s="553">
        <f t="shared" si="11085"/>
        <v>0</v>
      </c>
    </row>
    <row r="2300" spans="1:84">
      <c r="A2300" s="149"/>
      <c r="B2300" s="151"/>
      <c r="C2300" s="151"/>
      <c r="D2300" s="151"/>
      <c r="E2300" s="380" t="s">
        <v>72</v>
      </c>
      <c r="F2300" s="592">
        <f>SUM(F2298:F2299)</f>
        <v>184</v>
      </c>
      <c r="G2300" s="168">
        <f t="shared" ref="G2300" si="11088">SUM(G2298:G2299)</f>
        <v>24</v>
      </c>
      <c r="H2300" s="168">
        <f t="shared" ref="H2300:BE2300" si="11089">SUM(H2298:H2299)</f>
        <v>18</v>
      </c>
      <c r="I2300" s="168">
        <f t="shared" si="11089"/>
        <v>42</v>
      </c>
      <c r="J2300" s="168">
        <f t="shared" si="11089"/>
        <v>8</v>
      </c>
      <c r="K2300" s="168">
        <f t="shared" si="11089"/>
        <v>5</v>
      </c>
      <c r="L2300" s="168">
        <f t="shared" si="11089"/>
        <v>13</v>
      </c>
      <c r="M2300" s="168">
        <f t="shared" si="11089"/>
        <v>0</v>
      </c>
      <c r="N2300" s="168">
        <f t="shared" si="11089"/>
        <v>0</v>
      </c>
      <c r="O2300" s="168">
        <f t="shared" si="11089"/>
        <v>0</v>
      </c>
      <c r="P2300" s="168">
        <f t="shared" si="11089"/>
        <v>26</v>
      </c>
      <c r="Q2300" s="168">
        <f t="shared" si="11089"/>
        <v>14</v>
      </c>
      <c r="R2300" s="168">
        <f t="shared" si="11089"/>
        <v>40</v>
      </c>
      <c r="S2300" s="502">
        <f t="shared" si="11089"/>
        <v>0</v>
      </c>
      <c r="T2300" s="168">
        <f t="shared" si="11089"/>
        <v>0</v>
      </c>
      <c r="U2300" s="168">
        <f t="shared" si="11089"/>
        <v>0</v>
      </c>
      <c r="V2300" s="168">
        <f t="shared" si="11089"/>
        <v>0</v>
      </c>
      <c r="W2300" s="168">
        <f t="shared" si="11089"/>
        <v>0</v>
      </c>
      <c r="X2300" s="168">
        <f t="shared" si="11089"/>
        <v>0</v>
      </c>
      <c r="Y2300" s="168">
        <f t="shared" si="11089"/>
        <v>0</v>
      </c>
      <c r="Z2300" s="168">
        <f t="shared" si="11089"/>
        <v>0</v>
      </c>
      <c r="AA2300" s="168">
        <f t="shared" si="11089"/>
        <v>0</v>
      </c>
      <c r="AB2300" s="168">
        <f t="shared" si="11089"/>
        <v>0</v>
      </c>
      <c r="AC2300" s="168">
        <f t="shared" si="11089"/>
        <v>0</v>
      </c>
      <c r="AD2300" s="168">
        <f t="shared" si="11089"/>
        <v>0</v>
      </c>
      <c r="AE2300" s="168">
        <f t="shared" si="11089"/>
        <v>0</v>
      </c>
      <c r="AF2300" s="502">
        <f t="shared" si="11089"/>
        <v>0</v>
      </c>
      <c r="AG2300" s="168">
        <f t="shared" si="11089"/>
        <v>0</v>
      </c>
      <c r="AH2300" s="168">
        <f t="shared" si="11089"/>
        <v>0</v>
      </c>
      <c r="AI2300" s="168">
        <f t="shared" si="11089"/>
        <v>0</v>
      </c>
      <c r="AJ2300" s="168">
        <f t="shared" si="11089"/>
        <v>0</v>
      </c>
      <c r="AK2300" s="168">
        <f t="shared" si="11089"/>
        <v>0</v>
      </c>
      <c r="AL2300" s="168">
        <f t="shared" si="11089"/>
        <v>0</v>
      </c>
      <c r="AM2300" s="168">
        <f t="shared" si="11089"/>
        <v>0</v>
      </c>
      <c r="AN2300" s="168">
        <f t="shared" si="11089"/>
        <v>0</v>
      </c>
      <c r="AO2300" s="168">
        <f t="shared" si="11089"/>
        <v>0</v>
      </c>
      <c r="AP2300" s="168">
        <f t="shared" si="11089"/>
        <v>0</v>
      </c>
      <c r="AQ2300" s="168">
        <f t="shared" si="11089"/>
        <v>0</v>
      </c>
      <c r="AR2300" s="168">
        <f t="shared" si="11089"/>
        <v>0</v>
      </c>
      <c r="AS2300" s="502">
        <f t="shared" si="11089"/>
        <v>0</v>
      </c>
      <c r="AT2300" s="168">
        <f t="shared" si="11089"/>
        <v>0</v>
      </c>
      <c r="AU2300" s="168">
        <f t="shared" si="11089"/>
        <v>0</v>
      </c>
      <c r="AV2300" s="168">
        <f t="shared" si="11089"/>
        <v>0</v>
      </c>
      <c r="AW2300" s="569">
        <f t="shared" si="11089"/>
        <v>58</v>
      </c>
      <c r="AX2300" s="569">
        <f t="shared" si="11089"/>
        <v>37</v>
      </c>
      <c r="AY2300" s="569">
        <f t="shared" si="11089"/>
        <v>95</v>
      </c>
      <c r="AZ2300" s="168">
        <f t="shared" si="11089"/>
        <v>0</v>
      </c>
      <c r="BA2300" s="168">
        <f t="shared" si="11089"/>
        <v>1</v>
      </c>
      <c r="BB2300" s="168">
        <f t="shared" si="11089"/>
        <v>1</v>
      </c>
      <c r="BC2300" s="168">
        <f t="shared" si="11089"/>
        <v>0</v>
      </c>
      <c r="BD2300" s="168">
        <f t="shared" si="11089"/>
        <v>0</v>
      </c>
      <c r="BE2300" s="168">
        <f t="shared" si="11089"/>
        <v>0</v>
      </c>
      <c r="BF2300" s="523"/>
      <c r="BG2300" s="605">
        <f>SUM(F2300,S2300,AF2300,AS2300)</f>
        <v>184</v>
      </c>
      <c r="BH2300" s="533">
        <f>SUM(G2300,T2300,AG2300)</f>
        <v>24</v>
      </c>
      <c r="BI2300" s="533">
        <f t="shared" si="11068"/>
        <v>18</v>
      </c>
      <c r="BJ2300" s="533">
        <f t="shared" si="11069"/>
        <v>42</v>
      </c>
      <c r="BK2300" s="533">
        <f t="shared" si="11070"/>
        <v>8</v>
      </c>
      <c r="BL2300" s="533">
        <f t="shared" si="11071"/>
        <v>5</v>
      </c>
      <c r="BM2300" s="533">
        <f t="shared" si="11072"/>
        <v>13</v>
      </c>
      <c r="BN2300" s="533">
        <f>SUM(M2300,Z2300,AM2300)</f>
        <v>0</v>
      </c>
      <c r="BO2300" s="533">
        <f t="shared" si="11073"/>
        <v>0</v>
      </c>
      <c r="BP2300" s="533">
        <f t="shared" si="11074"/>
        <v>0</v>
      </c>
      <c r="BQ2300" s="533">
        <f t="shared" si="11075"/>
        <v>26</v>
      </c>
      <c r="BR2300" s="533">
        <f t="shared" si="11076"/>
        <v>14</v>
      </c>
      <c r="BS2300" s="533">
        <f t="shared" si="11077"/>
        <v>40</v>
      </c>
      <c r="BT2300" s="533">
        <f>AT2300</f>
        <v>0</v>
      </c>
      <c r="BU2300" s="533">
        <f t="shared" si="11078"/>
        <v>0</v>
      </c>
      <c r="BV2300" s="533">
        <f t="shared" si="11079"/>
        <v>0</v>
      </c>
      <c r="BW2300" s="536">
        <f>SUM(BH2300,BK2300,BN2300,BQ2300,BT2300)</f>
        <v>58</v>
      </c>
      <c r="BX2300" s="536">
        <f t="shared" si="11080"/>
        <v>37</v>
      </c>
      <c r="BY2300" s="536">
        <f t="shared" si="11081"/>
        <v>95</v>
      </c>
      <c r="BZ2300" t="s">
        <v>74</v>
      </c>
      <c r="CA2300" s="553">
        <f>AZ2300</f>
        <v>0</v>
      </c>
      <c r="CB2300" s="553">
        <f t="shared" si="11082"/>
        <v>1</v>
      </c>
      <c r="CC2300" s="553">
        <f t="shared" si="11083"/>
        <v>1</v>
      </c>
      <c r="CD2300" s="553">
        <f>BC2300</f>
        <v>0</v>
      </c>
      <c r="CE2300" s="553">
        <f t="shared" si="11084"/>
        <v>0</v>
      </c>
      <c r="CF2300" s="553">
        <f t="shared" si="11085"/>
        <v>0</v>
      </c>
    </row>
    <row r="2301" spans="1:84">
      <c r="A2301" s="149"/>
      <c r="B2301" s="151"/>
      <c r="C2301" s="151"/>
      <c r="D2301" s="151"/>
      <c r="E2301" s="380"/>
      <c r="F2301" s="592"/>
      <c r="G2301" s="168"/>
      <c r="H2301" s="168"/>
      <c r="I2301" s="168"/>
      <c r="J2301" s="168"/>
      <c r="K2301" s="168"/>
      <c r="L2301" s="168"/>
      <c r="M2301" s="168"/>
      <c r="N2301" s="168"/>
      <c r="O2301" s="168"/>
      <c r="P2301" s="168"/>
      <c r="Q2301" s="168"/>
      <c r="R2301" s="168"/>
      <c r="S2301" s="502"/>
      <c r="T2301" s="168"/>
      <c r="U2301" s="168"/>
      <c r="V2301" s="168"/>
      <c r="W2301" s="168"/>
      <c r="X2301" s="168"/>
      <c r="Y2301" s="168"/>
      <c r="Z2301" s="168"/>
      <c r="AA2301" s="168"/>
      <c r="AB2301" s="168"/>
      <c r="AC2301" s="168"/>
      <c r="AD2301" s="168"/>
      <c r="AE2301" s="168"/>
      <c r="AF2301" s="502"/>
      <c r="AG2301" s="168"/>
      <c r="AH2301" s="168"/>
      <c r="AI2301" s="168"/>
      <c r="AJ2301" s="168"/>
      <c r="AK2301" s="168"/>
      <c r="AL2301" s="168"/>
      <c r="AM2301" s="168"/>
      <c r="AN2301" s="168"/>
      <c r="AO2301" s="168"/>
      <c r="AP2301" s="168"/>
      <c r="AQ2301" s="168"/>
      <c r="AR2301" s="168"/>
      <c r="AS2301" s="502"/>
      <c r="AT2301" s="168"/>
      <c r="AU2301" s="168"/>
      <c r="AV2301" s="168"/>
      <c r="AW2301" s="569"/>
      <c r="AX2301" s="569"/>
      <c r="AY2301" s="569"/>
      <c r="AZ2301" s="159"/>
      <c r="BA2301" s="159"/>
      <c r="BB2301" s="159"/>
      <c r="BC2301" s="168"/>
      <c r="BD2301" s="168"/>
      <c r="BE2301" s="168"/>
      <c r="BF2301" s="523"/>
    </row>
    <row r="2302" spans="1:84">
      <c r="A2302" s="149"/>
      <c r="B2302" s="149" t="s">
        <v>158</v>
      </c>
      <c r="C2302" s="151"/>
      <c r="D2302" s="151"/>
      <c r="E2302" s="376" t="s">
        <v>659</v>
      </c>
      <c r="F2302" s="592"/>
      <c r="G2302" s="159"/>
      <c r="H2302" s="159"/>
      <c r="I2302" s="275"/>
      <c r="J2302" s="159"/>
      <c r="K2302" s="159"/>
      <c r="L2302" s="275"/>
      <c r="M2302" s="159"/>
      <c r="N2302" s="159"/>
      <c r="O2302" s="275"/>
      <c r="P2302" s="159"/>
      <c r="Q2302" s="159"/>
      <c r="R2302" s="275"/>
      <c r="S2302" s="500"/>
      <c r="T2302" s="275"/>
      <c r="U2302" s="275"/>
      <c r="V2302" s="275"/>
      <c r="W2302" s="275"/>
      <c r="X2302" s="275"/>
      <c r="Y2302" s="275"/>
      <c r="Z2302" s="275"/>
      <c r="AA2302" s="275"/>
      <c r="AB2302" s="275"/>
      <c r="AC2302" s="275"/>
      <c r="AD2302" s="275"/>
      <c r="AE2302" s="275"/>
      <c r="AF2302" s="500"/>
      <c r="AG2302" s="275"/>
      <c r="AH2302" s="275"/>
      <c r="AI2302" s="275"/>
      <c r="AJ2302" s="275"/>
      <c r="AK2302" s="275"/>
      <c r="AL2302" s="275"/>
      <c r="AM2302" s="275"/>
      <c r="AN2302" s="275"/>
      <c r="AO2302" s="275"/>
      <c r="AP2302" s="275"/>
      <c r="AQ2302" s="275"/>
      <c r="AR2302" s="275"/>
      <c r="AS2302" s="500"/>
      <c r="AT2302" s="275"/>
      <c r="AU2302" s="275"/>
      <c r="AV2302" s="275"/>
      <c r="AW2302" s="567"/>
      <c r="AX2302" s="567"/>
      <c r="AY2302" s="567"/>
      <c r="AZ2302" s="159"/>
      <c r="BA2302" s="159"/>
      <c r="BB2302" s="159"/>
      <c r="BC2302" s="275"/>
      <c r="BD2302" s="275"/>
      <c r="BE2302" s="275"/>
      <c r="BF2302" s="521"/>
    </row>
    <row r="2303" spans="1:84">
      <c r="A2303" s="149"/>
      <c r="B2303" s="149"/>
      <c r="C2303" s="151"/>
      <c r="D2303" s="151"/>
      <c r="E2303" s="288" t="s">
        <v>77</v>
      </c>
      <c r="F2303" s="592">
        <v>50</v>
      </c>
      <c r="G2303" s="159">
        <v>9</v>
      </c>
      <c r="H2303" s="159">
        <v>2</v>
      </c>
      <c r="I2303" s="275">
        <f>SUM(G2303:H2303)</f>
        <v>11</v>
      </c>
      <c r="J2303" s="159">
        <v>3</v>
      </c>
      <c r="K2303" s="159">
        <v>1</v>
      </c>
      <c r="L2303" s="275">
        <f>SUM(J2303:K2303)</f>
        <v>4</v>
      </c>
      <c r="M2303" s="159">
        <v>2</v>
      </c>
      <c r="N2303" s="159">
        <v>0</v>
      </c>
      <c r="O2303" s="275">
        <f>SUM(M2303:N2303)</f>
        <v>2</v>
      </c>
      <c r="P2303" s="159">
        <v>4</v>
      </c>
      <c r="Q2303" s="159">
        <v>3</v>
      </c>
      <c r="R2303" s="275">
        <f>SUM(P2303:Q2303)</f>
        <v>7</v>
      </c>
      <c r="S2303" s="500"/>
      <c r="T2303" s="275"/>
      <c r="U2303" s="275"/>
      <c r="V2303" s="275">
        <f>SUM(T2303:U2303)</f>
        <v>0</v>
      </c>
      <c r="W2303" s="275"/>
      <c r="X2303" s="275"/>
      <c r="Y2303" s="275">
        <f>SUM(W2303:X2303)</f>
        <v>0</v>
      </c>
      <c r="Z2303" s="275"/>
      <c r="AA2303" s="275"/>
      <c r="AB2303" s="275">
        <f>SUM(Z2303:AA2303)</f>
        <v>0</v>
      </c>
      <c r="AC2303" s="275"/>
      <c r="AD2303" s="275"/>
      <c r="AE2303" s="275">
        <f>SUM(AC2303:AD2303)</f>
        <v>0</v>
      </c>
      <c r="AF2303" s="500"/>
      <c r="AG2303" s="275"/>
      <c r="AH2303" s="275"/>
      <c r="AI2303" s="275">
        <f>SUM(AG2303:AH2303)</f>
        <v>0</v>
      </c>
      <c r="AJ2303" s="275"/>
      <c r="AK2303" s="275"/>
      <c r="AL2303" s="275">
        <f>SUM(AJ2303:AK2303)</f>
        <v>0</v>
      </c>
      <c r="AM2303" s="275"/>
      <c r="AN2303" s="275"/>
      <c r="AO2303" s="275">
        <f>SUM(AM2303:AN2303)</f>
        <v>0</v>
      </c>
      <c r="AP2303" s="275"/>
      <c r="AQ2303" s="275"/>
      <c r="AR2303" s="275">
        <f>SUM(AP2303:AQ2303)</f>
        <v>0</v>
      </c>
      <c r="AS2303" s="500"/>
      <c r="AT2303" s="275"/>
      <c r="AU2303" s="275"/>
      <c r="AV2303" s="275">
        <f>SUM(AT2303:AU2303)</f>
        <v>0</v>
      </c>
      <c r="AW2303" s="567">
        <f t="shared" ref="AW2303:AW2304" si="11090">SUM(G2303,J2303,M2303,P2303,T2303,W2303,Z2303,AC2303,AG2303,AJ2303,AM2303,AP2303,AT2303)</f>
        <v>18</v>
      </c>
      <c r="AX2303" s="567">
        <f t="shared" ref="AX2303:AX2304" si="11091">SUM(H2303,K2303,N2303,Q2303,U2303,X2303,AA2303,AD2303,AH2303,AK2303,AN2303,AQ2303,AU2303)</f>
        <v>6</v>
      </c>
      <c r="AY2303" s="567">
        <f t="shared" ref="AY2303:AY2304" si="11092">SUM(I2303,L2303,O2303,R2303,V2303,Y2303,AB2303,AE2303,AI2303,AL2303,AO2303,AR2303,AV2303)</f>
        <v>24</v>
      </c>
      <c r="AZ2303" s="159">
        <v>6</v>
      </c>
      <c r="BA2303" s="159">
        <v>3</v>
      </c>
      <c r="BB2303" s="275">
        <f>SUM(AZ2303:BA2303)</f>
        <v>9</v>
      </c>
      <c r="BC2303" s="275"/>
      <c r="BD2303" s="275"/>
      <c r="BE2303" s="275">
        <f>SUM(BC2303:BD2303)</f>
        <v>0</v>
      </c>
      <c r="BF2303" s="521"/>
      <c r="BG2303" s="605">
        <f>SUM(F2303,S2303,AF2303,AS2303)</f>
        <v>50</v>
      </c>
      <c r="BH2303" s="533">
        <f>SUM(G2303,T2303,AG2303)</f>
        <v>9</v>
      </c>
      <c r="BI2303" s="533">
        <f t="shared" ref="BI2303:BI2305" si="11093">SUM(H2303,U2303,AH2303)</f>
        <v>2</v>
      </c>
      <c r="BJ2303" s="533">
        <f t="shared" ref="BJ2303:BJ2305" si="11094">SUM(I2303,V2303,AI2303)</f>
        <v>11</v>
      </c>
      <c r="BK2303" s="533">
        <f t="shared" ref="BK2303:BK2305" si="11095">SUM(J2303,W2303,AJ2303)</f>
        <v>3</v>
      </c>
      <c r="BL2303" s="533">
        <f t="shared" ref="BL2303:BL2305" si="11096">SUM(K2303,X2303,AK2303)</f>
        <v>1</v>
      </c>
      <c r="BM2303" s="533">
        <f t="shared" ref="BM2303:BM2305" si="11097">SUM(L2303,Y2303,AL2303)</f>
        <v>4</v>
      </c>
      <c r="BN2303" s="533">
        <f>SUM(M2303,Z2303,AM2303)</f>
        <v>2</v>
      </c>
      <c r="BO2303" s="533">
        <f t="shared" ref="BO2303:BO2305" si="11098">SUM(N2303,AA2303,AN2303)</f>
        <v>0</v>
      </c>
      <c r="BP2303" s="533">
        <f t="shared" ref="BP2303:BP2305" si="11099">SUM(O2303,AB2303,AO2303)</f>
        <v>2</v>
      </c>
      <c r="BQ2303" s="533">
        <f t="shared" ref="BQ2303:BQ2305" si="11100">SUM(P2303,AC2303,AP2303)</f>
        <v>4</v>
      </c>
      <c r="BR2303" s="533">
        <f t="shared" ref="BR2303:BR2305" si="11101">SUM(Q2303,AD2303,AQ2303)</f>
        <v>3</v>
      </c>
      <c r="BS2303" s="533">
        <f t="shared" ref="BS2303:BS2305" si="11102">SUM(R2303,AE2303,AR2303)</f>
        <v>7</v>
      </c>
      <c r="BT2303" s="533">
        <f>AT2303</f>
        <v>0</v>
      </c>
      <c r="BU2303" s="533">
        <f t="shared" ref="BU2303:BU2305" si="11103">AU2303</f>
        <v>0</v>
      </c>
      <c r="BV2303" s="533">
        <f t="shared" ref="BV2303:BV2305" si="11104">AV2303</f>
        <v>0</v>
      </c>
      <c r="BW2303" s="536">
        <f>SUM(BH2303,BK2303,BN2303,BQ2303,BT2303)</f>
        <v>18</v>
      </c>
      <c r="BX2303" s="536">
        <f t="shared" ref="BX2303:BX2305" si="11105">SUM(BI2303,BL2303,BO2303,BR2303,BU2303)</f>
        <v>6</v>
      </c>
      <c r="BY2303" s="536">
        <f t="shared" ref="BY2303:BY2305" si="11106">SUM(BJ2303,BM2303,BP2303,BS2303,BV2303)</f>
        <v>24</v>
      </c>
      <c r="BZ2303" t="s">
        <v>74</v>
      </c>
      <c r="CA2303" s="553">
        <f>AZ2303</f>
        <v>6</v>
      </c>
      <c r="CB2303" s="553">
        <f t="shared" ref="CB2303:CB2305" si="11107">BA2303</f>
        <v>3</v>
      </c>
      <c r="CC2303" s="553">
        <f t="shared" ref="CC2303:CC2305" si="11108">BB2303</f>
        <v>9</v>
      </c>
      <c r="CD2303" s="553">
        <f>BC2303</f>
        <v>0</v>
      </c>
      <c r="CE2303" s="553">
        <f t="shared" ref="CE2303:CE2305" si="11109">BD2303</f>
        <v>0</v>
      </c>
      <c r="CF2303" s="553">
        <f t="shared" ref="CF2303:CF2305" si="11110">BE2303</f>
        <v>0</v>
      </c>
    </row>
    <row r="2304" spans="1:84">
      <c r="A2304" s="149"/>
      <c r="B2304" s="149"/>
      <c r="C2304" s="151"/>
      <c r="D2304" s="151"/>
      <c r="E2304" s="288" t="s">
        <v>78</v>
      </c>
      <c r="F2304" s="592">
        <v>50</v>
      </c>
      <c r="G2304" s="159">
        <v>20</v>
      </c>
      <c r="H2304" s="159">
        <v>5</v>
      </c>
      <c r="I2304" s="275">
        <f>SUM(G2304:H2304)</f>
        <v>25</v>
      </c>
      <c r="J2304" s="159">
        <v>1</v>
      </c>
      <c r="K2304" s="159">
        <v>1</v>
      </c>
      <c r="L2304" s="275">
        <f>SUM(J2304:K2304)</f>
        <v>2</v>
      </c>
      <c r="M2304" s="159">
        <v>0</v>
      </c>
      <c r="N2304" s="159">
        <v>0</v>
      </c>
      <c r="O2304" s="275">
        <f>SUM(M2304:N2304)</f>
        <v>0</v>
      </c>
      <c r="P2304" s="159">
        <v>19</v>
      </c>
      <c r="Q2304" s="159">
        <v>2</v>
      </c>
      <c r="R2304" s="275">
        <f>SUM(P2304:Q2304)</f>
        <v>21</v>
      </c>
      <c r="S2304" s="500"/>
      <c r="T2304" s="275"/>
      <c r="U2304" s="275"/>
      <c r="V2304" s="275">
        <f>SUM(T2304:U2304)</f>
        <v>0</v>
      </c>
      <c r="W2304" s="275"/>
      <c r="X2304" s="275"/>
      <c r="Y2304" s="275">
        <f>SUM(W2304:X2304)</f>
        <v>0</v>
      </c>
      <c r="Z2304" s="275"/>
      <c r="AA2304" s="275"/>
      <c r="AB2304" s="275">
        <f>SUM(Z2304:AA2304)</f>
        <v>0</v>
      </c>
      <c r="AC2304" s="275"/>
      <c r="AD2304" s="275"/>
      <c r="AE2304" s="275">
        <f>SUM(AC2304:AD2304)</f>
        <v>0</v>
      </c>
      <c r="AF2304" s="500"/>
      <c r="AG2304" s="275"/>
      <c r="AH2304" s="275"/>
      <c r="AI2304" s="275">
        <f>SUM(AG2304:AH2304)</f>
        <v>0</v>
      </c>
      <c r="AJ2304" s="275"/>
      <c r="AK2304" s="275"/>
      <c r="AL2304" s="275">
        <f>SUM(AJ2304:AK2304)</f>
        <v>0</v>
      </c>
      <c r="AM2304" s="275"/>
      <c r="AN2304" s="275"/>
      <c r="AO2304" s="275">
        <f>SUM(AM2304:AN2304)</f>
        <v>0</v>
      </c>
      <c r="AP2304" s="275"/>
      <c r="AQ2304" s="275"/>
      <c r="AR2304" s="275">
        <f>SUM(AP2304:AQ2304)</f>
        <v>0</v>
      </c>
      <c r="AS2304" s="500"/>
      <c r="AT2304" s="275"/>
      <c r="AU2304" s="275"/>
      <c r="AV2304" s="275">
        <f>SUM(AT2304:AU2304)</f>
        <v>0</v>
      </c>
      <c r="AW2304" s="567">
        <f t="shared" si="11090"/>
        <v>40</v>
      </c>
      <c r="AX2304" s="567">
        <f t="shared" si="11091"/>
        <v>8</v>
      </c>
      <c r="AY2304" s="567">
        <f t="shared" si="11092"/>
        <v>48</v>
      </c>
      <c r="AZ2304" s="159">
        <v>13</v>
      </c>
      <c r="BA2304" s="159">
        <v>1</v>
      </c>
      <c r="BB2304" s="275">
        <f>SUM(AZ2304:BA2304)</f>
        <v>14</v>
      </c>
      <c r="BC2304" s="275"/>
      <c r="BD2304" s="275"/>
      <c r="BE2304" s="275">
        <f>SUM(BC2304:BD2304)</f>
        <v>0</v>
      </c>
      <c r="BF2304" s="521"/>
      <c r="BG2304" s="605">
        <f>SUM(F2304,S2304,AF2304,AS2304)</f>
        <v>50</v>
      </c>
      <c r="BH2304" s="533">
        <f>SUM(G2304,T2304,AG2304)</f>
        <v>20</v>
      </c>
      <c r="BI2304" s="533">
        <f t="shared" si="11093"/>
        <v>5</v>
      </c>
      <c r="BJ2304" s="533">
        <f t="shared" si="11094"/>
        <v>25</v>
      </c>
      <c r="BK2304" s="533">
        <f t="shared" si="11095"/>
        <v>1</v>
      </c>
      <c r="BL2304" s="533">
        <f t="shared" si="11096"/>
        <v>1</v>
      </c>
      <c r="BM2304" s="533">
        <f t="shared" si="11097"/>
        <v>2</v>
      </c>
      <c r="BN2304" s="533">
        <f>SUM(M2304,Z2304,AM2304)</f>
        <v>0</v>
      </c>
      <c r="BO2304" s="533">
        <f t="shared" si="11098"/>
        <v>0</v>
      </c>
      <c r="BP2304" s="533">
        <f t="shared" si="11099"/>
        <v>0</v>
      </c>
      <c r="BQ2304" s="533">
        <f t="shared" si="11100"/>
        <v>19</v>
      </c>
      <c r="BR2304" s="533">
        <f t="shared" si="11101"/>
        <v>2</v>
      </c>
      <c r="BS2304" s="533">
        <f t="shared" si="11102"/>
        <v>21</v>
      </c>
      <c r="BT2304" s="533">
        <f>AT2304</f>
        <v>0</v>
      </c>
      <c r="BU2304" s="533">
        <f t="shared" si="11103"/>
        <v>0</v>
      </c>
      <c r="BV2304" s="533">
        <f t="shared" si="11104"/>
        <v>0</v>
      </c>
      <c r="BW2304" s="536">
        <f>SUM(BH2304,BK2304,BN2304,BQ2304,BT2304)</f>
        <v>40</v>
      </c>
      <c r="BX2304" s="536">
        <f t="shared" si="11105"/>
        <v>8</v>
      </c>
      <c r="BY2304" s="536">
        <f t="shared" si="11106"/>
        <v>48</v>
      </c>
      <c r="BZ2304" t="s">
        <v>74</v>
      </c>
      <c r="CA2304" s="553">
        <f>AZ2304</f>
        <v>13</v>
      </c>
      <c r="CB2304" s="553">
        <f t="shared" si="11107"/>
        <v>1</v>
      </c>
      <c r="CC2304" s="553">
        <f t="shared" si="11108"/>
        <v>14</v>
      </c>
      <c r="CD2304" s="553">
        <f>BC2304</f>
        <v>0</v>
      </c>
      <c r="CE2304" s="553">
        <f t="shared" si="11109"/>
        <v>0</v>
      </c>
      <c r="CF2304" s="553">
        <f t="shared" si="11110"/>
        <v>0</v>
      </c>
    </row>
    <row r="2305" spans="1:84">
      <c r="A2305" s="149"/>
      <c r="B2305" s="149"/>
      <c r="C2305" s="151"/>
      <c r="D2305" s="151"/>
      <c r="E2305" s="288"/>
      <c r="F2305" s="592">
        <f>SUM(F2303:F2304)</f>
        <v>100</v>
      </c>
      <c r="G2305" s="168">
        <f t="shared" ref="G2305:BE2305" si="11111">SUM(G2303:G2304)</f>
        <v>29</v>
      </c>
      <c r="H2305" s="168">
        <f t="shared" si="11111"/>
        <v>7</v>
      </c>
      <c r="I2305" s="168">
        <f t="shared" si="11111"/>
        <v>36</v>
      </c>
      <c r="J2305" s="168">
        <f t="shared" si="11111"/>
        <v>4</v>
      </c>
      <c r="K2305" s="168">
        <f t="shared" si="11111"/>
        <v>2</v>
      </c>
      <c r="L2305" s="168">
        <f t="shared" si="11111"/>
        <v>6</v>
      </c>
      <c r="M2305" s="168">
        <f t="shared" si="11111"/>
        <v>2</v>
      </c>
      <c r="N2305" s="168">
        <f t="shared" si="11111"/>
        <v>0</v>
      </c>
      <c r="O2305" s="168">
        <f t="shared" si="11111"/>
        <v>2</v>
      </c>
      <c r="P2305" s="168">
        <f t="shared" si="11111"/>
        <v>23</v>
      </c>
      <c r="Q2305" s="168">
        <f t="shared" si="11111"/>
        <v>5</v>
      </c>
      <c r="R2305" s="168">
        <f t="shared" si="11111"/>
        <v>28</v>
      </c>
      <c r="S2305" s="502">
        <f t="shared" si="11111"/>
        <v>0</v>
      </c>
      <c r="T2305" s="168">
        <f t="shared" si="11111"/>
        <v>0</v>
      </c>
      <c r="U2305" s="168">
        <f t="shared" si="11111"/>
        <v>0</v>
      </c>
      <c r="V2305" s="168">
        <f t="shared" si="11111"/>
        <v>0</v>
      </c>
      <c r="W2305" s="168">
        <f t="shared" si="11111"/>
        <v>0</v>
      </c>
      <c r="X2305" s="168">
        <f t="shared" si="11111"/>
        <v>0</v>
      </c>
      <c r="Y2305" s="168">
        <f t="shared" si="11111"/>
        <v>0</v>
      </c>
      <c r="Z2305" s="168">
        <f t="shared" si="11111"/>
        <v>0</v>
      </c>
      <c r="AA2305" s="168">
        <f t="shared" si="11111"/>
        <v>0</v>
      </c>
      <c r="AB2305" s="168">
        <f t="shared" si="11111"/>
        <v>0</v>
      </c>
      <c r="AC2305" s="168">
        <f t="shared" si="11111"/>
        <v>0</v>
      </c>
      <c r="AD2305" s="168">
        <f t="shared" si="11111"/>
        <v>0</v>
      </c>
      <c r="AE2305" s="168">
        <f t="shared" si="11111"/>
        <v>0</v>
      </c>
      <c r="AF2305" s="502">
        <f t="shared" si="11111"/>
        <v>0</v>
      </c>
      <c r="AG2305" s="168">
        <f t="shared" si="11111"/>
        <v>0</v>
      </c>
      <c r="AH2305" s="168">
        <f t="shared" si="11111"/>
        <v>0</v>
      </c>
      <c r="AI2305" s="168">
        <f t="shared" si="11111"/>
        <v>0</v>
      </c>
      <c r="AJ2305" s="168">
        <f t="shared" si="11111"/>
        <v>0</v>
      </c>
      <c r="AK2305" s="168">
        <f t="shared" si="11111"/>
        <v>0</v>
      </c>
      <c r="AL2305" s="168">
        <f t="shared" si="11111"/>
        <v>0</v>
      </c>
      <c r="AM2305" s="168">
        <f t="shared" si="11111"/>
        <v>0</v>
      </c>
      <c r="AN2305" s="168">
        <f t="shared" si="11111"/>
        <v>0</v>
      </c>
      <c r="AO2305" s="168">
        <f t="shared" si="11111"/>
        <v>0</v>
      </c>
      <c r="AP2305" s="168">
        <f t="shared" si="11111"/>
        <v>0</v>
      </c>
      <c r="AQ2305" s="168">
        <f t="shared" si="11111"/>
        <v>0</v>
      </c>
      <c r="AR2305" s="168">
        <f t="shared" si="11111"/>
        <v>0</v>
      </c>
      <c r="AS2305" s="502">
        <f t="shared" si="11111"/>
        <v>0</v>
      </c>
      <c r="AT2305" s="168">
        <f t="shared" si="11111"/>
        <v>0</v>
      </c>
      <c r="AU2305" s="168">
        <f t="shared" si="11111"/>
        <v>0</v>
      </c>
      <c r="AV2305" s="168">
        <f t="shared" si="11111"/>
        <v>0</v>
      </c>
      <c r="AW2305" s="569">
        <f t="shared" si="11111"/>
        <v>58</v>
      </c>
      <c r="AX2305" s="569">
        <f t="shared" si="11111"/>
        <v>14</v>
      </c>
      <c r="AY2305" s="569">
        <f t="shared" si="11111"/>
        <v>72</v>
      </c>
      <c r="AZ2305" s="168">
        <f t="shared" si="11111"/>
        <v>19</v>
      </c>
      <c r="BA2305" s="168">
        <f t="shared" si="11111"/>
        <v>4</v>
      </c>
      <c r="BB2305" s="168">
        <f t="shared" si="11111"/>
        <v>23</v>
      </c>
      <c r="BC2305" s="168">
        <f t="shared" si="11111"/>
        <v>0</v>
      </c>
      <c r="BD2305" s="168">
        <f t="shared" si="11111"/>
        <v>0</v>
      </c>
      <c r="BE2305" s="168">
        <f t="shared" si="11111"/>
        <v>0</v>
      </c>
      <c r="BF2305" s="523"/>
      <c r="BG2305" s="605">
        <f>SUM(F2305,S2305,AF2305,AS2305)</f>
        <v>100</v>
      </c>
      <c r="BH2305" s="533">
        <f>SUM(G2305,T2305,AG2305)</f>
        <v>29</v>
      </c>
      <c r="BI2305" s="533">
        <f t="shared" si="11093"/>
        <v>7</v>
      </c>
      <c r="BJ2305" s="533">
        <f t="shared" si="11094"/>
        <v>36</v>
      </c>
      <c r="BK2305" s="533">
        <f t="shared" si="11095"/>
        <v>4</v>
      </c>
      <c r="BL2305" s="533">
        <f t="shared" si="11096"/>
        <v>2</v>
      </c>
      <c r="BM2305" s="533">
        <f t="shared" si="11097"/>
        <v>6</v>
      </c>
      <c r="BN2305" s="533">
        <f>SUM(M2305,Z2305,AM2305)</f>
        <v>2</v>
      </c>
      <c r="BO2305" s="533">
        <f t="shared" si="11098"/>
        <v>0</v>
      </c>
      <c r="BP2305" s="533">
        <f t="shared" si="11099"/>
        <v>2</v>
      </c>
      <c r="BQ2305" s="533">
        <f t="shared" si="11100"/>
        <v>23</v>
      </c>
      <c r="BR2305" s="533">
        <f t="shared" si="11101"/>
        <v>5</v>
      </c>
      <c r="BS2305" s="533">
        <f t="shared" si="11102"/>
        <v>28</v>
      </c>
      <c r="BT2305" s="533">
        <f>AT2305</f>
        <v>0</v>
      </c>
      <c r="BU2305" s="533">
        <f t="shared" si="11103"/>
        <v>0</v>
      </c>
      <c r="BV2305" s="533">
        <f t="shared" si="11104"/>
        <v>0</v>
      </c>
      <c r="BW2305" s="536">
        <f>SUM(BH2305,BK2305,BN2305,BQ2305,BT2305)</f>
        <v>58</v>
      </c>
      <c r="BX2305" s="536">
        <f t="shared" si="11105"/>
        <v>14</v>
      </c>
      <c r="BY2305" s="536">
        <f t="shared" si="11106"/>
        <v>72</v>
      </c>
      <c r="BZ2305" t="s">
        <v>74</v>
      </c>
      <c r="CA2305" s="553">
        <f>AZ2305</f>
        <v>19</v>
      </c>
      <c r="CB2305" s="553">
        <f t="shared" si="11107"/>
        <v>4</v>
      </c>
      <c r="CC2305" s="553">
        <f t="shared" si="11108"/>
        <v>23</v>
      </c>
      <c r="CD2305" s="553">
        <f>BC2305</f>
        <v>0</v>
      </c>
      <c r="CE2305" s="553">
        <f t="shared" si="11109"/>
        <v>0</v>
      </c>
      <c r="CF2305" s="553">
        <f t="shared" si="11110"/>
        <v>0</v>
      </c>
    </row>
    <row r="2306" spans="1:84">
      <c r="A2306" s="149"/>
      <c r="B2306" s="149" t="s">
        <v>253</v>
      </c>
      <c r="C2306" s="151"/>
      <c r="D2306" s="151" t="s">
        <v>767</v>
      </c>
      <c r="E2306" s="379" t="s">
        <v>660</v>
      </c>
      <c r="F2306" s="592"/>
      <c r="G2306" s="159"/>
      <c r="H2306" s="159"/>
      <c r="I2306" s="159"/>
      <c r="J2306" s="159"/>
      <c r="K2306" s="159"/>
      <c r="L2306" s="159"/>
      <c r="M2306" s="159"/>
      <c r="N2306" s="159"/>
      <c r="O2306" s="159"/>
      <c r="P2306" s="159"/>
      <c r="Q2306" s="159"/>
      <c r="R2306" s="159"/>
      <c r="S2306" s="503"/>
      <c r="T2306" s="159"/>
      <c r="U2306" s="159"/>
      <c r="V2306" s="159"/>
      <c r="W2306" s="159"/>
      <c r="X2306" s="159"/>
      <c r="Y2306" s="159"/>
      <c r="Z2306" s="159"/>
      <c r="AA2306" s="159"/>
      <c r="AB2306" s="159"/>
      <c r="AC2306" s="159"/>
      <c r="AD2306" s="159"/>
      <c r="AE2306" s="159"/>
      <c r="AF2306" s="503"/>
      <c r="AG2306" s="159"/>
      <c r="AH2306" s="159"/>
      <c r="AI2306" s="159"/>
      <c r="AJ2306" s="159"/>
      <c r="AK2306" s="159"/>
      <c r="AL2306" s="159"/>
      <c r="AM2306" s="159"/>
      <c r="AN2306" s="159"/>
      <c r="AO2306" s="159"/>
      <c r="AP2306" s="159"/>
      <c r="AQ2306" s="159"/>
      <c r="AR2306" s="159"/>
      <c r="AS2306" s="503"/>
      <c r="AT2306" s="159"/>
      <c r="AU2306" s="159"/>
      <c r="AV2306" s="159"/>
      <c r="AW2306" s="570"/>
      <c r="AX2306" s="570"/>
      <c r="AY2306" s="570"/>
      <c r="AZ2306" s="159"/>
      <c r="BA2306" s="159"/>
      <c r="BB2306" s="159"/>
      <c r="BC2306" s="159"/>
      <c r="BD2306" s="159"/>
      <c r="BE2306" s="159"/>
      <c r="BF2306" s="474"/>
    </row>
    <row r="2307" spans="1:84">
      <c r="A2307" s="149" t="s">
        <v>74</v>
      </c>
      <c r="B2307" s="149"/>
      <c r="C2307" s="151"/>
      <c r="D2307" s="151"/>
      <c r="E2307" s="288" t="s">
        <v>77</v>
      </c>
      <c r="F2307" s="592">
        <v>50</v>
      </c>
      <c r="G2307" s="159"/>
      <c r="H2307" s="159"/>
      <c r="I2307" s="275">
        <f>SUM(G2307:H2307)</f>
        <v>0</v>
      </c>
      <c r="J2307" s="159"/>
      <c r="K2307" s="159"/>
      <c r="L2307" s="275">
        <f>SUM(J2307:K2307)</f>
        <v>0</v>
      </c>
      <c r="M2307" s="159"/>
      <c r="N2307" s="159"/>
      <c r="O2307" s="275">
        <f>SUM(M2307:N2307)</f>
        <v>0</v>
      </c>
      <c r="P2307" s="159"/>
      <c r="Q2307" s="159"/>
      <c r="R2307" s="275">
        <f>SUM(P2307:Q2307)</f>
        <v>0</v>
      </c>
      <c r="S2307" s="500"/>
      <c r="T2307" s="275"/>
      <c r="U2307" s="275"/>
      <c r="V2307" s="275">
        <f>SUM(T2307:U2307)</f>
        <v>0</v>
      </c>
      <c r="W2307" s="275"/>
      <c r="X2307" s="275"/>
      <c r="Y2307" s="275">
        <f>SUM(W2307:X2307)</f>
        <v>0</v>
      </c>
      <c r="Z2307" s="275"/>
      <c r="AA2307" s="275"/>
      <c r="AB2307" s="275">
        <f>SUM(Z2307:AA2307)</f>
        <v>0</v>
      </c>
      <c r="AC2307" s="275"/>
      <c r="AD2307" s="275"/>
      <c r="AE2307" s="275">
        <f>SUM(AC2307:AD2307)</f>
        <v>0</v>
      </c>
      <c r="AF2307" s="500"/>
      <c r="AG2307" s="275"/>
      <c r="AH2307" s="275"/>
      <c r="AI2307" s="275">
        <f>SUM(AG2307:AH2307)</f>
        <v>0</v>
      </c>
      <c r="AJ2307" s="275"/>
      <c r="AK2307" s="275"/>
      <c r="AL2307" s="275">
        <f>SUM(AJ2307:AK2307)</f>
        <v>0</v>
      </c>
      <c r="AM2307" s="275"/>
      <c r="AN2307" s="275"/>
      <c r="AO2307" s="275">
        <f>SUM(AM2307:AN2307)</f>
        <v>0</v>
      </c>
      <c r="AP2307" s="275"/>
      <c r="AQ2307" s="275"/>
      <c r="AR2307" s="275">
        <f>SUM(AP2307:AQ2307)</f>
        <v>0</v>
      </c>
      <c r="AS2307" s="500"/>
      <c r="AT2307" s="275"/>
      <c r="AU2307" s="275"/>
      <c r="AV2307" s="275">
        <f>SUM(AT2307:AU2307)</f>
        <v>0</v>
      </c>
      <c r="AW2307" s="567">
        <f t="shared" ref="AW2307:AW2308" si="11112">SUM(G2307,J2307,M2307,P2307,T2307,W2307,Z2307,AC2307,AG2307,AJ2307,AM2307,AP2307,AT2307)</f>
        <v>0</v>
      </c>
      <c r="AX2307" s="567">
        <f t="shared" ref="AX2307:AX2308" si="11113">SUM(H2307,K2307,N2307,Q2307,U2307,X2307,AA2307,AD2307,AH2307,AK2307,AN2307,AQ2307,AU2307)</f>
        <v>0</v>
      </c>
      <c r="AY2307" s="567">
        <f t="shared" ref="AY2307:AY2308" si="11114">SUM(I2307,L2307,O2307,R2307,V2307,Y2307,AB2307,AE2307,AI2307,AL2307,AO2307,AR2307,AV2307)</f>
        <v>0</v>
      </c>
      <c r="AZ2307" s="159"/>
      <c r="BA2307" s="159"/>
      <c r="BB2307" s="275">
        <f>SUM(AZ2307:BA2307)</f>
        <v>0</v>
      </c>
      <c r="BC2307" s="275"/>
      <c r="BD2307" s="275"/>
      <c r="BE2307" s="275">
        <f>SUM(BC2307:BD2307)</f>
        <v>0</v>
      </c>
      <c r="BF2307" s="521"/>
      <c r="BG2307" s="605">
        <f>SUM(F2307,S2307,AF2307,AS2307)</f>
        <v>50</v>
      </c>
      <c r="BH2307" s="533">
        <f>SUM(G2307,T2307,AG2307)</f>
        <v>0</v>
      </c>
      <c r="BI2307" s="533">
        <f t="shared" ref="BI2307:BI2309" si="11115">SUM(H2307,U2307,AH2307)</f>
        <v>0</v>
      </c>
      <c r="BJ2307" s="533">
        <f t="shared" ref="BJ2307:BJ2309" si="11116">SUM(I2307,V2307,AI2307)</f>
        <v>0</v>
      </c>
      <c r="BK2307" s="533">
        <f t="shared" ref="BK2307:BK2309" si="11117">SUM(J2307,W2307,AJ2307)</f>
        <v>0</v>
      </c>
      <c r="BL2307" s="533">
        <f t="shared" ref="BL2307:BL2309" si="11118">SUM(K2307,X2307,AK2307)</f>
        <v>0</v>
      </c>
      <c r="BM2307" s="533">
        <f t="shared" ref="BM2307:BM2309" si="11119">SUM(L2307,Y2307,AL2307)</f>
        <v>0</v>
      </c>
      <c r="BN2307" s="533">
        <f>SUM(M2307,Z2307,AM2307)</f>
        <v>0</v>
      </c>
      <c r="BO2307" s="533">
        <f t="shared" ref="BO2307:BO2309" si="11120">SUM(N2307,AA2307,AN2307)</f>
        <v>0</v>
      </c>
      <c r="BP2307" s="533">
        <f t="shared" ref="BP2307:BP2309" si="11121">SUM(O2307,AB2307,AO2307)</f>
        <v>0</v>
      </c>
      <c r="BQ2307" s="533">
        <f t="shared" ref="BQ2307:BQ2309" si="11122">SUM(P2307,AC2307,AP2307)</f>
        <v>0</v>
      </c>
      <c r="BR2307" s="533">
        <f t="shared" ref="BR2307:BR2309" si="11123">SUM(Q2307,AD2307,AQ2307)</f>
        <v>0</v>
      </c>
      <c r="BS2307" s="533">
        <f t="shared" ref="BS2307:BS2309" si="11124">SUM(R2307,AE2307,AR2307)</f>
        <v>0</v>
      </c>
      <c r="BT2307" s="533">
        <f>AT2307</f>
        <v>0</v>
      </c>
      <c r="BU2307" s="533">
        <f t="shared" ref="BU2307:BU2309" si="11125">AU2307</f>
        <v>0</v>
      </c>
      <c r="BV2307" s="533">
        <f t="shared" ref="BV2307:BV2309" si="11126">AV2307</f>
        <v>0</v>
      </c>
      <c r="BW2307" s="536">
        <f>SUM(BH2307,BK2307,BN2307,BQ2307,BT2307)</f>
        <v>0</v>
      </c>
      <c r="BX2307" s="536">
        <f t="shared" ref="BX2307:BX2309" si="11127">SUM(BI2307,BL2307,BO2307,BR2307,BU2307)</f>
        <v>0</v>
      </c>
      <c r="BY2307" s="536">
        <f t="shared" ref="BY2307:BY2309" si="11128">SUM(BJ2307,BM2307,BP2307,BS2307,BV2307)</f>
        <v>0</v>
      </c>
      <c r="BZ2307" t="s">
        <v>74</v>
      </c>
      <c r="CA2307" s="553">
        <f>AZ2307</f>
        <v>0</v>
      </c>
      <c r="CB2307" s="553">
        <f t="shared" ref="CB2307:CB2309" si="11129">BA2307</f>
        <v>0</v>
      </c>
      <c r="CC2307" s="553">
        <f t="shared" ref="CC2307:CC2309" si="11130">BB2307</f>
        <v>0</v>
      </c>
      <c r="CD2307" s="553">
        <f>BC2307</f>
        <v>0</v>
      </c>
      <c r="CE2307" s="553">
        <f t="shared" ref="CE2307:CE2309" si="11131">BD2307</f>
        <v>0</v>
      </c>
      <c r="CF2307" s="553">
        <f t="shared" ref="CF2307:CF2309" si="11132">BE2307</f>
        <v>0</v>
      </c>
    </row>
    <row r="2308" spans="1:84">
      <c r="A2308" s="149"/>
      <c r="B2308" s="149"/>
      <c r="C2308" s="151"/>
      <c r="D2308" s="151"/>
      <c r="E2308" s="288" t="s">
        <v>78</v>
      </c>
      <c r="F2308" s="592">
        <v>50</v>
      </c>
      <c r="G2308" s="159"/>
      <c r="H2308" s="159">
        <v>0</v>
      </c>
      <c r="I2308" s="275">
        <f>SUM(G2308:H2308)</f>
        <v>0</v>
      </c>
      <c r="J2308" s="159"/>
      <c r="K2308" s="159"/>
      <c r="L2308" s="275">
        <f>SUM(J2308:K2308)</f>
        <v>0</v>
      </c>
      <c r="M2308" s="159"/>
      <c r="N2308" s="159"/>
      <c r="O2308" s="275">
        <f>SUM(M2308:N2308)</f>
        <v>0</v>
      </c>
      <c r="P2308" s="159"/>
      <c r="Q2308" s="159"/>
      <c r="R2308" s="275">
        <f>SUM(P2308:Q2308)</f>
        <v>0</v>
      </c>
      <c r="S2308" s="500"/>
      <c r="T2308" s="275"/>
      <c r="U2308" s="275"/>
      <c r="V2308" s="275">
        <f>SUM(T2308:U2308)</f>
        <v>0</v>
      </c>
      <c r="W2308" s="275"/>
      <c r="X2308" s="275"/>
      <c r="Y2308" s="275">
        <f>SUM(W2308:X2308)</f>
        <v>0</v>
      </c>
      <c r="Z2308" s="275"/>
      <c r="AA2308" s="275"/>
      <c r="AB2308" s="275">
        <f>SUM(Z2308:AA2308)</f>
        <v>0</v>
      </c>
      <c r="AC2308" s="275"/>
      <c r="AD2308" s="275"/>
      <c r="AE2308" s="275">
        <f>SUM(AC2308:AD2308)</f>
        <v>0</v>
      </c>
      <c r="AF2308" s="500"/>
      <c r="AG2308" s="275"/>
      <c r="AH2308" s="275"/>
      <c r="AI2308" s="275">
        <f>SUM(AG2308:AH2308)</f>
        <v>0</v>
      </c>
      <c r="AJ2308" s="275"/>
      <c r="AK2308" s="275"/>
      <c r="AL2308" s="275">
        <f>SUM(AJ2308:AK2308)</f>
        <v>0</v>
      </c>
      <c r="AM2308" s="275"/>
      <c r="AN2308" s="275"/>
      <c r="AO2308" s="275">
        <f>SUM(AM2308:AN2308)</f>
        <v>0</v>
      </c>
      <c r="AP2308" s="275"/>
      <c r="AQ2308" s="275"/>
      <c r="AR2308" s="275">
        <f>SUM(AP2308:AQ2308)</f>
        <v>0</v>
      </c>
      <c r="AS2308" s="500"/>
      <c r="AT2308" s="275">
        <v>0</v>
      </c>
      <c r="AU2308" s="275">
        <v>2</v>
      </c>
      <c r="AV2308" s="275">
        <f>SUM(AT2308:AU2308)</f>
        <v>2</v>
      </c>
      <c r="AW2308" s="567">
        <f t="shared" si="11112"/>
        <v>0</v>
      </c>
      <c r="AX2308" s="567">
        <f t="shared" si="11113"/>
        <v>2</v>
      </c>
      <c r="AY2308" s="567">
        <f t="shared" si="11114"/>
        <v>2</v>
      </c>
      <c r="AZ2308" s="159"/>
      <c r="BA2308" s="159"/>
      <c r="BB2308" s="275">
        <f>SUM(AZ2308:BA2308)</f>
        <v>0</v>
      </c>
      <c r="BC2308" s="275"/>
      <c r="BD2308" s="275"/>
      <c r="BE2308" s="275">
        <f>SUM(BC2308:BD2308)</f>
        <v>0</v>
      </c>
      <c r="BF2308" s="521"/>
      <c r="BG2308" s="605">
        <f>SUM(F2308,S2308,AF2308,AS2308)</f>
        <v>50</v>
      </c>
      <c r="BH2308" s="533">
        <f>SUM(G2308,T2308,AG2308)</f>
        <v>0</v>
      </c>
      <c r="BI2308" s="533">
        <f t="shared" si="11115"/>
        <v>0</v>
      </c>
      <c r="BJ2308" s="533">
        <f t="shared" si="11116"/>
        <v>0</v>
      </c>
      <c r="BK2308" s="533">
        <f t="shared" si="11117"/>
        <v>0</v>
      </c>
      <c r="BL2308" s="533">
        <f t="shared" si="11118"/>
        <v>0</v>
      </c>
      <c r="BM2308" s="533">
        <f t="shared" si="11119"/>
        <v>0</v>
      </c>
      <c r="BN2308" s="533">
        <f>SUM(M2308,Z2308,AM2308)</f>
        <v>0</v>
      </c>
      <c r="BO2308" s="533">
        <f t="shared" si="11120"/>
        <v>0</v>
      </c>
      <c r="BP2308" s="533">
        <f t="shared" si="11121"/>
        <v>0</v>
      </c>
      <c r="BQ2308" s="533">
        <f t="shared" si="11122"/>
        <v>0</v>
      </c>
      <c r="BR2308" s="533">
        <f t="shared" si="11123"/>
        <v>0</v>
      </c>
      <c r="BS2308" s="533">
        <f t="shared" si="11124"/>
        <v>0</v>
      </c>
      <c r="BT2308" s="533">
        <f>AT2308</f>
        <v>0</v>
      </c>
      <c r="BU2308" s="533">
        <f t="shared" si="11125"/>
        <v>2</v>
      </c>
      <c r="BV2308" s="533">
        <f t="shared" si="11126"/>
        <v>2</v>
      </c>
      <c r="BW2308" s="536">
        <f>SUM(BH2308,BK2308,BN2308,BQ2308,BT2308)</f>
        <v>0</v>
      </c>
      <c r="BX2308" s="536">
        <f t="shared" si="11127"/>
        <v>2</v>
      </c>
      <c r="BY2308" s="536">
        <f t="shared" si="11128"/>
        <v>2</v>
      </c>
      <c r="BZ2308" t="s">
        <v>74</v>
      </c>
      <c r="CA2308" s="553">
        <f>AZ2308</f>
        <v>0</v>
      </c>
      <c r="CB2308" s="553">
        <f t="shared" si="11129"/>
        <v>0</v>
      </c>
      <c r="CC2308" s="553">
        <f t="shared" si="11130"/>
        <v>0</v>
      </c>
      <c r="CD2308" s="553">
        <f>BC2308</f>
        <v>0</v>
      </c>
      <c r="CE2308" s="553">
        <f t="shared" si="11131"/>
        <v>0</v>
      </c>
      <c r="CF2308" s="553">
        <f t="shared" si="11132"/>
        <v>0</v>
      </c>
    </row>
    <row r="2309" spans="1:84">
      <c r="A2309" s="149"/>
      <c r="B2309" s="149"/>
      <c r="C2309" s="151"/>
      <c r="D2309" s="151"/>
      <c r="E2309" s="288"/>
      <c r="F2309" s="592">
        <f t="shared" ref="F2309:BE2309" si="11133">SUM(F2307:F2308)</f>
        <v>100</v>
      </c>
      <c r="G2309" s="168">
        <f t="shared" si="11133"/>
        <v>0</v>
      </c>
      <c r="H2309" s="168">
        <f t="shared" si="11133"/>
        <v>0</v>
      </c>
      <c r="I2309" s="168">
        <f t="shared" si="11133"/>
        <v>0</v>
      </c>
      <c r="J2309" s="168">
        <f t="shared" si="11133"/>
        <v>0</v>
      </c>
      <c r="K2309" s="168">
        <f t="shared" si="11133"/>
        <v>0</v>
      </c>
      <c r="L2309" s="168">
        <f t="shared" si="11133"/>
        <v>0</v>
      </c>
      <c r="M2309" s="168">
        <f t="shared" si="11133"/>
        <v>0</v>
      </c>
      <c r="N2309" s="168">
        <f t="shared" si="11133"/>
        <v>0</v>
      </c>
      <c r="O2309" s="168">
        <f t="shared" si="11133"/>
        <v>0</v>
      </c>
      <c r="P2309" s="168">
        <f t="shared" si="11133"/>
        <v>0</v>
      </c>
      <c r="Q2309" s="168">
        <f t="shared" si="11133"/>
        <v>0</v>
      </c>
      <c r="R2309" s="168">
        <f t="shared" si="11133"/>
        <v>0</v>
      </c>
      <c r="S2309" s="502">
        <f t="shared" si="11133"/>
        <v>0</v>
      </c>
      <c r="T2309" s="168">
        <f t="shared" si="11133"/>
        <v>0</v>
      </c>
      <c r="U2309" s="168">
        <f t="shared" si="11133"/>
        <v>0</v>
      </c>
      <c r="V2309" s="168">
        <f t="shared" si="11133"/>
        <v>0</v>
      </c>
      <c r="W2309" s="168">
        <f t="shared" si="11133"/>
        <v>0</v>
      </c>
      <c r="X2309" s="168">
        <f t="shared" si="11133"/>
        <v>0</v>
      </c>
      <c r="Y2309" s="168">
        <f t="shared" si="11133"/>
        <v>0</v>
      </c>
      <c r="Z2309" s="168">
        <f t="shared" si="11133"/>
        <v>0</v>
      </c>
      <c r="AA2309" s="168">
        <f t="shared" si="11133"/>
        <v>0</v>
      </c>
      <c r="AB2309" s="168">
        <f t="shared" si="11133"/>
        <v>0</v>
      </c>
      <c r="AC2309" s="168">
        <f t="shared" si="11133"/>
        <v>0</v>
      </c>
      <c r="AD2309" s="168">
        <f t="shared" si="11133"/>
        <v>0</v>
      </c>
      <c r="AE2309" s="168">
        <f t="shared" si="11133"/>
        <v>0</v>
      </c>
      <c r="AF2309" s="502">
        <f t="shared" si="11133"/>
        <v>0</v>
      </c>
      <c r="AG2309" s="168">
        <f t="shared" si="11133"/>
        <v>0</v>
      </c>
      <c r="AH2309" s="168">
        <f t="shared" si="11133"/>
        <v>0</v>
      </c>
      <c r="AI2309" s="168">
        <f t="shared" si="11133"/>
        <v>0</v>
      </c>
      <c r="AJ2309" s="168">
        <f t="shared" si="11133"/>
        <v>0</v>
      </c>
      <c r="AK2309" s="168">
        <f t="shared" si="11133"/>
        <v>0</v>
      </c>
      <c r="AL2309" s="168">
        <f t="shared" si="11133"/>
        <v>0</v>
      </c>
      <c r="AM2309" s="168">
        <f t="shared" si="11133"/>
        <v>0</v>
      </c>
      <c r="AN2309" s="168">
        <f t="shared" si="11133"/>
        <v>0</v>
      </c>
      <c r="AO2309" s="168">
        <f t="shared" si="11133"/>
        <v>0</v>
      </c>
      <c r="AP2309" s="168">
        <f t="shared" si="11133"/>
        <v>0</v>
      </c>
      <c r="AQ2309" s="168">
        <f t="shared" si="11133"/>
        <v>0</v>
      </c>
      <c r="AR2309" s="168">
        <f t="shared" si="11133"/>
        <v>0</v>
      </c>
      <c r="AS2309" s="502">
        <f t="shared" si="11133"/>
        <v>0</v>
      </c>
      <c r="AT2309" s="168">
        <f t="shared" si="11133"/>
        <v>0</v>
      </c>
      <c r="AU2309" s="168">
        <f t="shared" si="11133"/>
        <v>2</v>
      </c>
      <c r="AV2309" s="168">
        <f t="shared" si="11133"/>
        <v>2</v>
      </c>
      <c r="AW2309" s="569">
        <f t="shared" si="11133"/>
        <v>0</v>
      </c>
      <c r="AX2309" s="569">
        <f t="shared" si="11133"/>
        <v>2</v>
      </c>
      <c r="AY2309" s="569">
        <f t="shared" si="11133"/>
        <v>2</v>
      </c>
      <c r="AZ2309" s="168">
        <f t="shared" si="11133"/>
        <v>0</v>
      </c>
      <c r="BA2309" s="168">
        <f t="shared" si="11133"/>
        <v>0</v>
      </c>
      <c r="BB2309" s="168">
        <f t="shared" si="11133"/>
        <v>0</v>
      </c>
      <c r="BC2309" s="168">
        <f t="shared" si="11133"/>
        <v>0</v>
      </c>
      <c r="BD2309" s="168">
        <f t="shared" si="11133"/>
        <v>0</v>
      </c>
      <c r="BE2309" s="168">
        <f t="shared" si="11133"/>
        <v>0</v>
      </c>
      <c r="BF2309" s="523"/>
      <c r="BG2309" s="605">
        <f>SUM(F2309,S2309,AF2309,AS2309)</f>
        <v>100</v>
      </c>
      <c r="BH2309" s="533">
        <f>SUM(G2309,T2309,AG2309)</f>
        <v>0</v>
      </c>
      <c r="BI2309" s="533">
        <f t="shared" si="11115"/>
        <v>0</v>
      </c>
      <c r="BJ2309" s="533">
        <f t="shared" si="11116"/>
        <v>0</v>
      </c>
      <c r="BK2309" s="533">
        <f t="shared" si="11117"/>
        <v>0</v>
      </c>
      <c r="BL2309" s="533">
        <f t="shared" si="11118"/>
        <v>0</v>
      </c>
      <c r="BM2309" s="533">
        <f t="shared" si="11119"/>
        <v>0</v>
      </c>
      <c r="BN2309" s="533">
        <f>SUM(M2309,Z2309,AM2309)</f>
        <v>0</v>
      </c>
      <c r="BO2309" s="533">
        <f t="shared" si="11120"/>
        <v>0</v>
      </c>
      <c r="BP2309" s="533">
        <f t="shared" si="11121"/>
        <v>0</v>
      </c>
      <c r="BQ2309" s="533">
        <f t="shared" si="11122"/>
        <v>0</v>
      </c>
      <c r="BR2309" s="533">
        <f t="shared" si="11123"/>
        <v>0</v>
      </c>
      <c r="BS2309" s="533">
        <f t="shared" si="11124"/>
        <v>0</v>
      </c>
      <c r="BT2309" s="533">
        <f>AT2309</f>
        <v>0</v>
      </c>
      <c r="BU2309" s="533">
        <f t="shared" si="11125"/>
        <v>2</v>
      </c>
      <c r="BV2309" s="533">
        <f t="shared" si="11126"/>
        <v>2</v>
      </c>
      <c r="BW2309" s="536">
        <f>SUM(BH2309,BK2309,BN2309,BQ2309,BT2309)</f>
        <v>0</v>
      </c>
      <c r="BX2309" s="536">
        <f t="shared" si="11127"/>
        <v>2</v>
      </c>
      <c r="BY2309" s="536">
        <f t="shared" si="11128"/>
        <v>2</v>
      </c>
      <c r="BZ2309" t="s">
        <v>74</v>
      </c>
      <c r="CA2309" s="553">
        <f>AZ2309</f>
        <v>0</v>
      </c>
      <c r="CB2309" s="553">
        <f t="shared" si="11129"/>
        <v>0</v>
      </c>
      <c r="CC2309" s="553">
        <f t="shared" si="11130"/>
        <v>0</v>
      </c>
      <c r="CD2309" s="553">
        <f>BC2309</f>
        <v>0</v>
      </c>
      <c r="CE2309" s="553">
        <f t="shared" si="11131"/>
        <v>0</v>
      </c>
      <c r="CF2309" s="553">
        <f t="shared" si="11132"/>
        <v>0</v>
      </c>
    </row>
    <row r="2310" spans="1:84">
      <c r="A2310" s="149"/>
      <c r="B2310" s="149"/>
      <c r="C2310" s="151"/>
      <c r="D2310" s="151"/>
      <c r="E2310" s="288"/>
      <c r="F2310" s="592"/>
      <c r="G2310" s="168"/>
      <c r="H2310" s="168"/>
      <c r="I2310" s="168"/>
      <c r="J2310" s="168"/>
      <c r="K2310" s="168"/>
      <c r="L2310" s="168"/>
      <c r="M2310" s="168"/>
      <c r="N2310" s="168"/>
      <c r="O2310" s="168"/>
      <c r="P2310" s="168"/>
      <c r="Q2310" s="168"/>
      <c r="R2310" s="168"/>
      <c r="S2310" s="502"/>
      <c r="T2310" s="168"/>
      <c r="U2310" s="168"/>
      <c r="V2310" s="168"/>
      <c r="W2310" s="168"/>
      <c r="X2310" s="168"/>
      <c r="Y2310" s="168"/>
      <c r="Z2310" s="168"/>
      <c r="AA2310" s="168"/>
      <c r="AB2310" s="168"/>
      <c r="AC2310" s="168"/>
      <c r="AD2310" s="168"/>
      <c r="AE2310" s="168"/>
      <c r="AF2310" s="502"/>
      <c r="AG2310" s="168"/>
      <c r="AH2310" s="168"/>
      <c r="AI2310" s="168"/>
      <c r="AJ2310" s="168"/>
      <c r="AK2310" s="168"/>
      <c r="AL2310" s="168"/>
      <c r="AM2310" s="168"/>
      <c r="AN2310" s="168"/>
      <c r="AO2310" s="168"/>
      <c r="AP2310" s="168"/>
      <c r="AQ2310" s="168"/>
      <c r="AR2310" s="168"/>
      <c r="AS2310" s="502"/>
      <c r="AT2310" s="168"/>
      <c r="AU2310" s="168"/>
      <c r="AV2310" s="168"/>
      <c r="AW2310" s="569"/>
      <c r="AX2310" s="569"/>
      <c r="AY2310" s="569"/>
      <c r="AZ2310" s="168"/>
      <c r="BA2310" s="168"/>
      <c r="BB2310" s="168"/>
      <c r="BC2310" s="168"/>
      <c r="BD2310" s="168"/>
      <c r="BE2310" s="168"/>
      <c r="BF2310" s="523"/>
    </row>
    <row r="2311" spans="1:84">
      <c r="A2311" s="149"/>
      <c r="B2311" s="149" t="s">
        <v>165</v>
      </c>
      <c r="C2311" s="151"/>
      <c r="D2311" s="151" t="s">
        <v>761</v>
      </c>
      <c r="E2311" s="379" t="s">
        <v>256</v>
      </c>
      <c r="F2311" s="592"/>
      <c r="G2311" s="168"/>
      <c r="H2311" s="168"/>
      <c r="I2311" s="168"/>
      <c r="J2311" s="168"/>
      <c r="K2311" s="168"/>
      <c r="L2311" s="168"/>
      <c r="M2311" s="168"/>
      <c r="N2311" s="168"/>
      <c r="O2311" s="168"/>
      <c r="P2311" s="168"/>
      <c r="Q2311" s="168"/>
      <c r="R2311" s="168"/>
      <c r="S2311" s="502"/>
      <c r="T2311" s="168"/>
      <c r="U2311" s="168"/>
      <c r="V2311" s="168"/>
      <c r="W2311" s="168"/>
      <c r="X2311" s="168"/>
      <c r="Y2311" s="168"/>
      <c r="Z2311" s="168"/>
      <c r="AA2311" s="168"/>
      <c r="AB2311" s="168"/>
      <c r="AC2311" s="168"/>
      <c r="AD2311" s="168"/>
      <c r="AE2311" s="168"/>
      <c r="AF2311" s="502"/>
      <c r="AG2311" s="168"/>
      <c r="AH2311" s="168"/>
      <c r="AI2311" s="168"/>
      <c r="AJ2311" s="168"/>
      <c r="AK2311" s="168"/>
      <c r="AL2311" s="168"/>
      <c r="AM2311" s="168"/>
      <c r="AN2311" s="168"/>
      <c r="AO2311" s="168"/>
      <c r="AP2311" s="168"/>
      <c r="AQ2311" s="168"/>
      <c r="AR2311" s="168"/>
      <c r="AS2311" s="502"/>
      <c r="AT2311" s="168"/>
      <c r="AU2311" s="168"/>
      <c r="AV2311" s="168"/>
      <c r="AW2311" s="569"/>
      <c r="AX2311" s="569"/>
      <c r="AY2311" s="569"/>
      <c r="AZ2311" s="168"/>
      <c r="BA2311" s="168"/>
      <c r="BB2311" s="168"/>
      <c r="BC2311" s="168"/>
      <c r="BD2311" s="168"/>
      <c r="BE2311" s="168"/>
      <c r="BF2311" s="523"/>
    </row>
    <row r="2312" spans="1:84">
      <c r="A2312" s="149"/>
      <c r="B2312" s="149"/>
      <c r="C2312" s="151"/>
      <c r="D2312" s="151"/>
      <c r="E2312" s="370" t="s">
        <v>869</v>
      </c>
      <c r="F2312" s="592">
        <v>50</v>
      </c>
      <c r="G2312" s="159">
        <v>1</v>
      </c>
      <c r="H2312" s="159">
        <v>5</v>
      </c>
      <c r="I2312" s="275">
        <f>SUM(G2312:H2312)</f>
        <v>6</v>
      </c>
      <c r="J2312" s="159">
        <v>2</v>
      </c>
      <c r="K2312" s="159">
        <v>1</v>
      </c>
      <c r="L2312" s="275">
        <f>SUM(J2312:K2312)</f>
        <v>3</v>
      </c>
      <c r="M2312" s="159">
        <v>0</v>
      </c>
      <c r="N2312" s="159">
        <v>0</v>
      </c>
      <c r="O2312" s="275">
        <f>SUM(M2312:N2312)</f>
        <v>0</v>
      </c>
      <c r="P2312" s="159">
        <v>1</v>
      </c>
      <c r="Q2312" s="159">
        <v>2</v>
      </c>
      <c r="R2312" s="275">
        <f>SUM(P2312:Q2312)</f>
        <v>3</v>
      </c>
      <c r="S2312" s="500"/>
      <c r="T2312" s="275"/>
      <c r="U2312" s="275"/>
      <c r="V2312" s="275">
        <f>SUM(T2312:U2312)</f>
        <v>0</v>
      </c>
      <c r="W2312" s="275"/>
      <c r="X2312" s="275"/>
      <c r="Y2312" s="275">
        <f>SUM(W2312:X2312)</f>
        <v>0</v>
      </c>
      <c r="Z2312" s="275"/>
      <c r="AA2312" s="275"/>
      <c r="AB2312" s="275">
        <f>SUM(Z2312:AA2312)</f>
        <v>0</v>
      </c>
      <c r="AC2312" s="275"/>
      <c r="AD2312" s="275"/>
      <c r="AE2312" s="275">
        <f>SUM(AC2312:AD2312)</f>
        <v>0</v>
      </c>
      <c r="AF2312" s="500"/>
      <c r="AG2312" s="275"/>
      <c r="AH2312" s="275"/>
      <c r="AI2312" s="275">
        <f>SUM(AG2312:AH2312)</f>
        <v>0</v>
      </c>
      <c r="AJ2312" s="275"/>
      <c r="AK2312" s="275"/>
      <c r="AL2312" s="275">
        <f>SUM(AJ2312:AK2312)</f>
        <v>0</v>
      </c>
      <c r="AM2312" s="275"/>
      <c r="AN2312" s="275"/>
      <c r="AO2312" s="275">
        <f>SUM(AM2312:AN2312)</f>
        <v>0</v>
      </c>
      <c r="AP2312" s="275"/>
      <c r="AQ2312" s="275"/>
      <c r="AR2312" s="275">
        <f>SUM(AP2312:AQ2312)</f>
        <v>0</v>
      </c>
      <c r="AS2312" s="500"/>
      <c r="AT2312" s="275"/>
      <c r="AU2312" s="275"/>
      <c r="AV2312" s="275">
        <f>SUM(AT2312:AU2312)</f>
        <v>0</v>
      </c>
      <c r="AW2312" s="567">
        <f t="shared" ref="AW2312:AW2313" si="11134">SUM(G2312,J2312,M2312,P2312,T2312,W2312,Z2312,AC2312,AG2312,AJ2312,AM2312,AP2312,AT2312)</f>
        <v>4</v>
      </c>
      <c r="AX2312" s="567">
        <f t="shared" ref="AX2312:AX2313" si="11135">SUM(H2312,K2312,N2312,Q2312,U2312,X2312,AA2312,AD2312,AH2312,AK2312,AN2312,AQ2312,AU2312)</f>
        <v>8</v>
      </c>
      <c r="AY2312" s="567">
        <f t="shared" ref="AY2312:AY2313" si="11136">SUM(I2312,L2312,O2312,R2312,V2312,Y2312,AB2312,AE2312,AI2312,AL2312,AO2312,AR2312,AV2312)</f>
        <v>12</v>
      </c>
      <c r="AZ2312" s="159"/>
      <c r="BA2312" s="159"/>
      <c r="BB2312" s="275">
        <f>SUM(AZ2312:BA2312)</f>
        <v>0</v>
      </c>
      <c r="BC2312" s="275">
        <v>1</v>
      </c>
      <c r="BD2312" s="275">
        <v>0</v>
      </c>
      <c r="BE2312" s="275">
        <f>SUM(BC2312:BD2312)</f>
        <v>1</v>
      </c>
      <c r="BF2312" s="521"/>
      <c r="BG2312" s="605">
        <f>SUM(F2312,S2312,AF2312,AS2312)</f>
        <v>50</v>
      </c>
      <c r="BH2312" s="533">
        <f>SUM(G2312,T2312,AG2312)</f>
        <v>1</v>
      </c>
      <c r="BI2312" s="533">
        <f t="shared" ref="BI2312" si="11137">SUM(H2312,U2312,AH2312)</f>
        <v>5</v>
      </c>
      <c r="BJ2312" s="533">
        <f t="shared" ref="BJ2312" si="11138">SUM(I2312,V2312,AI2312)</f>
        <v>6</v>
      </c>
      <c r="BK2312" s="533">
        <f t="shared" ref="BK2312" si="11139">SUM(J2312,W2312,AJ2312)</f>
        <v>2</v>
      </c>
      <c r="BL2312" s="533">
        <f t="shared" ref="BL2312" si="11140">SUM(K2312,X2312,AK2312)</f>
        <v>1</v>
      </c>
      <c r="BM2312" s="533">
        <f t="shared" ref="BM2312" si="11141">SUM(L2312,Y2312,AL2312)</f>
        <v>3</v>
      </c>
      <c r="BN2312" s="533">
        <f>SUM(M2312,Z2312,AM2312)</f>
        <v>0</v>
      </c>
      <c r="BO2312" s="533">
        <f t="shared" ref="BO2312" si="11142">SUM(N2312,AA2312,AN2312)</f>
        <v>0</v>
      </c>
      <c r="BP2312" s="533">
        <f t="shared" ref="BP2312" si="11143">SUM(O2312,AB2312,AO2312)</f>
        <v>0</v>
      </c>
      <c r="BQ2312" s="533">
        <f t="shared" ref="BQ2312" si="11144">SUM(P2312,AC2312,AP2312)</f>
        <v>1</v>
      </c>
      <c r="BR2312" s="533">
        <f t="shared" ref="BR2312" si="11145">SUM(Q2312,AD2312,AQ2312)</f>
        <v>2</v>
      </c>
      <c r="BS2312" s="533">
        <f t="shared" ref="BS2312" si="11146">SUM(R2312,AE2312,AR2312)</f>
        <v>3</v>
      </c>
      <c r="BT2312" s="533">
        <f>AT2312</f>
        <v>0</v>
      </c>
      <c r="BU2312" s="533">
        <f t="shared" ref="BU2312" si="11147">AU2312</f>
        <v>0</v>
      </c>
      <c r="BV2312" s="533">
        <f t="shared" ref="BV2312" si="11148">AV2312</f>
        <v>0</v>
      </c>
      <c r="BW2312" s="536">
        <f>SUM(BH2312,BK2312,BN2312,BQ2312,BT2312)</f>
        <v>4</v>
      </c>
      <c r="BX2312" s="536">
        <f t="shared" ref="BX2312" si="11149">SUM(BI2312,BL2312,BO2312,BR2312,BU2312)</f>
        <v>8</v>
      </c>
      <c r="BY2312" s="536">
        <f t="shared" ref="BY2312" si="11150">SUM(BJ2312,BM2312,BP2312,BS2312,BV2312)</f>
        <v>12</v>
      </c>
      <c r="BZ2312" t="s">
        <v>74</v>
      </c>
      <c r="CA2312" s="553">
        <f>AZ2312</f>
        <v>0</v>
      </c>
      <c r="CB2312" s="553">
        <f t="shared" ref="CB2312" si="11151">BA2312</f>
        <v>0</v>
      </c>
      <c r="CC2312" s="553">
        <f t="shared" ref="CC2312" si="11152">BB2312</f>
        <v>0</v>
      </c>
      <c r="CD2312" s="553">
        <f>BC2312</f>
        <v>1</v>
      </c>
      <c r="CE2312" s="553">
        <f t="shared" ref="CE2312" si="11153">BD2312</f>
        <v>0</v>
      </c>
      <c r="CF2312" s="553">
        <f t="shared" ref="CF2312" si="11154">BE2312</f>
        <v>1</v>
      </c>
    </row>
    <row r="2313" spans="1:84">
      <c r="A2313" s="149"/>
      <c r="B2313" s="149"/>
      <c r="C2313" s="151"/>
      <c r="D2313" s="151"/>
      <c r="E2313" s="370" t="s">
        <v>78</v>
      </c>
      <c r="F2313" s="592">
        <v>50</v>
      </c>
      <c r="G2313" s="159">
        <v>10</v>
      </c>
      <c r="H2313" s="159">
        <v>4</v>
      </c>
      <c r="I2313" s="275">
        <f>SUM(G2313:H2313)</f>
        <v>14</v>
      </c>
      <c r="J2313" s="159">
        <v>1</v>
      </c>
      <c r="K2313" s="159">
        <v>2</v>
      </c>
      <c r="L2313" s="275">
        <f>SUM(J2313:K2313)</f>
        <v>3</v>
      </c>
      <c r="M2313" s="159">
        <v>1</v>
      </c>
      <c r="N2313" s="159">
        <v>2</v>
      </c>
      <c r="O2313" s="275">
        <f>SUM(M2313:N2313)</f>
        <v>3</v>
      </c>
      <c r="P2313" s="159">
        <v>14</v>
      </c>
      <c r="Q2313" s="159">
        <v>3</v>
      </c>
      <c r="R2313" s="275">
        <f>SUM(P2313:Q2313)</f>
        <v>17</v>
      </c>
      <c r="S2313" s="500"/>
      <c r="T2313" s="275"/>
      <c r="U2313" s="275"/>
      <c r="V2313" s="275">
        <f>SUM(T2313:U2313)</f>
        <v>0</v>
      </c>
      <c r="W2313" s="275"/>
      <c r="X2313" s="275"/>
      <c r="Y2313" s="275">
        <f>SUM(W2313:X2313)</f>
        <v>0</v>
      </c>
      <c r="Z2313" s="275"/>
      <c r="AA2313" s="275"/>
      <c r="AB2313" s="275">
        <f>SUM(Z2313:AA2313)</f>
        <v>0</v>
      </c>
      <c r="AC2313" s="275"/>
      <c r="AD2313" s="275"/>
      <c r="AE2313" s="275">
        <f>SUM(AC2313:AD2313)</f>
        <v>0</v>
      </c>
      <c r="AF2313" s="500"/>
      <c r="AG2313" s="275"/>
      <c r="AH2313" s="275"/>
      <c r="AI2313" s="275">
        <f>SUM(AG2313:AH2313)</f>
        <v>0</v>
      </c>
      <c r="AJ2313" s="275"/>
      <c r="AK2313" s="275"/>
      <c r="AL2313" s="275">
        <f>SUM(AJ2313:AK2313)</f>
        <v>0</v>
      </c>
      <c r="AM2313" s="275"/>
      <c r="AN2313" s="275"/>
      <c r="AO2313" s="275">
        <f>SUM(AM2313:AN2313)</f>
        <v>0</v>
      </c>
      <c r="AP2313" s="275"/>
      <c r="AQ2313" s="275"/>
      <c r="AR2313" s="275">
        <f>SUM(AP2313:AQ2313)</f>
        <v>0</v>
      </c>
      <c r="AS2313" s="500"/>
      <c r="AT2313" s="275"/>
      <c r="AU2313" s="275">
        <v>0</v>
      </c>
      <c r="AV2313" s="275">
        <f>SUM(AT2313:AU2313)</f>
        <v>0</v>
      </c>
      <c r="AW2313" s="567">
        <f t="shared" si="11134"/>
        <v>26</v>
      </c>
      <c r="AX2313" s="567">
        <f t="shared" si="11135"/>
        <v>11</v>
      </c>
      <c r="AY2313" s="567">
        <f t="shared" si="11136"/>
        <v>37</v>
      </c>
      <c r="AZ2313" s="159">
        <v>1</v>
      </c>
      <c r="BA2313" s="159">
        <v>0</v>
      </c>
      <c r="BB2313" s="275">
        <f>SUM(AZ2313:BA2313)</f>
        <v>1</v>
      </c>
      <c r="BC2313" s="275">
        <v>2</v>
      </c>
      <c r="BD2313" s="275">
        <v>0</v>
      </c>
      <c r="BE2313" s="275">
        <f>SUM(BC2313:BD2313)</f>
        <v>2</v>
      </c>
      <c r="BF2313" s="521"/>
      <c r="BG2313" s="605">
        <f>SUM(F2313,S2313,AF2313,AS2313)</f>
        <v>50</v>
      </c>
      <c r="BH2313" s="533">
        <f>SUM(G2313,T2313,AG2313)</f>
        <v>10</v>
      </c>
      <c r="BI2313" s="533">
        <f t="shared" ref="BI2313:BI2314" si="11155">SUM(H2313,U2313,AH2313)</f>
        <v>4</v>
      </c>
      <c r="BJ2313" s="533">
        <f t="shared" ref="BJ2313:BJ2314" si="11156">SUM(I2313,V2313,AI2313)</f>
        <v>14</v>
      </c>
      <c r="BK2313" s="533">
        <f t="shared" ref="BK2313:BK2314" si="11157">SUM(J2313,W2313,AJ2313)</f>
        <v>1</v>
      </c>
      <c r="BL2313" s="533">
        <f t="shared" ref="BL2313:BL2314" si="11158">SUM(K2313,X2313,AK2313)</f>
        <v>2</v>
      </c>
      <c r="BM2313" s="533">
        <f t="shared" ref="BM2313:BM2314" si="11159">SUM(L2313,Y2313,AL2313)</f>
        <v>3</v>
      </c>
      <c r="BN2313" s="533">
        <f>SUM(M2313,Z2313,AM2313)</f>
        <v>1</v>
      </c>
      <c r="BO2313" s="533">
        <f t="shared" ref="BO2313:BO2314" si="11160">SUM(N2313,AA2313,AN2313)</f>
        <v>2</v>
      </c>
      <c r="BP2313" s="533">
        <f t="shared" ref="BP2313:BP2314" si="11161">SUM(O2313,AB2313,AO2313)</f>
        <v>3</v>
      </c>
      <c r="BQ2313" s="533">
        <f t="shared" ref="BQ2313:BQ2314" si="11162">SUM(P2313,AC2313,AP2313)</f>
        <v>14</v>
      </c>
      <c r="BR2313" s="533">
        <f t="shared" ref="BR2313:BR2314" si="11163">SUM(Q2313,AD2313,AQ2313)</f>
        <v>3</v>
      </c>
      <c r="BS2313" s="533">
        <f t="shared" ref="BS2313:BS2314" si="11164">SUM(R2313,AE2313,AR2313)</f>
        <v>17</v>
      </c>
      <c r="BT2313" s="533">
        <f>AT2313</f>
        <v>0</v>
      </c>
      <c r="BU2313" s="533">
        <f t="shared" ref="BU2313:BU2314" si="11165">AU2313</f>
        <v>0</v>
      </c>
      <c r="BV2313" s="533">
        <f t="shared" ref="BV2313:BV2314" si="11166">AV2313</f>
        <v>0</v>
      </c>
      <c r="BW2313" s="536">
        <f>SUM(BH2313,BK2313,BN2313,BQ2313,BT2313)</f>
        <v>26</v>
      </c>
      <c r="BX2313" s="536">
        <f t="shared" ref="BX2313:BX2314" si="11167">SUM(BI2313,BL2313,BO2313,BR2313,BU2313)</f>
        <v>11</v>
      </c>
      <c r="BY2313" s="536">
        <f t="shared" ref="BY2313:BY2314" si="11168">SUM(BJ2313,BM2313,BP2313,BS2313,BV2313)</f>
        <v>37</v>
      </c>
      <c r="BZ2313" t="s">
        <v>74</v>
      </c>
      <c r="CA2313" s="553">
        <f>AZ2313</f>
        <v>1</v>
      </c>
      <c r="CB2313" s="553">
        <f t="shared" ref="CB2313:CB2314" si="11169">BA2313</f>
        <v>0</v>
      </c>
      <c r="CC2313" s="553">
        <f t="shared" ref="CC2313:CC2314" si="11170">BB2313</f>
        <v>1</v>
      </c>
      <c r="CD2313" s="553">
        <f>BC2313</f>
        <v>2</v>
      </c>
      <c r="CE2313" s="553">
        <f t="shared" ref="CE2313:CE2314" si="11171">BD2313</f>
        <v>0</v>
      </c>
      <c r="CF2313" s="553">
        <f t="shared" ref="CF2313:CF2314" si="11172">BE2313</f>
        <v>2</v>
      </c>
    </row>
    <row r="2314" spans="1:84">
      <c r="A2314" s="149"/>
      <c r="B2314" s="149"/>
      <c r="C2314" s="151"/>
      <c r="D2314" s="151"/>
      <c r="E2314" s="370"/>
      <c r="F2314" s="592">
        <f>SUM(F2312:F2313)</f>
        <v>100</v>
      </c>
      <c r="G2314" s="168">
        <f t="shared" ref="G2314:BE2314" si="11173">SUM(G2312:G2313)</f>
        <v>11</v>
      </c>
      <c r="H2314" s="168">
        <f t="shared" si="11173"/>
        <v>9</v>
      </c>
      <c r="I2314" s="168">
        <f t="shared" si="11173"/>
        <v>20</v>
      </c>
      <c r="J2314" s="168">
        <f t="shared" si="11173"/>
        <v>3</v>
      </c>
      <c r="K2314" s="168">
        <f t="shared" si="11173"/>
        <v>3</v>
      </c>
      <c r="L2314" s="168">
        <f t="shared" si="11173"/>
        <v>6</v>
      </c>
      <c r="M2314" s="168">
        <f t="shared" si="11173"/>
        <v>1</v>
      </c>
      <c r="N2314" s="168">
        <f t="shared" si="11173"/>
        <v>2</v>
      </c>
      <c r="O2314" s="168">
        <f t="shared" si="11173"/>
        <v>3</v>
      </c>
      <c r="P2314" s="168">
        <f t="shared" si="11173"/>
        <v>15</v>
      </c>
      <c r="Q2314" s="168">
        <f t="shared" si="11173"/>
        <v>5</v>
      </c>
      <c r="R2314" s="168">
        <f t="shared" si="11173"/>
        <v>20</v>
      </c>
      <c r="S2314" s="502">
        <f t="shared" si="11173"/>
        <v>0</v>
      </c>
      <c r="T2314" s="168">
        <f t="shared" si="11173"/>
        <v>0</v>
      </c>
      <c r="U2314" s="168">
        <f t="shared" si="11173"/>
        <v>0</v>
      </c>
      <c r="V2314" s="168">
        <f t="shared" si="11173"/>
        <v>0</v>
      </c>
      <c r="W2314" s="168">
        <f t="shared" si="11173"/>
        <v>0</v>
      </c>
      <c r="X2314" s="168">
        <f t="shared" si="11173"/>
        <v>0</v>
      </c>
      <c r="Y2314" s="168">
        <f t="shared" si="11173"/>
        <v>0</v>
      </c>
      <c r="Z2314" s="168">
        <f t="shared" si="11173"/>
        <v>0</v>
      </c>
      <c r="AA2314" s="168">
        <f t="shared" si="11173"/>
        <v>0</v>
      </c>
      <c r="AB2314" s="168">
        <f t="shared" si="11173"/>
        <v>0</v>
      </c>
      <c r="AC2314" s="168">
        <f t="shared" si="11173"/>
        <v>0</v>
      </c>
      <c r="AD2314" s="168">
        <f t="shared" si="11173"/>
        <v>0</v>
      </c>
      <c r="AE2314" s="168">
        <f t="shared" si="11173"/>
        <v>0</v>
      </c>
      <c r="AF2314" s="502">
        <f t="shared" si="11173"/>
        <v>0</v>
      </c>
      <c r="AG2314" s="168">
        <f t="shared" si="11173"/>
        <v>0</v>
      </c>
      <c r="AH2314" s="168">
        <f t="shared" si="11173"/>
        <v>0</v>
      </c>
      <c r="AI2314" s="168">
        <f t="shared" si="11173"/>
        <v>0</v>
      </c>
      <c r="AJ2314" s="168">
        <f t="shared" si="11173"/>
        <v>0</v>
      </c>
      <c r="AK2314" s="168">
        <f t="shared" si="11173"/>
        <v>0</v>
      </c>
      <c r="AL2314" s="168">
        <f t="shared" si="11173"/>
        <v>0</v>
      </c>
      <c r="AM2314" s="168">
        <f t="shared" si="11173"/>
        <v>0</v>
      </c>
      <c r="AN2314" s="168">
        <f t="shared" si="11173"/>
        <v>0</v>
      </c>
      <c r="AO2314" s="168">
        <f t="shared" si="11173"/>
        <v>0</v>
      </c>
      <c r="AP2314" s="168">
        <f t="shared" si="11173"/>
        <v>0</v>
      </c>
      <c r="AQ2314" s="168">
        <f t="shared" si="11173"/>
        <v>0</v>
      </c>
      <c r="AR2314" s="168">
        <f t="shared" si="11173"/>
        <v>0</v>
      </c>
      <c r="AS2314" s="502">
        <f t="shared" si="11173"/>
        <v>0</v>
      </c>
      <c r="AT2314" s="168">
        <f t="shared" si="11173"/>
        <v>0</v>
      </c>
      <c r="AU2314" s="168">
        <f t="shared" si="11173"/>
        <v>0</v>
      </c>
      <c r="AV2314" s="168">
        <f t="shared" si="11173"/>
        <v>0</v>
      </c>
      <c r="AW2314" s="569">
        <f t="shared" si="11173"/>
        <v>30</v>
      </c>
      <c r="AX2314" s="569">
        <f t="shared" si="11173"/>
        <v>19</v>
      </c>
      <c r="AY2314" s="569">
        <f t="shared" si="11173"/>
        <v>49</v>
      </c>
      <c r="AZ2314" s="168">
        <f t="shared" si="11173"/>
        <v>1</v>
      </c>
      <c r="BA2314" s="168">
        <f t="shared" si="11173"/>
        <v>0</v>
      </c>
      <c r="BB2314" s="168">
        <f t="shared" si="11173"/>
        <v>1</v>
      </c>
      <c r="BC2314" s="168">
        <f t="shared" si="11173"/>
        <v>3</v>
      </c>
      <c r="BD2314" s="168">
        <f t="shared" si="11173"/>
        <v>0</v>
      </c>
      <c r="BE2314" s="168">
        <f t="shared" si="11173"/>
        <v>3</v>
      </c>
      <c r="BF2314" s="523"/>
      <c r="BG2314" s="605">
        <f>SUM(F2314,S2314,AF2314,AS2314)</f>
        <v>100</v>
      </c>
      <c r="BH2314" s="533">
        <f>SUM(G2314,T2314,AG2314)</f>
        <v>11</v>
      </c>
      <c r="BI2314" s="533">
        <f t="shared" si="11155"/>
        <v>9</v>
      </c>
      <c r="BJ2314" s="533">
        <f t="shared" si="11156"/>
        <v>20</v>
      </c>
      <c r="BK2314" s="533">
        <f t="shared" si="11157"/>
        <v>3</v>
      </c>
      <c r="BL2314" s="533">
        <f t="shared" si="11158"/>
        <v>3</v>
      </c>
      <c r="BM2314" s="533">
        <f t="shared" si="11159"/>
        <v>6</v>
      </c>
      <c r="BN2314" s="533">
        <f>SUM(M2314,Z2314,AM2314)</f>
        <v>1</v>
      </c>
      <c r="BO2314" s="533">
        <f t="shared" si="11160"/>
        <v>2</v>
      </c>
      <c r="BP2314" s="533">
        <f t="shared" si="11161"/>
        <v>3</v>
      </c>
      <c r="BQ2314" s="533">
        <f t="shared" si="11162"/>
        <v>15</v>
      </c>
      <c r="BR2314" s="533">
        <f t="shared" si="11163"/>
        <v>5</v>
      </c>
      <c r="BS2314" s="533">
        <f t="shared" si="11164"/>
        <v>20</v>
      </c>
      <c r="BT2314" s="533">
        <f>AT2314</f>
        <v>0</v>
      </c>
      <c r="BU2314" s="533">
        <f t="shared" si="11165"/>
        <v>0</v>
      </c>
      <c r="BV2314" s="533">
        <f t="shared" si="11166"/>
        <v>0</v>
      </c>
      <c r="BW2314" s="536">
        <f>SUM(BH2314,BK2314,BN2314,BQ2314,BT2314)</f>
        <v>30</v>
      </c>
      <c r="BX2314" s="536">
        <f t="shared" si="11167"/>
        <v>19</v>
      </c>
      <c r="BY2314" s="536">
        <f t="shared" si="11168"/>
        <v>49</v>
      </c>
      <c r="BZ2314" t="s">
        <v>74</v>
      </c>
      <c r="CA2314" s="553">
        <f>AZ2314</f>
        <v>1</v>
      </c>
      <c r="CB2314" s="553">
        <f t="shared" si="11169"/>
        <v>0</v>
      </c>
      <c r="CC2314" s="553">
        <f t="shared" si="11170"/>
        <v>1</v>
      </c>
      <c r="CD2314" s="553">
        <f>BC2314</f>
        <v>3</v>
      </c>
      <c r="CE2314" s="553">
        <f t="shared" si="11171"/>
        <v>0</v>
      </c>
      <c r="CF2314" s="553">
        <f t="shared" si="11172"/>
        <v>3</v>
      </c>
    </row>
    <row r="2315" spans="1:84">
      <c r="A2315" s="149"/>
      <c r="B2315" s="149"/>
      <c r="C2315" s="151"/>
      <c r="D2315" s="151"/>
      <c r="E2315" s="370"/>
      <c r="F2315" s="592"/>
      <c r="G2315" s="159"/>
      <c r="H2315" s="159"/>
      <c r="I2315" s="159"/>
      <c r="J2315" s="159"/>
      <c r="K2315" s="159"/>
      <c r="L2315" s="159"/>
      <c r="M2315" s="159"/>
      <c r="N2315" s="159"/>
      <c r="O2315" s="159"/>
      <c r="P2315" s="159"/>
      <c r="Q2315" s="159"/>
      <c r="R2315" s="159"/>
      <c r="S2315" s="503"/>
      <c r="T2315" s="159"/>
      <c r="U2315" s="159"/>
      <c r="V2315" s="159"/>
      <c r="W2315" s="159"/>
      <c r="X2315" s="159"/>
      <c r="Y2315" s="159"/>
      <c r="Z2315" s="159"/>
      <c r="AA2315" s="159"/>
      <c r="AB2315" s="159"/>
      <c r="AC2315" s="159"/>
      <c r="AD2315" s="159"/>
      <c r="AE2315" s="159"/>
      <c r="AF2315" s="503"/>
      <c r="AG2315" s="159"/>
      <c r="AH2315" s="159"/>
      <c r="AI2315" s="159"/>
      <c r="AJ2315" s="159"/>
      <c r="AK2315" s="159"/>
      <c r="AL2315" s="159"/>
      <c r="AM2315" s="159"/>
      <c r="AN2315" s="159"/>
      <c r="AO2315" s="159"/>
      <c r="AP2315" s="159"/>
      <c r="AQ2315" s="159"/>
      <c r="AR2315" s="159"/>
      <c r="AS2315" s="503"/>
      <c r="AT2315" s="159"/>
      <c r="AU2315" s="159"/>
      <c r="AV2315" s="159"/>
      <c r="AW2315" s="570"/>
      <c r="AX2315" s="570"/>
      <c r="AY2315" s="570"/>
      <c r="AZ2315" s="159"/>
      <c r="BA2315" s="159"/>
      <c r="BB2315" s="159"/>
      <c r="BC2315" s="159"/>
      <c r="BD2315" s="159"/>
      <c r="BE2315" s="159"/>
      <c r="BF2315" s="474"/>
    </row>
    <row r="2316" spans="1:84">
      <c r="A2316" s="149"/>
      <c r="B2316" s="149" t="s">
        <v>166</v>
      </c>
      <c r="C2316" s="151"/>
      <c r="D2316" s="151"/>
      <c r="E2316" s="379" t="s">
        <v>254</v>
      </c>
      <c r="F2316" s="592"/>
      <c r="G2316" s="159"/>
      <c r="H2316" s="159"/>
      <c r="I2316" s="159"/>
      <c r="J2316" s="159"/>
      <c r="K2316" s="159"/>
      <c r="L2316" s="159"/>
      <c r="M2316" s="159"/>
      <c r="N2316" s="159"/>
      <c r="O2316" s="159"/>
      <c r="P2316" s="159"/>
      <c r="Q2316" s="159"/>
      <c r="R2316" s="159"/>
      <c r="S2316" s="503"/>
      <c r="T2316" s="159"/>
      <c r="U2316" s="159"/>
      <c r="V2316" s="159"/>
      <c r="W2316" s="159"/>
      <c r="X2316" s="159"/>
      <c r="Y2316" s="159"/>
      <c r="Z2316" s="159"/>
      <c r="AA2316" s="159"/>
      <c r="AB2316" s="159"/>
      <c r="AC2316" s="159"/>
      <c r="AD2316" s="159"/>
      <c r="AE2316" s="159"/>
      <c r="AF2316" s="503"/>
      <c r="AG2316" s="159"/>
      <c r="AH2316" s="159"/>
      <c r="AI2316" s="159"/>
      <c r="AJ2316" s="159"/>
      <c r="AK2316" s="159"/>
      <c r="AL2316" s="159"/>
      <c r="AM2316" s="159"/>
      <c r="AN2316" s="159"/>
      <c r="AO2316" s="159"/>
      <c r="AP2316" s="159"/>
      <c r="AQ2316" s="159"/>
      <c r="AR2316" s="159"/>
      <c r="AS2316" s="503"/>
      <c r="AT2316" s="159"/>
      <c r="AU2316" s="159"/>
      <c r="AV2316" s="159"/>
      <c r="AW2316" s="570"/>
      <c r="AX2316" s="570"/>
      <c r="AY2316" s="570"/>
      <c r="AZ2316" s="159"/>
      <c r="BA2316" s="159"/>
      <c r="BB2316" s="159"/>
      <c r="BC2316" s="159"/>
      <c r="BD2316" s="159"/>
      <c r="BE2316" s="159"/>
      <c r="BF2316" s="474"/>
    </row>
    <row r="2317" spans="1:84">
      <c r="A2317" s="149"/>
      <c r="B2317" s="149"/>
      <c r="C2317" s="151"/>
      <c r="D2317" s="151"/>
      <c r="E2317" s="288" t="s">
        <v>77</v>
      </c>
      <c r="F2317" s="592">
        <v>50</v>
      </c>
      <c r="G2317" s="159">
        <v>4</v>
      </c>
      <c r="H2317" s="159">
        <v>2</v>
      </c>
      <c r="I2317" s="275">
        <f>SUM(G2317:H2317)</f>
        <v>6</v>
      </c>
      <c r="J2317" s="159">
        <v>1</v>
      </c>
      <c r="K2317" s="159"/>
      <c r="L2317" s="275">
        <f>SUM(J2317:K2317)</f>
        <v>1</v>
      </c>
      <c r="M2317" s="159"/>
      <c r="N2317" s="159"/>
      <c r="O2317" s="275">
        <f>SUM(M2317:N2317)</f>
        <v>0</v>
      </c>
      <c r="P2317" s="159">
        <v>2</v>
      </c>
      <c r="Q2317" s="159">
        <v>4</v>
      </c>
      <c r="R2317" s="275">
        <f>SUM(P2317:Q2317)</f>
        <v>6</v>
      </c>
      <c r="S2317" s="500"/>
      <c r="T2317" s="275"/>
      <c r="U2317" s="275"/>
      <c r="V2317" s="275">
        <f>SUM(T2317:U2317)</f>
        <v>0</v>
      </c>
      <c r="W2317" s="275"/>
      <c r="X2317" s="275"/>
      <c r="Y2317" s="275">
        <f>SUM(W2317:X2317)</f>
        <v>0</v>
      </c>
      <c r="Z2317" s="275"/>
      <c r="AA2317" s="275"/>
      <c r="AB2317" s="275">
        <f>SUM(Z2317:AA2317)</f>
        <v>0</v>
      </c>
      <c r="AC2317" s="275"/>
      <c r="AD2317" s="275"/>
      <c r="AE2317" s="275">
        <f>SUM(AC2317:AD2317)</f>
        <v>0</v>
      </c>
      <c r="AF2317" s="500"/>
      <c r="AG2317" s="275"/>
      <c r="AH2317" s="275"/>
      <c r="AI2317" s="275">
        <f>SUM(AG2317:AH2317)</f>
        <v>0</v>
      </c>
      <c r="AJ2317" s="275"/>
      <c r="AK2317" s="275"/>
      <c r="AL2317" s="275">
        <f>SUM(AJ2317:AK2317)</f>
        <v>0</v>
      </c>
      <c r="AM2317" s="275"/>
      <c r="AN2317" s="275"/>
      <c r="AO2317" s="275">
        <f>SUM(AM2317:AN2317)</f>
        <v>0</v>
      </c>
      <c r="AP2317" s="275"/>
      <c r="AQ2317" s="275"/>
      <c r="AR2317" s="275">
        <f>SUM(AP2317:AQ2317)</f>
        <v>0</v>
      </c>
      <c r="AS2317" s="500"/>
      <c r="AT2317" s="275"/>
      <c r="AU2317" s="275"/>
      <c r="AV2317" s="275">
        <f>SUM(AT2317:AU2317)</f>
        <v>0</v>
      </c>
      <c r="AW2317" s="567">
        <f t="shared" ref="AW2317:AW2318" si="11174">SUM(G2317,J2317,M2317,P2317,T2317,W2317,Z2317,AC2317,AG2317,AJ2317,AM2317,AP2317,AT2317)</f>
        <v>7</v>
      </c>
      <c r="AX2317" s="567">
        <f t="shared" ref="AX2317:AX2318" si="11175">SUM(H2317,K2317,N2317,Q2317,U2317,X2317,AA2317,AD2317,AH2317,AK2317,AN2317,AQ2317,AU2317)</f>
        <v>6</v>
      </c>
      <c r="AY2317" s="567">
        <f t="shared" ref="AY2317:AY2318" si="11176">SUM(I2317,L2317,O2317,R2317,V2317,Y2317,AB2317,AE2317,AI2317,AL2317,AO2317,AR2317,AV2317)</f>
        <v>13</v>
      </c>
      <c r="AZ2317" s="159"/>
      <c r="BA2317" s="159"/>
      <c r="BB2317" s="275">
        <f>SUM(AZ2317:BA2317)</f>
        <v>0</v>
      </c>
      <c r="BC2317" s="275">
        <v>1</v>
      </c>
      <c r="BD2317" s="275"/>
      <c r="BE2317" s="275">
        <f>SUM(BC2317:BD2317)</f>
        <v>1</v>
      </c>
      <c r="BF2317" s="521"/>
      <c r="BG2317" s="605">
        <f>SUM(F2317,S2317,AF2317,AS2317)</f>
        <v>50</v>
      </c>
      <c r="BH2317" s="533">
        <f>SUM(G2317,T2317,AG2317)</f>
        <v>4</v>
      </c>
      <c r="BI2317" s="533">
        <f t="shared" ref="BI2317:BI2319" si="11177">SUM(H2317,U2317,AH2317)</f>
        <v>2</v>
      </c>
      <c r="BJ2317" s="533">
        <f t="shared" ref="BJ2317:BJ2319" si="11178">SUM(I2317,V2317,AI2317)</f>
        <v>6</v>
      </c>
      <c r="BK2317" s="533">
        <f t="shared" ref="BK2317:BK2319" si="11179">SUM(J2317,W2317,AJ2317)</f>
        <v>1</v>
      </c>
      <c r="BL2317" s="533">
        <f t="shared" ref="BL2317:BL2319" si="11180">SUM(K2317,X2317,AK2317)</f>
        <v>0</v>
      </c>
      <c r="BM2317" s="533">
        <f t="shared" ref="BM2317:BM2319" si="11181">SUM(L2317,Y2317,AL2317)</f>
        <v>1</v>
      </c>
      <c r="BN2317" s="533">
        <f>SUM(M2317,Z2317,AM2317)</f>
        <v>0</v>
      </c>
      <c r="BO2317" s="533">
        <f t="shared" ref="BO2317:BO2319" si="11182">SUM(N2317,AA2317,AN2317)</f>
        <v>0</v>
      </c>
      <c r="BP2317" s="533">
        <f t="shared" ref="BP2317:BP2319" si="11183">SUM(O2317,AB2317,AO2317)</f>
        <v>0</v>
      </c>
      <c r="BQ2317" s="533">
        <f t="shared" ref="BQ2317:BQ2319" si="11184">SUM(P2317,AC2317,AP2317)</f>
        <v>2</v>
      </c>
      <c r="BR2317" s="533">
        <f t="shared" ref="BR2317:BR2319" si="11185">SUM(Q2317,AD2317,AQ2317)</f>
        <v>4</v>
      </c>
      <c r="BS2317" s="533">
        <f t="shared" ref="BS2317:BS2319" si="11186">SUM(R2317,AE2317,AR2317)</f>
        <v>6</v>
      </c>
      <c r="BT2317" s="533">
        <f>AT2317</f>
        <v>0</v>
      </c>
      <c r="BU2317" s="533">
        <f t="shared" ref="BU2317:BU2319" si="11187">AU2317</f>
        <v>0</v>
      </c>
      <c r="BV2317" s="533">
        <f t="shared" ref="BV2317:BV2319" si="11188">AV2317</f>
        <v>0</v>
      </c>
      <c r="BW2317" s="536">
        <f>SUM(BH2317,BK2317,BN2317,BQ2317,BT2317)</f>
        <v>7</v>
      </c>
      <c r="BX2317" s="536">
        <f t="shared" ref="BX2317:BX2319" si="11189">SUM(BI2317,BL2317,BO2317,BR2317,BU2317)</f>
        <v>6</v>
      </c>
      <c r="BY2317" s="536">
        <f t="shared" ref="BY2317:BY2319" si="11190">SUM(BJ2317,BM2317,BP2317,BS2317,BV2317)</f>
        <v>13</v>
      </c>
      <c r="BZ2317" t="s">
        <v>74</v>
      </c>
      <c r="CA2317" s="553">
        <f>AZ2317</f>
        <v>0</v>
      </c>
      <c r="CB2317" s="553">
        <f t="shared" ref="CB2317:CB2319" si="11191">BA2317</f>
        <v>0</v>
      </c>
      <c r="CC2317" s="553">
        <f t="shared" ref="CC2317:CC2319" si="11192">BB2317</f>
        <v>0</v>
      </c>
      <c r="CD2317" s="553">
        <f>BC2317</f>
        <v>1</v>
      </c>
      <c r="CE2317" s="553">
        <f t="shared" ref="CE2317:CE2319" si="11193">BD2317</f>
        <v>0</v>
      </c>
      <c r="CF2317" s="553">
        <f t="shared" ref="CF2317:CF2319" si="11194">BE2317</f>
        <v>1</v>
      </c>
    </row>
    <row r="2318" spans="1:84">
      <c r="A2318" s="149"/>
      <c r="B2318" s="149"/>
      <c r="C2318" s="151"/>
      <c r="D2318" s="151"/>
      <c r="E2318" s="288" t="s">
        <v>78</v>
      </c>
      <c r="F2318" s="592">
        <v>50</v>
      </c>
      <c r="G2318" s="159">
        <v>2</v>
      </c>
      <c r="H2318" s="159"/>
      <c r="I2318" s="275">
        <f>SUM(G2318:H2318)</f>
        <v>2</v>
      </c>
      <c r="J2318" s="159">
        <v>1</v>
      </c>
      <c r="K2318" s="159"/>
      <c r="L2318" s="275">
        <f>SUM(J2318:K2318)</f>
        <v>1</v>
      </c>
      <c r="M2318" s="159"/>
      <c r="N2318" s="159">
        <v>2</v>
      </c>
      <c r="O2318" s="275">
        <f>SUM(M2318:N2318)</f>
        <v>2</v>
      </c>
      <c r="P2318" s="159">
        <v>15</v>
      </c>
      <c r="Q2318" s="159">
        <v>1</v>
      </c>
      <c r="R2318" s="275">
        <f>SUM(P2318:Q2318)</f>
        <v>16</v>
      </c>
      <c r="S2318" s="500"/>
      <c r="T2318" s="275"/>
      <c r="U2318" s="275"/>
      <c r="V2318" s="275">
        <f>SUM(T2318:U2318)</f>
        <v>0</v>
      </c>
      <c r="W2318" s="275"/>
      <c r="X2318" s="275"/>
      <c r="Y2318" s="275">
        <f>SUM(W2318:X2318)</f>
        <v>0</v>
      </c>
      <c r="Z2318" s="275"/>
      <c r="AA2318" s="275"/>
      <c r="AB2318" s="275">
        <f>SUM(Z2318:AA2318)</f>
        <v>0</v>
      </c>
      <c r="AC2318" s="275"/>
      <c r="AD2318" s="275"/>
      <c r="AE2318" s="275">
        <f>SUM(AC2318:AD2318)</f>
        <v>0</v>
      </c>
      <c r="AF2318" s="500"/>
      <c r="AG2318" s="275"/>
      <c r="AH2318" s="275"/>
      <c r="AI2318" s="275">
        <f>SUM(AG2318:AH2318)</f>
        <v>0</v>
      </c>
      <c r="AJ2318" s="275"/>
      <c r="AK2318" s="275"/>
      <c r="AL2318" s="275">
        <f>SUM(AJ2318:AK2318)</f>
        <v>0</v>
      </c>
      <c r="AM2318" s="275"/>
      <c r="AN2318" s="275"/>
      <c r="AO2318" s="275">
        <f>SUM(AM2318:AN2318)</f>
        <v>0</v>
      </c>
      <c r="AP2318" s="275"/>
      <c r="AQ2318" s="275"/>
      <c r="AR2318" s="275">
        <f>SUM(AP2318:AQ2318)</f>
        <v>0</v>
      </c>
      <c r="AS2318" s="500"/>
      <c r="AT2318" s="275"/>
      <c r="AU2318" s="275"/>
      <c r="AV2318" s="275">
        <f>SUM(AT2318:AU2318)</f>
        <v>0</v>
      </c>
      <c r="AW2318" s="567">
        <f t="shared" si="11174"/>
        <v>18</v>
      </c>
      <c r="AX2318" s="567">
        <f t="shared" si="11175"/>
        <v>3</v>
      </c>
      <c r="AY2318" s="567">
        <f t="shared" si="11176"/>
        <v>21</v>
      </c>
      <c r="AZ2318" s="159"/>
      <c r="BA2318" s="159"/>
      <c r="BB2318" s="275">
        <f>SUM(AZ2318:BA2318)</f>
        <v>0</v>
      </c>
      <c r="BC2318" s="275"/>
      <c r="BD2318" s="275"/>
      <c r="BE2318" s="275">
        <f>SUM(BC2318:BD2318)</f>
        <v>0</v>
      </c>
      <c r="BF2318" s="521"/>
      <c r="BG2318" s="605">
        <f>SUM(F2318,S2318,AF2318,AS2318)</f>
        <v>50</v>
      </c>
      <c r="BH2318" s="533">
        <f>SUM(G2318,T2318,AG2318)</f>
        <v>2</v>
      </c>
      <c r="BI2318" s="533">
        <f t="shared" si="11177"/>
        <v>0</v>
      </c>
      <c r="BJ2318" s="533">
        <f t="shared" si="11178"/>
        <v>2</v>
      </c>
      <c r="BK2318" s="533">
        <f t="shared" si="11179"/>
        <v>1</v>
      </c>
      <c r="BL2318" s="533">
        <f t="shared" si="11180"/>
        <v>0</v>
      </c>
      <c r="BM2318" s="533">
        <f t="shared" si="11181"/>
        <v>1</v>
      </c>
      <c r="BN2318" s="533">
        <f>SUM(M2318,Z2318,AM2318)</f>
        <v>0</v>
      </c>
      <c r="BO2318" s="533">
        <f t="shared" si="11182"/>
        <v>2</v>
      </c>
      <c r="BP2318" s="533">
        <f t="shared" si="11183"/>
        <v>2</v>
      </c>
      <c r="BQ2318" s="533">
        <f t="shared" si="11184"/>
        <v>15</v>
      </c>
      <c r="BR2318" s="533">
        <f t="shared" si="11185"/>
        <v>1</v>
      </c>
      <c r="BS2318" s="533">
        <f t="shared" si="11186"/>
        <v>16</v>
      </c>
      <c r="BT2318" s="533">
        <f>AT2318</f>
        <v>0</v>
      </c>
      <c r="BU2318" s="533">
        <f t="shared" si="11187"/>
        <v>0</v>
      </c>
      <c r="BV2318" s="533">
        <f t="shared" si="11188"/>
        <v>0</v>
      </c>
      <c r="BW2318" s="536">
        <f>SUM(BH2318,BK2318,BN2318,BQ2318,BT2318)</f>
        <v>18</v>
      </c>
      <c r="BX2318" s="536">
        <f t="shared" si="11189"/>
        <v>3</v>
      </c>
      <c r="BY2318" s="536">
        <f t="shared" si="11190"/>
        <v>21</v>
      </c>
      <c r="BZ2318" t="s">
        <v>74</v>
      </c>
      <c r="CA2318" s="553">
        <f>AZ2318</f>
        <v>0</v>
      </c>
      <c r="CB2318" s="553">
        <f t="shared" si="11191"/>
        <v>0</v>
      </c>
      <c r="CC2318" s="553">
        <f t="shared" si="11192"/>
        <v>0</v>
      </c>
      <c r="CD2318" s="553">
        <f>BC2318</f>
        <v>0</v>
      </c>
      <c r="CE2318" s="553">
        <f t="shared" si="11193"/>
        <v>0</v>
      </c>
      <c r="CF2318" s="553">
        <f t="shared" si="11194"/>
        <v>0</v>
      </c>
    </row>
    <row r="2319" spans="1:84">
      <c r="A2319" s="149"/>
      <c r="B2319" s="149"/>
      <c r="C2319" s="151"/>
      <c r="D2319" s="151"/>
      <c r="E2319" s="288"/>
      <c r="F2319" s="592">
        <f t="shared" ref="F2319:BE2319" si="11195">SUM(F2317:F2318)</f>
        <v>100</v>
      </c>
      <c r="G2319" s="168">
        <f t="shared" si="11195"/>
        <v>6</v>
      </c>
      <c r="H2319" s="168">
        <f t="shared" si="11195"/>
        <v>2</v>
      </c>
      <c r="I2319" s="168">
        <f t="shared" si="11195"/>
        <v>8</v>
      </c>
      <c r="J2319" s="168">
        <f t="shared" si="11195"/>
        <v>2</v>
      </c>
      <c r="K2319" s="168">
        <f t="shared" si="11195"/>
        <v>0</v>
      </c>
      <c r="L2319" s="168">
        <f t="shared" si="11195"/>
        <v>2</v>
      </c>
      <c r="M2319" s="168">
        <f t="shared" si="11195"/>
        <v>0</v>
      </c>
      <c r="N2319" s="168">
        <f t="shared" si="11195"/>
        <v>2</v>
      </c>
      <c r="O2319" s="168">
        <f t="shared" si="11195"/>
        <v>2</v>
      </c>
      <c r="P2319" s="168">
        <f t="shared" si="11195"/>
        <v>17</v>
      </c>
      <c r="Q2319" s="168">
        <f t="shared" si="11195"/>
        <v>5</v>
      </c>
      <c r="R2319" s="168">
        <f t="shared" si="11195"/>
        <v>22</v>
      </c>
      <c r="S2319" s="502">
        <f t="shared" si="11195"/>
        <v>0</v>
      </c>
      <c r="T2319" s="168">
        <f t="shared" si="11195"/>
        <v>0</v>
      </c>
      <c r="U2319" s="168">
        <f t="shared" si="11195"/>
        <v>0</v>
      </c>
      <c r="V2319" s="168">
        <f t="shared" si="11195"/>
        <v>0</v>
      </c>
      <c r="W2319" s="168">
        <f t="shared" si="11195"/>
        <v>0</v>
      </c>
      <c r="X2319" s="168">
        <f t="shared" si="11195"/>
        <v>0</v>
      </c>
      <c r="Y2319" s="168">
        <f t="shared" si="11195"/>
        <v>0</v>
      </c>
      <c r="Z2319" s="168">
        <f t="shared" si="11195"/>
        <v>0</v>
      </c>
      <c r="AA2319" s="168">
        <f t="shared" si="11195"/>
        <v>0</v>
      </c>
      <c r="AB2319" s="168">
        <f t="shared" si="11195"/>
        <v>0</v>
      </c>
      <c r="AC2319" s="168">
        <f t="shared" si="11195"/>
        <v>0</v>
      </c>
      <c r="AD2319" s="168">
        <f t="shared" si="11195"/>
        <v>0</v>
      </c>
      <c r="AE2319" s="168">
        <f t="shared" si="11195"/>
        <v>0</v>
      </c>
      <c r="AF2319" s="502">
        <f t="shared" si="11195"/>
        <v>0</v>
      </c>
      <c r="AG2319" s="168">
        <f t="shared" si="11195"/>
        <v>0</v>
      </c>
      <c r="AH2319" s="168">
        <f t="shared" si="11195"/>
        <v>0</v>
      </c>
      <c r="AI2319" s="168">
        <f t="shared" si="11195"/>
        <v>0</v>
      </c>
      <c r="AJ2319" s="168">
        <f t="shared" si="11195"/>
        <v>0</v>
      </c>
      <c r="AK2319" s="168">
        <f t="shared" si="11195"/>
        <v>0</v>
      </c>
      <c r="AL2319" s="168">
        <f t="shared" si="11195"/>
        <v>0</v>
      </c>
      <c r="AM2319" s="168">
        <f t="shared" si="11195"/>
        <v>0</v>
      </c>
      <c r="AN2319" s="168">
        <f t="shared" si="11195"/>
        <v>0</v>
      </c>
      <c r="AO2319" s="168">
        <f t="shared" si="11195"/>
        <v>0</v>
      </c>
      <c r="AP2319" s="168">
        <f t="shared" si="11195"/>
        <v>0</v>
      </c>
      <c r="AQ2319" s="168">
        <f t="shared" si="11195"/>
        <v>0</v>
      </c>
      <c r="AR2319" s="168">
        <f t="shared" si="11195"/>
        <v>0</v>
      </c>
      <c r="AS2319" s="502">
        <f t="shared" si="11195"/>
        <v>0</v>
      </c>
      <c r="AT2319" s="168">
        <f t="shared" si="11195"/>
        <v>0</v>
      </c>
      <c r="AU2319" s="168">
        <f t="shared" si="11195"/>
        <v>0</v>
      </c>
      <c r="AV2319" s="168">
        <f t="shared" si="11195"/>
        <v>0</v>
      </c>
      <c r="AW2319" s="569">
        <f t="shared" si="11195"/>
        <v>25</v>
      </c>
      <c r="AX2319" s="569">
        <f t="shared" si="11195"/>
        <v>9</v>
      </c>
      <c r="AY2319" s="569">
        <f t="shared" si="11195"/>
        <v>34</v>
      </c>
      <c r="AZ2319" s="168">
        <f t="shared" si="11195"/>
        <v>0</v>
      </c>
      <c r="BA2319" s="168">
        <f t="shared" si="11195"/>
        <v>0</v>
      </c>
      <c r="BB2319" s="168">
        <f t="shared" si="11195"/>
        <v>0</v>
      </c>
      <c r="BC2319" s="168">
        <f t="shared" si="11195"/>
        <v>1</v>
      </c>
      <c r="BD2319" s="168">
        <f t="shared" si="11195"/>
        <v>0</v>
      </c>
      <c r="BE2319" s="168">
        <f t="shared" si="11195"/>
        <v>1</v>
      </c>
      <c r="BF2319" s="523"/>
      <c r="BG2319" s="605">
        <f>SUM(F2319,S2319,AF2319,AS2319)</f>
        <v>100</v>
      </c>
      <c r="BH2319" s="533">
        <f>SUM(G2319,T2319,AG2319)</f>
        <v>6</v>
      </c>
      <c r="BI2319" s="533">
        <f t="shared" si="11177"/>
        <v>2</v>
      </c>
      <c r="BJ2319" s="533">
        <f t="shared" si="11178"/>
        <v>8</v>
      </c>
      <c r="BK2319" s="533">
        <f t="shared" si="11179"/>
        <v>2</v>
      </c>
      <c r="BL2319" s="533">
        <f t="shared" si="11180"/>
        <v>0</v>
      </c>
      <c r="BM2319" s="533">
        <f t="shared" si="11181"/>
        <v>2</v>
      </c>
      <c r="BN2319" s="533">
        <f>SUM(M2319,Z2319,AM2319)</f>
        <v>0</v>
      </c>
      <c r="BO2319" s="533">
        <f t="shared" si="11182"/>
        <v>2</v>
      </c>
      <c r="BP2319" s="533">
        <f t="shared" si="11183"/>
        <v>2</v>
      </c>
      <c r="BQ2319" s="533">
        <f t="shared" si="11184"/>
        <v>17</v>
      </c>
      <c r="BR2319" s="533">
        <f t="shared" si="11185"/>
        <v>5</v>
      </c>
      <c r="BS2319" s="533">
        <f t="shared" si="11186"/>
        <v>22</v>
      </c>
      <c r="BT2319" s="533">
        <f>AT2319</f>
        <v>0</v>
      </c>
      <c r="BU2319" s="533">
        <f t="shared" si="11187"/>
        <v>0</v>
      </c>
      <c r="BV2319" s="533">
        <f t="shared" si="11188"/>
        <v>0</v>
      </c>
      <c r="BW2319" s="536">
        <f>SUM(BH2319,BK2319,BN2319,BQ2319,BT2319)</f>
        <v>25</v>
      </c>
      <c r="BX2319" s="536">
        <f t="shared" si="11189"/>
        <v>9</v>
      </c>
      <c r="BY2319" s="536">
        <f t="shared" si="11190"/>
        <v>34</v>
      </c>
      <c r="BZ2319" t="s">
        <v>74</v>
      </c>
      <c r="CA2319" s="553">
        <f>AZ2319</f>
        <v>0</v>
      </c>
      <c r="CB2319" s="553">
        <f t="shared" si="11191"/>
        <v>0</v>
      </c>
      <c r="CC2319" s="553">
        <f t="shared" si="11192"/>
        <v>0</v>
      </c>
      <c r="CD2319" s="553">
        <f>BC2319</f>
        <v>1</v>
      </c>
      <c r="CE2319" s="553">
        <f t="shared" si="11193"/>
        <v>0</v>
      </c>
      <c r="CF2319" s="553">
        <f t="shared" si="11194"/>
        <v>1</v>
      </c>
    </row>
    <row r="2320" spans="1:84">
      <c r="A2320" s="149"/>
      <c r="B2320" s="149" t="s">
        <v>255</v>
      </c>
      <c r="C2320" s="151"/>
      <c r="D2320" s="151" t="s">
        <v>761</v>
      </c>
      <c r="E2320" s="379" t="s">
        <v>256</v>
      </c>
      <c r="F2320" s="591"/>
      <c r="G2320" s="159"/>
      <c r="H2320" s="159"/>
      <c r="I2320" s="275"/>
      <c r="J2320" s="279"/>
      <c r="K2320" s="159"/>
      <c r="L2320" s="275"/>
      <c r="M2320" s="159"/>
      <c r="N2320" s="159"/>
      <c r="O2320" s="275"/>
      <c r="P2320" s="279"/>
      <c r="Q2320" s="159"/>
      <c r="R2320" s="275"/>
      <c r="S2320" s="500"/>
      <c r="T2320" s="275"/>
      <c r="U2320" s="275"/>
      <c r="V2320" s="275"/>
      <c r="W2320" s="275"/>
      <c r="X2320" s="275"/>
      <c r="Y2320" s="275"/>
      <c r="Z2320" s="275"/>
      <c r="AA2320" s="275"/>
      <c r="AB2320" s="275"/>
      <c r="AC2320" s="275"/>
      <c r="AD2320" s="275"/>
      <c r="AE2320" s="275"/>
      <c r="AF2320" s="500"/>
      <c r="AG2320" s="275"/>
      <c r="AH2320" s="275"/>
      <c r="AI2320" s="275"/>
      <c r="AJ2320" s="275"/>
      <c r="AK2320" s="275"/>
      <c r="AL2320" s="275"/>
      <c r="AM2320" s="275"/>
      <c r="AN2320" s="275"/>
      <c r="AO2320" s="275"/>
      <c r="AP2320" s="275"/>
      <c r="AQ2320" s="275"/>
      <c r="AR2320" s="275"/>
      <c r="AS2320" s="500"/>
      <c r="AT2320" s="275"/>
      <c r="AU2320" s="275"/>
      <c r="AV2320" s="275"/>
      <c r="AW2320" s="567"/>
      <c r="AX2320" s="567"/>
      <c r="AY2320" s="567"/>
      <c r="AZ2320" s="279"/>
      <c r="BA2320" s="159"/>
      <c r="BB2320" s="275"/>
      <c r="BC2320" s="275"/>
      <c r="BD2320" s="275"/>
      <c r="BE2320" s="275"/>
      <c r="BF2320" s="521"/>
    </row>
    <row r="2321" spans="1:84">
      <c r="A2321" s="149"/>
      <c r="B2321" s="149"/>
      <c r="C2321" s="151"/>
      <c r="D2321" s="151"/>
      <c r="E2321" s="288" t="s">
        <v>77</v>
      </c>
      <c r="F2321" s="592">
        <v>77</v>
      </c>
      <c r="G2321" s="159">
        <v>11</v>
      </c>
      <c r="H2321" s="159">
        <v>10</v>
      </c>
      <c r="I2321" s="275">
        <f>SUM(G2321:H2321)</f>
        <v>21</v>
      </c>
      <c r="J2321" s="159">
        <v>3</v>
      </c>
      <c r="K2321" s="159">
        <v>5</v>
      </c>
      <c r="L2321" s="275">
        <f>SUM(J2321:K2321)</f>
        <v>8</v>
      </c>
      <c r="M2321" s="159"/>
      <c r="N2321" s="159">
        <v>3</v>
      </c>
      <c r="O2321" s="275">
        <f>SUM(M2321:N2321)</f>
        <v>3</v>
      </c>
      <c r="P2321" s="159">
        <v>10</v>
      </c>
      <c r="Q2321" s="159">
        <v>11</v>
      </c>
      <c r="R2321" s="275">
        <f>SUM(P2321:Q2321)</f>
        <v>21</v>
      </c>
      <c r="S2321" s="500"/>
      <c r="T2321" s="275"/>
      <c r="U2321" s="275"/>
      <c r="V2321" s="275">
        <f>SUM(T2321:U2321)</f>
        <v>0</v>
      </c>
      <c r="W2321" s="275"/>
      <c r="X2321" s="275"/>
      <c r="Y2321" s="275">
        <f>SUM(W2321:X2321)</f>
        <v>0</v>
      </c>
      <c r="Z2321" s="275"/>
      <c r="AA2321" s="275"/>
      <c r="AB2321" s="275">
        <f>SUM(Z2321:AA2321)</f>
        <v>0</v>
      </c>
      <c r="AC2321" s="275"/>
      <c r="AD2321" s="275"/>
      <c r="AE2321" s="275">
        <f>SUM(AC2321:AD2321)</f>
        <v>0</v>
      </c>
      <c r="AF2321" s="500">
        <v>8</v>
      </c>
      <c r="AG2321" s="275">
        <v>1</v>
      </c>
      <c r="AH2321" s="275">
        <v>1</v>
      </c>
      <c r="AI2321" s="275">
        <f>SUM(AG2321:AH2321)</f>
        <v>2</v>
      </c>
      <c r="AJ2321" s="275"/>
      <c r="AK2321" s="275"/>
      <c r="AL2321" s="275">
        <f>SUM(AJ2321:AK2321)</f>
        <v>0</v>
      </c>
      <c r="AM2321" s="275"/>
      <c r="AN2321" s="275"/>
      <c r="AO2321" s="275">
        <f>SUM(AM2321:AN2321)</f>
        <v>0</v>
      </c>
      <c r="AP2321" s="275">
        <v>1</v>
      </c>
      <c r="AQ2321" s="275">
        <v>0</v>
      </c>
      <c r="AR2321" s="275">
        <f>SUM(AP2321:AQ2321)</f>
        <v>1</v>
      </c>
      <c r="AS2321" s="500"/>
      <c r="AT2321" s="275"/>
      <c r="AU2321" s="275"/>
      <c r="AV2321" s="275">
        <f>SUM(AT2321:AU2321)</f>
        <v>0</v>
      </c>
      <c r="AW2321" s="567">
        <f t="shared" ref="AW2321:AW2322" si="11196">SUM(G2321,J2321,M2321,P2321,T2321,W2321,Z2321,AC2321,AG2321,AJ2321,AM2321,AP2321,AT2321)</f>
        <v>26</v>
      </c>
      <c r="AX2321" s="567">
        <f t="shared" ref="AX2321:AX2322" si="11197">SUM(H2321,K2321,N2321,Q2321,U2321,X2321,AA2321,AD2321,AH2321,AK2321,AN2321,AQ2321,AU2321)</f>
        <v>30</v>
      </c>
      <c r="AY2321" s="567">
        <f t="shared" ref="AY2321:AY2322" si="11198">SUM(I2321,L2321,O2321,R2321,V2321,Y2321,AB2321,AE2321,AI2321,AL2321,AO2321,AR2321,AV2321)</f>
        <v>56</v>
      </c>
      <c r="AZ2321" s="159">
        <v>0</v>
      </c>
      <c r="BA2321" s="159">
        <v>2</v>
      </c>
      <c r="BB2321" s="275">
        <f>SUM(AZ2321:BA2321)</f>
        <v>2</v>
      </c>
      <c r="BC2321" s="275"/>
      <c r="BD2321" s="275"/>
      <c r="BE2321" s="275">
        <f>SUM(BC2321:BD2321)</f>
        <v>0</v>
      </c>
      <c r="BF2321" s="521"/>
      <c r="BG2321" s="605">
        <f>SUM(F2321,S2321,AF2321,AS2321)</f>
        <v>85</v>
      </c>
      <c r="BH2321" s="533">
        <f>SUM(G2321,T2321,AG2321)</f>
        <v>12</v>
      </c>
      <c r="BI2321" s="533">
        <f t="shared" ref="BI2321:BI2323" si="11199">SUM(H2321,U2321,AH2321)</f>
        <v>11</v>
      </c>
      <c r="BJ2321" s="533">
        <f t="shared" ref="BJ2321:BJ2323" si="11200">SUM(I2321,V2321,AI2321)</f>
        <v>23</v>
      </c>
      <c r="BK2321" s="533">
        <f t="shared" ref="BK2321:BK2323" si="11201">SUM(J2321,W2321,AJ2321)</f>
        <v>3</v>
      </c>
      <c r="BL2321" s="533">
        <f t="shared" ref="BL2321:BL2323" si="11202">SUM(K2321,X2321,AK2321)</f>
        <v>5</v>
      </c>
      <c r="BM2321" s="533">
        <f t="shared" ref="BM2321:BM2323" si="11203">SUM(L2321,Y2321,AL2321)</f>
        <v>8</v>
      </c>
      <c r="BN2321" s="533">
        <f>SUM(M2321,Z2321,AM2321)</f>
        <v>0</v>
      </c>
      <c r="BO2321" s="533">
        <f t="shared" ref="BO2321:BO2323" si="11204">SUM(N2321,AA2321,AN2321)</f>
        <v>3</v>
      </c>
      <c r="BP2321" s="533">
        <f t="shared" ref="BP2321:BP2323" si="11205">SUM(O2321,AB2321,AO2321)</f>
        <v>3</v>
      </c>
      <c r="BQ2321" s="533">
        <f t="shared" ref="BQ2321:BQ2323" si="11206">SUM(P2321,AC2321,AP2321)</f>
        <v>11</v>
      </c>
      <c r="BR2321" s="533">
        <f t="shared" ref="BR2321:BR2323" si="11207">SUM(Q2321,AD2321,AQ2321)</f>
        <v>11</v>
      </c>
      <c r="BS2321" s="533">
        <f t="shared" ref="BS2321:BS2323" si="11208">SUM(R2321,AE2321,AR2321)</f>
        <v>22</v>
      </c>
      <c r="BT2321" s="533">
        <f>AT2321</f>
        <v>0</v>
      </c>
      <c r="BU2321" s="533">
        <f t="shared" ref="BU2321:BU2323" si="11209">AU2321</f>
        <v>0</v>
      </c>
      <c r="BV2321" s="533">
        <f t="shared" ref="BV2321:BV2323" si="11210">AV2321</f>
        <v>0</v>
      </c>
      <c r="BW2321" s="536">
        <f>SUM(BH2321,BK2321,BN2321,BQ2321,BT2321)</f>
        <v>26</v>
      </c>
      <c r="BX2321" s="536">
        <f t="shared" ref="BX2321:BX2323" si="11211">SUM(BI2321,BL2321,BO2321,BR2321,BU2321)</f>
        <v>30</v>
      </c>
      <c r="BY2321" s="536">
        <f t="shared" ref="BY2321:BY2323" si="11212">SUM(BJ2321,BM2321,BP2321,BS2321,BV2321)</f>
        <v>56</v>
      </c>
      <c r="BZ2321" t="s">
        <v>74</v>
      </c>
      <c r="CA2321" s="553">
        <f>AZ2321</f>
        <v>0</v>
      </c>
      <c r="CB2321" s="553">
        <f t="shared" ref="CB2321:CB2323" si="11213">BA2321</f>
        <v>2</v>
      </c>
      <c r="CC2321" s="553">
        <f t="shared" ref="CC2321:CC2323" si="11214">BB2321</f>
        <v>2</v>
      </c>
      <c r="CD2321" s="553">
        <f>BC2321</f>
        <v>0</v>
      </c>
      <c r="CE2321" s="553">
        <f t="shared" ref="CE2321:CE2323" si="11215">BD2321</f>
        <v>0</v>
      </c>
      <c r="CF2321" s="553">
        <f t="shared" ref="CF2321:CF2323" si="11216">BE2321</f>
        <v>0</v>
      </c>
    </row>
    <row r="2322" spans="1:84">
      <c r="A2322" s="149"/>
      <c r="B2322" s="149"/>
      <c r="C2322" s="151"/>
      <c r="D2322" s="151"/>
      <c r="E2322" s="288" t="s">
        <v>78</v>
      </c>
      <c r="F2322" s="592">
        <v>77</v>
      </c>
      <c r="G2322" s="159">
        <v>3</v>
      </c>
      <c r="H2322" s="159">
        <v>5</v>
      </c>
      <c r="I2322" s="275">
        <f>SUM(G2322:H2322)</f>
        <v>8</v>
      </c>
      <c r="J2322" s="159">
        <v>1</v>
      </c>
      <c r="K2322" s="159">
        <v>1</v>
      </c>
      <c r="L2322" s="275">
        <f>SUM(J2322:K2322)</f>
        <v>2</v>
      </c>
      <c r="M2322" s="159">
        <v>1</v>
      </c>
      <c r="N2322" s="159">
        <v>1</v>
      </c>
      <c r="O2322" s="275">
        <f>SUM(M2322:N2322)</f>
        <v>2</v>
      </c>
      <c r="P2322" s="159">
        <v>1</v>
      </c>
      <c r="Q2322" s="159"/>
      <c r="R2322" s="275">
        <f>SUM(P2322:Q2322)</f>
        <v>1</v>
      </c>
      <c r="S2322" s="500"/>
      <c r="T2322" s="275"/>
      <c r="U2322" s="275"/>
      <c r="V2322" s="275">
        <f>SUM(T2322:U2322)</f>
        <v>0</v>
      </c>
      <c r="W2322" s="275"/>
      <c r="X2322" s="275"/>
      <c r="Y2322" s="275">
        <f>SUM(W2322:X2322)</f>
        <v>0</v>
      </c>
      <c r="Z2322" s="275"/>
      <c r="AA2322" s="275"/>
      <c r="AB2322" s="275">
        <f>SUM(Z2322:AA2322)</f>
        <v>0</v>
      </c>
      <c r="AC2322" s="275"/>
      <c r="AD2322" s="275"/>
      <c r="AE2322" s="275">
        <f>SUM(AC2322:AD2322)</f>
        <v>0</v>
      </c>
      <c r="AF2322" s="500"/>
      <c r="AG2322" s="275"/>
      <c r="AH2322" s="275"/>
      <c r="AI2322" s="275">
        <f>SUM(AG2322:AH2322)</f>
        <v>0</v>
      </c>
      <c r="AJ2322" s="275"/>
      <c r="AK2322" s="275"/>
      <c r="AL2322" s="275">
        <f>SUM(AJ2322:AK2322)</f>
        <v>0</v>
      </c>
      <c r="AM2322" s="275"/>
      <c r="AN2322" s="275"/>
      <c r="AO2322" s="275">
        <f>SUM(AM2322:AN2322)</f>
        <v>0</v>
      </c>
      <c r="AP2322" s="275"/>
      <c r="AQ2322" s="275"/>
      <c r="AR2322" s="275">
        <f>SUM(AP2322:AQ2322)</f>
        <v>0</v>
      </c>
      <c r="AS2322" s="500"/>
      <c r="AT2322" s="275"/>
      <c r="AU2322" s="275"/>
      <c r="AV2322" s="275">
        <f>SUM(AT2322:AU2322)</f>
        <v>0</v>
      </c>
      <c r="AW2322" s="567">
        <f t="shared" si="11196"/>
        <v>6</v>
      </c>
      <c r="AX2322" s="567">
        <f t="shared" si="11197"/>
        <v>7</v>
      </c>
      <c r="AY2322" s="567">
        <f t="shared" si="11198"/>
        <v>13</v>
      </c>
      <c r="AZ2322" s="159"/>
      <c r="BA2322" s="159">
        <v>1</v>
      </c>
      <c r="BB2322" s="275">
        <f>SUM(AZ2322:BA2322)</f>
        <v>1</v>
      </c>
      <c r="BC2322" s="275"/>
      <c r="BD2322" s="275"/>
      <c r="BE2322" s="275">
        <f>SUM(BC2322:BD2322)</f>
        <v>0</v>
      </c>
      <c r="BF2322" s="521"/>
      <c r="BG2322" s="605">
        <f>SUM(F2322,S2322,AF2322,AS2322)</f>
        <v>77</v>
      </c>
      <c r="BH2322" s="533">
        <f>SUM(G2322,T2322,AG2322)</f>
        <v>3</v>
      </c>
      <c r="BI2322" s="533">
        <f t="shared" si="11199"/>
        <v>5</v>
      </c>
      <c r="BJ2322" s="533">
        <f t="shared" si="11200"/>
        <v>8</v>
      </c>
      <c r="BK2322" s="533">
        <f t="shared" si="11201"/>
        <v>1</v>
      </c>
      <c r="BL2322" s="533">
        <f t="shared" si="11202"/>
        <v>1</v>
      </c>
      <c r="BM2322" s="533">
        <f t="shared" si="11203"/>
        <v>2</v>
      </c>
      <c r="BN2322" s="533">
        <f>SUM(M2322,Z2322,AM2322)</f>
        <v>1</v>
      </c>
      <c r="BO2322" s="533">
        <f t="shared" si="11204"/>
        <v>1</v>
      </c>
      <c r="BP2322" s="533">
        <f t="shared" si="11205"/>
        <v>2</v>
      </c>
      <c r="BQ2322" s="533">
        <f t="shared" si="11206"/>
        <v>1</v>
      </c>
      <c r="BR2322" s="533">
        <f t="shared" si="11207"/>
        <v>0</v>
      </c>
      <c r="BS2322" s="533">
        <f t="shared" si="11208"/>
        <v>1</v>
      </c>
      <c r="BT2322" s="533">
        <f>AT2322</f>
        <v>0</v>
      </c>
      <c r="BU2322" s="533">
        <f t="shared" si="11209"/>
        <v>0</v>
      </c>
      <c r="BV2322" s="533">
        <f t="shared" si="11210"/>
        <v>0</v>
      </c>
      <c r="BW2322" s="536">
        <f>SUM(BH2322,BK2322,BN2322,BQ2322,BT2322)</f>
        <v>6</v>
      </c>
      <c r="BX2322" s="536">
        <f t="shared" si="11211"/>
        <v>7</v>
      </c>
      <c r="BY2322" s="536">
        <f t="shared" si="11212"/>
        <v>13</v>
      </c>
      <c r="BZ2322" t="s">
        <v>74</v>
      </c>
      <c r="CA2322" s="553">
        <f>AZ2322</f>
        <v>0</v>
      </c>
      <c r="CB2322" s="553">
        <f t="shared" si="11213"/>
        <v>1</v>
      </c>
      <c r="CC2322" s="553">
        <f t="shared" si="11214"/>
        <v>1</v>
      </c>
      <c r="CD2322" s="553">
        <f>BC2322</f>
        <v>0</v>
      </c>
      <c r="CE2322" s="553">
        <f t="shared" si="11215"/>
        <v>0</v>
      </c>
      <c r="CF2322" s="553">
        <f t="shared" si="11216"/>
        <v>0</v>
      </c>
    </row>
    <row r="2323" spans="1:84">
      <c r="A2323" s="149"/>
      <c r="B2323" s="149"/>
      <c r="C2323" s="151"/>
      <c r="D2323" s="151"/>
      <c r="E2323" s="370"/>
      <c r="F2323" s="592">
        <f>SUM(F2321:F2322)</f>
        <v>154</v>
      </c>
      <c r="G2323" s="168">
        <f t="shared" ref="G2323:BE2323" si="11217">SUM(G2321:G2322)</f>
        <v>14</v>
      </c>
      <c r="H2323" s="168">
        <f t="shared" si="11217"/>
        <v>15</v>
      </c>
      <c r="I2323" s="168">
        <f t="shared" si="11217"/>
        <v>29</v>
      </c>
      <c r="J2323" s="168">
        <f t="shared" si="11217"/>
        <v>4</v>
      </c>
      <c r="K2323" s="168">
        <f t="shared" si="11217"/>
        <v>6</v>
      </c>
      <c r="L2323" s="168">
        <f t="shared" si="11217"/>
        <v>10</v>
      </c>
      <c r="M2323" s="168">
        <f t="shared" si="11217"/>
        <v>1</v>
      </c>
      <c r="N2323" s="168">
        <f t="shared" si="11217"/>
        <v>4</v>
      </c>
      <c r="O2323" s="168">
        <f t="shared" si="11217"/>
        <v>5</v>
      </c>
      <c r="P2323" s="168">
        <f t="shared" si="11217"/>
        <v>11</v>
      </c>
      <c r="Q2323" s="168">
        <f t="shared" si="11217"/>
        <v>11</v>
      </c>
      <c r="R2323" s="168">
        <f t="shared" si="11217"/>
        <v>22</v>
      </c>
      <c r="S2323" s="502">
        <f t="shared" si="11217"/>
        <v>0</v>
      </c>
      <c r="T2323" s="168">
        <f t="shared" si="11217"/>
        <v>0</v>
      </c>
      <c r="U2323" s="168">
        <f t="shared" si="11217"/>
        <v>0</v>
      </c>
      <c r="V2323" s="168">
        <f t="shared" si="11217"/>
        <v>0</v>
      </c>
      <c r="W2323" s="168">
        <f t="shared" si="11217"/>
        <v>0</v>
      </c>
      <c r="X2323" s="168">
        <f t="shared" si="11217"/>
        <v>0</v>
      </c>
      <c r="Y2323" s="168">
        <f t="shared" si="11217"/>
        <v>0</v>
      </c>
      <c r="Z2323" s="168">
        <f t="shared" si="11217"/>
        <v>0</v>
      </c>
      <c r="AA2323" s="168">
        <f t="shared" si="11217"/>
        <v>0</v>
      </c>
      <c r="AB2323" s="168">
        <f t="shared" si="11217"/>
        <v>0</v>
      </c>
      <c r="AC2323" s="168">
        <f t="shared" si="11217"/>
        <v>0</v>
      </c>
      <c r="AD2323" s="168">
        <f t="shared" si="11217"/>
        <v>0</v>
      </c>
      <c r="AE2323" s="168">
        <f t="shared" si="11217"/>
        <v>0</v>
      </c>
      <c r="AF2323" s="502">
        <f t="shared" si="11217"/>
        <v>8</v>
      </c>
      <c r="AG2323" s="168">
        <f t="shared" si="11217"/>
        <v>1</v>
      </c>
      <c r="AH2323" s="168">
        <f t="shared" si="11217"/>
        <v>1</v>
      </c>
      <c r="AI2323" s="168">
        <f t="shared" si="11217"/>
        <v>2</v>
      </c>
      <c r="AJ2323" s="168">
        <f t="shared" si="11217"/>
        <v>0</v>
      </c>
      <c r="AK2323" s="168">
        <f t="shared" si="11217"/>
        <v>0</v>
      </c>
      <c r="AL2323" s="168">
        <f t="shared" si="11217"/>
        <v>0</v>
      </c>
      <c r="AM2323" s="168">
        <f t="shared" si="11217"/>
        <v>0</v>
      </c>
      <c r="AN2323" s="168">
        <f t="shared" si="11217"/>
        <v>0</v>
      </c>
      <c r="AO2323" s="168">
        <f t="shared" si="11217"/>
        <v>0</v>
      </c>
      <c r="AP2323" s="168">
        <f t="shared" si="11217"/>
        <v>1</v>
      </c>
      <c r="AQ2323" s="168">
        <f t="shared" si="11217"/>
        <v>0</v>
      </c>
      <c r="AR2323" s="168">
        <f t="shared" si="11217"/>
        <v>1</v>
      </c>
      <c r="AS2323" s="502">
        <f t="shared" si="11217"/>
        <v>0</v>
      </c>
      <c r="AT2323" s="168">
        <f t="shared" si="11217"/>
        <v>0</v>
      </c>
      <c r="AU2323" s="168">
        <f t="shared" si="11217"/>
        <v>0</v>
      </c>
      <c r="AV2323" s="168">
        <f t="shared" si="11217"/>
        <v>0</v>
      </c>
      <c r="AW2323" s="569">
        <f t="shared" si="11217"/>
        <v>32</v>
      </c>
      <c r="AX2323" s="569">
        <f t="shared" si="11217"/>
        <v>37</v>
      </c>
      <c r="AY2323" s="569">
        <f t="shared" si="11217"/>
        <v>69</v>
      </c>
      <c r="AZ2323" s="168">
        <f t="shared" si="11217"/>
        <v>0</v>
      </c>
      <c r="BA2323" s="168">
        <f t="shared" si="11217"/>
        <v>3</v>
      </c>
      <c r="BB2323" s="168">
        <f t="shared" si="11217"/>
        <v>3</v>
      </c>
      <c r="BC2323" s="168">
        <f t="shared" si="11217"/>
        <v>0</v>
      </c>
      <c r="BD2323" s="168">
        <f t="shared" si="11217"/>
        <v>0</v>
      </c>
      <c r="BE2323" s="168">
        <f t="shared" si="11217"/>
        <v>0</v>
      </c>
      <c r="BF2323" s="523"/>
      <c r="BG2323" s="605">
        <f>SUM(F2323,S2323,AF2323,AS2323)</f>
        <v>162</v>
      </c>
      <c r="BH2323" s="533">
        <f>SUM(G2323,T2323,AG2323)</f>
        <v>15</v>
      </c>
      <c r="BI2323" s="533">
        <f t="shared" si="11199"/>
        <v>16</v>
      </c>
      <c r="BJ2323" s="533">
        <f t="shared" si="11200"/>
        <v>31</v>
      </c>
      <c r="BK2323" s="533">
        <f t="shared" si="11201"/>
        <v>4</v>
      </c>
      <c r="BL2323" s="533">
        <f t="shared" si="11202"/>
        <v>6</v>
      </c>
      <c r="BM2323" s="533">
        <f t="shared" si="11203"/>
        <v>10</v>
      </c>
      <c r="BN2323" s="533">
        <f>SUM(M2323,Z2323,AM2323)</f>
        <v>1</v>
      </c>
      <c r="BO2323" s="533">
        <f t="shared" si="11204"/>
        <v>4</v>
      </c>
      <c r="BP2323" s="533">
        <f t="shared" si="11205"/>
        <v>5</v>
      </c>
      <c r="BQ2323" s="533">
        <f t="shared" si="11206"/>
        <v>12</v>
      </c>
      <c r="BR2323" s="533">
        <f t="shared" si="11207"/>
        <v>11</v>
      </c>
      <c r="BS2323" s="533">
        <f t="shared" si="11208"/>
        <v>23</v>
      </c>
      <c r="BT2323" s="533">
        <f>AT2323</f>
        <v>0</v>
      </c>
      <c r="BU2323" s="533">
        <f t="shared" si="11209"/>
        <v>0</v>
      </c>
      <c r="BV2323" s="533">
        <f t="shared" si="11210"/>
        <v>0</v>
      </c>
      <c r="BW2323" s="536">
        <f>SUM(BH2323,BK2323,BN2323,BQ2323,BT2323)</f>
        <v>32</v>
      </c>
      <c r="BX2323" s="536">
        <f t="shared" si="11211"/>
        <v>37</v>
      </c>
      <c r="BY2323" s="536">
        <f t="shared" si="11212"/>
        <v>69</v>
      </c>
      <c r="BZ2323" t="s">
        <v>74</v>
      </c>
      <c r="CA2323" s="553">
        <f>AZ2323</f>
        <v>0</v>
      </c>
      <c r="CB2323" s="553">
        <f t="shared" si="11213"/>
        <v>3</v>
      </c>
      <c r="CC2323" s="553">
        <f t="shared" si="11214"/>
        <v>3</v>
      </c>
      <c r="CD2323" s="553">
        <f>BC2323</f>
        <v>0</v>
      </c>
      <c r="CE2323" s="553">
        <f t="shared" si="11215"/>
        <v>0</v>
      </c>
      <c r="CF2323" s="553">
        <f t="shared" si="11216"/>
        <v>0</v>
      </c>
    </row>
    <row r="2324" spans="1:84">
      <c r="A2324" s="149"/>
      <c r="B2324" s="149"/>
      <c r="C2324" s="151"/>
      <c r="D2324" s="151"/>
      <c r="E2324" s="370"/>
      <c r="F2324" s="592"/>
      <c r="G2324" s="168"/>
      <c r="H2324" s="168"/>
      <c r="I2324" s="168"/>
      <c r="J2324" s="168"/>
      <c r="K2324" s="168"/>
      <c r="L2324" s="168"/>
      <c r="M2324" s="168"/>
      <c r="N2324" s="168"/>
      <c r="O2324" s="168"/>
      <c r="P2324" s="168"/>
      <c r="Q2324" s="168"/>
      <c r="R2324" s="168"/>
      <c r="S2324" s="502"/>
      <c r="T2324" s="168"/>
      <c r="U2324" s="168"/>
      <c r="V2324" s="168"/>
      <c r="W2324" s="168"/>
      <c r="X2324" s="168"/>
      <c r="Y2324" s="168"/>
      <c r="Z2324" s="168"/>
      <c r="AA2324" s="168"/>
      <c r="AB2324" s="168"/>
      <c r="AC2324" s="168"/>
      <c r="AD2324" s="168"/>
      <c r="AE2324" s="168"/>
      <c r="AF2324" s="502"/>
      <c r="AG2324" s="168"/>
      <c r="AH2324" s="168"/>
      <c r="AI2324" s="168"/>
      <c r="AJ2324" s="168"/>
      <c r="AK2324" s="168"/>
      <c r="AL2324" s="168"/>
      <c r="AM2324" s="168"/>
      <c r="AN2324" s="168"/>
      <c r="AO2324" s="168"/>
      <c r="AP2324" s="168"/>
      <c r="AQ2324" s="168"/>
      <c r="AR2324" s="168"/>
      <c r="AS2324" s="502"/>
      <c r="AT2324" s="168"/>
      <c r="AU2324" s="168"/>
      <c r="AV2324" s="168"/>
      <c r="AW2324" s="569"/>
      <c r="AX2324" s="569"/>
      <c r="AY2324" s="569"/>
      <c r="AZ2324" s="168"/>
      <c r="BA2324" s="168"/>
      <c r="BB2324" s="168"/>
      <c r="BC2324" s="168"/>
      <c r="BD2324" s="168"/>
      <c r="BE2324" s="168"/>
      <c r="BF2324" s="523"/>
    </row>
    <row r="2325" spans="1:84">
      <c r="A2325" s="149"/>
      <c r="B2325" s="149"/>
      <c r="C2325" s="151"/>
      <c r="D2325" s="151"/>
      <c r="E2325" s="370"/>
      <c r="F2325" s="592"/>
      <c r="G2325" s="168"/>
      <c r="H2325" s="168"/>
      <c r="I2325" s="168"/>
      <c r="J2325" s="168"/>
      <c r="K2325" s="168"/>
      <c r="L2325" s="168"/>
      <c r="M2325" s="168"/>
      <c r="N2325" s="168"/>
      <c r="O2325" s="168"/>
      <c r="P2325" s="168"/>
      <c r="Q2325" s="168"/>
      <c r="R2325" s="168"/>
      <c r="S2325" s="502"/>
      <c r="T2325" s="168"/>
      <c r="U2325" s="168"/>
      <c r="V2325" s="168"/>
      <c r="W2325" s="168"/>
      <c r="X2325" s="168"/>
      <c r="Y2325" s="168"/>
      <c r="Z2325" s="168"/>
      <c r="AA2325" s="168"/>
      <c r="AB2325" s="168"/>
      <c r="AC2325" s="168"/>
      <c r="AD2325" s="168"/>
      <c r="AE2325" s="168"/>
      <c r="AF2325" s="502"/>
      <c r="AG2325" s="168"/>
      <c r="AH2325" s="168"/>
      <c r="AI2325" s="168"/>
      <c r="AJ2325" s="168"/>
      <c r="AK2325" s="168"/>
      <c r="AL2325" s="168"/>
      <c r="AM2325" s="168"/>
      <c r="AN2325" s="168"/>
      <c r="AO2325" s="168"/>
      <c r="AP2325" s="168"/>
      <c r="AQ2325" s="168"/>
      <c r="AR2325" s="168"/>
      <c r="AS2325" s="502"/>
      <c r="AT2325" s="168"/>
      <c r="AU2325" s="168"/>
      <c r="AV2325" s="168"/>
      <c r="AW2325" s="569"/>
      <c r="AX2325" s="569"/>
      <c r="AY2325" s="569"/>
      <c r="AZ2325" s="168"/>
      <c r="BA2325" s="168"/>
      <c r="BB2325" s="168"/>
      <c r="BC2325" s="168"/>
      <c r="BD2325" s="168"/>
      <c r="BE2325" s="168"/>
      <c r="BF2325" s="523"/>
    </row>
    <row r="2326" spans="1:84">
      <c r="A2326" s="149"/>
      <c r="B2326" s="149" t="s">
        <v>169</v>
      </c>
      <c r="C2326" s="151"/>
      <c r="D2326" s="151" t="s">
        <v>761</v>
      </c>
      <c r="E2326" s="379" t="s">
        <v>256</v>
      </c>
      <c r="F2326" s="592"/>
      <c r="G2326" s="159"/>
      <c r="H2326" s="159"/>
      <c r="I2326" s="275"/>
      <c r="J2326" s="279"/>
      <c r="K2326" s="159"/>
      <c r="L2326" s="275"/>
      <c r="M2326" s="159"/>
      <c r="N2326" s="159"/>
      <c r="O2326" s="275"/>
      <c r="P2326" s="279"/>
      <c r="Q2326" s="159"/>
      <c r="R2326" s="275"/>
      <c r="S2326" s="500"/>
      <c r="T2326" s="275"/>
      <c r="U2326" s="275"/>
      <c r="V2326" s="275"/>
      <c r="W2326" s="275"/>
      <c r="X2326" s="275"/>
      <c r="Y2326" s="275"/>
      <c r="Z2326" s="275"/>
      <c r="AA2326" s="275"/>
      <c r="AB2326" s="275"/>
      <c r="AC2326" s="275"/>
      <c r="AD2326" s="275"/>
      <c r="AE2326" s="275"/>
      <c r="AF2326" s="500"/>
      <c r="AG2326" s="275"/>
      <c r="AH2326" s="275"/>
      <c r="AI2326" s="275"/>
      <c r="AJ2326" s="275"/>
      <c r="AK2326" s="275"/>
      <c r="AL2326" s="275"/>
      <c r="AM2326" s="275"/>
      <c r="AN2326" s="275"/>
      <c r="AO2326" s="275"/>
      <c r="AP2326" s="275"/>
      <c r="AQ2326" s="275"/>
      <c r="AR2326" s="275"/>
      <c r="AS2326" s="500"/>
      <c r="AT2326" s="275"/>
      <c r="AU2326" s="275"/>
      <c r="AV2326" s="275"/>
      <c r="AW2326" s="567"/>
      <c r="AX2326" s="567"/>
      <c r="AY2326" s="567"/>
      <c r="AZ2326" s="279"/>
      <c r="BA2326" s="159"/>
      <c r="BB2326" s="275"/>
      <c r="BC2326" s="275"/>
      <c r="BD2326" s="275"/>
      <c r="BE2326" s="275"/>
      <c r="BF2326" s="521"/>
    </row>
    <row r="2327" spans="1:84">
      <c r="A2327" s="149"/>
      <c r="B2327" s="149"/>
      <c r="C2327" s="151"/>
      <c r="D2327" s="151"/>
      <c r="E2327" s="288" t="s">
        <v>77</v>
      </c>
      <c r="F2327" s="592">
        <v>77</v>
      </c>
      <c r="G2327" s="428">
        <v>14</v>
      </c>
      <c r="H2327" s="159">
        <v>9</v>
      </c>
      <c r="I2327" s="275">
        <f>SUM(G2327:H2327)</f>
        <v>23</v>
      </c>
      <c r="J2327" s="159">
        <v>7</v>
      </c>
      <c r="K2327" s="159">
        <v>4</v>
      </c>
      <c r="L2327" s="275">
        <f>SUM(J2327:K2327)</f>
        <v>11</v>
      </c>
      <c r="M2327" s="159"/>
      <c r="N2327" s="159"/>
      <c r="O2327" s="275">
        <f>SUM(M2327:N2327)</f>
        <v>0</v>
      </c>
      <c r="P2327" s="159">
        <f>16-7</f>
        <v>9</v>
      </c>
      <c r="Q2327" s="159">
        <f>9+4</f>
        <v>13</v>
      </c>
      <c r="R2327" s="275">
        <f>SUM(P2327:Q2327)</f>
        <v>22</v>
      </c>
      <c r="S2327" s="500"/>
      <c r="T2327" s="275"/>
      <c r="U2327" s="275"/>
      <c r="V2327" s="275">
        <f>SUM(T2327:U2327)</f>
        <v>0</v>
      </c>
      <c r="W2327" s="275"/>
      <c r="X2327" s="275"/>
      <c r="Y2327" s="275">
        <f>SUM(W2327:X2327)</f>
        <v>0</v>
      </c>
      <c r="Z2327" s="275"/>
      <c r="AA2327" s="275"/>
      <c r="AB2327" s="275">
        <f>SUM(Z2327:AA2327)</f>
        <v>0</v>
      </c>
      <c r="AC2327" s="275"/>
      <c r="AD2327" s="275"/>
      <c r="AE2327" s="275">
        <f>SUM(AC2327:AD2327)</f>
        <v>0</v>
      </c>
      <c r="AF2327" s="500"/>
      <c r="AG2327" s="275"/>
      <c r="AH2327" s="275"/>
      <c r="AI2327" s="275">
        <f>SUM(AG2327:AH2327)</f>
        <v>0</v>
      </c>
      <c r="AJ2327" s="275"/>
      <c r="AK2327" s="275"/>
      <c r="AL2327" s="275">
        <f>SUM(AJ2327:AK2327)</f>
        <v>0</v>
      </c>
      <c r="AM2327" s="275"/>
      <c r="AN2327" s="275"/>
      <c r="AO2327" s="275">
        <f>SUM(AM2327:AN2327)</f>
        <v>0</v>
      </c>
      <c r="AP2327" s="275"/>
      <c r="AQ2327" s="275"/>
      <c r="AR2327" s="275">
        <f>SUM(AP2327:AQ2327)</f>
        <v>0</v>
      </c>
      <c r="AS2327" s="500"/>
      <c r="AT2327" s="275">
        <v>0</v>
      </c>
      <c r="AU2327" s="275">
        <v>3</v>
      </c>
      <c r="AV2327" s="275">
        <f>SUM(AT2327:AU2327)</f>
        <v>3</v>
      </c>
      <c r="AW2327" s="567">
        <f t="shared" ref="AW2327:AW2328" si="11218">SUM(G2327,J2327,M2327,P2327,T2327,W2327,Z2327,AC2327,AG2327,AJ2327,AM2327,AP2327,AT2327)</f>
        <v>30</v>
      </c>
      <c r="AX2327" s="567">
        <f t="shared" ref="AX2327:AX2328" si="11219">SUM(H2327,K2327,N2327,Q2327,U2327,X2327,AA2327,AD2327,AH2327,AK2327,AN2327,AQ2327,AU2327)</f>
        <v>29</v>
      </c>
      <c r="AY2327" s="567">
        <f t="shared" ref="AY2327:AY2328" si="11220">SUM(I2327,L2327,O2327,R2327,V2327,Y2327,AB2327,AE2327,AI2327,AL2327,AO2327,AR2327,AV2327)</f>
        <v>59</v>
      </c>
      <c r="AZ2327" s="159"/>
      <c r="BA2327" s="159"/>
      <c r="BB2327" s="275">
        <f>SUM(AZ2327:BA2327)</f>
        <v>0</v>
      </c>
      <c r="BC2327" s="275">
        <v>0</v>
      </c>
      <c r="BD2327" s="275"/>
      <c r="BE2327" s="275">
        <f>SUM(BC2327:BD2327)</f>
        <v>0</v>
      </c>
      <c r="BF2327" s="521"/>
      <c r="BG2327" s="605">
        <f>SUM(F2327,S2327,AF2327,AS2327)</f>
        <v>77</v>
      </c>
      <c r="BH2327" s="533">
        <f>SUM(G2327,T2327,AG2327)</f>
        <v>14</v>
      </c>
      <c r="BI2327" s="533">
        <f t="shared" ref="BI2327:BI2329" si="11221">SUM(H2327,U2327,AH2327)</f>
        <v>9</v>
      </c>
      <c r="BJ2327" s="533">
        <f t="shared" ref="BJ2327:BJ2329" si="11222">SUM(I2327,V2327,AI2327)</f>
        <v>23</v>
      </c>
      <c r="BK2327" s="533">
        <f t="shared" ref="BK2327:BK2329" si="11223">SUM(J2327,W2327,AJ2327)</f>
        <v>7</v>
      </c>
      <c r="BL2327" s="533">
        <f t="shared" ref="BL2327:BL2329" si="11224">SUM(K2327,X2327,AK2327)</f>
        <v>4</v>
      </c>
      <c r="BM2327" s="533">
        <f t="shared" ref="BM2327:BM2329" si="11225">SUM(L2327,Y2327,AL2327)</f>
        <v>11</v>
      </c>
      <c r="BN2327" s="533">
        <f>SUM(M2327,Z2327,AM2327)</f>
        <v>0</v>
      </c>
      <c r="BO2327" s="533">
        <f t="shared" ref="BO2327:BO2329" si="11226">SUM(N2327,AA2327,AN2327)</f>
        <v>0</v>
      </c>
      <c r="BP2327" s="533">
        <f t="shared" ref="BP2327:BP2329" si="11227">SUM(O2327,AB2327,AO2327)</f>
        <v>0</v>
      </c>
      <c r="BQ2327" s="533">
        <f t="shared" ref="BQ2327:BQ2329" si="11228">SUM(P2327,AC2327,AP2327)</f>
        <v>9</v>
      </c>
      <c r="BR2327" s="533">
        <f t="shared" ref="BR2327:BR2329" si="11229">SUM(Q2327,AD2327,AQ2327)</f>
        <v>13</v>
      </c>
      <c r="BS2327" s="533">
        <f t="shared" ref="BS2327:BS2329" si="11230">SUM(R2327,AE2327,AR2327)</f>
        <v>22</v>
      </c>
      <c r="BT2327" s="533">
        <f>AT2327</f>
        <v>0</v>
      </c>
      <c r="BU2327" s="533">
        <f t="shared" ref="BU2327:BU2329" si="11231">AU2327</f>
        <v>3</v>
      </c>
      <c r="BV2327" s="533">
        <f t="shared" ref="BV2327:BV2329" si="11232">AV2327</f>
        <v>3</v>
      </c>
      <c r="BW2327" s="536">
        <f>SUM(BH2327,BK2327,BN2327,BQ2327,BT2327)</f>
        <v>30</v>
      </c>
      <c r="BX2327" s="536">
        <f t="shared" ref="BX2327:BX2329" si="11233">SUM(BI2327,BL2327,BO2327,BR2327,BU2327)</f>
        <v>29</v>
      </c>
      <c r="BY2327" s="536">
        <f t="shared" ref="BY2327:BY2329" si="11234">SUM(BJ2327,BM2327,BP2327,BS2327,BV2327)</f>
        <v>59</v>
      </c>
      <c r="BZ2327" t="s">
        <v>74</v>
      </c>
      <c r="CA2327" s="553">
        <f>AZ2327</f>
        <v>0</v>
      </c>
      <c r="CB2327" s="553">
        <f t="shared" ref="CB2327:CB2329" si="11235">BA2327</f>
        <v>0</v>
      </c>
      <c r="CC2327" s="553">
        <f t="shared" ref="CC2327:CC2329" si="11236">BB2327</f>
        <v>0</v>
      </c>
      <c r="CD2327" s="553">
        <f>BC2327</f>
        <v>0</v>
      </c>
      <c r="CE2327" s="553">
        <f t="shared" ref="CE2327:CE2329" si="11237">BD2327</f>
        <v>0</v>
      </c>
      <c r="CF2327" s="553">
        <f t="shared" ref="CF2327:CF2329" si="11238">BE2327</f>
        <v>0</v>
      </c>
    </row>
    <row r="2328" spans="1:84">
      <c r="A2328" s="149"/>
      <c r="B2328" s="149"/>
      <c r="C2328" s="151"/>
      <c r="D2328" s="151"/>
      <c r="E2328" s="288" t="s">
        <v>78</v>
      </c>
      <c r="F2328" s="592">
        <v>77</v>
      </c>
      <c r="G2328" s="159">
        <v>20</v>
      </c>
      <c r="H2328" s="159">
        <v>12</v>
      </c>
      <c r="I2328" s="275">
        <f>SUM(G2328:H2328)</f>
        <v>32</v>
      </c>
      <c r="J2328" s="159">
        <v>2</v>
      </c>
      <c r="K2328" s="159">
        <v>2</v>
      </c>
      <c r="L2328" s="275">
        <f>SUM(J2328:K2328)</f>
        <v>4</v>
      </c>
      <c r="M2328" s="159">
        <v>2</v>
      </c>
      <c r="N2328" s="159">
        <v>2</v>
      </c>
      <c r="O2328" s="275">
        <f>SUM(M2328:N2328)</f>
        <v>4</v>
      </c>
      <c r="P2328" s="159">
        <f>15-1</f>
        <v>14</v>
      </c>
      <c r="Q2328" s="159">
        <f>14-3</f>
        <v>11</v>
      </c>
      <c r="R2328" s="275">
        <f>SUM(P2328:Q2328)</f>
        <v>25</v>
      </c>
      <c r="S2328" s="500"/>
      <c r="T2328" s="275"/>
      <c r="U2328" s="275"/>
      <c r="V2328" s="275">
        <f>SUM(T2328:U2328)</f>
        <v>0</v>
      </c>
      <c r="W2328" s="275"/>
      <c r="X2328" s="275"/>
      <c r="Y2328" s="275">
        <f>SUM(W2328:X2328)</f>
        <v>0</v>
      </c>
      <c r="Z2328" s="275"/>
      <c r="AA2328" s="275"/>
      <c r="AB2328" s="275">
        <f>SUM(Z2328:AA2328)</f>
        <v>0</v>
      </c>
      <c r="AC2328" s="275"/>
      <c r="AD2328" s="275"/>
      <c r="AE2328" s="275">
        <f>SUM(AC2328:AD2328)</f>
        <v>0</v>
      </c>
      <c r="AF2328" s="500"/>
      <c r="AG2328" s="275"/>
      <c r="AH2328" s="275"/>
      <c r="AI2328" s="275">
        <f>SUM(AG2328:AH2328)</f>
        <v>0</v>
      </c>
      <c r="AJ2328" s="275">
        <v>0</v>
      </c>
      <c r="AK2328" s="275"/>
      <c r="AL2328" s="275"/>
      <c r="AM2328" s="275"/>
      <c r="AN2328" s="275"/>
      <c r="AO2328" s="275">
        <f>SUM(AM2328:AN2328)</f>
        <v>0</v>
      </c>
      <c r="AP2328" s="275"/>
      <c r="AQ2328" s="275"/>
      <c r="AR2328" s="275">
        <f>SUM(AP2328:AQ2328)</f>
        <v>0</v>
      </c>
      <c r="AS2328" s="500"/>
      <c r="AT2328" s="275">
        <v>1</v>
      </c>
      <c r="AU2328" s="275">
        <v>3</v>
      </c>
      <c r="AV2328" s="275">
        <f>SUM(AT2328:AU2328)</f>
        <v>4</v>
      </c>
      <c r="AW2328" s="567">
        <f t="shared" si="11218"/>
        <v>39</v>
      </c>
      <c r="AX2328" s="567">
        <f t="shared" si="11219"/>
        <v>30</v>
      </c>
      <c r="AY2328" s="567">
        <f t="shared" si="11220"/>
        <v>69</v>
      </c>
      <c r="AZ2328" s="159"/>
      <c r="BA2328" s="159"/>
      <c r="BB2328" s="275">
        <f>SUM(AZ2328:BA2328)</f>
        <v>0</v>
      </c>
      <c r="BC2328" s="275"/>
      <c r="BD2328" s="275"/>
      <c r="BE2328" s="275">
        <f>SUM(BC2328:BD2328)</f>
        <v>0</v>
      </c>
      <c r="BF2328" s="521"/>
      <c r="BG2328" s="605">
        <f>SUM(F2328,S2328,AF2328,AS2328)</f>
        <v>77</v>
      </c>
      <c r="BH2328" s="533">
        <f>SUM(G2328,T2328,AG2328)</f>
        <v>20</v>
      </c>
      <c r="BI2328" s="533">
        <f t="shared" si="11221"/>
        <v>12</v>
      </c>
      <c r="BJ2328" s="533">
        <f t="shared" si="11222"/>
        <v>32</v>
      </c>
      <c r="BK2328" s="533">
        <f t="shared" si="11223"/>
        <v>2</v>
      </c>
      <c r="BL2328" s="533">
        <f t="shared" si="11224"/>
        <v>2</v>
      </c>
      <c r="BM2328" s="533">
        <f t="shared" si="11225"/>
        <v>4</v>
      </c>
      <c r="BN2328" s="533">
        <f>SUM(M2328,Z2328,AM2328)</f>
        <v>2</v>
      </c>
      <c r="BO2328" s="533">
        <f t="shared" si="11226"/>
        <v>2</v>
      </c>
      <c r="BP2328" s="533">
        <f t="shared" si="11227"/>
        <v>4</v>
      </c>
      <c r="BQ2328" s="533">
        <f t="shared" si="11228"/>
        <v>14</v>
      </c>
      <c r="BR2328" s="533">
        <f t="shared" si="11229"/>
        <v>11</v>
      </c>
      <c r="BS2328" s="533">
        <f t="shared" si="11230"/>
        <v>25</v>
      </c>
      <c r="BT2328" s="533">
        <f>AT2328</f>
        <v>1</v>
      </c>
      <c r="BU2328" s="533">
        <f t="shared" si="11231"/>
        <v>3</v>
      </c>
      <c r="BV2328" s="533">
        <f t="shared" si="11232"/>
        <v>4</v>
      </c>
      <c r="BW2328" s="536">
        <f>SUM(BH2328,BK2328,BN2328,BQ2328,BT2328)</f>
        <v>39</v>
      </c>
      <c r="BX2328" s="536">
        <f t="shared" si="11233"/>
        <v>30</v>
      </c>
      <c r="BY2328" s="536">
        <f t="shared" si="11234"/>
        <v>69</v>
      </c>
      <c r="BZ2328" t="s">
        <v>74</v>
      </c>
      <c r="CA2328" s="553">
        <f>AZ2328</f>
        <v>0</v>
      </c>
      <c r="CB2328" s="553">
        <f t="shared" si="11235"/>
        <v>0</v>
      </c>
      <c r="CC2328" s="553">
        <f t="shared" si="11236"/>
        <v>0</v>
      </c>
      <c r="CD2328" s="553">
        <f>BC2328</f>
        <v>0</v>
      </c>
      <c r="CE2328" s="553">
        <f t="shared" si="11237"/>
        <v>0</v>
      </c>
      <c r="CF2328" s="553">
        <f t="shared" si="11238"/>
        <v>0</v>
      </c>
    </row>
    <row r="2329" spans="1:84">
      <c r="A2329" s="149"/>
      <c r="B2329" s="149"/>
      <c r="C2329" s="151"/>
      <c r="D2329" s="151"/>
      <c r="E2329" s="370"/>
      <c r="F2329" s="592">
        <f t="shared" ref="F2329:BE2329" si="11239">SUM(F2327:F2328)</f>
        <v>154</v>
      </c>
      <c r="G2329" s="168">
        <f t="shared" si="11239"/>
        <v>34</v>
      </c>
      <c r="H2329" s="168">
        <f t="shared" si="11239"/>
        <v>21</v>
      </c>
      <c r="I2329" s="168">
        <f t="shared" si="11239"/>
        <v>55</v>
      </c>
      <c r="J2329" s="168">
        <f t="shared" si="11239"/>
        <v>9</v>
      </c>
      <c r="K2329" s="168">
        <f t="shared" si="11239"/>
        <v>6</v>
      </c>
      <c r="L2329" s="168">
        <f t="shared" si="11239"/>
        <v>15</v>
      </c>
      <c r="M2329" s="168">
        <f t="shared" si="11239"/>
        <v>2</v>
      </c>
      <c r="N2329" s="168">
        <f t="shared" si="11239"/>
        <v>2</v>
      </c>
      <c r="O2329" s="168">
        <f t="shared" si="11239"/>
        <v>4</v>
      </c>
      <c r="P2329" s="168">
        <f t="shared" si="11239"/>
        <v>23</v>
      </c>
      <c r="Q2329" s="168">
        <f t="shared" si="11239"/>
        <v>24</v>
      </c>
      <c r="R2329" s="168">
        <f t="shared" si="11239"/>
        <v>47</v>
      </c>
      <c r="S2329" s="502">
        <f t="shared" si="11239"/>
        <v>0</v>
      </c>
      <c r="T2329" s="168">
        <f t="shared" si="11239"/>
        <v>0</v>
      </c>
      <c r="U2329" s="168">
        <f t="shared" si="11239"/>
        <v>0</v>
      </c>
      <c r="V2329" s="168">
        <f t="shared" si="11239"/>
        <v>0</v>
      </c>
      <c r="W2329" s="168">
        <f t="shared" si="11239"/>
        <v>0</v>
      </c>
      <c r="X2329" s="168">
        <f t="shared" si="11239"/>
        <v>0</v>
      </c>
      <c r="Y2329" s="168">
        <f t="shared" si="11239"/>
        <v>0</v>
      </c>
      <c r="Z2329" s="168">
        <f t="shared" si="11239"/>
        <v>0</v>
      </c>
      <c r="AA2329" s="168">
        <f t="shared" si="11239"/>
        <v>0</v>
      </c>
      <c r="AB2329" s="168">
        <f t="shared" si="11239"/>
        <v>0</v>
      </c>
      <c r="AC2329" s="168">
        <f t="shared" si="11239"/>
        <v>0</v>
      </c>
      <c r="AD2329" s="168">
        <f t="shared" si="11239"/>
        <v>0</v>
      </c>
      <c r="AE2329" s="168">
        <f t="shared" si="11239"/>
        <v>0</v>
      </c>
      <c r="AF2329" s="502">
        <f t="shared" si="11239"/>
        <v>0</v>
      </c>
      <c r="AG2329" s="168">
        <f t="shared" si="11239"/>
        <v>0</v>
      </c>
      <c r="AH2329" s="168">
        <f t="shared" si="11239"/>
        <v>0</v>
      </c>
      <c r="AI2329" s="168">
        <f t="shared" si="11239"/>
        <v>0</v>
      </c>
      <c r="AJ2329" s="168">
        <f t="shared" si="11239"/>
        <v>0</v>
      </c>
      <c r="AK2329" s="168">
        <f t="shared" si="11239"/>
        <v>0</v>
      </c>
      <c r="AL2329" s="168">
        <f t="shared" si="11239"/>
        <v>0</v>
      </c>
      <c r="AM2329" s="168">
        <f t="shared" si="11239"/>
        <v>0</v>
      </c>
      <c r="AN2329" s="168">
        <f t="shared" si="11239"/>
        <v>0</v>
      </c>
      <c r="AO2329" s="168">
        <f t="shared" si="11239"/>
        <v>0</v>
      </c>
      <c r="AP2329" s="168">
        <f t="shared" si="11239"/>
        <v>0</v>
      </c>
      <c r="AQ2329" s="168">
        <f t="shared" si="11239"/>
        <v>0</v>
      </c>
      <c r="AR2329" s="168">
        <f t="shared" si="11239"/>
        <v>0</v>
      </c>
      <c r="AS2329" s="502">
        <f t="shared" si="11239"/>
        <v>0</v>
      </c>
      <c r="AT2329" s="168">
        <f t="shared" si="11239"/>
        <v>1</v>
      </c>
      <c r="AU2329" s="168">
        <f t="shared" si="11239"/>
        <v>6</v>
      </c>
      <c r="AV2329" s="168">
        <f t="shared" si="11239"/>
        <v>7</v>
      </c>
      <c r="AW2329" s="569">
        <f t="shared" si="11239"/>
        <v>69</v>
      </c>
      <c r="AX2329" s="569">
        <f t="shared" si="11239"/>
        <v>59</v>
      </c>
      <c r="AY2329" s="569">
        <f t="shared" si="11239"/>
        <v>128</v>
      </c>
      <c r="AZ2329" s="168">
        <f t="shared" si="11239"/>
        <v>0</v>
      </c>
      <c r="BA2329" s="168">
        <f t="shared" si="11239"/>
        <v>0</v>
      </c>
      <c r="BB2329" s="168">
        <f t="shared" si="11239"/>
        <v>0</v>
      </c>
      <c r="BC2329" s="168">
        <f t="shared" si="11239"/>
        <v>0</v>
      </c>
      <c r="BD2329" s="168">
        <f t="shared" si="11239"/>
        <v>0</v>
      </c>
      <c r="BE2329" s="168">
        <f t="shared" si="11239"/>
        <v>0</v>
      </c>
      <c r="BF2329" s="523"/>
      <c r="BG2329" s="605">
        <f>SUM(F2329,S2329,AF2329,AS2329)</f>
        <v>154</v>
      </c>
      <c r="BH2329" s="533">
        <f>SUM(G2329,T2329,AG2329)</f>
        <v>34</v>
      </c>
      <c r="BI2329" s="533">
        <f t="shared" si="11221"/>
        <v>21</v>
      </c>
      <c r="BJ2329" s="533">
        <f t="shared" si="11222"/>
        <v>55</v>
      </c>
      <c r="BK2329" s="533">
        <f t="shared" si="11223"/>
        <v>9</v>
      </c>
      <c r="BL2329" s="533">
        <f t="shared" si="11224"/>
        <v>6</v>
      </c>
      <c r="BM2329" s="533">
        <f t="shared" si="11225"/>
        <v>15</v>
      </c>
      <c r="BN2329" s="533">
        <f>SUM(M2329,Z2329,AM2329)</f>
        <v>2</v>
      </c>
      <c r="BO2329" s="533">
        <f t="shared" si="11226"/>
        <v>2</v>
      </c>
      <c r="BP2329" s="533">
        <f t="shared" si="11227"/>
        <v>4</v>
      </c>
      <c r="BQ2329" s="533">
        <f t="shared" si="11228"/>
        <v>23</v>
      </c>
      <c r="BR2329" s="533">
        <f t="shared" si="11229"/>
        <v>24</v>
      </c>
      <c r="BS2329" s="533">
        <f t="shared" si="11230"/>
        <v>47</v>
      </c>
      <c r="BT2329" s="533">
        <f>AT2329</f>
        <v>1</v>
      </c>
      <c r="BU2329" s="533">
        <f t="shared" si="11231"/>
        <v>6</v>
      </c>
      <c r="BV2329" s="533">
        <f t="shared" si="11232"/>
        <v>7</v>
      </c>
      <c r="BW2329" s="536">
        <f>SUM(BH2329,BK2329,BN2329,BQ2329,BT2329)</f>
        <v>69</v>
      </c>
      <c r="BX2329" s="536">
        <f t="shared" si="11233"/>
        <v>59</v>
      </c>
      <c r="BY2329" s="536">
        <f t="shared" si="11234"/>
        <v>128</v>
      </c>
      <c r="BZ2329" t="s">
        <v>74</v>
      </c>
      <c r="CA2329" s="553">
        <f>AZ2329</f>
        <v>0</v>
      </c>
      <c r="CB2329" s="553">
        <f t="shared" si="11235"/>
        <v>0</v>
      </c>
      <c r="CC2329" s="553">
        <f t="shared" si="11236"/>
        <v>0</v>
      </c>
      <c r="CD2329" s="553">
        <f>BC2329</f>
        <v>0</v>
      </c>
      <c r="CE2329" s="553">
        <f t="shared" si="11237"/>
        <v>0</v>
      </c>
      <c r="CF2329" s="553">
        <f t="shared" si="11238"/>
        <v>0</v>
      </c>
    </row>
    <row r="2330" spans="1:84">
      <c r="A2330" s="149"/>
      <c r="B2330" s="149"/>
      <c r="C2330" s="151"/>
      <c r="D2330" s="151"/>
      <c r="E2330" s="370"/>
      <c r="F2330" s="592"/>
      <c r="G2330" s="168" t="s">
        <v>74</v>
      </c>
      <c r="H2330" s="168"/>
      <c r="I2330" s="168"/>
      <c r="J2330" s="168"/>
      <c r="K2330" s="168"/>
      <c r="L2330" s="168"/>
      <c r="M2330" s="168"/>
      <c r="N2330" s="168"/>
      <c r="O2330" s="168"/>
      <c r="P2330" s="168"/>
      <c r="Q2330" s="168"/>
      <c r="R2330" s="168"/>
      <c r="S2330" s="502"/>
      <c r="T2330" s="168"/>
      <c r="U2330" s="168"/>
      <c r="V2330" s="168"/>
      <c r="W2330" s="168"/>
      <c r="X2330" s="168"/>
      <c r="Y2330" s="168"/>
      <c r="Z2330" s="168"/>
      <c r="AA2330" s="168"/>
      <c r="AB2330" s="168"/>
      <c r="AC2330" s="168"/>
      <c r="AD2330" s="168"/>
      <c r="AE2330" s="168"/>
      <c r="AF2330" s="502"/>
      <c r="AG2330" s="168"/>
      <c r="AH2330" s="168"/>
      <c r="AI2330" s="168"/>
      <c r="AJ2330" s="168"/>
      <c r="AK2330" s="168"/>
      <c r="AL2330" s="168"/>
      <c r="AM2330" s="168"/>
      <c r="AN2330" s="168"/>
      <c r="AO2330" s="168"/>
      <c r="AP2330" s="168"/>
      <c r="AQ2330" s="168"/>
      <c r="AR2330" s="168"/>
      <c r="AS2330" s="502"/>
      <c r="AT2330" s="168"/>
      <c r="AU2330" s="168"/>
      <c r="AV2330" s="168"/>
      <c r="AW2330" s="569"/>
      <c r="AX2330" s="569"/>
      <c r="AY2330" s="569"/>
      <c r="AZ2330" s="168"/>
      <c r="BA2330" s="168"/>
      <c r="BB2330" s="168"/>
      <c r="BC2330" s="168"/>
      <c r="BD2330" s="168"/>
      <c r="BE2330" s="168"/>
      <c r="BF2330" s="523"/>
    </row>
    <row r="2331" spans="1:84">
      <c r="A2331" s="149"/>
      <c r="B2331" s="149" t="s">
        <v>161</v>
      </c>
      <c r="C2331" s="151"/>
      <c r="D2331" s="151"/>
      <c r="E2331" s="379" t="s">
        <v>256</v>
      </c>
      <c r="F2331" s="592"/>
      <c r="G2331" s="168"/>
      <c r="H2331" s="168"/>
      <c r="I2331" s="168"/>
      <c r="J2331" s="168"/>
      <c r="K2331" s="168"/>
      <c r="L2331" s="168"/>
      <c r="M2331" s="168"/>
      <c r="N2331" s="168"/>
      <c r="O2331" s="168"/>
      <c r="P2331" s="168"/>
      <c r="Q2331" s="168"/>
      <c r="R2331" s="168"/>
      <c r="S2331" s="502"/>
      <c r="T2331" s="168"/>
      <c r="U2331" s="168"/>
      <c r="V2331" s="168"/>
      <c r="W2331" s="168"/>
      <c r="X2331" s="168"/>
      <c r="Y2331" s="168"/>
      <c r="Z2331" s="168"/>
      <c r="AA2331" s="168"/>
      <c r="AB2331" s="168"/>
      <c r="AC2331" s="168"/>
      <c r="AD2331" s="168"/>
      <c r="AE2331" s="168"/>
      <c r="AF2331" s="502"/>
      <c r="AG2331" s="168"/>
      <c r="AH2331" s="168"/>
      <c r="AI2331" s="168"/>
      <c r="AJ2331" s="168"/>
      <c r="AK2331" s="168"/>
      <c r="AL2331" s="168"/>
      <c r="AM2331" s="168"/>
      <c r="AN2331" s="168"/>
      <c r="AO2331" s="168"/>
      <c r="AP2331" s="168"/>
      <c r="AQ2331" s="168"/>
      <c r="AR2331" s="168"/>
      <c r="AS2331" s="502"/>
      <c r="AT2331" s="168"/>
      <c r="AU2331" s="168"/>
      <c r="AV2331" s="168"/>
      <c r="AW2331" s="569"/>
      <c r="AX2331" s="569"/>
      <c r="AY2331" s="569"/>
      <c r="AZ2331" s="168"/>
      <c r="BA2331" s="168"/>
      <c r="BB2331" s="168"/>
      <c r="BC2331" s="168"/>
      <c r="BD2331" s="168"/>
      <c r="BE2331" s="168"/>
      <c r="BF2331" s="523"/>
    </row>
    <row r="2332" spans="1:84">
      <c r="A2332" s="149"/>
      <c r="B2332" s="149"/>
      <c r="C2332" s="151"/>
      <c r="D2332" s="151" t="s">
        <v>761</v>
      </c>
      <c r="E2332" s="288" t="s">
        <v>77</v>
      </c>
      <c r="F2332" s="592">
        <v>50</v>
      </c>
      <c r="G2332" s="159">
        <v>5</v>
      </c>
      <c r="H2332" s="159">
        <v>2</v>
      </c>
      <c r="I2332" s="275">
        <f>SUM(G2332:H2332)</f>
        <v>7</v>
      </c>
      <c r="J2332" s="159">
        <v>1</v>
      </c>
      <c r="K2332" s="159">
        <v>1</v>
      </c>
      <c r="L2332" s="275">
        <f>SUM(J2332:K2332)</f>
        <v>2</v>
      </c>
      <c r="M2332" s="159"/>
      <c r="N2332" s="159"/>
      <c r="O2332" s="275">
        <f>SUM(M2332:N2332)</f>
        <v>0</v>
      </c>
      <c r="P2332" s="159">
        <v>6</v>
      </c>
      <c r="Q2332" s="159">
        <v>1</v>
      </c>
      <c r="R2332" s="275">
        <f>SUM(P2332:Q2332)</f>
        <v>7</v>
      </c>
      <c r="S2332" s="500"/>
      <c r="T2332" s="275"/>
      <c r="U2332" s="275"/>
      <c r="V2332" s="275">
        <f>SUM(T2332:U2332)</f>
        <v>0</v>
      </c>
      <c r="W2332" s="275"/>
      <c r="X2332" s="275"/>
      <c r="Y2332" s="275">
        <f>SUM(W2332:X2332)</f>
        <v>0</v>
      </c>
      <c r="Z2332" s="275"/>
      <c r="AA2332" s="275"/>
      <c r="AB2332" s="275">
        <f>SUM(Z2332:AA2332)</f>
        <v>0</v>
      </c>
      <c r="AC2332" s="275"/>
      <c r="AD2332" s="275"/>
      <c r="AE2332" s="275">
        <f>SUM(AC2332:AD2332)</f>
        <v>0</v>
      </c>
      <c r="AF2332" s="500"/>
      <c r="AG2332" s="275"/>
      <c r="AH2332" s="275"/>
      <c r="AI2332" s="275">
        <f>SUM(AG2332:AH2332)</f>
        <v>0</v>
      </c>
      <c r="AJ2332" s="275"/>
      <c r="AK2332" s="275"/>
      <c r="AL2332" s="275">
        <f>SUM(AJ2332:AK2332)</f>
        <v>0</v>
      </c>
      <c r="AM2332" s="275"/>
      <c r="AN2332" s="275"/>
      <c r="AO2332" s="275">
        <f>SUM(AM2332:AN2332)</f>
        <v>0</v>
      </c>
      <c r="AP2332" s="275"/>
      <c r="AQ2332" s="275"/>
      <c r="AR2332" s="275">
        <f>SUM(AP2332:AQ2332)</f>
        <v>0</v>
      </c>
      <c r="AS2332" s="500"/>
      <c r="AT2332" s="275"/>
      <c r="AU2332" s="275"/>
      <c r="AV2332" s="275">
        <f>SUM(AT2332:AU2332)</f>
        <v>0</v>
      </c>
      <c r="AW2332" s="567">
        <f t="shared" ref="AW2332:AW2333" si="11240">SUM(G2332,J2332,M2332,P2332,T2332,W2332,Z2332,AC2332,AG2332,AJ2332,AM2332,AP2332,AT2332)</f>
        <v>12</v>
      </c>
      <c r="AX2332" s="567">
        <f t="shared" ref="AX2332:AX2333" si="11241">SUM(H2332,K2332,N2332,Q2332,U2332,X2332,AA2332,AD2332,AH2332,AK2332,AN2332,AQ2332,AU2332)</f>
        <v>4</v>
      </c>
      <c r="AY2332" s="567">
        <f t="shared" ref="AY2332:AY2333" si="11242">SUM(I2332,L2332,O2332,R2332,V2332,Y2332,AB2332,AE2332,AI2332,AL2332,AO2332,AR2332,AV2332)</f>
        <v>16</v>
      </c>
      <c r="AZ2332" s="159">
        <v>2</v>
      </c>
      <c r="BA2332" s="159"/>
      <c r="BB2332" s="275">
        <f>SUM(AZ2332:BA2332)</f>
        <v>2</v>
      </c>
      <c r="BC2332" s="275"/>
      <c r="BD2332" s="275"/>
      <c r="BE2332" s="275">
        <f>SUM(BC2332:BD2332)</f>
        <v>0</v>
      </c>
      <c r="BF2332" s="521"/>
      <c r="BG2332" s="605">
        <f>SUM(F2332,S2332,AF2332,AS2332)</f>
        <v>50</v>
      </c>
      <c r="BH2332" s="533">
        <f>SUM(G2332,T2332,AG2332)</f>
        <v>5</v>
      </c>
      <c r="BI2332" s="533">
        <f t="shared" ref="BI2332:BI2334" si="11243">SUM(H2332,U2332,AH2332)</f>
        <v>2</v>
      </c>
      <c r="BJ2332" s="533">
        <f t="shared" ref="BJ2332:BJ2334" si="11244">SUM(I2332,V2332,AI2332)</f>
        <v>7</v>
      </c>
      <c r="BK2332" s="533">
        <f t="shared" ref="BK2332:BK2334" si="11245">SUM(J2332,W2332,AJ2332)</f>
        <v>1</v>
      </c>
      <c r="BL2332" s="533">
        <f t="shared" ref="BL2332:BL2334" si="11246">SUM(K2332,X2332,AK2332)</f>
        <v>1</v>
      </c>
      <c r="BM2332" s="533">
        <f t="shared" ref="BM2332:BM2334" si="11247">SUM(L2332,Y2332,AL2332)</f>
        <v>2</v>
      </c>
      <c r="BN2332" s="533">
        <f>SUM(M2332,Z2332,AM2332)</f>
        <v>0</v>
      </c>
      <c r="BO2332" s="533">
        <f t="shared" ref="BO2332:BO2334" si="11248">SUM(N2332,AA2332,AN2332)</f>
        <v>0</v>
      </c>
      <c r="BP2332" s="533">
        <f t="shared" ref="BP2332:BP2334" si="11249">SUM(O2332,AB2332,AO2332)</f>
        <v>0</v>
      </c>
      <c r="BQ2332" s="533">
        <f t="shared" ref="BQ2332:BQ2334" si="11250">SUM(P2332,AC2332,AP2332)</f>
        <v>6</v>
      </c>
      <c r="BR2332" s="533">
        <f t="shared" ref="BR2332:BR2334" si="11251">SUM(Q2332,AD2332,AQ2332)</f>
        <v>1</v>
      </c>
      <c r="BS2332" s="533">
        <f t="shared" ref="BS2332:BS2334" si="11252">SUM(R2332,AE2332,AR2332)</f>
        <v>7</v>
      </c>
      <c r="BT2332" s="533">
        <f>AT2332</f>
        <v>0</v>
      </c>
      <c r="BU2332" s="533">
        <f t="shared" ref="BU2332:BU2334" si="11253">AU2332</f>
        <v>0</v>
      </c>
      <c r="BV2332" s="533">
        <f t="shared" ref="BV2332:BV2334" si="11254">AV2332</f>
        <v>0</v>
      </c>
      <c r="BW2332" s="536">
        <f>SUM(BH2332,BK2332,BN2332,BQ2332,BT2332)</f>
        <v>12</v>
      </c>
      <c r="BX2332" s="536">
        <f t="shared" ref="BX2332:BX2334" si="11255">SUM(BI2332,BL2332,BO2332,BR2332,BU2332)</f>
        <v>4</v>
      </c>
      <c r="BY2332" s="536">
        <f t="shared" ref="BY2332:BY2334" si="11256">SUM(BJ2332,BM2332,BP2332,BS2332,BV2332)</f>
        <v>16</v>
      </c>
      <c r="BZ2332" t="s">
        <v>74</v>
      </c>
      <c r="CA2332" s="553">
        <f>AZ2332</f>
        <v>2</v>
      </c>
      <c r="CB2332" s="553">
        <f t="shared" ref="CB2332:CB2334" si="11257">BA2332</f>
        <v>0</v>
      </c>
      <c r="CC2332" s="553">
        <f t="shared" ref="CC2332:CC2334" si="11258">BB2332</f>
        <v>2</v>
      </c>
      <c r="CD2332" s="553">
        <f>BC2332</f>
        <v>0</v>
      </c>
      <c r="CE2332" s="553">
        <f t="shared" ref="CE2332:CE2334" si="11259">BD2332</f>
        <v>0</v>
      </c>
      <c r="CF2332" s="553">
        <f t="shared" ref="CF2332:CF2334" si="11260">BE2332</f>
        <v>0</v>
      </c>
    </row>
    <row r="2333" spans="1:84">
      <c r="A2333" s="149"/>
      <c r="B2333" s="149"/>
      <c r="C2333" s="151"/>
      <c r="D2333" s="151"/>
      <c r="E2333" s="370" t="s">
        <v>78</v>
      </c>
      <c r="F2333" s="592">
        <v>50</v>
      </c>
      <c r="G2333" s="159">
        <v>9</v>
      </c>
      <c r="H2333" s="159">
        <v>7</v>
      </c>
      <c r="I2333" s="275">
        <f>SUM(G2333:H2333)</f>
        <v>16</v>
      </c>
      <c r="J2333" s="159">
        <v>5</v>
      </c>
      <c r="K2333" s="159">
        <v>1</v>
      </c>
      <c r="L2333" s="275">
        <f>SUM(J2333:K2333)</f>
        <v>6</v>
      </c>
      <c r="M2333" s="159"/>
      <c r="N2333" s="159"/>
      <c r="O2333" s="275">
        <f>SUM(M2333:N2333)</f>
        <v>0</v>
      </c>
      <c r="P2333" s="159">
        <v>12</v>
      </c>
      <c r="Q2333" s="159">
        <v>7</v>
      </c>
      <c r="R2333" s="275">
        <f>SUM(P2333:Q2333)</f>
        <v>19</v>
      </c>
      <c r="S2333" s="500"/>
      <c r="T2333" s="275"/>
      <c r="U2333" s="275"/>
      <c r="V2333" s="275">
        <f>SUM(T2333:U2333)</f>
        <v>0</v>
      </c>
      <c r="W2333" s="275"/>
      <c r="X2333" s="275"/>
      <c r="Y2333" s="275">
        <f>SUM(W2333:X2333)</f>
        <v>0</v>
      </c>
      <c r="Z2333" s="275"/>
      <c r="AA2333" s="275"/>
      <c r="AB2333" s="275">
        <f>SUM(Z2333:AA2333)</f>
        <v>0</v>
      </c>
      <c r="AC2333" s="275"/>
      <c r="AD2333" s="275"/>
      <c r="AE2333" s="275">
        <f>SUM(AC2333:AD2333)</f>
        <v>0</v>
      </c>
      <c r="AF2333" s="500"/>
      <c r="AG2333" s="275"/>
      <c r="AH2333" s="275"/>
      <c r="AI2333" s="275">
        <f>SUM(AG2333:AH2333)</f>
        <v>0</v>
      </c>
      <c r="AJ2333" s="275"/>
      <c r="AK2333" s="275"/>
      <c r="AL2333" s="275">
        <f>SUM(AJ2333:AK2333)</f>
        <v>0</v>
      </c>
      <c r="AM2333" s="275"/>
      <c r="AN2333" s="275"/>
      <c r="AO2333" s="275">
        <f>SUM(AM2333:AN2333)</f>
        <v>0</v>
      </c>
      <c r="AP2333" s="275"/>
      <c r="AQ2333" s="275"/>
      <c r="AR2333" s="275">
        <f>SUM(AP2333:AQ2333)</f>
        <v>0</v>
      </c>
      <c r="AS2333" s="500"/>
      <c r="AT2333" s="275"/>
      <c r="AU2333" s="275"/>
      <c r="AV2333" s="275">
        <f>SUM(AT2333:AU2333)</f>
        <v>0</v>
      </c>
      <c r="AW2333" s="567">
        <f t="shared" si="11240"/>
        <v>26</v>
      </c>
      <c r="AX2333" s="567">
        <f t="shared" si="11241"/>
        <v>15</v>
      </c>
      <c r="AY2333" s="567">
        <f t="shared" si="11242"/>
        <v>41</v>
      </c>
      <c r="AZ2333" s="159">
        <v>4</v>
      </c>
      <c r="BA2333" s="159">
        <v>3</v>
      </c>
      <c r="BB2333" s="275">
        <f>SUM(AZ2333:BA2333)</f>
        <v>7</v>
      </c>
      <c r="BC2333" s="275"/>
      <c r="BD2333" s="275"/>
      <c r="BE2333" s="275">
        <f>SUM(BC2333:BD2333)</f>
        <v>0</v>
      </c>
      <c r="BF2333" s="521"/>
      <c r="BG2333" s="605">
        <f>SUM(F2333,S2333,AF2333,AS2333)</f>
        <v>50</v>
      </c>
      <c r="BH2333" s="533">
        <f>SUM(G2333,T2333,AG2333)</f>
        <v>9</v>
      </c>
      <c r="BI2333" s="533">
        <f t="shared" si="11243"/>
        <v>7</v>
      </c>
      <c r="BJ2333" s="533">
        <f t="shared" si="11244"/>
        <v>16</v>
      </c>
      <c r="BK2333" s="533">
        <f t="shared" si="11245"/>
        <v>5</v>
      </c>
      <c r="BL2333" s="533">
        <f t="shared" si="11246"/>
        <v>1</v>
      </c>
      <c r="BM2333" s="533">
        <f t="shared" si="11247"/>
        <v>6</v>
      </c>
      <c r="BN2333" s="533">
        <f>SUM(M2333,Z2333,AM2333)</f>
        <v>0</v>
      </c>
      <c r="BO2333" s="533">
        <f t="shared" si="11248"/>
        <v>0</v>
      </c>
      <c r="BP2333" s="533">
        <f t="shared" si="11249"/>
        <v>0</v>
      </c>
      <c r="BQ2333" s="533">
        <f t="shared" si="11250"/>
        <v>12</v>
      </c>
      <c r="BR2333" s="533">
        <f t="shared" si="11251"/>
        <v>7</v>
      </c>
      <c r="BS2333" s="533">
        <f t="shared" si="11252"/>
        <v>19</v>
      </c>
      <c r="BT2333" s="533">
        <f>AT2333</f>
        <v>0</v>
      </c>
      <c r="BU2333" s="533">
        <f t="shared" si="11253"/>
        <v>0</v>
      </c>
      <c r="BV2333" s="533">
        <f t="shared" si="11254"/>
        <v>0</v>
      </c>
      <c r="BW2333" s="536">
        <f>SUM(BH2333,BK2333,BN2333,BQ2333,BT2333)</f>
        <v>26</v>
      </c>
      <c r="BX2333" s="536">
        <f t="shared" si="11255"/>
        <v>15</v>
      </c>
      <c r="BY2333" s="536">
        <f t="shared" si="11256"/>
        <v>41</v>
      </c>
      <c r="BZ2333" t="s">
        <v>74</v>
      </c>
      <c r="CA2333" s="553">
        <f>AZ2333</f>
        <v>4</v>
      </c>
      <c r="CB2333" s="553">
        <f t="shared" si="11257"/>
        <v>3</v>
      </c>
      <c r="CC2333" s="553">
        <f t="shared" si="11258"/>
        <v>7</v>
      </c>
      <c r="CD2333" s="553">
        <f>BC2333</f>
        <v>0</v>
      </c>
      <c r="CE2333" s="553">
        <f t="shared" si="11259"/>
        <v>0</v>
      </c>
      <c r="CF2333" s="553">
        <f t="shared" si="11260"/>
        <v>0</v>
      </c>
    </row>
    <row r="2334" spans="1:84">
      <c r="A2334" s="149"/>
      <c r="B2334" s="149"/>
      <c r="C2334" s="151"/>
      <c r="D2334" s="151"/>
      <c r="E2334" s="370"/>
      <c r="F2334" s="592">
        <f t="shared" ref="F2334:BE2334" si="11261">SUM(F2332:F2333)</f>
        <v>100</v>
      </c>
      <c r="G2334" s="168">
        <f t="shared" si="11261"/>
        <v>14</v>
      </c>
      <c r="H2334" s="168">
        <f t="shared" si="11261"/>
        <v>9</v>
      </c>
      <c r="I2334" s="168">
        <f t="shared" si="11261"/>
        <v>23</v>
      </c>
      <c r="J2334" s="168">
        <f t="shared" si="11261"/>
        <v>6</v>
      </c>
      <c r="K2334" s="168">
        <f t="shared" si="11261"/>
        <v>2</v>
      </c>
      <c r="L2334" s="168">
        <f t="shared" si="11261"/>
        <v>8</v>
      </c>
      <c r="M2334" s="168">
        <f t="shared" si="11261"/>
        <v>0</v>
      </c>
      <c r="N2334" s="168">
        <f t="shared" si="11261"/>
        <v>0</v>
      </c>
      <c r="O2334" s="168">
        <f t="shared" si="11261"/>
        <v>0</v>
      </c>
      <c r="P2334" s="168">
        <f t="shared" si="11261"/>
        <v>18</v>
      </c>
      <c r="Q2334" s="168">
        <f t="shared" si="11261"/>
        <v>8</v>
      </c>
      <c r="R2334" s="168">
        <f t="shared" si="11261"/>
        <v>26</v>
      </c>
      <c r="S2334" s="502">
        <f t="shared" si="11261"/>
        <v>0</v>
      </c>
      <c r="T2334" s="168">
        <f t="shared" si="11261"/>
        <v>0</v>
      </c>
      <c r="U2334" s="168">
        <f t="shared" si="11261"/>
        <v>0</v>
      </c>
      <c r="V2334" s="168">
        <f t="shared" si="11261"/>
        <v>0</v>
      </c>
      <c r="W2334" s="168">
        <f t="shared" si="11261"/>
        <v>0</v>
      </c>
      <c r="X2334" s="168">
        <f t="shared" si="11261"/>
        <v>0</v>
      </c>
      <c r="Y2334" s="168">
        <f t="shared" si="11261"/>
        <v>0</v>
      </c>
      <c r="Z2334" s="168">
        <f t="shared" si="11261"/>
        <v>0</v>
      </c>
      <c r="AA2334" s="168">
        <f t="shared" si="11261"/>
        <v>0</v>
      </c>
      <c r="AB2334" s="168">
        <f t="shared" si="11261"/>
        <v>0</v>
      </c>
      <c r="AC2334" s="168">
        <f t="shared" si="11261"/>
        <v>0</v>
      </c>
      <c r="AD2334" s="168">
        <f t="shared" si="11261"/>
        <v>0</v>
      </c>
      <c r="AE2334" s="168">
        <f t="shared" si="11261"/>
        <v>0</v>
      </c>
      <c r="AF2334" s="502">
        <f t="shared" si="11261"/>
        <v>0</v>
      </c>
      <c r="AG2334" s="168">
        <f t="shared" si="11261"/>
        <v>0</v>
      </c>
      <c r="AH2334" s="168">
        <f t="shared" si="11261"/>
        <v>0</v>
      </c>
      <c r="AI2334" s="168">
        <f t="shared" si="11261"/>
        <v>0</v>
      </c>
      <c r="AJ2334" s="168">
        <f t="shared" si="11261"/>
        <v>0</v>
      </c>
      <c r="AK2334" s="168">
        <f t="shared" si="11261"/>
        <v>0</v>
      </c>
      <c r="AL2334" s="168">
        <f t="shared" si="11261"/>
        <v>0</v>
      </c>
      <c r="AM2334" s="168">
        <f t="shared" si="11261"/>
        <v>0</v>
      </c>
      <c r="AN2334" s="168">
        <f t="shared" si="11261"/>
        <v>0</v>
      </c>
      <c r="AO2334" s="168">
        <f t="shared" si="11261"/>
        <v>0</v>
      </c>
      <c r="AP2334" s="168">
        <f t="shared" si="11261"/>
        <v>0</v>
      </c>
      <c r="AQ2334" s="168">
        <f t="shared" si="11261"/>
        <v>0</v>
      </c>
      <c r="AR2334" s="168">
        <f t="shared" si="11261"/>
        <v>0</v>
      </c>
      <c r="AS2334" s="502">
        <f t="shared" si="11261"/>
        <v>0</v>
      </c>
      <c r="AT2334" s="168">
        <f t="shared" si="11261"/>
        <v>0</v>
      </c>
      <c r="AU2334" s="168">
        <f t="shared" si="11261"/>
        <v>0</v>
      </c>
      <c r="AV2334" s="168">
        <f t="shared" si="11261"/>
        <v>0</v>
      </c>
      <c r="AW2334" s="569">
        <f t="shared" si="11261"/>
        <v>38</v>
      </c>
      <c r="AX2334" s="569">
        <f t="shared" si="11261"/>
        <v>19</v>
      </c>
      <c r="AY2334" s="569">
        <f t="shared" si="11261"/>
        <v>57</v>
      </c>
      <c r="AZ2334" s="168">
        <f t="shared" si="11261"/>
        <v>6</v>
      </c>
      <c r="BA2334" s="168">
        <f t="shared" si="11261"/>
        <v>3</v>
      </c>
      <c r="BB2334" s="168">
        <f t="shared" si="11261"/>
        <v>9</v>
      </c>
      <c r="BC2334" s="168">
        <f t="shared" si="11261"/>
        <v>0</v>
      </c>
      <c r="BD2334" s="168">
        <f t="shared" si="11261"/>
        <v>0</v>
      </c>
      <c r="BE2334" s="168">
        <f t="shared" si="11261"/>
        <v>0</v>
      </c>
      <c r="BF2334" s="523"/>
      <c r="BG2334" s="605">
        <f>SUM(F2334,S2334,AF2334,AS2334)</f>
        <v>100</v>
      </c>
      <c r="BH2334" s="533">
        <f>SUM(G2334,T2334,AG2334)</f>
        <v>14</v>
      </c>
      <c r="BI2334" s="533">
        <f t="shared" si="11243"/>
        <v>9</v>
      </c>
      <c r="BJ2334" s="533">
        <f t="shared" si="11244"/>
        <v>23</v>
      </c>
      <c r="BK2334" s="533">
        <f t="shared" si="11245"/>
        <v>6</v>
      </c>
      <c r="BL2334" s="533">
        <f t="shared" si="11246"/>
        <v>2</v>
      </c>
      <c r="BM2334" s="533">
        <f t="shared" si="11247"/>
        <v>8</v>
      </c>
      <c r="BN2334" s="533">
        <f>SUM(M2334,Z2334,AM2334)</f>
        <v>0</v>
      </c>
      <c r="BO2334" s="533">
        <f t="shared" si="11248"/>
        <v>0</v>
      </c>
      <c r="BP2334" s="533">
        <f t="shared" si="11249"/>
        <v>0</v>
      </c>
      <c r="BQ2334" s="533">
        <f t="shared" si="11250"/>
        <v>18</v>
      </c>
      <c r="BR2334" s="533">
        <f t="shared" si="11251"/>
        <v>8</v>
      </c>
      <c r="BS2334" s="533">
        <f t="shared" si="11252"/>
        <v>26</v>
      </c>
      <c r="BT2334" s="533">
        <f>AT2334</f>
        <v>0</v>
      </c>
      <c r="BU2334" s="533">
        <f t="shared" si="11253"/>
        <v>0</v>
      </c>
      <c r="BV2334" s="533">
        <f t="shared" si="11254"/>
        <v>0</v>
      </c>
      <c r="BW2334" s="536">
        <f>SUM(BH2334,BK2334,BN2334,BQ2334,BT2334)</f>
        <v>38</v>
      </c>
      <c r="BX2334" s="536">
        <f t="shared" si="11255"/>
        <v>19</v>
      </c>
      <c r="BY2334" s="536">
        <f t="shared" si="11256"/>
        <v>57</v>
      </c>
      <c r="BZ2334" t="s">
        <v>74</v>
      </c>
      <c r="CA2334" s="553">
        <f>AZ2334</f>
        <v>6</v>
      </c>
      <c r="CB2334" s="553">
        <f t="shared" si="11257"/>
        <v>3</v>
      </c>
      <c r="CC2334" s="553">
        <f t="shared" si="11258"/>
        <v>9</v>
      </c>
      <c r="CD2334" s="553">
        <f>BC2334</f>
        <v>0</v>
      </c>
      <c r="CE2334" s="553">
        <f t="shared" si="11259"/>
        <v>0</v>
      </c>
      <c r="CF2334" s="553">
        <f t="shared" si="11260"/>
        <v>0</v>
      </c>
    </row>
    <row r="2335" spans="1:84">
      <c r="A2335" s="149"/>
      <c r="B2335" s="149" t="s">
        <v>168</v>
      </c>
      <c r="C2335" s="151"/>
      <c r="D2335" s="151" t="s">
        <v>761</v>
      </c>
      <c r="E2335" s="379" t="s">
        <v>257</v>
      </c>
      <c r="F2335" s="592"/>
      <c r="G2335" s="159"/>
      <c r="H2335" s="159"/>
      <c r="I2335" s="275"/>
      <c r="J2335" s="279"/>
      <c r="K2335" s="159"/>
      <c r="L2335" s="275"/>
      <c r="M2335" s="159"/>
      <c r="N2335" s="159"/>
      <c r="O2335" s="275"/>
      <c r="P2335" s="279"/>
      <c r="Q2335" s="159"/>
      <c r="R2335" s="275"/>
      <c r="S2335" s="500"/>
      <c r="T2335" s="275"/>
      <c r="U2335" s="275"/>
      <c r="V2335" s="275"/>
      <c r="W2335" s="275"/>
      <c r="X2335" s="275"/>
      <c r="Y2335" s="275"/>
      <c r="Z2335" s="275"/>
      <c r="AA2335" s="275"/>
      <c r="AB2335" s="275"/>
      <c r="AC2335" s="275"/>
      <c r="AD2335" s="275"/>
      <c r="AE2335" s="275"/>
      <c r="AF2335" s="500"/>
      <c r="AG2335" s="275"/>
      <c r="AH2335" s="275"/>
      <c r="AI2335" s="275"/>
      <c r="AJ2335" s="275"/>
      <c r="AK2335" s="275"/>
      <c r="AL2335" s="275"/>
      <c r="AM2335" s="275"/>
      <c r="AN2335" s="275"/>
      <c r="AO2335" s="275"/>
      <c r="AP2335" s="275"/>
      <c r="AQ2335" s="275"/>
      <c r="AR2335" s="275"/>
      <c r="AS2335" s="500"/>
      <c r="AT2335" s="275"/>
      <c r="AU2335" s="275"/>
      <c r="AV2335" s="275"/>
      <c r="AW2335" s="567"/>
      <c r="AX2335" s="567"/>
      <c r="AY2335" s="567"/>
      <c r="AZ2335" s="279"/>
      <c r="BA2335" s="159"/>
      <c r="BB2335" s="275"/>
      <c r="BC2335" s="275"/>
      <c r="BD2335" s="275"/>
      <c r="BE2335" s="275"/>
      <c r="BF2335" s="521"/>
    </row>
    <row r="2336" spans="1:84">
      <c r="A2336" s="149"/>
      <c r="B2336" s="149"/>
      <c r="C2336" s="151"/>
      <c r="D2336" s="151"/>
      <c r="E2336" s="288" t="s">
        <v>77</v>
      </c>
      <c r="F2336" s="592">
        <v>50</v>
      </c>
      <c r="G2336" s="159">
        <v>3</v>
      </c>
      <c r="H2336" s="159">
        <v>6</v>
      </c>
      <c r="I2336" s="275">
        <f>SUM(G2336:H2336)</f>
        <v>9</v>
      </c>
      <c r="J2336" s="159">
        <v>2</v>
      </c>
      <c r="K2336" s="159">
        <v>0</v>
      </c>
      <c r="L2336" s="275">
        <f>SUM(J2336:K2336)</f>
        <v>2</v>
      </c>
      <c r="M2336" s="159">
        <v>0</v>
      </c>
      <c r="N2336" s="159">
        <v>0</v>
      </c>
      <c r="O2336" s="275">
        <f>SUM(M2336:N2336)</f>
        <v>0</v>
      </c>
      <c r="P2336" s="159">
        <v>3</v>
      </c>
      <c r="Q2336" s="159">
        <v>3</v>
      </c>
      <c r="R2336" s="275">
        <f>SUM(P2336:Q2336)</f>
        <v>6</v>
      </c>
      <c r="S2336" s="500"/>
      <c r="T2336" s="275"/>
      <c r="U2336" s="275"/>
      <c r="V2336" s="275">
        <f>SUM(T2336:U2336)</f>
        <v>0</v>
      </c>
      <c r="W2336" s="275"/>
      <c r="X2336" s="275"/>
      <c r="Y2336" s="275">
        <f>SUM(W2336:X2336)</f>
        <v>0</v>
      </c>
      <c r="Z2336" s="275"/>
      <c r="AA2336" s="275"/>
      <c r="AB2336" s="275">
        <f>SUM(Z2336:AA2336)</f>
        <v>0</v>
      </c>
      <c r="AC2336" s="275"/>
      <c r="AD2336" s="275"/>
      <c r="AE2336" s="275">
        <f>SUM(AC2336:AD2336)</f>
        <v>0</v>
      </c>
      <c r="AF2336" s="500"/>
      <c r="AG2336" s="275"/>
      <c r="AH2336" s="275"/>
      <c r="AI2336" s="275">
        <f>SUM(AG2336:AH2336)</f>
        <v>0</v>
      </c>
      <c r="AJ2336" s="275"/>
      <c r="AK2336" s="275"/>
      <c r="AL2336" s="275">
        <f>SUM(AJ2336:AK2336)</f>
        <v>0</v>
      </c>
      <c r="AM2336" s="275"/>
      <c r="AN2336" s="275"/>
      <c r="AO2336" s="275">
        <f>SUM(AM2336:AN2336)</f>
        <v>0</v>
      </c>
      <c r="AP2336" s="275"/>
      <c r="AQ2336" s="275"/>
      <c r="AR2336" s="275">
        <f>SUM(AP2336:AQ2336)</f>
        <v>0</v>
      </c>
      <c r="AS2336" s="500"/>
      <c r="AT2336" s="275">
        <v>0</v>
      </c>
      <c r="AU2336" s="275"/>
      <c r="AV2336" s="275">
        <f>SUM(AT2336:AU2336)</f>
        <v>0</v>
      </c>
      <c r="AW2336" s="567">
        <f t="shared" ref="AW2336:AW2337" si="11262">SUM(G2336,J2336,M2336,P2336,T2336,W2336,Z2336,AC2336,AG2336,AJ2336,AM2336,AP2336,AT2336)</f>
        <v>8</v>
      </c>
      <c r="AX2336" s="567">
        <f t="shared" ref="AX2336:AX2337" si="11263">SUM(H2336,K2336,N2336,Q2336,U2336,X2336,AA2336,AD2336,AH2336,AK2336,AN2336,AQ2336,AU2336)</f>
        <v>9</v>
      </c>
      <c r="AY2336" s="567">
        <f t="shared" ref="AY2336:AY2337" si="11264">SUM(I2336,L2336,O2336,R2336,V2336,Y2336,AB2336,AE2336,AI2336,AL2336,AO2336,AR2336,AV2336)</f>
        <v>17</v>
      </c>
      <c r="AZ2336" s="159"/>
      <c r="BA2336" s="159"/>
      <c r="BB2336" s="275">
        <f>SUM(AZ2336:BA2336)</f>
        <v>0</v>
      </c>
      <c r="BC2336" s="275"/>
      <c r="BD2336" s="275"/>
      <c r="BE2336" s="275">
        <f>SUM(BC2336:BD2336)</f>
        <v>0</v>
      </c>
      <c r="BF2336" s="521"/>
      <c r="BG2336" s="605">
        <f>SUM(F2336,S2336,AF2336,AS2336)</f>
        <v>50</v>
      </c>
      <c r="BH2336" s="533">
        <f>SUM(G2336,T2336,AG2336)</f>
        <v>3</v>
      </c>
      <c r="BI2336" s="533">
        <f t="shared" ref="BI2336:BI2338" si="11265">SUM(H2336,U2336,AH2336)</f>
        <v>6</v>
      </c>
      <c r="BJ2336" s="533">
        <f t="shared" ref="BJ2336:BJ2338" si="11266">SUM(I2336,V2336,AI2336)</f>
        <v>9</v>
      </c>
      <c r="BK2336" s="533">
        <f t="shared" ref="BK2336:BK2338" si="11267">SUM(J2336,W2336,AJ2336)</f>
        <v>2</v>
      </c>
      <c r="BL2336" s="533">
        <f t="shared" ref="BL2336:BL2338" si="11268">SUM(K2336,X2336,AK2336)</f>
        <v>0</v>
      </c>
      <c r="BM2336" s="533">
        <f t="shared" ref="BM2336:BM2338" si="11269">SUM(L2336,Y2336,AL2336)</f>
        <v>2</v>
      </c>
      <c r="BN2336" s="533">
        <f>SUM(M2336,Z2336,AM2336)</f>
        <v>0</v>
      </c>
      <c r="BO2336" s="533">
        <f t="shared" ref="BO2336:BO2338" si="11270">SUM(N2336,AA2336,AN2336)</f>
        <v>0</v>
      </c>
      <c r="BP2336" s="533">
        <f t="shared" ref="BP2336:BP2338" si="11271">SUM(O2336,AB2336,AO2336)</f>
        <v>0</v>
      </c>
      <c r="BQ2336" s="533">
        <f t="shared" ref="BQ2336:BQ2338" si="11272">SUM(P2336,AC2336,AP2336)</f>
        <v>3</v>
      </c>
      <c r="BR2336" s="533">
        <f t="shared" ref="BR2336:BR2338" si="11273">SUM(Q2336,AD2336,AQ2336)</f>
        <v>3</v>
      </c>
      <c r="BS2336" s="533">
        <f t="shared" ref="BS2336:BS2338" si="11274">SUM(R2336,AE2336,AR2336)</f>
        <v>6</v>
      </c>
      <c r="BT2336" s="533">
        <f>AT2336</f>
        <v>0</v>
      </c>
      <c r="BU2336" s="533">
        <f t="shared" ref="BU2336:BU2338" si="11275">AU2336</f>
        <v>0</v>
      </c>
      <c r="BV2336" s="533">
        <f t="shared" ref="BV2336:BV2338" si="11276">AV2336</f>
        <v>0</v>
      </c>
      <c r="BW2336" s="536">
        <f>SUM(BH2336,BK2336,BN2336,BQ2336,BT2336)</f>
        <v>8</v>
      </c>
      <c r="BX2336" s="536">
        <f t="shared" ref="BX2336:BX2338" si="11277">SUM(BI2336,BL2336,BO2336,BR2336,BU2336)</f>
        <v>9</v>
      </c>
      <c r="BY2336" s="536">
        <f t="shared" ref="BY2336:BY2338" si="11278">SUM(BJ2336,BM2336,BP2336,BS2336,BV2336)</f>
        <v>17</v>
      </c>
      <c r="BZ2336" t="s">
        <v>74</v>
      </c>
      <c r="CA2336" s="553">
        <f>AZ2336</f>
        <v>0</v>
      </c>
      <c r="CB2336" s="553">
        <f t="shared" ref="CB2336:CB2338" si="11279">BA2336</f>
        <v>0</v>
      </c>
      <c r="CC2336" s="553">
        <f t="shared" ref="CC2336:CC2338" si="11280">BB2336</f>
        <v>0</v>
      </c>
      <c r="CD2336" s="553">
        <f>BC2336</f>
        <v>0</v>
      </c>
      <c r="CE2336" s="553">
        <f t="shared" ref="CE2336:CE2338" si="11281">BD2336</f>
        <v>0</v>
      </c>
      <c r="CF2336" s="553">
        <f t="shared" ref="CF2336:CF2338" si="11282">BE2336</f>
        <v>0</v>
      </c>
    </row>
    <row r="2337" spans="1:84">
      <c r="A2337" s="149"/>
      <c r="B2337" s="149"/>
      <c r="C2337" s="151"/>
      <c r="D2337" s="151"/>
      <c r="E2337" s="288" t="s">
        <v>78</v>
      </c>
      <c r="F2337" s="592">
        <v>50</v>
      </c>
      <c r="G2337" s="159">
        <v>8</v>
      </c>
      <c r="H2337" s="159">
        <v>7</v>
      </c>
      <c r="I2337" s="275">
        <f>SUM(G2337:H2337)</f>
        <v>15</v>
      </c>
      <c r="J2337" s="159">
        <v>5</v>
      </c>
      <c r="K2337" s="159">
        <v>4</v>
      </c>
      <c r="L2337" s="275">
        <f>SUM(J2337:K2337)</f>
        <v>9</v>
      </c>
      <c r="M2337" s="159">
        <v>2</v>
      </c>
      <c r="N2337" s="159">
        <v>0</v>
      </c>
      <c r="O2337" s="275">
        <f>SUM(M2337:N2337)</f>
        <v>2</v>
      </c>
      <c r="P2337" s="159">
        <v>11</v>
      </c>
      <c r="Q2337" s="159">
        <v>14</v>
      </c>
      <c r="R2337" s="275">
        <f>SUM(P2337:Q2337)</f>
        <v>25</v>
      </c>
      <c r="S2337" s="500"/>
      <c r="T2337" s="275"/>
      <c r="U2337" s="275"/>
      <c r="V2337" s="275">
        <f>SUM(T2337:U2337)</f>
        <v>0</v>
      </c>
      <c r="W2337" s="275"/>
      <c r="X2337" s="275"/>
      <c r="Y2337" s="275">
        <f>SUM(W2337:X2337)</f>
        <v>0</v>
      </c>
      <c r="Z2337" s="275"/>
      <c r="AA2337" s="275"/>
      <c r="AB2337" s="275">
        <f>SUM(Z2337:AA2337)</f>
        <v>0</v>
      </c>
      <c r="AC2337" s="275"/>
      <c r="AD2337" s="275"/>
      <c r="AE2337" s="275">
        <f>SUM(AC2337:AD2337)</f>
        <v>0</v>
      </c>
      <c r="AF2337" s="500"/>
      <c r="AG2337" s="275"/>
      <c r="AH2337" s="275"/>
      <c r="AI2337" s="275">
        <f>SUM(AG2337:AH2337)</f>
        <v>0</v>
      </c>
      <c r="AJ2337" s="275"/>
      <c r="AK2337" s="275"/>
      <c r="AL2337" s="275">
        <f>SUM(AJ2337:AK2337)</f>
        <v>0</v>
      </c>
      <c r="AM2337" s="275"/>
      <c r="AN2337" s="275"/>
      <c r="AO2337" s="275">
        <f>SUM(AM2337:AN2337)</f>
        <v>0</v>
      </c>
      <c r="AP2337" s="275"/>
      <c r="AQ2337" s="275"/>
      <c r="AR2337" s="275">
        <f>SUM(AP2337:AQ2337)</f>
        <v>0</v>
      </c>
      <c r="AS2337" s="500"/>
      <c r="AT2337" s="275"/>
      <c r="AU2337" s="275"/>
      <c r="AV2337" s="275">
        <f>SUM(AT2337:AU2337)</f>
        <v>0</v>
      </c>
      <c r="AW2337" s="567">
        <f t="shared" si="11262"/>
        <v>26</v>
      </c>
      <c r="AX2337" s="567">
        <f t="shared" si="11263"/>
        <v>25</v>
      </c>
      <c r="AY2337" s="567">
        <f t="shared" si="11264"/>
        <v>51</v>
      </c>
      <c r="AZ2337" s="159"/>
      <c r="BA2337" s="159"/>
      <c r="BB2337" s="275">
        <f>SUM(AZ2337:BA2337)</f>
        <v>0</v>
      </c>
      <c r="BC2337" s="275"/>
      <c r="BD2337" s="275"/>
      <c r="BE2337" s="275">
        <f>SUM(BC2337:BD2337)</f>
        <v>0</v>
      </c>
      <c r="BF2337" s="521"/>
      <c r="BG2337" s="605">
        <f>SUM(F2337,S2337,AF2337,AS2337)</f>
        <v>50</v>
      </c>
      <c r="BH2337" s="533">
        <f>SUM(G2337,T2337,AG2337)</f>
        <v>8</v>
      </c>
      <c r="BI2337" s="533">
        <f t="shared" si="11265"/>
        <v>7</v>
      </c>
      <c r="BJ2337" s="533">
        <f t="shared" si="11266"/>
        <v>15</v>
      </c>
      <c r="BK2337" s="533">
        <f t="shared" si="11267"/>
        <v>5</v>
      </c>
      <c r="BL2337" s="533">
        <f t="shared" si="11268"/>
        <v>4</v>
      </c>
      <c r="BM2337" s="533">
        <f t="shared" si="11269"/>
        <v>9</v>
      </c>
      <c r="BN2337" s="533">
        <f>SUM(M2337,Z2337,AM2337)</f>
        <v>2</v>
      </c>
      <c r="BO2337" s="533">
        <f t="shared" si="11270"/>
        <v>0</v>
      </c>
      <c r="BP2337" s="533">
        <f t="shared" si="11271"/>
        <v>2</v>
      </c>
      <c r="BQ2337" s="533">
        <f t="shared" si="11272"/>
        <v>11</v>
      </c>
      <c r="BR2337" s="533">
        <f t="shared" si="11273"/>
        <v>14</v>
      </c>
      <c r="BS2337" s="533">
        <f t="shared" si="11274"/>
        <v>25</v>
      </c>
      <c r="BT2337" s="533">
        <f>AT2337</f>
        <v>0</v>
      </c>
      <c r="BU2337" s="533">
        <f t="shared" si="11275"/>
        <v>0</v>
      </c>
      <c r="BV2337" s="533">
        <f t="shared" si="11276"/>
        <v>0</v>
      </c>
      <c r="BW2337" s="536">
        <f>SUM(BH2337,BK2337,BN2337,BQ2337,BT2337)</f>
        <v>26</v>
      </c>
      <c r="BX2337" s="536">
        <f t="shared" si="11277"/>
        <v>25</v>
      </c>
      <c r="BY2337" s="536">
        <f t="shared" si="11278"/>
        <v>51</v>
      </c>
      <c r="BZ2337" t="s">
        <v>74</v>
      </c>
      <c r="CA2337" s="553">
        <f>AZ2337</f>
        <v>0</v>
      </c>
      <c r="CB2337" s="553">
        <f t="shared" si="11279"/>
        <v>0</v>
      </c>
      <c r="CC2337" s="553">
        <f t="shared" si="11280"/>
        <v>0</v>
      </c>
      <c r="CD2337" s="553">
        <f>BC2337</f>
        <v>0</v>
      </c>
      <c r="CE2337" s="553">
        <f t="shared" si="11281"/>
        <v>0</v>
      </c>
      <c r="CF2337" s="553">
        <f t="shared" si="11282"/>
        <v>0</v>
      </c>
    </row>
    <row r="2338" spans="1:84">
      <c r="A2338" s="149"/>
      <c r="B2338" s="149"/>
      <c r="C2338" s="151"/>
      <c r="D2338" s="151"/>
      <c r="E2338" s="288"/>
      <c r="F2338" s="592">
        <f t="shared" ref="F2338:BE2338" si="11283">SUM(F2336:F2337)</f>
        <v>100</v>
      </c>
      <c r="G2338" s="168">
        <f t="shared" si="11283"/>
        <v>11</v>
      </c>
      <c r="H2338" s="168">
        <f t="shared" si="11283"/>
        <v>13</v>
      </c>
      <c r="I2338" s="168">
        <f t="shared" si="11283"/>
        <v>24</v>
      </c>
      <c r="J2338" s="168">
        <f t="shared" si="11283"/>
        <v>7</v>
      </c>
      <c r="K2338" s="168">
        <f t="shared" si="11283"/>
        <v>4</v>
      </c>
      <c r="L2338" s="168">
        <f t="shared" si="11283"/>
        <v>11</v>
      </c>
      <c r="M2338" s="168">
        <f t="shared" si="11283"/>
        <v>2</v>
      </c>
      <c r="N2338" s="168">
        <f t="shared" si="11283"/>
        <v>0</v>
      </c>
      <c r="O2338" s="168">
        <f t="shared" si="11283"/>
        <v>2</v>
      </c>
      <c r="P2338" s="168">
        <f t="shared" si="11283"/>
        <v>14</v>
      </c>
      <c r="Q2338" s="168">
        <f t="shared" si="11283"/>
        <v>17</v>
      </c>
      <c r="R2338" s="168">
        <f t="shared" si="11283"/>
        <v>31</v>
      </c>
      <c r="S2338" s="502">
        <f t="shared" si="11283"/>
        <v>0</v>
      </c>
      <c r="T2338" s="168">
        <f t="shared" si="11283"/>
        <v>0</v>
      </c>
      <c r="U2338" s="168">
        <f t="shared" si="11283"/>
        <v>0</v>
      </c>
      <c r="V2338" s="168">
        <f t="shared" si="11283"/>
        <v>0</v>
      </c>
      <c r="W2338" s="168">
        <f t="shared" si="11283"/>
        <v>0</v>
      </c>
      <c r="X2338" s="168">
        <f t="shared" si="11283"/>
        <v>0</v>
      </c>
      <c r="Y2338" s="168">
        <f t="shared" si="11283"/>
        <v>0</v>
      </c>
      <c r="Z2338" s="168">
        <f t="shared" si="11283"/>
        <v>0</v>
      </c>
      <c r="AA2338" s="168">
        <f t="shared" si="11283"/>
        <v>0</v>
      </c>
      <c r="AB2338" s="168">
        <f t="shared" si="11283"/>
        <v>0</v>
      </c>
      <c r="AC2338" s="168">
        <f t="shared" si="11283"/>
        <v>0</v>
      </c>
      <c r="AD2338" s="168">
        <f t="shared" si="11283"/>
        <v>0</v>
      </c>
      <c r="AE2338" s="168">
        <f t="shared" si="11283"/>
        <v>0</v>
      </c>
      <c r="AF2338" s="502">
        <f t="shared" si="11283"/>
        <v>0</v>
      </c>
      <c r="AG2338" s="168">
        <f t="shared" si="11283"/>
        <v>0</v>
      </c>
      <c r="AH2338" s="168">
        <f t="shared" si="11283"/>
        <v>0</v>
      </c>
      <c r="AI2338" s="168">
        <f t="shared" si="11283"/>
        <v>0</v>
      </c>
      <c r="AJ2338" s="168">
        <f t="shared" si="11283"/>
        <v>0</v>
      </c>
      <c r="AK2338" s="168">
        <f t="shared" si="11283"/>
        <v>0</v>
      </c>
      <c r="AL2338" s="168">
        <f t="shared" si="11283"/>
        <v>0</v>
      </c>
      <c r="AM2338" s="168">
        <f t="shared" si="11283"/>
        <v>0</v>
      </c>
      <c r="AN2338" s="168">
        <f t="shared" si="11283"/>
        <v>0</v>
      </c>
      <c r="AO2338" s="168">
        <f t="shared" si="11283"/>
        <v>0</v>
      </c>
      <c r="AP2338" s="168">
        <f t="shared" si="11283"/>
        <v>0</v>
      </c>
      <c r="AQ2338" s="168">
        <f t="shared" si="11283"/>
        <v>0</v>
      </c>
      <c r="AR2338" s="168">
        <f t="shared" si="11283"/>
        <v>0</v>
      </c>
      <c r="AS2338" s="502">
        <f t="shared" si="11283"/>
        <v>0</v>
      </c>
      <c r="AT2338" s="168">
        <f t="shared" si="11283"/>
        <v>0</v>
      </c>
      <c r="AU2338" s="168">
        <f t="shared" si="11283"/>
        <v>0</v>
      </c>
      <c r="AV2338" s="168">
        <f t="shared" si="11283"/>
        <v>0</v>
      </c>
      <c r="AW2338" s="569">
        <f t="shared" si="11283"/>
        <v>34</v>
      </c>
      <c r="AX2338" s="569">
        <f t="shared" si="11283"/>
        <v>34</v>
      </c>
      <c r="AY2338" s="569">
        <f t="shared" si="11283"/>
        <v>68</v>
      </c>
      <c r="AZ2338" s="168">
        <f t="shared" si="11283"/>
        <v>0</v>
      </c>
      <c r="BA2338" s="168">
        <f t="shared" si="11283"/>
        <v>0</v>
      </c>
      <c r="BB2338" s="168">
        <f t="shared" si="11283"/>
        <v>0</v>
      </c>
      <c r="BC2338" s="168">
        <f t="shared" si="11283"/>
        <v>0</v>
      </c>
      <c r="BD2338" s="168">
        <f t="shared" si="11283"/>
        <v>0</v>
      </c>
      <c r="BE2338" s="168">
        <f t="shared" si="11283"/>
        <v>0</v>
      </c>
      <c r="BF2338" s="523"/>
      <c r="BG2338" s="605">
        <f>SUM(F2338,S2338,AF2338,AS2338)</f>
        <v>100</v>
      </c>
      <c r="BH2338" s="533">
        <f>SUM(G2338,T2338,AG2338)</f>
        <v>11</v>
      </c>
      <c r="BI2338" s="533">
        <f t="shared" si="11265"/>
        <v>13</v>
      </c>
      <c r="BJ2338" s="533">
        <f t="shared" si="11266"/>
        <v>24</v>
      </c>
      <c r="BK2338" s="533">
        <f t="shared" si="11267"/>
        <v>7</v>
      </c>
      <c r="BL2338" s="533">
        <f t="shared" si="11268"/>
        <v>4</v>
      </c>
      <c r="BM2338" s="533">
        <f t="shared" si="11269"/>
        <v>11</v>
      </c>
      <c r="BN2338" s="533">
        <f>SUM(M2338,Z2338,AM2338)</f>
        <v>2</v>
      </c>
      <c r="BO2338" s="533">
        <f t="shared" si="11270"/>
        <v>0</v>
      </c>
      <c r="BP2338" s="533">
        <f t="shared" si="11271"/>
        <v>2</v>
      </c>
      <c r="BQ2338" s="533">
        <f t="shared" si="11272"/>
        <v>14</v>
      </c>
      <c r="BR2338" s="533">
        <f t="shared" si="11273"/>
        <v>17</v>
      </c>
      <c r="BS2338" s="533">
        <f t="shared" si="11274"/>
        <v>31</v>
      </c>
      <c r="BT2338" s="533">
        <f>AT2338</f>
        <v>0</v>
      </c>
      <c r="BU2338" s="533">
        <f t="shared" si="11275"/>
        <v>0</v>
      </c>
      <c r="BV2338" s="533">
        <f t="shared" si="11276"/>
        <v>0</v>
      </c>
      <c r="BW2338" s="536">
        <f>SUM(BH2338,BK2338,BN2338,BQ2338,BT2338)</f>
        <v>34</v>
      </c>
      <c r="BX2338" s="536">
        <f t="shared" si="11277"/>
        <v>34</v>
      </c>
      <c r="BY2338" s="536">
        <f t="shared" si="11278"/>
        <v>68</v>
      </c>
      <c r="BZ2338" t="s">
        <v>74</v>
      </c>
      <c r="CA2338" s="553">
        <f>AZ2338</f>
        <v>0</v>
      </c>
      <c r="CB2338" s="553">
        <f t="shared" si="11279"/>
        <v>0</v>
      </c>
      <c r="CC2338" s="553">
        <f t="shared" si="11280"/>
        <v>0</v>
      </c>
      <c r="CD2338" s="553">
        <f>BC2338</f>
        <v>0</v>
      </c>
      <c r="CE2338" s="553">
        <f t="shared" si="11281"/>
        <v>0</v>
      </c>
      <c r="CF2338" s="553">
        <f t="shared" si="11282"/>
        <v>0</v>
      </c>
    </row>
    <row r="2339" spans="1:84">
      <c r="A2339" s="149"/>
      <c r="B2339" s="149" t="s">
        <v>167</v>
      </c>
      <c r="C2339" s="151"/>
      <c r="D2339" s="151" t="s">
        <v>761</v>
      </c>
      <c r="E2339" s="379" t="s">
        <v>257</v>
      </c>
      <c r="F2339" s="592"/>
      <c r="G2339" s="159"/>
      <c r="H2339" s="159"/>
      <c r="I2339" s="275"/>
      <c r="J2339" s="279"/>
      <c r="K2339" s="159"/>
      <c r="L2339" s="275"/>
      <c r="M2339" s="159"/>
      <c r="N2339" s="159"/>
      <c r="O2339" s="275"/>
      <c r="P2339" s="279"/>
      <c r="Q2339" s="159"/>
      <c r="R2339" s="275"/>
      <c r="S2339" s="500"/>
      <c r="T2339" s="275"/>
      <c r="U2339" s="275"/>
      <c r="V2339" s="275"/>
      <c r="W2339" s="275"/>
      <c r="X2339" s="275"/>
      <c r="Y2339" s="275"/>
      <c r="Z2339" s="275"/>
      <c r="AA2339" s="275"/>
      <c r="AB2339" s="275"/>
      <c r="AC2339" s="275"/>
      <c r="AD2339" s="275"/>
      <c r="AE2339" s="275"/>
      <c r="AF2339" s="500"/>
      <c r="AG2339" s="275"/>
      <c r="AH2339" s="275"/>
      <c r="AI2339" s="275"/>
      <c r="AJ2339" s="275"/>
      <c r="AK2339" s="275"/>
      <c r="AL2339" s="275"/>
      <c r="AM2339" s="275"/>
      <c r="AN2339" s="275"/>
      <c r="AO2339" s="275"/>
      <c r="AP2339" s="275"/>
      <c r="AQ2339" s="275"/>
      <c r="AR2339" s="275"/>
      <c r="AS2339" s="500"/>
      <c r="AT2339" s="275"/>
      <c r="AU2339" s="275"/>
      <c r="AV2339" s="275"/>
      <c r="AW2339" s="567"/>
      <c r="AX2339" s="567"/>
      <c r="AY2339" s="567"/>
      <c r="AZ2339" s="159"/>
      <c r="BA2339" s="159"/>
      <c r="BB2339" s="159"/>
      <c r="BC2339" s="275"/>
      <c r="BD2339" s="275"/>
      <c r="BE2339" s="275"/>
      <c r="BF2339" s="521"/>
    </row>
    <row r="2340" spans="1:84">
      <c r="A2340" s="149"/>
      <c r="B2340" s="149"/>
      <c r="C2340" s="151"/>
      <c r="D2340" s="151"/>
      <c r="E2340" s="288" t="s">
        <v>77</v>
      </c>
      <c r="F2340" s="592">
        <v>50</v>
      </c>
      <c r="G2340" s="159">
        <v>2</v>
      </c>
      <c r="H2340" s="159"/>
      <c r="I2340" s="275">
        <f>SUM(G2340:H2340)</f>
        <v>2</v>
      </c>
      <c r="J2340" s="159">
        <v>1</v>
      </c>
      <c r="K2340" s="159"/>
      <c r="L2340" s="275">
        <f>SUM(J2340:K2340)</f>
        <v>1</v>
      </c>
      <c r="M2340" s="159">
        <v>1</v>
      </c>
      <c r="N2340" s="159"/>
      <c r="O2340" s="275">
        <f>SUM(M2340:N2340)</f>
        <v>1</v>
      </c>
      <c r="P2340" s="159"/>
      <c r="Q2340" s="159"/>
      <c r="R2340" s="275">
        <f>SUM(P2340:Q2340)</f>
        <v>0</v>
      </c>
      <c r="S2340" s="500"/>
      <c r="T2340" s="275"/>
      <c r="U2340" s="275"/>
      <c r="V2340" s="275">
        <f>SUM(T2340:U2340)</f>
        <v>0</v>
      </c>
      <c r="W2340" s="275"/>
      <c r="X2340" s="275"/>
      <c r="Y2340" s="275">
        <f>SUM(W2340:X2340)</f>
        <v>0</v>
      </c>
      <c r="Z2340" s="275"/>
      <c r="AA2340" s="275"/>
      <c r="AB2340" s="275">
        <f>SUM(Z2340:AA2340)</f>
        <v>0</v>
      </c>
      <c r="AC2340" s="275"/>
      <c r="AD2340" s="275"/>
      <c r="AE2340" s="275">
        <f>SUM(AC2340:AD2340)</f>
        <v>0</v>
      </c>
      <c r="AF2340" s="500"/>
      <c r="AG2340" s="275"/>
      <c r="AH2340" s="275"/>
      <c r="AI2340" s="275">
        <f>SUM(AG2340:AH2340)</f>
        <v>0</v>
      </c>
      <c r="AJ2340" s="275"/>
      <c r="AK2340" s="275"/>
      <c r="AL2340" s="275">
        <f>SUM(AJ2340:AK2340)</f>
        <v>0</v>
      </c>
      <c r="AM2340" s="275"/>
      <c r="AN2340" s="275"/>
      <c r="AO2340" s="275">
        <f>SUM(AM2340:AN2340)</f>
        <v>0</v>
      </c>
      <c r="AP2340" s="275"/>
      <c r="AQ2340" s="275"/>
      <c r="AR2340" s="275">
        <f>SUM(AP2340:AQ2340)</f>
        <v>0</v>
      </c>
      <c r="AS2340" s="500"/>
      <c r="AT2340" s="275"/>
      <c r="AU2340" s="275"/>
      <c r="AV2340" s="275">
        <f>SUM(AT2340:AU2340)</f>
        <v>0</v>
      </c>
      <c r="AW2340" s="567">
        <f t="shared" ref="AW2340:AW2341" si="11284">SUM(G2340,J2340,M2340,P2340,T2340,W2340,Z2340,AC2340,AG2340,AJ2340,AM2340,AP2340,AT2340)</f>
        <v>4</v>
      </c>
      <c r="AX2340" s="567">
        <f t="shared" ref="AX2340:AX2341" si="11285">SUM(H2340,K2340,N2340,Q2340,U2340,X2340,AA2340,AD2340,AH2340,AK2340,AN2340,AQ2340,AU2340)</f>
        <v>0</v>
      </c>
      <c r="AY2340" s="567">
        <f t="shared" ref="AY2340:AY2341" si="11286">SUM(I2340,L2340,O2340,R2340,V2340,Y2340,AB2340,AE2340,AI2340,AL2340,AO2340,AR2340,AV2340)</f>
        <v>4</v>
      </c>
      <c r="AZ2340" s="159">
        <v>1</v>
      </c>
      <c r="BA2340" s="159">
        <v>0</v>
      </c>
      <c r="BB2340" s="275">
        <f>SUM(AZ2340:BA2340)</f>
        <v>1</v>
      </c>
      <c r="BC2340" s="275"/>
      <c r="BD2340" s="275"/>
      <c r="BE2340" s="275">
        <f>SUM(BC2340:BD2340)</f>
        <v>0</v>
      </c>
      <c r="BF2340" s="521"/>
      <c r="BG2340" s="605">
        <f>SUM(F2340,S2340,AF2340,AS2340)</f>
        <v>50</v>
      </c>
      <c r="BH2340" s="533">
        <f>SUM(G2340,T2340,AG2340)</f>
        <v>2</v>
      </c>
      <c r="BI2340" s="533">
        <f t="shared" ref="BI2340:BI2342" si="11287">SUM(H2340,U2340,AH2340)</f>
        <v>0</v>
      </c>
      <c r="BJ2340" s="533">
        <f t="shared" ref="BJ2340:BJ2342" si="11288">SUM(I2340,V2340,AI2340)</f>
        <v>2</v>
      </c>
      <c r="BK2340" s="533">
        <f t="shared" ref="BK2340:BK2342" si="11289">SUM(J2340,W2340,AJ2340)</f>
        <v>1</v>
      </c>
      <c r="BL2340" s="533">
        <f t="shared" ref="BL2340:BL2342" si="11290">SUM(K2340,X2340,AK2340)</f>
        <v>0</v>
      </c>
      <c r="BM2340" s="533">
        <f t="shared" ref="BM2340:BM2342" si="11291">SUM(L2340,Y2340,AL2340)</f>
        <v>1</v>
      </c>
      <c r="BN2340" s="533">
        <f>SUM(M2340,Z2340,AM2340)</f>
        <v>1</v>
      </c>
      <c r="BO2340" s="533">
        <f t="shared" ref="BO2340:BO2342" si="11292">SUM(N2340,AA2340,AN2340)</f>
        <v>0</v>
      </c>
      <c r="BP2340" s="533">
        <f t="shared" ref="BP2340:BP2342" si="11293">SUM(O2340,AB2340,AO2340)</f>
        <v>1</v>
      </c>
      <c r="BQ2340" s="533">
        <f t="shared" ref="BQ2340:BQ2342" si="11294">SUM(P2340,AC2340,AP2340)</f>
        <v>0</v>
      </c>
      <c r="BR2340" s="533">
        <f t="shared" ref="BR2340:BR2342" si="11295">SUM(Q2340,AD2340,AQ2340)</f>
        <v>0</v>
      </c>
      <c r="BS2340" s="533">
        <f t="shared" ref="BS2340:BS2342" si="11296">SUM(R2340,AE2340,AR2340)</f>
        <v>0</v>
      </c>
      <c r="BT2340" s="533">
        <f>AT2340</f>
        <v>0</v>
      </c>
      <c r="BU2340" s="533">
        <f t="shared" ref="BU2340:BU2342" si="11297">AU2340</f>
        <v>0</v>
      </c>
      <c r="BV2340" s="533">
        <f t="shared" ref="BV2340:BV2342" si="11298">AV2340</f>
        <v>0</v>
      </c>
      <c r="BW2340" s="536">
        <f>SUM(BH2340,BK2340,BN2340,BQ2340,BT2340)</f>
        <v>4</v>
      </c>
      <c r="BX2340" s="536">
        <f t="shared" ref="BX2340:BX2342" si="11299">SUM(BI2340,BL2340,BO2340,BR2340,BU2340)</f>
        <v>0</v>
      </c>
      <c r="BY2340" s="536">
        <f t="shared" ref="BY2340:BY2342" si="11300">SUM(BJ2340,BM2340,BP2340,BS2340,BV2340)</f>
        <v>4</v>
      </c>
      <c r="BZ2340" t="s">
        <v>74</v>
      </c>
      <c r="CA2340" s="553">
        <f>AZ2340</f>
        <v>1</v>
      </c>
      <c r="CB2340" s="553">
        <f t="shared" ref="CB2340:CB2342" si="11301">BA2340</f>
        <v>0</v>
      </c>
      <c r="CC2340" s="553">
        <f t="shared" ref="CC2340:CC2342" si="11302">BB2340</f>
        <v>1</v>
      </c>
      <c r="CD2340" s="553">
        <f>BC2340</f>
        <v>0</v>
      </c>
      <c r="CE2340" s="553">
        <f t="shared" ref="CE2340:CE2342" si="11303">BD2340</f>
        <v>0</v>
      </c>
      <c r="CF2340" s="553">
        <f t="shared" ref="CF2340:CF2342" si="11304">BE2340</f>
        <v>0</v>
      </c>
    </row>
    <row r="2341" spans="1:84">
      <c r="A2341" s="149"/>
      <c r="B2341" s="149"/>
      <c r="C2341" s="151"/>
      <c r="D2341" s="151"/>
      <c r="E2341" s="288" t="s">
        <v>78</v>
      </c>
      <c r="F2341" s="592">
        <v>50</v>
      </c>
      <c r="G2341" s="159">
        <v>2</v>
      </c>
      <c r="H2341" s="159">
        <v>1</v>
      </c>
      <c r="I2341" s="275">
        <f>SUM(G2341:H2341)</f>
        <v>3</v>
      </c>
      <c r="J2341" s="159">
        <v>2</v>
      </c>
      <c r="K2341" s="159"/>
      <c r="L2341" s="275">
        <f>SUM(J2341:K2341)</f>
        <v>2</v>
      </c>
      <c r="M2341" s="159"/>
      <c r="N2341" s="159"/>
      <c r="O2341" s="275">
        <f>SUM(M2341:N2341)</f>
        <v>0</v>
      </c>
      <c r="P2341" s="159">
        <v>3</v>
      </c>
      <c r="Q2341" s="159">
        <v>2</v>
      </c>
      <c r="R2341" s="275">
        <f>SUM(P2341:Q2341)</f>
        <v>5</v>
      </c>
      <c r="S2341" s="500"/>
      <c r="T2341" s="275"/>
      <c r="U2341" s="275"/>
      <c r="V2341" s="275">
        <f>SUM(T2341:U2341)</f>
        <v>0</v>
      </c>
      <c r="W2341" s="275"/>
      <c r="X2341" s="275"/>
      <c r="Y2341" s="275">
        <f>SUM(W2341:X2341)</f>
        <v>0</v>
      </c>
      <c r="Z2341" s="275"/>
      <c r="AA2341" s="275"/>
      <c r="AB2341" s="275">
        <f>SUM(Z2341:AA2341)</f>
        <v>0</v>
      </c>
      <c r="AC2341" s="275"/>
      <c r="AD2341" s="275"/>
      <c r="AE2341" s="275">
        <f>SUM(AC2341:AD2341)</f>
        <v>0</v>
      </c>
      <c r="AF2341" s="500"/>
      <c r="AG2341" s="275"/>
      <c r="AH2341" s="275"/>
      <c r="AI2341" s="275">
        <f>SUM(AG2341:AH2341)</f>
        <v>0</v>
      </c>
      <c r="AJ2341" s="275"/>
      <c r="AK2341" s="275"/>
      <c r="AL2341" s="275">
        <f>SUM(AJ2341:AK2341)</f>
        <v>0</v>
      </c>
      <c r="AM2341" s="275"/>
      <c r="AN2341" s="275"/>
      <c r="AO2341" s="275">
        <f>SUM(AM2341:AN2341)</f>
        <v>0</v>
      </c>
      <c r="AP2341" s="275"/>
      <c r="AQ2341" s="275"/>
      <c r="AR2341" s="275">
        <f>SUM(AP2341:AQ2341)</f>
        <v>0</v>
      </c>
      <c r="AS2341" s="500"/>
      <c r="AT2341" s="275"/>
      <c r="AU2341" s="275"/>
      <c r="AV2341" s="275">
        <f>SUM(AT2341:AU2341)</f>
        <v>0</v>
      </c>
      <c r="AW2341" s="567">
        <f t="shared" si="11284"/>
        <v>7</v>
      </c>
      <c r="AX2341" s="567">
        <f t="shared" si="11285"/>
        <v>3</v>
      </c>
      <c r="AY2341" s="567">
        <f t="shared" si="11286"/>
        <v>10</v>
      </c>
      <c r="AZ2341" s="159">
        <v>0</v>
      </c>
      <c r="BA2341" s="159">
        <v>1</v>
      </c>
      <c r="BB2341" s="275">
        <f>SUM(AZ2341:BA2341)</f>
        <v>1</v>
      </c>
      <c r="BC2341" s="275"/>
      <c r="BD2341" s="275"/>
      <c r="BE2341" s="275">
        <f>SUM(BC2341:BD2341)</f>
        <v>0</v>
      </c>
      <c r="BF2341" s="521"/>
      <c r="BG2341" s="605">
        <f>SUM(F2341,S2341,AF2341,AS2341)</f>
        <v>50</v>
      </c>
      <c r="BH2341" s="533">
        <f>SUM(G2341,T2341,AG2341)</f>
        <v>2</v>
      </c>
      <c r="BI2341" s="533">
        <f t="shared" si="11287"/>
        <v>1</v>
      </c>
      <c r="BJ2341" s="533">
        <f t="shared" si="11288"/>
        <v>3</v>
      </c>
      <c r="BK2341" s="533">
        <f t="shared" si="11289"/>
        <v>2</v>
      </c>
      <c r="BL2341" s="533">
        <f t="shared" si="11290"/>
        <v>0</v>
      </c>
      <c r="BM2341" s="533">
        <f t="shared" si="11291"/>
        <v>2</v>
      </c>
      <c r="BN2341" s="533">
        <f>SUM(M2341,Z2341,AM2341)</f>
        <v>0</v>
      </c>
      <c r="BO2341" s="533">
        <f t="shared" si="11292"/>
        <v>0</v>
      </c>
      <c r="BP2341" s="533">
        <f t="shared" si="11293"/>
        <v>0</v>
      </c>
      <c r="BQ2341" s="533">
        <f t="shared" si="11294"/>
        <v>3</v>
      </c>
      <c r="BR2341" s="533">
        <f t="shared" si="11295"/>
        <v>2</v>
      </c>
      <c r="BS2341" s="533">
        <f t="shared" si="11296"/>
        <v>5</v>
      </c>
      <c r="BT2341" s="533">
        <f>AT2341</f>
        <v>0</v>
      </c>
      <c r="BU2341" s="533">
        <f t="shared" si="11297"/>
        <v>0</v>
      </c>
      <c r="BV2341" s="533">
        <f t="shared" si="11298"/>
        <v>0</v>
      </c>
      <c r="BW2341" s="536">
        <f>SUM(BH2341,BK2341,BN2341,BQ2341,BT2341)</f>
        <v>7</v>
      </c>
      <c r="BX2341" s="536">
        <f t="shared" si="11299"/>
        <v>3</v>
      </c>
      <c r="BY2341" s="536">
        <f t="shared" si="11300"/>
        <v>10</v>
      </c>
      <c r="BZ2341" t="s">
        <v>74</v>
      </c>
      <c r="CA2341" s="553">
        <f>AZ2341</f>
        <v>0</v>
      </c>
      <c r="CB2341" s="553">
        <f t="shared" si="11301"/>
        <v>1</v>
      </c>
      <c r="CC2341" s="553">
        <f t="shared" si="11302"/>
        <v>1</v>
      </c>
      <c r="CD2341" s="553">
        <f>BC2341</f>
        <v>0</v>
      </c>
      <c r="CE2341" s="553">
        <f t="shared" si="11303"/>
        <v>0</v>
      </c>
      <c r="CF2341" s="553">
        <f t="shared" si="11304"/>
        <v>0</v>
      </c>
    </row>
    <row r="2342" spans="1:84">
      <c r="A2342" s="149"/>
      <c r="B2342" s="149"/>
      <c r="C2342" s="151"/>
      <c r="D2342" s="151"/>
      <c r="E2342" s="288"/>
      <c r="F2342" s="592">
        <f t="shared" ref="F2342:BE2342" si="11305">SUM(F2340:F2341)</f>
        <v>100</v>
      </c>
      <c r="G2342" s="168">
        <f t="shared" si="11305"/>
        <v>4</v>
      </c>
      <c r="H2342" s="168">
        <f t="shared" si="11305"/>
        <v>1</v>
      </c>
      <c r="I2342" s="168">
        <f t="shared" si="11305"/>
        <v>5</v>
      </c>
      <c r="J2342" s="168">
        <f t="shared" si="11305"/>
        <v>3</v>
      </c>
      <c r="K2342" s="168">
        <f t="shared" si="11305"/>
        <v>0</v>
      </c>
      <c r="L2342" s="168">
        <f t="shared" si="11305"/>
        <v>3</v>
      </c>
      <c r="M2342" s="168">
        <f t="shared" si="11305"/>
        <v>1</v>
      </c>
      <c r="N2342" s="168">
        <f t="shared" si="11305"/>
        <v>0</v>
      </c>
      <c r="O2342" s="168">
        <f t="shared" si="11305"/>
        <v>1</v>
      </c>
      <c r="P2342" s="168">
        <f t="shared" si="11305"/>
        <v>3</v>
      </c>
      <c r="Q2342" s="168">
        <f t="shared" si="11305"/>
        <v>2</v>
      </c>
      <c r="R2342" s="168">
        <f t="shared" si="11305"/>
        <v>5</v>
      </c>
      <c r="S2342" s="502">
        <f t="shared" si="11305"/>
        <v>0</v>
      </c>
      <c r="T2342" s="168">
        <f t="shared" si="11305"/>
        <v>0</v>
      </c>
      <c r="U2342" s="168">
        <f t="shared" si="11305"/>
        <v>0</v>
      </c>
      <c r="V2342" s="168">
        <f t="shared" si="11305"/>
        <v>0</v>
      </c>
      <c r="W2342" s="168">
        <f t="shared" si="11305"/>
        <v>0</v>
      </c>
      <c r="X2342" s="168">
        <f t="shared" si="11305"/>
        <v>0</v>
      </c>
      <c r="Y2342" s="168">
        <f t="shared" si="11305"/>
        <v>0</v>
      </c>
      <c r="Z2342" s="168">
        <f t="shared" si="11305"/>
        <v>0</v>
      </c>
      <c r="AA2342" s="168">
        <f t="shared" si="11305"/>
        <v>0</v>
      </c>
      <c r="AB2342" s="168">
        <f t="shared" si="11305"/>
        <v>0</v>
      </c>
      <c r="AC2342" s="168">
        <f t="shared" si="11305"/>
        <v>0</v>
      </c>
      <c r="AD2342" s="168">
        <f t="shared" si="11305"/>
        <v>0</v>
      </c>
      <c r="AE2342" s="168">
        <f t="shared" si="11305"/>
        <v>0</v>
      </c>
      <c r="AF2342" s="502">
        <f t="shared" si="11305"/>
        <v>0</v>
      </c>
      <c r="AG2342" s="168">
        <f t="shared" si="11305"/>
        <v>0</v>
      </c>
      <c r="AH2342" s="168">
        <f t="shared" si="11305"/>
        <v>0</v>
      </c>
      <c r="AI2342" s="168">
        <f t="shared" si="11305"/>
        <v>0</v>
      </c>
      <c r="AJ2342" s="168">
        <f t="shared" si="11305"/>
        <v>0</v>
      </c>
      <c r="AK2342" s="168">
        <f t="shared" si="11305"/>
        <v>0</v>
      </c>
      <c r="AL2342" s="168">
        <f t="shared" si="11305"/>
        <v>0</v>
      </c>
      <c r="AM2342" s="168">
        <f t="shared" si="11305"/>
        <v>0</v>
      </c>
      <c r="AN2342" s="168">
        <f t="shared" si="11305"/>
        <v>0</v>
      </c>
      <c r="AO2342" s="168">
        <f t="shared" si="11305"/>
        <v>0</v>
      </c>
      <c r="AP2342" s="168">
        <f t="shared" si="11305"/>
        <v>0</v>
      </c>
      <c r="AQ2342" s="168">
        <f t="shared" si="11305"/>
        <v>0</v>
      </c>
      <c r="AR2342" s="168">
        <f t="shared" si="11305"/>
        <v>0</v>
      </c>
      <c r="AS2342" s="502">
        <f t="shared" si="11305"/>
        <v>0</v>
      </c>
      <c r="AT2342" s="168">
        <f t="shared" si="11305"/>
        <v>0</v>
      </c>
      <c r="AU2342" s="168">
        <f t="shared" si="11305"/>
        <v>0</v>
      </c>
      <c r="AV2342" s="168">
        <f t="shared" si="11305"/>
        <v>0</v>
      </c>
      <c r="AW2342" s="569">
        <f t="shared" si="11305"/>
        <v>11</v>
      </c>
      <c r="AX2342" s="569">
        <f t="shared" si="11305"/>
        <v>3</v>
      </c>
      <c r="AY2342" s="569">
        <f t="shared" si="11305"/>
        <v>14</v>
      </c>
      <c r="AZ2342" s="168">
        <f t="shared" si="11305"/>
        <v>1</v>
      </c>
      <c r="BA2342" s="168">
        <f t="shared" si="11305"/>
        <v>1</v>
      </c>
      <c r="BB2342" s="168">
        <f t="shared" si="11305"/>
        <v>2</v>
      </c>
      <c r="BC2342" s="168">
        <f t="shared" si="11305"/>
        <v>0</v>
      </c>
      <c r="BD2342" s="168">
        <f t="shared" si="11305"/>
        <v>0</v>
      </c>
      <c r="BE2342" s="168">
        <f t="shared" si="11305"/>
        <v>0</v>
      </c>
      <c r="BF2342" s="523"/>
      <c r="BG2342" s="605">
        <f>SUM(F2342,S2342,AF2342,AS2342)</f>
        <v>100</v>
      </c>
      <c r="BH2342" s="533">
        <f>SUM(G2342,T2342,AG2342)</f>
        <v>4</v>
      </c>
      <c r="BI2342" s="533">
        <f t="shared" si="11287"/>
        <v>1</v>
      </c>
      <c r="BJ2342" s="533">
        <f t="shared" si="11288"/>
        <v>5</v>
      </c>
      <c r="BK2342" s="533">
        <f t="shared" si="11289"/>
        <v>3</v>
      </c>
      <c r="BL2342" s="533">
        <f t="shared" si="11290"/>
        <v>0</v>
      </c>
      <c r="BM2342" s="533">
        <f t="shared" si="11291"/>
        <v>3</v>
      </c>
      <c r="BN2342" s="533">
        <f>SUM(M2342,Z2342,AM2342)</f>
        <v>1</v>
      </c>
      <c r="BO2342" s="533">
        <f t="shared" si="11292"/>
        <v>0</v>
      </c>
      <c r="BP2342" s="533">
        <f t="shared" si="11293"/>
        <v>1</v>
      </c>
      <c r="BQ2342" s="533">
        <f t="shared" si="11294"/>
        <v>3</v>
      </c>
      <c r="BR2342" s="533">
        <f t="shared" si="11295"/>
        <v>2</v>
      </c>
      <c r="BS2342" s="533">
        <f t="shared" si="11296"/>
        <v>5</v>
      </c>
      <c r="BT2342" s="533">
        <f>AT2342</f>
        <v>0</v>
      </c>
      <c r="BU2342" s="533">
        <f t="shared" si="11297"/>
        <v>0</v>
      </c>
      <c r="BV2342" s="533">
        <f t="shared" si="11298"/>
        <v>0</v>
      </c>
      <c r="BW2342" s="536">
        <f>SUM(BH2342,BK2342,BN2342,BQ2342,BT2342)</f>
        <v>11</v>
      </c>
      <c r="BX2342" s="536">
        <f t="shared" si="11299"/>
        <v>3</v>
      </c>
      <c r="BY2342" s="536">
        <f t="shared" si="11300"/>
        <v>14</v>
      </c>
      <c r="BZ2342" t="s">
        <v>74</v>
      </c>
      <c r="CA2342" s="553">
        <f>AZ2342</f>
        <v>1</v>
      </c>
      <c r="CB2342" s="553">
        <f t="shared" si="11301"/>
        <v>1</v>
      </c>
      <c r="CC2342" s="553">
        <f t="shared" si="11302"/>
        <v>2</v>
      </c>
      <c r="CD2342" s="553">
        <f>BC2342</f>
        <v>0</v>
      </c>
      <c r="CE2342" s="553">
        <f t="shared" si="11303"/>
        <v>0</v>
      </c>
      <c r="CF2342" s="553">
        <f t="shared" si="11304"/>
        <v>0</v>
      </c>
    </row>
    <row r="2343" spans="1:84">
      <c r="A2343" s="149"/>
      <c r="B2343" s="149" t="s">
        <v>258</v>
      </c>
      <c r="C2343" s="151"/>
      <c r="D2343" s="151" t="s">
        <v>761</v>
      </c>
      <c r="E2343" s="379" t="s">
        <v>257</v>
      </c>
      <c r="F2343" s="592"/>
      <c r="G2343" s="159"/>
      <c r="H2343" s="159"/>
      <c r="I2343" s="275"/>
      <c r="J2343" s="279"/>
      <c r="K2343" s="159"/>
      <c r="L2343" s="275"/>
      <c r="M2343" s="159"/>
      <c r="N2343" s="159"/>
      <c r="O2343" s="275"/>
      <c r="P2343" s="279"/>
      <c r="Q2343" s="159"/>
      <c r="R2343" s="275"/>
      <c r="S2343" s="500"/>
      <c r="T2343" s="275"/>
      <c r="U2343" s="275"/>
      <c r="V2343" s="275"/>
      <c r="W2343" s="275"/>
      <c r="X2343" s="275"/>
      <c r="Y2343" s="275"/>
      <c r="Z2343" s="275"/>
      <c r="AA2343" s="275"/>
      <c r="AB2343" s="275"/>
      <c r="AC2343" s="275"/>
      <c r="AD2343" s="275"/>
      <c r="AE2343" s="275"/>
      <c r="AF2343" s="500"/>
      <c r="AG2343" s="275"/>
      <c r="AH2343" s="275"/>
      <c r="AI2343" s="275"/>
      <c r="AJ2343" s="275"/>
      <c r="AK2343" s="275"/>
      <c r="AL2343" s="275"/>
      <c r="AM2343" s="275"/>
      <c r="AN2343" s="275"/>
      <c r="AO2343" s="275"/>
      <c r="AP2343" s="275"/>
      <c r="AQ2343" s="275"/>
      <c r="AR2343" s="275"/>
      <c r="AS2343" s="500"/>
      <c r="AT2343" s="275"/>
      <c r="AU2343" s="275"/>
      <c r="AV2343" s="275"/>
      <c r="AW2343" s="567"/>
      <c r="AX2343" s="567"/>
      <c r="AY2343" s="567"/>
      <c r="AZ2343" s="279"/>
      <c r="BA2343" s="159"/>
      <c r="BB2343" s="275"/>
      <c r="BC2343" s="275"/>
      <c r="BD2343" s="275"/>
      <c r="BE2343" s="275"/>
      <c r="BF2343" s="521"/>
    </row>
    <row r="2344" spans="1:84">
      <c r="A2344" s="149"/>
      <c r="B2344" s="149"/>
      <c r="C2344" s="151"/>
      <c r="D2344" s="151"/>
      <c r="E2344" s="288" t="s">
        <v>77</v>
      </c>
      <c r="F2344" s="592">
        <v>250</v>
      </c>
      <c r="G2344" s="159">
        <v>37</v>
      </c>
      <c r="H2344" s="159">
        <v>42</v>
      </c>
      <c r="I2344" s="275">
        <f>SUM(G2344:H2344)</f>
        <v>79</v>
      </c>
      <c r="J2344" s="159">
        <v>10</v>
      </c>
      <c r="K2344" s="159">
        <v>13</v>
      </c>
      <c r="L2344" s="275">
        <f>SUM(J2344:K2344)</f>
        <v>23</v>
      </c>
      <c r="M2344" s="159">
        <v>4</v>
      </c>
      <c r="N2344" s="159">
        <v>13</v>
      </c>
      <c r="O2344" s="275">
        <f>SUM(M2344:N2344)</f>
        <v>17</v>
      </c>
      <c r="P2344" s="159">
        <v>43</v>
      </c>
      <c r="Q2344" s="159">
        <v>29</v>
      </c>
      <c r="R2344" s="275">
        <f>SUM(P2344:Q2344)</f>
        <v>72</v>
      </c>
      <c r="S2344" s="500"/>
      <c r="T2344" s="275">
        <v>5</v>
      </c>
      <c r="U2344" s="275">
        <v>7</v>
      </c>
      <c r="V2344" s="275">
        <f>SUM(T2344:U2344)</f>
        <v>12</v>
      </c>
      <c r="W2344" s="275"/>
      <c r="X2344" s="275"/>
      <c r="Y2344" s="275">
        <f>SUM(W2344:X2344)</f>
        <v>0</v>
      </c>
      <c r="Z2344" s="275"/>
      <c r="AA2344" s="275"/>
      <c r="AB2344" s="275">
        <f>SUM(Z2344:AA2344)</f>
        <v>0</v>
      </c>
      <c r="AC2344" s="275"/>
      <c r="AD2344" s="275"/>
      <c r="AE2344" s="275">
        <f>SUM(AC2344:AD2344)</f>
        <v>0</v>
      </c>
      <c r="AF2344" s="500"/>
      <c r="AG2344" s="275">
        <v>7</v>
      </c>
      <c r="AH2344" s="275">
        <v>2</v>
      </c>
      <c r="AI2344" s="275">
        <f>SUM(AG2344:AH2344)</f>
        <v>9</v>
      </c>
      <c r="AJ2344" s="275"/>
      <c r="AK2344" s="275"/>
      <c r="AL2344" s="275">
        <f>SUM(AJ2344:AK2344)</f>
        <v>0</v>
      </c>
      <c r="AM2344" s="275">
        <v>1</v>
      </c>
      <c r="AN2344" s="275"/>
      <c r="AO2344" s="275">
        <f>SUM(AM2344:AN2344)</f>
        <v>1</v>
      </c>
      <c r="AP2344" s="275">
        <v>3</v>
      </c>
      <c r="AQ2344" s="275"/>
      <c r="AR2344" s="275">
        <f>SUM(AP2344:AQ2344)</f>
        <v>3</v>
      </c>
      <c r="AS2344" s="500"/>
      <c r="AT2344" s="275">
        <v>1</v>
      </c>
      <c r="AU2344" s="275"/>
      <c r="AV2344" s="275">
        <f>SUM(AT2344:AU2344)</f>
        <v>1</v>
      </c>
      <c r="AW2344" s="567">
        <f t="shared" ref="AW2344:AW2345" si="11306">SUM(G2344,J2344,M2344,P2344,T2344,W2344,Z2344,AC2344,AG2344,AJ2344,AM2344,AP2344,AT2344)</f>
        <v>111</v>
      </c>
      <c r="AX2344" s="567">
        <f t="shared" ref="AX2344:AX2345" si="11307">SUM(H2344,K2344,N2344,Q2344,U2344,X2344,AA2344,AD2344,AH2344,AK2344,AN2344,AQ2344,AU2344)</f>
        <v>106</v>
      </c>
      <c r="AY2344" s="567">
        <f t="shared" ref="AY2344:AY2345" si="11308">SUM(I2344,L2344,O2344,R2344,V2344,Y2344,AB2344,AE2344,AI2344,AL2344,AO2344,AR2344,AV2344)</f>
        <v>217</v>
      </c>
      <c r="AZ2344" s="159"/>
      <c r="BA2344" s="159"/>
      <c r="BB2344" s="275">
        <f>SUM(AZ2344:BA2344)</f>
        <v>0</v>
      </c>
      <c r="BC2344" s="275">
        <v>3</v>
      </c>
      <c r="BD2344" s="275"/>
      <c r="BE2344" s="275">
        <f>SUM(BC2344:BD2344)</f>
        <v>3</v>
      </c>
      <c r="BF2344" s="521"/>
      <c r="BG2344" s="605">
        <f>SUM(F2344,S2344,AF2344,AS2344)</f>
        <v>250</v>
      </c>
      <c r="BH2344" s="533">
        <f>SUM(G2344,T2344,AG2344)</f>
        <v>49</v>
      </c>
      <c r="BI2344" s="533">
        <f t="shared" ref="BI2344:BI2346" si="11309">SUM(H2344,U2344,AH2344)</f>
        <v>51</v>
      </c>
      <c r="BJ2344" s="533">
        <f t="shared" ref="BJ2344:BJ2346" si="11310">SUM(I2344,V2344,AI2344)</f>
        <v>100</v>
      </c>
      <c r="BK2344" s="533">
        <f t="shared" ref="BK2344:BK2346" si="11311">SUM(J2344,W2344,AJ2344)</f>
        <v>10</v>
      </c>
      <c r="BL2344" s="533">
        <f t="shared" ref="BL2344:BL2346" si="11312">SUM(K2344,X2344,AK2344)</f>
        <v>13</v>
      </c>
      <c r="BM2344" s="533">
        <f t="shared" ref="BM2344:BM2346" si="11313">SUM(L2344,Y2344,AL2344)</f>
        <v>23</v>
      </c>
      <c r="BN2344" s="533">
        <f>SUM(M2344,Z2344,AM2344)</f>
        <v>5</v>
      </c>
      <c r="BO2344" s="533">
        <f t="shared" ref="BO2344:BO2346" si="11314">SUM(N2344,AA2344,AN2344)</f>
        <v>13</v>
      </c>
      <c r="BP2344" s="533">
        <f t="shared" ref="BP2344:BP2346" si="11315">SUM(O2344,AB2344,AO2344)</f>
        <v>18</v>
      </c>
      <c r="BQ2344" s="533">
        <f t="shared" ref="BQ2344:BQ2346" si="11316">SUM(P2344,AC2344,AP2344)</f>
        <v>46</v>
      </c>
      <c r="BR2344" s="533">
        <f t="shared" ref="BR2344:BR2346" si="11317">SUM(Q2344,AD2344,AQ2344)</f>
        <v>29</v>
      </c>
      <c r="BS2344" s="533">
        <f t="shared" ref="BS2344:BS2346" si="11318">SUM(R2344,AE2344,AR2344)</f>
        <v>75</v>
      </c>
      <c r="BT2344" s="533">
        <f>AT2344</f>
        <v>1</v>
      </c>
      <c r="BU2344" s="533">
        <f t="shared" ref="BU2344:BU2346" si="11319">AU2344</f>
        <v>0</v>
      </c>
      <c r="BV2344" s="533">
        <f t="shared" ref="BV2344:BV2346" si="11320">AV2344</f>
        <v>1</v>
      </c>
      <c r="BW2344" s="536">
        <f>SUM(BH2344,BK2344,BN2344,BQ2344,BT2344)</f>
        <v>111</v>
      </c>
      <c r="BX2344" s="536">
        <f t="shared" ref="BX2344:BX2346" si="11321">SUM(BI2344,BL2344,BO2344,BR2344,BU2344)</f>
        <v>106</v>
      </c>
      <c r="BY2344" s="536">
        <f t="shared" ref="BY2344:BY2346" si="11322">SUM(BJ2344,BM2344,BP2344,BS2344,BV2344)</f>
        <v>217</v>
      </c>
      <c r="BZ2344" t="s">
        <v>74</v>
      </c>
      <c r="CA2344" s="553">
        <f>AZ2344</f>
        <v>0</v>
      </c>
      <c r="CB2344" s="553">
        <f t="shared" ref="CB2344:CB2346" si="11323">BA2344</f>
        <v>0</v>
      </c>
      <c r="CC2344" s="553">
        <f t="shared" ref="CC2344:CC2346" si="11324">BB2344</f>
        <v>0</v>
      </c>
      <c r="CD2344" s="553">
        <f>BC2344</f>
        <v>3</v>
      </c>
      <c r="CE2344" s="553">
        <f t="shared" ref="CE2344:CE2346" si="11325">BD2344</f>
        <v>0</v>
      </c>
      <c r="CF2344" s="553">
        <f t="shared" ref="CF2344:CF2346" si="11326">BE2344</f>
        <v>3</v>
      </c>
    </row>
    <row r="2345" spans="1:84">
      <c r="A2345" s="149"/>
      <c r="B2345" s="149"/>
      <c r="C2345" s="151"/>
      <c r="D2345" s="151"/>
      <c r="E2345" s="288" t="s">
        <v>78</v>
      </c>
      <c r="F2345" s="592">
        <v>250</v>
      </c>
      <c r="G2345" s="159">
        <v>17</v>
      </c>
      <c r="H2345" s="159">
        <v>19</v>
      </c>
      <c r="I2345" s="275">
        <f>SUM(G2345:H2345)</f>
        <v>36</v>
      </c>
      <c r="J2345" s="159">
        <v>8</v>
      </c>
      <c r="K2345" s="159">
        <v>2</v>
      </c>
      <c r="L2345" s="275">
        <f>SUM(J2345:K2345)</f>
        <v>10</v>
      </c>
      <c r="M2345" s="159">
        <v>2</v>
      </c>
      <c r="N2345" s="159">
        <v>2</v>
      </c>
      <c r="O2345" s="275">
        <f>SUM(M2345:N2345)</f>
        <v>4</v>
      </c>
      <c r="P2345" s="159">
        <v>15</v>
      </c>
      <c r="Q2345" s="159">
        <v>11</v>
      </c>
      <c r="R2345" s="275">
        <f>SUM(P2345:Q2345)</f>
        <v>26</v>
      </c>
      <c r="S2345" s="500"/>
      <c r="T2345" s="275">
        <v>5</v>
      </c>
      <c r="U2345" s="275"/>
      <c r="V2345" s="275">
        <f>SUM(T2345:U2345)</f>
        <v>5</v>
      </c>
      <c r="W2345" s="275"/>
      <c r="X2345" s="275"/>
      <c r="Y2345" s="275">
        <f>SUM(W2345:X2345)</f>
        <v>0</v>
      </c>
      <c r="Z2345" s="275"/>
      <c r="AA2345" s="275"/>
      <c r="AB2345" s="275">
        <f>SUM(Z2345:AA2345)</f>
        <v>0</v>
      </c>
      <c r="AC2345" s="275"/>
      <c r="AD2345" s="275"/>
      <c r="AE2345" s="275">
        <f>SUM(AC2345:AD2345)</f>
        <v>0</v>
      </c>
      <c r="AF2345" s="500"/>
      <c r="AG2345" s="275">
        <v>1</v>
      </c>
      <c r="AH2345" s="275"/>
      <c r="AI2345" s="275">
        <f>SUM(AG2345:AH2345)</f>
        <v>1</v>
      </c>
      <c r="AJ2345" s="275">
        <v>1</v>
      </c>
      <c r="AK2345" s="275"/>
      <c r="AL2345" s="275">
        <f>SUM(AJ2345:AK2345)</f>
        <v>1</v>
      </c>
      <c r="AM2345" s="275"/>
      <c r="AN2345" s="275"/>
      <c r="AO2345" s="275">
        <f>SUM(AM2345:AN2345)</f>
        <v>0</v>
      </c>
      <c r="AP2345" s="275">
        <v>2</v>
      </c>
      <c r="AQ2345" s="275">
        <v>2</v>
      </c>
      <c r="AR2345" s="275">
        <f>SUM(AP2345:AQ2345)</f>
        <v>4</v>
      </c>
      <c r="AS2345" s="500"/>
      <c r="AT2345" s="275"/>
      <c r="AU2345" s="275"/>
      <c r="AV2345" s="275">
        <f>SUM(AT2345:AU2345)</f>
        <v>0</v>
      </c>
      <c r="AW2345" s="567">
        <f t="shared" si="11306"/>
        <v>51</v>
      </c>
      <c r="AX2345" s="567">
        <f t="shared" si="11307"/>
        <v>36</v>
      </c>
      <c r="AY2345" s="567">
        <f t="shared" si="11308"/>
        <v>87</v>
      </c>
      <c r="AZ2345" s="159"/>
      <c r="BA2345" s="159">
        <v>3</v>
      </c>
      <c r="BB2345" s="275">
        <f>SUM(AZ2345:BA2345)</f>
        <v>3</v>
      </c>
      <c r="BC2345" s="275"/>
      <c r="BD2345" s="275">
        <v>3</v>
      </c>
      <c r="BE2345" s="275">
        <f>SUM(BC2345:BD2345)</f>
        <v>3</v>
      </c>
      <c r="BF2345" s="521"/>
      <c r="BG2345" s="605">
        <f>SUM(F2345,S2345,AF2345,AS2345)</f>
        <v>250</v>
      </c>
      <c r="BH2345" s="533">
        <f>SUM(G2345,T2345,AG2345)</f>
        <v>23</v>
      </c>
      <c r="BI2345" s="533">
        <f t="shared" si="11309"/>
        <v>19</v>
      </c>
      <c r="BJ2345" s="533">
        <f t="shared" si="11310"/>
        <v>42</v>
      </c>
      <c r="BK2345" s="533">
        <f t="shared" si="11311"/>
        <v>9</v>
      </c>
      <c r="BL2345" s="533">
        <f t="shared" si="11312"/>
        <v>2</v>
      </c>
      <c r="BM2345" s="533">
        <f t="shared" si="11313"/>
        <v>11</v>
      </c>
      <c r="BN2345" s="533">
        <f>SUM(M2345,Z2345,AM2345)</f>
        <v>2</v>
      </c>
      <c r="BO2345" s="533">
        <f t="shared" si="11314"/>
        <v>2</v>
      </c>
      <c r="BP2345" s="533">
        <f t="shared" si="11315"/>
        <v>4</v>
      </c>
      <c r="BQ2345" s="533">
        <f t="shared" si="11316"/>
        <v>17</v>
      </c>
      <c r="BR2345" s="533">
        <f t="shared" si="11317"/>
        <v>13</v>
      </c>
      <c r="BS2345" s="533">
        <f t="shared" si="11318"/>
        <v>30</v>
      </c>
      <c r="BT2345" s="533">
        <f>AT2345</f>
        <v>0</v>
      </c>
      <c r="BU2345" s="533">
        <f t="shared" si="11319"/>
        <v>0</v>
      </c>
      <c r="BV2345" s="533">
        <f t="shared" si="11320"/>
        <v>0</v>
      </c>
      <c r="BW2345" s="536">
        <f>SUM(BH2345,BK2345,BN2345,BQ2345,BT2345)</f>
        <v>51</v>
      </c>
      <c r="BX2345" s="536">
        <f t="shared" si="11321"/>
        <v>36</v>
      </c>
      <c r="BY2345" s="536">
        <f t="shared" si="11322"/>
        <v>87</v>
      </c>
      <c r="BZ2345" t="s">
        <v>74</v>
      </c>
      <c r="CA2345" s="553">
        <f>AZ2345</f>
        <v>0</v>
      </c>
      <c r="CB2345" s="553">
        <f t="shared" si="11323"/>
        <v>3</v>
      </c>
      <c r="CC2345" s="553">
        <f t="shared" si="11324"/>
        <v>3</v>
      </c>
      <c r="CD2345" s="553">
        <f>BC2345</f>
        <v>0</v>
      </c>
      <c r="CE2345" s="553">
        <f t="shared" si="11325"/>
        <v>3</v>
      </c>
      <c r="CF2345" s="553">
        <f t="shared" si="11326"/>
        <v>3</v>
      </c>
    </row>
    <row r="2346" spans="1:84">
      <c r="A2346" s="149"/>
      <c r="B2346" s="149"/>
      <c r="C2346" s="151"/>
      <c r="D2346" s="151"/>
      <c r="E2346" s="288"/>
      <c r="F2346" s="592">
        <f t="shared" ref="F2346:BE2346" si="11327">SUM(F2344:F2345)</f>
        <v>500</v>
      </c>
      <c r="G2346" s="168">
        <f t="shared" si="11327"/>
        <v>54</v>
      </c>
      <c r="H2346" s="168">
        <f t="shared" si="11327"/>
        <v>61</v>
      </c>
      <c r="I2346" s="168">
        <f t="shared" si="11327"/>
        <v>115</v>
      </c>
      <c r="J2346" s="168">
        <f t="shared" si="11327"/>
        <v>18</v>
      </c>
      <c r="K2346" s="168">
        <f t="shared" si="11327"/>
        <v>15</v>
      </c>
      <c r="L2346" s="168">
        <f t="shared" si="11327"/>
        <v>33</v>
      </c>
      <c r="M2346" s="168">
        <f t="shared" si="11327"/>
        <v>6</v>
      </c>
      <c r="N2346" s="168">
        <f t="shared" si="11327"/>
        <v>15</v>
      </c>
      <c r="O2346" s="168">
        <f t="shared" si="11327"/>
        <v>21</v>
      </c>
      <c r="P2346" s="168">
        <f t="shared" si="11327"/>
        <v>58</v>
      </c>
      <c r="Q2346" s="168">
        <f t="shared" si="11327"/>
        <v>40</v>
      </c>
      <c r="R2346" s="168">
        <f t="shared" si="11327"/>
        <v>98</v>
      </c>
      <c r="S2346" s="502">
        <f t="shared" si="11327"/>
        <v>0</v>
      </c>
      <c r="T2346" s="168">
        <f t="shared" si="11327"/>
        <v>10</v>
      </c>
      <c r="U2346" s="168">
        <f t="shared" si="11327"/>
        <v>7</v>
      </c>
      <c r="V2346" s="168">
        <f t="shared" si="11327"/>
        <v>17</v>
      </c>
      <c r="W2346" s="168">
        <f t="shared" si="11327"/>
        <v>0</v>
      </c>
      <c r="X2346" s="168">
        <f t="shared" si="11327"/>
        <v>0</v>
      </c>
      <c r="Y2346" s="168">
        <f t="shared" si="11327"/>
        <v>0</v>
      </c>
      <c r="Z2346" s="168">
        <f t="shared" si="11327"/>
        <v>0</v>
      </c>
      <c r="AA2346" s="168">
        <f t="shared" si="11327"/>
        <v>0</v>
      </c>
      <c r="AB2346" s="168">
        <f t="shared" si="11327"/>
        <v>0</v>
      </c>
      <c r="AC2346" s="168">
        <f t="shared" si="11327"/>
        <v>0</v>
      </c>
      <c r="AD2346" s="168">
        <f t="shared" si="11327"/>
        <v>0</v>
      </c>
      <c r="AE2346" s="168">
        <f t="shared" si="11327"/>
        <v>0</v>
      </c>
      <c r="AF2346" s="502">
        <f t="shared" si="11327"/>
        <v>0</v>
      </c>
      <c r="AG2346" s="168">
        <f t="shared" si="11327"/>
        <v>8</v>
      </c>
      <c r="AH2346" s="168">
        <f t="shared" si="11327"/>
        <v>2</v>
      </c>
      <c r="AI2346" s="168">
        <f t="shared" si="11327"/>
        <v>10</v>
      </c>
      <c r="AJ2346" s="168">
        <f t="shared" si="11327"/>
        <v>1</v>
      </c>
      <c r="AK2346" s="168">
        <f t="shared" si="11327"/>
        <v>0</v>
      </c>
      <c r="AL2346" s="168">
        <f t="shared" si="11327"/>
        <v>1</v>
      </c>
      <c r="AM2346" s="168">
        <f t="shared" si="11327"/>
        <v>1</v>
      </c>
      <c r="AN2346" s="168">
        <f t="shared" si="11327"/>
        <v>0</v>
      </c>
      <c r="AO2346" s="168">
        <f t="shared" si="11327"/>
        <v>1</v>
      </c>
      <c r="AP2346" s="168">
        <f t="shared" si="11327"/>
        <v>5</v>
      </c>
      <c r="AQ2346" s="168">
        <f t="shared" si="11327"/>
        <v>2</v>
      </c>
      <c r="AR2346" s="168">
        <f t="shared" si="11327"/>
        <v>7</v>
      </c>
      <c r="AS2346" s="502">
        <f t="shared" si="11327"/>
        <v>0</v>
      </c>
      <c r="AT2346" s="168">
        <f t="shared" si="11327"/>
        <v>1</v>
      </c>
      <c r="AU2346" s="168">
        <f t="shared" si="11327"/>
        <v>0</v>
      </c>
      <c r="AV2346" s="168">
        <f t="shared" si="11327"/>
        <v>1</v>
      </c>
      <c r="AW2346" s="569">
        <f t="shared" si="11327"/>
        <v>162</v>
      </c>
      <c r="AX2346" s="569">
        <f t="shared" si="11327"/>
        <v>142</v>
      </c>
      <c r="AY2346" s="569">
        <f t="shared" si="11327"/>
        <v>304</v>
      </c>
      <c r="AZ2346" s="168">
        <f t="shared" si="11327"/>
        <v>0</v>
      </c>
      <c r="BA2346" s="168">
        <f t="shared" si="11327"/>
        <v>3</v>
      </c>
      <c r="BB2346" s="168">
        <f t="shared" si="11327"/>
        <v>3</v>
      </c>
      <c r="BC2346" s="168">
        <f t="shared" si="11327"/>
        <v>3</v>
      </c>
      <c r="BD2346" s="168">
        <f t="shared" si="11327"/>
        <v>3</v>
      </c>
      <c r="BE2346" s="168">
        <f t="shared" si="11327"/>
        <v>6</v>
      </c>
      <c r="BF2346" s="523"/>
      <c r="BG2346" s="605">
        <f>SUM(F2346,S2346,AF2346,AS2346)</f>
        <v>500</v>
      </c>
      <c r="BH2346" s="533">
        <f>SUM(G2346,T2346,AG2346)</f>
        <v>72</v>
      </c>
      <c r="BI2346" s="533">
        <f t="shared" si="11309"/>
        <v>70</v>
      </c>
      <c r="BJ2346" s="533">
        <f t="shared" si="11310"/>
        <v>142</v>
      </c>
      <c r="BK2346" s="533">
        <f t="shared" si="11311"/>
        <v>19</v>
      </c>
      <c r="BL2346" s="533">
        <f t="shared" si="11312"/>
        <v>15</v>
      </c>
      <c r="BM2346" s="533">
        <f t="shared" si="11313"/>
        <v>34</v>
      </c>
      <c r="BN2346" s="533">
        <f>SUM(M2346,Z2346,AM2346)</f>
        <v>7</v>
      </c>
      <c r="BO2346" s="533">
        <f t="shared" si="11314"/>
        <v>15</v>
      </c>
      <c r="BP2346" s="533">
        <f t="shared" si="11315"/>
        <v>22</v>
      </c>
      <c r="BQ2346" s="533">
        <f t="shared" si="11316"/>
        <v>63</v>
      </c>
      <c r="BR2346" s="533">
        <f t="shared" si="11317"/>
        <v>42</v>
      </c>
      <c r="BS2346" s="533">
        <f t="shared" si="11318"/>
        <v>105</v>
      </c>
      <c r="BT2346" s="533">
        <f>AT2346</f>
        <v>1</v>
      </c>
      <c r="BU2346" s="533">
        <f t="shared" si="11319"/>
        <v>0</v>
      </c>
      <c r="BV2346" s="533">
        <f t="shared" si="11320"/>
        <v>1</v>
      </c>
      <c r="BW2346" s="536">
        <f>SUM(BH2346,BK2346,BN2346,BQ2346,BT2346)</f>
        <v>162</v>
      </c>
      <c r="BX2346" s="536">
        <f t="shared" si="11321"/>
        <v>142</v>
      </c>
      <c r="BY2346" s="536">
        <f t="shared" si="11322"/>
        <v>304</v>
      </c>
      <c r="BZ2346" t="s">
        <v>74</v>
      </c>
      <c r="CA2346" s="553">
        <f>AZ2346</f>
        <v>0</v>
      </c>
      <c r="CB2346" s="553">
        <f t="shared" si="11323"/>
        <v>3</v>
      </c>
      <c r="CC2346" s="553">
        <f t="shared" si="11324"/>
        <v>3</v>
      </c>
      <c r="CD2346" s="553">
        <f>BC2346</f>
        <v>3</v>
      </c>
      <c r="CE2346" s="553">
        <f t="shared" si="11325"/>
        <v>3</v>
      </c>
      <c r="CF2346" s="553">
        <f t="shared" si="11326"/>
        <v>6</v>
      </c>
    </row>
    <row r="2347" spans="1:84">
      <c r="A2347" s="149"/>
      <c r="B2347" s="149" t="s">
        <v>160</v>
      </c>
      <c r="C2347" s="151"/>
      <c r="D2347" s="151" t="s">
        <v>761</v>
      </c>
      <c r="E2347" s="379" t="s">
        <v>1021</v>
      </c>
      <c r="F2347" s="592"/>
      <c r="G2347" s="159"/>
      <c r="H2347" s="159"/>
      <c r="I2347" s="275"/>
      <c r="J2347" s="279"/>
      <c r="K2347" s="159"/>
      <c r="L2347" s="275"/>
      <c r="M2347" s="159"/>
      <c r="N2347" s="159"/>
      <c r="O2347" s="275"/>
      <c r="P2347" s="279"/>
      <c r="Q2347" s="159"/>
      <c r="R2347" s="275"/>
      <c r="S2347" s="500"/>
      <c r="T2347" s="275"/>
      <c r="U2347" s="275"/>
      <c r="V2347" s="275"/>
      <c r="W2347" s="275"/>
      <c r="X2347" s="275"/>
      <c r="Y2347" s="275"/>
      <c r="Z2347" s="275"/>
      <c r="AA2347" s="275"/>
      <c r="AB2347" s="275"/>
      <c r="AC2347" s="275"/>
      <c r="AD2347" s="275"/>
      <c r="AE2347" s="275"/>
      <c r="AF2347" s="500"/>
      <c r="AG2347" s="275"/>
      <c r="AH2347" s="275"/>
      <c r="AI2347" s="275"/>
      <c r="AJ2347" s="275"/>
      <c r="AK2347" s="275"/>
      <c r="AL2347" s="275"/>
      <c r="AM2347" s="275"/>
      <c r="AN2347" s="275"/>
      <c r="AO2347" s="275"/>
      <c r="AP2347" s="275"/>
      <c r="AQ2347" s="275"/>
      <c r="AR2347" s="275"/>
      <c r="AS2347" s="500"/>
      <c r="AT2347" s="275"/>
      <c r="AU2347" s="275"/>
      <c r="AV2347" s="275"/>
      <c r="AW2347" s="567"/>
      <c r="AX2347" s="567"/>
      <c r="AY2347" s="567"/>
      <c r="AZ2347" s="159"/>
      <c r="BA2347" s="159"/>
      <c r="BB2347" s="159"/>
      <c r="BC2347" s="275"/>
      <c r="BD2347" s="275"/>
      <c r="BE2347" s="275"/>
      <c r="BF2347" s="521"/>
    </row>
    <row r="2348" spans="1:84">
      <c r="A2348" s="149"/>
      <c r="B2348" s="149"/>
      <c r="C2348" s="151"/>
      <c r="D2348" s="151"/>
      <c r="E2348" s="288" t="s">
        <v>77</v>
      </c>
      <c r="F2348" s="592">
        <v>80</v>
      </c>
      <c r="G2348" s="159">
        <f>12-2</f>
        <v>10</v>
      </c>
      <c r="H2348" s="159">
        <f>8-1</f>
        <v>7</v>
      </c>
      <c r="I2348" s="275">
        <f>SUM(G2348:H2348)</f>
        <v>17</v>
      </c>
      <c r="J2348" s="159">
        <v>6</v>
      </c>
      <c r="K2348" s="159">
        <v>3</v>
      </c>
      <c r="L2348" s="275">
        <f>SUM(J2348:K2348)</f>
        <v>9</v>
      </c>
      <c r="M2348" s="159">
        <v>4</v>
      </c>
      <c r="N2348" s="159">
        <v>2</v>
      </c>
      <c r="O2348" s="275">
        <f>SUM(M2348:N2348)</f>
        <v>6</v>
      </c>
      <c r="P2348" s="159">
        <v>9</v>
      </c>
      <c r="Q2348" s="159">
        <v>6</v>
      </c>
      <c r="R2348" s="275">
        <f>SUM(P2348:Q2348)</f>
        <v>15</v>
      </c>
      <c r="S2348" s="500"/>
      <c r="T2348" s="275"/>
      <c r="U2348" s="275"/>
      <c r="V2348" s="275">
        <f>SUM(T2348:U2348)</f>
        <v>0</v>
      </c>
      <c r="W2348" s="275"/>
      <c r="X2348" s="275"/>
      <c r="Y2348" s="275">
        <f>SUM(W2348:X2348)</f>
        <v>0</v>
      </c>
      <c r="Z2348" s="275"/>
      <c r="AA2348" s="275"/>
      <c r="AB2348" s="275">
        <f>SUM(Z2348:AA2348)</f>
        <v>0</v>
      </c>
      <c r="AC2348" s="275"/>
      <c r="AD2348" s="275"/>
      <c r="AE2348" s="275">
        <f>SUM(AC2348:AD2348)</f>
        <v>0</v>
      </c>
      <c r="AF2348" s="500"/>
      <c r="AG2348" s="275"/>
      <c r="AH2348" s="275"/>
      <c r="AI2348" s="275">
        <f>SUM(AG2348:AH2348)</f>
        <v>0</v>
      </c>
      <c r="AJ2348" s="275"/>
      <c r="AK2348" s="275"/>
      <c r="AL2348" s="275">
        <f>SUM(AJ2348:AK2348)</f>
        <v>0</v>
      </c>
      <c r="AM2348" s="275"/>
      <c r="AN2348" s="275"/>
      <c r="AO2348" s="275">
        <f>SUM(AM2348:AN2348)</f>
        <v>0</v>
      </c>
      <c r="AP2348" s="275"/>
      <c r="AQ2348" s="275"/>
      <c r="AR2348" s="275">
        <f>SUM(AP2348:AQ2348)</f>
        <v>0</v>
      </c>
      <c r="AS2348" s="500"/>
      <c r="AT2348" s="275">
        <v>2</v>
      </c>
      <c r="AU2348" s="275">
        <v>1</v>
      </c>
      <c r="AV2348" s="275">
        <f>SUM(AT2348:AU2348)</f>
        <v>3</v>
      </c>
      <c r="AW2348" s="567">
        <f t="shared" ref="AW2348:AW2349" si="11328">SUM(G2348,J2348,M2348,P2348,T2348,W2348,Z2348,AC2348,AG2348,AJ2348,AM2348,AP2348,AT2348)</f>
        <v>31</v>
      </c>
      <c r="AX2348" s="567">
        <f t="shared" ref="AX2348:AX2349" si="11329">SUM(H2348,K2348,N2348,Q2348,U2348,X2348,AA2348,AD2348,AH2348,AK2348,AN2348,AQ2348,AU2348)</f>
        <v>19</v>
      </c>
      <c r="AY2348" s="567">
        <f t="shared" ref="AY2348:AY2349" si="11330">SUM(I2348,L2348,O2348,R2348,V2348,Y2348,AB2348,AE2348,AI2348,AL2348,AO2348,AR2348,AV2348)</f>
        <v>50</v>
      </c>
      <c r="AZ2348" s="159"/>
      <c r="BA2348" s="159"/>
      <c r="BB2348" s="275">
        <f>SUM(AZ2348:BA2348)</f>
        <v>0</v>
      </c>
      <c r="BC2348" s="275"/>
      <c r="BD2348" s="275"/>
      <c r="BE2348" s="275">
        <f>SUM(BC2348:BD2348)</f>
        <v>0</v>
      </c>
      <c r="BF2348" s="521"/>
      <c r="BG2348" s="605">
        <f>SUM(F2348,S2348,AF2348,AS2348)</f>
        <v>80</v>
      </c>
      <c r="BH2348" s="533">
        <f>SUM(G2348,T2348,AG2348)</f>
        <v>10</v>
      </c>
      <c r="BI2348" s="533">
        <f t="shared" ref="BI2348:BI2350" si="11331">SUM(H2348,U2348,AH2348)</f>
        <v>7</v>
      </c>
      <c r="BJ2348" s="533">
        <f t="shared" ref="BJ2348:BJ2350" si="11332">SUM(I2348,V2348,AI2348)</f>
        <v>17</v>
      </c>
      <c r="BK2348" s="533">
        <f t="shared" ref="BK2348:BK2350" si="11333">SUM(J2348,W2348,AJ2348)</f>
        <v>6</v>
      </c>
      <c r="BL2348" s="533">
        <f t="shared" ref="BL2348:BL2350" si="11334">SUM(K2348,X2348,AK2348)</f>
        <v>3</v>
      </c>
      <c r="BM2348" s="533">
        <f t="shared" ref="BM2348:BM2350" si="11335">SUM(L2348,Y2348,AL2348)</f>
        <v>9</v>
      </c>
      <c r="BN2348" s="533">
        <f>SUM(M2348,Z2348,AM2348)</f>
        <v>4</v>
      </c>
      <c r="BO2348" s="533">
        <f t="shared" ref="BO2348:BO2350" si="11336">SUM(N2348,AA2348,AN2348)</f>
        <v>2</v>
      </c>
      <c r="BP2348" s="533">
        <f t="shared" ref="BP2348:BP2350" si="11337">SUM(O2348,AB2348,AO2348)</f>
        <v>6</v>
      </c>
      <c r="BQ2348" s="533">
        <f t="shared" ref="BQ2348:BQ2350" si="11338">SUM(P2348,AC2348,AP2348)</f>
        <v>9</v>
      </c>
      <c r="BR2348" s="533">
        <f t="shared" ref="BR2348:BR2350" si="11339">SUM(Q2348,AD2348,AQ2348)</f>
        <v>6</v>
      </c>
      <c r="BS2348" s="533">
        <f t="shared" ref="BS2348:BS2350" si="11340">SUM(R2348,AE2348,AR2348)</f>
        <v>15</v>
      </c>
      <c r="BT2348" s="533">
        <f>AT2348</f>
        <v>2</v>
      </c>
      <c r="BU2348" s="533">
        <f t="shared" ref="BU2348:BU2350" si="11341">AU2348</f>
        <v>1</v>
      </c>
      <c r="BV2348" s="533">
        <f t="shared" ref="BV2348:BV2350" si="11342">AV2348</f>
        <v>3</v>
      </c>
      <c r="BW2348" s="536">
        <f>SUM(BH2348,BK2348,BN2348,BQ2348,BT2348)</f>
        <v>31</v>
      </c>
      <c r="BX2348" s="536">
        <f t="shared" ref="BX2348:BX2350" si="11343">SUM(BI2348,BL2348,BO2348,BR2348,BU2348)</f>
        <v>19</v>
      </c>
      <c r="BY2348" s="536">
        <f t="shared" ref="BY2348:BY2350" si="11344">SUM(BJ2348,BM2348,BP2348,BS2348,BV2348)</f>
        <v>50</v>
      </c>
      <c r="BZ2348" t="s">
        <v>74</v>
      </c>
      <c r="CA2348" s="553">
        <f>AZ2348</f>
        <v>0</v>
      </c>
      <c r="CB2348" s="553">
        <f t="shared" ref="CB2348:CB2350" si="11345">BA2348</f>
        <v>0</v>
      </c>
      <c r="CC2348" s="553">
        <f t="shared" ref="CC2348:CC2350" si="11346">BB2348</f>
        <v>0</v>
      </c>
      <c r="CD2348" s="553">
        <f>BC2348</f>
        <v>0</v>
      </c>
      <c r="CE2348" s="553">
        <f t="shared" ref="CE2348:CE2350" si="11347">BD2348</f>
        <v>0</v>
      </c>
      <c r="CF2348" s="553">
        <f t="shared" ref="CF2348:CF2350" si="11348">BE2348</f>
        <v>0</v>
      </c>
    </row>
    <row r="2349" spans="1:84">
      <c r="A2349" s="149"/>
      <c r="B2349" s="149"/>
      <c r="C2349" s="151"/>
      <c r="D2349" s="151"/>
      <c r="E2349" s="288" t="s">
        <v>78</v>
      </c>
      <c r="F2349" s="592">
        <v>80</v>
      </c>
      <c r="G2349" s="159">
        <v>10</v>
      </c>
      <c r="H2349" s="159">
        <v>6</v>
      </c>
      <c r="I2349" s="275">
        <f>SUM(G2349:H2349)</f>
        <v>16</v>
      </c>
      <c r="J2349" s="159">
        <v>5</v>
      </c>
      <c r="K2349" s="159">
        <v>3</v>
      </c>
      <c r="L2349" s="275">
        <f>SUM(J2349:K2349)</f>
        <v>8</v>
      </c>
      <c r="M2349" s="159">
        <v>4</v>
      </c>
      <c r="N2349" s="159">
        <v>1</v>
      </c>
      <c r="O2349" s="275">
        <f>SUM(M2349:N2349)</f>
        <v>5</v>
      </c>
      <c r="P2349" s="159">
        <v>8</v>
      </c>
      <c r="Q2349" s="159">
        <v>5</v>
      </c>
      <c r="R2349" s="275">
        <f>SUM(P2349:Q2349)</f>
        <v>13</v>
      </c>
      <c r="S2349" s="500"/>
      <c r="T2349" s="275"/>
      <c r="U2349" s="275"/>
      <c r="V2349" s="275">
        <f>SUM(T2349:U2349)</f>
        <v>0</v>
      </c>
      <c r="W2349" s="275"/>
      <c r="X2349" s="275"/>
      <c r="Y2349" s="275">
        <f>SUM(W2349:X2349)</f>
        <v>0</v>
      </c>
      <c r="Z2349" s="275"/>
      <c r="AA2349" s="275"/>
      <c r="AB2349" s="275">
        <f>SUM(Z2349:AA2349)</f>
        <v>0</v>
      </c>
      <c r="AC2349" s="275"/>
      <c r="AD2349" s="275"/>
      <c r="AE2349" s="275">
        <f>SUM(AC2349:AD2349)</f>
        <v>0</v>
      </c>
      <c r="AF2349" s="500"/>
      <c r="AG2349" s="275"/>
      <c r="AH2349" s="275"/>
      <c r="AI2349" s="275">
        <f>SUM(AG2349:AH2349)</f>
        <v>0</v>
      </c>
      <c r="AJ2349" s="275"/>
      <c r="AK2349" s="275"/>
      <c r="AL2349" s="275">
        <f>SUM(AJ2349:AK2349)</f>
        <v>0</v>
      </c>
      <c r="AM2349" s="275"/>
      <c r="AN2349" s="275"/>
      <c r="AO2349" s="275">
        <f>SUM(AM2349:AN2349)</f>
        <v>0</v>
      </c>
      <c r="AP2349" s="275"/>
      <c r="AQ2349" s="275"/>
      <c r="AR2349" s="275">
        <f>SUM(AP2349:AQ2349)</f>
        <v>0</v>
      </c>
      <c r="AS2349" s="500"/>
      <c r="AT2349" s="275"/>
      <c r="AU2349" s="275"/>
      <c r="AV2349" s="275">
        <f>SUM(AT2349:AU2349)</f>
        <v>0</v>
      </c>
      <c r="AW2349" s="567">
        <f t="shared" si="11328"/>
        <v>27</v>
      </c>
      <c r="AX2349" s="567">
        <f t="shared" si="11329"/>
        <v>15</v>
      </c>
      <c r="AY2349" s="567">
        <f t="shared" si="11330"/>
        <v>42</v>
      </c>
      <c r="AZ2349" s="159"/>
      <c r="BA2349" s="159"/>
      <c r="BB2349" s="275">
        <f>SUM(AZ2349:BA2349)</f>
        <v>0</v>
      </c>
      <c r="BC2349" s="275"/>
      <c r="BD2349" s="275"/>
      <c r="BE2349" s="275">
        <f>SUM(BC2349:BD2349)</f>
        <v>0</v>
      </c>
      <c r="BF2349" s="521"/>
      <c r="BG2349" s="605">
        <f>SUM(F2349,S2349,AF2349,AS2349)</f>
        <v>80</v>
      </c>
      <c r="BH2349" s="533">
        <f>SUM(G2349,T2349,AG2349)</f>
        <v>10</v>
      </c>
      <c r="BI2349" s="533">
        <f t="shared" si="11331"/>
        <v>6</v>
      </c>
      <c r="BJ2349" s="533">
        <f t="shared" si="11332"/>
        <v>16</v>
      </c>
      <c r="BK2349" s="533">
        <f t="shared" si="11333"/>
        <v>5</v>
      </c>
      <c r="BL2349" s="533">
        <f t="shared" si="11334"/>
        <v>3</v>
      </c>
      <c r="BM2349" s="533">
        <f t="shared" si="11335"/>
        <v>8</v>
      </c>
      <c r="BN2349" s="533">
        <f>SUM(M2349,Z2349,AM2349)</f>
        <v>4</v>
      </c>
      <c r="BO2349" s="533">
        <f t="shared" si="11336"/>
        <v>1</v>
      </c>
      <c r="BP2349" s="533">
        <f t="shared" si="11337"/>
        <v>5</v>
      </c>
      <c r="BQ2349" s="533">
        <f t="shared" si="11338"/>
        <v>8</v>
      </c>
      <c r="BR2349" s="533">
        <f t="shared" si="11339"/>
        <v>5</v>
      </c>
      <c r="BS2349" s="533">
        <f t="shared" si="11340"/>
        <v>13</v>
      </c>
      <c r="BT2349" s="533">
        <f>AT2349</f>
        <v>0</v>
      </c>
      <c r="BU2349" s="533">
        <f t="shared" si="11341"/>
        <v>0</v>
      </c>
      <c r="BV2349" s="533">
        <f t="shared" si="11342"/>
        <v>0</v>
      </c>
      <c r="BW2349" s="536">
        <f>SUM(BH2349,BK2349,BN2349,BQ2349,BT2349)</f>
        <v>27</v>
      </c>
      <c r="BX2349" s="536">
        <f t="shared" si="11343"/>
        <v>15</v>
      </c>
      <c r="BY2349" s="536">
        <f t="shared" si="11344"/>
        <v>42</v>
      </c>
      <c r="BZ2349" t="s">
        <v>74</v>
      </c>
      <c r="CA2349" s="553">
        <f>AZ2349</f>
        <v>0</v>
      </c>
      <c r="CB2349" s="553">
        <f t="shared" si="11345"/>
        <v>0</v>
      </c>
      <c r="CC2349" s="553">
        <f t="shared" si="11346"/>
        <v>0</v>
      </c>
      <c r="CD2349" s="553">
        <f>BC2349</f>
        <v>0</v>
      </c>
      <c r="CE2349" s="553">
        <f t="shared" si="11347"/>
        <v>0</v>
      </c>
      <c r="CF2349" s="553">
        <f t="shared" si="11348"/>
        <v>0</v>
      </c>
    </row>
    <row r="2350" spans="1:84">
      <c r="A2350" s="149" t="s">
        <v>14</v>
      </c>
      <c r="B2350" s="149"/>
      <c r="C2350" s="151"/>
      <c r="D2350" s="151"/>
      <c r="E2350" s="288"/>
      <c r="F2350" s="592">
        <f t="shared" ref="F2350:BE2350" si="11349">SUM(F2348:F2349)</f>
        <v>160</v>
      </c>
      <c r="G2350" s="168">
        <f t="shared" si="11349"/>
        <v>20</v>
      </c>
      <c r="H2350" s="168">
        <f t="shared" si="11349"/>
        <v>13</v>
      </c>
      <c r="I2350" s="168">
        <f t="shared" si="11349"/>
        <v>33</v>
      </c>
      <c r="J2350" s="168">
        <f t="shared" si="11349"/>
        <v>11</v>
      </c>
      <c r="K2350" s="168">
        <f t="shared" si="11349"/>
        <v>6</v>
      </c>
      <c r="L2350" s="168">
        <f t="shared" si="11349"/>
        <v>17</v>
      </c>
      <c r="M2350" s="168">
        <f t="shared" si="11349"/>
        <v>8</v>
      </c>
      <c r="N2350" s="168">
        <f t="shared" si="11349"/>
        <v>3</v>
      </c>
      <c r="O2350" s="168">
        <f t="shared" si="11349"/>
        <v>11</v>
      </c>
      <c r="P2350" s="168">
        <f t="shared" si="11349"/>
        <v>17</v>
      </c>
      <c r="Q2350" s="168">
        <f t="shared" si="11349"/>
        <v>11</v>
      </c>
      <c r="R2350" s="168">
        <f t="shared" si="11349"/>
        <v>28</v>
      </c>
      <c r="S2350" s="502">
        <f t="shared" si="11349"/>
        <v>0</v>
      </c>
      <c r="T2350" s="168">
        <f t="shared" si="11349"/>
        <v>0</v>
      </c>
      <c r="U2350" s="168">
        <f t="shared" si="11349"/>
        <v>0</v>
      </c>
      <c r="V2350" s="168">
        <f t="shared" si="11349"/>
        <v>0</v>
      </c>
      <c r="W2350" s="168">
        <f t="shared" si="11349"/>
        <v>0</v>
      </c>
      <c r="X2350" s="168">
        <f t="shared" si="11349"/>
        <v>0</v>
      </c>
      <c r="Y2350" s="168">
        <f t="shared" si="11349"/>
        <v>0</v>
      </c>
      <c r="Z2350" s="168">
        <f t="shared" si="11349"/>
        <v>0</v>
      </c>
      <c r="AA2350" s="168">
        <f t="shared" si="11349"/>
        <v>0</v>
      </c>
      <c r="AB2350" s="168">
        <f t="shared" si="11349"/>
        <v>0</v>
      </c>
      <c r="AC2350" s="168">
        <f t="shared" si="11349"/>
        <v>0</v>
      </c>
      <c r="AD2350" s="168">
        <f t="shared" si="11349"/>
        <v>0</v>
      </c>
      <c r="AE2350" s="168">
        <f t="shared" si="11349"/>
        <v>0</v>
      </c>
      <c r="AF2350" s="502">
        <f t="shared" si="11349"/>
        <v>0</v>
      </c>
      <c r="AG2350" s="168">
        <f t="shared" si="11349"/>
        <v>0</v>
      </c>
      <c r="AH2350" s="168">
        <f t="shared" si="11349"/>
        <v>0</v>
      </c>
      <c r="AI2350" s="168">
        <f t="shared" si="11349"/>
        <v>0</v>
      </c>
      <c r="AJ2350" s="168">
        <f t="shared" si="11349"/>
        <v>0</v>
      </c>
      <c r="AK2350" s="168">
        <f t="shared" si="11349"/>
        <v>0</v>
      </c>
      <c r="AL2350" s="168">
        <f t="shared" si="11349"/>
        <v>0</v>
      </c>
      <c r="AM2350" s="168">
        <f t="shared" si="11349"/>
        <v>0</v>
      </c>
      <c r="AN2350" s="168">
        <f t="shared" si="11349"/>
        <v>0</v>
      </c>
      <c r="AO2350" s="168">
        <f t="shared" si="11349"/>
        <v>0</v>
      </c>
      <c r="AP2350" s="168">
        <f t="shared" si="11349"/>
        <v>0</v>
      </c>
      <c r="AQ2350" s="168">
        <f t="shared" si="11349"/>
        <v>0</v>
      </c>
      <c r="AR2350" s="168">
        <f t="shared" si="11349"/>
        <v>0</v>
      </c>
      <c r="AS2350" s="502">
        <f t="shared" si="11349"/>
        <v>0</v>
      </c>
      <c r="AT2350" s="168">
        <f t="shared" si="11349"/>
        <v>2</v>
      </c>
      <c r="AU2350" s="168">
        <f t="shared" si="11349"/>
        <v>1</v>
      </c>
      <c r="AV2350" s="168">
        <f t="shared" si="11349"/>
        <v>3</v>
      </c>
      <c r="AW2350" s="569">
        <f t="shared" si="11349"/>
        <v>58</v>
      </c>
      <c r="AX2350" s="569">
        <f t="shared" si="11349"/>
        <v>34</v>
      </c>
      <c r="AY2350" s="569">
        <f t="shared" si="11349"/>
        <v>92</v>
      </c>
      <c r="AZ2350" s="168">
        <f t="shared" si="11349"/>
        <v>0</v>
      </c>
      <c r="BA2350" s="168">
        <f t="shared" si="11349"/>
        <v>0</v>
      </c>
      <c r="BB2350" s="168">
        <f t="shared" si="11349"/>
        <v>0</v>
      </c>
      <c r="BC2350" s="168">
        <f t="shared" si="11349"/>
        <v>0</v>
      </c>
      <c r="BD2350" s="168">
        <f t="shared" si="11349"/>
        <v>0</v>
      </c>
      <c r="BE2350" s="168">
        <f t="shared" si="11349"/>
        <v>0</v>
      </c>
      <c r="BF2350" s="523"/>
      <c r="BG2350" s="605">
        <f>SUM(F2350,S2350,AF2350,AS2350)</f>
        <v>160</v>
      </c>
      <c r="BH2350" s="533">
        <f>SUM(G2350,T2350,AG2350)</f>
        <v>20</v>
      </c>
      <c r="BI2350" s="533">
        <f t="shared" si="11331"/>
        <v>13</v>
      </c>
      <c r="BJ2350" s="533">
        <f t="shared" si="11332"/>
        <v>33</v>
      </c>
      <c r="BK2350" s="533">
        <f t="shared" si="11333"/>
        <v>11</v>
      </c>
      <c r="BL2350" s="533">
        <f t="shared" si="11334"/>
        <v>6</v>
      </c>
      <c r="BM2350" s="533">
        <f t="shared" si="11335"/>
        <v>17</v>
      </c>
      <c r="BN2350" s="533">
        <f>SUM(M2350,Z2350,AM2350)</f>
        <v>8</v>
      </c>
      <c r="BO2350" s="533">
        <f t="shared" si="11336"/>
        <v>3</v>
      </c>
      <c r="BP2350" s="533">
        <f t="shared" si="11337"/>
        <v>11</v>
      </c>
      <c r="BQ2350" s="533">
        <f t="shared" si="11338"/>
        <v>17</v>
      </c>
      <c r="BR2350" s="533">
        <f t="shared" si="11339"/>
        <v>11</v>
      </c>
      <c r="BS2350" s="533">
        <f t="shared" si="11340"/>
        <v>28</v>
      </c>
      <c r="BT2350" s="533">
        <f>AT2350</f>
        <v>2</v>
      </c>
      <c r="BU2350" s="533">
        <f t="shared" si="11341"/>
        <v>1</v>
      </c>
      <c r="BV2350" s="533">
        <f t="shared" si="11342"/>
        <v>3</v>
      </c>
      <c r="BW2350" s="536">
        <f>SUM(BH2350,BK2350,BN2350,BQ2350,BT2350)</f>
        <v>58</v>
      </c>
      <c r="BX2350" s="536">
        <f t="shared" si="11343"/>
        <v>34</v>
      </c>
      <c r="BY2350" s="536">
        <f t="shared" si="11344"/>
        <v>92</v>
      </c>
      <c r="BZ2350" t="s">
        <v>74</v>
      </c>
      <c r="CA2350" s="553">
        <f>AZ2350</f>
        <v>0</v>
      </c>
      <c r="CB2350" s="553">
        <f t="shared" si="11345"/>
        <v>0</v>
      </c>
      <c r="CC2350" s="553">
        <f t="shared" si="11346"/>
        <v>0</v>
      </c>
      <c r="CD2350" s="553">
        <f>BC2350</f>
        <v>0</v>
      </c>
      <c r="CE2350" s="553">
        <f t="shared" si="11347"/>
        <v>0</v>
      </c>
      <c r="CF2350" s="553">
        <f t="shared" si="11348"/>
        <v>0</v>
      </c>
    </row>
    <row r="2351" spans="1:84" s="430" customFormat="1">
      <c r="A2351" s="424"/>
      <c r="B2351" s="424" t="s">
        <v>159</v>
      </c>
      <c r="C2351" s="425"/>
      <c r="D2351" s="425"/>
      <c r="E2351" s="443" t="s">
        <v>259</v>
      </c>
      <c r="F2351" s="592"/>
      <c r="G2351" s="428" t="s">
        <v>74</v>
      </c>
      <c r="H2351" s="428"/>
      <c r="I2351" s="429"/>
      <c r="J2351" s="428"/>
      <c r="K2351" s="428"/>
      <c r="L2351" s="429"/>
      <c r="M2351" s="428"/>
      <c r="N2351" s="428"/>
      <c r="O2351" s="429"/>
      <c r="P2351" s="428"/>
      <c r="Q2351" s="428"/>
      <c r="R2351" s="429"/>
      <c r="S2351" s="500"/>
      <c r="T2351" s="429"/>
      <c r="U2351" s="429"/>
      <c r="V2351" s="429"/>
      <c r="W2351" s="429"/>
      <c r="X2351" s="429"/>
      <c r="Y2351" s="429"/>
      <c r="Z2351" s="429"/>
      <c r="AA2351" s="429"/>
      <c r="AB2351" s="429"/>
      <c r="AC2351" s="429"/>
      <c r="AD2351" s="429"/>
      <c r="AE2351" s="429"/>
      <c r="AF2351" s="500"/>
      <c r="AG2351" s="429"/>
      <c r="AH2351" s="429"/>
      <c r="AI2351" s="429"/>
      <c r="AJ2351" s="429"/>
      <c r="AK2351" s="429"/>
      <c r="AL2351" s="429"/>
      <c r="AM2351" s="429"/>
      <c r="AN2351" s="429"/>
      <c r="AO2351" s="429"/>
      <c r="AP2351" s="429"/>
      <c r="AQ2351" s="429"/>
      <c r="AR2351" s="429"/>
      <c r="AS2351" s="500"/>
      <c r="AT2351" s="429"/>
      <c r="AU2351" s="429"/>
      <c r="AV2351" s="429"/>
      <c r="AW2351" s="567"/>
      <c r="AX2351" s="567"/>
      <c r="AY2351" s="567"/>
      <c r="AZ2351" s="428"/>
      <c r="BA2351" s="428"/>
      <c r="BB2351" s="428"/>
      <c r="BC2351" s="429"/>
      <c r="BD2351" s="429"/>
      <c r="BE2351" s="429"/>
      <c r="BF2351" s="524"/>
      <c r="BG2351" s="605"/>
      <c r="BH2351" s="533"/>
      <c r="BI2351" s="533"/>
      <c r="BJ2351" s="533"/>
      <c r="BK2351" s="533"/>
      <c r="BL2351" s="533"/>
      <c r="BM2351" s="533"/>
      <c r="BN2351" s="533"/>
      <c r="BO2351" s="533"/>
      <c r="BP2351" s="533"/>
      <c r="BQ2351" s="533"/>
      <c r="BR2351" s="533"/>
      <c r="BS2351" s="533"/>
      <c r="BT2351" s="533"/>
      <c r="BU2351" s="533"/>
      <c r="BV2351" s="533"/>
      <c r="BW2351" s="533"/>
      <c r="BX2351" s="533"/>
      <c r="BY2351" s="533"/>
      <c r="CA2351" s="557"/>
      <c r="CB2351" s="557"/>
      <c r="CC2351" s="557"/>
      <c r="CD2351" s="557"/>
      <c r="CE2351" s="557"/>
      <c r="CF2351" s="557"/>
    </row>
    <row r="2352" spans="1:84" s="430" customFormat="1">
      <c r="A2352" s="424"/>
      <c r="B2352" s="424"/>
      <c r="C2352" s="425"/>
      <c r="D2352" s="425"/>
      <c r="E2352" s="431" t="s">
        <v>77</v>
      </c>
      <c r="F2352" s="592">
        <v>50</v>
      </c>
      <c r="G2352" s="159">
        <v>18</v>
      </c>
      <c r="H2352" s="159">
        <v>6</v>
      </c>
      <c r="I2352" s="275">
        <f>SUM(G2352:H2352)</f>
        <v>24</v>
      </c>
      <c r="J2352" s="159">
        <v>7</v>
      </c>
      <c r="K2352" s="159"/>
      <c r="L2352" s="275">
        <f>SUM(J2352:K2352)</f>
        <v>7</v>
      </c>
      <c r="M2352" s="159">
        <v>3</v>
      </c>
      <c r="N2352" s="159">
        <v>1</v>
      </c>
      <c r="O2352" s="275">
        <f>SUM(M2352:N2352)</f>
        <v>4</v>
      </c>
      <c r="P2352" s="159">
        <v>12</v>
      </c>
      <c r="Q2352" s="159">
        <v>3</v>
      </c>
      <c r="R2352" s="275">
        <f>SUM(P2352:Q2352)</f>
        <v>15</v>
      </c>
      <c r="S2352" s="500"/>
      <c r="T2352" s="275"/>
      <c r="U2352" s="275"/>
      <c r="V2352" s="275">
        <f>SUM(T2352:U2352)</f>
        <v>0</v>
      </c>
      <c r="W2352" s="275"/>
      <c r="X2352" s="275"/>
      <c r="Y2352" s="275">
        <f>SUM(W2352:X2352)</f>
        <v>0</v>
      </c>
      <c r="Z2352" s="275"/>
      <c r="AA2352" s="275"/>
      <c r="AB2352" s="275">
        <f>SUM(Z2352:AA2352)</f>
        <v>0</v>
      </c>
      <c r="AC2352" s="275"/>
      <c r="AD2352" s="275"/>
      <c r="AE2352" s="275">
        <f>SUM(AC2352:AD2352)</f>
        <v>0</v>
      </c>
      <c r="AF2352" s="500"/>
      <c r="AG2352" s="275"/>
      <c r="AH2352" s="275"/>
      <c r="AI2352" s="275">
        <f>SUM(AG2352:AH2352)</f>
        <v>0</v>
      </c>
      <c r="AJ2352" s="275"/>
      <c r="AK2352" s="275"/>
      <c r="AL2352" s="275">
        <f>SUM(AJ2352:AK2352)</f>
        <v>0</v>
      </c>
      <c r="AM2352" s="275"/>
      <c r="AN2352" s="275"/>
      <c r="AO2352" s="275">
        <f>SUM(AM2352:AN2352)</f>
        <v>0</v>
      </c>
      <c r="AP2352" s="275"/>
      <c r="AQ2352" s="275"/>
      <c r="AR2352" s="275">
        <f>SUM(AP2352:AQ2352)</f>
        <v>0</v>
      </c>
      <c r="AS2352" s="500"/>
      <c r="AT2352" s="275"/>
      <c r="AU2352" s="275"/>
      <c r="AV2352" s="275">
        <f>SUM(AT2352:AU2352)</f>
        <v>0</v>
      </c>
      <c r="AW2352" s="567">
        <f t="shared" ref="AW2352:AW2353" si="11350">SUM(G2352,J2352,M2352,P2352,T2352,W2352,Z2352,AC2352,AG2352,AJ2352,AM2352,AP2352,AT2352)</f>
        <v>40</v>
      </c>
      <c r="AX2352" s="567">
        <f t="shared" ref="AX2352:AX2353" si="11351">SUM(H2352,K2352,N2352,Q2352,U2352,X2352,AA2352,AD2352,AH2352,AK2352,AN2352,AQ2352,AU2352)</f>
        <v>10</v>
      </c>
      <c r="AY2352" s="567">
        <f t="shared" ref="AY2352:AY2353" si="11352">SUM(I2352,L2352,O2352,R2352,V2352,Y2352,AB2352,AE2352,AI2352,AL2352,AO2352,AR2352,AV2352)</f>
        <v>50</v>
      </c>
      <c r="AZ2352" s="159">
        <v>6</v>
      </c>
      <c r="BA2352" s="159">
        <v>2</v>
      </c>
      <c r="BB2352" s="275">
        <f>SUM(AZ2352:BA2352)</f>
        <v>8</v>
      </c>
      <c r="BC2352" s="275"/>
      <c r="BD2352" s="275"/>
      <c r="BE2352" s="275">
        <f>SUM(BC2352:BD2352)</f>
        <v>0</v>
      </c>
      <c r="BF2352" s="524"/>
      <c r="BG2352" s="605">
        <f>SUM(F2352,S2352,AF2352,AS2352)</f>
        <v>50</v>
      </c>
      <c r="BH2352" s="533">
        <f>SUM(G2352,T2352,AG2352)</f>
        <v>18</v>
      </c>
      <c r="BI2352" s="533">
        <f t="shared" ref="BI2352:BI2354" si="11353">SUM(H2352,U2352,AH2352)</f>
        <v>6</v>
      </c>
      <c r="BJ2352" s="533">
        <f t="shared" ref="BJ2352:BJ2354" si="11354">SUM(I2352,V2352,AI2352)</f>
        <v>24</v>
      </c>
      <c r="BK2352" s="533">
        <f t="shared" ref="BK2352:BK2354" si="11355">SUM(J2352,W2352,AJ2352)</f>
        <v>7</v>
      </c>
      <c r="BL2352" s="533">
        <f t="shared" ref="BL2352:BL2354" si="11356">SUM(K2352,X2352,AK2352)</f>
        <v>0</v>
      </c>
      <c r="BM2352" s="533">
        <f t="shared" ref="BM2352:BM2354" si="11357">SUM(L2352,Y2352,AL2352)</f>
        <v>7</v>
      </c>
      <c r="BN2352" s="533">
        <f>SUM(M2352,Z2352,AM2352)</f>
        <v>3</v>
      </c>
      <c r="BO2352" s="533">
        <f t="shared" ref="BO2352:BO2354" si="11358">SUM(N2352,AA2352,AN2352)</f>
        <v>1</v>
      </c>
      <c r="BP2352" s="533">
        <f t="shared" ref="BP2352:BP2354" si="11359">SUM(O2352,AB2352,AO2352)</f>
        <v>4</v>
      </c>
      <c r="BQ2352" s="533">
        <f t="shared" ref="BQ2352:BQ2354" si="11360">SUM(P2352,AC2352,AP2352)</f>
        <v>12</v>
      </c>
      <c r="BR2352" s="533">
        <f t="shared" ref="BR2352:BR2354" si="11361">SUM(Q2352,AD2352,AQ2352)</f>
        <v>3</v>
      </c>
      <c r="BS2352" s="533">
        <f t="shared" ref="BS2352:BS2354" si="11362">SUM(R2352,AE2352,AR2352)</f>
        <v>15</v>
      </c>
      <c r="BT2352" s="533">
        <f>AT2352</f>
        <v>0</v>
      </c>
      <c r="BU2352" s="533">
        <f t="shared" ref="BU2352:BU2354" si="11363">AU2352</f>
        <v>0</v>
      </c>
      <c r="BV2352" s="533">
        <f t="shared" ref="BV2352:BV2354" si="11364">AV2352</f>
        <v>0</v>
      </c>
      <c r="BW2352" s="536">
        <f>SUM(BH2352,BK2352,BN2352,BQ2352,BT2352)</f>
        <v>40</v>
      </c>
      <c r="BX2352" s="536">
        <f t="shared" ref="BX2352:BX2354" si="11365">SUM(BI2352,BL2352,BO2352,BR2352,BU2352)</f>
        <v>10</v>
      </c>
      <c r="BY2352" s="536">
        <f t="shared" ref="BY2352:BY2354" si="11366">SUM(BJ2352,BM2352,BP2352,BS2352,BV2352)</f>
        <v>50</v>
      </c>
      <c r="BZ2352" t="s">
        <v>74</v>
      </c>
      <c r="CA2352" s="553">
        <f>AZ2352</f>
        <v>6</v>
      </c>
      <c r="CB2352" s="553">
        <f t="shared" ref="CB2352:CB2354" si="11367">BA2352</f>
        <v>2</v>
      </c>
      <c r="CC2352" s="553">
        <f t="shared" ref="CC2352:CC2354" si="11368">BB2352</f>
        <v>8</v>
      </c>
      <c r="CD2352" s="553">
        <f>BC2352</f>
        <v>0</v>
      </c>
      <c r="CE2352" s="553">
        <f t="shared" ref="CE2352:CE2354" si="11369">BD2352</f>
        <v>0</v>
      </c>
      <c r="CF2352" s="553">
        <f t="shared" ref="CF2352:CF2354" si="11370">BE2352</f>
        <v>0</v>
      </c>
    </row>
    <row r="2353" spans="1:84" s="430" customFormat="1">
      <c r="A2353" s="424"/>
      <c r="B2353" s="424"/>
      <c r="C2353" s="425"/>
      <c r="D2353" s="425"/>
      <c r="E2353" s="431" t="s">
        <v>78</v>
      </c>
      <c r="F2353" s="592">
        <v>50</v>
      </c>
      <c r="G2353" s="159">
        <v>20</v>
      </c>
      <c r="H2353" s="159">
        <v>10</v>
      </c>
      <c r="I2353" s="275">
        <f>SUM(G2353:H2353)</f>
        <v>30</v>
      </c>
      <c r="J2353" s="159">
        <v>7</v>
      </c>
      <c r="K2353" s="159">
        <v>1</v>
      </c>
      <c r="L2353" s="275">
        <f>SUM(J2353:K2353)</f>
        <v>8</v>
      </c>
      <c r="M2353" s="159">
        <v>3</v>
      </c>
      <c r="N2353" s="159">
        <v>2</v>
      </c>
      <c r="O2353" s="275">
        <f>SUM(M2353:N2353)</f>
        <v>5</v>
      </c>
      <c r="P2353" s="159">
        <v>16</v>
      </c>
      <c r="Q2353" s="159">
        <v>10</v>
      </c>
      <c r="R2353" s="275">
        <f>SUM(P2353:Q2353)</f>
        <v>26</v>
      </c>
      <c r="S2353" s="500"/>
      <c r="T2353" s="275"/>
      <c r="U2353" s="275"/>
      <c r="V2353" s="275">
        <f>SUM(T2353:U2353)</f>
        <v>0</v>
      </c>
      <c r="W2353" s="275"/>
      <c r="X2353" s="275"/>
      <c r="Y2353" s="275">
        <f>SUM(W2353:X2353)</f>
        <v>0</v>
      </c>
      <c r="Z2353" s="275"/>
      <c r="AA2353" s="275"/>
      <c r="AB2353" s="275">
        <f>SUM(Z2353:AA2353)</f>
        <v>0</v>
      </c>
      <c r="AC2353" s="275"/>
      <c r="AD2353" s="275"/>
      <c r="AE2353" s="275">
        <f>SUM(AC2353:AD2353)</f>
        <v>0</v>
      </c>
      <c r="AF2353" s="500"/>
      <c r="AG2353" s="275"/>
      <c r="AH2353" s="275"/>
      <c r="AI2353" s="275">
        <f>SUM(AG2353:AH2353)</f>
        <v>0</v>
      </c>
      <c r="AJ2353" s="275"/>
      <c r="AK2353" s="275"/>
      <c r="AL2353" s="275">
        <f>SUM(AJ2353:AK2353)</f>
        <v>0</v>
      </c>
      <c r="AM2353" s="275"/>
      <c r="AN2353" s="275"/>
      <c r="AO2353" s="275">
        <f>SUM(AM2353:AN2353)</f>
        <v>0</v>
      </c>
      <c r="AP2353" s="275"/>
      <c r="AQ2353" s="275"/>
      <c r="AR2353" s="275">
        <f>SUM(AP2353:AQ2353)</f>
        <v>0</v>
      </c>
      <c r="AS2353" s="500"/>
      <c r="AT2353" s="275"/>
      <c r="AU2353" s="275"/>
      <c r="AV2353" s="275">
        <f>SUM(AT2353:AU2353)</f>
        <v>0</v>
      </c>
      <c r="AW2353" s="567">
        <f t="shared" si="11350"/>
        <v>46</v>
      </c>
      <c r="AX2353" s="567">
        <f t="shared" si="11351"/>
        <v>23</v>
      </c>
      <c r="AY2353" s="567">
        <f t="shared" si="11352"/>
        <v>69</v>
      </c>
      <c r="AZ2353" s="159">
        <v>0</v>
      </c>
      <c r="BA2353" s="159">
        <v>4</v>
      </c>
      <c r="BB2353" s="275">
        <f>SUM(AZ2353:BA2353)</f>
        <v>4</v>
      </c>
      <c r="BC2353" s="275"/>
      <c r="BD2353" s="275"/>
      <c r="BE2353" s="275">
        <f>SUM(BC2353:BD2353)</f>
        <v>0</v>
      </c>
      <c r="BF2353" s="524"/>
      <c r="BG2353" s="605">
        <f>SUM(F2353,S2353,AF2353,AS2353)</f>
        <v>50</v>
      </c>
      <c r="BH2353" s="533">
        <f>SUM(G2353,T2353,AG2353)</f>
        <v>20</v>
      </c>
      <c r="BI2353" s="533">
        <f t="shared" si="11353"/>
        <v>10</v>
      </c>
      <c r="BJ2353" s="533">
        <f t="shared" si="11354"/>
        <v>30</v>
      </c>
      <c r="BK2353" s="533">
        <f t="shared" si="11355"/>
        <v>7</v>
      </c>
      <c r="BL2353" s="533">
        <f t="shared" si="11356"/>
        <v>1</v>
      </c>
      <c r="BM2353" s="533">
        <f t="shared" si="11357"/>
        <v>8</v>
      </c>
      <c r="BN2353" s="533">
        <f>SUM(M2353,Z2353,AM2353)</f>
        <v>3</v>
      </c>
      <c r="BO2353" s="533">
        <f t="shared" si="11358"/>
        <v>2</v>
      </c>
      <c r="BP2353" s="533">
        <f t="shared" si="11359"/>
        <v>5</v>
      </c>
      <c r="BQ2353" s="533">
        <f t="shared" si="11360"/>
        <v>16</v>
      </c>
      <c r="BR2353" s="533">
        <f t="shared" si="11361"/>
        <v>10</v>
      </c>
      <c r="BS2353" s="533">
        <f t="shared" si="11362"/>
        <v>26</v>
      </c>
      <c r="BT2353" s="533">
        <f>AT2353</f>
        <v>0</v>
      </c>
      <c r="BU2353" s="533">
        <f t="shared" si="11363"/>
        <v>0</v>
      </c>
      <c r="BV2353" s="533">
        <f t="shared" si="11364"/>
        <v>0</v>
      </c>
      <c r="BW2353" s="536">
        <f>SUM(BH2353,BK2353,BN2353,BQ2353,BT2353)</f>
        <v>46</v>
      </c>
      <c r="BX2353" s="536">
        <f t="shared" si="11365"/>
        <v>23</v>
      </c>
      <c r="BY2353" s="536">
        <f t="shared" si="11366"/>
        <v>69</v>
      </c>
      <c r="BZ2353" t="s">
        <v>74</v>
      </c>
      <c r="CA2353" s="553">
        <f>AZ2353</f>
        <v>0</v>
      </c>
      <c r="CB2353" s="553">
        <f t="shared" si="11367"/>
        <v>4</v>
      </c>
      <c r="CC2353" s="553">
        <f t="shared" si="11368"/>
        <v>4</v>
      </c>
      <c r="CD2353" s="553">
        <f>BC2353</f>
        <v>0</v>
      </c>
      <c r="CE2353" s="553">
        <f t="shared" si="11369"/>
        <v>0</v>
      </c>
      <c r="CF2353" s="553">
        <f t="shared" si="11370"/>
        <v>0</v>
      </c>
    </row>
    <row r="2354" spans="1:84" s="430" customFormat="1">
      <c r="A2354" s="424"/>
      <c r="B2354" s="424"/>
      <c r="C2354" s="425"/>
      <c r="D2354" s="425"/>
      <c r="E2354" s="431"/>
      <c r="F2354" s="592">
        <f t="shared" ref="F2354:BE2354" si="11371">SUM(F2352:F2353)</f>
        <v>100</v>
      </c>
      <c r="G2354" s="168">
        <f t="shared" si="11371"/>
        <v>38</v>
      </c>
      <c r="H2354" s="168">
        <f t="shared" si="11371"/>
        <v>16</v>
      </c>
      <c r="I2354" s="168">
        <f t="shared" si="11371"/>
        <v>54</v>
      </c>
      <c r="J2354" s="168">
        <f t="shared" si="11371"/>
        <v>14</v>
      </c>
      <c r="K2354" s="168">
        <f t="shared" si="11371"/>
        <v>1</v>
      </c>
      <c r="L2354" s="168">
        <f t="shared" si="11371"/>
        <v>15</v>
      </c>
      <c r="M2354" s="168">
        <f t="shared" si="11371"/>
        <v>6</v>
      </c>
      <c r="N2354" s="168">
        <f t="shared" si="11371"/>
        <v>3</v>
      </c>
      <c r="O2354" s="168">
        <f t="shared" si="11371"/>
        <v>9</v>
      </c>
      <c r="P2354" s="168">
        <f t="shared" si="11371"/>
        <v>28</v>
      </c>
      <c r="Q2354" s="168">
        <f t="shared" si="11371"/>
        <v>13</v>
      </c>
      <c r="R2354" s="168">
        <f t="shared" si="11371"/>
        <v>41</v>
      </c>
      <c r="S2354" s="502">
        <f t="shared" si="11371"/>
        <v>0</v>
      </c>
      <c r="T2354" s="168">
        <f t="shared" si="11371"/>
        <v>0</v>
      </c>
      <c r="U2354" s="168">
        <f t="shared" si="11371"/>
        <v>0</v>
      </c>
      <c r="V2354" s="168">
        <f t="shared" si="11371"/>
        <v>0</v>
      </c>
      <c r="W2354" s="168">
        <f t="shared" si="11371"/>
        <v>0</v>
      </c>
      <c r="X2354" s="168">
        <f t="shared" si="11371"/>
        <v>0</v>
      </c>
      <c r="Y2354" s="168">
        <f t="shared" si="11371"/>
        <v>0</v>
      </c>
      <c r="Z2354" s="168">
        <f t="shared" si="11371"/>
        <v>0</v>
      </c>
      <c r="AA2354" s="168">
        <f t="shared" si="11371"/>
        <v>0</v>
      </c>
      <c r="AB2354" s="168">
        <f t="shared" si="11371"/>
        <v>0</v>
      </c>
      <c r="AC2354" s="168">
        <f t="shared" si="11371"/>
        <v>0</v>
      </c>
      <c r="AD2354" s="168">
        <f t="shared" si="11371"/>
        <v>0</v>
      </c>
      <c r="AE2354" s="168">
        <f t="shared" si="11371"/>
        <v>0</v>
      </c>
      <c r="AF2354" s="502">
        <f t="shared" si="11371"/>
        <v>0</v>
      </c>
      <c r="AG2354" s="168">
        <f t="shared" si="11371"/>
        <v>0</v>
      </c>
      <c r="AH2354" s="168">
        <f t="shared" si="11371"/>
        <v>0</v>
      </c>
      <c r="AI2354" s="168">
        <f t="shared" si="11371"/>
        <v>0</v>
      </c>
      <c r="AJ2354" s="168">
        <f t="shared" si="11371"/>
        <v>0</v>
      </c>
      <c r="AK2354" s="168">
        <f t="shared" si="11371"/>
        <v>0</v>
      </c>
      <c r="AL2354" s="168">
        <f t="shared" si="11371"/>
        <v>0</v>
      </c>
      <c r="AM2354" s="168">
        <f t="shared" si="11371"/>
        <v>0</v>
      </c>
      <c r="AN2354" s="168">
        <f t="shared" si="11371"/>
        <v>0</v>
      </c>
      <c r="AO2354" s="168">
        <f t="shared" si="11371"/>
        <v>0</v>
      </c>
      <c r="AP2354" s="168">
        <f t="shared" si="11371"/>
        <v>0</v>
      </c>
      <c r="AQ2354" s="168">
        <f t="shared" si="11371"/>
        <v>0</v>
      </c>
      <c r="AR2354" s="168">
        <f t="shared" si="11371"/>
        <v>0</v>
      </c>
      <c r="AS2354" s="502">
        <f t="shared" si="11371"/>
        <v>0</v>
      </c>
      <c r="AT2354" s="168">
        <f t="shared" si="11371"/>
        <v>0</v>
      </c>
      <c r="AU2354" s="168">
        <f t="shared" si="11371"/>
        <v>0</v>
      </c>
      <c r="AV2354" s="168">
        <f t="shared" si="11371"/>
        <v>0</v>
      </c>
      <c r="AW2354" s="569">
        <f t="shared" si="11371"/>
        <v>86</v>
      </c>
      <c r="AX2354" s="569">
        <f t="shared" si="11371"/>
        <v>33</v>
      </c>
      <c r="AY2354" s="569">
        <f t="shared" si="11371"/>
        <v>119</v>
      </c>
      <c r="AZ2354" s="168">
        <f t="shared" si="11371"/>
        <v>6</v>
      </c>
      <c r="BA2354" s="168">
        <f t="shared" si="11371"/>
        <v>6</v>
      </c>
      <c r="BB2354" s="168">
        <f t="shared" si="11371"/>
        <v>12</v>
      </c>
      <c r="BC2354" s="168">
        <f t="shared" si="11371"/>
        <v>0</v>
      </c>
      <c r="BD2354" s="168">
        <f t="shared" si="11371"/>
        <v>0</v>
      </c>
      <c r="BE2354" s="168">
        <f t="shared" si="11371"/>
        <v>0</v>
      </c>
      <c r="BF2354" s="525"/>
      <c r="BG2354" s="605">
        <f>SUM(F2354,S2354,AF2354,AS2354)</f>
        <v>100</v>
      </c>
      <c r="BH2354" s="533">
        <f>SUM(G2354,T2354,AG2354)</f>
        <v>38</v>
      </c>
      <c r="BI2354" s="533">
        <f t="shared" si="11353"/>
        <v>16</v>
      </c>
      <c r="BJ2354" s="533">
        <f t="shared" si="11354"/>
        <v>54</v>
      </c>
      <c r="BK2354" s="533">
        <f t="shared" si="11355"/>
        <v>14</v>
      </c>
      <c r="BL2354" s="533">
        <f t="shared" si="11356"/>
        <v>1</v>
      </c>
      <c r="BM2354" s="533">
        <f t="shared" si="11357"/>
        <v>15</v>
      </c>
      <c r="BN2354" s="533">
        <f>SUM(M2354,Z2354,AM2354)</f>
        <v>6</v>
      </c>
      <c r="BO2354" s="533">
        <f t="shared" si="11358"/>
        <v>3</v>
      </c>
      <c r="BP2354" s="533">
        <f t="shared" si="11359"/>
        <v>9</v>
      </c>
      <c r="BQ2354" s="533">
        <f t="shared" si="11360"/>
        <v>28</v>
      </c>
      <c r="BR2354" s="533">
        <f t="shared" si="11361"/>
        <v>13</v>
      </c>
      <c r="BS2354" s="533">
        <f t="shared" si="11362"/>
        <v>41</v>
      </c>
      <c r="BT2354" s="533">
        <f>AT2354</f>
        <v>0</v>
      </c>
      <c r="BU2354" s="533">
        <f t="shared" si="11363"/>
        <v>0</v>
      </c>
      <c r="BV2354" s="533">
        <f t="shared" si="11364"/>
        <v>0</v>
      </c>
      <c r="BW2354" s="536">
        <f>SUM(BH2354,BK2354,BN2354,BQ2354,BT2354)</f>
        <v>86</v>
      </c>
      <c r="BX2354" s="536">
        <f t="shared" si="11365"/>
        <v>33</v>
      </c>
      <c r="BY2354" s="536">
        <f t="shared" si="11366"/>
        <v>119</v>
      </c>
      <c r="BZ2354" t="s">
        <v>74</v>
      </c>
      <c r="CA2354" s="553">
        <f>AZ2354</f>
        <v>6</v>
      </c>
      <c r="CB2354" s="553">
        <f t="shared" si="11367"/>
        <v>6</v>
      </c>
      <c r="CC2354" s="553">
        <f t="shared" si="11368"/>
        <v>12</v>
      </c>
      <c r="CD2354" s="553">
        <f>BC2354</f>
        <v>0</v>
      </c>
      <c r="CE2354" s="553">
        <f t="shared" si="11369"/>
        <v>0</v>
      </c>
      <c r="CF2354" s="553">
        <f t="shared" si="11370"/>
        <v>0</v>
      </c>
    </row>
    <row r="2355" spans="1:84" ht="34.5" customHeight="1">
      <c r="A2355" s="149"/>
      <c r="B2355" s="149"/>
      <c r="C2355" s="151"/>
      <c r="D2355" s="151"/>
      <c r="E2355" s="288" t="s">
        <v>74</v>
      </c>
      <c r="F2355" s="592"/>
      <c r="G2355" s="168"/>
      <c r="H2355" s="168"/>
      <c r="I2355" s="168"/>
      <c r="J2355" s="168"/>
      <c r="K2355" s="168"/>
      <c r="L2355" s="168"/>
      <c r="M2355" s="168"/>
      <c r="N2355" s="168"/>
      <c r="O2355" s="168"/>
      <c r="P2355" s="168"/>
      <c r="Q2355" s="168"/>
      <c r="R2355" s="168"/>
      <c r="S2355" s="502"/>
      <c r="T2355" s="168"/>
      <c r="U2355" s="168"/>
      <c r="V2355" s="168"/>
      <c r="W2355" s="168"/>
      <c r="X2355" s="168"/>
      <c r="Y2355" s="168"/>
      <c r="Z2355" s="168"/>
      <c r="AA2355" s="168"/>
      <c r="AB2355" s="168"/>
      <c r="AC2355" s="168"/>
      <c r="AD2355" s="168"/>
      <c r="AE2355" s="168"/>
      <c r="AF2355" s="502"/>
      <c r="AG2355" s="168"/>
      <c r="AH2355" s="168"/>
      <c r="AI2355" s="168"/>
      <c r="AJ2355" s="168"/>
      <c r="AK2355" s="168"/>
      <c r="AL2355" s="168"/>
      <c r="AM2355" s="168"/>
      <c r="AN2355" s="168"/>
      <c r="AO2355" s="168"/>
      <c r="AP2355" s="168"/>
      <c r="AQ2355" s="168"/>
      <c r="AR2355" s="168"/>
      <c r="AS2355" s="502"/>
      <c r="AT2355" s="168"/>
      <c r="AU2355" s="168"/>
      <c r="AV2355" s="168"/>
      <c r="AW2355" s="569"/>
      <c r="AX2355" s="569"/>
      <c r="AY2355" s="569"/>
      <c r="AZ2355" s="168"/>
      <c r="BA2355" s="168"/>
      <c r="BB2355" s="168"/>
      <c r="BC2355" s="168"/>
      <c r="BD2355" s="168"/>
      <c r="BE2355" s="168"/>
      <c r="BF2355" s="523"/>
    </row>
    <row r="2356" spans="1:84">
      <c r="A2356" s="149"/>
      <c r="B2356" s="149" t="s">
        <v>1039</v>
      </c>
      <c r="C2356" s="151"/>
      <c r="D2356" s="151"/>
      <c r="E2356" s="379" t="s">
        <v>610</v>
      </c>
      <c r="F2356" s="592"/>
      <c r="G2356" s="159"/>
      <c r="H2356" s="159"/>
      <c r="I2356" s="275"/>
      <c r="J2356" s="279"/>
      <c r="K2356" s="159"/>
      <c r="L2356" s="275"/>
      <c r="M2356" s="159"/>
      <c r="N2356" s="159"/>
      <c r="O2356" s="275"/>
      <c r="P2356" s="279"/>
      <c r="Q2356" s="159"/>
      <c r="R2356" s="275"/>
      <c r="S2356" s="500"/>
      <c r="T2356" s="275"/>
      <c r="U2356" s="275"/>
      <c r="V2356" s="275"/>
      <c r="W2356" s="275"/>
      <c r="X2356" s="275"/>
      <c r="Y2356" s="275"/>
      <c r="Z2356" s="275"/>
      <c r="AA2356" s="275"/>
      <c r="AB2356" s="275"/>
      <c r="AC2356" s="275"/>
      <c r="AD2356" s="275"/>
      <c r="AE2356" s="275"/>
      <c r="AF2356" s="500"/>
      <c r="AG2356" s="275"/>
      <c r="AH2356" s="275"/>
      <c r="AI2356" s="275"/>
      <c r="AJ2356" s="275"/>
      <c r="AK2356" s="275"/>
      <c r="AL2356" s="275"/>
      <c r="AM2356" s="275"/>
      <c r="AN2356" s="275"/>
      <c r="AO2356" s="275"/>
      <c r="AP2356" s="275"/>
      <c r="AQ2356" s="275"/>
      <c r="AR2356" s="275"/>
      <c r="AS2356" s="500"/>
      <c r="AT2356" s="275"/>
      <c r="AU2356" s="275"/>
      <c r="AV2356" s="275"/>
      <c r="AW2356" s="567"/>
      <c r="AX2356" s="567"/>
      <c r="AY2356" s="567"/>
      <c r="AZ2356" s="159"/>
      <c r="BA2356" s="159"/>
      <c r="BB2356" s="159"/>
      <c r="BC2356" s="275"/>
      <c r="BD2356" s="275"/>
      <c r="BE2356" s="275"/>
      <c r="BF2356" s="521"/>
    </row>
    <row r="2357" spans="1:84">
      <c r="A2357" s="149"/>
      <c r="B2357" s="151"/>
      <c r="C2357" s="151"/>
      <c r="D2357" s="151"/>
      <c r="E2357" s="288" t="s">
        <v>77</v>
      </c>
      <c r="F2357" s="592">
        <v>50</v>
      </c>
      <c r="G2357" s="159">
        <v>7</v>
      </c>
      <c r="H2357" s="159">
        <v>1</v>
      </c>
      <c r="I2357" s="275">
        <f>SUM(G2357:H2357)</f>
        <v>8</v>
      </c>
      <c r="J2357" s="159">
        <v>1</v>
      </c>
      <c r="K2357" s="159"/>
      <c r="L2357" s="275">
        <f>SUM(J2357:K2357)</f>
        <v>1</v>
      </c>
      <c r="M2357" s="159"/>
      <c r="N2357" s="159">
        <v>1</v>
      </c>
      <c r="O2357" s="275">
        <f>SUM(M2357:N2357)</f>
        <v>1</v>
      </c>
      <c r="P2357" s="159">
        <v>9</v>
      </c>
      <c r="Q2357" s="159">
        <v>2</v>
      </c>
      <c r="R2357" s="275">
        <f>SUM(P2357:Q2357)</f>
        <v>11</v>
      </c>
      <c r="S2357" s="500"/>
      <c r="T2357" s="275"/>
      <c r="U2357" s="275"/>
      <c r="V2357" s="275">
        <f>SUM(T2357:U2357)</f>
        <v>0</v>
      </c>
      <c r="W2357" s="275"/>
      <c r="X2357" s="275"/>
      <c r="Y2357" s="275">
        <f>SUM(W2357:X2357)</f>
        <v>0</v>
      </c>
      <c r="Z2357" s="275"/>
      <c r="AA2357" s="275"/>
      <c r="AB2357" s="275">
        <f>SUM(Z2357:AA2357)</f>
        <v>0</v>
      </c>
      <c r="AC2357" s="275"/>
      <c r="AD2357" s="275"/>
      <c r="AE2357" s="275">
        <f>SUM(AC2357:AD2357)</f>
        <v>0</v>
      </c>
      <c r="AF2357" s="500"/>
      <c r="AG2357" s="275"/>
      <c r="AH2357" s="275"/>
      <c r="AI2357" s="275">
        <f>SUM(AG2357:AH2357)</f>
        <v>0</v>
      </c>
      <c r="AJ2357" s="275"/>
      <c r="AK2357" s="275"/>
      <c r="AL2357" s="275">
        <f>SUM(AJ2357:AK2357)</f>
        <v>0</v>
      </c>
      <c r="AM2357" s="275"/>
      <c r="AN2357" s="275"/>
      <c r="AO2357" s="275">
        <f>SUM(AM2357:AN2357)</f>
        <v>0</v>
      </c>
      <c r="AP2357" s="275"/>
      <c r="AQ2357" s="275"/>
      <c r="AR2357" s="275">
        <f>SUM(AP2357:AQ2357)</f>
        <v>0</v>
      </c>
      <c r="AS2357" s="500"/>
      <c r="AT2357" s="275">
        <v>0</v>
      </c>
      <c r="AU2357" s="275"/>
      <c r="AV2357" s="275">
        <f>SUM(AT2357:AU2357)</f>
        <v>0</v>
      </c>
      <c r="AW2357" s="567">
        <f t="shared" ref="AW2357:AW2358" si="11372">SUM(G2357,J2357,M2357,P2357,T2357,W2357,Z2357,AC2357,AG2357,AJ2357,AM2357,AP2357,AT2357)</f>
        <v>17</v>
      </c>
      <c r="AX2357" s="567">
        <f t="shared" ref="AX2357:AX2358" si="11373">SUM(H2357,K2357,N2357,Q2357,U2357,X2357,AA2357,AD2357,AH2357,AK2357,AN2357,AQ2357,AU2357)</f>
        <v>4</v>
      </c>
      <c r="AY2357" s="567">
        <f t="shared" ref="AY2357:AY2358" si="11374">SUM(I2357,L2357,O2357,R2357,V2357,Y2357,AB2357,AE2357,AI2357,AL2357,AO2357,AR2357,AV2357)</f>
        <v>21</v>
      </c>
      <c r="AZ2357" s="159"/>
      <c r="BA2357" s="159"/>
      <c r="BB2357" s="275">
        <f>SUM(AZ2357:BA2357)</f>
        <v>0</v>
      </c>
      <c r="BC2357" s="275"/>
      <c r="BD2357" s="275"/>
      <c r="BE2357" s="275">
        <f>SUM(BC2357:BD2357)</f>
        <v>0</v>
      </c>
      <c r="BF2357" s="521"/>
      <c r="BG2357" s="605">
        <f t="shared" ref="BG2357:BG2362" si="11375">SUM(F2357,S2357,AF2357,AS2357)</f>
        <v>50</v>
      </c>
      <c r="BH2357" s="533">
        <f t="shared" ref="BH2357:BH2362" si="11376">SUM(G2357,T2357,AG2357)</f>
        <v>7</v>
      </c>
      <c r="BI2357" s="533">
        <f t="shared" ref="BI2357:BI2362" si="11377">SUM(H2357,U2357,AH2357)</f>
        <v>1</v>
      </c>
      <c r="BJ2357" s="533">
        <f t="shared" ref="BJ2357:BJ2362" si="11378">SUM(I2357,V2357,AI2357)</f>
        <v>8</v>
      </c>
      <c r="BK2357" s="533">
        <f t="shared" ref="BK2357:BK2362" si="11379">SUM(J2357,W2357,AJ2357)</f>
        <v>1</v>
      </c>
      <c r="BL2357" s="533">
        <f t="shared" ref="BL2357:BL2362" si="11380">SUM(K2357,X2357,AK2357)</f>
        <v>0</v>
      </c>
      <c r="BM2357" s="533">
        <f t="shared" ref="BM2357:BM2362" si="11381">SUM(L2357,Y2357,AL2357)</f>
        <v>1</v>
      </c>
      <c r="BN2357" s="533">
        <f t="shared" ref="BN2357:BN2362" si="11382">SUM(M2357,Z2357,AM2357)</f>
        <v>0</v>
      </c>
      <c r="BO2357" s="533">
        <f t="shared" ref="BO2357:BO2362" si="11383">SUM(N2357,AA2357,AN2357)</f>
        <v>1</v>
      </c>
      <c r="BP2357" s="533">
        <f t="shared" ref="BP2357:BP2362" si="11384">SUM(O2357,AB2357,AO2357)</f>
        <v>1</v>
      </c>
      <c r="BQ2357" s="533">
        <f t="shared" ref="BQ2357:BQ2362" si="11385">SUM(P2357,AC2357,AP2357)</f>
        <v>9</v>
      </c>
      <c r="BR2357" s="533">
        <f t="shared" ref="BR2357:BR2362" si="11386">SUM(Q2357,AD2357,AQ2357)</f>
        <v>2</v>
      </c>
      <c r="BS2357" s="533">
        <f t="shared" ref="BS2357:BS2362" si="11387">SUM(R2357,AE2357,AR2357)</f>
        <v>11</v>
      </c>
      <c r="BT2357" s="533">
        <f t="shared" ref="BT2357:BT2362" si="11388">AT2357</f>
        <v>0</v>
      </c>
      <c r="BU2357" s="533">
        <f t="shared" ref="BU2357:BU2362" si="11389">AU2357</f>
        <v>0</v>
      </c>
      <c r="BV2357" s="533">
        <f t="shared" ref="BV2357:BV2362" si="11390">AV2357</f>
        <v>0</v>
      </c>
      <c r="BW2357" s="536">
        <f t="shared" ref="BW2357:BW2362" si="11391">SUM(BH2357,BK2357,BN2357,BQ2357,BT2357)</f>
        <v>17</v>
      </c>
      <c r="BX2357" s="536">
        <f t="shared" ref="BX2357:BX2362" si="11392">SUM(BI2357,BL2357,BO2357,BR2357,BU2357)</f>
        <v>4</v>
      </c>
      <c r="BY2357" s="536">
        <f t="shared" ref="BY2357:BY2362" si="11393">SUM(BJ2357,BM2357,BP2357,BS2357,BV2357)</f>
        <v>21</v>
      </c>
      <c r="BZ2357" t="s">
        <v>74</v>
      </c>
      <c r="CA2357" s="553">
        <f t="shared" ref="CA2357:CA2362" si="11394">AZ2357</f>
        <v>0</v>
      </c>
      <c r="CB2357" s="553">
        <f t="shared" ref="CB2357:CB2362" si="11395">BA2357</f>
        <v>0</v>
      </c>
      <c r="CC2357" s="553">
        <f t="shared" ref="CC2357:CC2362" si="11396">BB2357</f>
        <v>0</v>
      </c>
      <c r="CD2357" s="553">
        <f t="shared" ref="CD2357:CD2362" si="11397">BC2357</f>
        <v>0</v>
      </c>
      <c r="CE2357" s="553">
        <f t="shared" ref="CE2357:CE2362" si="11398">BD2357</f>
        <v>0</v>
      </c>
      <c r="CF2357" s="553">
        <f t="shared" ref="CF2357:CF2362" si="11399">BE2357</f>
        <v>0</v>
      </c>
    </row>
    <row r="2358" spans="1:84">
      <c r="A2358" s="149"/>
      <c r="B2358" s="151"/>
      <c r="C2358" s="151"/>
      <c r="D2358" s="151"/>
      <c r="E2358" s="288" t="s">
        <v>78</v>
      </c>
      <c r="F2358" s="592">
        <v>50</v>
      </c>
      <c r="G2358" s="159">
        <v>7</v>
      </c>
      <c r="H2358" s="159">
        <v>2</v>
      </c>
      <c r="I2358" s="275">
        <f>SUM(G2358:H2358)</f>
        <v>9</v>
      </c>
      <c r="J2358" s="159">
        <v>4</v>
      </c>
      <c r="K2358" s="159">
        <v>2</v>
      </c>
      <c r="L2358" s="275">
        <f>SUM(J2358:K2358)</f>
        <v>6</v>
      </c>
      <c r="M2358" s="159">
        <v>3</v>
      </c>
      <c r="N2358" s="159"/>
      <c r="O2358" s="275">
        <f>SUM(M2358:N2358)</f>
        <v>3</v>
      </c>
      <c r="P2358" s="159">
        <v>6</v>
      </c>
      <c r="Q2358" s="159">
        <v>2</v>
      </c>
      <c r="R2358" s="275">
        <f>SUM(P2358:Q2358)</f>
        <v>8</v>
      </c>
      <c r="S2358" s="500"/>
      <c r="T2358" s="275"/>
      <c r="U2358" s="275"/>
      <c r="V2358" s="275">
        <f>SUM(T2358:U2358)</f>
        <v>0</v>
      </c>
      <c r="W2358" s="275"/>
      <c r="X2358" s="275"/>
      <c r="Y2358" s="275">
        <f>SUM(W2358:X2358)</f>
        <v>0</v>
      </c>
      <c r="Z2358" s="275"/>
      <c r="AA2358" s="275"/>
      <c r="AB2358" s="275">
        <f>SUM(Z2358:AA2358)</f>
        <v>0</v>
      </c>
      <c r="AC2358" s="275"/>
      <c r="AD2358" s="275"/>
      <c r="AE2358" s="275">
        <f>SUM(AC2358:AD2358)</f>
        <v>0</v>
      </c>
      <c r="AF2358" s="500"/>
      <c r="AG2358" s="275"/>
      <c r="AH2358" s="275"/>
      <c r="AI2358" s="275">
        <f>SUM(AG2358:AH2358)</f>
        <v>0</v>
      </c>
      <c r="AJ2358" s="275"/>
      <c r="AK2358" s="275"/>
      <c r="AL2358" s="275">
        <f>SUM(AJ2358:AK2358)</f>
        <v>0</v>
      </c>
      <c r="AM2358" s="275"/>
      <c r="AN2358" s="275"/>
      <c r="AO2358" s="275">
        <f>SUM(AM2358:AN2358)</f>
        <v>0</v>
      </c>
      <c r="AP2358" s="275"/>
      <c r="AQ2358" s="275"/>
      <c r="AR2358" s="275">
        <f>SUM(AP2358:AQ2358)</f>
        <v>0</v>
      </c>
      <c r="AS2358" s="500"/>
      <c r="AT2358" s="275"/>
      <c r="AU2358" s="275"/>
      <c r="AV2358" s="275">
        <f>SUM(AT2358:AU2358)</f>
        <v>0</v>
      </c>
      <c r="AW2358" s="567">
        <f t="shared" si="11372"/>
        <v>20</v>
      </c>
      <c r="AX2358" s="567">
        <f t="shared" si="11373"/>
        <v>6</v>
      </c>
      <c r="AY2358" s="567">
        <f t="shared" si="11374"/>
        <v>26</v>
      </c>
      <c r="AZ2358" s="159"/>
      <c r="BA2358" s="159"/>
      <c r="BB2358" s="275">
        <f>SUM(AZ2358:BA2358)</f>
        <v>0</v>
      </c>
      <c r="BC2358" s="275"/>
      <c r="BD2358" s="275"/>
      <c r="BE2358" s="275">
        <f>SUM(BC2358:BD2358)</f>
        <v>0</v>
      </c>
      <c r="BF2358" s="521"/>
      <c r="BG2358" s="605">
        <f t="shared" si="11375"/>
        <v>50</v>
      </c>
      <c r="BH2358" s="533">
        <f t="shared" si="11376"/>
        <v>7</v>
      </c>
      <c r="BI2358" s="533">
        <f t="shared" si="11377"/>
        <v>2</v>
      </c>
      <c r="BJ2358" s="533">
        <f t="shared" si="11378"/>
        <v>9</v>
      </c>
      <c r="BK2358" s="533">
        <f t="shared" si="11379"/>
        <v>4</v>
      </c>
      <c r="BL2358" s="533">
        <f t="shared" si="11380"/>
        <v>2</v>
      </c>
      <c r="BM2358" s="533">
        <f t="shared" si="11381"/>
        <v>6</v>
      </c>
      <c r="BN2358" s="533">
        <f t="shared" si="11382"/>
        <v>3</v>
      </c>
      <c r="BO2358" s="533">
        <f t="shared" si="11383"/>
        <v>0</v>
      </c>
      <c r="BP2358" s="533">
        <f t="shared" si="11384"/>
        <v>3</v>
      </c>
      <c r="BQ2358" s="533">
        <f t="shared" si="11385"/>
        <v>6</v>
      </c>
      <c r="BR2358" s="533">
        <f t="shared" si="11386"/>
        <v>2</v>
      </c>
      <c r="BS2358" s="533">
        <f t="shared" si="11387"/>
        <v>8</v>
      </c>
      <c r="BT2358" s="533">
        <f t="shared" si="11388"/>
        <v>0</v>
      </c>
      <c r="BU2358" s="533">
        <f t="shared" si="11389"/>
        <v>0</v>
      </c>
      <c r="BV2358" s="533">
        <f t="shared" si="11390"/>
        <v>0</v>
      </c>
      <c r="BW2358" s="536">
        <f t="shared" si="11391"/>
        <v>20</v>
      </c>
      <c r="BX2358" s="536">
        <f t="shared" si="11392"/>
        <v>6</v>
      </c>
      <c r="BY2358" s="536">
        <f t="shared" si="11393"/>
        <v>26</v>
      </c>
      <c r="BZ2358" t="s">
        <v>74</v>
      </c>
      <c r="CA2358" s="553">
        <f t="shared" si="11394"/>
        <v>0</v>
      </c>
      <c r="CB2358" s="553">
        <f t="shared" si="11395"/>
        <v>0</v>
      </c>
      <c r="CC2358" s="553">
        <f t="shared" si="11396"/>
        <v>0</v>
      </c>
      <c r="CD2358" s="553">
        <f t="shared" si="11397"/>
        <v>0</v>
      </c>
      <c r="CE2358" s="553">
        <f t="shared" si="11398"/>
        <v>0</v>
      </c>
      <c r="CF2358" s="553">
        <f t="shared" si="11399"/>
        <v>0</v>
      </c>
    </row>
    <row r="2359" spans="1:84">
      <c r="A2359" s="149"/>
      <c r="B2359" s="151"/>
      <c r="C2359" s="151"/>
      <c r="D2359" s="151"/>
      <c r="E2359" s="288"/>
      <c r="F2359" s="592">
        <f t="shared" ref="F2359:BE2359" si="11400">SUM(F2357:F2358)</f>
        <v>100</v>
      </c>
      <c r="G2359" s="168">
        <f t="shared" si="11400"/>
        <v>14</v>
      </c>
      <c r="H2359" s="168">
        <f t="shared" si="11400"/>
        <v>3</v>
      </c>
      <c r="I2359" s="168">
        <f t="shared" si="11400"/>
        <v>17</v>
      </c>
      <c r="J2359" s="168">
        <f t="shared" si="11400"/>
        <v>5</v>
      </c>
      <c r="K2359" s="168">
        <f t="shared" si="11400"/>
        <v>2</v>
      </c>
      <c r="L2359" s="168">
        <f t="shared" si="11400"/>
        <v>7</v>
      </c>
      <c r="M2359" s="168">
        <f t="shared" si="11400"/>
        <v>3</v>
      </c>
      <c r="N2359" s="168">
        <f t="shared" si="11400"/>
        <v>1</v>
      </c>
      <c r="O2359" s="168">
        <f t="shared" si="11400"/>
        <v>4</v>
      </c>
      <c r="P2359" s="168">
        <f t="shared" si="11400"/>
        <v>15</v>
      </c>
      <c r="Q2359" s="168">
        <f t="shared" si="11400"/>
        <v>4</v>
      </c>
      <c r="R2359" s="168">
        <f t="shared" si="11400"/>
        <v>19</v>
      </c>
      <c r="S2359" s="502">
        <f t="shared" si="11400"/>
        <v>0</v>
      </c>
      <c r="T2359" s="168">
        <f t="shared" si="11400"/>
        <v>0</v>
      </c>
      <c r="U2359" s="168">
        <f t="shared" si="11400"/>
        <v>0</v>
      </c>
      <c r="V2359" s="168">
        <f t="shared" si="11400"/>
        <v>0</v>
      </c>
      <c r="W2359" s="168">
        <f t="shared" si="11400"/>
        <v>0</v>
      </c>
      <c r="X2359" s="168">
        <f t="shared" si="11400"/>
        <v>0</v>
      </c>
      <c r="Y2359" s="168">
        <f t="shared" si="11400"/>
        <v>0</v>
      </c>
      <c r="Z2359" s="168">
        <f t="shared" si="11400"/>
        <v>0</v>
      </c>
      <c r="AA2359" s="168">
        <f t="shared" si="11400"/>
        <v>0</v>
      </c>
      <c r="AB2359" s="168">
        <f t="shared" si="11400"/>
        <v>0</v>
      </c>
      <c r="AC2359" s="168">
        <f t="shared" si="11400"/>
        <v>0</v>
      </c>
      <c r="AD2359" s="168">
        <f t="shared" si="11400"/>
        <v>0</v>
      </c>
      <c r="AE2359" s="168">
        <f t="shared" si="11400"/>
        <v>0</v>
      </c>
      <c r="AF2359" s="502">
        <f t="shared" si="11400"/>
        <v>0</v>
      </c>
      <c r="AG2359" s="168">
        <f t="shared" si="11400"/>
        <v>0</v>
      </c>
      <c r="AH2359" s="168">
        <f t="shared" si="11400"/>
        <v>0</v>
      </c>
      <c r="AI2359" s="168">
        <f t="shared" si="11400"/>
        <v>0</v>
      </c>
      <c r="AJ2359" s="168">
        <f t="shared" si="11400"/>
        <v>0</v>
      </c>
      <c r="AK2359" s="168">
        <f t="shared" si="11400"/>
        <v>0</v>
      </c>
      <c r="AL2359" s="168">
        <f t="shared" si="11400"/>
        <v>0</v>
      </c>
      <c r="AM2359" s="168">
        <f t="shared" si="11400"/>
        <v>0</v>
      </c>
      <c r="AN2359" s="168">
        <f t="shared" si="11400"/>
        <v>0</v>
      </c>
      <c r="AO2359" s="168">
        <f t="shared" si="11400"/>
        <v>0</v>
      </c>
      <c r="AP2359" s="168">
        <f t="shared" si="11400"/>
        <v>0</v>
      </c>
      <c r="AQ2359" s="168">
        <f t="shared" si="11400"/>
        <v>0</v>
      </c>
      <c r="AR2359" s="168">
        <f t="shared" si="11400"/>
        <v>0</v>
      </c>
      <c r="AS2359" s="502">
        <f t="shared" si="11400"/>
        <v>0</v>
      </c>
      <c r="AT2359" s="168">
        <f t="shared" si="11400"/>
        <v>0</v>
      </c>
      <c r="AU2359" s="168">
        <f t="shared" si="11400"/>
        <v>0</v>
      </c>
      <c r="AV2359" s="168">
        <f t="shared" si="11400"/>
        <v>0</v>
      </c>
      <c r="AW2359" s="569">
        <f t="shared" si="11400"/>
        <v>37</v>
      </c>
      <c r="AX2359" s="569">
        <f t="shared" si="11400"/>
        <v>10</v>
      </c>
      <c r="AY2359" s="569">
        <f t="shared" si="11400"/>
        <v>47</v>
      </c>
      <c r="AZ2359" s="168">
        <f t="shared" si="11400"/>
        <v>0</v>
      </c>
      <c r="BA2359" s="168">
        <f t="shared" si="11400"/>
        <v>0</v>
      </c>
      <c r="BB2359" s="168">
        <f t="shared" si="11400"/>
        <v>0</v>
      </c>
      <c r="BC2359" s="168">
        <f t="shared" si="11400"/>
        <v>0</v>
      </c>
      <c r="BD2359" s="168">
        <f t="shared" si="11400"/>
        <v>0</v>
      </c>
      <c r="BE2359" s="168">
        <f t="shared" si="11400"/>
        <v>0</v>
      </c>
      <c r="BF2359" s="523"/>
      <c r="BG2359" s="605">
        <f t="shared" si="11375"/>
        <v>100</v>
      </c>
      <c r="BH2359" s="533">
        <f t="shared" si="11376"/>
        <v>14</v>
      </c>
      <c r="BI2359" s="533">
        <f t="shared" si="11377"/>
        <v>3</v>
      </c>
      <c r="BJ2359" s="533">
        <f t="shared" si="11378"/>
        <v>17</v>
      </c>
      <c r="BK2359" s="533">
        <f t="shared" si="11379"/>
        <v>5</v>
      </c>
      <c r="BL2359" s="533">
        <f t="shared" si="11380"/>
        <v>2</v>
      </c>
      <c r="BM2359" s="533">
        <f t="shared" si="11381"/>
        <v>7</v>
      </c>
      <c r="BN2359" s="533">
        <f t="shared" si="11382"/>
        <v>3</v>
      </c>
      <c r="BO2359" s="533">
        <f t="shared" si="11383"/>
        <v>1</v>
      </c>
      <c r="BP2359" s="533">
        <f t="shared" si="11384"/>
        <v>4</v>
      </c>
      <c r="BQ2359" s="533">
        <f t="shared" si="11385"/>
        <v>15</v>
      </c>
      <c r="BR2359" s="533">
        <f t="shared" si="11386"/>
        <v>4</v>
      </c>
      <c r="BS2359" s="533">
        <f t="shared" si="11387"/>
        <v>19</v>
      </c>
      <c r="BT2359" s="533">
        <f t="shared" si="11388"/>
        <v>0</v>
      </c>
      <c r="BU2359" s="533">
        <f t="shared" si="11389"/>
        <v>0</v>
      </c>
      <c r="BV2359" s="533">
        <f t="shared" si="11390"/>
        <v>0</v>
      </c>
      <c r="BW2359" s="536">
        <f t="shared" si="11391"/>
        <v>37</v>
      </c>
      <c r="BX2359" s="536">
        <f t="shared" si="11392"/>
        <v>10</v>
      </c>
      <c r="BY2359" s="536">
        <f t="shared" si="11393"/>
        <v>47</v>
      </c>
      <c r="BZ2359" t="s">
        <v>74</v>
      </c>
      <c r="CA2359" s="553">
        <f t="shared" si="11394"/>
        <v>0</v>
      </c>
      <c r="CB2359" s="553">
        <f t="shared" si="11395"/>
        <v>0</v>
      </c>
      <c r="CC2359" s="553">
        <f t="shared" si="11396"/>
        <v>0</v>
      </c>
      <c r="CD2359" s="553">
        <f t="shared" si="11397"/>
        <v>0</v>
      </c>
      <c r="CE2359" s="553">
        <f t="shared" si="11398"/>
        <v>0</v>
      </c>
      <c r="CF2359" s="553">
        <f t="shared" si="11399"/>
        <v>0</v>
      </c>
    </row>
    <row r="2360" spans="1:84">
      <c r="A2360" s="149"/>
      <c r="B2360" s="151" t="s">
        <v>57</v>
      </c>
      <c r="C2360" s="151"/>
      <c r="D2360" s="151"/>
      <c r="E2360" s="288"/>
      <c r="F2360" s="591">
        <f>SUM(F2303,F2307,F2312,F2317,F2321,F2327,F2332,F2336,F2340,F2348,F2352,F2344,F2357)</f>
        <v>934</v>
      </c>
      <c r="G2360" s="159">
        <f t="shared" ref="G2360" si="11401">SUM(G2303,G2307,G2312,G2317,G2321,G2327,G2332,G2336,G2340,G2348,G2352,G2344,G2357)</f>
        <v>121</v>
      </c>
      <c r="H2360" s="159">
        <f t="shared" ref="H2360:BE2360" si="11402">SUM(H2303,H2307,H2312,H2317,H2321,H2327,H2332,H2336,H2340,H2348,H2352,H2344,H2357)</f>
        <v>92</v>
      </c>
      <c r="I2360" s="159">
        <f t="shared" si="11402"/>
        <v>213</v>
      </c>
      <c r="J2360" s="159">
        <f t="shared" si="11402"/>
        <v>44</v>
      </c>
      <c r="K2360" s="159">
        <f t="shared" si="11402"/>
        <v>28</v>
      </c>
      <c r="L2360" s="159">
        <f t="shared" si="11402"/>
        <v>72</v>
      </c>
      <c r="M2360" s="159">
        <f t="shared" si="11402"/>
        <v>14</v>
      </c>
      <c r="N2360" s="159">
        <f t="shared" si="11402"/>
        <v>20</v>
      </c>
      <c r="O2360" s="159">
        <f t="shared" si="11402"/>
        <v>34</v>
      </c>
      <c r="P2360" s="159">
        <f t="shared" si="11402"/>
        <v>108</v>
      </c>
      <c r="Q2360" s="159">
        <f t="shared" si="11402"/>
        <v>77</v>
      </c>
      <c r="R2360" s="159">
        <f t="shared" si="11402"/>
        <v>185</v>
      </c>
      <c r="S2360" s="503">
        <f t="shared" si="11402"/>
        <v>0</v>
      </c>
      <c r="T2360" s="159">
        <f t="shared" si="11402"/>
        <v>5</v>
      </c>
      <c r="U2360" s="159">
        <f t="shared" si="11402"/>
        <v>7</v>
      </c>
      <c r="V2360" s="159">
        <f t="shared" si="11402"/>
        <v>12</v>
      </c>
      <c r="W2360" s="159">
        <f t="shared" si="11402"/>
        <v>0</v>
      </c>
      <c r="X2360" s="159">
        <f t="shared" si="11402"/>
        <v>0</v>
      </c>
      <c r="Y2360" s="159">
        <f t="shared" si="11402"/>
        <v>0</v>
      </c>
      <c r="Z2360" s="159">
        <f t="shared" si="11402"/>
        <v>0</v>
      </c>
      <c r="AA2360" s="159">
        <f t="shared" si="11402"/>
        <v>0</v>
      </c>
      <c r="AB2360" s="159">
        <f t="shared" si="11402"/>
        <v>0</v>
      </c>
      <c r="AC2360" s="159">
        <f t="shared" si="11402"/>
        <v>0</v>
      </c>
      <c r="AD2360" s="159">
        <f t="shared" si="11402"/>
        <v>0</v>
      </c>
      <c r="AE2360" s="159">
        <f t="shared" si="11402"/>
        <v>0</v>
      </c>
      <c r="AF2360" s="503">
        <f t="shared" si="11402"/>
        <v>8</v>
      </c>
      <c r="AG2360" s="159">
        <f t="shared" si="11402"/>
        <v>8</v>
      </c>
      <c r="AH2360" s="159">
        <f t="shared" si="11402"/>
        <v>3</v>
      </c>
      <c r="AI2360" s="159">
        <f t="shared" si="11402"/>
        <v>11</v>
      </c>
      <c r="AJ2360" s="159">
        <f t="shared" si="11402"/>
        <v>0</v>
      </c>
      <c r="AK2360" s="159">
        <f t="shared" si="11402"/>
        <v>0</v>
      </c>
      <c r="AL2360" s="159">
        <f t="shared" si="11402"/>
        <v>0</v>
      </c>
      <c r="AM2360" s="159">
        <f t="shared" si="11402"/>
        <v>1</v>
      </c>
      <c r="AN2360" s="159">
        <f t="shared" si="11402"/>
        <v>0</v>
      </c>
      <c r="AO2360" s="159">
        <f t="shared" si="11402"/>
        <v>1</v>
      </c>
      <c r="AP2360" s="159">
        <f t="shared" si="11402"/>
        <v>4</v>
      </c>
      <c r="AQ2360" s="159">
        <f t="shared" si="11402"/>
        <v>0</v>
      </c>
      <c r="AR2360" s="159">
        <f t="shared" si="11402"/>
        <v>4</v>
      </c>
      <c r="AS2360" s="503">
        <f t="shared" si="11402"/>
        <v>0</v>
      </c>
      <c r="AT2360" s="159">
        <f t="shared" si="11402"/>
        <v>3</v>
      </c>
      <c r="AU2360" s="159">
        <f t="shared" si="11402"/>
        <v>4</v>
      </c>
      <c r="AV2360" s="159">
        <f t="shared" si="11402"/>
        <v>7</v>
      </c>
      <c r="AW2360" s="570">
        <f t="shared" si="11402"/>
        <v>308</v>
      </c>
      <c r="AX2360" s="570">
        <f t="shared" si="11402"/>
        <v>231</v>
      </c>
      <c r="AY2360" s="570">
        <f t="shared" si="11402"/>
        <v>539</v>
      </c>
      <c r="AZ2360" s="159">
        <f t="shared" si="11402"/>
        <v>15</v>
      </c>
      <c r="BA2360" s="159">
        <f t="shared" si="11402"/>
        <v>7</v>
      </c>
      <c r="BB2360" s="159">
        <f t="shared" si="11402"/>
        <v>22</v>
      </c>
      <c r="BC2360" s="159">
        <f t="shared" si="11402"/>
        <v>5</v>
      </c>
      <c r="BD2360" s="159">
        <f t="shared" si="11402"/>
        <v>0</v>
      </c>
      <c r="BE2360" s="159">
        <f t="shared" si="11402"/>
        <v>5</v>
      </c>
      <c r="BF2360" s="474"/>
      <c r="BG2360" s="605">
        <f t="shared" si="11375"/>
        <v>942</v>
      </c>
      <c r="BH2360" s="533">
        <f t="shared" si="11376"/>
        <v>134</v>
      </c>
      <c r="BI2360" s="533">
        <f t="shared" si="11377"/>
        <v>102</v>
      </c>
      <c r="BJ2360" s="533">
        <f t="shared" si="11378"/>
        <v>236</v>
      </c>
      <c r="BK2360" s="533">
        <f t="shared" si="11379"/>
        <v>44</v>
      </c>
      <c r="BL2360" s="533">
        <f t="shared" si="11380"/>
        <v>28</v>
      </c>
      <c r="BM2360" s="533">
        <f t="shared" si="11381"/>
        <v>72</v>
      </c>
      <c r="BN2360" s="533">
        <f t="shared" si="11382"/>
        <v>15</v>
      </c>
      <c r="BO2360" s="533">
        <f t="shared" si="11383"/>
        <v>20</v>
      </c>
      <c r="BP2360" s="533">
        <f t="shared" si="11384"/>
        <v>35</v>
      </c>
      <c r="BQ2360" s="533">
        <f t="shared" si="11385"/>
        <v>112</v>
      </c>
      <c r="BR2360" s="533">
        <f t="shared" si="11386"/>
        <v>77</v>
      </c>
      <c r="BS2360" s="533">
        <f t="shared" si="11387"/>
        <v>189</v>
      </c>
      <c r="BT2360" s="533">
        <f t="shared" si="11388"/>
        <v>3</v>
      </c>
      <c r="BU2360" s="533">
        <f t="shared" si="11389"/>
        <v>4</v>
      </c>
      <c r="BV2360" s="533">
        <f t="shared" si="11390"/>
        <v>7</v>
      </c>
      <c r="BW2360" s="536">
        <f t="shared" si="11391"/>
        <v>308</v>
      </c>
      <c r="BX2360" s="536">
        <f t="shared" si="11392"/>
        <v>231</v>
      </c>
      <c r="BY2360" s="536">
        <f t="shared" si="11393"/>
        <v>539</v>
      </c>
      <c r="BZ2360" t="s">
        <v>74</v>
      </c>
      <c r="CA2360" s="553">
        <f t="shared" si="11394"/>
        <v>15</v>
      </c>
      <c r="CB2360" s="553">
        <f t="shared" si="11395"/>
        <v>7</v>
      </c>
      <c r="CC2360" s="553">
        <f t="shared" si="11396"/>
        <v>22</v>
      </c>
      <c r="CD2360" s="553">
        <f>BC2360</f>
        <v>5</v>
      </c>
      <c r="CE2360" s="553">
        <f t="shared" si="11398"/>
        <v>0</v>
      </c>
      <c r="CF2360" s="553">
        <f t="shared" si="11399"/>
        <v>5</v>
      </c>
    </row>
    <row r="2361" spans="1:84">
      <c r="A2361" s="149"/>
      <c r="B2361" s="151"/>
      <c r="C2361" s="151"/>
      <c r="D2361" s="151"/>
      <c r="E2361" s="288"/>
      <c r="F2361" s="591">
        <f>SUM(F2304,F2308,F2313,F2318,F2322,F2328,F2333,F2337,F2341,F2349,F2353,F2345,F2358)</f>
        <v>934</v>
      </c>
      <c r="G2361" s="159">
        <f t="shared" ref="G2361" si="11403">SUM(G2304,G2308,G2313,G2318,G2322,G2328,G2333,G2337,G2341,G2349,G2353,G2345,G2358)</f>
        <v>128</v>
      </c>
      <c r="H2361" s="159">
        <f t="shared" ref="H2361:BE2361" si="11404">SUM(H2304,H2308,H2313,H2318,H2322,H2328,H2333,H2337,H2341,H2349,H2353,H2345,H2358)</f>
        <v>78</v>
      </c>
      <c r="I2361" s="159">
        <f t="shared" si="11404"/>
        <v>206</v>
      </c>
      <c r="J2361" s="159">
        <f t="shared" si="11404"/>
        <v>42</v>
      </c>
      <c r="K2361" s="159">
        <f t="shared" si="11404"/>
        <v>19</v>
      </c>
      <c r="L2361" s="159">
        <f t="shared" si="11404"/>
        <v>61</v>
      </c>
      <c r="M2361" s="159">
        <f t="shared" si="11404"/>
        <v>18</v>
      </c>
      <c r="N2361" s="159">
        <f t="shared" si="11404"/>
        <v>12</v>
      </c>
      <c r="O2361" s="159">
        <f t="shared" si="11404"/>
        <v>30</v>
      </c>
      <c r="P2361" s="159">
        <f t="shared" si="11404"/>
        <v>134</v>
      </c>
      <c r="Q2361" s="159">
        <f t="shared" si="11404"/>
        <v>68</v>
      </c>
      <c r="R2361" s="159">
        <f t="shared" si="11404"/>
        <v>202</v>
      </c>
      <c r="S2361" s="503">
        <f t="shared" si="11404"/>
        <v>0</v>
      </c>
      <c r="T2361" s="159">
        <f t="shared" si="11404"/>
        <v>5</v>
      </c>
      <c r="U2361" s="159">
        <f t="shared" si="11404"/>
        <v>0</v>
      </c>
      <c r="V2361" s="159">
        <f t="shared" si="11404"/>
        <v>5</v>
      </c>
      <c r="W2361" s="159">
        <f t="shared" si="11404"/>
        <v>0</v>
      </c>
      <c r="X2361" s="159">
        <f t="shared" si="11404"/>
        <v>0</v>
      </c>
      <c r="Y2361" s="159">
        <f t="shared" si="11404"/>
        <v>0</v>
      </c>
      <c r="Z2361" s="159">
        <f t="shared" si="11404"/>
        <v>0</v>
      </c>
      <c r="AA2361" s="159">
        <f t="shared" si="11404"/>
        <v>0</v>
      </c>
      <c r="AB2361" s="159">
        <f t="shared" si="11404"/>
        <v>0</v>
      </c>
      <c r="AC2361" s="159">
        <f t="shared" si="11404"/>
        <v>0</v>
      </c>
      <c r="AD2361" s="159">
        <f t="shared" si="11404"/>
        <v>0</v>
      </c>
      <c r="AE2361" s="159">
        <f t="shared" si="11404"/>
        <v>0</v>
      </c>
      <c r="AF2361" s="503">
        <f t="shared" si="11404"/>
        <v>0</v>
      </c>
      <c r="AG2361" s="159">
        <f t="shared" si="11404"/>
        <v>1</v>
      </c>
      <c r="AH2361" s="159">
        <f t="shared" si="11404"/>
        <v>0</v>
      </c>
      <c r="AI2361" s="159">
        <f t="shared" si="11404"/>
        <v>1</v>
      </c>
      <c r="AJ2361" s="159">
        <f t="shared" si="11404"/>
        <v>1</v>
      </c>
      <c r="AK2361" s="159">
        <f t="shared" si="11404"/>
        <v>0</v>
      </c>
      <c r="AL2361" s="159">
        <f t="shared" si="11404"/>
        <v>1</v>
      </c>
      <c r="AM2361" s="159">
        <f t="shared" si="11404"/>
        <v>0</v>
      </c>
      <c r="AN2361" s="159">
        <f t="shared" si="11404"/>
        <v>0</v>
      </c>
      <c r="AO2361" s="159">
        <f t="shared" si="11404"/>
        <v>0</v>
      </c>
      <c r="AP2361" s="159">
        <f t="shared" si="11404"/>
        <v>2</v>
      </c>
      <c r="AQ2361" s="159">
        <f t="shared" si="11404"/>
        <v>2</v>
      </c>
      <c r="AR2361" s="159">
        <f t="shared" si="11404"/>
        <v>4</v>
      </c>
      <c r="AS2361" s="503">
        <f t="shared" si="11404"/>
        <v>0</v>
      </c>
      <c r="AT2361" s="159">
        <f t="shared" si="11404"/>
        <v>1</v>
      </c>
      <c r="AU2361" s="159">
        <f t="shared" si="11404"/>
        <v>5</v>
      </c>
      <c r="AV2361" s="159">
        <f t="shared" si="11404"/>
        <v>6</v>
      </c>
      <c r="AW2361" s="570">
        <f t="shared" si="11404"/>
        <v>332</v>
      </c>
      <c r="AX2361" s="570">
        <f t="shared" si="11404"/>
        <v>184</v>
      </c>
      <c r="AY2361" s="570">
        <f t="shared" si="11404"/>
        <v>516</v>
      </c>
      <c r="AZ2361" s="159">
        <f t="shared" si="11404"/>
        <v>18</v>
      </c>
      <c r="BA2361" s="159">
        <f t="shared" si="11404"/>
        <v>13</v>
      </c>
      <c r="BB2361" s="159">
        <f t="shared" si="11404"/>
        <v>31</v>
      </c>
      <c r="BC2361" s="159">
        <f t="shared" si="11404"/>
        <v>2</v>
      </c>
      <c r="BD2361" s="159">
        <f t="shared" si="11404"/>
        <v>3</v>
      </c>
      <c r="BE2361" s="159">
        <f t="shared" si="11404"/>
        <v>5</v>
      </c>
      <c r="BF2361" s="474"/>
      <c r="BG2361" s="605">
        <f t="shared" si="11375"/>
        <v>934</v>
      </c>
      <c r="BH2361" s="533">
        <f t="shared" si="11376"/>
        <v>134</v>
      </c>
      <c r="BI2361" s="533">
        <f t="shared" si="11377"/>
        <v>78</v>
      </c>
      <c r="BJ2361" s="533">
        <f t="shared" si="11378"/>
        <v>212</v>
      </c>
      <c r="BK2361" s="533">
        <f t="shared" si="11379"/>
        <v>43</v>
      </c>
      <c r="BL2361" s="533">
        <f t="shared" si="11380"/>
        <v>19</v>
      </c>
      <c r="BM2361" s="533">
        <f t="shared" si="11381"/>
        <v>62</v>
      </c>
      <c r="BN2361" s="533">
        <f t="shared" si="11382"/>
        <v>18</v>
      </c>
      <c r="BO2361" s="533">
        <f t="shared" si="11383"/>
        <v>12</v>
      </c>
      <c r="BP2361" s="533">
        <f t="shared" si="11384"/>
        <v>30</v>
      </c>
      <c r="BQ2361" s="533">
        <f t="shared" si="11385"/>
        <v>136</v>
      </c>
      <c r="BR2361" s="533">
        <f t="shared" si="11386"/>
        <v>70</v>
      </c>
      <c r="BS2361" s="533">
        <f t="shared" si="11387"/>
        <v>206</v>
      </c>
      <c r="BT2361" s="533">
        <f t="shared" si="11388"/>
        <v>1</v>
      </c>
      <c r="BU2361" s="533">
        <f t="shared" si="11389"/>
        <v>5</v>
      </c>
      <c r="BV2361" s="533">
        <f t="shared" si="11390"/>
        <v>6</v>
      </c>
      <c r="BW2361" s="536">
        <f t="shared" si="11391"/>
        <v>332</v>
      </c>
      <c r="BX2361" s="536">
        <f t="shared" si="11392"/>
        <v>184</v>
      </c>
      <c r="BY2361" s="536">
        <f t="shared" si="11393"/>
        <v>516</v>
      </c>
      <c r="BZ2361" t="s">
        <v>74</v>
      </c>
      <c r="CA2361" s="553">
        <f t="shared" si="11394"/>
        <v>18</v>
      </c>
      <c r="CB2361" s="553">
        <f t="shared" si="11395"/>
        <v>13</v>
      </c>
      <c r="CC2361" s="553">
        <f t="shared" si="11396"/>
        <v>31</v>
      </c>
      <c r="CD2361" s="553">
        <f t="shared" si="11397"/>
        <v>2</v>
      </c>
      <c r="CE2361" s="553">
        <f t="shared" si="11398"/>
        <v>3</v>
      </c>
      <c r="CF2361" s="553">
        <f t="shared" si="11399"/>
        <v>5</v>
      </c>
    </row>
    <row r="2362" spans="1:84">
      <c r="A2362" s="149"/>
      <c r="B2362" s="151"/>
      <c r="C2362" s="151"/>
      <c r="D2362" s="151"/>
      <c r="E2362" s="288"/>
      <c r="F2362" s="592">
        <f>SUM(F2360:F2361)</f>
        <v>1868</v>
      </c>
      <c r="G2362" s="168">
        <f>SUM(G2360:G2361)</f>
        <v>249</v>
      </c>
      <c r="H2362" s="168">
        <f t="shared" ref="H2362:BE2362" si="11405">SUM(H2360:H2361)</f>
        <v>170</v>
      </c>
      <c r="I2362" s="168">
        <f t="shared" si="11405"/>
        <v>419</v>
      </c>
      <c r="J2362" s="168">
        <f t="shared" si="11405"/>
        <v>86</v>
      </c>
      <c r="K2362" s="168">
        <f t="shared" si="11405"/>
        <v>47</v>
      </c>
      <c r="L2362" s="168">
        <f t="shared" si="11405"/>
        <v>133</v>
      </c>
      <c r="M2362" s="168">
        <f t="shared" si="11405"/>
        <v>32</v>
      </c>
      <c r="N2362" s="168">
        <f t="shared" si="11405"/>
        <v>32</v>
      </c>
      <c r="O2362" s="168">
        <f t="shared" si="11405"/>
        <v>64</v>
      </c>
      <c r="P2362" s="168">
        <f t="shared" si="11405"/>
        <v>242</v>
      </c>
      <c r="Q2362" s="168">
        <f t="shared" si="11405"/>
        <v>145</v>
      </c>
      <c r="R2362" s="168">
        <f t="shared" si="11405"/>
        <v>387</v>
      </c>
      <c r="S2362" s="502">
        <f t="shared" si="11405"/>
        <v>0</v>
      </c>
      <c r="T2362" s="168">
        <f t="shared" si="11405"/>
        <v>10</v>
      </c>
      <c r="U2362" s="168">
        <f t="shared" si="11405"/>
        <v>7</v>
      </c>
      <c r="V2362" s="168">
        <f t="shared" si="11405"/>
        <v>17</v>
      </c>
      <c r="W2362" s="168">
        <f t="shared" si="11405"/>
        <v>0</v>
      </c>
      <c r="X2362" s="168">
        <f t="shared" si="11405"/>
        <v>0</v>
      </c>
      <c r="Y2362" s="168">
        <f t="shared" si="11405"/>
        <v>0</v>
      </c>
      <c r="Z2362" s="168">
        <f t="shared" si="11405"/>
        <v>0</v>
      </c>
      <c r="AA2362" s="168">
        <f t="shared" si="11405"/>
        <v>0</v>
      </c>
      <c r="AB2362" s="168">
        <f t="shared" si="11405"/>
        <v>0</v>
      </c>
      <c r="AC2362" s="168">
        <f t="shared" si="11405"/>
        <v>0</v>
      </c>
      <c r="AD2362" s="168">
        <f t="shared" si="11405"/>
        <v>0</v>
      </c>
      <c r="AE2362" s="168">
        <f t="shared" si="11405"/>
        <v>0</v>
      </c>
      <c r="AF2362" s="502">
        <f t="shared" si="11405"/>
        <v>8</v>
      </c>
      <c r="AG2362" s="168">
        <f t="shared" si="11405"/>
        <v>9</v>
      </c>
      <c r="AH2362" s="168">
        <f t="shared" si="11405"/>
        <v>3</v>
      </c>
      <c r="AI2362" s="168">
        <f t="shared" si="11405"/>
        <v>12</v>
      </c>
      <c r="AJ2362" s="168">
        <f t="shared" si="11405"/>
        <v>1</v>
      </c>
      <c r="AK2362" s="168">
        <f t="shared" si="11405"/>
        <v>0</v>
      </c>
      <c r="AL2362" s="168">
        <f t="shared" si="11405"/>
        <v>1</v>
      </c>
      <c r="AM2362" s="168">
        <f t="shared" si="11405"/>
        <v>1</v>
      </c>
      <c r="AN2362" s="168">
        <f t="shared" si="11405"/>
        <v>0</v>
      </c>
      <c r="AO2362" s="168">
        <f t="shared" si="11405"/>
        <v>1</v>
      </c>
      <c r="AP2362" s="168">
        <f t="shared" si="11405"/>
        <v>6</v>
      </c>
      <c r="AQ2362" s="168">
        <f t="shared" si="11405"/>
        <v>2</v>
      </c>
      <c r="AR2362" s="168">
        <f t="shared" si="11405"/>
        <v>8</v>
      </c>
      <c r="AS2362" s="502">
        <f t="shared" si="11405"/>
        <v>0</v>
      </c>
      <c r="AT2362" s="168">
        <f t="shared" si="11405"/>
        <v>4</v>
      </c>
      <c r="AU2362" s="168">
        <f t="shared" si="11405"/>
        <v>9</v>
      </c>
      <c r="AV2362" s="168">
        <f t="shared" si="11405"/>
        <v>13</v>
      </c>
      <c r="AW2362" s="569">
        <f t="shared" si="11405"/>
        <v>640</v>
      </c>
      <c r="AX2362" s="569">
        <f t="shared" si="11405"/>
        <v>415</v>
      </c>
      <c r="AY2362" s="569">
        <f t="shared" si="11405"/>
        <v>1055</v>
      </c>
      <c r="AZ2362" s="168">
        <f t="shared" si="11405"/>
        <v>33</v>
      </c>
      <c r="BA2362" s="168">
        <f t="shared" si="11405"/>
        <v>20</v>
      </c>
      <c r="BB2362" s="168">
        <f t="shared" si="11405"/>
        <v>53</v>
      </c>
      <c r="BC2362" s="168">
        <f t="shared" si="11405"/>
        <v>7</v>
      </c>
      <c r="BD2362" s="168">
        <f t="shared" si="11405"/>
        <v>3</v>
      </c>
      <c r="BE2362" s="168">
        <f t="shared" si="11405"/>
        <v>10</v>
      </c>
      <c r="BF2362" s="523"/>
      <c r="BG2362" s="605">
        <f t="shared" si="11375"/>
        <v>1876</v>
      </c>
      <c r="BH2362" s="533">
        <f t="shared" si="11376"/>
        <v>268</v>
      </c>
      <c r="BI2362" s="533">
        <f t="shared" si="11377"/>
        <v>180</v>
      </c>
      <c r="BJ2362" s="533">
        <f t="shared" si="11378"/>
        <v>448</v>
      </c>
      <c r="BK2362" s="533">
        <f t="shared" si="11379"/>
        <v>87</v>
      </c>
      <c r="BL2362" s="533">
        <f t="shared" si="11380"/>
        <v>47</v>
      </c>
      <c r="BM2362" s="533">
        <f t="shared" si="11381"/>
        <v>134</v>
      </c>
      <c r="BN2362" s="533">
        <f t="shared" si="11382"/>
        <v>33</v>
      </c>
      <c r="BO2362" s="533">
        <f t="shared" si="11383"/>
        <v>32</v>
      </c>
      <c r="BP2362" s="533">
        <f t="shared" si="11384"/>
        <v>65</v>
      </c>
      <c r="BQ2362" s="533">
        <f t="shared" si="11385"/>
        <v>248</v>
      </c>
      <c r="BR2362" s="533">
        <f t="shared" si="11386"/>
        <v>147</v>
      </c>
      <c r="BS2362" s="533">
        <f t="shared" si="11387"/>
        <v>395</v>
      </c>
      <c r="BT2362" s="533">
        <f t="shared" si="11388"/>
        <v>4</v>
      </c>
      <c r="BU2362" s="533">
        <f t="shared" si="11389"/>
        <v>9</v>
      </c>
      <c r="BV2362" s="533">
        <f t="shared" si="11390"/>
        <v>13</v>
      </c>
      <c r="BW2362" s="536">
        <f t="shared" si="11391"/>
        <v>640</v>
      </c>
      <c r="BX2362" s="536">
        <f t="shared" si="11392"/>
        <v>415</v>
      </c>
      <c r="BY2362" s="536">
        <f t="shared" si="11393"/>
        <v>1055</v>
      </c>
      <c r="BZ2362" t="s">
        <v>74</v>
      </c>
      <c r="CA2362" s="553">
        <f t="shared" si="11394"/>
        <v>33</v>
      </c>
      <c r="CB2362" s="553">
        <f t="shared" si="11395"/>
        <v>20</v>
      </c>
      <c r="CC2362" s="553">
        <f t="shared" si="11396"/>
        <v>53</v>
      </c>
      <c r="CD2362" s="553">
        <f t="shared" si="11397"/>
        <v>7</v>
      </c>
      <c r="CE2362" s="553">
        <f t="shared" si="11398"/>
        <v>3</v>
      </c>
      <c r="CF2362" s="553">
        <f t="shared" si="11399"/>
        <v>10</v>
      </c>
    </row>
    <row r="2363" spans="1:84">
      <c r="A2363" s="149"/>
      <c r="B2363" s="151"/>
      <c r="C2363" s="151"/>
      <c r="D2363" s="151"/>
      <c r="E2363" s="288"/>
      <c r="F2363" s="592"/>
      <c r="G2363" s="279"/>
      <c r="H2363" s="159"/>
      <c r="I2363" s="275"/>
      <c r="J2363" s="159"/>
      <c r="K2363" s="159"/>
      <c r="L2363" s="275"/>
      <c r="M2363" s="159"/>
      <c r="N2363" s="159"/>
      <c r="O2363" s="275"/>
      <c r="P2363" s="159"/>
      <c r="Q2363" s="159"/>
      <c r="R2363" s="275"/>
      <c r="S2363" s="500"/>
      <c r="T2363" s="275"/>
      <c r="U2363" s="275"/>
      <c r="V2363" s="275"/>
      <c r="W2363" s="275"/>
      <c r="X2363" s="275"/>
      <c r="Y2363" s="275"/>
      <c r="Z2363" s="275"/>
      <c r="AA2363" s="275"/>
      <c r="AB2363" s="275"/>
      <c r="AC2363" s="275"/>
      <c r="AD2363" s="275"/>
      <c r="AE2363" s="275"/>
      <c r="AF2363" s="500"/>
      <c r="AG2363" s="275"/>
      <c r="AH2363" s="275"/>
      <c r="AI2363" s="275"/>
      <c r="AJ2363" s="275"/>
      <c r="AK2363" s="275"/>
      <c r="AL2363" s="275"/>
      <c r="AM2363" s="275"/>
      <c r="AN2363" s="275"/>
      <c r="AO2363" s="275"/>
      <c r="AP2363" s="275"/>
      <c r="AQ2363" s="275"/>
      <c r="AR2363" s="275"/>
      <c r="AS2363" s="500"/>
      <c r="AT2363" s="275"/>
      <c r="AU2363" s="275"/>
      <c r="AV2363" s="275"/>
      <c r="AW2363" s="567"/>
      <c r="AX2363" s="567"/>
      <c r="AY2363" s="567"/>
      <c r="AZ2363" s="159"/>
      <c r="BA2363" s="159"/>
      <c r="BB2363" s="159"/>
      <c r="BC2363" s="275"/>
      <c r="BD2363" s="275"/>
      <c r="BE2363" s="275"/>
      <c r="BF2363" s="521"/>
    </row>
    <row r="2364" spans="1:84">
      <c r="A2364" s="149"/>
      <c r="B2364" s="151"/>
      <c r="C2364" s="151"/>
      <c r="D2364" s="151"/>
      <c r="E2364" s="288"/>
      <c r="F2364" s="592"/>
      <c r="G2364" s="279"/>
      <c r="H2364" s="159"/>
      <c r="I2364" s="275"/>
      <c r="J2364" s="159"/>
      <c r="K2364" s="159"/>
      <c r="L2364" s="275"/>
      <c r="M2364" s="159"/>
      <c r="N2364" s="159"/>
      <c r="O2364" s="275"/>
      <c r="P2364" s="159"/>
      <c r="Q2364" s="159"/>
      <c r="R2364" s="275"/>
      <c r="S2364" s="500"/>
      <c r="T2364" s="275"/>
      <c r="U2364" s="275"/>
      <c r="V2364" s="275"/>
      <c r="W2364" s="275"/>
      <c r="X2364" s="275"/>
      <c r="Y2364" s="275"/>
      <c r="Z2364" s="275"/>
      <c r="AA2364" s="275"/>
      <c r="AB2364" s="275"/>
      <c r="AC2364" s="275"/>
      <c r="AD2364" s="275"/>
      <c r="AE2364" s="275"/>
      <c r="AF2364" s="500"/>
      <c r="AG2364" s="275"/>
      <c r="AH2364" s="275"/>
      <c r="AI2364" s="275"/>
      <c r="AJ2364" s="275"/>
      <c r="AK2364" s="275"/>
      <c r="AL2364" s="275"/>
      <c r="AM2364" s="275"/>
      <c r="AN2364" s="275"/>
      <c r="AO2364" s="275"/>
      <c r="AP2364" s="275"/>
      <c r="AQ2364" s="275"/>
      <c r="AR2364" s="275"/>
      <c r="AS2364" s="500"/>
      <c r="AT2364" s="275"/>
      <c r="AU2364" s="275"/>
      <c r="AV2364" s="275"/>
      <c r="AW2364" s="567"/>
      <c r="AX2364" s="567"/>
      <c r="AY2364" s="567"/>
      <c r="AZ2364" s="159"/>
      <c r="BA2364" s="159"/>
      <c r="BB2364" s="159"/>
      <c r="BC2364" s="275"/>
      <c r="BD2364" s="275"/>
      <c r="BE2364" s="275"/>
      <c r="BF2364" s="521"/>
    </row>
    <row r="2365" spans="1:84">
      <c r="A2365" s="149"/>
      <c r="B2365" s="151"/>
      <c r="C2365" s="151"/>
      <c r="D2365" s="151"/>
      <c r="E2365" s="288"/>
      <c r="F2365" s="592"/>
      <c r="G2365" s="159"/>
      <c r="H2365" s="159"/>
      <c r="I2365" s="275" t="s">
        <v>74</v>
      </c>
      <c r="J2365" s="159"/>
      <c r="K2365" s="159"/>
      <c r="L2365" s="275"/>
      <c r="M2365" s="159"/>
      <c r="N2365" s="159"/>
      <c r="O2365" s="275"/>
      <c r="P2365" s="159"/>
      <c r="Q2365" s="159"/>
      <c r="R2365" s="275"/>
      <c r="S2365" s="500"/>
      <c r="T2365" s="275"/>
      <c r="U2365" s="275"/>
      <c r="V2365" s="275"/>
      <c r="W2365" s="275"/>
      <c r="X2365" s="275"/>
      <c r="Y2365" s="275"/>
      <c r="Z2365" s="275"/>
      <c r="AA2365" s="275"/>
      <c r="AB2365" s="275"/>
      <c r="AC2365" s="275"/>
      <c r="AD2365" s="275"/>
      <c r="AE2365" s="275"/>
      <c r="AF2365" s="500"/>
      <c r="AG2365" s="275"/>
      <c r="AH2365" s="275"/>
      <c r="AI2365" s="275"/>
      <c r="AJ2365" s="275"/>
      <c r="AK2365" s="275"/>
      <c r="AL2365" s="275"/>
      <c r="AM2365" s="275"/>
      <c r="AN2365" s="275"/>
      <c r="AO2365" s="275"/>
      <c r="AP2365" s="275"/>
      <c r="AQ2365" s="275"/>
      <c r="AR2365" s="275"/>
      <c r="AS2365" s="500"/>
      <c r="AT2365" s="275"/>
      <c r="AU2365" s="275"/>
      <c r="AV2365" s="275"/>
      <c r="AW2365" s="567"/>
      <c r="AX2365" s="567"/>
      <c r="AY2365" s="567"/>
      <c r="AZ2365" s="159"/>
      <c r="BA2365" s="159"/>
      <c r="BB2365" s="159"/>
      <c r="BC2365" s="275"/>
      <c r="BD2365" s="275"/>
      <c r="BE2365" s="275"/>
      <c r="BF2365" s="521"/>
    </row>
    <row r="2366" spans="1:84">
      <c r="A2366" s="149"/>
      <c r="B2366" s="149" t="s">
        <v>158</v>
      </c>
      <c r="C2366" s="151"/>
      <c r="D2366" s="151"/>
      <c r="E2366" s="376" t="s">
        <v>260</v>
      </c>
      <c r="F2366" s="592"/>
      <c r="G2366" s="159"/>
      <c r="H2366" s="159"/>
      <c r="I2366" s="275"/>
      <c r="J2366" s="159"/>
      <c r="K2366" s="159"/>
      <c r="L2366" s="275"/>
      <c r="M2366" s="159"/>
      <c r="N2366" s="159"/>
      <c r="O2366" s="275"/>
      <c r="P2366" s="159"/>
      <c r="Q2366" s="159"/>
      <c r="R2366" s="275"/>
      <c r="S2366" s="500"/>
      <c r="T2366" s="275"/>
      <c r="U2366" s="275"/>
      <c r="V2366" s="275"/>
      <c r="W2366" s="275"/>
      <c r="X2366" s="275"/>
      <c r="Y2366" s="275"/>
      <c r="Z2366" s="275"/>
      <c r="AA2366" s="275"/>
      <c r="AB2366" s="275"/>
      <c r="AC2366" s="275"/>
      <c r="AD2366" s="275"/>
      <c r="AE2366" s="275"/>
      <c r="AF2366" s="500"/>
      <c r="AG2366" s="275"/>
      <c r="AH2366" s="275"/>
      <c r="AI2366" s="275"/>
      <c r="AJ2366" s="275"/>
      <c r="AK2366" s="275"/>
      <c r="AL2366" s="275"/>
      <c r="AM2366" s="275"/>
      <c r="AN2366" s="275"/>
      <c r="AO2366" s="275"/>
      <c r="AP2366" s="275"/>
      <c r="AQ2366" s="275"/>
      <c r="AR2366" s="275"/>
      <c r="AS2366" s="500"/>
      <c r="AT2366" s="275"/>
      <c r="AU2366" s="275"/>
      <c r="AV2366" s="275"/>
      <c r="AW2366" s="567"/>
      <c r="AX2366" s="567"/>
      <c r="AY2366" s="567"/>
      <c r="AZ2366" s="159"/>
      <c r="BA2366" s="159"/>
      <c r="BB2366" s="159"/>
      <c r="BC2366" s="275"/>
      <c r="BD2366" s="275"/>
      <c r="BE2366" s="275"/>
      <c r="BF2366" s="521"/>
    </row>
    <row r="2367" spans="1:84">
      <c r="A2367" s="149"/>
      <c r="B2367" s="151"/>
      <c r="C2367" s="151"/>
      <c r="D2367" s="151"/>
      <c r="E2367" s="288" t="s">
        <v>77</v>
      </c>
      <c r="F2367" s="592">
        <v>20</v>
      </c>
      <c r="G2367" s="159">
        <v>9</v>
      </c>
      <c r="H2367" s="159">
        <v>2</v>
      </c>
      <c r="I2367" s="275">
        <f>SUM(G2367:H2367)</f>
        <v>11</v>
      </c>
      <c r="J2367" s="159">
        <v>1</v>
      </c>
      <c r="K2367" s="159">
        <v>0</v>
      </c>
      <c r="L2367" s="275">
        <f>SUM(J2367:K2367)</f>
        <v>1</v>
      </c>
      <c r="M2367" s="159"/>
      <c r="N2367" s="159"/>
      <c r="O2367" s="275">
        <f>SUM(M2367:N2367)</f>
        <v>0</v>
      </c>
      <c r="P2367" s="159">
        <v>8</v>
      </c>
      <c r="Q2367" s="159">
        <v>3</v>
      </c>
      <c r="R2367" s="275">
        <f>SUM(P2367:Q2367)</f>
        <v>11</v>
      </c>
      <c r="S2367" s="500"/>
      <c r="T2367" s="275"/>
      <c r="U2367" s="275"/>
      <c r="V2367" s="275">
        <f>SUM(T2367:U2367)</f>
        <v>0</v>
      </c>
      <c r="W2367" s="275"/>
      <c r="X2367" s="275"/>
      <c r="Y2367" s="275">
        <f>SUM(W2367:X2367)</f>
        <v>0</v>
      </c>
      <c r="Z2367" s="275"/>
      <c r="AA2367" s="275"/>
      <c r="AB2367" s="275">
        <f>SUM(Z2367:AA2367)</f>
        <v>0</v>
      </c>
      <c r="AC2367" s="275"/>
      <c r="AD2367" s="275"/>
      <c r="AE2367" s="275">
        <f>SUM(AC2367:AD2367)</f>
        <v>0</v>
      </c>
      <c r="AF2367" s="500"/>
      <c r="AG2367" s="275"/>
      <c r="AH2367" s="275"/>
      <c r="AI2367" s="275">
        <f>SUM(AG2367:AH2367)</f>
        <v>0</v>
      </c>
      <c r="AJ2367" s="275"/>
      <c r="AK2367" s="275"/>
      <c r="AL2367" s="275">
        <f>SUM(AJ2367:AK2367)</f>
        <v>0</v>
      </c>
      <c r="AM2367" s="275"/>
      <c r="AN2367" s="275"/>
      <c r="AO2367" s="275">
        <f>SUM(AM2367:AN2367)</f>
        <v>0</v>
      </c>
      <c r="AP2367" s="275"/>
      <c r="AQ2367" s="275"/>
      <c r="AR2367" s="275">
        <f>SUM(AP2367:AQ2367)</f>
        <v>0</v>
      </c>
      <c r="AS2367" s="500"/>
      <c r="AT2367" s="275"/>
      <c r="AU2367" s="275"/>
      <c r="AV2367" s="275">
        <f>SUM(AT2367:AU2367)</f>
        <v>0</v>
      </c>
      <c r="AW2367" s="567">
        <f t="shared" ref="AW2367:AW2368" si="11406">SUM(G2367,J2367,M2367,P2367,T2367,W2367,Z2367,AC2367,AG2367,AJ2367,AM2367,AP2367,AT2367)</f>
        <v>18</v>
      </c>
      <c r="AX2367" s="567">
        <f t="shared" ref="AX2367:AX2368" si="11407">SUM(H2367,K2367,N2367,Q2367,U2367,X2367,AA2367,AD2367,AH2367,AK2367,AN2367,AQ2367,AU2367)</f>
        <v>5</v>
      </c>
      <c r="AY2367" s="567">
        <f t="shared" ref="AY2367:AY2368" si="11408">SUM(I2367,L2367,O2367,R2367,V2367,Y2367,AB2367,AE2367,AI2367,AL2367,AO2367,AR2367,AV2367)</f>
        <v>23</v>
      </c>
      <c r="AZ2367" s="159">
        <v>8</v>
      </c>
      <c r="BA2367" s="159">
        <v>4</v>
      </c>
      <c r="BB2367" s="275">
        <f>SUM(AZ2367:BA2367)</f>
        <v>12</v>
      </c>
      <c r="BC2367" s="275">
        <v>1</v>
      </c>
      <c r="BD2367" s="275">
        <v>0</v>
      </c>
      <c r="BE2367" s="275">
        <f>SUM(BC2367:BD2367)</f>
        <v>1</v>
      </c>
      <c r="BF2367" s="521"/>
      <c r="BG2367" s="605">
        <f>SUM(F2367,S2367,AF2367,AS2367)</f>
        <v>20</v>
      </c>
      <c r="BH2367" s="533">
        <f>SUM(G2367,T2367,AG2367)</f>
        <v>9</v>
      </c>
      <c r="BI2367" s="533">
        <f t="shared" ref="BI2367:BI2369" si="11409">SUM(H2367,U2367,AH2367)</f>
        <v>2</v>
      </c>
      <c r="BJ2367" s="533">
        <f t="shared" ref="BJ2367:BJ2369" si="11410">SUM(I2367,V2367,AI2367)</f>
        <v>11</v>
      </c>
      <c r="BK2367" s="533">
        <f t="shared" ref="BK2367:BK2369" si="11411">SUM(J2367,W2367,AJ2367)</f>
        <v>1</v>
      </c>
      <c r="BL2367" s="533">
        <f t="shared" ref="BL2367:BL2369" si="11412">SUM(K2367,X2367,AK2367)</f>
        <v>0</v>
      </c>
      <c r="BM2367" s="533">
        <f t="shared" ref="BM2367:BM2369" si="11413">SUM(L2367,Y2367,AL2367)</f>
        <v>1</v>
      </c>
      <c r="BN2367" s="533">
        <f>SUM(M2367,Z2367,AM2367)</f>
        <v>0</v>
      </c>
      <c r="BO2367" s="533">
        <f t="shared" ref="BO2367:BO2369" si="11414">SUM(N2367,AA2367,AN2367)</f>
        <v>0</v>
      </c>
      <c r="BP2367" s="533">
        <f t="shared" ref="BP2367:BP2369" si="11415">SUM(O2367,AB2367,AO2367)</f>
        <v>0</v>
      </c>
      <c r="BQ2367" s="533">
        <f t="shared" ref="BQ2367:BQ2369" si="11416">SUM(P2367,AC2367,AP2367)</f>
        <v>8</v>
      </c>
      <c r="BR2367" s="533">
        <f t="shared" ref="BR2367:BR2369" si="11417">SUM(Q2367,AD2367,AQ2367)</f>
        <v>3</v>
      </c>
      <c r="BS2367" s="533">
        <f t="shared" ref="BS2367:BS2369" si="11418">SUM(R2367,AE2367,AR2367)</f>
        <v>11</v>
      </c>
      <c r="BT2367" s="533">
        <f>AT2367</f>
        <v>0</v>
      </c>
      <c r="BU2367" s="533">
        <f t="shared" ref="BU2367:BU2369" si="11419">AU2367</f>
        <v>0</v>
      </c>
      <c r="BV2367" s="533">
        <f t="shared" ref="BV2367:BV2369" si="11420">AV2367</f>
        <v>0</v>
      </c>
      <c r="BW2367" s="536">
        <f>SUM(BH2367,BK2367,BN2367,BQ2367,BT2367)</f>
        <v>18</v>
      </c>
      <c r="BX2367" s="536">
        <f t="shared" ref="BX2367:BX2369" si="11421">SUM(BI2367,BL2367,BO2367,BR2367,BU2367)</f>
        <v>5</v>
      </c>
      <c r="BY2367" s="536">
        <f t="shared" ref="BY2367:BY2369" si="11422">SUM(BJ2367,BM2367,BP2367,BS2367,BV2367)</f>
        <v>23</v>
      </c>
      <c r="BZ2367" t="s">
        <v>74</v>
      </c>
      <c r="CA2367" s="553">
        <f>AZ2367</f>
        <v>8</v>
      </c>
      <c r="CB2367" s="553">
        <f t="shared" ref="CB2367:CB2369" si="11423">BA2367</f>
        <v>4</v>
      </c>
      <c r="CC2367" s="553">
        <f t="shared" ref="CC2367:CC2369" si="11424">BB2367</f>
        <v>12</v>
      </c>
      <c r="CD2367" s="553">
        <f>BC2367</f>
        <v>1</v>
      </c>
      <c r="CE2367" s="553">
        <f t="shared" ref="CE2367:CE2369" si="11425">BD2367</f>
        <v>0</v>
      </c>
      <c r="CF2367" s="553">
        <f t="shared" ref="CF2367:CF2369" si="11426">BE2367</f>
        <v>1</v>
      </c>
    </row>
    <row r="2368" spans="1:84">
      <c r="A2368" s="149"/>
      <c r="B2368" s="151"/>
      <c r="C2368" s="151"/>
      <c r="D2368" s="151"/>
      <c r="E2368" s="288" t="s">
        <v>78</v>
      </c>
      <c r="F2368" s="592">
        <v>20</v>
      </c>
      <c r="G2368" s="159">
        <v>1</v>
      </c>
      <c r="H2368" s="159">
        <v>0</v>
      </c>
      <c r="I2368" s="275">
        <f>SUM(G2368:H2368)</f>
        <v>1</v>
      </c>
      <c r="J2368" s="159">
        <v>0</v>
      </c>
      <c r="K2368" s="159">
        <v>0</v>
      </c>
      <c r="L2368" s="275">
        <f>SUM(J2368:K2368)</f>
        <v>0</v>
      </c>
      <c r="M2368" s="159"/>
      <c r="N2368" s="159"/>
      <c r="O2368" s="275">
        <f>SUM(M2368:N2368)</f>
        <v>0</v>
      </c>
      <c r="P2368" s="159">
        <v>4</v>
      </c>
      <c r="Q2368" s="159">
        <v>1</v>
      </c>
      <c r="R2368" s="275">
        <f>SUM(P2368:Q2368)</f>
        <v>5</v>
      </c>
      <c r="S2368" s="500"/>
      <c r="T2368" s="275"/>
      <c r="U2368" s="275"/>
      <c r="V2368" s="275">
        <f>SUM(T2368:U2368)</f>
        <v>0</v>
      </c>
      <c r="W2368" s="275"/>
      <c r="X2368" s="275"/>
      <c r="Y2368" s="275">
        <f>SUM(W2368:X2368)</f>
        <v>0</v>
      </c>
      <c r="Z2368" s="275"/>
      <c r="AA2368" s="275"/>
      <c r="AB2368" s="275">
        <f>SUM(Z2368:AA2368)</f>
        <v>0</v>
      </c>
      <c r="AC2368" s="275"/>
      <c r="AD2368" s="275"/>
      <c r="AE2368" s="275">
        <f>SUM(AC2368:AD2368)</f>
        <v>0</v>
      </c>
      <c r="AF2368" s="500"/>
      <c r="AG2368" s="275"/>
      <c r="AH2368" s="275"/>
      <c r="AI2368" s="275">
        <f>SUM(AG2368:AH2368)</f>
        <v>0</v>
      </c>
      <c r="AJ2368" s="275"/>
      <c r="AK2368" s="275"/>
      <c r="AL2368" s="275">
        <f>SUM(AJ2368:AK2368)</f>
        <v>0</v>
      </c>
      <c r="AM2368" s="275"/>
      <c r="AN2368" s="275"/>
      <c r="AO2368" s="275">
        <f>SUM(AM2368:AN2368)</f>
        <v>0</v>
      </c>
      <c r="AP2368" s="275"/>
      <c r="AQ2368" s="275"/>
      <c r="AR2368" s="275">
        <f>SUM(AP2368:AQ2368)</f>
        <v>0</v>
      </c>
      <c r="AS2368" s="500"/>
      <c r="AT2368" s="275"/>
      <c r="AU2368" s="275"/>
      <c r="AV2368" s="275">
        <f>SUM(AT2368:AU2368)</f>
        <v>0</v>
      </c>
      <c r="AW2368" s="567">
        <f t="shared" si="11406"/>
        <v>5</v>
      </c>
      <c r="AX2368" s="567">
        <f t="shared" si="11407"/>
        <v>1</v>
      </c>
      <c r="AY2368" s="567">
        <f t="shared" si="11408"/>
        <v>6</v>
      </c>
      <c r="AZ2368" s="159">
        <v>5</v>
      </c>
      <c r="BA2368" s="159">
        <v>1</v>
      </c>
      <c r="BB2368" s="275">
        <f>SUM(AZ2368:BA2368)</f>
        <v>6</v>
      </c>
      <c r="BC2368" s="275">
        <v>0</v>
      </c>
      <c r="BD2368" s="275">
        <v>0</v>
      </c>
      <c r="BE2368" s="275">
        <f>SUM(BC2368:BD2368)</f>
        <v>0</v>
      </c>
      <c r="BF2368" s="521"/>
      <c r="BG2368" s="605">
        <f>SUM(F2368,S2368,AF2368,AS2368)</f>
        <v>20</v>
      </c>
      <c r="BH2368" s="533">
        <f>SUM(G2368,T2368,AG2368)</f>
        <v>1</v>
      </c>
      <c r="BI2368" s="533">
        <f t="shared" si="11409"/>
        <v>0</v>
      </c>
      <c r="BJ2368" s="533">
        <f t="shared" si="11410"/>
        <v>1</v>
      </c>
      <c r="BK2368" s="533">
        <f t="shared" si="11411"/>
        <v>0</v>
      </c>
      <c r="BL2368" s="533">
        <f t="shared" si="11412"/>
        <v>0</v>
      </c>
      <c r="BM2368" s="533">
        <f t="shared" si="11413"/>
        <v>0</v>
      </c>
      <c r="BN2368" s="533">
        <f>SUM(M2368,Z2368,AM2368)</f>
        <v>0</v>
      </c>
      <c r="BO2368" s="533">
        <f t="shared" si="11414"/>
        <v>0</v>
      </c>
      <c r="BP2368" s="533">
        <f t="shared" si="11415"/>
        <v>0</v>
      </c>
      <c r="BQ2368" s="533">
        <f t="shared" si="11416"/>
        <v>4</v>
      </c>
      <c r="BR2368" s="533">
        <f t="shared" si="11417"/>
        <v>1</v>
      </c>
      <c r="BS2368" s="533">
        <f t="shared" si="11418"/>
        <v>5</v>
      </c>
      <c r="BT2368" s="533">
        <f>AT2368</f>
        <v>0</v>
      </c>
      <c r="BU2368" s="533">
        <f t="shared" si="11419"/>
        <v>0</v>
      </c>
      <c r="BV2368" s="533">
        <f t="shared" si="11420"/>
        <v>0</v>
      </c>
      <c r="BW2368" s="536">
        <f>SUM(BH2368,BK2368,BN2368,BQ2368,BT2368)</f>
        <v>5</v>
      </c>
      <c r="BX2368" s="536">
        <f t="shared" si="11421"/>
        <v>1</v>
      </c>
      <c r="BY2368" s="536">
        <f t="shared" si="11422"/>
        <v>6</v>
      </c>
      <c r="BZ2368" t="s">
        <v>74</v>
      </c>
      <c r="CA2368" s="553">
        <f>AZ2368</f>
        <v>5</v>
      </c>
      <c r="CB2368" s="553">
        <f t="shared" si="11423"/>
        <v>1</v>
      </c>
      <c r="CC2368" s="553">
        <f t="shared" si="11424"/>
        <v>6</v>
      </c>
      <c r="CD2368" s="553">
        <f>BC2368</f>
        <v>0</v>
      </c>
      <c r="CE2368" s="553">
        <f t="shared" si="11425"/>
        <v>0</v>
      </c>
      <c r="CF2368" s="553">
        <f t="shared" si="11426"/>
        <v>0</v>
      </c>
    </row>
    <row r="2369" spans="1:84">
      <c r="A2369" s="149"/>
      <c r="B2369" s="151"/>
      <c r="C2369" s="151"/>
      <c r="D2369" s="151"/>
      <c r="E2369" s="370"/>
      <c r="F2369" s="592">
        <f>SUM(F2367:F2368)</f>
        <v>40</v>
      </c>
      <c r="G2369" s="168">
        <f t="shared" ref="G2369:BE2369" si="11427">SUM(G2367:G2368)</f>
        <v>10</v>
      </c>
      <c r="H2369" s="168">
        <f t="shared" si="11427"/>
        <v>2</v>
      </c>
      <c r="I2369" s="168">
        <f t="shared" si="11427"/>
        <v>12</v>
      </c>
      <c r="J2369" s="168">
        <f t="shared" si="11427"/>
        <v>1</v>
      </c>
      <c r="K2369" s="168">
        <f t="shared" si="11427"/>
        <v>0</v>
      </c>
      <c r="L2369" s="168">
        <f t="shared" si="11427"/>
        <v>1</v>
      </c>
      <c r="M2369" s="168">
        <f t="shared" si="11427"/>
        <v>0</v>
      </c>
      <c r="N2369" s="168">
        <f t="shared" si="11427"/>
        <v>0</v>
      </c>
      <c r="O2369" s="168">
        <f t="shared" si="11427"/>
        <v>0</v>
      </c>
      <c r="P2369" s="168">
        <f t="shared" si="11427"/>
        <v>12</v>
      </c>
      <c r="Q2369" s="168">
        <f t="shared" si="11427"/>
        <v>4</v>
      </c>
      <c r="R2369" s="168">
        <f t="shared" si="11427"/>
        <v>16</v>
      </c>
      <c r="S2369" s="502">
        <f t="shared" si="11427"/>
        <v>0</v>
      </c>
      <c r="T2369" s="168">
        <f t="shared" si="11427"/>
        <v>0</v>
      </c>
      <c r="U2369" s="168">
        <f t="shared" si="11427"/>
        <v>0</v>
      </c>
      <c r="V2369" s="168">
        <f t="shared" si="11427"/>
        <v>0</v>
      </c>
      <c r="W2369" s="168">
        <f t="shared" si="11427"/>
        <v>0</v>
      </c>
      <c r="X2369" s="168">
        <f t="shared" si="11427"/>
        <v>0</v>
      </c>
      <c r="Y2369" s="168">
        <f t="shared" si="11427"/>
        <v>0</v>
      </c>
      <c r="Z2369" s="168">
        <f t="shared" si="11427"/>
        <v>0</v>
      </c>
      <c r="AA2369" s="168">
        <f t="shared" si="11427"/>
        <v>0</v>
      </c>
      <c r="AB2369" s="168">
        <f t="shared" si="11427"/>
        <v>0</v>
      </c>
      <c r="AC2369" s="168">
        <f t="shared" si="11427"/>
        <v>0</v>
      </c>
      <c r="AD2369" s="168">
        <f t="shared" si="11427"/>
        <v>0</v>
      </c>
      <c r="AE2369" s="168">
        <f t="shared" si="11427"/>
        <v>0</v>
      </c>
      <c r="AF2369" s="502">
        <f t="shared" si="11427"/>
        <v>0</v>
      </c>
      <c r="AG2369" s="168">
        <f t="shared" si="11427"/>
        <v>0</v>
      </c>
      <c r="AH2369" s="168">
        <f t="shared" si="11427"/>
        <v>0</v>
      </c>
      <c r="AI2369" s="168">
        <f t="shared" si="11427"/>
        <v>0</v>
      </c>
      <c r="AJ2369" s="168">
        <f t="shared" si="11427"/>
        <v>0</v>
      </c>
      <c r="AK2369" s="168">
        <f t="shared" si="11427"/>
        <v>0</v>
      </c>
      <c r="AL2369" s="168">
        <f t="shared" si="11427"/>
        <v>0</v>
      </c>
      <c r="AM2369" s="168">
        <f t="shared" si="11427"/>
        <v>0</v>
      </c>
      <c r="AN2369" s="168">
        <f t="shared" si="11427"/>
        <v>0</v>
      </c>
      <c r="AO2369" s="168">
        <f t="shared" si="11427"/>
        <v>0</v>
      </c>
      <c r="AP2369" s="168">
        <f t="shared" si="11427"/>
        <v>0</v>
      </c>
      <c r="AQ2369" s="168">
        <f t="shared" si="11427"/>
        <v>0</v>
      </c>
      <c r="AR2369" s="168">
        <f t="shared" si="11427"/>
        <v>0</v>
      </c>
      <c r="AS2369" s="502">
        <f t="shared" si="11427"/>
        <v>0</v>
      </c>
      <c r="AT2369" s="168">
        <f t="shared" si="11427"/>
        <v>0</v>
      </c>
      <c r="AU2369" s="168">
        <f t="shared" si="11427"/>
        <v>0</v>
      </c>
      <c r="AV2369" s="168">
        <f t="shared" si="11427"/>
        <v>0</v>
      </c>
      <c r="AW2369" s="569">
        <f t="shared" si="11427"/>
        <v>23</v>
      </c>
      <c r="AX2369" s="569">
        <f t="shared" si="11427"/>
        <v>6</v>
      </c>
      <c r="AY2369" s="569">
        <f t="shared" si="11427"/>
        <v>29</v>
      </c>
      <c r="AZ2369" s="168">
        <f t="shared" si="11427"/>
        <v>13</v>
      </c>
      <c r="BA2369" s="168">
        <f t="shared" si="11427"/>
        <v>5</v>
      </c>
      <c r="BB2369" s="168">
        <f t="shared" si="11427"/>
        <v>18</v>
      </c>
      <c r="BC2369" s="168">
        <f t="shared" si="11427"/>
        <v>1</v>
      </c>
      <c r="BD2369" s="168">
        <f t="shared" si="11427"/>
        <v>0</v>
      </c>
      <c r="BE2369" s="168">
        <f t="shared" si="11427"/>
        <v>1</v>
      </c>
      <c r="BF2369" s="523"/>
      <c r="BG2369" s="605">
        <f>SUM(F2369,S2369,AF2369,AS2369)</f>
        <v>40</v>
      </c>
      <c r="BH2369" s="533">
        <f>SUM(G2369,T2369,AG2369)</f>
        <v>10</v>
      </c>
      <c r="BI2369" s="533">
        <f t="shared" si="11409"/>
        <v>2</v>
      </c>
      <c r="BJ2369" s="533">
        <f t="shared" si="11410"/>
        <v>12</v>
      </c>
      <c r="BK2369" s="533">
        <f t="shared" si="11411"/>
        <v>1</v>
      </c>
      <c r="BL2369" s="533">
        <f t="shared" si="11412"/>
        <v>0</v>
      </c>
      <c r="BM2369" s="533">
        <f t="shared" si="11413"/>
        <v>1</v>
      </c>
      <c r="BN2369" s="533">
        <f>SUM(M2369,Z2369,AM2369)</f>
        <v>0</v>
      </c>
      <c r="BO2369" s="533">
        <f t="shared" si="11414"/>
        <v>0</v>
      </c>
      <c r="BP2369" s="533">
        <f t="shared" si="11415"/>
        <v>0</v>
      </c>
      <c r="BQ2369" s="533">
        <f t="shared" si="11416"/>
        <v>12</v>
      </c>
      <c r="BR2369" s="533">
        <f t="shared" si="11417"/>
        <v>4</v>
      </c>
      <c r="BS2369" s="533">
        <f t="shared" si="11418"/>
        <v>16</v>
      </c>
      <c r="BT2369" s="533">
        <f>AT2369</f>
        <v>0</v>
      </c>
      <c r="BU2369" s="533">
        <f t="shared" si="11419"/>
        <v>0</v>
      </c>
      <c r="BV2369" s="533">
        <f t="shared" si="11420"/>
        <v>0</v>
      </c>
      <c r="BW2369" s="536">
        <f>SUM(BH2369,BK2369,BN2369,BQ2369,BT2369)</f>
        <v>23</v>
      </c>
      <c r="BX2369" s="536">
        <f t="shared" si="11421"/>
        <v>6</v>
      </c>
      <c r="BY2369" s="536">
        <f t="shared" si="11422"/>
        <v>29</v>
      </c>
      <c r="BZ2369" t="s">
        <v>74</v>
      </c>
      <c r="CA2369" s="553">
        <f>AZ2369</f>
        <v>13</v>
      </c>
      <c r="CB2369" s="553">
        <f t="shared" si="11423"/>
        <v>5</v>
      </c>
      <c r="CC2369" s="553">
        <f t="shared" si="11424"/>
        <v>18</v>
      </c>
      <c r="CD2369" s="553">
        <f>BC2369</f>
        <v>1</v>
      </c>
      <c r="CE2369" s="553">
        <f t="shared" si="11425"/>
        <v>0</v>
      </c>
      <c r="CF2369" s="553">
        <f t="shared" si="11426"/>
        <v>1</v>
      </c>
    </row>
    <row r="2370" spans="1:84" ht="25.5">
      <c r="A2370" s="149"/>
      <c r="B2370" s="149" t="s">
        <v>253</v>
      </c>
      <c r="C2370" s="151"/>
      <c r="D2370" s="151" t="s">
        <v>767</v>
      </c>
      <c r="E2370" s="376" t="s">
        <v>661</v>
      </c>
      <c r="F2370" s="592"/>
      <c r="G2370" s="159"/>
      <c r="H2370" s="159"/>
      <c r="I2370" s="159"/>
      <c r="J2370" s="159"/>
      <c r="K2370" s="159"/>
      <c r="L2370" s="159"/>
      <c r="M2370" s="159"/>
      <c r="N2370" s="159"/>
      <c r="O2370" s="159"/>
      <c r="P2370" s="159"/>
      <c r="Q2370" s="159"/>
      <c r="R2370" s="159"/>
      <c r="S2370" s="503"/>
      <c r="T2370" s="159"/>
      <c r="U2370" s="159"/>
      <c r="V2370" s="159"/>
      <c r="W2370" s="159"/>
      <c r="X2370" s="159"/>
      <c r="Y2370" s="159"/>
      <c r="Z2370" s="159"/>
      <c r="AA2370" s="159"/>
      <c r="AB2370" s="159"/>
      <c r="AC2370" s="159"/>
      <c r="AD2370" s="159"/>
      <c r="AE2370" s="159"/>
      <c r="AF2370" s="503"/>
      <c r="AG2370" s="159"/>
      <c r="AH2370" s="159"/>
      <c r="AI2370" s="159"/>
      <c r="AJ2370" s="159"/>
      <c r="AK2370" s="159"/>
      <c r="AL2370" s="159"/>
      <c r="AM2370" s="159"/>
      <c r="AN2370" s="159"/>
      <c r="AO2370" s="159"/>
      <c r="AP2370" s="159"/>
      <c r="AQ2370" s="159"/>
      <c r="AR2370" s="159"/>
      <c r="AS2370" s="503"/>
      <c r="AT2370" s="159"/>
      <c r="AU2370" s="159"/>
      <c r="AV2370" s="159"/>
      <c r="AW2370" s="570"/>
      <c r="AX2370" s="570"/>
      <c r="AY2370" s="570"/>
      <c r="AZ2370" s="159"/>
      <c r="BA2370" s="159"/>
      <c r="BB2370" s="159"/>
      <c r="BC2370" s="159"/>
      <c r="BD2370" s="159"/>
      <c r="BE2370" s="159"/>
      <c r="BF2370" s="474"/>
    </row>
    <row r="2371" spans="1:84">
      <c r="A2371" s="149"/>
      <c r="B2371" s="151"/>
      <c r="C2371" s="151"/>
      <c r="D2371" s="151"/>
      <c r="E2371" s="288" t="s">
        <v>77</v>
      </c>
      <c r="F2371" s="592">
        <v>50</v>
      </c>
      <c r="G2371" s="159"/>
      <c r="H2371" s="159"/>
      <c r="I2371" s="275">
        <f>SUM(G2371:H2371)</f>
        <v>0</v>
      </c>
      <c r="J2371" s="159"/>
      <c r="K2371" s="159"/>
      <c r="L2371" s="275">
        <f>SUM(J2371:K2371)</f>
        <v>0</v>
      </c>
      <c r="M2371" s="159"/>
      <c r="N2371" s="159"/>
      <c r="O2371" s="275">
        <f>SUM(M2371:N2371)</f>
        <v>0</v>
      </c>
      <c r="P2371" s="159"/>
      <c r="Q2371" s="159"/>
      <c r="R2371" s="275">
        <f>SUM(P2371:Q2371)</f>
        <v>0</v>
      </c>
      <c r="S2371" s="500"/>
      <c r="T2371" s="275"/>
      <c r="U2371" s="275"/>
      <c r="V2371" s="275">
        <f>SUM(T2371:U2371)</f>
        <v>0</v>
      </c>
      <c r="W2371" s="275"/>
      <c r="X2371" s="275"/>
      <c r="Y2371" s="275">
        <f>SUM(W2371:X2371)</f>
        <v>0</v>
      </c>
      <c r="Z2371" s="275"/>
      <c r="AA2371" s="275"/>
      <c r="AB2371" s="275">
        <f>SUM(Z2371:AA2371)</f>
        <v>0</v>
      </c>
      <c r="AC2371" s="275"/>
      <c r="AD2371" s="275"/>
      <c r="AE2371" s="275">
        <f>SUM(AC2371:AD2371)</f>
        <v>0</v>
      </c>
      <c r="AF2371" s="500"/>
      <c r="AG2371" s="275"/>
      <c r="AH2371" s="275"/>
      <c r="AI2371" s="275">
        <f>SUM(AG2371:AH2371)</f>
        <v>0</v>
      </c>
      <c r="AJ2371" s="275"/>
      <c r="AK2371" s="275"/>
      <c r="AL2371" s="275">
        <f>SUM(AJ2371:AK2371)</f>
        <v>0</v>
      </c>
      <c r="AM2371" s="275"/>
      <c r="AN2371" s="275"/>
      <c r="AO2371" s="275">
        <f>SUM(AM2371:AN2371)</f>
        <v>0</v>
      </c>
      <c r="AP2371" s="275"/>
      <c r="AQ2371" s="275"/>
      <c r="AR2371" s="275">
        <f>SUM(AP2371:AQ2371)</f>
        <v>0</v>
      </c>
      <c r="AS2371" s="500"/>
      <c r="AT2371" s="275"/>
      <c r="AU2371" s="275"/>
      <c r="AV2371" s="275">
        <f>SUM(AT2371:AU2371)</f>
        <v>0</v>
      </c>
      <c r="AW2371" s="567">
        <f t="shared" ref="AW2371:AW2372" si="11428">SUM(G2371,J2371,M2371,P2371,T2371,W2371,Z2371,AC2371,AG2371,AJ2371,AM2371,AP2371,AT2371)</f>
        <v>0</v>
      </c>
      <c r="AX2371" s="567">
        <f t="shared" ref="AX2371:AX2372" si="11429">SUM(H2371,K2371,N2371,Q2371,U2371,X2371,AA2371,AD2371,AH2371,AK2371,AN2371,AQ2371,AU2371)</f>
        <v>0</v>
      </c>
      <c r="AY2371" s="567">
        <f t="shared" ref="AY2371:AY2372" si="11430">SUM(I2371,L2371,O2371,R2371,V2371,Y2371,AB2371,AE2371,AI2371,AL2371,AO2371,AR2371,AV2371)</f>
        <v>0</v>
      </c>
      <c r="AZ2371" s="159"/>
      <c r="BA2371" s="159"/>
      <c r="BB2371" s="275">
        <f>SUM(AZ2371:BA2371)</f>
        <v>0</v>
      </c>
      <c r="BC2371" s="275"/>
      <c r="BD2371" s="275"/>
      <c r="BE2371" s="275">
        <f>SUM(BC2371:BD2371)</f>
        <v>0</v>
      </c>
      <c r="BF2371" s="521"/>
      <c r="BG2371" s="605">
        <f>SUM(F2371,S2371,AF2371,AS2371)</f>
        <v>50</v>
      </c>
      <c r="BH2371" s="533">
        <f>SUM(G2371,T2371,AG2371)</f>
        <v>0</v>
      </c>
      <c r="BI2371" s="533">
        <f t="shared" ref="BI2371:BI2373" si="11431">SUM(H2371,U2371,AH2371)</f>
        <v>0</v>
      </c>
      <c r="BJ2371" s="533">
        <f t="shared" ref="BJ2371:BJ2373" si="11432">SUM(I2371,V2371,AI2371)</f>
        <v>0</v>
      </c>
      <c r="BK2371" s="533">
        <f t="shared" ref="BK2371:BK2373" si="11433">SUM(J2371,W2371,AJ2371)</f>
        <v>0</v>
      </c>
      <c r="BL2371" s="533">
        <f t="shared" ref="BL2371:BL2373" si="11434">SUM(K2371,X2371,AK2371)</f>
        <v>0</v>
      </c>
      <c r="BM2371" s="533">
        <f t="shared" ref="BM2371:BM2373" si="11435">SUM(L2371,Y2371,AL2371)</f>
        <v>0</v>
      </c>
      <c r="BN2371" s="533">
        <f>SUM(M2371,Z2371,AM2371)</f>
        <v>0</v>
      </c>
      <c r="BO2371" s="533">
        <f t="shared" ref="BO2371:BO2373" si="11436">SUM(N2371,AA2371,AN2371)</f>
        <v>0</v>
      </c>
      <c r="BP2371" s="533">
        <f t="shared" ref="BP2371:BP2373" si="11437">SUM(O2371,AB2371,AO2371)</f>
        <v>0</v>
      </c>
      <c r="BQ2371" s="533">
        <f t="shared" ref="BQ2371:BQ2373" si="11438">SUM(P2371,AC2371,AP2371)</f>
        <v>0</v>
      </c>
      <c r="BR2371" s="533">
        <f t="shared" ref="BR2371:BR2373" si="11439">SUM(Q2371,AD2371,AQ2371)</f>
        <v>0</v>
      </c>
      <c r="BS2371" s="533">
        <f t="shared" ref="BS2371:BS2373" si="11440">SUM(R2371,AE2371,AR2371)</f>
        <v>0</v>
      </c>
      <c r="BT2371" s="533">
        <f>AT2371</f>
        <v>0</v>
      </c>
      <c r="BU2371" s="533">
        <f t="shared" ref="BU2371:BU2373" si="11441">AU2371</f>
        <v>0</v>
      </c>
      <c r="BV2371" s="533">
        <f t="shared" ref="BV2371:BV2373" si="11442">AV2371</f>
        <v>0</v>
      </c>
      <c r="BW2371" s="536">
        <f>SUM(BH2371,BK2371,BN2371,BQ2371,BT2371)</f>
        <v>0</v>
      </c>
      <c r="BX2371" s="536">
        <f t="shared" ref="BX2371:BX2373" si="11443">SUM(BI2371,BL2371,BO2371,BR2371,BU2371)</f>
        <v>0</v>
      </c>
      <c r="BY2371" s="536">
        <f t="shared" ref="BY2371:BY2373" si="11444">SUM(BJ2371,BM2371,BP2371,BS2371,BV2371)</f>
        <v>0</v>
      </c>
      <c r="BZ2371" t="s">
        <v>74</v>
      </c>
      <c r="CA2371" s="553">
        <f>AZ2371</f>
        <v>0</v>
      </c>
      <c r="CB2371" s="553">
        <f t="shared" ref="CB2371:CB2373" si="11445">BA2371</f>
        <v>0</v>
      </c>
      <c r="CC2371" s="553">
        <f t="shared" ref="CC2371:CC2373" si="11446">BB2371</f>
        <v>0</v>
      </c>
      <c r="CD2371" s="553">
        <f>BC2371</f>
        <v>0</v>
      </c>
      <c r="CE2371" s="553">
        <f t="shared" ref="CE2371:CE2373" si="11447">BD2371</f>
        <v>0</v>
      </c>
      <c r="CF2371" s="553">
        <f t="shared" ref="CF2371:CF2373" si="11448">BE2371</f>
        <v>0</v>
      </c>
    </row>
    <row r="2372" spans="1:84">
      <c r="A2372" s="149"/>
      <c r="B2372" s="151" t="s">
        <v>74</v>
      </c>
      <c r="C2372" s="151"/>
      <c r="D2372" s="151"/>
      <c r="E2372" s="288" t="s">
        <v>78</v>
      </c>
      <c r="F2372" s="592">
        <v>50</v>
      </c>
      <c r="G2372" s="159"/>
      <c r="H2372" s="159"/>
      <c r="I2372" s="275">
        <f>SUM(G2372:H2372)</f>
        <v>0</v>
      </c>
      <c r="J2372" s="159"/>
      <c r="K2372" s="159"/>
      <c r="L2372" s="275">
        <f>SUM(J2372:K2372)</f>
        <v>0</v>
      </c>
      <c r="M2372" s="159"/>
      <c r="N2372" s="159"/>
      <c r="O2372" s="275">
        <f>SUM(M2372:N2372)</f>
        <v>0</v>
      </c>
      <c r="P2372" s="159"/>
      <c r="Q2372" s="159"/>
      <c r="R2372" s="275">
        <f>SUM(P2372:Q2372)</f>
        <v>0</v>
      </c>
      <c r="S2372" s="500"/>
      <c r="T2372" s="275"/>
      <c r="U2372" s="275"/>
      <c r="V2372" s="275">
        <f>SUM(T2372:U2372)</f>
        <v>0</v>
      </c>
      <c r="W2372" s="275"/>
      <c r="X2372" s="275"/>
      <c r="Y2372" s="275">
        <f>SUM(W2372:X2372)</f>
        <v>0</v>
      </c>
      <c r="Z2372" s="275"/>
      <c r="AA2372" s="275"/>
      <c r="AB2372" s="275">
        <f>SUM(Z2372:AA2372)</f>
        <v>0</v>
      </c>
      <c r="AC2372" s="275"/>
      <c r="AD2372" s="275"/>
      <c r="AE2372" s="275">
        <f>SUM(AC2372:AD2372)</f>
        <v>0</v>
      </c>
      <c r="AF2372" s="500"/>
      <c r="AG2372" s="275"/>
      <c r="AH2372" s="275"/>
      <c r="AI2372" s="275">
        <f>SUM(AG2372:AH2372)</f>
        <v>0</v>
      </c>
      <c r="AJ2372" s="275"/>
      <c r="AK2372" s="275"/>
      <c r="AL2372" s="275">
        <f>SUM(AJ2372:AK2372)</f>
        <v>0</v>
      </c>
      <c r="AM2372" s="275"/>
      <c r="AN2372" s="275"/>
      <c r="AO2372" s="275">
        <f>SUM(AM2372:AN2372)</f>
        <v>0</v>
      </c>
      <c r="AP2372" s="275"/>
      <c r="AQ2372" s="275"/>
      <c r="AR2372" s="275">
        <f>SUM(AP2372:AQ2372)</f>
        <v>0</v>
      </c>
      <c r="AS2372" s="500"/>
      <c r="AT2372" s="275">
        <v>1</v>
      </c>
      <c r="AU2372" s="275">
        <v>0</v>
      </c>
      <c r="AV2372" s="275">
        <f>SUM(AT2372:AU2372)</f>
        <v>1</v>
      </c>
      <c r="AW2372" s="567">
        <f t="shared" si="11428"/>
        <v>1</v>
      </c>
      <c r="AX2372" s="567">
        <f t="shared" si="11429"/>
        <v>0</v>
      </c>
      <c r="AY2372" s="567">
        <f t="shared" si="11430"/>
        <v>1</v>
      </c>
      <c r="AZ2372" s="159"/>
      <c r="BA2372" s="159"/>
      <c r="BB2372" s="275">
        <f>SUM(AZ2372:BA2372)</f>
        <v>0</v>
      </c>
      <c r="BC2372" s="275"/>
      <c r="BD2372" s="275"/>
      <c r="BE2372" s="275">
        <f>SUM(BC2372:BD2372)</f>
        <v>0</v>
      </c>
      <c r="BF2372" s="521"/>
      <c r="BG2372" s="605">
        <f>SUM(F2372,S2372,AF2372,AS2372)</f>
        <v>50</v>
      </c>
      <c r="BH2372" s="533">
        <f>SUM(G2372,T2372,AG2372)</f>
        <v>0</v>
      </c>
      <c r="BI2372" s="533">
        <f t="shared" si="11431"/>
        <v>0</v>
      </c>
      <c r="BJ2372" s="533">
        <f t="shared" si="11432"/>
        <v>0</v>
      </c>
      <c r="BK2372" s="533">
        <f t="shared" si="11433"/>
        <v>0</v>
      </c>
      <c r="BL2372" s="533">
        <f t="shared" si="11434"/>
        <v>0</v>
      </c>
      <c r="BM2372" s="533">
        <f t="shared" si="11435"/>
        <v>0</v>
      </c>
      <c r="BN2372" s="533">
        <f>SUM(M2372,Z2372,AM2372)</f>
        <v>0</v>
      </c>
      <c r="BO2372" s="533">
        <f t="shared" si="11436"/>
        <v>0</v>
      </c>
      <c r="BP2372" s="533">
        <f t="shared" si="11437"/>
        <v>0</v>
      </c>
      <c r="BQ2372" s="533">
        <f t="shared" si="11438"/>
        <v>0</v>
      </c>
      <c r="BR2372" s="533">
        <f t="shared" si="11439"/>
        <v>0</v>
      </c>
      <c r="BS2372" s="533">
        <f t="shared" si="11440"/>
        <v>0</v>
      </c>
      <c r="BT2372" s="533">
        <f>AT2372</f>
        <v>1</v>
      </c>
      <c r="BU2372" s="533">
        <f t="shared" si="11441"/>
        <v>0</v>
      </c>
      <c r="BV2372" s="533">
        <f t="shared" si="11442"/>
        <v>1</v>
      </c>
      <c r="BW2372" s="536">
        <f>SUM(BH2372,BK2372,BN2372,BQ2372,BT2372)</f>
        <v>1</v>
      </c>
      <c r="BX2372" s="536">
        <f t="shared" si="11443"/>
        <v>0</v>
      </c>
      <c r="BY2372" s="536">
        <f t="shared" si="11444"/>
        <v>1</v>
      </c>
      <c r="BZ2372" t="s">
        <v>74</v>
      </c>
      <c r="CA2372" s="553">
        <f>AZ2372</f>
        <v>0</v>
      </c>
      <c r="CB2372" s="553">
        <f t="shared" si="11445"/>
        <v>0</v>
      </c>
      <c r="CC2372" s="553">
        <f t="shared" si="11446"/>
        <v>0</v>
      </c>
      <c r="CD2372" s="553">
        <f>BC2372</f>
        <v>0</v>
      </c>
      <c r="CE2372" s="553">
        <f t="shared" si="11447"/>
        <v>0</v>
      </c>
      <c r="CF2372" s="553">
        <f t="shared" si="11448"/>
        <v>0</v>
      </c>
    </row>
    <row r="2373" spans="1:84">
      <c r="A2373" s="149"/>
      <c r="B2373" s="149"/>
      <c r="C2373" s="151"/>
      <c r="D2373" s="151"/>
      <c r="E2373" s="288"/>
      <c r="F2373" s="592">
        <f>SUM(F2371:F2372)</f>
        <v>100</v>
      </c>
      <c r="G2373" s="168">
        <f t="shared" ref="G2373:BE2373" si="11449">SUM(G2371:G2372)</f>
        <v>0</v>
      </c>
      <c r="H2373" s="168">
        <f t="shared" si="11449"/>
        <v>0</v>
      </c>
      <c r="I2373" s="168">
        <f t="shared" si="11449"/>
        <v>0</v>
      </c>
      <c r="J2373" s="168">
        <f t="shared" si="11449"/>
        <v>0</v>
      </c>
      <c r="K2373" s="168">
        <f t="shared" si="11449"/>
        <v>0</v>
      </c>
      <c r="L2373" s="168">
        <f t="shared" si="11449"/>
        <v>0</v>
      </c>
      <c r="M2373" s="168">
        <f t="shared" si="11449"/>
        <v>0</v>
      </c>
      <c r="N2373" s="168">
        <f t="shared" si="11449"/>
        <v>0</v>
      </c>
      <c r="O2373" s="168">
        <f t="shared" si="11449"/>
        <v>0</v>
      </c>
      <c r="P2373" s="168">
        <f t="shared" si="11449"/>
        <v>0</v>
      </c>
      <c r="Q2373" s="168">
        <f t="shared" si="11449"/>
        <v>0</v>
      </c>
      <c r="R2373" s="168">
        <f t="shared" si="11449"/>
        <v>0</v>
      </c>
      <c r="S2373" s="502">
        <f t="shared" si="11449"/>
        <v>0</v>
      </c>
      <c r="T2373" s="168">
        <f t="shared" si="11449"/>
        <v>0</v>
      </c>
      <c r="U2373" s="168">
        <f t="shared" si="11449"/>
        <v>0</v>
      </c>
      <c r="V2373" s="168">
        <f t="shared" si="11449"/>
        <v>0</v>
      </c>
      <c r="W2373" s="168">
        <f t="shared" si="11449"/>
        <v>0</v>
      </c>
      <c r="X2373" s="168">
        <f t="shared" si="11449"/>
        <v>0</v>
      </c>
      <c r="Y2373" s="168">
        <f t="shared" si="11449"/>
        <v>0</v>
      </c>
      <c r="Z2373" s="168">
        <f t="shared" si="11449"/>
        <v>0</v>
      </c>
      <c r="AA2373" s="168">
        <f t="shared" si="11449"/>
        <v>0</v>
      </c>
      <c r="AB2373" s="168">
        <f t="shared" si="11449"/>
        <v>0</v>
      </c>
      <c r="AC2373" s="168">
        <f t="shared" si="11449"/>
        <v>0</v>
      </c>
      <c r="AD2373" s="168">
        <f t="shared" si="11449"/>
        <v>0</v>
      </c>
      <c r="AE2373" s="168">
        <f t="shared" si="11449"/>
        <v>0</v>
      </c>
      <c r="AF2373" s="502">
        <f t="shared" si="11449"/>
        <v>0</v>
      </c>
      <c r="AG2373" s="168">
        <f t="shared" si="11449"/>
        <v>0</v>
      </c>
      <c r="AH2373" s="168">
        <f t="shared" si="11449"/>
        <v>0</v>
      </c>
      <c r="AI2373" s="168">
        <f t="shared" si="11449"/>
        <v>0</v>
      </c>
      <c r="AJ2373" s="168">
        <f t="shared" si="11449"/>
        <v>0</v>
      </c>
      <c r="AK2373" s="168">
        <f t="shared" si="11449"/>
        <v>0</v>
      </c>
      <c r="AL2373" s="168">
        <f t="shared" si="11449"/>
        <v>0</v>
      </c>
      <c r="AM2373" s="168">
        <f t="shared" si="11449"/>
        <v>0</v>
      </c>
      <c r="AN2373" s="168">
        <f t="shared" si="11449"/>
        <v>0</v>
      </c>
      <c r="AO2373" s="168">
        <f t="shared" si="11449"/>
        <v>0</v>
      </c>
      <c r="AP2373" s="168">
        <f t="shared" si="11449"/>
        <v>0</v>
      </c>
      <c r="AQ2373" s="168">
        <f t="shared" si="11449"/>
        <v>0</v>
      </c>
      <c r="AR2373" s="168">
        <f t="shared" si="11449"/>
        <v>0</v>
      </c>
      <c r="AS2373" s="502">
        <f t="shared" si="11449"/>
        <v>0</v>
      </c>
      <c r="AT2373" s="168">
        <f t="shared" si="11449"/>
        <v>1</v>
      </c>
      <c r="AU2373" s="168">
        <f t="shared" si="11449"/>
        <v>0</v>
      </c>
      <c r="AV2373" s="168">
        <f t="shared" si="11449"/>
        <v>1</v>
      </c>
      <c r="AW2373" s="569">
        <f t="shared" si="11449"/>
        <v>1</v>
      </c>
      <c r="AX2373" s="569">
        <f t="shared" si="11449"/>
        <v>0</v>
      </c>
      <c r="AY2373" s="569">
        <f t="shared" si="11449"/>
        <v>1</v>
      </c>
      <c r="AZ2373" s="168">
        <f t="shared" si="11449"/>
        <v>0</v>
      </c>
      <c r="BA2373" s="168">
        <f t="shared" si="11449"/>
        <v>0</v>
      </c>
      <c r="BB2373" s="168">
        <f t="shared" si="11449"/>
        <v>0</v>
      </c>
      <c r="BC2373" s="168">
        <f t="shared" si="11449"/>
        <v>0</v>
      </c>
      <c r="BD2373" s="168">
        <f t="shared" si="11449"/>
        <v>0</v>
      </c>
      <c r="BE2373" s="168">
        <f t="shared" si="11449"/>
        <v>0</v>
      </c>
      <c r="BF2373" s="523"/>
      <c r="BG2373" s="605">
        <f>SUM(F2373,S2373,AF2373,AS2373)</f>
        <v>100</v>
      </c>
      <c r="BH2373" s="533">
        <f>SUM(G2373,T2373,AG2373)</f>
        <v>0</v>
      </c>
      <c r="BI2373" s="533">
        <f t="shared" si="11431"/>
        <v>0</v>
      </c>
      <c r="BJ2373" s="533">
        <f t="shared" si="11432"/>
        <v>0</v>
      </c>
      <c r="BK2373" s="533">
        <f t="shared" si="11433"/>
        <v>0</v>
      </c>
      <c r="BL2373" s="533">
        <f t="shared" si="11434"/>
        <v>0</v>
      </c>
      <c r="BM2373" s="533">
        <f t="shared" si="11435"/>
        <v>0</v>
      </c>
      <c r="BN2373" s="533">
        <f>SUM(M2373,Z2373,AM2373)</f>
        <v>0</v>
      </c>
      <c r="BO2373" s="533">
        <f t="shared" si="11436"/>
        <v>0</v>
      </c>
      <c r="BP2373" s="533">
        <f t="shared" si="11437"/>
        <v>0</v>
      </c>
      <c r="BQ2373" s="533">
        <f t="shared" si="11438"/>
        <v>0</v>
      </c>
      <c r="BR2373" s="533">
        <f t="shared" si="11439"/>
        <v>0</v>
      </c>
      <c r="BS2373" s="533">
        <f t="shared" si="11440"/>
        <v>0</v>
      </c>
      <c r="BT2373" s="533">
        <f>AT2373</f>
        <v>1</v>
      </c>
      <c r="BU2373" s="533">
        <f t="shared" si="11441"/>
        <v>0</v>
      </c>
      <c r="BV2373" s="533">
        <f t="shared" si="11442"/>
        <v>1</v>
      </c>
      <c r="BW2373" s="536">
        <f>SUM(BH2373,BK2373,BN2373,BQ2373,BT2373)</f>
        <v>1</v>
      </c>
      <c r="BX2373" s="536">
        <f t="shared" si="11443"/>
        <v>0</v>
      </c>
      <c r="BY2373" s="536">
        <f t="shared" si="11444"/>
        <v>1</v>
      </c>
      <c r="BZ2373" t="s">
        <v>74</v>
      </c>
      <c r="CA2373" s="553">
        <f>AZ2373</f>
        <v>0</v>
      </c>
      <c r="CB2373" s="553">
        <f t="shared" si="11445"/>
        <v>0</v>
      </c>
      <c r="CC2373" s="553">
        <f t="shared" si="11446"/>
        <v>0</v>
      </c>
      <c r="CD2373" s="553">
        <f>BC2373</f>
        <v>0</v>
      </c>
      <c r="CE2373" s="553">
        <f t="shared" si="11447"/>
        <v>0</v>
      </c>
      <c r="CF2373" s="553">
        <f t="shared" si="11448"/>
        <v>0</v>
      </c>
    </row>
    <row r="2374" spans="1:84">
      <c r="A2374" s="149"/>
      <c r="B2374" s="149"/>
      <c r="C2374" s="151"/>
      <c r="D2374" s="151"/>
      <c r="E2374" s="288"/>
      <c r="F2374" s="592"/>
      <c r="G2374" s="168"/>
      <c r="H2374" s="168"/>
      <c r="I2374" s="168"/>
      <c r="J2374" s="168"/>
      <c r="K2374" s="168"/>
      <c r="L2374" s="168"/>
      <c r="M2374" s="168"/>
      <c r="N2374" s="168"/>
      <c r="O2374" s="168"/>
      <c r="P2374" s="168"/>
      <c r="Q2374" s="168"/>
      <c r="R2374" s="168"/>
      <c r="S2374" s="502"/>
      <c r="T2374" s="168"/>
      <c r="U2374" s="168"/>
      <c r="V2374" s="168"/>
      <c r="W2374" s="168"/>
      <c r="X2374" s="168"/>
      <c r="Y2374" s="168"/>
      <c r="Z2374" s="168"/>
      <c r="AA2374" s="168"/>
      <c r="AB2374" s="168"/>
      <c r="AC2374" s="168"/>
      <c r="AD2374" s="168"/>
      <c r="AE2374" s="168"/>
      <c r="AF2374" s="502"/>
      <c r="AG2374" s="168"/>
      <c r="AH2374" s="168"/>
      <c r="AI2374" s="168"/>
      <c r="AJ2374" s="168"/>
      <c r="AK2374" s="168"/>
      <c r="AL2374" s="168"/>
      <c r="AM2374" s="168"/>
      <c r="AN2374" s="168"/>
      <c r="AO2374" s="168"/>
      <c r="AP2374" s="168"/>
      <c r="AQ2374" s="168"/>
      <c r="AR2374" s="168"/>
      <c r="AS2374" s="502"/>
      <c r="AT2374" s="168"/>
      <c r="AU2374" s="168"/>
      <c r="AV2374" s="168"/>
      <c r="AW2374" s="569"/>
      <c r="AX2374" s="569"/>
      <c r="AY2374" s="569"/>
      <c r="AZ2374" s="168"/>
      <c r="BA2374" s="168"/>
      <c r="BB2374" s="168"/>
      <c r="BC2374" s="168"/>
      <c r="BD2374" s="168"/>
      <c r="BE2374" s="168"/>
      <c r="BF2374" s="523"/>
    </row>
    <row r="2375" spans="1:84">
      <c r="A2375" s="149"/>
      <c r="B2375" s="149" t="s">
        <v>173</v>
      </c>
      <c r="C2375" s="151"/>
      <c r="D2375" s="151"/>
      <c r="E2375" s="379" t="s">
        <v>662</v>
      </c>
      <c r="F2375" s="592"/>
      <c r="G2375" s="168"/>
      <c r="H2375" s="168"/>
      <c r="I2375" s="168"/>
      <c r="J2375" s="168"/>
      <c r="K2375" s="168"/>
      <c r="L2375" s="168"/>
      <c r="M2375" s="168"/>
      <c r="N2375" s="168"/>
      <c r="O2375" s="168"/>
      <c r="P2375" s="168"/>
      <c r="Q2375" s="168"/>
      <c r="R2375" s="168"/>
      <c r="S2375" s="502"/>
      <c r="T2375" s="168"/>
      <c r="U2375" s="168"/>
      <c r="V2375" s="168"/>
      <c r="W2375" s="168"/>
      <c r="X2375" s="168"/>
      <c r="Y2375" s="168"/>
      <c r="Z2375" s="168"/>
      <c r="AA2375" s="168"/>
      <c r="AB2375" s="168"/>
      <c r="AC2375" s="168"/>
      <c r="AD2375" s="168"/>
      <c r="AE2375" s="168"/>
      <c r="AF2375" s="502"/>
      <c r="AG2375" s="168"/>
      <c r="AH2375" s="168"/>
      <c r="AI2375" s="168"/>
      <c r="AJ2375" s="168"/>
      <c r="AK2375" s="168"/>
      <c r="AL2375" s="168"/>
      <c r="AM2375" s="168"/>
      <c r="AN2375" s="168"/>
      <c r="AO2375" s="168"/>
      <c r="AP2375" s="168"/>
      <c r="AQ2375" s="168"/>
      <c r="AR2375" s="168"/>
      <c r="AS2375" s="502"/>
      <c r="AT2375" s="168"/>
      <c r="AU2375" s="168"/>
      <c r="AV2375" s="168"/>
      <c r="AW2375" s="569"/>
      <c r="AX2375" s="569"/>
      <c r="AY2375" s="569"/>
      <c r="AZ2375" s="168"/>
      <c r="BA2375" s="168"/>
      <c r="BB2375" s="168"/>
      <c r="BC2375" s="168"/>
      <c r="BD2375" s="168"/>
      <c r="BE2375" s="168"/>
      <c r="BF2375" s="523"/>
    </row>
    <row r="2376" spans="1:84">
      <c r="A2376" s="149"/>
      <c r="B2376" s="149"/>
      <c r="C2376" s="151"/>
      <c r="D2376" s="151"/>
      <c r="E2376" s="379"/>
      <c r="F2376" s="592">
        <v>30</v>
      </c>
      <c r="G2376" s="159">
        <v>10</v>
      </c>
      <c r="H2376" s="159">
        <v>1</v>
      </c>
      <c r="I2376" s="275">
        <f>SUM(G2376:H2376)</f>
        <v>11</v>
      </c>
      <c r="J2376" s="159">
        <v>5</v>
      </c>
      <c r="K2376" s="159">
        <v>0</v>
      </c>
      <c r="L2376" s="275">
        <f>SUM(J2376:K2376)</f>
        <v>5</v>
      </c>
      <c r="M2376" s="159">
        <v>1</v>
      </c>
      <c r="N2376" s="159">
        <v>0</v>
      </c>
      <c r="O2376" s="275">
        <f>SUM(M2376:N2376)</f>
        <v>1</v>
      </c>
      <c r="P2376" s="159">
        <v>10</v>
      </c>
      <c r="Q2376" s="159">
        <v>0</v>
      </c>
      <c r="R2376" s="275">
        <f>SUM(P2376:Q2376)</f>
        <v>10</v>
      </c>
      <c r="S2376" s="500"/>
      <c r="T2376" s="275"/>
      <c r="U2376" s="275"/>
      <c r="V2376" s="275">
        <f>SUM(T2376:U2376)</f>
        <v>0</v>
      </c>
      <c r="W2376" s="275"/>
      <c r="X2376" s="275"/>
      <c r="Y2376" s="275">
        <f>SUM(W2376:X2376)</f>
        <v>0</v>
      </c>
      <c r="Z2376" s="275"/>
      <c r="AA2376" s="275"/>
      <c r="AB2376" s="275">
        <f>SUM(Z2376:AA2376)</f>
        <v>0</v>
      </c>
      <c r="AC2376" s="275"/>
      <c r="AD2376" s="275"/>
      <c r="AE2376" s="275">
        <f>SUM(AC2376:AD2376)</f>
        <v>0</v>
      </c>
      <c r="AF2376" s="500"/>
      <c r="AG2376" s="275"/>
      <c r="AH2376" s="275"/>
      <c r="AI2376" s="275">
        <f>SUM(AG2376:AH2376)</f>
        <v>0</v>
      </c>
      <c r="AJ2376" s="275"/>
      <c r="AK2376" s="275"/>
      <c r="AL2376" s="275">
        <f>SUM(AJ2376:AK2376)</f>
        <v>0</v>
      </c>
      <c r="AM2376" s="275"/>
      <c r="AN2376" s="275"/>
      <c r="AO2376" s="275">
        <f>SUM(AM2376:AN2376)</f>
        <v>0</v>
      </c>
      <c r="AP2376" s="275"/>
      <c r="AQ2376" s="275"/>
      <c r="AR2376" s="275">
        <f>SUM(AP2376:AQ2376)</f>
        <v>0</v>
      </c>
      <c r="AS2376" s="500"/>
      <c r="AT2376" s="275">
        <v>0</v>
      </c>
      <c r="AU2376" s="275">
        <v>1</v>
      </c>
      <c r="AV2376" s="275">
        <f>SUM(AT2376:AU2376)</f>
        <v>1</v>
      </c>
      <c r="AW2376" s="567">
        <f t="shared" ref="AW2376" si="11450">SUM(G2376,J2376,M2376,P2376,T2376,W2376,Z2376,AC2376,AG2376,AJ2376,AM2376,AP2376,AT2376)</f>
        <v>26</v>
      </c>
      <c r="AX2376" s="567">
        <f t="shared" ref="AX2376" si="11451">SUM(H2376,K2376,N2376,Q2376,U2376,X2376,AA2376,AD2376,AH2376,AK2376,AN2376,AQ2376,AU2376)</f>
        <v>2</v>
      </c>
      <c r="AY2376" s="567">
        <f t="shared" ref="AY2376" si="11452">SUM(I2376,L2376,O2376,R2376,V2376,Y2376,AB2376,AE2376,AI2376,AL2376,AO2376,AR2376,AV2376)</f>
        <v>28</v>
      </c>
      <c r="AZ2376" s="159"/>
      <c r="BA2376" s="159"/>
      <c r="BB2376" s="275">
        <f>SUM(AZ2376:BA2376)</f>
        <v>0</v>
      </c>
      <c r="BC2376" s="275"/>
      <c r="BD2376" s="275"/>
      <c r="BE2376" s="275">
        <f>SUM(BC2376:BD2376)</f>
        <v>0</v>
      </c>
      <c r="BF2376" s="521"/>
      <c r="BG2376" s="605">
        <f>SUM(F2376,S2376,AF2376,AS2376)</f>
        <v>30</v>
      </c>
      <c r="BH2376" s="533">
        <f>SUM(G2376,T2376,AG2376)</f>
        <v>10</v>
      </c>
      <c r="BI2376" s="533">
        <f t="shared" ref="BI2376" si="11453">SUM(H2376,U2376,AH2376)</f>
        <v>1</v>
      </c>
      <c r="BJ2376" s="533">
        <f t="shared" ref="BJ2376" si="11454">SUM(I2376,V2376,AI2376)</f>
        <v>11</v>
      </c>
      <c r="BK2376" s="533">
        <f t="shared" ref="BK2376" si="11455">SUM(J2376,W2376,AJ2376)</f>
        <v>5</v>
      </c>
      <c r="BL2376" s="533">
        <f t="shared" ref="BL2376" si="11456">SUM(K2376,X2376,AK2376)</f>
        <v>0</v>
      </c>
      <c r="BM2376" s="533">
        <f t="shared" ref="BM2376" si="11457">SUM(L2376,Y2376,AL2376)</f>
        <v>5</v>
      </c>
      <c r="BN2376" s="533">
        <f>SUM(M2376,Z2376,AM2376)</f>
        <v>1</v>
      </c>
      <c r="BO2376" s="533">
        <f t="shared" ref="BO2376" si="11458">SUM(N2376,AA2376,AN2376)</f>
        <v>0</v>
      </c>
      <c r="BP2376" s="533">
        <f t="shared" ref="BP2376" si="11459">SUM(O2376,AB2376,AO2376)</f>
        <v>1</v>
      </c>
      <c r="BQ2376" s="533">
        <f t="shared" ref="BQ2376" si="11460">SUM(P2376,AC2376,AP2376)</f>
        <v>10</v>
      </c>
      <c r="BR2376" s="533">
        <f t="shared" ref="BR2376" si="11461">SUM(Q2376,AD2376,AQ2376)</f>
        <v>0</v>
      </c>
      <c r="BS2376" s="533">
        <f t="shared" ref="BS2376" si="11462">SUM(R2376,AE2376,AR2376)</f>
        <v>10</v>
      </c>
      <c r="BT2376" s="533">
        <f>AT2376</f>
        <v>0</v>
      </c>
      <c r="BU2376" s="533">
        <f t="shared" ref="BU2376" si="11463">AU2376</f>
        <v>1</v>
      </c>
      <c r="BV2376" s="533">
        <f t="shared" ref="BV2376" si="11464">AV2376</f>
        <v>1</v>
      </c>
      <c r="BW2376" s="536">
        <f>SUM(BH2376,BK2376,BN2376,BQ2376,BT2376)</f>
        <v>26</v>
      </c>
      <c r="BX2376" s="536">
        <f t="shared" ref="BX2376" si="11465">SUM(BI2376,BL2376,BO2376,BR2376,BU2376)</f>
        <v>2</v>
      </c>
      <c r="BY2376" s="536">
        <f t="shared" ref="BY2376" si="11466">SUM(BJ2376,BM2376,BP2376,BS2376,BV2376)</f>
        <v>28</v>
      </c>
      <c r="BZ2376" t="s">
        <v>74</v>
      </c>
      <c r="CA2376" s="553">
        <f>AZ2376</f>
        <v>0</v>
      </c>
      <c r="CB2376" s="553">
        <f t="shared" ref="CB2376" si="11467">BA2376</f>
        <v>0</v>
      </c>
      <c r="CC2376" s="553">
        <f t="shared" ref="CC2376" si="11468">BB2376</f>
        <v>0</v>
      </c>
      <c r="CD2376" s="553">
        <f>BC2376</f>
        <v>0</v>
      </c>
      <c r="CE2376" s="553">
        <f t="shared" ref="CE2376" si="11469">BD2376</f>
        <v>0</v>
      </c>
      <c r="CF2376" s="553">
        <f t="shared" ref="CF2376" si="11470">BE2376</f>
        <v>0</v>
      </c>
    </row>
    <row r="2377" spans="1:84">
      <c r="A2377" s="149"/>
      <c r="B2377" s="149"/>
      <c r="C2377" s="151"/>
      <c r="D2377" s="151"/>
      <c r="E2377" s="288"/>
      <c r="F2377" s="591"/>
      <c r="G2377" s="159"/>
      <c r="H2377" s="159"/>
      <c r="I2377" s="159"/>
      <c r="J2377" s="159"/>
      <c r="K2377" s="159"/>
      <c r="L2377" s="159"/>
      <c r="M2377" s="159"/>
      <c r="N2377" s="159"/>
      <c r="O2377" s="159"/>
      <c r="P2377" s="159"/>
      <c r="Q2377" s="159"/>
      <c r="R2377" s="159"/>
      <c r="S2377" s="503"/>
      <c r="T2377" s="159"/>
      <c r="U2377" s="159"/>
      <c r="V2377" s="159"/>
      <c r="W2377" s="159"/>
      <c r="X2377" s="159"/>
      <c r="Y2377" s="159"/>
      <c r="Z2377" s="159"/>
      <c r="AA2377" s="159"/>
      <c r="AB2377" s="159"/>
      <c r="AC2377" s="159"/>
      <c r="AD2377" s="159"/>
      <c r="AE2377" s="159"/>
      <c r="AF2377" s="503"/>
      <c r="AG2377" s="159"/>
      <c r="AH2377" s="159"/>
      <c r="AI2377" s="159"/>
      <c r="AJ2377" s="159"/>
      <c r="AK2377" s="159"/>
      <c r="AL2377" s="159"/>
      <c r="AM2377" s="159"/>
      <c r="AN2377" s="159"/>
      <c r="AO2377" s="159"/>
      <c r="AP2377" s="159"/>
      <c r="AQ2377" s="159"/>
      <c r="AR2377" s="159"/>
      <c r="AS2377" s="503"/>
      <c r="AT2377" s="159"/>
      <c r="AU2377" s="159"/>
      <c r="AV2377" s="275"/>
      <c r="AW2377" s="570"/>
      <c r="AX2377" s="570"/>
      <c r="AY2377" s="570"/>
      <c r="AZ2377" s="159"/>
      <c r="BA2377" s="159"/>
      <c r="BB2377" s="159"/>
      <c r="BC2377" s="159"/>
      <c r="BD2377" s="159"/>
      <c r="BE2377" s="159"/>
      <c r="BF2377" s="474"/>
    </row>
    <row r="2378" spans="1:84">
      <c r="A2378" s="149"/>
      <c r="B2378" s="149"/>
      <c r="C2378" s="151"/>
      <c r="D2378" s="151"/>
      <c r="E2378" s="288"/>
      <c r="F2378" s="591"/>
      <c r="G2378" s="159"/>
      <c r="H2378" s="159"/>
      <c r="I2378" s="159"/>
      <c r="J2378" s="159"/>
      <c r="K2378" s="159"/>
      <c r="L2378" s="159"/>
      <c r="M2378" s="159"/>
      <c r="N2378" s="159"/>
      <c r="O2378" s="159"/>
      <c r="P2378" s="159"/>
      <c r="Q2378" s="159"/>
      <c r="R2378" s="159"/>
      <c r="S2378" s="503"/>
      <c r="T2378" s="159"/>
      <c r="U2378" s="159"/>
      <c r="V2378" s="159"/>
      <c r="W2378" s="159"/>
      <c r="X2378" s="159"/>
      <c r="Y2378" s="159"/>
      <c r="Z2378" s="159"/>
      <c r="AA2378" s="159"/>
      <c r="AB2378" s="159"/>
      <c r="AC2378" s="159"/>
      <c r="AD2378" s="159"/>
      <c r="AE2378" s="159"/>
      <c r="AF2378" s="503"/>
      <c r="AG2378" s="159"/>
      <c r="AH2378" s="159"/>
      <c r="AI2378" s="159"/>
      <c r="AJ2378" s="159"/>
      <c r="AK2378" s="159"/>
      <c r="AL2378" s="159"/>
      <c r="AM2378" s="159"/>
      <c r="AN2378" s="159"/>
      <c r="AO2378" s="159"/>
      <c r="AP2378" s="159"/>
      <c r="AQ2378" s="159"/>
      <c r="AR2378" s="159"/>
      <c r="AS2378" s="503"/>
      <c r="AT2378" s="159"/>
      <c r="AU2378" s="159"/>
      <c r="AV2378" s="159"/>
      <c r="AW2378" s="570"/>
      <c r="AX2378" s="570"/>
      <c r="AY2378" s="570"/>
      <c r="AZ2378" s="159"/>
      <c r="BA2378" s="159"/>
      <c r="BB2378" s="159"/>
      <c r="BC2378" s="159"/>
      <c r="BD2378" s="159"/>
      <c r="BE2378" s="159"/>
      <c r="BF2378" s="474"/>
    </row>
    <row r="2379" spans="1:84">
      <c r="A2379" s="149"/>
      <c r="B2379" s="151"/>
      <c r="C2379" s="151"/>
      <c r="D2379" s="151"/>
      <c r="E2379" s="370"/>
      <c r="F2379" s="592"/>
      <c r="G2379" s="159"/>
      <c r="H2379" s="159"/>
      <c r="I2379" s="159"/>
      <c r="J2379" s="159"/>
      <c r="K2379" s="159"/>
      <c r="L2379" s="159"/>
      <c r="M2379" s="159"/>
      <c r="N2379" s="159"/>
      <c r="O2379" s="159"/>
      <c r="P2379" s="159"/>
      <c r="Q2379" s="159"/>
      <c r="R2379" s="159"/>
      <c r="S2379" s="503"/>
      <c r="T2379" s="159"/>
      <c r="U2379" s="159"/>
      <c r="V2379" s="159"/>
      <c r="W2379" s="159"/>
      <c r="X2379" s="159"/>
      <c r="Y2379" s="159"/>
      <c r="Z2379" s="159"/>
      <c r="AA2379" s="159"/>
      <c r="AB2379" s="159"/>
      <c r="AC2379" s="159"/>
      <c r="AD2379" s="159"/>
      <c r="AE2379" s="159"/>
      <c r="AF2379" s="503"/>
      <c r="AG2379" s="159"/>
      <c r="AH2379" s="159"/>
      <c r="AI2379" s="159"/>
      <c r="AJ2379" s="159"/>
      <c r="AK2379" s="159"/>
      <c r="AL2379" s="159"/>
      <c r="AM2379" s="159"/>
      <c r="AN2379" s="159"/>
      <c r="AO2379" s="159"/>
      <c r="AP2379" s="159"/>
      <c r="AQ2379" s="159"/>
      <c r="AR2379" s="159"/>
      <c r="AS2379" s="503"/>
      <c r="AT2379" s="159"/>
      <c r="AU2379" s="159"/>
      <c r="AV2379" s="159"/>
      <c r="AW2379" s="570"/>
      <c r="AX2379" s="570"/>
      <c r="AY2379" s="570"/>
      <c r="AZ2379" s="159"/>
      <c r="BA2379" s="159"/>
      <c r="BB2379" s="159"/>
      <c r="BC2379" s="159"/>
      <c r="BD2379" s="159"/>
      <c r="BE2379" s="159"/>
      <c r="BF2379" s="474"/>
    </row>
    <row r="2380" spans="1:84">
      <c r="A2380" s="149"/>
      <c r="B2380" s="149" t="s">
        <v>166</v>
      </c>
      <c r="C2380" s="151"/>
      <c r="D2380" s="151"/>
      <c r="E2380" s="379" t="s">
        <v>260</v>
      </c>
      <c r="F2380" s="592"/>
      <c r="G2380" s="159"/>
      <c r="H2380" s="159"/>
      <c r="I2380" s="159"/>
      <c r="J2380" s="159"/>
      <c r="K2380" s="159"/>
      <c r="L2380" s="159"/>
      <c r="M2380" s="159"/>
      <c r="N2380" s="159"/>
      <c r="O2380" s="159"/>
      <c r="P2380" s="159"/>
      <c r="Q2380" s="159"/>
      <c r="R2380" s="159"/>
      <c r="S2380" s="503"/>
      <c r="T2380" s="159"/>
      <c r="U2380" s="159"/>
      <c r="V2380" s="159"/>
      <c r="W2380" s="159"/>
      <c r="X2380" s="159"/>
      <c r="Y2380" s="159"/>
      <c r="Z2380" s="159"/>
      <c r="AA2380" s="159"/>
      <c r="AB2380" s="159"/>
      <c r="AC2380" s="159"/>
      <c r="AD2380" s="159"/>
      <c r="AE2380" s="159"/>
      <c r="AF2380" s="503"/>
      <c r="AG2380" s="159"/>
      <c r="AH2380" s="159"/>
      <c r="AI2380" s="159"/>
      <c r="AJ2380" s="159"/>
      <c r="AK2380" s="159"/>
      <c r="AL2380" s="159"/>
      <c r="AM2380" s="159"/>
      <c r="AN2380" s="159"/>
      <c r="AO2380" s="159"/>
      <c r="AP2380" s="159"/>
      <c r="AQ2380" s="159"/>
      <c r="AR2380" s="159"/>
      <c r="AS2380" s="503"/>
      <c r="AT2380" s="159"/>
      <c r="AU2380" s="159"/>
      <c r="AV2380" s="159"/>
      <c r="AW2380" s="570"/>
      <c r="AX2380" s="570"/>
      <c r="AY2380" s="570"/>
      <c r="AZ2380" s="159"/>
      <c r="BA2380" s="159"/>
      <c r="BB2380" s="159"/>
      <c r="BC2380" s="159"/>
      <c r="BD2380" s="159"/>
      <c r="BE2380" s="159"/>
      <c r="BF2380" s="474"/>
    </row>
    <row r="2381" spans="1:84">
      <c r="A2381" s="149"/>
      <c r="B2381" s="151"/>
      <c r="C2381" s="151"/>
      <c r="D2381" s="151"/>
      <c r="E2381" s="288" t="s">
        <v>77</v>
      </c>
      <c r="F2381" s="592">
        <v>50</v>
      </c>
      <c r="G2381" s="159">
        <v>6</v>
      </c>
      <c r="H2381" s="159">
        <v>1</v>
      </c>
      <c r="I2381" s="275">
        <f>SUM(G2381:H2381)</f>
        <v>7</v>
      </c>
      <c r="J2381" s="159">
        <v>5</v>
      </c>
      <c r="K2381" s="159">
        <v>2</v>
      </c>
      <c r="L2381" s="275">
        <f>SUM(J2381:K2381)</f>
        <v>7</v>
      </c>
      <c r="M2381" s="159">
        <v>1</v>
      </c>
      <c r="N2381" s="159"/>
      <c r="O2381" s="275">
        <f>SUM(M2381:N2381)</f>
        <v>1</v>
      </c>
      <c r="P2381" s="159">
        <v>11</v>
      </c>
      <c r="Q2381" s="159">
        <v>2</v>
      </c>
      <c r="R2381" s="275">
        <f>SUM(P2381:Q2381)</f>
        <v>13</v>
      </c>
      <c r="S2381" s="500"/>
      <c r="T2381" s="275"/>
      <c r="U2381" s="275"/>
      <c r="V2381" s="275">
        <f>SUM(T2381:U2381)</f>
        <v>0</v>
      </c>
      <c r="W2381" s="275"/>
      <c r="X2381" s="275"/>
      <c r="Y2381" s="275">
        <f>SUM(W2381:X2381)</f>
        <v>0</v>
      </c>
      <c r="Z2381" s="275"/>
      <c r="AA2381" s="275"/>
      <c r="AB2381" s="275">
        <f>SUM(Z2381:AA2381)</f>
        <v>0</v>
      </c>
      <c r="AC2381" s="275"/>
      <c r="AD2381" s="275"/>
      <c r="AE2381" s="275">
        <f>SUM(AC2381:AD2381)</f>
        <v>0</v>
      </c>
      <c r="AF2381" s="500"/>
      <c r="AG2381" s="275"/>
      <c r="AH2381" s="275"/>
      <c r="AI2381" s="275">
        <f>SUM(AG2381:AH2381)</f>
        <v>0</v>
      </c>
      <c r="AJ2381" s="275"/>
      <c r="AK2381" s="275"/>
      <c r="AL2381" s="275">
        <f>SUM(AJ2381:AK2381)</f>
        <v>0</v>
      </c>
      <c r="AM2381" s="275"/>
      <c r="AN2381" s="275"/>
      <c r="AO2381" s="275">
        <f>SUM(AM2381:AN2381)</f>
        <v>0</v>
      </c>
      <c r="AP2381" s="275"/>
      <c r="AQ2381" s="275"/>
      <c r="AR2381" s="275">
        <f>SUM(AP2381:AQ2381)</f>
        <v>0</v>
      </c>
      <c r="AS2381" s="500"/>
      <c r="AT2381" s="275"/>
      <c r="AU2381" s="275"/>
      <c r="AV2381" s="275">
        <f>SUM(AT2381:AU2381)</f>
        <v>0</v>
      </c>
      <c r="AW2381" s="567">
        <f t="shared" ref="AW2381:AW2382" si="11471">SUM(G2381,J2381,M2381,P2381,T2381,W2381,Z2381,AC2381,AG2381,AJ2381,AM2381,AP2381,AT2381)</f>
        <v>23</v>
      </c>
      <c r="AX2381" s="567">
        <f t="shared" ref="AX2381:AX2382" si="11472">SUM(H2381,K2381,N2381,Q2381,U2381,X2381,AA2381,AD2381,AH2381,AK2381,AN2381,AQ2381,AU2381)</f>
        <v>5</v>
      </c>
      <c r="AY2381" s="567">
        <f t="shared" ref="AY2381:AY2382" si="11473">SUM(I2381,L2381,O2381,R2381,V2381,Y2381,AB2381,AE2381,AI2381,AL2381,AO2381,AR2381,AV2381)</f>
        <v>28</v>
      </c>
      <c r="AZ2381" s="159">
        <v>2</v>
      </c>
      <c r="BA2381" s="159">
        <v>0</v>
      </c>
      <c r="BB2381" s="275">
        <f>SUM(AZ2381:BA2381)</f>
        <v>2</v>
      </c>
      <c r="BC2381" s="275"/>
      <c r="BD2381" s="275"/>
      <c r="BE2381" s="275">
        <f>SUM(BC2381:BD2381)</f>
        <v>0</v>
      </c>
      <c r="BF2381" s="521"/>
      <c r="BG2381" s="605">
        <f>SUM(F2381,S2381,AF2381,AS2381)</f>
        <v>50</v>
      </c>
      <c r="BH2381" s="533">
        <f>SUM(G2381,T2381,AG2381)</f>
        <v>6</v>
      </c>
      <c r="BI2381" s="533">
        <f t="shared" ref="BI2381:BI2383" si="11474">SUM(H2381,U2381,AH2381)</f>
        <v>1</v>
      </c>
      <c r="BJ2381" s="533">
        <f t="shared" ref="BJ2381:BJ2383" si="11475">SUM(I2381,V2381,AI2381)</f>
        <v>7</v>
      </c>
      <c r="BK2381" s="533">
        <f t="shared" ref="BK2381:BK2383" si="11476">SUM(J2381,W2381,AJ2381)</f>
        <v>5</v>
      </c>
      <c r="BL2381" s="533">
        <f t="shared" ref="BL2381:BL2383" si="11477">SUM(K2381,X2381,AK2381)</f>
        <v>2</v>
      </c>
      <c r="BM2381" s="533">
        <f t="shared" ref="BM2381:BM2383" si="11478">SUM(L2381,Y2381,AL2381)</f>
        <v>7</v>
      </c>
      <c r="BN2381" s="533">
        <f>SUM(M2381,Z2381,AM2381)</f>
        <v>1</v>
      </c>
      <c r="BO2381" s="533">
        <f t="shared" ref="BO2381:BO2383" si="11479">SUM(N2381,AA2381,AN2381)</f>
        <v>0</v>
      </c>
      <c r="BP2381" s="533">
        <f t="shared" ref="BP2381:BP2383" si="11480">SUM(O2381,AB2381,AO2381)</f>
        <v>1</v>
      </c>
      <c r="BQ2381" s="533">
        <f t="shared" ref="BQ2381:BQ2383" si="11481">SUM(P2381,AC2381,AP2381)</f>
        <v>11</v>
      </c>
      <c r="BR2381" s="533">
        <f t="shared" ref="BR2381:BR2383" si="11482">SUM(Q2381,AD2381,AQ2381)</f>
        <v>2</v>
      </c>
      <c r="BS2381" s="533">
        <f t="shared" ref="BS2381:BS2383" si="11483">SUM(R2381,AE2381,AR2381)</f>
        <v>13</v>
      </c>
      <c r="BT2381" s="533">
        <f>AT2381</f>
        <v>0</v>
      </c>
      <c r="BU2381" s="533">
        <f t="shared" ref="BU2381:BU2383" si="11484">AU2381</f>
        <v>0</v>
      </c>
      <c r="BV2381" s="533">
        <f t="shared" ref="BV2381:BV2383" si="11485">AV2381</f>
        <v>0</v>
      </c>
      <c r="BW2381" s="536">
        <f>SUM(BH2381,BK2381,BN2381,BQ2381,BT2381)</f>
        <v>23</v>
      </c>
      <c r="BX2381" s="536">
        <f t="shared" ref="BX2381:BX2383" si="11486">SUM(BI2381,BL2381,BO2381,BR2381,BU2381)</f>
        <v>5</v>
      </c>
      <c r="BY2381" s="536">
        <f t="shared" ref="BY2381:BY2383" si="11487">SUM(BJ2381,BM2381,BP2381,BS2381,BV2381)</f>
        <v>28</v>
      </c>
      <c r="BZ2381" t="s">
        <v>74</v>
      </c>
      <c r="CA2381" s="553">
        <f>AZ2381</f>
        <v>2</v>
      </c>
      <c r="CB2381" s="553">
        <f t="shared" ref="CB2381:CB2383" si="11488">BA2381</f>
        <v>0</v>
      </c>
      <c r="CC2381" s="553">
        <f t="shared" ref="CC2381:CC2383" si="11489">BB2381</f>
        <v>2</v>
      </c>
      <c r="CD2381" s="553">
        <f>BC2381</f>
        <v>0</v>
      </c>
      <c r="CE2381" s="553">
        <f t="shared" ref="CE2381:CE2383" si="11490">BD2381</f>
        <v>0</v>
      </c>
      <c r="CF2381" s="553">
        <f t="shared" ref="CF2381:CF2383" si="11491">BE2381</f>
        <v>0</v>
      </c>
    </row>
    <row r="2382" spans="1:84">
      <c r="A2382" s="149"/>
      <c r="B2382" s="151"/>
      <c r="C2382" s="151"/>
      <c r="D2382" s="151"/>
      <c r="E2382" s="288" t="s">
        <v>78</v>
      </c>
      <c r="F2382" s="592">
        <v>50</v>
      </c>
      <c r="G2382" s="159">
        <v>3</v>
      </c>
      <c r="H2382" s="159">
        <v>3</v>
      </c>
      <c r="I2382" s="275">
        <f>SUM(G2382:H2382)</f>
        <v>6</v>
      </c>
      <c r="J2382" s="159">
        <v>2</v>
      </c>
      <c r="K2382" s="159">
        <v>3</v>
      </c>
      <c r="L2382" s="275">
        <f>SUM(J2382:K2382)</f>
        <v>5</v>
      </c>
      <c r="M2382" s="159"/>
      <c r="N2382" s="159"/>
      <c r="O2382" s="275">
        <f>SUM(M2382:N2382)</f>
        <v>0</v>
      </c>
      <c r="P2382" s="159">
        <v>6</v>
      </c>
      <c r="Q2382" s="159">
        <v>5</v>
      </c>
      <c r="R2382" s="275">
        <f>SUM(P2382:Q2382)</f>
        <v>11</v>
      </c>
      <c r="S2382" s="500"/>
      <c r="T2382" s="275"/>
      <c r="U2382" s="275"/>
      <c r="V2382" s="275">
        <f>SUM(T2382:U2382)</f>
        <v>0</v>
      </c>
      <c r="W2382" s="275"/>
      <c r="X2382" s="275"/>
      <c r="Y2382" s="275">
        <f>SUM(W2382:X2382)</f>
        <v>0</v>
      </c>
      <c r="Z2382" s="275"/>
      <c r="AA2382" s="275"/>
      <c r="AB2382" s="275">
        <f>SUM(Z2382:AA2382)</f>
        <v>0</v>
      </c>
      <c r="AC2382" s="275"/>
      <c r="AD2382" s="275"/>
      <c r="AE2382" s="275">
        <f>SUM(AC2382:AD2382)</f>
        <v>0</v>
      </c>
      <c r="AF2382" s="500"/>
      <c r="AG2382" s="275"/>
      <c r="AH2382" s="275"/>
      <c r="AI2382" s="275">
        <f>SUM(AG2382:AH2382)</f>
        <v>0</v>
      </c>
      <c r="AJ2382" s="275"/>
      <c r="AK2382" s="275"/>
      <c r="AL2382" s="275">
        <f>SUM(AJ2382:AK2382)</f>
        <v>0</v>
      </c>
      <c r="AM2382" s="275"/>
      <c r="AN2382" s="275"/>
      <c r="AO2382" s="275">
        <f>SUM(AM2382:AN2382)</f>
        <v>0</v>
      </c>
      <c r="AP2382" s="275"/>
      <c r="AQ2382" s="275"/>
      <c r="AR2382" s="275">
        <f>SUM(AP2382:AQ2382)</f>
        <v>0</v>
      </c>
      <c r="AS2382" s="500"/>
      <c r="AT2382" s="275"/>
      <c r="AU2382" s="275"/>
      <c r="AV2382" s="275">
        <f>SUM(AT2382:AU2382)</f>
        <v>0</v>
      </c>
      <c r="AW2382" s="567">
        <f t="shared" si="11471"/>
        <v>11</v>
      </c>
      <c r="AX2382" s="567">
        <f t="shared" si="11472"/>
        <v>11</v>
      </c>
      <c r="AY2382" s="567">
        <f t="shared" si="11473"/>
        <v>22</v>
      </c>
      <c r="AZ2382" s="159"/>
      <c r="BA2382" s="159"/>
      <c r="BB2382" s="275">
        <f>SUM(AZ2382:BA2382)</f>
        <v>0</v>
      </c>
      <c r="BC2382" s="275"/>
      <c r="BD2382" s="275"/>
      <c r="BE2382" s="275">
        <f>SUM(BC2382:BD2382)</f>
        <v>0</v>
      </c>
      <c r="BF2382" s="521"/>
      <c r="BG2382" s="605">
        <f>SUM(F2382,S2382,AF2382,AS2382)</f>
        <v>50</v>
      </c>
      <c r="BH2382" s="533">
        <f>SUM(G2382,T2382,AG2382)</f>
        <v>3</v>
      </c>
      <c r="BI2382" s="533">
        <f t="shared" si="11474"/>
        <v>3</v>
      </c>
      <c r="BJ2382" s="533">
        <f t="shared" si="11475"/>
        <v>6</v>
      </c>
      <c r="BK2382" s="533">
        <f t="shared" si="11476"/>
        <v>2</v>
      </c>
      <c r="BL2382" s="533">
        <f t="shared" si="11477"/>
        <v>3</v>
      </c>
      <c r="BM2382" s="533">
        <f t="shared" si="11478"/>
        <v>5</v>
      </c>
      <c r="BN2382" s="533">
        <f>SUM(M2382,Z2382,AM2382)</f>
        <v>0</v>
      </c>
      <c r="BO2382" s="533">
        <f t="shared" si="11479"/>
        <v>0</v>
      </c>
      <c r="BP2382" s="533">
        <f t="shared" si="11480"/>
        <v>0</v>
      </c>
      <c r="BQ2382" s="533">
        <f t="shared" si="11481"/>
        <v>6</v>
      </c>
      <c r="BR2382" s="533">
        <f t="shared" si="11482"/>
        <v>5</v>
      </c>
      <c r="BS2382" s="533">
        <f t="shared" si="11483"/>
        <v>11</v>
      </c>
      <c r="BT2382" s="533">
        <f>AT2382</f>
        <v>0</v>
      </c>
      <c r="BU2382" s="533">
        <f t="shared" si="11484"/>
        <v>0</v>
      </c>
      <c r="BV2382" s="533">
        <f t="shared" si="11485"/>
        <v>0</v>
      </c>
      <c r="BW2382" s="536">
        <f>SUM(BH2382,BK2382,BN2382,BQ2382,BT2382)</f>
        <v>11</v>
      </c>
      <c r="BX2382" s="536">
        <f t="shared" si="11486"/>
        <v>11</v>
      </c>
      <c r="BY2382" s="536">
        <f t="shared" si="11487"/>
        <v>22</v>
      </c>
      <c r="BZ2382" t="s">
        <v>74</v>
      </c>
      <c r="CA2382" s="553">
        <f>AZ2382</f>
        <v>0</v>
      </c>
      <c r="CB2382" s="553">
        <f t="shared" si="11488"/>
        <v>0</v>
      </c>
      <c r="CC2382" s="553">
        <f t="shared" si="11489"/>
        <v>0</v>
      </c>
      <c r="CD2382" s="553">
        <f>BC2382</f>
        <v>0</v>
      </c>
      <c r="CE2382" s="553">
        <f t="shared" si="11490"/>
        <v>0</v>
      </c>
      <c r="CF2382" s="553">
        <f t="shared" si="11491"/>
        <v>0</v>
      </c>
    </row>
    <row r="2383" spans="1:84">
      <c r="A2383" s="149"/>
      <c r="B2383" s="151"/>
      <c r="C2383" s="151"/>
      <c r="D2383" s="151"/>
      <c r="E2383" s="370"/>
      <c r="F2383" s="592">
        <f>SUM(F2381:F2382)</f>
        <v>100</v>
      </c>
      <c r="G2383" s="168">
        <f t="shared" ref="G2383:BE2383" si="11492">SUM(G2381:G2382)</f>
        <v>9</v>
      </c>
      <c r="H2383" s="168">
        <f t="shared" si="11492"/>
        <v>4</v>
      </c>
      <c r="I2383" s="168">
        <f t="shared" si="11492"/>
        <v>13</v>
      </c>
      <c r="J2383" s="168">
        <f t="shared" si="11492"/>
        <v>7</v>
      </c>
      <c r="K2383" s="168">
        <f t="shared" si="11492"/>
        <v>5</v>
      </c>
      <c r="L2383" s="168">
        <f t="shared" si="11492"/>
        <v>12</v>
      </c>
      <c r="M2383" s="168">
        <f t="shared" si="11492"/>
        <v>1</v>
      </c>
      <c r="N2383" s="168">
        <f t="shared" si="11492"/>
        <v>0</v>
      </c>
      <c r="O2383" s="168">
        <f t="shared" si="11492"/>
        <v>1</v>
      </c>
      <c r="P2383" s="168">
        <f t="shared" si="11492"/>
        <v>17</v>
      </c>
      <c r="Q2383" s="168">
        <f t="shared" si="11492"/>
        <v>7</v>
      </c>
      <c r="R2383" s="168">
        <f t="shared" si="11492"/>
        <v>24</v>
      </c>
      <c r="S2383" s="502">
        <f t="shared" si="11492"/>
        <v>0</v>
      </c>
      <c r="T2383" s="168">
        <f t="shared" si="11492"/>
        <v>0</v>
      </c>
      <c r="U2383" s="168">
        <f t="shared" si="11492"/>
        <v>0</v>
      </c>
      <c r="V2383" s="168">
        <f t="shared" si="11492"/>
        <v>0</v>
      </c>
      <c r="W2383" s="168">
        <f t="shared" si="11492"/>
        <v>0</v>
      </c>
      <c r="X2383" s="168">
        <f t="shared" si="11492"/>
        <v>0</v>
      </c>
      <c r="Y2383" s="168">
        <f t="shared" si="11492"/>
        <v>0</v>
      </c>
      <c r="Z2383" s="168">
        <f t="shared" si="11492"/>
        <v>0</v>
      </c>
      <c r="AA2383" s="168">
        <f t="shared" si="11492"/>
        <v>0</v>
      </c>
      <c r="AB2383" s="168">
        <f t="shared" si="11492"/>
        <v>0</v>
      </c>
      <c r="AC2383" s="168">
        <f t="shared" si="11492"/>
        <v>0</v>
      </c>
      <c r="AD2383" s="168">
        <f t="shared" si="11492"/>
        <v>0</v>
      </c>
      <c r="AE2383" s="168">
        <f t="shared" si="11492"/>
        <v>0</v>
      </c>
      <c r="AF2383" s="502">
        <f t="shared" si="11492"/>
        <v>0</v>
      </c>
      <c r="AG2383" s="168">
        <f t="shared" si="11492"/>
        <v>0</v>
      </c>
      <c r="AH2383" s="168">
        <f t="shared" si="11492"/>
        <v>0</v>
      </c>
      <c r="AI2383" s="168">
        <f t="shared" si="11492"/>
        <v>0</v>
      </c>
      <c r="AJ2383" s="168">
        <f t="shared" si="11492"/>
        <v>0</v>
      </c>
      <c r="AK2383" s="168">
        <f t="shared" si="11492"/>
        <v>0</v>
      </c>
      <c r="AL2383" s="168">
        <f t="shared" si="11492"/>
        <v>0</v>
      </c>
      <c r="AM2383" s="168">
        <f t="shared" si="11492"/>
        <v>0</v>
      </c>
      <c r="AN2383" s="168">
        <f t="shared" si="11492"/>
        <v>0</v>
      </c>
      <c r="AO2383" s="168">
        <f t="shared" si="11492"/>
        <v>0</v>
      </c>
      <c r="AP2383" s="168">
        <f t="shared" si="11492"/>
        <v>0</v>
      </c>
      <c r="AQ2383" s="168">
        <f t="shared" si="11492"/>
        <v>0</v>
      </c>
      <c r="AR2383" s="168">
        <f t="shared" si="11492"/>
        <v>0</v>
      </c>
      <c r="AS2383" s="502">
        <f t="shared" si="11492"/>
        <v>0</v>
      </c>
      <c r="AT2383" s="168">
        <f t="shared" si="11492"/>
        <v>0</v>
      </c>
      <c r="AU2383" s="168">
        <f t="shared" si="11492"/>
        <v>0</v>
      </c>
      <c r="AV2383" s="168">
        <f t="shared" si="11492"/>
        <v>0</v>
      </c>
      <c r="AW2383" s="569">
        <f t="shared" si="11492"/>
        <v>34</v>
      </c>
      <c r="AX2383" s="569">
        <f t="shared" si="11492"/>
        <v>16</v>
      </c>
      <c r="AY2383" s="569">
        <f t="shared" si="11492"/>
        <v>50</v>
      </c>
      <c r="AZ2383" s="168">
        <f t="shared" si="11492"/>
        <v>2</v>
      </c>
      <c r="BA2383" s="168">
        <f t="shared" si="11492"/>
        <v>0</v>
      </c>
      <c r="BB2383" s="168">
        <f t="shared" si="11492"/>
        <v>2</v>
      </c>
      <c r="BC2383" s="168">
        <f t="shared" si="11492"/>
        <v>0</v>
      </c>
      <c r="BD2383" s="168">
        <f t="shared" si="11492"/>
        <v>0</v>
      </c>
      <c r="BE2383" s="168">
        <f t="shared" si="11492"/>
        <v>0</v>
      </c>
      <c r="BF2383" s="523"/>
      <c r="BG2383" s="605">
        <f>SUM(F2383,S2383,AF2383,AS2383)</f>
        <v>100</v>
      </c>
      <c r="BH2383" s="533">
        <f>SUM(G2383,T2383,AG2383)</f>
        <v>9</v>
      </c>
      <c r="BI2383" s="533">
        <f t="shared" si="11474"/>
        <v>4</v>
      </c>
      <c r="BJ2383" s="533">
        <f t="shared" si="11475"/>
        <v>13</v>
      </c>
      <c r="BK2383" s="533">
        <f t="shared" si="11476"/>
        <v>7</v>
      </c>
      <c r="BL2383" s="533">
        <f t="shared" si="11477"/>
        <v>5</v>
      </c>
      <c r="BM2383" s="533">
        <f t="shared" si="11478"/>
        <v>12</v>
      </c>
      <c r="BN2383" s="533">
        <f>SUM(M2383,Z2383,AM2383)</f>
        <v>1</v>
      </c>
      <c r="BO2383" s="533">
        <f t="shared" si="11479"/>
        <v>0</v>
      </c>
      <c r="BP2383" s="533">
        <f t="shared" si="11480"/>
        <v>1</v>
      </c>
      <c r="BQ2383" s="533">
        <f t="shared" si="11481"/>
        <v>17</v>
      </c>
      <c r="BR2383" s="533">
        <f t="shared" si="11482"/>
        <v>7</v>
      </c>
      <c r="BS2383" s="533">
        <f t="shared" si="11483"/>
        <v>24</v>
      </c>
      <c r="BT2383" s="533">
        <f>AT2383</f>
        <v>0</v>
      </c>
      <c r="BU2383" s="533">
        <f t="shared" si="11484"/>
        <v>0</v>
      </c>
      <c r="BV2383" s="533">
        <f t="shared" si="11485"/>
        <v>0</v>
      </c>
      <c r="BW2383" s="536">
        <f>SUM(BH2383,BK2383,BN2383,BQ2383,BT2383)</f>
        <v>34</v>
      </c>
      <c r="BX2383" s="536">
        <f t="shared" si="11486"/>
        <v>16</v>
      </c>
      <c r="BY2383" s="536">
        <f t="shared" si="11487"/>
        <v>50</v>
      </c>
      <c r="BZ2383" t="s">
        <v>74</v>
      </c>
      <c r="CA2383" s="553">
        <f>AZ2383</f>
        <v>2</v>
      </c>
      <c r="CB2383" s="553">
        <f t="shared" si="11488"/>
        <v>0</v>
      </c>
      <c r="CC2383" s="553">
        <f t="shared" si="11489"/>
        <v>2</v>
      </c>
      <c r="CD2383" s="553">
        <f>BC2383</f>
        <v>0</v>
      </c>
      <c r="CE2383" s="553">
        <f t="shared" si="11490"/>
        <v>0</v>
      </c>
      <c r="CF2383" s="553">
        <f t="shared" si="11491"/>
        <v>0</v>
      </c>
    </row>
    <row r="2384" spans="1:84">
      <c r="A2384" s="149"/>
      <c r="B2384" s="151"/>
      <c r="C2384" s="151"/>
      <c r="D2384" s="151"/>
      <c r="E2384" s="370"/>
      <c r="F2384" s="592"/>
      <c r="G2384" s="168" t="s">
        <v>74</v>
      </c>
      <c r="H2384" s="168"/>
      <c r="I2384" s="168"/>
      <c r="J2384" s="168"/>
      <c r="K2384" s="168"/>
      <c r="L2384" s="168"/>
      <c r="M2384" s="168"/>
      <c r="N2384" s="168"/>
      <c r="O2384" s="168"/>
      <c r="P2384" s="168"/>
      <c r="Q2384" s="168"/>
      <c r="R2384" s="168"/>
      <c r="S2384" s="502"/>
      <c r="T2384" s="168"/>
      <c r="U2384" s="168"/>
      <c r="V2384" s="168"/>
      <c r="W2384" s="168"/>
      <c r="X2384" s="168"/>
      <c r="Y2384" s="168"/>
      <c r="Z2384" s="168"/>
      <c r="AA2384" s="168"/>
      <c r="AB2384" s="168"/>
      <c r="AC2384" s="168"/>
      <c r="AD2384" s="168"/>
      <c r="AE2384" s="168"/>
      <c r="AF2384" s="502"/>
      <c r="AG2384" s="168"/>
      <c r="AH2384" s="168"/>
      <c r="AI2384" s="168"/>
      <c r="AJ2384" s="168"/>
      <c r="AK2384" s="168"/>
      <c r="AL2384" s="168"/>
      <c r="AM2384" s="168"/>
      <c r="AN2384" s="168"/>
      <c r="AO2384" s="168"/>
      <c r="AP2384" s="168"/>
      <c r="AQ2384" s="168"/>
      <c r="AR2384" s="168"/>
      <c r="AS2384" s="502"/>
      <c r="AT2384" s="168"/>
      <c r="AU2384" s="168"/>
      <c r="AV2384" s="168"/>
      <c r="AW2384" s="569"/>
      <c r="AX2384" s="569"/>
      <c r="AY2384" s="569"/>
      <c r="AZ2384" s="168"/>
      <c r="BA2384" s="168"/>
      <c r="BB2384" s="168"/>
      <c r="BC2384" s="168"/>
      <c r="BD2384" s="168"/>
      <c r="BE2384" s="168"/>
      <c r="BF2384" s="523"/>
    </row>
    <row r="2385" spans="1:84" ht="9.75" customHeight="1">
      <c r="A2385" s="149"/>
      <c r="B2385" s="149" t="s">
        <v>161</v>
      </c>
      <c r="C2385" s="151"/>
      <c r="D2385" s="151"/>
      <c r="E2385" s="379" t="s">
        <v>260</v>
      </c>
      <c r="F2385" s="591"/>
      <c r="G2385" s="159"/>
      <c r="H2385" s="159"/>
      <c r="I2385" s="159"/>
      <c r="J2385" s="159"/>
      <c r="K2385" s="159"/>
      <c r="L2385" s="159"/>
      <c r="M2385" s="159"/>
      <c r="N2385" s="159"/>
      <c r="O2385" s="159"/>
      <c r="P2385" s="159"/>
      <c r="Q2385" s="159"/>
      <c r="R2385" s="159"/>
      <c r="S2385" s="503"/>
      <c r="T2385" s="159"/>
      <c r="U2385" s="159"/>
      <c r="V2385" s="159"/>
      <c r="W2385" s="159"/>
      <c r="X2385" s="159"/>
      <c r="Y2385" s="159"/>
      <c r="Z2385" s="159"/>
      <c r="AA2385" s="159"/>
      <c r="AB2385" s="159"/>
      <c r="AC2385" s="159"/>
      <c r="AD2385" s="159"/>
      <c r="AE2385" s="159"/>
      <c r="AF2385" s="503"/>
      <c r="AG2385" s="159"/>
      <c r="AH2385" s="159"/>
      <c r="AI2385" s="159"/>
      <c r="AJ2385" s="159"/>
      <c r="AK2385" s="159"/>
      <c r="AL2385" s="159"/>
      <c r="AM2385" s="159"/>
      <c r="AN2385" s="159"/>
      <c r="AO2385" s="159"/>
      <c r="AP2385" s="159"/>
      <c r="AQ2385" s="159"/>
      <c r="AR2385" s="159"/>
      <c r="AS2385" s="503"/>
      <c r="AT2385" s="159"/>
      <c r="AU2385" s="159"/>
      <c r="AV2385" s="159"/>
      <c r="AW2385" s="570"/>
      <c r="AX2385" s="570"/>
      <c r="AY2385" s="570"/>
      <c r="AZ2385" s="159"/>
      <c r="BA2385" s="159"/>
      <c r="BB2385" s="159"/>
      <c r="BC2385" s="159"/>
      <c r="BD2385" s="159"/>
      <c r="BE2385" s="159"/>
      <c r="BF2385" s="474"/>
    </row>
    <row r="2386" spans="1:84">
      <c r="A2386" s="149"/>
      <c r="B2386" s="149"/>
      <c r="C2386" s="151"/>
      <c r="D2386" s="151"/>
      <c r="E2386" s="288" t="s">
        <v>77</v>
      </c>
      <c r="F2386" s="592">
        <v>50</v>
      </c>
      <c r="G2386" s="159">
        <v>8</v>
      </c>
      <c r="H2386" s="159">
        <v>1</v>
      </c>
      <c r="I2386" s="275">
        <f>SUM(G2386:H2386)</f>
        <v>9</v>
      </c>
      <c r="J2386" s="159">
        <v>3</v>
      </c>
      <c r="K2386" s="159">
        <v>1</v>
      </c>
      <c r="L2386" s="275">
        <f>SUM(J2386:K2386)</f>
        <v>4</v>
      </c>
      <c r="M2386" s="159"/>
      <c r="N2386" s="159"/>
      <c r="O2386" s="275">
        <f>SUM(M2386:N2386)</f>
        <v>0</v>
      </c>
      <c r="P2386" s="159">
        <v>7</v>
      </c>
      <c r="Q2386" s="159">
        <v>5</v>
      </c>
      <c r="R2386" s="275">
        <f>SUM(P2386:Q2386)</f>
        <v>12</v>
      </c>
      <c r="S2386" s="500"/>
      <c r="T2386" s="275"/>
      <c r="U2386" s="275"/>
      <c r="V2386" s="275">
        <f>SUM(T2386:U2386)</f>
        <v>0</v>
      </c>
      <c r="W2386" s="275"/>
      <c r="X2386" s="275"/>
      <c r="Y2386" s="275">
        <f>SUM(W2386:X2386)</f>
        <v>0</v>
      </c>
      <c r="Z2386" s="275"/>
      <c r="AA2386" s="275"/>
      <c r="AB2386" s="275">
        <f>SUM(Z2386:AA2386)</f>
        <v>0</v>
      </c>
      <c r="AC2386" s="275"/>
      <c r="AD2386" s="275"/>
      <c r="AE2386" s="275">
        <f>SUM(AC2386:AD2386)</f>
        <v>0</v>
      </c>
      <c r="AF2386" s="500"/>
      <c r="AG2386" s="275"/>
      <c r="AH2386" s="275"/>
      <c r="AI2386" s="275">
        <f>SUM(AG2386:AH2386)</f>
        <v>0</v>
      </c>
      <c r="AJ2386" s="275"/>
      <c r="AK2386" s="275"/>
      <c r="AL2386" s="275">
        <f>SUM(AJ2386:AK2386)</f>
        <v>0</v>
      </c>
      <c r="AM2386" s="275"/>
      <c r="AN2386" s="275"/>
      <c r="AO2386" s="275">
        <f>SUM(AM2386:AN2386)</f>
        <v>0</v>
      </c>
      <c r="AP2386" s="275"/>
      <c r="AQ2386" s="275"/>
      <c r="AR2386" s="275">
        <f>SUM(AP2386:AQ2386)</f>
        <v>0</v>
      </c>
      <c r="AS2386" s="500"/>
      <c r="AT2386" s="275"/>
      <c r="AU2386" s="275"/>
      <c r="AV2386" s="275">
        <f>SUM(AT2386:AU2386)</f>
        <v>0</v>
      </c>
      <c r="AW2386" s="567">
        <f t="shared" ref="AW2386:AW2387" si="11493">SUM(G2386,J2386,M2386,P2386,T2386,W2386,Z2386,AC2386,AG2386,AJ2386,AM2386,AP2386,AT2386)</f>
        <v>18</v>
      </c>
      <c r="AX2386" s="567">
        <f t="shared" ref="AX2386:AX2387" si="11494">SUM(H2386,K2386,N2386,Q2386,U2386,X2386,AA2386,AD2386,AH2386,AK2386,AN2386,AQ2386,AU2386)</f>
        <v>7</v>
      </c>
      <c r="AY2386" s="567">
        <f t="shared" ref="AY2386:AY2387" si="11495">SUM(I2386,L2386,O2386,R2386,V2386,Y2386,AB2386,AE2386,AI2386,AL2386,AO2386,AR2386,AV2386)</f>
        <v>25</v>
      </c>
      <c r="AZ2386" s="159">
        <v>2</v>
      </c>
      <c r="BA2386" s="159">
        <v>6</v>
      </c>
      <c r="BB2386" s="275">
        <f>SUM(AZ2386:BA2386)</f>
        <v>8</v>
      </c>
      <c r="BC2386" s="275"/>
      <c r="BD2386" s="275"/>
      <c r="BE2386" s="275">
        <f>SUM(BC2386:BD2386)</f>
        <v>0</v>
      </c>
      <c r="BF2386" s="521"/>
      <c r="BG2386" s="605">
        <f>SUM(F2386,S2386,AF2386,AS2386)</f>
        <v>50</v>
      </c>
      <c r="BH2386" s="533">
        <f>SUM(G2386,T2386,AG2386)</f>
        <v>8</v>
      </c>
      <c r="BI2386" s="533">
        <f t="shared" ref="BI2386:BI2388" si="11496">SUM(H2386,U2386,AH2386)</f>
        <v>1</v>
      </c>
      <c r="BJ2386" s="533">
        <f t="shared" ref="BJ2386:BJ2388" si="11497">SUM(I2386,V2386,AI2386)</f>
        <v>9</v>
      </c>
      <c r="BK2386" s="533">
        <f t="shared" ref="BK2386:BK2388" si="11498">SUM(J2386,W2386,AJ2386)</f>
        <v>3</v>
      </c>
      <c r="BL2386" s="533">
        <f t="shared" ref="BL2386:BL2388" si="11499">SUM(K2386,X2386,AK2386)</f>
        <v>1</v>
      </c>
      <c r="BM2386" s="533">
        <f t="shared" ref="BM2386:BM2388" si="11500">SUM(L2386,Y2386,AL2386)</f>
        <v>4</v>
      </c>
      <c r="BN2386" s="533">
        <f>SUM(M2386,Z2386,AM2386)</f>
        <v>0</v>
      </c>
      <c r="BO2386" s="533">
        <f t="shared" ref="BO2386:BO2388" si="11501">SUM(N2386,AA2386,AN2386)</f>
        <v>0</v>
      </c>
      <c r="BP2386" s="533">
        <f t="shared" ref="BP2386:BP2388" si="11502">SUM(O2386,AB2386,AO2386)</f>
        <v>0</v>
      </c>
      <c r="BQ2386" s="533">
        <f t="shared" ref="BQ2386:BQ2388" si="11503">SUM(P2386,AC2386,AP2386)</f>
        <v>7</v>
      </c>
      <c r="BR2386" s="533">
        <f t="shared" ref="BR2386:BR2388" si="11504">SUM(Q2386,AD2386,AQ2386)</f>
        <v>5</v>
      </c>
      <c r="BS2386" s="533">
        <f t="shared" ref="BS2386:BS2388" si="11505">SUM(R2386,AE2386,AR2386)</f>
        <v>12</v>
      </c>
      <c r="BT2386" s="533">
        <f>AT2386</f>
        <v>0</v>
      </c>
      <c r="BU2386" s="533">
        <f t="shared" ref="BU2386:BU2388" si="11506">AU2386</f>
        <v>0</v>
      </c>
      <c r="BV2386" s="533">
        <f t="shared" ref="BV2386:BV2388" si="11507">AV2386</f>
        <v>0</v>
      </c>
      <c r="BW2386" s="536">
        <f>SUM(BH2386,BK2386,BN2386,BQ2386,BT2386)</f>
        <v>18</v>
      </c>
      <c r="BX2386" s="536">
        <f t="shared" ref="BX2386:BX2388" si="11508">SUM(BI2386,BL2386,BO2386,BR2386,BU2386)</f>
        <v>7</v>
      </c>
      <c r="BY2386" s="536">
        <f t="shared" ref="BY2386:BY2388" si="11509">SUM(BJ2386,BM2386,BP2386,BS2386,BV2386)</f>
        <v>25</v>
      </c>
      <c r="BZ2386" t="s">
        <v>74</v>
      </c>
      <c r="CA2386" s="553">
        <f>AZ2386</f>
        <v>2</v>
      </c>
      <c r="CB2386" s="553">
        <f t="shared" ref="CB2386:CB2388" si="11510">BA2386</f>
        <v>6</v>
      </c>
      <c r="CC2386" s="553">
        <f t="shared" ref="CC2386:CC2388" si="11511">BB2386</f>
        <v>8</v>
      </c>
      <c r="CD2386" s="553">
        <f>BC2386</f>
        <v>0</v>
      </c>
      <c r="CE2386" s="553">
        <f t="shared" ref="CE2386:CE2388" si="11512">BD2386</f>
        <v>0</v>
      </c>
      <c r="CF2386" s="553">
        <f t="shared" ref="CF2386:CF2388" si="11513">BE2386</f>
        <v>0</v>
      </c>
    </row>
    <row r="2387" spans="1:84">
      <c r="A2387" s="149"/>
      <c r="B2387" s="151"/>
      <c r="C2387" s="151"/>
      <c r="D2387" s="151"/>
      <c r="E2387" s="370" t="s">
        <v>78</v>
      </c>
      <c r="F2387" s="592">
        <v>50</v>
      </c>
      <c r="G2387" s="159"/>
      <c r="H2387" s="159">
        <v>1</v>
      </c>
      <c r="I2387" s="275">
        <f>SUM(G2387:H2387)</f>
        <v>1</v>
      </c>
      <c r="J2387" s="159"/>
      <c r="K2387" s="159"/>
      <c r="L2387" s="275">
        <f>SUM(J2387:K2387)</f>
        <v>0</v>
      </c>
      <c r="M2387" s="159"/>
      <c r="N2387" s="159"/>
      <c r="O2387" s="275">
        <f>SUM(M2387:N2387)</f>
        <v>0</v>
      </c>
      <c r="P2387" s="159">
        <v>3</v>
      </c>
      <c r="Q2387" s="159"/>
      <c r="R2387" s="275">
        <f>SUM(P2387:Q2387)</f>
        <v>3</v>
      </c>
      <c r="S2387" s="500"/>
      <c r="T2387" s="275"/>
      <c r="U2387" s="275"/>
      <c r="V2387" s="275">
        <f>SUM(T2387:U2387)</f>
        <v>0</v>
      </c>
      <c r="W2387" s="275"/>
      <c r="X2387" s="275"/>
      <c r="Y2387" s="275">
        <f>SUM(W2387:X2387)</f>
        <v>0</v>
      </c>
      <c r="Z2387" s="275"/>
      <c r="AA2387" s="275"/>
      <c r="AB2387" s="275">
        <f>SUM(Z2387:AA2387)</f>
        <v>0</v>
      </c>
      <c r="AC2387" s="275"/>
      <c r="AD2387" s="275"/>
      <c r="AE2387" s="275">
        <f>SUM(AC2387:AD2387)</f>
        <v>0</v>
      </c>
      <c r="AF2387" s="500"/>
      <c r="AG2387" s="275"/>
      <c r="AH2387" s="275"/>
      <c r="AI2387" s="275">
        <f>SUM(AG2387:AH2387)</f>
        <v>0</v>
      </c>
      <c r="AJ2387" s="275"/>
      <c r="AK2387" s="275"/>
      <c r="AL2387" s="275">
        <f>SUM(AJ2387:AK2387)</f>
        <v>0</v>
      </c>
      <c r="AM2387" s="275"/>
      <c r="AN2387" s="275"/>
      <c r="AO2387" s="275">
        <f>SUM(AM2387:AN2387)</f>
        <v>0</v>
      </c>
      <c r="AP2387" s="275"/>
      <c r="AQ2387" s="275"/>
      <c r="AR2387" s="275">
        <f>SUM(AP2387:AQ2387)</f>
        <v>0</v>
      </c>
      <c r="AS2387" s="500"/>
      <c r="AT2387" s="275"/>
      <c r="AU2387" s="275"/>
      <c r="AV2387" s="275">
        <f>SUM(AT2387:AU2387)</f>
        <v>0</v>
      </c>
      <c r="AW2387" s="567">
        <f t="shared" si="11493"/>
        <v>3</v>
      </c>
      <c r="AX2387" s="567">
        <f t="shared" si="11494"/>
        <v>1</v>
      </c>
      <c r="AY2387" s="567">
        <f t="shared" si="11495"/>
        <v>4</v>
      </c>
      <c r="AZ2387" s="159">
        <v>1</v>
      </c>
      <c r="BA2387" s="159">
        <v>4</v>
      </c>
      <c r="BB2387" s="275">
        <f>SUM(AZ2387:BA2387)</f>
        <v>5</v>
      </c>
      <c r="BC2387" s="275"/>
      <c r="BD2387" s="275"/>
      <c r="BE2387" s="275">
        <f>SUM(BC2387:BD2387)</f>
        <v>0</v>
      </c>
      <c r="BF2387" s="521"/>
      <c r="BG2387" s="605">
        <f>SUM(F2387,S2387,AF2387,AS2387)</f>
        <v>50</v>
      </c>
      <c r="BH2387" s="533">
        <f>SUM(G2387,T2387,AG2387)</f>
        <v>0</v>
      </c>
      <c r="BI2387" s="533">
        <f t="shared" si="11496"/>
        <v>1</v>
      </c>
      <c r="BJ2387" s="533">
        <f t="shared" si="11497"/>
        <v>1</v>
      </c>
      <c r="BK2387" s="533">
        <f t="shared" si="11498"/>
        <v>0</v>
      </c>
      <c r="BL2387" s="533">
        <f t="shared" si="11499"/>
        <v>0</v>
      </c>
      <c r="BM2387" s="533">
        <f t="shared" si="11500"/>
        <v>0</v>
      </c>
      <c r="BN2387" s="533">
        <f>SUM(M2387,Z2387,AM2387)</f>
        <v>0</v>
      </c>
      <c r="BO2387" s="533">
        <f t="shared" si="11501"/>
        <v>0</v>
      </c>
      <c r="BP2387" s="533">
        <f t="shared" si="11502"/>
        <v>0</v>
      </c>
      <c r="BQ2387" s="533">
        <f t="shared" si="11503"/>
        <v>3</v>
      </c>
      <c r="BR2387" s="533">
        <f t="shared" si="11504"/>
        <v>0</v>
      </c>
      <c r="BS2387" s="533">
        <f t="shared" si="11505"/>
        <v>3</v>
      </c>
      <c r="BT2387" s="533">
        <f>AT2387</f>
        <v>0</v>
      </c>
      <c r="BU2387" s="533">
        <f t="shared" si="11506"/>
        <v>0</v>
      </c>
      <c r="BV2387" s="533">
        <f t="shared" si="11507"/>
        <v>0</v>
      </c>
      <c r="BW2387" s="536">
        <f>SUM(BH2387,BK2387,BN2387,BQ2387,BT2387)</f>
        <v>3</v>
      </c>
      <c r="BX2387" s="536">
        <f t="shared" si="11508"/>
        <v>1</v>
      </c>
      <c r="BY2387" s="536">
        <f t="shared" si="11509"/>
        <v>4</v>
      </c>
      <c r="BZ2387" t="s">
        <v>74</v>
      </c>
      <c r="CA2387" s="553">
        <f>AZ2387</f>
        <v>1</v>
      </c>
      <c r="CB2387" s="553">
        <f t="shared" si="11510"/>
        <v>4</v>
      </c>
      <c r="CC2387" s="553">
        <f t="shared" si="11511"/>
        <v>5</v>
      </c>
      <c r="CD2387" s="553">
        <f>BC2387</f>
        <v>0</v>
      </c>
      <c r="CE2387" s="553">
        <f t="shared" si="11512"/>
        <v>0</v>
      </c>
      <c r="CF2387" s="553">
        <f t="shared" si="11513"/>
        <v>0</v>
      </c>
    </row>
    <row r="2388" spans="1:84">
      <c r="A2388" s="149"/>
      <c r="B2388" s="151"/>
      <c r="C2388" s="151"/>
      <c r="D2388" s="151"/>
      <c r="E2388" s="370"/>
      <c r="F2388" s="592">
        <f>SUM(F2386:F2387)</f>
        <v>100</v>
      </c>
      <c r="G2388" s="168">
        <f t="shared" ref="G2388:BE2388" si="11514">SUM(G2386:G2387)</f>
        <v>8</v>
      </c>
      <c r="H2388" s="168">
        <f t="shared" si="11514"/>
        <v>2</v>
      </c>
      <c r="I2388" s="168">
        <f t="shared" si="11514"/>
        <v>10</v>
      </c>
      <c r="J2388" s="168">
        <f t="shared" si="11514"/>
        <v>3</v>
      </c>
      <c r="K2388" s="168">
        <f t="shared" si="11514"/>
        <v>1</v>
      </c>
      <c r="L2388" s="168">
        <f t="shared" si="11514"/>
        <v>4</v>
      </c>
      <c r="M2388" s="168">
        <f t="shared" si="11514"/>
        <v>0</v>
      </c>
      <c r="N2388" s="168">
        <f t="shared" si="11514"/>
        <v>0</v>
      </c>
      <c r="O2388" s="168">
        <f t="shared" si="11514"/>
        <v>0</v>
      </c>
      <c r="P2388" s="168">
        <f t="shared" si="11514"/>
        <v>10</v>
      </c>
      <c r="Q2388" s="168">
        <f t="shared" si="11514"/>
        <v>5</v>
      </c>
      <c r="R2388" s="168">
        <f t="shared" si="11514"/>
        <v>15</v>
      </c>
      <c r="S2388" s="502">
        <f t="shared" si="11514"/>
        <v>0</v>
      </c>
      <c r="T2388" s="168">
        <f t="shared" si="11514"/>
        <v>0</v>
      </c>
      <c r="U2388" s="168">
        <f t="shared" si="11514"/>
        <v>0</v>
      </c>
      <c r="V2388" s="168">
        <f t="shared" si="11514"/>
        <v>0</v>
      </c>
      <c r="W2388" s="168">
        <f t="shared" si="11514"/>
        <v>0</v>
      </c>
      <c r="X2388" s="168">
        <f t="shared" si="11514"/>
        <v>0</v>
      </c>
      <c r="Y2388" s="168">
        <f t="shared" si="11514"/>
        <v>0</v>
      </c>
      <c r="Z2388" s="168">
        <f t="shared" si="11514"/>
        <v>0</v>
      </c>
      <c r="AA2388" s="168">
        <f t="shared" si="11514"/>
        <v>0</v>
      </c>
      <c r="AB2388" s="168">
        <f t="shared" si="11514"/>
        <v>0</v>
      </c>
      <c r="AC2388" s="168">
        <f t="shared" si="11514"/>
        <v>0</v>
      </c>
      <c r="AD2388" s="168">
        <f t="shared" si="11514"/>
        <v>0</v>
      </c>
      <c r="AE2388" s="168">
        <f t="shared" si="11514"/>
        <v>0</v>
      </c>
      <c r="AF2388" s="502">
        <f t="shared" si="11514"/>
        <v>0</v>
      </c>
      <c r="AG2388" s="168">
        <f t="shared" si="11514"/>
        <v>0</v>
      </c>
      <c r="AH2388" s="168">
        <f t="shared" si="11514"/>
        <v>0</v>
      </c>
      <c r="AI2388" s="168">
        <f t="shared" si="11514"/>
        <v>0</v>
      </c>
      <c r="AJ2388" s="168">
        <f t="shared" si="11514"/>
        <v>0</v>
      </c>
      <c r="AK2388" s="168">
        <f t="shared" si="11514"/>
        <v>0</v>
      </c>
      <c r="AL2388" s="168">
        <f t="shared" si="11514"/>
        <v>0</v>
      </c>
      <c r="AM2388" s="168">
        <f t="shared" si="11514"/>
        <v>0</v>
      </c>
      <c r="AN2388" s="168">
        <f t="shared" si="11514"/>
        <v>0</v>
      </c>
      <c r="AO2388" s="168">
        <f t="shared" si="11514"/>
        <v>0</v>
      </c>
      <c r="AP2388" s="168">
        <f t="shared" si="11514"/>
        <v>0</v>
      </c>
      <c r="AQ2388" s="168">
        <f t="shared" si="11514"/>
        <v>0</v>
      </c>
      <c r="AR2388" s="168">
        <f t="shared" si="11514"/>
        <v>0</v>
      </c>
      <c r="AS2388" s="502">
        <f t="shared" si="11514"/>
        <v>0</v>
      </c>
      <c r="AT2388" s="168">
        <f t="shared" si="11514"/>
        <v>0</v>
      </c>
      <c r="AU2388" s="168">
        <f t="shared" si="11514"/>
        <v>0</v>
      </c>
      <c r="AV2388" s="168">
        <f t="shared" si="11514"/>
        <v>0</v>
      </c>
      <c r="AW2388" s="569">
        <f t="shared" si="11514"/>
        <v>21</v>
      </c>
      <c r="AX2388" s="569">
        <f t="shared" si="11514"/>
        <v>8</v>
      </c>
      <c r="AY2388" s="569">
        <f t="shared" si="11514"/>
        <v>29</v>
      </c>
      <c r="AZ2388" s="168">
        <f t="shared" si="11514"/>
        <v>3</v>
      </c>
      <c r="BA2388" s="168">
        <f t="shared" si="11514"/>
        <v>10</v>
      </c>
      <c r="BB2388" s="168">
        <f t="shared" si="11514"/>
        <v>13</v>
      </c>
      <c r="BC2388" s="168">
        <f t="shared" si="11514"/>
        <v>0</v>
      </c>
      <c r="BD2388" s="168">
        <f t="shared" si="11514"/>
        <v>0</v>
      </c>
      <c r="BE2388" s="168">
        <f t="shared" si="11514"/>
        <v>0</v>
      </c>
      <c r="BF2388" s="523"/>
      <c r="BG2388" s="605">
        <f>SUM(F2388,S2388,AF2388,AS2388)</f>
        <v>100</v>
      </c>
      <c r="BH2388" s="533">
        <f>SUM(G2388,T2388,AG2388)</f>
        <v>8</v>
      </c>
      <c r="BI2388" s="533">
        <f t="shared" si="11496"/>
        <v>2</v>
      </c>
      <c r="BJ2388" s="533">
        <f t="shared" si="11497"/>
        <v>10</v>
      </c>
      <c r="BK2388" s="533">
        <f t="shared" si="11498"/>
        <v>3</v>
      </c>
      <c r="BL2388" s="533">
        <f t="shared" si="11499"/>
        <v>1</v>
      </c>
      <c r="BM2388" s="533">
        <f t="shared" si="11500"/>
        <v>4</v>
      </c>
      <c r="BN2388" s="533">
        <f>SUM(M2388,Z2388,AM2388)</f>
        <v>0</v>
      </c>
      <c r="BO2388" s="533">
        <f t="shared" si="11501"/>
        <v>0</v>
      </c>
      <c r="BP2388" s="533">
        <f t="shared" si="11502"/>
        <v>0</v>
      </c>
      <c r="BQ2388" s="533">
        <f t="shared" si="11503"/>
        <v>10</v>
      </c>
      <c r="BR2388" s="533">
        <f t="shared" si="11504"/>
        <v>5</v>
      </c>
      <c r="BS2388" s="533">
        <f t="shared" si="11505"/>
        <v>15</v>
      </c>
      <c r="BT2388" s="533">
        <f>AT2388</f>
        <v>0</v>
      </c>
      <c r="BU2388" s="533">
        <f t="shared" si="11506"/>
        <v>0</v>
      </c>
      <c r="BV2388" s="533">
        <f t="shared" si="11507"/>
        <v>0</v>
      </c>
      <c r="BW2388" s="536">
        <f>SUM(BH2388,BK2388,BN2388,BQ2388,BT2388)</f>
        <v>21</v>
      </c>
      <c r="BX2388" s="536">
        <f t="shared" si="11508"/>
        <v>8</v>
      </c>
      <c r="BY2388" s="536">
        <f t="shared" si="11509"/>
        <v>29</v>
      </c>
      <c r="BZ2388" t="s">
        <v>74</v>
      </c>
      <c r="CA2388" s="553">
        <f>AZ2388</f>
        <v>3</v>
      </c>
      <c r="CB2388" s="553">
        <f t="shared" si="11510"/>
        <v>10</v>
      </c>
      <c r="CC2388" s="553">
        <f t="shared" si="11511"/>
        <v>13</v>
      </c>
      <c r="CD2388" s="553">
        <f>BC2388</f>
        <v>0</v>
      </c>
      <c r="CE2388" s="553">
        <f t="shared" si="11512"/>
        <v>0</v>
      </c>
      <c r="CF2388" s="553">
        <f t="shared" si="11513"/>
        <v>0</v>
      </c>
    </row>
    <row r="2389" spans="1:84" ht="6.75" customHeight="1">
      <c r="A2389" s="149"/>
      <c r="B2389" s="151"/>
      <c r="C2389" s="151"/>
      <c r="D2389" s="151"/>
      <c r="E2389" s="288"/>
      <c r="F2389" s="592"/>
      <c r="G2389" s="159"/>
      <c r="H2389" s="159"/>
      <c r="I2389" s="275"/>
      <c r="J2389" s="279"/>
      <c r="K2389" s="159"/>
      <c r="L2389" s="275"/>
      <c r="M2389" s="159"/>
      <c r="N2389" s="159"/>
      <c r="O2389" s="275"/>
      <c r="P2389" s="279"/>
      <c r="Q2389" s="159"/>
      <c r="R2389" s="275"/>
      <c r="S2389" s="500"/>
      <c r="T2389" s="275"/>
      <c r="U2389" s="275"/>
      <c r="V2389" s="275"/>
      <c r="W2389" s="275"/>
      <c r="X2389" s="275"/>
      <c r="Y2389" s="275"/>
      <c r="Z2389" s="275"/>
      <c r="AA2389" s="275"/>
      <c r="AB2389" s="275"/>
      <c r="AC2389" s="275"/>
      <c r="AD2389" s="275"/>
      <c r="AE2389" s="275"/>
      <c r="AF2389" s="500"/>
      <c r="AG2389" s="275"/>
      <c r="AH2389" s="275"/>
      <c r="AI2389" s="275"/>
      <c r="AJ2389" s="275"/>
      <c r="AK2389" s="275"/>
      <c r="AL2389" s="275"/>
      <c r="AM2389" s="275"/>
      <c r="AN2389" s="275"/>
      <c r="AO2389" s="275"/>
      <c r="AP2389" s="275"/>
      <c r="AQ2389" s="275"/>
      <c r="AR2389" s="275"/>
      <c r="AS2389" s="500"/>
      <c r="AT2389" s="275"/>
      <c r="AU2389" s="275"/>
      <c r="AV2389" s="275"/>
      <c r="AW2389" s="567"/>
      <c r="AX2389" s="567"/>
      <c r="AY2389" s="567"/>
      <c r="AZ2389" s="279"/>
      <c r="BA2389" s="159"/>
      <c r="BB2389" s="275"/>
      <c r="BC2389" s="275"/>
      <c r="BD2389" s="275"/>
      <c r="BE2389" s="275"/>
      <c r="BF2389" s="521"/>
    </row>
    <row r="2390" spans="1:84">
      <c r="A2390" s="149"/>
      <c r="B2390" s="149" t="s">
        <v>160</v>
      </c>
      <c r="C2390" s="151"/>
      <c r="D2390" s="151"/>
      <c r="E2390" s="379" t="s">
        <v>260</v>
      </c>
      <c r="F2390" s="592"/>
      <c r="G2390" s="159"/>
      <c r="H2390" s="159"/>
      <c r="I2390" s="275"/>
      <c r="J2390" s="279"/>
      <c r="K2390" s="159"/>
      <c r="L2390" s="275"/>
      <c r="M2390" s="159"/>
      <c r="N2390" s="159"/>
      <c r="O2390" s="275"/>
      <c r="P2390" s="279"/>
      <c r="Q2390" s="159"/>
      <c r="R2390" s="275"/>
      <c r="S2390" s="500"/>
      <c r="T2390" s="275"/>
      <c r="U2390" s="275"/>
      <c r="V2390" s="275"/>
      <c r="W2390" s="275"/>
      <c r="X2390" s="275"/>
      <c r="Y2390" s="275"/>
      <c r="Z2390" s="275"/>
      <c r="AA2390" s="275"/>
      <c r="AB2390" s="275"/>
      <c r="AC2390" s="275"/>
      <c r="AD2390" s="275"/>
      <c r="AE2390" s="275"/>
      <c r="AF2390" s="500"/>
      <c r="AG2390" s="275"/>
      <c r="AH2390" s="275"/>
      <c r="AI2390" s="275"/>
      <c r="AJ2390" s="275"/>
      <c r="AK2390" s="275"/>
      <c r="AL2390" s="275"/>
      <c r="AM2390" s="275"/>
      <c r="AN2390" s="275"/>
      <c r="AO2390" s="275"/>
      <c r="AP2390" s="275"/>
      <c r="AQ2390" s="275"/>
      <c r="AR2390" s="275"/>
      <c r="AS2390" s="500"/>
      <c r="AT2390" s="275"/>
      <c r="AU2390" s="275"/>
      <c r="AV2390" s="275"/>
      <c r="AW2390" s="567"/>
      <c r="AX2390" s="567"/>
      <c r="AY2390" s="567"/>
      <c r="AZ2390" s="279"/>
      <c r="BA2390" s="159"/>
      <c r="BB2390" s="275"/>
      <c r="BC2390" s="275"/>
      <c r="BD2390" s="275"/>
      <c r="BE2390" s="275"/>
      <c r="BF2390" s="521"/>
    </row>
    <row r="2391" spans="1:84">
      <c r="A2391" s="149"/>
      <c r="B2391" s="151"/>
      <c r="C2391" s="151"/>
      <c r="D2391" s="151"/>
      <c r="E2391" s="288" t="s">
        <v>77</v>
      </c>
      <c r="F2391" s="592">
        <v>30</v>
      </c>
      <c r="G2391" s="159"/>
      <c r="H2391" s="159"/>
      <c r="I2391" s="275">
        <f>SUM(G2391:H2391)</f>
        <v>0</v>
      </c>
      <c r="J2391" s="159"/>
      <c r="K2391" s="159"/>
      <c r="L2391" s="275">
        <f>SUM(J2391:K2391)</f>
        <v>0</v>
      </c>
      <c r="M2391" s="159"/>
      <c r="N2391" s="159"/>
      <c r="O2391" s="275">
        <f>SUM(M2391:N2391)</f>
        <v>0</v>
      </c>
      <c r="P2391" s="159"/>
      <c r="Q2391" s="159"/>
      <c r="R2391" s="275">
        <f>SUM(P2391:Q2391)</f>
        <v>0</v>
      </c>
      <c r="S2391" s="500"/>
      <c r="T2391" s="275"/>
      <c r="U2391" s="275"/>
      <c r="V2391" s="275">
        <f>SUM(T2391:U2391)</f>
        <v>0</v>
      </c>
      <c r="W2391" s="275"/>
      <c r="X2391" s="275"/>
      <c r="Y2391" s="275">
        <f>SUM(W2391:X2391)</f>
        <v>0</v>
      </c>
      <c r="Z2391" s="275"/>
      <c r="AA2391" s="275"/>
      <c r="AB2391" s="275">
        <f>SUM(Z2391:AA2391)</f>
        <v>0</v>
      </c>
      <c r="AC2391" s="275"/>
      <c r="AD2391" s="275"/>
      <c r="AE2391" s="275">
        <f>SUM(AC2391:AD2391)</f>
        <v>0</v>
      </c>
      <c r="AF2391" s="500"/>
      <c r="AG2391" s="275"/>
      <c r="AH2391" s="275"/>
      <c r="AI2391" s="275">
        <f>SUM(AG2391:AH2391)</f>
        <v>0</v>
      </c>
      <c r="AJ2391" s="275"/>
      <c r="AK2391" s="275"/>
      <c r="AL2391" s="275">
        <f>SUM(AJ2391:AK2391)</f>
        <v>0</v>
      </c>
      <c r="AM2391" s="275"/>
      <c r="AN2391" s="275"/>
      <c r="AO2391" s="275">
        <f>SUM(AM2391:AN2391)</f>
        <v>0</v>
      </c>
      <c r="AP2391" s="275"/>
      <c r="AQ2391" s="275"/>
      <c r="AR2391" s="275">
        <f>SUM(AP2391:AQ2391)</f>
        <v>0</v>
      </c>
      <c r="AS2391" s="500"/>
      <c r="AT2391" s="275"/>
      <c r="AU2391" s="275"/>
      <c r="AV2391" s="275">
        <f>SUM(AT2391:AU2391)</f>
        <v>0</v>
      </c>
      <c r="AW2391" s="567">
        <f t="shared" ref="AW2391:AW2392" si="11515">SUM(G2391,J2391,M2391,P2391,T2391,W2391,Z2391,AC2391,AG2391,AJ2391,AM2391,AP2391,AT2391)</f>
        <v>0</v>
      </c>
      <c r="AX2391" s="567">
        <f t="shared" ref="AX2391:AX2392" si="11516">SUM(H2391,K2391,N2391,Q2391,U2391,X2391,AA2391,AD2391,AH2391,AK2391,AN2391,AQ2391,AU2391)</f>
        <v>0</v>
      </c>
      <c r="AY2391" s="567">
        <f t="shared" ref="AY2391:AY2392" si="11517">SUM(I2391,L2391,O2391,R2391,V2391,Y2391,AB2391,AE2391,AI2391,AL2391,AO2391,AR2391,AV2391)</f>
        <v>0</v>
      </c>
      <c r="AZ2391" s="159"/>
      <c r="BA2391" s="159"/>
      <c r="BB2391" s="275">
        <f>SUM(AZ2391:BA2391)</f>
        <v>0</v>
      </c>
      <c r="BC2391" s="275"/>
      <c r="BD2391" s="275"/>
      <c r="BE2391" s="275">
        <f>SUM(BC2391:BD2391)</f>
        <v>0</v>
      </c>
      <c r="BF2391" s="521"/>
      <c r="BG2391" s="605">
        <f>SUM(F2391,S2391,AF2391,AS2391)</f>
        <v>30</v>
      </c>
      <c r="BH2391" s="533">
        <f>SUM(G2391,T2391,AG2391)</f>
        <v>0</v>
      </c>
      <c r="BI2391" s="533">
        <f t="shared" ref="BI2391:BI2394" si="11518">SUM(H2391,U2391,AH2391)</f>
        <v>0</v>
      </c>
      <c r="BJ2391" s="533">
        <f t="shared" ref="BJ2391:BJ2394" si="11519">SUM(I2391,V2391,AI2391)</f>
        <v>0</v>
      </c>
      <c r="BK2391" s="533">
        <f t="shared" ref="BK2391:BK2394" si="11520">SUM(J2391,W2391,AJ2391)</f>
        <v>0</v>
      </c>
      <c r="BL2391" s="533">
        <f t="shared" ref="BL2391:BL2394" si="11521">SUM(K2391,X2391,AK2391)</f>
        <v>0</v>
      </c>
      <c r="BM2391" s="533">
        <f t="shared" ref="BM2391:BM2394" si="11522">SUM(L2391,Y2391,AL2391)</f>
        <v>0</v>
      </c>
      <c r="BN2391" s="533">
        <f>SUM(M2391,Z2391,AM2391)</f>
        <v>0</v>
      </c>
      <c r="BO2391" s="533">
        <f t="shared" ref="BO2391:BO2394" si="11523">SUM(N2391,AA2391,AN2391)</f>
        <v>0</v>
      </c>
      <c r="BP2391" s="533">
        <f t="shared" ref="BP2391:BP2394" si="11524">SUM(O2391,AB2391,AO2391)</f>
        <v>0</v>
      </c>
      <c r="BQ2391" s="533">
        <f t="shared" ref="BQ2391:BQ2394" si="11525">SUM(P2391,AC2391,AP2391)</f>
        <v>0</v>
      </c>
      <c r="BR2391" s="533">
        <f t="shared" ref="BR2391:BR2394" si="11526">SUM(Q2391,AD2391,AQ2391)</f>
        <v>0</v>
      </c>
      <c r="BS2391" s="533">
        <f t="shared" ref="BS2391:BS2394" si="11527">SUM(R2391,AE2391,AR2391)</f>
        <v>0</v>
      </c>
      <c r="BT2391" s="533">
        <f>AT2391</f>
        <v>0</v>
      </c>
      <c r="BU2391" s="533">
        <f t="shared" ref="BU2391:BU2394" si="11528">AU2391</f>
        <v>0</v>
      </c>
      <c r="BV2391" s="533">
        <f t="shared" ref="BV2391:BV2394" si="11529">AV2391</f>
        <v>0</v>
      </c>
      <c r="BW2391" s="536">
        <f>SUM(BH2391,BK2391,BN2391,BQ2391,BT2391)</f>
        <v>0</v>
      </c>
      <c r="BX2391" s="536">
        <f t="shared" ref="BX2391:BX2394" si="11530">SUM(BI2391,BL2391,BO2391,BR2391,BU2391)</f>
        <v>0</v>
      </c>
      <c r="BY2391" s="536">
        <f t="shared" ref="BY2391:BY2394" si="11531">SUM(BJ2391,BM2391,BP2391,BS2391,BV2391)</f>
        <v>0</v>
      </c>
      <c r="BZ2391" t="s">
        <v>74</v>
      </c>
      <c r="CA2391" s="553">
        <f>AZ2391</f>
        <v>0</v>
      </c>
      <c r="CB2391" s="553">
        <f t="shared" ref="CB2391:CB2394" si="11532">BA2391</f>
        <v>0</v>
      </c>
      <c r="CC2391" s="553">
        <f t="shared" ref="CC2391:CC2394" si="11533">BB2391</f>
        <v>0</v>
      </c>
      <c r="CD2391" s="553">
        <f>BC2391</f>
        <v>0</v>
      </c>
      <c r="CE2391" s="553">
        <f t="shared" ref="CE2391:CE2394" si="11534">BD2391</f>
        <v>0</v>
      </c>
      <c r="CF2391" s="553">
        <f t="shared" ref="CF2391:CF2394" si="11535">BE2391</f>
        <v>0</v>
      </c>
    </row>
    <row r="2392" spans="1:84">
      <c r="A2392" s="149"/>
      <c r="B2392" s="151"/>
      <c r="C2392" s="151"/>
      <c r="D2392" s="151"/>
      <c r="E2392" s="288" t="s">
        <v>78</v>
      </c>
      <c r="F2392" s="592">
        <v>30</v>
      </c>
      <c r="G2392" s="159"/>
      <c r="H2392" s="159"/>
      <c r="I2392" s="275">
        <f>SUM(G2392:H2392)</f>
        <v>0</v>
      </c>
      <c r="J2392" s="159"/>
      <c r="K2392" s="159"/>
      <c r="L2392" s="275">
        <f>SUM(J2392:K2392)</f>
        <v>0</v>
      </c>
      <c r="M2392" s="159"/>
      <c r="N2392" s="159"/>
      <c r="O2392" s="275">
        <f>SUM(M2392:N2392)</f>
        <v>0</v>
      </c>
      <c r="P2392" s="159"/>
      <c r="Q2392" s="159"/>
      <c r="R2392" s="275">
        <f>SUM(P2392:Q2392)</f>
        <v>0</v>
      </c>
      <c r="S2392" s="500"/>
      <c r="T2392" s="275"/>
      <c r="U2392" s="275"/>
      <c r="V2392" s="275">
        <f>SUM(T2392:U2392)</f>
        <v>0</v>
      </c>
      <c r="W2392" s="275"/>
      <c r="X2392" s="275"/>
      <c r="Y2392" s="275">
        <f>SUM(W2392:X2392)</f>
        <v>0</v>
      </c>
      <c r="Z2392" s="275"/>
      <c r="AA2392" s="275"/>
      <c r="AB2392" s="275">
        <f>SUM(Z2392:AA2392)</f>
        <v>0</v>
      </c>
      <c r="AC2392" s="275"/>
      <c r="AD2392" s="275"/>
      <c r="AE2392" s="275">
        <f>SUM(AC2392:AD2392)</f>
        <v>0</v>
      </c>
      <c r="AF2392" s="500"/>
      <c r="AG2392" s="275"/>
      <c r="AH2392" s="275"/>
      <c r="AI2392" s="275">
        <f>SUM(AG2392:AH2392)</f>
        <v>0</v>
      </c>
      <c r="AJ2392" s="275"/>
      <c r="AK2392" s="275"/>
      <c r="AL2392" s="275">
        <f>SUM(AJ2392:AK2392)</f>
        <v>0</v>
      </c>
      <c r="AM2392" s="275"/>
      <c r="AN2392" s="275"/>
      <c r="AO2392" s="275">
        <f>SUM(AM2392:AN2392)</f>
        <v>0</v>
      </c>
      <c r="AP2392" s="275"/>
      <c r="AQ2392" s="275"/>
      <c r="AR2392" s="275">
        <f>SUM(AP2392:AQ2392)</f>
        <v>0</v>
      </c>
      <c r="AS2392" s="500"/>
      <c r="AT2392" s="275"/>
      <c r="AU2392" s="275"/>
      <c r="AV2392" s="275">
        <f>SUM(AT2392:AU2392)</f>
        <v>0</v>
      </c>
      <c r="AW2392" s="567">
        <f t="shared" si="11515"/>
        <v>0</v>
      </c>
      <c r="AX2392" s="567">
        <f t="shared" si="11516"/>
        <v>0</v>
      </c>
      <c r="AY2392" s="567">
        <f t="shared" si="11517"/>
        <v>0</v>
      </c>
      <c r="AZ2392" s="159"/>
      <c r="BA2392" s="159"/>
      <c r="BB2392" s="275">
        <f>SUM(AZ2392:BA2392)</f>
        <v>0</v>
      </c>
      <c r="BC2392" s="275"/>
      <c r="BD2392" s="275"/>
      <c r="BE2392" s="275">
        <f>SUM(BC2392:BD2392)</f>
        <v>0</v>
      </c>
      <c r="BF2392" s="521"/>
      <c r="BG2392" s="605">
        <f>SUM(F2392,S2392,AF2392,AS2392)</f>
        <v>30</v>
      </c>
      <c r="BH2392" s="533">
        <f>SUM(G2392,T2392,AG2392)</f>
        <v>0</v>
      </c>
      <c r="BI2392" s="533">
        <f t="shared" si="11518"/>
        <v>0</v>
      </c>
      <c r="BJ2392" s="533">
        <f t="shared" si="11519"/>
        <v>0</v>
      </c>
      <c r="BK2392" s="533">
        <f t="shared" si="11520"/>
        <v>0</v>
      </c>
      <c r="BL2392" s="533">
        <f t="shared" si="11521"/>
        <v>0</v>
      </c>
      <c r="BM2392" s="533">
        <f t="shared" si="11522"/>
        <v>0</v>
      </c>
      <c r="BN2392" s="533">
        <f>SUM(M2392,Z2392,AM2392)</f>
        <v>0</v>
      </c>
      <c r="BO2392" s="533">
        <f t="shared" si="11523"/>
        <v>0</v>
      </c>
      <c r="BP2392" s="533">
        <f t="shared" si="11524"/>
        <v>0</v>
      </c>
      <c r="BQ2392" s="533">
        <f t="shared" si="11525"/>
        <v>0</v>
      </c>
      <c r="BR2392" s="533">
        <f t="shared" si="11526"/>
        <v>0</v>
      </c>
      <c r="BS2392" s="533">
        <f t="shared" si="11527"/>
        <v>0</v>
      </c>
      <c r="BT2392" s="533">
        <f>AT2392</f>
        <v>0</v>
      </c>
      <c r="BU2392" s="533">
        <f t="shared" si="11528"/>
        <v>0</v>
      </c>
      <c r="BV2392" s="533">
        <f t="shared" si="11529"/>
        <v>0</v>
      </c>
      <c r="BW2392" s="536">
        <f>SUM(BH2392,BK2392,BN2392,BQ2392,BT2392)</f>
        <v>0</v>
      </c>
      <c r="BX2392" s="536">
        <f t="shared" si="11530"/>
        <v>0</v>
      </c>
      <c r="BY2392" s="536">
        <f t="shared" si="11531"/>
        <v>0</v>
      </c>
      <c r="BZ2392" t="s">
        <v>74</v>
      </c>
      <c r="CA2392" s="553">
        <f>AZ2392</f>
        <v>0</v>
      </c>
      <c r="CB2392" s="553">
        <f t="shared" si="11532"/>
        <v>0</v>
      </c>
      <c r="CC2392" s="553">
        <f t="shared" si="11533"/>
        <v>0</v>
      </c>
      <c r="CD2392" s="553">
        <f>BC2392</f>
        <v>0</v>
      </c>
      <c r="CE2392" s="553">
        <f t="shared" si="11534"/>
        <v>0</v>
      </c>
      <c r="CF2392" s="553">
        <f t="shared" si="11535"/>
        <v>0</v>
      </c>
    </row>
    <row r="2393" spans="1:84">
      <c r="A2393" s="149"/>
      <c r="B2393" s="151"/>
      <c r="C2393" s="151"/>
      <c r="D2393" s="151"/>
      <c r="E2393" s="288"/>
      <c r="F2393" s="592">
        <f>SUM(F2391:F2392)</f>
        <v>60</v>
      </c>
      <c r="G2393" s="168">
        <f t="shared" ref="G2393:BE2393" si="11536">SUM(G2391:G2392)</f>
        <v>0</v>
      </c>
      <c r="H2393" s="168">
        <f t="shared" si="11536"/>
        <v>0</v>
      </c>
      <c r="I2393" s="168">
        <f t="shared" si="11536"/>
        <v>0</v>
      </c>
      <c r="J2393" s="168">
        <f t="shared" si="11536"/>
        <v>0</v>
      </c>
      <c r="K2393" s="168">
        <f t="shared" si="11536"/>
        <v>0</v>
      </c>
      <c r="L2393" s="168">
        <f t="shared" si="11536"/>
        <v>0</v>
      </c>
      <c r="M2393" s="168">
        <f t="shared" si="11536"/>
        <v>0</v>
      </c>
      <c r="N2393" s="168">
        <f t="shared" si="11536"/>
        <v>0</v>
      </c>
      <c r="O2393" s="168">
        <f t="shared" si="11536"/>
        <v>0</v>
      </c>
      <c r="P2393" s="168">
        <f t="shared" si="11536"/>
        <v>0</v>
      </c>
      <c r="Q2393" s="168">
        <f t="shared" si="11536"/>
        <v>0</v>
      </c>
      <c r="R2393" s="168">
        <f t="shared" si="11536"/>
        <v>0</v>
      </c>
      <c r="S2393" s="502">
        <f t="shared" si="11536"/>
        <v>0</v>
      </c>
      <c r="T2393" s="168">
        <f t="shared" si="11536"/>
        <v>0</v>
      </c>
      <c r="U2393" s="168">
        <f t="shared" si="11536"/>
        <v>0</v>
      </c>
      <c r="V2393" s="168">
        <f t="shared" si="11536"/>
        <v>0</v>
      </c>
      <c r="W2393" s="168">
        <f t="shared" si="11536"/>
        <v>0</v>
      </c>
      <c r="X2393" s="168">
        <f t="shared" si="11536"/>
        <v>0</v>
      </c>
      <c r="Y2393" s="168">
        <f t="shared" si="11536"/>
        <v>0</v>
      </c>
      <c r="Z2393" s="168">
        <f t="shared" si="11536"/>
        <v>0</v>
      </c>
      <c r="AA2393" s="168">
        <f t="shared" si="11536"/>
        <v>0</v>
      </c>
      <c r="AB2393" s="168">
        <f t="shared" si="11536"/>
        <v>0</v>
      </c>
      <c r="AC2393" s="168">
        <f t="shared" si="11536"/>
        <v>0</v>
      </c>
      <c r="AD2393" s="168">
        <f t="shared" si="11536"/>
        <v>0</v>
      </c>
      <c r="AE2393" s="168">
        <f t="shared" si="11536"/>
        <v>0</v>
      </c>
      <c r="AF2393" s="502">
        <f t="shared" si="11536"/>
        <v>0</v>
      </c>
      <c r="AG2393" s="168">
        <f t="shared" si="11536"/>
        <v>0</v>
      </c>
      <c r="AH2393" s="168">
        <f t="shared" si="11536"/>
        <v>0</v>
      </c>
      <c r="AI2393" s="168">
        <f t="shared" si="11536"/>
        <v>0</v>
      </c>
      <c r="AJ2393" s="168">
        <f t="shared" si="11536"/>
        <v>0</v>
      </c>
      <c r="AK2393" s="168">
        <f t="shared" si="11536"/>
        <v>0</v>
      </c>
      <c r="AL2393" s="168">
        <f t="shared" si="11536"/>
        <v>0</v>
      </c>
      <c r="AM2393" s="168">
        <f t="shared" si="11536"/>
        <v>0</v>
      </c>
      <c r="AN2393" s="168">
        <f t="shared" si="11536"/>
        <v>0</v>
      </c>
      <c r="AO2393" s="168">
        <f t="shared" si="11536"/>
        <v>0</v>
      </c>
      <c r="AP2393" s="168">
        <f t="shared" si="11536"/>
        <v>0</v>
      </c>
      <c r="AQ2393" s="168">
        <f t="shared" si="11536"/>
        <v>0</v>
      </c>
      <c r="AR2393" s="168">
        <f t="shared" si="11536"/>
        <v>0</v>
      </c>
      <c r="AS2393" s="502">
        <f t="shared" si="11536"/>
        <v>0</v>
      </c>
      <c r="AT2393" s="168">
        <f t="shared" si="11536"/>
        <v>0</v>
      </c>
      <c r="AU2393" s="168">
        <f t="shared" si="11536"/>
        <v>0</v>
      </c>
      <c r="AV2393" s="168">
        <f t="shared" si="11536"/>
        <v>0</v>
      </c>
      <c r="AW2393" s="569">
        <f t="shared" si="11536"/>
        <v>0</v>
      </c>
      <c r="AX2393" s="569">
        <f t="shared" si="11536"/>
        <v>0</v>
      </c>
      <c r="AY2393" s="569">
        <f t="shared" si="11536"/>
        <v>0</v>
      </c>
      <c r="AZ2393" s="168">
        <f t="shared" si="11536"/>
        <v>0</v>
      </c>
      <c r="BA2393" s="168">
        <f t="shared" si="11536"/>
        <v>0</v>
      </c>
      <c r="BB2393" s="168">
        <f t="shared" si="11536"/>
        <v>0</v>
      </c>
      <c r="BC2393" s="168">
        <f t="shared" si="11536"/>
        <v>0</v>
      </c>
      <c r="BD2393" s="168">
        <f t="shared" si="11536"/>
        <v>0</v>
      </c>
      <c r="BE2393" s="168">
        <f t="shared" si="11536"/>
        <v>0</v>
      </c>
      <c r="BF2393" s="523"/>
      <c r="BG2393" s="605">
        <f>SUM(F2393,S2393,AF2393,AS2393)</f>
        <v>60</v>
      </c>
      <c r="BH2393" s="533">
        <f>SUM(G2393,T2393,AG2393)</f>
        <v>0</v>
      </c>
      <c r="BI2393" s="533">
        <f t="shared" si="11518"/>
        <v>0</v>
      </c>
      <c r="BJ2393" s="533">
        <f t="shared" si="11519"/>
        <v>0</v>
      </c>
      <c r="BK2393" s="533">
        <f t="shared" si="11520"/>
        <v>0</v>
      </c>
      <c r="BL2393" s="533">
        <f t="shared" si="11521"/>
        <v>0</v>
      </c>
      <c r="BM2393" s="533">
        <f t="shared" si="11522"/>
        <v>0</v>
      </c>
      <c r="BN2393" s="533">
        <f>SUM(M2393,Z2393,AM2393)</f>
        <v>0</v>
      </c>
      <c r="BO2393" s="533">
        <f t="shared" si="11523"/>
        <v>0</v>
      </c>
      <c r="BP2393" s="533">
        <f t="shared" si="11524"/>
        <v>0</v>
      </c>
      <c r="BQ2393" s="533">
        <f t="shared" si="11525"/>
        <v>0</v>
      </c>
      <c r="BR2393" s="533">
        <f t="shared" si="11526"/>
        <v>0</v>
      </c>
      <c r="BS2393" s="533">
        <f t="shared" si="11527"/>
        <v>0</v>
      </c>
      <c r="BT2393" s="533">
        <f>AT2393</f>
        <v>0</v>
      </c>
      <c r="BU2393" s="533">
        <f t="shared" si="11528"/>
        <v>0</v>
      </c>
      <c r="BV2393" s="533">
        <f t="shared" si="11529"/>
        <v>0</v>
      </c>
      <c r="BW2393" s="536">
        <f>SUM(BH2393,BK2393,BN2393,BQ2393,BT2393)</f>
        <v>0</v>
      </c>
      <c r="BX2393" s="536">
        <f t="shared" si="11530"/>
        <v>0</v>
      </c>
      <c r="BY2393" s="536">
        <f t="shared" si="11531"/>
        <v>0</v>
      </c>
      <c r="BZ2393" t="s">
        <v>74</v>
      </c>
      <c r="CA2393" s="553">
        <f>AZ2393</f>
        <v>0</v>
      </c>
      <c r="CB2393" s="553">
        <f t="shared" si="11532"/>
        <v>0</v>
      </c>
      <c r="CC2393" s="553">
        <f t="shared" si="11533"/>
        <v>0</v>
      </c>
      <c r="CD2393" s="553">
        <f>BC2393</f>
        <v>0</v>
      </c>
      <c r="CE2393" s="553">
        <f t="shared" si="11534"/>
        <v>0</v>
      </c>
      <c r="CF2393" s="553">
        <f t="shared" si="11535"/>
        <v>0</v>
      </c>
    </row>
    <row r="2394" spans="1:84">
      <c r="A2394" s="149"/>
      <c r="B2394" s="149" t="s">
        <v>165</v>
      </c>
      <c r="C2394" s="151"/>
      <c r="D2394" s="151"/>
      <c r="E2394" s="379" t="s">
        <v>663</v>
      </c>
      <c r="F2394" s="592">
        <v>20</v>
      </c>
      <c r="G2394" s="159"/>
      <c r="H2394" s="159"/>
      <c r="I2394" s="275">
        <f>SUM(G2394:H2394)</f>
        <v>0</v>
      </c>
      <c r="J2394" s="159"/>
      <c r="K2394" s="159"/>
      <c r="L2394" s="275">
        <f>SUM(J2394:K2394)</f>
        <v>0</v>
      </c>
      <c r="M2394" s="159"/>
      <c r="N2394" s="159"/>
      <c r="O2394" s="275">
        <f>SUM(M2394:N2394)</f>
        <v>0</v>
      </c>
      <c r="P2394" s="159"/>
      <c r="Q2394" s="159"/>
      <c r="R2394" s="275">
        <f>SUM(P2394:Q2394)</f>
        <v>0</v>
      </c>
      <c r="S2394" s="500"/>
      <c r="T2394" s="275"/>
      <c r="U2394" s="275"/>
      <c r="V2394" s="275">
        <f>SUM(T2394:U2394)</f>
        <v>0</v>
      </c>
      <c r="W2394" s="275"/>
      <c r="X2394" s="275"/>
      <c r="Y2394" s="275">
        <f>SUM(W2394:X2394)</f>
        <v>0</v>
      </c>
      <c r="Z2394" s="275"/>
      <c r="AA2394" s="275"/>
      <c r="AB2394" s="275">
        <f>SUM(Z2394:AA2394)</f>
        <v>0</v>
      </c>
      <c r="AC2394" s="275"/>
      <c r="AD2394" s="275"/>
      <c r="AE2394" s="275">
        <f>SUM(AC2394:AD2394)</f>
        <v>0</v>
      </c>
      <c r="AF2394" s="500"/>
      <c r="AG2394" s="275"/>
      <c r="AH2394" s="275"/>
      <c r="AI2394" s="275">
        <f>SUM(AG2394:AH2394)</f>
        <v>0</v>
      </c>
      <c r="AJ2394" s="275"/>
      <c r="AK2394" s="275"/>
      <c r="AL2394" s="275">
        <f>SUM(AJ2394:AK2394)</f>
        <v>0</v>
      </c>
      <c r="AM2394" s="275"/>
      <c r="AN2394" s="275"/>
      <c r="AO2394" s="275">
        <f>SUM(AM2394:AN2394)</f>
        <v>0</v>
      </c>
      <c r="AP2394" s="275"/>
      <c r="AQ2394" s="275"/>
      <c r="AR2394" s="275">
        <f>SUM(AP2394:AQ2394)</f>
        <v>0</v>
      </c>
      <c r="AS2394" s="500"/>
      <c r="AT2394" s="275"/>
      <c r="AU2394" s="275"/>
      <c r="AV2394" s="275">
        <f>SUM(AT2394:AU2394)</f>
        <v>0</v>
      </c>
      <c r="AW2394" s="567">
        <f t="shared" ref="AW2394" si="11537">SUM(G2394,J2394,M2394,P2394,T2394,W2394,Z2394,AC2394,AG2394,AJ2394,AM2394,AP2394,AT2394)</f>
        <v>0</v>
      </c>
      <c r="AX2394" s="567">
        <f t="shared" ref="AX2394" si="11538">SUM(H2394,K2394,N2394,Q2394,U2394,X2394,AA2394,AD2394,AH2394,AK2394,AN2394,AQ2394,AU2394)</f>
        <v>0</v>
      </c>
      <c r="AY2394" s="567">
        <f t="shared" ref="AY2394" si="11539">SUM(I2394,L2394,O2394,R2394,V2394,Y2394,AB2394,AE2394,AI2394,AL2394,AO2394,AR2394,AV2394)</f>
        <v>0</v>
      </c>
      <c r="AZ2394" s="159"/>
      <c r="BA2394" s="159"/>
      <c r="BB2394" s="275">
        <f>SUM(AZ2394:BA2394)</f>
        <v>0</v>
      </c>
      <c r="BC2394" s="275"/>
      <c r="BD2394" s="275"/>
      <c r="BE2394" s="275">
        <f>SUM(BC2394:BD2394)</f>
        <v>0</v>
      </c>
      <c r="BF2394" s="521"/>
      <c r="BG2394" s="605">
        <f>SUM(F2394,S2394,AF2394,AS2394)</f>
        <v>20</v>
      </c>
      <c r="BH2394" s="533">
        <f>SUM(G2394,T2394,AG2394)</f>
        <v>0</v>
      </c>
      <c r="BI2394" s="533">
        <f t="shared" si="11518"/>
        <v>0</v>
      </c>
      <c r="BJ2394" s="533">
        <f t="shared" si="11519"/>
        <v>0</v>
      </c>
      <c r="BK2394" s="533">
        <f t="shared" si="11520"/>
        <v>0</v>
      </c>
      <c r="BL2394" s="533">
        <f t="shared" si="11521"/>
        <v>0</v>
      </c>
      <c r="BM2394" s="533">
        <f t="shared" si="11522"/>
        <v>0</v>
      </c>
      <c r="BN2394" s="533">
        <f>SUM(M2394,Z2394,AM2394)</f>
        <v>0</v>
      </c>
      <c r="BO2394" s="533">
        <f t="shared" si="11523"/>
        <v>0</v>
      </c>
      <c r="BP2394" s="533">
        <f t="shared" si="11524"/>
        <v>0</v>
      </c>
      <c r="BQ2394" s="533">
        <f t="shared" si="11525"/>
        <v>0</v>
      </c>
      <c r="BR2394" s="533">
        <f t="shared" si="11526"/>
        <v>0</v>
      </c>
      <c r="BS2394" s="533">
        <f t="shared" si="11527"/>
        <v>0</v>
      </c>
      <c r="BT2394" s="533">
        <f>AT2394</f>
        <v>0</v>
      </c>
      <c r="BU2394" s="533">
        <f t="shared" si="11528"/>
        <v>0</v>
      </c>
      <c r="BV2394" s="533">
        <f t="shared" si="11529"/>
        <v>0</v>
      </c>
      <c r="BW2394" s="536">
        <f>SUM(BH2394,BK2394,BN2394,BQ2394,BT2394)</f>
        <v>0</v>
      </c>
      <c r="BX2394" s="536">
        <f t="shared" si="11530"/>
        <v>0</v>
      </c>
      <c r="BY2394" s="536">
        <f t="shared" si="11531"/>
        <v>0</v>
      </c>
      <c r="BZ2394" t="s">
        <v>74</v>
      </c>
      <c r="CA2394" s="553">
        <f>AZ2394</f>
        <v>0</v>
      </c>
      <c r="CB2394" s="553">
        <f t="shared" si="11532"/>
        <v>0</v>
      </c>
      <c r="CC2394" s="553">
        <f t="shared" si="11533"/>
        <v>0</v>
      </c>
      <c r="CD2394" s="553">
        <f>BC2394</f>
        <v>0</v>
      </c>
      <c r="CE2394" s="553">
        <f t="shared" si="11534"/>
        <v>0</v>
      </c>
      <c r="CF2394" s="553">
        <f t="shared" si="11535"/>
        <v>0</v>
      </c>
    </row>
    <row r="2395" spans="1:84">
      <c r="A2395" s="149"/>
      <c r="B2395" s="151"/>
      <c r="C2395" s="151"/>
      <c r="D2395" s="151"/>
      <c r="E2395" s="370"/>
      <c r="F2395" s="592"/>
      <c r="G2395" s="159"/>
      <c r="H2395" s="159"/>
      <c r="I2395" s="275"/>
      <c r="J2395" s="279"/>
      <c r="K2395" s="159"/>
      <c r="L2395" s="275"/>
      <c r="M2395" s="159"/>
      <c r="N2395" s="159"/>
      <c r="O2395" s="275"/>
      <c r="P2395" s="279"/>
      <c r="Q2395" s="159"/>
      <c r="R2395" s="275"/>
      <c r="S2395" s="500"/>
      <c r="T2395" s="275"/>
      <c r="U2395" s="275"/>
      <c r="V2395" s="275"/>
      <c r="W2395" s="275"/>
      <c r="X2395" s="275"/>
      <c r="Y2395" s="275"/>
      <c r="Z2395" s="275"/>
      <c r="AA2395" s="275"/>
      <c r="AB2395" s="275"/>
      <c r="AC2395" s="275"/>
      <c r="AD2395" s="275"/>
      <c r="AE2395" s="275"/>
      <c r="AF2395" s="500"/>
      <c r="AG2395" s="275"/>
      <c r="AH2395" s="275"/>
      <c r="AI2395" s="275"/>
      <c r="AJ2395" s="275"/>
      <c r="AK2395" s="275"/>
      <c r="AL2395" s="275"/>
      <c r="AM2395" s="275"/>
      <c r="AN2395" s="275"/>
      <c r="AO2395" s="275"/>
      <c r="AP2395" s="275"/>
      <c r="AQ2395" s="275"/>
      <c r="AR2395" s="275"/>
      <c r="AS2395" s="500"/>
      <c r="AT2395" s="275"/>
      <c r="AU2395" s="275"/>
      <c r="AV2395" s="275"/>
      <c r="AW2395" s="567"/>
      <c r="AX2395" s="567"/>
      <c r="AY2395" s="567"/>
      <c r="AZ2395" s="279"/>
      <c r="BA2395" s="159"/>
      <c r="BB2395" s="275"/>
      <c r="BC2395" s="275"/>
      <c r="BD2395" s="275"/>
      <c r="BE2395" s="275"/>
      <c r="BF2395" s="521"/>
    </row>
    <row r="2396" spans="1:84">
      <c r="A2396" s="149"/>
      <c r="B2396" s="151"/>
      <c r="C2396" s="151"/>
      <c r="D2396" s="151"/>
      <c r="E2396" s="288" t="s">
        <v>74</v>
      </c>
      <c r="F2396" s="592">
        <f>SUM(F2394:F2395)</f>
        <v>20</v>
      </c>
      <c r="G2396" s="168">
        <f t="shared" ref="G2396:BE2396" si="11540">SUM(G2394:G2395)</f>
        <v>0</v>
      </c>
      <c r="H2396" s="168">
        <f t="shared" si="11540"/>
        <v>0</v>
      </c>
      <c r="I2396" s="168">
        <f t="shared" si="11540"/>
        <v>0</v>
      </c>
      <c r="J2396" s="168">
        <f t="shared" si="11540"/>
        <v>0</v>
      </c>
      <c r="K2396" s="168">
        <f t="shared" si="11540"/>
        <v>0</v>
      </c>
      <c r="L2396" s="168">
        <f t="shared" si="11540"/>
        <v>0</v>
      </c>
      <c r="M2396" s="168">
        <f t="shared" si="11540"/>
        <v>0</v>
      </c>
      <c r="N2396" s="168">
        <f t="shared" si="11540"/>
        <v>0</v>
      </c>
      <c r="O2396" s="168">
        <f t="shared" si="11540"/>
        <v>0</v>
      </c>
      <c r="P2396" s="168">
        <f t="shared" si="11540"/>
        <v>0</v>
      </c>
      <c r="Q2396" s="168">
        <f t="shared" si="11540"/>
        <v>0</v>
      </c>
      <c r="R2396" s="168">
        <f t="shared" si="11540"/>
        <v>0</v>
      </c>
      <c r="S2396" s="502">
        <f t="shared" si="11540"/>
        <v>0</v>
      </c>
      <c r="T2396" s="168">
        <f t="shared" si="11540"/>
        <v>0</v>
      </c>
      <c r="U2396" s="168">
        <f t="shared" si="11540"/>
        <v>0</v>
      </c>
      <c r="V2396" s="168">
        <f t="shared" si="11540"/>
        <v>0</v>
      </c>
      <c r="W2396" s="168">
        <f t="shared" si="11540"/>
        <v>0</v>
      </c>
      <c r="X2396" s="168">
        <f t="shared" si="11540"/>
        <v>0</v>
      </c>
      <c r="Y2396" s="168">
        <f t="shared" si="11540"/>
        <v>0</v>
      </c>
      <c r="Z2396" s="168">
        <f t="shared" si="11540"/>
        <v>0</v>
      </c>
      <c r="AA2396" s="168">
        <f t="shared" si="11540"/>
        <v>0</v>
      </c>
      <c r="AB2396" s="168">
        <f t="shared" si="11540"/>
        <v>0</v>
      </c>
      <c r="AC2396" s="168">
        <f t="shared" si="11540"/>
        <v>0</v>
      </c>
      <c r="AD2396" s="168">
        <f t="shared" si="11540"/>
        <v>0</v>
      </c>
      <c r="AE2396" s="168">
        <f t="shared" si="11540"/>
        <v>0</v>
      </c>
      <c r="AF2396" s="502">
        <f t="shared" si="11540"/>
        <v>0</v>
      </c>
      <c r="AG2396" s="168">
        <f t="shared" si="11540"/>
        <v>0</v>
      </c>
      <c r="AH2396" s="168">
        <f t="shared" si="11540"/>
        <v>0</v>
      </c>
      <c r="AI2396" s="168">
        <f t="shared" si="11540"/>
        <v>0</v>
      </c>
      <c r="AJ2396" s="168">
        <f t="shared" si="11540"/>
        <v>0</v>
      </c>
      <c r="AK2396" s="168">
        <f t="shared" si="11540"/>
        <v>0</v>
      </c>
      <c r="AL2396" s="168">
        <f t="shared" si="11540"/>
        <v>0</v>
      </c>
      <c r="AM2396" s="168">
        <f t="shared" si="11540"/>
        <v>0</v>
      </c>
      <c r="AN2396" s="168">
        <f t="shared" si="11540"/>
        <v>0</v>
      </c>
      <c r="AO2396" s="168">
        <f t="shared" si="11540"/>
        <v>0</v>
      </c>
      <c r="AP2396" s="168">
        <f t="shared" si="11540"/>
        <v>0</v>
      </c>
      <c r="AQ2396" s="168">
        <f t="shared" si="11540"/>
        <v>0</v>
      </c>
      <c r="AR2396" s="168">
        <f t="shared" si="11540"/>
        <v>0</v>
      </c>
      <c r="AS2396" s="502">
        <f t="shared" si="11540"/>
        <v>0</v>
      </c>
      <c r="AT2396" s="168">
        <f t="shared" si="11540"/>
        <v>0</v>
      </c>
      <c r="AU2396" s="168">
        <f t="shared" si="11540"/>
        <v>0</v>
      </c>
      <c r="AV2396" s="168">
        <f t="shared" si="11540"/>
        <v>0</v>
      </c>
      <c r="AW2396" s="569">
        <f t="shared" si="11540"/>
        <v>0</v>
      </c>
      <c r="AX2396" s="569">
        <f t="shared" si="11540"/>
        <v>0</v>
      </c>
      <c r="AY2396" s="569">
        <f t="shared" si="11540"/>
        <v>0</v>
      </c>
      <c r="AZ2396" s="168">
        <f t="shared" si="11540"/>
        <v>0</v>
      </c>
      <c r="BA2396" s="168">
        <f t="shared" si="11540"/>
        <v>0</v>
      </c>
      <c r="BB2396" s="168">
        <f t="shared" si="11540"/>
        <v>0</v>
      </c>
      <c r="BC2396" s="168">
        <f t="shared" si="11540"/>
        <v>0</v>
      </c>
      <c r="BD2396" s="168">
        <f t="shared" si="11540"/>
        <v>0</v>
      </c>
      <c r="BE2396" s="168">
        <f t="shared" si="11540"/>
        <v>0</v>
      </c>
      <c r="BF2396" s="523"/>
      <c r="BG2396" s="605">
        <f>SUM(F2396,S2396,AF2396,AS2396)</f>
        <v>20</v>
      </c>
      <c r="BH2396" s="533">
        <f>SUM(G2396,T2396,AG2396)</f>
        <v>0</v>
      </c>
      <c r="BI2396" s="533">
        <f t="shared" ref="BI2396" si="11541">SUM(H2396,U2396,AH2396)</f>
        <v>0</v>
      </c>
      <c r="BJ2396" s="533">
        <f t="shared" ref="BJ2396" si="11542">SUM(I2396,V2396,AI2396)</f>
        <v>0</v>
      </c>
      <c r="BK2396" s="533">
        <f t="shared" ref="BK2396" si="11543">SUM(J2396,W2396,AJ2396)</f>
        <v>0</v>
      </c>
      <c r="BL2396" s="533">
        <f t="shared" ref="BL2396" si="11544">SUM(K2396,X2396,AK2396)</f>
        <v>0</v>
      </c>
      <c r="BM2396" s="533">
        <f t="shared" ref="BM2396" si="11545">SUM(L2396,Y2396,AL2396)</f>
        <v>0</v>
      </c>
      <c r="BN2396" s="533">
        <f>SUM(M2396,Z2396,AM2396)</f>
        <v>0</v>
      </c>
      <c r="BO2396" s="533">
        <f t="shared" ref="BO2396" si="11546">SUM(N2396,AA2396,AN2396)</f>
        <v>0</v>
      </c>
      <c r="BP2396" s="533">
        <f t="shared" ref="BP2396" si="11547">SUM(O2396,AB2396,AO2396)</f>
        <v>0</v>
      </c>
      <c r="BQ2396" s="533">
        <f t="shared" ref="BQ2396" si="11548">SUM(P2396,AC2396,AP2396)</f>
        <v>0</v>
      </c>
      <c r="BR2396" s="533">
        <f t="shared" ref="BR2396" si="11549">SUM(Q2396,AD2396,AQ2396)</f>
        <v>0</v>
      </c>
      <c r="BS2396" s="533">
        <f t="shared" ref="BS2396" si="11550">SUM(R2396,AE2396,AR2396)</f>
        <v>0</v>
      </c>
      <c r="BT2396" s="533">
        <f>AT2396</f>
        <v>0</v>
      </c>
      <c r="BU2396" s="533">
        <f t="shared" ref="BU2396" si="11551">AU2396</f>
        <v>0</v>
      </c>
      <c r="BV2396" s="533">
        <f t="shared" ref="BV2396" si="11552">AV2396</f>
        <v>0</v>
      </c>
      <c r="BW2396" s="536">
        <f>SUM(BH2396,BK2396,BN2396,BQ2396,BT2396)</f>
        <v>0</v>
      </c>
      <c r="BX2396" s="536">
        <f t="shared" ref="BX2396" si="11553">SUM(BI2396,BL2396,BO2396,BR2396,BU2396)</f>
        <v>0</v>
      </c>
      <c r="BY2396" s="536">
        <f t="shared" ref="BY2396" si="11554">SUM(BJ2396,BM2396,BP2396,BS2396,BV2396)</f>
        <v>0</v>
      </c>
      <c r="BZ2396" t="s">
        <v>74</v>
      </c>
      <c r="CA2396" s="553">
        <f>AZ2396</f>
        <v>0</v>
      </c>
      <c r="CB2396" s="553">
        <f t="shared" ref="CB2396" si="11555">BA2396</f>
        <v>0</v>
      </c>
      <c r="CC2396" s="553">
        <f t="shared" ref="CC2396" si="11556">BB2396</f>
        <v>0</v>
      </c>
      <c r="CD2396" s="553">
        <f>BC2396</f>
        <v>0</v>
      </c>
      <c r="CE2396" s="553">
        <f t="shared" ref="CE2396" si="11557">BD2396</f>
        <v>0</v>
      </c>
      <c r="CF2396" s="553">
        <f t="shared" ref="CF2396" si="11558">BE2396</f>
        <v>0</v>
      </c>
    </row>
    <row r="2397" spans="1:84">
      <c r="A2397" s="149"/>
      <c r="B2397" s="149" t="s">
        <v>90</v>
      </c>
      <c r="C2397" s="151"/>
      <c r="D2397" s="151"/>
      <c r="E2397" s="379" t="s">
        <v>855</v>
      </c>
      <c r="F2397" s="592"/>
      <c r="G2397" s="168"/>
      <c r="H2397" s="168"/>
      <c r="I2397" s="168"/>
      <c r="J2397" s="168"/>
      <c r="K2397" s="168"/>
      <c r="L2397" s="168"/>
      <c r="M2397" s="168"/>
      <c r="N2397" s="168"/>
      <c r="O2397" s="168"/>
      <c r="P2397" s="168"/>
      <c r="Q2397" s="168"/>
      <c r="R2397" s="168"/>
      <c r="S2397" s="502"/>
      <c r="T2397" s="168"/>
      <c r="U2397" s="168"/>
      <c r="V2397" s="168"/>
      <c r="W2397" s="168"/>
      <c r="X2397" s="168"/>
      <c r="Y2397" s="168"/>
      <c r="Z2397" s="168"/>
      <c r="AA2397" s="168"/>
      <c r="AB2397" s="168"/>
      <c r="AC2397" s="168"/>
      <c r="AD2397" s="168"/>
      <c r="AE2397" s="168"/>
      <c r="AF2397" s="502"/>
      <c r="AG2397" s="168"/>
      <c r="AH2397" s="168"/>
      <c r="AI2397" s="168"/>
      <c r="AJ2397" s="168"/>
      <c r="AK2397" s="168"/>
      <c r="AL2397" s="168"/>
      <c r="AM2397" s="168"/>
      <c r="AN2397" s="168"/>
      <c r="AO2397" s="168"/>
      <c r="AP2397" s="168"/>
      <c r="AQ2397" s="168"/>
      <c r="AR2397" s="168"/>
      <c r="AS2397" s="502"/>
      <c r="AT2397" s="168"/>
      <c r="AU2397" s="168"/>
      <c r="AV2397" s="168"/>
      <c r="AW2397" s="569"/>
      <c r="AX2397" s="569"/>
      <c r="AY2397" s="569"/>
      <c r="AZ2397" s="168"/>
      <c r="BA2397" s="168"/>
      <c r="BB2397" s="168"/>
      <c r="BC2397" s="168"/>
      <c r="BD2397" s="168"/>
      <c r="BE2397" s="168"/>
      <c r="BF2397" s="523"/>
    </row>
    <row r="2398" spans="1:84">
      <c r="A2398" s="149"/>
      <c r="B2398" s="149"/>
      <c r="C2398" s="151"/>
      <c r="D2398" s="151"/>
      <c r="E2398" s="379"/>
      <c r="F2398" s="592">
        <v>20</v>
      </c>
      <c r="G2398" s="159"/>
      <c r="H2398" s="159"/>
      <c r="I2398" s="275">
        <f>SUM(G2398:H2398)</f>
        <v>0</v>
      </c>
      <c r="J2398" s="159"/>
      <c r="K2398" s="159"/>
      <c r="L2398" s="275">
        <f>SUM(J2398:K2398)</f>
        <v>0</v>
      </c>
      <c r="M2398" s="159"/>
      <c r="N2398" s="159"/>
      <c r="O2398" s="275">
        <f>SUM(M2398:N2398)</f>
        <v>0</v>
      </c>
      <c r="P2398" s="159"/>
      <c r="Q2398" s="159"/>
      <c r="R2398" s="275">
        <f>SUM(P2398:Q2398)</f>
        <v>0</v>
      </c>
      <c r="S2398" s="500"/>
      <c r="T2398" s="275"/>
      <c r="U2398" s="275"/>
      <c r="V2398" s="275">
        <f>SUM(T2398:U2398)</f>
        <v>0</v>
      </c>
      <c r="W2398" s="275"/>
      <c r="X2398" s="275"/>
      <c r="Y2398" s="275">
        <f>SUM(W2398:X2398)</f>
        <v>0</v>
      </c>
      <c r="Z2398" s="275"/>
      <c r="AA2398" s="275"/>
      <c r="AB2398" s="275">
        <f>SUM(Z2398:AA2398)</f>
        <v>0</v>
      </c>
      <c r="AC2398" s="275"/>
      <c r="AD2398" s="275"/>
      <c r="AE2398" s="275">
        <f>SUM(AC2398:AD2398)</f>
        <v>0</v>
      </c>
      <c r="AF2398" s="500"/>
      <c r="AG2398" s="275"/>
      <c r="AH2398" s="275"/>
      <c r="AI2398" s="275">
        <f>SUM(AG2398:AH2398)</f>
        <v>0</v>
      </c>
      <c r="AJ2398" s="275"/>
      <c r="AK2398" s="275"/>
      <c r="AL2398" s="275">
        <f>SUM(AJ2398:AK2398)</f>
        <v>0</v>
      </c>
      <c r="AM2398" s="275"/>
      <c r="AN2398" s="275"/>
      <c r="AO2398" s="275">
        <f>SUM(AM2398:AN2398)</f>
        <v>0</v>
      </c>
      <c r="AP2398" s="275"/>
      <c r="AQ2398" s="275"/>
      <c r="AR2398" s="275">
        <f>SUM(AP2398:AQ2398)</f>
        <v>0</v>
      </c>
      <c r="AS2398" s="500"/>
      <c r="AT2398" s="275"/>
      <c r="AU2398" s="275"/>
      <c r="AV2398" s="275">
        <f>SUM(AT2398:AU2398)</f>
        <v>0</v>
      </c>
      <c r="AW2398" s="567">
        <f t="shared" ref="AW2398:AW2399" si="11559">SUM(G2398,J2398,M2398,P2398,T2398,W2398,Z2398,AC2398,AG2398,AJ2398,AM2398,AP2398,AT2398)</f>
        <v>0</v>
      </c>
      <c r="AX2398" s="567">
        <f t="shared" ref="AX2398:AX2399" si="11560">SUM(H2398,K2398,N2398,Q2398,U2398,X2398,AA2398,AD2398,AH2398,AK2398,AN2398,AQ2398,AU2398)</f>
        <v>0</v>
      </c>
      <c r="AY2398" s="567">
        <f t="shared" ref="AY2398:AY2399" si="11561">SUM(I2398,L2398,O2398,R2398,V2398,Y2398,AB2398,AE2398,AI2398,AL2398,AO2398,AR2398,AV2398)</f>
        <v>0</v>
      </c>
      <c r="AZ2398" s="159"/>
      <c r="BA2398" s="159"/>
      <c r="BB2398" s="275">
        <f>SUM(AZ2398:BA2398)</f>
        <v>0</v>
      </c>
      <c r="BC2398" s="275"/>
      <c r="BD2398" s="275"/>
      <c r="BE2398" s="275">
        <f>SUM(BC2398:BD2398)</f>
        <v>0</v>
      </c>
      <c r="BF2398" s="521"/>
      <c r="BG2398" s="605">
        <f>SUM(F2398,S2398,AF2398,AS2398)</f>
        <v>20</v>
      </c>
      <c r="BH2398" s="533">
        <f>SUM(G2398,T2398,AG2398)</f>
        <v>0</v>
      </c>
      <c r="BI2398" s="533">
        <f t="shared" ref="BI2398:BI2400" si="11562">SUM(H2398,U2398,AH2398)</f>
        <v>0</v>
      </c>
      <c r="BJ2398" s="533">
        <f t="shared" ref="BJ2398:BJ2400" si="11563">SUM(I2398,V2398,AI2398)</f>
        <v>0</v>
      </c>
      <c r="BK2398" s="533">
        <f t="shared" ref="BK2398:BK2400" si="11564">SUM(J2398,W2398,AJ2398)</f>
        <v>0</v>
      </c>
      <c r="BL2398" s="533">
        <f t="shared" ref="BL2398:BL2400" si="11565">SUM(K2398,X2398,AK2398)</f>
        <v>0</v>
      </c>
      <c r="BM2398" s="533">
        <f t="shared" ref="BM2398:BM2400" si="11566">SUM(L2398,Y2398,AL2398)</f>
        <v>0</v>
      </c>
      <c r="BN2398" s="533">
        <f>SUM(M2398,Z2398,AM2398)</f>
        <v>0</v>
      </c>
      <c r="BO2398" s="533">
        <f t="shared" ref="BO2398:BO2400" si="11567">SUM(N2398,AA2398,AN2398)</f>
        <v>0</v>
      </c>
      <c r="BP2398" s="533">
        <f t="shared" ref="BP2398:BP2400" si="11568">SUM(O2398,AB2398,AO2398)</f>
        <v>0</v>
      </c>
      <c r="BQ2398" s="533">
        <f t="shared" ref="BQ2398:BQ2400" si="11569">SUM(P2398,AC2398,AP2398)</f>
        <v>0</v>
      </c>
      <c r="BR2398" s="533">
        <f t="shared" ref="BR2398:BR2400" si="11570">SUM(Q2398,AD2398,AQ2398)</f>
        <v>0</v>
      </c>
      <c r="BS2398" s="533">
        <f t="shared" ref="BS2398:BS2400" si="11571">SUM(R2398,AE2398,AR2398)</f>
        <v>0</v>
      </c>
      <c r="BT2398" s="533">
        <f>AT2398</f>
        <v>0</v>
      </c>
      <c r="BU2398" s="533">
        <f t="shared" ref="BU2398:BU2400" si="11572">AU2398</f>
        <v>0</v>
      </c>
      <c r="BV2398" s="533">
        <f t="shared" ref="BV2398:BV2400" si="11573">AV2398</f>
        <v>0</v>
      </c>
      <c r="BW2398" s="536">
        <f>SUM(BH2398,BK2398,BN2398,BQ2398,BT2398)</f>
        <v>0</v>
      </c>
      <c r="BX2398" s="536">
        <f t="shared" ref="BX2398:BX2400" si="11574">SUM(BI2398,BL2398,BO2398,BR2398,BU2398)</f>
        <v>0</v>
      </c>
      <c r="BY2398" s="536">
        <f t="shared" ref="BY2398:BY2400" si="11575">SUM(BJ2398,BM2398,BP2398,BS2398,BV2398)</f>
        <v>0</v>
      </c>
      <c r="BZ2398" t="s">
        <v>74</v>
      </c>
      <c r="CA2398" s="553">
        <f>AZ2398</f>
        <v>0</v>
      </c>
      <c r="CB2398" s="553">
        <f t="shared" ref="CB2398:CB2400" si="11576">BA2398</f>
        <v>0</v>
      </c>
      <c r="CC2398" s="553">
        <f t="shared" ref="CC2398:CC2400" si="11577">BB2398</f>
        <v>0</v>
      </c>
      <c r="CD2398" s="553">
        <f>BC2398</f>
        <v>0</v>
      </c>
      <c r="CE2398" s="553">
        <f t="shared" ref="CE2398:CE2400" si="11578">BD2398</f>
        <v>0</v>
      </c>
      <c r="CF2398" s="553">
        <f t="shared" ref="CF2398:CF2400" si="11579">BE2398</f>
        <v>0</v>
      </c>
    </row>
    <row r="2399" spans="1:84">
      <c r="A2399" s="149"/>
      <c r="B2399" s="151"/>
      <c r="C2399" s="151"/>
      <c r="D2399" s="151"/>
      <c r="E2399" s="370"/>
      <c r="F2399" s="592"/>
      <c r="G2399" s="159"/>
      <c r="H2399" s="159"/>
      <c r="I2399" s="275">
        <f>SUM(G2399:H2399)</f>
        <v>0</v>
      </c>
      <c r="J2399" s="159"/>
      <c r="K2399" s="159"/>
      <c r="L2399" s="275">
        <f>SUM(J2399:K2399)</f>
        <v>0</v>
      </c>
      <c r="M2399" s="159"/>
      <c r="N2399" s="159"/>
      <c r="O2399" s="275">
        <f>SUM(M2399:N2399)</f>
        <v>0</v>
      </c>
      <c r="P2399" s="159"/>
      <c r="Q2399" s="159"/>
      <c r="R2399" s="275">
        <f>SUM(P2399:Q2399)</f>
        <v>0</v>
      </c>
      <c r="S2399" s="500"/>
      <c r="T2399" s="275"/>
      <c r="U2399" s="275"/>
      <c r="V2399" s="275">
        <f>SUM(T2399:U2399)</f>
        <v>0</v>
      </c>
      <c r="W2399" s="275"/>
      <c r="X2399" s="275"/>
      <c r="Y2399" s="275">
        <f>SUM(W2399:X2399)</f>
        <v>0</v>
      </c>
      <c r="Z2399" s="275"/>
      <c r="AA2399" s="275"/>
      <c r="AB2399" s="275">
        <f>SUM(Z2399:AA2399)</f>
        <v>0</v>
      </c>
      <c r="AC2399" s="275"/>
      <c r="AD2399" s="275"/>
      <c r="AE2399" s="275">
        <f>SUM(AC2399:AD2399)</f>
        <v>0</v>
      </c>
      <c r="AF2399" s="500"/>
      <c r="AG2399" s="275"/>
      <c r="AH2399" s="275"/>
      <c r="AI2399" s="275">
        <f>SUM(AG2399:AH2399)</f>
        <v>0</v>
      </c>
      <c r="AJ2399" s="275"/>
      <c r="AK2399" s="275"/>
      <c r="AL2399" s="275">
        <f>SUM(AJ2399:AK2399)</f>
        <v>0</v>
      </c>
      <c r="AM2399" s="275"/>
      <c r="AN2399" s="275"/>
      <c r="AO2399" s="275">
        <f>SUM(AM2399:AN2399)</f>
        <v>0</v>
      </c>
      <c r="AP2399" s="275"/>
      <c r="AQ2399" s="275"/>
      <c r="AR2399" s="275">
        <f>SUM(AP2399:AQ2399)</f>
        <v>0</v>
      </c>
      <c r="AS2399" s="500"/>
      <c r="AT2399" s="275"/>
      <c r="AU2399" s="275"/>
      <c r="AV2399" s="275">
        <f>SUM(AT2399:AU2399)</f>
        <v>0</v>
      </c>
      <c r="AW2399" s="567">
        <f t="shared" si="11559"/>
        <v>0</v>
      </c>
      <c r="AX2399" s="567">
        <f t="shared" si="11560"/>
        <v>0</v>
      </c>
      <c r="AY2399" s="567">
        <f t="shared" si="11561"/>
        <v>0</v>
      </c>
      <c r="AZ2399" s="159"/>
      <c r="BA2399" s="159"/>
      <c r="BB2399" s="275">
        <f>SUM(AZ2399:BA2399)</f>
        <v>0</v>
      </c>
      <c r="BC2399" s="275"/>
      <c r="BD2399" s="275"/>
      <c r="BE2399" s="275">
        <f>SUM(BC2399:BD2399)</f>
        <v>0</v>
      </c>
      <c r="BF2399" s="521"/>
      <c r="BG2399" s="605">
        <f>SUM(F2399,S2399,AF2399,AS2399)</f>
        <v>0</v>
      </c>
      <c r="BH2399" s="533">
        <f>SUM(G2399,T2399,AG2399)</f>
        <v>0</v>
      </c>
      <c r="BI2399" s="533">
        <f t="shared" si="11562"/>
        <v>0</v>
      </c>
      <c r="BJ2399" s="533">
        <f t="shared" si="11563"/>
        <v>0</v>
      </c>
      <c r="BK2399" s="533">
        <f t="shared" si="11564"/>
        <v>0</v>
      </c>
      <c r="BL2399" s="533">
        <f t="shared" si="11565"/>
        <v>0</v>
      </c>
      <c r="BM2399" s="533">
        <f t="shared" si="11566"/>
        <v>0</v>
      </c>
      <c r="BN2399" s="533">
        <f>SUM(M2399,Z2399,AM2399)</f>
        <v>0</v>
      </c>
      <c r="BO2399" s="533">
        <f t="shared" si="11567"/>
        <v>0</v>
      </c>
      <c r="BP2399" s="533">
        <f t="shared" si="11568"/>
        <v>0</v>
      </c>
      <c r="BQ2399" s="533">
        <f t="shared" si="11569"/>
        <v>0</v>
      </c>
      <c r="BR2399" s="533">
        <f t="shared" si="11570"/>
        <v>0</v>
      </c>
      <c r="BS2399" s="533">
        <f t="shared" si="11571"/>
        <v>0</v>
      </c>
      <c r="BT2399" s="533">
        <f>AT2399</f>
        <v>0</v>
      </c>
      <c r="BU2399" s="533">
        <f t="shared" si="11572"/>
        <v>0</v>
      </c>
      <c r="BV2399" s="533">
        <f t="shared" si="11573"/>
        <v>0</v>
      </c>
      <c r="BW2399" s="536">
        <f>SUM(BH2399,BK2399,BN2399,BQ2399,BT2399)</f>
        <v>0</v>
      </c>
      <c r="BX2399" s="536">
        <f t="shared" si="11574"/>
        <v>0</v>
      </c>
      <c r="BY2399" s="536">
        <f t="shared" si="11575"/>
        <v>0</v>
      </c>
      <c r="BZ2399" t="s">
        <v>74</v>
      </c>
      <c r="CA2399" s="553">
        <f>AZ2399</f>
        <v>0</v>
      </c>
      <c r="CB2399" s="553">
        <f t="shared" si="11576"/>
        <v>0</v>
      </c>
      <c r="CC2399" s="553">
        <f t="shared" si="11577"/>
        <v>0</v>
      </c>
      <c r="CD2399" s="553">
        <f>BC2399</f>
        <v>0</v>
      </c>
      <c r="CE2399" s="553">
        <f t="shared" si="11578"/>
        <v>0</v>
      </c>
      <c r="CF2399" s="553">
        <f t="shared" si="11579"/>
        <v>0</v>
      </c>
    </row>
    <row r="2400" spans="1:84">
      <c r="A2400" s="149" t="s">
        <v>74</v>
      </c>
      <c r="B2400" s="151"/>
      <c r="C2400" s="151"/>
      <c r="D2400" s="151"/>
      <c r="E2400" s="288" t="s">
        <v>74</v>
      </c>
      <c r="F2400" s="592">
        <f t="shared" ref="F2400" si="11580">SUM(F2398:F2399)</f>
        <v>20</v>
      </c>
      <c r="G2400" s="168">
        <f t="shared" ref="G2400:BE2400" si="11581">SUM(G2398:G2399)</f>
        <v>0</v>
      </c>
      <c r="H2400" s="168">
        <f t="shared" si="11581"/>
        <v>0</v>
      </c>
      <c r="I2400" s="168">
        <f t="shared" si="11581"/>
        <v>0</v>
      </c>
      <c r="J2400" s="168">
        <f t="shared" si="11581"/>
        <v>0</v>
      </c>
      <c r="K2400" s="168">
        <f t="shared" si="11581"/>
        <v>0</v>
      </c>
      <c r="L2400" s="168">
        <f t="shared" si="11581"/>
        <v>0</v>
      </c>
      <c r="M2400" s="168">
        <f t="shared" si="11581"/>
        <v>0</v>
      </c>
      <c r="N2400" s="168">
        <f t="shared" si="11581"/>
        <v>0</v>
      </c>
      <c r="O2400" s="168">
        <f t="shared" si="11581"/>
        <v>0</v>
      </c>
      <c r="P2400" s="168">
        <f t="shared" si="11581"/>
        <v>0</v>
      </c>
      <c r="Q2400" s="168">
        <f t="shared" si="11581"/>
        <v>0</v>
      </c>
      <c r="R2400" s="168">
        <f t="shared" si="11581"/>
        <v>0</v>
      </c>
      <c r="S2400" s="502">
        <f t="shared" si="11581"/>
        <v>0</v>
      </c>
      <c r="T2400" s="168">
        <f t="shared" si="11581"/>
        <v>0</v>
      </c>
      <c r="U2400" s="168">
        <f t="shared" si="11581"/>
        <v>0</v>
      </c>
      <c r="V2400" s="168">
        <f t="shared" si="11581"/>
        <v>0</v>
      </c>
      <c r="W2400" s="168">
        <f t="shared" si="11581"/>
        <v>0</v>
      </c>
      <c r="X2400" s="168">
        <f t="shared" si="11581"/>
        <v>0</v>
      </c>
      <c r="Y2400" s="168">
        <f t="shared" si="11581"/>
        <v>0</v>
      </c>
      <c r="Z2400" s="168">
        <f t="shared" si="11581"/>
        <v>0</v>
      </c>
      <c r="AA2400" s="168">
        <f t="shared" si="11581"/>
        <v>0</v>
      </c>
      <c r="AB2400" s="168">
        <f t="shared" si="11581"/>
        <v>0</v>
      </c>
      <c r="AC2400" s="168">
        <f t="shared" si="11581"/>
        <v>0</v>
      </c>
      <c r="AD2400" s="168">
        <f t="shared" si="11581"/>
        <v>0</v>
      </c>
      <c r="AE2400" s="168">
        <f t="shared" si="11581"/>
        <v>0</v>
      </c>
      <c r="AF2400" s="502">
        <f t="shared" si="11581"/>
        <v>0</v>
      </c>
      <c r="AG2400" s="168">
        <f t="shared" si="11581"/>
        <v>0</v>
      </c>
      <c r="AH2400" s="168">
        <f t="shared" si="11581"/>
        <v>0</v>
      </c>
      <c r="AI2400" s="168">
        <f t="shared" si="11581"/>
        <v>0</v>
      </c>
      <c r="AJ2400" s="168">
        <f t="shared" si="11581"/>
        <v>0</v>
      </c>
      <c r="AK2400" s="168">
        <f t="shared" si="11581"/>
        <v>0</v>
      </c>
      <c r="AL2400" s="168">
        <f t="shared" si="11581"/>
        <v>0</v>
      </c>
      <c r="AM2400" s="168">
        <f t="shared" si="11581"/>
        <v>0</v>
      </c>
      <c r="AN2400" s="168">
        <f t="shared" si="11581"/>
        <v>0</v>
      </c>
      <c r="AO2400" s="168">
        <f t="shared" si="11581"/>
        <v>0</v>
      </c>
      <c r="AP2400" s="168">
        <f t="shared" si="11581"/>
        <v>0</v>
      </c>
      <c r="AQ2400" s="168">
        <f t="shared" si="11581"/>
        <v>0</v>
      </c>
      <c r="AR2400" s="168">
        <f t="shared" si="11581"/>
        <v>0</v>
      </c>
      <c r="AS2400" s="502">
        <f t="shared" si="11581"/>
        <v>0</v>
      </c>
      <c r="AT2400" s="168">
        <f t="shared" si="11581"/>
        <v>0</v>
      </c>
      <c r="AU2400" s="168">
        <f t="shared" si="11581"/>
        <v>0</v>
      </c>
      <c r="AV2400" s="168">
        <f t="shared" si="11581"/>
        <v>0</v>
      </c>
      <c r="AW2400" s="569">
        <f t="shared" si="11581"/>
        <v>0</v>
      </c>
      <c r="AX2400" s="569">
        <f t="shared" si="11581"/>
        <v>0</v>
      </c>
      <c r="AY2400" s="569">
        <f t="shared" si="11581"/>
        <v>0</v>
      </c>
      <c r="AZ2400" s="168">
        <f t="shared" si="11581"/>
        <v>0</v>
      </c>
      <c r="BA2400" s="168">
        <f t="shared" si="11581"/>
        <v>0</v>
      </c>
      <c r="BB2400" s="168">
        <f t="shared" si="11581"/>
        <v>0</v>
      </c>
      <c r="BC2400" s="168">
        <f t="shared" si="11581"/>
        <v>0</v>
      </c>
      <c r="BD2400" s="168">
        <f t="shared" si="11581"/>
        <v>0</v>
      </c>
      <c r="BE2400" s="168">
        <f t="shared" si="11581"/>
        <v>0</v>
      </c>
      <c r="BF2400" s="523"/>
      <c r="BG2400" s="605">
        <f>SUM(F2400,S2400,AF2400,AS2400)</f>
        <v>20</v>
      </c>
      <c r="BH2400" s="533">
        <f>SUM(G2400,T2400,AG2400)</f>
        <v>0</v>
      </c>
      <c r="BI2400" s="533">
        <f t="shared" si="11562"/>
        <v>0</v>
      </c>
      <c r="BJ2400" s="533">
        <f t="shared" si="11563"/>
        <v>0</v>
      </c>
      <c r="BK2400" s="533">
        <f t="shared" si="11564"/>
        <v>0</v>
      </c>
      <c r="BL2400" s="533">
        <f t="shared" si="11565"/>
        <v>0</v>
      </c>
      <c r="BM2400" s="533">
        <f t="shared" si="11566"/>
        <v>0</v>
      </c>
      <c r="BN2400" s="533">
        <f>SUM(M2400,Z2400,AM2400)</f>
        <v>0</v>
      </c>
      <c r="BO2400" s="533">
        <f t="shared" si="11567"/>
        <v>0</v>
      </c>
      <c r="BP2400" s="533">
        <f t="shared" si="11568"/>
        <v>0</v>
      </c>
      <c r="BQ2400" s="533">
        <f t="shared" si="11569"/>
        <v>0</v>
      </c>
      <c r="BR2400" s="533">
        <f t="shared" si="11570"/>
        <v>0</v>
      </c>
      <c r="BS2400" s="533">
        <f t="shared" si="11571"/>
        <v>0</v>
      </c>
      <c r="BT2400" s="533">
        <f>AT2400</f>
        <v>0</v>
      </c>
      <c r="BU2400" s="533">
        <f t="shared" si="11572"/>
        <v>0</v>
      </c>
      <c r="BV2400" s="533">
        <f t="shared" si="11573"/>
        <v>0</v>
      </c>
      <c r="BW2400" s="536">
        <f>SUM(BH2400,BK2400,BN2400,BQ2400,BT2400)</f>
        <v>0</v>
      </c>
      <c r="BX2400" s="536">
        <f t="shared" si="11574"/>
        <v>0</v>
      </c>
      <c r="BY2400" s="536">
        <f t="shared" si="11575"/>
        <v>0</v>
      </c>
      <c r="BZ2400" t="s">
        <v>74</v>
      </c>
      <c r="CA2400" s="553">
        <f>AZ2400</f>
        <v>0</v>
      </c>
      <c r="CB2400" s="553">
        <f t="shared" si="11576"/>
        <v>0</v>
      </c>
      <c r="CC2400" s="553">
        <f t="shared" si="11577"/>
        <v>0</v>
      </c>
      <c r="CD2400" s="553">
        <f>BC2400</f>
        <v>0</v>
      </c>
      <c r="CE2400" s="553">
        <f t="shared" si="11578"/>
        <v>0</v>
      </c>
      <c r="CF2400" s="553">
        <f t="shared" si="11579"/>
        <v>0</v>
      </c>
    </row>
    <row r="2401" spans="1:84">
      <c r="A2401" s="149"/>
      <c r="B2401" s="151"/>
      <c r="C2401" s="151"/>
      <c r="D2401" s="151"/>
      <c r="E2401" s="288"/>
      <c r="F2401" s="592"/>
      <c r="G2401" s="168"/>
      <c r="H2401" s="168"/>
      <c r="I2401" s="168"/>
      <c r="J2401" s="168"/>
      <c r="K2401" s="168"/>
      <c r="L2401" s="168"/>
      <c r="M2401" s="168"/>
      <c r="N2401" s="168"/>
      <c r="O2401" s="168"/>
      <c r="P2401" s="168"/>
      <c r="Q2401" s="168"/>
      <c r="R2401" s="168"/>
      <c r="S2401" s="502"/>
      <c r="T2401" s="168"/>
      <c r="U2401" s="168"/>
      <c r="V2401" s="168"/>
      <c r="W2401" s="168"/>
      <c r="X2401" s="168"/>
      <c r="Y2401" s="168"/>
      <c r="Z2401" s="168"/>
      <c r="AA2401" s="168"/>
      <c r="AB2401" s="168"/>
      <c r="AC2401" s="168"/>
      <c r="AD2401" s="168"/>
      <c r="AE2401" s="168"/>
      <c r="AF2401" s="502"/>
      <c r="AG2401" s="168"/>
      <c r="AH2401" s="168"/>
      <c r="AI2401" s="168"/>
      <c r="AJ2401" s="168"/>
      <c r="AK2401" s="168"/>
      <c r="AL2401" s="168"/>
      <c r="AM2401" s="168"/>
      <c r="AN2401" s="168"/>
      <c r="AO2401" s="168"/>
      <c r="AP2401" s="168"/>
      <c r="AQ2401" s="168"/>
      <c r="AR2401" s="168"/>
      <c r="AS2401" s="502"/>
      <c r="AT2401" s="168"/>
      <c r="AU2401" s="168"/>
      <c r="AV2401" s="168"/>
      <c r="AW2401" s="569"/>
      <c r="AX2401" s="569"/>
      <c r="AY2401" s="569"/>
      <c r="AZ2401" s="168"/>
      <c r="BA2401" s="168"/>
      <c r="BB2401" s="168"/>
      <c r="BC2401" s="168"/>
      <c r="BD2401" s="168"/>
      <c r="BE2401" s="168"/>
      <c r="BF2401" s="523"/>
    </row>
    <row r="2402" spans="1:84">
      <c r="A2402" s="149"/>
      <c r="B2402" s="151"/>
      <c r="C2402" s="151"/>
      <c r="D2402" s="151"/>
      <c r="E2402" s="288"/>
      <c r="F2402" s="592"/>
      <c r="G2402" s="168"/>
      <c r="H2402" s="168"/>
      <c r="I2402" s="168"/>
      <c r="J2402" s="168"/>
      <c r="K2402" s="168"/>
      <c r="L2402" s="168"/>
      <c r="M2402" s="168"/>
      <c r="N2402" s="168"/>
      <c r="O2402" s="168"/>
      <c r="P2402" s="168"/>
      <c r="Q2402" s="168"/>
      <c r="R2402" s="168"/>
      <c r="S2402" s="502"/>
      <c r="T2402" s="168"/>
      <c r="U2402" s="168"/>
      <c r="V2402" s="168"/>
      <c r="W2402" s="168"/>
      <c r="X2402" s="168"/>
      <c r="Y2402" s="168"/>
      <c r="Z2402" s="168"/>
      <c r="AA2402" s="168"/>
      <c r="AB2402" s="168"/>
      <c r="AC2402" s="168"/>
      <c r="AD2402" s="168"/>
      <c r="AE2402" s="168"/>
      <c r="AF2402" s="502"/>
      <c r="AG2402" s="168"/>
      <c r="AH2402" s="168"/>
      <c r="AI2402" s="168"/>
      <c r="AJ2402" s="168"/>
      <c r="AK2402" s="168"/>
      <c r="AL2402" s="168"/>
      <c r="AM2402" s="168"/>
      <c r="AN2402" s="168"/>
      <c r="AO2402" s="168"/>
      <c r="AP2402" s="168"/>
      <c r="AQ2402" s="168"/>
      <c r="AR2402" s="168"/>
      <c r="AS2402" s="502"/>
      <c r="AT2402" s="168"/>
      <c r="AU2402" s="168"/>
      <c r="AV2402" s="168"/>
      <c r="AW2402" s="569"/>
      <c r="AX2402" s="569"/>
      <c r="AY2402" s="569"/>
      <c r="AZ2402" s="168"/>
      <c r="BA2402" s="168"/>
      <c r="BB2402" s="168"/>
      <c r="BC2402" s="168"/>
      <c r="BD2402" s="168"/>
      <c r="BE2402" s="168"/>
      <c r="BF2402" s="523"/>
    </row>
    <row r="2403" spans="1:84">
      <c r="A2403" s="149"/>
      <c r="B2403" s="149" t="s">
        <v>170</v>
      </c>
      <c r="C2403" s="151"/>
      <c r="D2403" s="151" t="s">
        <v>762</v>
      </c>
      <c r="E2403" s="379" t="s">
        <v>854</v>
      </c>
      <c r="F2403" s="592"/>
      <c r="G2403" s="168"/>
      <c r="H2403" s="168"/>
      <c r="I2403" s="168"/>
      <c r="J2403" s="168"/>
      <c r="K2403" s="168"/>
      <c r="L2403" s="168"/>
      <c r="M2403" s="168"/>
      <c r="N2403" s="168"/>
      <c r="O2403" s="168"/>
      <c r="P2403" s="168"/>
      <c r="Q2403" s="168"/>
      <c r="R2403" s="168"/>
      <c r="S2403" s="502"/>
      <c r="T2403" s="168"/>
      <c r="U2403" s="168"/>
      <c r="V2403" s="168"/>
      <c r="W2403" s="168"/>
      <c r="X2403" s="168"/>
      <c r="Y2403" s="168"/>
      <c r="Z2403" s="168"/>
      <c r="AA2403" s="168"/>
      <c r="AB2403" s="168"/>
      <c r="AC2403" s="168"/>
      <c r="AD2403" s="168"/>
      <c r="AE2403" s="168"/>
      <c r="AF2403" s="502"/>
      <c r="AG2403" s="168"/>
      <c r="AH2403" s="168"/>
      <c r="AI2403" s="168"/>
      <c r="AJ2403" s="168"/>
      <c r="AK2403" s="168"/>
      <c r="AL2403" s="168"/>
      <c r="AM2403" s="168"/>
      <c r="AN2403" s="168"/>
      <c r="AO2403" s="168"/>
      <c r="AP2403" s="168"/>
      <c r="AQ2403" s="168"/>
      <c r="AR2403" s="168"/>
      <c r="AS2403" s="502"/>
      <c r="AT2403" s="168"/>
      <c r="AU2403" s="168"/>
      <c r="AV2403" s="168"/>
      <c r="AW2403" s="569"/>
      <c r="AX2403" s="569"/>
      <c r="AY2403" s="569"/>
      <c r="AZ2403" s="168"/>
      <c r="BA2403" s="168"/>
      <c r="BB2403" s="168"/>
      <c r="BC2403" s="168"/>
      <c r="BD2403" s="168"/>
      <c r="BE2403" s="168"/>
      <c r="BF2403" s="523"/>
    </row>
    <row r="2404" spans="1:84">
      <c r="A2404" s="149"/>
      <c r="B2404" s="149"/>
      <c r="C2404" s="151"/>
      <c r="D2404" s="151"/>
      <c r="E2404" s="379"/>
      <c r="F2404" s="592">
        <v>12</v>
      </c>
      <c r="G2404" s="159"/>
      <c r="H2404" s="159"/>
      <c r="I2404" s="275">
        <f>SUM(G2404:H2404)</f>
        <v>0</v>
      </c>
      <c r="J2404" s="159"/>
      <c r="K2404" s="159"/>
      <c r="L2404" s="275">
        <f>SUM(J2404:K2404)</f>
        <v>0</v>
      </c>
      <c r="M2404" s="159"/>
      <c r="N2404" s="159"/>
      <c r="O2404" s="275">
        <f>SUM(M2404:N2404)</f>
        <v>0</v>
      </c>
      <c r="P2404" s="159"/>
      <c r="Q2404" s="159"/>
      <c r="R2404" s="275">
        <f>SUM(P2404:Q2404)</f>
        <v>0</v>
      </c>
      <c r="S2404" s="500"/>
      <c r="T2404" s="275"/>
      <c r="U2404" s="275"/>
      <c r="V2404" s="275">
        <f>SUM(T2404:U2404)</f>
        <v>0</v>
      </c>
      <c r="W2404" s="275"/>
      <c r="X2404" s="275"/>
      <c r="Y2404" s="275">
        <f>SUM(W2404:X2404)</f>
        <v>0</v>
      </c>
      <c r="Z2404" s="275"/>
      <c r="AA2404" s="275"/>
      <c r="AB2404" s="275">
        <f>SUM(Z2404:AA2404)</f>
        <v>0</v>
      </c>
      <c r="AC2404" s="275"/>
      <c r="AD2404" s="275"/>
      <c r="AE2404" s="275">
        <f>SUM(AC2404:AD2404)</f>
        <v>0</v>
      </c>
      <c r="AF2404" s="500"/>
      <c r="AG2404" s="275"/>
      <c r="AH2404" s="275"/>
      <c r="AI2404" s="275">
        <f>SUM(AG2404:AH2404)</f>
        <v>0</v>
      </c>
      <c r="AJ2404" s="275"/>
      <c r="AK2404" s="275"/>
      <c r="AL2404" s="275">
        <f>SUM(AJ2404:AK2404)</f>
        <v>0</v>
      </c>
      <c r="AM2404" s="275"/>
      <c r="AN2404" s="275"/>
      <c r="AO2404" s="275">
        <f>SUM(AM2404:AN2404)</f>
        <v>0</v>
      </c>
      <c r="AP2404" s="275"/>
      <c r="AQ2404" s="275"/>
      <c r="AR2404" s="275">
        <f>SUM(AP2404:AQ2404)</f>
        <v>0</v>
      </c>
      <c r="AS2404" s="500"/>
      <c r="AT2404" s="275"/>
      <c r="AU2404" s="275"/>
      <c r="AV2404" s="275">
        <f>SUM(AT2404:AU2404)</f>
        <v>0</v>
      </c>
      <c r="AW2404" s="567">
        <f t="shared" ref="AW2404:AW2405" si="11582">SUM(G2404,J2404,M2404,P2404,T2404,W2404,Z2404,AC2404,AG2404,AJ2404,AM2404,AP2404,AT2404)</f>
        <v>0</v>
      </c>
      <c r="AX2404" s="567">
        <f t="shared" ref="AX2404:AX2405" si="11583">SUM(H2404,K2404,N2404,Q2404,U2404,X2404,AA2404,AD2404,AH2404,AK2404,AN2404,AQ2404,AU2404)</f>
        <v>0</v>
      </c>
      <c r="AY2404" s="567">
        <f t="shared" ref="AY2404:AY2405" si="11584">SUM(I2404,L2404,O2404,R2404,V2404,Y2404,AB2404,AE2404,AI2404,AL2404,AO2404,AR2404,AV2404)</f>
        <v>0</v>
      </c>
      <c r="AZ2404" s="159"/>
      <c r="BA2404" s="159"/>
      <c r="BB2404" s="275">
        <f>SUM(AZ2404:BA2404)</f>
        <v>0</v>
      </c>
      <c r="BC2404" s="275"/>
      <c r="BD2404" s="275"/>
      <c r="BE2404" s="275">
        <f>SUM(BC2404:BD2404)</f>
        <v>0</v>
      </c>
      <c r="BF2404" s="521"/>
      <c r="BG2404" s="605">
        <f>SUM(F2404,S2404,AF2404,AS2404)</f>
        <v>12</v>
      </c>
      <c r="BH2404" s="533">
        <f>SUM(G2404,T2404,AG2404)</f>
        <v>0</v>
      </c>
      <c r="BI2404" s="533">
        <f t="shared" ref="BI2404:BI2406" si="11585">SUM(H2404,U2404,AH2404)</f>
        <v>0</v>
      </c>
      <c r="BJ2404" s="533">
        <f t="shared" ref="BJ2404:BJ2406" si="11586">SUM(I2404,V2404,AI2404)</f>
        <v>0</v>
      </c>
      <c r="BK2404" s="533">
        <f t="shared" ref="BK2404:BK2406" si="11587">SUM(J2404,W2404,AJ2404)</f>
        <v>0</v>
      </c>
      <c r="BL2404" s="533">
        <f t="shared" ref="BL2404:BL2406" si="11588">SUM(K2404,X2404,AK2404)</f>
        <v>0</v>
      </c>
      <c r="BM2404" s="533">
        <f t="shared" ref="BM2404:BM2406" si="11589">SUM(L2404,Y2404,AL2404)</f>
        <v>0</v>
      </c>
      <c r="BN2404" s="533">
        <f>SUM(M2404,Z2404,AM2404)</f>
        <v>0</v>
      </c>
      <c r="BO2404" s="533">
        <f t="shared" ref="BO2404:BO2406" si="11590">SUM(N2404,AA2404,AN2404)</f>
        <v>0</v>
      </c>
      <c r="BP2404" s="533">
        <f t="shared" ref="BP2404:BP2406" si="11591">SUM(O2404,AB2404,AO2404)</f>
        <v>0</v>
      </c>
      <c r="BQ2404" s="533">
        <f t="shared" ref="BQ2404:BQ2406" si="11592">SUM(P2404,AC2404,AP2404)</f>
        <v>0</v>
      </c>
      <c r="BR2404" s="533">
        <f t="shared" ref="BR2404:BR2406" si="11593">SUM(Q2404,AD2404,AQ2404)</f>
        <v>0</v>
      </c>
      <c r="BS2404" s="533">
        <f t="shared" ref="BS2404:BS2406" si="11594">SUM(R2404,AE2404,AR2404)</f>
        <v>0</v>
      </c>
      <c r="BT2404" s="533">
        <f>AT2404</f>
        <v>0</v>
      </c>
      <c r="BU2404" s="533">
        <f t="shared" ref="BU2404:BU2406" si="11595">AU2404</f>
        <v>0</v>
      </c>
      <c r="BV2404" s="533">
        <f t="shared" ref="BV2404:BV2406" si="11596">AV2404</f>
        <v>0</v>
      </c>
      <c r="BW2404" s="536">
        <f>SUM(BH2404,BK2404,BN2404,BQ2404,BT2404)</f>
        <v>0</v>
      </c>
      <c r="BX2404" s="536">
        <f t="shared" ref="BX2404:BX2406" si="11597">SUM(BI2404,BL2404,BO2404,BR2404,BU2404)</f>
        <v>0</v>
      </c>
      <c r="BY2404" s="536">
        <f t="shared" ref="BY2404:BY2406" si="11598">SUM(BJ2404,BM2404,BP2404,BS2404,BV2404)</f>
        <v>0</v>
      </c>
      <c r="BZ2404" t="s">
        <v>74</v>
      </c>
      <c r="CA2404" s="553">
        <f>AZ2404</f>
        <v>0</v>
      </c>
      <c r="CB2404" s="553">
        <f t="shared" ref="CB2404:CB2406" si="11599">BA2404</f>
        <v>0</v>
      </c>
      <c r="CC2404" s="553">
        <f t="shared" ref="CC2404:CC2406" si="11600">BB2404</f>
        <v>0</v>
      </c>
      <c r="CD2404" s="553">
        <f>BC2404</f>
        <v>0</v>
      </c>
      <c r="CE2404" s="553">
        <f t="shared" ref="CE2404:CE2406" si="11601">BD2404</f>
        <v>0</v>
      </c>
      <c r="CF2404" s="553">
        <f t="shared" ref="CF2404:CF2406" si="11602">BE2404</f>
        <v>0</v>
      </c>
    </row>
    <row r="2405" spans="1:84">
      <c r="A2405" s="149"/>
      <c r="B2405" s="151"/>
      <c r="C2405" s="151"/>
      <c r="D2405" s="151"/>
      <c r="E2405" s="370"/>
      <c r="F2405" s="592"/>
      <c r="G2405" s="159"/>
      <c r="H2405" s="159"/>
      <c r="I2405" s="275">
        <f>SUM(G2405:H2405)</f>
        <v>0</v>
      </c>
      <c r="J2405" s="159"/>
      <c r="K2405" s="159"/>
      <c r="L2405" s="275">
        <f>SUM(J2405:K2405)</f>
        <v>0</v>
      </c>
      <c r="M2405" s="159"/>
      <c r="N2405" s="159"/>
      <c r="O2405" s="275">
        <f>SUM(M2405:N2405)</f>
        <v>0</v>
      </c>
      <c r="P2405" s="159"/>
      <c r="Q2405" s="159"/>
      <c r="R2405" s="275">
        <f>SUM(P2405:Q2405)</f>
        <v>0</v>
      </c>
      <c r="S2405" s="500"/>
      <c r="T2405" s="275"/>
      <c r="U2405" s="275"/>
      <c r="V2405" s="275">
        <f>SUM(T2405:U2405)</f>
        <v>0</v>
      </c>
      <c r="W2405" s="275"/>
      <c r="X2405" s="275"/>
      <c r="Y2405" s="275">
        <f>SUM(W2405:X2405)</f>
        <v>0</v>
      </c>
      <c r="Z2405" s="275"/>
      <c r="AA2405" s="275"/>
      <c r="AB2405" s="275">
        <f>SUM(Z2405:AA2405)</f>
        <v>0</v>
      </c>
      <c r="AC2405" s="275"/>
      <c r="AD2405" s="275"/>
      <c r="AE2405" s="275">
        <f>SUM(AC2405:AD2405)</f>
        <v>0</v>
      </c>
      <c r="AF2405" s="500"/>
      <c r="AG2405" s="275"/>
      <c r="AH2405" s="275"/>
      <c r="AI2405" s="275">
        <f>SUM(AG2405:AH2405)</f>
        <v>0</v>
      </c>
      <c r="AJ2405" s="275"/>
      <c r="AK2405" s="275"/>
      <c r="AL2405" s="275">
        <f>SUM(AJ2405:AK2405)</f>
        <v>0</v>
      </c>
      <c r="AM2405" s="275"/>
      <c r="AN2405" s="275"/>
      <c r="AO2405" s="275">
        <f>SUM(AM2405:AN2405)</f>
        <v>0</v>
      </c>
      <c r="AP2405" s="275"/>
      <c r="AQ2405" s="275"/>
      <c r="AR2405" s="275">
        <f>SUM(AP2405:AQ2405)</f>
        <v>0</v>
      </c>
      <c r="AS2405" s="500"/>
      <c r="AT2405" s="275"/>
      <c r="AU2405" s="275"/>
      <c r="AV2405" s="275">
        <f>SUM(AT2405:AU2405)</f>
        <v>0</v>
      </c>
      <c r="AW2405" s="567">
        <f t="shared" si="11582"/>
        <v>0</v>
      </c>
      <c r="AX2405" s="567">
        <f t="shared" si="11583"/>
        <v>0</v>
      </c>
      <c r="AY2405" s="567">
        <f t="shared" si="11584"/>
        <v>0</v>
      </c>
      <c r="AZ2405" s="159"/>
      <c r="BA2405" s="159"/>
      <c r="BB2405" s="275">
        <f>SUM(AZ2405:BA2405)</f>
        <v>0</v>
      </c>
      <c r="BC2405" s="275"/>
      <c r="BD2405" s="275"/>
      <c r="BE2405" s="275">
        <f>SUM(BC2405:BD2405)</f>
        <v>0</v>
      </c>
      <c r="BF2405" s="521"/>
      <c r="BG2405" s="605">
        <f>SUM(F2405,S2405,AF2405,AS2405)</f>
        <v>0</v>
      </c>
      <c r="BH2405" s="533">
        <f>SUM(G2405,T2405,AG2405)</f>
        <v>0</v>
      </c>
      <c r="BI2405" s="533">
        <f t="shared" si="11585"/>
        <v>0</v>
      </c>
      <c r="BJ2405" s="533">
        <f t="shared" si="11586"/>
        <v>0</v>
      </c>
      <c r="BK2405" s="533">
        <f t="shared" si="11587"/>
        <v>0</v>
      </c>
      <c r="BL2405" s="533">
        <f t="shared" si="11588"/>
        <v>0</v>
      </c>
      <c r="BM2405" s="533">
        <f t="shared" si="11589"/>
        <v>0</v>
      </c>
      <c r="BN2405" s="533">
        <f>SUM(M2405,Z2405,AM2405)</f>
        <v>0</v>
      </c>
      <c r="BO2405" s="533">
        <f t="shared" si="11590"/>
        <v>0</v>
      </c>
      <c r="BP2405" s="533">
        <f t="shared" si="11591"/>
        <v>0</v>
      </c>
      <c r="BQ2405" s="533">
        <f t="shared" si="11592"/>
        <v>0</v>
      </c>
      <c r="BR2405" s="533">
        <f t="shared" si="11593"/>
        <v>0</v>
      </c>
      <c r="BS2405" s="533">
        <f t="shared" si="11594"/>
        <v>0</v>
      </c>
      <c r="BT2405" s="533">
        <f>AT2405</f>
        <v>0</v>
      </c>
      <c r="BU2405" s="533">
        <f t="shared" si="11595"/>
        <v>0</v>
      </c>
      <c r="BV2405" s="533">
        <f t="shared" si="11596"/>
        <v>0</v>
      </c>
      <c r="BW2405" s="536">
        <f>SUM(BH2405,BK2405,BN2405,BQ2405,BT2405)</f>
        <v>0</v>
      </c>
      <c r="BX2405" s="536">
        <f t="shared" si="11597"/>
        <v>0</v>
      </c>
      <c r="BY2405" s="536">
        <f t="shared" si="11598"/>
        <v>0</v>
      </c>
      <c r="BZ2405" t="s">
        <v>74</v>
      </c>
      <c r="CA2405" s="553">
        <f>AZ2405</f>
        <v>0</v>
      </c>
      <c r="CB2405" s="553">
        <f t="shared" si="11599"/>
        <v>0</v>
      </c>
      <c r="CC2405" s="553">
        <f t="shared" si="11600"/>
        <v>0</v>
      </c>
      <c r="CD2405" s="553">
        <f>BC2405</f>
        <v>0</v>
      </c>
      <c r="CE2405" s="553">
        <f t="shared" si="11601"/>
        <v>0</v>
      </c>
      <c r="CF2405" s="553">
        <f t="shared" si="11602"/>
        <v>0</v>
      </c>
    </row>
    <row r="2406" spans="1:84">
      <c r="A2406" s="149"/>
      <c r="B2406" s="151"/>
      <c r="C2406" s="151"/>
      <c r="D2406" s="151"/>
      <c r="E2406" s="288" t="s">
        <v>74</v>
      </c>
      <c r="F2406" s="592">
        <f>SUM(F2404:F2405)</f>
        <v>12</v>
      </c>
      <c r="G2406" s="168">
        <f t="shared" ref="G2406:BE2406" si="11603">SUM(G2404:G2405)</f>
        <v>0</v>
      </c>
      <c r="H2406" s="168">
        <f t="shared" si="11603"/>
        <v>0</v>
      </c>
      <c r="I2406" s="168">
        <f t="shared" si="11603"/>
        <v>0</v>
      </c>
      <c r="J2406" s="168">
        <f t="shared" si="11603"/>
        <v>0</v>
      </c>
      <c r="K2406" s="168">
        <f t="shared" si="11603"/>
        <v>0</v>
      </c>
      <c r="L2406" s="168">
        <f t="shared" si="11603"/>
        <v>0</v>
      </c>
      <c r="M2406" s="168">
        <f t="shared" si="11603"/>
        <v>0</v>
      </c>
      <c r="N2406" s="168">
        <f t="shared" si="11603"/>
        <v>0</v>
      </c>
      <c r="O2406" s="168">
        <f t="shared" si="11603"/>
        <v>0</v>
      </c>
      <c r="P2406" s="168">
        <f t="shared" si="11603"/>
        <v>0</v>
      </c>
      <c r="Q2406" s="168">
        <f t="shared" si="11603"/>
        <v>0</v>
      </c>
      <c r="R2406" s="168">
        <f t="shared" si="11603"/>
        <v>0</v>
      </c>
      <c r="S2406" s="502">
        <f t="shared" si="11603"/>
        <v>0</v>
      </c>
      <c r="T2406" s="168">
        <f t="shared" si="11603"/>
        <v>0</v>
      </c>
      <c r="U2406" s="168">
        <f t="shared" si="11603"/>
        <v>0</v>
      </c>
      <c r="V2406" s="168">
        <f t="shared" si="11603"/>
        <v>0</v>
      </c>
      <c r="W2406" s="168">
        <f t="shared" si="11603"/>
        <v>0</v>
      </c>
      <c r="X2406" s="168">
        <f t="shared" si="11603"/>
        <v>0</v>
      </c>
      <c r="Y2406" s="168">
        <f t="shared" si="11603"/>
        <v>0</v>
      </c>
      <c r="Z2406" s="168">
        <f t="shared" si="11603"/>
        <v>0</v>
      </c>
      <c r="AA2406" s="168">
        <f t="shared" si="11603"/>
        <v>0</v>
      </c>
      <c r="AB2406" s="168">
        <f t="shared" si="11603"/>
        <v>0</v>
      </c>
      <c r="AC2406" s="168">
        <f t="shared" si="11603"/>
        <v>0</v>
      </c>
      <c r="AD2406" s="168">
        <f t="shared" si="11603"/>
        <v>0</v>
      </c>
      <c r="AE2406" s="168">
        <f t="shared" si="11603"/>
        <v>0</v>
      </c>
      <c r="AF2406" s="502">
        <f t="shared" si="11603"/>
        <v>0</v>
      </c>
      <c r="AG2406" s="168">
        <f t="shared" si="11603"/>
        <v>0</v>
      </c>
      <c r="AH2406" s="168">
        <f t="shared" si="11603"/>
        <v>0</v>
      </c>
      <c r="AI2406" s="168">
        <f t="shared" si="11603"/>
        <v>0</v>
      </c>
      <c r="AJ2406" s="168">
        <f t="shared" si="11603"/>
        <v>0</v>
      </c>
      <c r="AK2406" s="168">
        <f t="shared" si="11603"/>
        <v>0</v>
      </c>
      <c r="AL2406" s="168">
        <f t="shared" si="11603"/>
        <v>0</v>
      </c>
      <c r="AM2406" s="168">
        <f t="shared" si="11603"/>
        <v>0</v>
      </c>
      <c r="AN2406" s="168">
        <f t="shared" si="11603"/>
        <v>0</v>
      </c>
      <c r="AO2406" s="168">
        <f t="shared" si="11603"/>
        <v>0</v>
      </c>
      <c r="AP2406" s="168">
        <f t="shared" si="11603"/>
        <v>0</v>
      </c>
      <c r="AQ2406" s="168">
        <f t="shared" si="11603"/>
        <v>0</v>
      </c>
      <c r="AR2406" s="168">
        <f t="shared" si="11603"/>
        <v>0</v>
      </c>
      <c r="AS2406" s="502">
        <f t="shared" si="11603"/>
        <v>0</v>
      </c>
      <c r="AT2406" s="168">
        <f t="shared" si="11603"/>
        <v>0</v>
      </c>
      <c r="AU2406" s="168">
        <f t="shared" si="11603"/>
        <v>0</v>
      </c>
      <c r="AV2406" s="168">
        <f t="shared" si="11603"/>
        <v>0</v>
      </c>
      <c r="AW2406" s="569">
        <f t="shared" si="11603"/>
        <v>0</v>
      </c>
      <c r="AX2406" s="569">
        <f t="shared" si="11603"/>
        <v>0</v>
      </c>
      <c r="AY2406" s="569">
        <f t="shared" si="11603"/>
        <v>0</v>
      </c>
      <c r="AZ2406" s="168">
        <f t="shared" si="11603"/>
        <v>0</v>
      </c>
      <c r="BA2406" s="168">
        <f t="shared" si="11603"/>
        <v>0</v>
      </c>
      <c r="BB2406" s="168">
        <f t="shared" si="11603"/>
        <v>0</v>
      </c>
      <c r="BC2406" s="168">
        <f t="shared" si="11603"/>
        <v>0</v>
      </c>
      <c r="BD2406" s="168">
        <f t="shared" si="11603"/>
        <v>0</v>
      </c>
      <c r="BE2406" s="168">
        <f t="shared" si="11603"/>
        <v>0</v>
      </c>
      <c r="BF2406" s="523"/>
      <c r="BG2406" s="605">
        <f>SUM(F2406,S2406,AF2406,AS2406)</f>
        <v>12</v>
      </c>
      <c r="BH2406" s="533">
        <f>SUM(G2406,T2406,AG2406)</f>
        <v>0</v>
      </c>
      <c r="BI2406" s="533">
        <f t="shared" si="11585"/>
        <v>0</v>
      </c>
      <c r="BJ2406" s="533">
        <f t="shared" si="11586"/>
        <v>0</v>
      </c>
      <c r="BK2406" s="533">
        <f t="shared" si="11587"/>
        <v>0</v>
      </c>
      <c r="BL2406" s="533">
        <f t="shared" si="11588"/>
        <v>0</v>
      </c>
      <c r="BM2406" s="533">
        <f t="shared" si="11589"/>
        <v>0</v>
      </c>
      <c r="BN2406" s="533">
        <f>SUM(M2406,Z2406,AM2406)</f>
        <v>0</v>
      </c>
      <c r="BO2406" s="533">
        <f t="shared" si="11590"/>
        <v>0</v>
      </c>
      <c r="BP2406" s="533">
        <f t="shared" si="11591"/>
        <v>0</v>
      </c>
      <c r="BQ2406" s="533">
        <f t="shared" si="11592"/>
        <v>0</v>
      </c>
      <c r="BR2406" s="533">
        <f t="shared" si="11593"/>
        <v>0</v>
      </c>
      <c r="BS2406" s="533">
        <f t="shared" si="11594"/>
        <v>0</v>
      </c>
      <c r="BT2406" s="533">
        <f>AT2406</f>
        <v>0</v>
      </c>
      <c r="BU2406" s="533">
        <f t="shared" si="11595"/>
        <v>0</v>
      </c>
      <c r="BV2406" s="533">
        <f t="shared" si="11596"/>
        <v>0</v>
      </c>
      <c r="BW2406" s="536">
        <f>SUM(BH2406,BK2406,BN2406,BQ2406,BT2406)</f>
        <v>0</v>
      </c>
      <c r="BX2406" s="536">
        <f t="shared" si="11597"/>
        <v>0</v>
      </c>
      <c r="BY2406" s="536">
        <f t="shared" si="11598"/>
        <v>0</v>
      </c>
      <c r="BZ2406" t="s">
        <v>74</v>
      </c>
      <c r="CA2406" s="553">
        <f>AZ2406</f>
        <v>0</v>
      </c>
      <c r="CB2406" s="553">
        <f t="shared" si="11599"/>
        <v>0</v>
      </c>
      <c r="CC2406" s="553">
        <f t="shared" si="11600"/>
        <v>0</v>
      </c>
      <c r="CD2406" s="553">
        <f>BC2406</f>
        <v>0</v>
      </c>
      <c r="CE2406" s="553">
        <f t="shared" si="11601"/>
        <v>0</v>
      </c>
      <c r="CF2406" s="553">
        <f t="shared" si="11602"/>
        <v>0</v>
      </c>
    </row>
    <row r="2407" spans="1:84">
      <c r="A2407" s="149"/>
      <c r="B2407" s="151"/>
      <c r="C2407" s="151"/>
      <c r="D2407" s="151"/>
      <c r="E2407" s="288"/>
      <c r="F2407" s="592"/>
      <c r="G2407" s="168"/>
      <c r="H2407" s="168"/>
      <c r="I2407" s="168"/>
      <c r="J2407" s="168"/>
      <c r="K2407" s="168"/>
      <c r="L2407" s="168"/>
      <c r="M2407" s="168"/>
      <c r="N2407" s="168"/>
      <c r="O2407" s="168"/>
      <c r="P2407" s="168"/>
      <c r="Q2407" s="168"/>
      <c r="R2407" s="168"/>
      <c r="S2407" s="502"/>
      <c r="T2407" s="168"/>
      <c r="U2407" s="168"/>
      <c r="V2407" s="168"/>
      <c r="W2407" s="168"/>
      <c r="X2407" s="168"/>
      <c r="Y2407" s="168"/>
      <c r="Z2407" s="168"/>
      <c r="AA2407" s="168"/>
      <c r="AB2407" s="168"/>
      <c r="AC2407" s="168"/>
      <c r="AD2407" s="168"/>
      <c r="AE2407" s="168"/>
      <c r="AF2407" s="502"/>
      <c r="AG2407" s="168"/>
      <c r="AH2407" s="168"/>
      <c r="AI2407" s="168"/>
      <c r="AJ2407" s="168"/>
      <c r="AK2407" s="168"/>
      <c r="AL2407" s="168"/>
      <c r="AM2407" s="168"/>
      <c r="AN2407" s="168"/>
      <c r="AO2407" s="168"/>
      <c r="AP2407" s="168"/>
      <c r="AQ2407" s="168"/>
      <c r="AR2407" s="168"/>
      <c r="AS2407" s="502"/>
      <c r="AT2407" s="168"/>
      <c r="AU2407" s="168"/>
      <c r="AV2407" s="168"/>
      <c r="AW2407" s="569"/>
      <c r="AX2407" s="569"/>
      <c r="AY2407" s="569"/>
      <c r="AZ2407" s="168"/>
      <c r="BA2407" s="168"/>
      <c r="BB2407" s="168"/>
      <c r="BC2407" s="168"/>
      <c r="BD2407" s="168"/>
      <c r="BE2407" s="168"/>
      <c r="BF2407" s="523"/>
    </row>
    <row r="2408" spans="1:84" s="8" customFormat="1">
      <c r="A2408" s="149"/>
      <c r="B2408" s="149" t="s">
        <v>489</v>
      </c>
      <c r="C2408" s="149" t="s">
        <v>11</v>
      </c>
      <c r="D2408" s="149"/>
      <c r="E2408" s="288" t="s">
        <v>740</v>
      </c>
      <c r="F2408" s="591"/>
      <c r="G2408" s="159"/>
      <c r="H2408" s="159"/>
      <c r="I2408" s="159"/>
      <c r="J2408" s="159"/>
      <c r="K2408" s="159"/>
      <c r="L2408" s="159"/>
      <c r="M2408" s="159"/>
      <c r="N2408" s="159"/>
      <c r="O2408" s="159"/>
      <c r="P2408" s="159"/>
      <c r="Q2408" s="159"/>
      <c r="R2408" s="159"/>
      <c r="S2408" s="503"/>
      <c r="T2408" s="159"/>
      <c r="U2408" s="159"/>
      <c r="V2408" s="159"/>
      <c r="W2408" s="159"/>
      <c r="X2408" s="159"/>
      <c r="Y2408" s="159"/>
      <c r="Z2408" s="159"/>
      <c r="AA2408" s="159"/>
      <c r="AB2408" s="159"/>
      <c r="AC2408" s="159"/>
      <c r="AD2408" s="159"/>
      <c r="AE2408" s="159"/>
      <c r="AF2408" s="503"/>
      <c r="AG2408" s="159"/>
      <c r="AH2408" s="159"/>
      <c r="AI2408" s="159"/>
      <c r="AJ2408" s="159"/>
      <c r="AK2408" s="159"/>
      <c r="AL2408" s="159"/>
      <c r="AM2408" s="159"/>
      <c r="AN2408" s="159"/>
      <c r="AO2408" s="159"/>
      <c r="AP2408" s="159"/>
      <c r="AQ2408" s="159"/>
      <c r="AR2408" s="159"/>
      <c r="AS2408" s="503"/>
      <c r="AT2408" s="159"/>
      <c r="AU2408" s="159"/>
      <c r="AV2408" s="159"/>
      <c r="AW2408" s="570"/>
      <c r="AX2408" s="570"/>
      <c r="AY2408" s="570"/>
      <c r="AZ2408" s="159"/>
      <c r="BA2408" s="159"/>
      <c r="BB2408" s="159"/>
      <c r="BC2408" s="159"/>
      <c r="BD2408" s="159"/>
      <c r="BE2408" s="159"/>
      <c r="BF2408" s="474"/>
      <c r="BG2408" s="613"/>
      <c r="BH2408" s="538"/>
      <c r="BI2408" s="538"/>
      <c r="BJ2408" s="538"/>
      <c r="BK2408" s="538"/>
      <c r="BL2408" s="538"/>
      <c r="BM2408" s="538"/>
      <c r="BN2408" s="538"/>
      <c r="BO2408" s="538"/>
      <c r="BP2408" s="538"/>
      <c r="BQ2408" s="538"/>
      <c r="BR2408" s="538"/>
      <c r="BS2408" s="538"/>
      <c r="BT2408" s="538"/>
      <c r="BU2408" s="538"/>
      <c r="BV2408" s="538"/>
      <c r="BW2408" s="538"/>
      <c r="BX2408" s="538"/>
      <c r="BY2408" s="538"/>
      <c r="CA2408" s="146"/>
      <c r="CB2408" s="146"/>
      <c r="CC2408" s="146"/>
      <c r="CD2408" s="146"/>
      <c r="CE2408" s="146"/>
      <c r="CF2408" s="146"/>
    </row>
    <row r="2409" spans="1:84" s="8" customFormat="1">
      <c r="A2409" s="149"/>
      <c r="B2409" s="149"/>
      <c r="C2409" s="149"/>
      <c r="D2409" s="149"/>
      <c r="E2409" s="288"/>
      <c r="F2409" s="591">
        <v>15</v>
      </c>
      <c r="G2409" s="159">
        <v>10</v>
      </c>
      <c r="H2409" s="159">
        <v>6</v>
      </c>
      <c r="I2409" s="275">
        <f>SUM(G2409:H2409)</f>
        <v>16</v>
      </c>
      <c r="J2409" s="159"/>
      <c r="K2409" s="159"/>
      <c r="L2409" s="275">
        <f>SUM(J2409:K2409)</f>
        <v>0</v>
      </c>
      <c r="M2409" s="159"/>
      <c r="N2409" s="159"/>
      <c r="O2409" s="275">
        <f>SUM(M2409:N2409)</f>
        <v>0</v>
      </c>
      <c r="P2409" s="159"/>
      <c r="Q2409" s="159"/>
      <c r="R2409" s="275">
        <f>SUM(P2409:Q2409)</f>
        <v>0</v>
      </c>
      <c r="S2409" s="500"/>
      <c r="T2409" s="275"/>
      <c r="U2409" s="275"/>
      <c r="V2409" s="275"/>
      <c r="W2409" s="275"/>
      <c r="X2409" s="275"/>
      <c r="Y2409" s="275"/>
      <c r="Z2409" s="275"/>
      <c r="AA2409" s="275"/>
      <c r="AB2409" s="275"/>
      <c r="AC2409" s="275"/>
      <c r="AD2409" s="275"/>
      <c r="AE2409" s="275"/>
      <c r="AF2409" s="500"/>
      <c r="AG2409" s="275"/>
      <c r="AH2409" s="275"/>
      <c r="AI2409" s="275">
        <f>SUM(AG2409:AH2409)</f>
        <v>0</v>
      </c>
      <c r="AJ2409" s="275"/>
      <c r="AK2409" s="275"/>
      <c r="AL2409" s="275">
        <f>SUM(AJ2409:AK2409)</f>
        <v>0</v>
      </c>
      <c r="AM2409" s="275"/>
      <c r="AN2409" s="275"/>
      <c r="AO2409" s="275">
        <f>SUM(AM2409:AN2409)</f>
        <v>0</v>
      </c>
      <c r="AP2409" s="275"/>
      <c r="AQ2409" s="275"/>
      <c r="AR2409" s="275">
        <f>SUM(AP2409:AQ2409)</f>
        <v>0</v>
      </c>
      <c r="AS2409" s="500"/>
      <c r="AT2409" s="275"/>
      <c r="AU2409" s="275"/>
      <c r="AV2409" s="275">
        <f>SUM(AT2409:AU2409)</f>
        <v>0</v>
      </c>
      <c r="AW2409" s="567">
        <f t="shared" ref="AW2409" si="11604">SUM(G2409,J2409,M2409,P2409,T2409,W2409,Z2409,AC2409,AG2409,AJ2409,AM2409,AP2409,AT2409)</f>
        <v>10</v>
      </c>
      <c r="AX2409" s="567">
        <f t="shared" ref="AX2409" si="11605">SUM(H2409,K2409,N2409,Q2409,U2409,X2409,AA2409,AD2409,AH2409,AK2409,AN2409,AQ2409,AU2409)</f>
        <v>6</v>
      </c>
      <c r="AY2409" s="567">
        <f t="shared" ref="AY2409" si="11606">SUM(I2409,L2409,O2409,R2409,V2409,Y2409,AB2409,AE2409,AI2409,AL2409,AO2409,AR2409,AV2409)</f>
        <v>16</v>
      </c>
      <c r="AZ2409" s="159"/>
      <c r="BA2409" s="159"/>
      <c r="BB2409" s="275">
        <f>SUM(AZ2409:BA2409)</f>
        <v>0</v>
      </c>
      <c r="BC2409" s="275"/>
      <c r="BD2409" s="275"/>
      <c r="BE2409" s="275">
        <f>SUM(BC2409:BD2409)</f>
        <v>0</v>
      </c>
      <c r="BF2409" s="521"/>
      <c r="BG2409" s="605">
        <f>SUM(F2409,S2409,AF2409,AS2409)</f>
        <v>15</v>
      </c>
      <c r="BH2409" s="533">
        <f>SUM(G2409,T2409,AG2409)</f>
        <v>10</v>
      </c>
      <c r="BI2409" s="533">
        <f t="shared" ref="BI2409" si="11607">SUM(H2409,U2409,AH2409)</f>
        <v>6</v>
      </c>
      <c r="BJ2409" s="533">
        <f t="shared" ref="BJ2409" si="11608">SUM(I2409,V2409,AI2409)</f>
        <v>16</v>
      </c>
      <c r="BK2409" s="533">
        <f t="shared" ref="BK2409" si="11609">SUM(J2409,W2409,AJ2409)</f>
        <v>0</v>
      </c>
      <c r="BL2409" s="533">
        <f t="shared" ref="BL2409" si="11610">SUM(K2409,X2409,AK2409)</f>
        <v>0</v>
      </c>
      <c r="BM2409" s="533">
        <f t="shared" ref="BM2409" si="11611">SUM(L2409,Y2409,AL2409)</f>
        <v>0</v>
      </c>
      <c r="BN2409" s="533">
        <f>SUM(M2409,Z2409,AM2409)</f>
        <v>0</v>
      </c>
      <c r="BO2409" s="533">
        <f t="shared" ref="BO2409" si="11612">SUM(N2409,AA2409,AN2409)</f>
        <v>0</v>
      </c>
      <c r="BP2409" s="533">
        <f t="shared" ref="BP2409" si="11613">SUM(O2409,AB2409,AO2409)</f>
        <v>0</v>
      </c>
      <c r="BQ2409" s="533">
        <f t="shared" ref="BQ2409" si="11614">SUM(P2409,AC2409,AP2409)</f>
        <v>0</v>
      </c>
      <c r="BR2409" s="533">
        <f t="shared" ref="BR2409" si="11615">SUM(Q2409,AD2409,AQ2409)</f>
        <v>0</v>
      </c>
      <c r="BS2409" s="533">
        <f t="shared" ref="BS2409" si="11616">SUM(R2409,AE2409,AR2409)</f>
        <v>0</v>
      </c>
      <c r="BT2409" s="533">
        <f>AT2409</f>
        <v>0</v>
      </c>
      <c r="BU2409" s="533">
        <f t="shared" ref="BU2409" si="11617">AU2409</f>
        <v>0</v>
      </c>
      <c r="BV2409" s="533">
        <f t="shared" ref="BV2409" si="11618">AV2409</f>
        <v>0</v>
      </c>
      <c r="BW2409" s="536">
        <f>SUM(BH2409,BK2409,BN2409,BQ2409,BT2409)</f>
        <v>10</v>
      </c>
      <c r="BX2409" s="536">
        <f t="shared" ref="BX2409" si="11619">SUM(BI2409,BL2409,BO2409,BR2409,BU2409)</f>
        <v>6</v>
      </c>
      <c r="BY2409" s="536">
        <f t="shared" ref="BY2409" si="11620">SUM(BJ2409,BM2409,BP2409,BS2409,BV2409)</f>
        <v>16</v>
      </c>
      <c r="BZ2409" t="s">
        <v>74</v>
      </c>
      <c r="CA2409" s="553">
        <f>AZ2409</f>
        <v>0</v>
      </c>
      <c r="CB2409" s="553">
        <f t="shared" ref="CB2409" si="11621">BA2409</f>
        <v>0</v>
      </c>
      <c r="CC2409" s="553">
        <f t="shared" ref="CC2409" si="11622">BB2409</f>
        <v>0</v>
      </c>
      <c r="CD2409" s="553">
        <f>BC2409</f>
        <v>0</v>
      </c>
      <c r="CE2409" s="553">
        <f t="shared" ref="CE2409" si="11623">BD2409</f>
        <v>0</v>
      </c>
      <c r="CF2409" s="553">
        <f t="shared" ref="CF2409" si="11624">BE2409</f>
        <v>0</v>
      </c>
    </row>
    <row r="2410" spans="1:84" s="8" customFormat="1">
      <c r="A2410" s="149"/>
      <c r="B2410" s="149"/>
      <c r="C2410" s="149"/>
      <c r="D2410" s="149"/>
      <c r="E2410" s="288"/>
      <c r="F2410" s="591"/>
      <c r="G2410" s="159"/>
      <c r="H2410" s="159"/>
      <c r="I2410" s="275"/>
      <c r="J2410" s="159"/>
      <c r="K2410" s="159"/>
      <c r="L2410" s="275"/>
      <c r="M2410" s="159"/>
      <c r="N2410" s="159"/>
      <c r="O2410" s="275"/>
      <c r="P2410" s="159"/>
      <c r="Q2410" s="159"/>
      <c r="R2410" s="275"/>
      <c r="S2410" s="500"/>
      <c r="T2410" s="275"/>
      <c r="U2410" s="275"/>
      <c r="V2410" s="275"/>
      <c r="W2410" s="275"/>
      <c r="X2410" s="275"/>
      <c r="Y2410" s="275"/>
      <c r="Z2410" s="275"/>
      <c r="AA2410" s="275"/>
      <c r="AB2410" s="275"/>
      <c r="AC2410" s="275"/>
      <c r="AD2410" s="275"/>
      <c r="AE2410" s="275"/>
      <c r="AF2410" s="500"/>
      <c r="AG2410" s="275"/>
      <c r="AH2410" s="275"/>
      <c r="AI2410" s="275"/>
      <c r="AJ2410" s="275"/>
      <c r="AK2410" s="275"/>
      <c r="AL2410" s="275"/>
      <c r="AM2410" s="275"/>
      <c r="AN2410" s="275"/>
      <c r="AO2410" s="275"/>
      <c r="AP2410" s="275"/>
      <c r="AQ2410" s="275"/>
      <c r="AR2410" s="275"/>
      <c r="AS2410" s="500"/>
      <c r="AT2410" s="275"/>
      <c r="AU2410" s="275"/>
      <c r="AV2410" s="275"/>
      <c r="AW2410" s="567"/>
      <c r="AX2410" s="567"/>
      <c r="AY2410" s="567"/>
      <c r="AZ2410" s="159"/>
      <c r="BA2410" s="159"/>
      <c r="BB2410" s="275"/>
      <c r="BC2410" s="275"/>
      <c r="BD2410" s="275"/>
      <c r="BE2410" s="275"/>
      <c r="BF2410" s="521"/>
      <c r="BG2410" s="613"/>
      <c r="BH2410" s="538"/>
      <c r="BI2410" s="538"/>
      <c r="BJ2410" s="538"/>
      <c r="BK2410" s="538"/>
      <c r="BL2410" s="538"/>
      <c r="BM2410" s="538"/>
      <c r="BN2410" s="538"/>
      <c r="BO2410" s="538"/>
      <c r="BP2410" s="538"/>
      <c r="BQ2410" s="538"/>
      <c r="BR2410" s="538"/>
      <c r="BS2410" s="538"/>
      <c r="BT2410" s="538"/>
      <c r="BU2410" s="538"/>
      <c r="BV2410" s="538"/>
      <c r="BW2410" s="538"/>
      <c r="BX2410" s="538"/>
      <c r="BY2410" s="538"/>
      <c r="CA2410" s="146"/>
      <c r="CB2410" s="146"/>
      <c r="CC2410" s="146"/>
      <c r="CD2410" s="146"/>
      <c r="CE2410" s="146"/>
      <c r="CF2410" s="146"/>
    </row>
    <row r="2411" spans="1:84" s="8" customFormat="1">
      <c r="A2411" s="149"/>
      <c r="B2411" s="149" t="s">
        <v>489</v>
      </c>
      <c r="C2411" s="149" t="s">
        <v>11</v>
      </c>
      <c r="D2411" s="149"/>
      <c r="E2411" s="288" t="s">
        <v>888</v>
      </c>
      <c r="F2411" s="591"/>
      <c r="G2411" s="159"/>
      <c r="H2411" s="159"/>
      <c r="I2411" s="159"/>
      <c r="J2411" s="159"/>
      <c r="K2411" s="159"/>
      <c r="L2411" s="159"/>
      <c r="M2411" s="159"/>
      <c r="N2411" s="159"/>
      <c r="O2411" s="159"/>
      <c r="P2411" s="159"/>
      <c r="Q2411" s="159"/>
      <c r="R2411" s="159"/>
      <c r="S2411" s="503"/>
      <c r="T2411" s="159"/>
      <c r="U2411" s="159"/>
      <c r="V2411" s="159"/>
      <c r="W2411" s="159"/>
      <c r="X2411" s="159"/>
      <c r="Y2411" s="159"/>
      <c r="Z2411" s="159"/>
      <c r="AA2411" s="159"/>
      <c r="AB2411" s="159"/>
      <c r="AC2411" s="159"/>
      <c r="AD2411" s="159"/>
      <c r="AE2411" s="159"/>
      <c r="AF2411" s="503"/>
      <c r="AG2411" s="159"/>
      <c r="AH2411" s="159"/>
      <c r="AI2411" s="159"/>
      <c r="AJ2411" s="159"/>
      <c r="AK2411" s="159"/>
      <c r="AL2411" s="159"/>
      <c r="AM2411" s="159"/>
      <c r="AN2411" s="159"/>
      <c r="AO2411" s="159"/>
      <c r="AP2411" s="159"/>
      <c r="AQ2411" s="159"/>
      <c r="AR2411" s="159"/>
      <c r="AS2411" s="503"/>
      <c r="AT2411" s="159"/>
      <c r="AU2411" s="159"/>
      <c r="AV2411" s="159"/>
      <c r="AW2411" s="570"/>
      <c r="AX2411" s="570"/>
      <c r="AY2411" s="570"/>
      <c r="AZ2411" s="159"/>
      <c r="BA2411" s="159"/>
      <c r="BB2411" s="159"/>
      <c r="BC2411" s="159"/>
      <c r="BD2411" s="159"/>
      <c r="BE2411" s="159"/>
      <c r="BF2411" s="474"/>
      <c r="BG2411" s="613"/>
      <c r="BH2411" s="538"/>
      <c r="BI2411" s="538"/>
      <c r="BJ2411" s="538"/>
      <c r="BK2411" s="538"/>
      <c r="BL2411" s="538"/>
      <c r="BM2411" s="538"/>
      <c r="BN2411" s="538"/>
      <c r="BO2411" s="538"/>
      <c r="BP2411" s="538"/>
      <c r="BQ2411" s="538"/>
      <c r="BR2411" s="538"/>
      <c r="BS2411" s="538"/>
      <c r="BT2411" s="538"/>
      <c r="BU2411" s="538"/>
      <c r="BV2411" s="538"/>
      <c r="BW2411" s="538"/>
      <c r="BX2411" s="538"/>
      <c r="BY2411" s="538"/>
      <c r="CA2411" s="146"/>
      <c r="CB2411" s="146"/>
      <c r="CC2411" s="146"/>
      <c r="CD2411" s="146"/>
      <c r="CE2411" s="146"/>
      <c r="CF2411" s="146"/>
    </row>
    <row r="2412" spans="1:84" s="8" customFormat="1">
      <c r="A2412" s="149"/>
      <c r="B2412" s="149"/>
      <c r="C2412" s="149"/>
      <c r="D2412" s="149"/>
      <c r="E2412" s="288"/>
      <c r="F2412" s="591">
        <v>20</v>
      </c>
      <c r="G2412" s="159"/>
      <c r="H2412" s="159"/>
      <c r="I2412" s="275">
        <f>SUM(G2412:H2412)</f>
        <v>0</v>
      </c>
      <c r="J2412" s="159"/>
      <c r="K2412" s="159"/>
      <c r="L2412" s="275">
        <f>SUM(J2412:K2412)</f>
        <v>0</v>
      </c>
      <c r="M2412" s="159"/>
      <c r="N2412" s="159"/>
      <c r="O2412" s="275">
        <f>SUM(M2412:N2412)</f>
        <v>0</v>
      </c>
      <c r="P2412" s="159"/>
      <c r="Q2412" s="159"/>
      <c r="R2412" s="275">
        <f>SUM(P2412:Q2412)</f>
        <v>0</v>
      </c>
      <c r="S2412" s="500"/>
      <c r="T2412" s="275"/>
      <c r="U2412" s="275"/>
      <c r="V2412" s="275">
        <f>SUM(T2412:U2412)</f>
        <v>0</v>
      </c>
      <c r="W2412" s="275"/>
      <c r="X2412" s="275"/>
      <c r="Y2412" s="275">
        <f>SUM(W2412:X2412)</f>
        <v>0</v>
      </c>
      <c r="Z2412" s="275"/>
      <c r="AA2412" s="275"/>
      <c r="AB2412" s="275">
        <f>SUM(Z2412:AA2412)</f>
        <v>0</v>
      </c>
      <c r="AC2412" s="275"/>
      <c r="AD2412" s="275"/>
      <c r="AE2412" s="275">
        <f>SUM(AC2412:AD2412)</f>
        <v>0</v>
      </c>
      <c r="AF2412" s="500"/>
      <c r="AG2412" s="275"/>
      <c r="AH2412" s="275"/>
      <c r="AI2412" s="275">
        <f>SUM(AG2412:AH2412)</f>
        <v>0</v>
      </c>
      <c r="AJ2412" s="275"/>
      <c r="AK2412" s="275"/>
      <c r="AL2412" s="275">
        <f>SUM(AJ2412:AK2412)</f>
        <v>0</v>
      </c>
      <c r="AM2412" s="275"/>
      <c r="AN2412" s="275"/>
      <c r="AO2412" s="275">
        <f>SUM(AM2412:AN2412)</f>
        <v>0</v>
      </c>
      <c r="AP2412" s="275"/>
      <c r="AQ2412" s="275"/>
      <c r="AR2412" s="275">
        <f>SUM(AP2412:AQ2412)</f>
        <v>0</v>
      </c>
      <c r="AS2412" s="500"/>
      <c r="AT2412" s="275"/>
      <c r="AU2412" s="275"/>
      <c r="AV2412" s="275">
        <f>SUM(AT2412:AU2412)</f>
        <v>0</v>
      </c>
      <c r="AW2412" s="567">
        <f t="shared" ref="AW2412" si="11625">SUM(G2412,J2412,M2412,P2412,T2412,W2412,Z2412,AC2412,AG2412,AJ2412,AM2412,AP2412,AT2412)</f>
        <v>0</v>
      </c>
      <c r="AX2412" s="567">
        <f t="shared" ref="AX2412" si="11626">SUM(H2412,K2412,N2412,Q2412,U2412,X2412,AA2412,AD2412,AH2412,AK2412,AN2412,AQ2412,AU2412)</f>
        <v>0</v>
      </c>
      <c r="AY2412" s="567">
        <f t="shared" ref="AY2412" si="11627">SUM(I2412,L2412,O2412,R2412,V2412,Y2412,AB2412,AE2412,AI2412,AL2412,AO2412,AR2412,AV2412)</f>
        <v>0</v>
      </c>
      <c r="AZ2412" s="159"/>
      <c r="BA2412" s="159"/>
      <c r="BB2412" s="275">
        <f>SUM(AZ2412:BA2412)</f>
        <v>0</v>
      </c>
      <c r="BC2412" s="275"/>
      <c r="BD2412" s="275"/>
      <c r="BE2412" s="275">
        <f>SUM(BC2412:BD2412)</f>
        <v>0</v>
      </c>
      <c r="BF2412" s="521"/>
      <c r="BG2412" s="605">
        <f>SUM(F2412,S2412,AF2412,AS2412)</f>
        <v>20</v>
      </c>
      <c r="BH2412" s="533">
        <f>SUM(G2412,T2412,AG2412)</f>
        <v>0</v>
      </c>
      <c r="BI2412" s="533">
        <f t="shared" ref="BI2412" si="11628">SUM(H2412,U2412,AH2412)</f>
        <v>0</v>
      </c>
      <c r="BJ2412" s="533">
        <f t="shared" ref="BJ2412" si="11629">SUM(I2412,V2412,AI2412)</f>
        <v>0</v>
      </c>
      <c r="BK2412" s="533">
        <f t="shared" ref="BK2412" si="11630">SUM(J2412,W2412,AJ2412)</f>
        <v>0</v>
      </c>
      <c r="BL2412" s="533">
        <f t="shared" ref="BL2412" si="11631">SUM(K2412,X2412,AK2412)</f>
        <v>0</v>
      </c>
      <c r="BM2412" s="533">
        <f t="shared" ref="BM2412" si="11632">SUM(L2412,Y2412,AL2412)</f>
        <v>0</v>
      </c>
      <c r="BN2412" s="533">
        <f>SUM(M2412,Z2412,AM2412)</f>
        <v>0</v>
      </c>
      <c r="BO2412" s="533">
        <f t="shared" ref="BO2412" si="11633">SUM(N2412,AA2412,AN2412)</f>
        <v>0</v>
      </c>
      <c r="BP2412" s="533">
        <f t="shared" ref="BP2412" si="11634">SUM(O2412,AB2412,AO2412)</f>
        <v>0</v>
      </c>
      <c r="BQ2412" s="533">
        <f t="shared" ref="BQ2412" si="11635">SUM(P2412,AC2412,AP2412)</f>
        <v>0</v>
      </c>
      <c r="BR2412" s="533">
        <f t="shared" ref="BR2412" si="11636">SUM(Q2412,AD2412,AQ2412)</f>
        <v>0</v>
      </c>
      <c r="BS2412" s="533">
        <f t="shared" ref="BS2412" si="11637">SUM(R2412,AE2412,AR2412)</f>
        <v>0</v>
      </c>
      <c r="BT2412" s="533">
        <f>AT2412</f>
        <v>0</v>
      </c>
      <c r="BU2412" s="533">
        <f t="shared" ref="BU2412" si="11638">AU2412</f>
        <v>0</v>
      </c>
      <c r="BV2412" s="533">
        <f t="shared" ref="BV2412" si="11639">AV2412</f>
        <v>0</v>
      </c>
      <c r="BW2412" s="536">
        <f>SUM(BH2412,BK2412,BN2412,BQ2412,BT2412)</f>
        <v>0</v>
      </c>
      <c r="BX2412" s="536">
        <f t="shared" ref="BX2412" si="11640">SUM(BI2412,BL2412,BO2412,BR2412,BU2412)</f>
        <v>0</v>
      </c>
      <c r="BY2412" s="536">
        <f t="shared" ref="BY2412" si="11641">SUM(BJ2412,BM2412,BP2412,BS2412,BV2412)</f>
        <v>0</v>
      </c>
      <c r="BZ2412" t="s">
        <v>74</v>
      </c>
      <c r="CA2412" s="553">
        <f>AZ2412</f>
        <v>0</v>
      </c>
      <c r="CB2412" s="553">
        <f t="shared" ref="CB2412" si="11642">BA2412</f>
        <v>0</v>
      </c>
      <c r="CC2412" s="553">
        <f t="shared" ref="CC2412" si="11643">BB2412</f>
        <v>0</v>
      </c>
      <c r="CD2412" s="553">
        <f>BC2412</f>
        <v>0</v>
      </c>
      <c r="CE2412" s="553">
        <f t="shared" ref="CE2412" si="11644">BD2412</f>
        <v>0</v>
      </c>
      <c r="CF2412" s="553">
        <f t="shared" ref="CF2412" si="11645">BE2412</f>
        <v>0</v>
      </c>
    </row>
    <row r="2413" spans="1:84" s="8" customFormat="1">
      <c r="A2413" s="149"/>
      <c r="B2413" s="149"/>
      <c r="C2413" s="149"/>
      <c r="D2413" s="149"/>
      <c r="E2413" s="288"/>
      <c r="F2413" s="591"/>
      <c r="G2413" s="159"/>
      <c r="H2413" s="159"/>
      <c r="I2413" s="275"/>
      <c r="J2413" s="159"/>
      <c r="K2413" s="159"/>
      <c r="L2413" s="275"/>
      <c r="M2413" s="159"/>
      <c r="N2413" s="159"/>
      <c r="O2413" s="275"/>
      <c r="P2413" s="159"/>
      <c r="Q2413" s="159"/>
      <c r="R2413" s="275"/>
      <c r="S2413" s="500"/>
      <c r="T2413" s="275"/>
      <c r="U2413" s="275"/>
      <c r="V2413" s="275"/>
      <c r="W2413" s="275"/>
      <c r="X2413" s="275"/>
      <c r="Y2413" s="275"/>
      <c r="Z2413" s="275"/>
      <c r="AA2413" s="275"/>
      <c r="AB2413" s="275"/>
      <c r="AC2413" s="275"/>
      <c r="AD2413" s="275"/>
      <c r="AE2413" s="275"/>
      <c r="AF2413" s="500"/>
      <c r="AG2413" s="275"/>
      <c r="AH2413" s="275"/>
      <c r="AI2413" s="275"/>
      <c r="AJ2413" s="275"/>
      <c r="AK2413" s="275"/>
      <c r="AL2413" s="275"/>
      <c r="AM2413" s="275"/>
      <c r="AN2413" s="275"/>
      <c r="AO2413" s="275"/>
      <c r="AP2413" s="275"/>
      <c r="AQ2413" s="275"/>
      <c r="AR2413" s="275"/>
      <c r="AS2413" s="500"/>
      <c r="AT2413" s="275"/>
      <c r="AU2413" s="275"/>
      <c r="AV2413" s="275"/>
      <c r="AW2413" s="567"/>
      <c r="AX2413" s="567"/>
      <c r="AY2413" s="567"/>
      <c r="AZ2413" s="159"/>
      <c r="BA2413" s="159"/>
      <c r="BB2413" s="275"/>
      <c r="BC2413" s="275"/>
      <c r="BD2413" s="275"/>
      <c r="BE2413" s="275"/>
      <c r="BF2413" s="521"/>
      <c r="BG2413" s="613"/>
      <c r="BH2413" s="538"/>
      <c r="BI2413" s="538"/>
      <c r="BJ2413" s="538"/>
      <c r="BK2413" s="538"/>
      <c r="BL2413" s="538"/>
      <c r="BM2413" s="538"/>
      <c r="BN2413" s="538"/>
      <c r="BO2413" s="538"/>
      <c r="BP2413" s="538"/>
      <c r="BQ2413" s="538"/>
      <c r="BR2413" s="538"/>
      <c r="BS2413" s="538"/>
      <c r="BT2413" s="538"/>
      <c r="BU2413" s="538"/>
      <c r="BV2413" s="538"/>
      <c r="BW2413" s="538"/>
      <c r="BX2413" s="538"/>
      <c r="BY2413" s="538"/>
      <c r="CA2413" s="146"/>
      <c r="CB2413" s="146"/>
      <c r="CC2413" s="146"/>
      <c r="CD2413" s="146"/>
      <c r="CE2413" s="146"/>
      <c r="CF2413" s="146"/>
    </row>
    <row r="2414" spans="1:84" s="8" customFormat="1">
      <c r="A2414" s="149"/>
      <c r="B2414" s="149" t="s">
        <v>489</v>
      </c>
      <c r="C2414" s="149" t="s">
        <v>11</v>
      </c>
      <c r="D2414" s="149"/>
      <c r="E2414" s="288" t="s">
        <v>889</v>
      </c>
      <c r="F2414" s="591"/>
      <c r="G2414" s="159"/>
      <c r="H2414" s="159"/>
      <c r="I2414" s="159"/>
      <c r="J2414" s="159"/>
      <c r="K2414" s="159"/>
      <c r="L2414" s="159"/>
      <c r="M2414" s="159"/>
      <c r="N2414" s="159"/>
      <c r="O2414" s="159"/>
      <c r="P2414" s="159"/>
      <c r="Q2414" s="159"/>
      <c r="R2414" s="159"/>
      <c r="S2414" s="503"/>
      <c r="T2414" s="159"/>
      <c r="U2414" s="159"/>
      <c r="V2414" s="159"/>
      <c r="W2414" s="159"/>
      <c r="X2414" s="159"/>
      <c r="Y2414" s="159"/>
      <c r="Z2414" s="159"/>
      <c r="AA2414" s="159"/>
      <c r="AB2414" s="159"/>
      <c r="AC2414" s="159"/>
      <c r="AD2414" s="159"/>
      <c r="AE2414" s="159"/>
      <c r="AF2414" s="503"/>
      <c r="AG2414" s="159"/>
      <c r="AH2414" s="159"/>
      <c r="AI2414" s="159"/>
      <c r="AJ2414" s="159"/>
      <c r="AK2414" s="159"/>
      <c r="AL2414" s="159"/>
      <c r="AM2414" s="159"/>
      <c r="AN2414" s="159"/>
      <c r="AO2414" s="159"/>
      <c r="AP2414" s="159"/>
      <c r="AQ2414" s="159"/>
      <c r="AR2414" s="159"/>
      <c r="AS2414" s="503"/>
      <c r="AT2414" s="159"/>
      <c r="AU2414" s="159"/>
      <c r="AV2414" s="159"/>
      <c r="AW2414" s="570"/>
      <c r="AX2414" s="570"/>
      <c r="AY2414" s="570"/>
      <c r="AZ2414" s="159"/>
      <c r="BA2414" s="159"/>
      <c r="BB2414" s="159"/>
      <c r="BC2414" s="159"/>
      <c r="BD2414" s="159"/>
      <c r="BE2414" s="159"/>
      <c r="BF2414" s="474"/>
      <c r="BG2414" s="613"/>
      <c r="BH2414" s="538"/>
      <c r="BI2414" s="538"/>
      <c r="BJ2414" s="538"/>
      <c r="BK2414" s="538"/>
      <c r="BL2414" s="538"/>
      <c r="BM2414" s="538"/>
      <c r="BN2414" s="538"/>
      <c r="BO2414" s="538"/>
      <c r="BP2414" s="538"/>
      <c r="BQ2414" s="538"/>
      <c r="BR2414" s="538"/>
      <c r="BS2414" s="538"/>
      <c r="BT2414" s="538"/>
      <c r="BU2414" s="538"/>
      <c r="BV2414" s="538"/>
      <c r="BW2414" s="538"/>
      <c r="BX2414" s="538"/>
      <c r="BY2414" s="538"/>
      <c r="CA2414" s="146"/>
      <c r="CB2414" s="146"/>
      <c r="CC2414" s="146"/>
      <c r="CD2414" s="146"/>
      <c r="CE2414" s="146"/>
      <c r="CF2414" s="146"/>
    </row>
    <row r="2415" spans="1:84" s="8" customFormat="1">
      <c r="A2415" s="149"/>
      <c r="B2415" s="149"/>
      <c r="C2415" s="149"/>
      <c r="D2415" s="149"/>
      <c r="E2415" s="288"/>
      <c r="F2415" s="591">
        <v>20</v>
      </c>
      <c r="G2415" s="159"/>
      <c r="H2415" s="159"/>
      <c r="I2415" s="275">
        <f>SUM(G2415:H2415)</f>
        <v>0</v>
      </c>
      <c r="J2415" s="159"/>
      <c r="K2415" s="159"/>
      <c r="L2415" s="275">
        <f>SUM(J2415:K2415)</f>
        <v>0</v>
      </c>
      <c r="M2415" s="159"/>
      <c r="N2415" s="159"/>
      <c r="O2415" s="275">
        <f>SUM(M2415:N2415)</f>
        <v>0</v>
      </c>
      <c r="P2415" s="159"/>
      <c r="Q2415" s="159"/>
      <c r="R2415" s="275">
        <f>SUM(P2415:Q2415)</f>
        <v>0</v>
      </c>
      <c r="S2415" s="500"/>
      <c r="T2415" s="275"/>
      <c r="U2415" s="275"/>
      <c r="V2415" s="275">
        <f>SUM(T2415:U2415)</f>
        <v>0</v>
      </c>
      <c r="W2415" s="275"/>
      <c r="X2415" s="275"/>
      <c r="Y2415" s="275">
        <f>SUM(W2415:X2415)</f>
        <v>0</v>
      </c>
      <c r="Z2415" s="275"/>
      <c r="AA2415" s="275"/>
      <c r="AB2415" s="275">
        <f>SUM(Z2415:AA2415)</f>
        <v>0</v>
      </c>
      <c r="AC2415" s="275"/>
      <c r="AD2415" s="275"/>
      <c r="AE2415" s="275">
        <f>SUM(AC2415:AD2415)</f>
        <v>0</v>
      </c>
      <c r="AF2415" s="500"/>
      <c r="AG2415" s="275"/>
      <c r="AH2415" s="275"/>
      <c r="AI2415" s="275">
        <f>SUM(AG2415:AH2415)</f>
        <v>0</v>
      </c>
      <c r="AJ2415" s="275"/>
      <c r="AK2415" s="275"/>
      <c r="AL2415" s="275">
        <f>SUM(AJ2415:AK2415)</f>
        <v>0</v>
      </c>
      <c r="AM2415" s="275"/>
      <c r="AN2415" s="275"/>
      <c r="AO2415" s="275">
        <f>SUM(AM2415:AN2415)</f>
        <v>0</v>
      </c>
      <c r="AP2415" s="275"/>
      <c r="AQ2415" s="275"/>
      <c r="AR2415" s="275">
        <f>SUM(AP2415:AQ2415)</f>
        <v>0</v>
      </c>
      <c r="AS2415" s="500"/>
      <c r="AT2415" s="275"/>
      <c r="AU2415" s="275"/>
      <c r="AV2415" s="275">
        <f>SUM(AT2415:AU2415)</f>
        <v>0</v>
      </c>
      <c r="AW2415" s="567">
        <f t="shared" ref="AW2415" si="11646">SUM(G2415,J2415,M2415,P2415,T2415,W2415,Z2415,AC2415,AG2415,AJ2415,AM2415,AP2415,AT2415)</f>
        <v>0</v>
      </c>
      <c r="AX2415" s="567">
        <f t="shared" ref="AX2415" si="11647">SUM(H2415,K2415,N2415,Q2415,U2415,X2415,AA2415,AD2415,AH2415,AK2415,AN2415,AQ2415,AU2415)</f>
        <v>0</v>
      </c>
      <c r="AY2415" s="567">
        <f t="shared" ref="AY2415" si="11648">SUM(I2415,L2415,O2415,R2415,V2415,Y2415,AB2415,AE2415,AI2415,AL2415,AO2415,AR2415,AV2415)</f>
        <v>0</v>
      </c>
      <c r="AZ2415" s="159"/>
      <c r="BA2415" s="159"/>
      <c r="BB2415" s="275">
        <f>SUM(AZ2415:BA2415)</f>
        <v>0</v>
      </c>
      <c r="BC2415" s="275"/>
      <c r="BD2415" s="275"/>
      <c r="BE2415" s="275">
        <f>SUM(BC2415:BD2415)</f>
        <v>0</v>
      </c>
      <c r="BF2415" s="521"/>
      <c r="BG2415" s="605">
        <f>SUM(F2415,S2415,AF2415,AS2415)</f>
        <v>20</v>
      </c>
      <c r="BH2415" s="533">
        <f>SUM(G2415,T2415,AG2415)</f>
        <v>0</v>
      </c>
      <c r="BI2415" s="533">
        <f t="shared" ref="BI2415" si="11649">SUM(H2415,U2415,AH2415)</f>
        <v>0</v>
      </c>
      <c r="BJ2415" s="533">
        <f t="shared" ref="BJ2415" si="11650">SUM(I2415,V2415,AI2415)</f>
        <v>0</v>
      </c>
      <c r="BK2415" s="533">
        <f t="shared" ref="BK2415" si="11651">SUM(J2415,W2415,AJ2415)</f>
        <v>0</v>
      </c>
      <c r="BL2415" s="533">
        <f t="shared" ref="BL2415" si="11652">SUM(K2415,X2415,AK2415)</f>
        <v>0</v>
      </c>
      <c r="BM2415" s="533">
        <f t="shared" ref="BM2415" si="11653">SUM(L2415,Y2415,AL2415)</f>
        <v>0</v>
      </c>
      <c r="BN2415" s="533">
        <f>SUM(M2415,Z2415,AM2415)</f>
        <v>0</v>
      </c>
      <c r="BO2415" s="533">
        <f t="shared" ref="BO2415" si="11654">SUM(N2415,AA2415,AN2415)</f>
        <v>0</v>
      </c>
      <c r="BP2415" s="533">
        <f t="shared" ref="BP2415" si="11655">SUM(O2415,AB2415,AO2415)</f>
        <v>0</v>
      </c>
      <c r="BQ2415" s="533">
        <f t="shared" ref="BQ2415" si="11656">SUM(P2415,AC2415,AP2415)</f>
        <v>0</v>
      </c>
      <c r="BR2415" s="533">
        <f t="shared" ref="BR2415" si="11657">SUM(Q2415,AD2415,AQ2415)</f>
        <v>0</v>
      </c>
      <c r="BS2415" s="533">
        <f t="shared" ref="BS2415" si="11658">SUM(R2415,AE2415,AR2415)</f>
        <v>0</v>
      </c>
      <c r="BT2415" s="533">
        <f>AT2415</f>
        <v>0</v>
      </c>
      <c r="BU2415" s="533">
        <f t="shared" ref="BU2415" si="11659">AU2415</f>
        <v>0</v>
      </c>
      <c r="BV2415" s="533">
        <f t="shared" ref="BV2415" si="11660">AV2415</f>
        <v>0</v>
      </c>
      <c r="BW2415" s="536">
        <f>SUM(BH2415,BK2415,BN2415,BQ2415,BT2415)</f>
        <v>0</v>
      </c>
      <c r="BX2415" s="536">
        <f t="shared" ref="BX2415" si="11661">SUM(BI2415,BL2415,BO2415,BR2415,BU2415)</f>
        <v>0</v>
      </c>
      <c r="BY2415" s="536">
        <f t="shared" ref="BY2415" si="11662">SUM(BJ2415,BM2415,BP2415,BS2415,BV2415)</f>
        <v>0</v>
      </c>
      <c r="BZ2415" t="s">
        <v>74</v>
      </c>
      <c r="CA2415" s="553">
        <f>AZ2415</f>
        <v>0</v>
      </c>
      <c r="CB2415" s="553">
        <f t="shared" ref="CB2415" si="11663">BA2415</f>
        <v>0</v>
      </c>
      <c r="CC2415" s="553">
        <f t="shared" ref="CC2415" si="11664">BB2415</f>
        <v>0</v>
      </c>
      <c r="CD2415" s="553">
        <f>BC2415</f>
        <v>0</v>
      </c>
      <c r="CE2415" s="553">
        <f t="shared" ref="CE2415" si="11665">BD2415</f>
        <v>0</v>
      </c>
      <c r="CF2415" s="553">
        <f t="shared" ref="CF2415" si="11666">BE2415</f>
        <v>0</v>
      </c>
    </row>
    <row r="2416" spans="1:84" s="8" customFormat="1">
      <c r="A2416" s="149"/>
      <c r="B2416" s="149"/>
      <c r="C2416" s="149"/>
      <c r="D2416" s="149"/>
      <c r="E2416" s="288"/>
      <c r="F2416" s="591"/>
      <c r="G2416" s="159"/>
      <c r="H2416" s="159"/>
      <c r="I2416" s="275"/>
      <c r="J2416" s="159"/>
      <c r="K2416" s="159"/>
      <c r="L2416" s="275"/>
      <c r="M2416" s="159"/>
      <c r="N2416" s="159"/>
      <c r="O2416" s="275"/>
      <c r="P2416" s="159"/>
      <c r="Q2416" s="159"/>
      <c r="R2416" s="275"/>
      <c r="S2416" s="500"/>
      <c r="T2416" s="275"/>
      <c r="U2416" s="275"/>
      <c r="V2416" s="275"/>
      <c r="W2416" s="275"/>
      <c r="X2416" s="275"/>
      <c r="Y2416" s="275"/>
      <c r="Z2416" s="275"/>
      <c r="AA2416" s="275"/>
      <c r="AB2416" s="275"/>
      <c r="AC2416" s="275"/>
      <c r="AD2416" s="275"/>
      <c r="AE2416" s="275"/>
      <c r="AF2416" s="500"/>
      <c r="AG2416" s="275"/>
      <c r="AH2416" s="275"/>
      <c r="AI2416" s="275"/>
      <c r="AJ2416" s="275"/>
      <c r="AK2416" s="275"/>
      <c r="AL2416" s="275"/>
      <c r="AM2416" s="275"/>
      <c r="AN2416" s="275"/>
      <c r="AO2416" s="275"/>
      <c r="AP2416" s="275"/>
      <c r="AQ2416" s="275"/>
      <c r="AR2416" s="275"/>
      <c r="AS2416" s="500"/>
      <c r="AT2416" s="275"/>
      <c r="AU2416" s="275"/>
      <c r="AV2416" s="275"/>
      <c r="AW2416" s="567"/>
      <c r="AX2416" s="567"/>
      <c r="AY2416" s="567"/>
      <c r="AZ2416" s="159"/>
      <c r="BA2416" s="159"/>
      <c r="BB2416" s="275"/>
      <c r="BC2416" s="275"/>
      <c r="BD2416" s="275"/>
      <c r="BE2416" s="275"/>
      <c r="BF2416" s="521"/>
      <c r="BG2416" s="613"/>
      <c r="BH2416" s="538"/>
      <c r="BI2416" s="538"/>
      <c r="BJ2416" s="538"/>
      <c r="BK2416" s="538"/>
      <c r="BL2416" s="538"/>
      <c r="BM2416" s="538"/>
      <c r="BN2416" s="538"/>
      <c r="BO2416" s="538"/>
      <c r="BP2416" s="538"/>
      <c r="BQ2416" s="538"/>
      <c r="BR2416" s="538"/>
      <c r="BS2416" s="538"/>
      <c r="BT2416" s="538"/>
      <c r="BU2416" s="538"/>
      <c r="BV2416" s="538"/>
      <c r="BW2416" s="538"/>
      <c r="BX2416" s="538"/>
      <c r="BY2416" s="538"/>
      <c r="CA2416" s="146"/>
      <c r="CB2416" s="146"/>
      <c r="CC2416" s="146"/>
      <c r="CD2416" s="146"/>
      <c r="CE2416" s="146"/>
      <c r="CF2416" s="146"/>
    </row>
    <row r="2417" spans="1:84" s="8" customFormat="1">
      <c r="A2417" s="149"/>
      <c r="B2417" s="149" t="s">
        <v>489</v>
      </c>
      <c r="C2417" s="149" t="s">
        <v>11</v>
      </c>
      <c r="D2417" s="149"/>
      <c r="E2417" s="288" t="s">
        <v>890</v>
      </c>
      <c r="F2417" s="591"/>
      <c r="G2417" s="159"/>
      <c r="H2417" s="159"/>
      <c r="I2417" s="159"/>
      <c r="J2417" s="159"/>
      <c r="K2417" s="159"/>
      <c r="L2417" s="159"/>
      <c r="M2417" s="159"/>
      <c r="N2417" s="159"/>
      <c r="O2417" s="159"/>
      <c r="P2417" s="159"/>
      <c r="Q2417" s="159"/>
      <c r="R2417" s="159"/>
      <c r="S2417" s="503"/>
      <c r="T2417" s="159"/>
      <c r="U2417" s="159"/>
      <c r="V2417" s="159"/>
      <c r="W2417" s="159"/>
      <c r="X2417" s="159"/>
      <c r="Y2417" s="159"/>
      <c r="Z2417" s="159"/>
      <c r="AA2417" s="159"/>
      <c r="AB2417" s="159"/>
      <c r="AC2417" s="159"/>
      <c r="AD2417" s="159"/>
      <c r="AE2417" s="159"/>
      <c r="AF2417" s="503"/>
      <c r="AG2417" s="159"/>
      <c r="AH2417" s="159"/>
      <c r="AI2417" s="159"/>
      <c r="AJ2417" s="159"/>
      <c r="AK2417" s="159"/>
      <c r="AL2417" s="159"/>
      <c r="AM2417" s="159"/>
      <c r="AN2417" s="159"/>
      <c r="AO2417" s="159"/>
      <c r="AP2417" s="159"/>
      <c r="AQ2417" s="159"/>
      <c r="AR2417" s="159"/>
      <c r="AS2417" s="503"/>
      <c r="AT2417" s="159"/>
      <c r="AU2417" s="159"/>
      <c r="AV2417" s="159"/>
      <c r="AW2417" s="570"/>
      <c r="AX2417" s="570"/>
      <c r="AY2417" s="570"/>
      <c r="AZ2417" s="159"/>
      <c r="BA2417" s="159"/>
      <c r="BB2417" s="159"/>
      <c r="BC2417" s="159"/>
      <c r="BD2417" s="159"/>
      <c r="BE2417" s="159"/>
      <c r="BF2417" s="474"/>
      <c r="BG2417" s="613"/>
      <c r="BH2417" s="538"/>
      <c r="BI2417" s="538"/>
      <c r="BJ2417" s="538"/>
      <c r="BK2417" s="538"/>
      <c r="BL2417" s="538"/>
      <c r="BM2417" s="538"/>
      <c r="BN2417" s="538"/>
      <c r="BO2417" s="538"/>
      <c r="BP2417" s="538"/>
      <c r="BQ2417" s="538"/>
      <c r="BR2417" s="538"/>
      <c r="BS2417" s="538"/>
      <c r="BT2417" s="538"/>
      <c r="BU2417" s="538"/>
      <c r="BV2417" s="538"/>
      <c r="BW2417" s="538"/>
      <c r="BX2417" s="538"/>
      <c r="BY2417" s="538"/>
      <c r="CA2417" s="146"/>
      <c r="CB2417" s="146"/>
      <c r="CC2417" s="146"/>
      <c r="CD2417" s="146"/>
      <c r="CE2417" s="146"/>
      <c r="CF2417" s="146"/>
    </row>
    <row r="2418" spans="1:84" s="8" customFormat="1">
      <c r="A2418" s="149"/>
      <c r="B2418" s="149"/>
      <c r="C2418" s="149"/>
      <c r="D2418" s="149"/>
      <c r="E2418" s="288"/>
      <c r="F2418" s="591">
        <v>30</v>
      </c>
      <c r="G2418" s="159"/>
      <c r="H2418" s="159"/>
      <c r="I2418" s="275">
        <f>SUM(G2418:H2418)</f>
        <v>0</v>
      </c>
      <c r="J2418" s="159"/>
      <c r="K2418" s="159"/>
      <c r="L2418" s="275">
        <f>SUM(J2418:K2418)</f>
        <v>0</v>
      </c>
      <c r="M2418" s="159"/>
      <c r="N2418" s="159"/>
      <c r="O2418" s="275">
        <f>SUM(M2418:N2418)</f>
        <v>0</v>
      </c>
      <c r="P2418" s="159"/>
      <c r="Q2418" s="159"/>
      <c r="R2418" s="275">
        <f>SUM(P2418:Q2418)</f>
        <v>0</v>
      </c>
      <c r="S2418" s="500"/>
      <c r="T2418" s="275"/>
      <c r="U2418" s="275"/>
      <c r="V2418" s="275">
        <f>SUM(T2418:U2418)</f>
        <v>0</v>
      </c>
      <c r="W2418" s="275"/>
      <c r="X2418" s="275"/>
      <c r="Y2418" s="275">
        <f>SUM(W2418:X2418)</f>
        <v>0</v>
      </c>
      <c r="Z2418" s="275"/>
      <c r="AA2418" s="275"/>
      <c r="AB2418" s="275">
        <f>SUM(Z2418:AA2418)</f>
        <v>0</v>
      </c>
      <c r="AC2418" s="275"/>
      <c r="AD2418" s="275"/>
      <c r="AE2418" s="275">
        <f>SUM(AC2418:AD2418)</f>
        <v>0</v>
      </c>
      <c r="AF2418" s="500"/>
      <c r="AG2418" s="275"/>
      <c r="AH2418" s="275"/>
      <c r="AI2418" s="275">
        <f>SUM(AG2418:AH2418)</f>
        <v>0</v>
      </c>
      <c r="AJ2418" s="275"/>
      <c r="AK2418" s="275"/>
      <c r="AL2418" s="275">
        <f>SUM(AJ2418:AK2418)</f>
        <v>0</v>
      </c>
      <c r="AM2418" s="275"/>
      <c r="AN2418" s="275"/>
      <c r="AO2418" s="275">
        <f>SUM(AM2418:AN2418)</f>
        <v>0</v>
      </c>
      <c r="AP2418" s="275"/>
      <c r="AQ2418" s="275"/>
      <c r="AR2418" s="275">
        <f>SUM(AP2418:AQ2418)</f>
        <v>0</v>
      </c>
      <c r="AS2418" s="500"/>
      <c r="AT2418" s="275"/>
      <c r="AU2418" s="275"/>
      <c r="AV2418" s="275">
        <f>SUM(AT2418:AU2418)</f>
        <v>0</v>
      </c>
      <c r="AW2418" s="567">
        <f t="shared" ref="AW2418" si="11667">SUM(G2418,J2418,M2418,P2418,T2418,W2418,Z2418,AC2418,AG2418,AJ2418,AM2418,AP2418,AT2418)</f>
        <v>0</v>
      </c>
      <c r="AX2418" s="567">
        <f t="shared" ref="AX2418" si="11668">SUM(H2418,K2418,N2418,Q2418,U2418,X2418,AA2418,AD2418,AH2418,AK2418,AN2418,AQ2418,AU2418)</f>
        <v>0</v>
      </c>
      <c r="AY2418" s="567">
        <f t="shared" ref="AY2418" si="11669">SUM(I2418,L2418,O2418,R2418,V2418,Y2418,AB2418,AE2418,AI2418,AL2418,AO2418,AR2418,AV2418)</f>
        <v>0</v>
      </c>
      <c r="AZ2418" s="159"/>
      <c r="BA2418" s="159"/>
      <c r="BB2418" s="275">
        <f>SUM(AZ2418:BA2418)</f>
        <v>0</v>
      </c>
      <c r="BC2418" s="275"/>
      <c r="BD2418" s="275"/>
      <c r="BE2418" s="275">
        <f>SUM(BC2418:BD2418)</f>
        <v>0</v>
      </c>
      <c r="BF2418" s="521"/>
      <c r="BG2418" s="605">
        <f>SUM(F2418,S2418,AF2418,AS2418)</f>
        <v>30</v>
      </c>
      <c r="BH2418" s="533">
        <f>SUM(G2418,T2418,AG2418)</f>
        <v>0</v>
      </c>
      <c r="BI2418" s="533">
        <f t="shared" ref="BI2418" si="11670">SUM(H2418,U2418,AH2418)</f>
        <v>0</v>
      </c>
      <c r="BJ2418" s="533">
        <f t="shared" ref="BJ2418" si="11671">SUM(I2418,V2418,AI2418)</f>
        <v>0</v>
      </c>
      <c r="BK2418" s="533">
        <f t="shared" ref="BK2418" si="11672">SUM(J2418,W2418,AJ2418)</f>
        <v>0</v>
      </c>
      <c r="BL2418" s="533">
        <f t="shared" ref="BL2418" si="11673">SUM(K2418,X2418,AK2418)</f>
        <v>0</v>
      </c>
      <c r="BM2418" s="533">
        <f t="shared" ref="BM2418" si="11674">SUM(L2418,Y2418,AL2418)</f>
        <v>0</v>
      </c>
      <c r="BN2418" s="533">
        <f>SUM(M2418,Z2418,AM2418)</f>
        <v>0</v>
      </c>
      <c r="BO2418" s="533">
        <f t="shared" ref="BO2418" si="11675">SUM(N2418,AA2418,AN2418)</f>
        <v>0</v>
      </c>
      <c r="BP2418" s="533">
        <f t="shared" ref="BP2418" si="11676">SUM(O2418,AB2418,AO2418)</f>
        <v>0</v>
      </c>
      <c r="BQ2418" s="533">
        <f t="shared" ref="BQ2418" si="11677">SUM(P2418,AC2418,AP2418)</f>
        <v>0</v>
      </c>
      <c r="BR2418" s="533">
        <f t="shared" ref="BR2418" si="11678">SUM(Q2418,AD2418,AQ2418)</f>
        <v>0</v>
      </c>
      <c r="BS2418" s="533">
        <f t="shared" ref="BS2418" si="11679">SUM(R2418,AE2418,AR2418)</f>
        <v>0</v>
      </c>
      <c r="BT2418" s="533">
        <f>AT2418</f>
        <v>0</v>
      </c>
      <c r="BU2418" s="533">
        <f t="shared" ref="BU2418" si="11680">AU2418</f>
        <v>0</v>
      </c>
      <c r="BV2418" s="533">
        <f t="shared" ref="BV2418" si="11681">AV2418</f>
        <v>0</v>
      </c>
      <c r="BW2418" s="536">
        <f>SUM(BH2418,BK2418,BN2418,BQ2418,BT2418)</f>
        <v>0</v>
      </c>
      <c r="BX2418" s="536">
        <f t="shared" ref="BX2418" si="11682">SUM(BI2418,BL2418,BO2418,BR2418,BU2418)</f>
        <v>0</v>
      </c>
      <c r="BY2418" s="536">
        <f t="shared" ref="BY2418" si="11683">SUM(BJ2418,BM2418,BP2418,BS2418,BV2418)</f>
        <v>0</v>
      </c>
      <c r="BZ2418" t="s">
        <v>74</v>
      </c>
      <c r="CA2418" s="553">
        <f>AZ2418</f>
        <v>0</v>
      </c>
      <c r="CB2418" s="553">
        <f t="shared" ref="CB2418" si="11684">BA2418</f>
        <v>0</v>
      </c>
      <c r="CC2418" s="553">
        <f t="shared" ref="CC2418" si="11685">BB2418</f>
        <v>0</v>
      </c>
      <c r="CD2418" s="553">
        <f>BC2418</f>
        <v>0</v>
      </c>
      <c r="CE2418" s="553">
        <f t="shared" ref="CE2418" si="11686">BD2418</f>
        <v>0</v>
      </c>
      <c r="CF2418" s="553">
        <f t="shared" ref="CF2418" si="11687">BE2418</f>
        <v>0</v>
      </c>
    </row>
    <row r="2419" spans="1:84" s="8" customFormat="1">
      <c r="A2419" s="149"/>
      <c r="B2419" s="149"/>
      <c r="C2419" s="149"/>
      <c r="D2419" s="149"/>
      <c r="E2419" s="288"/>
      <c r="F2419" s="591"/>
      <c r="G2419" s="159"/>
      <c r="H2419" s="159"/>
      <c r="I2419" s="275"/>
      <c r="J2419" s="159"/>
      <c r="K2419" s="159"/>
      <c r="L2419" s="275"/>
      <c r="M2419" s="159"/>
      <c r="N2419" s="159"/>
      <c r="O2419" s="275"/>
      <c r="P2419" s="159"/>
      <c r="Q2419" s="159"/>
      <c r="R2419" s="275"/>
      <c r="S2419" s="500"/>
      <c r="T2419" s="275"/>
      <c r="U2419" s="275"/>
      <c r="V2419" s="275"/>
      <c r="W2419" s="275"/>
      <c r="X2419" s="275"/>
      <c r="Y2419" s="275"/>
      <c r="Z2419" s="275"/>
      <c r="AA2419" s="275"/>
      <c r="AB2419" s="275"/>
      <c r="AC2419" s="275"/>
      <c r="AD2419" s="275"/>
      <c r="AE2419" s="275"/>
      <c r="AF2419" s="500"/>
      <c r="AG2419" s="275"/>
      <c r="AH2419" s="275"/>
      <c r="AI2419" s="275"/>
      <c r="AJ2419" s="275"/>
      <c r="AK2419" s="275"/>
      <c r="AL2419" s="275"/>
      <c r="AM2419" s="275"/>
      <c r="AN2419" s="275"/>
      <c r="AO2419" s="275"/>
      <c r="AP2419" s="275"/>
      <c r="AQ2419" s="275"/>
      <c r="AR2419" s="275"/>
      <c r="AS2419" s="500"/>
      <c r="AT2419" s="275"/>
      <c r="AU2419" s="275"/>
      <c r="AV2419" s="275"/>
      <c r="AW2419" s="567"/>
      <c r="AX2419" s="567"/>
      <c r="AY2419" s="567"/>
      <c r="AZ2419" s="159"/>
      <c r="BA2419" s="159"/>
      <c r="BB2419" s="275"/>
      <c r="BC2419" s="275"/>
      <c r="BD2419" s="275"/>
      <c r="BE2419" s="275"/>
      <c r="BF2419" s="521"/>
      <c r="BG2419" s="613"/>
      <c r="BH2419" s="538"/>
      <c r="BI2419" s="538"/>
      <c r="BJ2419" s="538"/>
      <c r="BK2419" s="538"/>
      <c r="BL2419" s="538"/>
      <c r="BM2419" s="538"/>
      <c r="BN2419" s="538"/>
      <c r="BO2419" s="538"/>
      <c r="BP2419" s="538"/>
      <c r="BQ2419" s="538"/>
      <c r="BR2419" s="538"/>
      <c r="BS2419" s="538"/>
      <c r="BT2419" s="538"/>
      <c r="BU2419" s="538"/>
      <c r="BV2419" s="538"/>
      <c r="BW2419" s="538"/>
      <c r="BX2419" s="538"/>
      <c r="BY2419" s="538"/>
      <c r="CA2419" s="146"/>
      <c r="CB2419" s="146"/>
      <c r="CC2419" s="146"/>
      <c r="CD2419" s="146"/>
      <c r="CE2419" s="146"/>
      <c r="CF2419" s="146"/>
    </row>
    <row r="2420" spans="1:84" s="8" customFormat="1">
      <c r="A2420" s="149"/>
      <c r="B2420" s="149" t="s">
        <v>489</v>
      </c>
      <c r="C2420" s="149" t="s">
        <v>484</v>
      </c>
      <c r="D2420" s="149"/>
      <c r="E2420" s="288" t="s">
        <v>725</v>
      </c>
      <c r="F2420" s="591"/>
      <c r="G2420" s="159"/>
      <c r="H2420" s="159"/>
      <c r="I2420" s="275"/>
      <c r="J2420" s="159"/>
      <c r="K2420" s="159"/>
      <c r="L2420" s="275"/>
      <c r="M2420" s="159"/>
      <c r="N2420" s="159"/>
      <c r="O2420" s="275"/>
      <c r="P2420" s="159"/>
      <c r="Q2420" s="159"/>
      <c r="R2420" s="275"/>
      <c r="S2420" s="500"/>
      <c r="T2420" s="275"/>
      <c r="U2420" s="275"/>
      <c r="V2420" s="275"/>
      <c r="W2420" s="275"/>
      <c r="X2420" s="275"/>
      <c r="Y2420" s="275"/>
      <c r="Z2420" s="275"/>
      <c r="AA2420" s="275"/>
      <c r="AB2420" s="275"/>
      <c r="AC2420" s="275"/>
      <c r="AD2420" s="275"/>
      <c r="AE2420" s="275"/>
      <c r="AF2420" s="500"/>
      <c r="AG2420" s="275"/>
      <c r="AH2420" s="275"/>
      <c r="AI2420" s="275"/>
      <c r="AJ2420" s="275"/>
      <c r="AK2420" s="275"/>
      <c r="AL2420" s="275"/>
      <c r="AM2420" s="275"/>
      <c r="AN2420" s="275"/>
      <c r="AO2420" s="275"/>
      <c r="AP2420" s="275"/>
      <c r="AQ2420" s="275"/>
      <c r="AR2420" s="275"/>
      <c r="AS2420" s="500"/>
      <c r="AT2420" s="275"/>
      <c r="AU2420" s="275"/>
      <c r="AV2420" s="275" t="s">
        <v>74</v>
      </c>
      <c r="AW2420" s="567"/>
      <c r="AX2420" s="567"/>
      <c r="AY2420" s="567"/>
      <c r="AZ2420" s="159"/>
      <c r="BA2420" s="159"/>
      <c r="BB2420" s="275"/>
      <c r="BC2420" s="275"/>
      <c r="BD2420" s="275"/>
      <c r="BE2420" s="275"/>
      <c r="BF2420" s="521"/>
      <c r="BG2420" s="613"/>
      <c r="BH2420" s="538"/>
      <c r="BI2420" s="538"/>
      <c r="BJ2420" s="538"/>
      <c r="BK2420" s="538"/>
      <c r="BL2420" s="538"/>
      <c r="BM2420" s="538"/>
      <c r="BN2420" s="538"/>
      <c r="BO2420" s="538"/>
      <c r="BP2420" s="538"/>
      <c r="BQ2420" s="538"/>
      <c r="BR2420" s="538"/>
      <c r="BS2420" s="538"/>
      <c r="BT2420" s="538"/>
      <c r="BU2420" s="538"/>
      <c r="BV2420" s="538"/>
      <c r="BW2420" s="538"/>
      <c r="BX2420" s="538"/>
      <c r="BY2420" s="538"/>
      <c r="CA2420" s="146"/>
      <c r="CB2420" s="146"/>
      <c r="CC2420" s="146"/>
      <c r="CD2420" s="146"/>
      <c r="CE2420" s="146"/>
      <c r="CF2420" s="146"/>
    </row>
    <row r="2421" spans="1:84" s="8" customFormat="1">
      <c r="A2421" s="149"/>
      <c r="B2421" s="149" t="s">
        <v>74</v>
      </c>
      <c r="C2421" s="149"/>
      <c r="D2421" s="149"/>
      <c r="E2421" s="288"/>
      <c r="F2421" s="591">
        <v>30</v>
      </c>
      <c r="G2421" s="159">
        <v>12</v>
      </c>
      <c r="H2421" s="159">
        <v>5</v>
      </c>
      <c r="I2421" s="275">
        <f>SUM(G2421:H2421)</f>
        <v>17</v>
      </c>
      <c r="J2421" s="159">
        <v>1</v>
      </c>
      <c r="K2421" s="159">
        <v>0</v>
      </c>
      <c r="L2421" s="275">
        <f>SUM(J2421:K2421)</f>
        <v>1</v>
      </c>
      <c r="M2421" s="159">
        <v>1</v>
      </c>
      <c r="N2421" s="159">
        <v>0</v>
      </c>
      <c r="O2421" s="275">
        <f>SUM(M2421:N2421)</f>
        <v>1</v>
      </c>
      <c r="P2421" s="159">
        <v>4</v>
      </c>
      <c r="Q2421" s="159">
        <v>1</v>
      </c>
      <c r="R2421" s="275">
        <f>SUM(P2421:Q2421)</f>
        <v>5</v>
      </c>
      <c r="S2421" s="500"/>
      <c r="T2421" s="275"/>
      <c r="U2421" s="275"/>
      <c r="V2421" s="275">
        <f>SUM(T2421:U2421)</f>
        <v>0</v>
      </c>
      <c r="W2421" s="275"/>
      <c r="X2421" s="275"/>
      <c r="Y2421" s="275">
        <f>SUM(W2421:X2421)</f>
        <v>0</v>
      </c>
      <c r="Z2421" s="275"/>
      <c r="AA2421" s="275"/>
      <c r="AB2421" s="275">
        <f>SUM(Z2421:AA2421)</f>
        <v>0</v>
      </c>
      <c r="AC2421" s="275"/>
      <c r="AD2421" s="275"/>
      <c r="AE2421" s="275">
        <f>SUM(AC2421:AD2421)</f>
        <v>0</v>
      </c>
      <c r="AF2421" s="500"/>
      <c r="AG2421" s="275"/>
      <c r="AH2421" s="275"/>
      <c r="AI2421" s="275">
        <f>SUM(AG2421:AH2421)</f>
        <v>0</v>
      </c>
      <c r="AJ2421" s="275"/>
      <c r="AK2421" s="275"/>
      <c r="AL2421" s="275">
        <f>SUM(AJ2421:AK2421)</f>
        <v>0</v>
      </c>
      <c r="AM2421" s="275"/>
      <c r="AN2421" s="275"/>
      <c r="AO2421" s="275">
        <f>SUM(AM2421:AN2421)</f>
        <v>0</v>
      </c>
      <c r="AP2421" s="275"/>
      <c r="AQ2421" s="275"/>
      <c r="AR2421" s="275">
        <f>SUM(AP2421:AQ2421)</f>
        <v>0</v>
      </c>
      <c r="AS2421" s="500"/>
      <c r="AT2421" s="275"/>
      <c r="AU2421" s="275"/>
      <c r="AV2421" s="275">
        <f>SUM(AT2421:AU2421)</f>
        <v>0</v>
      </c>
      <c r="AW2421" s="567">
        <f t="shared" ref="AW2421" si="11688">SUM(G2421,J2421,M2421,P2421,T2421,W2421,Z2421,AC2421,AG2421,AJ2421,AM2421,AP2421,AT2421)</f>
        <v>18</v>
      </c>
      <c r="AX2421" s="567">
        <f t="shared" ref="AX2421" si="11689">SUM(H2421,K2421,N2421,Q2421,U2421,X2421,AA2421,AD2421,AH2421,AK2421,AN2421,AQ2421,AU2421)</f>
        <v>6</v>
      </c>
      <c r="AY2421" s="567">
        <f t="shared" ref="AY2421" si="11690">SUM(I2421,L2421,O2421,R2421,V2421,Y2421,AB2421,AE2421,AI2421,AL2421,AO2421,AR2421,AV2421)</f>
        <v>24</v>
      </c>
      <c r="AZ2421" s="159"/>
      <c r="BA2421" s="159"/>
      <c r="BB2421" s="275">
        <f>SUM(AZ2421:BA2421)</f>
        <v>0</v>
      </c>
      <c r="BC2421" s="275"/>
      <c r="BD2421" s="275"/>
      <c r="BE2421" s="275">
        <f>SUM(BC2421:BD2421)</f>
        <v>0</v>
      </c>
      <c r="BF2421" s="521"/>
      <c r="BG2421" s="605">
        <f>SUM(F2421,S2421,AF2421,AS2421)</f>
        <v>30</v>
      </c>
      <c r="BH2421" s="533">
        <f>SUM(G2421,T2421,AG2421)</f>
        <v>12</v>
      </c>
      <c r="BI2421" s="533">
        <f t="shared" ref="BI2421" si="11691">SUM(H2421,U2421,AH2421)</f>
        <v>5</v>
      </c>
      <c r="BJ2421" s="533">
        <f t="shared" ref="BJ2421" si="11692">SUM(I2421,V2421,AI2421)</f>
        <v>17</v>
      </c>
      <c r="BK2421" s="533">
        <f t="shared" ref="BK2421" si="11693">SUM(J2421,W2421,AJ2421)</f>
        <v>1</v>
      </c>
      <c r="BL2421" s="533">
        <f t="shared" ref="BL2421" si="11694">SUM(K2421,X2421,AK2421)</f>
        <v>0</v>
      </c>
      <c r="BM2421" s="533">
        <f t="shared" ref="BM2421" si="11695">SUM(L2421,Y2421,AL2421)</f>
        <v>1</v>
      </c>
      <c r="BN2421" s="533">
        <f>SUM(M2421,Z2421,AM2421)</f>
        <v>1</v>
      </c>
      <c r="BO2421" s="533">
        <f t="shared" ref="BO2421" si="11696">SUM(N2421,AA2421,AN2421)</f>
        <v>0</v>
      </c>
      <c r="BP2421" s="533">
        <f t="shared" ref="BP2421" si="11697">SUM(O2421,AB2421,AO2421)</f>
        <v>1</v>
      </c>
      <c r="BQ2421" s="533">
        <f t="shared" ref="BQ2421" si="11698">SUM(P2421,AC2421,AP2421)</f>
        <v>4</v>
      </c>
      <c r="BR2421" s="533">
        <f t="shared" ref="BR2421" si="11699">SUM(Q2421,AD2421,AQ2421)</f>
        <v>1</v>
      </c>
      <c r="BS2421" s="533">
        <f t="shared" ref="BS2421" si="11700">SUM(R2421,AE2421,AR2421)</f>
        <v>5</v>
      </c>
      <c r="BT2421" s="533">
        <f>AT2421</f>
        <v>0</v>
      </c>
      <c r="BU2421" s="533">
        <f t="shared" ref="BU2421" si="11701">AU2421</f>
        <v>0</v>
      </c>
      <c r="BV2421" s="533">
        <f t="shared" ref="BV2421" si="11702">AV2421</f>
        <v>0</v>
      </c>
      <c r="BW2421" s="536">
        <f>SUM(BH2421,BK2421,BN2421,BQ2421,BT2421)</f>
        <v>18</v>
      </c>
      <c r="BX2421" s="536">
        <f t="shared" ref="BX2421" si="11703">SUM(BI2421,BL2421,BO2421,BR2421,BU2421)</f>
        <v>6</v>
      </c>
      <c r="BY2421" s="536">
        <f t="shared" ref="BY2421" si="11704">SUM(BJ2421,BM2421,BP2421,BS2421,BV2421)</f>
        <v>24</v>
      </c>
      <c r="BZ2421" t="s">
        <v>74</v>
      </c>
      <c r="CA2421" s="553">
        <f>AZ2421</f>
        <v>0</v>
      </c>
      <c r="CB2421" s="553">
        <f t="shared" ref="CB2421" si="11705">BA2421</f>
        <v>0</v>
      </c>
      <c r="CC2421" s="553">
        <f t="shared" ref="CC2421" si="11706">BB2421</f>
        <v>0</v>
      </c>
      <c r="CD2421" s="553">
        <f>BC2421</f>
        <v>0</v>
      </c>
      <c r="CE2421" s="553">
        <f t="shared" ref="CE2421" si="11707">BD2421</f>
        <v>0</v>
      </c>
      <c r="CF2421" s="553">
        <f t="shared" ref="CF2421" si="11708">BE2421</f>
        <v>0</v>
      </c>
    </row>
    <row r="2422" spans="1:84" s="8" customFormat="1">
      <c r="A2422" s="149"/>
      <c r="B2422" s="149"/>
      <c r="C2422" s="149"/>
      <c r="D2422" s="149"/>
      <c r="E2422" s="288"/>
      <c r="F2422" s="591"/>
      <c r="G2422" s="159"/>
      <c r="H2422" s="159"/>
      <c r="I2422" s="275"/>
      <c r="J2422" s="159"/>
      <c r="K2422" s="159"/>
      <c r="L2422" s="275"/>
      <c r="M2422" s="159"/>
      <c r="N2422" s="159"/>
      <c r="O2422" s="275"/>
      <c r="P2422" s="159"/>
      <c r="Q2422" s="159"/>
      <c r="R2422" s="275"/>
      <c r="S2422" s="500"/>
      <c r="T2422" s="275"/>
      <c r="U2422" s="275"/>
      <c r="V2422" s="275"/>
      <c r="W2422" s="275"/>
      <c r="X2422" s="275"/>
      <c r="Y2422" s="275"/>
      <c r="Z2422" s="275"/>
      <c r="AA2422" s="275"/>
      <c r="AB2422" s="275"/>
      <c r="AC2422" s="275"/>
      <c r="AD2422" s="275"/>
      <c r="AE2422" s="275"/>
      <c r="AF2422" s="500"/>
      <c r="AG2422" s="275"/>
      <c r="AH2422" s="275"/>
      <c r="AI2422" s="275"/>
      <c r="AJ2422" s="275"/>
      <c r="AK2422" s="275"/>
      <c r="AL2422" s="275"/>
      <c r="AM2422" s="275"/>
      <c r="AN2422" s="275"/>
      <c r="AO2422" s="275"/>
      <c r="AP2422" s="275"/>
      <c r="AQ2422" s="275"/>
      <c r="AR2422" s="275"/>
      <c r="AS2422" s="500"/>
      <c r="AT2422" s="275"/>
      <c r="AU2422" s="275"/>
      <c r="AV2422" s="275"/>
      <c r="AW2422" s="567"/>
      <c r="AX2422" s="567"/>
      <c r="AY2422" s="567"/>
      <c r="AZ2422" s="159"/>
      <c r="BA2422" s="159"/>
      <c r="BB2422" s="275"/>
      <c r="BC2422" s="275"/>
      <c r="BD2422" s="275"/>
      <c r="BE2422" s="275"/>
      <c r="BF2422" s="521"/>
      <c r="BG2422" s="613"/>
      <c r="BH2422" s="538"/>
      <c r="BI2422" s="538"/>
      <c r="BJ2422" s="538"/>
      <c r="BK2422" s="538"/>
      <c r="BL2422" s="538"/>
      <c r="BM2422" s="538"/>
      <c r="BN2422" s="538"/>
      <c r="BO2422" s="538"/>
      <c r="BP2422" s="538"/>
      <c r="BQ2422" s="538"/>
      <c r="BR2422" s="538"/>
      <c r="BS2422" s="538"/>
      <c r="BT2422" s="538"/>
      <c r="BU2422" s="538"/>
      <c r="BV2422" s="538"/>
      <c r="BW2422" s="538"/>
      <c r="BX2422" s="538"/>
      <c r="BY2422" s="538"/>
      <c r="CA2422" s="146"/>
      <c r="CB2422" s="146"/>
      <c r="CC2422" s="146"/>
      <c r="CD2422" s="146"/>
      <c r="CE2422" s="146"/>
      <c r="CF2422" s="146"/>
    </row>
    <row r="2423" spans="1:84">
      <c r="A2423" s="149"/>
      <c r="B2423" s="151" t="s">
        <v>905</v>
      </c>
      <c r="C2423" s="149"/>
      <c r="D2423" s="149"/>
      <c r="E2423" s="380"/>
      <c r="F2423" s="592">
        <f>SUM(F2409,F2412,F2415,F2418,F2421)</f>
        <v>115</v>
      </c>
      <c r="G2423" s="168">
        <f t="shared" ref="G2423:BE2423" si="11709">SUM(G2409,G2412,G2415,G2418,G2421)</f>
        <v>22</v>
      </c>
      <c r="H2423" s="168">
        <f t="shared" si="11709"/>
        <v>11</v>
      </c>
      <c r="I2423" s="168">
        <f t="shared" si="11709"/>
        <v>33</v>
      </c>
      <c r="J2423" s="168">
        <f t="shared" si="11709"/>
        <v>1</v>
      </c>
      <c r="K2423" s="168">
        <f t="shared" si="11709"/>
        <v>0</v>
      </c>
      <c r="L2423" s="168">
        <f t="shared" si="11709"/>
        <v>1</v>
      </c>
      <c r="M2423" s="168">
        <f t="shared" si="11709"/>
        <v>1</v>
      </c>
      <c r="N2423" s="168">
        <f t="shared" si="11709"/>
        <v>0</v>
      </c>
      <c r="O2423" s="168">
        <f t="shared" si="11709"/>
        <v>1</v>
      </c>
      <c r="P2423" s="168">
        <f t="shared" si="11709"/>
        <v>4</v>
      </c>
      <c r="Q2423" s="168">
        <f t="shared" si="11709"/>
        <v>1</v>
      </c>
      <c r="R2423" s="168">
        <f t="shared" si="11709"/>
        <v>5</v>
      </c>
      <c r="S2423" s="502">
        <f t="shared" si="11709"/>
        <v>0</v>
      </c>
      <c r="T2423" s="168">
        <f t="shared" si="11709"/>
        <v>0</v>
      </c>
      <c r="U2423" s="168">
        <f t="shared" si="11709"/>
        <v>0</v>
      </c>
      <c r="V2423" s="168">
        <f t="shared" si="11709"/>
        <v>0</v>
      </c>
      <c r="W2423" s="168">
        <f t="shared" si="11709"/>
        <v>0</v>
      </c>
      <c r="X2423" s="168">
        <f t="shared" si="11709"/>
        <v>0</v>
      </c>
      <c r="Y2423" s="168">
        <f t="shared" si="11709"/>
        <v>0</v>
      </c>
      <c r="Z2423" s="168">
        <f t="shared" si="11709"/>
        <v>0</v>
      </c>
      <c r="AA2423" s="168">
        <f t="shared" si="11709"/>
        <v>0</v>
      </c>
      <c r="AB2423" s="168">
        <f t="shared" si="11709"/>
        <v>0</v>
      </c>
      <c r="AC2423" s="168">
        <f t="shared" si="11709"/>
        <v>0</v>
      </c>
      <c r="AD2423" s="168">
        <f t="shared" si="11709"/>
        <v>0</v>
      </c>
      <c r="AE2423" s="168">
        <f t="shared" si="11709"/>
        <v>0</v>
      </c>
      <c r="AF2423" s="502">
        <f t="shared" si="11709"/>
        <v>0</v>
      </c>
      <c r="AG2423" s="168">
        <f t="shared" si="11709"/>
        <v>0</v>
      </c>
      <c r="AH2423" s="168">
        <f t="shared" si="11709"/>
        <v>0</v>
      </c>
      <c r="AI2423" s="168">
        <f t="shared" si="11709"/>
        <v>0</v>
      </c>
      <c r="AJ2423" s="168">
        <f t="shared" si="11709"/>
        <v>0</v>
      </c>
      <c r="AK2423" s="168">
        <f t="shared" si="11709"/>
        <v>0</v>
      </c>
      <c r="AL2423" s="168">
        <f t="shared" si="11709"/>
        <v>0</v>
      </c>
      <c r="AM2423" s="168">
        <f t="shared" si="11709"/>
        <v>0</v>
      </c>
      <c r="AN2423" s="168">
        <f t="shared" si="11709"/>
        <v>0</v>
      </c>
      <c r="AO2423" s="168">
        <f t="shared" si="11709"/>
        <v>0</v>
      </c>
      <c r="AP2423" s="168">
        <f t="shared" si="11709"/>
        <v>0</v>
      </c>
      <c r="AQ2423" s="168">
        <f t="shared" si="11709"/>
        <v>0</v>
      </c>
      <c r="AR2423" s="168">
        <f t="shared" si="11709"/>
        <v>0</v>
      </c>
      <c r="AS2423" s="502">
        <f t="shared" si="11709"/>
        <v>0</v>
      </c>
      <c r="AT2423" s="168">
        <f t="shared" si="11709"/>
        <v>0</v>
      </c>
      <c r="AU2423" s="168">
        <f t="shared" si="11709"/>
        <v>0</v>
      </c>
      <c r="AV2423" s="168">
        <f t="shared" si="11709"/>
        <v>0</v>
      </c>
      <c r="AW2423" s="569">
        <f t="shared" si="11709"/>
        <v>28</v>
      </c>
      <c r="AX2423" s="569">
        <f t="shared" si="11709"/>
        <v>12</v>
      </c>
      <c r="AY2423" s="569">
        <f t="shared" si="11709"/>
        <v>40</v>
      </c>
      <c r="AZ2423" s="168">
        <f t="shared" si="11709"/>
        <v>0</v>
      </c>
      <c r="BA2423" s="168">
        <f t="shared" si="11709"/>
        <v>0</v>
      </c>
      <c r="BB2423" s="168">
        <f t="shared" si="11709"/>
        <v>0</v>
      </c>
      <c r="BC2423" s="168">
        <f t="shared" si="11709"/>
        <v>0</v>
      </c>
      <c r="BD2423" s="168">
        <f t="shared" si="11709"/>
        <v>0</v>
      </c>
      <c r="BE2423" s="168">
        <f t="shared" si="11709"/>
        <v>0</v>
      </c>
      <c r="BF2423" s="523"/>
      <c r="BG2423" s="605">
        <f>SUM(F2423,S2423,AF2423,AS2423)</f>
        <v>115</v>
      </c>
      <c r="BH2423" s="533">
        <f>SUM(G2423,T2423,AG2423)</f>
        <v>22</v>
      </c>
      <c r="BI2423" s="533">
        <f t="shared" ref="BI2423" si="11710">SUM(H2423,U2423,AH2423)</f>
        <v>11</v>
      </c>
      <c r="BJ2423" s="533">
        <f t="shared" ref="BJ2423" si="11711">SUM(I2423,V2423,AI2423)</f>
        <v>33</v>
      </c>
      <c r="BK2423" s="533">
        <f t="shared" ref="BK2423" si="11712">SUM(J2423,W2423,AJ2423)</f>
        <v>1</v>
      </c>
      <c r="BL2423" s="533">
        <f t="shared" ref="BL2423" si="11713">SUM(K2423,X2423,AK2423)</f>
        <v>0</v>
      </c>
      <c r="BM2423" s="533">
        <f t="shared" ref="BM2423" si="11714">SUM(L2423,Y2423,AL2423)</f>
        <v>1</v>
      </c>
      <c r="BN2423" s="533">
        <f>SUM(M2423,Z2423,AM2423)</f>
        <v>1</v>
      </c>
      <c r="BO2423" s="533">
        <f t="shared" ref="BO2423" si="11715">SUM(N2423,AA2423,AN2423)</f>
        <v>0</v>
      </c>
      <c r="BP2423" s="533">
        <f t="shared" ref="BP2423" si="11716">SUM(O2423,AB2423,AO2423)</f>
        <v>1</v>
      </c>
      <c r="BQ2423" s="533">
        <f t="shared" ref="BQ2423" si="11717">SUM(P2423,AC2423,AP2423)</f>
        <v>4</v>
      </c>
      <c r="BR2423" s="533">
        <f t="shared" ref="BR2423" si="11718">SUM(Q2423,AD2423,AQ2423)</f>
        <v>1</v>
      </c>
      <c r="BS2423" s="533">
        <f t="shared" ref="BS2423" si="11719">SUM(R2423,AE2423,AR2423)</f>
        <v>5</v>
      </c>
      <c r="BT2423" s="533">
        <f>AT2423</f>
        <v>0</v>
      </c>
      <c r="BU2423" s="533">
        <f t="shared" ref="BU2423" si="11720">AU2423</f>
        <v>0</v>
      </c>
      <c r="BV2423" s="533">
        <f t="shared" ref="BV2423" si="11721">AV2423</f>
        <v>0</v>
      </c>
      <c r="BW2423" s="536">
        <f>SUM(BH2423,BK2423,BN2423,BQ2423,BT2423)</f>
        <v>28</v>
      </c>
      <c r="BX2423" s="536">
        <f t="shared" ref="BX2423" si="11722">SUM(BI2423,BL2423,BO2423,BR2423,BU2423)</f>
        <v>12</v>
      </c>
      <c r="BY2423" s="536">
        <f t="shared" ref="BY2423" si="11723">SUM(BJ2423,BM2423,BP2423,BS2423,BV2423)</f>
        <v>40</v>
      </c>
      <c r="BZ2423" t="s">
        <v>74</v>
      </c>
      <c r="CA2423" s="553">
        <f>AZ2423</f>
        <v>0</v>
      </c>
      <c r="CB2423" s="553">
        <f t="shared" ref="CB2423" si="11724">BA2423</f>
        <v>0</v>
      </c>
      <c r="CC2423" s="553">
        <f t="shared" ref="CC2423" si="11725">BB2423</f>
        <v>0</v>
      </c>
      <c r="CD2423" s="553">
        <f>BC2423</f>
        <v>0</v>
      </c>
      <c r="CE2423" s="553">
        <f t="shared" ref="CE2423" si="11726">BD2423</f>
        <v>0</v>
      </c>
      <c r="CF2423" s="553">
        <f t="shared" ref="CF2423" si="11727">BE2423</f>
        <v>0</v>
      </c>
    </row>
    <row r="2424" spans="1:84">
      <c r="A2424" s="149"/>
      <c r="B2424" s="149" t="s">
        <v>611</v>
      </c>
      <c r="C2424" s="149"/>
      <c r="D2424" s="149"/>
      <c r="E2424" s="375" t="s">
        <v>838</v>
      </c>
      <c r="F2424" s="592"/>
      <c r="G2424" s="168"/>
      <c r="H2424" s="168"/>
      <c r="I2424" s="168"/>
      <c r="J2424" s="168"/>
      <c r="K2424" s="168"/>
      <c r="L2424" s="168"/>
      <c r="M2424" s="168"/>
      <c r="N2424" s="168"/>
      <c r="O2424" s="168"/>
      <c r="P2424" s="168"/>
      <c r="Q2424" s="168"/>
      <c r="R2424" s="168"/>
      <c r="S2424" s="502"/>
      <c r="T2424" s="168"/>
      <c r="U2424" s="168"/>
      <c r="V2424" s="168"/>
      <c r="W2424" s="168"/>
      <c r="X2424" s="168"/>
      <c r="Y2424" s="168"/>
      <c r="Z2424" s="168"/>
      <c r="AA2424" s="168"/>
      <c r="AB2424" s="168"/>
      <c r="AC2424" s="168"/>
      <c r="AD2424" s="168"/>
      <c r="AE2424" s="168"/>
      <c r="AF2424" s="502"/>
      <c r="AG2424" s="168"/>
      <c r="AH2424" s="168"/>
      <c r="AI2424" s="168"/>
      <c r="AJ2424" s="168"/>
      <c r="AK2424" s="168"/>
      <c r="AL2424" s="168"/>
      <c r="AM2424" s="168"/>
      <c r="AN2424" s="168"/>
      <c r="AO2424" s="168"/>
      <c r="AP2424" s="168"/>
      <c r="AQ2424" s="168"/>
      <c r="AR2424" s="168"/>
      <c r="AS2424" s="502"/>
      <c r="AT2424" s="168"/>
      <c r="AU2424" s="168"/>
      <c r="AV2424" s="168"/>
      <c r="AW2424" s="569"/>
      <c r="AX2424" s="569"/>
      <c r="AY2424" s="569"/>
      <c r="AZ2424" s="159"/>
      <c r="BA2424" s="159"/>
      <c r="BB2424" s="159"/>
      <c r="BC2424" s="168"/>
      <c r="BD2424" s="168"/>
      <c r="BE2424" s="168"/>
      <c r="BF2424" s="523"/>
    </row>
    <row r="2425" spans="1:84">
      <c r="A2425" s="149"/>
      <c r="B2425" s="149"/>
      <c r="C2425" s="149"/>
      <c r="D2425" s="149"/>
      <c r="E2425" s="288"/>
      <c r="F2425" s="592">
        <v>20</v>
      </c>
      <c r="G2425" s="159">
        <v>2</v>
      </c>
      <c r="H2425" s="159">
        <v>3</v>
      </c>
      <c r="I2425" s="275">
        <f>SUM(G2425:H2425)</f>
        <v>5</v>
      </c>
      <c r="J2425" s="159">
        <v>3</v>
      </c>
      <c r="K2425" s="159"/>
      <c r="L2425" s="275">
        <f>SUM(J2425:K2425)</f>
        <v>3</v>
      </c>
      <c r="M2425" s="159"/>
      <c r="N2425" s="159"/>
      <c r="O2425" s="275">
        <f>SUM(M2425:N2425)</f>
        <v>0</v>
      </c>
      <c r="P2425" s="159">
        <v>9</v>
      </c>
      <c r="Q2425" s="159">
        <v>1</v>
      </c>
      <c r="R2425" s="275">
        <f>SUM(P2425:Q2425)</f>
        <v>10</v>
      </c>
      <c r="S2425" s="500"/>
      <c r="T2425" s="275"/>
      <c r="U2425" s="275"/>
      <c r="V2425" s="275">
        <f>SUM(T2425:U2425)</f>
        <v>0</v>
      </c>
      <c r="W2425" s="275"/>
      <c r="X2425" s="275"/>
      <c r="Y2425" s="275">
        <f>SUM(W2425:X2425)</f>
        <v>0</v>
      </c>
      <c r="Z2425" s="275"/>
      <c r="AA2425" s="275"/>
      <c r="AB2425" s="275">
        <f>SUM(Z2425:AA2425)</f>
        <v>0</v>
      </c>
      <c r="AC2425" s="275"/>
      <c r="AD2425" s="275"/>
      <c r="AE2425" s="275">
        <f>SUM(AC2425:AD2425)</f>
        <v>0</v>
      </c>
      <c r="AF2425" s="500"/>
      <c r="AG2425" s="275"/>
      <c r="AH2425" s="275"/>
      <c r="AI2425" s="275">
        <f>SUM(AG2425:AH2425)</f>
        <v>0</v>
      </c>
      <c r="AJ2425" s="275"/>
      <c r="AK2425" s="275"/>
      <c r="AL2425" s="275">
        <f>SUM(AJ2425:AK2425)</f>
        <v>0</v>
      </c>
      <c r="AM2425" s="275"/>
      <c r="AN2425" s="275"/>
      <c r="AO2425" s="275">
        <f>SUM(AM2425:AN2425)</f>
        <v>0</v>
      </c>
      <c r="AP2425" s="275"/>
      <c r="AQ2425" s="275"/>
      <c r="AR2425" s="275">
        <f>SUM(AP2425:AQ2425)</f>
        <v>0</v>
      </c>
      <c r="AS2425" s="500"/>
      <c r="AT2425" s="275"/>
      <c r="AU2425" s="275"/>
      <c r="AV2425" s="275">
        <f>SUM(AT2425:AU2425)</f>
        <v>0</v>
      </c>
      <c r="AW2425" s="567">
        <f t="shared" ref="AW2425" si="11728">SUM(G2425,J2425,M2425,P2425,T2425,W2425,Z2425,AC2425,AG2425,AJ2425,AM2425,AP2425,AT2425)</f>
        <v>14</v>
      </c>
      <c r="AX2425" s="567">
        <f t="shared" ref="AX2425" si="11729">SUM(H2425,K2425,N2425,Q2425,U2425,X2425,AA2425,AD2425,AH2425,AK2425,AN2425,AQ2425,AU2425)</f>
        <v>4</v>
      </c>
      <c r="AY2425" s="567">
        <f t="shared" ref="AY2425" si="11730">SUM(I2425,L2425,O2425,R2425,V2425,Y2425,AB2425,AE2425,AI2425,AL2425,AO2425,AR2425,AV2425)</f>
        <v>18</v>
      </c>
      <c r="AZ2425" s="159"/>
      <c r="BA2425" s="159"/>
      <c r="BB2425" s="275">
        <f>SUM(AZ2425:BA2425)</f>
        <v>0</v>
      </c>
      <c r="BC2425" s="275"/>
      <c r="BD2425" s="275"/>
      <c r="BE2425" s="275">
        <f>SUM(BC2425:BD2425)</f>
        <v>0</v>
      </c>
      <c r="BF2425" s="521"/>
      <c r="BG2425" s="605">
        <f>SUM(F2425,S2425,AF2425,AS2425)</f>
        <v>20</v>
      </c>
      <c r="BH2425" s="533">
        <f>SUM(G2425,T2425,AG2425)</f>
        <v>2</v>
      </c>
      <c r="BI2425" s="533">
        <f t="shared" ref="BI2425" si="11731">SUM(H2425,U2425,AH2425)</f>
        <v>3</v>
      </c>
      <c r="BJ2425" s="533">
        <f t="shared" ref="BJ2425" si="11732">SUM(I2425,V2425,AI2425)</f>
        <v>5</v>
      </c>
      <c r="BK2425" s="533">
        <f t="shared" ref="BK2425" si="11733">SUM(J2425,W2425,AJ2425)</f>
        <v>3</v>
      </c>
      <c r="BL2425" s="533">
        <f t="shared" ref="BL2425" si="11734">SUM(K2425,X2425,AK2425)</f>
        <v>0</v>
      </c>
      <c r="BM2425" s="533">
        <f t="shared" ref="BM2425" si="11735">SUM(L2425,Y2425,AL2425)</f>
        <v>3</v>
      </c>
      <c r="BN2425" s="533">
        <f>SUM(M2425,Z2425,AM2425)</f>
        <v>0</v>
      </c>
      <c r="BO2425" s="533">
        <f t="shared" ref="BO2425" si="11736">SUM(N2425,AA2425,AN2425)</f>
        <v>0</v>
      </c>
      <c r="BP2425" s="533">
        <f t="shared" ref="BP2425" si="11737">SUM(O2425,AB2425,AO2425)</f>
        <v>0</v>
      </c>
      <c r="BQ2425" s="533">
        <f t="shared" ref="BQ2425" si="11738">SUM(P2425,AC2425,AP2425)</f>
        <v>9</v>
      </c>
      <c r="BR2425" s="533">
        <f t="shared" ref="BR2425" si="11739">SUM(Q2425,AD2425,AQ2425)</f>
        <v>1</v>
      </c>
      <c r="BS2425" s="533">
        <f t="shared" ref="BS2425" si="11740">SUM(R2425,AE2425,AR2425)</f>
        <v>10</v>
      </c>
      <c r="BT2425" s="533">
        <f>AT2425</f>
        <v>0</v>
      </c>
      <c r="BU2425" s="533">
        <f t="shared" ref="BU2425" si="11741">AU2425</f>
        <v>0</v>
      </c>
      <c r="BV2425" s="533">
        <f t="shared" ref="BV2425" si="11742">AV2425</f>
        <v>0</v>
      </c>
      <c r="BW2425" s="536">
        <f>SUM(BH2425,BK2425,BN2425,BQ2425,BT2425)</f>
        <v>14</v>
      </c>
      <c r="BX2425" s="536">
        <f t="shared" ref="BX2425" si="11743">SUM(BI2425,BL2425,BO2425,BR2425,BU2425)</f>
        <v>4</v>
      </c>
      <c r="BY2425" s="536">
        <f t="shared" ref="BY2425" si="11744">SUM(BJ2425,BM2425,BP2425,BS2425,BV2425)</f>
        <v>18</v>
      </c>
      <c r="BZ2425" t="s">
        <v>74</v>
      </c>
      <c r="CA2425" s="553">
        <f>AZ2425</f>
        <v>0</v>
      </c>
      <c r="CB2425" s="553">
        <f t="shared" ref="CB2425" si="11745">BA2425</f>
        <v>0</v>
      </c>
      <c r="CC2425" s="553">
        <f t="shared" ref="CC2425" si="11746">BB2425</f>
        <v>0</v>
      </c>
      <c r="CD2425" s="553">
        <f>BC2425</f>
        <v>0</v>
      </c>
      <c r="CE2425" s="553">
        <f t="shared" ref="CE2425" si="11747">BD2425</f>
        <v>0</v>
      </c>
      <c r="CF2425" s="553">
        <f t="shared" ref="CF2425" si="11748">BE2425</f>
        <v>0</v>
      </c>
    </row>
    <row r="2426" spans="1:84" ht="12" customHeight="1">
      <c r="A2426" s="149"/>
      <c r="B2426" s="151"/>
      <c r="C2426" s="151"/>
      <c r="D2426" s="151"/>
      <c r="E2426" s="288"/>
      <c r="F2426" s="592"/>
      <c r="G2426" s="159"/>
      <c r="H2426" s="159"/>
      <c r="I2426" s="275"/>
      <c r="J2426" s="279"/>
      <c r="K2426" s="159"/>
      <c r="L2426" s="275"/>
      <c r="M2426" s="159"/>
      <c r="N2426" s="159"/>
      <c r="O2426" s="275"/>
      <c r="P2426" s="279"/>
      <c r="Q2426" s="159"/>
      <c r="R2426" s="275"/>
      <c r="S2426" s="500"/>
      <c r="T2426" s="275"/>
      <c r="U2426" s="275"/>
      <c r="V2426" s="275"/>
      <c r="W2426" s="275"/>
      <c r="X2426" s="275"/>
      <c r="Y2426" s="275"/>
      <c r="Z2426" s="275"/>
      <c r="AA2426" s="275"/>
      <c r="AB2426" s="275"/>
      <c r="AC2426" s="275"/>
      <c r="AD2426" s="275"/>
      <c r="AE2426" s="275"/>
      <c r="AF2426" s="500"/>
      <c r="AG2426" s="275"/>
      <c r="AH2426" s="275"/>
      <c r="AI2426" s="275"/>
      <c r="AJ2426" s="275"/>
      <c r="AK2426" s="275"/>
      <c r="AL2426" s="275"/>
      <c r="AM2426" s="275"/>
      <c r="AN2426" s="275"/>
      <c r="AO2426" s="275"/>
      <c r="AP2426" s="275"/>
      <c r="AQ2426" s="275"/>
      <c r="AR2426" s="275"/>
      <c r="AS2426" s="500"/>
      <c r="AT2426" s="275"/>
      <c r="AU2426" s="275"/>
      <c r="AV2426" s="275"/>
      <c r="AW2426" s="567"/>
      <c r="AX2426" s="567"/>
      <c r="AY2426" s="567"/>
      <c r="AZ2426" s="279"/>
      <c r="BA2426" s="159"/>
      <c r="BB2426" s="275"/>
      <c r="BC2426" s="275"/>
      <c r="BD2426" s="275"/>
      <c r="BE2426" s="275"/>
      <c r="BF2426" s="521"/>
      <c r="BW2426" s="536"/>
      <c r="BX2426" s="536"/>
      <c r="BY2426" s="536"/>
      <c r="CA2426" s="553"/>
      <c r="CB2426" s="553"/>
      <c r="CC2426" s="553"/>
      <c r="CD2426" s="553"/>
      <c r="CE2426" s="553"/>
      <c r="CF2426" s="553"/>
    </row>
    <row r="2427" spans="1:84">
      <c r="A2427" s="149"/>
      <c r="B2427" s="149" t="s">
        <v>166</v>
      </c>
      <c r="C2427" s="149"/>
      <c r="D2427" s="149"/>
      <c r="E2427" s="375" t="s">
        <v>957</v>
      </c>
      <c r="F2427" s="592"/>
      <c r="G2427" s="168"/>
      <c r="H2427" s="168"/>
      <c r="I2427" s="168"/>
      <c r="J2427" s="168"/>
      <c r="K2427" s="168"/>
      <c r="L2427" s="168"/>
      <c r="M2427" s="168"/>
      <c r="N2427" s="168"/>
      <c r="O2427" s="168"/>
      <c r="P2427" s="168"/>
      <c r="Q2427" s="168"/>
      <c r="R2427" s="168"/>
      <c r="S2427" s="502"/>
      <c r="T2427" s="168"/>
      <c r="U2427" s="168"/>
      <c r="V2427" s="168"/>
      <c r="W2427" s="168"/>
      <c r="X2427" s="168"/>
      <c r="Y2427" s="168"/>
      <c r="Z2427" s="168"/>
      <c r="AA2427" s="168"/>
      <c r="AB2427" s="168"/>
      <c r="AC2427" s="168"/>
      <c r="AD2427" s="168"/>
      <c r="AE2427" s="168"/>
      <c r="AF2427" s="502"/>
      <c r="AG2427" s="168"/>
      <c r="AH2427" s="168"/>
      <c r="AI2427" s="168"/>
      <c r="AJ2427" s="168"/>
      <c r="AK2427" s="168"/>
      <c r="AL2427" s="168"/>
      <c r="AM2427" s="168"/>
      <c r="AN2427" s="168"/>
      <c r="AO2427" s="168"/>
      <c r="AP2427" s="168"/>
      <c r="AQ2427" s="168"/>
      <c r="AR2427" s="168"/>
      <c r="AS2427" s="502"/>
      <c r="AT2427" s="168"/>
      <c r="AU2427" s="168"/>
      <c r="AV2427" s="168"/>
      <c r="AW2427" s="569"/>
      <c r="AX2427" s="569"/>
      <c r="AY2427" s="569"/>
      <c r="AZ2427" s="159"/>
      <c r="BA2427" s="159"/>
      <c r="BB2427" s="159"/>
      <c r="BC2427" s="168"/>
      <c r="BD2427" s="168"/>
      <c r="BE2427" s="168"/>
      <c r="BF2427" s="523"/>
    </row>
    <row r="2428" spans="1:84">
      <c r="A2428" s="149"/>
      <c r="B2428" s="149"/>
      <c r="C2428" s="149"/>
      <c r="D2428" s="149"/>
      <c r="E2428" s="288"/>
      <c r="F2428" s="592">
        <v>30</v>
      </c>
      <c r="G2428" s="159"/>
      <c r="H2428" s="159"/>
      <c r="I2428" s="275">
        <f>SUM(G2428:H2428)</f>
        <v>0</v>
      </c>
      <c r="J2428" s="159"/>
      <c r="K2428" s="159"/>
      <c r="L2428" s="275">
        <f>SUM(J2428:K2428)</f>
        <v>0</v>
      </c>
      <c r="M2428" s="159"/>
      <c r="N2428" s="159"/>
      <c r="O2428" s="275">
        <f>SUM(M2428:N2428)</f>
        <v>0</v>
      </c>
      <c r="P2428" s="159"/>
      <c r="Q2428" s="159"/>
      <c r="R2428" s="275">
        <f>SUM(P2428:Q2428)</f>
        <v>0</v>
      </c>
      <c r="S2428" s="500"/>
      <c r="T2428" s="275"/>
      <c r="U2428" s="275"/>
      <c r="V2428" s="275">
        <f>SUM(T2428:U2428)</f>
        <v>0</v>
      </c>
      <c r="W2428" s="275"/>
      <c r="X2428" s="275"/>
      <c r="Y2428" s="275">
        <f>SUM(W2428:X2428)</f>
        <v>0</v>
      </c>
      <c r="Z2428" s="275"/>
      <c r="AA2428" s="275"/>
      <c r="AB2428" s="275">
        <f>SUM(Z2428:AA2428)</f>
        <v>0</v>
      </c>
      <c r="AC2428" s="275"/>
      <c r="AD2428" s="275"/>
      <c r="AE2428" s="275">
        <f>SUM(AC2428:AD2428)</f>
        <v>0</v>
      </c>
      <c r="AF2428" s="500"/>
      <c r="AG2428" s="275"/>
      <c r="AH2428" s="275"/>
      <c r="AI2428" s="275">
        <f>SUM(AG2428:AH2428)</f>
        <v>0</v>
      </c>
      <c r="AJ2428" s="275"/>
      <c r="AK2428" s="275"/>
      <c r="AL2428" s="275">
        <f>SUM(AJ2428:AK2428)</f>
        <v>0</v>
      </c>
      <c r="AM2428" s="275"/>
      <c r="AN2428" s="275"/>
      <c r="AO2428" s="275">
        <f>SUM(AM2428:AN2428)</f>
        <v>0</v>
      </c>
      <c r="AP2428" s="275"/>
      <c r="AQ2428" s="275"/>
      <c r="AR2428" s="275">
        <f>SUM(AP2428:AQ2428)</f>
        <v>0</v>
      </c>
      <c r="AS2428" s="500"/>
      <c r="AT2428" s="275"/>
      <c r="AU2428" s="275"/>
      <c r="AV2428" s="275">
        <f>SUM(AT2428:AU2428)</f>
        <v>0</v>
      </c>
      <c r="AW2428" s="567">
        <f t="shared" ref="AW2428" si="11749">SUM(G2428,J2428,M2428,P2428,T2428,W2428,Z2428,AC2428,AG2428,AJ2428,AM2428,AP2428,AT2428)</f>
        <v>0</v>
      </c>
      <c r="AX2428" s="567">
        <f t="shared" ref="AX2428" si="11750">SUM(H2428,K2428,N2428,Q2428,U2428,X2428,AA2428,AD2428,AH2428,AK2428,AN2428,AQ2428,AU2428)</f>
        <v>0</v>
      </c>
      <c r="AY2428" s="567">
        <f t="shared" ref="AY2428" si="11751">SUM(I2428,L2428,O2428,R2428,V2428,Y2428,AB2428,AE2428,AI2428,AL2428,AO2428,AR2428,AV2428)</f>
        <v>0</v>
      </c>
      <c r="AZ2428" s="159"/>
      <c r="BA2428" s="159"/>
      <c r="BB2428" s="275">
        <f>SUM(AZ2428:BA2428)</f>
        <v>0</v>
      </c>
      <c r="BC2428" s="275"/>
      <c r="BD2428" s="275"/>
      <c r="BE2428" s="275">
        <f>SUM(BC2428:BD2428)</f>
        <v>0</v>
      </c>
      <c r="BF2428" s="521"/>
      <c r="BG2428" s="605">
        <f>SUM(F2428,S2428,AF2428,AS2428)</f>
        <v>30</v>
      </c>
      <c r="BH2428" s="533">
        <f>SUM(G2428,T2428,AG2428)</f>
        <v>0</v>
      </c>
      <c r="BI2428" s="533">
        <f t="shared" ref="BI2428" si="11752">SUM(H2428,U2428,AH2428)</f>
        <v>0</v>
      </c>
      <c r="BJ2428" s="533">
        <f t="shared" ref="BJ2428" si="11753">SUM(I2428,V2428,AI2428)</f>
        <v>0</v>
      </c>
      <c r="BK2428" s="533">
        <f t="shared" ref="BK2428" si="11754">SUM(J2428,W2428,AJ2428)</f>
        <v>0</v>
      </c>
      <c r="BL2428" s="533">
        <f t="shared" ref="BL2428" si="11755">SUM(K2428,X2428,AK2428)</f>
        <v>0</v>
      </c>
      <c r="BM2428" s="533">
        <f t="shared" ref="BM2428" si="11756">SUM(L2428,Y2428,AL2428)</f>
        <v>0</v>
      </c>
      <c r="BN2428" s="533">
        <f>SUM(M2428,Z2428,AM2428)</f>
        <v>0</v>
      </c>
      <c r="BO2428" s="533">
        <f t="shared" ref="BO2428" si="11757">SUM(N2428,AA2428,AN2428)</f>
        <v>0</v>
      </c>
      <c r="BP2428" s="533">
        <f t="shared" ref="BP2428" si="11758">SUM(O2428,AB2428,AO2428)</f>
        <v>0</v>
      </c>
      <c r="BQ2428" s="533">
        <f t="shared" ref="BQ2428" si="11759">SUM(P2428,AC2428,AP2428)</f>
        <v>0</v>
      </c>
      <c r="BR2428" s="533">
        <f t="shared" ref="BR2428" si="11760">SUM(Q2428,AD2428,AQ2428)</f>
        <v>0</v>
      </c>
      <c r="BS2428" s="533">
        <f t="shared" ref="BS2428" si="11761">SUM(R2428,AE2428,AR2428)</f>
        <v>0</v>
      </c>
      <c r="BT2428" s="533">
        <f>AT2428</f>
        <v>0</v>
      </c>
      <c r="BU2428" s="533">
        <f t="shared" ref="BU2428" si="11762">AU2428</f>
        <v>0</v>
      </c>
      <c r="BV2428" s="533">
        <f t="shared" ref="BV2428" si="11763">AV2428</f>
        <v>0</v>
      </c>
      <c r="BW2428" s="536">
        <f>SUM(BH2428,BK2428,BN2428,BQ2428,BT2428)</f>
        <v>0</v>
      </c>
      <c r="BX2428" s="536">
        <f t="shared" ref="BX2428" si="11764">SUM(BI2428,BL2428,BO2428,BR2428,BU2428)</f>
        <v>0</v>
      </c>
      <c r="BY2428" s="536">
        <f t="shared" ref="BY2428" si="11765">SUM(BJ2428,BM2428,BP2428,BS2428,BV2428)</f>
        <v>0</v>
      </c>
      <c r="BZ2428" t="s">
        <v>74</v>
      </c>
      <c r="CA2428" s="553">
        <f>AZ2428</f>
        <v>0</v>
      </c>
      <c r="CB2428" s="553">
        <f t="shared" ref="CB2428" si="11766">BA2428</f>
        <v>0</v>
      </c>
      <c r="CC2428" s="553">
        <f t="shared" ref="CC2428" si="11767">BB2428</f>
        <v>0</v>
      </c>
      <c r="CD2428" s="553">
        <f>BC2428</f>
        <v>0</v>
      </c>
      <c r="CE2428" s="553">
        <f t="shared" ref="CE2428" si="11768">BD2428</f>
        <v>0</v>
      </c>
      <c r="CF2428" s="553">
        <f t="shared" ref="CF2428" si="11769">BE2428</f>
        <v>0</v>
      </c>
    </row>
    <row r="2429" spans="1:84" ht="13.5" customHeight="1">
      <c r="A2429" s="149"/>
      <c r="B2429" s="151" t="s">
        <v>74</v>
      </c>
      <c r="C2429" s="151"/>
      <c r="D2429" s="151"/>
      <c r="E2429" s="288"/>
      <c r="F2429" s="591"/>
      <c r="G2429" s="159"/>
      <c r="H2429" s="159"/>
      <c r="I2429" s="275"/>
      <c r="J2429" s="279"/>
      <c r="K2429" s="159"/>
      <c r="L2429" s="275"/>
      <c r="M2429" s="159"/>
      <c r="N2429" s="159"/>
      <c r="O2429" s="275"/>
      <c r="P2429" s="279"/>
      <c r="Q2429" s="159"/>
      <c r="R2429" s="275"/>
      <c r="S2429" s="500"/>
      <c r="T2429" s="275"/>
      <c r="U2429" s="275"/>
      <c r="V2429" s="275"/>
      <c r="W2429" s="275"/>
      <c r="X2429" s="275"/>
      <c r="Y2429" s="275"/>
      <c r="Z2429" s="275"/>
      <c r="AA2429" s="275"/>
      <c r="AB2429" s="275"/>
      <c r="AC2429" s="275"/>
      <c r="AD2429" s="275"/>
      <c r="AE2429" s="275"/>
      <c r="AF2429" s="500"/>
      <c r="AG2429" s="275"/>
      <c r="AH2429" s="275"/>
      <c r="AI2429" s="275"/>
      <c r="AJ2429" s="275"/>
      <c r="AK2429" s="275"/>
      <c r="AL2429" s="275"/>
      <c r="AM2429" s="275"/>
      <c r="AN2429" s="275"/>
      <c r="AO2429" s="275"/>
      <c r="AP2429" s="275"/>
      <c r="AQ2429" s="275"/>
      <c r="AR2429" s="275"/>
      <c r="AS2429" s="500"/>
      <c r="AT2429" s="275"/>
      <c r="AU2429" s="275"/>
      <c r="AV2429" s="275"/>
      <c r="AW2429" s="567"/>
      <c r="AX2429" s="567"/>
      <c r="AY2429" s="567"/>
      <c r="AZ2429" s="279"/>
      <c r="BA2429" s="159"/>
      <c r="BB2429" s="275"/>
      <c r="BC2429" s="275"/>
      <c r="BD2429" s="275"/>
      <c r="BE2429" s="275"/>
      <c r="BF2429" s="521"/>
    </row>
    <row r="2430" spans="1:84">
      <c r="A2430" s="149"/>
      <c r="B2430" s="149" t="s">
        <v>937</v>
      </c>
      <c r="C2430" s="149"/>
      <c r="D2430" s="149"/>
      <c r="E2430" s="375" t="s">
        <v>1008</v>
      </c>
      <c r="F2430" s="592"/>
      <c r="G2430" s="168"/>
      <c r="H2430" s="168"/>
      <c r="I2430" s="168"/>
      <c r="J2430" s="168"/>
      <c r="K2430" s="168"/>
      <c r="L2430" s="168"/>
      <c r="M2430" s="168"/>
      <c r="N2430" s="168"/>
      <c r="O2430" s="168"/>
      <c r="P2430" s="168"/>
      <c r="Q2430" s="168"/>
      <c r="R2430" s="168"/>
      <c r="S2430" s="502"/>
      <c r="T2430" s="168"/>
      <c r="U2430" s="168"/>
      <c r="V2430" s="168"/>
      <c r="W2430" s="168"/>
      <c r="X2430" s="168"/>
      <c r="Y2430" s="168"/>
      <c r="Z2430" s="168"/>
      <c r="AA2430" s="168"/>
      <c r="AB2430" s="168"/>
      <c r="AC2430" s="168"/>
      <c r="AD2430" s="168"/>
      <c r="AE2430" s="168"/>
      <c r="AF2430" s="502"/>
      <c r="AG2430" s="168"/>
      <c r="AH2430" s="168"/>
      <c r="AI2430" s="168"/>
      <c r="AJ2430" s="168"/>
      <c r="AK2430" s="168"/>
      <c r="AL2430" s="168"/>
      <c r="AM2430" s="168"/>
      <c r="AN2430" s="168"/>
      <c r="AO2430" s="168"/>
      <c r="AP2430" s="168"/>
      <c r="AQ2430" s="168"/>
      <c r="AR2430" s="168"/>
      <c r="AS2430" s="502"/>
      <c r="AT2430" s="168"/>
      <c r="AU2430" s="168"/>
      <c r="AV2430" s="168"/>
      <c r="AW2430" s="569"/>
      <c r="AX2430" s="569"/>
      <c r="AY2430" s="569"/>
      <c r="AZ2430" s="159"/>
      <c r="BA2430" s="159"/>
      <c r="BB2430" s="159"/>
      <c r="BC2430" s="168"/>
      <c r="BD2430" s="168"/>
      <c r="BE2430" s="168"/>
      <c r="BF2430" s="523"/>
    </row>
    <row r="2431" spans="1:84">
      <c r="A2431" s="149"/>
      <c r="B2431" s="149"/>
      <c r="C2431" s="149"/>
      <c r="D2431" s="149"/>
      <c r="E2431" s="288"/>
      <c r="F2431" s="592">
        <v>46</v>
      </c>
      <c r="G2431" s="159"/>
      <c r="H2431" s="159"/>
      <c r="I2431" s="275">
        <f>SUM(G2431:H2431)</f>
        <v>0</v>
      </c>
      <c r="J2431" s="159"/>
      <c r="K2431" s="159"/>
      <c r="L2431" s="275">
        <f>SUM(J2431:K2431)</f>
        <v>0</v>
      </c>
      <c r="M2431" s="159"/>
      <c r="N2431" s="159"/>
      <c r="O2431" s="275">
        <f>SUM(M2431:N2431)</f>
        <v>0</v>
      </c>
      <c r="P2431" s="159"/>
      <c r="Q2431" s="159"/>
      <c r="R2431" s="275">
        <f>SUM(P2431:Q2431)</f>
        <v>0</v>
      </c>
      <c r="S2431" s="500"/>
      <c r="T2431" s="275"/>
      <c r="U2431" s="275"/>
      <c r="V2431" s="275">
        <f>SUM(T2431:U2431)</f>
        <v>0</v>
      </c>
      <c r="W2431" s="275"/>
      <c r="X2431" s="275"/>
      <c r="Y2431" s="275">
        <f>SUM(W2431:X2431)</f>
        <v>0</v>
      </c>
      <c r="Z2431" s="275"/>
      <c r="AA2431" s="275"/>
      <c r="AB2431" s="275">
        <f>SUM(Z2431:AA2431)</f>
        <v>0</v>
      </c>
      <c r="AC2431" s="275"/>
      <c r="AD2431" s="275"/>
      <c r="AE2431" s="275">
        <f>SUM(AC2431:AD2431)</f>
        <v>0</v>
      </c>
      <c r="AF2431" s="500"/>
      <c r="AG2431" s="275"/>
      <c r="AH2431" s="275"/>
      <c r="AI2431" s="275">
        <f>SUM(AG2431:AH2431)</f>
        <v>0</v>
      </c>
      <c r="AJ2431" s="275"/>
      <c r="AK2431" s="275"/>
      <c r="AL2431" s="275">
        <f>SUM(AJ2431:AK2431)</f>
        <v>0</v>
      </c>
      <c r="AM2431" s="275"/>
      <c r="AN2431" s="275"/>
      <c r="AO2431" s="275">
        <f>SUM(AM2431:AN2431)</f>
        <v>0</v>
      </c>
      <c r="AP2431" s="275"/>
      <c r="AQ2431" s="275"/>
      <c r="AR2431" s="275">
        <f>SUM(AP2431:AQ2431)</f>
        <v>0</v>
      </c>
      <c r="AS2431" s="500"/>
      <c r="AT2431" s="275"/>
      <c r="AU2431" s="275"/>
      <c r="AV2431" s="275">
        <f>SUM(AT2431:AU2431)</f>
        <v>0</v>
      </c>
      <c r="AW2431" s="567">
        <f t="shared" ref="AW2431" si="11770">SUM(G2431,J2431,M2431,P2431,T2431,W2431,Z2431,AC2431,AG2431,AJ2431,AM2431,AP2431,AT2431)</f>
        <v>0</v>
      </c>
      <c r="AX2431" s="567">
        <f t="shared" ref="AX2431" si="11771">SUM(H2431,K2431,N2431,Q2431,U2431,X2431,AA2431,AD2431,AH2431,AK2431,AN2431,AQ2431,AU2431)</f>
        <v>0</v>
      </c>
      <c r="AY2431" s="567">
        <f t="shared" ref="AY2431" si="11772">SUM(I2431,L2431,O2431,R2431,V2431,Y2431,AB2431,AE2431,AI2431,AL2431,AO2431,AR2431,AV2431)</f>
        <v>0</v>
      </c>
      <c r="AZ2431" s="159"/>
      <c r="BA2431" s="159"/>
      <c r="BB2431" s="275">
        <f>SUM(AZ2431:BA2431)</f>
        <v>0</v>
      </c>
      <c r="BC2431" s="275"/>
      <c r="BD2431" s="275"/>
      <c r="BE2431" s="275">
        <f>SUM(BC2431:BD2431)</f>
        <v>0</v>
      </c>
      <c r="BF2431" s="521"/>
      <c r="BG2431" s="605">
        <f>SUM(F2431,S2431,AF2431,AS2431)</f>
        <v>46</v>
      </c>
      <c r="BH2431" s="533">
        <f>SUM(G2431,T2431,AG2431)</f>
        <v>0</v>
      </c>
      <c r="BI2431" s="533">
        <f t="shared" ref="BI2431" si="11773">SUM(H2431,U2431,AH2431)</f>
        <v>0</v>
      </c>
      <c r="BJ2431" s="533">
        <f t="shared" ref="BJ2431" si="11774">SUM(I2431,V2431,AI2431)</f>
        <v>0</v>
      </c>
      <c r="BK2431" s="533">
        <f t="shared" ref="BK2431" si="11775">SUM(J2431,W2431,AJ2431)</f>
        <v>0</v>
      </c>
      <c r="BL2431" s="533">
        <f t="shared" ref="BL2431" si="11776">SUM(K2431,X2431,AK2431)</f>
        <v>0</v>
      </c>
      <c r="BM2431" s="533">
        <f t="shared" ref="BM2431" si="11777">SUM(L2431,Y2431,AL2431)</f>
        <v>0</v>
      </c>
      <c r="BN2431" s="533">
        <f>SUM(M2431,Z2431,AM2431)</f>
        <v>0</v>
      </c>
      <c r="BO2431" s="533">
        <f t="shared" ref="BO2431" si="11778">SUM(N2431,AA2431,AN2431)</f>
        <v>0</v>
      </c>
      <c r="BP2431" s="533">
        <f t="shared" ref="BP2431" si="11779">SUM(O2431,AB2431,AO2431)</f>
        <v>0</v>
      </c>
      <c r="BQ2431" s="533">
        <f t="shared" ref="BQ2431" si="11780">SUM(P2431,AC2431,AP2431)</f>
        <v>0</v>
      </c>
      <c r="BR2431" s="533">
        <f t="shared" ref="BR2431" si="11781">SUM(Q2431,AD2431,AQ2431)</f>
        <v>0</v>
      </c>
      <c r="BS2431" s="533">
        <f t="shared" ref="BS2431" si="11782">SUM(R2431,AE2431,AR2431)</f>
        <v>0</v>
      </c>
      <c r="BT2431" s="533">
        <f>AT2431</f>
        <v>0</v>
      </c>
      <c r="BU2431" s="533">
        <f t="shared" ref="BU2431" si="11783">AU2431</f>
        <v>0</v>
      </c>
      <c r="BV2431" s="533">
        <f t="shared" ref="BV2431" si="11784">AV2431</f>
        <v>0</v>
      </c>
      <c r="BW2431" s="536">
        <f>SUM(BH2431,BK2431,BN2431,BQ2431,BT2431)</f>
        <v>0</v>
      </c>
      <c r="BX2431" s="536">
        <f t="shared" ref="BX2431" si="11785">SUM(BI2431,BL2431,BO2431,BR2431,BU2431)</f>
        <v>0</v>
      </c>
      <c r="BY2431" s="536">
        <f t="shared" ref="BY2431" si="11786">SUM(BJ2431,BM2431,BP2431,BS2431,BV2431)</f>
        <v>0</v>
      </c>
      <c r="BZ2431" t="s">
        <v>74</v>
      </c>
      <c r="CA2431" s="553">
        <f>AZ2431</f>
        <v>0</v>
      </c>
      <c r="CB2431" s="553">
        <f t="shared" ref="CB2431" si="11787">BA2431</f>
        <v>0</v>
      </c>
      <c r="CC2431" s="553">
        <f t="shared" ref="CC2431" si="11788">BB2431</f>
        <v>0</v>
      </c>
      <c r="CD2431" s="553">
        <f>BC2431</f>
        <v>0</v>
      </c>
      <c r="CE2431" s="553">
        <f t="shared" ref="CE2431" si="11789">BD2431</f>
        <v>0</v>
      </c>
      <c r="CF2431" s="553">
        <f t="shared" ref="CF2431" si="11790">BE2431</f>
        <v>0</v>
      </c>
    </row>
    <row r="2432" spans="1:84" ht="13.5" customHeight="1">
      <c r="A2432" s="149"/>
      <c r="B2432" s="151"/>
      <c r="C2432" s="151"/>
      <c r="D2432" s="151"/>
      <c r="E2432" s="288"/>
      <c r="F2432" s="591"/>
      <c r="G2432" s="159"/>
      <c r="H2432" s="159"/>
      <c r="I2432" s="275"/>
      <c r="J2432" s="279"/>
      <c r="K2432" s="159"/>
      <c r="L2432" s="275"/>
      <c r="M2432" s="159"/>
      <c r="N2432" s="159"/>
      <c r="O2432" s="275"/>
      <c r="P2432" s="279"/>
      <c r="Q2432" s="159"/>
      <c r="R2432" s="275"/>
      <c r="S2432" s="500"/>
      <c r="T2432" s="275"/>
      <c r="U2432" s="275"/>
      <c r="V2432" s="275"/>
      <c r="W2432" s="275"/>
      <c r="X2432" s="275"/>
      <c r="Y2432" s="275"/>
      <c r="Z2432" s="275"/>
      <c r="AA2432" s="275"/>
      <c r="AB2432" s="275"/>
      <c r="AC2432" s="275"/>
      <c r="AD2432" s="275"/>
      <c r="AE2432" s="275"/>
      <c r="AF2432" s="500"/>
      <c r="AG2432" s="275"/>
      <c r="AH2432" s="275"/>
      <c r="AI2432" s="275"/>
      <c r="AJ2432" s="275"/>
      <c r="AK2432" s="275"/>
      <c r="AL2432" s="275"/>
      <c r="AM2432" s="275"/>
      <c r="AN2432" s="275"/>
      <c r="AO2432" s="275"/>
      <c r="AP2432" s="275"/>
      <c r="AQ2432" s="275"/>
      <c r="AR2432" s="275"/>
      <c r="AS2432" s="500"/>
      <c r="AT2432" s="275"/>
      <c r="AU2432" s="275"/>
      <c r="AV2432" s="275"/>
      <c r="AW2432" s="567"/>
      <c r="AX2432" s="567"/>
      <c r="AY2432" s="567"/>
      <c r="AZ2432" s="279"/>
      <c r="BA2432" s="159"/>
      <c r="BB2432" s="275"/>
      <c r="BC2432" s="275"/>
      <c r="BD2432" s="275"/>
      <c r="BE2432" s="275"/>
      <c r="BF2432" s="521"/>
    </row>
    <row r="2433" spans="1:84">
      <c r="A2433" s="149"/>
      <c r="B2433" s="149" t="s">
        <v>937</v>
      </c>
      <c r="C2433" s="149" t="s">
        <v>74</v>
      </c>
      <c r="D2433" s="149"/>
      <c r="E2433" s="387" t="s">
        <v>938</v>
      </c>
      <c r="F2433" s="592"/>
      <c r="G2433" s="168"/>
      <c r="H2433" s="168"/>
      <c r="I2433" s="168"/>
      <c r="J2433" s="168"/>
      <c r="K2433" s="168"/>
      <c r="L2433" s="168"/>
      <c r="M2433" s="168"/>
      <c r="N2433" s="168"/>
      <c r="O2433" s="168"/>
      <c r="P2433" s="168"/>
      <c r="Q2433" s="168"/>
      <c r="R2433" s="168"/>
      <c r="S2433" s="502"/>
      <c r="T2433" s="168"/>
      <c r="U2433" s="168"/>
      <c r="V2433" s="168"/>
      <c r="W2433" s="168"/>
      <c r="X2433" s="168"/>
      <c r="Y2433" s="168"/>
      <c r="Z2433" s="168"/>
      <c r="AA2433" s="168"/>
      <c r="AB2433" s="168"/>
      <c r="AC2433" s="168"/>
      <c r="AD2433" s="168"/>
      <c r="AE2433" s="168"/>
      <c r="AF2433" s="502"/>
      <c r="AG2433" s="168"/>
      <c r="AH2433" s="168"/>
      <c r="AI2433" s="168"/>
      <c r="AJ2433" s="168"/>
      <c r="AK2433" s="168"/>
      <c r="AL2433" s="168"/>
      <c r="AM2433" s="168"/>
      <c r="AN2433" s="168"/>
      <c r="AO2433" s="168"/>
      <c r="AP2433" s="168"/>
      <c r="AQ2433" s="168"/>
      <c r="AR2433" s="168"/>
      <c r="AS2433" s="502"/>
      <c r="AT2433" s="168"/>
      <c r="AU2433" s="168"/>
      <c r="AV2433" s="168"/>
      <c r="AW2433" s="569"/>
      <c r="AX2433" s="569"/>
      <c r="AY2433" s="569"/>
      <c r="AZ2433" s="159"/>
      <c r="BA2433" s="159"/>
      <c r="BB2433" s="159"/>
      <c r="BC2433" s="168"/>
      <c r="BD2433" s="168"/>
      <c r="BE2433" s="168"/>
      <c r="BF2433" s="523"/>
    </row>
    <row r="2434" spans="1:84">
      <c r="A2434" s="149"/>
      <c r="B2434" s="149"/>
      <c r="C2434" s="149"/>
      <c r="D2434" s="149"/>
      <c r="E2434" s="288"/>
      <c r="F2434" s="592">
        <v>46</v>
      </c>
      <c r="G2434" s="159"/>
      <c r="H2434" s="159"/>
      <c r="I2434" s="275">
        <f>SUM(G2434:H2434)</f>
        <v>0</v>
      </c>
      <c r="J2434" s="159"/>
      <c r="K2434" s="159"/>
      <c r="L2434" s="275">
        <f>SUM(J2434:K2434)</f>
        <v>0</v>
      </c>
      <c r="M2434" s="159"/>
      <c r="N2434" s="159"/>
      <c r="O2434" s="275">
        <f>SUM(M2434:N2434)</f>
        <v>0</v>
      </c>
      <c r="P2434" s="159"/>
      <c r="Q2434" s="159"/>
      <c r="R2434" s="275">
        <f>SUM(P2434:Q2434)</f>
        <v>0</v>
      </c>
      <c r="S2434" s="500"/>
      <c r="T2434" s="275"/>
      <c r="U2434" s="275"/>
      <c r="V2434" s="275">
        <f>SUM(T2434:U2434)</f>
        <v>0</v>
      </c>
      <c r="W2434" s="275"/>
      <c r="X2434" s="275"/>
      <c r="Y2434" s="275">
        <f>SUM(W2434:X2434)</f>
        <v>0</v>
      </c>
      <c r="Z2434" s="275"/>
      <c r="AA2434" s="275"/>
      <c r="AB2434" s="275">
        <f>SUM(Z2434:AA2434)</f>
        <v>0</v>
      </c>
      <c r="AC2434" s="275"/>
      <c r="AD2434" s="275"/>
      <c r="AE2434" s="275">
        <f>SUM(AC2434:AD2434)</f>
        <v>0</v>
      </c>
      <c r="AF2434" s="500"/>
      <c r="AG2434" s="275"/>
      <c r="AH2434" s="275"/>
      <c r="AI2434" s="275">
        <f>SUM(AG2434:AH2434)</f>
        <v>0</v>
      </c>
      <c r="AJ2434" s="275"/>
      <c r="AK2434" s="275"/>
      <c r="AL2434" s="275">
        <f>SUM(AJ2434:AK2434)</f>
        <v>0</v>
      </c>
      <c r="AM2434" s="275"/>
      <c r="AN2434" s="275"/>
      <c r="AO2434" s="275">
        <f>SUM(AM2434:AN2434)</f>
        <v>0</v>
      </c>
      <c r="AP2434" s="275"/>
      <c r="AQ2434" s="275"/>
      <c r="AR2434" s="275">
        <f>SUM(AP2434:AQ2434)</f>
        <v>0</v>
      </c>
      <c r="AS2434" s="500"/>
      <c r="AT2434" s="275"/>
      <c r="AU2434" s="275"/>
      <c r="AV2434" s="275">
        <f>SUM(AT2434:AU2434)</f>
        <v>0</v>
      </c>
      <c r="AW2434" s="567">
        <f t="shared" ref="AW2434" si="11791">SUM(G2434,J2434,M2434,P2434,T2434,W2434,Z2434,AC2434,AG2434,AJ2434,AM2434,AP2434,AT2434)</f>
        <v>0</v>
      </c>
      <c r="AX2434" s="567">
        <f t="shared" ref="AX2434" si="11792">SUM(H2434,K2434,N2434,Q2434,U2434,X2434,AA2434,AD2434,AH2434,AK2434,AN2434,AQ2434,AU2434)</f>
        <v>0</v>
      </c>
      <c r="AY2434" s="567">
        <f t="shared" ref="AY2434" si="11793">SUM(I2434,L2434,O2434,R2434,V2434,Y2434,AB2434,AE2434,AI2434,AL2434,AO2434,AR2434,AV2434)</f>
        <v>0</v>
      </c>
      <c r="AZ2434" s="159"/>
      <c r="BA2434" s="159"/>
      <c r="BB2434" s="275">
        <f>SUM(AZ2434:BA2434)</f>
        <v>0</v>
      </c>
      <c r="BC2434" s="275"/>
      <c r="BD2434" s="275"/>
      <c r="BE2434" s="275">
        <f>SUM(BC2434:BD2434)</f>
        <v>0</v>
      </c>
      <c r="BF2434" s="521"/>
      <c r="BG2434" s="605">
        <f>SUM(F2434,S2434,AF2434,AS2434)</f>
        <v>46</v>
      </c>
      <c r="BH2434" s="533">
        <f>SUM(G2434,T2434,AG2434)</f>
        <v>0</v>
      </c>
      <c r="BI2434" s="533">
        <f t="shared" ref="BI2434" si="11794">SUM(H2434,U2434,AH2434)</f>
        <v>0</v>
      </c>
      <c r="BJ2434" s="533">
        <f t="shared" ref="BJ2434" si="11795">SUM(I2434,V2434,AI2434)</f>
        <v>0</v>
      </c>
      <c r="BK2434" s="533">
        <f t="shared" ref="BK2434" si="11796">SUM(J2434,W2434,AJ2434)</f>
        <v>0</v>
      </c>
      <c r="BL2434" s="533">
        <f t="shared" ref="BL2434" si="11797">SUM(K2434,X2434,AK2434)</f>
        <v>0</v>
      </c>
      <c r="BM2434" s="533">
        <f t="shared" ref="BM2434" si="11798">SUM(L2434,Y2434,AL2434)</f>
        <v>0</v>
      </c>
      <c r="BN2434" s="533">
        <f>SUM(M2434,Z2434,AM2434)</f>
        <v>0</v>
      </c>
      <c r="BO2434" s="533">
        <f t="shared" ref="BO2434" si="11799">SUM(N2434,AA2434,AN2434)</f>
        <v>0</v>
      </c>
      <c r="BP2434" s="533">
        <f t="shared" ref="BP2434" si="11800">SUM(O2434,AB2434,AO2434)</f>
        <v>0</v>
      </c>
      <c r="BQ2434" s="533">
        <f t="shared" ref="BQ2434" si="11801">SUM(P2434,AC2434,AP2434)</f>
        <v>0</v>
      </c>
      <c r="BR2434" s="533">
        <f t="shared" ref="BR2434" si="11802">SUM(Q2434,AD2434,AQ2434)</f>
        <v>0</v>
      </c>
      <c r="BS2434" s="533">
        <f t="shared" ref="BS2434" si="11803">SUM(R2434,AE2434,AR2434)</f>
        <v>0</v>
      </c>
      <c r="BT2434" s="533">
        <f>AT2434</f>
        <v>0</v>
      </c>
      <c r="BU2434" s="533">
        <f t="shared" ref="BU2434" si="11804">AU2434</f>
        <v>0</v>
      </c>
      <c r="BV2434" s="533">
        <f t="shared" ref="BV2434" si="11805">AV2434</f>
        <v>0</v>
      </c>
      <c r="BW2434" s="536">
        <f>SUM(BH2434,BK2434,BN2434,BQ2434,BT2434)</f>
        <v>0</v>
      </c>
      <c r="BX2434" s="536">
        <f t="shared" ref="BX2434" si="11806">SUM(BI2434,BL2434,BO2434,BR2434,BU2434)</f>
        <v>0</v>
      </c>
      <c r="BY2434" s="536">
        <f t="shared" ref="BY2434" si="11807">SUM(BJ2434,BM2434,BP2434,BS2434,BV2434)</f>
        <v>0</v>
      </c>
      <c r="BZ2434" t="s">
        <v>74</v>
      </c>
      <c r="CA2434" s="553">
        <f>AZ2434</f>
        <v>0</v>
      </c>
      <c r="CB2434" s="553">
        <f t="shared" ref="CB2434" si="11808">BA2434</f>
        <v>0</v>
      </c>
      <c r="CC2434" s="553">
        <f t="shared" ref="CC2434" si="11809">BB2434</f>
        <v>0</v>
      </c>
      <c r="CD2434" s="553">
        <f>BC2434</f>
        <v>0</v>
      </c>
      <c r="CE2434" s="553">
        <f t="shared" ref="CE2434" si="11810">BD2434</f>
        <v>0</v>
      </c>
      <c r="CF2434" s="553">
        <f t="shared" ref="CF2434" si="11811">BE2434</f>
        <v>0</v>
      </c>
    </row>
    <row r="2435" spans="1:84">
      <c r="A2435" s="149"/>
      <c r="B2435" s="149"/>
      <c r="C2435" s="149"/>
      <c r="D2435" s="149"/>
      <c r="E2435" s="288"/>
      <c r="F2435" s="592"/>
      <c r="G2435" s="159"/>
      <c r="H2435" s="159"/>
      <c r="I2435" s="275"/>
      <c r="J2435" s="159"/>
      <c r="K2435" s="159"/>
      <c r="L2435" s="275"/>
      <c r="M2435" s="159"/>
      <c r="N2435" s="159"/>
      <c r="O2435" s="275"/>
      <c r="P2435" s="159"/>
      <c r="Q2435" s="159"/>
      <c r="R2435" s="275"/>
      <c r="S2435" s="500"/>
      <c r="T2435" s="275"/>
      <c r="U2435" s="275"/>
      <c r="V2435" s="275"/>
      <c r="W2435" s="275"/>
      <c r="X2435" s="275"/>
      <c r="Y2435" s="275"/>
      <c r="Z2435" s="275"/>
      <c r="AA2435" s="275"/>
      <c r="AB2435" s="275"/>
      <c r="AC2435" s="275"/>
      <c r="AD2435" s="275"/>
      <c r="AE2435" s="275"/>
      <c r="AF2435" s="500"/>
      <c r="AG2435" s="275"/>
      <c r="AH2435" s="275"/>
      <c r="AI2435" s="275"/>
      <c r="AJ2435" s="275"/>
      <c r="AK2435" s="275"/>
      <c r="AL2435" s="275"/>
      <c r="AM2435" s="275"/>
      <c r="AN2435" s="275"/>
      <c r="AO2435" s="275"/>
      <c r="AP2435" s="275"/>
      <c r="AQ2435" s="275"/>
      <c r="AR2435" s="275"/>
      <c r="AS2435" s="500"/>
      <c r="AT2435" s="275"/>
      <c r="AU2435" s="275"/>
      <c r="AV2435" s="275"/>
      <c r="AW2435" s="567"/>
      <c r="AX2435" s="567"/>
      <c r="AY2435" s="567"/>
      <c r="AZ2435" s="159"/>
      <c r="BA2435" s="159"/>
      <c r="BB2435" s="275"/>
      <c r="BC2435" s="275"/>
      <c r="BD2435" s="275"/>
      <c r="BE2435" s="275"/>
      <c r="BF2435" s="521"/>
    </row>
    <row r="2436" spans="1:84">
      <c r="A2436" s="149"/>
      <c r="B2436" s="149" t="s">
        <v>166</v>
      </c>
      <c r="C2436" s="149"/>
      <c r="D2436" s="149"/>
      <c r="E2436" s="375" t="s">
        <v>956</v>
      </c>
      <c r="F2436" s="592"/>
      <c r="G2436" s="168"/>
      <c r="H2436" s="168"/>
      <c r="I2436" s="168"/>
      <c r="J2436" s="168"/>
      <c r="K2436" s="168"/>
      <c r="L2436" s="168"/>
      <c r="M2436" s="168"/>
      <c r="N2436" s="168"/>
      <c r="O2436" s="168"/>
      <c r="P2436" s="168"/>
      <c r="Q2436" s="168"/>
      <c r="R2436" s="168"/>
      <c r="S2436" s="502"/>
      <c r="T2436" s="168"/>
      <c r="U2436" s="168"/>
      <c r="V2436" s="168"/>
      <c r="W2436" s="168"/>
      <c r="X2436" s="168"/>
      <c r="Y2436" s="168"/>
      <c r="Z2436" s="168"/>
      <c r="AA2436" s="168"/>
      <c r="AB2436" s="168"/>
      <c r="AC2436" s="168"/>
      <c r="AD2436" s="168"/>
      <c r="AE2436" s="168"/>
      <c r="AF2436" s="502"/>
      <c r="AG2436" s="168"/>
      <c r="AH2436" s="168"/>
      <c r="AI2436" s="168"/>
      <c r="AJ2436" s="168"/>
      <c r="AK2436" s="168"/>
      <c r="AL2436" s="168"/>
      <c r="AM2436" s="168"/>
      <c r="AN2436" s="168"/>
      <c r="AO2436" s="168"/>
      <c r="AP2436" s="168"/>
      <c r="AQ2436" s="168"/>
      <c r="AR2436" s="168"/>
      <c r="AS2436" s="502"/>
      <c r="AT2436" s="168"/>
      <c r="AU2436" s="168"/>
      <c r="AV2436" s="168"/>
      <c r="AW2436" s="569"/>
      <c r="AX2436" s="569"/>
      <c r="AY2436" s="569"/>
      <c r="AZ2436" s="159"/>
      <c r="BA2436" s="159"/>
      <c r="BB2436" s="159"/>
      <c r="BC2436" s="168"/>
      <c r="BD2436" s="168"/>
      <c r="BE2436" s="168"/>
      <c r="BF2436" s="523"/>
    </row>
    <row r="2437" spans="1:84">
      <c r="A2437" s="149"/>
      <c r="B2437" s="149"/>
      <c r="C2437" s="149"/>
      <c r="D2437" s="149"/>
      <c r="E2437" s="288"/>
      <c r="F2437" s="592">
        <v>1</v>
      </c>
      <c r="G2437" s="159"/>
      <c r="H2437" s="159"/>
      <c r="I2437" s="275">
        <f>SUM(G2437:H2437)</f>
        <v>0</v>
      </c>
      <c r="J2437" s="159">
        <v>2</v>
      </c>
      <c r="K2437" s="159"/>
      <c r="L2437" s="275">
        <f>SUM(J2437:K2437)</f>
        <v>2</v>
      </c>
      <c r="M2437" s="159"/>
      <c r="N2437" s="159"/>
      <c r="O2437" s="275">
        <f>SUM(M2437:N2437)</f>
        <v>0</v>
      </c>
      <c r="P2437" s="159">
        <v>3</v>
      </c>
      <c r="Q2437" s="159"/>
      <c r="R2437" s="275">
        <f>SUM(P2437:Q2437)</f>
        <v>3</v>
      </c>
      <c r="S2437" s="500"/>
      <c r="T2437" s="275"/>
      <c r="U2437" s="275"/>
      <c r="V2437" s="275">
        <f>SUM(T2437:U2437)</f>
        <v>0</v>
      </c>
      <c r="W2437" s="275"/>
      <c r="X2437" s="275"/>
      <c r="Y2437" s="275">
        <f>SUM(W2437:X2437)</f>
        <v>0</v>
      </c>
      <c r="Z2437" s="275"/>
      <c r="AA2437" s="275"/>
      <c r="AB2437" s="275">
        <f>SUM(Z2437:AA2437)</f>
        <v>0</v>
      </c>
      <c r="AC2437" s="275"/>
      <c r="AD2437" s="275"/>
      <c r="AE2437" s="275">
        <f>SUM(AC2437:AD2437)</f>
        <v>0</v>
      </c>
      <c r="AF2437" s="500"/>
      <c r="AG2437" s="275"/>
      <c r="AH2437" s="275"/>
      <c r="AI2437" s="275">
        <f>SUM(AG2437:AH2437)</f>
        <v>0</v>
      </c>
      <c r="AJ2437" s="275"/>
      <c r="AK2437" s="275"/>
      <c r="AL2437" s="275">
        <f>SUM(AJ2437:AK2437)</f>
        <v>0</v>
      </c>
      <c r="AM2437" s="275"/>
      <c r="AN2437" s="275"/>
      <c r="AO2437" s="275">
        <f>SUM(AM2437:AN2437)</f>
        <v>0</v>
      </c>
      <c r="AP2437" s="275"/>
      <c r="AQ2437" s="275"/>
      <c r="AR2437" s="275">
        <f>SUM(AP2437:AQ2437)</f>
        <v>0</v>
      </c>
      <c r="AS2437" s="500"/>
      <c r="AT2437" s="275"/>
      <c r="AU2437" s="275"/>
      <c r="AV2437" s="275">
        <f>SUM(AT2437:AU2437)</f>
        <v>0</v>
      </c>
      <c r="AW2437" s="567">
        <f t="shared" ref="AW2437" si="11812">SUM(G2437,J2437,M2437,P2437,T2437,W2437,Z2437,AC2437,AG2437,AJ2437,AM2437,AP2437,AT2437)</f>
        <v>5</v>
      </c>
      <c r="AX2437" s="567">
        <f t="shared" ref="AX2437" si="11813">SUM(H2437,K2437,N2437,Q2437,U2437,X2437,AA2437,AD2437,AH2437,AK2437,AN2437,AQ2437,AU2437)</f>
        <v>0</v>
      </c>
      <c r="AY2437" s="567">
        <f t="shared" ref="AY2437" si="11814">SUM(I2437,L2437,O2437,R2437,V2437,Y2437,AB2437,AE2437,AI2437,AL2437,AO2437,AR2437,AV2437)</f>
        <v>5</v>
      </c>
      <c r="AZ2437" s="159"/>
      <c r="BA2437" s="159"/>
      <c r="BB2437" s="275">
        <f>SUM(AZ2437:BA2437)</f>
        <v>0</v>
      </c>
      <c r="BC2437" s="275"/>
      <c r="BD2437" s="275"/>
      <c r="BE2437" s="275">
        <f>SUM(BC2437:BD2437)</f>
        <v>0</v>
      </c>
      <c r="BF2437" s="521"/>
      <c r="BG2437" s="605">
        <f>SUM(F2437,S2437,AF2437,AS2437)</f>
        <v>1</v>
      </c>
      <c r="BH2437" s="533">
        <f>SUM(G2437,T2437,AG2437)</f>
        <v>0</v>
      </c>
      <c r="BI2437" s="533">
        <f t="shared" ref="BI2437" si="11815">SUM(H2437,U2437,AH2437)</f>
        <v>0</v>
      </c>
      <c r="BJ2437" s="533">
        <f t="shared" ref="BJ2437" si="11816">SUM(I2437,V2437,AI2437)</f>
        <v>0</v>
      </c>
      <c r="BK2437" s="533">
        <f t="shared" ref="BK2437" si="11817">SUM(J2437,W2437,AJ2437)</f>
        <v>2</v>
      </c>
      <c r="BL2437" s="533">
        <f t="shared" ref="BL2437" si="11818">SUM(K2437,X2437,AK2437)</f>
        <v>0</v>
      </c>
      <c r="BM2437" s="533">
        <f t="shared" ref="BM2437" si="11819">SUM(L2437,Y2437,AL2437)</f>
        <v>2</v>
      </c>
      <c r="BN2437" s="533">
        <f>SUM(M2437,Z2437,AM2437)</f>
        <v>0</v>
      </c>
      <c r="BO2437" s="533">
        <f t="shared" ref="BO2437" si="11820">SUM(N2437,AA2437,AN2437)</f>
        <v>0</v>
      </c>
      <c r="BP2437" s="533">
        <f t="shared" ref="BP2437" si="11821">SUM(O2437,AB2437,AO2437)</f>
        <v>0</v>
      </c>
      <c r="BQ2437" s="533">
        <f t="shared" ref="BQ2437" si="11822">SUM(P2437,AC2437,AP2437)</f>
        <v>3</v>
      </c>
      <c r="BR2437" s="533">
        <f t="shared" ref="BR2437" si="11823">SUM(Q2437,AD2437,AQ2437)</f>
        <v>0</v>
      </c>
      <c r="BS2437" s="533">
        <f t="shared" ref="BS2437" si="11824">SUM(R2437,AE2437,AR2437)</f>
        <v>3</v>
      </c>
      <c r="BT2437" s="533">
        <f>AT2437</f>
        <v>0</v>
      </c>
      <c r="BU2437" s="533">
        <f t="shared" ref="BU2437" si="11825">AU2437</f>
        <v>0</v>
      </c>
      <c r="BV2437" s="533">
        <f t="shared" ref="BV2437" si="11826">AV2437</f>
        <v>0</v>
      </c>
      <c r="BW2437" s="536">
        <f>SUM(BH2437,BK2437,BN2437,BQ2437,BT2437)</f>
        <v>5</v>
      </c>
      <c r="BX2437" s="536">
        <f t="shared" ref="BX2437" si="11827">SUM(BI2437,BL2437,BO2437,BR2437,BU2437)</f>
        <v>0</v>
      </c>
      <c r="BY2437" s="536">
        <f t="shared" ref="BY2437" si="11828">SUM(BJ2437,BM2437,BP2437,BS2437,BV2437)</f>
        <v>5</v>
      </c>
      <c r="BZ2437" t="s">
        <v>74</v>
      </c>
      <c r="CA2437" s="553">
        <f>AZ2437</f>
        <v>0</v>
      </c>
      <c r="CB2437" s="553">
        <f t="shared" ref="CB2437" si="11829">BA2437</f>
        <v>0</v>
      </c>
      <c r="CC2437" s="553">
        <f t="shared" ref="CC2437" si="11830">BB2437</f>
        <v>0</v>
      </c>
      <c r="CD2437" s="553">
        <f>BC2437</f>
        <v>0</v>
      </c>
      <c r="CE2437" s="553">
        <f t="shared" ref="CE2437" si="11831">BD2437</f>
        <v>0</v>
      </c>
      <c r="CF2437" s="553">
        <f t="shared" ref="CF2437" si="11832">BE2437</f>
        <v>0</v>
      </c>
    </row>
    <row r="2438" spans="1:84" ht="13.5" customHeight="1">
      <c r="A2438" s="149"/>
      <c r="B2438" s="151"/>
      <c r="C2438" s="151"/>
      <c r="D2438" s="151"/>
      <c r="E2438" s="288" t="s">
        <v>74</v>
      </c>
      <c r="F2438" s="591"/>
      <c r="G2438" s="159"/>
      <c r="H2438" s="159"/>
      <c r="I2438" s="275"/>
      <c r="J2438" s="279"/>
      <c r="K2438" s="159"/>
      <c r="L2438" s="275"/>
      <c r="M2438" s="159"/>
      <c r="N2438" s="159"/>
      <c r="O2438" s="275"/>
      <c r="P2438" s="279"/>
      <c r="Q2438" s="159"/>
      <c r="R2438" s="275"/>
      <c r="S2438" s="500"/>
      <c r="T2438" s="275"/>
      <c r="U2438" s="275"/>
      <c r="V2438" s="275"/>
      <c r="W2438" s="275"/>
      <c r="X2438" s="275"/>
      <c r="Y2438" s="275"/>
      <c r="Z2438" s="275"/>
      <c r="AA2438" s="275"/>
      <c r="AB2438" s="275"/>
      <c r="AC2438" s="275"/>
      <c r="AD2438" s="275"/>
      <c r="AE2438" s="275"/>
      <c r="AF2438" s="500"/>
      <c r="AG2438" s="275"/>
      <c r="AH2438" s="275"/>
      <c r="AI2438" s="275"/>
      <c r="AJ2438" s="275"/>
      <c r="AK2438" s="275"/>
      <c r="AL2438" s="275"/>
      <c r="AM2438" s="275"/>
      <c r="AN2438" s="275"/>
      <c r="AO2438" s="275"/>
      <c r="AP2438" s="275"/>
      <c r="AQ2438" s="275"/>
      <c r="AR2438" s="275"/>
      <c r="AS2438" s="500"/>
      <c r="AT2438" s="275"/>
      <c r="AU2438" s="275"/>
      <c r="AV2438" s="275"/>
      <c r="AW2438" s="567"/>
      <c r="AX2438" s="567"/>
      <c r="AY2438" s="567"/>
      <c r="AZ2438" s="279"/>
      <c r="BA2438" s="159"/>
      <c r="BB2438" s="275"/>
      <c r="BC2438" s="275"/>
      <c r="BD2438" s="275"/>
      <c r="BE2438" s="275"/>
      <c r="BF2438" s="521"/>
    </row>
    <row r="2439" spans="1:84">
      <c r="A2439" s="149"/>
      <c r="B2439" s="151" t="s">
        <v>558</v>
      </c>
      <c r="C2439" s="151"/>
      <c r="D2439" s="151"/>
      <c r="E2439" s="288"/>
      <c r="F2439" s="591">
        <f t="shared" ref="F2439:G2439" si="11833">SUM(F2367,F2371,F2376,F2381,F2386,F2391,F2394,F2425,F2437)</f>
        <v>271</v>
      </c>
      <c r="G2439" s="159">
        <f t="shared" si="11833"/>
        <v>35</v>
      </c>
      <c r="H2439" s="159">
        <f t="shared" ref="H2439:BE2439" si="11834">SUM(H2367,H2371,H2376,H2381,H2386,H2391,H2394,H2425,H2437)</f>
        <v>8</v>
      </c>
      <c r="I2439" s="159">
        <f t="shared" si="11834"/>
        <v>43</v>
      </c>
      <c r="J2439" s="159">
        <f t="shared" si="11834"/>
        <v>19</v>
      </c>
      <c r="K2439" s="159">
        <f t="shared" si="11834"/>
        <v>3</v>
      </c>
      <c r="L2439" s="159">
        <f t="shared" si="11834"/>
        <v>22</v>
      </c>
      <c r="M2439" s="159">
        <f t="shared" si="11834"/>
        <v>2</v>
      </c>
      <c r="N2439" s="159">
        <f t="shared" si="11834"/>
        <v>0</v>
      </c>
      <c r="O2439" s="159">
        <f t="shared" si="11834"/>
        <v>2</v>
      </c>
      <c r="P2439" s="159">
        <f t="shared" si="11834"/>
        <v>48</v>
      </c>
      <c r="Q2439" s="159">
        <f t="shared" si="11834"/>
        <v>11</v>
      </c>
      <c r="R2439" s="159">
        <f t="shared" si="11834"/>
        <v>59</v>
      </c>
      <c r="S2439" s="503">
        <f t="shared" si="11834"/>
        <v>0</v>
      </c>
      <c r="T2439" s="159">
        <f t="shared" si="11834"/>
        <v>0</v>
      </c>
      <c r="U2439" s="159">
        <f t="shared" si="11834"/>
        <v>0</v>
      </c>
      <c r="V2439" s="159">
        <f t="shared" si="11834"/>
        <v>0</v>
      </c>
      <c r="W2439" s="159">
        <f t="shared" si="11834"/>
        <v>0</v>
      </c>
      <c r="X2439" s="159">
        <f t="shared" si="11834"/>
        <v>0</v>
      </c>
      <c r="Y2439" s="159">
        <f t="shared" si="11834"/>
        <v>0</v>
      </c>
      <c r="Z2439" s="159">
        <f t="shared" si="11834"/>
        <v>0</v>
      </c>
      <c r="AA2439" s="159">
        <f t="shared" si="11834"/>
        <v>0</v>
      </c>
      <c r="AB2439" s="159">
        <f t="shared" si="11834"/>
        <v>0</v>
      </c>
      <c r="AC2439" s="159">
        <f t="shared" si="11834"/>
        <v>0</v>
      </c>
      <c r="AD2439" s="159">
        <f t="shared" si="11834"/>
        <v>0</v>
      </c>
      <c r="AE2439" s="159">
        <f t="shared" si="11834"/>
        <v>0</v>
      </c>
      <c r="AF2439" s="503">
        <f t="shared" si="11834"/>
        <v>0</v>
      </c>
      <c r="AG2439" s="159">
        <f t="shared" si="11834"/>
        <v>0</v>
      </c>
      <c r="AH2439" s="159">
        <f t="shared" si="11834"/>
        <v>0</v>
      </c>
      <c r="AI2439" s="159">
        <f t="shared" si="11834"/>
        <v>0</v>
      </c>
      <c r="AJ2439" s="159">
        <f t="shared" si="11834"/>
        <v>0</v>
      </c>
      <c r="AK2439" s="159">
        <f t="shared" si="11834"/>
        <v>0</v>
      </c>
      <c r="AL2439" s="159">
        <f t="shared" si="11834"/>
        <v>0</v>
      </c>
      <c r="AM2439" s="159">
        <f t="shared" si="11834"/>
        <v>0</v>
      </c>
      <c r="AN2439" s="159">
        <f t="shared" si="11834"/>
        <v>0</v>
      </c>
      <c r="AO2439" s="159">
        <f t="shared" si="11834"/>
        <v>0</v>
      </c>
      <c r="AP2439" s="159">
        <f t="shared" si="11834"/>
        <v>0</v>
      </c>
      <c r="AQ2439" s="159">
        <f t="shared" si="11834"/>
        <v>0</v>
      </c>
      <c r="AR2439" s="159">
        <f t="shared" si="11834"/>
        <v>0</v>
      </c>
      <c r="AS2439" s="503">
        <f t="shared" si="11834"/>
        <v>0</v>
      </c>
      <c r="AT2439" s="159">
        <f t="shared" si="11834"/>
        <v>0</v>
      </c>
      <c r="AU2439" s="159">
        <f t="shared" si="11834"/>
        <v>1</v>
      </c>
      <c r="AV2439" s="159">
        <f t="shared" si="11834"/>
        <v>1</v>
      </c>
      <c r="AW2439" s="570">
        <f t="shared" si="11834"/>
        <v>104</v>
      </c>
      <c r="AX2439" s="570">
        <f t="shared" si="11834"/>
        <v>23</v>
      </c>
      <c r="AY2439" s="570">
        <f t="shared" si="11834"/>
        <v>127</v>
      </c>
      <c r="AZ2439" s="159">
        <f t="shared" si="11834"/>
        <v>12</v>
      </c>
      <c r="BA2439" s="159">
        <f t="shared" si="11834"/>
        <v>10</v>
      </c>
      <c r="BB2439" s="159">
        <f t="shared" si="11834"/>
        <v>22</v>
      </c>
      <c r="BC2439" s="159">
        <f t="shared" si="11834"/>
        <v>1</v>
      </c>
      <c r="BD2439" s="159">
        <f t="shared" si="11834"/>
        <v>0</v>
      </c>
      <c r="BE2439" s="159">
        <f t="shared" si="11834"/>
        <v>1</v>
      </c>
      <c r="BF2439" s="474"/>
      <c r="BG2439" s="605">
        <f>SUM(F2439,S2439,AF2439,AS2439)</f>
        <v>271</v>
      </c>
      <c r="BH2439" s="533">
        <f>SUM(G2439,T2439,AG2439)</f>
        <v>35</v>
      </c>
      <c r="BI2439" s="533">
        <f t="shared" ref="BI2439:BI2441" si="11835">SUM(H2439,U2439,AH2439)</f>
        <v>8</v>
      </c>
      <c r="BJ2439" s="533">
        <f t="shared" ref="BJ2439:BJ2441" si="11836">SUM(I2439,V2439,AI2439)</f>
        <v>43</v>
      </c>
      <c r="BK2439" s="533">
        <f t="shared" ref="BK2439:BK2441" si="11837">SUM(J2439,W2439,AJ2439)</f>
        <v>19</v>
      </c>
      <c r="BL2439" s="533">
        <f t="shared" ref="BL2439:BL2441" si="11838">SUM(K2439,X2439,AK2439)</f>
        <v>3</v>
      </c>
      <c r="BM2439" s="533">
        <f t="shared" ref="BM2439:BM2441" si="11839">SUM(L2439,Y2439,AL2439)</f>
        <v>22</v>
      </c>
      <c r="BN2439" s="533">
        <f>SUM(M2439,Z2439,AM2439)</f>
        <v>2</v>
      </c>
      <c r="BO2439" s="533">
        <f t="shared" ref="BO2439:BO2441" si="11840">SUM(N2439,AA2439,AN2439)</f>
        <v>0</v>
      </c>
      <c r="BP2439" s="533">
        <f t="shared" ref="BP2439:BP2441" si="11841">SUM(O2439,AB2439,AO2439)</f>
        <v>2</v>
      </c>
      <c r="BQ2439" s="533">
        <f t="shared" ref="BQ2439:BQ2441" si="11842">SUM(P2439,AC2439,AP2439)</f>
        <v>48</v>
      </c>
      <c r="BR2439" s="533">
        <f t="shared" ref="BR2439:BR2441" si="11843">SUM(Q2439,AD2439,AQ2439)</f>
        <v>11</v>
      </c>
      <c r="BS2439" s="533">
        <f t="shared" ref="BS2439:BS2441" si="11844">SUM(R2439,AE2439,AR2439)</f>
        <v>59</v>
      </c>
      <c r="BT2439" s="533">
        <f>AT2439</f>
        <v>0</v>
      </c>
      <c r="BU2439" s="533">
        <f t="shared" ref="BU2439:BU2441" si="11845">AU2439</f>
        <v>1</v>
      </c>
      <c r="BV2439" s="533">
        <f t="shared" ref="BV2439:BV2441" si="11846">AV2439</f>
        <v>1</v>
      </c>
      <c r="BW2439" s="536">
        <f>SUM(BH2439,BK2439,BN2439,BQ2439,BT2439)</f>
        <v>104</v>
      </c>
      <c r="BX2439" s="536">
        <f t="shared" ref="BX2439:BX2441" si="11847">SUM(BI2439,BL2439,BO2439,BR2439,BU2439)</f>
        <v>23</v>
      </c>
      <c r="BY2439" s="536">
        <f t="shared" ref="BY2439:BY2441" si="11848">SUM(BJ2439,BM2439,BP2439,BS2439,BV2439)</f>
        <v>127</v>
      </c>
      <c r="BZ2439" t="s">
        <v>74</v>
      </c>
      <c r="CA2439" s="553">
        <f>AZ2439</f>
        <v>12</v>
      </c>
      <c r="CB2439" s="553">
        <f t="shared" ref="CB2439:CB2441" si="11849">BA2439</f>
        <v>10</v>
      </c>
      <c r="CC2439" s="553">
        <f t="shared" ref="CC2439:CC2441" si="11850">BB2439</f>
        <v>22</v>
      </c>
      <c r="CD2439" s="553">
        <f>BC2439</f>
        <v>1</v>
      </c>
      <c r="CE2439" s="553">
        <f t="shared" ref="CE2439:CE2441" si="11851">BD2439</f>
        <v>0</v>
      </c>
      <c r="CF2439" s="553">
        <f t="shared" ref="CF2439:CF2441" si="11852">BE2439</f>
        <v>1</v>
      </c>
    </row>
    <row r="2440" spans="1:84">
      <c r="A2440" s="149"/>
      <c r="B2440" s="151"/>
      <c r="C2440" s="151"/>
      <c r="D2440" s="151"/>
      <c r="E2440" s="288"/>
      <c r="F2440" s="591">
        <f t="shared" ref="F2440:G2440" si="11853">SUM(F2368,F2372,F2377,F2382,F2387,F2392,F2395,F2426,F2438)</f>
        <v>200</v>
      </c>
      <c r="G2440" s="159">
        <f t="shared" si="11853"/>
        <v>4</v>
      </c>
      <c r="H2440" s="159">
        <f t="shared" ref="H2440:BE2440" si="11854">SUM(H2368,H2372,H2377,H2382,H2387,H2392,H2395,H2426,H2438)</f>
        <v>4</v>
      </c>
      <c r="I2440" s="159">
        <f t="shared" si="11854"/>
        <v>8</v>
      </c>
      <c r="J2440" s="159">
        <f t="shared" si="11854"/>
        <v>2</v>
      </c>
      <c r="K2440" s="159">
        <f t="shared" si="11854"/>
        <v>3</v>
      </c>
      <c r="L2440" s="159">
        <f t="shared" si="11854"/>
        <v>5</v>
      </c>
      <c r="M2440" s="159">
        <f t="shared" si="11854"/>
        <v>0</v>
      </c>
      <c r="N2440" s="159">
        <f t="shared" si="11854"/>
        <v>0</v>
      </c>
      <c r="O2440" s="159">
        <f t="shared" si="11854"/>
        <v>0</v>
      </c>
      <c r="P2440" s="159">
        <f t="shared" si="11854"/>
        <v>13</v>
      </c>
      <c r="Q2440" s="159">
        <f t="shared" si="11854"/>
        <v>6</v>
      </c>
      <c r="R2440" s="159">
        <f t="shared" si="11854"/>
        <v>19</v>
      </c>
      <c r="S2440" s="503">
        <f t="shared" si="11854"/>
        <v>0</v>
      </c>
      <c r="T2440" s="159">
        <f t="shared" si="11854"/>
        <v>0</v>
      </c>
      <c r="U2440" s="159">
        <f t="shared" si="11854"/>
        <v>0</v>
      </c>
      <c r="V2440" s="159">
        <f t="shared" si="11854"/>
        <v>0</v>
      </c>
      <c r="W2440" s="159">
        <f t="shared" si="11854"/>
        <v>0</v>
      </c>
      <c r="X2440" s="159">
        <f t="shared" si="11854"/>
        <v>0</v>
      </c>
      <c r="Y2440" s="159">
        <f t="shared" si="11854"/>
        <v>0</v>
      </c>
      <c r="Z2440" s="159">
        <f t="shared" si="11854"/>
        <v>0</v>
      </c>
      <c r="AA2440" s="159">
        <f t="shared" si="11854"/>
        <v>0</v>
      </c>
      <c r="AB2440" s="159">
        <f t="shared" si="11854"/>
        <v>0</v>
      </c>
      <c r="AC2440" s="159">
        <f t="shared" si="11854"/>
        <v>0</v>
      </c>
      <c r="AD2440" s="159">
        <f t="shared" si="11854"/>
        <v>0</v>
      </c>
      <c r="AE2440" s="159">
        <f t="shared" si="11854"/>
        <v>0</v>
      </c>
      <c r="AF2440" s="503">
        <f t="shared" si="11854"/>
        <v>0</v>
      </c>
      <c r="AG2440" s="159">
        <f t="shared" si="11854"/>
        <v>0</v>
      </c>
      <c r="AH2440" s="159">
        <f t="shared" si="11854"/>
        <v>0</v>
      </c>
      <c r="AI2440" s="159">
        <f t="shared" si="11854"/>
        <v>0</v>
      </c>
      <c r="AJ2440" s="159">
        <f t="shared" si="11854"/>
        <v>0</v>
      </c>
      <c r="AK2440" s="159">
        <f t="shared" si="11854"/>
        <v>0</v>
      </c>
      <c r="AL2440" s="159">
        <f t="shared" si="11854"/>
        <v>0</v>
      </c>
      <c r="AM2440" s="159">
        <f t="shared" si="11854"/>
        <v>0</v>
      </c>
      <c r="AN2440" s="159">
        <f t="shared" si="11854"/>
        <v>0</v>
      </c>
      <c r="AO2440" s="159">
        <f t="shared" si="11854"/>
        <v>0</v>
      </c>
      <c r="AP2440" s="159">
        <f t="shared" si="11854"/>
        <v>0</v>
      </c>
      <c r="AQ2440" s="159">
        <f t="shared" si="11854"/>
        <v>0</v>
      </c>
      <c r="AR2440" s="159">
        <f t="shared" si="11854"/>
        <v>0</v>
      </c>
      <c r="AS2440" s="503">
        <f t="shared" si="11854"/>
        <v>0</v>
      </c>
      <c r="AT2440" s="159">
        <f t="shared" si="11854"/>
        <v>1</v>
      </c>
      <c r="AU2440" s="159">
        <f t="shared" si="11854"/>
        <v>0</v>
      </c>
      <c r="AV2440" s="159">
        <f t="shared" si="11854"/>
        <v>1</v>
      </c>
      <c r="AW2440" s="570">
        <f t="shared" si="11854"/>
        <v>20</v>
      </c>
      <c r="AX2440" s="570">
        <f t="shared" si="11854"/>
        <v>13</v>
      </c>
      <c r="AY2440" s="570">
        <f t="shared" si="11854"/>
        <v>33</v>
      </c>
      <c r="AZ2440" s="159">
        <f t="shared" si="11854"/>
        <v>6</v>
      </c>
      <c r="BA2440" s="159">
        <f t="shared" si="11854"/>
        <v>5</v>
      </c>
      <c r="BB2440" s="159">
        <f t="shared" si="11854"/>
        <v>11</v>
      </c>
      <c r="BC2440" s="159">
        <f t="shared" si="11854"/>
        <v>0</v>
      </c>
      <c r="BD2440" s="159">
        <f t="shared" si="11854"/>
        <v>0</v>
      </c>
      <c r="BE2440" s="159">
        <f t="shared" si="11854"/>
        <v>0</v>
      </c>
      <c r="BF2440" s="474"/>
      <c r="BG2440" s="605">
        <f>SUM(F2440,S2440,AF2440,AS2440)</f>
        <v>200</v>
      </c>
      <c r="BH2440" s="533">
        <f>SUM(G2440,T2440,AG2440)</f>
        <v>4</v>
      </c>
      <c r="BI2440" s="533">
        <f t="shared" si="11835"/>
        <v>4</v>
      </c>
      <c r="BJ2440" s="533">
        <f t="shared" si="11836"/>
        <v>8</v>
      </c>
      <c r="BK2440" s="533">
        <f t="shared" si="11837"/>
        <v>2</v>
      </c>
      <c r="BL2440" s="533">
        <f t="shared" si="11838"/>
        <v>3</v>
      </c>
      <c r="BM2440" s="533">
        <f t="shared" si="11839"/>
        <v>5</v>
      </c>
      <c r="BN2440" s="533">
        <f>SUM(M2440,Z2440,AM2440)</f>
        <v>0</v>
      </c>
      <c r="BO2440" s="533">
        <f t="shared" si="11840"/>
        <v>0</v>
      </c>
      <c r="BP2440" s="533">
        <f t="shared" si="11841"/>
        <v>0</v>
      </c>
      <c r="BQ2440" s="533">
        <f t="shared" si="11842"/>
        <v>13</v>
      </c>
      <c r="BR2440" s="533">
        <f t="shared" si="11843"/>
        <v>6</v>
      </c>
      <c r="BS2440" s="533">
        <f t="shared" si="11844"/>
        <v>19</v>
      </c>
      <c r="BT2440" s="533">
        <f>AT2440</f>
        <v>1</v>
      </c>
      <c r="BU2440" s="533">
        <f t="shared" si="11845"/>
        <v>0</v>
      </c>
      <c r="BV2440" s="533">
        <f t="shared" si="11846"/>
        <v>1</v>
      </c>
      <c r="BW2440" s="536">
        <f>SUM(BH2440,BK2440,BN2440,BQ2440,BT2440)</f>
        <v>20</v>
      </c>
      <c r="BX2440" s="536">
        <f t="shared" si="11847"/>
        <v>13</v>
      </c>
      <c r="BY2440" s="536">
        <f t="shared" si="11848"/>
        <v>33</v>
      </c>
      <c r="BZ2440" t="s">
        <v>74</v>
      </c>
      <c r="CA2440" s="553">
        <f>AZ2440</f>
        <v>6</v>
      </c>
      <c r="CB2440" s="553">
        <f t="shared" si="11849"/>
        <v>5</v>
      </c>
      <c r="CC2440" s="553">
        <f t="shared" si="11850"/>
        <v>11</v>
      </c>
      <c r="CD2440" s="553">
        <f>BC2440</f>
        <v>0</v>
      </c>
      <c r="CE2440" s="553">
        <f t="shared" si="11851"/>
        <v>0</v>
      </c>
      <c r="CF2440" s="553">
        <f t="shared" si="11852"/>
        <v>0</v>
      </c>
    </row>
    <row r="2441" spans="1:84">
      <c r="A2441" s="149"/>
      <c r="B2441" s="151"/>
      <c r="C2441" s="151"/>
      <c r="D2441" s="151"/>
      <c r="E2441" s="288"/>
      <c r="F2441" s="592">
        <f>SUM(F2439:F2440)</f>
        <v>471</v>
      </c>
      <c r="G2441" s="168">
        <f t="shared" ref="G2441" si="11855">SUM(G2439:G2440)</f>
        <v>39</v>
      </c>
      <c r="H2441" s="168">
        <f t="shared" ref="H2441:BE2441" si="11856">SUM(H2439:H2440)</f>
        <v>12</v>
      </c>
      <c r="I2441" s="168">
        <f t="shared" si="11856"/>
        <v>51</v>
      </c>
      <c r="J2441" s="168">
        <f t="shared" si="11856"/>
        <v>21</v>
      </c>
      <c r="K2441" s="168">
        <f t="shared" si="11856"/>
        <v>6</v>
      </c>
      <c r="L2441" s="168">
        <f t="shared" si="11856"/>
        <v>27</v>
      </c>
      <c r="M2441" s="168">
        <f t="shared" si="11856"/>
        <v>2</v>
      </c>
      <c r="N2441" s="168">
        <f t="shared" si="11856"/>
        <v>0</v>
      </c>
      <c r="O2441" s="168">
        <f t="shared" si="11856"/>
        <v>2</v>
      </c>
      <c r="P2441" s="168">
        <f t="shared" si="11856"/>
        <v>61</v>
      </c>
      <c r="Q2441" s="168">
        <f t="shared" si="11856"/>
        <v>17</v>
      </c>
      <c r="R2441" s="168">
        <f t="shared" si="11856"/>
        <v>78</v>
      </c>
      <c r="S2441" s="502">
        <f t="shared" si="11856"/>
        <v>0</v>
      </c>
      <c r="T2441" s="168">
        <f t="shared" si="11856"/>
        <v>0</v>
      </c>
      <c r="U2441" s="168">
        <f t="shared" si="11856"/>
        <v>0</v>
      </c>
      <c r="V2441" s="168">
        <f t="shared" si="11856"/>
        <v>0</v>
      </c>
      <c r="W2441" s="168">
        <f t="shared" si="11856"/>
        <v>0</v>
      </c>
      <c r="X2441" s="168">
        <f t="shared" si="11856"/>
        <v>0</v>
      </c>
      <c r="Y2441" s="168">
        <f t="shared" si="11856"/>
        <v>0</v>
      </c>
      <c r="Z2441" s="168">
        <f t="shared" si="11856"/>
        <v>0</v>
      </c>
      <c r="AA2441" s="168">
        <f t="shared" si="11856"/>
        <v>0</v>
      </c>
      <c r="AB2441" s="168">
        <f t="shared" si="11856"/>
        <v>0</v>
      </c>
      <c r="AC2441" s="168">
        <f t="shared" si="11856"/>
        <v>0</v>
      </c>
      <c r="AD2441" s="168">
        <f t="shared" si="11856"/>
        <v>0</v>
      </c>
      <c r="AE2441" s="168">
        <f t="shared" si="11856"/>
        <v>0</v>
      </c>
      <c r="AF2441" s="502">
        <f t="shared" si="11856"/>
        <v>0</v>
      </c>
      <c r="AG2441" s="168">
        <f t="shared" si="11856"/>
        <v>0</v>
      </c>
      <c r="AH2441" s="168">
        <f t="shared" si="11856"/>
        <v>0</v>
      </c>
      <c r="AI2441" s="168">
        <f t="shared" si="11856"/>
        <v>0</v>
      </c>
      <c r="AJ2441" s="168">
        <f t="shared" si="11856"/>
        <v>0</v>
      </c>
      <c r="AK2441" s="168">
        <f t="shared" si="11856"/>
        <v>0</v>
      </c>
      <c r="AL2441" s="168">
        <f t="shared" si="11856"/>
        <v>0</v>
      </c>
      <c r="AM2441" s="168">
        <f t="shared" si="11856"/>
        <v>0</v>
      </c>
      <c r="AN2441" s="168">
        <f t="shared" si="11856"/>
        <v>0</v>
      </c>
      <c r="AO2441" s="168">
        <f t="shared" si="11856"/>
        <v>0</v>
      </c>
      <c r="AP2441" s="168">
        <f t="shared" si="11856"/>
        <v>0</v>
      </c>
      <c r="AQ2441" s="168">
        <f t="shared" si="11856"/>
        <v>0</v>
      </c>
      <c r="AR2441" s="168">
        <f t="shared" si="11856"/>
        <v>0</v>
      </c>
      <c r="AS2441" s="502">
        <f t="shared" si="11856"/>
        <v>0</v>
      </c>
      <c r="AT2441" s="168">
        <f t="shared" si="11856"/>
        <v>1</v>
      </c>
      <c r="AU2441" s="168">
        <f t="shared" si="11856"/>
        <v>1</v>
      </c>
      <c r="AV2441" s="168">
        <f t="shared" si="11856"/>
        <v>2</v>
      </c>
      <c r="AW2441" s="569">
        <f t="shared" si="11856"/>
        <v>124</v>
      </c>
      <c r="AX2441" s="569">
        <f t="shared" si="11856"/>
        <v>36</v>
      </c>
      <c r="AY2441" s="569">
        <f t="shared" si="11856"/>
        <v>160</v>
      </c>
      <c r="AZ2441" s="168">
        <f t="shared" si="11856"/>
        <v>18</v>
      </c>
      <c r="BA2441" s="168">
        <f t="shared" si="11856"/>
        <v>15</v>
      </c>
      <c r="BB2441" s="168">
        <f t="shared" si="11856"/>
        <v>33</v>
      </c>
      <c r="BC2441" s="168">
        <f t="shared" si="11856"/>
        <v>1</v>
      </c>
      <c r="BD2441" s="168">
        <f t="shared" si="11856"/>
        <v>0</v>
      </c>
      <c r="BE2441" s="168">
        <f t="shared" si="11856"/>
        <v>1</v>
      </c>
      <c r="BF2441" s="523"/>
      <c r="BG2441" s="605">
        <f>SUM(F2441,S2441,AF2441,AS2441)</f>
        <v>471</v>
      </c>
      <c r="BH2441" s="533">
        <f>SUM(G2441,T2441,AG2441)</f>
        <v>39</v>
      </c>
      <c r="BI2441" s="533">
        <f t="shared" si="11835"/>
        <v>12</v>
      </c>
      <c r="BJ2441" s="533">
        <f t="shared" si="11836"/>
        <v>51</v>
      </c>
      <c r="BK2441" s="533">
        <f t="shared" si="11837"/>
        <v>21</v>
      </c>
      <c r="BL2441" s="533">
        <f t="shared" si="11838"/>
        <v>6</v>
      </c>
      <c r="BM2441" s="533">
        <f t="shared" si="11839"/>
        <v>27</v>
      </c>
      <c r="BN2441" s="533">
        <f>SUM(M2441,Z2441,AM2441)</f>
        <v>2</v>
      </c>
      <c r="BO2441" s="533">
        <f t="shared" si="11840"/>
        <v>0</v>
      </c>
      <c r="BP2441" s="533">
        <f t="shared" si="11841"/>
        <v>2</v>
      </c>
      <c r="BQ2441" s="533">
        <f t="shared" si="11842"/>
        <v>61</v>
      </c>
      <c r="BR2441" s="533">
        <f t="shared" si="11843"/>
        <v>17</v>
      </c>
      <c r="BS2441" s="533">
        <f t="shared" si="11844"/>
        <v>78</v>
      </c>
      <c r="BT2441" s="533">
        <f>AT2441</f>
        <v>1</v>
      </c>
      <c r="BU2441" s="533">
        <f t="shared" si="11845"/>
        <v>1</v>
      </c>
      <c r="BV2441" s="533">
        <f t="shared" si="11846"/>
        <v>2</v>
      </c>
      <c r="BW2441" s="536">
        <f>SUM(BH2441,BK2441,BN2441,BQ2441,BT2441)</f>
        <v>124</v>
      </c>
      <c r="BX2441" s="536">
        <f t="shared" si="11847"/>
        <v>36</v>
      </c>
      <c r="BY2441" s="536">
        <f t="shared" si="11848"/>
        <v>160</v>
      </c>
      <c r="BZ2441" t="s">
        <v>74</v>
      </c>
      <c r="CA2441" s="553">
        <f>AZ2441</f>
        <v>18</v>
      </c>
      <c r="CB2441" s="553">
        <f t="shared" si="11849"/>
        <v>15</v>
      </c>
      <c r="CC2441" s="553">
        <f t="shared" si="11850"/>
        <v>33</v>
      </c>
      <c r="CD2441" s="553">
        <f>BC2441</f>
        <v>1</v>
      </c>
      <c r="CE2441" s="553">
        <f t="shared" si="11851"/>
        <v>0</v>
      </c>
      <c r="CF2441" s="553">
        <f t="shared" si="11852"/>
        <v>1</v>
      </c>
    </row>
    <row r="2442" spans="1:84">
      <c r="A2442" s="149"/>
      <c r="B2442" s="151"/>
      <c r="C2442" s="151"/>
      <c r="D2442" s="151"/>
      <c r="E2442" s="288"/>
      <c r="F2442" s="592"/>
      <c r="G2442" s="168"/>
      <c r="H2442" s="168"/>
      <c r="I2442" s="168"/>
      <c r="J2442" s="168"/>
      <c r="K2442" s="168"/>
      <c r="L2442" s="168"/>
      <c r="M2442" s="168"/>
      <c r="N2442" s="168"/>
      <c r="O2442" s="168"/>
      <c r="P2442" s="168"/>
      <c r="Q2442" s="168"/>
      <c r="R2442" s="168"/>
      <c r="S2442" s="502"/>
      <c r="T2442" s="168"/>
      <c r="U2442" s="168"/>
      <c r="V2442" s="168"/>
      <c r="W2442" s="168"/>
      <c r="X2442" s="168"/>
      <c r="Y2442" s="168"/>
      <c r="Z2442" s="168"/>
      <c r="AA2442" s="168"/>
      <c r="AB2442" s="168"/>
      <c r="AC2442" s="168"/>
      <c r="AD2442" s="168"/>
      <c r="AE2442" s="168"/>
      <c r="AF2442" s="502"/>
      <c r="AG2442" s="168"/>
      <c r="AH2442" s="168"/>
      <c r="AI2442" s="168"/>
      <c r="AJ2442" s="168"/>
      <c r="AK2442" s="168"/>
      <c r="AL2442" s="168"/>
      <c r="AM2442" s="168"/>
      <c r="AN2442" s="168"/>
      <c r="AO2442" s="168"/>
      <c r="AP2442" s="168"/>
      <c r="AQ2442" s="168"/>
      <c r="AR2442" s="168"/>
      <c r="AS2442" s="502"/>
      <c r="AT2442" s="168"/>
      <c r="AU2442" s="168"/>
      <c r="AV2442" s="168"/>
      <c r="AW2442" s="569"/>
      <c r="AX2442" s="569"/>
      <c r="AY2442" s="569"/>
      <c r="AZ2442" s="168"/>
      <c r="BA2442" s="168"/>
      <c r="BB2442" s="168"/>
      <c r="BC2442" s="168"/>
      <c r="BD2442" s="168"/>
      <c r="BE2442" s="168"/>
      <c r="BF2442" s="523"/>
    </row>
    <row r="2443" spans="1:84">
      <c r="A2443" s="149"/>
      <c r="B2443" s="151" t="s">
        <v>239</v>
      </c>
      <c r="C2443" s="151"/>
      <c r="D2443" s="151"/>
      <c r="E2443" s="288" t="s">
        <v>77</v>
      </c>
      <c r="F2443" s="591">
        <f>SUM(F2281,F2285,F2409,F2269,F2273,F2303,F2367,F2307,F2371,F2376,F2312,F2317,F2381,F2321,F2327,F2332,F2386,F2336,F2340,F2344,F2348,F2391,F2394,F2398,F2404,F2352,F2357,F2412,F2415,F2418,F2421,F2425,F2428,F2431,F2434,F2437)</f>
        <v>1658</v>
      </c>
      <c r="G2443" s="159">
        <f t="shared" ref="G2443" si="11857">SUM(G2281,G2285,G2409,G2269,G2273,G2303,G2367,G2307,G2371,G2376,G2312,G2317,G2381,G2321,G2327,G2332,G2386,G2336,G2340,G2344,G2348,G2391,G2394,G2398,G2404,G2352,G2357,G2412,G2415,G2418,G2421,G2425,G2428,G2431,G2434,G2437)</f>
        <v>202</v>
      </c>
      <c r="H2443" s="159">
        <f t="shared" ref="H2443:BE2443" si="11858">SUM(H2281,H2285,H2409,H2269,H2273,H2303,H2367,H2307,H2371,H2376,H2312,H2317,H2381,H2321,H2327,H2332,H2386,H2336,H2340,H2344,H2348,H2391,H2394,H2398,H2404,H2352,H2357,H2412,H2415,H2418,H2421,H2425,H2428,H2431,H2434,H2437)</f>
        <v>121</v>
      </c>
      <c r="I2443" s="159">
        <f t="shared" si="11858"/>
        <v>323</v>
      </c>
      <c r="J2443" s="159">
        <f t="shared" si="11858"/>
        <v>72</v>
      </c>
      <c r="K2443" s="159">
        <f t="shared" si="11858"/>
        <v>37</v>
      </c>
      <c r="L2443" s="159">
        <f t="shared" si="11858"/>
        <v>109</v>
      </c>
      <c r="M2443" s="159">
        <f t="shared" si="11858"/>
        <v>17</v>
      </c>
      <c r="N2443" s="159">
        <f t="shared" si="11858"/>
        <v>20</v>
      </c>
      <c r="O2443" s="159">
        <f t="shared" si="11858"/>
        <v>37</v>
      </c>
      <c r="P2443" s="159">
        <f t="shared" si="11858"/>
        <v>186</v>
      </c>
      <c r="Q2443" s="159">
        <f t="shared" si="11858"/>
        <v>104</v>
      </c>
      <c r="R2443" s="159">
        <f t="shared" si="11858"/>
        <v>290</v>
      </c>
      <c r="S2443" s="503">
        <f t="shared" si="11858"/>
        <v>0</v>
      </c>
      <c r="T2443" s="159">
        <f t="shared" si="11858"/>
        <v>5</v>
      </c>
      <c r="U2443" s="159">
        <f t="shared" si="11858"/>
        <v>7</v>
      </c>
      <c r="V2443" s="159">
        <f t="shared" si="11858"/>
        <v>12</v>
      </c>
      <c r="W2443" s="159">
        <f t="shared" si="11858"/>
        <v>0</v>
      </c>
      <c r="X2443" s="159">
        <f t="shared" si="11858"/>
        <v>0</v>
      </c>
      <c r="Y2443" s="159">
        <f t="shared" si="11858"/>
        <v>0</v>
      </c>
      <c r="Z2443" s="159">
        <f t="shared" si="11858"/>
        <v>0</v>
      </c>
      <c r="AA2443" s="159">
        <f t="shared" si="11858"/>
        <v>0</v>
      </c>
      <c r="AB2443" s="159">
        <f t="shared" si="11858"/>
        <v>0</v>
      </c>
      <c r="AC2443" s="159">
        <f t="shared" si="11858"/>
        <v>0</v>
      </c>
      <c r="AD2443" s="159">
        <f t="shared" si="11858"/>
        <v>0</v>
      </c>
      <c r="AE2443" s="159">
        <f t="shared" si="11858"/>
        <v>0</v>
      </c>
      <c r="AF2443" s="503">
        <f t="shared" si="11858"/>
        <v>8</v>
      </c>
      <c r="AG2443" s="159">
        <f t="shared" si="11858"/>
        <v>8</v>
      </c>
      <c r="AH2443" s="159">
        <f t="shared" si="11858"/>
        <v>3</v>
      </c>
      <c r="AI2443" s="159">
        <f t="shared" si="11858"/>
        <v>11</v>
      </c>
      <c r="AJ2443" s="159">
        <f t="shared" si="11858"/>
        <v>0</v>
      </c>
      <c r="AK2443" s="159">
        <f t="shared" si="11858"/>
        <v>0</v>
      </c>
      <c r="AL2443" s="159">
        <f t="shared" si="11858"/>
        <v>0</v>
      </c>
      <c r="AM2443" s="159">
        <f t="shared" si="11858"/>
        <v>1</v>
      </c>
      <c r="AN2443" s="159">
        <f t="shared" si="11858"/>
        <v>0</v>
      </c>
      <c r="AO2443" s="159">
        <f t="shared" si="11858"/>
        <v>1</v>
      </c>
      <c r="AP2443" s="159">
        <f t="shared" si="11858"/>
        <v>4</v>
      </c>
      <c r="AQ2443" s="159">
        <f t="shared" si="11858"/>
        <v>0</v>
      </c>
      <c r="AR2443" s="159">
        <f t="shared" si="11858"/>
        <v>4</v>
      </c>
      <c r="AS2443" s="503">
        <f t="shared" si="11858"/>
        <v>0</v>
      </c>
      <c r="AT2443" s="159">
        <f t="shared" si="11858"/>
        <v>5</v>
      </c>
      <c r="AU2443" s="159">
        <f t="shared" si="11858"/>
        <v>6</v>
      </c>
      <c r="AV2443" s="159">
        <f t="shared" si="11858"/>
        <v>11</v>
      </c>
      <c r="AW2443" s="570">
        <f t="shared" si="11858"/>
        <v>500</v>
      </c>
      <c r="AX2443" s="570">
        <f t="shared" si="11858"/>
        <v>298</v>
      </c>
      <c r="AY2443" s="570">
        <f t="shared" si="11858"/>
        <v>798</v>
      </c>
      <c r="AZ2443" s="159">
        <f t="shared" si="11858"/>
        <v>27</v>
      </c>
      <c r="BA2443" s="159">
        <f t="shared" si="11858"/>
        <v>17</v>
      </c>
      <c r="BB2443" s="159">
        <f t="shared" si="11858"/>
        <v>44</v>
      </c>
      <c r="BC2443" s="159">
        <f t="shared" si="11858"/>
        <v>6</v>
      </c>
      <c r="BD2443" s="159">
        <f t="shared" si="11858"/>
        <v>0</v>
      </c>
      <c r="BE2443" s="159">
        <f t="shared" si="11858"/>
        <v>6</v>
      </c>
      <c r="BF2443" s="474"/>
      <c r="BG2443" s="605">
        <f>SUM(F2443,S2443,AF2443,AS2443)</f>
        <v>1666</v>
      </c>
      <c r="BH2443" s="533">
        <f>SUM(G2443,T2443,AG2443)</f>
        <v>215</v>
      </c>
      <c r="BI2443" s="533">
        <f t="shared" ref="BI2443:BI2445" si="11859">SUM(H2443,U2443,AH2443)</f>
        <v>131</v>
      </c>
      <c r="BJ2443" s="533">
        <f t="shared" ref="BJ2443:BJ2445" si="11860">SUM(I2443,V2443,AI2443)</f>
        <v>346</v>
      </c>
      <c r="BK2443" s="533">
        <f t="shared" ref="BK2443:BK2445" si="11861">SUM(J2443,W2443,AJ2443)</f>
        <v>72</v>
      </c>
      <c r="BL2443" s="533">
        <f t="shared" ref="BL2443:BL2445" si="11862">SUM(K2443,X2443,AK2443)</f>
        <v>37</v>
      </c>
      <c r="BM2443" s="533">
        <f t="shared" ref="BM2443:BM2445" si="11863">SUM(L2443,Y2443,AL2443)</f>
        <v>109</v>
      </c>
      <c r="BN2443" s="533">
        <f>SUM(M2443,Z2443,AM2443)</f>
        <v>18</v>
      </c>
      <c r="BO2443" s="533">
        <f t="shared" ref="BO2443:BO2445" si="11864">SUM(N2443,AA2443,AN2443)</f>
        <v>20</v>
      </c>
      <c r="BP2443" s="533">
        <f t="shared" ref="BP2443:BP2445" si="11865">SUM(O2443,AB2443,AO2443)</f>
        <v>38</v>
      </c>
      <c r="BQ2443" s="533">
        <f t="shared" ref="BQ2443:BQ2445" si="11866">SUM(P2443,AC2443,AP2443)</f>
        <v>190</v>
      </c>
      <c r="BR2443" s="533">
        <f t="shared" ref="BR2443:BR2445" si="11867">SUM(Q2443,AD2443,AQ2443)</f>
        <v>104</v>
      </c>
      <c r="BS2443" s="533">
        <f t="shared" ref="BS2443:BS2445" si="11868">SUM(R2443,AE2443,AR2443)</f>
        <v>294</v>
      </c>
      <c r="BT2443" s="533">
        <f>AT2443</f>
        <v>5</v>
      </c>
      <c r="BU2443" s="533">
        <f t="shared" ref="BU2443:BU2445" si="11869">AU2443</f>
        <v>6</v>
      </c>
      <c r="BV2443" s="533">
        <f t="shared" ref="BV2443:BV2445" si="11870">AV2443</f>
        <v>11</v>
      </c>
      <c r="BW2443" s="536">
        <f>SUM(BH2443,BK2443,BN2443,BQ2443,BT2443)</f>
        <v>500</v>
      </c>
      <c r="BX2443" s="536">
        <f t="shared" ref="BX2443:BX2445" si="11871">SUM(BI2443,BL2443,BO2443,BR2443,BU2443)</f>
        <v>298</v>
      </c>
      <c r="BY2443" s="536">
        <f t="shared" ref="BY2443:BY2445" si="11872">SUM(BJ2443,BM2443,BP2443,BS2443,BV2443)</f>
        <v>798</v>
      </c>
      <c r="BZ2443" t="s">
        <v>74</v>
      </c>
      <c r="CA2443" s="553">
        <f>AZ2443</f>
        <v>27</v>
      </c>
      <c r="CB2443" s="553">
        <f t="shared" ref="CB2443:CB2445" si="11873">BA2443</f>
        <v>17</v>
      </c>
      <c r="CC2443" s="553">
        <f t="shared" ref="CC2443:CC2445" si="11874">BB2443</f>
        <v>44</v>
      </c>
      <c r="CD2443" s="553">
        <f>BC2443</f>
        <v>6</v>
      </c>
      <c r="CE2443" s="553">
        <f t="shared" ref="CE2443:CE2445" si="11875">BD2443</f>
        <v>0</v>
      </c>
      <c r="CF2443" s="553">
        <f t="shared" ref="CF2443:CF2445" si="11876">BE2443</f>
        <v>6</v>
      </c>
    </row>
    <row r="2444" spans="1:84">
      <c r="A2444" s="149"/>
      <c r="B2444" s="151"/>
      <c r="C2444" s="151"/>
      <c r="D2444" s="151"/>
      <c r="E2444" s="288" t="s">
        <v>78</v>
      </c>
      <c r="F2444" s="591">
        <f>SUM(F2282,F2286,F2410,F2270,F2274,F2304,F2368,F2308,F2372,F2377,F2313,F2318,F2382,F2322,F2328,F2333,F2387,F2337,F2341,F2345,F2349,F2392,F2395,F2399,F2405,F2353,F2358,F2413,F2416,F2419,F2422,F2426,F2429,F2432,F2435,F2438)</f>
        <v>1318</v>
      </c>
      <c r="G2444" s="159">
        <f t="shared" ref="G2444" si="11877">SUM(G2282,G2286,G2410,G2270,G2274,G2304,G2368,G2308,G2372,G2377,G2313,G2318,G2382,G2322,G2328,G2333,G2387,G2337,G2341,G2345,G2349,G2392,G2395,G2399,G2405,G2353,G2358,G2413,G2416,G2419,G2422,G2426,G2429,G2432,G2435,G2438)</f>
        <v>155</v>
      </c>
      <c r="H2444" s="159">
        <f t="shared" ref="H2444:BE2444" si="11878">SUM(H2282,H2286,H2410,H2270,H2274,H2304,H2368,H2308,H2372,H2377,H2313,H2318,H2382,H2322,H2328,H2333,H2387,H2337,H2341,H2345,H2349,H2392,H2395,H2399,H2405,H2353,H2358,H2413,H2416,H2419,H2422,H2426,H2429,H2432,H2435,H2438)</f>
        <v>97</v>
      </c>
      <c r="I2444" s="159">
        <f t="shared" si="11878"/>
        <v>252</v>
      </c>
      <c r="J2444" s="159">
        <f t="shared" si="11878"/>
        <v>49</v>
      </c>
      <c r="K2444" s="159">
        <f t="shared" si="11878"/>
        <v>24</v>
      </c>
      <c r="L2444" s="159">
        <f t="shared" si="11878"/>
        <v>73</v>
      </c>
      <c r="M2444" s="159">
        <f t="shared" si="11878"/>
        <v>18</v>
      </c>
      <c r="N2444" s="159">
        <f t="shared" si="11878"/>
        <v>12</v>
      </c>
      <c r="O2444" s="159">
        <f t="shared" si="11878"/>
        <v>30</v>
      </c>
      <c r="P2444" s="159">
        <f t="shared" si="11878"/>
        <v>174</v>
      </c>
      <c r="Q2444" s="159">
        <f t="shared" si="11878"/>
        <v>79</v>
      </c>
      <c r="R2444" s="159">
        <f t="shared" si="11878"/>
        <v>253</v>
      </c>
      <c r="S2444" s="503">
        <f t="shared" si="11878"/>
        <v>0</v>
      </c>
      <c r="T2444" s="159">
        <f t="shared" si="11878"/>
        <v>5</v>
      </c>
      <c r="U2444" s="159">
        <f t="shared" si="11878"/>
        <v>0</v>
      </c>
      <c r="V2444" s="159">
        <f t="shared" si="11878"/>
        <v>5</v>
      </c>
      <c r="W2444" s="159">
        <f t="shared" si="11878"/>
        <v>0</v>
      </c>
      <c r="X2444" s="159">
        <f t="shared" si="11878"/>
        <v>0</v>
      </c>
      <c r="Y2444" s="159">
        <f t="shared" si="11878"/>
        <v>0</v>
      </c>
      <c r="Z2444" s="159">
        <f t="shared" si="11878"/>
        <v>0</v>
      </c>
      <c r="AA2444" s="159">
        <f t="shared" si="11878"/>
        <v>0</v>
      </c>
      <c r="AB2444" s="159">
        <f t="shared" si="11878"/>
        <v>0</v>
      </c>
      <c r="AC2444" s="159">
        <f t="shared" si="11878"/>
        <v>0</v>
      </c>
      <c r="AD2444" s="159">
        <f t="shared" si="11878"/>
        <v>0</v>
      </c>
      <c r="AE2444" s="159">
        <f t="shared" si="11878"/>
        <v>0</v>
      </c>
      <c r="AF2444" s="503">
        <f t="shared" si="11878"/>
        <v>0</v>
      </c>
      <c r="AG2444" s="159">
        <f t="shared" si="11878"/>
        <v>1</v>
      </c>
      <c r="AH2444" s="159">
        <f t="shared" si="11878"/>
        <v>0</v>
      </c>
      <c r="AI2444" s="159">
        <f t="shared" si="11878"/>
        <v>1</v>
      </c>
      <c r="AJ2444" s="159">
        <f t="shared" si="11878"/>
        <v>1</v>
      </c>
      <c r="AK2444" s="159">
        <f t="shared" si="11878"/>
        <v>0</v>
      </c>
      <c r="AL2444" s="159">
        <f t="shared" si="11878"/>
        <v>1</v>
      </c>
      <c r="AM2444" s="159">
        <f t="shared" si="11878"/>
        <v>0</v>
      </c>
      <c r="AN2444" s="159">
        <f t="shared" si="11878"/>
        <v>0</v>
      </c>
      <c r="AO2444" s="159">
        <f t="shared" si="11878"/>
        <v>0</v>
      </c>
      <c r="AP2444" s="159">
        <f t="shared" si="11878"/>
        <v>2</v>
      </c>
      <c r="AQ2444" s="159">
        <f t="shared" si="11878"/>
        <v>2</v>
      </c>
      <c r="AR2444" s="159">
        <f t="shared" si="11878"/>
        <v>4</v>
      </c>
      <c r="AS2444" s="503">
        <f t="shared" si="11878"/>
        <v>0</v>
      </c>
      <c r="AT2444" s="159">
        <f t="shared" si="11878"/>
        <v>2</v>
      </c>
      <c r="AU2444" s="159">
        <f t="shared" si="11878"/>
        <v>5</v>
      </c>
      <c r="AV2444" s="159">
        <f t="shared" si="11878"/>
        <v>7</v>
      </c>
      <c r="AW2444" s="570">
        <f t="shared" si="11878"/>
        <v>407</v>
      </c>
      <c r="AX2444" s="570">
        <f t="shared" si="11878"/>
        <v>219</v>
      </c>
      <c r="AY2444" s="570">
        <f t="shared" si="11878"/>
        <v>626</v>
      </c>
      <c r="AZ2444" s="159">
        <f t="shared" si="11878"/>
        <v>25</v>
      </c>
      <c r="BA2444" s="159">
        <f t="shared" si="11878"/>
        <v>19</v>
      </c>
      <c r="BB2444" s="159">
        <f t="shared" si="11878"/>
        <v>44</v>
      </c>
      <c r="BC2444" s="159">
        <f t="shared" si="11878"/>
        <v>2</v>
      </c>
      <c r="BD2444" s="159">
        <f t="shared" si="11878"/>
        <v>4</v>
      </c>
      <c r="BE2444" s="159">
        <f t="shared" si="11878"/>
        <v>6</v>
      </c>
      <c r="BF2444" s="474"/>
      <c r="BG2444" s="605">
        <f>SUM(F2444,S2444,AF2444,AS2444)</f>
        <v>1318</v>
      </c>
      <c r="BH2444" s="533">
        <f>SUM(G2444,T2444,AG2444)</f>
        <v>161</v>
      </c>
      <c r="BI2444" s="533">
        <f t="shared" si="11859"/>
        <v>97</v>
      </c>
      <c r="BJ2444" s="533">
        <f t="shared" si="11860"/>
        <v>258</v>
      </c>
      <c r="BK2444" s="533">
        <f t="shared" si="11861"/>
        <v>50</v>
      </c>
      <c r="BL2444" s="533">
        <f t="shared" si="11862"/>
        <v>24</v>
      </c>
      <c r="BM2444" s="533">
        <f t="shared" si="11863"/>
        <v>74</v>
      </c>
      <c r="BN2444" s="533">
        <f>SUM(M2444,Z2444,AM2444)</f>
        <v>18</v>
      </c>
      <c r="BO2444" s="533">
        <f t="shared" si="11864"/>
        <v>12</v>
      </c>
      <c r="BP2444" s="533">
        <f t="shared" si="11865"/>
        <v>30</v>
      </c>
      <c r="BQ2444" s="533">
        <f t="shared" si="11866"/>
        <v>176</v>
      </c>
      <c r="BR2444" s="533">
        <f t="shared" si="11867"/>
        <v>81</v>
      </c>
      <c r="BS2444" s="533">
        <f t="shared" si="11868"/>
        <v>257</v>
      </c>
      <c r="BT2444" s="533">
        <f>AT2444</f>
        <v>2</v>
      </c>
      <c r="BU2444" s="533">
        <f t="shared" si="11869"/>
        <v>5</v>
      </c>
      <c r="BV2444" s="533">
        <f t="shared" si="11870"/>
        <v>7</v>
      </c>
      <c r="BW2444" s="536">
        <f>SUM(BH2444,BK2444,BN2444,BQ2444,BT2444)</f>
        <v>407</v>
      </c>
      <c r="BX2444" s="536">
        <f t="shared" si="11871"/>
        <v>219</v>
      </c>
      <c r="BY2444" s="536">
        <f t="shared" si="11872"/>
        <v>626</v>
      </c>
      <c r="BZ2444" t="s">
        <v>74</v>
      </c>
      <c r="CA2444" s="553">
        <f>AZ2444</f>
        <v>25</v>
      </c>
      <c r="CB2444" s="553">
        <f t="shared" si="11873"/>
        <v>19</v>
      </c>
      <c r="CC2444" s="553">
        <f t="shared" si="11874"/>
        <v>44</v>
      </c>
      <c r="CD2444" s="553">
        <f>BC2444</f>
        <v>2</v>
      </c>
      <c r="CE2444" s="553">
        <f t="shared" si="11875"/>
        <v>4</v>
      </c>
      <c r="CF2444" s="553">
        <f t="shared" si="11876"/>
        <v>6</v>
      </c>
    </row>
    <row r="2445" spans="1:84">
      <c r="A2445" s="149"/>
      <c r="B2445" s="151"/>
      <c r="C2445" s="151"/>
      <c r="D2445" s="151"/>
      <c r="E2445" s="288"/>
      <c r="F2445" s="592">
        <f>SUM(F2443:F2444)</f>
        <v>2976</v>
      </c>
      <c r="G2445" s="168">
        <f t="shared" ref="G2445" si="11879">SUM(G2443:G2444)</f>
        <v>357</v>
      </c>
      <c r="H2445" s="168">
        <f t="shared" ref="H2445:BE2445" si="11880">SUM(H2443:H2444)</f>
        <v>218</v>
      </c>
      <c r="I2445" s="168">
        <f t="shared" si="11880"/>
        <v>575</v>
      </c>
      <c r="J2445" s="168">
        <f t="shared" si="11880"/>
        <v>121</v>
      </c>
      <c r="K2445" s="168">
        <f t="shared" si="11880"/>
        <v>61</v>
      </c>
      <c r="L2445" s="168">
        <f t="shared" si="11880"/>
        <v>182</v>
      </c>
      <c r="M2445" s="168">
        <f t="shared" si="11880"/>
        <v>35</v>
      </c>
      <c r="N2445" s="168">
        <f t="shared" si="11880"/>
        <v>32</v>
      </c>
      <c r="O2445" s="168">
        <f t="shared" si="11880"/>
        <v>67</v>
      </c>
      <c r="P2445" s="168">
        <f t="shared" si="11880"/>
        <v>360</v>
      </c>
      <c r="Q2445" s="168">
        <f t="shared" si="11880"/>
        <v>183</v>
      </c>
      <c r="R2445" s="168">
        <f t="shared" si="11880"/>
        <v>543</v>
      </c>
      <c r="S2445" s="502">
        <f t="shared" si="11880"/>
        <v>0</v>
      </c>
      <c r="T2445" s="168">
        <f t="shared" si="11880"/>
        <v>10</v>
      </c>
      <c r="U2445" s="168">
        <f t="shared" si="11880"/>
        <v>7</v>
      </c>
      <c r="V2445" s="168">
        <f t="shared" si="11880"/>
        <v>17</v>
      </c>
      <c r="W2445" s="168">
        <f t="shared" si="11880"/>
        <v>0</v>
      </c>
      <c r="X2445" s="168">
        <f t="shared" si="11880"/>
        <v>0</v>
      </c>
      <c r="Y2445" s="168">
        <f t="shared" si="11880"/>
        <v>0</v>
      </c>
      <c r="Z2445" s="168">
        <f t="shared" si="11880"/>
        <v>0</v>
      </c>
      <c r="AA2445" s="168">
        <f t="shared" si="11880"/>
        <v>0</v>
      </c>
      <c r="AB2445" s="168">
        <f t="shared" si="11880"/>
        <v>0</v>
      </c>
      <c r="AC2445" s="168">
        <f t="shared" si="11880"/>
        <v>0</v>
      </c>
      <c r="AD2445" s="168">
        <f t="shared" si="11880"/>
        <v>0</v>
      </c>
      <c r="AE2445" s="168">
        <f t="shared" si="11880"/>
        <v>0</v>
      </c>
      <c r="AF2445" s="502">
        <f t="shared" si="11880"/>
        <v>8</v>
      </c>
      <c r="AG2445" s="168">
        <f t="shared" si="11880"/>
        <v>9</v>
      </c>
      <c r="AH2445" s="168">
        <f t="shared" si="11880"/>
        <v>3</v>
      </c>
      <c r="AI2445" s="168">
        <f t="shared" si="11880"/>
        <v>12</v>
      </c>
      <c r="AJ2445" s="168">
        <f t="shared" si="11880"/>
        <v>1</v>
      </c>
      <c r="AK2445" s="168">
        <f t="shared" si="11880"/>
        <v>0</v>
      </c>
      <c r="AL2445" s="168">
        <f t="shared" si="11880"/>
        <v>1</v>
      </c>
      <c r="AM2445" s="168">
        <f t="shared" si="11880"/>
        <v>1</v>
      </c>
      <c r="AN2445" s="168">
        <f t="shared" si="11880"/>
        <v>0</v>
      </c>
      <c r="AO2445" s="168">
        <f t="shared" si="11880"/>
        <v>1</v>
      </c>
      <c r="AP2445" s="168">
        <f t="shared" si="11880"/>
        <v>6</v>
      </c>
      <c r="AQ2445" s="168">
        <f t="shared" si="11880"/>
        <v>2</v>
      </c>
      <c r="AR2445" s="168">
        <f t="shared" si="11880"/>
        <v>8</v>
      </c>
      <c r="AS2445" s="502">
        <f t="shared" si="11880"/>
        <v>0</v>
      </c>
      <c r="AT2445" s="168">
        <f t="shared" si="11880"/>
        <v>7</v>
      </c>
      <c r="AU2445" s="168">
        <f t="shared" si="11880"/>
        <v>11</v>
      </c>
      <c r="AV2445" s="168">
        <f t="shared" si="11880"/>
        <v>18</v>
      </c>
      <c r="AW2445" s="569">
        <f t="shared" si="11880"/>
        <v>907</v>
      </c>
      <c r="AX2445" s="569">
        <f t="shared" si="11880"/>
        <v>517</v>
      </c>
      <c r="AY2445" s="569">
        <f t="shared" si="11880"/>
        <v>1424</v>
      </c>
      <c r="AZ2445" s="168">
        <f t="shared" si="11880"/>
        <v>52</v>
      </c>
      <c r="BA2445" s="168">
        <f t="shared" si="11880"/>
        <v>36</v>
      </c>
      <c r="BB2445" s="168">
        <f t="shared" si="11880"/>
        <v>88</v>
      </c>
      <c r="BC2445" s="168">
        <f t="shared" si="11880"/>
        <v>8</v>
      </c>
      <c r="BD2445" s="168">
        <f t="shared" si="11880"/>
        <v>4</v>
      </c>
      <c r="BE2445" s="168">
        <f t="shared" si="11880"/>
        <v>12</v>
      </c>
      <c r="BF2445" s="523"/>
      <c r="BG2445" s="605">
        <f>SUM(F2445,S2445,AF2445,AS2445)</f>
        <v>2984</v>
      </c>
      <c r="BH2445" s="533">
        <f>SUM(G2445,T2445,AG2445)</f>
        <v>376</v>
      </c>
      <c r="BI2445" s="533">
        <f t="shared" si="11859"/>
        <v>228</v>
      </c>
      <c r="BJ2445" s="533">
        <f t="shared" si="11860"/>
        <v>604</v>
      </c>
      <c r="BK2445" s="533">
        <f t="shared" si="11861"/>
        <v>122</v>
      </c>
      <c r="BL2445" s="533">
        <f t="shared" si="11862"/>
        <v>61</v>
      </c>
      <c r="BM2445" s="533">
        <f t="shared" si="11863"/>
        <v>183</v>
      </c>
      <c r="BN2445" s="533">
        <f>SUM(M2445,Z2445,AM2445)</f>
        <v>36</v>
      </c>
      <c r="BO2445" s="533">
        <f t="shared" si="11864"/>
        <v>32</v>
      </c>
      <c r="BP2445" s="533">
        <f t="shared" si="11865"/>
        <v>68</v>
      </c>
      <c r="BQ2445" s="533">
        <f t="shared" si="11866"/>
        <v>366</v>
      </c>
      <c r="BR2445" s="533">
        <f t="shared" si="11867"/>
        <v>185</v>
      </c>
      <c r="BS2445" s="533">
        <f t="shared" si="11868"/>
        <v>551</v>
      </c>
      <c r="BT2445" s="533">
        <f>AT2445</f>
        <v>7</v>
      </c>
      <c r="BU2445" s="533">
        <f t="shared" si="11869"/>
        <v>11</v>
      </c>
      <c r="BV2445" s="533">
        <f t="shared" si="11870"/>
        <v>18</v>
      </c>
      <c r="BW2445" s="536">
        <f>SUM(BH2445,BK2445,BN2445,BQ2445,BT2445)</f>
        <v>907</v>
      </c>
      <c r="BX2445" s="536">
        <f t="shared" si="11871"/>
        <v>517</v>
      </c>
      <c r="BY2445" s="536">
        <f t="shared" si="11872"/>
        <v>1424</v>
      </c>
      <c r="BZ2445" t="s">
        <v>74</v>
      </c>
      <c r="CA2445" s="553">
        <f>AZ2445</f>
        <v>52</v>
      </c>
      <c r="CB2445" s="553">
        <f t="shared" si="11873"/>
        <v>36</v>
      </c>
      <c r="CC2445" s="553">
        <f t="shared" si="11874"/>
        <v>88</v>
      </c>
      <c r="CD2445" s="553">
        <f>BC2445</f>
        <v>8</v>
      </c>
      <c r="CE2445" s="553">
        <f t="shared" si="11875"/>
        <v>4</v>
      </c>
      <c r="CF2445" s="553">
        <f t="shared" si="11876"/>
        <v>12</v>
      </c>
    </row>
    <row r="2446" spans="1:84">
      <c r="A2446" s="149"/>
      <c r="B2446" s="151"/>
      <c r="C2446" s="151"/>
      <c r="D2446" s="151"/>
      <c r="E2446" s="288"/>
      <c r="F2446" s="592"/>
      <c r="G2446" s="168"/>
      <c r="H2446" s="168"/>
      <c r="I2446" s="168"/>
      <c r="J2446" s="168"/>
      <c r="K2446" s="168"/>
      <c r="L2446" s="168"/>
      <c r="M2446" s="168"/>
      <c r="N2446" s="168"/>
      <c r="O2446" s="168"/>
      <c r="P2446" s="168"/>
      <c r="Q2446" s="168"/>
      <c r="R2446" s="168"/>
      <c r="S2446" s="502"/>
      <c r="T2446" s="168"/>
      <c r="U2446" s="168"/>
      <c r="V2446" s="168"/>
      <c r="W2446" s="168"/>
      <c r="X2446" s="168"/>
      <c r="Y2446" s="168"/>
      <c r="Z2446" s="168"/>
      <c r="AA2446" s="168"/>
      <c r="AB2446" s="168"/>
      <c r="AC2446" s="168"/>
      <c r="AD2446" s="168"/>
      <c r="AE2446" s="168"/>
      <c r="AF2446" s="502"/>
      <c r="AG2446" s="168"/>
      <c r="AH2446" s="168"/>
      <c r="AI2446" s="168"/>
      <c r="AJ2446" s="168"/>
      <c r="AK2446" s="168"/>
      <c r="AL2446" s="168"/>
      <c r="AM2446" s="168"/>
      <c r="AN2446" s="168"/>
      <c r="AO2446" s="168"/>
      <c r="AP2446" s="168"/>
      <c r="AQ2446" s="168"/>
      <c r="AR2446" s="168"/>
      <c r="AS2446" s="502"/>
      <c r="AT2446" s="168"/>
      <c r="AU2446" s="168"/>
      <c r="AV2446" s="168"/>
      <c r="AW2446" s="569"/>
      <c r="AX2446" s="569"/>
      <c r="AY2446" s="569"/>
      <c r="AZ2446" s="168"/>
      <c r="BA2446" s="168"/>
      <c r="BB2446" s="168"/>
      <c r="BC2446" s="168"/>
      <c r="BD2446" s="168"/>
      <c r="BE2446" s="168"/>
      <c r="BF2446" s="523"/>
    </row>
    <row r="2447" spans="1:84">
      <c r="A2447" s="149"/>
      <c r="B2447" s="151"/>
      <c r="C2447" s="151"/>
      <c r="D2447" s="151"/>
      <c r="E2447" s="288" t="s">
        <v>601</v>
      </c>
      <c r="F2447" s="591">
        <f t="shared" ref="F2447:G2447" si="11881">SUM(F2439,F2360)</f>
        <v>1205</v>
      </c>
      <c r="G2447" s="159">
        <f t="shared" si="11881"/>
        <v>156</v>
      </c>
      <c r="H2447" s="159">
        <f t="shared" ref="H2447:BE2447" si="11882">SUM(H2439,H2360)</f>
        <v>100</v>
      </c>
      <c r="I2447" s="159">
        <f t="shared" si="11882"/>
        <v>256</v>
      </c>
      <c r="J2447" s="159">
        <f t="shared" si="11882"/>
        <v>63</v>
      </c>
      <c r="K2447" s="159">
        <f t="shared" si="11882"/>
        <v>31</v>
      </c>
      <c r="L2447" s="159">
        <f t="shared" si="11882"/>
        <v>94</v>
      </c>
      <c r="M2447" s="159">
        <f t="shared" si="11882"/>
        <v>16</v>
      </c>
      <c r="N2447" s="159">
        <f t="shared" si="11882"/>
        <v>20</v>
      </c>
      <c r="O2447" s="159">
        <f t="shared" si="11882"/>
        <v>36</v>
      </c>
      <c r="P2447" s="159">
        <f t="shared" si="11882"/>
        <v>156</v>
      </c>
      <c r="Q2447" s="159">
        <f t="shared" si="11882"/>
        <v>88</v>
      </c>
      <c r="R2447" s="159">
        <f t="shared" si="11882"/>
        <v>244</v>
      </c>
      <c r="S2447" s="503">
        <f t="shared" si="11882"/>
        <v>0</v>
      </c>
      <c r="T2447" s="159">
        <f t="shared" si="11882"/>
        <v>5</v>
      </c>
      <c r="U2447" s="159">
        <f t="shared" si="11882"/>
        <v>7</v>
      </c>
      <c r="V2447" s="159">
        <f t="shared" si="11882"/>
        <v>12</v>
      </c>
      <c r="W2447" s="159">
        <f t="shared" si="11882"/>
        <v>0</v>
      </c>
      <c r="X2447" s="159">
        <f t="shared" si="11882"/>
        <v>0</v>
      </c>
      <c r="Y2447" s="159">
        <f t="shared" si="11882"/>
        <v>0</v>
      </c>
      <c r="Z2447" s="159">
        <f t="shared" si="11882"/>
        <v>0</v>
      </c>
      <c r="AA2447" s="159">
        <f t="shared" si="11882"/>
        <v>0</v>
      </c>
      <c r="AB2447" s="159">
        <f t="shared" si="11882"/>
        <v>0</v>
      </c>
      <c r="AC2447" s="159">
        <f t="shared" si="11882"/>
        <v>0</v>
      </c>
      <c r="AD2447" s="159">
        <f t="shared" si="11882"/>
        <v>0</v>
      </c>
      <c r="AE2447" s="159">
        <f t="shared" si="11882"/>
        <v>0</v>
      </c>
      <c r="AF2447" s="503">
        <f t="shared" si="11882"/>
        <v>8</v>
      </c>
      <c r="AG2447" s="159">
        <f t="shared" si="11882"/>
        <v>8</v>
      </c>
      <c r="AH2447" s="159">
        <f t="shared" si="11882"/>
        <v>3</v>
      </c>
      <c r="AI2447" s="159">
        <f t="shared" si="11882"/>
        <v>11</v>
      </c>
      <c r="AJ2447" s="159">
        <f t="shared" si="11882"/>
        <v>0</v>
      </c>
      <c r="AK2447" s="159">
        <f t="shared" si="11882"/>
        <v>0</v>
      </c>
      <c r="AL2447" s="159">
        <f t="shared" si="11882"/>
        <v>0</v>
      </c>
      <c r="AM2447" s="159">
        <f t="shared" si="11882"/>
        <v>1</v>
      </c>
      <c r="AN2447" s="159">
        <f t="shared" si="11882"/>
        <v>0</v>
      </c>
      <c r="AO2447" s="159">
        <f t="shared" si="11882"/>
        <v>1</v>
      </c>
      <c r="AP2447" s="159">
        <f t="shared" si="11882"/>
        <v>4</v>
      </c>
      <c r="AQ2447" s="159">
        <f t="shared" si="11882"/>
        <v>0</v>
      </c>
      <c r="AR2447" s="159">
        <f t="shared" si="11882"/>
        <v>4</v>
      </c>
      <c r="AS2447" s="503">
        <f t="shared" si="11882"/>
        <v>0</v>
      </c>
      <c r="AT2447" s="159">
        <f t="shared" si="11882"/>
        <v>3</v>
      </c>
      <c r="AU2447" s="159">
        <f t="shared" si="11882"/>
        <v>5</v>
      </c>
      <c r="AV2447" s="159">
        <f t="shared" si="11882"/>
        <v>8</v>
      </c>
      <c r="AW2447" s="570">
        <f t="shared" si="11882"/>
        <v>412</v>
      </c>
      <c r="AX2447" s="570">
        <f t="shared" si="11882"/>
        <v>254</v>
      </c>
      <c r="AY2447" s="570">
        <f t="shared" si="11882"/>
        <v>666</v>
      </c>
      <c r="AZ2447" s="159">
        <f t="shared" si="11882"/>
        <v>27</v>
      </c>
      <c r="BA2447" s="159">
        <f t="shared" si="11882"/>
        <v>17</v>
      </c>
      <c r="BB2447" s="159">
        <f t="shared" si="11882"/>
        <v>44</v>
      </c>
      <c r="BC2447" s="159">
        <f t="shared" si="11882"/>
        <v>6</v>
      </c>
      <c r="BD2447" s="159">
        <f t="shared" si="11882"/>
        <v>0</v>
      </c>
      <c r="BE2447" s="159">
        <f t="shared" si="11882"/>
        <v>6</v>
      </c>
      <c r="BF2447" s="474"/>
      <c r="BG2447" s="605">
        <f>SUM(F2447,S2447,AF2447,AS2447)</f>
        <v>1213</v>
      </c>
      <c r="BH2447" s="533">
        <f>SUM(G2447,T2447,AG2447)</f>
        <v>169</v>
      </c>
      <c r="BI2447" s="533">
        <f t="shared" ref="BI2447:BI2449" si="11883">SUM(H2447,U2447,AH2447)</f>
        <v>110</v>
      </c>
      <c r="BJ2447" s="533">
        <f t="shared" ref="BJ2447:BJ2449" si="11884">SUM(I2447,V2447,AI2447)</f>
        <v>279</v>
      </c>
      <c r="BK2447" s="533">
        <f t="shared" ref="BK2447:BK2449" si="11885">SUM(J2447,W2447,AJ2447)</f>
        <v>63</v>
      </c>
      <c r="BL2447" s="533">
        <f t="shared" ref="BL2447:BL2449" si="11886">SUM(K2447,X2447,AK2447)</f>
        <v>31</v>
      </c>
      <c r="BM2447" s="533">
        <f t="shared" ref="BM2447:BM2449" si="11887">SUM(L2447,Y2447,AL2447)</f>
        <v>94</v>
      </c>
      <c r="BN2447" s="533">
        <f>SUM(M2447,Z2447,AM2447)</f>
        <v>17</v>
      </c>
      <c r="BO2447" s="533">
        <f t="shared" ref="BO2447:BO2449" si="11888">SUM(N2447,AA2447,AN2447)</f>
        <v>20</v>
      </c>
      <c r="BP2447" s="533">
        <f t="shared" ref="BP2447:BP2449" si="11889">SUM(O2447,AB2447,AO2447)</f>
        <v>37</v>
      </c>
      <c r="BQ2447" s="533">
        <f t="shared" ref="BQ2447:BQ2449" si="11890">SUM(P2447,AC2447,AP2447)</f>
        <v>160</v>
      </c>
      <c r="BR2447" s="533">
        <f t="shared" ref="BR2447:BR2449" si="11891">SUM(Q2447,AD2447,AQ2447)</f>
        <v>88</v>
      </c>
      <c r="BS2447" s="533">
        <f t="shared" ref="BS2447:BS2449" si="11892">SUM(R2447,AE2447,AR2447)</f>
        <v>248</v>
      </c>
      <c r="BT2447" s="533">
        <f>AT2447</f>
        <v>3</v>
      </c>
      <c r="BU2447" s="533">
        <f t="shared" ref="BU2447:BU2449" si="11893">AU2447</f>
        <v>5</v>
      </c>
      <c r="BV2447" s="533">
        <f t="shared" ref="BV2447:BV2449" si="11894">AV2447</f>
        <v>8</v>
      </c>
      <c r="BW2447" s="536">
        <f>SUM(BH2447,BK2447,BN2447,BQ2447,BT2447)</f>
        <v>412</v>
      </c>
      <c r="BX2447" s="536">
        <f t="shared" ref="BX2447:BX2449" si="11895">SUM(BI2447,BL2447,BO2447,BR2447,BU2447)</f>
        <v>254</v>
      </c>
      <c r="BY2447" s="536">
        <f t="shared" ref="BY2447:BY2449" si="11896">SUM(BJ2447,BM2447,BP2447,BS2447,BV2447)</f>
        <v>666</v>
      </c>
      <c r="BZ2447" t="s">
        <v>74</v>
      </c>
      <c r="CA2447" s="553">
        <f>AZ2447</f>
        <v>27</v>
      </c>
      <c r="CB2447" s="553">
        <f t="shared" ref="CB2447:CB2449" si="11897">BA2447</f>
        <v>17</v>
      </c>
      <c r="CC2447" s="553">
        <f t="shared" ref="CC2447:CC2449" si="11898">BB2447</f>
        <v>44</v>
      </c>
      <c r="CD2447" s="553">
        <f>BC2447</f>
        <v>6</v>
      </c>
      <c r="CE2447" s="553">
        <f t="shared" ref="CE2447:CE2449" si="11899">BD2447</f>
        <v>0</v>
      </c>
      <c r="CF2447" s="553">
        <f t="shared" ref="CF2447:CF2449" si="11900">BE2447</f>
        <v>6</v>
      </c>
    </row>
    <row r="2448" spans="1:84">
      <c r="A2448" s="149"/>
      <c r="B2448" s="149"/>
      <c r="C2448" s="151"/>
      <c r="D2448" s="151"/>
      <c r="E2448" s="288"/>
      <c r="F2448" s="591">
        <f t="shared" ref="F2448:G2448" si="11901">SUM(F2440,F2361)</f>
        <v>1134</v>
      </c>
      <c r="G2448" s="159">
        <f t="shared" si="11901"/>
        <v>132</v>
      </c>
      <c r="H2448" s="159">
        <f t="shared" ref="H2448:BE2448" si="11902">SUM(H2440,H2361)</f>
        <v>82</v>
      </c>
      <c r="I2448" s="159">
        <f t="shared" si="11902"/>
        <v>214</v>
      </c>
      <c r="J2448" s="159">
        <f t="shared" si="11902"/>
        <v>44</v>
      </c>
      <c r="K2448" s="159">
        <f t="shared" si="11902"/>
        <v>22</v>
      </c>
      <c r="L2448" s="159">
        <f t="shared" si="11902"/>
        <v>66</v>
      </c>
      <c r="M2448" s="159">
        <f t="shared" si="11902"/>
        <v>18</v>
      </c>
      <c r="N2448" s="159">
        <f t="shared" si="11902"/>
        <v>12</v>
      </c>
      <c r="O2448" s="159">
        <f t="shared" si="11902"/>
        <v>30</v>
      </c>
      <c r="P2448" s="159">
        <f t="shared" si="11902"/>
        <v>147</v>
      </c>
      <c r="Q2448" s="159">
        <f t="shared" si="11902"/>
        <v>74</v>
      </c>
      <c r="R2448" s="159">
        <f t="shared" si="11902"/>
        <v>221</v>
      </c>
      <c r="S2448" s="503">
        <f t="shared" si="11902"/>
        <v>0</v>
      </c>
      <c r="T2448" s="159">
        <f t="shared" si="11902"/>
        <v>5</v>
      </c>
      <c r="U2448" s="159">
        <f t="shared" si="11902"/>
        <v>0</v>
      </c>
      <c r="V2448" s="159">
        <f t="shared" si="11902"/>
        <v>5</v>
      </c>
      <c r="W2448" s="159">
        <f t="shared" si="11902"/>
        <v>0</v>
      </c>
      <c r="X2448" s="159">
        <f t="shared" si="11902"/>
        <v>0</v>
      </c>
      <c r="Y2448" s="159">
        <f t="shared" si="11902"/>
        <v>0</v>
      </c>
      <c r="Z2448" s="159">
        <f t="shared" si="11902"/>
        <v>0</v>
      </c>
      <c r="AA2448" s="159">
        <f t="shared" si="11902"/>
        <v>0</v>
      </c>
      <c r="AB2448" s="159">
        <f t="shared" si="11902"/>
        <v>0</v>
      </c>
      <c r="AC2448" s="159">
        <f t="shared" si="11902"/>
        <v>0</v>
      </c>
      <c r="AD2448" s="159">
        <f t="shared" si="11902"/>
        <v>0</v>
      </c>
      <c r="AE2448" s="159">
        <f t="shared" si="11902"/>
        <v>0</v>
      </c>
      <c r="AF2448" s="503">
        <f t="shared" si="11902"/>
        <v>0</v>
      </c>
      <c r="AG2448" s="159">
        <f t="shared" si="11902"/>
        <v>1</v>
      </c>
      <c r="AH2448" s="159">
        <f t="shared" si="11902"/>
        <v>0</v>
      </c>
      <c r="AI2448" s="159">
        <f t="shared" si="11902"/>
        <v>1</v>
      </c>
      <c r="AJ2448" s="159">
        <f t="shared" si="11902"/>
        <v>1</v>
      </c>
      <c r="AK2448" s="159">
        <f t="shared" si="11902"/>
        <v>0</v>
      </c>
      <c r="AL2448" s="159">
        <f t="shared" si="11902"/>
        <v>1</v>
      </c>
      <c r="AM2448" s="159">
        <f t="shared" si="11902"/>
        <v>0</v>
      </c>
      <c r="AN2448" s="159">
        <f t="shared" si="11902"/>
        <v>0</v>
      </c>
      <c r="AO2448" s="159">
        <f t="shared" si="11902"/>
        <v>0</v>
      </c>
      <c r="AP2448" s="159">
        <f t="shared" si="11902"/>
        <v>2</v>
      </c>
      <c r="AQ2448" s="159">
        <f t="shared" si="11902"/>
        <v>2</v>
      </c>
      <c r="AR2448" s="159">
        <f t="shared" si="11902"/>
        <v>4</v>
      </c>
      <c r="AS2448" s="503">
        <f t="shared" si="11902"/>
        <v>0</v>
      </c>
      <c r="AT2448" s="159">
        <f t="shared" si="11902"/>
        <v>2</v>
      </c>
      <c r="AU2448" s="159">
        <f t="shared" si="11902"/>
        <v>5</v>
      </c>
      <c r="AV2448" s="159">
        <f t="shared" si="11902"/>
        <v>7</v>
      </c>
      <c r="AW2448" s="570">
        <f t="shared" si="11902"/>
        <v>352</v>
      </c>
      <c r="AX2448" s="570">
        <f t="shared" si="11902"/>
        <v>197</v>
      </c>
      <c r="AY2448" s="570">
        <f t="shared" si="11902"/>
        <v>549</v>
      </c>
      <c r="AZ2448" s="159">
        <f t="shared" si="11902"/>
        <v>24</v>
      </c>
      <c r="BA2448" s="159">
        <f t="shared" si="11902"/>
        <v>18</v>
      </c>
      <c r="BB2448" s="159">
        <f t="shared" si="11902"/>
        <v>42</v>
      </c>
      <c r="BC2448" s="159">
        <f t="shared" si="11902"/>
        <v>2</v>
      </c>
      <c r="BD2448" s="159">
        <f t="shared" si="11902"/>
        <v>3</v>
      </c>
      <c r="BE2448" s="159">
        <f t="shared" si="11902"/>
        <v>5</v>
      </c>
      <c r="BF2448" s="474"/>
      <c r="BG2448" s="605">
        <f>SUM(F2448,S2448,AF2448,AS2448)</f>
        <v>1134</v>
      </c>
      <c r="BH2448" s="533">
        <f>SUM(G2448,T2448,AG2448)</f>
        <v>138</v>
      </c>
      <c r="BI2448" s="533">
        <f t="shared" si="11883"/>
        <v>82</v>
      </c>
      <c r="BJ2448" s="533">
        <f t="shared" si="11884"/>
        <v>220</v>
      </c>
      <c r="BK2448" s="533">
        <f t="shared" si="11885"/>
        <v>45</v>
      </c>
      <c r="BL2448" s="533">
        <f t="shared" si="11886"/>
        <v>22</v>
      </c>
      <c r="BM2448" s="533">
        <f t="shared" si="11887"/>
        <v>67</v>
      </c>
      <c r="BN2448" s="533">
        <f>SUM(M2448,Z2448,AM2448)</f>
        <v>18</v>
      </c>
      <c r="BO2448" s="533">
        <f t="shared" si="11888"/>
        <v>12</v>
      </c>
      <c r="BP2448" s="533">
        <f t="shared" si="11889"/>
        <v>30</v>
      </c>
      <c r="BQ2448" s="533">
        <f t="shared" si="11890"/>
        <v>149</v>
      </c>
      <c r="BR2448" s="533">
        <f t="shared" si="11891"/>
        <v>76</v>
      </c>
      <c r="BS2448" s="533">
        <f t="shared" si="11892"/>
        <v>225</v>
      </c>
      <c r="BT2448" s="533">
        <f>AT2448</f>
        <v>2</v>
      </c>
      <c r="BU2448" s="533">
        <f t="shared" si="11893"/>
        <v>5</v>
      </c>
      <c r="BV2448" s="533">
        <f t="shared" si="11894"/>
        <v>7</v>
      </c>
      <c r="BW2448" s="536">
        <f>SUM(BH2448,BK2448,BN2448,BQ2448,BT2448)</f>
        <v>352</v>
      </c>
      <c r="BX2448" s="536">
        <f t="shared" si="11895"/>
        <v>197</v>
      </c>
      <c r="BY2448" s="536">
        <f t="shared" si="11896"/>
        <v>549</v>
      </c>
      <c r="BZ2448" t="s">
        <v>74</v>
      </c>
      <c r="CA2448" s="553">
        <f>AZ2448</f>
        <v>24</v>
      </c>
      <c r="CB2448" s="553">
        <f t="shared" si="11897"/>
        <v>18</v>
      </c>
      <c r="CC2448" s="553">
        <f t="shared" si="11898"/>
        <v>42</v>
      </c>
      <c r="CD2448" s="553">
        <f>BC2448</f>
        <v>2</v>
      </c>
      <c r="CE2448" s="553">
        <f t="shared" si="11899"/>
        <v>3</v>
      </c>
      <c r="CF2448" s="553">
        <f t="shared" si="11900"/>
        <v>5</v>
      </c>
    </row>
    <row r="2449" spans="1:84">
      <c r="A2449" s="149"/>
      <c r="B2449" s="149"/>
      <c r="C2449" s="151"/>
      <c r="D2449" s="151"/>
      <c r="E2449" s="288"/>
      <c r="F2449" s="592">
        <f>SUM(F2447:F2448)</f>
        <v>2339</v>
      </c>
      <c r="G2449" s="168">
        <f t="shared" ref="G2449" si="11903">SUM(G2447:G2448)</f>
        <v>288</v>
      </c>
      <c r="H2449" s="168">
        <f t="shared" ref="H2449:BE2449" si="11904">SUM(H2447:H2448)</f>
        <v>182</v>
      </c>
      <c r="I2449" s="168">
        <f t="shared" si="11904"/>
        <v>470</v>
      </c>
      <c r="J2449" s="168">
        <f t="shared" si="11904"/>
        <v>107</v>
      </c>
      <c r="K2449" s="168">
        <f t="shared" si="11904"/>
        <v>53</v>
      </c>
      <c r="L2449" s="168">
        <f t="shared" si="11904"/>
        <v>160</v>
      </c>
      <c r="M2449" s="168">
        <f t="shared" si="11904"/>
        <v>34</v>
      </c>
      <c r="N2449" s="168">
        <f t="shared" si="11904"/>
        <v>32</v>
      </c>
      <c r="O2449" s="168">
        <f t="shared" si="11904"/>
        <v>66</v>
      </c>
      <c r="P2449" s="168">
        <f t="shared" si="11904"/>
        <v>303</v>
      </c>
      <c r="Q2449" s="168">
        <f t="shared" si="11904"/>
        <v>162</v>
      </c>
      <c r="R2449" s="168">
        <f t="shared" si="11904"/>
        <v>465</v>
      </c>
      <c r="S2449" s="502">
        <f t="shared" si="11904"/>
        <v>0</v>
      </c>
      <c r="T2449" s="168">
        <f t="shared" si="11904"/>
        <v>10</v>
      </c>
      <c r="U2449" s="168">
        <f t="shared" si="11904"/>
        <v>7</v>
      </c>
      <c r="V2449" s="168">
        <f t="shared" si="11904"/>
        <v>17</v>
      </c>
      <c r="W2449" s="168">
        <f t="shared" si="11904"/>
        <v>0</v>
      </c>
      <c r="X2449" s="168">
        <f t="shared" si="11904"/>
        <v>0</v>
      </c>
      <c r="Y2449" s="168">
        <f t="shared" si="11904"/>
        <v>0</v>
      </c>
      <c r="Z2449" s="168">
        <f t="shared" si="11904"/>
        <v>0</v>
      </c>
      <c r="AA2449" s="168">
        <f t="shared" si="11904"/>
        <v>0</v>
      </c>
      <c r="AB2449" s="168">
        <f t="shared" si="11904"/>
        <v>0</v>
      </c>
      <c r="AC2449" s="168">
        <f t="shared" si="11904"/>
        <v>0</v>
      </c>
      <c r="AD2449" s="168">
        <f t="shared" si="11904"/>
        <v>0</v>
      </c>
      <c r="AE2449" s="168">
        <f t="shared" si="11904"/>
        <v>0</v>
      </c>
      <c r="AF2449" s="502">
        <f t="shared" si="11904"/>
        <v>8</v>
      </c>
      <c r="AG2449" s="168">
        <f t="shared" si="11904"/>
        <v>9</v>
      </c>
      <c r="AH2449" s="168">
        <f t="shared" si="11904"/>
        <v>3</v>
      </c>
      <c r="AI2449" s="168">
        <f t="shared" si="11904"/>
        <v>12</v>
      </c>
      <c r="AJ2449" s="168">
        <f t="shared" si="11904"/>
        <v>1</v>
      </c>
      <c r="AK2449" s="168">
        <f t="shared" si="11904"/>
        <v>0</v>
      </c>
      <c r="AL2449" s="168">
        <f t="shared" si="11904"/>
        <v>1</v>
      </c>
      <c r="AM2449" s="168">
        <f t="shared" si="11904"/>
        <v>1</v>
      </c>
      <c r="AN2449" s="168">
        <f t="shared" si="11904"/>
        <v>0</v>
      </c>
      <c r="AO2449" s="168">
        <f t="shared" si="11904"/>
        <v>1</v>
      </c>
      <c r="AP2449" s="168">
        <f t="shared" si="11904"/>
        <v>6</v>
      </c>
      <c r="AQ2449" s="168">
        <f t="shared" si="11904"/>
        <v>2</v>
      </c>
      <c r="AR2449" s="168">
        <f t="shared" si="11904"/>
        <v>8</v>
      </c>
      <c r="AS2449" s="502">
        <f t="shared" si="11904"/>
        <v>0</v>
      </c>
      <c r="AT2449" s="168">
        <f t="shared" si="11904"/>
        <v>5</v>
      </c>
      <c r="AU2449" s="168">
        <f t="shared" si="11904"/>
        <v>10</v>
      </c>
      <c r="AV2449" s="168">
        <f t="shared" si="11904"/>
        <v>15</v>
      </c>
      <c r="AW2449" s="569">
        <f t="shared" si="11904"/>
        <v>764</v>
      </c>
      <c r="AX2449" s="569">
        <f t="shared" si="11904"/>
        <v>451</v>
      </c>
      <c r="AY2449" s="569">
        <f t="shared" si="11904"/>
        <v>1215</v>
      </c>
      <c r="AZ2449" s="168">
        <f t="shared" si="11904"/>
        <v>51</v>
      </c>
      <c r="BA2449" s="168">
        <f t="shared" si="11904"/>
        <v>35</v>
      </c>
      <c r="BB2449" s="168">
        <f t="shared" si="11904"/>
        <v>86</v>
      </c>
      <c r="BC2449" s="168">
        <f t="shared" si="11904"/>
        <v>8</v>
      </c>
      <c r="BD2449" s="168">
        <f t="shared" si="11904"/>
        <v>3</v>
      </c>
      <c r="BE2449" s="168">
        <f t="shared" si="11904"/>
        <v>11</v>
      </c>
      <c r="BF2449" s="523"/>
      <c r="BG2449" s="605">
        <f>SUM(F2449,S2449,AF2449,AS2449)</f>
        <v>2347</v>
      </c>
      <c r="BH2449" s="533">
        <f>SUM(G2449,T2449,AG2449)</f>
        <v>307</v>
      </c>
      <c r="BI2449" s="533">
        <f t="shared" si="11883"/>
        <v>192</v>
      </c>
      <c r="BJ2449" s="533">
        <f t="shared" si="11884"/>
        <v>499</v>
      </c>
      <c r="BK2449" s="533">
        <f t="shared" si="11885"/>
        <v>108</v>
      </c>
      <c r="BL2449" s="533">
        <f t="shared" si="11886"/>
        <v>53</v>
      </c>
      <c r="BM2449" s="533">
        <f t="shared" si="11887"/>
        <v>161</v>
      </c>
      <c r="BN2449" s="533">
        <f>SUM(M2449,Z2449,AM2449)</f>
        <v>35</v>
      </c>
      <c r="BO2449" s="533">
        <f t="shared" si="11888"/>
        <v>32</v>
      </c>
      <c r="BP2449" s="533">
        <f t="shared" si="11889"/>
        <v>67</v>
      </c>
      <c r="BQ2449" s="533">
        <f t="shared" si="11890"/>
        <v>309</v>
      </c>
      <c r="BR2449" s="533">
        <f t="shared" si="11891"/>
        <v>164</v>
      </c>
      <c r="BS2449" s="533">
        <f t="shared" si="11892"/>
        <v>473</v>
      </c>
      <c r="BT2449" s="533">
        <f>AT2449</f>
        <v>5</v>
      </c>
      <c r="BU2449" s="533">
        <f t="shared" si="11893"/>
        <v>10</v>
      </c>
      <c r="BV2449" s="533">
        <f t="shared" si="11894"/>
        <v>15</v>
      </c>
      <c r="BW2449" s="536">
        <f>SUM(BH2449,BK2449,BN2449,BQ2449,BT2449)</f>
        <v>764</v>
      </c>
      <c r="BX2449" s="536">
        <f t="shared" si="11895"/>
        <v>451</v>
      </c>
      <c r="BY2449" s="536">
        <f t="shared" si="11896"/>
        <v>1215</v>
      </c>
      <c r="BZ2449" t="s">
        <v>74</v>
      </c>
      <c r="CA2449" s="553">
        <f>AZ2449</f>
        <v>51</v>
      </c>
      <c r="CB2449" s="553">
        <f t="shared" si="11897"/>
        <v>35</v>
      </c>
      <c r="CC2449" s="553">
        <f t="shared" si="11898"/>
        <v>86</v>
      </c>
      <c r="CD2449" s="553">
        <f>BC2449</f>
        <v>8</v>
      </c>
      <c r="CE2449" s="553">
        <f t="shared" si="11899"/>
        <v>3</v>
      </c>
      <c r="CF2449" s="553">
        <f t="shared" si="11900"/>
        <v>11</v>
      </c>
    </row>
    <row r="2450" spans="1:84">
      <c r="A2450" s="149"/>
      <c r="B2450" s="149"/>
      <c r="C2450" s="151"/>
      <c r="D2450" s="151"/>
      <c r="E2450" s="288"/>
      <c r="F2450" s="592"/>
      <c r="G2450" s="168"/>
      <c r="H2450" s="168"/>
      <c r="I2450" s="168"/>
      <c r="J2450" s="168"/>
      <c r="K2450" s="168"/>
      <c r="L2450" s="168"/>
      <c r="M2450" s="168"/>
      <c r="N2450" s="168"/>
      <c r="O2450" s="168"/>
      <c r="P2450" s="168"/>
      <c r="Q2450" s="168"/>
      <c r="R2450" s="168"/>
      <c r="S2450" s="502"/>
      <c r="T2450" s="168"/>
      <c r="U2450" s="168"/>
      <c r="V2450" s="168"/>
      <c r="W2450" s="168"/>
      <c r="X2450" s="168"/>
      <c r="Y2450" s="168"/>
      <c r="Z2450" s="168"/>
      <c r="AA2450" s="168"/>
      <c r="AB2450" s="168"/>
      <c r="AC2450" s="168"/>
      <c r="AD2450" s="168"/>
      <c r="AE2450" s="168"/>
      <c r="AF2450" s="502"/>
      <c r="AG2450" s="168"/>
      <c r="AH2450" s="168"/>
      <c r="AI2450" s="168"/>
      <c r="AJ2450" s="168"/>
      <c r="AK2450" s="168"/>
      <c r="AL2450" s="168"/>
      <c r="AM2450" s="168"/>
      <c r="AN2450" s="168"/>
      <c r="AO2450" s="168"/>
      <c r="AP2450" s="168"/>
      <c r="AQ2450" s="168"/>
      <c r="AR2450" s="168"/>
      <c r="AS2450" s="502"/>
      <c r="AT2450" s="168"/>
      <c r="AU2450" s="168"/>
      <c r="AV2450" s="168"/>
      <c r="AW2450" s="569"/>
      <c r="AX2450" s="569"/>
      <c r="AY2450" s="569"/>
      <c r="AZ2450" s="168"/>
      <c r="BA2450" s="168"/>
      <c r="BB2450" s="168"/>
      <c r="BC2450" s="168"/>
      <c r="BD2450" s="168"/>
      <c r="BE2450" s="168"/>
      <c r="BF2450" s="523"/>
    </row>
    <row r="2451" spans="1:84">
      <c r="A2451" s="149"/>
      <c r="B2451" s="149"/>
      <c r="C2451" s="151"/>
      <c r="D2451" s="151"/>
      <c r="E2451" s="288"/>
      <c r="F2451" s="592"/>
      <c r="G2451" s="168"/>
      <c r="H2451" s="168"/>
      <c r="I2451" s="168"/>
      <c r="J2451" s="168"/>
      <c r="K2451" s="168"/>
      <c r="L2451" s="168"/>
      <c r="M2451" s="168"/>
      <c r="N2451" s="168"/>
      <c r="O2451" s="168"/>
      <c r="P2451" s="168"/>
      <c r="Q2451" s="168"/>
      <c r="R2451" s="168"/>
      <c r="S2451" s="502"/>
      <c r="T2451" s="168"/>
      <c r="U2451" s="168"/>
      <c r="V2451" s="168"/>
      <c r="W2451" s="168"/>
      <c r="X2451" s="168"/>
      <c r="Y2451" s="168"/>
      <c r="Z2451" s="168"/>
      <c r="AA2451" s="168"/>
      <c r="AB2451" s="168"/>
      <c r="AC2451" s="168"/>
      <c r="AD2451" s="168"/>
      <c r="AE2451" s="168"/>
      <c r="AF2451" s="502"/>
      <c r="AG2451" s="168"/>
      <c r="AH2451" s="168"/>
      <c r="AI2451" s="168"/>
      <c r="AJ2451" s="168"/>
      <c r="AK2451" s="168"/>
      <c r="AL2451" s="168"/>
      <c r="AM2451" s="168"/>
      <c r="AN2451" s="168"/>
      <c r="AO2451" s="168"/>
      <c r="AP2451" s="168"/>
      <c r="AQ2451" s="168"/>
      <c r="AR2451" s="168"/>
      <c r="AS2451" s="502"/>
      <c r="AT2451" s="168"/>
      <c r="AU2451" s="168"/>
      <c r="AV2451" s="168"/>
      <c r="AW2451" s="569"/>
      <c r="AX2451" s="569"/>
      <c r="AY2451" s="569"/>
      <c r="AZ2451" s="168"/>
      <c r="BA2451" s="168"/>
      <c r="BB2451" s="168"/>
      <c r="BC2451" s="168"/>
      <c r="BD2451" s="168"/>
      <c r="BE2451" s="168"/>
      <c r="BF2451" s="523"/>
    </row>
    <row r="2452" spans="1:84">
      <c r="A2452" s="149"/>
      <c r="B2452" s="151" t="s">
        <v>262</v>
      </c>
      <c r="C2452" s="151"/>
      <c r="D2452" s="151"/>
      <c r="E2452" s="375" t="s">
        <v>176</v>
      </c>
      <c r="F2452" s="591">
        <f>SUM(F2269,F2273,F2281,F2285,F2303,F2312,F2317,F2321,F2327,F2332,F2336,F2340,F2344,F2348,F2352,F2307,F2357)</f>
        <v>1118</v>
      </c>
      <c r="G2452" s="159">
        <f t="shared" ref="G2452" si="11905">SUM(G2269,G2273,G2281,G2285,G2303,G2312,G2317,G2321,G2327,G2332,G2336,G2340,G2344,G2348,G2352,G2307,G2357)</f>
        <v>145</v>
      </c>
      <c r="H2452" s="159">
        <f t="shared" ref="H2452:BE2452" si="11906">SUM(H2269,H2273,H2281,H2285,H2303,H2312,H2317,H2321,H2327,H2332,H2336,H2340,H2344,H2348,H2352,H2307,H2357)</f>
        <v>102</v>
      </c>
      <c r="I2452" s="159">
        <f t="shared" si="11906"/>
        <v>247</v>
      </c>
      <c r="J2452" s="159">
        <f t="shared" si="11906"/>
        <v>52</v>
      </c>
      <c r="K2452" s="159">
        <f t="shared" si="11906"/>
        <v>34</v>
      </c>
      <c r="L2452" s="159">
        <f t="shared" si="11906"/>
        <v>86</v>
      </c>
      <c r="M2452" s="159">
        <f t="shared" si="11906"/>
        <v>14</v>
      </c>
      <c r="N2452" s="159">
        <f t="shared" si="11906"/>
        <v>20</v>
      </c>
      <c r="O2452" s="159">
        <f t="shared" si="11906"/>
        <v>34</v>
      </c>
      <c r="P2452" s="159">
        <f t="shared" si="11906"/>
        <v>134</v>
      </c>
      <c r="Q2452" s="159">
        <f t="shared" si="11906"/>
        <v>92</v>
      </c>
      <c r="R2452" s="159">
        <f t="shared" si="11906"/>
        <v>226</v>
      </c>
      <c r="S2452" s="503">
        <f t="shared" si="11906"/>
        <v>0</v>
      </c>
      <c r="T2452" s="159">
        <f t="shared" si="11906"/>
        <v>5</v>
      </c>
      <c r="U2452" s="159">
        <f t="shared" si="11906"/>
        <v>7</v>
      </c>
      <c r="V2452" s="159">
        <f t="shared" si="11906"/>
        <v>12</v>
      </c>
      <c r="W2452" s="159">
        <f t="shared" si="11906"/>
        <v>0</v>
      </c>
      <c r="X2452" s="159">
        <f t="shared" si="11906"/>
        <v>0</v>
      </c>
      <c r="Y2452" s="159">
        <f t="shared" si="11906"/>
        <v>0</v>
      </c>
      <c r="Z2452" s="159">
        <f t="shared" si="11906"/>
        <v>0</v>
      </c>
      <c r="AA2452" s="159">
        <f t="shared" si="11906"/>
        <v>0</v>
      </c>
      <c r="AB2452" s="159">
        <f t="shared" si="11906"/>
        <v>0</v>
      </c>
      <c r="AC2452" s="159">
        <f t="shared" si="11906"/>
        <v>0</v>
      </c>
      <c r="AD2452" s="159">
        <f t="shared" si="11906"/>
        <v>0</v>
      </c>
      <c r="AE2452" s="159">
        <f t="shared" si="11906"/>
        <v>0</v>
      </c>
      <c r="AF2452" s="503">
        <f t="shared" si="11906"/>
        <v>8</v>
      </c>
      <c r="AG2452" s="159">
        <f t="shared" si="11906"/>
        <v>8</v>
      </c>
      <c r="AH2452" s="159">
        <f t="shared" si="11906"/>
        <v>3</v>
      </c>
      <c r="AI2452" s="159">
        <f t="shared" si="11906"/>
        <v>11</v>
      </c>
      <c r="AJ2452" s="159">
        <f t="shared" si="11906"/>
        <v>0</v>
      </c>
      <c r="AK2452" s="159">
        <f t="shared" si="11906"/>
        <v>0</v>
      </c>
      <c r="AL2452" s="159">
        <f t="shared" si="11906"/>
        <v>0</v>
      </c>
      <c r="AM2452" s="159">
        <f t="shared" si="11906"/>
        <v>1</v>
      </c>
      <c r="AN2452" s="159">
        <f t="shared" si="11906"/>
        <v>0</v>
      </c>
      <c r="AO2452" s="159">
        <f t="shared" si="11906"/>
        <v>1</v>
      </c>
      <c r="AP2452" s="159">
        <f t="shared" si="11906"/>
        <v>4</v>
      </c>
      <c r="AQ2452" s="159">
        <f t="shared" si="11906"/>
        <v>0</v>
      </c>
      <c r="AR2452" s="159">
        <f t="shared" si="11906"/>
        <v>4</v>
      </c>
      <c r="AS2452" s="503">
        <f t="shared" si="11906"/>
        <v>0</v>
      </c>
      <c r="AT2452" s="159">
        <f t="shared" si="11906"/>
        <v>5</v>
      </c>
      <c r="AU2452" s="159">
        <f t="shared" si="11906"/>
        <v>5</v>
      </c>
      <c r="AV2452" s="159">
        <f t="shared" si="11906"/>
        <v>10</v>
      </c>
      <c r="AW2452" s="570">
        <f t="shared" si="11906"/>
        <v>368</v>
      </c>
      <c r="AX2452" s="570">
        <f t="shared" si="11906"/>
        <v>263</v>
      </c>
      <c r="AY2452" s="570">
        <f t="shared" si="11906"/>
        <v>631</v>
      </c>
      <c r="AZ2452" s="159">
        <f t="shared" si="11906"/>
        <v>15</v>
      </c>
      <c r="BA2452" s="159">
        <f t="shared" si="11906"/>
        <v>7</v>
      </c>
      <c r="BB2452" s="159">
        <f t="shared" si="11906"/>
        <v>22</v>
      </c>
      <c r="BC2452" s="159">
        <f t="shared" si="11906"/>
        <v>5</v>
      </c>
      <c r="BD2452" s="159">
        <f t="shared" si="11906"/>
        <v>0</v>
      </c>
      <c r="BE2452" s="159">
        <f t="shared" si="11906"/>
        <v>5</v>
      </c>
      <c r="BF2452" s="474"/>
      <c r="BG2452" s="605">
        <f>SUM(F2452,S2452,AF2452,AS2452)</f>
        <v>1126</v>
      </c>
      <c r="BH2452" s="533">
        <f>SUM(G2452,T2452,AG2452)</f>
        <v>158</v>
      </c>
      <c r="BI2452" s="533">
        <f t="shared" ref="BI2452:BI2454" si="11907">SUM(H2452,U2452,AH2452)</f>
        <v>112</v>
      </c>
      <c r="BJ2452" s="533">
        <f t="shared" ref="BJ2452:BJ2454" si="11908">SUM(I2452,V2452,AI2452)</f>
        <v>270</v>
      </c>
      <c r="BK2452" s="533">
        <f t="shared" ref="BK2452:BK2454" si="11909">SUM(J2452,W2452,AJ2452)</f>
        <v>52</v>
      </c>
      <c r="BL2452" s="533">
        <f t="shared" ref="BL2452:BL2454" si="11910">SUM(K2452,X2452,AK2452)</f>
        <v>34</v>
      </c>
      <c r="BM2452" s="533">
        <f t="shared" ref="BM2452:BM2454" si="11911">SUM(L2452,Y2452,AL2452)</f>
        <v>86</v>
      </c>
      <c r="BN2452" s="533">
        <f>SUM(M2452,Z2452,AM2452)</f>
        <v>15</v>
      </c>
      <c r="BO2452" s="533">
        <f t="shared" ref="BO2452:BO2454" si="11912">SUM(N2452,AA2452,AN2452)</f>
        <v>20</v>
      </c>
      <c r="BP2452" s="533">
        <f t="shared" ref="BP2452:BP2454" si="11913">SUM(O2452,AB2452,AO2452)</f>
        <v>35</v>
      </c>
      <c r="BQ2452" s="533">
        <f t="shared" ref="BQ2452:BQ2454" si="11914">SUM(P2452,AC2452,AP2452)</f>
        <v>138</v>
      </c>
      <c r="BR2452" s="533">
        <f t="shared" ref="BR2452:BR2454" si="11915">SUM(Q2452,AD2452,AQ2452)</f>
        <v>92</v>
      </c>
      <c r="BS2452" s="533">
        <f t="shared" ref="BS2452:BS2454" si="11916">SUM(R2452,AE2452,AR2452)</f>
        <v>230</v>
      </c>
      <c r="BT2452" s="533">
        <f>AT2452</f>
        <v>5</v>
      </c>
      <c r="BU2452" s="533">
        <f t="shared" ref="BU2452:BU2454" si="11917">AU2452</f>
        <v>5</v>
      </c>
      <c r="BV2452" s="533">
        <f t="shared" ref="BV2452:BV2454" si="11918">AV2452</f>
        <v>10</v>
      </c>
      <c r="BW2452" s="536">
        <f>SUM(BH2452,BK2452,BN2452,BQ2452,BT2452)</f>
        <v>368</v>
      </c>
      <c r="BX2452" s="536">
        <f t="shared" ref="BX2452:BX2454" si="11919">SUM(BI2452,BL2452,BO2452,BR2452,BU2452)</f>
        <v>263</v>
      </c>
      <c r="BY2452" s="536">
        <f t="shared" ref="BY2452:BY2454" si="11920">SUM(BJ2452,BM2452,BP2452,BS2452,BV2452)</f>
        <v>631</v>
      </c>
      <c r="BZ2452" t="s">
        <v>74</v>
      </c>
      <c r="CA2452" s="553">
        <f>AZ2452</f>
        <v>15</v>
      </c>
      <c r="CB2452" s="553">
        <f t="shared" ref="CB2452:CB2454" si="11921">BA2452</f>
        <v>7</v>
      </c>
      <c r="CC2452" s="553">
        <f t="shared" ref="CC2452:CC2454" si="11922">BB2452</f>
        <v>22</v>
      </c>
      <c r="CD2452" s="553">
        <f>BC2452</f>
        <v>5</v>
      </c>
      <c r="CE2452" s="553">
        <f t="shared" ref="CE2452:CE2454" si="11923">BD2452</f>
        <v>0</v>
      </c>
      <c r="CF2452" s="553">
        <f t="shared" ref="CF2452:CF2454" si="11924">BE2452</f>
        <v>5</v>
      </c>
    </row>
    <row r="2453" spans="1:84">
      <c r="A2453" s="149"/>
      <c r="B2453" s="151"/>
      <c r="C2453" s="151"/>
      <c r="D2453" s="151"/>
      <c r="E2453" s="375"/>
      <c r="F2453" s="591">
        <f t="shared" ref="F2453:G2453" si="11925">SUM(F2270,F2274,F2282,F2286,F2304,F2313,F2318,F2322,F2328,F2333,F2337,F2341,F2345,F2349,F2353,F2308,F2358)</f>
        <v>1118</v>
      </c>
      <c r="G2453" s="159">
        <f t="shared" si="11925"/>
        <v>151</v>
      </c>
      <c r="H2453" s="159">
        <f t="shared" ref="H2453:BE2453" si="11926">SUM(H2270,H2274,H2282,H2286,H2304,H2313,H2318,H2322,H2328,H2333,H2337,H2341,H2345,H2349,H2353,H2308,H2358)</f>
        <v>93</v>
      </c>
      <c r="I2453" s="159">
        <f t="shared" si="11926"/>
        <v>244</v>
      </c>
      <c r="J2453" s="159">
        <f t="shared" si="11926"/>
        <v>47</v>
      </c>
      <c r="K2453" s="159">
        <f t="shared" si="11926"/>
        <v>21</v>
      </c>
      <c r="L2453" s="159">
        <f t="shared" si="11926"/>
        <v>68</v>
      </c>
      <c r="M2453" s="159">
        <f t="shared" si="11926"/>
        <v>18</v>
      </c>
      <c r="N2453" s="159">
        <f t="shared" si="11926"/>
        <v>12</v>
      </c>
      <c r="O2453" s="159">
        <f t="shared" si="11926"/>
        <v>30</v>
      </c>
      <c r="P2453" s="159">
        <f t="shared" si="11926"/>
        <v>161</v>
      </c>
      <c r="Q2453" s="159">
        <f t="shared" si="11926"/>
        <v>73</v>
      </c>
      <c r="R2453" s="159">
        <f t="shared" si="11926"/>
        <v>234</v>
      </c>
      <c r="S2453" s="503">
        <f t="shared" si="11926"/>
        <v>0</v>
      </c>
      <c r="T2453" s="159">
        <f t="shared" si="11926"/>
        <v>5</v>
      </c>
      <c r="U2453" s="159">
        <f t="shared" si="11926"/>
        <v>0</v>
      </c>
      <c r="V2453" s="159">
        <f t="shared" si="11926"/>
        <v>5</v>
      </c>
      <c r="W2453" s="159">
        <f t="shared" si="11926"/>
        <v>0</v>
      </c>
      <c r="X2453" s="159">
        <f t="shared" si="11926"/>
        <v>0</v>
      </c>
      <c r="Y2453" s="159">
        <f t="shared" si="11926"/>
        <v>0</v>
      </c>
      <c r="Z2453" s="159">
        <f t="shared" si="11926"/>
        <v>0</v>
      </c>
      <c r="AA2453" s="159">
        <f t="shared" si="11926"/>
        <v>0</v>
      </c>
      <c r="AB2453" s="159">
        <f t="shared" si="11926"/>
        <v>0</v>
      </c>
      <c r="AC2453" s="159">
        <f t="shared" si="11926"/>
        <v>0</v>
      </c>
      <c r="AD2453" s="159">
        <f t="shared" si="11926"/>
        <v>0</v>
      </c>
      <c r="AE2453" s="159">
        <f t="shared" si="11926"/>
        <v>0</v>
      </c>
      <c r="AF2453" s="503">
        <f t="shared" si="11926"/>
        <v>0</v>
      </c>
      <c r="AG2453" s="159">
        <f t="shared" si="11926"/>
        <v>1</v>
      </c>
      <c r="AH2453" s="159">
        <f t="shared" si="11926"/>
        <v>0</v>
      </c>
      <c r="AI2453" s="159">
        <f t="shared" si="11926"/>
        <v>1</v>
      </c>
      <c r="AJ2453" s="159">
        <f t="shared" si="11926"/>
        <v>1</v>
      </c>
      <c r="AK2453" s="159">
        <f t="shared" si="11926"/>
        <v>0</v>
      </c>
      <c r="AL2453" s="159">
        <f t="shared" si="11926"/>
        <v>1</v>
      </c>
      <c r="AM2453" s="159">
        <f t="shared" si="11926"/>
        <v>0</v>
      </c>
      <c r="AN2453" s="159">
        <f t="shared" si="11926"/>
        <v>0</v>
      </c>
      <c r="AO2453" s="159">
        <f t="shared" si="11926"/>
        <v>0</v>
      </c>
      <c r="AP2453" s="159">
        <f t="shared" si="11926"/>
        <v>2</v>
      </c>
      <c r="AQ2453" s="159">
        <f t="shared" si="11926"/>
        <v>2</v>
      </c>
      <c r="AR2453" s="159">
        <f t="shared" si="11926"/>
        <v>4</v>
      </c>
      <c r="AS2453" s="503">
        <f t="shared" si="11926"/>
        <v>0</v>
      </c>
      <c r="AT2453" s="159">
        <f t="shared" si="11926"/>
        <v>1</v>
      </c>
      <c r="AU2453" s="159">
        <f t="shared" si="11926"/>
        <v>5</v>
      </c>
      <c r="AV2453" s="159">
        <f t="shared" si="11926"/>
        <v>6</v>
      </c>
      <c r="AW2453" s="570">
        <f t="shared" si="11926"/>
        <v>387</v>
      </c>
      <c r="AX2453" s="570">
        <f t="shared" si="11926"/>
        <v>206</v>
      </c>
      <c r="AY2453" s="570">
        <f t="shared" si="11926"/>
        <v>593</v>
      </c>
      <c r="AZ2453" s="159">
        <f t="shared" si="11926"/>
        <v>19</v>
      </c>
      <c r="BA2453" s="159">
        <f t="shared" si="11926"/>
        <v>14</v>
      </c>
      <c r="BB2453" s="159">
        <f t="shared" si="11926"/>
        <v>33</v>
      </c>
      <c r="BC2453" s="159">
        <f t="shared" si="11926"/>
        <v>2</v>
      </c>
      <c r="BD2453" s="159">
        <f t="shared" si="11926"/>
        <v>4</v>
      </c>
      <c r="BE2453" s="159">
        <f t="shared" si="11926"/>
        <v>6</v>
      </c>
      <c r="BF2453" s="474"/>
      <c r="BG2453" s="605">
        <f>SUM(F2453,S2453,AF2453,AS2453)</f>
        <v>1118</v>
      </c>
      <c r="BH2453" s="533">
        <f>SUM(G2453,T2453,AG2453)</f>
        <v>157</v>
      </c>
      <c r="BI2453" s="533">
        <f t="shared" si="11907"/>
        <v>93</v>
      </c>
      <c r="BJ2453" s="533">
        <f t="shared" si="11908"/>
        <v>250</v>
      </c>
      <c r="BK2453" s="533">
        <f t="shared" si="11909"/>
        <v>48</v>
      </c>
      <c r="BL2453" s="533">
        <f t="shared" si="11910"/>
        <v>21</v>
      </c>
      <c r="BM2453" s="533">
        <f t="shared" si="11911"/>
        <v>69</v>
      </c>
      <c r="BN2453" s="533">
        <f>SUM(M2453,Z2453,AM2453)</f>
        <v>18</v>
      </c>
      <c r="BO2453" s="533">
        <f t="shared" si="11912"/>
        <v>12</v>
      </c>
      <c r="BP2453" s="533">
        <f t="shared" si="11913"/>
        <v>30</v>
      </c>
      <c r="BQ2453" s="533">
        <f t="shared" si="11914"/>
        <v>163</v>
      </c>
      <c r="BR2453" s="533">
        <f t="shared" si="11915"/>
        <v>75</v>
      </c>
      <c r="BS2453" s="533">
        <f t="shared" si="11916"/>
        <v>238</v>
      </c>
      <c r="BT2453" s="533">
        <f>AT2453</f>
        <v>1</v>
      </c>
      <c r="BU2453" s="533">
        <f t="shared" si="11917"/>
        <v>5</v>
      </c>
      <c r="BV2453" s="533">
        <f t="shared" si="11918"/>
        <v>6</v>
      </c>
      <c r="BW2453" s="536">
        <f>SUM(BH2453,BK2453,BN2453,BQ2453,BT2453)</f>
        <v>387</v>
      </c>
      <c r="BX2453" s="536">
        <f t="shared" si="11919"/>
        <v>206</v>
      </c>
      <c r="BY2453" s="536">
        <f t="shared" si="11920"/>
        <v>593</v>
      </c>
      <c r="BZ2453" t="s">
        <v>74</v>
      </c>
      <c r="CA2453" s="553">
        <f>AZ2453</f>
        <v>19</v>
      </c>
      <c r="CB2453" s="553">
        <f t="shared" si="11921"/>
        <v>14</v>
      </c>
      <c r="CC2453" s="553">
        <f t="shared" si="11922"/>
        <v>33</v>
      </c>
      <c r="CD2453" s="553">
        <f>BC2453</f>
        <v>2</v>
      </c>
      <c r="CE2453" s="553">
        <f t="shared" si="11923"/>
        <v>4</v>
      </c>
      <c r="CF2453" s="553">
        <f t="shared" si="11924"/>
        <v>6</v>
      </c>
    </row>
    <row r="2454" spans="1:84">
      <c r="A2454" s="149" t="s">
        <v>74</v>
      </c>
      <c r="B2454" s="151"/>
      <c r="C2454" s="151"/>
      <c r="D2454" s="151"/>
      <c r="E2454" s="375"/>
      <c r="F2454" s="592">
        <f>SUM(F2452:F2453)</f>
        <v>2236</v>
      </c>
      <c r="G2454" s="168">
        <f t="shared" ref="G2454" si="11927">SUM(G2452:G2453)</f>
        <v>296</v>
      </c>
      <c r="H2454" s="168">
        <f t="shared" ref="H2454:BE2454" si="11928">SUM(H2452:H2453)</f>
        <v>195</v>
      </c>
      <c r="I2454" s="168">
        <f t="shared" si="11928"/>
        <v>491</v>
      </c>
      <c r="J2454" s="168">
        <f t="shared" si="11928"/>
        <v>99</v>
      </c>
      <c r="K2454" s="168">
        <f t="shared" si="11928"/>
        <v>55</v>
      </c>
      <c r="L2454" s="168">
        <f t="shared" si="11928"/>
        <v>154</v>
      </c>
      <c r="M2454" s="168">
        <f t="shared" si="11928"/>
        <v>32</v>
      </c>
      <c r="N2454" s="168">
        <f t="shared" si="11928"/>
        <v>32</v>
      </c>
      <c r="O2454" s="168">
        <f t="shared" si="11928"/>
        <v>64</v>
      </c>
      <c r="P2454" s="168">
        <f t="shared" si="11928"/>
        <v>295</v>
      </c>
      <c r="Q2454" s="168">
        <f t="shared" si="11928"/>
        <v>165</v>
      </c>
      <c r="R2454" s="168">
        <f t="shared" si="11928"/>
        <v>460</v>
      </c>
      <c r="S2454" s="502">
        <f t="shared" si="11928"/>
        <v>0</v>
      </c>
      <c r="T2454" s="168">
        <f t="shared" si="11928"/>
        <v>10</v>
      </c>
      <c r="U2454" s="168">
        <f t="shared" si="11928"/>
        <v>7</v>
      </c>
      <c r="V2454" s="168">
        <f t="shared" si="11928"/>
        <v>17</v>
      </c>
      <c r="W2454" s="168">
        <f t="shared" si="11928"/>
        <v>0</v>
      </c>
      <c r="X2454" s="168">
        <f t="shared" si="11928"/>
        <v>0</v>
      </c>
      <c r="Y2454" s="168">
        <f t="shared" si="11928"/>
        <v>0</v>
      </c>
      <c r="Z2454" s="168">
        <f t="shared" si="11928"/>
        <v>0</v>
      </c>
      <c r="AA2454" s="168">
        <f t="shared" si="11928"/>
        <v>0</v>
      </c>
      <c r="AB2454" s="168">
        <f t="shared" si="11928"/>
        <v>0</v>
      </c>
      <c r="AC2454" s="168">
        <f t="shared" si="11928"/>
        <v>0</v>
      </c>
      <c r="AD2454" s="168">
        <f t="shared" si="11928"/>
        <v>0</v>
      </c>
      <c r="AE2454" s="168">
        <f t="shared" si="11928"/>
        <v>0</v>
      </c>
      <c r="AF2454" s="502">
        <f t="shared" si="11928"/>
        <v>8</v>
      </c>
      <c r="AG2454" s="168">
        <f t="shared" si="11928"/>
        <v>9</v>
      </c>
      <c r="AH2454" s="168">
        <f t="shared" si="11928"/>
        <v>3</v>
      </c>
      <c r="AI2454" s="168">
        <f t="shared" si="11928"/>
        <v>12</v>
      </c>
      <c r="AJ2454" s="168">
        <f t="shared" si="11928"/>
        <v>1</v>
      </c>
      <c r="AK2454" s="168">
        <f t="shared" si="11928"/>
        <v>0</v>
      </c>
      <c r="AL2454" s="168">
        <f t="shared" si="11928"/>
        <v>1</v>
      </c>
      <c r="AM2454" s="168">
        <f t="shared" si="11928"/>
        <v>1</v>
      </c>
      <c r="AN2454" s="168">
        <f t="shared" si="11928"/>
        <v>0</v>
      </c>
      <c r="AO2454" s="168">
        <f t="shared" si="11928"/>
        <v>1</v>
      </c>
      <c r="AP2454" s="168">
        <f t="shared" si="11928"/>
        <v>6</v>
      </c>
      <c r="AQ2454" s="168">
        <f t="shared" si="11928"/>
        <v>2</v>
      </c>
      <c r="AR2454" s="168">
        <f t="shared" si="11928"/>
        <v>8</v>
      </c>
      <c r="AS2454" s="502">
        <f t="shared" si="11928"/>
        <v>0</v>
      </c>
      <c r="AT2454" s="168">
        <f t="shared" si="11928"/>
        <v>6</v>
      </c>
      <c r="AU2454" s="168">
        <f t="shared" si="11928"/>
        <v>10</v>
      </c>
      <c r="AV2454" s="168">
        <f t="shared" si="11928"/>
        <v>16</v>
      </c>
      <c r="AW2454" s="569">
        <f t="shared" si="11928"/>
        <v>755</v>
      </c>
      <c r="AX2454" s="569">
        <f t="shared" si="11928"/>
        <v>469</v>
      </c>
      <c r="AY2454" s="569">
        <f t="shared" si="11928"/>
        <v>1224</v>
      </c>
      <c r="AZ2454" s="168">
        <f t="shared" si="11928"/>
        <v>34</v>
      </c>
      <c r="BA2454" s="168">
        <f t="shared" si="11928"/>
        <v>21</v>
      </c>
      <c r="BB2454" s="168">
        <f t="shared" si="11928"/>
        <v>55</v>
      </c>
      <c r="BC2454" s="168">
        <f t="shared" si="11928"/>
        <v>7</v>
      </c>
      <c r="BD2454" s="168">
        <f t="shared" si="11928"/>
        <v>4</v>
      </c>
      <c r="BE2454" s="168">
        <f t="shared" si="11928"/>
        <v>11</v>
      </c>
      <c r="BF2454" s="523"/>
      <c r="BG2454" s="605">
        <f>SUM(F2454,S2454,AF2454,AS2454)</f>
        <v>2244</v>
      </c>
      <c r="BH2454" s="533">
        <f>SUM(G2454,T2454,AG2454)</f>
        <v>315</v>
      </c>
      <c r="BI2454" s="533">
        <f t="shared" si="11907"/>
        <v>205</v>
      </c>
      <c r="BJ2454" s="533">
        <f t="shared" si="11908"/>
        <v>520</v>
      </c>
      <c r="BK2454" s="533">
        <f t="shared" si="11909"/>
        <v>100</v>
      </c>
      <c r="BL2454" s="533">
        <f t="shared" si="11910"/>
        <v>55</v>
      </c>
      <c r="BM2454" s="533">
        <f t="shared" si="11911"/>
        <v>155</v>
      </c>
      <c r="BN2454" s="533">
        <f>SUM(M2454,Z2454,AM2454)</f>
        <v>33</v>
      </c>
      <c r="BO2454" s="533">
        <f t="shared" si="11912"/>
        <v>32</v>
      </c>
      <c r="BP2454" s="533">
        <f t="shared" si="11913"/>
        <v>65</v>
      </c>
      <c r="BQ2454" s="533">
        <f t="shared" si="11914"/>
        <v>301</v>
      </c>
      <c r="BR2454" s="533">
        <f t="shared" si="11915"/>
        <v>167</v>
      </c>
      <c r="BS2454" s="533">
        <f t="shared" si="11916"/>
        <v>468</v>
      </c>
      <c r="BT2454" s="533">
        <f>AT2454</f>
        <v>6</v>
      </c>
      <c r="BU2454" s="533">
        <f t="shared" si="11917"/>
        <v>10</v>
      </c>
      <c r="BV2454" s="533">
        <f t="shared" si="11918"/>
        <v>16</v>
      </c>
      <c r="BW2454" s="536">
        <f>SUM(BH2454,BK2454,BN2454,BQ2454,BT2454)</f>
        <v>755</v>
      </c>
      <c r="BX2454" s="536">
        <f t="shared" si="11919"/>
        <v>469</v>
      </c>
      <c r="BY2454" s="536">
        <f t="shared" si="11920"/>
        <v>1224</v>
      </c>
      <c r="BZ2454" t="s">
        <v>74</v>
      </c>
      <c r="CA2454" s="553">
        <f>AZ2454</f>
        <v>34</v>
      </c>
      <c r="CB2454" s="553">
        <f t="shared" si="11921"/>
        <v>21</v>
      </c>
      <c r="CC2454" s="553">
        <f t="shared" si="11922"/>
        <v>55</v>
      </c>
      <c r="CD2454" s="553">
        <f>BC2454</f>
        <v>7</v>
      </c>
      <c r="CE2454" s="553">
        <f t="shared" si="11923"/>
        <v>4</v>
      </c>
      <c r="CF2454" s="553">
        <f t="shared" si="11924"/>
        <v>11</v>
      </c>
    </row>
    <row r="2455" spans="1:84">
      <c r="A2455" s="149"/>
      <c r="B2455" s="151"/>
      <c r="C2455" s="151"/>
      <c r="D2455" s="151"/>
      <c r="E2455" s="375"/>
      <c r="F2455" s="592"/>
      <c r="G2455" s="168"/>
      <c r="H2455" s="168"/>
      <c r="I2455" s="168"/>
      <c r="J2455" s="168"/>
      <c r="K2455" s="168"/>
      <c r="L2455" s="168"/>
      <c r="M2455" s="168"/>
      <c r="N2455" s="168"/>
      <c r="O2455" s="168"/>
      <c r="P2455" s="168"/>
      <c r="Q2455" s="168"/>
      <c r="R2455" s="168"/>
      <c r="S2455" s="502"/>
      <c r="T2455" s="168"/>
      <c r="U2455" s="168"/>
      <c r="V2455" s="168"/>
      <c r="W2455" s="168"/>
      <c r="X2455" s="168"/>
      <c r="Y2455" s="168"/>
      <c r="Z2455" s="168"/>
      <c r="AA2455" s="168"/>
      <c r="AB2455" s="168"/>
      <c r="AC2455" s="168"/>
      <c r="AD2455" s="168"/>
      <c r="AE2455" s="168"/>
      <c r="AF2455" s="502"/>
      <c r="AG2455" s="168"/>
      <c r="AH2455" s="168"/>
      <c r="AI2455" s="168"/>
      <c r="AJ2455" s="168"/>
      <c r="AK2455" s="168"/>
      <c r="AL2455" s="168"/>
      <c r="AM2455" s="168"/>
      <c r="AN2455" s="168"/>
      <c r="AO2455" s="168"/>
      <c r="AP2455" s="168"/>
      <c r="AQ2455" s="168"/>
      <c r="AR2455" s="168"/>
      <c r="AS2455" s="502"/>
      <c r="AT2455" s="168"/>
      <c r="AU2455" s="168"/>
      <c r="AV2455" s="168"/>
      <c r="AW2455" s="569"/>
      <c r="AX2455" s="569"/>
      <c r="AY2455" s="569"/>
      <c r="AZ2455" s="168"/>
      <c r="BA2455" s="168"/>
      <c r="BB2455" s="168"/>
      <c r="BC2455" s="168"/>
      <c r="BD2455" s="168"/>
      <c r="BE2455" s="168"/>
      <c r="BF2455" s="523"/>
    </row>
    <row r="2456" spans="1:84">
      <c r="A2456" s="149"/>
      <c r="B2456" s="151"/>
      <c r="C2456" s="151"/>
      <c r="D2456" s="151"/>
      <c r="E2456" s="375" t="s">
        <v>74</v>
      </c>
      <c r="F2456" s="592"/>
      <c r="G2456" s="168"/>
      <c r="H2456" s="168"/>
      <c r="I2456" s="168"/>
      <c r="J2456" s="168"/>
      <c r="K2456" s="168"/>
      <c r="L2456" s="168"/>
      <c r="M2456" s="168"/>
      <c r="N2456" s="168"/>
      <c r="O2456" s="168"/>
      <c r="P2456" s="168"/>
      <c r="Q2456" s="168"/>
      <c r="R2456" s="168"/>
      <c r="S2456" s="502"/>
      <c r="T2456" s="168"/>
      <c r="U2456" s="168"/>
      <c r="V2456" s="168"/>
      <c r="W2456" s="168"/>
      <c r="X2456" s="168"/>
      <c r="Y2456" s="168"/>
      <c r="Z2456" s="168"/>
      <c r="AA2456" s="168"/>
      <c r="AB2456" s="168"/>
      <c r="AC2456" s="168"/>
      <c r="AD2456" s="168"/>
      <c r="AE2456" s="168"/>
      <c r="AF2456" s="502"/>
      <c r="AG2456" s="168"/>
      <c r="AH2456" s="168"/>
      <c r="AI2456" s="168"/>
      <c r="AJ2456" s="168"/>
      <c r="AK2456" s="168"/>
      <c r="AL2456" s="168"/>
      <c r="AM2456" s="168"/>
      <c r="AN2456" s="168"/>
      <c r="AO2456" s="168"/>
      <c r="AP2456" s="168"/>
      <c r="AQ2456" s="168"/>
      <c r="AR2456" s="168"/>
      <c r="AS2456" s="502"/>
      <c r="AT2456" s="168"/>
      <c r="AU2456" s="168"/>
      <c r="AV2456" s="168"/>
      <c r="AW2456" s="569"/>
      <c r="AX2456" s="569"/>
      <c r="AY2456" s="569"/>
      <c r="AZ2456" s="168"/>
      <c r="BA2456" s="168"/>
      <c r="BB2456" s="168"/>
      <c r="BC2456" s="168"/>
      <c r="BD2456" s="168"/>
      <c r="BE2456" s="168"/>
      <c r="BF2456" s="523"/>
    </row>
    <row r="2457" spans="1:84">
      <c r="A2457" s="149"/>
      <c r="B2457" s="151" t="s">
        <v>261</v>
      </c>
      <c r="C2457" s="151"/>
      <c r="D2457" s="151"/>
      <c r="E2457" s="375" t="s">
        <v>176</v>
      </c>
      <c r="F2457" s="591">
        <f>SUM(F2439)</f>
        <v>271</v>
      </c>
      <c r="G2457" s="159">
        <f t="shared" ref="G2457" si="11929">SUM(G2439)</f>
        <v>35</v>
      </c>
      <c r="H2457" s="159">
        <f t="shared" ref="H2457:BE2457" si="11930">SUM(H2439)</f>
        <v>8</v>
      </c>
      <c r="I2457" s="159">
        <f t="shared" si="11930"/>
        <v>43</v>
      </c>
      <c r="J2457" s="159">
        <f t="shared" si="11930"/>
        <v>19</v>
      </c>
      <c r="K2457" s="159">
        <f t="shared" si="11930"/>
        <v>3</v>
      </c>
      <c r="L2457" s="159">
        <f t="shared" si="11930"/>
        <v>22</v>
      </c>
      <c r="M2457" s="159">
        <f t="shared" si="11930"/>
        <v>2</v>
      </c>
      <c r="N2457" s="159">
        <f t="shared" si="11930"/>
        <v>0</v>
      </c>
      <c r="O2457" s="159">
        <f t="shared" si="11930"/>
        <v>2</v>
      </c>
      <c r="P2457" s="159">
        <f t="shared" si="11930"/>
        <v>48</v>
      </c>
      <c r="Q2457" s="159">
        <f t="shared" si="11930"/>
        <v>11</v>
      </c>
      <c r="R2457" s="159">
        <f t="shared" si="11930"/>
        <v>59</v>
      </c>
      <c r="S2457" s="503">
        <f t="shared" si="11930"/>
        <v>0</v>
      </c>
      <c r="T2457" s="159">
        <f t="shared" si="11930"/>
        <v>0</v>
      </c>
      <c r="U2457" s="159">
        <f t="shared" si="11930"/>
        <v>0</v>
      </c>
      <c r="V2457" s="159">
        <f t="shared" si="11930"/>
        <v>0</v>
      </c>
      <c r="W2457" s="159">
        <f t="shared" si="11930"/>
        <v>0</v>
      </c>
      <c r="X2457" s="159">
        <f t="shared" si="11930"/>
        <v>0</v>
      </c>
      <c r="Y2457" s="159">
        <f t="shared" si="11930"/>
        <v>0</v>
      </c>
      <c r="Z2457" s="159">
        <f t="shared" si="11930"/>
        <v>0</v>
      </c>
      <c r="AA2457" s="159">
        <f t="shared" si="11930"/>
        <v>0</v>
      </c>
      <c r="AB2457" s="159">
        <f t="shared" si="11930"/>
        <v>0</v>
      </c>
      <c r="AC2457" s="159">
        <f t="shared" si="11930"/>
        <v>0</v>
      </c>
      <c r="AD2457" s="159">
        <f t="shared" si="11930"/>
        <v>0</v>
      </c>
      <c r="AE2457" s="159">
        <f t="shared" si="11930"/>
        <v>0</v>
      </c>
      <c r="AF2457" s="503">
        <f t="shared" si="11930"/>
        <v>0</v>
      </c>
      <c r="AG2457" s="159">
        <f t="shared" si="11930"/>
        <v>0</v>
      </c>
      <c r="AH2457" s="159">
        <f t="shared" si="11930"/>
        <v>0</v>
      </c>
      <c r="AI2457" s="159">
        <f t="shared" si="11930"/>
        <v>0</v>
      </c>
      <c r="AJ2457" s="159">
        <f t="shared" si="11930"/>
        <v>0</v>
      </c>
      <c r="AK2457" s="159">
        <f t="shared" si="11930"/>
        <v>0</v>
      </c>
      <c r="AL2457" s="159">
        <f t="shared" si="11930"/>
        <v>0</v>
      </c>
      <c r="AM2457" s="159">
        <f t="shared" si="11930"/>
        <v>0</v>
      </c>
      <c r="AN2457" s="159">
        <f t="shared" si="11930"/>
        <v>0</v>
      </c>
      <c r="AO2457" s="159">
        <f t="shared" si="11930"/>
        <v>0</v>
      </c>
      <c r="AP2457" s="159">
        <f t="shared" si="11930"/>
        <v>0</v>
      </c>
      <c r="AQ2457" s="159">
        <f t="shared" si="11930"/>
        <v>0</v>
      </c>
      <c r="AR2457" s="159">
        <f t="shared" si="11930"/>
        <v>0</v>
      </c>
      <c r="AS2457" s="503">
        <f t="shared" si="11930"/>
        <v>0</v>
      </c>
      <c r="AT2457" s="159">
        <f t="shared" si="11930"/>
        <v>0</v>
      </c>
      <c r="AU2457" s="159">
        <f t="shared" si="11930"/>
        <v>1</v>
      </c>
      <c r="AV2457" s="159">
        <f t="shared" si="11930"/>
        <v>1</v>
      </c>
      <c r="AW2457" s="570">
        <f t="shared" si="11930"/>
        <v>104</v>
      </c>
      <c r="AX2457" s="570">
        <f t="shared" si="11930"/>
        <v>23</v>
      </c>
      <c r="AY2457" s="570">
        <f t="shared" si="11930"/>
        <v>127</v>
      </c>
      <c r="AZ2457" s="159">
        <f t="shared" si="11930"/>
        <v>12</v>
      </c>
      <c r="BA2457" s="159">
        <f t="shared" si="11930"/>
        <v>10</v>
      </c>
      <c r="BB2457" s="159">
        <f t="shared" si="11930"/>
        <v>22</v>
      </c>
      <c r="BC2457" s="159">
        <f t="shared" si="11930"/>
        <v>1</v>
      </c>
      <c r="BD2457" s="159">
        <f t="shared" si="11930"/>
        <v>0</v>
      </c>
      <c r="BE2457" s="159">
        <f t="shared" si="11930"/>
        <v>1</v>
      </c>
      <c r="BF2457" s="474"/>
      <c r="BG2457" s="605">
        <f>SUM(F2457,S2457,AF2457,AS2457)</f>
        <v>271</v>
      </c>
      <c r="BH2457" s="533">
        <f>SUM(G2457,T2457,AG2457)</f>
        <v>35</v>
      </c>
      <c r="BI2457" s="533">
        <f t="shared" ref="BI2457:BI2459" si="11931">SUM(H2457,U2457,AH2457)</f>
        <v>8</v>
      </c>
      <c r="BJ2457" s="533">
        <f t="shared" ref="BJ2457:BJ2459" si="11932">SUM(I2457,V2457,AI2457)</f>
        <v>43</v>
      </c>
      <c r="BK2457" s="533">
        <f t="shared" ref="BK2457:BK2459" si="11933">SUM(J2457,W2457,AJ2457)</f>
        <v>19</v>
      </c>
      <c r="BL2457" s="533">
        <f t="shared" ref="BL2457:BL2459" si="11934">SUM(K2457,X2457,AK2457)</f>
        <v>3</v>
      </c>
      <c r="BM2457" s="533">
        <f t="shared" ref="BM2457:BM2459" si="11935">SUM(L2457,Y2457,AL2457)</f>
        <v>22</v>
      </c>
      <c r="BN2457" s="533">
        <f>SUM(M2457,Z2457,AM2457)</f>
        <v>2</v>
      </c>
      <c r="BO2457" s="533">
        <f t="shared" ref="BO2457:BO2459" si="11936">SUM(N2457,AA2457,AN2457)</f>
        <v>0</v>
      </c>
      <c r="BP2457" s="533">
        <f t="shared" ref="BP2457:BP2459" si="11937">SUM(O2457,AB2457,AO2457)</f>
        <v>2</v>
      </c>
      <c r="BQ2457" s="533">
        <f t="shared" ref="BQ2457:BQ2459" si="11938">SUM(P2457,AC2457,AP2457)</f>
        <v>48</v>
      </c>
      <c r="BR2457" s="533">
        <f t="shared" ref="BR2457:BR2459" si="11939">SUM(Q2457,AD2457,AQ2457)</f>
        <v>11</v>
      </c>
      <c r="BS2457" s="533">
        <f t="shared" ref="BS2457:BS2459" si="11940">SUM(R2457,AE2457,AR2457)</f>
        <v>59</v>
      </c>
      <c r="BT2457" s="533">
        <f>AT2457</f>
        <v>0</v>
      </c>
      <c r="BU2457" s="533">
        <f t="shared" ref="BU2457:BU2459" si="11941">AU2457</f>
        <v>1</v>
      </c>
      <c r="BV2457" s="533">
        <f t="shared" ref="BV2457:BV2459" si="11942">AV2457</f>
        <v>1</v>
      </c>
      <c r="BW2457" s="536">
        <f>SUM(BH2457,BK2457,BN2457,BQ2457,BT2457)</f>
        <v>104</v>
      </c>
      <c r="BX2457" s="536">
        <f t="shared" ref="BX2457:BX2459" si="11943">SUM(BI2457,BL2457,BO2457,BR2457,BU2457)</f>
        <v>23</v>
      </c>
      <c r="BY2457" s="536">
        <f t="shared" ref="BY2457:BY2459" si="11944">SUM(BJ2457,BM2457,BP2457,BS2457,BV2457)</f>
        <v>127</v>
      </c>
      <c r="BZ2457" t="s">
        <v>74</v>
      </c>
      <c r="CA2457" s="553">
        <f>AZ2457</f>
        <v>12</v>
      </c>
      <c r="CB2457" s="553">
        <f t="shared" ref="CB2457:CB2459" si="11945">BA2457</f>
        <v>10</v>
      </c>
      <c r="CC2457" s="553">
        <f t="shared" ref="CC2457:CC2459" si="11946">BB2457</f>
        <v>22</v>
      </c>
      <c r="CD2457" s="553">
        <f>BC2457</f>
        <v>1</v>
      </c>
      <c r="CE2457" s="553">
        <f t="shared" ref="CE2457:CE2459" si="11947">BD2457</f>
        <v>0</v>
      </c>
      <c r="CF2457" s="553">
        <f t="shared" ref="CF2457:CF2459" si="11948">BE2457</f>
        <v>1</v>
      </c>
    </row>
    <row r="2458" spans="1:84">
      <c r="A2458" s="149"/>
      <c r="B2458" s="151"/>
      <c r="C2458" s="151"/>
      <c r="D2458" s="151"/>
      <c r="E2458" s="375"/>
      <c r="F2458" s="591">
        <f t="shared" ref="F2458:G2458" si="11949">SUM(F2440)</f>
        <v>200</v>
      </c>
      <c r="G2458" s="159">
        <f t="shared" si="11949"/>
        <v>4</v>
      </c>
      <c r="H2458" s="159">
        <f t="shared" ref="H2458:BE2458" si="11950">SUM(H2440)</f>
        <v>4</v>
      </c>
      <c r="I2458" s="159">
        <f t="shared" si="11950"/>
        <v>8</v>
      </c>
      <c r="J2458" s="159">
        <f t="shared" si="11950"/>
        <v>2</v>
      </c>
      <c r="K2458" s="159">
        <f t="shared" si="11950"/>
        <v>3</v>
      </c>
      <c r="L2458" s="159">
        <f t="shared" si="11950"/>
        <v>5</v>
      </c>
      <c r="M2458" s="159">
        <f t="shared" si="11950"/>
        <v>0</v>
      </c>
      <c r="N2458" s="159">
        <f t="shared" si="11950"/>
        <v>0</v>
      </c>
      <c r="O2458" s="159">
        <f t="shared" si="11950"/>
        <v>0</v>
      </c>
      <c r="P2458" s="159">
        <f t="shared" si="11950"/>
        <v>13</v>
      </c>
      <c r="Q2458" s="159">
        <f t="shared" si="11950"/>
        <v>6</v>
      </c>
      <c r="R2458" s="159">
        <f t="shared" si="11950"/>
        <v>19</v>
      </c>
      <c r="S2458" s="503">
        <f t="shared" si="11950"/>
        <v>0</v>
      </c>
      <c r="T2458" s="159">
        <f t="shared" si="11950"/>
        <v>0</v>
      </c>
      <c r="U2458" s="159">
        <f t="shared" si="11950"/>
        <v>0</v>
      </c>
      <c r="V2458" s="159">
        <f t="shared" si="11950"/>
        <v>0</v>
      </c>
      <c r="W2458" s="159">
        <f t="shared" si="11950"/>
        <v>0</v>
      </c>
      <c r="X2458" s="159">
        <f t="shared" si="11950"/>
        <v>0</v>
      </c>
      <c r="Y2458" s="159">
        <f t="shared" si="11950"/>
        <v>0</v>
      </c>
      <c r="Z2458" s="159">
        <f t="shared" si="11950"/>
        <v>0</v>
      </c>
      <c r="AA2458" s="159">
        <f t="shared" si="11950"/>
        <v>0</v>
      </c>
      <c r="AB2458" s="159">
        <f t="shared" si="11950"/>
        <v>0</v>
      </c>
      <c r="AC2458" s="159">
        <f t="shared" si="11950"/>
        <v>0</v>
      </c>
      <c r="AD2458" s="159">
        <f t="shared" si="11950"/>
        <v>0</v>
      </c>
      <c r="AE2458" s="159">
        <f t="shared" si="11950"/>
        <v>0</v>
      </c>
      <c r="AF2458" s="503">
        <f t="shared" si="11950"/>
        <v>0</v>
      </c>
      <c r="AG2458" s="159">
        <f t="shared" si="11950"/>
        <v>0</v>
      </c>
      <c r="AH2458" s="159">
        <f t="shared" si="11950"/>
        <v>0</v>
      </c>
      <c r="AI2458" s="159">
        <f t="shared" si="11950"/>
        <v>0</v>
      </c>
      <c r="AJ2458" s="159">
        <f t="shared" si="11950"/>
        <v>0</v>
      </c>
      <c r="AK2458" s="159">
        <f t="shared" si="11950"/>
        <v>0</v>
      </c>
      <c r="AL2458" s="159">
        <f t="shared" si="11950"/>
        <v>0</v>
      </c>
      <c r="AM2458" s="159">
        <f t="shared" si="11950"/>
        <v>0</v>
      </c>
      <c r="AN2458" s="159">
        <f t="shared" si="11950"/>
        <v>0</v>
      </c>
      <c r="AO2458" s="159">
        <f t="shared" si="11950"/>
        <v>0</v>
      </c>
      <c r="AP2458" s="159">
        <f t="shared" si="11950"/>
        <v>0</v>
      </c>
      <c r="AQ2458" s="159">
        <f t="shared" si="11950"/>
        <v>0</v>
      </c>
      <c r="AR2458" s="159">
        <f t="shared" si="11950"/>
        <v>0</v>
      </c>
      <c r="AS2458" s="503">
        <f t="shared" si="11950"/>
        <v>0</v>
      </c>
      <c r="AT2458" s="159">
        <f t="shared" si="11950"/>
        <v>1</v>
      </c>
      <c r="AU2458" s="159">
        <f t="shared" si="11950"/>
        <v>0</v>
      </c>
      <c r="AV2458" s="159">
        <f t="shared" si="11950"/>
        <v>1</v>
      </c>
      <c r="AW2458" s="570">
        <f t="shared" si="11950"/>
        <v>20</v>
      </c>
      <c r="AX2458" s="570">
        <f t="shared" si="11950"/>
        <v>13</v>
      </c>
      <c r="AY2458" s="570">
        <f t="shared" si="11950"/>
        <v>33</v>
      </c>
      <c r="AZ2458" s="159">
        <f t="shared" si="11950"/>
        <v>6</v>
      </c>
      <c r="BA2458" s="159">
        <f t="shared" si="11950"/>
        <v>5</v>
      </c>
      <c r="BB2458" s="159">
        <f t="shared" si="11950"/>
        <v>11</v>
      </c>
      <c r="BC2458" s="159">
        <f t="shared" si="11950"/>
        <v>0</v>
      </c>
      <c r="BD2458" s="159">
        <f t="shared" si="11950"/>
        <v>0</v>
      </c>
      <c r="BE2458" s="159">
        <f t="shared" si="11950"/>
        <v>0</v>
      </c>
      <c r="BF2458" s="474"/>
      <c r="BG2458" s="605">
        <f>SUM(F2458,S2458,AF2458,AS2458)</f>
        <v>200</v>
      </c>
      <c r="BH2458" s="533">
        <f>SUM(G2458,T2458,AG2458)</f>
        <v>4</v>
      </c>
      <c r="BI2458" s="533">
        <f t="shared" si="11931"/>
        <v>4</v>
      </c>
      <c r="BJ2458" s="533">
        <f t="shared" si="11932"/>
        <v>8</v>
      </c>
      <c r="BK2458" s="533">
        <f t="shared" si="11933"/>
        <v>2</v>
      </c>
      <c r="BL2458" s="533">
        <f t="shared" si="11934"/>
        <v>3</v>
      </c>
      <c r="BM2458" s="533">
        <f t="shared" si="11935"/>
        <v>5</v>
      </c>
      <c r="BN2458" s="533">
        <f>SUM(M2458,Z2458,AM2458)</f>
        <v>0</v>
      </c>
      <c r="BO2458" s="533">
        <f t="shared" si="11936"/>
        <v>0</v>
      </c>
      <c r="BP2458" s="533">
        <f t="shared" si="11937"/>
        <v>0</v>
      </c>
      <c r="BQ2458" s="533">
        <f t="shared" si="11938"/>
        <v>13</v>
      </c>
      <c r="BR2458" s="533">
        <f t="shared" si="11939"/>
        <v>6</v>
      </c>
      <c r="BS2458" s="533">
        <f t="shared" si="11940"/>
        <v>19</v>
      </c>
      <c r="BT2458" s="533">
        <f>AT2458</f>
        <v>1</v>
      </c>
      <c r="BU2458" s="533">
        <f t="shared" si="11941"/>
        <v>0</v>
      </c>
      <c r="BV2458" s="533">
        <f t="shared" si="11942"/>
        <v>1</v>
      </c>
      <c r="BW2458" s="536">
        <f>SUM(BH2458,BK2458,BN2458,BQ2458,BT2458)</f>
        <v>20</v>
      </c>
      <c r="BX2458" s="536">
        <f t="shared" si="11943"/>
        <v>13</v>
      </c>
      <c r="BY2458" s="536">
        <f t="shared" si="11944"/>
        <v>33</v>
      </c>
      <c r="BZ2458" t="s">
        <v>74</v>
      </c>
      <c r="CA2458" s="553">
        <f>AZ2458</f>
        <v>6</v>
      </c>
      <c r="CB2458" s="553">
        <f t="shared" si="11945"/>
        <v>5</v>
      </c>
      <c r="CC2458" s="553">
        <f t="shared" si="11946"/>
        <v>11</v>
      </c>
      <c r="CD2458" s="553">
        <f>BC2458</f>
        <v>0</v>
      </c>
      <c r="CE2458" s="553">
        <f t="shared" si="11947"/>
        <v>0</v>
      </c>
      <c r="CF2458" s="553">
        <f t="shared" si="11948"/>
        <v>0</v>
      </c>
    </row>
    <row r="2459" spans="1:84">
      <c r="A2459" s="149"/>
      <c r="B2459" s="151"/>
      <c r="C2459" s="151"/>
      <c r="D2459" s="151"/>
      <c r="E2459" s="375"/>
      <c r="F2459" s="592">
        <f>SUM(F2457:F2458)</f>
        <v>471</v>
      </c>
      <c r="G2459" s="168">
        <f t="shared" ref="G2459" si="11951">SUM(G2457:G2458)</f>
        <v>39</v>
      </c>
      <c r="H2459" s="168">
        <f t="shared" ref="H2459:BE2459" si="11952">SUM(H2457:H2458)</f>
        <v>12</v>
      </c>
      <c r="I2459" s="168">
        <f t="shared" si="11952"/>
        <v>51</v>
      </c>
      <c r="J2459" s="168">
        <f t="shared" si="11952"/>
        <v>21</v>
      </c>
      <c r="K2459" s="168">
        <f t="shared" si="11952"/>
        <v>6</v>
      </c>
      <c r="L2459" s="168">
        <f t="shared" si="11952"/>
        <v>27</v>
      </c>
      <c r="M2459" s="168">
        <f t="shared" si="11952"/>
        <v>2</v>
      </c>
      <c r="N2459" s="168">
        <f t="shared" si="11952"/>
        <v>0</v>
      </c>
      <c r="O2459" s="168">
        <f t="shared" si="11952"/>
        <v>2</v>
      </c>
      <c r="P2459" s="168">
        <f t="shared" si="11952"/>
        <v>61</v>
      </c>
      <c r="Q2459" s="168">
        <f t="shared" si="11952"/>
        <v>17</v>
      </c>
      <c r="R2459" s="168">
        <f t="shared" si="11952"/>
        <v>78</v>
      </c>
      <c r="S2459" s="502">
        <f t="shared" si="11952"/>
        <v>0</v>
      </c>
      <c r="T2459" s="168">
        <f t="shared" si="11952"/>
        <v>0</v>
      </c>
      <c r="U2459" s="168">
        <f t="shared" si="11952"/>
        <v>0</v>
      </c>
      <c r="V2459" s="168">
        <f t="shared" si="11952"/>
        <v>0</v>
      </c>
      <c r="W2459" s="168">
        <f t="shared" si="11952"/>
        <v>0</v>
      </c>
      <c r="X2459" s="168">
        <f t="shared" si="11952"/>
        <v>0</v>
      </c>
      <c r="Y2459" s="168">
        <f t="shared" si="11952"/>
        <v>0</v>
      </c>
      <c r="Z2459" s="168">
        <f t="shared" si="11952"/>
        <v>0</v>
      </c>
      <c r="AA2459" s="168">
        <f t="shared" si="11952"/>
        <v>0</v>
      </c>
      <c r="AB2459" s="168">
        <f t="shared" si="11952"/>
        <v>0</v>
      </c>
      <c r="AC2459" s="168">
        <f t="shared" si="11952"/>
        <v>0</v>
      </c>
      <c r="AD2459" s="168">
        <f t="shared" si="11952"/>
        <v>0</v>
      </c>
      <c r="AE2459" s="168">
        <f t="shared" si="11952"/>
        <v>0</v>
      </c>
      <c r="AF2459" s="502">
        <f t="shared" si="11952"/>
        <v>0</v>
      </c>
      <c r="AG2459" s="168">
        <f t="shared" si="11952"/>
        <v>0</v>
      </c>
      <c r="AH2459" s="168">
        <f t="shared" si="11952"/>
        <v>0</v>
      </c>
      <c r="AI2459" s="168">
        <f t="shared" si="11952"/>
        <v>0</v>
      </c>
      <c r="AJ2459" s="168">
        <f t="shared" si="11952"/>
        <v>0</v>
      </c>
      <c r="AK2459" s="168">
        <f t="shared" si="11952"/>
        <v>0</v>
      </c>
      <c r="AL2459" s="168">
        <f t="shared" si="11952"/>
        <v>0</v>
      </c>
      <c r="AM2459" s="168">
        <f t="shared" si="11952"/>
        <v>0</v>
      </c>
      <c r="AN2459" s="168">
        <f t="shared" si="11952"/>
        <v>0</v>
      </c>
      <c r="AO2459" s="168">
        <f t="shared" si="11952"/>
        <v>0</v>
      </c>
      <c r="AP2459" s="168">
        <f t="shared" si="11952"/>
        <v>0</v>
      </c>
      <c r="AQ2459" s="168">
        <f t="shared" si="11952"/>
        <v>0</v>
      </c>
      <c r="AR2459" s="168">
        <f t="shared" si="11952"/>
        <v>0</v>
      </c>
      <c r="AS2459" s="502">
        <f t="shared" si="11952"/>
        <v>0</v>
      </c>
      <c r="AT2459" s="168">
        <f t="shared" si="11952"/>
        <v>1</v>
      </c>
      <c r="AU2459" s="168">
        <f t="shared" si="11952"/>
        <v>1</v>
      </c>
      <c r="AV2459" s="168">
        <f t="shared" si="11952"/>
        <v>2</v>
      </c>
      <c r="AW2459" s="569">
        <f t="shared" si="11952"/>
        <v>124</v>
      </c>
      <c r="AX2459" s="569">
        <f t="shared" si="11952"/>
        <v>36</v>
      </c>
      <c r="AY2459" s="569">
        <f t="shared" si="11952"/>
        <v>160</v>
      </c>
      <c r="AZ2459" s="168">
        <f t="shared" si="11952"/>
        <v>18</v>
      </c>
      <c r="BA2459" s="168">
        <f t="shared" si="11952"/>
        <v>15</v>
      </c>
      <c r="BB2459" s="168">
        <f t="shared" si="11952"/>
        <v>33</v>
      </c>
      <c r="BC2459" s="168">
        <f t="shared" si="11952"/>
        <v>1</v>
      </c>
      <c r="BD2459" s="168">
        <f t="shared" si="11952"/>
        <v>0</v>
      </c>
      <c r="BE2459" s="168">
        <f t="shared" si="11952"/>
        <v>1</v>
      </c>
      <c r="BF2459" s="523"/>
      <c r="BG2459" s="605">
        <f>SUM(F2459,S2459,AF2459,AS2459)</f>
        <v>471</v>
      </c>
      <c r="BH2459" s="533">
        <f>SUM(G2459,T2459,AG2459)</f>
        <v>39</v>
      </c>
      <c r="BI2459" s="533">
        <f t="shared" si="11931"/>
        <v>12</v>
      </c>
      <c r="BJ2459" s="533">
        <f t="shared" si="11932"/>
        <v>51</v>
      </c>
      <c r="BK2459" s="533">
        <f t="shared" si="11933"/>
        <v>21</v>
      </c>
      <c r="BL2459" s="533">
        <f t="shared" si="11934"/>
        <v>6</v>
      </c>
      <c r="BM2459" s="533">
        <f t="shared" si="11935"/>
        <v>27</v>
      </c>
      <c r="BN2459" s="533">
        <f>SUM(M2459,Z2459,AM2459)</f>
        <v>2</v>
      </c>
      <c r="BO2459" s="533">
        <f t="shared" si="11936"/>
        <v>0</v>
      </c>
      <c r="BP2459" s="533">
        <f t="shared" si="11937"/>
        <v>2</v>
      </c>
      <c r="BQ2459" s="533">
        <f t="shared" si="11938"/>
        <v>61</v>
      </c>
      <c r="BR2459" s="533">
        <f t="shared" si="11939"/>
        <v>17</v>
      </c>
      <c r="BS2459" s="533">
        <f t="shared" si="11940"/>
        <v>78</v>
      </c>
      <c r="BT2459" s="533">
        <f>AT2459</f>
        <v>1</v>
      </c>
      <c r="BU2459" s="533">
        <f t="shared" si="11941"/>
        <v>1</v>
      </c>
      <c r="BV2459" s="533">
        <f t="shared" si="11942"/>
        <v>2</v>
      </c>
      <c r="BW2459" s="536">
        <f>SUM(BH2459,BK2459,BN2459,BQ2459,BT2459)</f>
        <v>124</v>
      </c>
      <c r="BX2459" s="536">
        <f t="shared" si="11943"/>
        <v>36</v>
      </c>
      <c r="BY2459" s="536">
        <f t="shared" si="11944"/>
        <v>160</v>
      </c>
      <c r="BZ2459" t="s">
        <v>74</v>
      </c>
      <c r="CA2459" s="553">
        <f>AZ2459</f>
        <v>18</v>
      </c>
      <c r="CB2459" s="553">
        <f t="shared" si="11945"/>
        <v>15</v>
      </c>
      <c r="CC2459" s="553">
        <f t="shared" si="11946"/>
        <v>33</v>
      </c>
      <c r="CD2459" s="553">
        <f>BC2459</f>
        <v>1</v>
      </c>
      <c r="CE2459" s="553">
        <f t="shared" si="11947"/>
        <v>0</v>
      </c>
      <c r="CF2459" s="553">
        <f t="shared" si="11948"/>
        <v>1</v>
      </c>
    </row>
    <row r="2460" spans="1:84">
      <c r="A2460" s="149"/>
      <c r="B2460" s="149"/>
      <c r="C2460" s="151"/>
      <c r="D2460" s="151"/>
      <c r="E2460" s="288"/>
      <c r="F2460" s="592"/>
      <c r="G2460" s="168"/>
      <c r="H2460" s="168"/>
      <c r="I2460" s="168"/>
      <c r="J2460" s="168"/>
      <c r="K2460" s="168"/>
      <c r="L2460" s="168"/>
      <c r="M2460" s="168"/>
      <c r="N2460" s="168"/>
      <c r="O2460" s="168"/>
      <c r="P2460" s="168"/>
      <c r="Q2460" s="168"/>
      <c r="R2460" s="168"/>
      <c r="S2460" s="502"/>
      <c r="T2460" s="168"/>
      <c r="U2460" s="168"/>
      <c r="V2460" s="168"/>
      <c r="W2460" s="168"/>
      <c r="X2460" s="168"/>
      <c r="Y2460" s="168"/>
      <c r="Z2460" s="168"/>
      <c r="AA2460" s="168"/>
      <c r="AB2460" s="168"/>
      <c r="AC2460" s="168"/>
      <c r="AD2460" s="168"/>
      <c r="AE2460" s="168"/>
      <c r="AF2460" s="502"/>
      <c r="AG2460" s="168"/>
      <c r="AH2460" s="168"/>
      <c r="AI2460" s="168"/>
      <c r="AJ2460" s="168"/>
      <c r="AK2460" s="168"/>
      <c r="AL2460" s="168"/>
      <c r="AM2460" s="168"/>
      <c r="AN2460" s="168"/>
      <c r="AO2460" s="168"/>
      <c r="AP2460" s="168"/>
      <c r="AQ2460" s="168"/>
      <c r="AR2460" s="168"/>
      <c r="AS2460" s="502"/>
      <c r="AT2460" s="168"/>
      <c r="AU2460" s="168"/>
      <c r="AV2460" s="168"/>
      <c r="AW2460" s="569"/>
      <c r="AX2460" s="569"/>
      <c r="AY2460" s="569"/>
      <c r="AZ2460" s="159"/>
      <c r="BA2460" s="159"/>
      <c r="BB2460" s="159"/>
      <c r="BC2460" s="168"/>
      <c r="BD2460" s="168"/>
      <c r="BE2460" s="168"/>
      <c r="BF2460" s="523"/>
    </row>
    <row r="2461" spans="1:84">
      <c r="A2461" s="149"/>
      <c r="B2461" s="149"/>
      <c r="C2461" s="151"/>
      <c r="D2461" s="151"/>
      <c r="E2461" s="288"/>
      <c r="F2461" s="592"/>
      <c r="G2461" s="168"/>
      <c r="H2461" s="168"/>
      <c r="I2461" s="168"/>
      <c r="J2461" s="168"/>
      <c r="K2461" s="168"/>
      <c r="L2461" s="168"/>
      <c r="M2461" s="168"/>
      <c r="N2461" s="168"/>
      <c r="O2461" s="168"/>
      <c r="P2461" s="168"/>
      <c r="Q2461" s="168"/>
      <c r="R2461" s="168"/>
      <c r="S2461" s="502"/>
      <c r="T2461" s="168"/>
      <c r="U2461" s="168"/>
      <c r="V2461" s="168"/>
      <c r="W2461" s="168"/>
      <c r="X2461" s="168"/>
      <c r="Y2461" s="168"/>
      <c r="Z2461" s="168"/>
      <c r="AA2461" s="168"/>
      <c r="AB2461" s="168"/>
      <c r="AC2461" s="168"/>
      <c r="AD2461" s="168"/>
      <c r="AE2461" s="168"/>
      <c r="AF2461" s="502"/>
      <c r="AG2461" s="168"/>
      <c r="AH2461" s="168"/>
      <c r="AI2461" s="168"/>
      <c r="AJ2461" s="168"/>
      <c r="AK2461" s="168"/>
      <c r="AL2461" s="168"/>
      <c r="AM2461" s="168"/>
      <c r="AN2461" s="168"/>
      <c r="AO2461" s="168"/>
      <c r="AP2461" s="168"/>
      <c r="AQ2461" s="168"/>
      <c r="AR2461" s="168"/>
      <c r="AS2461" s="502"/>
      <c r="AT2461" s="168"/>
      <c r="AU2461" s="168"/>
      <c r="AV2461" s="168"/>
      <c r="AW2461" s="569"/>
      <c r="AX2461" s="569"/>
      <c r="AY2461" s="569"/>
      <c r="AZ2461" s="159"/>
      <c r="BA2461" s="159"/>
      <c r="BB2461" s="159"/>
      <c r="BC2461" s="168"/>
      <c r="BD2461" s="168"/>
      <c r="BE2461" s="168"/>
      <c r="BF2461" s="523"/>
    </row>
    <row r="2462" spans="1:84">
      <c r="A2462" s="149"/>
      <c r="B2462" s="149"/>
      <c r="C2462" s="151"/>
      <c r="D2462" s="151"/>
      <c r="E2462" s="288"/>
      <c r="F2462" s="592"/>
      <c r="G2462" s="159"/>
      <c r="H2462" s="159"/>
      <c r="I2462" s="159"/>
      <c r="J2462" s="159"/>
      <c r="K2462" s="159"/>
      <c r="L2462" s="159"/>
      <c r="M2462" s="159"/>
      <c r="N2462" s="159"/>
      <c r="O2462" s="159"/>
      <c r="P2462" s="159"/>
      <c r="Q2462" s="159"/>
      <c r="R2462" s="159"/>
      <c r="S2462" s="503"/>
      <c r="T2462" s="159"/>
      <c r="U2462" s="159"/>
      <c r="V2462" s="159"/>
      <c r="W2462" s="159"/>
      <c r="X2462" s="159"/>
      <c r="Y2462" s="159"/>
      <c r="Z2462" s="159"/>
      <c r="AA2462" s="159"/>
      <c r="AB2462" s="159"/>
      <c r="AC2462" s="159"/>
      <c r="AD2462" s="159"/>
      <c r="AE2462" s="159"/>
      <c r="AF2462" s="503"/>
      <c r="AG2462" s="159"/>
      <c r="AH2462" s="159"/>
      <c r="AI2462" s="159"/>
      <c r="AJ2462" s="159"/>
      <c r="AK2462" s="159"/>
      <c r="AL2462" s="159"/>
      <c r="AM2462" s="159"/>
      <c r="AN2462" s="159"/>
      <c r="AO2462" s="159"/>
      <c r="AP2462" s="159"/>
      <c r="AQ2462" s="159"/>
      <c r="AR2462" s="159"/>
      <c r="AS2462" s="503"/>
      <c r="AT2462" s="159"/>
      <c r="AU2462" s="159"/>
      <c r="AV2462" s="159"/>
      <c r="AW2462" s="570"/>
      <c r="AX2462" s="570"/>
      <c r="AY2462" s="570"/>
      <c r="AZ2462" s="159"/>
      <c r="BA2462" s="159"/>
      <c r="BB2462" s="159"/>
      <c r="BC2462" s="159"/>
      <c r="BD2462" s="159"/>
      <c r="BE2462" s="159"/>
      <c r="BF2462" s="474"/>
    </row>
    <row r="2463" spans="1:84">
      <c r="A2463" s="149"/>
      <c r="B2463" s="151" t="s">
        <v>94</v>
      </c>
      <c r="C2463" s="151"/>
      <c r="D2463" s="151"/>
      <c r="E2463" s="288"/>
      <c r="F2463" s="591"/>
      <c r="G2463" s="159"/>
      <c r="H2463" s="159"/>
      <c r="I2463" s="159"/>
      <c r="J2463" s="159"/>
      <c r="K2463" s="159"/>
      <c r="L2463" s="159"/>
      <c r="M2463" s="159"/>
      <c r="N2463" s="159"/>
      <c r="O2463" s="159"/>
      <c r="P2463" s="159"/>
      <c r="Q2463" s="159"/>
      <c r="R2463" s="159"/>
      <c r="S2463" s="503"/>
      <c r="T2463" s="159"/>
      <c r="U2463" s="159"/>
      <c r="V2463" s="159"/>
      <c r="W2463" s="159"/>
      <c r="X2463" s="159"/>
      <c r="Y2463" s="159"/>
      <c r="Z2463" s="159"/>
      <c r="AA2463" s="159"/>
      <c r="AB2463" s="159"/>
      <c r="AC2463" s="159"/>
      <c r="AD2463" s="159"/>
      <c r="AE2463" s="159"/>
      <c r="AF2463" s="503"/>
      <c r="AG2463" s="159"/>
      <c r="AH2463" s="159"/>
      <c r="AI2463" s="159"/>
      <c r="AJ2463" s="159"/>
      <c r="AK2463" s="159"/>
      <c r="AL2463" s="159"/>
      <c r="AM2463" s="159"/>
      <c r="AN2463" s="159"/>
      <c r="AO2463" s="159"/>
      <c r="AP2463" s="159"/>
      <c r="AQ2463" s="159"/>
      <c r="AR2463" s="159"/>
      <c r="AS2463" s="503"/>
      <c r="AT2463" s="159"/>
      <c r="AU2463" s="159"/>
      <c r="AV2463" s="159"/>
      <c r="AW2463" s="570"/>
      <c r="AX2463" s="570"/>
      <c r="AY2463" s="570"/>
      <c r="AZ2463" s="159"/>
      <c r="BA2463" s="159"/>
      <c r="BB2463" s="159"/>
      <c r="BC2463" s="159"/>
      <c r="BD2463" s="159"/>
      <c r="BE2463" s="159"/>
      <c r="BF2463" s="474"/>
    </row>
    <row r="2464" spans="1:84" ht="13.5">
      <c r="A2464" s="149"/>
      <c r="B2464" s="149"/>
      <c r="C2464" s="151" t="s">
        <v>484</v>
      </c>
      <c r="D2464" s="151"/>
      <c r="E2464" s="375" t="s">
        <v>664</v>
      </c>
      <c r="F2464" s="592"/>
      <c r="G2464" s="159"/>
      <c r="H2464" s="168"/>
      <c r="I2464" s="312" t="s">
        <v>27</v>
      </c>
      <c r="J2464" s="159"/>
      <c r="K2464" s="159"/>
      <c r="L2464" s="275"/>
      <c r="M2464" s="159"/>
      <c r="N2464" s="159"/>
      <c r="O2464" s="275"/>
      <c r="P2464" s="159"/>
      <c r="Q2464" s="159"/>
      <c r="R2464" s="275"/>
      <c r="S2464" s="500"/>
      <c r="T2464" s="275"/>
      <c r="U2464" s="275"/>
      <c r="V2464" s="275"/>
      <c r="W2464" s="275"/>
      <c r="X2464" s="275"/>
      <c r="Y2464" s="275"/>
      <c r="Z2464" s="275"/>
      <c r="AA2464" s="275"/>
      <c r="AB2464" s="275"/>
      <c r="AC2464" s="275"/>
      <c r="AD2464" s="275"/>
      <c r="AE2464" s="275"/>
      <c r="AF2464" s="500"/>
      <c r="AG2464" s="275"/>
      <c r="AH2464" s="275"/>
      <c r="AI2464" s="275"/>
      <c r="AJ2464" s="275"/>
      <c r="AK2464" s="275"/>
      <c r="AL2464" s="275"/>
      <c r="AM2464" s="275"/>
      <c r="AN2464" s="275"/>
      <c r="AO2464" s="275"/>
      <c r="AP2464" s="275"/>
      <c r="AQ2464" s="275"/>
      <c r="AR2464" s="275"/>
      <c r="AS2464" s="500"/>
      <c r="AT2464" s="275"/>
      <c r="AU2464" s="275"/>
      <c r="AV2464" s="275"/>
      <c r="AW2464" s="567"/>
      <c r="AX2464" s="567"/>
      <c r="AY2464" s="567"/>
      <c r="AZ2464" s="159"/>
      <c r="BA2464" s="159"/>
      <c r="BB2464" s="159"/>
      <c r="BC2464" s="275"/>
      <c r="BD2464" s="275"/>
      <c r="BE2464" s="275"/>
      <c r="BF2464" s="521"/>
    </row>
    <row r="2465" spans="1:84">
      <c r="A2465" s="149"/>
      <c r="B2465" s="151" t="s">
        <v>768</v>
      </c>
      <c r="C2465" s="151" t="s">
        <v>484</v>
      </c>
      <c r="D2465" s="151"/>
      <c r="E2465" s="288" t="s">
        <v>263</v>
      </c>
      <c r="F2465" s="592">
        <v>20</v>
      </c>
      <c r="G2465" s="159"/>
      <c r="H2465" s="159"/>
      <c r="I2465" s="275">
        <f>SUM(G2465:H2465)</f>
        <v>0</v>
      </c>
      <c r="J2465" s="159"/>
      <c r="K2465" s="159"/>
      <c r="L2465" s="275">
        <f>SUM(J2465:K2465)</f>
        <v>0</v>
      </c>
      <c r="M2465" s="159"/>
      <c r="N2465" s="159"/>
      <c r="O2465" s="275">
        <f>SUM(M2465:N2465)</f>
        <v>0</v>
      </c>
      <c r="P2465" s="159"/>
      <c r="Q2465" s="159"/>
      <c r="R2465" s="275">
        <f>SUM(P2465:Q2465)</f>
        <v>0</v>
      </c>
      <c r="S2465" s="500"/>
      <c r="T2465" s="275"/>
      <c r="U2465" s="275"/>
      <c r="V2465" s="275">
        <f>SUM(T2465:U2465)</f>
        <v>0</v>
      </c>
      <c r="W2465" s="275"/>
      <c r="X2465" s="275"/>
      <c r="Y2465" s="275">
        <f>SUM(W2465:X2465)</f>
        <v>0</v>
      </c>
      <c r="Z2465" s="275"/>
      <c r="AA2465" s="275"/>
      <c r="AB2465" s="275">
        <f>SUM(Z2465:AA2465)</f>
        <v>0</v>
      </c>
      <c r="AC2465" s="275"/>
      <c r="AD2465" s="275"/>
      <c r="AE2465" s="275">
        <f>SUM(AC2465:AD2465)</f>
        <v>0</v>
      </c>
      <c r="AF2465" s="500"/>
      <c r="AG2465" s="275"/>
      <c r="AH2465" s="275"/>
      <c r="AI2465" s="275">
        <f>SUM(AG2465:AH2465)</f>
        <v>0</v>
      </c>
      <c r="AJ2465" s="275"/>
      <c r="AK2465" s="275"/>
      <c r="AL2465" s="275">
        <f>SUM(AJ2465:AK2465)</f>
        <v>0</v>
      </c>
      <c r="AM2465" s="275"/>
      <c r="AN2465" s="275"/>
      <c r="AO2465" s="275">
        <f>SUM(AM2465:AN2465)</f>
        <v>0</v>
      </c>
      <c r="AP2465" s="275"/>
      <c r="AQ2465" s="275"/>
      <c r="AR2465" s="275">
        <f>SUM(AP2465:AQ2465)</f>
        <v>0</v>
      </c>
      <c r="AS2465" s="500"/>
      <c r="AT2465" s="275"/>
      <c r="AU2465" s="275"/>
      <c r="AV2465" s="275">
        <f>SUM(AT2465:AU2465)</f>
        <v>0</v>
      </c>
      <c r="AW2465" s="567">
        <f t="shared" ref="AW2465" si="11953">SUM(G2465,J2465,M2465,P2465,T2465,W2465,Z2465,AC2465,AG2465,AJ2465,AM2465,AP2465,AT2465)</f>
        <v>0</v>
      </c>
      <c r="AX2465" s="567">
        <f t="shared" ref="AX2465" si="11954">SUM(H2465,K2465,N2465,Q2465,U2465,X2465,AA2465,AD2465,AH2465,AK2465,AN2465,AQ2465,AU2465)</f>
        <v>0</v>
      </c>
      <c r="AY2465" s="567">
        <f t="shared" ref="AY2465" si="11955">SUM(I2465,L2465,O2465,R2465,V2465,Y2465,AB2465,AE2465,AI2465,AL2465,AO2465,AR2465,AV2465)</f>
        <v>0</v>
      </c>
      <c r="AZ2465" s="159"/>
      <c r="BA2465" s="159"/>
      <c r="BB2465" s="275">
        <f>SUM(AZ2465:BA2465)</f>
        <v>0</v>
      </c>
      <c r="BC2465" s="275"/>
      <c r="BD2465" s="275"/>
      <c r="BE2465" s="275">
        <f>SUM(BC2465:BD2465)</f>
        <v>0</v>
      </c>
      <c r="BF2465" s="521"/>
      <c r="BG2465" s="605">
        <f>SUM(F2465,S2465,AF2465,AS2465)</f>
        <v>20</v>
      </c>
      <c r="BH2465" s="533">
        <f>SUM(G2465,T2465,AG2465)</f>
        <v>0</v>
      </c>
      <c r="BI2465" s="533">
        <f t="shared" ref="BI2465" si="11956">SUM(H2465,U2465,AH2465)</f>
        <v>0</v>
      </c>
      <c r="BJ2465" s="533">
        <f t="shared" ref="BJ2465" si="11957">SUM(I2465,V2465,AI2465)</f>
        <v>0</v>
      </c>
      <c r="BK2465" s="533">
        <f t="shared" ref="BK2465" si="11958">SUM(J2465,W2465,AJ2465)</f>
        <v>0</v>
      </c>
      <c r="BL2465" s="533">
        <f t="shared" ref="BL2465" si="11959">SUM(K2465,X2465,AK2465)</f>
        <v>0</v>
      </c>
      <c r="BM2465" s="533">
        <f t="shared" ref="BM2465" si="11960">SUM(L2465,Y2465,AL2465)</f>
        <v>0</v>
      </c>
      <c r="BN2465" s="533">
        <f>SUM(M2465,Z2465,AM2465)</f>
        <v>0</v>
      </c>
      <c r="BO2465" s="533">
        <f t="shared" ref="BO2465" si="11961">SUM(N2465,AA2465,AN2465)</f>
        <v>0</v>
      </c>
      <c r="BP2465" s="533">
        <f t="shared" ref="BP2465" si="11962">SUM(O2465,AB2465,AO2465)</f>
        <v>0</v>
      </c>
      <c r="BQ2465" s="533">
        <f t="shared" ref="BQ2465" si="11963">SUM(P2465,AC2465,AP2465)</f>
        <v>0</v>
      </c>
      <c r="BR2465" s="533">
        <f t="shared" ref="BR2465" si="11964">SUM(Q2465,AD2465,AQ2465)</f>
        <v>0</v>
      </c>
      <c r="BS2465" s="533">
        <f t="shared" ref="BS2465" si="11965">SUM(R2465,AE2465,AR2465)</f>
        <v>0</v>
      </c>
      <c r="BT2465" s="533">
        <f>AT2465</f>
        <v>0</v>
      </c>
      <c r="BU2465" s="533">
        <f t="shared" ref="BU2465" si="11966">AU2465</f>
        <v>0</v>
      </c>
      <c r="BV2465" s="533">
        <f t="shared" ref="BV2465" si="11967">AV2465</f>
        <v>0</v>
      </c>
      <c r="BW2465" s="536">
        <f>SUM(BH2465,BK2465,BN2465,BQ2465,BT2465)</f>
        <v>0</v>
      </c>
      <c r="BX2465" s="536">
        <f t="shared" ref="BX2465" si="11968">SUM(BI2465,BL2465,BO2465,BR2465,BU2465)</f>
        <v>0</v>
      </c>
      <c r="BY2465" s="536">
        <f t="shared" ref="BY2465" si="11969">SUM(BJ2465,BM2465,BP2465,BS2465,BV2465)</f>
        <v>0</v>
      </c>
      <c r="BZ2465" t="s">
        <v>74</v>
      </c>
      <c r="CA2465" s="553">
        <f>AZ2465</f>
        <v>0</v>
      </c>
      <c r="CB2465" s="553">
        <f t="shared" ref="CB2465" si="11970">BA2465</f>
        <v>0</v>
      </c>
      <c r="CC2465" s="553">
        <f t="shared" ref="CC2465" si="11971">BB2465</f>
        <v>0</v>
      </c>
      <c r="CD2465" s="553">
        <f>BC2465</f>
        <v>0</v>
      </c>
      <c r="CE2465" s="553">
        <f t="shared" ref="CE2465" si="11972">BD2465</f>
        <v>0</v>
      </c>
      <c r="CF2465" s="553">
        <f t="shared" ref="CF2465" si="11973">BE2465</f>
        <v>0</v>
      </c>
    </row>
    <row r="2466" spans="1:84">
      <c r="A2466" s="149"/>
      <c r="B2466" s="149"/>
      <c r="C2466" s="151"/>
      <c r="D2466" s="151"/>
      <c r="E2466" s="288"/>
      <c r="F2466" s="591"/>
      <c r="G2466" s="159"/>
      <c r="H2466" s="159"/>
      <c r="I2466" s="159"/>
      <c r="J2466" s="159"/>
      <c r="K2466" s="159"/>
      <c r="L2466" s="159"/>
      <c r="M2466" s="159"/>
      <c r="N2466" s="159"/>
      <c r="O2466" s="159"/>
      <c r="P2466" s="159"/>
      <c r="Q2466" s="159"/>
      <c r="R2466" s="159"/>
      <c r="S2466" s="503"/>
      <c r="T2466" s="159"/>
      <c r="U2466" s="159"/>
      <c r="V2466" s="159"/>
      <c r="W2466" s="159"/>
      <c r="X2466" s="159"/>
      <c r="Y2466" s="159"/>
      <c r="Z2466" s="159"/>
      <c r="AA2466" s="159"/>
      <c r="AB2466" s="159"/>
      <c r="AC2466" s="159"/>
      <c r="AD2466" s="159"/>
      <c r="AE2466" s="159"/>
      <c r="AF2466" s="503"/>
      <c r="AG2466" s="159"/>
      <c r="AH2466" s="159"/>
      <c r="AI2466" s="159"/>
      <c r="AJ2466" s="159"/>
      <c r="AK2466" s="159"/>
      <c r="AL2466" s="159"/>
      <c r="AM2466" s="159"/>
      <c r="AN2466" s="159"/>
      <c r="AO2466" s="159"/>
      <c r="AP2466" s="159"/>
      <c r="AQ2466" s="159"/>
      <c r="AR2466" s="159"/>
      <c r="AS2466" s="503"/>
      <c r="AT2466" s="159"/>
      <c r="AU2466" s="159"/>
      <c r="AV2466" s="159"/>
      <c r="AW2466" s="570"/>
      <c r="AX2466" s="570"/>
      <c r="AY2466" s="570"/>
      <c r="AZ2466" s="159"/>
      <c r="BA2466" s="159"/>
      <c r="BB2466" s="159"/>
      <c r="BC2466" s="159"/>
      <c r="BD2466" s="159"/>
      <c r="BE2466" s="159"/>
      <c r="BF2466" s="474"/>
    </row>
    <row r="2467" spans="1:84" ht="7.5" customHeight="1">
      <c r="A2467" s="149"/>
      <c r="B2467" s="149"/>
      <c r="C2467" s="151"/>
      <c r="D2467" s="151"/>
      <c r="E2467" s="288"/>
      <c r="F2467" s="591"/>
      <c r="G2467" s="159"/>
      <c r="H2467" s="159"/>
      <c r="I2467" s="159"/>
      <c r="J2467" s="159"/>
      <c r="K2467" s="159"/>
      <c r="L2467" s="159"/>
      <c r="M2467" s="159"/>
      <c r="N2467" s="159"/>
      <c r="O2467" s="159"/>
      <c r="P2467" s="159"/>
      <c r="Q2467" s="159"/>
      <c r="R2467" s="159"/>
      <c r="S2467" s="503"/>
      <c r="T2467" s="159"/>
      <c r="U2467" s="159"/>
      <c r="V2467" s="159"/>
      <c r="W2467" s="159"/>
      <c r="X2467" s="159"/>
      <c r="Y2467" s="159"/>
      <c r="Z2467" s="159"/>
      <c r="AA2467" s="159"/>
      <c r="AB2467" s="159"/>
      <c r="AC2467" s="159"/>
      <c r="AD2467" s="159"/>
      <c r="AE2467" s="159"/>
      <c r="AF2467" s="503"/>
      <c r="AG2467" s="159"/>
      <c r="AH2467" s="159"/>
      <c r="AI2467" s="159"/>
      <c r="AJ2467" s="159"/>
      <c r="AK2467" s="159"/>
      <c r="AL2467" s="159"/>
      <c r="AM2467" s="159"/>
      <c r="AN2467" s="159"/>
      <c r="AO2467" s="159"/>
      <c r="AP2467" s="159"/>
      <c r="AQ2467" s="159"/>
      <c r="AR2467" s="159"/>
      <c r="AS2467" s="503"/>
      <c r="AT2467" s="159"/>
      <c r="AU2467" s="159"/>
      <c r="AV2467" s="159"/>
      <c r="AW2467" s="570"/>
      <c r="AX2467" s="570"/>
      <c r="AY2467" s="570"/>
      <c r="AZ2467" s="159"/>
      <c r="BA2467" s="159"/>
      <c r="BB2467" s="159"/>
      <c r="BC2467" s="159"/>
      <c r="BD2467" s="159"/>
      <c r="BE2467" s="159"/>
      <c r="BF2467" s="474"/>
    </row>
    <row r="2468" spans="1:84" ht="6.75" customHeight="1">
      <c r="A2468" s="149"/>
      <c r="B2468" s="149"/>
      <c r="C2468" s="151"/>
      <c r="D2468" s="151"/>
      <c r="E2468" s="288" t="s">
        <v>74</v>
      </c>
      <c r="F2468" s="591"/>
      <c r="G2468" s="159"/>
      <c r="H2468" s="159"/>
      <c r="I2468" s="159"/>
      <c r="J2468" s="159"/>
      <c r="K2468" s="159"/>
      <c r="L2468" s="159"/>
      <c r="M2468" s="159"/>
      <c r="N2468" s="159"/>
      <c r="O2468" s="159"/>
      <c r="P2468" s="159"/>
      <c r="Q2468" s="159"/>
      <c r="R2468" s="159"/>
      <c r="S2468" s="503"/>
      <c r="T2468" s="159"/>
      <c r="U2468" s="159"/>
      <c r="V2468" s="159"/>
      <c r="W2468" s="159"/>
      <c r="X2468" s="159"/>
      <c r="Y2468" s="159"/>
      <c r="Z2468" s="159"/>
      <c r="AA2468" s="159"/>
      <c r="AB2468" s="159"/>
      <c r="AC2468" s="159"/>
      <c r="AD2468" s="159"/>
      <c r="AE2468" s="159"/>
      <c r="AF2468" s="503"/>
      <c r="AG2468" s="159"/>
      <c r="AH2468" s="159"/>
      <c r="AI2468" s="159"/>
      <c r="AJ2468" s="159"/>
      <c r="AK2468" s="159"/>
      <c r="AL2468" s="159"/>
      <c r="AM2468" s="159"/>
      <c r="AN2468" s="159"/>
      <c r="AO2468" s="159"/>
      <c r="AP2468" s="159"/>
      <c r="AQ2468" s="159"/>
      <c r="AR2468" s="159"/>
      <c r="AS2468" s="503"/>
      <c r="AT2468" s="159"/>
      <c r="AU2468" s="159"/>
      <c r="AV2468" s="159"/>
      <c r="AW2468" s="570"/>
      <c r="AX2468" s="570"/>
      <c r="AY2468" s="570"/>
      <c r="AZ2468" s="159"/>
      <c r="BA2468" s="159"/>
      <c r="BB2468" s="159"/>
      <c r="BC2468" s="159"/>
      <c r="BD2468" s="159"/>
      <c r="BE2468" s="159"/>
      <c r="BF2468" s="474"/>
    </row>
    <row r="2469" spans="1:84">
      <c r="A2469" s="149"/>
      <c r="B2469" s="151" t="s">
        <v>100</v>
      </c>
      <c r="C2469" s="151"/>
      <c r="D2469" s="151"/>
      <c r="E2469" s="370"/>
      <c r="F2469" s="592"/>
      <c r="G2469" s="159"/>
      <c r="H2469" s="159"/>
      <c r="I2469" s="275"/>
      <c r="J2469" s="159"/>
      <c r="K2469" s="159"/>
      <c r="L2469" s="275"/>
      <c r="M2469" s="159"/>
      <c r="N2469" s="159"/>
      <c r="O2469" s="275"/>
      <c r="P2469" s="159"/>
      <c r="Q2469" s="159"/>
      <c r="R2469" s="275"/>
      <c r="S2469" s="500"/>
      <c r="T2469" s="275"/>
      <c r="U2469" s="275"/>
      <c r="V2469" s="275"/>
      <c r="W2469" s="275"/>
      <c r="X2469" s="275"/>
      <c r="Y2469" s="275"/>
      <c r="Z2469" s="275"/>
      <c r="AA2469" s="275"/>
      <c r="AB2469" s="275"/>
      <c r="AC2469" s="275"/>
      <c r="AD2469" s="275"/>
      <c r="AE2469" s="275"/>
      <c r="AF2469" s="500"/>
      <c r="AG2469" s="275"/>
      <c r="AH2469" s="275"/>
      <c r="AI2469" s="275"/>
      <c r="AJ2469" s="275"/>
      <c r="AK2469" s="275"/>
      <c r="AL2469" s="275"/>
      <c r="AM2469" s="275"/>
      <c r="AN2469" s="275"/>
      <c r="AO2469" s="275"/>
      <c r="AP2469" s="275"/>
      <c r="AQ2469" s="275"/>
      <c r="AR2469" s="275"/>
      <c r="AS2469" s="500"/>
      <c r="AT2469" s="275"/>
      <c r="AU2469" s="275"/>
      <c r="AV2469" s="275"/>
      <c r="AW2469" s="567"/>
      <c r="AX2469" s="567"/>
      <c r="AY2469" s="567"/>
      <c r="AZ2469" s="159"/>
      <c r="BA2469" s="159"/>
      <c r="BB2469" s="159"/>
      <c r="BC2469" s="275"/>
      <c r="BD2469" s="275"/>
      <c r="BE2469" s="275"/>
      <c r="BF2469" s="521"/>
    </row>
    <row r="2470" spans="1:84">
      <c r="A2470" s="149"/>
      <c r="B2470" s="149" t="s">
        <v>101</v>
      </c>
      <c r="C2470" s="151"/>
      <c r="D2470" s="151" t="s">
        <v>763</v>
      </c>
      <c r="E2470" s="375" t="s">
        <v>256</v>
      </c>
      <c r="F2470" s="592"/>
      <c r="G2470" s="159"/>
      <c r="H2470" s="159"/>
      <c r="I2470" s="275"/>
      <c r="J2470" s="159"/>
      <c r="K2470" s="159"/>
      <c r="L2470" s="275"/>
      <c r="M2470" s="159"/>
      <c r="N2470" s="159"/>
      <c r="O2470" s="275"/>
      <c r="P2470" s="159"/>
      <c r="Q2470" s="159"/>
      <c r="R2470" s="275"/>
      <c r="S2470" s="500"/>
      <c r="T2470" s="275"/>
      <c r="U2470" s="275"/>
      <c r="V2470" s="275"/>
      <c r="W2470" s="275"/>
      <c r="X2470" s="275"/>
      <c r="Y2470" s="275"/>
      <c r="Z2470" s="275"/>
      <c r="AA2470" s="275"/>
      <c r="AB2470" s="275"/>
      <c r="AC2470" s="275"/>
      <c r="AD2470" s="275"/>
      <c r="AE2470" s="275"/>
      <c r="AF2470" s="500"/>
      <c r="AG2470" s="275"/>
      <c r="AH2470" s="275"/>
      <c r="AI2470" s="275"/>
      <c r="AJ2470" s="275"/>
      <c r="AK2470" s="275"/>
      <c r="AL2470" s="275"/>
      <c r="AM2470" s="275"/>
      <c r="AN2470" s="275"/>
      <c r="AO2470" s="275"/>
      <c r="AP2470" s="275"/>
      <c r="AQ2470" s="275"/>
      <c r="AR2470" s="275"/>
      <c r="AS2470" s="500"/>
      <c r="AT2470" s="275"/>
      <c r="AU2470" s="275"/>
      <c r="AV2470" s="275"/>
      <c r="AW2470" s="567"/>
      <c r="AX2470" s="567"/>
      <c r="AY2470" s="567"/>
      <c r="AZ2470" s="159"/>
      <c r="BA2470" s="159"/>
      <c r="BB2470" s="159"/>
      <c r="BC2470" s="275"/>
      <c r="BD2470" s="275"/>
      <c r="BE2470" s="275"/>
      <c r="BF2470" s="521"/>
    </row>
    <row r="2471" spans="1:84">
      <c r="A2471" s="149"/>
      <c r="B2471" s="151"/>
      <c r="C2471" s="151"/>
      <c r="D2471" s="151"/>
      <c r="E2471" s="288" t="s">
        <v>77</v>
      </c>
      <c r="F2471" s="592">
        <v>100</v>
      </c>
      <c r="G2471" s="159">
        <v>16</v>
      </c>
      <c r="H2471" s="159">
        <v>14</v>
      </c>
      <c r="I2471" s="275">
        <f>SUM(G2471:H2471)</f>
        <v>30</v>
      </c>
      <c r="J2471" s="159">
        <v>1</v>
      </c>
      <c r="K2471" s="159">
        <v>2</v>
      </c>
      <c r="L2471" s="275">
        <f>SUM(J2471:K2471)</f>
        <v>3</v>
      </c>
      <c r="M2471" s="159">
        <v>1</v>
      </c>
      <c r="N2471" s="159"/>
      <c r="O2471" s="275">
        <f>SUM(M2471:N2471)</f>
        <v>1</v>
      </c>
      <c r="P2471" s="159">
        <v>8</v>
      </c>
      <c r="Q2471" s="159">
        <v>3</v>
      </c>
      <c r="R2471" s="275">
        <f>SUM(P2471:Q2471)</f>
        <v>11</v>
      </c>
      <c r="S2471" s="500"/>
      <c r="T2471" s="275"/>
      <c r="U2471" s="275"/>
      <c r="V2471" s="275">
        <f>SUM(T2471:U2471)</f>
        <v>0</v>
      </c>
      <c r="W2471" s="275"/>
      <c r="X2471" s="275"/>
      <c r="Y2471" s="275">
        <f>SUM(W2471:X2471)</f>
        <v>0</v>
      </c>
      <c r="Z2471" s="275"/>
      <c r="AA2471" s="275"/>
      <c r="AB2471" s="275">
        <f>SUM(Z2471:AA2471)</f>
        <v>0</v>
      </c>
      <c r="AC2471" s="275"/>
      <c r="AD2471" s="275"/>
      <c r="AE2471" s="275">
        <f>SUM(AC2471:AD2471)</f>
        <v>0</v>
      </c>
      <c r="AF2471" s="500"/>
      <c r="AG2471" s="275"/>
      <c r="AH2471" s="275"/>
      <c r="AI2471" s="275">
        <f>SUM(AG2471:AH2471)</f>
        <v>0</v>
      </c>
      <c r="AJ2471" s="275"/>
      <c r="AK2471" s="275"/>
      <c r="AL2471" s="275">
        <f>SUM(AJ2471:AK2471)</f>
        <v>0</v>
      </c>
      <c r="AM2471" s="275"/>
      <c r="AN2471" s="275"/>
      <c r="AO2471" s="275">
        <f>SUM(AM2471:AN2471)</f>
        <v>0</v>
      </c>
      <c r="AP2471" s="275"/>
      <c r="AQ2471" s="275"/>
      <c r="AR2471" s="275">
        <f>SUM(AP2471:AQ2471)</f>
        <v>0</v>
      </c>
      <c r="AS2471" s="500"/>
      <c r="AT2471" s="275"/>
      <c r="AU2471" s="275"/>
      <c r="AV2471" s="275">
        <f>SUM(AT2471:AU2471)</f>
        <v>0</v>
      </c>
      <c r="AW2471" s="567">
        <f t="shared" ref="AW2471:AW2473" si="11974">SUM(G2471,J2471,M2471,P2471,T2471,W2471,Z2471,AC2471,AG2471,AJ2471,AM2471,AP2471,AT2471)</f>
        <v>26</v>
      </c>
      <c r="AX2471" s="567">
        <f t="shared" ref="AX2471:AX2473" si="11975">SUM(H2471,K2471,N2471,Q2471,U2471,X2471,AA2471,AD2471,AH2471,AK2471,AN2471,AQ2471,AU2471)</f>
        <v>19</v>
      </c>
      <c r="AY2471" s="567">
        <f t="shared" ref="AY2471:AY2473" si="11976">SUM(I2471,L2471,O2471,R2471,V2471,Y2471,AB2471,AE2471,AI2471,AL2471,AO2471,AR2471,AV2471)</f>
        <v>45</v>
      </c>
      <c r="AZ2471" s="159"/>
      <c r="BA2471" s="159"/>
      <c r="BB2471" s="275">
        <f>SUM(AZ2471:BA2471)</f>
        <v>0</v>
      </c>
      <c r="BC2471" s="275"/>
      <c r="BD2471" s="275"/>
      <c r="BE2471" s="275">
        <f>SUM(BC2471:BD2471)</f>
        <v>0</v>
      </c>
      <c r="BF2471" s="521"/>
      <c r="BG2471" s="605">
        <f>SUM(F2471,S2471,AF2471,AS2471)</f>
        <v>100</v>
      </c>
      <c r="BH2471" s="533">
        <f>SUM(G2471,T2471,AG2471)</f>
        <v>16</v>
      </c>
      <c r="BI2471" s="533">
        <f t="shared" ref="BI2471:BI2474" si="11977">SUM(H2471,U2471,AH2471)</f>
        <v>14</v>
      </c>
      <c r="BJ2471" s="533">
        <f t="shared" ref="BJ2471:BJ2474" si="11978">SUM(I2471,V2471,AI2471)</f>
        <v>30</v>
      </c>
      <c r="BK2471" s="533">
        <f t="shared" ref="BK2471:BK2474" si="11979">SUM(J2471,W2471,AJ2471)</f>
        <v>1</v>
      </c>
      <c r="BL2471" s="533">
        <f t="shared" ref="BL2471:BL2474" si="11980">SUM(K2471,X2471,AK2471)</f>
        <v>2</v>
      </c>
      <c r="BM2471" s="533">
        <f t="shared" ref="BM2471:BM2474" si="11981">SUM(L2471,Y2471,AL2471)</f>
        <v>3</v>
      </c>
      <c r="BN2471" s="533">
        <f>SUM(M2471,Z2471,AM2471)</f>
        <v>1</v>
      </c>
      <c r="BO2471" s="533">
        <f t="shared" ref="BO2471:BO2474" si="11982">SUM(N2471,AA2471,AN2471)</f>
        <v>0</v>
      </c>
      <c r="BP2471" s="533">
        <f t="shared" ref="BP2471:BP2474" si="11983">SUM(O2471,AB2471,AO2471)</f>
        <v>1</v>
      </c>
      <c r="BQ2471" s="533">
        <f t="shared" ref="BQ2471:BQ2474" si="11984">SUM(P2471,AC2471,AP2471)</f>
        <v>8</v>
      </c>
      <c r="BR2471" s="533">
        <f t="shared" ref="BR2471:BR2474" si="11985">SUM(Q2471,AD2471,AQ2471)</f>
        <v>3</v>
      </c>
      <c r="BS2471" s="533">
        <f t="shared" ref="BS2471:BS2474" si="11986">SUM(R2471,AE2471,AR2471)</f>
        <v>11</v>
      </c>
      <c r="BT2471" s="533">
        <f>AT2471</f>
        <v>0</v>
      </c>
      <c r="BU2471" s="533">
        <f t="shared" ref="BU2471:BU2474" si="11987">AU2471</f>
        <v>0</v>
      </c>
      <c r="BV2471" s="533">
        <f t="shared" ref="BV2471:BV2474" si="11988">AV2471</f>
        <v>0</v>
      </c>
      <c r="BW2471" s="536">
        <f>SUM(BH2471,BK2471,BN2471,BQ2471,BT2471)</f>
        <v>26</v>
      </c>
      <c r="BX2471" s="536">
        <f t="shared" ref="BX2471:BX2474" si="11989">SUM(BI2471,BL2471,BO2471,BR2471,BU2471)</f>
        <v>19</v>
      </c>
      <c r="BY2471" s="536">
        <f t="shared" ref="BY2471:BY2474" si="11990">SUM(BJ2471,BM2471,BP2471,BS2471,BV2471)</f>
        <v>45</v>
      </c>
      <c r="BZ2471" t="s">
        <v>74</v>
      </c>
      <c r="CA2471" s="553">
        <f>AZ2471</f>
        <v>0</v>
      </c>
      <c r="CB2471" s="553">
        <f t="shared" ref="CB2471:CB2474" si="11991">BA2471</f>
        <v>0</v>
      </c>
      <c r="CC2471" s="553">
        <f t="shared" ref="CC2471:CC2474" si="11992">BB2471</f>
        <v>0</v>
      </c>
      <c r="CD2471" s="553">
        <f>BC2471</f>
        <v>0</v>
      </c>
      <c r="CE2471" s="553">
        <f t="shared" ref="CE2471:CE2474" si="11993">BD2471</f>
        <v>0</v>
      </c>
      <c r="CF2471" s="553">
        <f t="shared" ref="CF2471:CF2474" si="11994">BE2471</f>
        <v>0</v>
      </c>
    </row>
    <row r="2472" spans="1:84">
      <c r="A2472" s="149"/>
      <c r="B2472" s="151" t="s">
        <v>74</v>
      </c>
      <c r="C2472" s="151"/>
      <c r="D2472" s="151"/>
      <c r="E2472" s="288" t="s">
        <v>78</v>
      </c>
      <c r="F2472" s="592">
        <v>100</v>
      </c>
      <c r="G2472" s="159">
        <v>20</v>
      </c>
      <c r="H2472" s="159">
        <v>10</v>
      </c>
      <c r="I2472" s="275">
        <f>SUM(G2472:H2472)</f>
        <v>30</v>
      </c>
      <c r="J2472" s="159">
        <v>2</v>
      </c>
      <c r="K2472" s="159">
        <v>2</v>
      </c>
      <c r="L2472" s="275">
        <f>SUM(J2472:K2472)</f>
        <v>4</v>
      </c>
      <c r="M2472" s="159"/>
      <c r="N2472" s="159"/>
      <c r="O2472" s="275">
        <f>SUM(M2472:N2472)</f>
        <v>0</v>
      </c>
      <c r="P2472" s="159">
        <v>4</v>
      </c>
      <c r="Q2472" s="159">
        <v>2</v>
      </c>
      <c r="R2472" s="275">
        <f>SUM(P2472:Q2472)</f>
        <v>6</v>
      </c>
      <c r="S2472" s="500"/>
      <c r="T2472" s="275"/>
      <c r="U2472" s="275"/>
      <c r="V2472" s="275">
        <f>SUM(T2472:U2472)</f>
        <v>0</v>
      </c>
      <c r="W2472" s="275"/>
      <c r="X2472" s="275"/>
      <c r="Y2472" s="275">
        <f>SUM(W2472:X2472)</f>
        <v>0</v>
      </c>
      <c r="Z2472" s="275"/>
      <c r="AA2472" s="275"/>
      <c r="AB2472" s="275">
        <f>SUM(Z2472:AA2472)</f>
        <v>0</v>
      </c>
      <c r="AC2472" s="275"/>
      <c r="AD2472" s="275"/>
      <c r="AE2472" s="275">
        <f>SUM(AC2472:AD2472)</f>
        <v>0</v>
      </c>
      <c r="AF2472" s="500"/>
      <c r="AG2472" s="275"/>
      <c r="AH2472" s="275"/>
      <c r="AI2472" s="275">
        <f>SUM(AG2472:AH2472)</f>
        <v>0</v>
      </c>
      <c r="AJ2472" s="275"/>
      <c r="AK2472" s="275"/>
      <c r="AL2472" s="275">
        <f>SUM(AJ2472:AK2472)</f>
        <v>0</v>
      </c>
      <c r="AM2472" s="275"/>
      <c r="AN2472" s="275"/>
      <c r="AO2472" s="275">
        <f>SUM(AM2472:AN2472)</f>
        <v>0</v>
      </c>
      <c r="AP2472" s="275"/>
      <c r="AQ2472" s="275"/>
      <c r="AR2472" s="275">
        <f>SUM(AP2472:AQ2472)</f>
        <v>0</v>
      </c>
      <c r="AS2472" s="500"/>
      <c r="AT2472" s="275"/>
      <c r="AU2472" s="275"/>
      <c r="AV2472" s="275">
        <f>SUM(AT2472:AU2472)</f>
        <v>0</v>
      </c>
      <c r="AW2472" s="567">
        <f t="shared" si="11974"/>
        <v>26</v>
      </c>
      <c r="AX2472" s="567">
        <f t="shared" si="11975"/>
        <v>14</v>
      </c>
      <c r="AY2472" s="567">
        <f t="shared" si="11976"/>
        <v>40</v>
      </c>
      <c r="AZ2472" s="159"/>
      <c r="BA2472" s="159"/>
      <c r="BB2472" s="275">
        <f>SUM(AZ2472:BA2472)</f>
        <v>0</v>
      </c>
      <c r="BC2472" s="275"/>
      <c r="BD2472" s="275"/>
      <c r="BE2472" s="275">
        <f>SUM(BC2472:BD2472)</f>
        <v>0</v>
      </c>
      <c r="BF2472" s="521"/>
      <c r="BG2472" s="605">
        <f>SUM(F2472,S2472,AF2472,AS2472)</f>
        <v>100</v>
      </c>
      <c r="BH2472" s="533">
        <f>SUM(G2472,T2472,AG2472)</f>
        <v>20</v>
      </c>
      <c r="BI2472" s="533">
        <f t="shared" si="11977"/>
        <v>10</v>
      </c>
      <c r="BJ2472" s="533">
        <f t="shared" si="11978"/>
        <v>30</v>
      </c>
      <c r="BK2472" s="533">
        <f t="shared" si="11979"/>
        <v>2</v>
      </c>
      <c r="BL2472" s="533">
        <f t="shared" si="11980"/>
        <v>2</v>
      </c>
      <c r="BM2472" s="533">
        <f t="shared" si="11981"/>
        <v>4</v>
      </c>
      <c r="BN2472" s="533">
        <f>SUM(M2472,Z2472,AM2472)</f>
        <v>0</v>
      </c>
      <c r="BO2472" s="533">
        <f t="shared" si="11982"/>
        <v>0</v>
      </c>
      <c r="BP2472" s="533">
        <f t="shared" si="11983"/>
        <v>0</v>
      </c>
      <c r="BQ2472" s="533">
        <f t="shared" si="11984"/>
        <v>4</v>
      </c>
      <c r="BR2472" s="533">
        <f t="shared" si="11985"/>
        <v>2</v>
      </c>
      <c r="BS2472" s="533">
        <f t="shared" si="11986"/>
        <v>6</v>
      </c>
      <c r="BT2472" s="533">
        <f>AT2472</f>
        <v>0</v>
      </c>
      <c r="BU2472" s="533">
        <f t="shared" si="11987"/>
        <v>0</v>
      </c>
      <c r="BV2472" s="533">
        <f t="shared" si="11988"/>
        <v>0</v>
      </c>
      <c r="BW2472" s="536">
        <f>SUM(BH2472,BK2472,BN2472,BQ2472,BT2472)</f>
        <v>26</v>
      </c>
      <c r="BX2472" s="536">
        <f t="shared" si="11989"/>
        <v>14</v>
      </c>
      <c r="BY2472" s="536">
        <f t="shared" si="11990"/>
        <v>40</v>
      </c>
      <c r="BZ2472" t="s">
        <v>74</v>
      </c>
      <c r="CA2472" s="553">
        <f>AZ2472</f>
        <v>0</v>
      </c>
      <c r="CB2472" s="553">
        <f t="shared" si="11991"/>
        <v>0</v>
      </c>
      <c r="CC2472" s="553">
        <f t="shared" si="11992"/>
        <v>0</v>
      </c>
      <c r="CD2472" s="553">
        <f>BC2472</f>
        <v>0</v>
      </c>
      <c r="CE2472" s="553">
        <f t="shared" si="11993"/>
        <v>0</v>
      </c>
      <c r="CF2472" s="553">
        <f t="shared" si="11994"/>
        <v>0</v>
      </c>
    </row>
    <row r="2473" spans="1:84">
      <c r="A2473" s="149"/>
      <c r="B2473" s="151"/>
      <c r="C2473" s="151"/>
      <c r="D2473" s="151"/>
      <c r="E2473" s="288" t="s">
        <v>79</v>
      </c>
      <c r="F2473" s="592">
        <v>100</v>
      </c>
      <c r="G2473" s="159">
        <v>20</v>
      </c>
      <c r="H2473" s="159">
        <v>10</v>
      </c>
      <c r="I2473" s="275">
        <f>SUM(G2473:H2473)</f>
        <v>30</v>
      </c>
      <c r="J2473" s="159">
        <v>4</v>
      </c>
      <c r="K2473" s="159"/>
      <c r="L2473" s="275">
        <f>SUM(J2473:K2473)</f>
        <v>4</v>
      </c>
      <c r="M2473" s="159"/>
      <c r="N2473" s="159"/>
      <c r="O2473" s="275">
        <f>SUM(M2473:N2473)</f>
        <v>0</v>
      </c>
      <c r="P2473" s="159">
        <v>11</v>
      </c>
      <c r="Q2473" s="159">
        <v>5</v>
      </c>
      <c r="R2473" s="275">
        <f>SUM(P2473:Q2473)</f>
        <v>16</v>
      </c>
      <c r="S2473" s="500"/>
      <c r="T2473" s="275"/>
      <c r="U2473" s="275"/>
      <c r="V2473" s="275">
        <f>SUM(T2473:U2473)</f>
        <v>0</v>
      </c>
      <c r="W2473" s="275"/>
      <c r="X2473" s="275"/>
      <c r="Y2473" s="275">
        <f>SUM(W2473:X2473)</f>
        <v>0</v>
      </c>
      <c r="Z2473" s="275"/>
      <c r="AA2473" s="275"/>
      <c r="AB2473" s="275">
        <f>SUM(Z2473:AA2473)</f>
        <v>0</v>
      </c>
      <c r="AC2473" s="275"/>
      <c r="AD2473" s="275"/>
      <c r="AE2473" s="275">
        <f>SUM(AC2473:AD2473)</f>
        <v>0</v>
      </c>
      <c r="AF2473" s="500"/>
      <c r="AG2473" s="275"/>
      <c r="AH2473" s="275"/>
      <c r="AI2473" s="275">
        <f>SUM(AG2473:AH2473)</f>
        <v>0</v>
      </c>
      <c r="AJ2473" s="275"/>
      <c r="AK2473" s="275"/>
      <c r="AL2473" s="275">
        <f>SUM(AJ2473:AK2473)</f>
        <v>0</v>
      </c>
      <c r="AM2473" s="275"/>
      <c r="AN2473" s="275"/>
      <c r="AO2473" s="275">
        <f>SUM(AM2473:AN2473)</f>
        <v>0</v>
      </c>
      <c r="AP2473" s="275"/>
      <c r="AQ2473" s="275"/>
      <c r="AR2473" s="275">
        <f>SUM(AP2473:AQ2473)</f>
        <v>0</v>
      </c>
      <c r="AS2473" s="500"/>
      <c r="AT2473" s="275"/>
      <c r="AU2473" s="275"/>
      <c r="AV2473" s="275">
        <f>SUM(AT2473:AU2473)</f>
        <v>0</v>
      </c>
      <c r="AW2473" s="567">
        <f t="shared" si="11974"/>
        <v>35</v>
      </c>
      <c r="AX2473" s="567">
        <f t="shared" si="11975"/>
        <v>15</v>
      </c>
      <c r="AY2473" s="567">
        <f t="shared" si="11976"/>
        <v>50</v>
      </c>
      <c r="AZ2473" s="159"/>
      <c r="BA2473" s="159"/>
      <c r="BB2473" s="275">
        <f>SUM(AZ2473:BA2473)</f>
        <v>0</v>
      </c>
      <c r="BC2473" s="275"/>
      <c r="BD2473" s="275"/>
      <c r="BE2473" s="275">
        <f>SUM(BC2473:BD2473)</f>
        <v>0</v>
      </c>
      <c r="BF2473" s="521"/>
      <c r="BG2473" s="605">
        <f>SUM(F2473,S2473,AF2473,AS2473)</f>
        <v>100</v>
      </c>
      <c r="BH2473" s="533">
        <f>SUM(G2473,T2473,AG2473)</f>
        <v>20</v>
      </c>
      <c r="BI2473" s="533">
        <f t="shared" si="11977"/>
        <v>10</v>
      </c>
      <c r="BJ2473" s="533">
        <f t="shared" si="11978"/>
        <v>30</v>
      </c>
      <c r="BK2473" s="533">
        <f t="shared" si="11979"/>
        <v>4</v>
      </c>
      <c r="BL2473" s="533">
        <f t="shared" si="11980"/>
        <v>0</v>
      </c>
      <c r="BM2473" s="533">
        <f t="shared" si="11981"/>
        <v>4</v>
      </c>
      <c r="BN2473" s="533">
        <f>SUM(M2473,Z2473,AM2473)</f>
        <v>0</v>
      </c>
      <c r="BO2473" s="533">
        <f t="shared" si="11982"/>
        <v>0</v>
      </c>
      <c r="BP2473" s="533">
        <f t="shared" si="11983"/>
        <v>0</v>
      </c>
      <c r="BQ2473" s="533">
        <f t="shared" si="11984"/>
        <v>11</v>
      </c>
      <c r="BR2473" s="533">
        <f t="shared" si="11985"/>
        <v>5</v>
      </c>
      <c r="BS2473" s="533">
        <f t="shared" si="11986"/>
        <v>16</v>
      </c>
      <c r="BT2473" s="533">
        <f>AT2473</f>
        <v>0</v>
      </c>
      <c r="BU2473" s="533">
        <f t="shared" si="11987"/>
        <v>0</v>
      </c>
      <c r="BV2473" s="533">
        <f t="shared" si="11988"/>
        <v>0</v>
      </c>
      <c r="BW2473" s="536">
        <f>SUM(BH2473,BK2473,BN2473,BQ2473,BT2473)</f>
        <v>35</v>
      </c>
      <c r="BX2473" s="536">
        <f t="shared" si="11989"/>
        <v>15</v>
      </c>
      <c r="BY2473" s="536">
        <f t="shared" si="11990"/>
        <v>50</v>
      </c>
      <c r="BZ2473" t="s">
        <v>74</v>
      </c>
      <c r="CA2473" s="553">
        <f>AZ2473</f>
        <v>0</v>
      </c>
      <c r="CB2473" s="553">
        <f t="shared" si="11991"/>
        <v>0</v>
      </c>
      <c r="CC2473" s="553">
        <f t="shared" si="11992"/>
        <v>0</v>
      </c>
      <c r="CD2473" s="553">
        <f>BC2473</f>
        <v>0</v>
      </c>
      <c r="CE2473" s="553">
        <f t="shared" si="11993"/>
        <v>0</v>
      </c>
      <c r="CF2473" s="553">
        <f t="shared" si="11994"/>
        <v>0</v>
      </c>
    </row>
    <row r="2474" spans="1:84">
      <c r="A2474" s="149"/>
      <c r="B2474" s="151"/>
      <c r="C2474" s="151"/>
      <c r="D2474" s="151"/>
      <c r="E2474" s="370"/>
      <c r="F2474" s="592">
        <f>SUM(F2471:F2473)</f>
        <v>300</v>
      </c>
      <c r="G2474" s="168">
        <f t="shared" ref="G2474:BE2474" si="11995">SUM(G2471:G2473)</f>
        <v>56</v>
      </c>
      <c r="H2474" s="168">
        <f t="shared" si="11995"/>
        <v>34</v>
      </c>
      <c r="I2474" s="168">
        <f t="shared" si="11995"/>
        <v>90</v>
      </c>
      <c r="J2474" s="168">
        <f t="shared" si="11995"/>
        <v>7</v>
      </c>
      <c r="K2474" s="168">
        <f t="shared" si="11995"/>
        <v>4</v>
      </c>
      <c r="L2474" s="168">
        <f t="shared" si="11995"/>
        <v>11</v>
      </c>
      <c r="M2474" s="168">
        <f t="shared" si="11995"/>
        <v>1</v>
      </c>
      <c r="N2474" s="168">
        <f t="shared" si="11995"/>
        <v>0</v>
      </c>
      <c r="O2474" s="168">
        <f t="shared" si="11995"/>
        <v>1</v>
      </c>
      <c r="P2474" s="168">
        <f t="shared" si="11995"/>
        <v>23</v>
      </c>
      <c r="Q2474" s="168">
        <f t="shared" si="11995"/>
        <v>10</v>
      </c>
      <c r="R2474" s="168">
        <f t="shared" si="11995"/>
        <v>33</v>
      </c>
      <c r="S2474" s="502">
        <f t="shared" si="11995"/>
        <v>0</v>
      </c>
      <c r="T2474" s="168">
        <f t="shared" si="11995"/>
        <v>0</v>
      </c>
      <c r="U2474" s="168">
        <f t="shared" si="11995"/>
        <v>0</v>
      </c>
      <c r="V2474" s="168">
        <f t="shared" si="11995"/>
        <v>0</v>
      </c>
      <c r="W2474" s="168">
        <f t="shared" si="11995"/>
        <v>0</v>
      </c>
      <c r="X2474" s="168">
        <f t="shared" si="11995"/>
        <v>0</v>
      </c>
      <c r="Y2474" s="168">
        <f t="shared" si="11995"/>
        <v>0</v>
      </c>
      <c r="Z2474" s="168">
        <f t="shared" si="11995"/>
        <v>0</v>
      </c>
      <c r="AA2474" s="168">
        <f t="shared" si="11995"/>
        <v>0</v>
      </c>
      <c r="AB2474" s="168">
        <f t="shared" si="11995"/>
        <v>0</v>
      </c>
      <c r="AC2474" s="168">
        <f t="shared" si="11995"/>
        <v>0</v>
      </c>
      <c r="AD2474" s="168">
        <f t="shared" si="11995"/>
        <v>0</v>
      </c>
      <c r="AE2474" s="168">
        <f t="shared" si="11995"/>
        <v>0</v>
      </c>
      <c r="AF2474" s="502">
        <f t="shared" si="11995"/>
        <v>0</v>
      </c>
      <c r="AG2474" s="168">
        <f t="shared" si="11995"/>
        <v>0</v>
      </c>
      <c r="AH2474" s="168">
        <f t="shared" si="11995"/>
        <v>0</v>
      </c>
      <c r="AI2474" s="168">
        <f t="shared" si="11995"/>
        <v>0</v>
      </c>
      <c r="AJ2474" s="168">
        <f t="shared" si="11995"/>
        <v>0</v>
      </c>
      <c r="AK2474" s="168">
        <f t="shared" si="11995"/>
        <v>0</v>
      </c>
      <c r="AL2474" s="168">
        <f t="shared" si="11995"/>
        <v>0</v>
      </c>
      <c r="AM2474" s="168">
        <f t="shared" si="11995"/>
        <v>0</v>
      </c>
      <c r="AN2474" s="168">
        <f t="shared" si="11995"/>
        <v>0</v>
      </c>
      <c r="AO2474" s="168">
        <f t="shared" si="11995"/>
        <v>0</v>
      </c>
      <c r="AP2474" s="168">
        <f t="shared" si="11995"/>
        <v>0</v>
      </c>
      <c r="AQ2474" s="168">
        <f t="shared" si="11995"/>
        <v>0</v>
      </c>
      <c r="AR2474" s="168">
        <f t="shared" si="11995"/>
        <v>0</v>
      </c>
      <c r="AS2474" s="502">
        <f t="shared" si="11995"/>
        <v>0</v>
      </c>
      <c r="AT2474" s="168">
        <f t="shared" si="11995"/>
        <v>0</v>
      </c>
      <c r="AU2474" s="168">
        <f t="shared" si="11995"/>
        <v>0</v>
      </c>
      <c r="AV2474" s="168">
        <f t="shared" si="11995"/>
        <v>0</v>
      </c>
      <c r="AW2474" s="569">
        <f t="shared" si="11995"/>
        <v>87</v>
      </c>
      <c r="AX2474" s="569">
        <f t="shared" si="11995"/>
        <v>48</v>
      </c>
      <c r="AY2474" s="569">
        <f t="shared" si="11995"/>
        <v>135</v>
      </c>
      <c r="AZ2474" s="168">
        <f t="shared" si="11995"/>
        <v>0</v>
      </c>
      <c r="BA2474" s="168">
        <f t="shared" si="11995"/>
        <v>0</v>
      </c>
      <c r="BB2474" s="168">
        <f t="shared" si="11995"/>
        <v>0</v>
      </c>
      <c r="BC2474" s="168">
        <f t="shared" si="11995"/>
        <v>0</v>
      </c>
      <c r="BD2474" s="168">
        <f t="shared" si="11995"/>
        <v>0</v>
      </c>
      <c r="BE2474" s="168">
        <f t="shared" si="11995"/>
        <v>0</v>
      </c>
      <c r="BF2474" s="523"/>
      <c r="BG2474" s="605">
        <f>SUM(F2474,S2474,AF2474,AS2474)</f>
        <v>300</v>
      </c>
      <c r="BH2474" s="533">
        <f>SUM(G2474,T2474,AG2474)</f>
        <v>56</v>
      </c>
      <c r="BI2474" s="533">
        <f t="shared" si="11977"/>
        <v>34</v>
      </c>
      <c r="BJ2474" s="533">
        <f t="shared" si="11978"/>
        <v>90</v>
      </c>
      <c r="BK2474" s="533">
        <f t="shared" si="11979"/>
        <v>7</v>
      </c>
      <c r="BL2474" s="533">
        <f t="shared" si="11980"/>
        <v>4</v>
      </c>
      <c r="BM2474" s="533">
        <f t="shared" si="11981"/>
        <v>11</v>
      </c>
      <c r="BN2474" s="533">
        <f>SUM(M2474,Z2474,AM2474)</f>
        <v>1</v>
      </c>
      <c r="BO2474" s="533">
        <f t="shared" si="11982"/>
        <v>0</v>
      </c>
      <c r="BP2474" s="533">
        <f t="shared" si="11983"/>
        <v>1</v>
      </c>
      <c r="BQ2474" s="533">
        <f t="shared" si="11984"/>
        <v>23</v>
      </c>
      <c r="BR2474" s="533">
        <f t="shared" si="11985"/>
        <v>10</v>
      </c>
      <c r="BS2474" s="533">
        <f t="shared" si="11986"/>
        <v>33</v>
      </c>
      <c r="BT2474" s="533">
        <f>AT2474</f>
        <v>0</v>
      </c>
      <c r="BU2474" s="533">
        <f t="shared" si="11987"/>
        <v>0</v>
      </c>
      <c r="BV2474" s="533">
        <f t="shared" si="11988"/>
        <v>0</v>
      </c>
      <c r="BW2474" s="536">
        <f>SUM(BH2474,BK2474,BN2474,BQ2474,BT2474)</f>
        <v>87</v>
      </c>
      <c r="BX2474" s="536">
        <f t="shared" si="11989"/>
        <v>48</v>
      </c>
      <c r="BY2474" s="536">
        <f t="shared" si="11990"/>
        <v>135</v>
      </c>
      <c r="BZ2474" t="s">
        <v>74</v>
      </c>
      <c r="CA2474" s="553">
        <f>AZ2474</f>
        <v>0</v>
      </c>
      <c r="CB2474" s="553">
        <f t="shared" si="11991"/>
        <v>0</v>
      </c>
      <c r="CC2474" s="553">
        <f t="shared" si="11992"/>
        <v>0</v>
      </c>
      <c r="CD2474" s="553">
        <f>BC2474</f>
        <v>0</v>
      </c>
      <c r="CE2474" s="553">
        <f t="shared" si="11993"/>
        <v>0</v>
      </c>
      <c r="CF2474" s="553">
        <f t="shared" si="11994"/>
        <v>0</v>
      </c>
    </row>
    <row r="2475" spans="1:84">
      <c r="A2475" s="149"/>
      <c r="B2475" s="149" t="s">
        <v>764</v>
      </c>
      <c r="C2475" s="151"/>
      <c r="D2475" s="151" t="s">
        <v>763</v>
      </c>
      <c r="E2475" s="375" t="s">
        <v>256</v>
      </c>
      <c r="F2475" s="592"/>
      <c r="G2475" s="159"/>
      <c r="H2475" s="159"/>
      <c r="I2475" s="275"/>
      <c r="J2475" s="159"/>
      <c r="K2475" s="159"/>
      <c r="L2475" s="275"/>
      <c r="M2475" s="159"/>
      <c r="N2475" s="159"/>
      <c r="O2475" s="275"/>
      <c r="P2475" s="159"/>
      <c r="Q2475" s="159"/>
      <c r="R2475" s="275"/>
      <c r="S2475" s="500"/>
      <c r="T2475" s="275"/>
      <c r="U2475" s="275"/>
      <c r="V2475" s="275"/>
      <c r="W2475" s="275"/>
      <c r="X2475" s="275"/>
      <c r="Y2475" s="275"/>
      <c r="Z2475" s="275"/>
      <c r="AA2475" s="275"/>
      <c r="AB2475" s="275"/>
      <c r="AC2475" s="275"/>
      <c r="AD2475" s="275"/>
      <c r="AE2475" s="275"/>
      <c r="AF2475" s="500"/>
      <c r="AG2475" s="275"/>
      <c r="AH2475" s="275"/>
      <c r="AI2475" s="275"/>
      <c r="AJ2475" s="275"/>
      <c r="AK2475" s="275"/>
      <c r="AL2475" s="275"/>
      <c r="AM2475" s="275"/>
      <c r="AN2475" s="275"/>
      <c r="AO2475" s="275"/>
      <c r="AP2475" s="275"/>
      <c r="AQ2475" s="275"/>
      <c r="AR2475" s="275"/>
      <c r="AS2475" s="500"/>
      <c r="AT2475" s="275"/>
      <c r="AU2475" s="275"/>
      <c r="AV2475" s="275"/>
      <c r="AW2475" s="567"/>
      <c r="AX2475" s="567"/>
      <c r="AY2475" s="567"/>
      <c r="AZ2475" s="159"/>
      <c r="BA2475" s="159"/>
      <c r="BB2475" s="159"/>
      <c r="BC2475" s="275"/>
      <c r="BD2475" s="275"/>
      <c r="BE2475" s="275"/>
      <c r="BF2475" s="521"/>
    </row>
    <row r="2476" spans="1:84">
      <c r="A2476" s="149" t="s">
        <v>74</v>
      </c>
      <c r="B2476" s="151"/>
      <c r="C2476" s="151"/>
      <c r="D2476" s="151"/>
      <c r="E2476" s="288" t="s">
        <v>77</v>
      </c>
      <c r="F2476" s="592">
        <v>200</v>
      </c>
      <c r="G2476" s="159">
        <v>20</v>
      </c>
      <c r="H2476" s="159">
        <v>75</v>
      </c>
      <c r="I2476" s="275">
        <f>SUM(G2476:H2476)</f>
        <v>95</v>
      </c>
      <c r="J2476" s="159">
        <v>8</v>
      </c>
      <c r="K2476" s="159">
        <v>5</v>
      </c>
      <c r="L2476" s="275">
        <f>SUM(J2476:K2476)</f>
        <v>13</v>
      </c>
      <c r="M2476" s="159">
        <v>2</v>
      </c>
      <c r="N2476" s="159">
        <v>1</v>
      </c>
      <c r="O2476" s="275">
        <f>SUM(M2476:N2476)</f>
        <v>3</v>
      </c>
      <c r="P2476" s="159">
        <v>18</v>
      </c>
      <c r="Q2476" s="159">
        <v>12</v>
      </c>
      <c r="R2476" s="275">
        <f>SUM(P2476:Q2476)</f>
        <v>30</v>
      </c>
      <c r="S2476" s="500"/>
      <c r="T2476" s="275"/>
      <c r="U2476" s="275"/>
      <c r="V2476" s="275">
        <f>SUM(T2476:U2476)</f>
        <v>0</v>
      </c>
      <c r="W2476" s="275"/>
      <c r="X2476" s="275"/>
      <c r="Y2476" s="275">
        <f>SUM(W2476:X2476)</f>
        <v>0</v>
      </c>
      <c r="Z2476" s="275"/>
      <c r="AA2476" s="275"/>
      <c r="AB2476" s="275">
        <f>SUM(Z2476:AA2476)</f>
        <v>0</v>
      </c>
      <c r="AC2476" s="275"/>
      <c r="AD2476" s="275"/>
      <c r="AE2476" s="275">
        <f>SUM(AC2476:AD2476)</f>
        <v>0</v>
      </c>
      <c r="AF2476" s="500"/>
      <c r="AG2476" s="275"/>
      <c r="AH2476" s="275"/>
      <c r="AI2476" s="275">
        <f>SUM(AG2476:AH2476)</f>
        <v>0</v>
      </c>
      <c r="AJ2476" s="275"/>
      <c r="AK2476" s="275"/>
      <c r="AL2476" s="275">
        <f>SUM(AJ2476:AK2476)</f>
        <v>0</v>
      </c>
      <c r="AM2476" s="275"/>
      <c r="AN2476" s="275"/>
      <c r="AO2476" s="275">
        <f>SUM(AM2476:AN2476)</f>
        <v>0</v>
      </c>
      <c r="AP2476" s="275"/>
      <c r="AQ2476" s="275"/>
      <c r="AR2476" s="275">
        <f>SUM(AP2476:AQ2476)</f>
        <v>0</v>
      </c>
      <c r="AS2476" s="500"/>
      <c r="AT2476" s="275"/>
      <c r="AU2476" s="275"/>
      <c r="AV2476" s="275">
        <f>SUM(AT2476:AU2476)</f>
        <v>0</v>
      </c>
      <c r="AW2476" s="567">
        <f t="shared" ref="AW2476:AW2478" si="11996">SUM(G2476,J2476,M2476,P2476,T2476,W2476,Z2476,AC2476,AG2476,AJ2476,AM2476,AP2476,AT2476)</f>
        <v>48</v>
      </c>
      <c r="AX2476" s="567">
        <f t="shared" ref="AX2476:AX2478" si="11997">SUM(H2476,K2476,N2476,Q2476,U2476,X2476,AA2476,AD2476,AH2476,AK2476,AN2476,AQ2476,AU2476)</f>
        <v>93</v>
      </c>
      <c r="AY2476" s="567">
        <f t="shared" ref="AY2476:AY2478" si="11998">SUM(I2476,L2476,O2476,R2476,V2476,Y2476,AB2476,AE2476,AI2476,AL2476,AO2476,AR2476,AV2476)</f>
        <v>141</v>
      </c>
      <c r="AZ2476" s="159"/>
      <c r="BA2476" s="159"/>
      <c r="BB2476" s="275">
        <f>SUM(AZ2476:BA2476)</f>
        <v>0</v>
      </c>
      <c r="BC2476" s="275"/>
      <c r="BD2476" s="275"/>
      <c r="BE2476" s="275">
        <f>SUM(BC2476:BD2476)</f>
        <v>0</v>
      </c>
      <c r="BF2476" s="521"/>
      <c r="BG2476" s="605">
        <f>SUM(F2476,S2476,AF2476,AS2476)</f>
        <v>200</v>
      </c>
      <c r="BH2476" s="533">
        <f>SUM(G2476,T2476,AG2476)</f>
        <v>20</v>
      </c>
      <c r="BI2476" s="533">
        <f t="shared" ref="BI2476:BI2479" si="11999">SUM(H2476,U2476,AH2476)</f>
        <v>75</v>
      </c>
      <c r="BJ2476" s="533">
        <f t="shared" ref="BJ2476:BJ2479" si="12000">SUM(I2476,V2476,AI2476)</f>
        <v>95</v>
      </c>
      <c r="BK2476" s="533">
        <f t="shared" ref="BK2476:BK2479" si="12001">SUM(J2476,W2476,AJ2476)</f>
        <v>8</v>
      </c>
      <c r="BL2476" s="533">
        <f t="shared" ref="BL2476:BL2479" si="12002">SUM(K2476,X2476,AK2476)</f>
        <v>5</v>
      </c>
      <c r="BM2476" s="533">
        <f t="shared" ref="BM2476:BM2479" si="12003">SUM(L2476,Y2476,AL2476)</f>
        <v>13</v>
      </c>
      <c r="BN2476" s="533">
        <f>SUM(M2476,Z2476,AM2476)</f>
        <v>2</v>
      </c>
      <c r="BO2476" s="533">
        <f t="shared" ref="BO2476:BO2479" si="12004">SUM(N2476,AA2476,AN2476)</f>
        <v>1</v>
      </c>
      <c r="BP2476" s="533">
        <f t="shared" ref="BP2476:BP2479" si="12005">SUM(O2476,AB2476,AO2476)</f>
        <v>3</v>
      </c>
      <c r="BQ2476" s="533">
        <f t="shared" ref="BQ2476:BQ2479" si="12006">SUM(P2476,AC2476,AP2476)</f>
        <v>18</v>
      </c>
      <c r="BR2476" s="533">
        <f t="shared" ref="BR2476:BR2479" si="12007">SUM(Q2476,AD2476,AQ2476)</f>
        <v>12</v>
      </c>
      <c r="BS2476" s="533">
        <f t="shared" ref="BS2476:BS2479" si="12008">SUM(R2476,AE2476,AR2476)</f>
        <v>30</v>
      </c>
      <c r="BT2476" s="533">
        <f>AT2476</f>
        <v>0</v>
      </c>
      <c r="BU2476" s="533">
        <f t="shared" ref="BU2476:BU2479" si="12009">AU2476</f>
        <v>0</v>
      </c>
      <c r="BV2476" s="533">
        <f t="shared" ref="BV2476:BV2479" si="12010">AV2476</f>
        <v>0</v>
      </c>
      <c r="BW2476" s="536">
        <f>SUM(BH2476,BK2476,BN2476,BQ2476,BT2476)</f>
        <v>48</v>
      </c>
      <c r="BX2476" s="536">
        <f t="shared" ref="BX2476:BX2479" si="12011">SUM(BI2476,BL2476,BO2476,BR2476,BU2476)</f>
        <v>93</v>
      </c>
      <c r="BY2476" s="536">
        <f t="shared" ref="BY2476:BY2479" si="12012">SUM(BJ2476,BM2476,BP2476,BS2476,BV2476)</f>
        <v>141</v>
      </c>
      <c r="BZ2476" t="s">
        <v>74</v>
      </c>
      <c r="CA2476" s="553">
        <f>AZ2476</f>
        <v>0</v>
      </c>
      <c r="CB2476" s="553">
        <f t="shared" ref="CB2476:CB2479" si="12013">BA2476</f>
        <v>0</v>
      </c>
      <c r="CC2476" s="553">
        <f t="shared" ref="CC2476:CC2479" si="12014">BB2476</f>
        <v>0</v>
      </c>
      <c r="CD2476" s="553">
        <f>BC2476</f>
        <v>0</v>
      </c>
      <c r="CE2476" s="553">
        <f t="shared" ref="CE2476:CE2479" si="12015">BD2476</f>
        <v>0</v>
      </c>
      <c r="CF2476" s="553">
        <f t="shared" ref="CF2476:CF2479" si="12016">BE2476</f>
        <v>0</v>
      </c>
    </row>
    <row r="2477" spans="1:84">
      <c r="A2477" s="149"/>
      <c r="B2477" s="151"/>
      <c r="C2477" s="151"/>
      <c r="D2477" s="151"/>
      <c r="E2477" s="288" t="s">
        <v>78</v>
      </c>
      <c r="F2477" s="592">
        <v>200</v>
      </c>
      <c r="G2477" s="159">
        <v>80</v>
      </c>
      <c r="H2477" s="159">
        <v>30</v>
      </c>
      <c r="I2477" s="275">
        <f>SUM(G2477:H2477)</f>
        <v>110</v>
      </c>
      <c r="J2477" s="159">
        <v>10</v>
      </c>
      <c r="K2477" s="159">
        <v>5</v>
      </c>
      <c r="L2477" s="275">
        <f>SUM(J2477:K2477)</f>
        <v>15</v>
      </c>
      <c r="M2477" s="159"/>
      <c r="N2477" s="159"/>
      <c r="O2477" s="275">
        <f>SUM(M2477:N2477)</f>
        <v>0</v>
      </c>
      <c r="P2477" s="159">
        <v>30</v>
      </c>
      <c r="Q2477" s="159">
        <v>13</v>
      </c>
      <c r="R2477" s="275">
        <f>SUM(P2477:Q2477)</f>
        <v>43</v>
      </c>
      <c r="S2477" s="500"/>
      <c r="T2477" s="275"/>
      <c r="U2477" s="275"/>
      <c r="V2477" s="275">
        <f>SUM(T2477:U2477)</f>
        <v>0</v>
      </c>
      <c r="W2477" s="275"/>
      <c r="X2477" s="275"/>
      <c r="Y2477" s="275">
        <f>SUM(W2477:X2477)</f>
        <v>0</v>
      </c>
      <c r="Z2477" s="275"/>
      <c r="AA2477" s="275"/>
      <c r="AB2477" s="275">
        <f>SUM(Z2477:AA2477)</f>
        <v>0</v>
      </c>
      <c r="AC2477" s="275"/>
      <c r="AD2477" s="275"/>
      <c r="AE2477" s="275">
        <f>SUM(AC2477:AD2477)</f>
        <v>0</v>
      </c>
      <c r="AF2477" s="500"/>
      <c r="AG2477" s="275"/>
      <c r="AH2477" s="275"/>
      <c r="AI2477" s="275">
        <f>SUM(AG2477:AH2477)</f>
        <v>0</v>
      </c>
      <c r="AJ2477" s="275"/>
      <c r="AK2477" s="275"/>
      <c r="AL2477" s="275">
        <f>SUM(AJ2477:AK2477)</f>
        <v>0</v>
      </c>
      <c r="AM2477" s="275"/>
      <c r="AN2477" s="275"/>
      <c r="AO2477" s="275">
        <f>SUM(AM2477:AN2477)</f>
        <v>0</v>
      </c>
      <c r="AP2477" s="275"/>
      <c r="AQ2477" s="275"/>
      <c r="AR2477" s="275">
        <f>SUM(AP2477:AQ2477)</f>
        <v>0</v>
      </c>
      <c r="AS2477" s="500"/>
      <c r="AT2477" s="275"/>
      <c r="AU2477" s="275"/>
      <c r="AV2477" s="275">
        <f>SUM(AT2477:AU2477)</f>
        <v>0</v>
      </c>
      <c r="AW2477" s="567">
        <f t="shared" si="11996"/>
        <v>120</v>
      </c>
      <c r="AX2477" s="567">
        <f t="shared" si="11997"/>
        <v>48</v>
      </c>
      <c r="AY2477" s="567">
        <f t="shared" si="11998"/>
        <v>168</v>
      </c>
      <c r="AZ2477" s="159"/>
      <c r="BA2477" s="159"/>
      <c r="BB2477" s="275">
        <f>SUM(AZ2477:BA2477)</f>
        <v>0</v>
      </c>
      <c r="BC2477" s="275"/>
      <c r="BD2477" s="275"/>
      <c r="BE2477" s="275">
        <f>SUM(BC2477:BD2477)</f>
        <v>0</v>
      </c>
      <c r="BF2477" s="521"/>
      <c r="BG2477" s="605">
        <f>SUM(F2477,S2477,AF2477,AS2477)</f>
        <v>200</v>
      </c>
      <c r="BH2477" s="533">
        <f>SUM(G2477,T2477,AG2477)</f>
        <v>80</v>
      </c>
      <c r="BI2477" s="533">
        <f t="shared" si="11999"/>
        <v>30</v>
      </c>
      <c r="BJ2477" s="533">
        <f t="shared" si="12000"/>
        <v>110</v>
      </c>
      <c r="BK2477" s="533">
        <f t="shared" si="12001"/>
        <v>10</v>
      </c>
      <c r="BL2477" s="533">
        <f t="shared" si="12002"/>
        <v>5</v>
      </c>
      <c r="BM2477" s="533">
        <f t="shared" si="12003"/>
        <v>15</v>
      </c>
      <c r="BN2477" s="533">
        <f>SUM(M2477,Z2477,AM2477)</f>
        <v>0</v>
      </c>
      <c r="BO2477" s="533">
        <f t="shared" si="12004"/>
        <v>0</v>
      </c>
      <c r="BP2477" s="533">
        <f t="shared" si="12005"/>
        <v>0</v>
      </c>
      <c r="BQ2477" s="533">
        <f t="shared" si="12006"/>
        <v>30</v>
      </c>
      <c r="BR2477" s="533">
        <f t="shared" si="12007"/>
        <v>13</v>
      </c>
      <c r="BS2477" s="533">
        <f t="shared" si="12008"/>
        <v>43</v>
      </c>
      <c r="BT2477" s="533">
        <f>AT2477</f>
        <v>0</v>
      </c>
      <c r="BU2477" s="533">
        <f t="shared" si="12009"/>
        <v>0</v>
      </c>
      <c r="BV2477" s="533">
        <f t="shared" si="12010"/>
        <v>0</v>
      </c>
      <c r="BW2477" s="536">
        <f>SUM(BH2477,BK2477,BN2477,BQ2477,BT2477)</f>
        <v>120</v>
      </c>
      <c r="BX2477" s="536">
        <f t="shared" si="12011"/>
        <v>48</v>
      </c>
      <c r="BY2477" s="536">
        <f t="shared" si="12012"/>
        <v>168</v>
      </c>
      <c r="BZ2477" t="s">
        <v>74</v>
      </c>
      <c r="CA2477" s="553">
        <f>AZ2477</f>
        <v>0</v>
      </c>
      <c r="CB2477" s="553">
        <f t="shared" si="12013"/>
        <v>0</v>
      </c>
      <c r="CC2477" s="553">
        <f t="shared" si="12014"/>
        <v>0</v>
      </c>
      <c r="CD2477" s="553">
        <f>BC2477</f>
        <v>0</v>
      </c>
      <c r="CE2477" s="553">
        <f t="shared" si="12015"/>
        <v>0</v>
      </c>
      <c r="CF2477" s="553">
        <f t="shared" si="12016"/>
        <v>0</v>
      </c>
    </row>
    <row r="2478" spans="1:84">
      <c r="A2478" s="149"/>
      <c r="B2478" s="151"/>
      <c r="C2478" s="151"/>
      <c r="D2478" s="151"/>
      <c r="E2478" s="288" t="s">
        <v>79</v>
      </c>
      <c r="F2478" s="592">
        <v>200</v>
      </c>
      <c r="G2478" s="159">
        <v>30</v>
      </c>
      <c r="H2478" s="159">
        <v>60</v>
      </c>
      <c r="I2478" s="275">
        <f>SUM(G2478:H2478)</f>
        <v>90</v>
      </c>
      <c r="J2478" s="159"/>
      <c r="K2478" s="159">
        <v>5</v>
      </c>
      <c r="L2478" s="275">
        <f>SUM(J2478:K2478)</f>
        <v>5</v>
      </c>
      <c r="M2478" s="159"/>
      <c r="N2478" s="159"/>
      <c r="O2478" s="275">
        <f>SUM(M2478:N2478)</f>
        <v>0</v>
      </c>
      <c r="P2478" s="159">
        <v>6</v>
      </c>
      <c r="Q2478" s="159">
        <v>9</v>
      </c>
      <c r="R2478" s="275">
        <f>SUM(P2478:Q2478)</f>
        <v>15</v>
      </c>
      <c r="S2478" s="500"/>
      <c r="T2478" s="275"/>
      <c r="U2478" s="275"/>
      <c r="V2478" s="275">
        <f>SUM(T2478:U2478)</f>
        <v>0</v>
      </c>
      <c r="W2478" s="275"/>
      <c r="X2478" s="275"/>
      <c r="Y2478" s="275">
        <f>SUM(W2478:X2478)</f>
        <v>0</v>
      </c>
      <c r="Z2478" s="275"/>
      <c r="AA2478" s="275"/>
      <c r="AB2478" s="275">
        <f>SUM(Z2478:AA2478)</f>
        <v>0</v>
      </c>
      <c r="AC2478" s="275"/>
      <c r="AD2478" s="275"/>
      <c r="AE2478" s="275">
        <f>SUM(AC2478:AD2478)</f>
        <v>0</v>
      </c>
      <c r="AF2478" s="500"/>
      <c r="AG2478" s="275"/>
      <c r="AH2478" s="275"/>
      <c r="AI2478" s="275">
        <f>SUM(AG2478:AH2478)</f>
        <v>0</v>
      </c>
      <c r="AJ2478" s="275"/>
      <c r="AK2478" s="275"/>
      <c r="AL2478" s="275">
        <f>SUM(AJ2478:AK2478)</f>
        <v>0</v>
      </c>
      <c r="AM2478" s="275"/>
      <c r="AN2478" s="275"/>
      <c r="AO2478" s="275">
        <f>SUM(AM2478:AN2478)</f>
        <v>0</v>
      </c>
      <c r="AP2478" s="275"/>
      <c r="AQ2478" s="275"/>
      <c r="AR2478" s="275">
        <f>SUM(AP2478:AQ2478)</f>
        <v>0</v>
      </c>
      <c r="AS2478" s="500"/>
      <c r="AT2478" s="275"/>
      <c r="AU2478" s="275"/>
      <c r="AV2478" s="275">
        <f>SUM(AT2478:AU2478)</f>
        <v>0</v>
      </c>
      <c r="AW2478" s="567">
        <f t="shared" si="11996"/>
        <v>36</v>
      </c>
      <c r="AX2478" s="567">
        <f t="shared" si="11997"/>
        <v>74</v>
      </c>
      <c r="AY2478" s="567">
        <f t="shared" si="11998"/>
        <v>110</v>
      </c>
      <c r="AZ2478" s="159"/>
      <c r="BA2478" s="159"/>
      <c r="BB2478" s="275">
        <f>SUM(AZ2478:BA2478)</f>
        <v>0</v>
      </c>
      <c r="BC2478" s="275"/>
      <c r="BD2478" s="275"/>
      <c r="BE2478" s="275">
        <f>SUM(BC2478:BD2478)</f>
        <v>0</v>
      </c>
      <c r="BF2478" s="521"/>
      <c r="BG2478" s="605">
        <f>SUM(F2478,S2478,AF2478,AS2478)</f>
        <v>200</v>
      </c>
      <c r="BH2478" s="533">
        <f>SUM(G2478,T2478,AG2478)</f>
        <v>30</v>
      </c>
      <c r="BI2478" s="533">
        <f t="shared" si="11999"/>
        <v>60</v>
      </c>
      <c r="BJ2478" s="533">
        <f t="shared" si="12000"/>
        <v>90</v>
      </c>
      <c r="BK2478" s="533">
        <f t="shared" si="12001"/>
        <v>0</v>
      </c>
      <c r="BL2478" s="533">
        <f t="shared" si="12002"/>
        <v>5</v>
      </c>
      <c r="BM2478" s="533">
        <f t="shared" si="12003"/>
        <v>5</v>
      </c>
      <c r="BN2478" s="533">
        <f>SUM(M2478,Z2478,AM2478)</f>
        <v>0</v>
      </c>
      <c r="BO2478" s="533">
        <f t="shared" si="12004"/>
        <v>0</v>
      </c>
      <c r="BP2478" s="533">
        <f t="shared" si="12005"/>
        <v>0</v>
      </c>
      <c r="BQ2478" s="533">
        <f t="shared" si="12006"/>
        <v>6</v>
      </c>
      <c r="BR2478" s="533">
        <f t="shared" si="12007"/>
        <v>9</v>
      </c>
      <c r="BS2478" s="533">
        <f t="shared" si="12008"/>
        <v>15</v>
      </c>
      <c r="BT2478" s="533">
        <f>AT2478</f>
        <v>0</v>
      </c>
      <c r="BU2478" s="533">
        <f t="shared" si="12009"/>
        <v>0</v>
      </c>
      <c r="BV2478" s="533">
        <f t="shared" si="12010"/>
        <v>0</v>
      </c>
      <c r="BW2478" s="536">
        <f>SUM(BH2478,BK2478,BN2478,BQ2478,BT2478)</f>
        <v>36</v>
      </c>
      <c r="BX2478" s="536">
        <f t="shared" si="12011"/>
        <v>74</v>
      </c>
      <c r="BY2478" s="536">
        <f t="shared" si="12012"/>
        <v>110</v>
      </c>
      <c r="BZ2478" t="s">
        <v>74</v>
      </c>
      <c r="CA2478" s="553">
        <f>AZ2478</f>
        <v>0</v>
      </c>
      <c r="CB2478" s="553">
        <f t="shared" si="12013"/>
        <v>0</v>
      </c>
      <c r="CC2478" s="553">
        <f t="shared" si="12014"/>
        <v>0</v>
      </c>
      <c r="CD2478" s="553">
        <f>BC2478</f>
        <v>0</v>
      </c>
      <c r="CE2478" s="553">
        <f t="shared" si="12015"/>
        <v>0</v>
      </c>
      <c r="CF2478" s="553">
        <f t="shared" si="12016"/>
        <v>0</v>
      </c>
    </row>
    <row r="2479" spans="1:84">
      <c r="A2479" s="149"/>
      <c r="B2479" s="151"/>
      <c r="C2479" s="151"/>
      <c r="D2479" s="151"/>
      <c r="E2479" s="288"/>
      <c r="F2479" s="592">
        <f t="shared" ref="F2479:BE2479" si="12017">SUM(F2476:F2478)</f>
        <v>600</v>
      </c>
      <c r="G2479" s="168">
        <f t="shared" si="12017"/>
        <v>130</v>
      </c>
      <c r="H2479" s="168">
        <f t="shared" si="12017"/>
        <v>165</v>
      </c>
      <c r="I2479" s="168">
        <f t="shared" si="12017"/>
        <v>295</v>
      </c>
      <c r="J2479" s="168">
        <f t="shared" si="12017"/>
        <v>18</v>
      </c>
      <c r="K2479" s="168">
        <f t="shared" si="12017"/>
        <v>15</v>
      </c>
      <c r="L2479" s="168">
        <f t="shared" si="12017"/>
        <v>33</v>
      </c>
      <c r="M2479" s="168">
        <f t="shared" si="12017"/>
        <v>2</v>
      </c>
      <c r="N2479" s="168">
        <f t="shared" si="12017"/>
        <v>1</v>
      </c>
      <c r="O2479" s="168">
        <f t="shared" si="12017"/>
        <v>3</v>
      </c>
      <c r="P2479" s="168">
        <f t="shared" si="12017"/>
        <v>54</v>
      </c>
      <c r="Q2479" s="168">
        <f t="shared" si="12017"/>
        <v>34</v>
      </c>
      <c r="R2479" s="168">
        <f t="shared" si="12017"/>
        <v>88</v>
      </c>
      <c r="S2479" s="502">
        <f t="shared" si="12017"/>
        <v>0</v>
      </c>
      <c r="T2479" s="168">
        <f t="shared" si="12017"/>
        <v>0</v>
      </c>
      <c r="U2479" s="168">
        <f t="shared" si="12017"/>
        <v>0</v>
      </c>
      <c r="V2479" s="168">
        <f t="shared" si="12017"/>
        <v>0</v>
      </c>
      <c r="W2479" s="168">
        <f t="shared" si="12017"/>
        <v>0</v>
      </c>
      <c r="X2479" s="168">
        <f t="shared" si="12017"/>
        <v>0</v>
      </c>
      <c r="Y2479" s="168">
        <f t="shared" si="12017"/>
        <v>0</v>
      </c>
      <c r="Z2479" s="168">
        <f t="shared" si="12017"/>
        <v>0</v>
      </c>
      <c r="AA2479" s="168">
        <f t="shared" si="12017"/>
        <v>0</v>
      </c>
      <c r="AB2479" s="168">
        <f t="shared" si="12017"/>
        <v>0</v>
      </c>
      <c r="AC2479" s="168">
        <f t="shared" si="12017"/>
        <v>0</v>
      </c>
      <c r="AD2479" s="168">
        <f t="shared" si="12017"/>
        <v>0</v>
      </c>
      <c r="AE2479" s="168">
        <f t="shared" si="12017"/>
        <v>0</v>
      </c>
      <c r="AF2479" s="502">
        <f t="shared" si="12017"/>
        <v>0</v>
      </c>
      <c r="AG2479" s="168">
        <f t="shared" si="12017"/>
        <v>0</v>
      </c>
      <c r="AH2479" s="168">
        <f t="shared" si="12017"/>
        <v>0</v>
      </c>
      <c r="AI2479" s="168">
        <f t="shared" si="12017"/>
        <v>0</v>
      </c>
      <c r="AJ2479" s="168">
        <f t="shared" si="12017"/>
        <v>0</v>
      </c>
      <c r="AK2479" s="168">
        <f t="shared" si="12017"/>
        <v>0</v>
      </c>
      <c r="AL2479" s="168">
        <f t="shared" si="12017"/>
        <v>0</v>
      </c>
      <c r="AM2479" s="168">
        <f t="shared" si="12017"/>
        <v>0</v>
      </c>
      <c r="AN2479" s="168">
        <f t="shared" si="12017"/>
        <v>0</v>
      </c>
      <c r="AO2479" s="168">
        <f t="shared" si="12017"/>
        <v>0</v>
      </c>
      <c r="AP2479" s="168">
        <f t="shared" si="12017"/>
        <v>0</v>
      </c>
      <c r="AQ2479" s="168">
        <f t="shared" si="12017"/>
        <v>0</v>
      </c>
      <c r="AR2479" s="168">
        <f t="shared" si="12017"/>
        <v>0</v>
      </c>
      <c r="AS2479" s="502">
        <f t="shared" si="12017"/>
        <v>0</v>
      </c>
      <c r="AT2479" s="168">
        <f t="shared" si="12017"/>
        <v>0</v>
      </c>
      <c r="AU2479" s="168">
        <f t="shared" si="12017"/>
        <v>0</v>
      </c>
      <c r="AV2479" s="168">
        <f t="shared" si="12017"/>
        <v>0</v>
      </c>
      <c r="AW2479" s="569">
        <f t="shared" si="12017"/>
        <v>204</v>
      </c>
      <c r="AX2479" s="569">
        <f t="shared" si="12017"/>
        <v>215</v>
      </c>
      <c r="AY2479" s="569">
        <f t="shared" si="12017"/>
        <v>419</v>
      </c>
      <c r="AZ2479" s="168">
        <f t="shared" si="12017"/>
        <v>0</v>
      </c>
      <c r="BA2479" s="168">
        <f t="shared" si="12017"/>
        <v>0</v>
      </c>
      <c r="BB2479" s="168">
        <f t="shared" si="12017"/>
        <v>0</v>
      </c>
      <c r="BC2479" s="168">
        <f t="shared" si="12017"/>
        <v>0</v>
      </c>
      <c r="BD2479" s="168">
        <f t="shared" si="12017"/>
        <v>0</v>
      </c>
      <c r="BE2479" s="168">
        <f t="shared" si="12017"/>
        <v>0</v>
      </c>
      <c r="BF2479" s="523"/>
      <c r="BG2479" s="605">
        <f>SUM(F2479,S2479,AF2479,AS2479)</f>
        <v>600</v>
      </c>
      <c r="BH2479" s="533">
        <f>SUM(G2479,T2479,AG2479)</f>
        <v>130</v>
      </c>
      <c r="BI2479" s="533">
        <f t="shared" si="11999"/>
        <v>165</v>
      </c>
      <c r="BJ2479" s="533">
        <f t="shared" si="12000"/>
        <v>295</v>
      </c>
      <c r="BK2479" s="533">
        <f t="shared" si="12001"/>
        <v>18</v>
      </c>
      <c r="BL2479" s="533">
        <f t="shared" si="12002"/>
        <v>15</v>
      </c>
      <c r="BM2479" s="533">
        <f t="shared" si="12003"/>
        <v>33</v>
      </c>
      <c r="BN2479" s="533">
        <f>SUM(M2479,Z2479,AM2479)</f>
        <v>2</v>
      </c>
      <c r="BO2479" s="533">
        <f t="shared" si="12004"/>
        <v>1</v>
      </c>
      <c r="BP2479" s="533">
        <f t="shared" si="12005"/>
        <v>3</v>
      </c>
      <c r="BQ2479" s="533">
        <f t="shared" si="12006"/>
        <v>54</v>
      </c>
      <c r="BR2479" s="533">
        <f t="shared" si="12007"/>
        <v>34</v>
      </c>
      <c r="BS2479" s="533">
        <f t="shared" si="12008"/>
        <v>88</v>
      </c>
      <c r="BT2479" s="533">
        <f>AT2479</f>
        <v>0</v>
      </c>
      <c r="BU2479" s="533">
        <f t="shared" si="12009"/>
        <v>0</v>
      </c>
      <c r="BV2479" s="533">
        <f t="shared" si="12010"/>
        <v>0</v>
      </c>
      <c r="BW2479" s="536">
        <f>SUM(BH2479,BK2479,BN2479,BQ2479,BT2479)</f>
        <v>204</v>
      </c>
      <c r="BX2479" s="536">
        <f t="shared" si="12011"/>
        <v>215</v>
      </c>
      <c r="BY2479" s="536">
        <f t="shared" si="12012"/>
        <v>419</v>
      </c>
      <c r="BZ2479" t="s">
        <v>74</v>
      </c>
      <c r="CA2479" s="553">
        <f>AZ2479</f>
        <v>0</v>
      </c>
      <c r="CB2479" s="553">
        <f t="shared" si="12013"/>
        <v>0</v>
      </c>
      <c r="CC2479" s="553">
        <f t="shared" si="12014"/>
        <v>0</v>
      </c>
      <c r="CD2479" s="553">
        <f>BC2479</f>
        <v>0</v>
      </c>
      <c r="CE2479" s="553">
        <f t="shared" si="12015"/>
        <v>0</v>
      </c>
      <c r="CF2479" s="553">
        <f t="shared" si="12016"/>
        <v>0</v>
      </c>
    </row>
    <row r="2480" spans="1:84">
      <c r="A2480" s="149"/>
      <c r="B2480" s="149" t="s">
        <v>104</v>
      </c>
      <c r="C2480" s="151"/>
      <c r="D2480" s="151" t="s">
        <v>763</v>
      </c>
      <c r="E2480" s="375" t="s">
        <v>256</v>
      </c>
      <c r="F2480" s="592"/>
      <c r="G2480" s="159"/>
      <c r="H2480" s="159"/>
      <c r="I2480" s="275"/>
      <c r="J2480" s="159"/>
      <c r="K2480" s="159"/>
      <c r="L2480" s="275"/>
      <c r="M2480" s="159"/>
      <c r="N2480" s="159"/>
      <c r="O2480" s="275"/>
      <c r="P2480" s="159"/>
      <c r="Q2480" s="159"/>
      <c r="R2480" s="275"/>
      <c r="S2480" s="500"/>
      <c r="T2480" s="275"/>
      <c r="U2480" s="275"/>
      <c r="V2480" s="275"/>
      <c r="W2480" s="275"/>
      <c r="X2480" s="275"/>
      <c r="Y2480" s="275"/>
      <c r="Z2480" s="275"/>
      <c r="AA2480" s="275"/>
      <c r="AB2480" s="275"/>
      <c r="AC2480" s="275"/>
      <c r="AD2480" s="275"/>
      <c r="AE2480" s="275"/>
      <c r="AF2480" s="500"/>
      <c r="AG2480" s="275"/>
      <c r="AH2480" s="275"/>
      <c r="AI2480" s="275"/>
      <c r="AJ2480" s="275"/>
      <c r="AK2480" s="275"/>
      <c r="AL2480" s="275"/>
      <c r="AM2480" s="275"/>
      <c r="AN2480" s="275"/>
      <c r="AO2480" s="275"/>
      <c r="AP2480" s="275"/>
      <c r="AQ2480" s="275"/>
      <c r="AR2480" s="275"/>
      <c r="AS2480" s="500"/>
      <c r="AT2480" s="275"/>
      <c r="AU2480" s="275"/>
      <c r="AV2480" s="275"/>
      <c r="AW2480" s="567"/>
      <c r="AX2480" s="567"/>
      <c r="AY2480" s="567"/>
      <c r="AZ2480" s="159"/>
      <c r="BA2480" s="159"/>
      <c r="BB2480" s="159"/>
      <c r="BC2480" s="275"/>
      <c r="BD2480" s="275"/>
      <c r="BE2480" s="275"/>
      <c r="BF2480" s="521"/>
    </row>
    <row r="2481" spans="1:84">
      <c r="A2481" s="149"/>
      <c r="B2481" s="151"/>
      <c r="C2481" s="151"/>
      <c r="D2481" s="151"/>
      <c r="E2481" s="288" t="s">
        <v>77</v>
      </c>
      <c r="F2481" s="592">
        <v>100</v>
      </c>
      <c r="G2481" s="159">
        <v>20</v>
      </c>
      <c r="H2481" s="159">
        <v>38</v>
      </c>
      <c r="I2481" s="275">
        <f>SUM(G2481:H2481)</f>
        <v>58</v>
      </c>
      <c r="J2481" s="159">
        <v>4</v>
      </c>
      <c r="K2481" s="159">
        <v>7</v>
      </c>
      <c r="L2481" s="275">
        <f>SUM(J2481:K2481)</f>
        <v>11</v>
      </c>
      <c r="M2481" s="159">
        <v>3</v>
      </c>
      <c r="N2481" s="159">
        <v>2</v>
      </c>
      <c r="O2481" s="275">
        <f>SUM(M2481:N2481)</f>
        <v>5</v>
      </c>
      <c r="P2481" s="159">
        <v>13</v>
      </c>
      <c r="Q2481" s="159">
        <v>18</v>
      </c>
      <c r="R2481" s="275">
        <f>SUM(P2481:Q2481)</f>
        <v>31</v>
      </c>
      <c r="S2481" s="500"/>
      <c r="T2481" s="275"/>
      <c r="U2481" s="275"/>
      <c r="V2481" s="275">
        <f>SUM(T2481:U2481)</f>
        <v>0</v>
      </c>
      <c r="W2481" s="275"/>
      <c r="X2481" s="275"/>
      <c r="Y2481" s="275">
        <f>SUM(W2481:X2481)</f>
        <v>0</v>
      </c>
      <c r="Z2481" s="275"/>
      <c r="AA2481" s="275"/>
      <c r="AB2481" s="275">
        <f>SUM(Z2481:AA2481)</f>
        <v>0</v>
      </c>
      <c r="AC2481" s="275"/>
      <c r="AD2481" s="275"/>
      <c r="AE2481" s="275">
        <f>SUM(AC2481:AD2481)</f>
        <v>0</v>
      </c>
      <c r="AF2481" s="500"/>
      <c r="AG2481" s="275"/>
      <c r="AH2481" s="275"/>
      <c r="AI2481" s="275">
        <f>SUM(AG2481:AH2481)</f>
        <v>0</v>
      </c>
      <c r="AJ2481" s="275"/>
      <c r="AK2481" s="275"/>
      <c r="AL2481" s="275">
        <f>SUM(AJ2481:AK2481)</f>
        <v>0</v>
      </c>
      <c r="AM2481" s="275"/>
      <c r="AN2481" s="275"/>
      <c r="AO2481" s="275">
        <f>SUM(AM2481:AN2481)</f>
        <v>0</v>
      </c>
      <c r="AP2481" s="275"/>
      <c r="AQ2481" s="275"/>
      <c r="AR2481" s="275">
        <f>SUM(AP2481:AQ2481)</f>
        <v>0</v>
      </c>
      <c r="AS2481" s="500"/>
      <c r="AT2481" s="275"/>
      <c r="AU2481" s="275"/>
      <c r="AV2481" s="275">
        <f>SUM(AT2481:AU2481)</f>
        <v>0</v>
      </c>
      <c r="AW2481" s="567">
        <f t="shared" ref="AW2481:AW2483" si="12018">SUM(G2481,J2481,M2481,P2481,T2481,W2481,Z2481,AC2481,AG2481,AJ2481,AM2481,AP2481,AT2481)</f>
        <v>40</v>
      </c>
      <c r="AX2481" s="567">
        <f t="shared" ref="AX2481:AX2483" si="12019">SUM(H2481,K2481,N2481,Q2481,U2481,X2481,AA2481,AD2481,AH2481,AK2481,AN2481,AQ2481,AU2481)</f>
        <v>65</v>
      </c>
      <c r="AY2481" s="567">
        <f t="shared" ref="AY2481:AY2483" si="12020">SUM(I2481,L2481,O2481,R2481,V2481,Y2481,AB2481,AE2481,AI2481,AL2481,AO2481,AR2481,AV2481)</f>
        <v>105</v>
      </c>
      <c r="AZ2481" s="159"/>
      <c r="BA2481" s="159"/>
      <c r="BB2481" s="275">
        <f>SUM(AZ2481:BA2481)</f>
        <v>0</v>
      </c>
      <c r="BC2481" s="275"/>
      <c r="BD2481" s="275"/>
      <c r="BE2481" s="275">
        <f>SUM(BC2481:BD2481)</f>
        <v>0</v>
      </c>
      <c r="BF2481" s="521"/>
      <c r="BG2481" s="605">
        <f>SUM(F2481,S2481,AF2481,AS2481)</f>
        <v>100</v>
      </c>
      <c r="BH2481" s="533">
        <f>SUM(G2481,T2481,AG2481)</f>
        <v>20</v>
      </c>
      <c r="BI2481" s="533">
        <f t="shared" ref="BI2481:BI2484" si="12021">SUM(H2481,U2481,AH2481)</f>
        <v>38</v>
      </c>
      <c r="BJ2481" s="533">
        <f t="shared" ref="BJ2481:BJ2484" si="12022">SUM(I2481,V2481,AI2481)</f>
        <v>58</v>
      </c>
      <c r="BK2481" s="533">
        <f t="shared" ref="BK2481:BK2484" si="12023">SUM(J2481,W2481,AJ2481)</f>
        <v>4</v>
      </c>
      <c r="BL2481" s="533">
        <f t="shared" ref="BL2481:BL2484" si="12024">SUM(K2481,X2481,AK2481)</f>
        <v>7</v>
      </c>
      <c r="BM2481" s="533">
        <f t="shared" ref="BM2481:BM2484" si="12025">SUM(L2481,Y2481,AL2481)</f>
        <v>11</v>
      </c>
      <c r="BN2481" s="533">
        <f>SUM(M2481,Z2481,AM2481)</f>
        <v>3</v>
      </c>
      <c r="BO2481" s="533">
        <f t="shared" ref="BO2481:BO2484" si="12026">SUM(N2481,AA2481,AN2481)</f>
        <v>2</v>
      </c>
      <c r="BP2481" s="533">
        <f t="shared" ref="BP2481:BP2484" si="12027">SUM(O2481,AB2481,AO2481)</f>
        <v>5</v>
      </c>
      <c r="BQ2481" s="533">
        <f t="shared" ref="BQ2481:BQ2484" si="12028">SUM(P2481,AC2481,AP2481)</f>
        <v>13</v>
      </c>
      <c r="BR2481" s="533">
        <f t="shared" ref="BR2481:BR2484" si="12029">SUM(Q2481,AD2481,AQ2481)</f>
        <v>18</v>
      </c>
      <c r="BS2481" s="533">
        <f t="shared" ref="BS2481:BS2484" si="12030">SUM(R2481,AE2481,AR2481)</f>
        <v>31</v>
      </c>
      <c r="BT2481" s="533">
        <f>AT2481</f>
        <v>0</v>
      </c>
      <c r="BU2481" s="533">
        <f t="shared" ref="BU2481:BU2484" si="12031">AU2481</f>
        <v>0</v>
      </c>
      <c r="BV2481" s="533">
        <f t="shared" ref="BV2481:BV2484" si="12032">AV2481</f>
        <v>0</v>
      </c>
      <c r="BW2481" s="536">
        <f>SUM(BH2481,BK2481,BN2481,BQ2481,BT2481)</f>
        <v>40</v>
      </c>
      <c r="BX2481" s="536">
        <f t="shared" ref="BX2481:BX2484" si="12033">SUM(BI2481,BL2481,BO2481,BR2481,BU2481)</f>
        <v>65</v>
      </c>
      <c r="BY2481" s="536">
        <f t="shared" ref="BY2481:BY2484" si="12034">SUM(BJ2481,BM2481,BP2481,BS2481,BV2481)</f>
        <v>105</v>
      </c>
      <c r="BZ2481" t="s">
        <v>74</v>
      </c>
      <c r="CA2481" s="553">
        <f>AZ2481</f>
        <v>0</v>
      </c>
      <c r="CB2481" s="553">
        <f t="shared" ref="CB2481:CB2484" si="12035">BA2481</f>
        <v>0</v>
      </c>
      <c r="CC2481" s="553">
        <f t="shared" ref="CC2481:CC2484" si="12036">BB2481</f>
        <v>0</v>
      </c>
      <c r="CD2481" s="553">
        <f>BC2481</f>
        <v>0</v>
      </c>
      <c r="CE2481" s="553">
        <f t="shared" ref="CE2481:CE2484" si="12037">BD2481</f>
        <v>0</v>
      </c>
      <c r="CF2481" s="553">
        <f t="shared" ref="CF2481:CF2484" si="12038">BE2481</f>
        <v>0</v>
      </c>
    </row>
    <row r="2482" spans="1:84">
      <c r="A2482" s="149"/>
      <c r="B2482" s="151"/>
      <c r="C2482" s="151"/>
      <c r="D2482" s="151"/>
      <c r="E2482" s="288" t="s">
        <v>78</v>
      </c>
      <c r="F2482" s="592">
        <v>100</v>
      </c>
      <c r="G2482" s="159">
        <v>10</v>
      </c>
      <c r="H2482" s="159">
        <v>50</v>
      </c>
      <c r="I2482" s="275">
        <f>SUM(G2482:H2482)</f>
        <v>60</v>
      </c>
      <c r="J2482" s="159">
        <v>2</v>
      </c>
      <c r="K2482" s="159">
        <v>8</v>
      </c>
      <c r="L2482" s="275">
        <f>SUM(J2482:K2482)</f>
        <v>10</v>
      </c>
      <c r="M2482" s="159">
        <v>1</v>
      </c>
      <c r="N2482" s="159">
        <v>4</v>
      </c>
      <c r="O2482" s="275">
        <f>SUM(M2482:N2482)</f>
        <v>5</v>
      </c>
      <c r="P2482" s="159">
        <v>5</v>
      </c>
      <c r="Q2482" s="159">
        <v>20</v>
      </c>
      <c r="R2482" s="275">
        <f>SUM(P2482:Q2482)</f>
        <v>25</v>
      </c>
      <c r="S2482" s="500"/>
      <c r="T2482" s="275"/>
      <c r="U2482" s="275"/>
      <c r="V2482" s="275">
        <f>SUM(T2482:U2482)</f>
        <v>0</v>
      </c>
      <c r="W2482" s="275"/>
      <c r="X2482" s="275"/>
      <c r="Y2482" s="275">
        <f>SUM(W2482:X2482)</f>
        <v>0</v>
      </c>
      <c r="Z2482" s="275"/>
      <c r="AA2482" s="275"/>
      <c r="AB2482" s="275">
        <f>SUM(Z2482:AA2482)</f>
        <v>0</v>
      </c>
      <c r="AC2482" s="275"/>
      <c r="AD2482" s="275"/>
      <c r="AE2482" s="275">
        <f>SUM(AC2482:AD2482)</f>
        <v>0</v>
      </c>
      <c r="AF2482" s="500"/>
      <c r="AG2482" s="275"/>
      <c r="AH2482" s="275"/>
      <c r="AI2482" s="275">
        <f>SUM(AG2482:AH2482)</f>
        <v>0</v>
      </c>
      <c r="AJ2482" s="275"/>
      <c r="AK2482" s="275"/>
      <c r="AL2482" s="275">
        <f>SUM(AJ2482:AK2482)</f>
        <v>0</v>
      </c>
      <c r="AM2482" s="275"/>
      <c r="AN2482" s="275"/>
      <c r="AO2482" s="275">
        <f>SUM(AM2482:AN2482)</f>
        <v>0</v>
      </c>
      <c r="AP2482" s="275"/>
      <c r="AQ2482" s="275"/>
      <c r="AR2482" s="275">
        <f>SUM(AP2482:AQ2482)</f>
        <v>0</v>
      </c>
      <c r="AS2482" s="500"/>
      <c r="AT2482" s="275"/>
      <c r="AU2482" s="275"/>
      <c r="AV2482" s="275">
        <f>SUM(AT2482:AU2482)</f>
        <v>0</v>
      </c>
      <c r="AW2482" s="567">
        <f t="shared" si="12018"/>
        <v>18</v>
      </c>
      <c r="AX2482" s="567">
        <f t="shared" si="12019"/>
        <v>82</v>
      </c>
      <c r="AY2482" s="567">
        <f t="shared" si="12020"/>
        <v>100</v>
      </c>
      <c r="AZ2482" s="159"/>
      <c r="BA2482" s="159"/>
      <c r="BB2482" s="275">
        <f>SUM(AZ2482:BA2482)</f>
        <v>0</v>
      </c>
      <c r="BC2482" s="275"/>
      <c r="BD2482" s="275"/>
      <c r="BE2482" s="275">
        <f>SUM(BC2482:BD2482)</f>
        <v>0</v>
      </c>
      <c r="BF2482" s="521"/>
      <c r="BG2482" s="605">
        <f>SUM(F2482,S2482,AF2482,AS2482)</f>
        <v>100</v>
      </c>
      <c r="BH2482" s="533">
        <f>SUM(G2482,T2482,AG2482)</f>
        <v>10</v>
      </c>
      <c r="BI2482" s="533">
        <f t="shared" si="12021"/>
        <v>50</v>
      </c>
      <c r="BJ2482" s="533">
        <f t="shared" si="12022"/>
        <v>60</v>
      </c>
      <c r="BK2482" s="533">
        <f t="shared" si="12023"/>
        <v>2</v>
      </c>
      <c r="BL2482" s="533">
        <f t="shared" si="12024"/>
        <v>8</v>
      </c>
      <c r="BM2482" s="533">
        <f t="shared" si="12025"/>
        <v>10</v>
      </c>
      <c r="BN2482" s="533">
        <f>SUM(M2482,Z2482,AM2482)</f>
        <v>1</v>
      </c>
      <c r="BO2482" s="533">
        <f t="shared" si="12026"/>
        <v>4</v>
      </c>
      <c r="BP2482" s="533">
        <f t="shared" si="12027"/>
        <v>5</v>
      </c>
      <c r="BQ2482" s="533">
        <f t="shared" si="12028"/>
        <v>5</v>
      </c>
      <c r="BR2482" s="533">
        <f t="shared" si="12029"/>
        <v>20</v>
      </c>
      <c r="BS2482" s="533">
        <f t="shared" si="12030"/>
        <v>25</v>
      </c>
      <c r="BT2482" s="533">
        <f>AT2482</f>
        <v>0</v>
      </c>
      <c r="BU2482" s="533">
        <f t="shared" si="12031"/>
        <v>0</v>
      </c>
      <c r="BV2482" s="533">
        <f t="shared" si="12032"/>
        <v>0</v>
      </c>
      <c r="BW2482" s="536">
        <f>SUM(BH2482,BK2482,BN2482,BQ2482,BT2482)</f>
        <v>18</v>
      </c>
      <c r="BX2482" s="536">
        <f t="shared" si="12033"/>
        <v>82</v>
      </c>
      <c r="BY2482" s="536">
        <f t="shared" si="12034"/>
        <v>100</v>
      </c>
      <c r="BZ2482" t="s">
        <v>74</v>
      </c>
      <c r="CA2482" s="553">
        <f>AZ2482</f>
        <v>0</v>
      </c>
      <c r="CB2482" s="553">
        <f t="shared" si="12035"/>
        <v>0</v>
      </c>
      <c r="CC2482" s="553">
        <f t="shared" si="12036"/>
        <v>0</v>
      </c>
      <c r="CD2482" s="553">
        <f>BC2482</f>
        <v>0</v>
      </c>
      <c r="CE2482" s="553">
        <f t="shared" si="12037"/>
        <v>0</v>
      </c>
      <c r="CF2482" s="553">
        <f t="shared" si="12038"/>
        <v>0</v>
      </c>
    </row>
    <row r="2483" spans="1:84">
      <c r="A2483" s="149"/>
      <c r="B2483" s="151"/>
      <c r="C2483" s="151"/>
      <c r="D2483" s="151"/>
      <c r="E2483" s="288" t="s">
        <v>79</v>
      </c>
      <c r="F2483" s="592">
        <v>100</v>
      </c>
      <c r="G2483" s="159">
        <v>29</v>
      </c>
      <c r="H2483" s="159">
        <v>50</v>
      </c>
      <c r="I2483" s="275">
        <f>SUM(G2483:H2483)</f>
        <v>79</v>
      </c>
      <c r="J2483" s="159">
        <v>4</v>
      </c>
      <c r="K2483" s="159">
        <v>7</v>
      </c>
      <c r="L2483" s="275">
        <f>SUM(J2483:K2483)</f>
        <v>11</v>
      </c>
      <c r="M2483" s="159"/>
      <c r="N2483" s="159"/>
      <c r="O2483" s="275">
        <f>SUM(M2483:N2483)</f>
        <v>0</v>
      </c>
      <c r="P2483" s="159"/>
      <c r="Q2483" s="159">
        <v>10</v>
      </c>
      <c r="R2483" s="275">
        <f>SUM(P2483:Q2483)</f>
        <v>10</v>
      </c>
      <c r="S2483" s="500"/>
      <c r="T2483" s="275"/>
      <c r="U2483" s="275"/>
      <c r="V2483" s="275">
        <f>SUM(T2483:U2483)</f>
        <v>0</v>
      </c>
      <c r="W2483" s="275"/>
      <c r="X2483" s="275"/>
      <c r="Y2483" s="275">
        <f>SUM(W2483:X2483)</f>
        <v>0</v>
      </c>
      <c r="Z2483" s="275"/>
      <c r="AA2483" s="275"/>
      <c r="AB2483" s="275">
        <f>SUM(Z2483:AA2483)</f>
        <v>0</v>
      </c>
      <c r="AC2483" s="275"/>
      <c r="AD2483" s="275"/>
      <c r="AE2483" s="275">
        <f>SUM(AC2483:AD2483)</f>
        <v>0</v>
      </c>
      <c r="AF2483" s="500"/>
      <c r="AG2483" s="275"/>
      <c r="AH2483" s="275"/>
      <c r="AI2483" s="275">
        <f>SUM(AG2483:AH2483)</f>
        <v>0</v>
      </c>
      <c r="AJ2483" s="275"/>
      <c r="AK2483" s="275"/>
      <c r="AL2483" s="275">
        <f>SUM(AJ2483:AK2483)</f>
        <v>0</v>
      </c>
      <c r="AM2483" s="275"/>
      <c r="AN2483" s="275"/>
      <c r="AO2483" s="275">
        <f>SUM(AM2483:AN2483)</f>
        <v>0</v>
      </c>
      <c r="AP2483" s="275"/>
      <c r="AQ2483" s="275"/>
      <c r="AR2483" s="275">
        <f>SUM(AP2483:AQ2483)</f>
        <v>0</v>
      </c>
      <c r="AS2483" s="500"/>
      <c r="AT2483" s="275"/>
      <c r="AU2483" s="275"/>
      <c r="AV2483" s="275">
        <f>SUM(AT2483:AU2483)</f>
        <v>0</v>
      </c>
      <c r="AW2483" s="567">
        <f t="shared" si="12018"/>
        <v>33</v>
      </c>
      <c r="AX2483" s="567">
        <f t="shared" si="12019"/>
        <v>67</v>
      </c>
      <c r="AY2483" s="567">
        <f t="shared" si="12020"/>
        <v>100</v>
      </c>
      <c r="AZ2483" s="159"/>
      <c r="BA2483" s="159"/>
      <c r="BB2483" s="275">
        <f>SUM(AZ2483:BA2483)</f>
        <v>0</v>
      </c>
      <c r="BC2483" s="275"/>
      <c r="BD2483" s="275"/>
      <c r="BE2483" s="275">
        <f>SUM(BC2483:BD2483)</f>
        <v>0</v>
      </c>
      <c r="BF2483" s="521"/>
      <c r="BG2483" s="605">
        <f>SUM(F2483,S2483,AF2483,AS2483)</f>
        <v>100</v>
      </c>
      <c r="BH2483" s="533">
        <f>SUM(G2483,T2483,AG2483)</f>
        <v>29</v>
      </c>
      <c r="BI2483" s="533">
        <f t="shared" si="12021"/>
        <v>50</v>
      </c>
      <c r="BJ2483" s="533">
        <f t="shared" si="12022"/>
        <v>79</v>
      </c>
      <c r="BK2483" s="533">
        <f t="shared" si="12023"/>
        <v>4</v>
      </c>
      <c r="BL2483" s="533">
        <f t="shared" si="12024"/>
        <v>7</v>
      </c>
      <c r="BM2483" s="533">
        <f t="shared" si="12025"/>
        <v>11</v>
      </c>
      <c r="BN2483" s="533">
        <f>SUM(M2483,Z2483,AM2483)</f>
        <v>0</v>
      </c>
      <c r="BO2483" s="533">
        <f t="shared" si="12026"/>
        <v>0</v>
      </c>
      <c r="BP2483" s="533">
        <f t="shared" si="12027"/>
        <v>0</v>
      </c>
      <c r="BQ2483" s="533">
        <f t="shared" si="12028"/>
        <v>0</v>
      </c>
      <c r="BR2483" s="533">
        <f t="shared" si="12029"/>
        <v>10</v>
      </c>
      <c r="BS2483" s="533">
        <f t="shared" si="12030"/>
        <v>10</v>
      </c>
      <c r="BT2483" s="533">
        <f>AT2483</f>
        <v>0</v>
      </c>
      <c r="BU2483" s="533">
        <f t="shared" si="12031"/>
        <v>0</v>
      </c>
      <c r="BV2483" s="533">
        <f t="shared" si="12032"/>
        <v>0</v>
      </c>
      <c r="BW2483" s="536">
        <f>SUM(BH2483,BK2483,BN2483,BQ2483,BT2483)</f>
        <v>33</v>
      </c>
      <c r="BX2483" s="536">
        <f t="shared" si="12033"/>
        <v>67</v>
      </c>
      <c r="BY2483" s="536">
        <f t="shared" si="12034"/>
        <v>100</v>
      </c>
      <c r="BZ2483" t="s">
        <v>74</v>
      </c>
      <c r="CA2483" s="553">
        <f>AZ2483</f>
        <v>0</v>
      </c>
      <c r="CB2483" s="553">
        <f t="shared" si="12035"/>
        <v>0</v>
      </c>
      <c r="CC2483" s="553">
        <f t="shared" si="12036"/>
        <v>0</v>
      </c>
      <c r="CD2483" s="553">
        <f>BC2483</f>
        <v>0</v>
      </c>
      <c r="CE2483" s="553">
        <f t="shared" si="12037"/>
        <v>0</v>
      </c>
      <c r="CF2483" s="553">
        <f t="shared" si="12038"/>
        <v>0</v>
      </c>
    </row>
    <row r="2484" spans="1:84">
      <c r="A2484" s="149"/>
      <c r="B2484" s="151" t="s">
        <v>74</v>
      </c>
      <c r="C2484" s="151"/>
      <c r="D2484" s="151"/>
      <c r="E2484" s="288"/>
      <c r="F2484" s="592">
        <f t="shared" ref="F2484:BE2484" si="12039">SUM(F2481:F2483)</f>
        <v>300</v>
      </c>
      <c r="G2484" s="168">
        <f t="shared" si="12039"/>
        <v>59</v>
      </c>
      <c r="H2484" s="168">
        <f t="shared" si="12039"/>
        <v>138</v>
      </c>
      <c r="I2484" s="168">
        <f t="shared" si="12039"/>
        <v>197</v>
      </c>
      <c r="J2484" s="168">
        <f t="shared" si="12039"/>
        <v>10</v>
      </c>
      <c r="K2484" s="168">
        <f t="shared" si="12039"/>
        <v>22</v>
      </c>
      <c r="L2484" s="168">
        <f t="shared" si="12039"/>
        <v>32</v>
      </c>
      <c r="M2484" s="168">
        <f t="shared" si="12039"/>
        <v>4</v>
      </c>
      <c r="N2484" s="168">
        <f t="shared" si="12039"/>
        <v>6</v>
      </c>
      <c r="O2484" s="168">
        <f t="shared" si="12039"/>
        <v>10</v>
      </c>
      <c r="P2484" s="168">
        <f t="shared" si="12039"/>
        <v>18</v>
      </c>
      <c r="Q2484" s="168">
        <f t="shared" si="12039"/>
        <v>48</v>
      </c>
      <c r="R2484" s="168">
        <f t="shared" si="12039"/>
        <v>66</v>
      </c>
      <c r="S2484" s="502">
        <f t="shared" si="12039"/>
        <v>0</v>
      </c>
      <c r="T2484" s="168">
        <f t="shared" si="12039"/>
        <v>0</v>
      </c>
      <c r="U2484" s="168">
        <f t="shared" si="12039"/>
        <v>0</v>
      </c>
      <c r="V2484" s="168">
        <f t="shared" si="12039"/>
        <v>0</v>
      </c>
      <c r="W2484" s="168">
        <f t="shared" si="12039"/>
        <v>0</v>
      </c>
      <c r="X2484" s="168">
        <f t="shared" si="12039"/>
        <v>0</v>
      </c>
      <c r="Y2484" s="168">
        <f t="shared" si="12039"/>
        <v>0</v>
      </c>
      <c r="Z2484" s="168">
        <f t="shared" si="12039"/>
        <v>0</v>
      </c>
      <c r="AA2484" s="168">
        <f t="shared" si="12039"/>
        <v>0</v>
      </c>
      <c r="AB2484" s="168">
        <f t="shared" si="12039"/>
        <v>0</v>
      </c>
      <c r="AC2484" s="168">
        <f t="shared" si="12039"/>
        <v>0</v>
      </c>
      <c r="AD2484" s="168">
        <f t="shared" si="12039"/>
        <v>0</v>
      </c>
      <c r="AE2484" s="168">
        <f t="shared" si="12039"/>
        <v>0</v>
      </c>
      <c r="AF2484" s="502">
        <f t="shared" si="12039"/>
        <v>0</v>
      </c>
      <c r="AG2484" s="168">
        <f t="shared" si="12039"/>
        <v>0</v>
      </c>
      <c r="AH2484" s="168">
        <f t="shared" si="12039"/>
        <v>0</v>
      </c>
      <c r="AI2484" s="168">
        <f t="shared" si="12039"/>
        <v>0</v>
      </c>
      <c r="AJ2484" s="168">
        <f t="shared" si="12039"/>
        <v>0</v>
      </c>
      <c r="AK2484" s="168">
        <f t="shared" si="12039"/>
        <v>0</v>
      </c>
      <c r="AL2484" s="168">
        <f t="shared" si="12039"/>
        <v>0</v>
      </c>
      <c r="AM2484" s="168">
        <f t="shared" si="12039"/>
        <v>0</v>
      </c>
      <c r="AN2484" s="168">
        <f t="shared" si="12039"/>
        <v>0</v>
      </c>
      <c r="AO2484" s="168">
        <f t="shared" si="12039"/>
        <v>0</v>
      </c>
      <c r="AP2484" s="168">
        <f t="shared" si="12039"/>
        <v>0</v>
      </c>
      <c r="AQ2484" s="168">
        <f t="shared" si="12039"/>
        <v>0</v>
      </c>
      <c r="AR2484" s="168">
        <f t="shared" si="12039"/>
        <v>0</v>
      </c>
      <c r="AS2484" s="502">
        <f t="shared" si="12039"/>
        <v>0</v>
      </c>
      <c r="AT2484" s="168">
        <f t="shared" si="12039"/>
        <v>0</v>
      </c>
      <c r="AU2484" s="168">
        <f t="shared" si="12039"/>
        <v>0</v>
      </c>
      <c r="AV2484" s="168">
        <f t="shared" si="12039"/>
        <v>0</v>
      </c>
      <c r="AW2484" s="569">
        <f t="shared" si="12039"/>
        <v>91</v>
      </c>
      <c r="AX2484" s="569">
        <f t="shared" si="12039"/>
        <v>214</v>
      </c>
      <c r="AY2484" s="569">
        <f t="shared" si="12039"/>
        <v>305</v>
      </c>
      <c r="AZ2484" s="168">
        <f t="shared" si="12039"/>
        <v>0</v>
      </c>
      <c r="BA2484" s="168">
        <f t="shared" si="12039"/>
        <v>0</v>
      </c>
      <c r="BB2484" s="168">
        <f t="shared" si="12039"/>
        <v>0</v>
      </c>
      <c r="BC2484" s="168">
        <f t="shared" si="12039"/>
        <v>0</v>
      </c>
      <c r="BD2484" s="168">
        <f t="shared" si="12039"/>
        <v>0</v>
      </c>
      <c r="BE2484" s="168">
        <f t="shared" si="12039"/>
        <v>0</v>
      </c>
      <c r="BF2484" s="523"/>
      <c r="BG2484" s="605">
        <f>SUM(F2484,S2484,AF2484,AS2484)</f>
        <v>300</v>
      </c>
      <c r="BH2484" s="533">
        <f>SUM(G2484,T2484,AG2484)</f>
        <v>59</v>
      </c>
      <c r="BI2484" s="533">
        <f t="shared" si="12021"/>
        <v>138</v>
      </c>
      <c r="BJ2484" s="533">
        <f t="shared" si="12022"/>
        <v>197</v>
      </c>
      <c r="BK2484" s="533">
        <f t="shared" si="12023"/>
        <v>10</v>
      </c>
      <c r="BL2484" s="533">
        <f t="shared" si="12024"/>
        <v>22</v>
      </c>
      <c r="BM2484" s="533">
        <f t="shared" si="12025"/>
        <v>32</v>
      </c>
      <c r="BN2484" s="533">
        <f>SUM(M2484,Z2484,AM2484)</f>
        <v>4</v>
      </c>
      <c r="BO2484" s="533">
        <f t="shared" si="12026"/>
        <v>6</v>
      </c>
      <c r="BP2484" s="533">
        <f t="shared" si="12027"/>
        <v>10</v>
      </c>
      <c r="BQ2484" s="533">
        <f t="shared" si="12028"/>
        <v>18</v>
      </c>
      <c r="BR2484" s="533">
        <f t="shared" si="12029"/>
        <v>48</v>
      </c>
      <c r="BS2484" s="533">
        <f t="shared" si="12030"/>
        <v>66</v>
      </c>
      <c r="BT2484" s="533">
        <f>AT2484</f>
        <v>0</v>
      </c>
      <c r="BU2484" s="533">
        <f t="shared" si="12031"/>
        <v>0</v>
      </c>
      <c r="BV2484" s="533">
        <f t="shared" si="12032"/>
        <v>0</v>
      </c>
      <c r="BW2484" s="536">
        <f>SUM(BH2484,BK2484,BN2484,BQ2484,BT2484)</f>
        <v>91</v>
      </c>
      <c r="BX2484" s="536">
        <f t="shared" si="12033"/>
        <v>214</v>
      </c>
      <c r="BY2484" s="536">
        <f t="shared" si="12034"/>
        <v>305</v>
      </c>
      <c r="BZ2484" t="s">
        <v>74</v>
      </c>
      <c r="CA2484" s="553">
        <f>AZ2484</f>
        <v>0</v>
      </c>
      <c r="CB2484" s="553">
        <f t="shared" si="12035"/>
        <v>0</v>
      </c>
      <c r="CC2484" s="553">
        <f t="shared" si="12036"/>
        <v>0</v>
      </c>
      <c r="CD2484" s="553">
        <f>BC2484</f>
        <v>0</v>
      </c>
      <c r="CE2484" s="553">
        <f t="shared" si="12037"/>
        <v>0</v>
      </c>
      <c r="CF2484" s="553">
        <f t="shared" si="12038"/>
        <v>0</v>
      </c>
    </row>
    <row r="2485" spans="1:84">
      <c r="A2485" s="149"/>
      <c r="B2485" s="149" t="s">
        <v>698</v>
      </c>
      <c r="C2485" s="151"/>
      <c r="D2485" s="151"/>
      <c r="E2485" s="375" t="s">
        <v>918</v>
      </c>
      <c r="F2485" s="592"/>
      <c r="G2485" s="159"/>
      <c r="H2485" s="159"/>
      <c r="I2485" s="275"/>
      <c r="J2485" s="159" t="s">
        <v>74</v>
      </c>
      <c r="K2485" s="159"/>
      <c r="L2485" s="275"/>
      <c r="M2485" s="159"/>
      <c r="N2485" s="159"/>
      <c r="O2485" s="275"/>
      <c r="P2485" s="159"/>
      <c r="Q2485" s="159"/>
      <c r="R2485" s="275"/>
      <c r="S2485" s="500"/>
      <c r="T2485" s="275"/>
      <c r="U2485" s="275"/>
      <c r="V2485" s="275"/>
      <c r="W2485" s="275"/>
      <c r="X2485" s="275"/>
      <c r="Y2485" s="275"/>
      <c r="Z2485" s="275"/>
      <c r="AA2485" s="275"/>
      <c r="AB2485" s="275"/>
      <c r="AC2485" s="275"/>
      <c r="AD2485" s="275"/>
      <c r="AE2485" s="275"/>
      <c r="AF2485" s="500"/>
      <c r="AG2485" s="275"/>
      <c r="AH2485" s="275"/>
      <c r="AI2485" s="275"/>
      <c r="AJ2485" s="275"/>
      <c r="AK2485" s="275"/>
      <c r="AL2485" s="275"/>
      <c r="AM2485" s="275"/>
      <c r="AN2485" s="275"/>
      <c r="AO2485" s="275"/>
      <c r="AP2485" s="275"/>
      <c r="AQ2485" s="275"/>
      <c r="AR2485" s="275"/>
      <c r="AS2485" s="500"/>
      <c r="AT2485" s="275"/>
      <c r="AU2485" s="275"/>
      <c r="AV2485" s="275"/>
      <c r="AW2485" s="567"/>
      <c r="AX2485" s="567"/>
      <c r="AY2485" s="567"/>
      <c r="AZ2485" s="159"/>
      <c r="BA2485" s="159"/>
      <c r="BB2485" s="159"/>
      <c r="BC2485" s="275"/>
      <c r="BD2485" s="275"/>
      <c r="BE2485" s="275"/>
      <c r="BF2485" s="521"/>
    </row>
    <row r="2486" spans="1:84">
      <c r="A2486" s="149"/>
      <c r="B2486" s="151"/>
      <c r="C2486" s="151"/>
      <c r="D2486" s="151"/>
      <c r="E2486" s="288" t="s">
        <v>77</v>
      </c>
      <c r="F2486" s="592">
        <v>15</v>
      </c>
      <c r="G2486" s="159"/>
      <c r="H2486" s="159"/>
      <c r="I2486" s="275">
        <f>SUM(G2486:H2486)</f>
        <v>0</v>
      </c>
      <c r="J2486" s="159"/>
      <c r="K2486" s="159"/>
      <c r="L2486" s="275">
        <f>SUM(J2486:K2486)</f>
        <v>0</v>
      </c>
      <c r="M2486" s="159"/>
      <c r="N2486" s="159"/>
      <c r="O2486" s="275">
        <f>SUM(M2486:N2486)</f>
        <v>0</v>
      </c>
      <c r="P2486" s="159"/>
      <c r="Q2486" s="159"/>
      <c r="R2486" s="275">
        <f>SUM(P2486:Q2486)</f>
        <v>0</v>
      </c>
      <c r="S2486" s="500"/>
      <c r="T2486" s="275"/>
      <c r="U2486" s="275"/>
      <c r="V2486" s="275">
        <f>SUM(T2486:U2486)</f>
        <v>0</v>
      </c>
      <c r="W2486" s="275"/>
      <c r="X2486" s="275"/>
      <c r="Y2486" s="275">
        <f>SUM(W2486:X2486)</f>
        <v>0</v>
      </c>
      <c r="Z2486" s="275"/>
      <c r="AA2486" s="275"/>
      <c r="AB2486" s="275">
        <f>SUM(Z2486:AA2486)</f>
        <v>0</v>
      </c>
      <c r="AC2486" s="275"/>
      <c r="AD2486" s="275"/>
      <c r="AE2486" s="275">
        <f>SUM(AC2486:AD2486)</f>
        <v>0</v>
      </c>
      <c r="AF2486" s="500"/>
      <c r="AG2486" s="275"/>
      <c r="AH2486" s="275"/>
      <c r="AI2486" s="275">
        <f>SUM(AG2486:AH2486)</f>
        <v>0</v>
      </c>
      <c r="AJ2486" s="275"/>
      <c r="AK2486" s="275"/>
      <c r="AL2486" s="275">
        <f>SUM(AJ2486:AK2486)</f>
        <v>0</v>
      </c>
      <c r="AM2486" s="275"/>
      <c r="AN2486" s="275"/>
      <c r="AO2486" s="275">
        <f>SUM(AM2486:AN2486)</f>
        <v>0</v>
      </c>
      <c r="AP2486" s="275"/>
      <c r="AQ2486" s="275"/>
      <c r="AR2486" s="275">
        <f>SUM(AP2486:AQ2486)</f>
        <v>0</v>
      </c>
      <c r="AS2486" s="500"/>
      <c r="AT2486" s="275"/>
      <c r="AU2486" s="275"/>
      <c r="AV2486" s="275">
        <f>SUM(AT2486:AU2486)</f>
        <v>0</v>
      </c>
      <c r="AW2486" s="567">
        <f t="shared" ref="AW2486:AW2487" si="12040">SUM(G2486,J2486,M2486,P2486,T2486,W2486,Z2486,AC2486,AG2486,AJ2486,AM2486,AP2486,AT2486)</f>
        <v>0</v>
      </c>
      <c r="AX2486" s="567">
        <f t="shared" ref="AX2486:AX2487" si="12041">SUM(H2486,K2486,N2486,Q2486,U2486,X2486,AA2486,AD2486,AH2486,AK2486,AN2486,AQ2486,AU2486)</f>
        <v>0</v>
      </c>
      <c r="AY2486" s="567">
        <f t="shared" ref="AY2486:AY2487" si="12042">SUM(I2486,L2486,O2486,R2486,V2486,Y2486,AB2486,AE2486,AI2486,AL2486,AO2486,AR2486,AV2486)</f>
        <v>0</v>
      </c>
      <c r="AZ2486" s="159"/>
      <c r="BA2486" s="159"/>
      <c r="BB2486" s="275">
        <f>SUM(AZ2486:BA2486)</f>
        <v>0</v>
      </c>
      <c r="BC2486" s="275"/>
      <c r="BD2486" s="275"/>
      <c r="BE2486" s="275">
        <f>SUM(BC2486:BD2486)</f>
        <v>0</v>
      </c>
      <c r="BF2486" s="521"/>
      <c r="BG2486" s="605">
        <f>SUM(F2486,S2486,AF2486,AS2486)</f>
        <v>15</v>
      </c>
      <c r="BH2486" s="533">
        <f>SUM(G2486,T2486,AG2486)</f>
        <v>0</v>
      </c>
      <c r="BI2486" s="533">
        <f t="shared" ref="BI2486:BI2487" si="12043">SUM(H2486,U2486,AH2486)</f>
        <v>0</v>
      </c>
      <c r="BJ2486" s="533">
        <f t="shared" ref="BJ2486:BJ2487" si="12044">SUM(I2486,V2486,AI2486)</f>
        <v>0</v>
      </c>
      <c r="BK2486" s="533">
        <f t="shared" ref="BK2486:BK2487" si="12045">SUM(J2486,W2486,AJ2486)</f>
        <v>0</v>
      </c>
      <c r="BL2486" s="533">
        <f t="shared" ref="BL2486:BL2487" si="12046">SUM(K2486,X2486,AK2486)</f>
        <v>0</v>
      </c>
      <c r="BM2486" s="533">
        <f t="shared" ref="BM2486:BM2487" si="12047">SUM(L2486,Y2486,AL2486)</f>
        <v>0</v>
      </c>
      <c r="BN2486" s="533">
        <f>SUM(M2486,Z2486,AM2486)</f>
        <v>0</v>
      </c>
      <c r="BO2486" s="533">
        <f t="shared" ref="BO2486:BO2487" si="12048">SUM(N2486,AA2486,AN2486)</f>
        <v>0</v>
      </c>
      <c r="BP2486" s="533">
        <f t="shared" ref="BP2486:BP2487" si="12049">SUM(O2486,AB2486,AO2486)</f>
        <v>0</v>
      </c>
      <c r="BQ2486" s="533">
        <f t="shared" ref="BQ2486:BQ2487" si="12050">SUM(P2486,AC2486,AP2486)</f>
        <v>0</v>
      </c>
      <c r="BR2486" s="533">
        <f t="shared" ref="BR2486:BR2487" si="12051">SUM(Q2486,AD2486,AQ2486)</f>
        <v>0</v>
      </c>
      <c r="BS2486" s="533">
        <f t="shared" ref="BS2486:BS2487" si="12052">SUM(R2486,AE2486,AR2486)</f>
        <v>0</v>
      </c>
      <c r="BT2486" s="533">
        <f>AT2486</f>
        <v>0</v>
      </c>
      <c r="BU2486" s="533">
        <f t="shared" ref="BU2486:BU2487" si="12053">AU2486</f>
        <v>0</v>
      </c>
      <c r="BV2486" s="533">
        <f t="shared" ref="BV2486:BV2487" si="12054">AV2486</f>
        <v>0</v>
      </c>
      <c r="BW2486" s="536">
        <f>SUM(BH2486,BK2486,BN2486,BQ2486,BT2486)</f>
        <v>0</v>
      </c>
      <c r="BX2486" s="536">
        <f t="shared" ref="BX2486:BX2487" si="12055">SUM(BI2486,BL2486,BO2486,BR2486,BU2486)</f>
        <v>0</v>
      </c>
      <c r="BY2486" s="536">
        <f t="shared" ref="BY2486:BY2487" si="12056">SUM(BJ2486,BM2486,BP2486,BS2486,BV2486)</f>
        <v>0</v>
      </c>
      <c r="BZ2486" t="s">
        <v>74</v>
      </c>
      <c r="CA2486" s="553">
        <f>AZ2486</f>
        <v>0</v>
      </c>
      <c r="CB2486" s="553">
        <f t="shared" ref="CB2486:CB2487" si="12057">BA2486</f>
        <v>0</v>
      </c>
      <c r="CC2486" s="553">
        <f t="shared" ref="CC2486:CC2487" si="12058">BB2486</f>
        <v>0</v>
      </c>
      <c r="CD2486" s="553">
        <f>BC2486</f>
        <v>0</v>
      </c>
      <c r="CE2486" s="553">
        <f t="shared" ref="CE2486:CE2487" si="12059">BD2486</f>
        <v>0</v>
      </c>
      <c r="CF2486" s="553">
        <f t="shared" ref="CF2486:CF2487" si="12060">BE2486</f>
        <v>0</v>
      </c>
    </row>
    <row r="2487" spans="1:84">
      <c r="A2487" s="149"/>
      <c r="B2487" s="151"/>
      <c r="C2487" s="151"/>
      <c r="D2487" s="151"/>
      <c r="E2487" s="288" t="s">
        <v>78</v>
      </c>
      <c r="F2487" s="592">
        <v>15</v>
      </c>
      <c r="G2487" s="159">
        <v>1</v>
      </c>
      <c r="H2487" s="159">
        <v>8</v>
      </c>
      <c r="I2487" s="275">
        <f>SUM(G2487:H2487)</f>
        <v>9</v>
      </c>
      <c r="J2487" s="159"/>
      <c r="K2487" s="159">
        <v>1</v>
      </c>
      <c r="L2487" s="275">
        <f>SUM(J2487:K2487)</f>
        <v>1</v>
      </c>
      <c r="M2487" s="159"/>
      <c r="N2487" s="159">
        <v>1</v>
      </c>
      <c r="O2487" s="275">
        <f>SUM(M2487:N2487)</f>
        <v>1</v>
      </c>
      <c r="P2487" s="159">
        <v>2</v>
      </c>
      <c r="Q2487" s="159">
        <v>2</v>
      </c>
      <c r="R2487" s="275">
        <f>SUM(P2487:Q2487)</f>
        <v>4</v>
      </c>
      <c r="S2487" s="500"/>
      <c r="T2487" s="275"/>
      <c r="U2487" s="275"/>
      <c r="V2487" s="275">
        <f>SUM(T2487:U2487)</f>
        <v>0</v>
      </c>
      <c r="W2487" s="275"/>
      <c r="X2487" s="275"/>
      <c r="Y2487" s="275">
        <f>SUM(W2487:X2487)</f>
        <v>0</v>
      </c>
      <c r="Z2487" s="275"/>
      <c r="AA2487" s="275"/>
      <c r="AB2487" s="275">
        <f>SUM(Z2487:AA2487)</f>
        <v>0</v>
      </c>
      <c r="AC2487" s="275"/>
      <c r="AD2487" s="275"/>
      <c r="AE2487" s="275">
        <f>SUM(AC2487:AD2487)</f>
        <v>0</v>
      </c>
      <c r="AF2487" s="500"/>
      <c r="AG2487" s="275"/>
      <c r="AH2487" s="275"/>
      <c r="AI2487" s="275">
        <f>SUM(AG2487:AH2487)</f>
        <v>0</v>
      </c>
      <c r="AJ2487" s="275"/>
      <c r="AK2487" s="275"/>
      <c r="AL2487" s="275">
        <f>SUM(AJ2487:AK2487)</f>
        <v>0</v>
      </c>
      <c r="AM2487" s="275"/>
      <c r="AN2487" s="275"/>
      <c r="AO2487" s="275">
        <f>SUM(AM2487:AN2487)</f>
        <v>0</v>
      </c>
      <c r="AP2487" s="275"/>
      <c r="AQ2487" s="275"/>
      <c r="AR2487" s="275">
        <f>SUM(AP2487:AQ2487)</f>
        <v>0</v>
      </c>
      <c r="AS2487" s="500"/>
      <c r="AT2487" s="275"/>
      <c r="AU2487" s="275"/>
      <c r="AV2487" s="275">
        <f>SUM(AT2487:AU2487)</f>
        <v>0</v>
      </c>
      <c r="AW2487" s="567">
        <f t="shared" si="12040"/>
        <v>3</v>
      </c>
      <c r="AX2487" s="567">
        <f t="shared" si="12041"/>
        <v>12</v>
      </c>
      <c r="AY2487" s="567">
        <f t="shared" si="12042"/>
        <v>15</v>
      </c>
      <c r="AZ2487" s="159"/>
      <c r="BA2487" s="159"/>
      <c r="BB2487" s="275">
        <f>SUM(AZ2487:BA2487)</f>
        <v>0</v>
      </c>
      <c r="BC2487" s="275"/>
      <c r="BD2487" s="275"/>
      <c r="BE2487" s="275">
        <f>SUM(BC2487:BD2487)</f>
        <v>0</v>
      </c>
      <c r="BF2487" s="521"/>
      <c r="BG2487" s="605">
        <f>SUM(F2487,S2487,AF2487,AS2487)</f>
        <v>15</v>
      </c>
      <c r="BH2487" s="533">
        <f>SUM(G2487,T2487,AG2487)</f>
        <v>1</v>
      </c>
      <c r="BI2487" s="533">
        <f t="shared" si="12043"/>
        <v>8</v>
      </c>
      <c r="BJ2487" s="533">
        <f t="shared" si="12044"/>
        <v>9</v>
      </c>
      <c r="BK2487" s="533">
        <f t="shared" si="12045"/>
        <v>0</v>
      </c>
      <c r="BL2487" s="533">
        <f t="shared" si="12046"/>
        <v>1</v>
      </c>
      <c r="BM2487" s="533">
        <f t="shared" si="12047"/>
        <v>1</v>
      </c>
      <c r="BN2487" s="533">
        <f>SUM(M2487,Z2487,AM2487)</f>
        <v>0</v>
      </c>
      <c r="BO2487" s="533">
        <f t="shared" si="12048"/>
        <v>1</v>
      </c>
      <c r="BP2487" s="533">
        <f t="shared" si="12049"/>
        <v>1</v>
      </c>
      <c r="BQ2487" s="533">
        <f t="shared" si="12050"/>
        <v>2</v>
      </c>
      <c r="BR2487" s="533">
        <f t="shared" si="12051"/>
        <v>2</v>
      </c>
      <c r="BS2487" s="533">
        <f t="shared" si="12052"/>
        <v>4</v>
      </c>
      <c r="BT2487" s="533">
        <f>AT2487</f>
        <v>0</v>
      </c>
      <c r="BU2487" s="533">
        <f t="shared" si="12053"/>
        <v>0</v>
      </c>
      <c r="BV2487" s="533">
        <f t="shared" si="12054"/>
        <v>0</v>
      </c>
      <c r="BW2487" s="536">
        <f>SUM(BH2487,BK2487,BN2487,BQ2487,BT2487)</f>
        <v>3</v>
      </c>
      <c r="BX2487" s="536">
        <f t="shared" si="12055"/>
        <v>12</v>
      </c>
      <c r="BY2487" s="536">
        <f t="shared" si="12056"/>
        <v>15</v>
      </c>
      <c r="BZ2487" t="s">
        <v>74</v>
      </c>
      <c r="CA2487" s="553">
        <f>AZ2487</f>
        <v>0</v>
      </c>
      <c r="CB2487" s="553">
        <f t="shared" si="12057"/>
        <v>0</v>
      </c>
      <c r="CC2487" s="553">
        <f t="shared" si="12058"/>
        <v>0</v>
      </c>
      <c r="CD2487" s="553">
        <f>BC2487</f>
        <v>0</v>
      </c>
      <c r="CE2487" s="553">
        <f t="shared" si="12059"/>
        <v>0</v>
      </c>
      <c r="CF2487" s="553">
        <f t="shared" si="12060"/>
        <v>0</v>
      </c>
    </row>
    <row r="2488" spans="1:84">
      <c r="A2488" s="149"/>
      <c r="B2488" s="151"/>
      <c r="C2488" s="151"/>
      <c r="D2488" s="151"/>
      <c r="E2488" s="288"/>
      <c r="F2488" s="592"/>
      <c r="G2488" s="159"/>
      <c r="H2488" s="159"/>
      <c r="I2488" s="275"/>
      <c r="J2488" s="159"/>
      <c r="K2488" s="159"/>
      <c r="L2488" s="275"/>
      <c r="M2488" s="159"/>
      <c r="N2488" s="159"/>
      <c r="O2488" s="275"/>
      <c r="P2488" s="159"/>
      <c r="Q2488" s="159"/>
      <c r="R2488" s="275"/>
      <c r="S2488" s="500"/>
      <c r="T2488" s="275"/>
      <c r="U2488" s="275"/>
      <c r="V2488" s="275"/>
      <c r="W2488" s="275"/>
      <c r="X2488" s="275"/>
      <c r="Y2488" s="275"/>
      <c r="Z2488" s="275"/>
      <c r="AA2488" s="275"/>
      <c r="AB2488" s="275"/>
      <c r="AC2488" s="275"/>
      <c r="AD2488" s="275"/>
      <c r="AE2488" s="275"/>
      <c r="AF2488" s="500"/>
      <c r="AG2488" s="275"/>
      <c r="AH2488" s="275"/>
      <c r="AI2488" s="275"/>
      <c r="AJ2488" s="275"/>
      <c r="AK2488" s="275"/>
      <c r="AL2488" s="275"/>
      <c r="AM2488" s="275"/>
      <c r="AN2488" s="275"/>
      <c r="AO2488" s="275"/>
      <c r="AP2488" s="275"/>
      <c r="AQ2488" s="275"/>
      <c r="AR2488" s="275"/>
      <c r="AS2488" s="500"/>
      <c r="AT2488" s="275"/>
      <c r="AU2488" s="275"/>
      <c r="AV2488" s="275"/>
      <c r="AW2488" s="567"/>
      <c r="AX2488" s="567"/>
      <c r="AY2488" s="567"/>
      <c r="AZ2488" s="159"/>
      <c r="BA2488" s="159"/>
      <c r="BB2488" s="275"/>
      <c r="BC2488" s="275"/>
      <c r="BD2488" s="275"/>
      <c r="BE2488" s="275"/>
      <c r="BF2488" s="521"/>
    </row>
    <row r="2489" spans="1:84">
      <c r="A2489" s="149"/>
      <c r="B2489" s="151" t="s">
        <v>74</v>
      </c>
      <c r="C2489" s="151"/>
      <c r="D2489" s="151"/>
      <c r="E2489" s="288"/>
      <c r="F2489" s="592">
        <f t="shared" ref="F2489" si="12061">SUM(F2486:F2488)</f>
        <v>30</v>
      </c>
      <c r="G2489" s="168">
        <f>SUM(G2486:G2488)</f>
        <v>1</v>
      </c>
      <c r="H2489" s="168">
        <f t="shared" ref="H2489:BE2489" si="12062">SUM(H2486:H2488)</f>
        <v>8</v>
      </c>
      <c r="I2489" s="168">
        <f t="shared" si="12062"/>
        <v>9</v>
      </c>
      <c r="J2489" s="168">
        <f t="shared" si="12062"/>
        <v>0</v>
      </c>
      <c r="K2489" s="168">
        <f t="shared" si="12062"/>
        <v>1</v>
      </c>
      <c r="L2489" s="168">
        <f t="shared" si="12062"/>
        <v>1</v>
      </c>
      <c r="M2489" s="168">
        <f t="shared" si="12062"/>
        <v>0</v>
      </c>
      <c r="N2489" s="168">
        <f t="shared" si="12062"/>
        <v>1</v>
      </c>
      <c r="O2489" s="168">
        <f t="shared" si="12062"/>
        <v>1</v>
      </c>
      <c r="P2489" s="168">
        <f t="shared" si="12062"/>
        <v>2</v>
      </c>
      <c r="Q2489" s="168">
        <f t="shared" si="12062"/>
        <v>2</v>
      </c>
      <c r="R2489" s="168">
        <f t="shared" si="12062"/>
        <v>4</v>
      </c>
      <c r="S2489" s="502">
        <f t="shared" si="12062"/>
        <v>0</v>
      </c>
      <c r="T2489" s="168">
        <f t="shared" si="12062"/>
        <v>0</v>
      </c>
      <c r="U2489" s="168">
        <f t="shared" si="12062"/>
        <v>0</v>
      </c>
      <c r="V2489" s="168">
        <f t="shared" si="12062"/>
        <v>0</v>
      </c>
      <c r="W2489" s="168">
        <f t="shared" si="12062"/>
        <v>0</v>
      </c>
      <c r="X2489" s="168">
        <f t="shared" si="12062"/>
        <v>0</v>
      </c>
      <c r="Y2489" s="168">
        <f t="shared" si="12062"/>
        <v>0</v>
      </c>
      <c r="Z2489" s="168">
        <f t="shared" si="12062"/>
        <v>0</v>
      </c>
      <c r="AA2489" s="168">
        <f t="shared" si="12062"/>
        <v>0</v>
      </c>
      <c r="AB2489" s="168">
        <f t="shared" si="12062"/>
        <v>0</v>
      </c>
      <c r="AC2489" s="168">
        <f t="shared" si="12062"/>
        <v>0</v>
      </c>
      <c r="AD2489" s="168">
        <f t="shared" si="12062"/>
        <v>0</v>
      </c>
      <c r="AE2489" s="168">
        <f t="shared" si="12062"/>
        <v>0</v>
      </c>
      <c r="AF2489" s="502">
        <f t="shared" si="12062"/>
        <v>0</v>
      </c>
      <c r="AG2489" s="168">
        <f t="shared" si="12062"/>
        <v>0</v>
      </c>
      <c r="AH2489" s="168">
        <f t="shared" si="12062"/>
        <v>0</v>
      </c>
      <c r="AI2489" s="168">
        <f t="shared" si="12062"/>
        <v>0</v>
      </c>
      <c r="AJ2489" s="168">
        <f t="shared" si="12062"/>
        <v>0</v>
      </c>
      <c r="AK2489" s="168">
        <f t="shared" si="12062"/>
        <v>0</v>
      </c>
      <c r="AL2489" s="168">
        <f t="shared" si="12062"/>
        <v>0</v>
      </c>
      <c r="AM2489" s="168">
        <f t="shared" si="12062"/>
        <v>0</v>
      </c>
      <c r="AN2489" s="168">
        <f t="shared" si="12062"/>
        <v>0</v>
      </c>
      <c r="AO2489" s="168">
        <f t="shared" si="12062"/>
        <v>0</v>
      </c>
      <c r="AP2489" s="168">
        <f t="shared" si="12062"/>
        <v>0</v>
      </c>
      <c r="AQ2489" s="168">
        <f t="shared" si="12062"/>
        <v>0</v>
      </c>
      <c r="AR2489" s="168">
        <f t="shared" si="12062"/>
        <v>0</v>
      </c>
      <c r="AS2489" s="502">
        <f t="shared" si="12062"/>
        <v>0</v>
      </c>
      <c r="AT2489" s="168">
        <f t="shared" si="12062"/>
        <v>0</v>
      </c>
      <c r="AU2489" s="168">
        <f t="shared" si="12062"/>
        <v>0</v>
      </c>
      <c r="AV2489" s="168">
        <f t="shared" si="12062"/>
        <v>0</v>
      </c>
      <c r="AW2489" s="569">
        <f t="shared" si="12062"/>
        <v>3</v>
      </c>
      <c r="AX2489" s="569">
        <f t="shared" si="12062"/>
        <v>12</v>
      </c>
      <c r="AY2489" s="569">
        <f t="shared" si="12062"/>
        <v>15</v>
      </c>
      <c r="AZ2489" s="168">
        <f t="shared" si="12062"/>
        <v>0</v>
      </c>
      <c r="BA2489" s="168">
        <f t="shared" si="12062"/>
        <v>0</v>
      </c>
      <c r="BB2489" s="168">
        <f t="shared" si="12062"/>
        <v>0</v>
      </c>
      <c r="BC2489" s="168">
        <f t="shared" si="12062"/>
        <v>0</v>
      </c>
      <c r="BD2489" s="168">
        <f t="shared" si="12062"/>
        <v>0</v>
      </c>
      <c r="BE2489" s="168">
        <f t="shared" si="12062"/>
        <v>0</v>
      </c>
      <c r="BF2489" s="523"/>
      <c r="BG2489" s="605">
        <f>SUM(F2489,S2489,AF2489,AS2489)</f>
        <v>30</v>
      </c>
      <c r="BH2489" s="533">
        <f>SUM(G2489,T2489,AG2489)</f>
        <v>1</v>
      </c>
      <c r="BI2489" s="533">
        <f t="shared" ref="BI2489" si="12063">SUM(H2489,U2489,AH2489)</f>
        <v>8</v>
      </c>
      <c r="BJ2489" s="533">
        <f t="shared" ref="BJ2489" si="12064">SUM(I2489,V2489,AI2489)</f>
        <v>9</v>
      </c>
      <c r="BK2489" s="533">
        <f t="shared" ref="BK2489" si="12065">SUM(J2489,W2489,AJ2489)</f>
        <v>0</v>
      </c>
      <c r="BL2489" s="533">
        <f t="shared" ref="BL2489" si="12066">SUM(K2489,X2489,AK2489)</f>
        <v>1</v>
      </c>
      <c r="BM2489" s="533">
        <f t="shared" ref="BM2489" si="12067">SUM(L2489,Y2489,AL2489)</f>
        <v>1</v>
      </c>
      <c r="BN2489" s="533">
        <f>SUM(M2489,Z2489,AM2489)</f>
        <v>0</v>
      </c>
      <c r="BO2489" s="533">
        <f t="shared" ref="BO2489" si="12068">SUM(N2489,AA2489,AN2489)</f>
        <v>1</v>
      </c>
      <c r="BP2489" s="533">
        <f t="shared" ref="BP2489" si="12069">SUM(O2489,AB2489,AO2489)</f>
        <v>1</v>
      </c>
      <c r="BQ2489" s="533">
        <f t="shared" ref="BQ2489" si="12070">SUM(P2489,AC2489,AP2489)</f>
        <v>2</v>
      </c>
      <c r="BR2489" s="533">
        <f t="shared" ref="BR2489" si="12071">SUM(Q2489,AD2489,AQ2489)</f>
        <v>2</v>
      </c>
      <c r="BS2489" s="533">
        <f t="shared" ref="BS2489" si="12072">SUM(R2489,AE2489,AR2489)</f>
        <v>4</v>
      </c>
      <c r="BT2489" s="533">
        <f>AT2489</f>
        <v>0</v>
      </c>
      <c r="BU2489" s="533">
        <f t="shared" ref="BU2489" si="12073">AU2489</f>
        <v>0</v>
      </c>
      <c r="BV2489" s="533">
        <f t="shared" ref="BV2489" si="12074">AV2489</f>
        <v>0</v>
      </c>
      <c r="BW2489" s="536">
        <f>SUM(BH2489,BK2489,BN2489,BQ2489,BT2489)</f>
        <v>3</v>
      </c>
      <c r="BX2489" s="536">
        <f t="shared" ref="BX2489" si="12075">SUM(BI2489,BL2489,BO2489,BR2489,BU2489)</f>
        <v>12</v>
      </c>
      <c r="BY2489" s="536">
        <f t="shared" ref="BY2489" si="12076">SUM(BJ2489,BM2489,BP2489,BS2489,BV2489)</f>
        <v>15</v>
      </c>
      <c r="BZ2489" t="s">
        <v>74</v>
      </c>
      <c r="CA2489" s="553">
        <f>AZ2489</f>
        <v>0</v>
      </c>
      <c r="CB2489" s="553">
        <f t="shared" ref="CB2489" si="12077">BA2489</f>
        <v>0</v>
      </c>
      <c r="CC2489" s="553">
        <f t="shared" ref="CC2489" si="12078">BB2489</f>
        <v>0</v>
      </c>
      <c r="CD2489" s="553">
        <f>BC2489</f>
        <v>0</v>
      </c>
      <c r="CE2489" s="553">
        <f t="shared" ref="CE2489" si="12079">BD2489</f>
        <v>0</v>
      </c>
      <c r="CF2489" s="553">
        <f t="shared" ref="CF2489" si="12080">BE2489</f>
        <v>0</v>
      </c>
    </row>
    <row r="2490" spans="1:84">
      <c r="A2490" s="149"/>
      <c r="B2490" s="151" t="s">
        <v>87</v>
      </c>
      <c r="C2490" s="151"/>
      <c r="D2490" s="151"/>
      <c r="E2490" s="375" t="s">
        <v>238</v>
      </c>
      <c r="F2490" s="592"/>
      <c r="G2490" s="159"/>
      <c r="H2490" s="159"/>
      <c r="I2490" s="275"/>
      <c r="J2490" s="159"/>
      <c r="K2490" s="159"/>
      <c r="L2490" s="275"/>
      <c r="M2490" s="159"/>
      <c r="N2490" s="159"/>
      <c r="O2490" s="275"/>
      <c r="P2490" s="159"/>
      <c r="Q2490" s="159"/>
      <c r="R2490" s="275"/>
      <c r="S2490" s="500"/>
      <c r="T2490" s="275"/>
      <c r="U2490" s="275"/>
      <c r="V2490" s="275"/>
      <c r="W2490" s="275"/>
      <c r="X2490" s="275"/>
      <c r="Y2490" s="275"/>
      <c r="Z2490" s="275"/>
      <c r="AA2490" s="275"/>
      <c r="AB2490" s="275"/>
      <c r="AC2490" s="275"/>
      <c r="AD2490" s="275"/>
      <c r="AE2490" s="275"/>
      <c r="AF2490" s="500"/>
      <c r="AG2490" s="275"/>
      <c r="AH2490" s="275"/>
      <c r="AI2490" s="275"/>
      <c r="AJ2490" s="275"/>
      <c r="AK2490" s="275"/>
      <c r="AL2490" s="275"/>
      <c r="AM2490" s="275"/>
      <c r="AN2490" s="275"/>
      <c r="AO2490" s="275"/>
      <c r="AP2490" s="275"/>
      <c r="AQ2490" s="275"/>
      <c r="AR2490" s="275"/>
      <c r="AS2490" s="500"/>
      <c r="AT2490" s="275"/>
      <c r="AU2490" s="275"/>
      <c r="AV2490" s="275"/>
      <c r="AW2490" s="567"/>
      <c r="AX2490" s="567"/>
      <c r="AY2490" s="567"/>
      <c r="AZ2490" s="159"/>
      <c r="BA2490" s="159"/>
      <c r="BB2490" s="159"/>
      <c r="BC2490" s="275"/>
      <c r="BD2490" s="275"/>
      <c r="BE2490" s="275"/>
      <c r="BF2490" s="521"/>
    </row>
    <row r="2491" spans="1:84">
      <c r="A2491" s="149"/>
      <c r="B2491" s="151"/>
      <c r="C2491" s="151"/>
      <c r="D2491" s="151"/>
      <c r="E2491" s="288" t="s">
        <v>77</v>
      </c>
      <c r="F2491" s="591">
        <f>SUM(F2471,F2476,F2481,F2486)</f>
        <v>415</v>
      </c>
      <c r="G2491" s="159">
        <f t="shared" ref="G2491:G2493" si="12081">SUM(G2471,G2476,G2481,G2486)</f>
        <v>56</v>
      </c>
      <c r="H2491" s="159">
        <f t="shared" ref="H2491:BE2491" si="12082">SUM(H2471,H2476,H2481,H2486)</f>
        <v>127</v>
      </c>
      <c r="I2491" s="159">
        <f t="shared" si="12082"/>
        <v>183</v>
      </c>
      <c r="J2491" s="159">
        <f t="shared" si="12082"/>
        <v>13</v>
      </c>
      <c r="K2491" s="159">
        <f t="shared" si="12082"/>
        <v>14</v>
      </c>
      <c r="L2491" s="159">
        <f t="shared" si="12082"/>
        <v>27</v>
      </c>
      <c r="M2491" s="159">
        <f t="shared" si="12082"/>
        <v>6</v>
      </c>
      <c r="N2491" s="159">
        <f t="shared" si="12082"/>
        <v>3</v>
      </c>
      <c r="O2491" s="159">
        <f t="shared" si="12082"/>
        <v>9</v>
      </c>
      <c r="P2491" s="159">
        <f t="shared" si="12082"/>
        <v>39</v>
      </c>
      <c r="Q2491" s="159">
        <f t="shared" si="12082"/>
        <v>33</v>
      </c>
      <c r="R2491" s="159">
        <f t="shared" si="12082"/>
        <v>72</v>
      </c>
      <c r="S2491" s="503">
        <f t="shared" si="12082"/>
        <v>0</v>
      </c>
      <c r="T2491" s="159">
        <f t="shared" si="12082"/>
        <v>0</v>
      </c>
      <c r="U2491" s="159">
        <f t="shared" si="12082"/>
        <v>0</v>
      </c>
      <c r="V2491" s="159">
        <f t="shared" si="12082"/>
        <v>0</v>
      </c>
      <c r="W2491" s="159">
        <f t="shared" si="12082"/>
        <v>0</v>
      </c>
      <c r="X2491" s="159">
        <f t="shared" si="12082"/>
        <v>0</v>
      </c>
      <c r="Y2491" s="159">
        <f t="shared" si="12082"/>
        <v>0</v>
      </c>
      <c r="Z2491" s="159">
        <f t="shared" si="12082"/>
        <v>0</v>
      </c>
      <c r="AA2491" s="159">
        <f t="shared" si="12082"/>
        <v>0</v>
      </c>
      <c r="AB2491" s="159">
        <f t="shared" si="12082"/>
        <v>0</v>
      </c>
      <c r="AC2491" s="159">
        <f t="shared" si="12082"/>
        <v>0</v>
      </c>
      <c r="AD2491" s="159">
        <f t="shared" si="12082"/>
        <v>0</v>
      </c>
      <c r="AE2491" s="159">
        <f t="shared" si="12082"/>
        <v>0</v>
      </c>
      <c r="AF2491" s="503">
        <f t="shared" si="12082"/>
        <v>0</v>
      </c>
      <c r="AG2491" s="159">
        <f t="shared" si="12082"/>
        <v>0</v>
      </c>
      <c r="AH2491" s="159">
        <f t="shared" si="12082"/>
        <v>0</v>
      </c>
      <c r="AI2491" s="159">
        <f t="shared" si="12082"/>
        <v>0</v>
      </c>
      <c r="AJ2491" s="159">
        <f t="shared" si="12082"/>
        <v>0</v>
      </c>
      <c r="AK2491" s="159">
        <f t="shared" si="12082"/>
        <v>0</v>
      </c>
      <c r="AL2491" s="159">
        <f t="shared" si="12082"/>
        <v>0</v>
      </c>
      <c r="AM2491" s="159">
        <f t="shared" si="12082"/>
        <v>0</v>
      </c>
      <c r="AN2491" s="159">
        <f t="shared" si="12082"/>
        <v>0</v>
      </c>
      <c r="AO2491" s="159">
        <f t="shared" si="12082"/>
        <v>0</v>
      </c>
      <c r="AP2491" s="159">
        <f t="shared" si="12082"/>
        <v>0</v>
      </c>
      <c r="AQ2491" s="159">
        <f t="shared" si="12082"/>
        <v>0</v>
      </c>
      <c r="AR2491" s="159">
        <f t="shared" si="12082"/>
        <v>0</v>
      </c>
      <c r="AS2491" s="503">
        <f t="shared" si="12082"/>
        <v>0</v>
      </c>
      <c r="AT2491" s="159">
        <f t="shared" si="12082"/>
        <v>0</v>
      </c>
      <c r="AU2491" s="159">
        <f t="shared" si="12082"/>
        <v>0</v>
      </c>
      <c r="AV2491" s="159">
        <f t="shared" si="12082"/>
        <v>0</v>
      </c>
      <c r="AW2491" s="570">
        <f t="shared" si="12082"/>
        <v>114</v>
      </c>
      <c r="AX2491" s="570">
        <f t="shared" si="12082"/>
        <v>177</v>
      </c>
      <c r="AY2491" s="570">
        <f t="shared" si="12082"/>
        <v>291</v>
      </c>
      <c r="AZ2491" s="159">
        <f t="shared" si="12082"/>
        <v>0</v>
      </c>
      <c r="BA2491" s="159">
        <f t="shared" si="12082"/>
        <v>0</v>
      </c>
      <c r="BB2491" s="159">
        <f t="shared" si="12082"/>
        <v>0</v>
      </c>
      <c r="BC2491" s="159">
        <f t="shared" si="12082"/>
        <v>0</v>
      </c>
      <c r="BD2491" s="159">
        <f t="shared" si="12082"/>
        <v>0</v>
      </c>
      <c r="BE2491" s="159">
        <f t="shared" si="12082"/>
        <v>0</v>
      </c>
      <c r="BF2491" s="474"/>
      <c r="BG2491" s="605">
        <f>SUM(F2491,S2491,AF2491,AS2491)</f>
        <v>415</v>
      </c>
      <c r="BH2491" s="533">
        <f>SUM(G2491,T2491,AG2491)</f>
        <v>56</v>
      </c>
      <c r="BI2491" s="533">
        <f t="shared" ref="BI2491:BI2495" si="12083">SUM(H2491,U2491,AH2491)</f>
        <v>127</v>
      </c>
      <c r="BJ2491" s="533">
        <f t="shared" ref="BJ2491:BJ2495" si="12084">SUM(I2491,V2491,AI2491)</f>
        <v>183</v>
      </c>
      <c r="BK2491" s="533">
        <f t="shared" ref="BK2491:BK2495" si="12085">SUM(J2491,W2491,AJ2491)</f>
        <v>13</v>
      </c>
      <c r="BL2491" s="533">
        <f t="shared" ref="BL2491:BL2495" si="12086">SUM(K2491,X2491,AK2491)</f>
        <v>14</v>
      </c>
      <c r="BM2491" s="533">
        <f t="shared" ref="BM2491:BM2495" si="12087">SUM(L2491,Y2491,AL2491)</f>
        <v>27</v>
      </c>
      <c r="BN2491" s="533">
        <f>SUM(M2491,Z2491,AM2491)</f>
        <v>6</v>
      </c>
      <c r="BO2491" s="533">
        <f t="shared" ref="BO2491:BO2495" si="12088">SUM(N2491,AA2491,AN2491)</f>
        <v>3</v>
      </c>
      <c r="BP2491" s="533">
        <f t="shared" ref="BP2491:BP2495" si="12089">SUM(O2491,AB2491,AO2491)</f>
        <v>9</v>
      </c>
      <c r="BQ2491" s="533">
        <f t="shared" ref="BQ2491:BQ2495" si="12090">SUM(P2491,AC2491,AP2491)</f>
        <v>39</v>
      </c>
      <c r="BR2491" s="533">
        <f t="shared" ref="BR2491:BR2495" si="12091">SUM(Q2491,AD2491,AQ2491)</f>
        <v>33</v>
      </c>
      <c r="BS2491" s="533">
        <f t="shared" ref="BS2491:BS2495" si="12092">SUM(R2491,AE2491,AR2491)</f>
        <v>72</v>
      </c>
      <c r="BT2491" s="533">
        <f>AT2491</f>
        <v>0</v>
      </c>
      <c r="BU2491" s="533">
        <f t="shared" ref="BU2491:BU2495" si="12093">AU2491</f>
        <v>0</v>
      </c>
      <c r="BV2491" s="533">
        <f t="shared" ref="BV2491:BV2495" si="12094">AV2491</f>
        <v>0</v>
      </c>
      <c r="BW2491" s="536">
        <f>SUM(BH2491,BK2491,BN2491,BQ2491,BT2491)</f>
        <v>114</v>
      </c>
      <c r="BX2491" s="536">
        <f t="shared" ref="BX2491:BX2495" si="12095">SUM(BI2491,BL2491,BO2491,BR2491,BU2491)</f>
        <v>177</v>
      </c>
      <c r="BY2491" s="536">
        <f t="shared" ref="BY2491:BY2495" si="12096">SUM(BJ2491,BM2491,BP2491,BS2491,BV2491)</f>
        <v>291</v>
      </c>
      <c r="BZ2491" t="s">
        <v>74</v>
      </c>
      <c r="CA2491" s="553">
        <f>AZ2491</f>
        <v>0</v>
      </c>
      <c r="CB2491" s="553">
        <f t="shared" ref="CB2491:CB2495" si="12097">BA2491</f>
        <v>0</v>
      </c>
      <c r="CC2491" s="553">
        <f t="shared" ref="CC2491:CC2495" si="12098">BB2491</f>
        <v>0</v>
      </c>
      <c r="CD2491" s="553">
        <f>BC2491</f>
        <v>0</v>
      </c>
      <c r="CE2491" s="553">
        <f t="shared" ref="CE2491:CE2495" si="12099">BD2491</f>
        <v>0</v>
      </c>
      <c r="CF2491" s="553">
        <f t="shared" ref="CF2491:CF2495" si="12100">BE2491</f>
        <v>0</v>
      </c>
    </row>
    <row r="2492" spans="1:84">
      <c r="A2492" s="149"/>
      <c r="B2492" s="151"/>
      <c r="C2492" s="151"/>
      <c r="D2492" s="151"/>
      <c r="E2492" s="288" t="s">
        <v>78</v>
      </c>
      <c r="F2492" s="591">
        <f t="shared" ref="F2492:G2493" si="12101">SUM(F2472,F2477,F2482,F2487)</f>
        <v>415</v>
      </c>
      <c r="G2492" s="159">
        <f t="shared" si="12101"/>
        <v>111</v>
      </c>
      <c r="H2492" s="159">
        <f t="shared" ref="H2492:BE2492" si="12102">SUM(H2472,H2477,H2482,H2487)</f>
        <v>98</v>
      </c>
      <c r="I2492" s="159">
        <f t="shared" si="12102"/>
        <v>209</v>
      </c>
      <c r="J2492" s="159">
        <f t="shared" si="12102"/>
        <v>14</v>
      </c>
      <c r="K2492" s="159">
        <f t="shared" si="12102"/>
        <v>16</v>
      </c>
      <c r="L2492" s="159">
        <f t="shared" si="12102"/>
        <v>30</v>
      </c>
      <c r="M2492" s="159">
        <f t="shared" si="12102"/>
        <v>1</v>
      </c>
      <c r="N2492" s="159">
        <f t="shared" si="12102"/>
        <v>5</v>
      </c>
      <c r="O2492" s="159">
        <f t="shared" si="12102"/>
        <v>6</v>
      </c>
      <c r="P2492" s="159">
        <f t="shared" si="12102"/>
        <v>41</v>
      </c>
      <c r="Q2492" s="159">
        <f t="shared" si="12102"/>
        <v>37</v>
      </c>
      <c r="R2492" s="159">
        <f t="shared" si="12102"/>
        <v>78</v>
      </c>
      <c r="S2492" s="503">
        <f t="shared" si="12102"/>
        <v>0</v>
      </c>
      <c r="T2492" s="159">
        <f t="shared" si="12102"/>
        <v>0</v>
      </c>
      <c r="U2492" s="159">
        <f t="shared" si="12102"/>
        <v>0</v>
      </c>
      <c r="V2492" s="159">
        <f t="shared" si="12102"/>
        <v>0</v>
      </c>
      <c r="W2492" s="159">
        <f t="shared" si="12102"/>
        <v>0</v>
      </c>
      <c r="X2492" s="159">
        <f t="shared" si="12102"/>
        <v>0</v>
      </c>
      <c r="Y2492" s="159">
        <f t="shared" si="12102"/>
        <v>0</v>
      </c>
      <c r="Z2492" s="159">
        <f t="shared" si="12102"/>
        <v>0</v>
      </c>
      <c r="AA2492" s="159">
        <f t="shared" si="12102"/>
        <v>0</v>
      </c>
      <c r="AB2492" s="159">
        <f t="shared" si="12102"/>
        <v>0</v>
      </c>
      <c r="AC2492" s="159">
        <f t="shared" si="12102"/>
        <v>0</v>
      </c>
      <c r="AD2492" s="159">
        <f t="shared" si="12102"/>
        <v>0</v>
      </c>
      <c r="AE2492" s="159">
        <f t="shared" si="12102"/>
        <v>0</v>
      </c>
      <c r="AF2492" s="503">
        <f t="shared" si="12102"/>
        <v>0</v>
      </c>
      <c r="AG2492" s="159">
        <f t="shared" si="12102"/>
        <v>0</v>
      </c>
      <c r="AH2492" s="159">
        <f t="shared" si="12102"/>
        <v>0</v>
      </c>
      <c r="AI2492" s="159">
        <f t="shared" si="12102"/>
        <v>0</v>
      </c>
      <c r="AJ2492" s="159">
        <f t="shared" si="12102"/>
        <v>0</v>
      </c>
      <c r="AK2492" s="159">
        <f t="shared" si="12102"/>
        <v>0</v>
      </c>
      <c r="AL2492" s="159">
        <f t="shared" si="12102"/>
        <v>0</v>
      </c>
      <c r="AM2492" s="159">
        <f t="shared" si="12102"/>
        <v>0</v>
      </c>
      <c r="AN2492" s="159">
        <f t="shared" si="12102"/>
        <v>0</v>
      </c>
      <c r="AO2492" s="159">
        <f t="shared" si="12102"/>
        <v>0</v>
      </c>
      <c r="AP2492" s="159">
        <f t="shared" si="12102"/>
        <v>0</v>
      </c>
      <c r="AQ2492" s="159">
        <f t="shared" si="12102"/>
        <v>0</v>
      </c>
      <c r="AR2492" s="159">
        <f t="shared" si="12102"/>
        <v>0</v>
      </c>
      <c r="AS2492" s="503">
        <f t="shared" si="12102"/>
        <v>0</v>
      </c>
      <c r="AT2492" s="159">
        <f t="shared" si="12102"/>
        <v>0</v>
      </c>
      <c r="AU2492" s="159">
        <f t="shared" si="12102"/>
        <v>0</v>
      </c>
      <c r="AV2492" s="159">
        <f t="shared" si="12102"/>
        <v>0</v>
      </c>
      <c r="AW2492" s="570">
        <f t="shared" si="12102"/>
        <v>167</v>
      </c>
      <c r="AX2492" s="570">
        <f t="shared" si="12102"/>
        <v>156</v>
      </c>
      <c r="AY2492" s="570">
        <f t="shared" si="12102"/>
        <v>323</v>
      </c>
      <c r="AZ2492" s="159">
        <f t="shared" si="12102"/>
        <v>0</v>
      </c>
      <c r="BA2492" s="159">
        <f t="shared" si="12102"/>
        <v>0</v>
      </c>
      <c r="BB2492" s="159">
        <f t="shared" si="12102"/>
        <v>0</v>
      </c>
      <c r="BC2492" s="159">
        <f t="shared" si="12102"/>
        <v>0</v>
      </c>
      <c r="BD2492" s="159">
        <f t="shared" si="12102"/>
        <v>0</v>
      </c>
      <c r="BE2492" s="159">
        <f t="shared" si="12102"/>
        <v>0</v>
      </c>
      <c r="BF2492" s="474"/>
      <c r="BG2492" s="605">
        <f>SUM(F2492,S2492,AF2492,AS2492)</f>
        <v>415</v>
      </c>
      <c r="BH2492" s="533">
        <f>SUM(G2492,T2492,AG2492)</f>
        <v>111</v>
      </c>
      <c r="BI2492" s="533">
        <f t="shared" si="12083"/>
        <v>98</v>
      </c>
      <c r="BJ2492" s="533">
        <f t="shared" si="12084"/>
        <v>209</v>
      </c>
      <c r="BK2492" s="533">
        <f t="shared" si="12085"/>
        <v>14</v>
      </c>
      <c r="BL2492" s="533">
        <f t="shared" si="12086"/>
        <v>16</v>
      </c>
      <c r="BM2492" s="533">
        <f t="shared" si="12087"/>
        <v>30</v>
      </c>
      <c r="BN2492" s="533">
        <f>SUM(M2492,Z2492,AM2492)</f>
        <v>1</v>
      </c>
      <c r="BO2492" s="533">
        <f t="shared" si="12088"/>
        <v>5</v>
      </c>
      <c r="BP2492" s="533">
        <f t="shared" si="12089"/>
        <v>6</v>
      </c>
      <c r="BQ2492" s="533">
        <f t="shared" si="12090"/>
        <v>41</v>
      </c>
      <c r="BR2492" s="533">
        <f t="shared" si="12091"/>
        <v>37</v>
      </c>
      <c r="BS2492" s="533">
        <f t="shared" si="12092"/>
        <v>78</v>
      </c>
      <c r="BT2492" s="533">
        <f>AT2492</f>
        <v>0</v>
      </c>
      <c r="BU2492" s="533">
        <f t="shared" si="12093"/>
        <v>0</v>
      </c>
      <c r="BV2492" s="533">
        <f t="shared" si="12094"/>
        <v>0</v>
      </c>
      <c r="BW2492" s="536">
        <f>SUM(BH2492,BK2492,BN2492,BQ2492,BT2492)</f>
        <v>167</v>
      </c>
      <c r="BX2492" s="536">
        <f t="shared" si="12095"/>
        <v>156</v>
      </c>
      <c r="BY2492" s="536">
        <f t="shared" si="12096"/>
        <v>323</v>
      </c>
      <c r="BZ2492" t="s">
        <v>74</v>
      </c>
      <c r="CA2492" s="553">
        <f>AZ2492</f>
        <v>0</v>
      </c>
      <c r="CB2492" s="553">
        <f t="shared" si="12097"/>
        <v>0</v>
      </c>
      <c r="CC2492" s="553">
        <f t="shared" si="12098"/>
        <v>0</v>
      </c>
      <c r="CD2492" s="553">
        <f>BC2492</f>
        <v>0</v>
      </c>
      <c r="CE2492" s="553">
        <f t="shared" si="12099"/>
        <v>0</v>
      </c>
      <c r="CF2492" s="553">
        <f t="shared" si="12100"/>
        <v>0</v>
      </c>
    </row>
    <row r="2493" spans="1:84">
      <c r="A2493" s="149"/>
      <c r="B2493" s="151"/>
      <c r="C2493" s="151"/>
      <c r="D2493" s="151"/>
      <c r="E2493" s="288" t="s">
        <v>79</v>
      </c>
      <c r="F2493" s="591">
        <f t="shared" si="12101"/>
        <v>400</v>
      </c>
      <c r="G2493" s="159">
        <f t="shared" si="12081"/>
        <v>79</v>
      </c>
      <c r="H2493" s="159">
        <f t="shared" ref="H2493:BE2493" si="12103">SUM(H2473,H2478,H2483,H2488)</f>
        <v>120</v>
      </c>
      <c r="I2493" s="159">
        <f t="shared" si="12103"/>
        <v>199</v>
      </c>
      <c r="J2493" s="159">
        <f t="shared" si="12103"/>
        <v>8</v>
      </c>
      <c r="K2493" s="159">
        <f t="shared" si="12103"/>
        <v>12</v>
      </c>
      <c r="L2493" s="159">
        <f t="shared" si="12103"/>
        <v>20</v>
      </c>
      <c r="M2493" s="159">
        <f t="shared" si="12103"/>
        <v>0</v>
      </c>
      <c r="N2493" s="159">
        <f t="shared" si="12103"/>
        <v>0</v>
      </c>
      <c r="O2493" s="159">
        <f t="shared" si="12103"/>
        <v>0</v>
      </c>
      <c r="P2493" s="159">
        <f t="shared" si="12103"/>
        <v>17</v>
      </c>
      <c r="Q2493" s="159">
        <f t="shared" si="12103"/>
        <v>24</v>
      </c>
      <c r="R2493" s="159">
        <f t="shared" si="12103"/>
        <v>41</v>
      </c>
      <c r="S2493" s="503">
        <f t="shared" si="12103"/>
        <v>0</v>
      </c>
      <c r="T2493" s="159">
        <f t="shared" si="12103"/>
        <v>0</v>
      </c>
      <c r="U2493" s="159">
        <f t="shared" si="12103"/>
        <v>0</v>
      </c>
      <c r="V2493" s="159">
        <f t="shared" si="12103"/>
        <v>0</v>
      </c>
      <c r="W2493" s="159">
        <f t="shared" si="12103"/>
        <v>0</v>
      </c>
      <c r="X2493" s="159">
        <f t="shared" si="12103"/>
        <v>0</v>
      </c>
      <c r="Y2493" s="159">
        <f t="shared" si="12103"/>
        <v>0</v>
      </c>
      <c r="Z2493" s="159">
        <f t="shared" si="12103"/>
        <v>0</v>
      </c>
      <c r="AA2493" s="159">
        <f t="shared" si="12103"/>
        <v>0</v>
      </c>
      <c r="AB2493" s="159">
        <f t="shared" si="12103"/>
        <v>0</v>
      </c>
      <c r="AC2493" s="159">
        <f t="shared" si="12103"/>
        <v>0</v>
      </c>
      <c r="AD2493" s="159">
        <f t="shared" si="12103"/>
        <v>0</v>
      </c>
      <c r="AE2493" s="159">
        <f t="shared" si="12103"/>
        <v>0</v>
      </c>
      <c r="AF2493" s="503">
        <f t="shared" si="12103"/>
        <v>0</v>
      </c>
      <c r="AG2493" s="159">
        <f t="shared" si="12103"/>
        <v>0</v>
      </c>
      <c r="AH2493" s="159">
        <f t="shared" si="12103"/>
        <v>0</v>
      </c>
      <c r="AI2493" s="159">
        <f t="shared" si="12103"/>
        <v>0</v>
      </c>
      <c r="AJ2493" s="159">
        <f t="shared" si="12103"/>
        <v>0</v>
      </c>
      <c r="AK2493" s="159">
        <f t="shared" si="12103"/>
        <v>0</v>
      </c>
      <c r="AL2493" s="159">
        <f t="shared" si="12103"/>
        <v>0</v>
      </c>
      <c r="AM2493" s="159">
        <f t="shared" si="12103"/>
        <v>0</v>
      </c>
      <c r="AN2493" s="159">
        <f t="shared" si="12103"/>
        <v>0</v>
      </c>
      <c r="AO2493" s="159">
        <f t="shared" si="12103"/>
        <v>0</v>
      </c>
      <c r="AP2493" s="159">
        <f t="shared" si="12103"/>
        <v>0</v>
      </c>
      <c r="AQ2493" s="159">
        <f t="shared" si="12103"/>
        <v>0</v>
      </c>
      <c r="AR2493" s="159">
        <f t="shared" si="12103"/>
        <v>0</v>
      </c>
      <c r="AS2493" s="503">
        <f t="shared" si="12103"/>
        <v>0</v>
      </c>
      <c r="AT2493" s="159">
        <f t="shared" si="12103"/>
        <v>0</v>
      </c>
      <c r="AU2493" s="159">
        <f t="shared" si="12103"/>
        <v>0</v>
      </c>
      <c r="AV2493" s="159">
        <f t="shared" si="12103"/>
        <v>0</v>
      </c>
      <c r="AW2493" s="570">
        <f t="shared" si="12103"/>
        <v>104</v>
      </c>
      <c r="AX2493" s="570">
        <f t="shared" si="12103"/>
        <v>156</v>
      </c>
      <c r="AY2493" s="570">
        <f t="shared" si="12103"/>
        <v>260</v>
      </c>
      <c r="AZ2493" s="159">
        <f t="shared" si="12103"/>
        <v>0</v>
      </c>
      <c r="BA2493" s="159">
        <f t="shared" si="12103"/>
        <v>0</v>
      </c>
      <c r="BB2493" s="159">
        <f t="shared" si="12103"/>
        <v>0</v>
      </c>
      <c r="BC2493" s="159">
        <f t="shared" si="12103"/>
        <v>0</v>
      </c>
      <c r="BD2493" s="159">
        <f t="shared" si="12103"/>
        <v>0</v>
      </c>
      <c r="BE2493" s="159">
        <f t="shared" si="12103"/>
        <v>0</v>
      </c>
      <c r="BF2493" s="474"/>
      <c r="BG2493" s="605">
        <f>SUM(F2493,S2493,AF2493,AS2493)</f>
        <v>400</v>
      </c>
      <c r="BH2493" s="533">
        <f>SUM(G2493,T2493,AG2493)</f>
        <v>79</v>
      </c>
      <c r="BI2493" s="533">
        <f t="shared" si="12083"/>
        <v>120</v>
      </c>
      <c r="BJ2493" s="533">
        <f t="shared" si="12084"/>
        <v>199</v>
      </c>
      <c r="BK2493" s="533">
        <f t="shared" si="12085"/>
        <v>8</v>
      </c>
      <c r="BL2493" s="533">
        <f t="shared" si="12086"/>
        <v>12</v>
      </c>
      <c r="BM2493" s="533">
        <f t="shared" si="12087"/>
        <v>20</v>
      </c>
      <c r="BN2493" s="533">
        <f>SUM(M2493,Z2493,AM2493)</f>
        <v>0</v>
      </c>
      <c r="BO2493" s="533">
        <f t="shared" si="12088"/>
        <v>0</v>
      </c>
      <c r="BP2493" s="533">
        <f t="shared" si="12089"/>
        <v>0</v>
      </c>
      <c r="BQ2493" s="533">
        <f t="shared" si="12090"/>
        <v>17</v>
      </c>
      <c r="BR2493" s="533">
        <f t="shared" si="12091"/>
        <v>24</v>
      </c>
      <c r="BS2493" s="533">
        <f t="shared" si="12092"/>
        <v>41</v>
      </c>
      <c r="BT2493" s="533">
        <f>AT2493</f>
        <v>0</v>
      </c>
      <c r="BU2493" s="533">
        <f t="shared" si="12093"/>
        <v>0</v>
      </c>
      <c r="BV2493" s="533">
        <f t="shared" si="12094"/>
        <v>0</v>
      </c>
      <c r="BW2493" s="536">
        <f>SUM(BH2493,BK2493,BN2493,BQ2493,BT2493)</f>
        <v>104</v>
      </c>
      <c r="BX2493" s="536">
        <f t="shared" si="12095"/>
        <v>156</v>
      </c>
      <c r="BY2493" s="536">
        <f t="shared" si="12096"/>
        <v>260</v>
      </c>
      <c r="BZ2493" t="s">
        <v>74</v>
      </c>
      <c r="CA2493" s="553">
        <f>AZ2493</f>
        <v>0</v>
      </c>
      <c r="CB2493" s="553">
        <f t="shared" si="12097"/>
        <v>0</v>
      </c>
      <c r="CC2493" s="553">
        <f t="shared" si="12098"/>
        <v>0</v>
      </c>
      <c r="CD2493" s="553">
        <f>BC2493</f>
        <v>0</v>
      </c>
      <c r="CE2493" s="553">
        <f t="shared" si="12099"/>
        <v>0</v>
      </c>
      <c r="CF2493" s="553">
        <f t="shared" si="12100"/>
        <v>0</v>
      </c>
    </row>
    <row r="2494" spans="1:84">
      <c r="A2494" s="149"/>
      <c r="B2494" s="151"/>
      <c r="C2494" s="151"/>
      <c r="D2494" s="151"/>
      <c r="E2494" s="288"/>
      <c r="F2494" s="592">
        <f>SUM(F2491:F2493)</f>
        <v>1230</v>
      </c>
      <c r="G2494" s="168">
        <f t="shared" ref="G2494" si="12104">SUM(G2491:G2493)</f>
        <v>246</v>
      </c>
      <c r="H2494" s="168">
        <f t="shared" ref="H2494:BE2494" si="12105">SUM(H2491:H2493)</f>
        <v>345</v>
      </c>
      <c r="I2494" s="168">
        <f t="shared" si="12105"/>
        <v>591</v>
      </c>
      <c r="J2494" s="168">
        <f t="shared" si="12105"/>
        <v>35</v>
      </c>
      <c r="K2494" s="168">
        <f t="shared" si="12105"/>
        <v>42</v>
      </c>
      <c r="L2494" s="168">
        <f t="shared" si="12105"/>
        <v>77</v>
      </c>
      <c r="M2494" s="168">
        <f t="shared" si="12105"/>
        <v>7</v>
      </c>
      <c r="N2494" s="168">
        <f t="shared" si="12105"/>
        <v>8</v>
      </c>
      <c r="O2494" s="168">
        <f t="shared" si="12105"/>
        <v>15</v>
      </c>
      <c r="P2494" s="168">
        <f t="shared" si="12105"/>
        <v>97</v>
      </c>
      <c r="Q2494" s="168">
        <f t="shared" si="12105"/>
        <v>94</v>
      </c>
      <c r="R2494" s="168">
        <f t="shared" si="12105"/>
        <v>191</v>
      </c>
      <c r="S2494" s="502">
        <f t="shared" si="12105"/>
        <v>0</v>
      </c>
      <c r="T2494" s="168">
        <f t="shared" si="12105"/>
        <v>0</v>
      </c>
      <c r="U2494" s="168">
        <f t="shared" si="12105"/>
        <v>0</v>
      </c>
      <c r="V2494" s="168">
        <f t="shared" si="12105"/>
        <v>0</v>
      </c>
      <c r="W2494" s="168">
        <f t="shared" si="12105"/>
        <v>0</v>
      </c>
      <c r="X2494" s="168">
        <f t="shared" si="12105"/>
        <v>0</v>
      </c>
      <c r="Y2494" s="168">
        <f t="shared" si="12105"/>
        <v>0</v>
      </c>
      <c r="Z2494" s="168">
        <f t="shared" si="12105"/>
        <v>0</v>
      </c>
      <c r="AA2494" s="168">
        <f t="shared" si="12105"/>
        <v>0</v>
      </c>
      <c r="AB2494" s="168">
        <f t="shared" si="12105"/>
        <v>0</v>
      </c>
      <c r="AC2494" s="168">
        <f t="shared" si="12105"/>
        <v>0</v>
      </c>
      <c r="AD2494" s="168">
        <f t="shared" si="12105"/>
        <v>0</v>
      </c>
      <c r="AE2494" s="168">
        <f t="shared" si="12105"/>
        <v>0</v>
      </c>
      <c r="AF2494" s="502">
        <f t="shared" si="12105"/>
        <v>0</v>
      </c>
      <c r="AG2494" s="168">
        <f t="shared" si="12105"/>
        <v>0</v>
      </c>
      <c r="AH2494" s="168">
        <f t="shared" si="12105"/>
        <v>0</v>
      </c>
      <c r="AI2494" s="168">
        <f t="shared" si="12105"/>
        <v>0</v>
      </c>
      <c r="AJ2494" s="168">
        <f t="shared" si="12105"/>
        <v>0</v>
      </c>
      <c r="AK2494" s="168">
        <f t="shared" si="12105"/>
        <v>0</v>
      </c>
      <c r="AL2494" s="168">
        <f t="shared" si="12105"/>
        <v>0</v>
      </c>
      <c r="AM2494" s="168">
        <f t="shared" si="12105"/>
        <v>0</v>
      </c>
      <c r="AN2494" s="168">
        <f t="shared" si="12105"/>
        <v>0</v>
      </c>
      <c r="AO2494" s="168">
        <f t="shared" si="12105"/>
        <v>0</v>
      </c>
      <c r="AP2494" s="168">
        <f t="shared" si="12105"/>
        <v>0</v>
      </c>
      <c r="AQ2494" s="168">
        <f t="shared" si="12105"/>
        <v>0</v>
      </c>
      <c r="AR2494" s="168">
        <f t="shared" si="12105"/>
        <v>0</v>
      </c>
      <c r="AS2494" s="502">
        <f t="shared" si="12105"/>
        <v>0</v>
      </c>
      <c r="AT2494" s="168">
        <f t="shared" si="12105"/>
        <v>0</v>
      </c>
      <c r="AU2494" s="168">
        <f t="shared" si="12105"/>
        <v>0</v>
      </c>
      <c r="AV2494" s="168">
        <f t="shared" si="12105"/>
        <v>0</v>
      </c>
      <c r="AW2494" s="569">
        <f t="shared" si="12105"/>
        <v>385</v>
      </c>
      <c r="AX2494" s="569">
        <f t="shared" si="12105"/>
        <v>489</v>
      </c>
      <c r="AY2494" s="569">
        <f t="shared" si="12105"/>
        <v>874</v>
      </c>
      <c r="AZ2494" s="168">
        <f t="shared" si="12105"/>
        <v>0</v>
      </c>
      <c r="BA2494" s="168">
        <f t="shared" si="12105"/>
        <v>0</v>
      </c>
      <c r="BB2494" s="168">
        <f t="shared" si="12105"/>
        <v>0</v>
      </c>
      <c r="BC2494" s="168">
        <f t="shared" si="12105"/>
        <v>0</v>
      </c>
      <c r="BD2494" s="168">
        <f t="shared" si="12105"/>
        <v>0</v>
      </c>
      <c r="BE2494" s="168">
        <f t="shared" si="12105"/>
        <v>0</v>
      </c>
      <c r="BF2494" s="523"/>
      <c r="BG2494" s="605">
        <f>SUM(F2494,S2494,AF2494,AS2494)</f>
        <v>1230</v>
      </c>
      <c r="BH2494" s="533">
        <f>SUM(G2494,T2494,AG2494)</f>
        <v>246</v>
      </c>
      <c r="BI2494" s="533">
        <f t="shared" si="12083"/>
        <v>345</v>
      </c>
      <c r="BJ2494" s="533">
        <f t="shared" si="12084"/>
        <v>591</v>
      </c>
      <c r="BK2494" s="533">
        <f t="shared" si="12085"/>
        <v>35</v>
      </c>
      <c r="BL2494" s="533">
        <f t="shared" si="12086"/>
        <v>42</v>
      </c>
      <c r="BM2494" s="533">
        <f t="shared" si="12087"/>
        <v>77</v>
      </c>
      <c r="BN2494" s="533">
        <f>SUM(M2494,Z2494,AM2494)</f>
        <v>7</v>
      </c>
      <c r="BO2494" s="533">
        <f t="shared" si="12088"/>
        <v>8</v>
      </c>
      <c r="BP2494" s="533">
        <f t="shared" si="12089"/>
        <v>15</v>
      </c>
      <c r="BQ2494" s="533">
        <f t="shared" si="12090"/>
        <v>97</v>
      </c>
      <c r="BR2494" s="533">
        <f t="shared" si="12091"/>
        <v>94</v>
      </c>
      <c r="BS2494" s="533">
        <f t="shared" si="12092"/>
        <v>191</v>
      </c>
      <c r="BT2494" s="533">
        <f>AT2494</f>
        <v>0</v>
      </c>
      <c r="BU2494" s="533">
        <f t="shared" si="12093"/>
        <v>0</v>
      </c>
      <c r="BV2494" s="533">
        <f t="shared" si="12094"/>
        <v>0</v>
      </c>
      <c r="BW2494" s="536">
        <f>SUM(BH2494,BK2494,BN2494,BQ2494,BT2494)</f>
        <v>385</v>
      </c>
      <c r="BX2494" s="536">
        <f t="shared" si="12095"/>
        <v>489</v>
      </c>
      <c r="BY2494" s="536">
        <f t="shared" si="12096"/>
        <v>874</v>
      </c>
      <c r="BZ2494" t="s">
        <v>74</v>
      </c>
      <c r="CA2494" s="553">
        <f>AZ2494</f>
        <v>0</v>
      </c>
      <c r="CB2494" s="553">
        <f t="shared" si="12097"/>
        <v>0</v>
      </c>
      <c r="CC2494" s="553">
        <f t="shared" si="12098"/>
        <v>0</v>
      </c>
      <c r="CD2494" s="553">
        <f>BC2494</f>
        <v>0</v>
      </c>
      <c r="CE2494" s="553">
        <f t="shared" si="12099"/>
        <v>0</v>
      </c>
      <c r="CF2494" s="553">
        <f t="shared" si="12100"/>
        <v>0</v>
      </c>
    </row>
    <row r="2495" spans="1:84">
      <c r="A2495" s="149"/>
      <c r="B2495" s="149" t="s">
        <v>264</v>
      </c>
      <c r="C2495" s="151"/>
      <c r="D2495" s="151"/>
      <c r="E2495" s="288"/>
      <c r="F2495" s="591">
        <f t="shared" ref="F2495:G2495" si="12106">SUM(F2494,F2603)</f>
        <v>1320</v>
      </c>
      <c r="G2495" s="159">
        <f t="shared" si="12106"/>
        <v>246</v>
      </c>
      <c r="H2495" s="159">
        <f t="shared" ref="H2495:BE2495" si="12107">SUM(H2494,H2603)</f>
        <v>345</v>
      </c>
      <c r="I2495" s="159">
        <f t="shared" si="12107"/>
        <v>591</v>
      </c>
      <c r="J2495" s="159">
        <f t="shared" si="12107"/>
        <v>35</v>
      </c>
      <c r="K2495" s="159">
        <f t="shared" si="12107"/>
        <v>42</v>
      </c>
      <c r="L2495" s="159">
        <f t="shared" si="12107"/>
        <v>77</v>
      </c>
      <c r="M2495" s="159">
        <f t="shared" si="12107"/>
        <v>7</v>
      </c>
      <c r="N2495" s="159">
        <f t="shared" si="12107"/>
        <v>8</v>
      </c>
      <c r="O2495" s="159">
        <f t="shared" si="12107"/>
        <v>15</v>
      </c>
      <c r="P2495" s="159">
        <f t="shared" si="12107"/>
        <v>97</v>
      </c>
      <c r="Q2495" s="159">
        <f t="shared" si="12107"/>
        <v>94</v>
      </c>
      <c r="R2495" s="159">
        <f t="shared" si="12107"/>
        <v>191</v>
      </c>
      <c r="S2495" s="503">
        <f t="shared" si="12107"/>
        <v>0</v>
      </c>
      <c r="T2495" s="159">
        <f t="shared" si="12107"/>
        <v>0</v>
      </c>
      <c r="U2495" s="159">
        <f t="shared" si="12107"/>
        <v>0</v>
      </c>
      <c r="V2495" s="159">
        <f t="shared" si="12107"/>
        <v>0</v>
      </c>
      <c r="W2495" s="159">
        <f t="shared" si="12107"/>
        <v>0</v>
      </c>
      <c r="X2495" s="159">
        <f t="shared" si="12107"/>
        <v>0</v>
      </c>
      <c r="Y2495" s="159">
        <f t="shared" si="12107"/>
        <v>0</v>
      </c>
      <c r="Z2495" s="159">
        <f t="shared" si="12107"/>
        <v>0</v>
      </c>
      <c r="AA2495" s="159">
        <f t="shared" si="12107"/>
        <v>0</v>
      </c>
      <c r="AB2495" s="159">
        <f t="shared" si="12107"/>
        <v>0</v>
      </c>
      <c r="AC2495" s="159">
        <f t="shared" si="12107"/>
        <v>0</v>
      </c>
      <c r="AD2495" s="159">
        <f t="shared" si="12107"/>
        <v>0</v>
      </c>
      <c r="AE2495" s="159">
        <f t="shared" si="12107"/>
        <v>0</v>
      </c>
      <c r="AF2495" s="503">
        <f t="shared" si="12107"/>
        <v>0</v>
      </c>
      <c r="AG2495" s="159">
        <f t="shared" si="12107"/>
        <v>0</v>
      </c>
      <c r="AH2495" s="159">
        <f t="shared" si="12107"/>
        <v>0</v>
      </c>
      <c r="AI2495" s="159">
        <f t="shared" si="12107"/>
        <v>0</v>
      </c>
      <c r="AJ2495" s="159">
        <f t="shared" si="12107"/>
        <v>0</v>
      </c>
      <c r="AK2495" s="159">
        <f t="shared" si="12107"/>
        <v>0</v>
      </c>
      <c r="AL2495" s="159">
        <f t="shared" si="12107"/>
        <v>0</v>
      </c>
      <c r="AM2495" s="159">
        <f t="shared" si="12107"/>
        <v>0</v>
      </c>
      <c r="AN2495" s="159">
        <f t="shared" si="12107"/>
        <v>0</v>
      </c>
      <c r="AO2495" s="159">
        <f t="shared" si="12107"/>
        <v>0</v>
      </c>
      <c r="AP2495" s="159">
        <f t="shared" si="12107"/>
        <v>0</v>
      </c>
      <c r="AQ2495" s="159">
        <f t="shared" si="12107"/>
        <v>0</v>
      </c>
      <c r="AR2495" s="159">
        <f t="shared" si="12107"/>
        <v>0</v>
      </c>
      <c r="AS2495" s="503">
        <f t="shared" si="12107"/>
        <v>0</v>
      </c>
      <c r="AT2495" s="159">
        <f t="shared" si="12107"/>
        <v>0</v>
      </c>
      <c r="AU2495" s="159">
        <f t="shared" si="12107"/>
        <v>0</v>
      </c>
      <c r="AV2495" s="159">
        <f t="shared" si="12107"/>
        <v>0</v>
      </c>
      <c r="AW2495" s="570">
        <f t="shared" si="12107"/>
        <v>385</v>
      </c>
      <c r="AX2495" s="570">
        <f t="shared" si="12107"/>
        <v>489</v>
      </c>
      <c r="AY2495" s="570">
        <f t="shared" si="12107"/>
        <v>874</v>
      </c>
      <c r="AZ2495" s="159">
        <f t="shared" si="12107"/>
        <v>0</v>
      </c>
      <c r="BA2495" s="159">
        <f t="shared" si="12107"/>
        <v>0</v>
      </c>
      <c r="BB2495" s="159">
        <f t="shared" si="12107"/>
        <v>0</v>
      </c>
      <c r="BC2495" s="159">
        <f t="shared" si="12107"/>
        <v>0</v>
      </c>
      <c r="BD2495" s="159">
        <f t="shared" si="12107"/>
        <v>0</v>
      </c>
      <c r="BE2495" s="159">
        <f t="shared" si="12107"/>
        <v>0</v>
      </c>
      <c r="BF2495" s="474"/>
      <c r="BG2495" s="605">
        <f>SUM(F2495,S2495,AF2495,AS2495)</f>
        <v>1320</v>
      </c>
      <c r="BH2495" s="533">
        <f>SUM(G2495,T2495,AG2495)</f>
        <v>246</v>
      </c>
      <c r="BI2495" s="533">
        <f t="shared" si="12083"/>
        <v>345</v>
      </c>
      <c r="BJ2495" s="533">
        <f t="shared" si="12084"/>
        <v>591</v>
      </c>
      <c r="BK2495" s="533">
        <f t="shared" si="12085"/>
        <v>35</v>
      </c>
      <c r="BL2495" s="533">
        <f t="shared" si="12086"/>
        <v>42</v>
      </c>
      <c r="BM2495" s="533">
        <f t="shared" si="12087"/>
        <v>77</v>
      </c>
      <c r="BN2495" s="533">
        <f>SUM(M2495,Z2495,AM2495)</f>
        <v>7</v>
      </c>
      <c r="BO2495" s="533">
        <f t="shared" si="12088"/>
        <v>8</v>
      </c>
      <c r="BP2495" s="533">
        <f t="shared" si="12089"/>
        <v>15</v>
      </c>
      <c r="BQ2495" s="533">
        <f t="shared" si="12090"/>
        <v>97</v>
      </c>
      <c r="BR2495" s="533">
        <f t="shared" si="12091"/>
        <v>94</v>
      </c>
      <c r="BS2495" s="533">
        <f t="shared" si="12092"/>
        <v>191</v>
      </c>
      <c r="BT2495" s="533">
        <f>AT2495</f>
        <v>0</v>
      </c>
      <c r="BU2495" s="533">
        <f t="shared" si="12093"/>
        <v>0</v>
      </c>
      <c r="BV2495" s="533">
        <f t="shared" si="12094"/>
        <v>0</v>
      </c>
      <c r="BW2495" s="536">
        <f>SUM(BH2495,BK2495,BN2495,BQ2495,BT2495)</f>
        <v>385</v>
      </c>
      <c r="BX2495" s="536">
        <f t="shared" si="12095"/>
        <v>489</v>
      </c>
      <c r="BY2495" s="536">
        <f t="shared" si="12096"/>
        <v>874</v>
      </c>
      <c r="BZ2495" t="s">
        <v>74</v>
      </c>
      <c r="CA2495" s="553">
        <f>AZ2495</f>
        <v>0</v>
      </c>
      <c r="CB2495" s="553">
        <f t="shared" si="12097"/>
        <v>0</v>
      </c>
      <c r="CC2495" s="553">
        <f t="shared" si="12098"/>
        <v>0</v>
      </c>
      <c r="CD2495" s="553">
        <f>BC2495</f>
        <v>0</v>
      </c>
      <c r="CE2495" s="553">
        <f t="shared" si="12099"/>
        <v>0</v>
      </c>
      <c r="CF2495" s="553">
        <f t="shared" si="12100"/>
        <v>0</v>
      </c>
    </row>
    <row r="2496" spans="1:84">
      <c r="A2496" s="149"/>
      <c r="B2496" s="149"/>
      <c r="C2496" s="151"/>
      <c r="D2496" s="151"/>
      <c r="E2496" s="288"/>
      <c r="F2496" s="591"/>
      <c r="G2496" s="159"/>
      <c r="H2496" s="159"/>
      <c r="I2496" s="159"/>
      <c r="J2496" s="159"/>
      <c r="K2496" s="159"/>
      <c r="L2496" s="159"/>
      <c r="M2496" s="159"/>
      <c r="N2496" s="159"/>
      <c r="O2496" s="159"/>
      <c r="P2496" s="159"/>
      <c r="Q2496" s="159"/>
      <c r="R2496" s="159"/>
      <c r="S2496" s="503"/>
      <c r="T2496" s="159"/>
      <c r="U2496" s="159"/>
      <c r="V2496" s="159"/>
      <c r="W2496" s="159"/>
      <c r="X2496" s="159"/>
      <c r="Y2496" s="159"/>
      <c r="Z2496" s="159"/>
      <c r="AA2496" s="159"/>
      <c r="AB2496" s="159"/>
      <c r="AC2496" s="159"/>
      <c r="AD2496" s="159"/>
      <c r="AE2496" s="159"/>
      <c r="AF2496" s="503"/>
      <c r="AG2496" s="159"/>
      <c r="AH2496" s="159"/>
      <c r="AI2496" s="159"/>
      <c r="AJ2496" s="159"/>
      <c r="AK2496" s="159"/>
      <c r="AL2496" s="159"/>
      <c r="AM2496" s="159"/>
      <c r="AN2496" s="159"/>
      <c r="AO2496" s="159"/>
      <c r="AP2496" s="159"/>
      <c r="AQ2496" s="159"/>
      <c r="AR2496" s="159"/>
      <c r="AS2496" s="503"/>
      <c r="AT2496" s="159"/>
      <c r="AU2496" s="159"/>
      <c r="AV2496" s="159"/>
      <c r="AW2496" s="570"/>
      <c r="AX2496" s="570"/>
      <c r="AY2496" s="570"/>
      <c r="AZ2496" s="159"/>
      <c r="BA2496" s="159"/>
      <c r="BB2496" s="159"/>
      <c r="BC2496" s="159"/>
      <c r="BD2496" s="159"/>
      <c r="BE2496" s="159"/>
      <c r="BF2496" s="474"/>
    </row>
    <row r="2497" spans="1:84">
      <c r="A2497" s="149"/>
      <c r="B2497" s="149"/>
      <c r="C2497" s="151"/>
      <c r="D2497" s="151"/>
      <c r="E2497" s="288"/>
      <c r="F2497" s="591"/>
      <c r="G2497" s="159"/>
      <c r="H2497" s="159"/>
      <c r="I2497" s="159"/>
      <c r="J2497" s="159"/>
      <c r="K2497" s="159"/>
      <c r="L2497" s="159"/>
      <c r="M2497" s="159"/>
      <c r="N2497" s="159"/>
      <c r="O2497" s="159"/>
      <c r="P2497" s="159"/>
      <c r="Q2497" s="159"/>
      <c r="R2497" s="159"/>
      <c r="S2497" s="503"/>
      <c r="T2497" s="159"/>
      <c r="U2497" s="159"/>
      <c r="V2497" s="159"/>
      <c r="W2497" s="159"/>
      <c r="X2497" s="159"/>
      <c r="Y2497" s="159"/>
      <c r="Z2497" s="159"/>
      <c r="AA2497" s="159"/>
      <c r="AB2497" s="159"/>
      <c r="AC2497" s="159"/>
      <c r="AD2497" s="159"/>
      <c r="AE2497" s="159"/>
      <c r="AF2497" s="503"/>
      <c r="AG2497" s="159"/>
      <c r="AH2497" s="159"/>
      <c r="AI2497" s="159"/>
      <c r="AJ2497" s="159"/>
      <c r="AK2497" s="159"/>
      <c r="AL2497" s="159"/>
      <c r="AM2497" s="159"/>
      <c r="AN2497" s="159"/>
      <c r="AO2497" s="159"/>
      <c r="AP2497" s="159"/>
      <c r="AQ2497" s="159"/>
      <c r="AR2497" s="159"/>
      <c r="AS2497" s="503"/>
      <c r="AT2497" s="159"/>
      <c r="AU2497" s="159"/>
      <c r="AV2497" s="159"/>
      <c r="AW2497" s="570"/>
      <c r="AX2497" s="570"/>
      <c r="AY2497" s="570"/>
      <c r="AZ2497" s="159"/>
      <c r="BA2497" s="159"/>
      <c r="BB2497" s="159"/>
      <c r="BC2497" s="159"/>
      <c r="BD2497" s="159"/>
      <c r="BE2497" s="159"/>
      <c r="BF2497" s="474"/>
    </row>
    <row r="2498" spans="1:84">
      <c r="A2498" s="149"/>
      <c r="B2498" s="149"/>
      <c r="C2498" s="151"/>
      <c r="D2498" s="151"/>
      <c r="E2498" s="288"/>
      <c r="F2498" s="591"/>
      <c r="G2498" s="159"/>
      <c r="H2498" s="159"/>
      <c r="I2498" s="159"/>
      <c r="J2498" s="159"/>
      <c r="K2498" s="159"/>
      <c r="L2498" s="159"/>
      <c r="M2498" s="159"/>
      <c r="N2498" s="159"/>
      <c r="O2498" s="159"/>
      <c r="P2498" s="159"/>
      <c r="Q2498" s="159"/>
      <c r="R2498" s="159"/>
      <c r="S2498" s="503"/>
      <c r="T2498" s="159"/>
      <c r="U2498" s="159"/>
      <c r="V2498" s="159"/>
      <c r="W2498" s="159"/>
      <c r="X2498" s="159"/>
      <c r="Y2498" s="159"/>
      <c r="Z2498" s="159"/>
      <c r="AA2498" s="159"/>
      <c r="AB2498" s="159"/>
      <c r="AC2498" s="159"/>
      <c r="AD2498" s="159"/>
      <c r="AE2498" s="159"/>
      <c r="AF2498" s="503"/>
      <c r="AG2498" s="159"/>
      <c r="AH2498" s="159"/>
      <c r="AI2498" s="159"/>
      <c r="AJ2498" s="159"/>
      <c r="AK2498" s="159"/>
      <c r="AL2498" s="159"/>
      <c r="AM2498" s="159"/>
      <c r="AN2498" s="159"/>
      <c r="AO2498" s="159"/>
      <c r="AP2498" s="159"/>
      <c r="AQ2498" s="159"/>
      <c r="AR2498" s="159"/>
      <c r="AS2498" s="503"/>
      <c r="AT2498" s="159"/>
      <c r="AU2498" s="159"/>
      <c r="AV2498" s="159"/>
      <c r="AW2498" s="570"/>
      <c r="AX2498" s="570"/>
      <c r="AY2498" s="570"/>
      <c r="AZ2498" s="159"/>
      <c r="BA2498" s="159"/>
      <c r="BB2498" s="159"/>
      <c r="BC2498" s="159"/>
      <c r="BD2498" s="159"/>
      <c r="BE2498" s="159"/>
      <c r="BF2498" s="474"/>
    </row>
    <row r="2499" spans="1:84">
      <c r="A2499" s="149"/>
      <c r="B2499" s="151" t="s">
        <v>105</v>
      </c>
      <c r="C2499" s="151"/>
      <c r="D2499" s="151"/>
      <c r="E2499" s="370"/>
      <c r="F2499" s="592"/>
      <c r="G2499" s="159"/>
      <c r="H2499" s="159"/>
      <c r="I2499" s="275"/>
      <c r="J2499" s="159"/>
      <c r="K2499" s="159"/>
      <c r="L2499" s="275"/>
      <c r="M2499" s="159"/>
      <c r="N2499" s="159" t="s">
        <v>74</v>
      </c>
      <c r="O2499" s="275"/>
      <c r="P2499" s="159"/>
      <c r="Q2499" s="159"/>
      <c r="R2499" s="275"/>
      <c r="S2499" s="500"/>
      <c r="T2499" s="275"/>
      <c r="U2499" s="275"/>
      <c r="V2499" s="275"/>
      <c r="W2499" s="275"/>
      <c r="X2499" s="275"/>
      <c r="Y2499" s="275"/>
      <c r="Z2499" s="275"/>
      <c r="AA2499" s="275"/>
      <c r="AB2499" s="275"/>
      <c r="AC2499" s="275"/>
      <c r="AD2499" s="275"/>
      <c r="AE2499" s="275"/>
      <c r="AF2499" s="500"/>
      <c r="AG2499" s="275"/>
      <c r="AH2499" s="275"/>
      <c r="AI2499" s="275"/>
      <c r="AJ2499" s="275"/>
      <c r="AK2499" s="275"/>
      <c r="AL2499" s="275"/>
      <c r="AM2499" s="275"/>
      <c r="AN2499" s="275"/>
      <c r="AO2499" s="275"/>
      <c r="AP2499" s="275"/>
      <c r="AQ2499" s="275"/>
      <c r="AR2499" s="275"/>
      <c r="AS2499" s="500"/>
      <c r="AT2499" s="275"/>
      <c r="AU2499" s="275"/>
      <c r="AV2499" s="275"/>
      <c r="AW2499" s="567"/>
      <c r="AX2499" s="567"/>
      <c r="AY2499" s="567"/>
      <c r="AZ2499" s="159"/>
      <c r="BA2499" s="159"/>
      <c r="BB2499" s="159"/>
      <c r="BC2499" s="275"/>
      <c r="BD2499" s="275"/>
      <c r="BE2499" s="275"/>
      <c r="BF2499" s="521"/>
    </row>
    <row r="2500" spans="1:84">
      <c r="A2500" s="149"/>
      <c r="B2500" s="149" t="s">
        <v>194</v>
      </c>
      <c r="C2500" s="151"/>
      <c r="D2500" s="151" t="s">
        <v>761</v>
      </c>
      <c r="E2500" s="379" t="s">
        <v>265</v>
      </c>
      <c r="F2500" s="592"/>
      <c r="G2500" s="159"/>
      <c r="H2500" s="159"/>
      <c r="I2500" s="275"/>
      <c r="J2500" s="159"/>
      <c r="K2500" s="159"/>
      <c r="L2500" s="275"/>
      <c r="M2500" s="159"/>
      <c r="N2500" s="159"/>
      <c r="O2500" s="275"/>
      <c r="P2500" s="159"/>
      <c r="Q2500" s="159"/>
      <c r="R2500" s="275"/>
      <c r="S2500" s="500"/>
      <c r="T2500" s="275"/>
      <c r="U2500" s="275"/>
      <c r="V2500" s="275"/>
      <c r="W2500" s="275"/>
      <c r="X2500" s="275"/>
      <c r="Y2500" s="275"/>
      <c r="Z2500" s="275"/>
      <c r="AA2500" s="275"/>
      <c r="AB2500" s="275"/>
      <c r="AC2500" s="275"/>
      <c r="AD2500" s="275"/>
      <c r="AE2500" s="275"/>
      <c r="AF2500" s="500"/>
      <c r="AG2500" s="275"/>
      <c r="AH2500" s="275"/>
      <c r="AI2500" s="275"/>
      <c r="AJ2500" s="275"/>
      <c r="AK2500" s="275"/>
      <c r="AL2500" s="275"/>
      <c r="AM2500" s="275"/>
      <c r="AN2500" s="275"/>
      <c r="AO2500" s="275"/>
      <c r="AP2500" s="275"/>
      <c r="AQ2500" s="275"/>
      <c r="AR2500" s="275"/>
      <c r="AS2500" s="500"/>
      <c r="AT2500" s="275"/>
      <c r="AU2500" s="275"/>
      <c r="AV2500" s="275"/>
      <c r="AW2500" s="567"/>
      <c r="AX2500" s="567"/>
      <c r="AY2500" s="567"/>
      <c r="AZ2500" s="159"/>
      <c r="BA2500" s="159"/>
      <c r="BB2500" s="159" t="s">
        <v>74</v>
      </c>
      <c r="BC2500" s="275"/>
      <c r="BD2500" s="275"/>
      <c r="BE2500" s="275"/>
      <c r="BF2500" s="521"/>
    </row>
    <row r="2501" spans="1:84">
      <c r="A2501" s="149"/>
      <c r="B2501" s="149"/>
      <c r="C2501" s="151"/>
      <c r="D2501" s="151"/>
      <c r="E2501" s="379"/>
      <c r="F2501" s="592">
        <v>23</v>
      </c>
      <c r="G2501" s="159">
        <v>4</v>
      </c>
      <c r="H2501" s="159">
        <v>2</v>
      </c>
      <c r="I2501" s="275">
        <f>SUM(G2501:H2501)</f>
        <v>6</v>
      </c>
      <c r="J2501" s="159">
        <v>2</v>
      </c>
      <c r="K2501" s="159"/>
      <c r="L2501" s="275">
        <f>SUM(J2501:K2501)</f>
        <v>2</v>
      </c>
      <c r="M2501" s="159"/>
      <c r="N2501" s="159"/>
      <c r="O2501" s="275">
        <f>SUM(M2501:N2501)</f>
        <v>0</v>
      </c>
      <c r="P2501" s="159">
        <v>9</v>
      </c>
      <c r="Q2501" s="159"/>
      <c r="R2501" s="275">
        <f>SUM(P2501:Q2501)</f>
        <v>9</v>
      </c>
      <c r="S2501" s="500"/>
      <c r="T2501" s="275"/>
      <c r="U2501" s="275"/>
      <c r="V2501" s="275">
        <f>SUM(T2501:U2501)</f>
        <v>0</v>
      </c>
      <c r="W2501" s="275"/>
      <c r="X2501" s="275"/>
      <c r="Y2501" s="275">
        <f>SUM(W2501:X2501)</f>
        <v>0</v>
      </c>
      <c r="Z2501" s="275"/>
      <c r="AA2501" s="275"/>
      <c r="AB2501" s="275">
        <f>SUM(Z2501:AA2501)</f>
        <v>0</v>
      </c>
      <c r="AC2501" s="275"/>
      <c r="AD2501" s="275"/>
      <c r="AE2501" s="275">
        <f>SUM(AC2501:AD2501)</f>
        <v>0</v>
      </c>
      <c r="AF2501" s="500"/>
      <c r="AG2501" s="275"/>
      <c r="AH2501" s="275"/>
      <c r="AI2501" s="275">
        <f>SUM(AG2501:AH2501)</f>
        <v>0</v>
      </c>
      <c r="AJ2501" s="275"/>
      <c r="AK2501" s="275"/>
      <c r="AL2501" s="275">
        <f>SUM(AJ2501:AK2501)</f>
        <v>0</v>
      </c>
      <c r="AM2501" s="275"/>
      <c r="AN2501" s="275"/>
      <c r="AO2501" s="275">
        <f>SUM(AM2501:AN2501)</f>
        <v>0</v>
      </c>
      <c r="AP2501" s="275"/>
      <c r="AQ2501" s="275"/>
      <c r="AR2501" s="275">
        <f>SUM(AP2501:AQ2501)</f>
        <v>0</v>
      </c>
      <c r="AS2501" s="500"/>
      <c r="AT2501" s="275"/>
      <c r="AU2501" s="275"/>
      <c r="AV2501" s="275">
        <f>SUM(AT2501:AU2501)</f>
        <v>0</v>
      </c>
      <c r="AW2501" s="567">
        <f t="shared" ref="AW2501" si="12108">SUM(G2501,J2501,M2501,P2501,T2501,W2501,Z2501,AC2501,AG2501,AJ2501,AM2501,AP2501,AT2501)</f>
        <v>15</v>
      </c>
      <c r="AX2501" s="567">
        <f t="shared" ref="AX2501" si="12109">SUM(H2501,K2501,N2501,Q2501,U2501,X2501,AA2501,AD2501,AH2501,AK2501,AN2501,AQ2501,AU2501)</f>
        <v>2</v>
      </c>
      <c r="AY2501" s="567">
        <f t="shared" ref="AY2501" si="12110">SUM(I2501,L2501,O2501,R2501,V2501,Y2501,AB2501,AE2501,AI2501,AL2501,AO2501,AR2501,AV2501)</f>
        <v>17</v>
      </c>
      <c r="AZ2501" s="159"/>
      <c r="BA2501" s="159"/>
      <c r="BB2501" s="275">
        <f>SUM(AZ2501:BA2501)</f>
        <v>0</v>
      </c>
      <c r="BC2501" s="275"/>
      <c r="BD2501" s="275"/>
      <c r="BE2501" s="275">
        <f>SUM(BC2501:BD2501)</f>
        <v>0</v>
      </c>
      <c r="BF2501" s="521"/>
      <c r="BG2501" s="605">
        <f>SUM(F2501,S2501,AF2501,AS2501)</f>
        <v>23</v>
      </c>
      <c r="BH2501" s="533">
        <f>SUM(G2501,T2501,AG2501)</f>
        <v>4</v>
      </c>
      <c r="BI2501" s="533">
        <f t="shared" ref="BI2501" si="12111">SUM(H2501,U2501,AH2501)</f>
        <v>2</v>
      </c>
      <c r="BJ2501" s="533">
        <f t="shared" ref="BJ2501" si="12112">SUM(I2501,V2501,AI2501)</f>
        <v>6</v>
      </c>
      <c r="BK2501" s="533">
        <f t="shared" ref="BK2501" si="12113">SUM(J2501,W2501,AJ2501)</f>
        <v>2</v>
      </c>
      <c r="BL2501" s="533">
        <f t="shared" ref="BL2501" si="12114">SUM(K2501,X2501,AK2501)</f>
        <v>0</v>
      </c>
      <c r="BM2501" s="533">
        <f t="shared" ref="BM2501" si="12115">SUM(L2501,Y2501,AL2501)</f>
        <v>2</v>
      </c>
      <c r="BN2501" s="533">
        <f>SUM(M2501,Z2501,AM2501)</f>
        <v>0</v>
      </c>
      <c r="BO2501" s="533">
        <f t="shared" ref="BO2501" si="12116">SUM(N2501,AA2501,AN2501)</f>
        <v>0</v>
      </c>
      <c r="BP2501" s="533">
        <f t="shared" ref="BP2501" si="12117">SUM(O2501,AB2501,AO2501)</f>
        <v>0</v>
      </c>
      <c r="BQ2501" s="533">
        <f t="shared" ref="BQ2501" si="12118">SUM(P2501,AC2501,AP2501)</f>
        <v>9</v>
      </c>
      <c r="BR2501" s="533">
        <f t="shared" ref="BR2501" si="12119">SUM(Q2501,AD2501,AQ2501)</f>
        <v>0</v>
      </c>
      <c r="BS2501" s="533">
        <f t="shared" ref="BS2501" si="12120">SUM(R2501,AE2501,AR2501)</f>
        <v>9</v>
      </c>
      <c r="BT2501" s="533">
        <f>AT2501</f>
        <v>0</v>
      </c>
      <c r="BU2501" s="533">
        <f t="shared" ref="BU2501" si="12121">AU2501</f>
        <v>0</v>
      </c>
      <c r="BV2501" s="533">
        <f t="shared" ref="BV2501" si="12122">AV2501</f>
        <v>0</v>
      </c>
      <c r="BW2501" s="536">
        <f>SUM(BH2501,BK2501,BN2501,BQ2501,BT2501)</f>
        <v>15</v>
      </c>
      <c r="BX2501" s="536">
        <f t="shared" ref="BX2501" si="12123">SUM(BI2501,BL2501,BO2501,BR2501,BU2501)</f>
        <v>2</v>
      </c>
      <c r="BY2501" s="536">
        <f t="shared" ref="BY2501" si="12124">SUM(BJ2501,BM2501,BP2501,BS2501,BV2501)</f>
        <v>17</v>
      </c>
      <c r="BZ2501" t="s">
        <v>74</v>
      </c>
      <c r="CA2501" s="553">
        <f>AZ2501</f>
        <v>0</v>
      </c>
      <c r="CB2501" s="553">
        <f t="shared" ref="CB2501" si="12125">BA2501</f>
        <v>0</v>
      </c>
      <c r="CC2501" s="553">
        <f t="shared" ref="CC2501" si="12126">BB2501</f>
        <v>0</v>
      </c>
      <c r="CD2501" s="553">
        <f>BC2501</f>
        <v>0</v>
      </c>
      <c r="CE2501" s="553">
        <f t="shared" ref="CE2501" si="12127">BD2501</f>
        <v>0</v>
      </c>
      <c r="CF2501" s="553">
        <f t="shared" ref="CF2501" si="12128">BE2501</f>
        <v>0</v>
      </c>
    </row>
    <row r="2502" spans="1:84">
      <c r="A2502" s="149"/>
      <c r="B2502" s="151"/>
      <c r="C2502" s="151"/>
      <c r="D2502" s="151"/>
      <c r="E2502" s="370"/>
      <c r="F2502" s="592"/>
      <c r="G2502" s="159"/>
      <c r="H2502" s="159"/>
      <c r="I2502" s="275"/>
      <c r="J2502" s="159"/>
      <c r="K2502" s="159"/>
      <c r="L2502" s="275"/>
      <c r="M2502" s="159"/>
      <c r="N2502" s="159"/>
      <c r="O2502" s="275"/>
      <c r="P2502" s="159"/>
      <c r="Q2502" s="159"/>
      <c r="R2502" s="275"/>
      <c r="S2502" s="500"/>
      <c r="T2502" s="275"/>
      <c r="U2502" s="275"/>
      <c r="V2502" s="275"/>
      <c r="W2502" s="275"/>
      <c r="X2502" s="275"/>
      <c r="Y2502" s="275"/>
      <c r="Z2502" s="275"/>
      <c r="AA2502" s="275"/>
      <c r="AB2502" s="275"/>
      <c r="AC2502" s="275"/>
      <c r="AD2502" s="275"/>
      <c r="AE2502" s="275"/>
      <c r="AF2502" s="500"/>
      <c r="AG2502" s="275"/>
      <c r="AH2502" s="275"/>
      <c r="AI2502" s="275"/>
      <c r="AJ2502" s="275"/>
      <c r="AK2502" s="275"/>
      <c r="AL2502" s="275"/>
      <c r="AM2502" s="275"/>
      <c r="AN2502" s="275"/>
      <c r="AO2502" s="275"/>
      <c r="AP2502" s="275"/>
      <c r="AQ2502" s="275"/>
      <c r="AR2502" s="275"/>
      <c r="AS2502" s="500"/>
      <c r="AT2502" s="275"/>
      <c r="AU2502" s="275"/>
      <c r="AV2502" s="275"/>
      <c r="AW2502" s="567"/>
      <c r="AX2502" s="567"/>
      <c r="AY2502" s="567"/>
      <c r="AZ2502" s="159"/>
      <c r="BA2502" s="159"/>
      <c r="BB2502" s="275"/>
      <c r="BC2502" s="275"/>
      <c r="BD2502" s="275"/>
      <c r="BE2502" s="275"/>
      <c r="BF2502" s="521"/>
    </row>
    <row r="2503" spans="1:84">
      <c r="A2503" s="149"/>
      <c r="B2503" s="149" t="s">
        <v>202</v>
      </c>
      <c r="C2503" s="151"/>
      <c r="D2503" s="151"/>
      <c r="E2503" s="379" t="s">
        <v>260</v>
      </c>
      <c r="F2503" s="592"/>
      <c r="G2503" s="159"/>
      <c r="H2503" s="159"/>
      <c r="I2503" s="275"/>
      <c r="J2503" s="159"/>
      <c r="K2503" s="159"/>
      <c r="L2503" s="275"/>
      <c r="M2503" s="159"/>
      <c r="N2503" s="159"/>
      <c r="O2503" s="275"/>
      <c r="P2503" s="159"/>
      <c r="Q2503" s="159"/>
      <c r="R2503" s="275"/>
      <c r="S2503" s="500"/>
      <c r="T2503" s="275"/>
      <c r="U2503" s="275"/>
      <c r="V2503" s="275"/>
      <c r="W2503" s="275"/>
      <c r="X2503" s="275"/>
      <c r="Y2503" s="275"/>
      <c r="Z2503" s="275"/>
      <c r="AA2503" s="275"/>
      <c r="AB2503" s="275"/>
      <c r="AC2503" s="275"/>
      <c r="AD2503" s="275"/>
      <c r="AE2503" s="275"/>
      <c r="AF2503" s="500"/>
      <c r="AG2503" s="275"/>
      <c r="AH2503" s="275"/>
      <c r="AI2503" s="275"/>
      <c r="AJ2503" s="275"/>
      <c r="AK2503" s="275"/>
      <c r="AL2503" s="275"/>
      <c r="AM2503" s="275"/>
      <c r="AN2503" s="275"/>
      <c r="AO2503" s="275"/>
      <c r="AP2503" s="275"/>
      <c r="AQ2503" s="275"/>
      <c r="AR2503" s="275"/>
      <c r="AS2503" s="500"/>
      <c r="AT2503" s="275"/>
      <c r="AU2503" s="275"/>
      <c r="AV2503" s="275"/>
      <c r="AW2503" s="567"/>
      <c r="AX2503" s="567"/>
      <c r="AY2503" s="567"/>
      <c r="AZ2503" s="159"/>
      <c r="BA2503" s="159"/>
      <c r="BB2503" s="275"/>
      <c r="BC2503" s="275"/>
      <c r="BD2503" s="275"/>
      <c r="BE2503" s="275"/>
      <c r="BF2503" s="521"/>
    </row>
    <row r="2504" spans="1:84">
      <c r="A2504" s="149"/>
      <c r="B2504" s="151"/>
      <c r="C2504" s="151"/>
      <c r="D2504" s="151"/>
      <c r="E2504" s="370" t="s">
        <v>266</v>
      </c>
      <c r="F2504" s="592"/>
      <c r="G2504" s="159"/>
      <c r="H2504" s="159"/>
      <c r="I2504" s="159"/>
      <c r="J2504" s="159"/>
      <c r="K2504" s="159"/>
      <c r="L2504" s="159"/>
      <c r="M2504" s="159"/>
      <c r="N2504" s="159"/>
      <c r="O2504" s="159"/>
      <c r="P2504" s="159"/>
      <c r="Q2504" s="159"/>
      <c r="R2504" s="159"/>
      <c r="S2504" s="503"/>
      <c r="T2504" s="159"/>
      <c r="U2504" s="159"/>
      <c r="V2504" s="159"/>
      <c r="W2504" s="159"/>
      <c r="X2504" s="159"/>
      <c r="Y2504" s="159"/>
      <c r="Z2504" s="159"/>
      <c r="AA2504" s="159"/>
      <c r="AB2504" s="159"/>
      <c r="AC2504" s="159"/>
      <c r="AD2504" s="159"/>
      <c r="AE2504" s="159"/>
      <c r="AF2504" s="503"/>
      <c r="AG2504" s="159"/>
      <c r="AH2504" s="159"/>
      <c r="AI2504" s="159"/>
      <c r="AJ2504" s="159"/>
      <c r="AK2504" s="159"/>
      <c r="AL2504" s="159"/>
      <c r="AM2504" s="159"/>
      <c r="AN2504" s="159"/>
      <c r="AO2504" s="159"/>
      <c r="AP2504" s="159"/>
      <c r="AQ2504" s="159"/>
      <c r="AR2504" s="159"/>
      <c r="AS2504" s="503"/>
      <c r="AT2504" s="159"/>
      <c r="AU2504" s="159"/>
      <c r="AV2504" s="159"/>
      <c r="AW2504" s="570"/>
      <c r="AX2504" s="570"/>
      <c r="AY2504" s="570"/>
      <c r="AZ2504" s="159"/>
      <c r="BA2504" s="159"/>
      <c r="BB2504" s="159"/>
      <c r="BC2504" s="159"/>
      <c r="BD2504" s="159"/>
      <c r="BE2504" s="159"/>
      <c r="BF2504" s="474"/>
    </row>
    <row r="2505" spans="1:84">
      <c r="A2505" s="149"/>
      <c r="B2505" s="151"/>
      <c r="C2505" s="151"/>
      <c r="D2505" s="151"/>
      <c r="E2505" s="370"/>
      <c r="F2505" s="592">
        <v>10</v>
      </c>
      <c r="G2505" s="159"/>
      <c r="H2505" s="159"/>
      <c r="I2505" s="275">
        <f>SUM(G2505:H2505)</f>
        <v>0</v>
      </c>
      <c r="J2505" s="159"/>
      <c r="K2505" s="159"/>
      <c r="L2505" s="275">
        <f>SUM(J2505:K2505)</f>
        <v>0</v>
      </c>
      <c r="M2505" s="159"/>
      <c r="N2505" s="159"/>
      <c r="O2505" s="275">
        <f>SUM(M2505:N2505)</f>
        <v>0</v>
      </c>
      <c r="P2505" s="159"/>
      <c r="Q2505" s="159"/>
      <c r="R2505" s="275">
        <f>SUM(P2505:Q2505)</f>
        <v>0</v>
      </c>
      <c r="S2505" s="500"/>
      <c r="T2505" s="275"/>
      <c r="U2505" s="275"/>
      <c r="V2505" s="275">
        <f>SUM(T2505:U2505)</f>
        <v>0</v>
      </c>
      <c r="W2505" s="275"/>
      <c r="X2505" s="275"/>
      <c r="Y2505" s="275">
        <f>SUM(W2505:X2505)</f>
        <v>0</v>
      </c>
      <c r="Z2505" s="275"/>
      <c r="AA2505" s="275"/>
      <c r="AB2505" s="275">
        <f>SUM(Z2505:AA2505)</f>
        <v>0</v>
      </c>
      <c r="AC2505" s="275"/>
      <c r="AD2505" s="275"/>
      <c r="AE2505" s="275">
        <f>SUM(AC2505:AD2505)</f>
        <v>0</v>
      </c>
      <c r="AF2505" s="500"/>
      <c r="AG2505" s="275"/>
      <c r="AH2505" s="275"/>
      <c r="AI2505" s="275">
        <f>SUM(AG2505:AH2505)</f>
        <v>0</v>
      </c>
      <c r="AJ2505" s="275"/>
      <c r="AK2505" s="275"/>
      <c r="AL2505" s="275">
        <f>SUM(AJ2505:AK2505)</f>
        <v>0</v>
      </c>
      <c r="AM2505" s="275"/>
      <c r="AN2505" s="275"/>
      <c r="AO2505" s="275">
        <f>SUM(AM2505:AN2505)</f>
        <v>0</v>
      </c>
      <c r="AP2505" s="275"/>
      <c r="AQ2505" s="275"/>
      <c r="AR2505" s="275">
        <f>SUM(AP2505:AQ2505)</f>
        <v>0</v>
      </c>
      <c r="AS2505" s="500"/>
      <c r="AT2505" s="275"/>
      <c r="AU2505" s="275"/>
      <c r="AV2505" s="275">
        <f>SUM(AT2505:AU2505)</f>
        <v>0</v>
      </c>
      <c r="AW2505" s="567">
        <f t="shared" ref="AW2505" si="12129">SUM(G2505,J2505,M2505,P2505,T2505,W2505,Z2505,AC2505,AG2505,AJ2505,AM2505,AP2505,AT2505)</f>
        <v>0</v>
      </c>
      <c r="AX2505" s="567">
        <f t="shared" ref="AX2505" si="12130">SUM(H2505,K2505,N2505,Q2505,U2505,X2505,AA2505,AD2505,AH2505,AK2505,AN2505,AQ2505,AU2505)</f>
        <v>0</v>
      </c>
      <c r="AY2505" s="567">
        <f t="shared" ref="AY2505" si="12131">SUM(I2505,L2505,O2505,R2505,V2505,Y2505,AB2505,AE2505,AI2505,AL2505,AO2505,AR2505,AV2505)</f>
        <v>0</v>
      </c>
      <c r="AZ2505" s="159"/>
      <c r="BA2505" s="159"/>
      <c r="BB2505" s="275">
        <f>SUM(AZ2505:BA2505)</f>
        <v>0</v>
      </c>
      <c r="BC2505" s="275"/>
      <c r="BD2505" s="275"/>
      <c r="BE2505" s="275">
        <f>SUM(BC2505:BD2505)</f>
        <v>0</v>
      </c>
      <c r="BF2505" s="521"/>
      <c r="BG2505" s="605">
        <f>SUM(F2505,S2505,AF2505,AS2505)</f>
        <v>10</v>
      </c>
      <c r="BH2505" s="533">
        <f>SUM(G2505,T2505,AG2505)</f>
        <v>0</v>
      </c>
      <c r="BI2505" s="533">
        <f t="shared" ref="BI2505" si="12132">SUM(H2505,U2505,AH2505)</f>
        <v>0</v>
      </c>
      <c r="BJ2505" s="533">
        <f t="shared" ref="BJ2505" si="12133">SUM(I2505,V2505,AI2505)</f>
        <v>0</v>
      </c>
      <c r="BK2505" s="533">
        <f t="shared" ref="BK2505" si="12134">SUM(J2505,W2505,AJ2505)</f>
        <v>0</v>
      </c>
      <c r="BL2505" s="533">
        <f t="shared" ref="BL2505" si="12135">SUM(K2505,X2505,AK2505)</f>
        <v>0</v>
      </c>
      <c r="BM2505" s="533">
        <f t="shared" ref="BM2505" si="12136">SUM(L2505,Y2505,AL2505)</f>
        <v>0</v>
      </c>
      <c r="BN2505" s="533">
        <f>SUM(M2505,Z2505,AM2505)</f>
        <v>0</v>
      </c>
      <c r="BO2505" s="533">
        <f t="shared" ref="BO2505" si="12137">SUM(N2505,AA2505,AN2505)</f>
        <v>0</v>
      </c>
      <c r="BP2505" s="533">
        <f t="shared" ref="BP2505" si="12138">SUM(O2505,AB2505,AO2505)</f>
        <v>0</v>
      </c>
      <c r="BQ2505" s="533">
        <f t="shared" ref="BQ2505" si="12139">SUM(P2505,AC2505,AP2505)</f>
        <v>0</v>
      </c>
      <c r="BR2505" s="533">
        <f t="shared" ref="BR2505" si="12140">SUM(Q2505,AD2505,AQ2505)</f>
        <v>0</v>
      </c>
      <c r="BS2505" s="533">
        <f t="shared" ref="BS2505" si="12141">SUM(R2505,AE2505,AR2505)</f>
        <v>0</v>
      </c>
      <c r="BT2505" s="533">
        <f>AT2505</f>
        <v>0</v>
      </c>
      <c r="BU2505" s="533">
        <f t="shared" ref="BU2505" si="12142">AU2505</f>
        <v>0</v>
      </c>
      <c r="BV2505" s="533">
        <f t="shared" ref="BV2505" si="12143">AV2505</f>
        <v>0</v>
      </c>
      <c r="BW2505" s="536">
        <f>SUM(BH2505,BK2505,BN2505,BQ2505,BT2505)</f>
        <v>0</v>
      </c>
      <c r="BX2505" s="536">
        <f t="shared" ref="BX2505" si="12144">SUM(BI2505,BL2505,BO2505,BR2505,BU2505)</f>
        <v>0</v>
      </c>
      <c r="BY2505" s="536">
        <f t="shared" ref="BY2505" si="12145">SUM(BJ2505,BM2505,BP2505,BS2505,BV2505)</f>
        <v>0</v>
      </c>
      <c r="BZ2505" t="s">
        <v>74</v>
      </c>
      <c r="CA2505" s="553">
        <f>AZ2505</f>
        <v>0</v>
      </c>
      <c r="CB2505" s="553">
        <f t="shared" ref="CB2505" si="12146">BA2505</f>
        <v>0</v>
      </c>
      <c r="CC2505" s="553">
        <f t="shared" ref="CC2505" si="12147">BB2505</f>
        <v>0</v>
      </c>
      <c r="CD2505" s="553">
        <f>BC2505</f>
        <v>0</v>
      </c>
      <c r="CE2505" s="553">
        <f t="shared" ref="CE2505" si="12148">BD2505</f>
        <v>0</v>
      </c>
      <c r="CF2505" s="553">
        <f t="shared" ref="CF2505" si="12149">BE2505</f>
        <v>0</v>
      </c>
    </row>
    <row r="2506" spans="1:84">
      <c r="A2506" s="149"/>
      <c r="B2506" s="149" t="s">
        <v>277</v>
      </c>
      <c r="C2506" s="151"/>
      <c r="D2506" s="151"/>
      <c r="E2506" s="379" t="s">
        <v>965</v>
      </c>
      <c r="F2506" s="592"/>
      <c r="G2506" s="159"/>
      <c r="H2506" s="159"/>
      <c r="I2506" s="275"/>
      <c r="J2506" s="159"/>
      <c r="K2506" s="159"/>
      <c r="L2506" s="275"/>
      <c r="M2506" s="159"/>
      <c r="N2506" s="159"/>
      <c r="O2506" s="275"/>
      <c r="P2506" s="159"/>
      <c r="Q2506" s="159"/>
      <c r="R2506" s="275"/>
      <c r="S2506" s="500"/>
      <c r="T2506" s="275"/>
      <c r="U2506" s="275"/>
      <c r="V2506" s="275"/>
      <c r="W2506" s="275"/>
      <c r="X2506" s="275"/>
      <c r="Y2506" s="275"/>
      <c r="Z2506" s="275"/>
      <c r="AA2506" s="275"/>
      <c r="AB2506" s="275"/>
      <c r="AC2506" s="275"/>
      <c r="AD2506" s="275"/>
      <c r="AE2506" s="275"/>
      <c r="AF2506" s="500"/>
      <c r="AG2506" s="275"/>
      <c r="AH2506" s="275"/>
      <c r="AI2506" s="275"/>
      <c r="AJ2506" s="275"/>
      <c r="AK2506" s="275"/>
      <c r="AL2506" s="275"/>
      <c r="AM2506" s="275"/>
      <c r="AN2506" s="275"/>
      <c r="AO2506" s="275"/>
      <c r="AP2506" s="275"/>
      <c r="AQ2506" s="275"/>
      <c r="AR2506" s="275"/>
      <c r="AS2506" s="500"/>
      <c r="AT2506" s="275"/>
      <c r="AU2506" s="275"/>
      <c r="AV2506" s="275"/>
      <c r="AW2506" s="567"/>
      <c r="AX2506" s="567"/>
      <c r="AY2506" s="567"/>
      <c r="AZ2506" s="159"/>
      <c r="BA2506" s="159"/>
      <c r="BB2506" s="275"/>
      <c r="BC2506" s="275"/>
      <c r="BD2506" s="275"/>
      <c r="BE2506" s="275"/>
      <c r="BF2506" s="521"/>
    </row>
    <row r="2507" spans="1:84">
      <c r="A2507" s="149"/>
      <c r="B2507" s="149"/>
      <c r="C2507" s="151"/>
      <c r="D2507" s="151"/>
      <c r="E2507" s="379"/>
      <c r="F2507" s="592">
        <v>60</v>
      </c>
      <c r="G2507" s="159">
        <v>4</v>
      </c>
      <c r="H2507" s="159"/>
      <c r="I2507" s="275">
        <f>SUM(G2507:H2507)</f>
        <v>4</v>
      </c>
      <c r="J2507" s="159"/>
      <c r="K2507" s="159"/>
      <c r="L2507" s="275">
        <f>SUM(J2507:K2507)</f>
        <v>0</v>
      </c>
      <c r="M2507" s="159"/>
      <c r="N2507" s="159"/>
      <c r="O2507" s="275">
        <f>SUM(M2507:N2507)</f>
        <v>0</v>
      </c>
      <c r="P2507" s="159">
        <v>1</v>
      </c>
      <c r="Q2507" s="159">
        <v>1</v>
      </c>
      <c r="R2507" s="275">
        <f>SUM(P2507:Q2507)</f>
        <v>2</v>
      </c>
      <c r="S2507" s="500"/>
      <c r="T2507" s="275"/>
      <c r="U2507" s="275"/>
      <c r="V2507" s="275">
        <f>SUM(T2507:U2507)</f>
        <v>0</v>
      </c>
      <c r="W2507" s="275"/>
      <c r="X2507" s="275"/>
      <c r="Y2507" s="275">
        <f>SUM(W2507:X2507)</f>
        <v>0</v>
      </c>
      <c r="Z2507" s="275"/>
      <c r="AA2507" s="275"/>
      <c r="AB2507" s="275">
        <f>SUM(Z2507:AA2507)</f>
        <v>0</v>
      </c>
      <c r="AC2507" s="275"/>
      <c r="AD2507" s="275"/>
      <c r="AE2507" s="275">
        <f>SUM(AC2507:AD2507)</f>
        <v>0</v>
      </c>
      <c r="AF2507" s="500"/>
      <c r="AG2507" s="275"/>
      <c r="AH2507" s="275"/>
      <c r="AI2507" s="275">
        <f>SUM(AG2507:AH2507)</f>
        <v>0</v>
      </c>
      <c r="AJ2507" s="275"/>
      <c r="AK2507" s="275"/>
      <c r="AL2507" s="275">
        <f>SUM(AJ2507:AK2507)</f>
        <v>0</v>
      </c>
      <c r="AM2507" s="275"/>
      <c r="AN2507" s="275"/>
      <c r="AO2507" s="275">
        <f>SUM(AM2507:AN2507)</f>
        <v>0</v>
      </c>
      <c r="AP2507" s="275"/>
      <c r="AQ2507" s="275"/>
      <c r="AR2507" s="275">
        <f>SUM(AP2507:AQ2507)</f>
        <v>0</v>
      </c>
      <c r="AS2507" s="500"/>
      <c r="AT2507" s="275"/>
      <c r="AU2507" s="275"/>
      <c r="AV2507" s="275">
        <f>SUM(AT2507:AU2507)</f>
        <v>0</v>
      </c>
      <c r="AW2507" s="567">
        <f t="shared" ref="AW2507" si="12150">SUM(G2507,J2507,M2507,P2507,T2507,W2507,Z2507,AC2507,AG2507,AJ2507,AM2507,AP2507,AT2507)</f>
        <v>5</v>
      </c>
      <c r="AX2507" s="567">
        <f t="shared" ref="AX2507" si="12151">SUM(H2507,K2507,N2507,Q2507,U2507,X2507,AA2507,AD2507,AH2507,AK2507,AN2507,AQ2507,AU2507)</f>
        <v>1</v>
      </c>
      <c r="AY2507" s="567">
        <f t="shared" ref="AY2507" si="12152">SUM(I2507,L2507,O2507,R2507,V2507,Y2507,AB2507,AE2507,AI2507,AL2507,AO2507,AR2507,AV2507)</f>
        <v>6</v>
      </c>
      <c r="AZ2507" s="159"/>
      <c r="BA2507" s="159"/>
      <c r="BB2507" s="275">
        <f>SUM(AZ2507:BA2507)</f>
        <v>0</v>
      </c>
      <c r="BC2507" s="275"/>
      <c r="BD2507" s="275"/>
      <c r="BE2507" s="275">
        <f>SUM(BC2507:BD2507)</f>
        <v>0</v>
      </c>
      <c r="BF2507" s="521"/>
      <c r="BG2507" s="605">
        <f>SUM(F2507,S2507,AF2507,AS2507)</f>
        <v>60</v>
      </c>
      <c r="BH2507" s="533">
        <f>SUM(G2507,T2507,AG2507)</f>
        <v>4</v>
      </c>
      <c r="BI2507" s="533">
        <f t="shared" ref="BI2507" si="12153">SUM(H2507,U2507,AH2507)</f>
        <v>0</v>
      </c>
      <c r="BJ2507" s="533">
        <f t="shared" ref="BJ2507" si="12154">SUM(I2507,V2507,AI2507)</f>
        <v>4</v>
      </c>
      <c r="BK2507" s="533">
        <f t="shared" ref="BK2507" si="12155">SUM(J2507,W2507,AJ2507)</f>
        <v>0</v>
      </c>
      <c r="BL2507" s="533">
        <f t="shared" ref="BL2507" si="12156">SUM(K2507,X2507,AK2507)</f>
        <v>0</v>
      </c>
      <c r="BM2507" s="533">
        <f t="shared" ref="BM2507" si="12157">SUM(L2507,Y2507,AL2507)</f>
        <v>0</v>
      </c>
      <c r="BN2507" s="533">
        <f>SUM(M2507,Z2507,AM2507)</f>
        <v>0</v>
      </c>
      <c r="BO2507" s="533">
        <f t="shared" ref="BO2507" si="12158">SUM(N2507,AA2507,AN2507)</f>
        <v>0</v>
      </c>
      <c r="BP2507" s="533">
        <f t="shared" ref="BP2507" si="12159">SUM(O2507,AB2507,AO2507)</f>
        <v>0</v>
      </c>
      <c r="BQ2507" s="533">
        <f t="shared" ref="BQ2507" si="12160">SUM(P2507,AC2507,AP2507)</f>
        <v>1</v>
      </c>
      <c r="BR2507" s="533">
        <f t="shared" ref="BR2507" si="12161">SUM(Q2507,AD2507,AQ2507)</f>
        <v>1</v>
      </c>
      <c r="BS2507" s="533">
        <f t="shared" ref="BS2507" si="12162">SUM(R2507,AE2507,AR2507)</f>
        <v>2</v>
      </c>
      <c r="BT2507" s="533">
        <f>AT2507</f>
        <v>0</v>
      </c>
      <c r="BU2507" s="533">
        <f t="shared" ref="BU2507" si="12163">AU2507</f>
        <v>0</v>
      </c>
      <c r="BV2507" s="533">
        <f t="shared" ref="BV2507" si="12164">AV2507</f>
        <v>0</v>
      </c>
      <c r="BW2507" s="536">
        <f>SUM(BH2507,BK2507,BN2507,BQ2507,BT2507)</f>
        <v>5</v>
      </c>
      <c r="BX2507" s="536">
        <f t="shared" ref="BX2507" si="12165">SUM(BI2507,BL2507,BO2507,BR2507,BU2507)</f>
        <v>1</v>
      </c>
      <c r="BY2507" s="536">
        <f t="shared" ref="BY2507" si="12166">SUM(BJ2507,BM2507,BP2507,BS2507,BV2507)</f>
        <v>6</v>
      </c>
      <c r="BZ2507" t="s">
        <v>74</v>
      </c>
      <c r="CA2507" s="553">
        <f>AZ2507</f>
        <v>0</v>
      </c>
      <c r="CB2507" s="553">
        <f t="shared" ref="CB2507" si="12167">BA2507</f>
        <v>0</v>
      </c>
      <c r="CC2507" s="553">
        <f t="shared" ref="CC2507" si="12168">BB2507</f>
        <v>0</v>
      </c>
      <c r="CD2507" s="553">
        <f>BC2507</f>
        <v>0</v>
      </c>
      <c r="CE2507" s="553">
        <f t="shared" ref="CE2507" si="12169">BD2507</f>
        <v>0</v>
      </c>
      <c r="CF2507" s="553">
        <f t="shared" ref="CF2507" si="12170">BE2507</f>
        <v>0</v>
      </c>
    </row>
    <row r="2508" spans="1:84">
      <c r="A2508" s="149"/>
      <c r="B2508" s="149"/>
      <c r="C2508" s="151"/>
      <c r="D2508" s="151"/>
      <c r="E2508" s="379" t="s">
        <v>839</v>
      </c>
      <c r="F2508" s="592"/>
      <c r="G2508" s="159"/>
      <c r="H2508" s="159"/>
      <c r="I2508" s="275"/>
      <c r="J2508" s="159"/>
      <c r="K2508" s="159"/>
      <c r="L2508" s="275"/>
      <c r="M2508" s="159"/>
      <c r="N2508" s="159"/>
      <c r="O2508" s="275"/>
      <c r="P2508" s="159"/>
      <c r="Q2508" s="159"/>
      <c r="R2508" s="275"/>
      <c r="S2508" s="500"/>
      <c r="T2508" s="275"/>
      <c r="U2508" s="275"/>
      <c r="V2508" s="275"/>
      <c r="W2508" s="275"/>
      <c r="X2508" s="275"/>
      <c r="Y2508" s="275"/>
      <c r="Z2508" s="275"/>
      <c r="AA2508" s="275"/>
      <c r="AB2508" s="275"/>
      <c r="AC2508" s="275"/>
      <c r="AD2508" s="275"/>
      <c r="AE2508" s="275"/>
      <c r="AF2508" s="500"/>
      <c r="AG2508" s="275"/>
      <c r="AH2508" s="275"/>
      <c r="AI2508" s="275"/>
      <c r="AJ2508" s="275"/>
      <c r="AK2508" s="275"/>
      <c r="AL2508" s="275"/>
      <c r="AM2508" s="275"/>
      <c r="AN2508" s="275"/>
      <c r="AO2508" s="275"/>
      <c r="AP2508" s="275"/>
      <c r="AQ2508" s="275"/>
      <c r="AR2508" s="275"/>
      <c r="AS2508" s="500"/>
      <c r="AT2508" s="275"/>
      <c r="AU2508" s="275"/>
      <c r="AV2508" s="275"/>
      <c r="AW2508" s="567"/>
      <c r="AX2508" s="567"/>
      <c r="AY2508" s="567"/>
      <c r="AZ2508" s="159"/>
      <c r="BA2508" s="159"/>
      <c r="BB2508" s="159"/>
      <c r="BC2508" s="275"/>
      <c r="BD2508" s="275"/>
      <c r="BE2508" s="275"/>
      <c r="BF2508" s="521"/>
    </row>
    <row r="2509" spans="1:84">
      <c r="A2509" s="149"/>
      <c r="B2509" s="149" t="s">
        <v>577</v>
      </c>
      <c r="C2509" s="151" t="s">
        <v>484</v>
      </c>
      <c r="D2509" s="151"/>
      <c r="E2509" s="379" t="s">
        <v>567</v>
      </c>
      <c r="F2509" s="592">
        <v>20</v>
      </c>
      <c r="G2509" s="159">
        <v>3</v>
      </c>
      <c r="H2509" s="159">
        <v>9</v>
      </c>
      <c r="I2509" s="275">
        <f>SUM(G2509:H2509)</f>
        <v>12</v>
      </c>
      <c r="J2509" s="159"/>
      <c r="K2509" s="159"/>
      <c r="L2509" s="275">
        <f>SUM(J2509:K2509)</f>
        <v>0</v>
      </c>
      <c r="M2509" s="159"/>
      <c r="N2509" s="159"/>
      <c r="O2509" s="275">
        <f>SUM(M2509:N2509)</f>
        <v>0</v>
      </c>
      <c r="P2509" s="159">
        <v>5</v>
      </c>
      <c r="Q2509" s="159">
        <v>2</v>
      </c>
      <c r="R2509" s="275">
        <f>SUM(P2509:Q2509)</f>
        <v>7</v>
      </c>
      <c r="S2509" s="500"/>
      <c r="T2509" s="275"/>
      <c r="U2509" s="275"/>
      <c r="V2509" s="275">
        <f>SUM(T2509:U2509)</f>
        <v>0</v>
      </c>
      <c r="W2509" s="275"/>
      <c r="X2509" s="275"/>
      <c r="Y2509" s="275">
        <f>SUM(W2509:X2509)</f>
        <v>0</v>
      </c>
      <c r="Z2509" s="275"/>
      <c r="AA2509" s="275"/>
      <c r="AB2509" s="275">
        <f>SUM(Z2509:AA2509)</f>
        <v>0</v>
      </c>
      <c r="AC2509" s="275"/>
      <c r="AD2509" s="275"/>
      <c r="AE2509" s="275">
        <f>SUM(AC2509:AD2509)</f>
        <v>0</v>
      </c>
      <c r="AF2509" s="500"/>
      <c r="AG2509" s="275"/>
      <c r="AH2509" s="275"/>
      <c r="AI2509" s="275">
        <f>SUM(AG2509:AH2509)</f>
        <v>0</v>
      </c>
      <c r="AJ2509" s="275"/>
      <c r="AK2509" s="275"/>
      <c r="AL2509" s="275">
        <f>SUM(AJ2509:AK2509)</f>
        <v>0</v>
      </c>
      <c r="AM2509" s="275"/>
      <c r="AN2509" s="275"/>
      <c r="AO2509" s="275">
        <f>SUM(AM2509:AN2509)</f>
        <v>0</v>
      </c>
      <c r="AP2509" s="275"/>
      <c r="AQ2509" s="275"/>
      <c r="AR2509" s="275">
        <f>SUM(AP2509:AQ2509)</f>
        <v>0</v>
      </c>
      <c r="AS2509" s="500"/>
      <c r="AT2509" s="275"/>
      <c r="AU2509" s="275"/>
      <c r="AV2509" s="275">
        <f>SUM(AT2509:AU2509)</f>
        <v>0</v>
      </c>
      <c r="AW2509" s="567">
        <f t="shared" ref="AW2509:AW2510" si="12171">SUM(G2509,J2509,M2509,P2509,T2509,W2509,Z2509,AC2509,AG2509,AJ2509,AM2509,AP2509,AT2509)</f>
        <v>8</v>
      </c>
      <c r="AX2509" s="567">
        <f t="shared" ref="AX2509:AX2510" si="12172">SUM(H2509,K2509,N2509,Q2509,U2509,X2509,AA2509,AD2509,AH2509,AK2509,AN2509,AQ2509,AU2509)</f>
        <v>11</v>
      </c>
      <c r="AY2509" s="567">
        <f t="shared" ref="AY2509:AY2510" si="12173">SUM(I2509,L2509,O2509,R2509,V2509,Y2509,AB2509,AE2509,AI2509,AL2509,AO2509,AR2509,AV2509)</f>
        <v>19</v>
      </c>
      <c r="AZ2509" s="159"/>
      <c r="BA2509" s="159"/>
      <c r="BB2509" s="275">
        <f>SUM(AZ2509:BA2509)</f>
        <v>0</v>
      </c>
      <c r="BC2509" s="275"/>
      <c r="BD2509" s="275"/>
      <c r="BE2509" s="275">
        <f>SUM(BC2509:BD2509)</f>
        <v>0</v>
      </c>
      <c r="BF2509" s="521"/>
      <c r="BG2509" s="605">
        <f>SUM(F2509,S2509,AF2509,AS2509)</f>
        <v>20</v>
      </c>
      <c r="BH2509" s="533">
        <f>SUM(G2509,T2509,AG2509)</f>
        <v>3</v>
      </c>
      <c r="BI2509" s="533">
        <f t="shared" ref="BI2509:BI2510" si="12174">SUM(H2509,U2509,AH2509)</f>
        <v>9</v>
      </c>
      <c r="BJ2509" s="533">
        <f t="shared" ref="BJ2509:BJ2510" si="12175">SUM(I2509,V2509,AI2509)</f>
        <v>12</v>
      </c>
      <c r="BK2509" s="533">
        <f t="shared" ref="BK2509:BK2510" si="12176">SUM(J2509,W2509,AJ2509)</f>
        <v>0</v>
      </c>
      <c r="BL2509" s="533">
        <f t="shared" ref="BL2509:BL2510" si="12177">SUM(K2509,X2509,AK2509)</f>
        <v>0</v>
      </c>
      <c r="BM2509" s="533">
        <f t="shared" ref="BM2509:BM2510" si="12178">SUM(L2509,Y2509,AL2509)</f>
        <v>0</v>
      </c>
      <c r="BN2509" s="533">
        <f>SUM(M2509,Z2509,AM2509)</f>
        <v>0</v>
      </c>
      <c r="BO2509" s="533">
        <f t="shared" ref="BO2509:BO2510" si="12179">SUM(N2509,AA2509,AN2509)</f>
        <v>0</v>
      </c>
      <c r="BP2509" s="533">
        <f t="shared" ref="BP2509:BP2510" si="12180">SUM(O2509,AB2509,AO2509)</f>
        <v>0</v>
      </c>
      <c r="BQ2509" s="533">
        <f t="shared" ref="BQ2509:BQ2510" si="12181">SUM(P2509,AC2509,AP2509)</f>
        <v>5</v>
      </c>
      <c r="BR2509" s="533">
        <f t="shared" ref="BR2509:BR2510" si="12182">SUM(Q2509,AD2509,AQ2509)</f>
        <v>2</v>
      </c>
      <c r="BS2509" s="533">
        <f t="shared" ref="BS2509:BS2510" si="12183">SUM(R2509,AE2509,AR2509)</f>
        <v>7</v>
      </c>
      <c r="BT2509" s="533">
        <f>AT2509</f>
        <v>0</v>
      </c>
      <c r="BU2509" s="533">
        <f t="shared" ref="BU2509:BU2510" si="12184">AU2509</f>
        <v>0</v>
      </c>
      <c r="BV2509" s="533">
        <f t="shared" ref="BV2509:BV2510" si="12185">AV2509</f>
        <v>0</v>
      </c>
      <c r="BW2509" s="536">
        <f>SUM(BH2509,BK2509,BN2509,BQ2509,BT2509)</f>
        <v>8</v>
      </c>
      <c r="BX2509" s="536">
        <f t="shared" ref="BX2509:BX2510" si="12186">SUM(BI2509,BL2509,BO2509,BR2509,BU2509)</f>
        <v>11</v>
      </c>
      <c r="BY2509" s="536">
        <f t="shared" ref="BY2509:BY2510" si="12187">SUM(BJ2509,BM2509,BP2509,BS2509,BV2509)</f>
        <v>19</v>
      </c>
      <c r="BZ2509" t="s">
        <v>74</v>
      </c>
      <c r="CA2509" s="553">
        <f>AZ2509</f>
        <v>0</v>
      </c>
      <c r="CB2509" s="553">
        <f t="shared" ref="CB2509:CB2510" si="12188">BA2509</f>
        <v>0</v>
      </c>
      <c r="CC2509" s="553">
        <f t="shared" ref="CC2509:CC2510" si="12189">BB2509</f>
        <v>0</v>
      </c>
      <c r="CD2509" s="553">
        <f>BC2509</f>
        <v>0</v>
      </c>
      <c r="CE2509" s="553">
        <f t="shared" ref="CE2509:CE2510" si="12190">BD2509</f>
        <v>0</v>
      </c>
      <c r="CF2509" s="553">
        <f t="shared" ref="CF2509:CF2510" si="12191">BE2509</f>
        <v>0</v>
      </c>
    </row>
    <row r="2510" spans="1:84">
      <c r="A2510" s="149"/>
      <c r="B2510" s="149" t="s">
        <v>74</v>
      </c>
      <c r="C2510" s="151" t="s">
        <v>11</v>
      </c>
      <c r="D2510" s="151"/>
      <c r="E2510" s="379" t="s">
        <v>568</v>
      </c>
      <c r="F2510" s="592">
        <v>20</v>
      </c>
      <c r="G2510" s="159">
        <v>3</v>
      </c>
      <c r="H2510" s="159">
        <v>7</v>
      </c>
      <c r="I2510" s="275">
        <f>SUM(G2510:H2510)</f>
        <v>10</v>
      </c>
      <c r="J2510" s="159">
        <v>2</v>
      </c>
      <c r="K2510" s="159">
        <v>3</v>
      </c>
      <c r="L2510" s="275">
        <f>SUM(J2510:K2510)</f>
        <v>5</v>
      </c>
      <c r="M2510" s="159"/>
      <c r="N2510" s="159"/>
      <c r="O2510" s="275">
        <f>SUM(M2510:N2510)</f>
        <v>0</v>
      </c>
      <c r="P2510" s="159">
        <v>5</v>
      </c>
      <c r="Q2510" s="159"/>
      <c r="R2510" s="275">
        <f>SUM(P2510:Q2510)</f>
        <v>5</v>
      </c>
      <c r="S2510" s="500"/>
      <c r="T2510" s="275"/>
      <c r="U2510" s="275"/>
      <c r="V2510" s="275">
        <f>SUM(T2510:U2510)</f>
        <v>0</v>
      </c>
      <c r="W2510" s="275"/>
      <c r="X2510" s="275"/>
      <c r="Y2510" s="275">
        <f>SUM(W2510:X2510)</f>
        <v>0</v>
      </c>
      <c r="Z2510" s="275"/>
      <c r="AA2510" s="275"/>
      <c r="AB2510" s="275">
        <f>SUM(Z2510:AA2510)</f>
        <v>0</v>
      </c>
      <c r="AC2510" s="275"/>
      <c r="AD2510" s="275"/>
      <c r="AE2510" s="275">
        <f>SUM(AC2510:AD2510)</f>
        <v>0</v>
      </c>
      <c r="AF2510" s="500"/>
      <c r="AG2510" s="275"/>
      <c r="AH2510" s="275"/>
      <c r="AI2510" s="275">
        <f>SUM(AG2510:AH2510)</f>
        <v>0</v>
      </c>
      <c r="AJ2510" s="275"/>
      <c r="AK2510" s="275"/>
      <c r="AL2510" s="275">
        <f>SUM(AJ2510:AK2510)</f>
        <v>0</v>
      </c>
      <c r="AM2510" s="275"/>
      <c r="AN2510" s="275"/>
      <c r="AO2510" s="275">
        <f>SUM(AM2510:AN2510)</f>
        <v>0</v>
      </c>
      <c r="AP2510" s="275"/>
      <c r="AQ2510" s="275"/>
      <c r="AR2510" s="275">
        <f>SUM(AP2510:AQ2510)</f>
        <v>0</v>
      </c>
      <c r="AS2510" s="500"/>
      <c r="AT2510" s="275"/>
      <c r="AU2510" s="275"/>
      <c r="AV2510" s="275">
        <f>SUM(AT2510:AU2510)</f>
        <v>0</v>
      </c>
      <c r="AW2510" s="567">
        <f t="shared" si="12171"/>
        <v>10</v>
      </c>
      <c r="AX2510" s="567">
        <f t="shared" si="12172"/>
        <v>10</v>
      </c>
      <c r="AY2510" s="567">
        <f t="shared" si="12173"/>
        <v>20</v>
      </c>
      <c r="AZ2510" s="159"/>
      <c r="BA2510" s="159"/>
      <c r="BB2510" s="275">
        <f>SUM(AZ2510:BA2510)</f>
        <v>0</v>
      </c>
      <c r="BC2510" s="275"/>
      <c r="BD2510" s="275"/>
      <c r="BE2510" s="275">
        <f>SUM(BC2510:BD2510)</f>
        <v>0</v>
      </c>
      <c r="BF2510" s="521"/>
      <c r="BG2510" s="605">
        <f>SUM(F2510,S2510,AF2510,AS2510)</f>
        <v>20</v>
      </c>
      <c r="BH2510" s="533">
        <f>SUM(G2510,T2510,AG2510)</f>
        <v>3</v>
      </c>
      <c r="BI2510" s="533">
        <f t="shared" si="12174"/>
        <v>7</v>
      </c>
      <c r="BJ2510" s="533">
        <f t="shared" si="12175"/>
        <v>10</v>
      </c>
      <c r="BK2510" s="533">
        <f t="shared" si="12176"/>
        <v>2</v>
      </c>
      <c r="BL2510" s="533">
        <f t="shared" si="12177"/>
        <v>3</v>
      </c>
      <c r="BM2510" s="533">
        <f t="shared" si="12178"/>
        <v>5</v>
      </c>
      <c r="BN2510" s="533">
        <f>SUM(M2510,Z2510,AM2510)</f>
        <v>0</v>
      </c>
      <c r="BO2510" s="533">
        <f t="shared" si="12179"/>
        <v>0</v>
      </c>
      <c r="BP2510" s="533">
        <f t="shared" si="12180"/>
        <v>0</v>
      </c>
      <c r="BQ2510" s="533">
        <f t="shared" si="12181"/>
        <v>5</v>
      </c>
      <c r="BR2510" s="533">
        <f t="shared" si="12182"/>
        <v>0</v>
      </c>
      <c r="BS2510" s="533">
        <f t="shared" si="12183"/>
        <v>5</v>
      </c>
      <c r="BT2510" s="533">
        <f>AT2510</f>
        <v>0</v>
      </c>
      <c r="BU2510" s="533">
        <f t="shared" si="12184"/>
        <v>0</v>
      </c>
      <c r="BV2510" s="533">
        <f t="shared" si="12185"/>
        <v>0</v>
      </c>
      <c r="BW2510" s="536">
        <f>SUM(BH2510,BK2510,BN2510,BQ2510,BT2510)</f>
        <v>10</v>
      </c>
      <c r="BX2510" s="536">
        <f t="shared" si="12186"/>
        <v>10</v>
      </c>
      <c r="BY2510" s="536">
        <f t="shared" si="12187"/>
        <v>20</v>
      </c>
      <c r="BZ2510" t="s">
        <v>74</v>
      </c>
      <c r="CA2510" s="553">
        <f>AZ2510</f>
        <v>0</v>
      </c>
      <c r="CB2510" s="553">
        <f t="shared" si="12188"/>
        <v>0</v>
      </c>
      <c r="CC2510" s="553">
        <f t="shared" si="12189"/>
        <v>0</v>
      </c>
      <c r="CD2510" s="553">
        <f>BC2510</f>
        <v>0</v>
      </c>
      <c r="CE2510" s="553">
        <f t="shared" si="12190"/>
        <v>0</v>
      </c>
      <c r="CF2510" s="553">
        <f t="shared" si="12191"/>
        <v>0</v>
      </c>
    </row>
    <row r="2511" spans="1:84">
      <c r="A2511" s="149"/>
      <c r="B2511" s="149" t="s">
        <v>721</v>
      </c>
      <c r="C2511" s="151"/>
      <c r="D2511" s="151"/>
      <c r="E2511" s="379" t="s">
        <v>746</v>
      </c>
      <c r="F2511" s="592"/>
      <c r="G2511" s="159"/>
      <c r="H2511" s="159"/>
      <c r="I2511" s="275"/>
      <c r="J2511" s="159"/>
      <c r="K2511" s="159"/>
      <c r="L2511" s="275"/>
      <c r="M2511" s="159"/>
      <c r="N2511" s="159"/>
      <c r="O2511" s="275"/>
      <c r="P2511" s="159"/>
      <c r="Q2511" s="159"/>
      <c r="R2511" s="275"/>
      <c r="S2511" s="500"/>
      <c r="T2511" s="275"/>
      <c r="U2511" s="275"/>
      <c r="V2511" s="275"/>
      <c r="W2511" s="275"/>
      <c r="X2511" s="275"/>
      <c r="Y2511" s="275"/>
      <c r="Z2511" s="275"/>
      <c r="AA2511" s="275"/>
      <c r="AB2511" s="275"/>
      <c r="AC2511" s="275"/>
      <c r="AD2511" s="275"/>
      <c r="AE2511" s="275"/>
      <c r="AF2511" s="500"/>
      <c r="AG2511" s="275"/>
      <c r="AH2511" s="275"/>
      <c r="AI2511" s="275"/>
      <c r="AJ2511" s="275"/>
      <c r="AK2511" s="275"/>
      <c r="AL2511" s="275"/>
      <c r="AM2511" s="275"/>
      <c r="AN2511" s="275"/>
      <c r="AO2511" s="275"/>
      <c r="AP2511" s="275"/>
      <c r="AQ2511" s="275"/>
      <c r="AR2511" s="275"/>
      <c r="AS2511" s="500"/>
      <c r="AT2511" s="275"/>
      <c r="AU2511" s="275"/>
      <c r="AV2511" s="275"/>
      <c r="AW2511" s="567"/>
      <c r="AX2511" s="567"/>
      <c r="AY2511" s="567"/>
      <c r="AZ2511" s="159"/>
      <c r="BA2511" s="159"/>
      <c r="BB2511" s="275"/>
      <c r="BC2511" s="275"/>
      <c r="BD2511" s="275"/>
      <c r="BE2511" s="275"/>
      <c r="BF2511" s="521"/>
    </row>
    <row r="2512" spans="1:84">
      <c r="A2512" s="149"/>
      <c r="B2512" s="149"/>
      <c r="C2512" s="151"/>
      <c r="D2512" s="151"/>
      <c r="E2512" s="379"/>
      <c r="F2512" s="592">
        <v>15</v>
      </c>
      <c r="G2512" s="159"/>
      <c r="H2512" s="159">
        <v>3</v>
      </c>
      <c r="I2512" s="275">
        <f>SUM(G2512:H2512)</f>
        <v>3</v>
      </c>
      <c r="J2512" s="159"/>
      <c r="K2512" s="159">
        <v>2</v>
      </c>
      <c r="L2512" s="275">
        <f>SUM(J2512:K2512)</f>
        <v>2</v>
      </c>
      <c r="M2512" s="159"/>
      <c r="N2512" s="159"/>
      <c r="O2512" s="275">
        <f>SUM(M2512:N2512)</f>
        <v>0</v>
      </c>
      <c r="P2512" s="159">
        <v>4</v>
      </c>
      <c r="Q2512" s="159">
        <v>3</v>
      </c>
      <c r="R2512" s="275">
        <f>SUM(P2512:Q2512)</f>
        <v>7</v>
      </c>
      <c r="S2512" s="500"/>
      <c r="T2512" s="275"/>
      <c r="U2512" s="275"/>
      <c r="V2512" s="275">
        <f>SUM(T2512:U2512)</f>
        <v>0</v>
      </c>
      <c r="W2512" s="275"/>
      <c r="X2512" s="275"/>
      <c r="Y2512" s="275">
        <f>SUM(W2512:X2512)</f>
        <v>0</v>
      </c>
      <c r="Z2512" s="275"/>
      <c r="AA2512" s="275"/>
      <c r="AB2512" s="275">
        <f>SUM(Z2512:AA2512)</f>
        <v>0</v>
      </c>
      <c r="AC2512" s="275"/>
      <c r="AD2512" s="275"/>
      <c r="AE2512" s="275">
        <f>SUM(AC2512:AD2512)</f>
        <v>0</v>
      </c>
      <c r="AF2512" s="500"/>
      <c r="AG2512" s="275"/>
      <c r="AH2512" s="275"/>
      <c r="AI2512" s="275">
        <f>SUM(AG2512:AH2512)</f>
        <v>0</v>
      </c>
      <c r="AJ2512" s="275"/>
      <c r="AK2512" s="275"/>
      <c r="AL2512" s="275">
        <f>SUM(AJ2512:AK2512)</f>
        <v>0</v>
      </c>
      <c r="AM2512" s="275"/>
      <c r="AN2512" s="275"/>
      <c r="AO2512" s="275">
        <f>SUM(AM2512:AN2512)</f>
        <v>0</v>
      </c>
      <c r="AP2512" s="275"/>
      <c r="AQ2512" s="275"/>
      <c r="AR2512" s="275">
        <f>SUM(AP2512:AQ2512)</f>
        <v>0</v>
      </c>
      <c r="AS2512" s="500"/>
      <c r="AT2512" s="275"/>
      <c r="AU2512" s="275"/>
      <c r="AV2512" s="275">
        <f>SUM(AT2512:AU2512)</f>
        <v>0</v>
      </c>
      <c r="AW2512" s="567">
        <f t="shared" ref="AW2512" si="12192">SUM(G2512,J2512,M2512,P2512,T2512,W2512,Z2512,AC2512,AG2512,AJ2512,AM2512,AP2512,AT2512)</f>
        <v>4</v>
      </c>
      <c r="AX2512" s="567">
        <f t="shared" ref="AX2512" si="12193">SUM(H2512,K2512,N2512,Q2512,U2512,X2512,AA2512,AD2512,AH2512,AK2512,AN2512,AQ2512,AU2512)</f>
        <v>8</v>
      </c>
      <c r="AY2512" s="567">
        <f t="shared" ref="AY2512" si="12194">SUM(I2512,L2512,O2512,R2512,V2512,Y2512,AB2512,AE2512,AI2512,AL2512,AO2512,AR2512,AV2512)</f>
        <v>12</v>
      </c>
      <c r="AZ2512" s="159"/>
      <c r="BA2512" s="159">
        <v>1</v>
      </c>
      <c r="BB2512" s="275">
        <f>SUM(AZ2512:BA2512)</f>
        <v>1</v>
      </c>
      <c r="BC2512" s="275"/>
      <c r="BD2512" s="275"/>
      <c r="BE2512" s="275">
        <f>SUM(BC2512:BD2512)</f>
        <v>0</v>
      </c>
      <c r="BF2512" s="521"/>
      <c r="BG2512" s="605">
        <f>SUM(F2512,S2512,AF2512,AS2512)</f>
        <v>15</v>
      </c>
      <c r="BH2512" s="533">
        <f>SUM(G2512,T2512,AG2512)</f>
        <v>0</v>
      </c>
      <c r="BI2512" s="533">
        <f t="shared" ref="BI2512" si="12195">SUM(H2512,U2512,AH2512)</f>
        <v>3</v>
      </c>
      <c r="BJ2512" s="533">
        <f t="shared" ref="BJ2512" si="12196">SUM(I2512,V2512,AI2512)</f>
        <v>3</v>
      </c>
      <c r="BK2512" s="533">
        <f t="shared" ref="BK2512" si="12197">SUM(J2512,W2512,AJ2512)</f>
        <v>0</v>
      </c>
      <c r="BL2512" s="533">
        <f t="shared" ref="BL2512" si="12198">SUM(K2512,X2512,AK2512)</f>
        <v>2</v>
      </c>
      <c r="BM2512" s="533">
        <f t="shared" ref="BM2512" si="12199">SUM(L2512,Y2512,AL2512)</f>
        <v>2</v>
      </c>
      <c r="BN2512" s="533">
        <f>SUM(M2512,Z2512,AM2512)</f>
        <v>0</v>
      </c>
      <c r="BO2512" s="533">
        <f t="shared" ref="BO2512" si="12200">SUM(N2512,AA2512,AN2512)</f>
        <v>0</v>
      </c>
      <c r="BP2512" s="533">
        <f t="shared" ref="BP2512" si="12201">SUM(O2512,AB2512,AO2512)</f>
        <v>0</v>
      </c>
      <c r="BQ2512" s="533">
        <f t="shared" ref="BQ2512" si="12202">SUM(P2512,AC2512,AP2512)</f>
        <v>4</v>
      </c>
      <c r="BR2512" s="533">
        <f t="shared" ref="BR2512" si="12203">SUM(Q2512,AD2512,AQ2512)</f>
        <v>3</v>
      </c>
      <c r="BS2512" s="533">
        <f t="shared" ref="BS2512" si="12204">SUM(R2512,AE2512,AR2512)</f>
        <v>7</v>
      </c>
      <c r="BT2512" s="533">
        <f>AT2512</f>
        <v>0</v>
      </c>
      <c r="BU2512" s="533">
        <f t="shared" ref="BU2512" si="12205">AU2512</f>
        <v>0</v>
      </c>
      <c r="BV2512" s="533">
        <f t="shared" ref="BV2512" si="12206">AV2512</f>
        <v>0</v>
      </c>
      <c r="BW2512" s="536">
        <f>SUM(BH2512,BK2512,BN2512,BQ2512,BT2512)</f>
        <v>4</v>
      </c>
      <c r="BX2512" s="536">
        <f t="shared" ref="BX2512" si="12207">SUM(BI2512,BL2512,BO2512,BR2512,BU2512)</f>
        <v>8</v>
      </c>
      <c r="BY2512" s="536">
        <f t="shared" ref="BY2512" si="12208">SUM(BJ2512,BM2512,BP2512,BS2512,BV2512)</f>
        <v>12</v>
      </c>
      <c r="BZ2512" t="s">
        <v>74</v>
      </c>
      <c r="CA2512" s="553">
        <f>AZ2512</f>
        <v>0</v>
      </c>
      <c r="CB2512" s="553">
        <f t="shared" ref="CB2512" si="12209">BA2512</f>
        <v>1</v>
      </c>
      <c r="CC2512" s="553">
        <f t="shared" ref="CC2512" si="12210">BB2512</f>
        <v>1</v>
      </c>
      <c r="CD2512" s="553">
        <f>BC2512</f>
        <v>0</v>
      </c>
      <c r="CE2512" s="553">
        <f t="shared" ref="CE2512" si="12211">BD2512</f>
        <v>0</v>
      </c>
      <c r="CF2512" s="553">
        <f t="shared" ref="CF2512" si="12212">BE2512</f>
        <v>0</v>
      </c>
    </row>
    <row r="2513" spans="1:84">
      <c r="A2513" s="149"/>
      <c r="B2513" s="151"/>
      <c r="C2513" s="151"/>
      <c r="D2513" s="151"/>
      <c r="E2513" s="370"/>
      <c r="F2513" s="592"/>
      <c r="G2513" s="159"/>
      <c r="H2513" s="159"/>
      <c r="I2513" s="275"/>
      <c r="J2513" s="159"/>
      <c r="K2513" s="159"/>
      <c r="L2513" s="275"/>
      <c r="M2513" s="159"/>
      <c r="N2513" s="159"/>
      <c r="O2513" s="275"/>
      <c r="P2513" s="159"/>
      <c r="Q2513" s="159"/>
      <c r="R2513" s="275"/>
      <c r="S2513" s="500"/>
      <c r="T2513" s="275"/>
      <c r="U2513" s="275"/>
      <c r="V2513" s="275"/>
      <c r="W2513" s="275"/>
      <c r="X2513" s="275"/>
      <c r="Y2513" s="275"/>
      <c r="Z2513" s="275"/>
      <c r="AA2513" s="275"/>
      <c r="AB2513" s="275"/>
      <c r="AC2513" s="275"/>
      <c r="AD2513" s="275"/>
      <c r="AE2513" s="275"/>
      <c r="AF2513" s="500"/>
      <c r="AG2513" s="275"/>
      <c r="AH2513" s="275"/>
      <c r="AI2513" s="275"/>
      <c r="AJ2513" s="275"/>
      <c r="AK2513" s="275"/>
      <c r="AL2513" s="275"/>
      <c r="AM2513" s="275"/>
      <c r="AN2513" s="275"/>
      <c r="AO2513" s="275"/>
      <c r="AP2513" s="275"/>
      <c r="AQ2513" s="275"/>
      <c r="AR2513" s="275"/>
      <c r="AS2513" s="500"/>
      <c r="AT2513" s="275"/>
      <c r="AU2513" s="275"/>
      <c r="AV2513" s="275"/>
      <c r="AW2513" s="567"/>
      <c r="AX2513" s="567"/>
      <c r="AY2513" s="567"/>
      <c r="AZ2513" s="159"/>
      <c r="BA2513" s="159"/>
      <c r="BB2513" s="275"/>
      <c r="BC2513" s="275"/>
      <c r="BD2513" s="275"/>
      <c r="BE2513" s="275"/>
      <c r="BF2513" s="521"/>
    </row>
    <row r="2514" spans="1:84">
      <c r="A2514" s="149"/>
      <c r="B2514" s="151" t="s">
        <v>576</v>
      </c>
      <c r="C2514" s="151"/>
      <c r="D2514" s="151"/>
      <c r="E2514" s="370"/>
      <c r="F2514" s="592">
        <f>SUM(F2501,F2505,F2507,F2509,F2510,F2512)</f>
        <v>148</v>
      </c>
      <c r="G2514" s="168">
        <f t="shared" ref="G2514:BE2514" si="12213">SUM(G2501,G2505,G2507,G2509,G2510,G2512)</f>
        <v>14</v>
      </c>
      <c r="H2514" s="168">
        <f t="shared" si="12213"/>
        <v>21</v>
      </c>
      <c r="I2514" s="168">
        <f>SUM(I2501,I2505,I2507,I2509,I2510,I2512)</f>
        <v>35</v>
      </c>
      <c r="J2514" s="168">
        <f t="shared" si="12213"/>
        <v>4</v>
      </c>
      <c r="K2514" s="168">
        <f t="shared" si="12213"/>
        <v>5</v>
      </c>
      <c r="L2514" s="168">
        <f t="shared" si="12213"/>
        <v>9</v>
      </c>
      <c r="M2514" s="168">
        <f t="shared" si="12213"/>
        <v>0</v>
      </c>
      <c r="N2514" s="168">
        <f t="shared" si="12213"/>
        <v>0</v>
      </c>
      <c r="O2514" s="168">
        <f t="shared" si="12213"/>
        <v>0</v>
      </c>
      <c r="P2514" s="168">
        <f t="shared" si="12213"/>
        <v>24</v>
      </c>
      <c r="Q2514" s="168">
        <f t="shared" si="12213"/>
        <v>6</v>
      </c>
      <c r="R2514" s="168">
        <f t="shared" si="12213"/>
        <v>30</v>
      </c>
      <c r="S2514" s="502">
        <f t="shared" si="12213"/>
        <v>0</v>
      </c>
      <c r="T2514" s="168">
        <f t="shared" si="12213"/>
        <v>0</v>
      </c>
      <c r="U2514" s="168">
        <f t="shared" si="12213"/>
        <v>0</v>
      </c>
      <c r="V2514" s="168">
        <f t="shared" si="12213"/>
        <v>0</v>
      </c>
      <c r="W2514" s="168">
        <f t="shared" si="12213"/>
        <v>0</v>
      </c>
      <c r="X2514" s="168">
        <f t="shared" si="12213"/>
        <v>0</v>
      </c>
      <c r="Y2514" s="168">
        <f t="shared" si="12213"/>
        <v>0</v>
      </c>
      <c r="Z2514" s="168">
        <f t="shared" si="12213"/>
        <v>0</v>
      </c>
      <c r="AA2514" s="168">
        <f t="shared" si="12213"/>
        <v>0</v>
      </c>
      <c r="AB2514" s="168">
        <f t="shared" si="12213"/>
        <v>0</v>
      </c>
      <c r="AC2514" s="168">
        <f t="shared" si="12213"/>
        <v>0</v>
      </c>
      <c r="AD2514" s="168">
        <f t="shared" si="12213"/>
        <v>0</v>
      </c>
      <c r="AE2514" s="168">
        <f t="shared" si="12213"/>
        <v>0</v>
      </c>
      <c r="AF2514" s="502">
        <f t="shared" si="12213"/>
        <v>0</v>
      </c>
      <c r="AG2514" s="168">
        <f t="shared" si="12213"/>
        <v>0</v>
      </c>
      <c r="AH2514" s="168">
        <f t="shared" si="12213"/>
        <v>0</v>
      </c>
      <c r="AI2514" s="168">
        <f t="shared" si="12213"/>
        <v>0</v>
      </c>
      <c r="AJ2514" s="168">
        <f t="shared" si="12213"/>
        <v>0</v>
      </c>
      <c r="AK2514" s="168">
        <f t="shared" si="12213"/>
        <v>0</v>
      </c>
      <c r="AL2514" s="168">
        <f t="shared" si="12213"/>
        <v>0</v>
      </c>
      <c r="AM2514" s="168">
        <f t="shared" si="12213"/>
        <v>0</v>
      </c>
      <c r="AN2514" s="168">
        <f t="shared" si="12213"/>
        <v>0</v>
      </c>
      <c r="AO2514" s="168">
        <f t="shared" si="12213"/>
        <v>0</v>
      </c>
      <c r="AP2514" s="168">
        <f t="shared" si="12213"/>
        <v>0</v>
      </c>
      <c r="AQ2514" s="168">
        <f t="shared" si="12213"/>
        <v>0</v>
      </c>
      <c r="AR2514" s="168">
        <f t="shared" si="12213"/>
        <v>0</v>
      </c>
      <c r="AS2514" s="502">
        <f t="shared" si="12213"/>
        <v>0</v>
      </c>
      <c r="AT2514" s="168">
        <f t="shared" si="12213"/>
        <v>0</v>
      </c>
      <c r="AU2514" s="168">
        <f t="shared" si="12213"/>
        <v>0</v>
      </c>
      <c r="AV2514" s="168">
        <f t="shared" si="12213"/>
        <v>0</v>
      </c>
      <c r="AW2514" s="569">
        <f t="shared" si="12213"/>
        <v>42</v>
      </c>
      <c r="AX2514" s="569">
        <f t="shared" si="12213"/>
        <v>32</v>
      </c>
      <c r="AY2514" s="569">
        <f t="shared" si="12213"/>
        <v>74</v>
      </c>
      <c r="AZ2514" s="168">
        <f t="shared" si="12213"/>
        <v>0</v>
      </c>
      <c r="BA2514" s="168">
        <f t="shared" si="12213"/>
        <v>1</v>
      </c>
      <c r="BB2514" s="168">
        <f t="shared" si="12213"/>
        <v>1</v>
      </c>
      <c r="BC2514" s="168">
        <f t="shared" si="12213"/>
        <v>0</v>
      </c>
      <c r="BD2514" s="168">
        <f t="shared" si="12213"/>
        <v>0</v>
      </c>
      <c r="BE2514" s="168">
        <f t="shared" si="12213"/>
        <v>0</v>
      </c>
      <c r="BF2514" s="523"/>
      <c r="BG2514" s="605">
        <f>SUM(F2514,S2514,AF2514,AS2514)</f>
        <v>148</v>
      </c>
      <c r="BH2514" s="533">
        <f>SUM(G2514,T2514,AG2514)</f>
        <v>14</v>
      </c>
      <c r="BI2514" s="533">
        <f t="shared" ref="BI2514" si="12214">SUM(H2514,U2514,AH2514)</f>
        <v>21</v>
      </c>
      <c r="BJ2514" s="533">
        <f t="shared" ref="BJ2514" si="12215">SUM(I2514,V2514,AI2514)</f>
        <v>35</v>
      </c>
      <c r="BK2514" s="533">
        <f t="shared" ref="BK2514" si="12216">SUM(J2514,W2514,AJ2514)</f>
        <v>4</v>
      </c>
      <c r="BL2514" s="533">
        <f t="shared" ref="BL2514" si="12217">SUM(K2514,X2514,AK2514)</f>
        <v>5</v>
      </c>
      <c r="BM2514" s="533">
        <f t="shared" ref="BM2514" si="12218">SUM(L2514,Y2514,AL2514)</f>
        <v>9</v>
      </c>
      <c r="BN2514" s="533">
        <f>SUM(M2514,Z2514,AM2514)</f>
        <v>0</v>
      </c>
      <c r="BO2514" s="533">
        <f t="shared" ref="BO2514" si="12219">SUM(N2514,AA2514,AN2514)</f>
        <v>0</v>
      </c>
      <c r="BP2514" s="533">
        <f t="shared" ref="BP2514" si="12220">SUM(O2514,AB2514,AO2514)</f>
        <v>0</v>
      </c>
      <c r="BQ2514" s="533">
        <f t="shared" ref="BQ2514" si="12221">SUM(P2514,AC2514,AP2514)</f>
        <v>24</v>
      </c>
      <c r="BR2514" s="533">
        <f t="shared" ref="BR2514" si="12222">SUM(Q2514,AD2514,AQ2514)</f>
        <v>6</v>
      </c>
      <c r="BS2514" s="533">
        <f t="shared" ref="BS2514" si="12223">SUM(R2514,AE2514,AR2514)</f>
        <v>30</v>
      </c>
      <c r="BT2514" s="533">
        <f>AT2514</f>
        <v>0</v>
      </c>
      <c r="BU2514" s="533">
        <f t="shared" ref="BU2514" si="12224">AU2514</f>
        <v>0</v>
      </c>
      <c r="BV2514" s="533">
        <f t="shared" ref="BV2514" si="12225">AV2514</f>
        <v>0</v>
      </c>
      <c r="BW2514" s="536">
        <f>SUM(BH2514,BK2514,BN2514,BQ2514,BT2514)</f>
        <v>42</v>
      </c>
      <c r="BX2514" s="536">
        <f t="shared" ref="BX2514" si="12226">SUM(BI2514,BL2514,BO2514,BR2514,BU2514)</f>
        <v>32</v>
      </c>
      <c r="BY2514" s="536">
        <f t="shared" ref="BY2514" si="12227">SUM(BJ2514,BM2514,BP2514,BS2514,BV2514)</f>
        <v>74</v>
      </c>
      <c r="BZ2514" t="s">
        <v>74</v>
      </c>
      <c r="CA2514" s="553">
        <f>AZ2514</f>
        <v>0</v>
      </c>
      <c r="CB2514" s="553">
        <f t="shared" ref="CB2514" si="12228">BA2514</f>
        <v>1</v>
      </c>
      <c r="CC2514" s="553">
        <f t="shared" ref="CC2514" si="12229">BB2514</f>
        <v>1</v>
      </c>
      <c r="CD2514" s="553">
        <f>BC2514</f>
        <v>0</v>
      </c>
      <c r="CE2514" s="553">
        <f t="shared" ref="CE2514" si="12230">BD2514</f>
        <v>0</v>
      </c>
      <c r="CF2514" s="553">
        <f t="shared" ref="CF2514" si="12231">BE2514</f>
        <v>0</v>
      </c>
    </row>
    <row r="2515" spans="1:84" ht="18" customHeight="1">
      <c r="A2515" s="149"/>
      <c r="B2515" s="149"/>
      <c r="C2515" s="151"/>
      <c r="D2515" s="151"/>
      <c r="E2515" s="288"/>
      <c r="F2515" s="591"/>
      <c r="G2515" s="159"/>
      <c r="H2515" s="159"/>
      <c r="I2515" s="159"/>
      <c r="J2515" s="159"/>
      <c r="K2515" s="159"/>
      <c r="L2515" s="159"/>
      <c r="M2515" s="159"/>
      <c r="N2515" s="159"/>
      <c r="O2515" s="159"/>
      <c r="P2515" s="159"/>
      <c r="Q2515" s="159"/>
      <c r="R2515" s="159"/>
      <c r="S2515" s="503"/>
      <c r="T2515" s="159"/>
      <c r="U2515" s="159"/>
      <c r="V2515" s="159"/>
      <c r="W2515" s="159"/>
      <c r="X2515" s="159"/>
      <c r="Y2515" s="159"/>
      <c r="Z2515" s="159"/>
      <c r="AA2515" s="159"/>
      <c r="AB2515" s="159"/>
      <c r="AC2515" s="159"/>
      <c r="AD2515" s="159"/>
      <c r="AE2515" s="159"/>
      <c r="AF2515" s="503"/>
      <c r="AG2515" s="159"/>
      <c r="AH2515" s="159"/>
      <c r="AI2515" s="159"/>
      <c r="AJ2515" s="159"/>
      <c r="AK2515" s="159"/>
      <c r="AL2515" s="159"/>
      <c r="AM2515" s="159"/>
      <c r="AN2515" s="159"/>
      <c r="AO2515" s="159"/>
      <c r="AP2515" s="159"/>
      <c r="AQ2515" s="159"/>
      <c r="AR2515" s="159"/>
      <c r="AS2515" s="503"/>
      <c r="AT2515" s="159"/>
      <c r="AU2515" s="159"/>
      <c r="AV2515" s="159"/>
      <c r="AW2515" s="570"/>
      <c r="AX2515" s="570"/>
      <c r="AY2515" s="570"/>
      <c r="AZ2515" s="159"/>
      <c r="BA2515" s="159"/>
      <c r="BB2515" s="159"/>
      <c r="BC2515" s="159"/>
      <c r="BD2515" s="159"/>
      <c r="BE2515" s="159"/>
      <c r="BF2515" s="474"/>
    </row>
    <row r="2516" spans="1:84">
      <c r="A2516" s="149"/>
      <c r="B2516" s="151" t="s">
        <v>106</v>
      </c>
      <c r="C2516" s="151"/>
      <c r="D2516" s="151"/>
      <c r="E2516" s="288"/>
      <c r="F2516" s="592"/>
      <c r="G2516" s="159"/>
      <c r="H2516" s="159"/>
      <c r="I2516" s="275"/>
      <c r="J2516" s="159"/>
      <c r="K2516" s="159"/>
      <c r="L2516" s="275"/>
      <c r="M2516" s="159"/>
      <c r="N2516" s="159"/>
      <c r="O2516" s="275"/>
      <c r="P2516" s="159"/>
      <c r="Q2516" s="159"/>
      <c r="R2516" s="275"/>
      <c r="S2516" s="500"/>
      <c r="T2516" s="275"/>
      <c r="U2516" s="275"/>
      <c r="V2516" s="275"/>
      <c r="W2516" s="275"/>
      <c r="X2516" s="275"/>
      <c r="Y2516" s="275"/>
      <c r="Z2516" s="275"/>
      <c r="AA2516" s="275"/>
      <c r="AB2516" s="275"/>
      <c r="AC2516" s="275"/>
      <c r="AD2516" s="275"/>
      <c r="AE2516" s="275"/>
      <c r="AF2516" s="500"/>
      <c r="AG2516" s="275"/>
      <c r="AH2516" s="275"/>
      <c r="AI2516" s="275"/>
      <c r="AJ2516" s="275"/>
      <c r="AK2516" s="275"/>
      <c r="AL2516" s="275"/>
      <c r="AM2516" s="275"/>
      <c r="AN2516" s="275"/>
      <c r="AO2516" s="275"/>
      <c r="AP2516" s="275"/>
      <c r="AQ2516" s="275"/>
      <c r="AR2516" s="275"/>
      <c r="AS2516" s="500"/>
      <c r="AT2516" s="275"/>
      <c r="AU2516" s="275"/>
      <c r="AV2516" s="275"/>
      <c r="AW2516" s="567"/>
      <c r="AX2516" s="567"/>
      <c r="AY2516" s="567"/>
      <c r="AZ2516" s="159"/>
      <c r="BA2516" s="159"/>
      <c r="BB2516" s="159"/>
      <c r="BC2516" s="275"/>
      <c r="BD2516" s="275"/>
      <c r="BE2516" s="275"/>
      <c r="BF2516" s="521"/>
    </row>
    <row r="2517" spans="1:84">
      <c r="A2517" s="149"/>
      <c r="B2517" s="149" t="s">
        <v>268</v>
      </c>
      <c r="C2517" s="151"/>
      <c r="D2517" s="151"/>
      <c r="E2517" s="374" t="s">
        <v>667</v>
      </c>
      <c r="F2517" s="592"/>
      <c r="G2517" s="159"/>
      <c r="H2517" s="159"/>
      <c r="I2517" s="275"/>
      <c r="J2517" s="159"/>
      <c r="K2517" s="159"/>
      <c r="L2517" s="275"/>
      <c r="M2517" s="159"/>
      <c r="N2517" s="159"/>
      <c r="O2517" s="275"/>
      <c r="P2517" s="159"/>
      <c r="Q2517" s="159"/>
      <c r="R2517" s="275"/>
      <c r="S2517" s="500"/>
      <c r="T2517" s="275"/>
      <c r="U2517" s="275"/>
      <c r="V2517" s="275"/>
      <c r="W2517" s="275"/>
      <c r="X2517" s="275"/>
      <c r="Y2517" s="275"/>
      <c r="Z2517" s="275"/>
      <c r="AA2517" s="275"/>
      <c r="AB2517" s="275"/>
      <c r="AC2517" s="275"/>
      <c r="AD2517" s="275"/>
      <c r="AE2517" s="275"/>
      <c r="AF2517" s="500"/>
      <c r="AG2517" s="275"/>
      <c r="AH2517" s="275"/>
      <c r="AI2517" s="275"/>
      <c r="AJ2517" s="275"/>
      <c r="AK2517" s="275"/>
      <c r="AL2517" s="275"/>
      <c r="AM2517" s="275"/>
      <c r="AN2517" s="275"/>
      <c r="AO2517" s="275"/>
      <c r="AP2517" s="275"/>
      <c r="AQ2517" s="275"/>
      <c r="AR2517" s="275"/>
      <c r="AS2517" s="500"/>
      <c r="AT2517" s="275"/>
      <c r="AU2517" s="275"/>
      <c r="AV2517" s="275"/>
      <c r="AW2517" s="567"/>
      <c r="AX2517" s="567"/>
      <c r="AY2517" s="567"/>
      <c r="AZ2517" s="159"/>
      <c r="BA2517" s="159"/>
      <c r="BB2517" s="159"/>
      <c r="BC2517" s="275"/>
      <c r="BD2517" s="275"/>
      <c r="BE2517" s="275"/>
      <c r="BF2517" s="521"/>
    </row>
    <row r="2518" spans="1:84">
      <c r="A2518" s="149"/>
      <c r="F2518" s="592">
        <v>46</v>
      </c>
      <c r="G2518" s="159"/>
      <c r="H2518" s="159"/>
      <c r="I2518" s="275">
        <f>SUM(G2518:H2518)</f>
        <v>0</v>
      </c>
      <c r="J2518" s="159"/>
      <c r="K2518" s="159"/>
      <c r="L2518" s="275">
        <f>SUM(J2518:K2518)</f>
        <v>0</v>
      </c>
      <c r="M2518" s="159"/>
      <c r="N2518" s="159"/>
      <c r="O2518" s="275">
        <f>SUM(M2518:N2518)</f>
        <v>0</v>
      </c>
      <c r="P2518" s="159"/>
      <c r="Q2518" s="159"/>
      <c r="R2518" s="275">
        <f>SUM(P2518:Q2518)</f>
        <v>0</v>
      </c>
      <c r="S2518" s="500"/>
      <c r="T2518" s="275"/>
      <c r="U2518" s="275"/>
      <c r="V2518" s="275">
        <f>SUM(T2518:U2518)</f>
        <v>0</v>
      </c>
      <c r="W2518" s="275"/>
      <c r="X2518" s="275"/>
      <c r="Y2518" s="275">
        <f>SUM(W2518:X2518)</f>
        <v>0</v>
      </c>
      <c r="Z2518" s="275"/>
      <c r="AA2518" s="275"/>
      <c r="AB2518" s="275">
        <f>SUM(Z2518:AA2518)</f>
        <v>0</v>
      </c>
      <c r="AC2518" s="275"/>
      <c r="AD2518" s="275"/>
      <c r="AE2518" s="275">
        <f>SUM(AC2518:AD2518)</f>
        <v>0</v>
      </c>
      <c r="AF2518" s="500"/>
      <c r="AG2518" s="275"/>
      <c r="AH2518" s="275"/>
      <c r="AI2518" s="275">
        <f>SUM(AG2518:AH2518)</f>
        <v>0</v>
      </c>
      <c r="AJ2518" s="275"/>
      <c r="AK2518" s="275"/>
      <c r="AL2518" s="275">
        <f>SUM(AJ2518:AK2518)</f>
        <v>0</v>
      </c>
      <c r="AM2518" s="275"/>
      <c r="AN2518" s="275"/>
      <c r="AO2518" s="275">
        <f>SUM(AM2518:AN2518)</f>
        <v>0</v>
      </c>
      <c r="AP2518" s="275"/>
      <c r="AQ2518" s="275"/>
      <c r="AR2518" s="275">
        <f>SUM(AP2518:AQ2518)</f>
        <v>0</v>
      </c>
      <c r="AS2518" s="500"/>
      <c r="AT2518" s="275"/>
      <c r="AU2518" s="275"/>
      <c r="AV2518" s="275">
        <f>SUM(AT2518:AU2518)</f>
        <v>0</v>
      </c>
      <c r="AW2518" s="567">
        <f t="shared" ref="AW2518" si="12232">SUM(G2518,J2518,M2518,P2518,T2518,W2518,Z2518,AC2518,AG2518,AJ2518,AM2518,AP2518,AT2518)</f>
        <v>0</v>
      </c>
      <c r="AX2518" s="567">
        <f t="shared" ref="AX2518" si="12233">SUM(H2518,K2518,N2518,Q2518,U2518,X2518,AA2518,AD2518,AH2518,AK2518,AN2518,AQ2518,AU2518)</f>
        <v>0</v>
      </c>
      <c r="AY2518" s="567">
        <f t="shared" ref="AY2518" si="12234">SUM(I2518,L2518,O2518,R2518,V2518,Y2518,AB2518,AE2518,AI2518,AL2518,AO2518,AR2518,AV2518)</f>
        <v>0</v>
      </c>
      <c r="AZ2518" s="159"/>
      <c r="BA2518" s="159"/>
      <c r="BB2518" s="275">
        <f>SUM(AZ2518:BA2518)</f>
        <v>0</v>
      </c>
      <c r="BC2518" s="275"/>
      <c r="BD2518" s="275"/>
      <c r="BE2518" s="275">
        <f>SUM(BC2518:BD2518)</f>
        <v>0</v>
      </c>
      <c r="BF2518" s="521"/>
      <c r="BG2518" s="605">
        <f>SUM(F2518,S2518,AF2518,AS2518)</f>
        <v>46</v>
      </c>
      <c r="BH2518" s="533">
        <f>SUM(G2518,T2518,AG2518)</f>
        <v>0</v>
      </c>
      <c r="BI2518" s="533">
        <f t="shared" ref="BI2518" si="12235">SUM(H2518,U2518,AH2518)</f>
        <v>0</v>
      </c>
      <c r="BJ2518" s="533">
        <f t="shared" ref="BJ2518" si="12236">SUM(I2518,V2518,AI2518)</f>
        <v>0</v>
      </c>
      <c r="BK2518" s="533">
        <f t="shared" ref="BK2518" si="12237">SUM(J2518,W2518,AJ2518)</f>
        <v>0</v>
      </c>
      <c r="BL2518" s="533">
        <f t="shared" ref="BL2518" si="12238">SUM(K2518,X2518,AK2518)</f>
        <v>0</v>
      </c>
      <c r="BM2518" s="533">
        <f t="shared" ref="BM2518" si="12239">SUM(L2518,Y2518,AL2518)</f>
        <v>0</v>
      </c>
      <c r="BN2518" s="533">
        <f>SUM(M2518,Z2518,AM2518)</f>
        <v>0</v>
      </c>
      <c r="BO2518" s="533">
        <f t="shared" ref="BO2518" si="12240">SUM(N2518,AA2518,AN2518)</f>
        <v>0</v>
      </c>
      <c r="BP2518" s="533">
        <f t="shared" ref="BP2518" si="12241">SUM(O2518,AB2518,AO2518)</f>
        <v>0</v>
      </c>
      <c r="BQ2518" s="533">
        <f t="shared" ref="BQ2518" si="12242">SUM(P2518,AC2518,AP2518)</f>
        <v>0</v>
      </c>
      <c r="BR2518" s="533">
        <f t="shared" ref="BR2518" si="12243">SUM(Q2518,AD2518,AQ2518)</f>
        <v>0</v>
      </c>
      <c r="BS2518" s="533">
        <f t="shared" ref="BS2518" si="12244">SUM(R2518,AE2518,AR2518)</f>
        <v>0</v>
      </c>
      <c r="BT2518" s="533">
        <f>AT2518</f>
        <v>0</v>
      </c>
      <c r="BU2518" s="533">
        <f t="shared" ref="BU2518" si="12245">AU2518</f>
        <v>0</v>
      </c>
      <c r="BV2518" s="533">
        <f t="shared" ref="BV2518" si="12246">AV2518</f>
        <v>0</v>
      </c>
      <c r="BW2518" s="536">
        <f>SUM(BH2518,BK2518,BN2518,BQ2518,BT2518)</f>
        <v>0</v>
      </c>
      <c r="BX2518" s="536">
        <f t="shared" ref="BX2518" si="12247">SUM(BI2518,BL2518,BO2518,BR2518,BU2518)</f>
        <v>0</v>
      </c>
      <c r="BY2518" s="536">
        <f t="shared" ref="BY2518" si="12248">SUM(BJ2518,BM2518,BP2518,BS2518,BV2518)</f>
        <v>0</v>
      </c>
      <c r="BZ2518" t="s">
        <v>74</v>
      </c>
      <c r="CA2518" s="553">
        <f>AZ2518</f>
        <v>0</v>
      </c>
      <c r="CB2518" s="553">
        <f t="shared" ref="CB2518" si="12249">BA2518</f>
        <v>0</v>
      </c>
      <c r="CC2518" s="553">
        <f t="shared" ref="CC2518" si="12250">BB2518</f>
        <v>0</v>
      </c>
      <c r="CD2518" s="553">
        <f>BC2518</f>
        <v>0</v>
      </c>
      <c r="CE2518" s="553">
        <f t="shared" ref="CE2518" si="12251">BD2518</f>
        <v>0</v>
      </c>
      <c r="CF2518" s="553">
        <f t="shared" ref="CF2518" si="12252">BE2518</f>
        <v>0</v>
      </c>
    </row>
    <row r="2519" spans="1:84">
      <c r="A2519" s="149"/>
      <c r="B2519" s="149" t="s">
        <v>269</v>
      </c>
      <c r="C2519" s="151"/>
      <c r="D2519" s="151"/>
      <c r="E2519" s="375" t="s">
        <v>270</v>
      </c>
      <c r="F2519" s="592"/>
      <c r="G2519" s="159"/>
      <c r="H2519" s="159"/>
      <c r="I2519" s="275"/>
      <c r="J2519" s="159"/>
      <c r="K2519" s="159" t="s">
        <v>74</v>
      </c>
      <c r="L2519" s="275"/>
      <c r="M2519" s="159"/>
      <c r="N2519" s="159"/>
      <c r="O2519" s="275"/>
      <c r="P2519" s="159"/>
      <c r="Q2519" s="159"/>
      <c r="R2519" s="275"/>
      <c r="S2519" s="500"/>
      <c r="T2519" s="275"/>
      <c r="U2519" s="275"/>
      <c r="V2519" s="275"/>
      <c r="W2519" s="275"/>
      <c r="X2519" s="275"/>
      <c r="Y2519" s="275"/>
      <c r="Z2519" s="275"/>
      <c r="AA2519" s="275"/>
      <c r="AB2519" s="275"/>
      <c r="AC2519" s="275"/>
      <c r="AD2519" s="275"/>
      <c r="AE2519" s="275"/>
      <c r="AF2519" s="500"/>
      <c r="AG2519" s="275"/>
      <c r="AH2519" s="275"/>
      <c r="AI2519" s="275"/>
      <c r="AJ2519" s="275"/>
      <c r="AK2519" s="275"/>
      <c r="AL2519" s="275"/>
      <c r="AM2519" s="275"/>
      <c r="AN2519" s="275"/>
      <c r="AO2519" s="275"/>
      <c r="AP2519" s="275"/>
      <c r="AQ2519" s="275"/>
      <c r="AR2519" s="275"/>
      <c r="AS2519" s="500"/>
      <c r="AT2519" s="275"/>
      <c r="AU2519" s="275"/>
      <c r="AV2519" s="275"/>
      <c r="AW2519" s="567"/>
      <c r="AX2519" s="567"/>
      <c r="AY2519" s="567"/>
      <c r="AZ2519" s="159"/>
      <c r="BA2519" s="159"/>
      <c r="BB2519" s="275"/>
      <c r="BC2519" s="275"/>
      <c r="BD2519" s="275"/>
      <c r="BE2519" s="275"/>
      <c r="BF2519" s="521"/>
    </row>
    <row r="2520" spans="1:84">
      <c r="A2520" s="149"/>
      <c r="B2520" s="149"/>
      <c r="C2520" s="151"/>
      <c r="D2520" s="151"/>
      <c r="E2520" s="375"/>
      <c r="F2520" s="595" t="s">
        <v>706</v>
      </c>
      <c r="G2520" s="298"/>
      <c r="H2520" s="299"/>
      <c r="I2520" s="275"/>
      <c r="J2520" s="299"/>
      <c r="K2520" s="299"/>
      <c r="L2520" s="275"/>
      <c r="M2520" s="299"/>
      <c r="N2520" s="299"/>
      <c r="O2520" s="275"/>
      <c r="P2520" s="159"/>
      <c r="Q2520" s="159"/>
      <c r="R2520" s="275"/>
      <c r="S2520" s="500"/>
      <c r="T2520" s="275"/>
      <c r="U2520" s="275"/>
      <c r="V2520" s="275"/>
      <c r="W2520" s="275"/>
      <c r="X2520" s="275"/>
      <c r="Y2520" s="275"/>
      <c r="Z2520" s="275"/>
      <c r="AA2520" s="275"/>
      <c r="AB2520" s="275"/>
      <c r="AC2520" s="275"/>
      <c r="AD2520" s="275"/>
      <c r="AE2520" s="275"/>
      <c r="AF2520" s="500"/>
      <c r="AG2520" s="275"/>
      <c r="AH2520" s="275"/>
      <c r="AI2520" s="275"/>
      <c r="AJ2520" s="275"/>
      <c r="AK2520" s="275"/>
      <c r="AL2520" s="275"/>
      <c r="AM2520" s="275"/>
      <c r="AN2520" s="275"/>
      <c r="AO2520" s="275"/>
      <c r="AP2520" s="275"/>
      <c r="AQ2520" s="275"/>
      <c r="AR2520" s="275"/>
      <c r="AS2520" s="500"/>
      <c r="AT2520" s="275"/>
      <c r="AU2520" s="275"/>
      <c r="AV2520" s="275"/>
      <c r="AW2520" s="567"/>
      <c r="AX2520" s="567"/>
      <c r="AY2520" s="567"/>
      <c r="AZ2520" s="159"/>
      <c r="BA2520" s="159"/>
      <c r="BB2520" s="275"/>
      <c r="BC2520" s="275"/>
      <c r="BD2520" s="275"/>
      <c r="BE2520" s="275">
        <f>SUM(BC2520:BD2520)</f>
        <v>0</v>
      </c>
      <c r="BF2520" s="521"/>
      <c r="BG2520" s="605">
        <f>SUM(F2520,S2520,AF2520,AS2520)</f>
        <v>0</v>
      </c>
      <c r="BH2520" s="533">
        <f>SUM(G2520,T2520,AG2520)</f>
        <v>0</v>
      </c>
      <c r="BI2520" s="533">
        <f t="shared" ref="BI2520" si="12253">SUM(H2520,U2520,AH2520)</f>
        <v>0</v>
      </c>
      <c r="BJ2520" s="533">
        <f t="shared" ref="BJ2520" si="12254">SUM(I2520,V2520,AI2520)</f>
        <v>0</v>
      </c>
      <c r="BK2520" s="533">
        <f t="shared" ref="BK2520" si="12255">SUM(J2520,W2520,AJ2520)</f>
        <v>0</v>
      </c>
      <c r="BL2520" s="533">
        <f t="shared" ref="BL2520" si="12256">SUM(K2520,X2520,AK2520)</f>
        <v>0</v>
      </c>
      <c r="BM2520" s="533">
        <f t="shared" ref="BM2520" si="12257">SUM(L2520,Y2520,AL2520)</f>
        <v>0</v>
      </c>
      <c r="BN2520" s="533">
        <f>SUM(M2520,Z2520,AM2520)</f>
        <v>0</v>
      </c>
      <c r="BO2520" s="533">
        <f t="shared" ref="BO2520" si="12258">SUM(N2520,AA2520,AN2520)</f>
        <v>0</v>
      </c>
      <c r="BP2520" s="533">
        <f t="shared" ref="BP2520" si="12259">SUM(O2520,AB2520,AO2520)</f>
        <v>0</v>
      </c>
      <c r="BQ2520" s="533">
        <f t="shared" ref="BQ2520" si="12260">SUM(P2520,AC2520,AP2520)</f>
        <v>0</v>
      </c>
      <c r="BR2520" s="533">
        <f t="shared" ref="BR2520" si="12261">SUM(Q2520,AD2520,AQ2520)</f>
        <v>0</v>
      </c>
      <c r="BS2520" s="533">
        <f t="shared" ref="BS2520" si="12262">SUM(R2520,AE2520,AR2520)</f>
        <v>0</v>
      </c>
      <c r="BT2520" s="533">
        <f>AT2520</f>
        <v>0</v>
      </c>
      <c r="BU2520" s="533">
        <f t="shared" ref="BU2520" si="12263">AU2520</f>
        <v>0</v>
      </c>
      <c r="BV2520" s="533">
        <f t="shared" ref="BV2520" si="12264">AV2520</f>
        <v>0</v>
      </c>
      <c r="BW2520" s="536">
        <f>SUM(BH2520,BK2520,BN2520,BQ2520,BT2520)</f>
        <v>0</v>
      </c>
      <c r="BX2520" s="536">
        <f t="shared" ref="BX2520" si="12265">SUM(BI2520,BL2520,BO2520,BR2520,BU2520)</f>
        <v>0</v>
      </c>
      <c r="BY2520" s="536">
        <f t="shared" ref="BY2520" si="12266">SUM(BJ2520,BM2520,BP2520,BS2520,BV2520)</f>
        <v>0</v>
      </c>
      <c r="BZ2520" t="s">
        <v>74</v>
      </c>
      <c r="CA2520" s="553">
        <f>AZ2520</f>
        <v>0</v>
      </c>
      <c r="CB2520" s="553">
        <f t="shared" ref="CB2520" si="12267">BA2520</f>
        <v>0</v>
      </c>
      <c r="CC2520" s="553">
        <f t="shared" ref="CC2520" si="12268">BB2520</f>
        <v>0</v>
      </c>
      <c r="CD2520" s="553">
        <f>BC2520</f>
        <v>0</v>
      </c>
      <c r="CE2520" s="553">
        <f t="shared" ref="CE2520" si="12269">BD2520</f>
        <v>0</v>
      </c>
      <c r="CF2520" s="553">
        <f t="shared" ref="CF2520" si="12270">BE2520</f>
        <v>0</v>
      </c>
    </row>
    <row r="2521" spans="1:84">
      <c r="A2521" s="149"/>
      <c r="B2521" s="149"/>
      <c r="C2521" s="151"/>
      <c r="D2521" s="151"/>
      <c r="E2521" s="375"/>
      <c r="F2521" s="592"/>
      <c r="G2521" s="159"/>
      <c r="H2521" s="159"/>
      <c r="I2521" s="275"/>
      <c r="J2521" s="159"/>
      <c r="K2521" s="159"/>
      <c r="L2521" s="275"/>
      <c r="M2521" s="159"/>
      <c r="N2521" s="159"/>
      <c r="O2521" s="275"/>
      <c r="P2521" s="159"/>
      <c r="Q2521" s="159"/>
      <c r="R2521" s="275"/>
      <c r="S2521" s="500"/>
      <c r="T2521" s="275"/>
      <c r="U2521" s="275"/>
      <c r="V2521" s="275"/>
      <c r="W2521" s="275"/>
      <c r="X2521" s="275"/>
      <c r="Y2521" s="275"/>
      <c r="Z2521" s="275"/>
      <c r="AA2521" s="275"/>
      <c r="AB2521" s="275"/>
      <c r="AC2521" s="275"/>
      <c r="AD2521" s="275"/>
      <c r="AE2521" s="275"/>
      <c r="AF2521" s="500"/>
      <c r="AG2521" s="275"/>
      <c r="AH2521" s="275"/>
      <c r="AI2521" s="275"/>
      <c r="AJ2521" s="275"/>
      <c r="AK2521" s="275"/>
      <c r="AL2521" s="275"/>
      <c r="AM2521" s="275"/>
      <c r="AN2521" s="275"/>
      <c r="AO2521" s="275"/>
      <c r="AP2521" s="275"/>
      <c r="AQ2521" s="275"/>
      <c r="AR2521" s="275"/>
      <c r="AS2521" s="500"/>
      <c r="AT2521" s="275"/>
      <c r="AU2521" s="275"/>
      <c r="AV2521" s="275"/>
      <c r="AW2521" s="567"/>
      <c r="AX2521" s="567"/>
      <c r="AY2521" s="567"/>
      <c r="AZ2521" s="159"/>
      <c r="BA2521" s="159"/>
      <c r="BB2521" s="275"/>
      <c r="BC2521" s="275"/>
      <c r="BD2521" s="275"/>
      <c r="BE2521" s="275"/>
      <c r="BF2521" s="521"/>
    </row>
    <row r="2522" spans="1:84">
      <c r="A2522" s="149"/>
      <c r="B2522" s="149" t="s">
        <v>215</v>
      </c>
      <c r="C2522" s="151" t="s">
        <v>11</v>
      </c>
      <c r="D2522" s="151"/>
      <c r="E2522" s="375" t="s">
        <v>625</v>
      </c>
      <c r="F2522" s="592"/>
      <c r="G2522" s="159"/>
      <c r="H2522" s="159"/>
      <c r="I2522" s="275"/>
      <c r="J2522" s="159"/>
      <c r="K2522" s="159"/>
      <c r="L2522" s="275"/>
      <c r="M2522" s="159"/>
      <c r="N2522" s="159"/>
      <c r="O2522" s="275"/>
      <c r="P2522" s="159"/>
      <c r="Q2522" s="159"/>
      <c r="R2522" s="275"/>
      <c r="S2522" s="500"/>
      <c r="T2522" s="275"/>
      <c r="U2522" s="275"/>
      <c r="V2522" s="275"/>
      <c r="W2522" s="275"/>
      <c r="X2522" s="275"/>
      <c r="Y2522" s="275"/>
      <c r="Z2522" s="275"/>
      <c r="AA2522" s="275"/>
      <c r="AB2522" s="275"/>
      <c r="AC2522" s="275"/>
      <c r="AD2522" s="275"/>
      <c r="AE2522" s="275"/>
      <c r="AF2522" s="500"/>
      <c r="AG2522" s="275"/>
      <c r="AH2522" s="275"/>
      <c r="AI2522" s="275"/>
      <c r="AJ2522" s="275"/>
      <c r="AK2522" s="275"/>
      <c r="AL2522" s="275"/>
      <c r="AM2522" s="275"/>
      <c r="AN2522" s="275"/>
      <c r="AO2522" s="275"/>
      <c r="AP2522" s="275"/>
      <c r="AQ2522" s="275"/>
      <c r="AR2522" s="275"/>
      <c r="AS2522" s="500"/>
      <c r="AT2522" s="275"/>
      <c r="AU2522" s="275"/>
      <c r="AV2522" s="275"/>
      <c r="AW2522" s="567"/>
      <c r="AX2522" s="567"/>
      <c r="AY2522" s="567"/>
      <c r="AZ2522" s="159"/>
      <c r="BA2522" s="159"/>
      <c r="BB2522" s="275"/>
      <c r="BC2522" s="275"/>
      <c r="BD2522" s="275"/>
      <c r="BE2522" s="275"/>
      <c r="BF2522" s="521"/>
    </row>
    <row r="2523" spans="1:84">
      <c r="A2523" s="149"/>
      <c r="B2523" s="149"/>
      <c r="C2523" s="151"/>
      <c r="D2523" s="151"/>
      <c r="E2523" s="375"/>
      <c r="F2523" s="592">
        <v>15</v>
      </c>
      <c r="G2523" s="159"/>
      <c r="H2523" s="159">
        <v>8</v>
      </c>
      <c r="I2523" s="275">
        <f>SUM(G2523:H2523)</f>
        <v>8</v>
      </c>
      <c r="J2523" s="159"/>
      <c r="K2523" s="159">
        <v>2</v>
      </c>
      <c r="L2523" s="275">
        <f>SUM(J2523:K2523)</f>
        <v>2</v>
      </c>
      <c r="M2523" s="159"/>
      <c r="N2523" s="159">
        <v>1</v>
      </c>
      <c r="O2523" s="275">
        <f>SUM(M2523:N2523)</f>
        <v>1</v>
      </c>
      <c r="P2523" s="159"/>
      <c r="Q2523" s="159">
        <v>4</v>
      </c>
      <c r="R2523" s="275">
        <f>SUM(P2523:Q2523)</f>
        <v>4</v>
      </c>
      <c r="S2523" s="500"/>
      <c r="T2523" s="275"/>
      <c r="U2523" s="275"/>
      <c r="V2523" s="275">
        <f>SUM(T2523:U2523)</f>
        <v>0</v>
      </c>
      <c r="W2523" s="275"/>
      <c r="X2523" s="275"/>
      <c r="Y2523" s="275">
        <f>SUM(W2523:X2523)</f>
        <v>0</v>
      </c>
      <c r="Z2523" s="275"/>
      <c r="AA2523" s="275"/>
      <c r="AB2523" s="275">
        <f>SUM(Z2523:AA2523)</f>
        <v>0</v>
      </c>
      <c r="AC2523" s="275"/>
      <c r="AD2523" s="275"/>
      <c r="AE2523" s="275">
        <f>SUM(AC2523:AD2523)</f>
        <v>0</v>
      </c>
      <c r="AF2523" s="500"/>
      <c r="AG2523" s="275"/>
      <c r="AH2523" s="275"/>
      <c r="AI2523" s="275">
        <f>SUM(AG2523:AH2523)</f>
        <v>0</v>
      </c>
      <c r="AJ2523" s="275"/>
      <c r="AK2523" s="275"/>
      <c r="AL2523" s="275">
        <f>SUM(AJ2523:AK2523)</f>
        <v>0</v>
      </c>
      <c r="AM2523" s="275"/>
      <c r="AN2523" s="275"/>
      <c r="AO2523" s="275">
        <f>SUM(AM2523:AN2523)</f>
        <v>0</v>
      </c>
      <c r="AP2523" s="275"/>
      <c r="AQ2523" s="275"/>
      <c r="AR2523" s="275">
        <f>SUM(AP2523:AQ2523)</f>
        <v>0</v>
      </c>
      <c r="AS2523" s="500"/>
      <c r="AT2523" s="275"/>
      <c r="AU2523" s="275"/>
      <c r="AV2523" s="275">
        <f>SUM(AT2523:AU2523)</f>
        <v>0</v>
      </c>
      <c r="AW2523" s="567">
        <f t="shared" ref="AW2523" si="12271">SUM(G2523,J2523,M2523,P2523,T2523,W2523,Z2523,AC2523,AG2523,AJ2523,AM2523,AP2523,AT2523)</f>
        <v>0</v>
      </c>
      <c r="AX2523" s="567">
        <f t="shared" ref="AX2523" si="12272">SUM(H2523,K2523,N2523,Q2523,U2523,X2523,AA2523,AD2523,AH2523,AK2523,AN2523,AQ2523,AU2523)</f>
        <v>15</v>
      </c>
      <c r="AY2523" s="567">
        <f t="shared" ref="AY2523" si="12273">SUM(I2523,L2523,O2523,R2523,V2523,Y2523,AB2523,AE2523,AI2523,AL2523,AO2523,AR2523,AV2523)</f>
        <v>15</v>
      </c>
      <c r="AZ2523" s="159"/>
      <c r="BA2523" s="159"/>
      <c r="BB2523" s="275">
        <f>SUM(AZ2523:BA2523)</f>
        <v>0</v>
      </c>
      <c r="BC2523" s="275"/>
      <c r="BD2523" s="275"/>
      <c r="BE2523" s="275">
        <f>SUM(BC2523:BD2523)</f>
        <v>0</v>
      </c>
      <c r="BF2523" s="521"/>
      <c r="BG2523" s="605">
        <f>SUM(F2523,S2523,AF2523,AS2523)</f>
        <v>15</v>
      </c>
      <c r="BH2523" s="533">
        <f>SUM(G2523,T2523,AG2523)</f>
        <v>0</v>
      </c>
      <c r="BI2523" s="533">
        <f t="shared" ref="BI2523" si="12274">SUM(H2523,U2523,AH2523)</f>
        <v>8</v>
      </c>
      <c r="BJ2523" s="533">
        <f t="shared" ref="BJ2523" si="12275">SUM(I2523,V2523,AI2523)</f>
        <v>8</v>
      </c>
      <c r="BK2523" s="533">
        <f t="shared" ref="BK2523" si="12276">SUM(J2523,W2523,AJ2523)</f>
        <v>0</v>
      </c>
      <c r="BL2523" s="533">
        <f t="shared" ref="BL2523" si="12277">SUM(K2523,X2523,AK2523)</f>
        <v>2</v>
      </c>
      <c r="BM2523" s="533">
        <f t="shared" ref="BM2523" si="12278">SUM(L2523,Y2523,AL2523)</f>
        <v>2</v>
      </c>
      <c r="BN2523" s="533">
        <f>SUM(M2523,Z2523,AM2523)</f>
        <v>0</v>
      </c>
      <c r="BO2523" s="533">
        <f t="shared" ref="BO2523" si="12279">SUM(N2523,AA2523,AN2523)</f>
        <v>1</v>
      </c>
      <c r="BP2523" s="533">
        <f t="shared" ref="BP2523" si="12280">SUM(O2523,AB2523,AO2523)</f>
        <v>1</v>
      </c>
      <c r="BQ2523" s="533">
        <f t="shared" ref="BQ2523" si="12281">SUM(P2523,AC2523,AP2523)</f>
        <v>0</v>
      </c>
      <c r="BR2523" s="533">
        <f t="shared" ref="BR2523" si="12282">SUM(Q2523,AD2523,AQ2523)</f>
        <v>4</v>
      </c>
      <c r="BS2523" s="533">
        <f t="shared" ref="BS2523" si="12283">SUM(R2523,AE2523,AR2523)</f>
        <v>4</v>
      </c>
      <c r="BT2523" s="533">
        <f>AT2523</f>
        <v>0</v>
      </c>
      <c r="BU2523" s="533">
        <f t="shared" ref="BU2523" si="12284">AU2523</f>
        <v>0</v>
      </c>
      <c r="BV2523" s="533">
        <f t="shared" ref="BV2523" si="12285">AV2523</f>
        <v>0</v>
      </c>
      <c r="BW2523" s="536">
        <f>SUM(BH2523,BK2523,BN2523,BQ2523,BT2523)</f>
        <v>0</v>
      </c>
      <c r="BX2523" s="536">
        <f t="shared" ref="BX2523" si="12286">SUM(BI2523,BL2523,BO2523,BR2523,BU2523)</f>
        <v>15</v>
      </c>
      <c r="BY2523" s="536">
        <f t="shared" ref="BY2523" si="12287">SUM(BJ2523,BM2523,BP2523,BS2523,BV2523)</f>
        <v>15</v>
      </c>
      <c r="BZ2523" t="s">
        <v>74</v>
      </c>
      <c r="CA2523" s="553">
        <f>AZ2523</f>
        <v>0</v>
      </c>
      <c r="CB2523" s="553">
        <f t="shared" ref="CB2523" si="12288">BA2523</f>
        <v>0</v>
      </c>
      <c r="CC2523" s="553">
        <f t="shared" ref="CC2523" si="12289">BB2523</f>
        <v>0</v>
      </c>
      <c r="CD2523" s="553">
        <f>BC2523</f>
        <v>0</v>
      </c>
      <c r="CE2523" s="553">
        <f t="shared" ref="CE2523" si="12290">BD2523</f>
        <v>0</v>
      </c>
      <c r="CF2523" s="553">
        <f t="shared" ref="CF2523" si="12291">BE2523</f>
        <v>0</v>
      </c>
    </row>
    <row r="2524" spans="1:84">
      <c r="A2524" s="149"/>
      <c r="B2524" s="149"/>
      <c r="C2524" s="151" t="s">
        <v>74</v>
      </c>
      <c r="D2524" s="151"/>
      <c r="E2524" s="375"/>
      <c r="F2524" s="592"/>
      <c r="G2524" s="159"/>
      <c r="H2524" s="159"/>
      <c r="I2524" s="275"/>
      <c r="J2524" s="159"/>
      <c r="K2524" s="159"/>
      <c r="L2524" s="275"/>
      <c r="M2524" s="159"/>
      <c r="N2524" s="159"/>
      <c r="O2524" s="275"/>
      <c r="P2524" s="159"/>
      <c r="Q2524" s="159"/>
      <c r="R2524" s="275"/>
      <c r="S2524" s="500"/>
      <c r="T2524" s="275"/>
      <c r="U2524" s="275"/>
      <c r="V2524" s="275"/>
      <c r="W2524" s="275"/>
      <c r="X2524" s="275"/>
      <c r="Y2524" s="275"/>
      <c r="Z2524" s="275"/>
      <c r="AA2524" s="275"/>
      <c r="AB2524" s="275"/>
      <c r="AC2524" s="275"/>
      <c r="AD2524" s="275"/>
      <c r="AE2524" s="275"/>
      <c r="AF2524" s="500"/>
      <c r="AG2524" s="275"/>
      <c r="AH2524" s="275"/>
      <c r="AI2524" s="275"/>
      <c r="AJ2524" s="275"/>
      <c r="AK2524" s="275"/>
      <c r="AL2524" s="275"/>
      <c r="AM2524" s="275"/>
      <c r="AN2524" s="275"/>
      <c r="AO2524" s="275"/>
      <c r="AP2524" s="275"/>
      <c r="AQ2524" s="275"/>
      <c r="AR2524" s="275"/>
      <c r="AS2524" s="500"/>
      <c r="AT2524" s="275"/>
      <c r="AU2524" s="275"/>
      <c r="AV2524" s="275"/>
      <c r="AW2524" s="567"/>
      <c r="AX2524" s="567"/>
      <c r="AY2524" s="567"/>
      <c r="AZ2524" s="159"/>
      <c r="BA2524" s="159"/>
      <c r="BB2524" s="275"/>
      <c r="BC2524" s="275"/>
      <c r="BD2524" s="275"/>
      <c r="BE2524" s="275"/>
      <c r="BF2524" s="521"/>
    </row>
    <row r="2525" spans="1:84">
      <c r="A2525" s="149"/>
      <c r="B2525" s="149" t="s">
        <v>215</v>
      </c>
      <c r="C2525" s="151" t="s">
        <v>484</v>
      </c>
      <c r="D2525" s="151"/>
      <c r="E2525" s="375" t="s">
        <v>1120</v>
      </c>
      <c r="F2525" s="592"/>
      <c r="G2525" s="159"/>
      <c r="H2525" s="159"/>
      <c r="I2525" s="275"/>
      <c r="J2525" s="159"/>
      <c r="K2525" s="159"/>
      <c r="L2525" s="275"/>
      <c r="M2525" s="159"/>
      <c r="N2525" s="159"/>
      <c r="O2525" s="275"/>
      <c r="P2525" s="159"/>
      <c r="Q2525" s="159"/>
      <c r="R2525" s="275"/>
      <c r="S2525" s="500"/>
      <c r="T2525" s="275"/>
      <c r="U2525" s="275"/>
      <c r="V2525" s="275"/>
      <c r="W2525" s="275"/>
      <c r="X2525" s="275"/>
      <c r="Y2525" s="275"/>
      <c r="Z2525" s="275"/>
      <c r="AA2525" s="275"/>
      <c r="AB2525" s="275"/>
      <c r="AC2525" s="275"/>
      <c r="AD2525" s="275"/>
      <c r="AE2525" s="275"/>
      <c r="AF2525" s="500"/>
      <c r="AG2525" s="275"/>
      <c r="AH2525" s="275"/>
      <c r="AI2525" s="275"/>
      <c r="AJ2525" s="275"/>
      <c r="AK2525" s="275"/>
      <c r="AL2525" s="275"/>
      <c r="AM2525" s="275"/>
      <c r="AN2525" s="275"/>
      <c r="AO2525" s="275"/>
      <c r="AP2525" s="275"/>
      <c r="AQ2525" s="275"/>
      <c r="AR2525" s="275"/>
      <c r="AS2525" s="500"/>
      <c r="AT2525" s="275"/>
      <c r="AU2525" s="275"/>
      <c r="AV2525" s="275"/>
      <c r="AW2525" s="567"/>
      <c r="AX2525" s="567"/>
      <c r="AY2525" s="567"/>
      <c r="AZ2525" s="159"/>
      <c r="BA2525" s="159"/>
      <c r="BB2525" s="275"/>
      <c r="BC2525" s="275"/>
      <c r="BD2525" s="275"/>
      <c r="BE2525" s="275"/>
      <c r="BF2525" s="521"/>
    </row>
    <row r="2526" spans="1:84">
      <c r="A2526" s="149"/>
      <c r="B2526" s="149"/>
      <c r="C2526" s="151"/>
      <c r="D2526" s="151"/>
      <c r="E2526" s="375"/>
      <c r="F2526" s="592">
        <v>40</v>
      </c>
      <c r="G2526" s="159"/>
      <c r="H2526" s="159">
        <v>15</v>
      </c>
      <c r="I2526" s="275">
        <f>SUM(G2526:H2526)</f>
        <v>15</v>
      </c>
      <c r="J2526" s="159">
        <v>1</v>
      </c>
      <c r="K2526" s="159">
        <v>3</v>
      </c>
      <c r="L2526" s="275">
        <f>SUM(J2526:K2526)</f>
        <v>4</v>
      </c>
      <c r="M2526" s="159"/>
      <c r="N2526" s="159"/>
      <c r="O2526" s="275">
        <f>SUM(M2526:N2526)</f>
        <v>0</v>
      </c>
      <c r="P2526" s="159">
        <v>4</v>
      </c>
      <c r="Q2526" s="159">
        <v>12</v>
      </c>
      <c r="R2526" s="275">
        <f>SUM(P2526:Q2526)</f>
        <v>16</v>
      </c>
      <c r="S2526" s="500"/>
      <c r="T2526" s="275"/>
      <c r="U2526" s="275"/>
      <c r="V2526" s="275">
        <f>SUM(T2526:U2526)</f>
        <v>0</v>
      </c>
      <c r="W2526" s="275"/>
      <c r="X2526" s="275"/>
      <c r="Y2526" s="275">
        <f>SUM(W2526:X2526)</f>
        <v>0</v>
      </c>
      <c r="Z2526" s="275"/>
      <c r="AA2526" s="275"/>
      <c r="AB2526" s="275">
        <f>SUM(Z2526:AA2526)</f>
        <v>0</v>
      </c>
      <c r="AC2526" s="275"/>
      <c r="AD2526" s="275"/>
      <c r="AE2526" s="275">
        <f>SUM(AC2526:AD2526)</f>
        <v>0</v>
      </c>
      <c r="AF2526" s="500"/>
      <c r="AG2526" s="275"/>
      <c r="AH2526" s="275"/>
      <c r="AI2526" s="275">
        <f>SUM(AG2526:AH2526)</f>
        <v>0</v>
      </c>
      <c r="AJ2526" s="275"/>
      <c r="AK2526" s="275"/>
      <c r="AL2526" s="275">
        <f>SUM(AJ2526:AK2526)</f>
        <v>0</v>
      </c>
      <c r="AM2526" s="275"/>
      <c r="AN2526" s="275"/>
      <c r="AO2526" s="275">
        <f>SUM(AM2526:AN2526)</f>
        <v>0</v>
      </c>
      <c r="AP2526" s="275"/>
      <c r="AQ2526" s="275"/>
      <c r="AR2526" s="275">
        <f>SUM(AP2526:AQ2526)</f>
        <v>0</v>
      </c>
      <c r="AS2526" s="500"/>
      <c r="AT2526" s="275"/>
      <c r="AU2526" s="275"/>
      <c r="AV2526" s="275">
        <f>SUM(AT2526:AU2526)</f>
        <v>0</v>
      </c>
      <c r="AW2526" s="567">
        <f t="shared" ref="AW2526" si="12292">SUM(G2526,J2526,M2526,P2526,T2526,W2526,Z2526,AC2526,AG2526,AJ2526,AM2526,AP2526,AT2526)</f>
        <v>5</v>
      </c>
      <c r="AX2526" s="567">
        <f t="shared" ref="AX2526" si="12293">SUM(H2526,K2526,N2526,Q2526,U2526,X2526,AA2526,AD2526,AH2526,AK2526,AN2526,AQ2526,AU2526)</f>
        <v>30</v>
      </c>
      <c r="AY2526" s="567">
        <f t="shared" ref="AY2526" si="12294">SUM(I2526,L2526,O2526,R2526,V2526,Y2526,AB2526,AE2526,AI2526,AL2526,AO2526,AR2526,AV2526)</f>
        <v>35</v>
      </c>
      <c r="AZ2526" s="159"/>
      <c r="BA2526" s="159"/>
      <c r="BB2526" s="275">
        <f>SUM(AZ2526:BA2526)</f>
        <v>0</v>
      </c>
      <c r="BC2526" s="275"/>
      <c r="BD2526" s="275"/>
      <c r="BE2526" s="275">
        <f>SUM(BC2526:BD2526)</f>
        <v>0</v>
      </c>
      <c r="BF2526" s="521"/>
      <c r="BG2526" s="605">
        <f>SUM(F2526,S2526,AF2526,AS2526)</f>
        <v>40</v>
      </c>
      <c r="BH2526" s="533">
        <f>SUM(G2526,T2526,AG2526)</f>
        <v>0</v>
      </c>
      <c r="BI2526" s="533">
        <f t="shared" ref="BI2526" si="12295">SUM(H2526,U2526,AH2526)</f>
        <v>15</v>
      </c>
      <c r="BJ2526" s="533">
        <f t="shared" ref="BJ2526" si="12296">SUM(I2526,V2526,AI2526)</f>
        <v>15</v>
      </c>
      <c r="BK2526" s="533">
        <f t="shared" ref="BK2526" si="12297">SUM(J2526,W2526,AJ2526)</f>
        <v>1</v>
      </c>
      <c r="BL2526" s="533">
        <f t="shared" ref="BL2526" si="12298">SUM(K2526,X2526,AK2526)</f>
        <v>3</v>
      </c>
      <c r="BM2526" s="533">
        <f t="shared" ref="BM2526" si="12299">SUM(L2526,Y2526,AL2526)</f>
        <v>4</v>
      </c>
      <c r="BN2526" s="533">
        <f>SUM(M2526,Z2526,AM2526)</f>
        <v>0</v>
      </c>
      <c r="BO2526" s="533">
        <f t="shared" ref="BO2526" si="12300">SUM(N2526,AA2526,AN2526)</f>
        <v>0</v>
      </c>
      <c r="BP2526" s="533">
        <f t="shared" ref="BP2526" si="12301">SUM(O2526,AB2526,AO2526)</f>
        <v>0</v>
      </c>
      <c r="BQ2526" s="533">
        <f t="shared" ref="BQ2526" si="12302">SUM(P2526,AC2526,AP2526)</f>
        <v>4</v>
      </c>
      <c r="BR2526" s="533">
        <f t="shared" ref="BR2526" si="12303">SUM(Q2526,AD2526,AQ2526)</f>
        <v>12</v>
      </c>
      <c r="BS2526" s="533">
        <f t="shared" ref="BS2526" si="12304">SUM(R2526,AE2526,AR2526)</f>
        <v>16</v>
      </c>
      <c r="BT2526" s="533">
        <f>AT2526</f>
        <v>0</v>
      </c>
      <c r="BU2526" s="533">
        <f t="shared" ref="BU2526" si="12305">AU2526</f>
        <v>0</v>
      </c>
      <c r="BV2526" s="533">
        <f t="shared" ref="BV2526" si="12306">AV2526</f>
        <v>0</v>
      </c>
      <c r="BW2526" s="536">
        <f>SUM(BH2526,BK2526,BN2526,BQ2526,BT2526)</f>
        <v>5</v>
      </c>
      <c r="BX2526" s="536">
        <f t="shared" ref="BX2526" si="12307">SUM(BI2526,BL2526,BO2526,BR2526,BU2526)</f>
        <v>30</v>
      </c>
      <c r="BY2526" s="536">
        <f t="shared" ref="BY2526" si="12308">SUM(BJ2526,BM2526,BP2526,BS2526,BV2526)</f>
        <v>35</v>
      </c>
      <c r="BZ2526" t="s">
        <v>74</v>
      </c>
      <c r="CA2526" s="553">
        <f>AZ2526</f>
        <v>0</v>
      </c>
      <c r="CB2526" s="553">
        <f t="shared" ref="CB2526" si="12309">BA2526</f>
        <v>0</v>
      </c>
      <c r="CC2526" s="553">
        <f t="shared" ref="CC2526" si="12310">BB2526</f>
        <v>0</v>
      </c>
      <c r="CD2526" s="553">
        <f>BC2526</f>
        <v>0</v>
      </c>
      <c r="CE2526" s="553">
        <f t="shared" ref="CE2526" si="12311">BD2526</f>
        <v>0</v>
      </c>
      <c r="CF2526" s="553">
        <f t="shared" ref="CF2526" si="12312">BE2526</f>
        <v>0</v>
      </c>
    </row>
    <row r="2527" spans="1:84">
      <c r="A2527" s="149"/>
      <c r="B2527" s="149"/>
      <c r="C2527" s="151"/>
      <c r="D2527" s="151"/>
      <c r="E2527" s="375"/>
      <c r="F2527" s="592"/>
      <c r="G2527" s="159"/>
      <c r="H2527" s="159"/>
      <c r="I2527" s="275"/>
      <c r="J2527" s="159"/>
      <c r="K2527" s="159"/>
      <c r="L2527" s="275"/>
      <c r="M2527" s="159"/>
      <c r="N2527" s="159"/>
      <c r="O2527" s="275"/>
      <c r="P2527" s="159"/>
      <c r="Q2527" s="159"/>
      <c r="R2527" s="275"/>
      <c r="S2527" s="500"/>
      <c r="T2527" s="275"/>
      <c r="U2527" s="275"/>
      <c r="V2527" s="275"/>
      <c r="W2527" s="275"/>
      <c r="X2527" s="275"/>
      <c r="Y2527" s="275"/>
      <c r="Z2527" s="275"/>
      <c r="AA2527" s="275"/>
      <c r="AB2527" s="275"/>
      <c r="AC2527" s="275"/>
      <c r="AD2527" s="275"/>
      <c r="AE2527" s="275"/>
      <c r="AF2527" s="500"/>
      <c r="AG2527" s="275"/>
      <c r="AH2527" s="275"/>
      <c r="AI2527" s="275"/>
      <c r="AJ2527" s="275"/>
      <c r="AK2527" s="275"/>
      <c r="AL2527" s="275"/>
      <c r="AM2527" s="275"/>
      <c r="AN2527" s="275"/>
      <c r="AO2527" s="275"/>
      <c r="AP2527" s="275"/>
      <c r="AQ2527" s="275"/>
      <c r="AR2527" s="275"/>
      <c r="AS2527" s="500"/>
      <c r="AT2527" s="275"/>
      <c r="AU2527" s="275"/>
      <c r="AV2527" s="275"/>
      <c r="AW2527" s="567"/>
      <c r="AX2527" s="567"/>
      <c r="AY2527" s="567"/>
      <c r="AZ2527" s="159"/>
      <c r="BA2527" s="159"/>
      <c r="BB2527" s="275"/>
      <c r="BC2527" s="275"/>
      <c r="BD2527" s="275"/>
      <c r="BE2527" s="275"/>
      <c r="BF2527" s="521"/>
    </row>
    <row r="2528" spans="1:84">
      <c r="A2528" s="149"/>
      <c r="B2528" s="149" t="s">
        <v>704</v>
      </c>
      <c r="C2528" s="151"/>
      <c r="D2528" s="151"/>
      <c r="E2528" s="375" t="s">
        <v>554</v>
      </c>
      <c r="F2528" s="592"/>
      <c r="G2528" s="159"/>
      <c r="H2528" s="159"/>
      <c r="I2528" s="275"/>
      <c r="J2528" s="159"/>
      <c r="K2528" s="159"/>
      <c r="L2528" s="275"/>
      <c r="M2528" s="159"/>
      <c r="N2528" s="159"/>
      <c r="O2528" s="275"/>
      <c r="P2528" s="159"/>
      <c r="Q2528" s="159"/>
      <c r="R2528" s="275"/>
      <c r="S2528" s="500"/>
      <c r="T2528" s="275"/>
      <c r="U2528" s="275"/>
      <c r="V2528" s="275"/>
      <c r="W2528" s="275"/>
      <c r="X2528" s="275"/>
      <c r="Y2528" s="275"/>
      <c r="Z2528" s="275"/>
      <c r="AA2528" s="275"/>
      <c r="AB2528" s="275"/>
      <c r="AC2528" s="275"/>
      <c r="AD2528" s="275"/>
      <c r="AE2528" s="275"/>
      <c r="AF2528" s="500"/>
      <c r="AG2528" s="275"/>
      <c r="AH2528" s="275"/>
      <c r="AI2528" s="275"/>
      <c r="AJ2528" s="275"/>
      <c r="AK2528" s="275"/>
      <c r="AL2528" s="275"/>
      <c r="AM2528" s="275"/>
      <c r="AN2528" s="275"/>
      <c r="AO2528" s="275"/>
      <c r="AP2528" s="275"/>
      <c r="AQ2528" s="275"/>
      <c r="AR2528" s="275"/>
      <c r="AS2528" s="500"/>
      <c r="AT2528" s="275"/>
      <c r="AU2528" s="275"/>
      <c r="AV2528" s="275"/>
      <c r="AW2528" s="567"/>
      <c r="AX2528" s="567"/>
      <c r="AY2528" s="567"/>
      <c r="AZ2528" s="159"/>
      <c r="BA2528" s="159"/>
      <c r="BB2528" s="275"/>
      <c r="BC2528" s="275"/>
      <c r="BD2528" s="275"/>
      <c r="BE2528" s="275"/>
      <c r="BF2528" s="521"/>
    </row>
    <row r="2529" spans="1:84">
      <c r="A2529" s="149"/>
      <c r="B2529" s="149"/>
      <c r="C2529" s="151"/>
      <c r="D2529" s="151"/>
      <c r="E2529" s="375"/>
      <c r="F2529" s="592">
        <v>30</v>
      </c>
      <c r="G2529" s="159"/>
      <c r="H2529" s="159"/>
      <c r="I2529" s="275">
        <f>SUM(G2529:H2529)</f>
        <v>0</v>
      </c>
      <c r="J2529" s="159"/>
      <c r="K2529" s="159"/>
      <c r="L2529" s="275">
        <f>SUM(J2529:K2529)</f>
        <v>0</v>
      </c>
      <c r="M2529" s="159"/>
      <c r="N2529" s="159"/>
      <c r="O2529" s="275">
        <f>SUM(M2529:N2529)</f>
        <v>0</v>
      </c>
      <c r="P2529" s="159"/>
      <c r="Q2529" s="159"/>
      <c r="R2529" s="275">
        <f>SUM(P2529:Q2529)</f>
        <v>0</v>
      </c>
      <c r="S2529" s="500"/>
      <c r="T2529" s="275"/>
      <c r="U2529" s="275"/>
      <c r="V2529" s="275">
        <f>SUM(T2529:U2529)</f>
        <v>0</v>
      </c>
      <c r="W2529" s="275"/>
      <c r="X2529" s="275"/>
      <c r="Y2529" s="275">
        <f>SUM(W2529:X2529)</f>
        <v>0</v>
      </c>
      <c r="Z2529" s="275"/>
      <c r="AA2529" s="275"/>
      <c r="AB2529" s="275">
        <f>SUM(Z2529:AA2529)</f>
        <v>0</v>
      </c>
      <c r="AC2529" s="275"/>
      <c r="AD2529" s="275"/>
      <c r="AE2529" s="275">
        <f>SUM(AC2529:AD2529)</f>
        <v>0</v>
      </c>
      <c r="AF2529" s="500"/>
      <c r="AG2529" s="275"/>
      <c r="AH2529" s="275"/>
      <c r="AI2529" s="275">
        <f>SUM(AG2529:AH2529)</f>
        <v>0</v>
      </c>
      <c r="AJ2529" s="275"/>
      <c r="AK2529" s="275"/>
      <c r="AL2529" s="275">
        <f>SUM(AJ2529:AK2529)</f>
        <v>0</v>
      </c>
      <c r="AM2529" s="275"/>
      <c r="AN2529" s="275"/>
      <c r="AO2529" s="275">
        <f>SUM(AM2529:AN2529)</f>
        <v>0</v>
      </c>
      <c r="AP2529" s="275"/>
      <c r="AQ2529" s="275"/>
      <c r="AR2529" s="275">
        <f>SUM(AP2529:AQ2529)</f>
        <v>0</v>
      </c>
      <c r="AS2529" s="500"/>
      <c r="AT2529" s="275"/>
      <c r="AU2529" s="275"/>
      <c r="AV2529" s="275">
        <f>SUM(AT2529:AU2529)</f>
        <v>0</v>
      </c>
      <c r="AW2529" s="567">
        <f t="shared" ref="AW2529" si="12313">SUM(G2529,J2529,M2529,P2529,T2529,W2529,Z2529,AC2529,AG2529,AJ2529,AM2529,AP2529,AT2529)</f>
        <v>0</v>
      </c>
      <c r="AX2529" s="567">
        <f t="shared" ref="AX2529" si="12314">SUM(H2529,K2529,N2529,Q2529,U2529,X2529,AA2529,AD2529,AH2529,AK2529,AN2529,AQ2529,AU2529)</f>
        <v>0</v>
      </c>
      <c r="AY2529" s="567">
        <f t="shared" ref="AY2529" si="12315">SUM(I2529,L2529,O2529,R2529,V2529,Y2529,AB2529,AE2529,AI2529,AL2529,AO2529,AR2529,AV2529)</f>
        <v>0</v>
      </c>
      <c r="AZ2529" s="159"/>
      <c r="BA2529" s="159"/>
      <c r="BB2529" s="275">
        <f>SUM(AZ2529:BA2529)</f>
        <v>0</v>
      </c>
      <c r="BC2529" s="275"/>
      <c r="BD2529" s="275"/>
      <c r="BE2529" s="275">
        <f>SUM(BC2529:BD2529)</f>
        <v>0</v>
      </c>
      <c r="BF2529" s="521"/>
      <c r="BG2529" s="605">
        <f>SUM(F2529,S2529,AF2529,AS2529)</f>
        <v>30</v>
      </c>
      <c r="BH2529" s="533">
        <f>SUM(G2529,T2529,AG2529)</f>
        <v>0</v>
      </c>
      <c r="BI2529" s="533">
        <f t="shared" ref="BI2529" si="12316">SUM(H2529,U2529,AH2529)</f>
        <v>0</v>
      </c>
      <c r="BJ2529" s="533">
        <f t="shared" ref="BJ2529" si="12317">SUM(I2529,V2529,AI2529)</f>
        <v>0</v>
      </c>
      <c r="BK2529" s="533">
        <f t="shared" ref="BK2529" si="12318">SUM(J2529,W2529,AJ2529)</f>
        <v>0</v>
      </c>
      <c r="BL2529" s="533">
        <f t="shared" ref="BL2529" si="12319">SUM(K2529,X2529,AK2529)</f>
        <v>0</v>
      </c>
      <c r="BM2529" s="533">
        <f t="shared" ref="BM2529" si="12320">SUM(L2529,Y2529,AL2529)</f>
        <v>0</v>
      </c>
      <c r="BN2529" s="533">
        <f>SUM(M2529,Z2529,AM2529)</f>
        <v>0</v>
      </c>
      <c r="BO2529" s="533">
        <f t="shared" ref="BO2529" si="12321">SUM(N2529,AA2529,AN2529)</f>
        <v>0</v>
      </c>
      <c r="BP2529" s="533">
        <f t="shared" ref="BP2529" si="12322">SUM(O2529,AB2529,AO2529)</f>
        <v>0</v>
      </c>
      <c r="BQ2529" s="533">
        <f t="shared" ref="BQ2529" si="12323">SUM(P2529,AC2529,AP2529)</f>
        <v>0</v>
      </c>
      <c r="BR2529" s="533">
        <f t="shared" ref="BR2529" si="12324">SUM(Q2529,AD2529,AQ2529)</f>
        <v>0</v>
      </c>
      <c r="BS2529" s="533">
        <f t="shared" ref="BS2529" si="12325">SUM(R2529,AE2529,AR2529)</f>
        <v>0</v>
      </c>
      <c r="BT2529" s="533">
        <f>AT2529</f>
        <v>0</v>
      </c>
      <c r="BU2529" s="533">
        <f t="shared" ref="BU2529" si="12326">AU2529</f>
        <v>0</v>
      </c>
      <c r="BV2529" s="533">
        <f t="shared" ref="BV2529" si="12327">AV2529</f>
        <v>0</v>
      </c>
      <c r="BW2529" s="536">
        <f>SUM(BH2529,BK2529,BN2529,BQ2529,BT2529)</f>
        <v>0</v>
      </c>
      <c r="BX2529" s="536">
        <f t="shared" ref="BX2529" si="12328">SUM(BI2529,BL2529,BO2529,BR2529,BU2529)</f>
        <v>0</v>
      </c>
      <c r="BY2529" s="536">
        <f t="shared" ref="BY2529" si="12329">SUM(BJ2529,BM2529,BP2529,BS2529,BV2529)</f>
        <v>0</v>
      </c>
      <c r="BZ2529" t="s">
        <v>74</v>
      </c>
      <c r="CA2529" s="553">
        <f>AZ2529</f>
        <v>0</v>
      </c>
      <c r="CB2529" s="553">
        <f t="shared" ref="CB2529" si="12330">BA2529</f>
        <v>0</v>
      </c>
      <c r="CC2529" s="553">
        <f t="shared" ref="CC2529" si="12331">BB2529</f>
        <v>0</v>
      </c>
      <c r="CD2529" s="553">
        <f>BC2529</f>
        <v>0</v>
      </c>
      <c r="CE2529" s="553">
        <f t="shared" ref="CE2529" si="12332">BD2529</f>
        <v>0</v>
      </c>
      <c r="CF2529" s="553">
        <f t="shared" ref="CF2529" si="12333">BE2529</f>
        <v>0</v>
      </c>
    </row>
    <row r="2530" spans="1:84">
      <c r="A2530" s="149"/>
      <c r="B2530" s="149" t="s">
        <v>74</v>
      </c>
      <c r="C2530" s="151"/>
      <c r="D2530" s="151"/>
      <c r="E2530" s="375"/>
      <c r="F2530" s="592"/>
      <c r="G2530" s="159"/>
      <c r="H2530" s="159"/>
      <c r="I2530" s="275"/>
      <c r="J2530" s="159"/>
      <c r="K2530" s="159"/>
      <c r="L2530" s="275"/>
      <c r="M2530" s="159"/>
      <c r="N2530" s="159"/>
      <c r="O2530" s="275"/>
      <c r="P2530" s="159"/>
      <c r="Q2530" s="159"/>
      <c r="R2530" s="275"/>
      <c r="S2530" s="500"/>
      <c r="T2530" s="275"/>
      <c r="U2530" s="275"/>
      <c r="V2530" s="275"/>
      <c r="W2530" s="275"/>
      <c r="X2530" s="275"/>
      <c r="Y2530" s="275"/>
      <c r="Z2530" s="275"/>
      <c r="AA2530" s="275"/>
      <c r="AB2530" s="275"/>
      <c r="AC2530" s="275"/>
      <c r="AD2530" s="275"/>
      <c r="AE2530" s="275"/>
      <c r="AF2530" s="500"/>
      <c r="AG2530" s="275"/>
      <c r="AH2530" s="275"/>
      <c r="AI2530" s="275"/>
      <c r="AJ2530" s="275"/>
      <c r="AK2530" s="275"/>
      <c r="AL2530" s="275"/>
      <c r="AM2530" s="275"/>
      <c r="AN2530" s="275"/>
      <c r="AO2530" s="275"/>
      <c r="AP2530" s="275"/>
      <c r="AQ2530" s="275"/>
      <c r="AR2530" s="275"/>
      <c r="AS2530" s="500"/>
      <c r="AT2530" s="275"/>
      <c r="AU2530" s="275"/>
      <c r="AV2530" s="275"/>
      <c r="AW2530" s="567"/>
      <c r="AX2530" s="567"/>
      <c r="AY2530" s="567"/>
      <c r="AZ2530" s="159"/>
      <c r="BA2530" s="159"/>
      <c r="BB2530" s="275"/>
      <c r="BC2530" s="275"/>
      <c r="BD2530" s="275"/>
      <c r="BE2530" s="275"/>
      <c r="BF2530" s="521"/>
    </row>
    <row r="2531" spans="1:84">
      <c r="A2531" s="149"/>
      <c r="B2531" s="149" t="s">
        <v>215</v>
      </c>
      <c r="C2531" s="151"/>
      <c r="D2531" s="151"/>
      <c r="E2531" s="375" t="s">
        <v>749</v>
      </c>
      <c r="F2531" s="592"/>
      <c r="G2531" s="159"/>
      <c r="H2531" s="159"/>
      <c r="I2531" s="275"/>
      <c r="J2531" s="159"/>
      <c r="K2531" s="159"/>
      <c r="L2531" s="275"/>
      <c r="M2531" s="159"/>
      <c r="N2531" s="159"/>
      <c r="O2531" s="275"/>
      <c r="P2531" s="159"/>
      <c r="Q2531" s="159"/>
      <c r="R2531" s="275"/>
      <c r="S2531" s="500"/>
      <c r="T2531" s="275"/>
      <c r="U2531" s="275"/>
      <c r="V2531" s="275"/>
      <c r="W2531" s="275"/>
      <c r="X2531" s="275"/>
      <c r="Y2531" s="275"/>
      <c r="Z2531" s="275"/>
      <c r="AA2531" s="275"/>
      <c r="AB2531" s="275"/>
      <c r="AC2531" s="275"/>
      <c r="AD2531" s="275"/>
      <c r="AE2531" s="275"/>
      <c r="AF2531" s="500"/>
      <c r="AG2531" s="275"/>
      <c r="AH2531" s="275"/>
      <c r="AI2531" s="275"/>
      <c r="AJ2531" s="275"/>
      <c r="AK2531" s="275"/>
      <c r="AL2531" s="275"/>
      <c r="AM2531" s="275"/>
      <c r="AN2531" s="275"/>
      <c r="AO2531" s="275"/>
      <c r="AP2531" s="275"/>
      <c r="AQ2531" s="275"/>
      <c r="AR2531" s="275"/>
      <c r="AS2531" s="500"/>
      <c r="AT2531" s="275"/>
      <c r="AU2531" s="275"/>
      <c r="AV2531" s="275"/>
      <c r="AW2531" s="567"/>
      <c r="AX2531" s="567"/>
      <c r="AY2531" s="567"/>
      <c r="AZ2531" s="159"/>
      <c r="BA2531" s="159"/>
      <c r="BB2531" s="275"/>
      <c r="BC2531" s="275"/>
      <c r="BD2531" s="275"/>
      <c r="BE2531" s="275"/>
      <c r="BF2531" s="521"/>
    </row>
    <row r="2532" spans="1:84">
      <c r="A2532" s="149"/>
      <c r="B2532" s="149"/>
      <c r="C2532" s="151"/>
      <c r="D2532" s="151"/>
      <c r="E2532" s="375"/>
      <c r="F2532" s="592">
        <v>25</v>
      </c>
      <c r="G2532" s="159">
        <v>3</v>
      </c>
      <c r="H2532" s="159">
        <v>10</v>
      </c>
      <c r="I2532" s="275">
        <f>SUM(G2532:H2532)</f>
        <v>13</v>
      </c>
      <c r="J2532" s="159">
        <v>1</v>
      </c>
      <c r="K2532" s="159">
        <v>2</v>
      </c>
      <c r="L2532" s="275">
        <f>SUM(J2532:K2532)</f>
        <v>3</v>
      </c>
      <c r="M2532" s="159"/>
      <c r="N2532" s="159">
        <v>1</v>
      </c>
      <c r="O2532" s="275">
        <f>SUM(M2532:N2532)</f>
        <v>1</v>
      </c>
      <c r="P2532" s="159">
        <v>1</v>
      </c>
      <c r="Q2532" s="159">
        <v>6</v>
      </c>
      <c r="R2532" s="275">
        <f>SUM(P2532:Q2532)</f>
        <v>7</v>
      </c>
      <c r="S2532" s="500"/>
      <c r="T2532" s="275"/>
      <c r="U2532" s="275"/>
      <c r="V2532" s="275">
        <f>SUM(T2532:U2532)</f>
        <v>0</v>
      </c>
      <c r="W2532" s="275"/>
      <c r="X2532" s="275"/>
      <c r="Y2532" s="275">
        <f>SUM(W2532:X2532)</f>
        <v>0</v>
      </c>
      <c r="Z2532" s="275"/>
      <c r="AA2532" s="275"/>
      <c r="AB2532" s="275">
        <f>SUM(Z2532:AA2532)</f>
        <v>0</v>
      </c>
      <c r="AC2532" s="275"/>
      <c r="AD2532" s="275"/>
      <c r="AE2532" s="275">
        <f>SUM(AC2532:AD2532)</f>
        <v>0</v>
      </c>
      <c r="AF2532" s="500"/>
      <c r="AG2532" s="275"/>
      <c r="AH2532" s="275"/>
      <c r="AI2532" s="275">
        <f>SUM(AG2532:AH2532)</f>
        <v>0</v>
      </c>
      <c r="AJ2532" s="275"/>
      <c r="AK2532" s="275"/>
      <c r="AL2532" s="275">
        <f>SUM(AJ2532:AK2532)</f>
        <v>0</v>
      </c>
      <c r="AM2532" s="275"/>
      <c r="AN2532" s="275"/>
      <c r="AO2532" s="275">
        <f>SUM(AM2532:AN2532)</f>
        <v>0</v>
      </c>
      <c r="AP2532" s="275"/>
      <c r="AQ2532" s="275"/>
      <c r="AR2532" s="275">
        <f>SUM(AP2532:AQ2532)</f>
        <v>0</v>
      </c>
      <c r="AS2532" s="500"/>
      <c r="AT2532" s="275"/>
      <c r="AU2532" s="275"/>
      <c r="AV2532" s="275">
        <f>SUM(AT2532:AU2532)</f>
        <v>0</v>
      </c>
      <c r="AW2532" s="567">
        <f t="shared" ref="AW2532" si="12334">SUM(G2532,J2532,M2532,P2532,T2532,W2532,Z2532,AC2532,AG2532,AJ2532,AM2532,AP2532,AT2532)</f>
        <v>5</v>
      </c>
      <c r="AX2532" s="567">
        <f t="shared" ref="AX2532" si="12335">SUM(H2532,K2532,N2532,Q2532,U2532,X2532,AA2532,AD2532,AH2532,AK2532,AN2532,AQ2532,AU2532)</f>
        <v>19</v>
      </c>
      <c r="AY2532" s="567">
        <f t="shared" ref="AY2532" si="12336">SUM(I2532,L2532,O2532,R2532,V2532,Y2532,AB2532,AE2532,AI2532,AL2532,AO2532,AR2532,AV2532)</f>
        <v>24</v>
      </c>
      <c r="AZ2532" s="159">
        <v>0</v>
      </c>
      <c r="BA2532" s="159">
        <v>1</v>
      </c>
      <c r="BB2532" s="275">
        <f>SUM(AZ2532:BA2532)</f>
        <v>1</v>
      </c>
      <c r="BC2532" s="275">
        <v>1</v>
      </c>
      <c r="BD2532" s="275">
        <v>0</v>
      </c>
      <c r="BE2532" s="275">
        <f>SUM(BC2532:BD2532)</f>
        <v>1</v>
      </c>
      <c r="BF2532" s="521"/>
      <c r="BG2532" s="605">
        <f>SUM(F2532,S2532,AF2532,AS2532)</f>
        <v>25</v>
      </c>
      <c r="BH2532" s="533">
        <f>SUM(G2532,T2532,AG2532)</f>
        <v>3</v>
      </c>
      <c r="BI2532" s="533">
        <f t="shared" ref="BI2532" si="12337">SUM(H2532,U2532,AH2532)</f>
        <v>10</v>
      </c>
      <c r="BJ2532" s="533">
        <f t="shared" ref="BJ2532" si="12338">SUM(I2532,V2532,AI2532)</f>
        <v>13</v>
      </c>
      <c r="BK2532" s="533">
        <f t="shared" ref="BK2532" si="12339">SUM(J2532,W2532,AJ2532)</f>
        <v>1</v>
      </c>
      <c r="BL2532" s="533">
        <f t="shared" ref="BL2532" si="12340">SUM(K2532,X2532,AK2532)</f>
        <v>2</v>
      </c>
      <c r="BM2532" s="533">
        <f t="shared" ref="BM2532" si="12341">SUM(L2532,Y2532,AL2532)</f>
        <v>3</v>
      </c>
      <c r="BN2532" s="533">
        <f>SUM(M2532,Z2532,AM2532)</f>
        <v>0</v>
      </c>
      <c r="BO2532" s="533">
        <f t="shared" ref="BO2532" si="12342">SUM(N2532,AA2532,AN2532)</f>
        <v>1</v>
      </c>
      <c r="BP2532" s="533">
        <f t="shared" ref="BP2532" si="12343">SUM(O2532,AB2532,AO2532)</f>
        <v>1</v>
      </c>
      <c r="BQ2532" s="533">
        <f t="shared" ref="BQ2532" si="12344">SUM(P2532,AC2532,AP2532)</f>
        <v>1</v>
      </c>
      <c r="BR2532" s="533">
        <f t="shared" ref="BR2532" si="12345">SUM(Q2532,AD2532,AQ2532)</f>
        <v>6</v>
      </c>
      <c r="BS2532" s="533">
        <f t="shared" ref="BS2532" si="12346">SUM(R2532,AE2532,AR2532)</f>
        <v>7</v>
      </c>
      <c r="BT2532" s="533">
        <f>AT2532</f>
        <v>0</v>
      </c>
      <c r="BU2532" s="533">
        <f t="shared" ref="BU2532" si="12347">AU2532</f>
        <v>0</v>
      </c>
      <c r="BV2532" s="533">
        <f t="shared" ref="BV2532" si="12348">AV2532</f>
        <v>0</v>
      </c>
      <c r="BW2532" s="536">
        <f>SUM(BH2532,BK2532,BN2532,BQ2532,BT2532)</f>
        <v>5</v>
      </c>
      <c r="BX2532" s="536">
        <f t="shared" ref="BX2532" si="12349">SUM(BI2532,BL2532,BO2532,BR2532,BU2532)</f>
        <v>19</v>
      </c>
      <c r="BY2532" s="536">
        <f t="shared" ref="BY2532" si="12350">SUM(BJ2532,BM2532,BP2532,BS2532,BV2532)</f>
        <v>24</v>
      </c>
      <c r="BZ2532" t="s">
        <v>74</v>
      </c>
      <c r="CA2532" s="553">
        <f>AZ2532</f>
        <v>0</v>
      </c>
      <c r="CB2532" s="553">
        <f t="shared" ref="CB2532" si="12351">BA2532</f>
        <v>1</v>
      </c>
      <c r="CC2532" s="553">
        <f t="shared" ref="CC2532" si="12352">BB2532</f>
        <v>1</v>
      </c>
      <c r="CD2532" s="553">
        <f>BC2532</f>
        <v>1</v>
      </c>
      <c r="CE2532" s="553">
        <f t="shared" ref="CE2532" si="12353">BD2532</f>
        <v>0</v>
      </c>
      <c r="CF2532" s="553">
        <f t="shared" ref="CF2532" si="12354">BE2532</f>
        <v>1</v>
      </c>
    </row>
    <row r="2533" spans="1:84">
      <c r="A2533" s="149"/>
      <c r="B2533" s="149"/>
      <c r="C2533" s="151"/>
      <c r="D2533" s="151"/>
      <c r="E2533" s="375"/>
      <c r="F2533" s="592"/>
      <c r="G2533" s="159"/>
      <c r="H2533" s="159"/>
      <c r="I2533" s="275"/>
      <c r="J2533" s="159"/>
      <c r="K2533" s="159"/>
      <c r="L2533" s="275"/>
      <c r="M2533" s="159"/>
      <c r="N2533" s="159"/>
      <c r="O2533" s="275"/>
      <c r="P2533" s="159"/>
      <c r="Q2533" s="159"/>
      <c r="R2533" s="275"/>
      <c r="S2533" s="500"/>
      <c r="T2533" s="275"/>
      <c r="U2533" s="275"/>
      <c r="V2533" s="275"/>
      <c r="W2533" s="275"/>
      <c r="X2533" s="275"/>
      <c r="Y2533" s="275"/>
      <c r="Z2533" s="275"/>
      <c r="AA2533" s="275"/>
      <c r="AB2533" s="275"/>
      <c r="AC2533" s="275"/>
      <c r="AD2533" s="275"/>
      <c r="AE2533" s="275"/>
      <c r="AF2533" s="500"/>
      <c r="AG2533" s="275"/>
      <c r="AH2533" s="275"/>
      <c r="AI2533" s="275"/>
      <c r="AJ2533" s="275"/>
      <c r="AK2533" s="275"/>
      <c r="AL2533" s="275"/>
      <c r="AM2533" s="275"/>
      <c r="AN2533" s="275"/>
      <c r="AO2533" s="275"/>
      <c r="AP2533" s="275"/>
      <c r="AQ2533" s="275"/>
      <c r="AR2533" s="275"/>
      <c r="AS2533" s="500"/>
      <c r="AT2533" s="275"/>
      <c r="AU2533" s="275"/>
      <c r="AV2533" s="275"/>
      <c r="AW2533" s="567"/>
      <c r="AX2533" s="567"/>
      <c r="AY2533" s="567"/>
      <c r="AZ2533" s="159"/>
      <c r="BA2533" s="159"/>
      <c r="BB2533" s="275"/>
      <c r="BC2533" s="275"/>
      <c r="BD2533" s="275"/>
      <c r="BE2533" s="275"/>
      <c r="BF2533" s="521"/>
    </row>
    <row r="2534" spans="1:84">
      <c r="A2534" s="149"/>
      <c r="B2534" s="149"/>
      <c r="C2534" s="151"/>
      <c r="D2534" s="151"/>
      <c r="E2534" s="375"/>
      <c r="F2534" s="592"/>
      <c r="G2534" s="159"/>
      <c r="H2534" s="159"/>
      <c r="I2534" s="275"/>
      <c r="J2534" s="159"/>
      <c r="K2534" s="159"/>
      <c r="L2534" s="275"/>
      <c r="M2534" s="159"/>
      <c r="N2534" s="159"/>
      <c r="O2534" s="275"/>
      <c r="P2534" s="159"/>
      <c r="Q2534" s="159"/>
      <c r="R2534" s="275"/>
      <c r="S2534" s="500"/>
      <c r="T2534" s="275"/>
      <c r="U2534" s="275"/>
      <c r="V2534" s="275"/>
      <c r="W2534" s="275"/>
      <c r="X2534" s="275"/>
      <c r="Y2534" s="275"/>
      <c r="Z2534" s="275"/>
      <c r="AA2534" s="275"/>
      <c r="AB2534" s="275"/>
      <c r="AC2534" s="275"/>
      <c r="AD2534" s="275"/>
      <c r="AE2534" s="275"/>
      <c r="AF2534" s="500"/>
      <c r="AG2534" s="275"/>
      <c r="AH2534" s="275"/>
      <c r="AI2534" s="275"/>
      <c r="AJ2534" s="275"/>
      <c r="AK2534" s="275"/>
      <c r="AL2534" s="275"/>
      <c r="AM2534" s="275"/>
      <c r="AN2534" s="275"/>
      <c r="AO2534" s="275"/>
      <c r="AP2534" s="275"/>
      <c r="AQ2534" s="275"/>
      <c r="AR2534" s="275"/>
      <c r="AS2534" s="500"/>
      <c r="AT2534" s="275"/>
      <c r="AU2534" s="275"/>
      <c r="AV2534" s="275"/>
      <c r="AW2534" s="567"/>
      <c r="AX2534" s="567"/>
      <c r="AY2534" s="567"/>
      <c r="AZ2534" s="159"/>
      <c r="BA2534" s="159"/>
      <c r="BB2534" s="275"/>
      <c r="BC2534" s="275"/>
      <c r="BD2534" s="275"/>
      <c r="BE2534" s="275"/>
      <c r="BF2534" s="521"/>
    </row>
    <row r="2535" spans="1:84">
      <c r="A2535" s="149"/>
      <c r="B2535" s="149"/>
      <c r="C2535" s="151"/>
      <c r="D2535" s="151"/>
      <c r="E2535" s="375"/>
      <c r="F2535" s="592"/>
      <c r="G2535" s="159"/>
      <c r="H2535" s="159"/>
      <c r="I2535" s="275"/>
      <c r="J2535" s="159"/>
      <c r="K2535" s="159"/>
      <c r="L2535" s="275"/>
      <c r="M2535" s="159"/>
      <c r="N2535" s="159"/>
      <c r="O2535" s="275"/>
      <c r="P2535" s="159"/>
      <c r="Q2535" s="159"/>
      <c r="R2535" s="275"/>
      <c r="S2535" s="500"/>
      <c r="T2535" s="275"/>
      <c r="U2535" s="275"/>
      <c r="V2535" s="275"/>
      <c r="W2535" s="275"/>
      <c r="X2535" s="275"/>
      <c r="Y2535" s="275"/>
      <c r="Z2535" s="275"/>
      <c r="AA2535" s="275"/>
      <c r="AB2535" s="275"/>
      <c r="AC2535" s="275"/>
      <c r="AD2535" s="275"/>
      <c r="AE2535" s="275"/>
      <c r="AF2535" s="500"/>
      <c r="AG2535" s="275"/>
      <c r="AH2535" s="275"/>
      <c r="AI2535" s="275"/>
      <c r="AJ2535" s="275"/>
      <c r="AK2535" s="275"/>
      <c r="AL2535" s="275"/>
      <c r="AM2535" s="275"/>
      <c r="AN2535" s="275"/>
      <c r="AO2535" s="275"/>
      <c r="AP2535" s="275"/>
      <c r="AQ2535" s="275"/>
      <c r="AR2535" s="275"/>
      <c r="AS2535" s="500"/>
      <c r="AT2535" s="275"/>
      <c r="AU2535" s="275"/>
      <c r="AV2535" s="275"/>
      <c r="AW2535" s="567"/>
      <c r="AX2535" s="567"/>
      <c r="AY2535" s="567"/>
      <c r="AZ2535" s="159"/>
      <c r="BA2535" s="159"/>
      <c r="BB2535" s="275"/>
      <c r="BC2535" s="275"/>
      <c r="BD2535" s="275"/>
      <c r="BE2535" s="275"/>
      <c r="BF2535" s="521"/>
    </row>
    <row r="2536" spans="1:84">
      <c r="A2536" s="149"/>
      <c r="B2536" s="149" t="s">
        <v>723</v>
      </c>
      <c r="C2536" s="151"/>
      <c r="D2536" s="151"/>
      <c r="E2536" s="375" t="s">
        <v>724</v>
      </c>
      <c r="F2536" s="592"/>
      <c r="G2536" s="159"/>
      <c r="H2536" s="159"/>
      <c r="I2536" s="275"/>
      <c r="J2536" s="159"/>
      <c r="K2536" s="159"/>
      <c r="L2536" s="275"/>
      <c r="M2536" s="159"/>
      <c r="N2536" s="159"/>
      <c r="O2536" s="275"/>
      <c r="P2536" s="159"/>
      <c r="Q2536" s="159"/>
      <c r="R2536" s="275"/>
      <c r="S2536" s="500"/>
      <c r="T2536" s="275"/>
      <c r="U2536" s="275"/>
      <c r="V2536" s="275"/>
      <c r="W2536" s="275"/>
      <c r="X2536" s="275"/>
      <c r="Y2536" s="275"/>
      <c r="Z2536" s="275"/>
      <c r="AA2536" s="275"/>
      <c r="AB2536" s="275"/>
      <c r="AC2536" s="275"/>
      <c r="AD2536" s="275"/>
      <c r="AE2536" s="275"/>
      <c r="AF2536" s="500"/>
      <c r="AG2536" s="275"/>
      <c r="AH2536" s="275"/>
      <c r="AI2536" s="275"/>
      <c r="AJ2536" s="275"/>
      <c r="AK2536" s="275"/>
      <c r="AL2536" s="275"/>
      <c r="AM2536" s="275"/>
      <c r="AN2536" s="275"/>
      <c r="AO2536" s="275"/>
      <c r="AP2536" s="275"/>
      <c r="AQ2536" s="275"/>
      <c r="AR2536" s="275"/>
      <c r="AS2536" s="500"/>
      <c r="AT2536" s="275"/>
      <c r="AU2536" s="275"/>
      <c r="AV2536" s="275"/>
      <c r="AW2536" s="567"/>
      <c r="AX2536" s="567"/>
      <c r="AY2536" s="567"/>
      <c r="AZ2536" s="159"/>
      <c r="BA2536" s="159"/>
      <c r="BB2536" s="275"/>
      <c r="BC2536" s="275"/>
      <c r="BD2536" s="275"/>
      <c r="BE2536" s="275"/>
      <c r="BF2536" s="521"/>
    </row>
    <row r="2537" spans="1:84">
      <c r="A2537" s="149"/>
      <c r="B2537" s="149"/>
      <c r="C2537" s="151"/>
      <c r="D2537" s="151"/>
      <c r="E2537" s="375"/>
      <c r="F2537" s="592">
        <v>25</v>
      </c>
      <c r="G2537" s="159">
        <v>5</v>
      </c>
      <c r="H2537" s="159">
        <v>5</v>
      </c>
      <c r="I2537" s="275">
        <f>SUM(G2537:H2537)</f>
        <v>10</v>
      </c>
      <c r="J2537" s="159">
        <v>3</v>
      </c>
      <c r="K2537" s="159">
        <v>1</v>
      </c>
      <c r="L2537" s="275">
        <f>SUM(J2537:K2537)</f>
        <v>4</v>
      </c>
      <c r="M2537" s="159"/>
      <c r="N2537" s="159"/>
      <c r="O2537" s="275">
        <f>SUM(M2537:N2537)</f>
        <v>0</v>
      </c>
      <c r="P2537" s="159">
        <v>4</v>
      </c>
      <c r="Q2537" s="159">
        <v>5</v>
      </c>
      <c r="R2537" s="275">
        <f>SUM(P2537:Q2537)</f>
        <v>9</v>
      </c>
      <c r="S2537" s="500"/>
      <c r="T2537" s="275"/>
      <c r="U2537" s="275"/>
      <c r="V2537" s="275">
        <f>SUM(T2537:U2537)</f>
        <v>0</v>
      </c>
      <c r="W2537" s="275"/>
      <c r="X2537" s="275"/>
      <c r="Y2537" s="275">
        <f>SUM(W2537:X2537)</f>
        <v>0</v>
      </c>
      <c r="Z2537" s="275"/>
      <c r="AA2537" s="275"/>
      <c r="AB2537" s="275">
        <f>SUM(Z2537:AA2537)</f>
        <v>0</v>
      </c>
      <c r="AC2537" s="275"/>
      <c r="AD2537" s="275"/>
      <c r="AE2537" s="275">
        <f>SUM(AC2537:AD2537)</f>
        <v>0</v>
      </c>
      <c r="AF2537" s="500"/>
      <c r="AG2537" s="275"/>
      <c r="AH2537" s="275"/>
      <c r="AI2537" s="275">
        <f>SUM(AG2537:AH2537)</f>
        <v>0</v>
      </c>
      <c r="AJ2537" s="275"/>
      <c r="AK2537" s="275"/>
      <c r="AL2537" s="275">
        <f>SUM(AJ2537:AK2537)</f>
        <v>0</v>
      </c>
      <c r="AM2537" s="275"/>
      <c r="AN2537" s="275"/>
      <c r="AO2537" s="275">
        <f>SUM(AM2537:AN2537)</f>
        <v>0</v>
      </c>
      <c r="AP2537" s="275"/>
      <c r="AQ2537" s="275"/>
      <c r="AR2537" s="275">
        <f>SUM(AP2537:AQ2537)</f>
        <v>0</v>
      </c>
      <c r="AS2537" s="500"/>
      <c r="AT2537" s="275"/>
      <c r="AU2537" s="275"/>
      <c r="AV2537" s="275">
        <f>SUM(AT2537:AU2537)</f>
        <v>0</v>
      </c>
      <c r="AW2537" s="567">
        <f t="shared" ref="AW2537" si="12355">SUM(G2537,J2537,M2537,P2537,T2537,W2537,Z2537,AC2537,AG2537,AJ2537,AM2537,AP2537,AT2537)</f>
        <v>12</v>
      </c>
      <c r="AX2537" s="567">
        <f t="shared" ref="AX2537" si="12356">SUM(H2537,K2537,N2537,Q2537,U2537,X2537,AA2537,AD2537,AH2537,AK2537,AN2537,AQ2537,AU2537)</f>
        <v>11</v>
      </c>
      <c r="AY2537" s="567">
        <f t="shared" ref="AY2537" si="12357">SUM(I2537,L2537,O2537,R2537,V2537,Y2537,AB2537,AE2537,AI2537,AL2537,AO2537,AR2537,AV2537)</f>
        <v>23</v>
      </c>
      <c r="AZ2537" s="159"/>
      <c r="BA2537" s="159"/>
      <c r="BB2537" s="275">
        <f>SUM(AZ2537:BA2537)</f>
        <v>0</v>
      </c>
      <c r="BC2537" s="275">
        <v>0</v>
      </c>
      <c r="BD2537" s="275"/>
      <c r="BE2537" s="275">
        <f>SUM(BC2537:BD2537)</f>
        <v>0</v>
      </c>
      <c r="BF2537" s="521"/>
      <c r="BG2537" s="605">
        <f>SUM(F2537,S2537,AF2537,AS2537)</f>
        <v>25</v>
      </c>
      <c r="BH2537" s="533">
        <f>SUM(G2537,T2537,AG2537)</f>
        <v>5</v>
      </c>
      <c r="BI2537" s="533">
        <f t="shared" ref="BI2537" si="12358">SUM(H2537,U2537,AH2537)</f>
        <v>5</v>
      </c>
      <c r="BJ2537" s="533">
        <f t="shared" ref="BJ2537" si="12359">SUM(I2537,V2537,AI2537)</f>
        <v>10</v>
      </c>
      <c r="BK2537" s="533">
        <f t="shared" ref="BK2537" si="12360">SUM(J2537,W2537,AJ2537)</f>
        <v>3</v>
      </c>
      <c r="BL2537" s="533">
        <f t="shared" ref="BL2537" si="12361">SUM(K2537,X2537,AK2537)</f>
        <v>1</v>
      </c>
      <c r="BM2537" s="533">
        <f t="shared" ref="BM2537" si="12362">SUM(L2537,Y2537,AL2537)</f>
        <v>4</v>
      </c>
      <c r="BN2537" s="533">
        <f>SUM(M2537,Z2537,AM2537)</f>
        <v>0</v>
      </c>
      <c r="BO2537" s="533">
        <f t="shared" ref="BO2537" si="12363">SUM(N2537,AA2537,AN2537)</f>
        <v>0</v>
      </c>
      <c r="BP2537" s="533">
        <f t="shared" ref="BP2537" si="12364">SUM(O2537,AB2537,AO2537)</f>
        <v>0</v>
      </c>
      <c r="BQ2537" s="533">
        <f t="shared" ref="BQ2537" si="12365">SUM(P2537,AC2537,AP2537)</f>
        <v>4</v>
      </c>
      <c r="BR2537" s="533">
        <f t="shared" ref="BR2537" si="12366">SUM(Q2537,AD2537,AQ2537)</f>
        <v>5</v>
      </c>
      <c r="BS2537" s="533">
        <f t="shared" ref="BS2537" si="12367">SUM(R2537,AE2537,AR2537)</f>
        <v>9</v>
      </c>
      <c r="BT2537" s="533">
        <f>AT2537</f>
        <v>0</v>
      </c>
      <c r="BU2537" s="533">
        <f t="shared" ref="BU2537" si="12368">AU2537</f>
        <v>0</v>
      </c>
      <c r="BV2537" s="533">
        <f t="shared" ref="BV2537" si="12369">AV2537</f>
        <v>0</v>
      </c>
      <c r="BW2537" s="536">
        <f>SUM(BH2537,BK2537,BN2537,BQ2537,BT2537)</f>
        <v>12</v>
      </c>
      <c r="BX2537" s="536">
        <f t="shared" ref="BX2537" si="12370">SUM(BI2537,BL2537,BO2537,BR2537,BU2537)</f>
        <v>11</v>
      </c>
      <c r="BY2537" s="536">
        <f t="shared" ref="BY2537" si="12371">SUM(BJ2537,BM2537,BP2537,BS2537,BV2537)</f>
        <v>23</v>
      </c>
      <c r="BZ2537" t="s">
        <v>74</v>
      </c>
      <c r="CA2537" s="553">
        <f>AZ2537</f>
        <v>0</v>
      </c>
      <c r="CB2537" s="553">
        <f t="shared" ref="CB2537" si="12372">BA2537</f>
        <v>0</v>
      </c>
      <c r="CC2537" s="553">
        <f t="shared" ref="CC2537" si="12373">BB2537</f>
        <v>0</v>
      </c>
      <c r="CD2537" s="553">
        <f>BC2537</f>
        <v>0</v>
      </c>
      <c r="CE2537" s="553">
        <f t="shared" ref="CE2537" si="12374">BD2537</f>
        <v>0</v>
      </c>
      <c r="CF2537" s="553">
        <f t="shared" ref="CF2537" si="12375">BE2537</f>
        <v>0</v>
      </c>
    </row>
    <row r="2538" spans="1:84">
      <c r="A2538" s="149"/>
      <c r="B2538" s="149"/>
      <c r="C2538" s="151"/>
      <c r="D2538" s="151"/>
      <c r="E2538" s="375"/>
      <c r="F2538" s="592"/>
      <c r="G2538" s="159"/>
      <c r="H2538" s="159"/>
      <c r="I2538" s="275"/>
      <c r="J2538" s="159"/>
      <c r="K2538" s="159"/>
      <c r="L2538" s="275"/>
      <c r="M2538" s="159"/>
      <c r="N2538" s="159"/>
      <c r="O2538" s="275"/>
      <c r="P2538" s="159"/>
      <c r="Q2538" s="159"/>
      <c r="R2538" s="275"/>
      <c r="S2538" s="500"/>
      <c r="T2538" s="275"/>
      <c r="U2538" s="275"/>
      <c r="V2538" s="275"/>
      <c r="W2538" s="275"/>
      <c r="X2538" s="275"/>
      <c r="Y2538" s="275"/>
      <c r="Z2538" s="275"/>
      <c r="AA2538" s="275"/>
      <c r="AB2538" s="275"/>
      <c r="AC2538" s="275"/>
      <c r="AD2538" s="275"/>
      <c r="AE2538" s="275"/>
      <c r="AF2538" s="500"/>
      <c r="AG2538" s="275"/>
      <c r="AH2538" s="275"/>
      <c r="AI2538" s="275"/>
      <c r="AJ2538" s="275"/>
      <c r="AK2538" s="275"/>
      <c r="AL2538" s="275"/>
      <c r="AM2538" s="275"/>
      <c r="AN2538" s="275"/>
      <c r="AO2538" s="275"/>
      <c r="AP2538" s="275"/>
      <c r="AQ2538" s="275"/>
      <c r="AR2538" s="275"/>
      <c r="AS2538" s="500"/>
      <c r="AT2538" s="275"/>
      <c r="AU2538" s="275"/>
      <c r="AV2538" s="275"/>
      <c r="AW2538" s="567"/>
      <c r="AX2538" s="567"/>
      <c r="AY2538" s="567"/>
      <c r="AZ2538" s="159"/>
      <c r="BA2538" s="159"/>
      <c r="BB2538" s="275"/>
      <c r="BC2538" s="275"/>
      <c r="BD2538" s="275"/>
      <c r="BE2538" s="275"/>
      <c r="BF2538" s="521"/>
    </row>
    <row r="2539" spans="1:84">
      <c r="A2539" s="149"/>
      <c r="B2539" s="149" t="s">
        <v>211</v>
      </c>
      <c r="C2539" s="151" t="s">
        <v>484</v>
      </c>
      <c r="D2539" s="151"/>
      <c r="E2539" s="375" t="s">
        <v>629</v>
      </c>
      <c r="F2539" s="592"/>
      <c r="G2539" s="159"/>
      <c r="H2539" s="159"/>
      <c r="I2539" s="275"/>
      <c r="J2539" s="159"/>
      <c r="K2539" s="159"/>
      <c r="L2539" s="275"/>
      <c r="M2539" s="159"/>
      <c r="N2539" s="159"/>
      <c r="O2539" s="275"/>
      <c r="P2539" s="159"/>
      <c r="Q2539" s="159"/>
      <c r="R2539" s="275"/>
      <c r="S2539" s="500"/>
      <c r="T2539" s="275"/>
      <c r="U2539" s="275"/>
      <c r="V2539" s="275"/>
      <c r="W2539" s="275"/>
      <c r="X2539" s="275"/>
      <c r="Y2539" s="275"/>
      <c r="Z2539" s="275"/>
      <c r="AA2539" s="275"/>
      <c r="AB2539" s="275"/>
      <c r="AC2539" s="275"/>
      <c r="AD2539" s="275"/>
      <c r="AE2539" s="275"/>
      <c r="AF2539" s="500"/>
      <c r="AG2539" s="275"/>
      <c r="AH2539" s="275"/>
      <c r="AI2539" s="275"/>
      <c r="AJ2539" s="275"/>
      <c r="AK2539" s="275"/>
      <c r="AL2539" s="275"/>
      <c r="AM2539" s="275"/>
      <c r="AN2539" s="275"/>
      <c r="AO2539" s="275"/>
      <c r="AP2539" s="275"/>
      <c r="AQ2539" s="275"/>
      <c r="AR2539" s="275"/>
      <c r="AS2539" s="500"/>
      <c r="AT2539" s="275"/>
      <c r="AU2539" s="275"/>
      <c r="AV2539" s="275"/>
      <c r="AW2539" s="567"/>
      <c r="AX2539" s="567"/>
      <c r="AY2539" s="567"/>
      <c r="AZ2539" s="159"/>
      <c r="BA2539" s="159"/>
      <c r="BB2539" s="275"/>
      <c r="BC2539" s="275"/>
      <c r="BD2539" s="275"/>
      <c r="BE2539" s="275"/>
      <c r="BF2539" s="521"/>
    </row>
    <row r="2540" spans="1:84">
      <c r="A2540" s="149"/>
      <c r="B2540" s="149"/>
      <c r="C2540" s="151"/>
      <c r="D2540" s="151"/>
      <c r="E2540" s="375"/>
      <c r="F2540" s="595">
        <v>50</v>
      </c>
      <c r="G2540" s="159">
        <v>4</v>
      </c>
      <c r="H2540" s="159">
        <v>9</v>
      </c>
      <c r="I2540" s="275">
        <f>SUM(G2540:H2540)</f>
        <v>13</v>
      </c>
      <c r="J2540" s="159">
        <v>2</v>
      </c>
      <c r="K2540" s="159">
        <v>0</v>
      </c>
      <c r="L2540" s="275">
        <f>SUM(J2540:K2540)</f>
        <v>2</v>
      </c>
      <c r="M2540" s="159">
        <v>0</v>
      </c>
      <c r="N2540" s="159">
        <v>0</v>
      </c>
      <c r="O2540" s="275">
        <f>SUM(M2540:N2540)</f>
        <v>0</v>
      </c>
      <c r="P2540" s="159">
        <v>2</v>
      </c>
      <c r="Q2540" s="159">
        <v>3</v>
      </c>
      <c r="R2540" s="275">
        <f>SUM(P2540:Q2540)</f>
        <v>5</v>
      </c>
      <c r="S2540" s="500"/>
      <c r="T2540" s="275"/>
      <c r="U2540" s="275"/>
      <c r="V2540" s="275">
        <f>SUM(T2540:U2540)</f>
        <v>0</v>
      </c>
      <c r="W2540" s="275"/>
      <c r="X2540" s="275"/>
      <c r="Y2540" s="275">
        <f>SUM(W2540:X2540)</f>
        <v>0</v>
      </c>
      <c r="Z2540" s="275"/>
      <c r="AA2540" s="275"/>
      <c r="AB2540" s="275">
        <f>SUM(Z2540:AA2540)</f>
        <v>0</v>
      </c>
      <c r="AC2540" s="275"/>
      <c r="AD2540" s="275"/>
      <c r="AE2540" s="275">
        <f>SUM(AC2540:AD2540)</f>
        <v>0</v>
      </c>
      <c r="AF2540" s="500"/>
      <c r="AG2540" s="275"/>
      <c r="AH2540" s="275"/>
      <c r="AI2540" s="275">
        <f>SUM(AG2540:AH2540)</f>
        <v>0</v>
      </c>
      <c r="AJ2540" s="275"/>
      <c r="AK2540" s="275"/>
      <c r="AL2540" s="275">
        <f>SUM(AJ2540:AK2540)</f>
        <v>0</v>
      </c>
      <c r="AM2540" s="275"/>
      <c r="AN2540" s="275"/>
      <c r="AO2540" s="275">
        <f>SUM(AM2540:AN2540)</f>
        <v>0</v>
      </c>
      <c r="AP2540" s="275"/>
      <c r="AQ2540" s="275"/>
      <c r="AR2540" s="275">
        <f>SUM(AP2540:AQ2540)</f>
        <v>0</v>
      </c>
      <c r="AS2540" s="500"/>
      <c r="AT2540" s="275"/>
      <c r="AU2540" s="275"/>
      <c r="AV2540" s="275">
        <f>SUM(AT2540:AU2540)</f>
        <v>0</v>
      </c>
      <c r="AW2540" s="567">
        <f t="shared" ref="AW2540" si="12376">SUM(G2540,J2540,M2540,P2540,T2540,W2540,Z2540,AC2540,AG2540,AJ2540,AM2540,AP2540,AT2540)</f>
        <v>8</v>
      </c>
      <c r="AX2540" s="567">
        <f t="shared" ref="AX2540" si="12377">SUM(H2540,K2540,N2540,Q2540,U2540,X2540,AA2540,AD2540,AH2540,AK2540,AN2540,AQ2540,AU2540)</f>
        <v>12</v>
      </c>
      <c r="AY2540" s="567">
        <f t="shared" ref="AY2540" si="12378">SUM(I2540,L2540,O2540,R2540,V2540,Y2540,AB2540,AE2540,AI2540,AL2540,AO2540,AR2540,AV2540)</f>
        <v>20</v>
      </c>
      <c r="AZ2540" s="159">
        <v>0</v>
      </c>
      <c r="BA2540" s="159">
        <v>2</v>
      </c>
      <c r="BB2540" s="275">
        <f>SUM(AZ2540:BA2540)</f>
        <v>2</v>
      </c>
      <c r="BC2540" s="275"/>
      <c r="BD2540" s="275"/>
      <c r="BE2540" s="275">
        <f>SUM(BC2540:BD2540)</f>
        <v>0</v>
      </c>
      <c r="BF2540" s="521"/>
      <c r="BG2540" s="605">
        <f>SUM(F2540,S2540,AF2540,AS2540)</f>
        <v>50</v>
      </c>
      <c r="BH2540" s="533">
        <f>SUM(G2540,T2540,AG2540)</f>
        <v>4</v>
      </c>
      <c r="BI2540" s="533">
        <f t="shared" ref="BI2540" si="12379">SUM(H2540,U2540,AH2540)</f>
        <v>9</v>
      </c>
      <c r="BJ2540" s="533">
        <f t="shared" ref="BJ2540" si="12380">SUM(I2540,V2540,AI2540)</f>
        <v>13</v>
      </c>
      <c r="BK2540" s="533">
        <f t="shared" ref="BK2540" si="12381">SUM(J2540,W2540,AJ2540)</f>
        <v>2</v>
      </c>
      <c r="BL2540" s="533">
        <f t="shared" ref="BL2540" si="12382">SUM(K2540,X2540,AK2540)</f>
        <v>0</v>
      </c>
      <c r="BM2540" s="533">
        <f t="shared" ref="BM2540" si="12383">SUM(L2540,Y2540,AL2540)</f>
        <v>2</v>
      </c>
      <c r="BN2540" s="533">
        <f>SUM(M2540,Z2540,AM2540)</f>
        <v>0</v>
      </c>
      <c r="BO2540" s="533">
        <f t="shared" ref="BO2540" si="12384">SUM(N2540,AA2540,AN2540)</f>
        <v>0</v>
      </c>
      <c r="BP2540" s="533">
        <f t="shared" ref="BP2540" si="12385">SUM(O2540,AB2540,AO2540)</f>
        <v>0</v>
      </c>
      <c r="BQ2540" s="533">
        <f t="shared" ref="BQ2540" si="12386">SUM(P2540,AC2540,AP2540)</f>
        <v>2</v>
      </c>
      <c r="BR2540" s="533">
        <f t="shared" ref="BR2540" si="12387">SUM(Q2540,AD2540,AQ2540)</f>
        <v>3</v>
      </c>
      <c r="BS2540" s="533">
        <f t="shared" ref="BS2540" si="12388">SUM(R2540,AE2540,AR2540)</f>
        <v>5</v>
      </c>
      <c r="BT2540" s="533">
        <f>AT2540</f>
        <v>0</v>
      </c>
      <c r="BU2540" s="533">
        <f t="shared" ref="BU2540" si="12389">AU2540</f>
        <v>0</v>
      </c>
      <c r="BV2540" s="533">
        <f t="shared" ref="BV2540" si="12390">AV2540</f>
        <v>0</v>
      </c>
      <c r="BW2540" s="536">
        <f>SUM(BH2540,BK2540,BN2540,BQ2540,BT2540)</f>
        <v>8</v>
      </c>
      <c r="BX2540" s="536">
        <f t="shared" ref="BX2540" si="12391">SUM(BI2540,BL2540,BO2540,BR2540,BU2540)</f>
        <v>12</v>
      </c>
      <c r="BY2540" s="536">
        <f t="shared" ref="BY2540" si="12392">SUM(BJ2540,BM2540,BP2540,BS2540,BV2540)</f>
        <v>20</v>
      </c>
      <c r="BZ2540" t="s">
        <v>74</v>
      </c>
      <c r="CA2540" s="553">
        <f>AZ2540</f>
        <v>0</v>
      </c>
      <c r="CB2540" s="553">
        <f t="shared" ref="CB2540" si="12393">BA2540</f>
        <v>2</v>
      </c>
      <c r="CC2540" s="553">
        <f t="shared" ref="CC2540" si="12394">BB2540</f>
        <v>2</v>
      </c>
      <c r="CD2540" s="553">
        <f>BC2540</f>
        <v>0</v>
      </c>
      <c r="CE2540" s="553">
        <f t="shared" ref="CE2540" si="12395">BD2540</f>
        <v>0</v>
      </c>
      <c r="CF2540" s="553">
        <f t="shared" ref="CF2540" si="12396">BE2540</f>
        <v>0</v>
      </c>
    </row>
    <row r="2541" spans="1:84">
      <c r="A2541" s="149"/>
      <c r="B2541" s="149"/>
      <c r="C2541" s="151"/>
      <c r="D2541" s="151"/>
      <c r="E2541" s="375"/>
      <c r="F2541" s="592"/>
      <c r="G2541" s="159"/>
      <c r="H2541" s="159"/>
      <c r="I2541" s="275"/>
      <c r="J2541" s="159"/>
      <c r="K2541" s="159"/>
      <c r="L2541" s="275"/>
      <c r="M2541" s="159"/>
      <c r="N2541" s="159"/>
      <c r="O2541" s="275"/>
      <c r="P2541" s="159"/>
      <c r="Q2541" s="159"/>
      <c r="R2541" s="275"/>
      <c r="S2541" s="500"/>
      <c r="T2541" s="275"/>
      <c r="U2541" s="275"/>
      <c r="V2541" s="275"/>
      <c r="W2541" s="275"/>
      <c r="X2541" s="275"/>
      <c r="Y2541" s="275"/>
      <c r="Z2541" s="275"/>
      <c r="AA2541" s="275"/>
      <c r="AB2541" s="275"/>
      <c r="AC2541" s="275"/>
      <c r="AD2541" s="275"/>
      <c r="AE2541" s="275"/>
      <c r="AF2541" s="500"/>
      <c r="AG2541" s="275"/>
      <c r="AH2541" s="275"/>
      <c r="AI2541" s="275"/>
      <c r="AJ2541" s="275"/>
      <c r="AK2541" s="275"/>
      <c r="AL2541" s="275"/>
      <c r="AM2541" s="275"/>
      <c r="AN2541" s="275"/>
      <c r="AO2541" s="275"/>
      <c r="AP2541" s="275"/>
      <c r="AQ2541" s="275"/>
      <c r="AR2541" s="275"/>
      <c r="AS2541" s="500"/>
      <c r="AT2541" s="275"/>
      <c r="AU2541" s="275"/>
      <c r="AV2541" s="275"/>
      <c r="AW2541" s="567"/>
      <c r="AX2541" s="567"/>
      <c r="AY2541" s="567"/>
      <c r="AZ2541" s="159"/>
      <c r="BA2541" s="159"/>
      <c r="BB2541" s="275"/>
      <c r="BC2541" s="275"/>
      <c r="BD2541" s="275"/>
      <c r="BE2541" s="275"/>
      <c r="BF2541" s="521"/>
    </row>
    <row r="2542" spans="1:84">
      <c r="A2542" s="149"/>
      <c r="B2542" s="151" t="s">
        <v>271</v>
      </c>
      <c r="C2542" s="151"/>
      <c r="D2542" s="151"/>
      <c r="E2542" s="375" t="s">
        <v>74</v>
      </c>
      <c r="F2542" s="592">
        <f>SUM(F2518,F2520,F2523,F2526,F2529,F2532,F2537,F2540)</f>
        <v>231</v>
      </c>
      <c r="G2542" s="168">
        <f>SUM(G2518,G2520,G2523,G2526,G2529,G2532,G2537,G2540)</f>
        <v>12</v>
      </c>
      <c r="H2542" s="168">
        <f t="shared" ref="H2542:BE2542" si="12397">SUM(H2518,H2520,H2523,H2526,H2529,H2532,H2537,H2540)</f>
        <v>47</v>
      </c>
      <c r="I2542" s="168">
        <f t="shared" si="12397"/>
        <v>59</v>
      </c>
      <c r="J2542" s="168">
        <f t="shared" si="12397"/>
        <v>7</v>
      </c>
      <c r="K2542" s="168">
        <f t="shared" si="12397"/>
        <v>8</v>
      </c>
      <c r="L2542" s="168">
        <f t="shared" si="12397"/>
        <v>15</v>
      </c>
      <c r="M2542" s="168">
        <f t="shared" si="12397"/>
        <v>0</v>
      </c>
      <c r="N2542" s="168">
        <f t="shared" si="12397"/>
        <v>2</v>
      </c>
      <c r="O2542" s="168">
        <f t="shared" si="12397"/>
        <v>2</v>
      </c>
      <c r="P2542" s="168">
        <f t="shared" si="12397"/>
        <v>11</v>
      </c>
      <c r="Q2542" s="168">
        <f t="shared" si="12397"/>
        <v>30</v>
      </c>
      <c r="R2542" s="168">
        <f t="shared" si="12397"/>
        <v>41</v>
      </c>
      <c r="S2542" s="502">
        <f t="shared" si="12397"/>
        <v>0</v>
      </c>
      <c r="T2542" s="168">
        <f t="shared" si="12397"/>
        <v>0</v>
      </c>
      <c r="U2542" s="168">
        <f t="shared" si="12397"/>
        <v>0</v>
      </c>
      <c r="V2542" s="168">
        <f t="shared" si="12397"/>
        <v>0</v>
      </c>
      <c r="W2542" s="168">
        <f t="shared" si="12397"/>
        <v>0</v>
      </c>
      <c r="X2542" s="168">
        <f t="shared" si="12397"/>
        <v>0</v>
      </c>
      <c r="Y2542" s="168">
        <f t="shared" si="12397"/>
        <v>0</v>
      </c>
      <c r="Z2542" s="168">
        <f t="shared" si="12397"/>
        <v>0</v>
      </c>
      <c r="AA2542" s="168">
        <f t="shared" si="12397"/>
        <v>0</v>
      </c>
      <c r="AB2542" s="168">
        <f t="shared" si="12397"/>
        <v>0</v>
      </c>
      <c r="AC2542" s="168">
        <f t="shared" si="12397"/>
        <v>0</v>
      </c>
      <c r="AD2542" s="168">
        <f t="shared" si="12397"/>
        <v>0</v>
      </c>
      <c r="AE2542" s="168">
        <f t="shared" si="12397"/>
        <v>0</v>
      </c>
      <c r="AF2542" s="502">
        <f t="shared" si="12397"/>
        <v>0</v>
      </c>
      <c r="AG2542" s="168">
        <f t="shared" si="12397"/>
        <v>0</v>
      </c>
      <c r="AH2542" s="168">
        <f t="shared" si="12397"/>
        <v>0</v>
      </c>
      <c r="AI2542" s="168">
        <f t="shared" si="12397"/>
        <v>0</v>
      </c>
      <c r="AJ2542" s="168">
        <f t="shared" si="12397"/>
        <v>0</v>
      </c>
      <c r="AK2542" s="168">
        <f t="shared" si="12397"/>
        <v>0</v>
      </c>
      <c r="AL2542" s="168">
        <f t="shared" si="12397"/>
        <v>0</v>
      </c>
      <c r="AM2542" s="168">
        <f t="shared" si="12397"/>
        <v>0</v>
      </c>
      <c r="AN2542" s="168">
        <f t="shared" si="12397"/>
        <v>0</v>
      </c>
      <c r="AO2542" s="168">
        <f t="shared" si="12397"/>
        <v>0</v>
      </c>
      <c r="AP2542" s="168">
        <f t="shared" si="12397"/>
        <v>0</v>
      </c>
      <c r="AQ2542" s="168">
        <f t="shared" si="12397"/>
        <v>0</v>
      </c>
      <c r="AR2542" s="168">
        <f t="shared" si="12397"/>
        <v>0</v>
      </c>
      <c r="AS2542" s="502">
        <f t="shared" si="12397"/>
        <v>0</v>
      </c>
      <c r="AT2542" s="168">
        <f t="shared" si="12397"/>
        <v>0</v>
      </c>
      <c r="AU2542" s="168">
        <f t="shared" si="12397"/>
        <v>0</v>
      </c>
      <c r="AV2542" s="168">
        <f t="shared" si="12397"/>
        <v>0</v>
      </c>
      <c r="AW2542" s="569">
        <f t="shared" si="12397"/>
        <v>30</v>
      </c>
      <c r="AX2542" s="569">
        <f t="shared" si="12397"/>
        <v>87</v>
      </c>
      <c r="AY2542" s="569">
        <f t="shared" si="12397"/>
        <v>117</v>
      </c>
      <c r="AZ2542" s="168">
        <f t="shared" si="12397"/>
        <v>0</v>
      </c>
      <c r="BA2542" s="168">
        <f t="shared" si="12397"/>
        <v>3</v>
      </c>
      <c r="BB2542" s="168">
        <f t="shared" si="12397"/>
        <v>3</v>
      </c>
      <c r="BC2542" s="168">
        <f t="shared" si="12397"/>
        <v>1</v>
      </c>
      <c r="BD2542" s="168">
        <f t="shared" si="12397"/>
        <v>0</v>
      </c>
      <c r="BE2542" s="168">
        <f t="shared" si="12397"/>
        <v>1</v>
      </c>
      <c r="BF2542" s="523"/>
      <c r="BG2542" s="605">
        <f>SUM(F2542,S2542,AF2542,AS2542)</f>
        <v>231</v>
      </c>
      <c r="BH2542" s="533">
        <f>SUM(G2542,T2542,AG2542)</f>
        <v>12</v>
      </c>
      <c r="BI2542" s="533">
        <f t="shared" ref="BI2542" si="12398">SUM(H2542,U2542,AH2542)</f>
        <v>47</v>
      </c>
      <c r="BJ2542" s="533">
        <f t="shared" ref="BJ2542" si="12399">SUM(I2542,V2542,AI2542)</f>
        <v>59</v>
      </c>
      <c r="BK2542" s="533">
        <f t="shared" ref="BK2542" si="12400">SUM(J2542,W2542,AJ2542)</f>
        <v>7</v>
      </c>
      <c r="BL2542" s="533">
        <f t="shared" ref="BL2542" si="12401">SUM(K2542,X2542,AK2542)</f>
        <v>8</v>
      </c>
      <c r="BM2542" s="533">
        <f t="shared" ref="BM2542" si="12402">SUM(L2542,Y2542,AL2542)</f>
        <v>15</v>
      </c>
      <c r="BN2542" s="533">
        <f>SUM(M2542,Z2542,AM2542)</f>
        <v>0</v>
      </c>
      <c r="BO2542" s="533">
        <f t="shared" ref="BO2542" si="12403">SUM(N2542,AA2542,AN2542)</f>
        <v>2</v>
      </c>
      <c r="BP2542" s="533">
        <f t="shared" ref="BP2542" si="12404">SUM(O2542,AB2542,AO2542)</f>
        <v>2</v>
      </c>
      <c r="BQ2542" s="533">
        <f t="shared" ref="BQ2542" si="12405">SUM(P2542,AC2542,AP2542)</f>
        <v>11</v>
      </c>
      <c r="BR2542" s="533">
        <f t="shared" ref="BR2542" si="12406">SUM(Q2542,AD2542,AQ2542)</f>
        <v>30</v>
      </c>
      <c r="BS2542" s="533">
        <f t="shared" ref="BS2542" si="12407">SUM(R2542,AE2542,AR2542)</f>
        <v>41</v>
      </c>
      <c r="BT2542" s="533">
        <f>AT2542</f>
        <v>0</v>
      </c>
      <c r="BU2542" s="533">
        <f t="shared" ref="BU2542" si="12408">AU2542</f>
        <v>0</v>
      </c>
      <c r="BV2542" s="533">
        <f t="shared" ref="BV2542" si="12409">AV2542</f>
        <v>0</v>
      </c>
      <c r="BW2542" s="536">
        <f>SUM(BH2542,BK2542,BN2542,BQ2542,BT2542)</f>
        <v>30</v>
      </c>
      <c r="BX2542" s="536">
        <f t="shared" ref="BX2542" si="12410">SUM(BI2542,BL2542,BO2542,BR2542,BU2542)</f>
        <v>87</v>
      </c>
      <c r="BY2542" s="536">
        <f t="shared" ref="BY2542" si="12411">SUM(BJ2542,BM2542,BP2542,BS2542,BV2542)</f>
        <v>117</v>
      </c>
      <c r="BZ2542" t="s">
        <v>74</v>
      </c>
      <c r="CA2542" s="553">
        <f>AZ2542</f>
        <v>0</v>
      </c>
      <c r="CB2542" s="553">
        <f t="shared" ref="CB2542" si="12412">BA2542</f>
        <v>3</v>
      </c>
      <c r="CC2542" s="553">
        <f t="shared" ref="CC2542" si="12413">BB2542</f>
        <v>3</v>
      </c>
      <c r="CD2542" s="553">
        <f>BC2542</f>
        <v>1</v>
      </c>
      <c r="CE2542" s="553">
        <f t="shared" ref="CE2542" si="12414">BD2542</f>
        <v>0</v>
      </c>
      <c r="CF2542" s="553">
        <f t="shared" ref="CF2542" si="12415">BE2542</f>
        <v>1</v>
      </c>
    </row>
    <row r="2543" spans="1:84">
      <c r="A2543" s="149"/>
      <c r="B2543" s="151"/>
      <c r="C2543" s="151"/>
      <c r="D2543" s="151"/>
      <c r="E2543" s="375"/>
      <c r="F2543" s="592"/>
      <c r="G2543" s="168"/>
      <c r="H2543" s="168"/>
      <c r="I2543" s="168"/>
      <c r="J2543" s="168"/>
      <c r="K2543" s="168"/>
      <c r="L2543" s="168"/>
      <c r="M2543" s="168"/>
      <c r="N2543" s="168"/>
      <c r="O2543" s="168"/>
      <c r="P2543" s="168"/>
      <c r="Q2543" s="168"/>
      <c r="R2543" s="168"/>
      <c r="S2543" s="502"/>
      <c r="T2543" s="168"/>
      <c r="U2543" s="168"/>
      <c r="V2543" s="168"/>
      <c r="W2543" s="168"/>
      <c r="X2543" s="168"/>
      <c r="Y2543" s="168"/>
      <c r="Z2543" s="168"/>
      <c r="AA2543" s="168"/>
      <c r="AB2543" s="168"/>
      <c r="AC2543" s="168"/>
      <c r="AD2543" s="168"/>
      <c r="AE2543" s="168"/>
      <c r="AF2543" s="502"/>
      <c r="AG2543" s="168"/>
      <c r="AH2543" s="168"/>
      <c r="AI2543" s="168"/>
      <c r="AJ2543" s="168"/>
      <c r="AK2543" s="168"/>
      <c r="AL2543" s="168"/>
      <c r="AM2543" s="168"/>
      <c r="AN2543" s="168"/>
      <c r="AO2543" s="168"/>
      <c r="AP2543" s="168"/>
      <c r="AQ2543" s="168"/>
      <c r="AR2543" s="168"/>
      <c r="AS2543" s="502"/>
      <c r="AT2543" s="168"/>
      <c r="AU2543" s="168"/>
      <c r="AV2543" s="168"/>
      <c r="AW2543" s="569"/>
      <c r="AX2543" s="569"/>
      <c r="AY2543" s="569"/>
      <c r="AZ2543" s="168"/>
      <c r="BA2543" s="168"/>
      <c r="BB2543" s="168"/>
      <c r="BC2543" s="168"/>
      <c r="BD2543" s="168"/>
      <c r="BE2543" s="168"/>
      <c r="BF2543" s="523"/>
    </row>
    <row r="2544" spans="1:84">
      <c r="A2544" s="149"/>
      <c r="B2544" s="151" t="s">
        <v>305</v>
      </c>
      <c r="C2544" s="151"/>
      <c r="D2544" s="151"/>
      <c r="E2544" s="375"/>
      <c r="F2544" s="592">
        <f>SUM(F2459,F2542)</f>
        <v>702</v>
      </c>
      <c r="G2544" s="168">
        <f t="shared" ref="G2544" si="12416">SUM(G2459,G2542)</f>
        <v>51</v>
      </c>
      <c r="H2544" s="168">
        <f t="shared" ref="H2544:BE2544" si="12417">SUM(H2459,H2542)</f>
        <v>59</v>
      </c>
      <c r="I2544" s="168">
        <f t="shared" si="12417"/>
        <v>110</v>
      </c>
      <c r="J2544" s="168">
        <f t="shared" si="12417"/>
        <v>28</v>
      </c>
      <c r="K2544" s="168">
        <f t="shared" si="12417"/>
        <v>14</v>
      </c>
      <c r="L2544" s="168">
        <f t="shared" si="12417"/>
        <v>42</v>
      </c>
      <c r="M2544" s="168">
        <f t="shared" si="12417"/>
        <v>2</v>
      </c>
      <c r="N2544" s="168">
        <f t="shared" si="12417"/>
        <v>2</v>
      </c>
      <c r="O2544" s="168">
        <f t="shared" si="12417"/>
        <v>4</v>
      </c>
      <c r="P2544" s="168">
        <f t="shared" si="12417"/>
        <v>72</v>
      </c>
      <c r="Q2544" s="168">
        <f t="shared" si="12417"/>
        <v>47</v>
      </c>
      <c r="R2544" s="168">
        <f t="shared" si="12417"/>
        <v>119</v>
      </c>
      <c r="S2544" s="502">
        <f t="shared" si="12417"/>
        <v>0</v>
      </c>
      <c r="T2544" s="168">
        <f t="shared" si="12417"/>
        <v>0</v>
      </c>
      <c r="U2544" s="168">
        <f t="shared" si="12417"/>
        <v>0</v>
      </c>
      <c r="V2544" s="168">
        <f t="shared" si="12417"/>
        <v>0</v>
      </c>
      <c r="W2544" s="168">
        <f t="shared" si="12417"/>
        <v>0</v>
      </c>
      <c r="X2544" s="168">
        <f t="shared" si="12417"/>
        <v>0</v>
      </c>
      <c r="Y2544" s="168">
        <f t="shared" si="12417"/>
        <v>0</v>
      </c>
      <c r="Z2544" s="168">
        <f t="shared" si="12417"/>
        <v>0</v>
      </c>
      <c r="AA2544" s="168">
        <f t="shared" si="12417"/>
        <v>0</v>
      </c>
      <c r="AB2544" s="168">
        <f t="shared" si="12417"/>
        <v>0</v>
      </c>
      <c r="AC2544" s="168">
        <f t="shared" si="12417"/>
        <v>0</v>
      </c>
      <c r="AD2544" s="168">
        <f t="shared" si="12417"/>
        <v>0</v>
      </c>
      <c r="AE2544" s="168">
        <f t="shared" si="12417"/>
        <v>0</v>
      </c>
      <c r="AF2544" s="502">
        <f t="shared" si="12417"/>
        <v>0</v>
      </c>
      <c r="AG2544" s="168">
        <f t="shared" si="12417"/>
        <v>0</v>
      </c>
      <c r="AH2544" s="168">
        <f t="shared" si="12417"/>
        <v>0</v>
      </c>
      <c r="AI2544" s="168">
        <f t="shared" si="12417"/>
        <v>0</v>
      </c>
      <c r="AJ2544" s="168">
        <f t="shared" si="12417"/>
        <v>0</v>
      </c>
      <c r="AK2544" s="168">
        <f t="shared" si="12417"/>
        <v>0</v>
      </c>
      <c r="AL2544" s="168">
        <f t="shared" si="12417"/>
        <v>0</v>
      </c>
      <c r="AM2544" s="168">
        <f t="shared" si="12417"/>
        <v>0</v>
      </c>
      <c r="AN2544" s="168">
        <f t="shared" si="12417"/>
        <v>0</v>
      </c>
      <c r="AO2544" s="168">
        <f t="shared" si="12417"/>
        <v>0</v>
      </c>
      <c r="AP2544" s="168">
        <f t="shared" si="12417"/>
        <v>0</v>
      </c>
      <c r="AQ2544" s="168">
        <f t="shared" si="12417"/>
        <v>0</v>
      </c>
      <c r="AR2544" s="168">
        <f t="shared" si="12417"/>
        <v>0</v>
      </c>
      <c r="AS2544" s="502">
        <f t="shared" si="12417"/>
        <v>0</v>
      </c>
      <c r="AT2544" s="168">
        <f t="shared" si="12417"/>
        <v>1</v>
      </c>
      <c r="AU2544" s="168">
        <f t="shared" si="12417"/>
        <v>1</v>
      </c>
      <c r="AV2544" s="168">
        <f t="shared" si="12417"/>
        <v>2</v>
      </c>
      <c r="AW2544" s="569">
        <f t="shared" si="12417"/>
        <v>154</v>
      </c>
      <c r="AX2544" s="569">
        <f t="shared" si="12417"/>
        <v>123</v>
      </c>
      <c r="AY2544" s="569">
        <f t="shared" si="12417"/>
        <v>277</v>
      </c>
      <c r="AZ2544" s="168">
        <f t="shared" si="12417"/>
        <v>18</v>
      </c>
      <c r="BA2544" s="168">
        <f t="shared" si="12417"/>
        <v>18</v>
      </c>
      <c r="BB2544" s="168">
        <f t="shared" si="12417"/>
        <v>36</v>
      </c>
      <c r="BC2544" s="168">
        <f t="shared" si="12417"/>
        <v>2</v>
      </c>
      <c r="BD2544" s="168">
        <f t="shared" si="12417"/>
        <v>0</v>
      </c>
      <c r="BE2544" s="168">
        <f t="shared" si="12417"/>
        <v>2</v>
      </c>
      <c r="BF2544" s="523"/>
      <c r="BG2544" s="605">
        <f>SUM(F2544,S2544,AF2544,AS2544)</f>
        <v>702</v>
      </c>
      <c r="BH2544" s="533">
        <f>SUM(G2544,T2544,AG2544)</f>
        <v>51</v>
      </c>
      <c r="BI2544" s="533">
        <f t="shared" ref="BI2544" si="12418">SUM(H2544,U2544,AH2544)</f>
        <v>59</v>
      </c>
      <c r="BJ2544" s="533">
        <f t="shared" ref="BJ2544" si="12419">SUM(I2544,V2544,AI2544)</f>
        <v>110</v>
      </c>
      <c r="BK2544" s="533">
        <f t="shared" ref="BK2544" si="12420">SUM(J2544,W2544,AJ2544)</f>
        <v>28</v>
      </c>
      <c r="BL2544" s="533">
        <f t="shared" ref="BL2544" si="12421">SUM(K2544,X2544,AK2544)</f>
        <v>14</v>
      </c>
      <c r="BM2544" s="533">
        <f t="shared" ref="BM2544" si="12422">SUM(L2544,Y2544,AL2544)</f>
        <v>42</v>
      </c>
      <c r="BN2544" s="533">
        <f>SUM(M2544,Z2544,AM2544)</f>
        <v>2</v>
      </c>
      <c r="BO2544" s="533">
        <f t="shared" ref="BO2544" si="12423">SUM(N2544,AA2544,AN2544)</f>
        <v>2</v>
      </c>
      <c r="BP2544" s="533">
        <f t="shared" ref="BP2544" si="12424">SUM(O2544,AB2544,AO2544)</f>
        <v>4</v>
      </c>
      <c r="BQ2544" s="533">
        <f t="shared" ref="BQ2544" si="12425">SUM(P2544,AC2544,AP2544)</f>
        <v>72</v>
      </c>
      <c r="BR2544" s="533">
        <f t="shared" ref="BR2544" si="12426">SUM(Q2544,AD2544,AQ2544)</f>
        <v>47</v>
      </c>
      <c r="BS2544" s="533">
        <f t="shared" ref="BS2544" si="12427">SUM(R2544,AE2544,AR2544)</f>
        <v>119</v>
      </c>
      <c r="BT2544" s="533">
        <f>AT2544</f>
        <v>1</v>
      </c>
      <c r="BU2544" s="533">
        <f t="shared" ref="BU2544" si="12428">AU2544</f>
        <v>1</v>
      </c>
      <c r="BV2544" s="533">
        <f t="shared" ref="BV2544" si="12429">AV2544</f>
        <v>2</v>
      </c>
      <c r="BW2544" s="536">
        <f>SUM(BH2544,BK2544,BN2544,BQ2544,BT2544)</f>
        <v>154</v>
      </c>
      <c r="BX2544" s="536">
        <f t="shared" ref="BX2544" si="12430">SUM(BI2544,BL2544,BO2544,BR2544,BU2544)</f>
        <v>123</v>
      </c>
      <c r="BY2544" s="536">
        <f t="shared" ref="BY2544" si="12431">SUM(BJ2544,BM2544,BP2544,BS2544,BV2544)</f>
        <v>277</v>
      </c>
      <c r="BZ2544" t="s">
        <v>74</v>
      </c>
      <c r="CA2544" s="553">
        <f>AZ2544</f>
        <v>18</v>
      </c>
      <c r="CB2544" s="553">
        <f t="shared" ref="CB2544" si="12432">BA2544</f>
        <v>18</v>
      </c>
      <c r="CC2544" s="553">
        <f t="shared" ref="CC2544" si="12433">BB2544</f>
        <v>36</v>
      </c>
      <c r="CD2544" s="553">
        <f>BC2544</f>
        <v>2</v>
      </c>
      <c r="CE2544" s="553">
        <f t="shared" ref="CE2544" si="12434">BD2544</f>
        <v>0</v>
      </c>
      <c r="CF2544" s="553">
        <f t="shared" ref="CF2544" si="12435">BE2544</f>
        <v>2</v>
      </c>
    </row>
    <row r="2545" spans="1:84" ht="0.75" customHeight="1">
      <c r="A2545" s="149"/>
      <c r="B2545" s="151"/>
      <c r="C2545" s="151"/>
      <c r="D2545" s="151"/>
      <c r="E2545" s="375"/>
      <c r="F2545" s="592"/>
      <c r="G2545" s="168"/>
      <c r="H2545" s="168"/>
      <c r="I2545" s="168"/>
      <c r="J2545" s="168"/>
      <c r="K2545" s="168"/>
      <c r="L2545" s="168"/>
      <c r="M2545" s="168"/>
      <c r="N2545" s="168"/>
      <c r="O2545" s="168"/>
      <c r="P2545" s="168"/>
      <c r="Q2545" s="168"/>
      <c r="R2545" s="168"/>
      <c r="S2545" s="502"/>
      <c r="T2545" s="168"/>
      <c r="U2545" s="168"/>
      <c r="V2545" s="168"/>
      <c r="W2545" s="168"/>
      <c r="X2545" s="168"/>
      <c r="Y2545" s="168"/>
      <c r="Z2545" s="168"/>
      <c r="AA2545" s="168"/>
      <c r="AB2545" s="168"/>
      <c r="AC2545" s="168"/>
      <c r="AD2545" s="168"/>
      <c r="AE2545" s="168"/>
      <c r="AF2545" s="502"/>
      <c r="AG2545" s="168"/>
      <c r="AH2545" s="168"/>
      <c r="AI2545" s="168"/>
      <c r="AJ2545" s="168"/>
      <c r="AK2545" s="168"/>
      <c r="AL2545" s="168"/>
      <c r="AM2545" s="168"/>
      <c r="AN2545" s="168"/>
      <c r="AO2545" s="168"/>
      <c r="AP2545" s="168"/>
      <c r="AQ2545" s="168"/>
      <c r="AR2545" s="168"/>
      <c r="AS2545" s="502"/>
      <c r="AT2545" s="168"/>
      <c r="AU2545" s="168"/>
      <c r="AV2545" s="168"/>
      <c r="AW2545" s="569"/>
      <c r="AX2545" s="569"/>
      <c r="AY2545" s="569"/>
      <c r="AZ2545" s="168"/>
      <c r="BA2545" s="168"/>
      <c r="BB2545" s="168"/>
      <c r="BC2545" s="168"/>
      <c r="BD2545" s="168"/>
      <c r="BE2545" s="168"/>
      <c r="BF2545" s="523"/>
    </row>
    <row r="2546" spans="1:84" hidden="1">
      <c r="A2546" s="149"/>
      <c r="B2546" s="151"/>
      <c r="C2546" s="151"/>
      <c r="D2546" s="151"/>
      <c r="E2546" s="375"/>
      <c r="F2546" s="592"/>
      <c r="G2546" s="168"/>
      <c r="H2546" s="168"/>
      <c r="I2546" s="168"/>
      <c r="J2546" s="168"/>
      <c r="K2546" s="168"/>
      <c r="L2546" s="168"/>
      <c r="M2546" s="168"/>
      <c r="N2546" s="168"/>
      <c r="O2546" s="168"/>
      <c r="P2546" s="168"/>
      <c r="Q2546" s="168"/>
      <c r="R2546" s="168"/>
      <c r="S2546" s="502"/>
      <c r="T2546" s="168"/>
      <c r="U2546" s="168"/>
      <c r="V2546" s="168"/>
      <c r="W2546" s="168"/>
      <c r="X2546" s="168"/>
      <c r="Y2546" s="168"/>
      <c r="Z2546" s="168"/>
      <c r="AA2546" s="168"/>
      <c r="AB2546" s="168"/>
      <c r="AC2546" s="168"/>
      <c r="AD2546" s="168"/>
      <c r="AE2546" s="168"/>
      <c r="AF2546" s="502"/>
      <c r="AG2546" s="168"/>
      <c r="AH2546" s="168"/>
      <c r="AI2546" s="168"/>
      <c r="AJ2546" s="168"/>
      <c r="AK2546" s="168"/>
      <c r="AL2546" s="168"/>
      <c r="AM2546" s="168"/>
      <c r="AN2546" s="168"/>
      <c r="AO2546" s="168"/>
      <c r="AP2546" s="168"/>
      <c r="AQ2546" s="168"/>
      <c r="AR2546" s="168"/>
      <c r="AS2546" s="502"/>
      <c r="AT2546" s="168"/>
      <c r="AU2546" s="168"/>
      <c r="AV2546" s="168"/>
      <c r="AW2546" s="569"/>
      <c r="AX2546" s="569"/>
      <c r="AY2546" s="569"/>
      <c r="AZ2546" s="168"/>
      <c r="BA2546" s="168"/>
      <c r="BB2546" s="168"/>
      <c r="BC2546" s="168"/>
      <c r="BD2546" s="168"/>
      <c r="BE2546" s="168"/>
      <c r="BF2546" s="523"/>
    </row>
    <row r="2547" spans="1:84">
      <c r="A2547" s="149"/>
      <c r="B2547" s="151" t="s">
        <v>107</v>
      </c>
      <c r="C2547" s="151"/>
      <c r="D2547" s="151"/>
      <c r="E2547" s="288"/>
      <c r="F2547" s="592"/>
      <c r="G2547" s="159"/>
      <c r="H2547" s="159"/>
      <c r="I2547" s="275"/>
      <c r="J2547" s="159"/>
      <c r="K2547" s="159"/>
      <c r="L2547" s="275"/>
      <c r="M2547" s="159"/>
      <c r="N2547" s="159"/>
      <c r="O2547" s="275"/>
      <c r="P2547" s="159"/>
      <c r="Q2547" s="159"/>
      <c r="R2547" s="275"/>
      <c r="S2547" s="500"/>
      <c r="T2547" s="275"/>
      <c r="U2547" s="275"/>
      <c r="V2547" s="275"/>
      <c r="W2547" s="275"/>
      <c r="X2547" s="275"/>
      <c r="Y2547" s="275"/>
      <c r="Z2547" s="275"/>
      <c r="AA2547" s="275"/>
      <c r="AB2547" s="275"/>
      <c r="AC2547" s="275"/>
      <c r="AD2547" s="275"/>
      <c r="AE2547" s="275"/>
      <c r="AF2547" s="500"/>
      <c r="AG2547" s="275"/>
      <c r="AH2547" s="275"/>
      <c r="AI2547" s="275"/>
      <c r="AJ2547" s="275"/>
      <c r="AK2547" s="275"/>
      <c r="AL2547" s="275"/>
      <c r="AM2547" s="275"/>
      <c r="AN2547" s="275"/>
      <c r="AO2547" s="275"/>
      <c r="AP2547" s="275"/>
      <c r="AQ2547" s="275"/>
      <c r="AR2547" s="275"/>
      <c r="AS2547" s="500"/>
      <c r="AT2547" s="275"/>
      <c r="AU2547" s="275"/>
      <c r="AV2547" s="275"/>
      <c r="AW2547" s="567"/>
      <c r="AX2547" s="567"/>
      <c r="AY2547" s="567"/>
      <c r="AZ2547" s="159"/>
      <c r="BA2547" s="159"/>
      <c r="BB2547" s="159"/>
      <c r="BC2547" s="275"/>
      <c r="BD2547" s="275"/>
      <c r="BE2547" s="275"/>
      <c r="BF2547" s="521"/>
    </row>
    <row r="2548" spans="1:84">
      <c r="A2548" s="149"/>
      <c r="B2548" s="149" t="s">
        <v>492</v>
      </c>
      <c r="C2548" s="151"/>
      <c r="D2548" s="151" t="s">
        <v>770</v>
      </c>
      <c r="E2548" s="375" t="s">
        <v>840</v>
      </c>
      <c r="F2548" s="592"/>
      <c r="G2548" s="159"/>
      <c r="H2548" s="159"/>
      <c r="I2548" s="275"/>
      <c r="J2548" s="159"/>
      <c r="K2548" s="159"/>
      <c r="L2548" s="275"/>
      <c r="M2548" s="159"/>
      <c r="N2548" s="159"/>
      <c r="O2548" s="275"/>
      <c r="P2548" s="159"/>
      <c r="Q2548" s="159"/>
      <c r="R2548" s="275"/>
      <c r="S2548" s="500"/>
      <c r="T2548" s="275"/>
      <c r="U2548" s="275"/>
      <c r="V2548" s="275"/>
      <c r="W2548" s="275"/>
      <c r="X2548" s="275"/>
      <c r="Y2548" s="275"/>
      <c r="Z2548" s="275"/>
      <c r="AA2548" s="275"/>
      <c r="AB2548" s="275"/>
      <c r="AC2548" s="275"/>
      <c r="AD2548" s="275"/>
      <c r="AE2548" s="275"/>
      <c r="AF2548" s="500"/>
      <c r="AG2548" s="275"/>
      <c r="AH2548" s="275"/>
      <c r="AI2548" s="275"/>
      <c r="AJ2548" s="275"/>
      <c r="AK2548" s="275"/>
      <c r="AL2548" s="275"/>
      <c r="AM2548" s="275"/>
      <c r="AN2548" s="275"/>
      <c r="AO2548" s="275"/>
      <c r="AP2548" s="275"/>
      <c r="AQ2548" s="275"/>
      <c r="AR2548" s="275"/>
      <c r="AS2548" s="500"/>
      <c r="AT2548" s="275"/>
      <c r="AU2548" s="275"/>
      <c r="AV2548" s="275"/>
      <c r="AW2548" s="567"/>
      <c r="AX2548" s="567"/>
      <c r="AY2548" s="567"/>
      <c r="AZ2548" s="159"/>
      <c r="BA2548" s="159"/>
      <c r="BB2548" s="275"/>
      <c r="BC2548" s="275"/>
      <c r="BD2548" s="275"/>
      <c r="BE2548" s="275"/>
      <c r="BF2548" s="521"/>
    </row>
    <row r="2549" spans="1:84">
      <c r="A2549" s="149" t="s">
        <v>74</v>
      </c>
      <c r="B2549" s="149"/>
      <c r="C2549" s="151"/>
      <c r="D2549" s="151"/>
      <c r="E2549" s="288" t="s">
        <v>77</v>
      </c>
      <c r="F2549" s="592">
        <v>50</v>
      </c>
      <c r="G2549" s="159">
        <v>3</v>
      </c>
      <c r="H2549" s="159">
        <v>0</v>
      </c>
      <c r="I2549" s="275">
        <f>SUM(G2549:H2549)</f>
        <v>3</v>
      </c>
      <c r="J2549" s="159"/>
      <c r="K2549" s="159"/>
      <c r="L2549" s="275">
        <f>SUM(J2549:K2549)</f>
        <v>0</v>
      </c>
      <c r="M2549" s="159"/>
      <c r="N2549" s="159"/>
      <c r="O2549" s="275">
        <f>SUM(M2549:N2549)</f>
        <v>0</v>
      </c>
      <c r="P2549" s="159">
        <v>1</v>
      </c>
      <c r="Q2549" s="159">
        <v>0</v>
      </c>
      <c r="R2549" s="275">
        <f>SUM(P2549:Q2549)</f>
        <v>1</v>
      </c>
      <c r="S2549" s="500"/>
      <c r="T2549" s="275"/>
      <c r="U2549" s="275"/>
      <c r="V2549" s="275">
        <f>SUM(T2549:U2549)</f>
        <v>0</v>
      </c>
      <c r="W2549" s="275"/>
      <c r="X2549" s="275"/>
      <c r="Y2549" s="275">
        <f>SUM(W2549:X2549)</f>
        <v>0</v>
      </c>
      <c r="Z2549" s="275"/>
      <c r="AA2549" s="275"/>
      <c r="AB2549" s="275">
        <f>SUM(Z2549:AA2549)</f>
        <v>0</v>
      </c>
      <c r="AC2549" s="275"/>
      <c r="AD2549" s="275"/>
      <c r="AE2549" s="275">
        <f>SUM(AC2549:AD2549)</f>
        <v>0</v>
      </c>
      <c r="AF2549" s="500"/>
      <c r="AG2549" s="275"/>
      <c r="AH2549" s="275"/>
      <c r="AI2549" s="275">
        <f>SUM(AG2549:AH2549)</f>
        <v>0</v>
      </c>
      <c r="AJ2549" s="275"/>
      <c r="AK2549" s="275"/>
      <c r="AL2549" s="275">
        <f>SUM(AJ2549:AK2549)</f>
        <v>0</v>
      </c>
      <c r="AM2549" s="275"/>
      <c r="AN2549" s="275"/>
      <c r="AO2549" s="275">
        <f>SUM(AM2549:AN2549)</f>
        <v>0</v>
      </c>
      <c r="AP2549" s="275"/>
      <c r="AQ2549" s="275"/>
      <c r="AR2549" s="275">
        <f>SUM(AP2549:AQ2549)</f>
        <v>0</v>
      </c>
      <c r="AS2549" s="500"/>
      <c r="AT2549" s="275"/>
      <c r="AU2549" s="275"/>
      <c r="AV2549" s="275">
        <f>SUM(AT2549:AU2549)</f>
        <v>0</v>
      </c>
      <c r="AW2549" s="567">
        <f t="shared" ref="AW2549:AW2550" si="12436">SUM(G2549,J2549,M2549,P2549,T2549,W2549,Z2549,AC2549,AG2549,AJ2549,AM2549,AP2549,AT2549)</f>
        <v>4</v>
      </c>
      <c r="AX2549" s="567">
        <f t="shared" ref="AX2549:AX2550" si="12437">SUM(H2549,K2549,N2549,Q2549,U2549,X2549,AA2549,AD2549,AH2549,AK2549,AN2549,AQ2549,AU2549)</f>
        <v>0</v>
      </c>
      <c r="AY2549" s="567">
        <f t="shared" ref="AY2549:AY2550" si="12438">SUM(I2549,L2549,O2549,R2549,V2549,Y2549,AB2549,AE2549,AI2549,AL2549,AO2549,AR2549,AV2549)</f>
        <v>4</v>
      </c>
      <c r="AZ2549" s="159"/>
      <c r="BA2549" s="159"/>
      <c r="BB2549" s="275">
        <f>SUM(AZ2549:BA2549)</f>
        <v>0</v>
      </c>
      <c r="BC2549" s="275"/>
      <c r="BD2549" s="275"/>
      <c r="BE2549" s="275">
        <f>SUM(BC2549:BD2549)</f>
        <v>0</v>
      </c>
      <c r="BF2549" s="521"/>
      <c r="BG2549" s="605">
        <f>SUM(F2549,S2549,AF2549,AS2549)</f>
        <v>50</v>
      </c>
      <c r="BH2549" s="533">
        <f>SUM(G2549,T2549,AG2549)</f>
        <v>3</v>
      </c>
      <c r="BI2549" s="533">
        <f t="shared" ref="BI2549:BI2551" si="12439">SUM(H2549,U2549,AH2549)</f>
        <v>0</v>
      </c>
      <c r="BJ2549" s="533">
        <f t="shared" ref="BJ2549:BJ2551" si="12440">SUM(I2549,V2549,AI2549)</f>
        <v>3</v>
      </c>
      <c r="BK2549" s="533">
        <f t="shared" ref="BK2549:BK2551" si="12441">SUM(J2549,W2549,AJ2549)</f>
        <v>0</v>
      </c>
      <c r="BL2549" s="533">
        <f t="shared" ref="BL2549:BL2551" si="12442">SUM(K2549,X2549,AK2549)</f>
        <v>0</v>
      </c>
      <c r="BM2549" s="533">
        <f t="shared" ref="BM2549:BM2551" si="12443">SUM(L2549,Y2549,AL2549)</f>
        <v>0</v>
      </c>
      <c r="BN2549" s="533">
        <f>SUM(M2549,Z2549,AM2549)</f>
        <v>0</v>
      </c>
      <c r="BO2549" s="533">
        <f t="shared" ref="BO2549:BO2551" si="12444">SUM(N2549,AA2549,AN2549)</f>
        <v>0</v>
      </c>
      <c r="BP2549" s="533">
        <f t="shared" ref="BP2549:BP2551" si="12445">SUM(O2549,AB2549,AO2549)</f>
        <v>0</v>
      </c>
      <c r="BQ2549" s="533">
        <f t="shared" ref="BQ2549:BQ2551" si="12446">SUM(P2549,AC2549,AP2549)</f>
        <v>1</v>
      </c>
      <c r="BR2549" s="533">
        <f t="shared" ref="BR2549:BR2551" si="12447">SUM(Q2549,AD2549,AQ2549)</f>
        <v>0</v>
      </c>
      <c r="BS2549" s="533">
        <f t="shared" ref="BS2549:BS2551" si="12448">SUM(R2549,AE2549,AR2549)</f>
        <v>1</v>
      </c>
      <c r="BT2549" s="533">
        <f>AT2549</f>
        <v>0</v>
      </c>
      <c r="BU2549" s="533">
        <f t="shared" ref="BU2549:BU2551" si="12449">AU2549</f>
        <v>0</v>
      </c>
      <c r="BV2549" s="533">
        <f t="shared" ref="BV2549:BV2551" si="12450">AV2549</f>
        <v>0</v>
      </c>
      <c r="BW2549" s="536">
        <f>SUM(BH2549,BK2549,BN2549,BQ2549,BT2549)</f>
        <v>4</v>
      </c>
      <c r="BX2549" s="536">
        <f t="shared" ref="BX2549:BX2551" si="12451">SUM(BI2549,BL2549,BO2549,BR2549,BU2549)</f>
        <v>0</v>
      </c>
      <c r="BY2549" s="536">
        <f t="shared" ref="BY2549:BY2551" si="12452">SUM(BJ2549,BM2549,BP2549,BS2549,BV2549)</f>
        <v>4</v>
      </c>
      <c r="BZ2549" t="s">
        <v>74</v>
      </c>
      <c r="CA2549" s="553">
        <f>AZ2549</f>
        <v>0</v>
      </c>
      <c r="CB2549" s="553">
        <f t="shared" ref="CB2549:CB2551" si="12453">BA2549</f>
        <v>0</v>
      </c>
      <c r="CC2549" s="553">
        <f t="shared" ref="CC2549:CC2551" si="12454">BB2549</f>
        <v>0</v>
      </c>
      <c r="CD2549" s="553">
        <f>BC2549</f>
        <v>0</v>
      </c>
      <c r="CE2549" s="553">
        <f t="shared" ref="CE2549:CE2551" si="12455">BD2549</f>
        <v>0</v>
      </c>
      <c r="CF2549" s="553">
        <f t="shared" ref="CF2549:CF2551" si="12456">BE2549</f>
        <v>0</v>
      </c>
    </row>
    <row r="2550" spans="1:84">
      <c r="A2550" s="149"/>
      <c r="B2550" s="149"/>
      <c r="C2550" s="151"/>
      <c r="D2550" s="151"/>
      <c r="E2550" s="288" t="s">
        <v>78</v>
      </c>
      <c r="F2550" s="592">
        <v>50</v>
      </c>
      <c r="G2550" s="159">
        <v>1</v>
      </c>
      <c r="H2550" s="159">
        <v>0</v>
      </c>
      <c r="I2550" s="275">
        <f>SUM(G2550:H2550)</f>
        <v>1</v>
      </c>
      <c r="J2550" s="159"/>
      <c r="K2550" s="159"/>
      <c r="L2550" s="275">
        <f>SUM(J2550:K2550)</f>
        <v>0</v>
      </c>
      <c r="M2550" s="159"/>
      <c r="N2550" s="159"/>
      <c r="O2550" s="275">
        <f>SUM(M2550:N2550)</f>
        <v>0</v>
      </c>
      <c r="P2550" s="159">
        <v>0</v>
      </c>
      <c r="Q2550" s="159">
        <v>0</v>
      </c>
      <c r="R2550" s="275">
        <f>SUM(P2550:Q2550)</f>
        <v>0</v>
      </c>
      <c r="S2550" s="500"/>
      <c r="T2550" s="275"/>
      <c r="U2550" s="275"/>
      <c r="V2550" s="275">
        <f>SUM(T2550:U2550)</f>
        <v>0</v>
      </c>
      <c r="W2550" s="275"/>
      <c r="X2550" s="275"/>
      <c r="Y2550" s="275">
        <f>SUM(W2550:X2550)</f>
        <v>0</v>
      </c>
      <c r="Z2550" s="275"/>
      <c r="AA2550" s="275"/>
      <c r="AB2550" s="275">
        <f>SUM(Z2550:AA2550)</f>
        <v>0</v>
      </c>
      <c r="AC2550" s="275"/>
      <c r="AD2550" s="275"/>
      <c r="AE2550" s="275">
        <f>SUM(AC2550:AD2550)</f>
        <v>0</v>
      </c>
      <c r="AF2550" s="500"/>
      <c r="AG2550" s="275"/>
      <c r="AH2550" s="275"/>
      <c r="AI2550" s="275">
        <f>SUM(AG2550:AH2550)</f>
        <v>0</v>
      </c>
      <c r="AJ2550" s="275"/>
      <c r="AK2550" s="275"/>
      <c r="AL2550" s="275">
        <f>SUM(AJ2550:AK2550)</f>
        <v>0</v>
      </c>
      <c r="AM2550" s="275"/>
      <c r="AN2550" s="275"/>
      <c r="AO2550" s="275">
        <f>SUM(AM2550:AN2550)</f>
        <v>0</v>
      </c>
      <c r="AP2550" s="275"/>
      <c r="AQ2550" s="275"/>
      <c r="AR2550" s="275">
        <f>SUM(AP2550:AQ2550)</f>
        <v>0</v>
      </c>
      <c r="AS2550" s="500"/>
      <c r="AT2550" s="275"/>
      <c r="AU2550" s="275"/>
      <c r="AV2550" s="275">
        <f>SUM(AT2550:AU2550)</f>
        <v>0</v>
      </c>
      <c r="AW2550" s="567">
        <f t="shared" si="12436"/>
        <v>1</v>
      </c>
      <c r="AX2550" s="567">
        <f t="shared" si="12437"/>
        <v>0</v>
      </c>
      <c r="AY2550" s="567">
        <f t="shared" si="12438"/>
        <v>1</v>
      </c>
      <c r="AZ2550" s="159"/>
      <c r="BA2550" s="159"/>
      <c r="BB2550" s="275">
        <f>SUM(AZ2550:BA2550)</f>
        <v>0</v>
      </c>
      <c r="BC2550" s="275"/>
      <c r="BD2550" s="275"/>
      <c r="BE2550" s="275">
        <f>SUM(BC2550:BD2550)</f>
        <v>0</v>
      </c>
      <c r="BF2550" s="521"/>
      <c r="BG2550" s="605">
        <f>SUM(F2550,S2550,AF2550,AS2550)</f>
        <v>50</v>
      </c>
      <c r="BH2550" s="533">
        <f>SUM(G2550,T2550,AG2550)</f>
        <v>1</v>
      </c>
      <c r="BI2550" s="533">
        <f t="shared" si="12439"/>
        <v>0</v>
      </c>
      <c r="BJ2550" s="533">
        <f t="shared" si="12440"/>
        <v>1</v>
      </c>
      <c r="BK2550" s="533">
        <f t="shared" si="12441"/>
        <v>0</v>
      </c>
      <c r="BL2550" s="533">
        <f t="shared" si="12442"/>
        <v>0</v>
      </c>
      <c r="BM2550" s="533">
        <f t="shared" si="12443"/>
        <v>0</v>
      </c>
      <c r="BN2550" s="533">
        <f>SUM(M2550,Z2550,AM2550)</f>
        <v>0</v>
      </c>
      <c r="BO2550" s="533">
        <f t="shared" si="12444"/>
        <v>0</v>
      </c>
      <c r="BP2550" s="533">
        <f t="shared" si="12445"/>
        <v>0</v>
      </c>
      <c r="BQ2550" s="533">
        <f t="shared" si="12446"/>
        <v>0</v>
      </c>
      <c r="BR2550" s="533">
        <f t="shared" si="12447"/>
        <v>0</v>
      </c>
      <c r="BS2550" s="533">
        <f t="shared" si="12448"/>
        <v>0</v>
      </c>
      <c r="BT2550" s="533">
        <f>AT2550</f>
        <v>0</v>
      </c>
      <c r="BU2550" s="533">
        <f t="shared" si="12449"/>
        <v>0</v>
      </c>
      <c r="BV2550" s="533">
        <f t="shared" si="12450"/>
        <v>0</v>
      </c>
      <c r="BW2550" s="536">
        <f>SUM(BH2550,BK2550,BN2550,BQ2550,BT2550)</f>
        <v>1</v>
      </c>
      <c r="BX2550" s="536">
        <f t="shared" si="12451"/>
        <v>0</v>
      </c>
      <c r="BY2550" s="536">
        <f t="shared" si="12452"/>
        <v>1</v>
      </c>
      <c r="BZ2550" t="s">
        <v>74</v>
      </c>
      <c r="CA2550" s="553">
        <f>AZ2550</f>
        <v>0</v>
      </c>
      <c r="CB2550" s="553">
        <f t="shared" si="12453"/>
        <v>0</v>
      </c>
      <c r="CC2550" s="553">
        <f t="shared" si="12454"/>
        <v>0</v>
      </c>
      <c r="CD2550" s="553">
        <f>BC2550</f>
        <v>0</v>
      </c>
      <c r="CE2550" s="553">
        <f t="shared" si="12455"/>
        <v>0</v>
      </c>
      <c r="CF2550" s="553">
        <f t="shared" si="12456"/>
        <v>0</v>
      </c>
    </row>
    <row r="2551" spans="1:84">
      <c r="A2551" s="149"/>
      <c r="B2551" s="149"/>
      <c r="C2551" s="151"/>
      <c r="D2551" s="151"/>
      <c r="E2551" s="288"/>
      <c r="F2551" s="592">
        <f t="shared" ref="F2551:BE2551" si="12457">SUM(F2549:F2550)</f>
        <v>100</v>
      </c>
      <c r="G2551" s="168">
        <f t="shared" si="12457"/>
        <v>4</v>
      </c>
      <c r="H2551" s="168">
        <f t="shared" si="12457"/>
        <v>0</v>
      </c>
      <c r="I2551" s="168">
        <f t="shared" si="12457"/>
        <v>4</v>
      </c>
      <c r="J2551" s="168">
        <f t="shared" si="12457"/>
        <v>0</v>
      </c>
      <c r="K2551" s="168">
        <f t="shared" si="12457"/>
        <v>0</v>
      </c>
      <c r="L2551" s="168">
        <f t="shared" si="12457"/>
        <v>0</v>
      </c>
      <c r="M2551" s="168">
        <f t="shared" si="12457"/>
        <v>0</v>
      </c>
      <c r="N2551" s="168">
        <f t="shared" si="12457"/>
        <v>0</v>
      </c>
      <c r="O2551" s="168">
        <f t="shared" si="12457"/>
        <v>0</v>
      </c>
      <c r="P2551" s="168">
        <f t="shared" si="12457"/>
        <v>1</v>
      </c>
      <c r="Q2551" s="168">
        <f t="shared" si="12457"/>
        <v>0</v>
      </c>
      <c r="R2551" s="168">
        <f t="shared" si="12457"/>
        <v>1</v>
      </c>
      <c r="S2551" s="502">
        <f t="shared" si="12457"/>
        <v>0</v>
      </c>
      <c r="T2551" s="168">
        <f t="shared" si="12457"/>
        <v>0</v>
      </c>
      <c r="U2551" s="168">
        <f t="shared" si="12457"/>
        <v>0</v>
      </c>
      <c r="V2551" s="168">
        <f t="shared" si="12457"/>
        <v>0</v>
      </c>
      <c r="W2551" s="168">
        <f t="shared" si="12457"/>
        <v>0</v>
      </c>
      <c r="X2551" s="168">
        <f t="shared" si="12457"/>
        <v>0</v>
      </c>
      <c r="Y2551" s="168">
        <f t="shared" si="12457"/>
        <v>0</v>
      </c>
      <c r="Z2551" s="168">
        <f t="shared" si="12457"/>
        <v>0</v>
      </c>
      <c r="AA2551" s="168">
        <f t="shared" si="12457"/>
        <v>0</v>
      </c>
      <c r="AB2551" s="168">
        <f t="shared" si="12457"/>
        <v>0</v>
      </c>
      <c r="AC2551" s="168">
        <f t="shared" si="12457"/>
        <v>0</v>
      </c>
      <c r="AD2551" s="168">
        <f t="shared" si="12457"/>
        <v>0</v>
      </c>
      <c r="AE2551" s="168">
        <f t="shared" si="12457"/>
        <v>0</v>
      </c>
      <c r="AF2551" s="502">
        <f t="shared" si="12457"/>
        <v>0</v>
      </c>
      <c r="AG2551" s="168">
        <f t="shared" si="12457"/>
        <v>0</v>
      </c>
      <c r="AH2551" s="168">
        <f t="shared" si="12457"/>
        <v>0</v>
      </c>
      <c r="AI2551" s="168">
        <f t="shared" si="12457"/>
        <v>0</v>
      </c>
      <c r="AJ2551" s="168">
        <f t="shared" si="12457"/>
        <v>0</v>
      </c>
      <c r="AK2551" s="168">
        <f t="shared" si="12457"/>
        <v>0</v>
      </c>
      <c r="AL2551" s="168">
        <f t="shared" si="12457"/>
        <v>0</v>
      </c>
      <c r="AM2551" s="168">
        <f t="shared" si="12457"/>
        <v>0</v>
      </c>
      <c r="AN2551" s="168">
        <f t="shared" si="12457"/>
        <v>0</v>
      </c>
      <c r="AO2551" s="168">
        <f t="shared" si="12457"/>
        <v>0</v>
      </c>
      <c r="AP2551" s="168">
        <f t="shared" si="12457"/>
        <v>0</v>
      </c>
      <c r="AQ2551" s="168">
        <f t="shared" si="12457"/>
        <v>0</v>
      </c>
      <c r="AR2551" s="168">
        <f t="shared" si="12457"/>
        <v>0</v>
      </c>
      <c r="AS2551" s="502">
        <f t="shared" si="12457"/>
        <v>0</v>
      </c>
      <c r="AT2551" s="168">
        <f t="shared" si="12457"/>
        <v>0</v>
      </c>
      <c r="AU2551" s="168">
        <f t="shared" si="12457"/>
        <v>0</v>
      </c>
      <c r="AV2551" s="168">
        <f t="shared" si="12457"/>
        <v>0</v>
      </c>
      <c r="AW2551" s="569">
        <f t="shared" si="12457"/>
        <v>5</v>
      </c>
      <c r="AX2551" s="569">
        <f t="shared" si="12457"/>
        <v>0</v>
      </c>
      <c r="AY2551" s="569">
        <f t="shared" si="12457"/>
        <v>5</v>
      </c>
      <c r="AZ2551" s="168">
        <f t="shared" si="12457"/>
        <v>0</v>
      </c>
      <c r="BA2551" s="168">
        <f t="shared" si="12457"/>
        <v>0</v>
      </c>
      <c r="BB2551" s="168">
        <f t="shared" si="12457"/>
        <v>0</v>
      </c>
      <c r="BC2551" s="168">
        <f t="shared" si="12457"/>
        <v>0</v>
      </c>
      <c r="BD2551" s="168">
        <f t="shared" si="12457"/>
        <v>0</v>
      </c>
      <c r="BE2551" s="168">
        <f t="shared" si="12457"/>
        <v>0</v>
      </c>
      <c r="BF2551" s="523"/>
      <c r="BG2551" s="605">
        <f>SUM(F2551,S2551,AF2551,AS2551)</f>
        <v>100</v>
      </c>
      <c r="BH2551" s="533">
        <f>SUM(G2551,T2551,AG2551)</f>
        <v>4</v>
      </c>
      <c r="BI2551" s="533">
        <f t="shared" si="12439"/>
        <v>0</v>
      </c>
      <c r="BJ2551" s="533">
        <f t="shared" si="12440"/>
        <v>4</v>
      </c>
      <c r="BK2551" s="533">
        <f t="shared" si="12441"/>
        <v>0</v>
      </c>
      <c r="BL2551" s="533">
        <f t="shared" si="12442"/>
        <v>0</v>
      </c>
      <c r="BM2551" s="533">
        <f t="shared" si="12443"/>
        <v>0</v>
      </c>
      <c r="BN2551" s="533">
        <f>SUM(M2551,Z2551,AM2551)</f>
        <v>0</v>
      </c>
      <c r="BO2551" s="533">
        <f t="shared" si="12444"/>
        <v>0</v>
      </c>
      <c r="BP2551" s="533">
        <f t="shared" si="12445"/>
        <v>0</v>
      </c>
      <c r="BQ2551" s="533">
        <f t="shared" si="12446"/>
        <v>1</v>
      </c>
      <c r="BR2551" s="533">
        <f t="shared" si="12447"/>
        <v>0</v>
      </c>
      <c r="BS2551" s="533">
        <f t="shared" si="12448"/>
        <v>1</v>
      </c>
      <c r="BT2551" s="533">
        <f>AT2551</f>
        <v>0</v>
      </c>
      <c r="BU2551" s="533">
        <f t="shared" si="12449"/>
        <v>0</v>
      </c>
      <c r="BV2551" s="533">
        <f t="shared" si="12450"/>
        <v>0</v>
      </c>
      <c r="BW2551" s="536">
        <f>SUM(BH2551,BK2551,BN2551,BQ2551,BT2551)</f>
        <v>5</v>
      </c>
      <c r="BX2551" s="536">
        <f t="shared" si="12451"/>
        <v>0</v>
      </c>
      <c r="BY2551" s="536">
        <f t="shared" si="12452"/>
        <v>5</v>
      </c>
      <c r="BZ2551" t="s">
        <v>74</v>
      </c>
      <c r="CA2551" s="553">
        <f>AZ2551</f>
        <v>0</v>
      </c>
      <c r="CB2551" s="553">
        <f t="shared" si="12453"/>
        <v>0</v>
      </c>
      <c r="CC2551" s="553">
        <f t="shared" si="12454"/>
        <v>0</v>
      </c>
      <c r="CD2551" s="553">
        <f>BC2551</f>
        <v>0</v>
      </c>
      <c r="CE2551" s="553">
        <f t="shared" si="12455"/>
        <v>0</v>
      </c>
      <c r="CF2551" s="553">
        <f t="shared" si="12456"/>
        <v>0</v>
      </c>
    </row>
    <row r="2552" spans="1:84">
      <c r="A2552" s="149"/>
      <c r="B2552" s="149"/>
      <c r="C2552" s="151"/>
      <c r="D2552" s="151"/>
      <c r="E2552" s="288"/>
      <c r="F2552" s="592"/>
      <c r="G2552" s="168"/>
      <c r="H2552" s="168"/>
      <c r="I2552" s="168"/>
      <c r="J2552" s="168"/>
      <c r="K2552" s="168"/>
      <c r="L2552" s="168"/>
      <c r="M2552" s="168"/>
      <c r="N2552" s="168"/>
      <c r="O2552" s="168"/>
      <c r="P2552" s="168"/>
      <c r="Q2552" s="168"/>
      <c r="R2552" s="168"/>
      <c r="S2552" s="502"/>
      <c r="T2552" s="168"/>
      <c r="U2552" s="168"/>
      <c r="V2552" s="168"/>
      <c r="W2552" s="168"/>
      <c r="X2552" s="168"/>
      <c r="Y2552" s="168"/>
      <c r="Z2552" s="168"/>
      <c r="AA2552" s="168"/>
      <c r="AB2552" s="168"/>
      <c r="AC2552" s="168"/>
      <c r="AD2552" s="168"/>
      <c r="AE2552" s="168"/>
      <c r="AF2552" s="502"/>
      <c r="AG2552" s="168"/>
      <c r="AH2552" s="168"/>
      <c r="AI2552" s="168"/>
      <c r="AJ2552" s="168"/>
      <c r="AK2552" s="168"/>
      <c r="AL2552" s="168"/>
      <c r="AM2552" s="168"/>
      <c r="AN2552" s="168"/>
      <c r="AO2552" s="168"/>
      <c r="AP2552" s="168"/>
      <c r="AQ2552" s="168"/>
      <c r="AR2552" s="168"/>
      <c r="AS2552" s="502"/>
      <c r="AT2552" s="168"/>
      <c r="AU2552" s="168"/>
      <c r="AV2552" s="168"/>
      <c r="AW2552" s="569"/>
      <c r="AX2552" s="569"/>
      <c r="AY2552" s="569"/>
      <c r="AZ2552" s="168"/>
      <c r="BA2552" s="168"/>
      <c r="BB2552" s="168"/>
      <c r="BC2552" s="168"/>
      <c r="BD2552" s="168"/>
      <c r="BE2552" s="168"/>
      <c r="BF2552" s="523"/>
    </row>
    <row r="2553" spans="1:84">
      <c r="A2553" s="149"/>
      <c r="B2553" s="149" t="s">
        <v>53</v>
      </c>
      <c r="C2553" s="151"/>
      <c r="D2553" s="151" t="s">
        <v>763</v>
      </c>
      <c r="E2553" s="375" t="s">
        <v>1084</v>
      </c>
      <c r="F2553" s="592"/>
      <c r="G2553" s="159"/>
      <c r="H2553" s="159"/>
      <c r="I2553" s="275"/>
      <c r="J2553" s="159"/>
      <c r="K2553" s="159"/>
      <c r="L2553" s="275"/>
      <c r="M2553" s="159"/>
      <c r="N2553" s="159"/>
      <c r="O2553" s="275"/>
      <c r="P2553" s="159"/>
      <c r="Q2553" s="159"/>
      <c r="R2553" s="275"/>
      <c r="S2553" s="500"/>
      <c r="T2553" s="275"/>
      <c r="U2553" s="275"/>
      <c r="V2553" s="275"/>
      <c r="W2553" s="275"/>
      <c r="X2553" s="275"/>
      <c r="Y2553" s="275"/>
      <c r="Z2553" s="275"/>
      <c r="AA2553" s="275"/>
      <c r="AB2553" s="275"/>
      <c r="AC2553" s="275"/>
      <c r="AD2553" s="275"/>
      <c r="AE2553" s="275"/>
      <c r="AF2553" s="500"/>
      <c r="AG2553" s="275"/>
      <c r="AH2553" s="275"/>
      <c r="AI2553" s="275"/>
      <c r="AJ2553" s="275"/>
      <c r="AK2553" s="275"/>
      <c r="AL2553" s="275"/>
      <c r="AM2553" s="275"/>
      <c r="AN2553" s="275"/>
      <c r="AO2553" s="275"/>
      <c r="AP2553" s="275"/>
      <c r="AQ2553" s="275"/>
      <c r="AR2553" s="275"/>
      <c r="AS2553" s="500"/>
      <c r="AT2553" s="275"/>
      <c r="AU2553" s="275"/>
      <c r="AV2553" s="275"/>
      <c r="AW2553" s="567"/>
      <c r="AX2553" s="567"/>
      <c r="AY2553" s="567"/>
      <c r="AZ2553" s="159"/>
      <c r="BA2553" s="159"/>
      <c r="BB2553" s="275"/>
      <c r="BC2553" s="275"/>
      <c r="BD2553" s="275"/>
      <c r="BE2553" s="275"/>
      <c r="BF2553" s="521"/>
    </row>
    <row r="2554" spans="1:84">
      <c r="A2554" s="149"/>
      <c r="B2554" s="149"/>
      <c r="C2554" s="151"/>
      <c r="D2554" s="151"/>
      <c r="E2554" s="288" t="s">
        <v>77</v>
      </c>
      <c r="F2554" s="592">
        <v>50</v>
      </c>
      <c r="G2554" s="159">
        <v>19</v>
      </c>
      <c r="H2554" s="159">
        <v>9</v>
      </c>
      <c r="I2554" s="275">
        <f>SUM(G2554:H2554)</f>
        <v>28</v>
      </c>
      <c r="J2554" s="159">
        <v>1</v>
      </c>
      <c r="K2554" s="159">
        <v>0</v>
      </c>
      <c r="L2554" s="275">
        <f>SUM(J2554:K2554)</f>
        <v>1</v>
      </c>
      <c r="M2554" s="159">
        <v>0</v>
      </c>
      <c r="N2554" s="159">
        <v>0</v>
      </c>
      <c r="O2554" s="275">
        <f>SUM(M2554:N2554)</f>
        <v>0</v>
      </c>
      <c r="P2554" s="159">
        <v>2</v>
      </c>
      <c r="Q2554" s="159">
        <v>2</v>
      </c>
      <c r="R2554" s="275">
        <f>SUM(P2554:Q2554)</f>
        <v>4</v>
      </c>
      <c r="S2554" s="500"/>
      <c r="T2554" s="275"/>
      <c r="U2554" s="275"/>
      <c r="V2554" s="275">
        <f>SUM(T2554:U2554)</f>
        <v>0</v>
      </c>
      <c r="W2554" s="275"/>
      <c r="X2554" s="275"/>
      <c r="Y2554" s="275">
        <f>SUM(W2554:X2554)</f>
        <v>0</v>
      </c>
      <c r="Z2554" s="275"/>
      <c r="AA2554" s="275"/>
      <c r="AB2554" s="275">
        <f>SUM(Z2554:AA2554)</f>
        <v>0</v>
      </c>
      <c r="AC2554" s="275"/>
      <c r="AD2554" s="275"/>
      <c r="AE2554" s="275">
        <f>SUM(AC2554:AD2554)</f>
        <v>0</v>
      </c>
      <c r="AF2554" s="500"/>
      <c r="AG2554" s="275"/>
      <c r="AH2554" s="275"/>
      <c r="AI2554" s="275">
        <f>SUM(AG2554:AH2554)</f>
        <v>0</v>
      </c>
      <c r="AJ2554" s="275"/>
      <c r="AK2554" s="275"/>
      <c r="AL2554" s="275">
        <f>SUM(AJ2554:AK2554)</f>
        <v>0</v>
      </c>
      <c r="AM2554" s="275"/>
      <c r="AN2554" s="275"/>
      <c r="AO2554" s="275">
        <f>SUM(AM2554:AN2554)</f>
        <v>0</v>
      </c>
      <c r="AP2554" s="275"/>
      <c r="AQ2554" s="275"/>
      <c r="AR2554" s="275">
        <f>SUM(AP2554:AQ2554)</f>
        <v>0</v>
      </c>
      <c r="AS2554" s="500"/>
      <c r="AT2554" s="275"/>
      <c r="AU2554" s="275"/>
      <c r="AV2554" s="275">
        <f>SUM(AT2554:AU2554)</f>
        <v>0</v>
      </c>
      <c r="AW2554" s="567">
        <f t="shared" ref="AW2554:AW2555" si="12458">SUM(G2554,J2554,M2554,P2554,T2554,W2554,Z2554,AC2554,AG2554,AJ2554,AM2554,AP2554,AT2554)</f>
        <v>22</v>
      </c>
      <c r="AX2554" s="567">
        <f t="shared" ref="AX2554:AX2555" si="12459">SUM(H2554,K2554,N2554,Q2554,U2554,X2554,AA2554,AD2554,AH2554,AK2554,AN2554,AQ2554,AU2554)</f>
        <v>11</v>
      </c>
      <c r="AY2554" s="567">
        <f t="shared" ref="AY2554:AY2555" si="12460">SUM(I2554,L2554,O2554,R2554,V2554,Y2554,AB2554,AE2554,AI2554,AL2554,AO2554,AR2554,AV2554)</f>
        <v>33</v>
      </c>
      <c r="AZ2554" s="159"/>
      <c r="BA2554" s="159"/>
      <c r="BB2554" s="275">
        <f>SUM(AZ2554:BA2554)</f>
        <v>0</v>
      </c>
      <c r="BC2554" s="275"/>
      <c r="BD2554" s="275"/>
      <c r="BE2554" s="275">
        <f>SUM(BC2554:BD2554)</f>
        <v>0</v>
      </c>
      <c r="BF2554" s="521"/>
      <c r="BG2554" s="605">
        <f>SUM(F2554,S2554,AF2554,AS2554)</f>
        <v>50</v>
      </c>
      <c r="BH2554" s="533">
        <f>SUM(G2554,T2554,AG2554)</f>
        <v>19</v>
      </c>
      <c r="BI2554" s="533">
        <f t="shared" ref="BI2554:BI2556" si="12461">SUM(H2554,U2554,AH2554)</f>
        <v>9</v>
      </c>
      <c r="BJ2554" s="533">
        <f t="shared" ref="BJ2554:BJ2556" si="12462">SUM(I2554,V2554,AI2554)</f>
        <v>28</v>
      </c>
      <c r="BK2554" s="533">
        <f t="shared" ref="BK2554:BK2556" si="12463">SUM(J2554,W2554,AJ2554)</f>
        <v>1</v>
      </c>
      <c r="BL2554" s="533">
        <f t="shared" ref="BL2554:BL2556" si="12464">SUM(K2554,X2554,AK2554)</f>
        <v>0</v>
      </c>
      <c r="BM2554" s="533">
        <f t="shared" ref="BM2554:BM2556" si="12465">SUM(L2554,Y2554,AL2554)</f>
        <v>1</v>
      </c>
      <c r="BN2554" s="533">
        <f>SUM(M2554,Z2554,AM2554)</f>
        <v>0</v>
      </c>
      <c r="BO2554" s="533">
        <f t="shared" ref="BO2554:BO2556" si="12466">SUM(N2554,AA2554,AN2554)</f>
        <v>0</v>
      </c>
      <c r="BP2554" s="533">
        <f t="shared" ref="BP2554:BP2556" si="12467">SUM(O2554,AB2554,AO2554)</f>
        <v>0</v>
      </c>
      <c r="BQ2554" s="533">
        <f t="shared" ref="BQ2554:BQ2556" si="12468">SUM(P2554,AC2554,AP2554)</f>
        <v>2</v>
      </c>
      <c r="BR2554" s="533">
        <f t="shared" ref="BR2554:BR2556" si="12469">SUM(Q2554,AD2554,AQ2554)</f>
        <v>2</v>
      </c>
      <c r="BS2554" s="533">
        <f t="shared" ref="BS2554:BS2556" si="12470">SUM(R2554,AE2554,AR2554)</f>
        <v>4</v>
      </c>
      <c r="BT2554" s="533">
        <f>AT2554</f>
        <v>0</v>
      </c>
      <c r="BU2554" s="533">
        <f t="shared" ref="BU2554:BU2556" si="12471">AU2554</f>
        <v>0</v>
      </c>
      <c r="BV2554" s="533">
        <f t="shared" ref="BV2554:BV2556" si="12472">AV2554</f>
        <v>0</v>
      </c>
      <c r="BW2554" s="536">
        <f>SUM(BH2554,BK2554,BN2554,BQ2554,BT2554)</f>
        <v>22</v>
      </c>
      <c r="BX2554" s="536">
        <f t="shared" ref="BX2554:BX2556" si="12473">SUM(BI2554,BL2554,BO2554,BR2554,BU2554)</f>
        <v>11</v>
      </c>
      <c r="BY2554" s="536">
        <f t="shared" ref="BY2554:BY2556" si="12474">SUM(BJ2554,BM2554,BP2554,BS2554,BV2554)</f>
        <v>33</v>
      </c>
      <c r="BZ2554" t="s">
        <v>74</v>
      </c>
      <c r="CA2554" s="553">
        <f>AZ2554</f>
        <v>0</v>
      </c>
      <c r="CB2554" s="553">
        <f t="shared" ref="CB2554:CB2556" si="12475">BA2554</f>
        <v>0</v>
      </c>
      <c r="CC2554" s="553">
        <f t="shared" ref="CC2554:CC2556" si="12476">BB2554</f>
        <v>0</v>
      </c>
      <c r="CD2554" s="553">
        <f>BC2554</f>
        <v>0</v>
      </c>
      <c r="CE2554" s="553">
        <f t="shared" ref="CE2554:CE2556" si="12477">BD2554</f>
        <v>0</v>
      </c>
      <c r="CF2554" s="553">
        <f t="shared" ref="CF2554:CF2556" si="12478">BE2554</f>
        <v>0</v>
      </c>
    </row>
    <row r="2555" spans="1:84">
      <c r="A2555" s="149"/>
      <c r="B2555" s="151"/>
      <c r="C2555" s="151"/>
      <c r="D2555" s="151"/>
      <c r="E2555" s="288" t="s">
        <v>78</v>
      </c>
      <c r="F2555" s="592">
        <v>50</v>
      </c>
      <c r="G2555" s="159">
        <v>19</v>
      </c>
      <c r="H2555" s="159">
        <v>2</v>
      </c>
      <c r="I2555" s="275">
        <f>SUM(G2555:H2555)</f>
        <v>21</v>
      </c>
      <c r="J2555" s="159">
        <v>0</v>
      </c>
      <c r="K2555" s="159">
        <v>0</v>
      </c>
      <c r="L2555" s="275">
        <f>SUM(J2555:K2555)</f>
        <v>0</v>
      </c>
      <c r="M2555" s="159">
        <v>0</v>
      </c>
      <c r="N2555" s="159">
        <v>0</v>
      </c>
      <c r="O2555" s="275">
        <f>SUM(M2555:N2555)</f>
        <v>0</v>
      </c>
      <c r="P2555" s="159">
        <v>1</v>
      </c>
      <c r="Q2555" s="159">
        <v>2</v>
      </c>
      <c r="R2555" s="275">
        <f>SUM(P2555:Q2555)</f>
        <v>3</v>
      </c>
      <c r="S2555" s="500"/>
      <c r="T2555" s="275"/>
      <c r="U2555" s="275"/>
      <c r="V2555" s="275">
        <f>SUM(T2555:U2555)</f>
        <v>0</v>
      </c>
      <c r="W2555" s="275"/>
      <c r="X2555" s="275"/>
      <c r="Y2555" s="275">
        <f>SUM(W2555:X2555)</f>
        <v>0</v>
      </c>
      <c r="Z2555" s="275"/>
      <c r="AA2555" s="275"/>
      <c r="AB2555" s="275">
        <f>SUM(Z2555:AA2555)</f>
        <v>0</v>
      </c>
      <c r="AC2555" s="275"/>
      <c r="AD2555" s="275"/>
      <c r="AE2555" s="275">
        <f>SUM(AC2555:AD2555)</f>
        <v>0</v>
      </c>
      <c r="AF2555" s="500"/>
      <c r="AG2555" s="275"/>
      <c r="AH2555" s="275"/>
      <c r="AI2555" s="275">
        <f>SUM(AG2555:AH2555)</f>
        <v>0</v>
      </c>
      <c r="AJ2555" s="275"/>
      <c r="AK2555" s="275"/>
      <c r="AL2555" s="275">
        <f>SUM(AJ2555:AK2555)</f>
        <v>0</v>
      </c>
      <c r="AM2555" s="275"/>
      <c r="AN2555" s="275"/>
      <c r="AO2555" s="275">
        <f>SUM(AM2555:AN2555)</f>
        <v>0</v>
      </c>
      <c r="AP2555" s="275"/>
      <c r="AQ2555" s="275"/>
      <c r="AR2555" s="275">
        <f>SUM(AP2555:AQ2555)</f>
        <v>0</v>
      </c>
      <c r="AS2555" s="500"/>
      <c r="AT2555" s="275"/>
      <c r="AU2555" s="275"/>
      <c r="AV2555" s="275">
        <f>SUM(AT2555:AU2555)</f>
        <v>0</v>
      </c>
      <c r="AW2555" s="567">
        <f t="shared" si="12458"/>
        <v>20</v>
      </c>
      <c r="AX2555" s="567">
        <f t="shared" si="12459"/>
        <v>4</v>
      </c>
      <c r="AY2555" s="567">
        <f t="shared" si="12460"/>
        <v>24</v>
      </c>
      <c r="AZ2555" s="159"/>
      <c r="BA2555" s="159"/>
      <c r="BB2555" s="275">
        <f>SUM(AZ2555:BA2555)</f>
        <v>0</v>
      </c>
      <c r="BC2555" s="275"/>
      <c r="BD2555" s="275"/>
      <c r="BE2555" s="275">
        <f>SUM(BC2555:BD2555)</f>
        <v>0</v>
      </c>
      <c r="BF2555" s="521"/>
      <c r="BG2555" s="605">
        <f>SUM(F2555,S2555,AF2555,AS2555)</f>
        <v>50</v>
      </c>
      <c r="BH2555" s="533">
        <f>SUM(G2555,T2555,AG2555)</f>
        <v>19</v>
      </c>
      <c r="BI2555" s="533">
        <f t="shared" si="12461"/>
        <v>2</v>
      </c>
      <c r="BJ2555" s="533">
        <f t="shared" si="12462"/>
        <v>21</v>
      </c>
      <c r="BK2555" s="533">
        <f t="shared" si="12463"/>
        <v>0</v>
      </c>
      <c r="BL2555" s="533">
        <f t="shared" si="12464"/>
        <v>0</v>
      </c>
      <c r="BM2555" s="533">
        <f t="shared" si="12465"/>
        <v>0</v>
      </c>
      <c r="BN2555" s="533">
        <f>SUM(M2555,Z2555,AM2555)</f>
        <v>0</v>
      </c>
      <c r="BO2555" s="533">
        <f t="shared" si="12466"/>
        <v>0</v>
      </c>
      <c r="BP2555" s="533">
        <f t="shared" si="12467"/>
        <v>0</v>
      </c>
      <c r="BQ2555" s="533">
        <f t="shared" si="12468"/>
        <v>1</v>
      </c>
      <c r="BR2555" s="533">
        <f t="shared" si="12469"/>
        <v>2</v>
      </c>
      <c r="BS2555" s="533">
        <f t="shared" si="12470"/>
        <v>3</v>
      </c>
      <c r="BT2555" s="533">
        <f>AT2555</f>
        <v>0</v>
      </c>
      <c r="BU2555" s="533">
        <f t="shared" si="12471"/>
        <v>0</v>
      </c>
      <c r="BV2555" s="533">
        <f t="shared" si="12472"/>
        <v>0</v>
      </c>
      <c r="BW2555" s="536">
        <f>SUM(BH2555,BK2555,BN2555,BQ2555,BT2555)</f>
        <v>20</v>
      </c>
      <c r="BX2555" s="536">
        <f t="shared" si="12473"/>
        <v>4</v>
      </c>
      <c r="BY2555" s="536">
        <f t="shared" si="12474"/>
        <v>24</v>
      </c>
      <c r="BZ2555" t="s">
        <v>74</v>
      </c>
      <c r="CA2555" s="553">
        <f>AZ2555</f>
        <v>0</v>
      </c>
      <c r="CB2555" s="553">
        <f t="shared" si="12475"/>
        <v>0</v>
      </c>
      <c r="CC2555" s="553">
        <f t="shared" si="12476"/>
        <v>0</v>
      </c>
      <c r="CD2555" s="553">
        <f>BC2555</f>
        <v>0</v>
      </c>
      <c r="CE2555" s="553">
        <f t="shared" si="12477"/>
        <v>0</v>
      </c>
      <c r="CF2555" s="553">
        <f t="shared" si="12478"/>
        <v>0</v>
      </c>
    </row>
    <row r="2556" spans="1:84">
      <c r="A2556" s="149"/>
      <c r="B2556" s="151"/>
      <c r="C2556" s="151"/>
      <c r="D2556" s="151"/>
      <c r="E2556" s="288"/>
      <c r="F2556" s="592">
        <f t="shared" ref="F2556:BE2556" si="12479">SUM(F2554:F2555)</f>
        <v>100</v>
      </c>
      <c r="G2556" s="168">
        <f t="shared" si="12479"/>
        <v>38</v>
      </c>
      <c r="H2556" s="168">
        <f t="shared" si="12479"/>
        <v>11</v>
      </c>
      <c r="I2556" s="168">
        <f t="shared" si="12479"/>
        <v>49</v>
      </c>
      <c r="J2556" s="168">
        <f t="shared" si="12479"/>
        <v>1</v>
      </c>
      <c r="K2556" s="168">
        <f t="shared" si="12479"/>
        <v>0</v>
      </c>
      <c r="L2556" s="168">
        <f t="shared" si="12479"/>
        <v>1</v>
      </c>
      <c r="M2556" s="168">
        <f t="shared" si="12479"/>
        <v>0</v>
      </c>
      <c r="N2556" s="168">
        <f t="shared" si="12479"/>
        <v>0</v>
      </c>
      <c r="O2556" s="168">
        <f t="shared" si="12479"/>
        <v>0</v>
      </c>
      <c r="P2556" s="168">
        <f t="shared" si="12479"/>
        <v>3</v>
      </c>
      <c r="Q2556" s="168">
        <f t="shared" si="12479"/>
        <v>4</v>
      </c>
      <c r="R2556" s="168">
        <f t="shared" si="12479"/>
        <v>7</v>
      </c>
      <c r="S2556" s="502">
        <f t="shared" si="12479"/>
        <v>0</v>
      </c>
      <c r="T2556" s="168">
        <f t="shared" si="12479"/>
        <v>0</v>
      </c>
      <c r="U2556" s="168">
        <f t="shared" si="12479"/>
        <v>0</v>
      </c>
      <c r="V2556" s="168">
        <f t="shared" si="12479"/>
        <v>0</v>
      </c>
      <c r="W2556" s="168">
        <f t="shared" si="12479"/>
        <v>0</v>
      </c>
      <c r="X2556" s="168">
        <f t="shared" si="12479"/>
        <v>0</v>
      </c>
      <c r="Y2556" s="168">
        <f t="shared" si="12479"/>
        <v>0</v>
      </c>
      <c r="Z2556" s="168">
        <f t="shared" si="12479"/>
        <v>0</v>
      </c>
      <c r="AA2556" s="168">
        <f t="shared" si="12479"/>
        <v>0</v>
      </c>
      <c r="AB2556" s="168">
        <f t="shared" si="12479"/>
        <v>0</v>
      </c>
      <c r="AC2556" s="168">
        <f t="shared" si="12479"/>
        <v>0</v>
      </c>
      <c r="AD2556" s="168">
        <f t="shared" si="12479"/>
        <v>0</v>
      </c>
      <c r="AE2556" s="168">
        <f t="shared" si="12479"/>
        <v>0</v>
      </c>
      <c r="AF2556" s="502">
        <f t="shared" si="12479"/>
        <v>0</v>
      </c>
      <c r="AG2556" s="168">
        <f t="shared" si="12479"/>
        <v>0</v>
      </c>
      <c r="AH2556" s="168">
        <f t="shared" si="12479"/>
        <v>0</v>
      </c>
      <c r="AI2556" s="168">
        <f t="shared" si="12479"/>
        <v>0</v>
      </c>
      <c r="AJ2556" s="168">
        <f t="shared" si="12479"/>
        <v>0</v>
      </c>
      <c r="AK2556" s="168">
        <f t="shared" si="12479"/>
        <v>0</v>
      </c>
      <c r="AL2556" s="168">
        <f t="shared" si="12479"/>
        <v>0</v>
      </c>
      <c r="AM2556" s="168">
        <f t="shared" si="12479"/>
        <v>0</v>
      </c>
      <c r="AN2556" s="168">
        <f t="shared" si="12479"/>
        <v>0</v>
      </c>
      <c r="AO2556" s="168">
        <f t="shared" si="12479"/>
        <v>0</v>
      </c>
      <c r="AP2556" s="168">
        <f t="shared" si="12479"/>
        <v>0</v>
      </c>
      <c r="AQ2556" s="168">
        <f t="shared" si="12479"/>
        <v>0</v>
      </c>
      <c r="AR2556" s="168">
        <f t="shared" si="12479"/>
        <v>0</v>
      </c>
      <c r="AS2556" s="502">
        <f t="shared" si="12479"/>
        <v>0</v>
      </c>
      <c r="AT2556" s="168">
        <f t="shared" si="12479"/>
        <v>0</v>
      </c>
      <c r="AU2556" s="168">
        <f t="shared" si="12479"/>
        <v>0</v>
      </c>
      <c r="AV2556" s="168">
        <f t="shared" si="12479"/>
        <v>0</v>
      </c>
      <c r="AW2556" s="569">
        <f t="shared" si="12479"/>
        <v>42</v>
      </c>
      <c r="AX2556" s="569">
        <f t="shared" si="12479"/>
        <v>15</v>
      </c>
      <c r="AY2556" s="569">
        <f t="shared" si="12479"/>
        <v>57</v>
      </c>
      <c r="AZ2556" s="168">
        <f t="shared" si="12479"/>
        <v>0</v>
      </c>
      <c r="BA2556" s="168">
        <f t="shared" si="12479"/>
        <v>0</v>
      </c>
      <c r="BB2556" s="168">
        <f t="shared" si="12479"/>
        <v>0</v>
      </c>
      <c r="BC2556" s="168">
        <f t="shared" si="12479"/>
        <v>0</v>
      </c>
      <c r="BD2556" s="168">
        <f t="shared" si="12479"/>
        <v>0</v>
      </c>
      <c r="BE2556" s="168">
        <f t="shared" si="12479"/>
        <v>0</v>
      </c>
      <c r="BF2556" s="523"/>
      <c r="BG2556" s="605">
        <f>SUM(F2556,S2556,AF2556,AS2556)</f>
        <v>100</v>
      </c>
      <c r="BH2556" s="533">
        <f>SUM(G2556,T2556,AG2556)</f>
        <v>38</v>
      </c>
      <c r="BI2556" s="533">
        <f t="shared" si="12461"/>
        <v>11</v>
      </c>
      <c r="BJ2556" s="533">
        <f t="shared" si="12462"/>
        <v>49</v>
      </c>
      <c r="BK2556" s="533">
        <f t="shared" si="12463"/>
        <v>1</v>
      </c>
      <c r="BL2556" s="533">
        <f t="shared" si="12464"/>
        <v>0</v>
      </c>
      <c r="BM2556" s="533">
        <f t="shared" si="12465"/>
        <v>1</v>
      </c>
      <c r="BN2556" s="533">
        <f>SUM(M2556,Z2556,AM2556)</f>
        <v>0</v>
      </c>
      <c r="BO2556" s="533">
        <f t="shared" si="12466"/>
        <v>0</v>
      </c>
      <c r="BP2556" s="533">
        <f t="shared" si="12467"/>
        <v>0</v>
      </c>
      <c r="BQ2556" s="533">
        <f t="shared" si="12468"/>
        <v>3</v>
      </c>
      <c r="BR2556" s="533">
        <f t="shared" si="12469"/>
        <v>4</v>
      </c>
      <c r="BS2556" s="533">
        <f t="shared" si="12470"/>
        <v>7</v>
      </c>
      <c r="BT2556" s="533">
        <f>AT2556</f>
        <v>0</v>
      </c>
      <c r="BU2556" s="533">
        <f t="shared" si="12471"/>
        <v>0</v>
      </c>
      <c r="BV2556" s="533">
        <f t="shared" si="12472"/>
        <v>0</v>
      </c>
      <c r="BW2556" s="536">
        <f>SUM(BH2556,BK2556,BN2556,BQ2556,BT2556)</f>
        <v>42</v>
      </c>
      <c r="BX2556" s="536">
        <f t="shared" si="12473"/>
        <v>15</v>
      </c>
      <c r="BY2556" s="536">
        <f t="shared" si="12474"/>
        <v>57</v>
      </c>
      <c r="BZ2556" t="s">
        <v>74</v>
      </c>
      <c r="CA2556" s="553">
        <f>AZ2556</f>
        <v>0</v>
      </c>
      <c r="CB2556" s="553">
        <f t="shared" si="12475"/>
        <v>0</v>
      </c>
      <c r="CC2556" s="553">
        <f t="shared" si="12476"/>
        <v>0</v>
      </c>
      <c r="CD2556" s="553">
        <f>BC2556</f>
        <v>0</v>
      </c>
      <c r="CE2556" s="553">
        <f t="shared" si="12477"/>
        <v>0</v>
      </c>
      <c r="CF2556" s="553">
        <f t="shared" si="12478"/>
        <v>0</v>
      </c>
    </row>
    <row r="2557" spans="1:84">
      <c r="A2557" s="149"/>
      <c r="B2557" s="151"/>
      <c r="C2557" s="151"/>
      <c r="D2557" s="151"/>
      <c r="E2557" s="288"/>
      <c r="F2557" s="592"/>
      <c r="G2557" s="168"/>
      <c r="H2557" s="168"/>
      <c r="I2557" s="168"/>
      <c r="J2557" s="168"/>
      <c r="K2557" s="168"/>
      <c r="L2557" s="168"/>
      <c r="M2557" s="168"/>
      <c r="N2557" s="168"/>
      <c r="O2557" s="168"/>
      <c r="P2557" s="168"/>
      <c r="Q2557" s="168"/>
      <c r="R2557" s="168"/>
      <c r="S2557" s="502"/>
      <c r="T2557" s="168"/>
      <c r="U2557" s="168"/>
      <c r="V2557" s="168"/>
      <c r="W2557" s="168"/>
      <c r="X2557" s="168"/>
      <c r="Y2557" s="168"/>
      <c r="Z2557" s="168"/>
      <c r="AA2557" s="168"/>
      <c r="AB2557" s="168"/>
      <c r="AC2557" s="168"/>
      <c r="AD2557" s="168"/>
      <c r="AE2557" s="168"/>
      <c r="AF2557" s="502"/>
      <c r="AG2557" s="168"/>
      <c r="AH2557" s="168"/>
      <c r="AI2557" s="168"/>
      <c r="AJ2557" s="168"/>
      <c r="AK2557" s="168"/>
      <c r="AL2557" s="168"/>
      <c r="AM2557" s="168"/>
      <c r="AN2557" s="168"/>
      <c r="AO2557" s="168"/>
      <c r="AP2557" s="168"/>
      <c r="AQ2557" s="168"/>
      <c r="AR2557" s="168"/>
      <c r="AS2557" s="502"/>
      <c r="AT2557" s="168"/>
      <c r="AU2557" s="168"/>
      <c r="AV2557" s="168"/>
      <c r="AW2557" s="569"/>
      <c r="AX2557" s="569"/>
      <c r="AY2557" s="569"/>
      <c r="AZ2557" s="168"/>
      <c r="BA2557" s="168"/>
      <c r="BB2557" s="168"/>
      <c r="BC2557" s="168"/>
      <c r="BD2557" s="168"/>
      <c r="BE2557" s="168"/>
      <c r="BF2557" s="523"/>
    </row>
    <row r="2558" spans="1:84">
      <c r="A2558" s="149"/>
      <c r="B2558" s="151" t="s">
        <v>350</v>
      </c>
      <c r="C2558" s="151"/>
      <c r="D2558" s="151"/>
      <c r="E2558" s="288"/>
      <c r="F2558" s="592">
        <f>SUM(F2549,F2554)</f>
        <v>100</v>
      </c>
      <c r="G2558" s="168">
        <f t="shared" ref="G2558:G2560" si="12480">SUM(G2549,G2554)</f>
        <v>22</v>
      </c>
      <c r="H2558" s="168">
        <f t="shared" ref="H2558:BE2558" si="12481">SUM(H2549,H2554)</f>
        <v>9</v>
      </c>
      <c r="I2558" s="168">
        <f t="shared" si="12481"/>
        <v>31</v>
      </c>
      <c r="J2558" s="168">
        <f t="shared" si="12481"/>
        <v>1</v>
      </c>
      <c r="K2558" s="168">
        <f t="shared" si="12481"/>
        <v>0</v>
      </c>
      <c r="L2558" s="168">
        <f t="shared" si="12481"/>
        <v>1</v>
      </c>
      <c r="M2558" s="168">
        <f t="shared" si="12481"/>
        <v>0</v>
      </c>
      <c r="N2558" s="168">
        <f t="shared" si="12481"/>
        <v>0</v>
      </c>
      <c r="O2558" s="168">
        <f t="shared" si="12481"/>
        <v>0</v>
      </c>
      <c r="P2558" s="168">
        <f t="shared" si="12481"/>
        <v>3</v>
      </c>
      <c r="Q2558" s="168">
        <f t="shared" si="12481"/>
        <v>2</v>
      </c>
      <c r="R2558" s="168">
        <f t="shared" si="12481"/>
        <v>5</v>
      </c>
      <c r="S2558" s="502">
        <f t="shared" si="12481"/>
        <v>0</v>
      </c>
      <c r="T2558" s="168">
        <f t="shared" si="12481"/>
        <v>0</v>
      </c>
      <c r="U2558" s="168">
        <f t="shared" si="12481"/>
        <v>0</v>
      </c>
      <c r="V2558" s="168">
        <f t="shared" si="12481"/>
        <v>0</v>
      </c>
      <c r="W2558" s="168">
        <f t="shared" si="12481"/>
        <v>0</v>
      </c>
      <c r="X2558" s="168">
        <f t="shared" si="12481"/>
        <v>0</v>
      </c>
      <c r="Y2558" s="168">
        <f t="shared" si="12481"/>
        <v>0</v>
      </c>
      <c r="Z2558" s="168">
        <f t="shared" si="12481"/>
        <v>0</v>
      </c>
      <c r="AA2558" s="168">
        <f t="shared" si="12481"/>
        <v>0</v>
      </c>
      <c r="AB2558" s="168">
        <f t="shared" si="12481"/>
        <v>0</v>
      </c>
      <c r="AC2558" s="168">
        <f t="shared" si="12481"/>
        <v>0</v>
      </c>
      <c r="AD2558" s="168">
        <f t="shared" si="12481"/>
        <v>0</v>
      </c>
      <c r="AE2558" s="168">
        <f t="shared" si="12481"/>
        <v>0</v>
      </c>
      <c r="AF2558" s="502">
        <f t="shared" si="12481"/>
        <v>0</v>
      </c>
      <c r="AG2558" s="168">
        <f t="shared" si="12481"/>
        <v>0</v>
      </c>
      <c r="AH2558" s="168">
        <f t="shared" si="12481"/>
        <v>0</v>
      </c>
      <c r="AI2558" s="168">
        <f t="shared" si="12481"/>
        <v>0</v>
      </c>
      <c r="AJ2558" s="168">
        <f t="shared" si="12481"/>
        <v>0</v>
      </c>
      <c r="AK2558" s="168">
        <f t="shared" si="12481"/>
        <v>0</v>
      </c>
      <c r="AL2558" s="168">
        <f t="shared" si="12481"/>
        <v>0</v>
      </c>
      <c r="AM2558" s="168">
        <f t="shared" si="12481"/>
        <v>0</v>
      </c>
      <c r="AN2558" s="168">
        <f t="shared" si="12481"/>
        <v>0</v>
      </c>
      <c r="AO2558" s="168">
        <f t="shared" si="12481"/>
        <v>0</v>
      </c>
      <c r="AP2558" s="168">
        <f t="shared" si="12481"/>
        <v>0</v>
      </c>
      <c r="AQ2558" s="168">
        <f t="shared" si="12481"/>
        <v>0</v>
      </c>
      <c r="AR2558" s="168">
        <f t="shared" si="12481"/>
        <v>0</v>
      </c>
      <c r="AS2558" s="502">
        <f t="shared" si="12481"/>
        <v>0</v>
      </c>
      <c r="AT2558" s="168">
        <f t="shared" si="12481"/>
        <v>0</v>
      </c>
      <c r="AU2558" s="168">
        <f t="shared" si="12481"/>
        <v>0</v>
      </c>
      <c r="AV2558" s="168">
        <f t="shared" si="12481"/>
        <v>0</v>
      </c>
      <c r="AW2558" s="569">
        <f t="shared" si="12481"/>
        <v>26</v>
      </c>
      <c r="AX2558" s="569">
        <f t="shared" si="12481"/>
        <v>11</v>
      </c>
      <c r="AY2558" s="569">
        <f t="shared" si="12481"/>
        <v>37</v>
      </c>
      <c r="AZ2558" s="168">
        <f t="shared" si="12481"/>
        <v>0</v>
      </c>
      <c r="BA2558" s="168">
        <f t="shared" si="12481"/>
        <v>0</v>
      </c>
      <c r="BB2558" s="168">
        <f t="shared" si="12481"/>
        <v>0</v>
      </c>
      <c r="BC2558" s="168">
        <f t="shared" si="12481"/>
        <v>0</v>
      </c>
      <c r="BD2558" s="168">
        <f t="shared" si="12481"/>
        <v>0</v>
      </c>
      <c r="BE2558" s="168">
        <f t="shared" si="12481"/>
        <v>0</v>
      </c>
      <c r="BF2558" s="523"/>
      <c r="BG2558" s="605">
        <f>SUM(F2558,S2558,AF2558,AS2558)</f>
        <v>100</v>
      </c>
      <c r="BH2558" s="533">
        <f>SUM(G2558,T2558,AG2558)</f>
        <v>22</v>
      </c>
      <c r="BI2558" s="533">
        <f t="shared" ref="BI2558:BI2560" si="12482">SUM(H2558,U2558,AH2558)</f>
        <v>9</v>
      </c>
      <c r="BJ2558" s="533">
        <f t="shared" ref="BJ2558:BJ2560" si="12483">SUM(I2558,V2558,AI2558)</f>
        <v>31</v>
      </c>
      <c r="BK2558" s="533">
        <f t="shared" ref="BK2558:BK2560" si="12484">SUM(J2558,W2558,AJ2558)</f>
        <v>1</v>
      </c>
      <c r="BL2558" s="533">
        <f t="shared" ref="BL2558:BL2560" si="12485">SUM(K2558,X2558,AK2558)</f>
        <v>0</v>
      </c>
      <c r="BM2558" s="533">
        <f t="shared" ref="BM2558:BM2560" si="12486">SUM(L2558,Y2558,AL2558)</f>
        <v>1</v>
      </c>
      <c r="BN2558" s="533">
        <f>SUM(M2558,Z2558,AM2558)</f>
        <v>0</v>
      </c>
      <c r="BO2558" s="533">
        <f t="shared" ref="BO2558:BO2560" si="12487">SUM(N2558,AA2558,AN2558)</f>
        <v>0</v>
      </c>
      <c r="BP2558" s="533">
        <f t="shared" ref="BP2558:BP2560" si="12488">SUM(O2558,AB2558,AO2558)</f>
        <v>0</v>
      </c>
      <c r="BQ2558" s="533">
        <f t="shared" ref="BQ2558:BQ2560" si="12489">SUM(P2558,AC2558,AP2558)</f>
        <v>3</v>
      </c>
      <c r="BR2558" s="533">
        <f t="shared" ref="BR2558:BR2560" si="12490">SUM(Q2558,AD2558,AQ2558)</f>
        <v>2</v>
      </c>
      <c r="BS2558" s="533">
        <f t="shared" ref="BS2558:BS2560" si="12491">SUM(R2558,AE2558,AR2558)</f>
        <v>5</v>
      </c>
      <c r="BT2558" s="533">
        <f>AT2558</f>
        <v>0</v>
      </c>
      <c r="BU2558" s="533">
        <f t="shared" ref="BU2558:BU2560" si="12492">AU2558</f>
        <v>0</v>
      </c>
      <c r="BV2558" s="533">
        <f t="shared" ref="BV2558:BV2560" si="12493">AV2558</f>
        <v>0</v>
      </c>
      <c r="BW2558" s="536">
        <f>SUM(BH2558,BK2558,BN2558,BQ2558,BT2558)</f>
        <v>26</v>
      </c>
      <c r="BX2558" s="536">
        <f t="shared" ref="BX2558:BX2560" si="12494">SUM(BI2558,BL2558,BO2558,BR2558,BU2558)</f>
        <v>11</v>
      </c>
      <c r="BY2558" s="536">
        <f t="shared" ref="BY2558:BY2560" si="12495">SUM(BJ2558,BM2558,BP2558,BS2558,BV2558)</f>
        <v>37</v>
      </c>
      <c r="BZ2558" t="s">
        <v>74</v>
      </c>
      <c r="CA2558" s="553">
        <f>AZ2558</f>
        <v>0</v>
      </c>
      <c r="CB2558" s="553">
        <f t="shared" ref="CB2558:CB2560" si="12496">BA2558</f>
        <v>0</v>
      </c>
      <c r="CC2558" s="553">
        <f t="shared" ref="CC2558:CC2560" si="12497">BB2558</f>
        <v>0</v>
      </c>
      <c r="CD2558" s="553">
        <f>BC2558</f>
        <v>0</v>
      </c>
      <c r="CE2558" s="553">
        <f t="shared" ref="CE2558:CE2560" si="12498">BD2558</f>
        <v>0</v>
      </c>
      <c r="CF2558" s="553">
        <f t="shared" ref="CF2558:CF2560" si="12499">BE2558</f>
        <v>0</v>
      </c>
    </row>
    <row r="2559" spans="1:84">
      <c r="A2559" s="149"/>
      <c r="B2559" s="151"/>
      <c r="C2559" s="151"/>
      <c r="D2559" s="151"/>
      <c r="E2559" s="288"/>
      <c r="F2559" s="592">
        <f>SUM(F2550,F2555)</f>
        <v>100</v>
      </c>
      <c r="G2559" s="168">
        <f t="shared" ref="G2559" si="12500">SUM(G2550,G2555)</f>
        <v>20</v>
      </c>
      <c r="H2559" s="168">
        <f t="shared" ref="H2559:BE2559" si="12501">SUM(H2550,H2555)</f>
        <v>2</v>
      </c>
      <c r="I2559" s="168">
        <f t="shared" si="12501"/>
        <v>22</v>
      </c>
      <c r="J2559" s="168">
        <f t="shared" si="12501"/>
        <v>0</v>
      </c>
      <c r="K2559" s="168">
        <f t="shared" si="12501"/>
        <v>0</v>
      </c>
      <c r="L2559" s="168">
        <f t="shared" si="12501"/>
        <v>0</v>
      </c>
      <c r="M2559" s="168">
        <f t="shared" si="12501"/>
        <v>0</v>
      </c>
      <c r="N2559" s="168">
        <f t="shared" si="12501"/>
        <v>0</v>
      </c>
      <c r="O2559" s="168">
        <f t="shared" si="12501"/>
        <v>0</v>
      </c>
      <c r="P2559" s="168">
        <f t="shared" si="12501"/>
        <v>1</v>
      </c>
      <c r="Q2559" s="168">
        <f t="shared" si="12501"/>
        <v>2</v>
      </c>
      <c r="R2559" s="168">
        <f t="shared" si="12501"/>
        <v>3</v>
      </c>
      <c r="S2559" s="502">
        <f t="shared" si="12501"/>
        <v>0</v>
      </c>
      <c r="T2559" s="168">
        <f t="shared" si="12501"/>
        <v>0</v>
      </c>
      <c r="U2559" s="168">
        <f t="shared" si="12501"/>
        <v>0</v>
      </c>
      <c r="V2559" s="168">
        <f t="shared" si="12501"/>
        <v>0</v>
      </c>
      <c r="W2559" s="168">
        <f t="shared" si="12501"/>
        <v>0</v>
      </c>
      <c r="X2559" s="168">
        <f t="shared" si="12501"/>
        <v>0</v>
      </c>
      <c r="Y2559" s="168">
        <f t="shared" si="12501"/>
        <v>0</v>
      </c>
      <c r="Z2559" s="168">
        <f t="shared" si="12501"/>
        <v>0</v>
      </c>
      <c r="AA2559" s="168">
        <f t="shared" si="12501"/>
        <v>0</v>
      </c>
      <c r="AB2559" s="168">
        <f t="shared" si="12501"/>
        <v>0</v>
      </c>
      <c r="AC2559" s="168">
        <f t="shared" si="12501"/>
        <v>0</v>
      </c>
      <c r="AD2559" s="168">
        <f t="shared" si="12501"/>
        <v>0</v>
      </c>
      <c r="AE2559" s="168">
        <f t="shared" si="12501"/>
        <v>0</v>
      </c>
      <c r="AF2559" s="502">
        <f t="shared" si="12501"/>
        <v>0</v>
      </c>
      <c r="AG2559" s="168">
        <f t="shared" si="12501"/>
        <v>0</v>
      </c>
      <c r="AH2559" s="168">
        <f t="shared" si="12501"/>
        <v>0</v>
      </c>
      <c r="AI2559" s="168">
        <f t="shared" si="12501"/>
        <v>0</v>
      </c>
      <c r="AJ2559" s="168">
        <f t="shared" si="12501"/>
        <v>0</v>
      </c>
      <c r="AK2559" s="168">
        <f t="shared" si="12501"/>
        <v>0</v>
      </c>
      <c r="AL2559" s="168">
        <f t="shared" si="12501"/>
        <v>0</v>
      </c>
      <c r="AM2559" s="168">
        <f t="shared" si="12501"/>
        <v>0</v>
      </c>
      <c r="AN2559" s="168">
        <f t="shared" si="12501"/>
        <v>0</v>
      </c>
      <c r="AO2559" s="168">
        <f t="shared" si="12501"/>
        <v>0</v>
      </c>
      <c r="AP2559" s="168">
        <f t="shared" si="12501"/>
        <v>0</v>
      </c>
      <c r="AQ2559" s="168">
        <f t="shared" si="12501"/>
        <v>0</v>
      </c>
      <c r="AR2559" s="168">
        <f t="shared" si="12501"/>
        <v>0</v>
      </c>
      <c r="AS2559" s="502">
        <f t="shared" si="12501"/>
        <v>0</v>
      </c>
      <c r="AT2559" s="168">
        <f t="shared" si="12501"/>
        <v>0</v>
      </c>
      <c r="AU2559" s="168">
        <f t="shared" si="12501"/>
        <v>0</v>
      </c>
      <c r="AV2559" s="168">
        <f t="shared" si="12501"/>
        <v>0</v>
      </c>
      <c r="AW2559" s="569">
        <f t="shared" si="12501"/>
        <v>21</v>
      </c>
      <c r="AX2559" s="569">
        <f t="shared" si="12501"/>
        <v>4</v>
      </c>
      <c r="AY2559" s="569">
        <f t="shared" si="12501"/>
        <v>25</v>
      </c>
      <c r="AZ2559" s="168">
        <f t="shared" si="12501"/>
        <v>0</v>
      </c>
      <c r="BA2559" s="168">
        <f t="shared" si="12501"/>
        <v>0</v>
      </c>
      <c r="BB2559" s="168">
        <f t="shared" si="12501"/>
        <v>0</v>
      </c>
      <c r="BC2559" s="168">
        <f t="shared" si="12501"/>
        <v>0</v>
      </c>
      <c r="BD2559" s="168">
        <f t="shared" si="12501"/>
        <v>0</v>
      </c>
      <c r="BE2559" s="168">
        <f t="shared" si="12501"/>
        <v>0</v>
      </c>
      <c r="BF2559" s="523"/>
      <c r="BG2559" s="605">
        <f>SUM(F2559,S2559,AF2559,AS2559)</f>
        <v>100</v>
      </c>
      <c r="BH2559" s="533">
        <f>SUM(G2559,T2559,AG2559)</f>
        <v>20</v>
      </c>
      <c r="BI2559" s="533">
        <f t="shared" si="12482"/>
        <v>2</v>
      </c>
      <c r="BJ2559" s="533">
        <f t="shared" si="12483"/>
        <v>22</v>
      </c>
      <c r="BK2559" s="533">
        <f t="shared" si="12484"/>
        <v>0</v>
      </c>
      <c r="BL2559" s="533">
        <f t="shared" si="12485"/>
        <v>0</v>
      </c>
      <c r="BM2559" s="533">
        <f t="shared" si="12486"/>
        <v>0</v>
      </c>
      <c r="BN2559" s="533">
        <f>SUM(M2559,Z2559,AM2559)</f>
        <v>0</v>
      </c>
      <c r="BO2559" s="533">
        <f t="shared" si="12487"/>
        <v>0</v>
      </c>
      <c r="BP2559" s="533">
        <f t="shared" si="12488"/>
        <v>0</v>
      </c>
      <c r="BQ2559" s="533">
        <f t="shared" si="12489"/>
        <v>1</v>
      </c>
      <c r="BR2559" s="533">
        <f t="shared" si="12490"/>
        <v>2</v>
      </c>
      <c r="BS2559" s="533">
        <f t="shared" si="12491"/>
        <v>3</v>
      </c>
      <c r="BT2559" s="533">
        <f>AT2559</f>
        <v>0</v>
      </c>
      <c r="BU2559" s="533">
        <f t="shared" si="12492"/>
        <v>0</v>
      </c>
      <c r="BV2559" s="533">
        <f t="shared" si="12493"/>
        <v>0</v>
      </c>
      <c r="BW2559" s="536">
        <f>SUM(BH2559,BK2559,BN2559,BQ2559,BT2559)</f>
        <v>21</v>
      </c>
      <c r="BX2559" s="536">
        <f t="shared" si="12494"/>
        <v>4</v>
      </c>
      <c r="BY2559" s="536">
        <f t="shared" si="12495"/>
        <v>25</v>
      </c>
      <c r="BZ2559" t="s">
        <v>74</v>
      </c>
      <c r="CA2559" s="553">
        <f>AZ2559</f>
        <v>0</v>
      </c>
      <c r="CB2559" s="553">
        <f t="shared" si="12496"/>
        <v>0</v>
      </c>
      <c r="CC2559" s="553">
        <f t="shared" si="12497"/>
        <v>0</v>
      </c>
      <c r="CD2559" s="553">
        <f>BC2559</f>
        <v>0</v>
      </c>
      <c r="CE2559" s="553">
        <f t="shared" si="12498"/>
        <v>0</v>
      </c>
      <c r="CF2559" s="553">
        <f t="shared" si="12499"/>
        <v>0</v>
      </c>
    </row>
    <row r="2560" spans="1:84">
      <c r="A2560" s="149"/>
      <c r="B2560" s="151"/>
      <c r="C2560" s="151"/>
      <c r="D2560" s="151"/>
      <c r="E2560" s="288"/>
      <c r="F2560" s="592">
        <f>SUM(F2551,F2556)</f>
        <v>200</v>
      </c>
      <c r="G2560" s="168">
        <f t="shared" si="12480"/>
        <v>42</v>
      </c>
      <c r="H2560" s="168">
        <f t="shared" ref="H2560:BE2560" si="12502">SUM(H2551,H2556)</f>
        <v>11</v>
      </c>
      <c r="I2560" s="168">
        <f t="shared" si="12502"/>
        <v>53</v>
      </c>
      <c r="J2560" s="168">
        <f t="shared" si="12502"/>
        <v>1</v>
      </c>
      <c r="K2560" s="168">
        <f t="shared" si="12502"/>
        <v>0</v>
      </c>
      <c r="L2560" s="168">
        <f t="shared" si="12502"/>
        <v>1</v>
      </c>
      <c r="M2560" s="168">
        <f t="shared" si="12502"/>
        <v>0</v>
      </c>
      <c r="N2560" s="168">
        <f t="shared" si="12502"/>
        <v>0</v>
      </c>
      <c r="O2560" s="168">
        <f t="shared" si="12502"/>
        <v>0</v>
      </c>
      <c r="P2560" s="168">
        <f t="shared" si="12502"/>
        <v>4</v>
      </c>
      <c r="Q2560" s="168">
        <f t="shared" si="12502"/>
        <v>4</v>
      </c>
      <c r="R2560" s="168">
        <f t="shared" si="12502"/>
        <v>8</v>
      </c>
      <c r="S2560" s="502">
        <f t="shared" si="12502"/>
        <v>0</v>
      </c>
      <c r="T2560" s="168">
        <f t="shared" si="12502"/>
        <v>0</v>
      </c>
      <c r="U2560" s="168">
        <f t="shared" si="12502"/>
        <v>0</v>
      </c>
      <c r="V2560" s="168">
        <f t="shared" si="12502"/>
        <v>0</v>
      </c>
      <c r="W2560" s="168">
        <f t="shared" si="12502"/>
        <v>0</v>
      </c>
      <c r="X2560" s="168">
        <f t="shared" si="12502"/>
        <v>0</v>
      </c>
      <c r="Y2560" s="168">
        <f t="shared" si="12502"/>
        <v>0</v>
      </c>
      <c r="Z2560" s="168">
        <f t="shared" si="12502"/>
        <v>0</v>
      </c>
      <c r="AA2560" s="168">
        <f t="shared" si="12502"/>
        <v>0</v>
      </c>
      <c r="AB2560" s="168">
        <f t="shared" si="12502"/>
        <v>0</v>
      </c>
      <c r="AC2560" s="168">
        <f t="shared" si="12502"/>
        <v>0</v>
      </c>
      <c r="AD2560" s="168">
        <f t="shared" si="12502"/>
        <v>0</v>
      </c>
      <c r="AE2560" s="168">
        <f t="shared" si="12502"/>
        <v>0</v>
      </c>
      <c r="AF2560" s="502">
        <f t="shared" si="12502"/>
        <v>0</v>
      </c>
      <c r="AG2560" s="168">
        <f t="shared" si="12502"/>
        <v>0</v>
      </c>
      <c r="AH2560" s="168">
        <f t="shared" si="12502"/>
        <v>0</v>
      </c>
      <c r="AI2560" s="168">
        <f t="shared" si="12502"/>
        <v>0</v>
      </c>
      <c r="AJ2560" s="168">
        <f t="shared" si="12502"/>
        <v>0</v>
      </c>
      <c r="AK2560" s="168">
        <f t="shared" si="12502"/>
        <v>0</v>
      </c>
      <c r="AL2560" s="168">
        <f t="shared" si="12502"/>
        <v>0</v>
      </c>
      <c r="AM2560" s="168">
        <f t="shared" si="12502"/>
        <v>0</v>
      </c>
      <c r="AN2560" s="168">
        <f t="shared" si="12502"/>
        <v>0</v>
      </c>
      <c r="AO2560" s="168">
        <f t="shared" si="12502"/>
        <v>0</v>
      </c>
      <c r="AP2560" s="168">
        <f t="shared" si="12502"/>
        <v>0</v>
      </c>
      <c r="AQ2560" s="168">
        <f t="shared" si="12502"/>
        <v>0</v>
      </c>
      <c r="AR2560" s="168">
        <f t="shared" si="12502"/>
        <v>0</v>
      </c>
      <c r="AS2560" s="502">
        <f t="shared" si="12502"/>
        <v>0</v>
      </c>
      <c r="AT2560" s="168">
        <f t="shared" si="12502"/>
        <v>0</v>
      </c>
      <c r="AU2560" s="168">
        <f t="shared" si="12502"/>
        <v>0</v>
      </c>
      <c r="AV2560" s="168">
        <f t="shared" si="12502"/>
        <v>0</v>
      </c>
      <c r="AW2560" s="569">
        <f t="shared" si="12502"/>
        <v>47</v>
      </c>
      <c r="AX2560" s="569">
        <f t="shared" si="12502"/>
        <v>15</v>
      </c>
      <c r="AY2560" s="569">
        <f t="shared" si="12502"/>
        <v>62</v>
      </c>
      <c r="AZ2560" s="168">
        <f t="shared" si="12502"/>
        <v>0</v>
      </c>
      <c r="BA2560" s="168">
        <f t="shared" si="12502"/>
        <v>0</v>
      </c>
      <c r="BB2560" s="168">
        <f t="shared" si="12502"/>
        <v>0</v>
      </c>
      <c r="BC2560" s="168">
        <f t="shared" si="12502"/>
        <v>0</v>
      </c>
      <c r="BD2560" s="168">
        <f t="shared" si="12502"/>
        <v>0</v>
      </c>
      <c r="BE2560" s="168">
        <f t="shared" si="12502"/>
        <v>0</v>
      </c>
      <c r="BF2560" s="523"/>
      <c r="BG2560" s="605">
        <f>SUM(F2560,S2560,AF2560,AS2560)</f>
        <v>200</v>
      </c>
      <c r="BH2560" s="533">
        <f>SUM(G2560,T2560,AG2560)</f>
        <v>42</v>
      </c>
      <c r="BI2560" s="533">
        <f t="shared" si="12482"/>
        <v>11</v>
      </c>
      <c r="BJ2560" s="533">
        <f t="shared" si="12483"/>
        <v>53</v>
      </c>
      <c r="BK2560" s="533">
        <f t="shared" si="12484"/>
        <v>1</v>
      </c>
      <c r="BL2560" s="533">
        <f t="shared" si="12485"/>
        <v>0</v>
      </c>
      <c r="BM2560" s="533">
        <f t="shared" si="12486"/>
        <v>1</v>
      </c>
      <c r="BN2560" s="533">
        <f>SUM(M2560,Z2560,AM2560)</f>
        <v>0</v>
      </c>
      <c r="BO2560" s="533">
        <f t="shared" si="12487"/>
        <v>0</v>
      </c>
      <c r="BP2560" s="533">
        <f t="shared" si="12488"/>
        <v>0</v>
      </c>
      <c r="BQ2560" s="533">
        <f t="shared" si="12489"/>
        <v>4</v>
      </c>
      <c r="BR2560" s="533">
        <f t="shared" si="12490"/>
        <v>4</v>
      </c>
      <c r="BS2560" s="533">
        <f t="shared" si="12491"/>
        <v>8</v>
      </c>
      <c r="BT2560" s="533">
        <f>AT2560</f>
        <v>0</v>
      </c>
      <c r="BU2560" s="533">
        <f t="shared" si="12492"/>
        <v>0</v>
      </c>
      <c r="BV2560" s="533">
        <f t="shared" si="12493"/>
        <v>0</v>
      </c>
      <c r="BW2560" s="536">
        <f>SUM(BH2560,BK2560,BN2560,BQ2560,BT2560)</f>
        <v>47</v>
      </c>
      <c r="BX2560" s="536">
        <f t="shared" si="12494"/>
        <v>15</v>
      </c>
      <c r="BY2560" s="536">
        <f t="shared" si="12495"/>
        <v>62</v>
      </c>
      <c r="BZ2560" t="s">
        <v>74</v>
      </c>
      <c r="CA2560" s="553">
        <f>AZ2560</f>
        <v>0</v>
      </c>
      <c r="CB2560" s="553">
        <f t="shared" si="12496"/>
        <v>0</v>
      </c>
      <c r="CC2560" s="553">
        <f t="shared" si="12497"/>
        <v>0</v>
      </c>
      <c r="CD2560" s="553">
        <f>BC2560</f>
        <v>0</v>
      </c>
      <c r="CE2560" s="553">
        <f t="shared" si="12498"/>
        <v>0</v>
      </c>
      <c r="CF2560" s="553">
        <f t="shared" si="12499"/>
        <v>0</v>
      </c>
    </row>
    <row r="2561" spans="1:84">
      <c r="A2561" s="149"/>
      <c r="B2561" s="149"/>
      <c r="C2561" s="151"/>
      <c r="D2561" s="151"/>
      <c r="E2561" s="288"/>
      <c r="F2561" s="592"/>
      <c r="G2561" s="168"/>
      <c r="H2561" s="168"/>
      <c r="I2561" s="168"/>
      <c r="J2561" s="168"/>
      <c r="K2561" s="168"/>
      <c r="L2561" s="168"/>
      <c r="M2561" s="168"/>
      <c r="N2561" s="168"/>
      <c r="O2561" s="168"/>
      <c r="P2561" s="168"/>
      <c r="Q2561" s="168"/>
      <c r="R2561" s="168"/>
      <c r="S2561" s="502"/>
      <c r="T2561" s="168"/>
      <c r="U2561" s="168"/>
      <c r="V2561" s="168"/>
      <c r="W2561" s="168"/>
      <c r="X2561" s="168"/>
      <c r="Y2561" s="168"/>
      <c r="Z2561" s="168"/>
      <c r="AA2561" s="168"/>
      <c r="AB2561" s="168"/>
      <c r="AC2561" s="168"/>
      <c r="AD2561" s="168"/>
      <c r="AE2561" s="168"/>
      <c r="AF2561" s="502"/>
      <c r="AG2561" s="168"/>
      <c r="AH2561" s="168"/>
      <c r="AI2561" s="168"/>
      <c r="AJ2561" s="168"/>
      <c r="AK2561" s="168"/>
      <c r="AL2561" s="168"/>
      <c r="AM2561" s="168"/>
      <c r="AN2561" s="168"/>
      <c r="AO2561" s="168"/>
      <c r="AP2561" s="168"/>
      <c r="AQ2561" s="168"/>
      <c r="AR2561" s="168"/>
      <c r="AS2561" s="502"/>
      <c r="AT2561" s="168"/>
      <c r="AU2561" s="168"/>
      <c r="AV2561" s="168"/>
      <c r="AW2561" s="569"/>
      <c r="AX2561" s="569"/>
      <c r="AY2561" s="569"/>
      <c r="AZ2561" s="168"/>
      <c r="BA2561" s="168"/>
      <c r="BB2561" s="168"/>
      <c r="BC2561" s="168"/>
      <c r="BD2561" s="168"/>
      <c r="BE2561" s="168"/>
      <c r="BF2561" s="523"/>
    </row>
    <row r="2562" spans="1:84">
      <c r="A2562" s="149"/>
      <c r="B2562" s="149"/>
      <c r="C2562" s="151"/>
      <c r="D2562" s="151"/>
      <c r="E2562" s="288"/>
      <c r="F2562" s="592"/>
      <c r="G2562" s="168"/>
      <c r="H2562" s="168"/>
      <c r="I2562" s="168"/>
      <c r="J2562" s="168"/>
      <c r="K2562" s="168"/>
      <c r="L2562" s="168"/>
      <c r="M2562" s="168"/>
      <c r="N2562" s="168"/>
      <c r="O2562" s="168"/>
      <c r="P2562" s="168"/>
      <c r="Q2562" s="168"/>
      <c r="R2562" s="168"/>
      <c r="S2562" s="502"/>
      <c r="T2562" s="168"/>
      <c r="U2562" s="168"/>
      <c r="V2562" s="168"/>
      <c r="W2562" s="168"/>
      <c r="X2562" s="168"/>
      <c r="Y2562" s="168"/>
      <c r="Z2562" s="168"/>
      <c r="AA2562" s="168"/>
      <c r="AB2562" s="168"/>
      <c r="AC2562" s="168"/>
      <c r="AD2562" s="168"/>
      <c r="AE2562" s="168"/>
      <c r="AF2562" s="502"/>
      <c r="AG2562" s="168"/>
      <c r="AH2562" s="168"/>
      <c r="AI2562" s="168"/>
      <c r="AJ2562" s="168"/>
      <c r="AK2562" s="168"/>
      <c r="AL2562" s="168"/>
      <c r="AM2562" s="168"/>
      <c r="AN2562" s="168"/>
      <c r="AO2562" s="168"/>
      <c r="AP2562" s="168"/>
      <c r="AQ2562" s="168"/>
      <c r="AR2562" s="168"/>
      <c r="AS2562" s="502"/>
      <c r="AT2562" s="168"/>
      <c r="AU2562" s="168"/>
      <c r="AV2562" s="168"/>
      <c r="AW2562" s="569"/>
      <c r="AX2562" s="569"/>
      <c r="AY2562" s="569"/>
      <c r="AZ2562" s="168"/>
      <c r="BA2562" s="168"/>
      <c r="BB2562" s="168"/>
      <c r="BC2562" s="168"/>
      <c r="BD2562" s="168"/>
      <c r="BE2562" s="168"/>
      <c r="BF2562" s="523"/>
    </row>
    <row r="2563" spans="1:84">
      <c r="A2563" s="149"/>
      <c r="B2563" s="151" t="s">
        <v>514</v>
      </c>
      <c r="C2563" s="151"/>
      <c r="D2563" s="151"/>
      <c r="E2563" s="288"/>
      <c r="F2563" s="592"/>
      <c r="G2563" s="159"/>
      <c r="H2563" s="159"/>
      <c r="I2563" s="275"/>
      <c r="J2563" s="159"/>
      <c r="K2563" s="159"/>
      <c r="L2563" s="275"/>
      <c r="M2563" s="159"/>
      <c r="N2563" s="159"/>
      <c r="O2563" s="275"/>
      <c r="P2563" s="159"/>
      <c r="Q2563" s="159"/>
      <c r="R2563" s="275"/>
      <c r="S2563" s="500"/>
      <c r="T2563" s="275"/>
      <c r="U2563" s="275"/>
      <c r="V2563" s="275"/>
      <c r="W2563" s="275"/>
      <c r="X2563" s="275"/>
      <c r="Y2563" s="275"/>
      <c r="Z2563" s="275"/>
      <c r="AA2563" s="275"/>
      <c r="AB2563" s="275"/>
      <c r="AC2563" s="275"/>
      <c r="AD2563" s="275"/>
      <c r="AE2563" s="275"/>
      <c r="AF2563" s="500"/>
      <c r="AG2563" s="275"/>
      <c r="AH2563" s="275"/>
      <c r="AI2563" s="275"/>
      <c r="AJ2563" s="275"/>
      <c r="AK2563" s="275"/>
      <c r="AL2563" s="275"/>
      <c r="AM2563" s="275"/>
      <c r="AN2563" s="275"/>
      <c r="AO2563" s="275"/>
      <c r="AP2563" s="275"/>
      <c r="AQ2563" s="275"/>
      <c r="AR2563" s="275"/>
      <c r="AS2563" s="500"/>
      <c r="AT2563" s="275"/>
      <c r="AU2563" s="275"/>
      <c r="AV2563" s="275"/>
      <c r="AW2563" s="567"/>
      <c r="AX2563" s="567"/>
      <c r="AY2563" s="567"/>
      <c r="AZ2563" s="159"/>
      <c r="BA2563" s="159"/>
      <c r="BB2563" s="159"/>
      <c r="BC2563" s="275"/>
      <c r="BD2563" s="275"/>
      <c r="BE2563" s="275"/>
      <c r="BF2563" s="521"/>
    </row>
    <row r="2564" spans="1:84">
      <c r="A2564" s="149"/>
      <c r="B2564" s="149" t="s">
        <v>515</v>
      </c>
      <c r="C2564" s="151" t="s">
        <v>484</v>
      </c>
      <c r="D2564" s="151"/>
      <c r="E2564" s="375" t="s">
        <v>841</v>
      </c>
      <c r="F2564" s="592"/>
      <c r="G2564" s="159"/>
      <c r="H2564" s="159"/>
      <c r="I2564" s="275"/>
      <c r="J2564" s="159"/>
      <c r="K2564" s="159"/>
      <c r="L2564" s="275"/>
      <c r="M2564" s="159"/>
      <c r="N2564" s="159"/>
      <c r="O2564" s="275"/>
      <c r="P2564" s="159"/>
      <c r="Q2564" s="159"/>
      <c r="R2564" s="275"/>
      <c r="S2564" s="500"/>
      <c r="T2564" s="275"/>
      <c r="U2564" s="275"/>
      <c r="V2564" s="275"/>
      <c r="W2564" s="275"/>
      <c r="X2564" s="275"/>
      <c r="Y2564" s="275"/>
      <c r="Z2564" s="275"/>
      <c r="AA2564" s="275"/>
      <c r="AB2564" s="275"/>
      <c r="AC2564" s="275"/>
      <c r="AD2564" s="275"/>
      <c r="AE2564" s="275"/>
      <c r="AF2564" s="500"/>
      <c r="AG2564" s="275"/>
      <c r="AH2564" s="275"/>
      <c r="AI2564" s="275"/>
      <c r="AJ2564" s="275"/>
      <c r="AK2564" s="275"/>
      <c r="AL2564" s="275"/>
      <c r="AM2564" s="275"/>
      <c r="AN2564" s="275"/>
      <c r="AO2564" s="275"/>
      <c r="AP2564" s="275"/>
      <c r="AQ2564" s="275"/>
      <c r="AR2564" s="275"/>
      <c r="AS2564" s="500"/>
      <c r="AT2564" s="275"/>
      <c r="AU2564" s="275"/>
      <c r="AV2564" s="275"/>
      <c r="AW2564" s="567"/>
      <c r="AX2564" s="567"/>
      <c r="AY2564" s="567"/>
      <c r="AZ2564" s="159"/>
      <c r="BA2564" s="159"/>
      <c r="BB2564" s="275"/>
      <c r="BC2564" s="275"/>
      <c r="BD2564" s="275"/>
      <c r="BE2564" s="275"/>
      <c r="BF2564" s="521"/>
    </row>
    <row r="2565" spans="1:84">
      <c r="A2565" s="149"/>
      <c r="B2565" s="149"/>
      <c r="C2565" s="151"/>
      <c r="D2565" s="151"/>
      <c r="E2565" s="288" t="s">
        <v>77</v>
      </c>
      <c r="F2565" s="592">
        <v>0</v>
      </c>
      <c r="G2565" s="159"/>
      <c r="H2565" s="159"/>
      <c r="I2565" s="275">
        <f>SUM(G2565:H2565)</f>
        <v>0</v>
      </c>
      <c r="J2565" s="159"/>
      <c r="K2565" s="159"/>
      <c r="L2565" s="275">
        <f>SUM(J2565:K2565)</f>
        <v>0</v>
      </c>
      <c r="M2565" s="159"/>
      <c r="N2565" s="159"/>
      <c r="O2565" s="275">
        <f>SUM(M2565:N2565)</f>
        <v>0</v>
      </c>
      <c r="P2565" s="159"/>
      <c r="Q2565" s="159"/>
      <c r="R2565" s="275">
        <f>SUM(P2565:Q2565)</f>
        <v>0</v>
      </c>
      <c r="S2565" s="500"/>
      <c r="T2565" s="275"/>
      <c r="U2565" s="275"/>
      <c r="V2565" s="275">
        <f>SUM(T2565:U2565)</f>
        <v>0</v>
      </c>
      <c r="W2565" s="275"/>
      <c r="X2565" s="275"/>
      <c r="Y2565" s="275">
        <f>SUM(W2565:X2565)</f>
        <v>0</v>
      </c>
      <c r="Z2565" s="275"/>
      <c r="AA2565" s="275"/>
      <c r="AB2565" s="275">
        <f>SUM(Z2565:AA2565)</f>
        <v>0</v>
      </c>
      <c r="AC2565" s="275"/>
      <c r="AD2565" s="275"/>
      <c r="AE2565" s="275">
        <f>SUM(AC2565:AD2565)</f>
        <v>0</v>
      </c>
      <c r="AF2565" s="500"/>
      <c r="AG2565" s="275"/>
      <c r="AH2565" s="275"/>
      <c r="AI2565" s="275">
        <f>SUM(AG2565:AH2565)</f>
        <v>0</v>
      </c>
      <c r="AJ2565" s="275"/>
      <c r="AK2565" s="275"/>
      <c r="AL2565" s="275">
        <f>SUM(AJ2565:AK2565)</f>
        <v>0</v>
      </c>
      <c r="AM2565" s="275"/>
      <c r="AN2565" s="275"/>
      <c r="AO2565" s="275">
        <f>SUM(AM2565:AN2565)</f>
        <v>0</v>
      </c>
      <c r="AP2565" s="275"/>
      <c r="AQ2565" s="275"/>
      <c r="AR2565" s="275">
        <f>SUM(AP2565:AQ2565)</f>
        <v>0</v>
      </c>
      <c r="AS2565" s="500"/>
      <c r="AT2565" s="275"/>
      <c r="AU2565" s="275"/>
      <c r="AV2565" s="275">
        <f>SUM(AT2565:AU2565)</f>
        <v>0</v>
      </c>
      <c r="AW2565" s="567">
        <f t="shared" ref="AW2565:AW2566" si="12503">SUM(G2565,J2565,M2565,P2565,T2565,W2565,Z2565,AC2565,AG2565,AJ2565,AM2565,AP2565,AT2565)</f>
        <v>0</v>
      </c>
      <c r="AX2565" s="567">
        <f t="shared" ref="AX2565:AX2566" si="12504">SUM(H2565,K2565,N2565,Q2565,U2565,X2565,AA2565,AD2565,AH2565,AK2565,AN2565,AQ2565,AU2565)</f>
        <v>0</v>
      </c>
      <c r="AY2565" s="567">
        <f t="shared" ref="AY2565:AY2566" si="12505">SUM(I2565,L2565,O2565,R2565,V2565,Y2565,AB2565,AE2565,AI2565,AL2565,AO2565,AR2565,AV2565)</f>
        <v>0</v>
      </c>
      <c r="AZ2565" s="159"/>
      <c r="BA2565" s="159"/>
      <c r="BB2565" s="275">
        <f>SUM(AZ2565:BA2565)</f>
        <v>0</v>
      </c>
      <c r="BC2565" s="275"/>
      <c r="BD2565" s="275"/>
      <c r="BE2565" s="275">
        <f>SUM(BC2565:BD2565)</f>
        <v>0</v>
      </c>
      <c r="BF2565" s="521"/>
      <c r="BG2565" s="605">
        <f>SUM(F2565,S2565,AF2565,AS2565)</f>
        <v>0</v>
      </c>
      <c r="BH2565" s="533">
        <f>SUM(G2565,T2565,AG2565)</f>
        <v>0</v>
      </c>
      <c r="BI2565" s="533">
        <f t="shared" ref="BI2565:BI2567" si="12506">SUM(H2565,U2565,AH2565)</f>
        <v>0</v>
      </c>
      <c r="BJ2565" s="533">
        <f t="shared" ref="BJ2565:BJ2567" si="12507">SUM(I2565,V2565,AI2565)</f>
        <v>0</v>
      </c>
      <c r="BK2565" s="533">
        <f t="shared" ref="BK2565:BK2567" si="12508">SUM(J2565,W2565,AJ2565)</f>
        <v>0</v>
      </c>
      <c r="BL2565" s="533">
        <f t="shared" ref="BL2565:BL2567" si="12509">SUM(K2565,X2565,AK2565)</f>
        <v>0</v>
      </c>
      <c r="BM2565" s="533">
        <f t="shared" ref="BM2565:BM2567" si="12510">SUM(L2565,Y2565,AL2565)</f>
        <v>0</v>
      </c>
      <c r="BN2565" s="533">
        <f>SUM(M2565,Z2565,AM2565)</f>
        <v>0</v>
      </c>
      <c r="BO2565" s="533">
        <f t="shared" ref="BO2565:BO2567" si="12511">SUM(N2565,AA2565,AN2565)</f>
        <v>0</v>
      </c>
      <c r="BP2565" s="533">
        <f t="shared" ref="BP2565:BP2567" si="12512">SUM(O2565,AB2565,AO2565)</f>
        <v>0</v>
      </c>
      <c r="BQ2565" s="533">
        <f t="shared" ref="BQ2565:BQ2567" si="12513">SUM(P2565,AC2565,AP2565)</f>
        <v>0</v>
      </c>
      <c r="BR2565" s="533">
        <f t="shared" ref="BR2565:BR2567" si="12514">SUM(Q2565,AD2565,AQ2565)</f>
        <v>0</v>
      </c>
      <c r="BS2565" s="533">
        <f t="shared" ref="BS2565:BS2567" si="12515">SUM(R2565,AE2565,AR2565)</f>
        <v>0</v>
      </c>
      <c r="BT2565" s="533">
        <f>AT2565</f>
        <v>0</v>
      </c>
      <c r="BU2565" s="533">
        <f t="shared" ref="BU2565:BU2567" si="12516">AU2565</f>
        <v>0</v>
      </c>
      <c r="BV2565" s="533">
        <f t="shared" ref="BV2565:BV2567" si="12517">AV2565</f>
        <v>0</v>
      </c>
      <c r="BW2565" s="536">
        <f>SUM(BH2565,BK2565,BN2565,BQ2565,BT2565)</f>
        <v>0</v>
      </c>
      <c r="BX2565" s="536">
        <f t="shared" ref="BX2565:BX2567" si="12518">SUM(BI2565,BL2565,BO2565,BR2565,BU2565)</f>
        <v>0</v>
      </c>
      <c r="BY2565" s="536">
        <f t="shared" ref="BY2565:BY2567" si="12519">SUM(BJ2565,BM2565,BP2565,BS2565,BV2565)</f>
        <v>0</v>
      </c>
      <c r="BZ2565" t="s">
        <v>74</v>
      </c>
      <c r="CA2565" s="553">
        <f>AZ2565</f>
        <v>0</v>
      </c>
      <c r="CB2565" s="553">
        <f t="shared" ref="CB2565:CB2567" si="12520">BA2565</f>
        <v>0</v>
      </c>
      <c r="CC2565" s="553">
        <f t="shared" ref="CC2565:CC2567" si="12521">BB2565</f>
        <v>0</v>
      </c>
      <c r="CD2565" s="553">
        <f>BC2565</f>
        <v>0</v>
      </c>
      <c r="CE2565" s="553">
        <f t="shared" ref="CE2565:CE2567" si="12522">BD2565</f>
        <v>0</v>
      </c>
      <c r="CF2565" s="553">
        <f t="shared" ref="CF2565:CF2567" si="12523">BE2565</f>
        <v>0</v>
      </c>
    </row>
    <row r="2566" spans="1:84">
      <c r="A2566" s="149"/>
      <c r="B2566" s="149"/>
      <c r="C2566" s="151"/>
      <c r="D2566" s="151"/>
      <c r="E2566" s="288" t="s">
        <v>78</v>
      </c>
      <c r="F2566" s="592">
        <v>0</v>
      </c>
      <c r="G2566" s="159"/>
      <c r="H2566" s="159"/>
      <c r="I2566" s="275">
        <f>SUM(G2566:H2566)</f>
        <v>0</v>
      </c>
      <c r="J2566" s="159"/>
      <c r="K2566" s="159"/>
      <c r="L2566" s="275">
        <f>SUM(J2566:K2566)</f>
        <v>0</v>
      </c>
      <c r="M2566" s="159"/>
      <c r="N2566" s="159"/>
      <c r="O2566" s="275">
        <f>SUM(M2566:N2566)</f>
        <v>0</v>
      </c>
      <c r="P2566" s="159"/>
      <c r="Q2566" s="159"/>
      <c r="R2566" s="275">
        <f>SUM(P2566:Q2566)</f>
        <v>0</v>
      </c>
      <c r="S2566" s="500"/>
      <c r="T2566" s="275"/>
      <c r="U2566" s="275"/>
      <c r="V2566" s="275">
        <f>SUM(T2566:U2566)</f>
        <v>0</v>
      </c>
      <c r="W2566" s="275"/>
      <c r="X2566" s="275"/>
      <c r="Y2566" s="275">
        <f>SUM(W2566:X2566)</f>
        <v>0</v>
      </c>
      <c r="Z2566" s="275"/>
      <c r="AA2566" s="275"/>
      <c r="AB2566" s="275">
        <f>SUM(Z2566:AA2566)</f>
        <v>0</v>
      </c>
      <c r="AC2566" s="275"/>
      <c r="AD2566" s="275"/>
      <c r="AE2566" s="275">
        <f>SUM(AC2566:AD2566)</f>
        <v>0</v>
      </c>
      <c r="AF2566" s="500"/>
      <c r="AG2566" s="275"/>
      <c r="AH2566" s="275"/>
      <c r="AI2566" s="275">
        <f>SUM(AG2566:AH2566)</f>
        <v>0</v>
      </c>
      <c r="AJ2566" s="275"/>
      <c r="AK2566" s="275"/>
      <c r="AL2566" s="275">
        <f>SUM(AJ2566:AK2566)</f>
        <v>0</v>
      </c>
      <c r="AM2566" s="275"/>
      <c r="AN2566" s="275"/>
      <c r="AO2566" s="275">
        <f>SUM(AM2566:AN2566)</f>
        <v>0</v>
      </c>
      <c r="AP2566" s="275"/>
      <c r="AQ2566" s="275"/>
      <c r="AR2566" s="275">
        <f>SUM(AP2566:AQ2566)</f>
        <v>0</v>
      </c>
      <c r="AS2566" s="500"/>
      <c r="AT2566" s="275"/>
      <c r="AU2566" s="275"/>
      <c r="AV2566" s="275">
        <f>SUM(AT2566:AU2566)</f>
        <v>0</v>
      </c>
      <c r="AW2566" s="567">
        <f t="shared" si="12503"/>
        <v>0</v>
      </c>
      <c r="AX2566" s="567">
        <f t="shared" si="12504"/>
        <v>0</v>
      </c>
      <c r="AY2566" s="567">
        <f t="shared" si="12505"/>
        <v>0</v>
      </c>
      <c r="AZ2566" s="159"/>
      <c r="BA2566" s="159"/>
      <c r="BB2566" s="275">
        <f>SUM(AZ2566:BA2566)</f>
        <v>0</v>
      </c>
      <c r="BC2566" s="275"/>
      <c r="BD2566" s="275"/>
      <c r="BE2566" s="275">
        <f>SUM(BC2566:BD2566)</f>
        <v>0</v>
      </c>
      <c r="BF2566" s="521"/>
      <c r="BG2566" s="605">
        <f>SUM(F2566,S2566,AF2566,AS2566)</f>
        <v>0</v>
      </c>
      <c r="BH2566" s="533">
        <f>SUM(G2566,T2566,AG2566)</f>
        <v>0</v>
      </c>
      <c r="BI2566" s="533">
        <f t="shared" si="12506"/>
        <v>0</v>
      </c>
      <c r="BJ2566" s="533">
        <f t="shared" si="12507"/>
        <v>0</v>
      </c>
      <c r="BK2566" s="533">
        <f t="shared" si="12508"/>
        <v>0</v>
      </c>
      <c r="BL2566" s="533">
        <f t="shared" si="12509"/>
        <v>0</v>
      </c>
      <c r="BM2566" s="533">
        <f t="shared" si="12510"/>
        <v>0</v>
      </c>
      <c r="BN2566" s="533">
        <f>SUM(M2566,Z2566,AM2566)</f>
        <v>0</v>
      </c>
      <c r="BO2566" s="533">
        <f t="shared" si="12511"/>
        <v>0</v>
      </c>
      <c r="BP2566" s="533">
        <f t="shared" si="12512"/>
        <v>0</v>
      </c>
      <c r="BQ2566" s="533">
        <f t="shared" si="12513"/>
        <v>0</v>
      </c>
      <c r="BR2566" s="533">
        <f t="shared" si="12514"/>
        <v>0</v>
      </c>
      <c r="BS2566" s="533">
        <f t="shared" si="12515"/>
        <v>0</v>
      </c>
      <c r="BT2566" s="533">
        <f>AT2566</f>
        <v>0</v>
      </c>
      <c r="BU2566" s="533">
        <f t="shared" si="12516"/>
        <v>0</v>
      </c>
      <c r="BV2566" s="533">
        <f t="shared" si="12517"/>
        <v>0</v>
      </c>
      <c r="BW2566" s="536">
        <f>SUM(BH2566,BK2566,BN2566,BQ2566,BT2566)</f>
        <v>0</v>
      </c>
      <c r="BX2566" s="536">
        <f t="shared" si="12518"/>
        <v>0</v>
      </c>
      <c r="BY2566" s="536">
        <f t="shared" si="12519"/>
        <v>0</v>
      </c>
      <c r="BZ2566" t="s">
        <v>74</v>
      </c>
      <c r="CA2566" s="553">
        <f>AZ2566</f>
        <v>0</v>
      </c>
      <c r="CB2566" s="553">
        <f t="shared" si="12520"/>
        <v>0</v>
      </c>
      <c r="CC2566" s="553">
        <f t="shared" si="12521"/>
        <v>0</v>
      </c>
      <c r="CD2566" s="553">
        <f>BC2566</f>
        <v>0</v>
      </c>
      <c r="CE2566" s="553">
        <f t="shared" si="12522"/>
        <v>0</v>
      </c>
      <c r="CF2566" s="553">
        <f t="shared" si="12523"/>
        <v>0</v>
      </c>
    </row>
    <row r="2567" spans="1:84">
      <c r="A2567" s="149"/>
      <c r="B2567" s="149"/>
      <c r="C2567" s="151"/>
      <c r="D2567" s="151"/>
      <c r="E2567" s="288"/>
      <c r="F2567" s="592">
        <f t="shared" ref="F2567:BE2567" si="12524">SUM(F2565:F2566)</f>
        <v>0</v>
      </c>
      <c r="G2567" s="168">
        <f t="shared" si="12524"/>
        <v>0</v>
      </c>
      <c r="H2567" s="168">
        <f t="shared" si="12524"/>
        <v>0</v>
      </c>
      <c r="I2567" s="168">
        <f t="shared" si="12524"/>
        <v>0</v>
      </c>
      <c r="J2567" s="168">
        <f t="shared" si="12524"/>
        <v>0</v>
      </c>
      <c r="K2567" s="168">
        <f t="shared" si="12524"/>
        <v>0</v>
      </c>
      <c r="L2567" s="168">
        <f t="shared" si="12524"/>
        <v>0</v>
      </c>
      <c r="M2567" s="168">
        <f t="shared" si="12524"/>
        <v>0</v>
      </c>
      <c r="N2567" s="168">
        <f t="shared" si="12524"/>
        <v>0</v>
      </c>
      <c r="O2567" s="168">
        <f t="shared" si="12524"/>
        <v>0</v>
      </c>
      <c r="P2567" s="168">
        <f t="shared" si="12524"/>
        <v>0</v>
      </c>
      <c r="Q2567" s="168">
        <f t="shared" si="12524"/>
        <v>0</v>
      </c>
      <c r="R2567" s="168">
        <f t="shared" si="12524"/>
        <v>0</v>
      </c>
      <c r="S2567" s="502">
        <f t="shared" si="12524"/>
        <v>0</v>
      </c>
      <c r="T2567" s="168">
        <f t="shared" si="12524"/>
        <v>0</v>
      </c>
      <c r="U2567" s="168">
        <f t="shared" si="12524"/>
        <v>0</v>
      </c>
      <c r="V2567" s="168">
        <f t="shared" si="12524"/>
        <v>0</v>
      </c>
      <c r="W2567" s="168">
        <f t="shared" si="12524"/>
        <v>0</v>
      </c>
      <c r="X2567" s="168">
        <f t="shared" si="12524"/>
        <v>0</v>
      </c>
      <c r="Y2567" s="168">
        <f t="shared" si="12524"/>
        <v>0</v>
      </c>
      <c r="Z2567" s="168">
        <f t="shared" si="12524"/>
        <v>0</v>
      </c>
      <c r="AA2567" s="168">
        <f t="shared" si="12524"/>
        <v>0</v>
      </c>
      <c r="AB2567" s="168">
        <f t="shared" si="12524"/>
        <v>0</v>
      </c>
      <c r="AC2567" s="168">
        <f t="shared" si="12524"/>
        <v>0</v>
      </c>
      <c r="AD2567" s="168">
        <f t="shared" si="12524"/>
        <v>0</v>
      </c>
      <c r="AE2567" s="168">
        <f t="shared" si="12524"/>
        <v>0</v>
      </c>
      <c r="AF2567" s="502">
        <f t="shared" si="12524"/>
        <v>0</v>
      </c>
      <c r="AG2567" s="168">
        <f t="shared" si="12524"/>
        <v>0</v>
      </c>
      <c r="AH2567" s="168">
        <f t="shared" si="12524"/>
        <v>0</v>
      </c>
      <c r="AI2567" s="168">
        <f t="shared" si="12524"/>
        <v>0</v>
      </c>
      <c r="AJ2567" s="168">
        <f t="shared" si="12524"/>
        <v>0</v>
      </c>
      <c r="AK2567" s="168">
        <f t="shared" si="12524"/>
        <v>0</v>
      </c>
      <c r="AL2567" s="168">
        <f t="shared" si="12524"/>
        <v>0</v>
      </c>
      <c r="AM2567" s="168">
        <f t="shared" si="12524"/>
        <v>0</v>
      </c>
      <c r="AN2567" s="168">
        <f t="shared" si="12524"/>
        <v>0</v>
      </c>
      <c r="AO2567" s="168">
        <f t="shared" si="12524"/>
        <v>0</v>
      </c>
      <c r="AP2567" s="168">
        <f t="shared" si="12524"/>
        <v>0</v>
      </c>
      <c r="AQ2567" s="168">
        <f t="shared" si="12524"/>
        <v>0</v>
      </c>
      <c r="AR2567" s="168">
        <f t="shared" si="12524"/>
        <v>0</v>
      </c>
      <c r="AS2567" s="502">
        <f t="shared" si="12524"/>
        <v>0</v>
      </c>
      <c r="AT2567" s="168">
        <f t="shared" si="12524"/>
        <v>0</v>
      </c>
      <c r="AU2567" s="168">
        <f t="shared" si="12524"/>
        <v>0</v>
      </c>
      <c r="AV2567" s="168">
        <f t="shared" si="12524"/>
        <v>0</v>
      </c>
      <c r="AW2567" s="569">
        <f t="shared" si="12524"/>
        <v>0</v>
      </c>
      <c r="AX2567" s="569">
        <f t="shared" si="12524"/>
        <v>0</v>
      </c>
      <c r="AY2567" s="569">
        <f t="shared" si="12524"/>
        <v>0</v>
      </c>
      <c r="AZ2567" s="168">
        <f t="shared" si="12524"/>
        <v>0</v>
      </c>
      <c r="BA2567" s="168">
        <f t="shared" si="12524"/>
        <v>0</v>
      </c>
      <c r="BB2567" s="168">
        <f t="shared" si="12524"/>
        <v>0</v>
      </c>
      <c r="BC2567" s="168">
        <f t="shared" si="12524"/>
        <v>0</v>
      </c>
      <c r="BD2567" s="168">
        <f t="shared" si="12524"/>
        <v>0</v>
      </c>
      <c r="BE2567" s="168">
        <f t="shared" si="12524"/>
        <v>0</v>
      </c>
      <c r="BF2567" s="523"/>
      <c r="BG2567" s="605">
        <f>SUM(F2567,S2567,AF2567,AS2567)</f>
        <v>0</v>
      </c>
      <c r="BH2567" s="533">
        <f>SUM(G2567,T2567,AG2567)</f>
        <v>0</v>
      </c>
      <c r="BI2567" s="533">
        <f t="shared" si="12506"/>
        <v>0</v>
      </c>
      <c r="BJ2567" s="533">
        <f t="shared" si="12507"/>
        <v>0</v>
      </c>
      <c r="BK2567" s="533">
        <f t="shared" si="12508"/>
        <v>0</v>
      </c>
      <c r="BL2567" s="533">
        <f t="shared" si="12509"/>
        <v>0</v>
      </c>
      <c r="BM2567" s="533">
        <f t="shared" si="12510"/>
        <v>0</v>
      </c>
      <c r="BN2567" s="533">
        <f>SUM(M2567,Z2567,AM2567)</f>
        <v>0</v>
      </c>
      <c r="BO2567" s="533">
        <f t="shared" si="12511"/>
        <v>0</v>
      </c>
      <c r="BP2567" s="533">
        <f t="shared" si="12512"/>
        <v>0</v>
      </c>
      <c r="BQ2567" s="533">
        <f t="shared" si="12513"/>
        <v>0</v>
      </c>
      <c r="BR2567" s="533">
        <f t="shared" si="12514"/>
        <v>0</v>
      </c>
      <c r="BS2567" s="533">
        <f t="shared" si="12515"/>
        <v>0</v>
      </c>
      <c r="BT2567" s="533">
        <f>AT2567</f>
        <v>0</v>
      </c>
      <c r="BU2567" s="533">
        <f t="shared" si="12516"/>
        <v>0</v>
      </c>
      <c r="BV2567" s="533">
        <f t="shared" si="12517"/>
        <v>0</v>
      </c>
      <c r="BW2567" s="536">
        <f>SUM(BH2567,BK2567,BN2567,BQ2567,BT2567)</f>
        <v>0</v>
      </c>
      <c r="BX2567" s="536">
        <f t="shared" si="12518"/>
        <v>0</v>
      </c>
      <c r="BY2567" s="536">
        <f t="shared" si="12519"/>
        <v>0</v>
      </c>
      <c r="BZ2567" t="s">
        <v>74</v>
      </c>
      <c r="CA2567" s="553">
        <f>AZ2567</f>
        <v>0</v>
      </c>
      <c r="CB2567" s="553">
        <f t="shared" si="12520"/>
        <v>0</v>
      </c>
      <c r="CC2567" s="553">
        <f t="shared" si="12521"/>
        <v>0</v>
      </c>
      <c r="CD2567" s="553">
        <f>BC2567</f>
        <v>0</v>
      </c>
      <c r="CE2567" s="553">
        <f t="shared" si="12522"/>
        <v>0</v>
      </c>
      <c r="CF2567" s="553">
        <f t="shared" si="12523"/>
        <v>0</v>
      </c>
    </row>
    <row r="2568" spans="1:84">
      <c r="A2568" s="149"/>
      <c r="B2568" s="149"/>
      <c r="C2568" s="151"/>
      <c r="D2568" s="151"/>
      <c r="E2568" s="288"/>
      <c r="F2568" s="592"/>
      <c r="G2568" s="159"/>
      <c r="H2568" s="159"/>
      <c r="I2568" s="275"/>
      <c r="J2568" s="159"/>
      <c r="K2568" s="159"/>
      <c r="L2568" s="275"/>
      <c r="M2568" s="275"/>
      <c r="N2568" s="159"/>
      <c r="O2568" s="275"/>
      <c r="P2568" s="275"/>
      <c r="Q2568" s="275"/>
      <c r="R2568" s="275"/>
      <c r="S2568" s="500"/>
      <c r="T2568" s="275"/>
      <c r="U2568" s="275"/>
      <c r="V2568" s="275"/>
      <c r="W2568" s="275"/>
      <c r="X2568" s="275"/>
      <c r="Y2568" s="275"/>
      <c r="Z2568" s="275"/>
      <c r="AA2568" s="275"/>
      <c r="AB2568" s="275"/>
      <c r="AC2568" s="275"/>
      <c r="AD2568" s="275"/>
      <c r="AE2568" s="275"/>
      <c r="AF2568" s="500"/>
      <c r="AG2568" s="275"/>
      <c r="AH2568" s="275"/>
      <c r="AI2568" s="275"/>
      <c r="AJ2568" s="275"/>
      <c r="AK2568" s="275"/>
      <c r="AL2568" s="275"/>
      <c r="AM2568" s="275"/>
      <c r="AN2568" s="275"/>
      <c r="AO2568" s="275"/>
      <c r="AP2568" s="275"/>
      <c r="AQ2568" s="275"/>
      <c r="AR2568" s="275"/>
      <c r="AS2568" s="500"/>
      <c r="AT2568" s="275"/>
      <c r="AU2568" s="275"/>
      <c r="AV2568" s="275"/>
      <c r="AW2568" s="567"/>
      <c r="AX2568" s="567"/>
      <c r="AY2568" s="567"/>
      <c r="AZ2568" s="275"/>
      <c r="BA2568" s="275"/>
      <c r="BB2568" s="275"/>
      <c r="BC2568" s="159"/>
      <c r="BD2568" s="275"/>
      <c r="BE2568" s="275"/>
      <c r="BF2568" s="521"/>
    </row>
    <row r="2569" spans="1:84">
      <c r="A2569" s="149"/>
      <c r="B2569" s="151" t="s">
        <v>2</v>
      </c>
      <c r="C2569" s="151"/>
      <c r="D2569" s="151"/>
      <c r="E2569" s="288"/>
      <c r="F2569" s="592"/>
      <c r="G2569" s="159"/>
      <c r="H2569" s="159"/>
      <c r="I2569" s="275"/>
      <c r="J2569" s="159"/>
      <c r="K2569" s="159"/>
      <c r="L2569" s="275"/>
      <c r="M2569" s="159"/>
      <c r="N2569" s="159"/>
      <c r="O2569" s="275"/>
      <c r="P2569" s="159"/>
      <c r="Q2569" s="159"/>
      <c r="R2569" s="275"/>
      <c r="S2569" s="500"/>
      <c r="T2569" s="275"/>
      <c r="U2569" s="275"/>
      <c r="V2569" s="275"/>
      <c r="W2569" s="275"/>
      <c r="X2569" s="275"/>
      <c r="Y2569" s="275"/>
      <c r="Z2569" s="275"/>
      <c r="AA2569" s="275"/>
      <c r="AB2569" s="275"/>
      <c r="AC2569" s="275"/>
      <c r="AD2569" s="275"/>
      <c r="AE2569" s="275"/>
      <c r="AF2569" s="500"/>
      <c r="AG2569" s="275"/>
      <c r="AH2569" s="275"/>
      <c r="AI2569" s="275"/>
      <c r="AJ2569" s="275"/>
      <c r="AK2569" s="275"/>
      <c r="AL2569" s="275"/>
      <c r="AM2569" s="275"/>
      <c r="AN2569" s="275"/>
      <c r="AO2569" s="275"/>
      <c r="AP2569" s="275"/>
      <c r="AQ2569" s="275"/>
      <c r="AR2569" s="275"/>
      <c r="AS2569" s="500"/>
      <c r="AT2569" s="275"/>
      <c r="AU2569" s="275"/>
      <c r="AV2569" s="275"/>
      <c r="AW2569" s="567"/>
      <c r="AX2569" s="567"/>
      <c r="AY2569" s="567"/>
      <c r="AZ2569" s="159"/>
      <c r="BA2569" s="159"/>
      <c r="BB2569" s="159"/>
      <c r="BC2569" s="275"/>
      <c r="BD2569" s="275"/>
      <c r="BE2569" s="275"/>
      <c r="BF2569" s="521"/>
    </row>
    <row r="2570" spans="1:84">
      <c r="A2570" s="149"/>
      <c r="B2570" s="149" t="s">
        <v>765</v>
      </c>
      <c r="C2570" s="151" t="s">
        <v>11</v>
      </c>
      <c r="D2570" s="151" t="s">
        <v>763</v>
      </c>
      <c r="E2570" s="375" t="s">
        <v>842</v>
      </c>
      <c r="F2570" s="592"/>
      <c r="G2570" s="159"/>
      <c r="H2570" s="159"/>
      <c r="I2570" s="275"/>
      <c r="J2570" s="159"/>
      <c r="K2570" s="159"/>
      <c r="L2570" s="275"/>
      <c r="M2570" s="159"/>
      <c r="N2570" s="159"/>
      <c r="O2570" s="275"/>
      <c r="P2570" s="159"/>
      <c r="Q2570" s="159"/>
      <c r="R2570" s="275"/>
      <c r="S2570" s="500"/>
      <c r="T2570" s="275"/>
      <c r="U2570" s="275"/>
      <c r="V2570" s="275"/>
      <c r="W2570" s="275"/>
      <c r="X2570" s="275"/>
      <c r="Y2570" s="275"/>
      <c r="Z2570" s="275"/>
      <c r="AA2570" s="275"/>
      <c r="AB2570" s="275"/>
      <c r="AC2570" s="275"/>
      <c r="AD2570" s="275"/>
      <c r="AE2570" s="275"/>
      <c r="AF2570" s="500"/>
      <c r="AG2570" s="275"/>
      <c r="AH2570" s="275"/>
      <c r="AI2570" s="275"/>
      <c r="AJ2570" s="275"/>
      <c r="AK2570" s="275"/>
      <c r="AL2570" s="275"/>
      <c r="AM2570" s="275"/>
      <c r="AN2570" s="275"/>
      <c r="AO2570" s="275"/>
      <c r="AP2570" s="275"/>
      <c r="AQ2570" s="275"/>
      <c r="AR2570" s="275"/>
      <c r="AS2570" s="500"/>
      <c r="AT2570" s="275"/>
      <c r="AU2570" s="275"/>
      <c r="AV2570" s="275"/>
      <c r="AW2570" s="567"/>
      <c r="AX2570" s="567"/>
      <c r="AY2570" s="567"/>
      <c r="AZ2570" s="159"/>
      <c r="BA2570" s="159"/>
      <c r="BB2570" s="275"/>
      <c r="BC2570" s="275"/>
      <c r="BD2570" s="275"/>
      <c r="BE2570" s="275"/>
      <c r="BF2570" s="521"/>
    </row>
    <row r="2571" spans="1:84">
      <c r="A2571" s="149"/>
      <c r="B2571" s="149"/>
      <c r="C2571" s="151"/>
      <c r="D2571" s="151"/>
      <c r="E2571" s="288" t="s">
        <v>77</v>
      </c>
      <c r="F2571" s="592">
        <v>45</v>
      </c>
      <c r="G2571" s="428">
        <v>9</v>
      </c>
      <c r="H2571" s="159">
        <v>5</v>
      </c>
      <c r="I2571" s="275">
        <f>SUM(G2571:H2571)</f>
        <v>14</v>
      </c>
      <c r="J2571" s="159">
        <v>0</v>
      </c>
      <c r="K2571" s="159">
        <v>0</v>
      </c>
      <c r="L2571" s="275">
        <f>SUM(J2571:K2571)</f>
        <v>0</v>
      </c>
      <c r="M2571" s="159">
        <v>0</v>
      </c>
      <c r="N2571" s="159">
        <v>0</v>
      </c>
      <c r="O2571" s="275">
        <f>SUM(M2571:N2571)</f>
        <v>0</v>
      </c>
      <c r="P2571" s="159">
        <v>4</v>
      </c>
      <c r="Q2571" s="159">
        <v>0</v>
      </c>
      <c r="R2571" s="275">
        <f>SUM(P2571:Q2571)</f>
        <v>4</v>
      </c>
      <c r="S2571" s="500"/>
      <c r="T2571" s="275"/>
      <c r="U2571" s="275"/>
      <c r="V2571" s="275">
        <f>SUM(T2571:U2571)</f>
        <v>0</v>
      </c>
      <c r="W2571" s="275"/>
      <c r="X2571" s="275"/>
      <c r="Y2571" s="275">
        <f>SUM(W2571:X2571)</f>
        <v>0</v>
      </c>
      <c r="Z2571" s="275"/>
      <c r="AA2571" s="275"/>
      <c r="AB2571" s="275">
        <f>SUM(Z2571:AA2571)</f>
        <v>0</v>
      </c>
      <c r="AC2571" s="275"/>
      <c r="AD2571" s="275"/>
      <c r="AE2571" s="275">
        <f>SUM(AC2571:AD2571)</f>
        <v>0</v>
      </c>
      <c r="AF2571" s="500"/>
      <c r="AG2571" s="275"/>
      <c r="AH2571" s="275"/>
      <c r="AI2571" s="275">
        <f>SUM(AG2571:AH2571)</f>
        <v>0</v>
      </c>
      <c r="AJ2571" s="275"/>
      <c r="AK2571" s="275"/>
      <c r="AL2571" s="275">
        <f>SUM(AJ2571:AK2571)</f>
        <v>0</v>
      </c>
      <c r="AM2571" s="275"/>
      <c r="AN2571" s="275"/>
      <c r="AO2571" s="275">
        <f>SUM(AM2571:AN2571)</f>
        <v>0</v>
      </c>
      <c r="AP2571" s="275"/>
      <c r="AQ2571" s="275"/>
      <c r="AR2571" s="275">
        <f>SUM(AP2571:AQ2571)</f>
        <v>0</v>
      </c>
      <c r="AS2571" s="500"/>
      <c r="AT2571" s="275"/>
      <c r="AU2571" s="275"/>
      <c r="AV2571" s="275">
        <f>SUM(AT2571:AU2571)</f>
        <v>0</v>
      </c>
      <c r="AW2571" s="567">
        <f t="shared" ref="AW2571" si="12525">SUM(G2571,J2571,M2571,P2571,T2571,W2571,Z2571,AC2571,AG2571,AJ2571,AM2571,AP2571,AT2571)</f>
        <v>13</v>
      </c>
      <c r="AX2571" s="567">
        <f t="shared" ref="AX2571" si="12526">SUM(H2571,K2571,N2571,Q2571,U2571,X2571,AA2571,AD2571,AH2571,AK2571,AN2571,AQ2571,AU2571)</f>
        <v>5</v>
      </c>
      <c r="AY2571" s="567">
        <f t="shared" ref="AY2571" si="12527">SUM(I2571,L2571,O2571,R2571,V2571,Y2571,AB2571,AE2571,AI2571,AL2571,AO2571,AR2571,AV2571)</f>
        <v>18</v>
      </c>
      <c r="AZ2571" s="159"/>
      <c r="BA2571" s="159"/>
      <c r="BB2571" s="275">
        <f>SUM(AZ2571:BA2571)</f>
        <v>0</v>
      </c>
      <c r="BC2571" s="275"/>
      <c r="BD2571" s="275"/>
      <c r="BE2571" s="275">
        <f>SUM(BC2571:BD2571)</f>
        <v>0</v>
      </c>
      <c r="BF2571" s="521"/>
      <c r="BG2571" s="605">
        <f>SUM(F2571,S2571,AF2571,AS2571)</f>
        <v>45</v>
      </c>
      <c r="BH2571" s="533">
        <f>SUM(G2571,T2571,AG2571)</f>
        <v>9</v>
      </c>
      <c r="BI2571" s="533">
        <f t="shared" ref="BI2571" si="12528">SUM(H2571,U2571,AH2571)</f>
        <v>5</v>
      </c>
      <c r="BJ2571" s="533">
        <f t="shared" ref="BJ2571" si="12529">SUM(I2571,V2571,AI2571)</f>
        <v>14</v>
      </c>
      <c r="BK2571" s="533">
        <f t="shared" ref="BK2571" si="12530">SUM(J2571,W2571,AJ2571)</f>
        <v>0</v>
      </c>
      <c r="BL2571" s="533">
        <f t="shared" ref="BL2571" si="12531">SUM(K2571,X2571,AK2571)</f>
        <v>0</v>
      </c>
      <c r="BM2571" s="533">
        <f t="shared" ref="BM2571" si="12532">SUM(L2571,Y2571,AL2571)</f>
        <v>0</v>
      </c>
      <c r="BN2571" s="533">
        <f>SUM(M2571,Z2571,AM2571)</f>
        <v>0</v>
      </c>
      <c r="BO2571" s="533">
        <f t="shared" ref="BO2571" si="12533">SUM(N2571,AA2571,AN2571)</f>
        <v>0</v>
      </c>
      <c r="BP2571" s="533">
        <f t="shared" ref="BP2571" si="12534">SUM(O2571,AB2571,AO2571)</f>
        <v>0</v>
      </c>
      <c r="BQ2571" s="533">
        <f t="shared" ref="BQ2571" si="12535">SUM(P2571,AC2571,AP2571)</f>
        <v>4</v>
      </c>
      <c r="BR2571" s="533">
        <f t="shared" ref="BR2571" si="12536">SUM(Q2571,AD2571,AQ2571)</f>
        <v>0</v>
      </c>
      <c r="BS2571" s="533">
        <f t="shared" ref="BS2571" si="12537">SUM(R2571,AE2571,AR2571)</f>
        <v>4</v>
      </c>
      <c r="BT2571" s="533">
        <f>AT2571</f>
        <v>0</v>
      </c>
      <c r="BU2571" s="533">
        <f t="shared" ref="BU2571" si="12538">AU2571</f>
        <v>0</v>
      </c>
      <c r="BV2571" s="533">
        <f t="shared" ref="BV2571" si="12539">AV2571</f>
        <v>0</v>
      </c>
      <c r="BW2571" s="536">
        <f>SUM(BH2571,BK2571,BN2571,BQ2571,BT2571)</f>
        <v>13</v>
      </c>
      <c r="BX2571" s="536">
        <f t="shared" ref="BX2571" si="12540">SUM(BI2571,BL2571,BO2571,BR2571,BU2571)</f>
        <v>5</v>
      </c>
      <c r="BY2571" s="536">
        <f t="shared" ref="BY2571" si="12541">SUM(BJ2571,BM2571,BP2571,BS2571,BV2571)</f>
        <v>18</v>
      </c>
      <c r="BZ2571" t="s">
        <v>74</v>
      </c>
      <c r="CA2571" s="553">
        <f>AZ2571</f>
        <v>0</v>
      </c>
      <c r="CB2571" s="553">
        <f t="shared" ref="CB2571" si="12542">BA2571</f>
        <v>0</v>
      </c>
      <c r="CC2571" s="553">
        <f t="shared" ref="CC2571" si="12543">BB2571</f>
        <v>0</v>
      </c>
      <c r="CD2571" s="553">
        <f>BC2571</f>
        <v>0</v>
      </c>
      <c r="CE2571" s="553">
        <f t="shared" ref="CE2571" si="12544">BD2571</f>
        <v>0</v>
      </c>
      <c r="CF2571" s="553">
        <f t="shared" ref="CF2571" si="12545">BE2571</f>
        <v>0</v>
      </c>
    </row>
    <row r="2572" spans="1:84">
      <c r="A2572" s="149"/>
      <c r="B2572" s="149"/>
      <c r="C2572" s="151"/>
      <c r="D2572" s="151"/>
      <c r="E2572" s="288"/>
      <c r="F2572" s="592"/>
      <c r="G2572" s="159"/>
      <c r="H2572" s="159"/>
      <c r="I2572" s="275"/>
      <c r="J2572" s="159"/>
      <c r="K2572" s="159"/>
      <c r="L2572" s="275"/>
      <c r="M2572" s="159"/>
      <c r="N2572" s="159"/>
      <c r="O2572" s="275"/>
      <c r="P2572" s="159"/>
      <c r="Q2572" s="159"/>
      <c r="R2572" s="275"/>
      <c r="S2572" s="500"/>
      <c r="T2572" s="275"/>
      <c r="U2572" s="275"/>
      <c r="V2572" s="275"/>
      <c r="W2572" s="275"/>
      <c r="X2572" s="275"/>
      <c r="Y2572" s="275"/>
      <c r="Z2572" s="275"/>
      <c r="AA2572" s="275"/>
      <c r="AB2572" s="275"/>
      <c r="AC2572" s="275"/>
      <c r="AD2572" s="275"/>
      <c r="AE2572" s="275"/>
      <c r="AF2572" s="500"/>
      <c r="AG2572" s="275"/>
      <c r="AH2572" s="275"/>
      <c r="AI2572" s="275"/>
      <c r="AJ2572" s="275"/>
      <c r="AK2572" s="275"/>
      <c r="AL2572" s="275"/>
      <c r="AM2572" s="275"/>
      <c r="AN2572" s="275"/>
      <c r="AO2572" s="275"/>
      <c r="AP2572" s="275"/>
      <c r="AQ2572" s="275"/>
      <c r="AR2572" s="275"/>
      <c r="AS2572" s="500"/>
      <c r="AT2572" s="275"/>
      <c r="AU2572" s="275"/>
      <c r="AV2572" s="275"/>
      <c r="AW2572" s="567"/>
      <c r="AX2572" s="567"/>
      <c r="AY2572" s="567"/>
      <c r="AZ2572" s="159"/>
      <c r="BA2572" s="159"/>
      <c r="BB2572" s="275"/>
      <c r="BC2572" s="275"/>
      <c r="BD2572" s="275"/>
      <c r="BE2572" s="275"/>
      <c r="BF2572" s="521"/>
    </row>
    <row r="2573" spans="1:84">
      <c r="A2573" s="149"/>
      <c r="B2573" s="149"/>
      <c r="C2573" s="151"/>
      <c r="D2573" s="151"/>
      <c r="E2573" s="375" t="s">
        <v>930</v>
      </c>
      <c r="F2573" s="592"/>
      <c r="G2573" s="159"/>
      <c r="H2573" s="159"/>
      <c r="I2573" s="275"/>
      <c r="J2573" s="159"/>
      <c r="K2573" s="159"/>
      <c r="L2573" s="275"/>
      <c r="M2573" s="159"/>
      <c r="N2573" s="159"/>
      <c r="O2573" s="275"/>
      <c r="P2573" s="159"/>
      <c r="Q2573" s="159"/>
      <c r="R2573" s="275"/>
      <c r="S2573" s="500"/>
      <c r="T2573" s="275"/>
      <c r="U2573" s="275"/>
      <c r="V2573" s="275"/>
      <c r="W2573" s="275"/>
      <c r="X2573" s="275"/>
      <c r="Y2573" s="275"/>
      <c r="Z2573" s="275"/>
      <c r="AA2573" s="275"/>
      <c r="AB2573" s="275"/>
      <c r="AC2573" s="275"/>
      <c r="AD2573" s="275"/>
      <c r="AE2573" s="275"/>
      <c r="AF2573" s="500"/>
      <c r="AG2573" s="275"/>
      <c r="AH2573" s="275"/>
      <c r="AI2573" s="275"/>
      <c r="AJ2573" s="275"/>
      <c r="AK2573" s="275"/>
      <c r="AL2573" s="275"/>
      <c r="AM2573" s="275"/>
      <c r="AN2573" s="275"/>
      <c r="AO2573" s="275"/>
      <c r="AP2573" s="275"/>
      <c r="AQ2573" s="275"/>
      <c r="AR2573" s="275"/>
      <c r="AS2573" s="500"/>
      <c r="AT2573" s="275"/>
      <c r="AU2573" s="275"/>
      <c r="AV2573" s="275"/>
      <c r="AW2573" s="567"/>
      <c r="AX2573" s="567"/>
      <c r="AY2573" s="567"/>
      <c r="AZ2573" s="159"/>
      <c r="BA2573" s="159"/>
      <c r="BB2573" s="275"/>
      <c r="BC2573" s="275"/>
      <c r="BD2573" s="275"/>
      <c r="BE2573" s="275"/>
      <c r="BF2573" s="521"/>
    </row>
    <row r="2574" spans="1:84">
      <c r="A2574" s="149"/>
      <c r="B2574" s="149"/>
      <c r="C2574" s="151"/>
      <c r="D2574" s="151"/>
      <c r="E2574" s="288" t="s">
        <v>77</v>
      </c>
      <c r="F2574" s="592">
        <v>30</v>
      </c>
      <c r="G2574" s="428">
        <v>7</v>
      </c>
      <c r="H2574" s="159">
        <v>8</v>
      </c>
      <c r="I2574" s="275">
        <f>SUM(G2574:H2574)</f>
        <v>15</v>
      </c>
      <c r="J2574" s="159">
        <v>0</v>
      </c>
      <c r="K2574" s="159">
        <v>0</v>
      </c>
      <c r="L2574" s="275">
        <f>SUM(J2574:K2574)</f>
        <v>0</v>
      </c>
      <c r="M2574" s="159">
        <v>0</v>
      </c>
      <c r="N2574" s="159">
        <v>0</v>
      </c>
      <c r="O2574" s="275">
        <f>SUM(M2574:N2574)</f>
        <v>0</v>
      </c>
      <c r="P2574" s="159">
        <v>6</v>
      </c>
      <c r="Q2574" s="159">
        <v>2</v>
      </c>
      <c r="R2574" s="275">
        <f>SUM(P2574:Q2574)</f>
        <v>8</v>
      </c>
      <c r="S2574" s="500"/>
      <c r="T2574" s="275"/>
      <c r="U2574" s="275"/>
      <c r="V2574" s="275">
        <f>SUM(T2574:U2574)</f>
        <v>0</v>
      </c>
      <c r="W2574" s="275"/>
      <c r="X2574" s="275"/>
      <c r="Y2574" s="275">
        <f>SUM(W2574:X2574)</f>
        <v>0</v>
      </c>
      <c r="Z2574" s="275"/>
      <c r="AA2574" s="275"/>
      <c r="AB2574" s="275">
        <f>SUM(Z2574:AA2574)</f>
        <v>0</v>
      </c>
      <c r="AC2574" s="275"/>
      <c r="AD2574" s="275"/>
      <c r="AE2574" s="275">
        <f>SUM(AC2574:AD2574)</f>
        <v>0</v>
      </c>
      <c r="AF2574" s="500"/>
      <c r="AG2574" s="275"/>
      <c r="AH2574" s="275"/>
      <c r="AI2574" s="275">
        <f>SUM(AG2574:AH2574)</f>
        <v>0</v>
      </c>
      <c r="AJ2574" s="275"/>
      <c r="AK2574" s="275"/>
      <c r="AL2574" s="275">
        <f>SUM(AJ2574:AK2574)</f>
        <v>0</v>
      </c>
      <c r="AM2574" s="275"/>
      <c r="AN2574" s="275"/>
      <c r="AO2574" s="275">
        <f>SUM(AM2574:AN2574)</f>
        <v>0</v>
      </c>
      <c r="AP2574" s="275"/>
      <c r="AQ2574" s="275"/>
      <c r="AR2574" s="275">
        <f>SUM(AP2574:AQ2574)</f>
        <v>0</v>
      </c>
      <c r="AS2574" s="500"/>
      <c r="AT2574" s="275"/>
      <c r="AU2574" s="275"/>
      <c r="AV2574" s="275">
        <f>SUM(AT2574:AU2574)</f>
        <v>0</v>
      </c>
      <c r="AW2574" s="567">
        <f t="shared" ref="AW2574" si="12546">SUM(G2574,J2574,M2574,P2574,T2574,W2574,Z2574,AC2574,AG2574,AJ2574,AM2574,AP2574,AT2574)</f>
        <v>13</v>
      </c>
      <c r="AX2574" s="567">
        <f t="shared" ref="AX2574" si="12547">SUM(H2574,K2574,N2574,Q2574,U2574,X2574,AA2574,AD2574,AH2574,AK2574,AN2574,AQ2574,AU2574)</f>
        <v>10</v>
      </c>
      <c r="AY2574" s="567">
        <f t="shared" ref="AY2574" si="12548">SUM(I2574,L2574,O2574,R2574,V2574,Y2574,AB2574,AE2574,AI2574,AL2574,AO2574,AR2574,AV2574)</f>
        <v>23</v>
      </c>
      <c r="AZ2574" s="159"/>
      <c r="BA2574" s="159"/>
      <c r="BB2574" s="275">
        <f>SUM(AZ2574:BA2574)</f>
        <v>0</v>
      </c>
      <c r="BC2574" s="275"/>
      <c r="BD2574" s="275"/>
      <c r="BE2574" s="275">
        <f>SUM(BC2574:BD2574)</f>
        <v>0</v>
      </c>
      <c r="BF2574" s="521"/>
      <c r="BG2574" s="605">
        <f>SUM(F2574,S2574,AF2574,AS2574)</f>
        <v>30</v>
      </c>
      <c r="BH2574" s="533">
        <f>SUM(G2574,T2574,AG2574)</f>
        <v>7</v>
      </c>
      <c r="BI2574" s="533">
        <f t="shared" ref="BI2574" si="12549">SUM(H2574,U2574,AH2574)</f>
        <v>8</v>
      </c>
      <c r="BJ2574" s="533">
        <f t="shared" ref="BJ2574" si="12550">SUM(I2574,V2574,AI2574)</f>
        <v>15</v>
      </c>
      <c r="BK2574" s="533">
        <f t="shared" ref="BK2574" si="12551">SUM(J2574,W2574,AJ2574)</f>
        <v>0</v>
      </c>
      <c r="BL2574" s="533">
        <f t="shared" ref="BL2574" si="12552">SUM(K2574,X2574,AK2574)</f>
        <v>0</v>
      </c>
      <c r="BM2574" s="533">
        <f t="shared" ref="BM2574" si="12553">SUM(L2574,Y2574,AL2574)</f>
        <v>0</v>
      </c>
      <c r="BN2574" s="533">
        <f>SUM(M2574,Z2574,AM2574)</f>
        <v>0</v>
      </c>
      <c r="BO2574" s="533">
        <f t="shared" ref="BO2574" si="12554">SUM(N2574,AA2574,AN2574)</f>
        <v>0</v>
      </c>
      <c r="BP2574" s="533">
        <f t="shared" ref="BP2574" si="12555">SUM(O2574,AB2574,AO2574)</f>
        <v>0</v>
      </c>
      <c r="BQ2574" s="533">
        <f t="shared" ref="BQ2574" si="12556">SUM(P2574,AC2574,AP2574)</f>
        <v>6</v>
      </c>
      <c r="BR2574" s="533">
        <f t="shared" ref="BR2574" si="12557">SUM(Q2574,AD2574,AQ2574)</f>
        <v>2</v>
      </c>
      <c r="BS2574" s="533">
        <f t="shared" ref="BS2574" si="12558">SUM(R2574,AE2574,AR2574)</f>
        <v>8</v>
      </c>
      <c r="BT2574" s="533">
        <f>AT2574</f>
        <v>0</v>
      </c>
      <c r="BU2574" s="533">
        <f t="shared" ref="BU2574" si="12559">AU2574</f>
        <v>0</v>
      </c>
      <c r="BV2574" s="533">
        <f t="shared" ref="BV2574" si="12560">AV2574</f>
        <v>0</v>
      </c>
      <c r="BW2574" s="536">
        <f>SUM(BH2574,BK2574,BN2574,BQ2574,BT2574)</f>
        <v>13</v>
      </c>
      <c r="BX2574" s="536">
        <f t="shared" ref="BX2574" si="12561">SUM(BI2574,BL2574,BO2574,BR2574,BU2574)</f>
        <v>10</v>
      </c>
      <c r="BY2574" s="536">
        <f t="shared" ref="BY2574" si="12562">SUM(BJ2574,BM2574,BP2574,BS2574,BV2574)</f>
        <v>23</v>
      </c>
      <c r="BZ2574" t="s">
        <v>74</v>
      </c>
      <c r="CA2574" s="553">
        <f>AZ2574</f>
        <v>0</v>
      </c>
      <c r="CB2574" s="553">
        <f t="shared" ref="CB2574" si="12563">BA2574</f>
        <v>0</v>
      </c>
      <c r="CC2574" s="553">
        <f t="shared" ref="CC2574" si="12564">BB2574</f>
        <v>0</v>
      </c>
      <c r="CD2574" s="553">
        <f>BC2574</f>
        <v>0</v>
      </c>
      <c r="CE2574" s="553">
        <f t="shared" ref="CE2574" si="12565">BD2574</f>
        <v>0</v>
      </c>
      <c r="CF2574" s="553">
        <f t="shared" ref="CF2574" si="12566">BE2574</f>
        <v>0</v>
      </c>
    </row>
    <row r="2575" spans="1:84">
      <c r="A2575" s="149"/>
      <c r="B2575" s="149"/>
      <c r="C2575" s="151"/>
      <c r="D2575" s="151"/>
      <c r="E2575" s="288"/>
      <c r="F2575" s="592"/>
      <c r="G2575" s="159"/>
      <c r="H2575" s="159"/>
      <c r="I2575" s="275"/>
      <c r="J2575" s="159"/>
      <c r="K2575" s="159"/>
      <c r="L2575" s="275"/>
      <c r="M2575" s="159"/>
      <c r="N2575" s="159"/>
      <c r="O2575" s="275"/>
      <c r="P2575" s="159"/>
      <c r="Q2575" s="159"/>
      <c r="R2575" s="275"/>
      <c r="S2575" s="500"/>
      <c r="T2575" s="275"/>
      <c r="U2575" s="275"/>
      <c r="V2575" s="275"/>
      <c r="W2575" s="275"/>
      <c r="X2575" s="275"/>
      <c r="Y2575" s="275"/>
      <c r="Z2575" s="275"/>
      <c r="AA2575" s="275"/>
      <c r="AB2575" s="275"/>
      <c r="AC2575" s="275"/>
      <c r="AD2575" s="275"/>
      <c r="AE2575" s="275"/>
      <c r="AF2575" s="500"/>
      <c r="AG2575" s="275"/>
      <c r="AH2575" s="275"/>
      <c r="AI2575" s="275"/>
      <c r="AJ2575" s="275"/>
      <c r="AK2575" s="275"/>
      <c r="AL2575" s="275"/>
      <c r="AM2575" s="275"/>
      <c r="AN2575" s="275"/>
      <c r="AO2575" s="275"/>
      <c r="AP2575" s="275"/>
      <c r="AQ2575" s="275"/>
      <c r="AR2575" s="275"/>
      <c r="AS2575" s="500"/>
      <c r="AT2575" s="275"/>
      <c r="AU2575" s="275"/>
      <c r="AV2575" s="275"/>
      <c r="AW2575" s="567"/>
      <c r="AX2575" s="567"/>
      <c r="AY2575" s="567"/>
      <c r="AZ2575" s="159"/>
      <c r="BA2575" s="159"/>
      <c r="BB2575" s="275"/>
      <c r="BC2575" s="275"/>
      <c r="BD2575" s="275"/>
      <c r="BE2575" s="275"/>
      <c r="BF2575" s="521"/>
    </row>
    <row r="2576" spans="1:84">
      <c r="A2576" s="149"/>
      <c r="B2576" s="149"/>
      <c r="C2576" s="151"/>
      <c r="D2576" s="151"/>
      <c r="E2576" s="375" t="s">
        <v>966</v>
      </c>
      <c r="F2576" s="592"/>
      <c r="G2576" s="159"/>
      <c r="H2576" s="159"/>
      <c r="I2576" s="275"/>
      <c r="J2576" s="159"/>
      <c r="K2576" s="159"/>
      <c r="L2576" s="275"/>
      <c r="M2576" s="159"/>
      <c r="N2576" s="159"/>
      <c r="O2576" s="275"/>
      <c r="P2576" s="159"/>
      <c r="Q2576" s="159"/>
      <c r="R2576" s="275"/>
      <c r="S2576" s="500"/>
      <c r="T2576" s="275"/>
      <c r="U2576" s="275"/>
      <c r="V2576" s="275"/>
      <c r="W2576" s="275"/>
      <c r="X2576" s="275"/>
      <c r="Y2576" s="275"/>
      <c r="Z2576" s="275"/>
      <c r="AA2576" s="275"/>
      <c r="AB2576" s="275"/>
      <c r="AC2576" s="275"/>
      <c r="AD2576" s="275"/>
      <c r="AE2576" s="275"/>
      <c r="AF2576" s="500"/>
      <c r="AG2576" s="275"/>
      <c r="AH2576" s="275"/>
      <c r="AI2576" s="275"/>
      <c r="AJ2576" s="275"/>
      <c r="AK2576" s="275"/>
      <c r="AL2576" s="275"/>
      <c r="AM2576" s="275"/>
      <c r="AN2576" s="275"/>
      <c r="AO2576" s="275"/>
      <c r="AP2576" s="275"/>
      <c r="AQ2576" s="275"/>
      <c r="AR2576" s="275"/>
      <c r="AS2576" s="500"/>
      <c r="AT2576" s="275"/>
      <c r="AU2576" s="275"/>
      <c r="AV2576" s="275"/>
      <c r="AW2576" s="567"/>
      <c r="AX2576" s="567"/>
      <c r="AY2576" s="567"/>
      <c r="AZ2576" s="159"/>
      <c r="BA2576" s="159"/>
      <c r="BB2576" s="275"/>
      <c r="BC2576" s="275"/>
      <c r="BD2576" s="275"/>
      <c r="BE2576" s="275"/>
      <c r="BF2576" s="521"/>
    </row>
    <row r="2577" spans="1:84">
      <c r="A2577" s="149"/>
      <c r="B2577" s="149"/>
      <c r="C2577" s="151"/>
      <c r="D2577" s="151"/>
      <c r="E2577" s="288" t="s">
        <v>77</v>
      </c>
      <c r="F2577" s="592">
        <v>30</v>
      </c>
      <c r="G2577" s="428">
        <v>1</v>
      </c>
      <c r="H2577" s="159">
        <v>1</v>
      </c>
      <c r="I2577" s="275">
        <f>SUM(G2577:H2577)</f>
        <v>2</v>
      </c>
      <c r="J2577" s="159">
        <v>0</v>
      </c>
      <c r="K2577" s="159">
        <v>0</v>
      </c>
      <c r="L2577" s="275">
        <f>SUM(J2577:K2577)</f>
        <v>0</v>
      </c>
      <c r="M2577" s="159">
        <v>0</v>
      </c>
      <c r="N2577" s="159">
        <v>0</v>
      </c>
      <c r="O2577" s="275">
        <f>SUM(M2577:N2577)</f>
        <v>0</v>
      </c>
      <c r="P2577" s="159">
        <v>0</v>
      </c>
      <c r="Q2577" s="159">
        <v>0</v>
      </c>
      <c r="R2577" s="275">
        <f>SUM(P2577:Q2577)</f>
        <v>0</v>
      </c>
      <c r="S2577" s="500"/>
      <c r="T2577" s="275"/>
      <c r="U2577" s="275"/>
      <c r="V2577" s="275">
        <f>SUM(T2577:U2577)</f>
        <v>0</v>
      </c>
      <c r="W2577" s="275"/>
      <c r="X2577" s="275"/>
      <c r="Y2577" s="275">
        <f>SUM(W2577:X2577)</f>
        <v>0</v>
      </c>
      <c r="Z2577" s="275"/>
      <c r="AA2577" s="275"/>
      <c r="AB2577" s="275">
        <f>SUM(Z2577:AA2577)</f>
        <v>0</v>
      </c>
      <c r="AC2577" s="275"/>
      <c r="AD2577" s="275"/>
      <c r="AE2577" s="275">
        <f>SUM(AC2577:AD2577)</f>
        <v>0</v>
      </c>
      <c r="AF2577" s="500"/>
      <c r="AG2577" s="275"/>
      <c r="AH2577" s="275"/>
      <c r="AI2577" s="275">
        <f>SUM(AG2577:AH2577)</f>
        <v>0</v>
      </c>
      <c r="AJ2577" s="275"/>
      <c r="AK2577" s="275"/>
      <c r="AL2577" s="275">
        <f>SUM(AJ2577:AK2577)</f>
        <v>0</v>
      </c>
      <c r="AM2577" s="275"/>
      <c r="AN2577" s="275"/>
      <c r="AO2577" s="275">
        <f>SUM(AM2577:AN2577)</f>
        <v>0</v>
      </c>
      <c r="AP2577" s="275"/>
      <c r="AQ2577" s="275"/>
      <c r="AR2577" s="275">
        <f>SUM(AP2577:AQ2577)</f>
        <v>0</v>
      </c>
      <c r="AS2577" s="500"/>
      <c r="AT2577" s="275"/>
      <c r="AU2577" s="275"/>
      <c r="AV2577" s="275">
        <f>SUM(AT2577:AU2577)</f>
        <v>0</v>
      </c>
      <c r="AW2577" s="567">
        <f t="shared" ref="AW2577" si="12567">SUM(G2577,J2577,M2577,P2577,T2577,W2577,Z2577,AC2577,AG2577,AJ2577,AM2577,AP2577,AT2577)</f>
        <v>1</v>
      </c>
      <c r="AX2577" s="567">
        <f t="shared" ref="AX2577" si="12568">SUM(H2577,K2577,N2577,Q2577,U2577,X2577,AA2577,AD2577,AH2577,AK2577,AN2577,AQ2577,AU2577)</f>
        <v>1</v>
      </c>
      <c r="AY2577" s="567">
        <f t="shared" ref="AY2577" si="12569">SUM(I2577,L2577,O2577,R2577,V2577,Y2577,AB2577,AE2577,AI2577,AL2577,AO2577,AR2577,AV2577)</f>
        <v>2</v>
      </c>
      <c r="AZ2577" s="159"/>
      <c r="BA2577" s="159"/>
      <c r="BB2577" s="275">
        <f>SUM(AZ2577:BA2577)</f>
        <v>0</v>
      </c>
      <c r="BC2577" s="275"/>
      <c r="BD2577" s="275"/>
      <c r="BE2577" s="275">
        <f>SUM(BC2577:BD2577)</f>
        <v>0</v>
      </c>
      <c r="BF2577" s="521"/>
      <c r="BG2577" s="605">
        <f>SUM(F2577,S2577,AF2577,AS2577)</f>
        <v>30</v>
      </c>
      <c r="BH2577" s="533">
        <f>SUM(G2577,T2577,AG2577)</f>
        <v>1</v>
      </c>
      <c r="BI2577" s="533">
        <f t="shared" ref="BI2577" si="12570">SUM(H2577,U2577,AH2577)</f>
        <v>1</v>
      </c>
      <c r="BJ2577" s="533">
        <f t="shared" ref="BJ2577" si="12571">SUM(I2577,V2577,AI2577)</f>
        <v>2</v>
      </c>
      <c r="BK2577" s="533">
        <f t="shared" ref="BK2577" si="12572">SUM(J2577,W2577,AJ2577)</f>
        <v>0</v>
      </c>
      <c r="BL2577" s="533">
        <f t="shared" ref="BL2577" si="12573">SUM(K2577,X2577,AK2577)</f>
        <v>0</v>
      </c>
      <c r="BM2577" s="533">
        <f t="shared" ref="BM2577" si="12574">SUM(L2577,Y2577,AL2577)</f>
        <v>0</v>
      </c>
      <c r="BN2577" s="533">
        <f>SUM(M2577,Z2577,AM2577)</f>
        <v>0</v>
      </c>
      <c r="BO2577" s="533">
        <f t="shared" ref="BO2577" si="12575">SUM(N2577,AA2577,AN2577)</f>
        <v>0</v>
      </c>
      <c r="BP2577" s="533">
        <f t="shared" ref="BP2577" si="12576">SUM(O2577,AB2577,AO2577)</f>
        <v>0</v>
      </c>
      <c r="BQ2577" s="533">
        <f t="shared" ref="BQ2577" si="12577">SUM(P2577,AC2577,AP2577)</f>
        <v>0</v>
      </c>
      <c r="BR2577" s="533">
        <f t="shared" ref="BR2577" si="12578">SUM(Q2577,AD2577,AQ2577)</f>
        <v>0</v>
      </c>
      <c r="BS2577" s="533">
        <f t="shared" ref="BS2577" si="12579">SUM(R2577,AE2577,AR2577)</f>
        <v>0</v>
      </c>
      <c r="BT2577" s="533">
        <f>AT2577</f>
        <v>0</v>
      </c>
      <c r="BU2577" s="533">
        <f t="shared" ref="BU2577" si="12580">AU2577</f>
        <v>0</v>
      </c>
      <c r="BV2577" s="533">
        <f t="shared" ref="BV2577" si="12581">AV2577</f>
        <v>0</v>
      </c>
      <c r="BW2577" s="536">
        <f>SUM(BH2577,BK2577,BN2577,BQ2577,BT2577)</f>
        <v>1</v>
      </c>
      <c r="BX2577" s="536">
        <f t="shared" ref="BX2577" si="12582">SUM(BI2577,BL2577,BO2577,BR2577,BU2577)</f>
        <v>1</v>
      </c>
      <c r="BY2577" s="536">
        <f t="shared" ref="BY2577" si="12583">SUM(BJ2577,BM2577,BP2577,BS2577,BV2577)</f>
        <v>2</v>
      </c>
      <c r="BZ2577" t="s">
        <v>74</v>
      </c>
      <c r="CA2577" s="553">
        <f>AZ2577</f>
        <v>0</v>
      </c>
      <c r="CB2577" s="553">
        <f t="shared" ref="CB2577" si="12584">BA2577</f>
        <v>0</v>
      </c>
      <c r="CC2577" s="553">
        <f t="shared" ref="CC2577" si="12585">BB2577</f>
        <v>0</v>
      </c>
      <c r="CD2577" s="553">
        <f>BC2577</f>
        <v>0</v>
      </c>
      <c r="CE2577" s="553">
        <f t="shared" ref="CE2577" si="12586">BD2577</f>
        <v>0</v>
      </c>
      <c r="CF2577" s="553">
        <f t="shared" ref="CF2577" si="12587">BE2577</f>
        <v>0</v>
      </c>
    </row>
    <row r="2578" spans="1:84">
      <c r="A2578" s="149"/>
      <c r="B2578" s="149"/>
      <c r="C2578" s="151"/>
      <c r="D2578" s="151"/>
      <c r="E2578" s="288"/>
      <c r="F2578" s="592"/>
      <c r="G2578" s="159"/>
      <c r="H2578" s="159"/>
      <c r="I2578" s="275"/>
      <c r="J2578" s="159"/>
      <c r="K2578" s="159"/>
      <c r="L2578" s="275"/>
      <c r="M2578" s="159"/>
      <c r="N2578" s="159"/>
      <c r="O2578" s="275"/>
      <c r="P2578" s="159"/>
      <c r="Q2578" s="159"/>
      <c r="R2578" s="275"/>
      <c r="S2578" s="500"/>
      <c r="T2578" s="275"/>
      <c r="U2578" s="275"/>
      <c r="V2578" s="275"/>
      <c r="W2578" s="275"/>
      <c r="X2578" s="275"/>
      <c r="Y2578" s="275"/>
      <c r="Z2578" s="275"/>
      <c r="AA2578" s="275"/>
      <c r="AB2578" s="275"/>
      <c r="AC2578" s="275"/>
      <c r="AD2578" s="275"/>
      <c r="AE2578" s="275"/>
      <c r="AF2578" s="500"/>
      <c r="AG2578" s="275"/>
      <c r="AH2578" s="275"/>
      <c r="AI2578" s="275"/>
      <c r="AJ2578" s="275"/>
      <c r="AK2578" s="275"/>
      <c r="AL2578" s="275"/>
      <c r="AM2578" s="275"/>
      <c r="AN2578" s="275"/>
      <c r="AO2578" s="275"/>
      <c r="AP2578" s="275"/>
      <c r="AQ2578" s="275"/>
      <c r="AR2578" s="275"/>
      <c r="AS2578" s="500"/>
      <c r="AT2578" s="275"/>
      <c r="AU2578" s="275"/>
      <c r="AV2578" s="275"/>
      <c r="AW2578" s="567"/>
      <c r="AX2578" s="567"/>
      <c r="AY2578" s="567"/>
      <c r="AZ2578" s="159"/>
      <c r="BA2578" s="159"/>
      <c r="BB2578" s="275"/>
      <c r="BC2578" s="275"/>
      <c r="BD2578" s="275"/>
      <c r="BE2578" s="275"/>
      <c r="BF2578" s="521"/>
    </row>
    <row r="2579" spans="1:84">
      <c r="A2579" s="151" t="s">
        <v>74</v>
      </c>
      <c r="B2579" s="151" t="s">
        <v>967</v>
      </c>
      <c r="C2579" s="151"/>
      <c r="D2579" s="151"/>
      <c r="E2579" s="288"/>
      <c r="F2579" s="592">
        <f>SUM(F2571,F2574,F2577)</f>
        <v>105</v>
      </c>
      <c r="G2579" s="168">
        <f t="shared" ref="G2579:BE2579" si="12588">SUM(G2571,G2574,G2577)</f>
        <v>17</v>
      </c>
      <c r="H2579" s="168">
        <f t="shared" si="12588"/>
        <v>14</v>
      </c>
      <c r="I2579" s="168">
        <f t="shared" si="12588"/>
        <v>31</v>
      </c>
      <c r="J2579" s="168">
        <f t="shared" si="12588"/>
        <v>0</v>
      </c>
      <c r="K2579" s="168">
        <f t="shared" si="12588"/>
        <v>0</v>
      </c>
      <c r="L2579" s="168">
        <f t="shared" si="12588"/>
        <v>0</v>
      </c>
      <c r="M2579" s="168">
        <f t="shared" si="12588"/>
        <v>0</v>
      </c>
      <c r="N2579" s="168">
        <f t="shared" si="12588"/>
        <v>0</v>
      </c>
      <c r="O2579" s="168">
        <f t="shared" si="12588"/>
        <v>0</v>
      </c>
      <c r="P2579" s="168">
        <f t="shared" si="12588"/>
        <v>10</v>
      </c>
      <c r="Q2579" s="168">
        <f t="shared" si="12588"/>
        <v>2</v>
      </c>
      <c r="R2579" s="168">
        <f t="shared" si="12588"/>
        <v>12</v>
      </c>
      <c r="S2579" s="502">
        <f t="shared" si="12588"/>
        <v>0</v>
      </c>
      <c r="T2579" s="168">
        <f t="shared" si="12588"/>
        <v>0</v>
      </c>
      <c r="U2579" s="168">
        <f t="shared" si="12588"/>
        <v>0</v>
      </c>
      <c r="V2579" s="168">
        <f t="shared" si="12588"/>
        <v>0</v>
      </c>
      <c r="W2579" s="168">
        <f t="shared" si="12588"/>
        <v>0</v>
      </c>
      <c r="X2579" s="168">
        <f t="shared" si="12588"/>
        <v>0</v>
      </c>
      <c r="Y2579" s="168">
        <f t="shared" si="12588"/>
        <v>0</v>
      </c>
      <c r="Z2579" s="168">
        <f t="shared" si="12588"/>
        <v>0</v>
      </c>
      <c r="AA2579" s="168">
        <f t="shared" si="12588"/>
        <v>0</v>
      </c>
      <c r="AB2579" s="168">
        <f t="shared" si="12588"/>
        <v>0</v>
      </c>
      <c r="AC2579" s="168">
        <f t="shared" si="12588"/>
        <v>0</v>
      </c>
      <c r="AD2579" s="168">
        <f t="shared" si="12588"/>
        <v>0</v>
      </c>
      <c r="AE2579" s="168">
        <f t="shared" si="12588"/>
        <v>0</v>
      </c>
      <c r="AF2579" s="502">
        <f t="shared" si="12588"/>
        <v>0</v>
      </c>
      <c r="AG2579" s="168">
        <f t="shared" si="12588"/>
        <v>0</v>
      </c>
      <c r="AH2579" s="168">
        <f t="shared" si="12588"/>
        <v>0</v>
      </c>
      <c r="AI2579" s="168">
        <f t="shared" si="12588"/>
        <v>0</v>
      </c>
      <c r="AJ2579" s="168">
        <f t="shared" si="12588"/>
        <v>0</v>
      </c>
      <c r="AK2579" s="168">
        <f t="shared" si="12588"/>
        <v>0</v>
      </c>
      <c r="AL2579" s="168">
        <f t="shared" si="12588"/>
        <v>0</v>
      </c>
      <c r="AM2579" s="168">
        <f t="shared" si="12588"/>
        <v>0</v>
      </c>
      <c r="AN2579" s="168">
        <f t="shared" si="12588"/>
        <v>0</v>
      </c>
      <c r="AO2579" s="168">
        <f t="shared" si="12588"/>
        <v>0</v>
      </c>
      <c r="AP2579" s="168">
        <f t="shared" si="12588"/>
        <v>0</v>
      </c>
      <c r="AQ2579" s="168">
        <f t="shared" si="12588"/>
        <v>0</v>
      </c>
      <c r="AR2579" s="168">
        <f t="shared" si="12588"/>
        <v>0</v>
      </c>
      <c r="AS2579" s="502">
        <f t="shared" si="12588"/>
        <v>0</v>
      </c>
      <c r="AT2579" s="168">
        <f t="shared" si="12588"/>
        <v>0</v>
      </c>
      <c r="AU2579" s="168">
        <f t="shared" si="12588"/>
        <v>0</v>
      </c>
      <c r="AV2579" s="168">
        <f t="shared" si="12588"/>
        <v>0</v>
      </c>
      <c r="AW2579" s="569">
        <f t="shared" si="12588"/>
        <v>27</v>
      </c>
      <c r="AX2579" s="569">
        <f t="shared" si="12588"/>
        <v>16</v>
      </c>
      <c r="AY2579" s="569">
        <f t="shared" si="12588"/>
        <v>43</v>
      </c>
      <c r="AZ2579" s="168">
        <f t="shared" si="12588"/>
        <v>0</v>
      </c>
      <c r="BA2579" s="168">
        <f t="shared" si="12588"/>
        <v>0</v>
      </c>
      <c r="BB2579" s="168">
        <f t="shared" si="12588"/>
        <v>0</v>
      </c>
      <c r="BC2579" s="168">
        <f t="shared" si="12588"/>
        <v>0</v>
      </c>
      <c r="BD2579" s="168">
        <f t="shared" si="12588"/>
        <v>0</v>
      </c>
      <c r="BE2579" s="168">
        <f t="shared" si="12588"/>
        <v>0</v>
      </c>
      <c r="BF2579" s="523"/>
      <c r="BG2579" s="605">
        <f>SUM(F2579,S2579,AF2579,AS2579)</f>
        <v>105</v>
      </c>
      <c r="BH2579" s="533">
        <f>SUM(G2579,T2579,AG2579)</f>
        <v>17</v>
      </c>
      <c r="BI2579" s="533">
        <f t="shared" ref="BI2579" si="12589">SUM(H2579,U2579,AH2579)</f>
        <v>14</v>
      </c>
      <c r="BJ2579" s="533">
        <f t="shared" ref="BJ2579" si="12590">SUM(I2579,V2579,AI2579)</f>
        <v>31</v>
      </c>
      <c r="BK2579" s="533">
        <f t="shared" ref="BK2579" si="12591">SUM(J2579,W2579,AJ2579)</f>
        <v>0</v>
      </c>
      <c r="BL2579" s="533">
        <f t="shared" ref="BL2579" si="12592">SUM(K2579,X2579,AK2579)</f>
        <v>0</v>
      </c>
      <c r="BM2579" s="533">
        <f t="shared" ref="BM2579" si="12593">SUM(L2579,Y2579,AL2579)</f>
        <v>0</v>
      </c>
      <c r="BN2579" s="533">
        <f>SUM(M2579,Z2579,AM2579)</f>
        <v>0</v>
      </c>
      <c r="BO2579" s="533">
        <f t="shared" ref="BO2579" si="12594">SUM(N2579,AA2579,AN2579)</f>
        <v>0</v>
      </c>
      <c r="BP2579" s="533">
        <f t="shared" ref="BP2579" si="12595">SUM(O2579,AB2579,AO2579)</f>
        <v>0</v>
      </c>
      <c r="BQ2579" s="533">
        <f t="shared" ref="BQ2579" si="12596">SUM(P2579,AC2579,AP2579)</f>
        <v>10</v>
      </c>
      <c r="BR2579" s="533">
        <f t="shared" ref="BR2579" si="12597">SUM(Q2579,AD2579,AQ2579)</f>
        <v>2</v>
      </c>
      <c r="BS2579" s="533">
        <f t="shared" ref="BS2579" si="12598">SUM(R2579,AE2579,AR2579)</f>
        <v>12</v>
      </c>
      <c r="BT2579" s="533">
        <f>AT2579</f>
        <v>0</v>
      </c>
      <c r="BU2579" s="533">
        <f t="shared" ref="BU2579" si="12599">AU2579</f>
        <v>0</v>
      </c>
      <c r="BV2579" s="533">
        <f t="shared" ref="BV2579" si="12600">AV2579</f>
        <v>0</v>
      </c>
      <c r="BW2579" s="536">
        <f>SUM(BH2579,BK2579,BN2579,BQ2579,BT2579)</f>
        <v>27</v>
      </c>
      <c r="BX2579" s="536">
        <f t="shared" ref="BX2579" si="12601">SUM(BI2579,BL2579,BO2579,BR2579,BU2579)</f>
        <v>16</v>
      </c>
      <c r="BY2579" s="536">
        <f t="shared" ref="BY2579" si="12602">SUM(BJ2579,BM2579,BP2579,BS2579,BV2579)</f>
        <v>43</v>
      </c>
      <c r="BZ2579" t="s">
        <v>74</v>
      </c>
      <c r="CA2579" s="553">
        <f>AZ2579</f>
        <v>0</v>
      </c>
      <c r="CB2579" s="553">
        <f t="shared" ref="CB2579" si="12603">BA2579</f>
        <v>0</v>
      </c>
      <c r="CC2579" s="553">
        <f t="shared" ref="CC2579" si="12604">BB2579</f>
        <v>0</v>
      </c>
      <c r="CD2579" s="553">
        <f>BC2579</f>
        <v>0</v>
      </c>
      <c r="CE2579" s="553">
        <f t="shared" ref="CE2579" si="12605">BD2579</f>
        <v>0</v>
      </c>
      <c r="CF2579" s="553">
        <f t="shared" ref="CF2579" si="12606">BE2579</f>
        <v>0</v>
      </c>
    </row>
    <row r="2580" spans="1:84">
      <c r="A2580" s="149"/>
      <c r="B2580" s="149"/>
      <c r="C2580" s="151"/>
      <c r="D2580" s="151"/>
      <c r="E2580" s="288"/>
      <c r="F2580" s="592"/>
      <c r="G2580" s="168"/>
      <c r="H2580" s="168"/>
      <c r="I2580" s="168"/>
      <c r="J2580" s="168"/>
      <c r="K2580" s="168"/>
      <c r="L2580" s="168"/>
      <c r="M2580" s="168"/>
      <c r="N2580" s="168"/>
      <c r="O2580" s="168"/>
      <c r="P2580" s="168"/>
      <c r="Q2580" s="168"/>
      <c r="R2580" s="168"/>
      <c r="S2580" s="502"/>
      <c r="T2580" s="168"/>
      <c r="U2580" s="168"/>
      <c r="V2580" s="168"/>
      <c r="W2580" s="168"/>
      <c r="X2580" s="168"/>
      <c r="Y2580" s="168"/>
      <c r="Z2580" s="168"/>
      <c r="AA2580" s="168"/>
      <c r="AB2580" s="168"/>
      <c r="AC2580" s="168"/>
      <c r="AD2580" s="168"/>
      <c r="AE2580" s="168"/>
      <c r="AF2580" s="502"/>
      <c r="AG2580" s="168"/>
      <c r="AH2580" s="168"/>
      <c r="AI2580" s="168"/>
      <c r="AJ2580" s="168"/>
      <c r="AK2580" s="168"/>
      <c r="AL2580" s="168"/>
      <c r="AM2580" s="168"/>
      <c r="AN2580" s="168"/>
      <c r="AO2580" s="168"/>
      <c r="AP2580" s="168"/>
      <c r="AQ2580" s="168"/>
      <c r="AR2580" s="168"/>
      <c r="AS2580" s="502"/>
      <c r="AT2580" s="168"/>
      <c r="AU2580" s="168"/>
      <c r="AV2580" s="168"/>
      <c r="AW2580" s="569"/>
      <c r="AX2580" s="569"/>
      <c r="AY2580" s="569"/>
      <c r="AZ2580" s="168"/>
      <c r="BA2580" s="168"/>
      <c r="BB2580" s="168"/>
      <c r="BC2580" s="168"/>
      <c r="BD2580" s="168"/>
      <c r="BE2580" s="168"/>
      <c r="BF2580" s="523"/>
    </row>
    <row r="2581" spans="1:84">
      <c r="A2581" s="149"/>
      <c r="B2581" s="149"/>
      <c r="C2581" s="151"/>
      <c r="D2581" s="151"/>
      <c r="E2581" s="288"/>
      <c r="F2581" s="592"/>
      <c r="G2581" s="168"/>
      <c r="H2581" s="168"/>
      <c r="I2581" s="168"/>
      <c r="J2581" s="168"/>
      <c r="K2581" s="168"/>
      <c r="L2581" s="168"/>
      <c r="M2581" s="168"/>
      <c r="N2581" s="168"/>
      <c r="O2581" s="168"/>
      <c r="P2581" s="168"/>
      <c r="Q2581" s="168"/>
      <c r="R2581" s="168"/>
      <c r="S2581" s="502"/>
      <c r="T2581" s="168"/>
      <c r="U2581" s="168"/>
      <c r="V2581" s="168"/>
      <c r="W2581" s="168"/>
      <c r="X2581" s="168"/>
      <c r="Y2581" s="168"/>
      <c r="Z2581" s="168"/>
      <c r="AA2581" s="168"/>
      <c r="AB2581" s="168"/>
      <c r="AC2581" s="168"/>
      <c r="AD2581" s="168"/>
      <c r="AE2581" s="168"/>
      <c r="AF2581" s="502"/>
      <c r="AG2581" s="168"/>
      <c r="AH2581" s="168"/>
      <c r="AI2581" s="168"/>
      <c r="AJ2581" s="168"/>
      <c r="AK2581" s="168"/>
      <c r="AL2581" s="168"/>
      <c r="AM2581" s="168"/>
      <c r="AN2581" s="168"/>
      <c r="AO2581" s="168"/>
      <c r="AP2581" s="168"/>
      <c r="AQ2581" s="168"/>
      <c r="AR2581" s="168"/>
      <c r="AS2581" s="502"/>
      <c r="AT2581" s="168"/>
      <c r="AU2581" s="168"/>
      <c r="AV2581" s="168"/>
      <c r="AW2581" s="569"/>
      <c r="AX2581" s="569"/>
      <c r="AY2581" s="569"/>
      <c r="AZ2581" s="168"/>
      <c r="BA2581" s="168"/>
      <c r="BB2581" s="168"/>
      <c r="BC2581" s="168"/>
      <c r="BD2581" s="168"/>
      <c r="BE2581" s="168"/>
      <c r="BF2581" s="523"/>
    </row>
    <row r="2582" spans="1:84">
      <c r="A2582" s="149" t="s">
        <v>74</v>
      </c>
      <c r="B2582" s="149"/>
      <c r="C2582" s="151"/>
      <c r="D2582" s="151"/>
      <c r="E2582" s="288" t="s">
        <v>74</v>
      </c>
      <c r="F2582" s="592"/>
      <c r="G2582" s="159" t="s">
        <v>74</v>
      </c>
      <c r="H2582" s="159"/>
      <c r="I2582" s="275"/>
      <c r="J2582" s="159"/>
      <c r="K2582" s="159"/>
      <c r="L2582" s="275"/>
      <c r="M2582" s="275"/>
      <c r="N2582" s="159"/>
      <c r="O2582" s="275"/>
      <c r="P2582" s="275"/>
      <c r="Q2582" s="275"/>
      <c r="R2582" s="275"/>
      <c r="S2582" s="500"/>
      <c r="T2582" s="275"/>
      <c r="U2582" s="275"/>
      <c r="V2582" s="275"/>
      <c r="W2582" s="275"/>
      <c r="X2582" s="275"/>
      <c r="Y2582" s="275"/>
      <c r="Z2582" s="275"/>
      <c r="AA2582" s="275"/>
      <c r="AB2582" s="275"/>
      <c r="AC2582" s="275"/>
      <c r="AD2582" s="275"/>
      <c r="AE2582" s="275"/>
      <c r="AF2582" s="500"/>
      <c r="AG2582" s="275"/>
      <c r="AH2582" s="275"/>
      <c r="AI2582" s="275"/>
      <c r="AJ2582" s="275"/>
      <c r="AK2582" s="275"/>
      <c r="AL2582" s="275"/>
      <c r="AM2582" s="275"/>
      <c r="AN2582" s="275"/>
      <c r="AO2582" s="275"/>
      <c r="AP2582" s="275"/>
      <c r="AQ2582" s="275"/>
      <c r="AR2582" s="275"/>
      <c r="AS2582" s="500"/>
      <c r="AT2582" s="275"/>
      <c r="AU2582" s="275"/>
      <c r="AV2582" s="275"/>
      <c r="AW2582" s="567"/>
      <c r="AX2582" s="567"/>
      <c r="AY2582" s="567"/>
      <c r="AZ2582" s="275"/>
      <c r="BA2582" s="275"/>
      <c r="BB2582" s="275"/>
      <c r="BC2582" s="159"/>
      <c r="BD2582" s="275"/>
      <c r="BE2582" s="275"/>
      <c r="BF2582" s="521"/>
    </row>
    <row r="2583" spans="1:84">
      <c r="A2583" s="149"/>
      <c r="B2583" s="151" t="s">
        <v>1</v>
      </c>
      <c r="C2583" s="151" t="s">
        <v>74</v>
      </c>
      <c r="D2583" s="151"/>
      <c r="E2583" s="288"/>
      <c r="F2583" s="592" t="s">
        <v>74</v>
      </c>
      <c r="G2583" s="159"/>
      <c r="H2583" s="159"/>
      <c r="I2583" s="275"/>
      <c r="J2583" s="159"/>
      <c r="K2583" s="159"/>
      <c r="L2583" s="275"/>
      <c r="M2583" s="159"/>
      <c r="N2583" s="159"/>
      <c r="O2583" s="275"/>
      <c r="P2583" s="159"/>
      <c r="Q2583" s="159"/>
      <c r="R2583" s="275"/>
      <c r="S2583" s="500"/>
      <c r="T2583" s="275"/>
      <c r="U2583" s="275"/>
      <c r="V2583" s="275"/>
      <c r="W2583" s="275"/>
      <c r="X2583" s="275"/>
      <c r="Y2583" s="275"/>
      <c r="Z2583" s="275"/>
      <c r="AA2583" s="275"/>
      <c r="AB2583" s="275"/>
      <c r="AC2583" s="275"/>
      <c r="AD2583" s="275"/>
      <c r="AE2583" s="275"/>
      <c r="AF2583" s="500"/>
      <c r="AG2583" s="275"/>
      <c r="AH2583" s="275"/>
      <c r="AI2583" s="275"/>
      <c r="AJ2583" s="275"/>
      <c r="AK2583" s="275"/>
      <c r="AL2583" s="275"/>
      <c r="AM2583" s="275"/>
      <c r="AN2583" s="275"/>
      <c r="AO2583" s="275"/>
      <c r="AP2583" s="275"/>
      <c r="AQ2583" s="275"/>
      <c r="AR2583" s="275"/>
      <c r="AS2583" s="500"/>
      <c r="AT2583" s="275"/>
      <c r="AU2583" s="275"/>
      <c r="AV2583" s="275"/>
      <c r="AW2583" s="567"/>
      <c r="AX2583" s="567"/>
      <c r="AY2583" s="567"/>
      <c r="AZ2583" s="159"/>
      <c r="BA2583" s="159"/>
      <c r="BB2583" s="159"/>
      <c r="BC2583" s="275"/>
      <c r="BD2583" s="275"/>
      <c r="BE2583" s="275"/>
      <c r="BF2583" s="521"/>
    </row>
    <row r="2584" spans="1:84" s="430" customFormat="1">
      <c r="A2584" s="424"/>
      <c r="B2584" s="424" t="s">
        <v>976</v>
      </c>
      <c r="C2584" s="425"/>
      <c r="D2584" s="425"/>
      <c r="E2584" s="432"/>
      <c r="F2584" s="592"/>
      <c r="G2584" s="428"/>
      <c r="H2584" s="428"/>
      <c r="I2584" s="429"/>
      <c r="J2584" s="428"/>
      <c r="K2584" s="428"/>
      <c r="L2584" s="429"/>
      <c r="M2584" s="428"/>
      <c r="N2584" s="428"/>
      <c r="O2584" s="429"/>
      <c r="P2584" s="428"/>
      <c r="Q2584" s="428"/>
      <c r="R2584" s="429"/>
      <c r="S2584" s="500"/>
      <c r="T2584" s="429"/>
      <c r="U2584" s="429"/>
      <c r="V2584" s="429"/>
      <c r="W2584" s="429"/>
      <c r="X2584" s="429"/>
      <c r="Y2584" s="429"/>
      <c r="Z2584" s="429"/>
      <c r="AA2584" s="429"/>
      <c r="AB2584" s="429"/>
      <c r="AC2584" s="429"/>
      <c r="AD2584" s="429"/>
      <c r="AE2584" s="429"/>
      <c r="AF2584" s="500"/>
      <c r="AG2584" s="429"/>
      <c r="AH2584" s="429"/>
      <c r="AI2584" s="429"/>
      <c r="AJ2584" s="429"/>
      <c r="AK2584" s="429"/>
      <c r="AL2584" s="429"/>
      <c r="AM2584" s="429"/>
      <c r="AN2584" s="429"/>
      <c r="AO2584" s="429"/>
      <c r="AP2584" s="429"/>
      <c r="AQ2584" s="429"/>
      <c r="AR2584" s="429"/>
      <c r="AS2584" s="500"/>
      <c r="AT2584" s="429"/>
      <c r="AU2584" s="429"/>
      <c r="AV2584" s="429"/>
      <c r="AW2584" s="567"/>
      <c r="AX2584" s="567"/>
      <c r="AY2584" s="567"/>
      <c r="AZ2584" s="428"/>
      <c r="BA2584" s="428"/>
      <c r="BB2584" s="429"/>
      <c r="BC2584" s="429"/>
      <c r="BD2584" s="429"/>
      <c r="BE2584" s="429"/>
      <c r="BF2584" s="524"/>
      <c r="BG2584" s="605"/>
      <c r="BH2584" s="533"/>
      <c r="BI2584" s="533"/>
      <c r="BJ2584" s="533"/>
      <c r="BK2584" s="533"/>
      <c r="BL2584" s="533"/>
      <c r="BM2584" s="533"/>
      <c r="BN2584" s="533"/>
      <c r="BO2584" s="533"/>
      <c r="BP2584" s="533"/>
      <c r="BQ2584" s="533"/>
      <c r="BR2584" s="533"/>
      <c r="BS2584" s="533"/>
      <c r="BT2584" s="533"/>
      <c r="BU2584" s="533"/>
      <c r="BV2584" s="533"/>
      <c r="BW2584" s="533"/>
      <c r="BX2584" s="533"/>
      <c r="BY2584" s="533"/>
      <c r="CA2584" s="557"/>
      <c r="CB2584" s="557"/>
      <c r="CC2584" s="557"/>
      <c r="CD2584" s="557"/>
      <c r="CE2584" s="557"/>
      <c r="CF2584" s="557"/>
    </row>
    <row r="2585" spans="1:84" s="430" customFormat="1">
      <c r="A2585" s="424"/>
      <c r="B2585" s="424"/>
      <c r="C2585" s="425"/>
      <c r="D2585" s="425"/>
      <c r="E2585" s="431" t="s">
        <v>77</v>
      </c>
      <c r="F2585" s="592">
        <v>60</v>
      </c>
      <c r="G2585" s="159">
        <v>6</v>
      </c>
      <c r="H2585" s="159">
        <v>4</v>
      </c>
      <c r="I2585" s="275">
        <f>SUM(G2585:H2585)</f>
        <v>10</v>
      </c>
      <c r="J2585" s="159">
        <v>2</v>
      </c>
      <c r="K2585" s="159">
        <v>0</v>
      </c>
      <c r="L2585" s="275">
        <f>SUM(J2585:K2585)</f>
        <v>2</v>
      </c>
      <c r="M2585" s="159">
        <v>0</v>
      </c>
      <c r="N2585" s="159">
        <v>0</v>
      </c>
      <c r="O2585" s="275">
        <f>SUM(M2585:N2585)</f>
        <v>0</v>
      </c>
      <c r="P2585" s="159">
        <v>6</v>
      </c>
      <c r="Q2585" s="159">
        <v>1</v>
      </c>
      <c r="R2585" s="275">
        <f>SUM(P2585:Q2585)</f>
        <v>7</v>
      </c>
      <c r="S2585" s="500"/>
      <c r="T2585" s="275"/>
      <c r="U2585" s="275"/>
      <c r="V2585" s="275">
        <f>SUM(T2585:U2585)</f>
        <v>0</v>
      </c>
      <c r="W2585" s="275"/>
      <c r="X2585" s="275"/>
      <c r="Y2585" s="275">
        <f>SUM(W2585:X2585)</f>
        <v>0</v>
      </c>
      <c r="Z2585" s="275"/>
      <c r="AA2585" s="275"/>
      <c r="AB2585" s="275">
        <f>SUM(Z2585:AA2585)</f>
        <v>0</v>
      </c>
      <c r="AC2585" s="275"/>
      <c r="AD2585" s="275"/>
      <c r="AE2585" s="275">
        <f>SUM(AC2585:AD2585)</f>
        <v>0</v>
      </c>
      <c r="AF2585" s="500"/>
      <c r="AG2585" s="275"/>
      <c r="AH2585" s="275"/>
      <c r="AI2585" s="275">
        <f>SUM(AG2585:AH2585)</f>
        <v>0</v>
      </c>
      <c r="AJ2585" s="275"/>
      <c r="AK2585" s="275"/>
      <c r="AL2585" s="275">
        <f>SUM(AJ2585:AK2585)</f>
        <v>0</v>
      </c>
      <c r="AM2585" s="275"/>
      <c r="AN2585" s="275"/>
      <c r="AO2585" s="275">
        <f>SUM(AM2585:AN2585)</f>
        <v>0</v>
      </c>
      <c r="AP2585" s="275"/>
      <c r="AQ2585" s="275"/>
      <c r="AR2585" s="275">
        <f>SUM(AP2585:AQ2585)</f>
        <v>0</v>
      </c>
      <c r="AS2585" s="500"/>
      <c r="AT2585" s="275"/>
      <c r="AU2585" s="275"/>
      <c r="AV2585" s="275">
        <f>SUM(AT2585:AU2585)</f>
        <v>0</v>
      </c>
      <c r="AW2585" s="567">
        <f t="shared" ref="AW2585" si="12607">SUM(G2585,J2585,M2585,P2585,T2585,W2585,Z2585,AC2585,AG2585,AJ2585,AM2585,AP2585,AT2585)</f>
        <v>14</v>
      </c>
      <c r="AX2585" s="567">
        <f t="shared" ref="AX2585" si="12608">SUM(H2585,K2585,N2585,Q2585,U2585,X2585,AA2585,AD2585,AH2585,AK2585,AN2585,AQ2585,AU2585)</f>
        <v>5</v>
      </c>
      <c r="AY2585" s="567">
        <f t="shared" ref="AY2585" si="12609">SUM(I2585,L2585,O2585,R2585,V2585,Y2585,AB2585,AE2585,AI2585,AL2585,AO2585,AR2585,AV2585)</f>
        <v>19</v>
      </c>
      <c r="AZ2585" s="159">
        <v>2</v>
      </c>
      <c r="BA2585" s="159">
        <v>1</v>
      </c>
      <c r="BB2585" s="275">
        <f>SUM(AZ2585:BA2585)</f>
        <v>3</v>
      </c>
      <c r="BC2585" s="275">
        <v>0</v>
      </c>
      <c r="BD2585" s="275">
        <v>0</v>
      </c>
      <c r="BE2585" s="275">
        <f>SUM(BC2585:BD2585)</f>
        <v>0</v>
      </c>
      <c r="BF2585" s="524"/>
      <c r="BG2585" s="605">
        <f>SUM(F2585,S2585,AF2585,AS2585)</f>
        <v>60</v>
      </c>
      <c r="BH2585" s="533">
        <f>SUM(G2585,T2585,AG2585)</f>
        <v>6</v>
      </c>
      <c r="BI2585" s="533">
        <f t="shared" ref="BI2585" si="12610">SUM(H2585,U2585,AH2585)</f>
        <v>4</v>
      </c>
      <c r="BJ2585" s="533">
        <f t="shared" ref="BJ2585" si="12611">SUM(I2585,V2585,AI2585)</f>
        <v>10</v>
      </c>
      <c r="BK2585" s="533">
        <f t="shared" ref="BK2585" si="12612">SUM(J2585,W2585,AJ2585)</f>
        <v>2</v>
      </c>
      <c r="BL2585" s="533">
        <f t="shared" ref="BL2585" si="12613">SUM(K2585,X2585,AK2585)</f>
        <v>0</v>
      </c>
      <c r="BM2585" s="533">
        <f t="shared" ref="BM2585" si="12614">SUM(L2585,Y2585,AL2585)</f>
        <v>2</v>
      </c>
      <c r="BN2585" s="533">
        <f>SUM(M2585,Z2585,AM2585)</f>
        <v>0</v>
      </c>
      <c r="BO2585" s="533">
        <f t="shared" ref="BO2585" si="12615">SUM(N2585,AA2585,AN2585)</f>
        <v>0</v>
      </c>
      <c r="BP2585" s="533">
        <f t="shared" ref="BP2585" si="12616">SUM(O2585,AB2585,AO2585)</f>
        <v>0</v>
      </c>
      <c r="BQ2585" s="533">
        <f t="shared" ref="BQ2585" si="12617">SUM(P2585,AC2585,AP2585)</f>
        <v>6</v>
      </c>
      <c r="BR2585" s="533">
        <f t="shared" ref="BR2585" si="12618">SUM(Q2585,AD2585,AQ2585)</f>
        <v>1</v>
      </c>
      <c r="BS2585" s="533">
        <f t="shared" ref="BS2585" si="12619">SUM(R2585,AE2585,AR2585)</f>
        <v>7</v>
      </c>
      <c r="BT2585" s="533">
        <f>AT2585</f>
        <v>0</v>
      </c>
      <c r="BU2585" s="533">
        <f t="shared" ref="BU2585" si="12620">AU2585</f>
        <v>0</v>
      </c>
      <c r="BV2585" s="533">
        <f t="shared" ref="BV2585" si="12621">AV2585</f>
        <v>0</v>
      </c>
      <c r="BW2585" s="536">
        <f>SUM(BH2585,BK2585,BN2585,BQ2585,BT2585)</f>
        <v>14</v>
      </c>
      <c r="BX2585" s="536">
        <f t="shared" ref="BX2585" si="12622">SUM(BI2585,BL2585,BO2585,BR2585,BU2585)</f>
        <v>5</v>
      </c>
      <c r="BY2585" s="536">
        <f t="shared" ref="BY2585" si="12623">SUM(BJ2585,BM2585,BP2585,BS2585,BV2585)</f>
        <v>19</v>
      </c>
      <c r="BZ2585" t="s">
        <v>74</v>
      </c>
      <c r="CA2585" s="553">
        <f>AZ2585</f>
        <v>2</v>
      </c>
      <c r="CB2585" s="553">
        <f t="shared" ref="CB2585" si="12624">BA2585</f>
        <v>1</v>
      </c>
      <c r="CC2585" s="553">
        <f t="shared" ref="CC2585" si="12625">BB2585</f>
        <v>3</v>
      </c>
      <c r="CD2585" s="553">
        <f>BC2585</f>
        <v>0</v>
      </c>
      <c r="CE2585" s="553">
        <f t="shared" ref="CE2585" si="12626">BD2585</f>
        <v>0</v>
      </c>
      <c r="CF2585" s="553">
        <f t="shared" ref="CF2585" si="12627">BE2585</f>
        <v>0</v>
      </c>
    </row>
    <row r="2586" spans="1:84" s="430" customFormat="1">
      <c r="A2586" s="424"/>
      <c r="B2586" s="425"/>
      <c r="C2586" s="425"/>
      <c r="D2586" s="425"/>
      <c r="E2586" s="431"/>
      <c r="F2586" s="592"/>
      <c r="G2586" s="428"/>
      <c r="H2586" s="428"/>
      <c r="I2586" s="429"/>
      <c r="J2586" s="428"/>
      <c r="K2586" s="428"/>
      <c r="L2586" s="429"/>
      <c r="M2586" s="428"/>
      <c r="N2586" s="428"/>
      <c r="O2586" s="429"/>
      <c r="P2586" s="428"/>
      <c r="Q2586" s="428"/>
      <c r="R2586" s="429"/>
      <c r="S2586" s="500"/>
      <c r="T2586" s="429"/>
      <c r="U2586" s="429"/>
      <c r="V2586" s="429"/>
      <c r="W2586" s="429"/>
      <c r="X2586" s="429"/>
      <c r="Y2586" s="429"/>
      <c r="Z2586" s="429"/>
      <c r="AA2586" s="429"/>
      <c r="AB2586" s="429"/>
      <c r="AC2586" s="429"/>
      <c r="AD2586" s="429"/>
      <c r="AE2586" s="429"/>
      <c r="AF2586" s="500"/>
      <c r="AG2586" s="429"/>
      <c r="AH2586" s="429"/>
      <c r="AI2586" s="429"/>
      <c r="AJ2586" s="429"/>
      <c r="AK2586" s="429"/>
      <c r="AL2586" s="429"/>
      <c r="AM2586" s="429"/>
      <c r="AN2586" s="429"/>
      <c r="AO2586" s="429"/>
      <c r="AP2586" s="429"/>
      <c r="AQ2586" s="429"/>
      <c r="AR2586" s="429"/>
      <c r="AS2586" s="500"/>
      <c r="AT2586" s="429"/>
      <c r="AU2586" s="429"/>
      <c r="AV2586" s="429"/>
      <c r="AW2586" s="567"/>
      <c r="AX2586" s="567"/>
      <c r="AY2586" s="567"/>
      <c r="AZ2586" s="428"/>
      <c r="BA2586" s="428"/>
      <c r="BB2586" s="428"/>
      <c r="BC2586" s="429"/>
      <c r="BD2586" s="429"/>
      <c r="BE2586" s="429"/>
      <c r="BF2586" s="524"/>
      <c r="BG2586" s="605"/>
      <c r="BH2586" s="533"/>
      <c r="BI2586" s="533"/>
      <c r="BJ2586" s="533"/>
      <c r="BK2586" s="533"/>
      <c r="BL2586" s="533"/>
      <c r="BM2586" s="533"/>
      <c r="BN2586" s="533"/>
      <c r="BO2586" s="533"/>
      <c r="BP2586" s="533"/>
      <c r="BQ2586" s="533"/>
      <c r="BR2586" s="533"/>
      <c r="BS2586" s="533"/>
      <c r="BT2586" s="533"/>
      <c r="BU2586" s="533"/>
      <c r="BV2586" s="533"/>
      <c r="BW2586" s="533"/>
      <c r="BX2586" s="533"/>
      <c r="BY2586" s="533"/>
      <c r="CA2586" s="557"/>
      <c r="CB2586" s="557"/>
      <c r="CC2586" s="557"/>
      <c r="CD2586" s="557"/>
      <c r="CE2586" s="557"/>
      <c r="CF2586" s="557"/>
    </row>
    <row r="2587" spans="1:84" s="430" customFormat="1">
      <c r="A2587" s="424"/>
      <c r="B2587" s="444" t="s">
        <v>977</v>
      </c>
      <c r="C2587" s="425"/>
      <c r="D2587" s="425"/>
      <c r="E2587" s="431"/>
      <c r="F2587" s="592"/>
      <c r="G2587" s="428"/>
      <c r="H2587" s="428"/>
      <c r="I2587" s="429"/>
      <c r="J2587" s="428"/>
      <c r="K2587" s="428"/>
      <c r="L2587" s="429"/>
      <c r="M2587" s="428"/>
      <c r="N2587" s="428"/>
      <c r="O2587" s="429"/>
      <c r="P2587" s="428"/>
      <c r="Q2587" s="428"/>
      <c r="R2587" s="429"/>
      <c r="S2587" s="500"/>
      <c r="T2587" s="429"/>
      <c r="U2587" s="429"/>
      <c r="V2587" s="429"/>
      <c r="W2587" s="429"/>
      <c r="X2587" s="429"/>
      <c r="Y2587" s="429"/>
      <c r="Z2587" s="429"/>
      <c r="AA2587" s="429"/>
      <c r="AB2587" s="429"/>
      <c r="AC2587" s="429"/>
      <c r="AD2587" s="429"/>
      <c r="AE2587" s="429"/>
      <c r="AF2587" s="500"/>
      <c r="AG2587" s="429"/>
      <c r="AH2587" s="429"/>
      <c r="AI2587" s="429"/>
      <c r="AJ2587" s="429"/>
      <c r="AK2587" s="429"/>
      <c r="AL2587" s="429"/>
      <c r="AM2587" s="429"/>
      <c r="AN2587" s="429"/>
      <c r="AO2587" s="429"/>
      <c r="AP2587" s="429"/>
      <c r="AQ2587" s="429"/>
      <c r="AR2587" s="429"/>
      <c r="AS2587" s="500"/>
      <c r="AT2587" s="429"/>
      <c r="AU2587" s="429"/>
      <c r="AV2587" s="429"/>
      <c r="AW2587" s="567"/>
      <c r="AX2587" s="567"/>
      <c r="AY2587" s="567"/>
      <c r="AZ2587" s="428"/>
      <c r="BA2587" s="428"/>
      <c r="BB2587" s="428"/>
      <c r="BC2587" s="429"/>
      <c r="BD2587" s="429"/>
      <c r="BE2587" s="429"/>
      <c r="BF2587" s="524"/>
      <c r="BG2587" s="605"/>
      <c r="BH2587" s="533"/>
      <c r="BI2587" s="533"/>
      <c r="BJ2587" s="533"/>
      <c r="BK2587" s="533"/>
      <c r="BL2587" s="533"/>
      <c r="BM2587" s="533"/>
      <c r="BN2587" s="533"/>
      <c r="BO2587" s="533"/>
      <c r="BP2587" s="533"/>
      <c r="BQ2587" s="533"/>
      <c r="BR2587" s="533"/>
      <c r="BS2587" s="533"/>
      <c r="BT2587" s="533"/>
      <c r="BU2587" s="533"/>
      <c r="BV2587" s="533"/>
      <c r="BW2587" s="533"/>
      <c r="BX2587" s="533"/>
      <c r="BY2587" s="533"/>
      <c r="CA2587" s="557"/>
      <c r="CB2587" s="557"/>
      <c r="CC2587" s="557"/>
      <c r="CD2587" s="557"/>
      <c r="CE2587" s="557"/>
      <c r="CF2587" s="557"/>
    </row>
    <row r="2588" spans="1:84" s="430" customFormat="1">
      <c r="A2588" s="424"/>
      <c r="B2588" s="425" t="s">
        <v>74</v>
      </c>
      <c r="C2588" s="425"/>
      <c r="D2588" s="425"/>
      <c r="E2588" s="431" t="s">
        <v>77</v>
      </c>
      <c r="F2588" s="592">
        <v>60</v>
      </c>
      <c r="G2588" s="159">
        <v>11</v>
      </c>
      <c r="H2588" s="159">
        <v>8</v>
      </c>
      <c r="I2588" s="275">
        <f>SUM(G2588:H2588)</f>
        <v>19</v>
      </c>
      <c r="J2588" s="159">
        <v>0</v>
      </c>
      <c r="K2588" s="159">
        <v>1</v>
      </c>
      <c r="L2588" s="275">
        <f>SUM(J2588:K2588)</f>
        <v>1</v>
      </c>
      <c r="M2588" s="159">
        <v>0</v>
      </c>
      <c r="N2588" s="159">
        <v>0</v>
      </c>
      <c r="O2588" s="275">
        <f>SUM(M2588:N2588)</f>
        <v>0</v>
      </c>
      <c r="P2588" s="159">
        <v>12</v>
      </c>
      <c r="Q2588" s="159">
        <v>2</v>
      </c>
      <c r="R2588" s="275">
        <f>SUM(P2588:Q2588)</f>
        <v>14</v>
      </c>
      <c r="S2588" s="500"/>
      <c r="T2588" s="275"/>
      <c r="U2588" s="275"/>
      <c r="V2588" s="275">
        <f>SUM(T2588:U2588)</f>
        <v>0</v>
      </c>
      <c r="W2588" s="275"/>
      <c r="X2588" s="275"/>
      <c r="Y2588" s="275">
        <f>SUM(W2588:X2588)</f>
        <v>0</v>
      </c>
      <c r="Z2588" s="275"/>
      <c r="AA2588" s="275"/>
      <c r="AB2588" s="275">
        <f>SUM(Z2588:AA2588)</f>
        <v>0</v>
      </c>
      <c r="AC2588" s="275"/>
      <c r="AD2588" s="275"/>
      <c r="AE2588" s="275">
        <f>SUM(AC2588:AD2588)</f>
        <v>0</v>
      </c>
      <c r="AF2588" s="500"/>
      <c r="AG2588" s="275"/>
      <c r="AH2588" s="275"/>
      <c r="AI2588" s="275">
        <f>SUM(AG2588:AH2588)</f>
        <v>0</v>
      </c>
      <c r="AJ2588" s="275"/>
      <c r="AK2588" s="275"/>
      <c r="AL2588" s="275">
        <f>SUM(AJ2588:AK2588)</f>
        <v>0</v>
      </c>
      <c r="AM2588" s="275"/>
      <c r="AN2588" s="275"/>
      <c r="AO2588" s="275">
        <f>SUM(AM2588:AN2588)</f>
        <v>0</v>
      </c>
      <c r="AP2588" s="275"/>
      <c r="AQ2588" s="275"/>
      <c r="AR2588" s="275">
        <f>SUM(AP2588:AQ2588)</f>
        <v>0</v>
      </c>
      <c r="AS2588" s="500"/>
      <c r="AT2588" s="275"/>
      <c r="AU2588" s="275"/>
      <c r="AV2588" s="275">
        <f>SUM(AT2588:AU2588)</f>
        <v>0</v>
      </c>
      <c r="AW2588" s="567">
        <f t="shared" ref="AW2588" si="12628">SUM(G2588,J2588,M2588,P2588,T2588,W2588,Z2588,AC2588,AG2588,AJ2588,AM2588,AP2588,AT2588)</f>
        <v>23</v>
      </c>
      <c r="AX2588" s="567">
        <f t="shared" ref="AX2588" si="12629">SUM(H2588,K2588,N2588,Q2588,U2588,X2588,AA2588,AD2588,AH2588,AK2588,AN2588,AQ2588,AU2588)</f>
        <v>11</v>
      </c>
      <c r="AY2588" s="567">
        <f t="shared" ref="AY2588" si="12630">SUM(I2588,L2588,O2588,R2588,V2588,Y2588,AB2588,AE2588,AI2588,AL2588,AO2588,AR2588,AV2588)</f>
        <v>34</v>
      </c>
      <c r="AZ2588" s="159">
        <v>2</v>
      </c>
      <c r="BA2588" s="159">
        <v>0</v>
      </c>
      <c r="BB2588" s="275">
        <f>SUM(AZ2588:BA2588)</f>
        <v>2</v>
      </c>
      <c r="BC2588" s="275">
        <v>0</v>
      </c>
      <c r="BD2588" s="275">
        <v>0</v>
      </c>
      <c r="BE2588" s="275">
        <f>SUM(BC2588:BD2588)</f>
        <v>0</v>
      </c>
      <c r="BF2588" s="524"/>
      <c r="BG2588" s="605">
        <f>SUM(F2588,S2588,AF2588,AS2588)</f>
        <v>60</v>
      </c>
      <c r="BH2588" s="533">
        <f>SUM(G2588,T2588,AG2588)</f>
        <v>11</v>
      </c>
      <c r="BI2588" s="533">
        <f t="shared" ref="BI2588" si="12631">SUM(H2588,U2588,AH2588)</f>
        <v>8</v>
      </c>
      <c r="BJ2588" s="533">
        <f t="shared" ref="BJ2588" si="12632">SUM(I2588,V2588,AI2588)</f>
        <v>19</v>
      </c>
      <c r="BK2588" s="533">
        <f t="shared" ref="BK2588" si="12633">SUM(J2588,W2588,AJ2588)</f>
        <v>0</v>
      </c>
      <c r="BL2588" s="533">
        <f t="shared" ref="BL2588" si="12634">SUM(K2588,X2588,AK2588)</f>
        <v>1</v>
      </c>
      <c r="BM2588" s="533">
        <f t="shared" ref="BM2588" si="12635">SUM(L2588,Y2588,AL2588)</f>
        <v>1</v>
      </c>
      <c r="BN2588" s="533">
        <f>SUM(M2588,Z2588,AM2588)</f>
        <v>0</v>
      </c>
      <c r="BO2588" s="533">
        <f t="shared" ref="BO2588" si="12636">SUM(N2588,AA2588,AN2588)</f>
        <v>0</v>
      </c>
      <c r="BP2588" s="533">
        <f t="shared" ref="BP2588" si="12637">SUM(O2588,AB2588,AO2588)</f>
        <v>0</v>
      </c>
      <c r="BQ2588" s="533">
        <f t="shared" ref="BQ2588" si="12638">SUM(P2588,AC2588,AP2588)</f>
        <v>12</v>
      </c>
      <c r="BR2588" s="533">
        <f t="shared" ref="BR2588" si="12639">SUM(Q2588,AD2588,AQ2588)</f>
        <v>2</v>
      </c>
      <c r="BS2588" s="533">
        <f t="shared" ref="BS2588" si="12640">SUM(R2588,AE2588,AR2588)</f>
        <v>14</v>
      </c>
      <c r="BT2588" s="533">
        <f>AT2588</f>
        <v>0</v>
      </c>
      <c r="BU2588" s="533">
        <f t="shared" ref="BU2588" si="12641">AU2588</f>
        <v>0</v>
      </c>
      <c r="BV2588" s="533">
        <f t="shared" ref="BV2588" si="12642">AV2588</f>
        <v>0</v>
      </c>
      <c r="BW2588" s="536">
        <f>SUM(BH2588,BK2588,BN2588,BQ2588,BT2588)</f>
        <v>23</v>
      </c>
      <c r="BX2588" s="536">
        <f t="shared" ref="BX2588" si="12643">SUM(BI2588,BL2588,BO2588,BR2588,BU2588)</f>
        <v>11</v>
      </c>
      <c r="BY2588" s="536">
        <f t="shared" ref="BY2588" si="12644">SUM(BJ2588,BM2588,BP2588,BS2588,BV2588)</f>
        <v>34</v>
      </c>
      <c r="BZ2588" t="s">
        <v>74</v>
      </c>
      <c r="CA2588" s="553">
        <f>AZ2588</f>
        <v>2</v>
      </c>
      <c r="CB2588" s="553">
        <f t="shared" ref="CB2588" si="12645">BA2588</f>
        <v>0</v>
      </c>
      <c r="CC2588" s="553">
        <f t="shared" ref="CC2588" si="12646">BB2588</f>
        <v>2</v>
      </c>
      <c r="CD2588" s="553">
        <f>BC2588</f>
        <v>0</v>
      </c>
      <c r="CE2588" s="553">
        <f t="shared" ref="CE2588" si="12647">BD2588</f>
        <v>0</v>
      </c>
      <c r="CF2588" s="553">
        <f t="shared" ref="CF2588" si="12648">BE2588</f>
        <v>0</v>
      </c>
    </row>
    <row r="2589" spans="1:84" s="430" customFormat="1">
      <c r="A2589" s="424"/>
      <c r="B2589" s="425"/>
      <c r="C2589" s="425"/>
      <c r="D2589" s="425"/>
      <c r="E2589" s="431"/>
      <c r="F2589" s="592"/>
      <c r="G2589" s="428"/>
      <c r="H2589" s="428"/>
      <c r="I2589" s="429"/>
      <c r="J2589" s="428"/>
      <c r="K2589" s="428"/>
      <c r="L2589" s="429"/>
      <c r="M2589" s="428"/>
      <c r="N2589" s="428"/>
      <c r="O2589" s="429"/>
      <c r="P2589" s="428"/>
      <c r="Q2589" s="428"/>
      <c r="R2589" s="429"/>
      <c r="S2589" s="500"/>
      <c r="T2589" s="429"/>
      <c r="U2589" s="429"/>
      <c r="V2589" s="429"/>
      <c r="W2589" s="429"/>
      <c r="X2589" s="429"/>
      <c r="Y2589" s="429"/>
      <c r="Z2589" s="429"/>
      <c r="AA2589" s="429"/>
      <c r="AB2589" s="429"/>
      <c r="AC2589" s="429"/>
      <c r="AD2589" s="429"/>
      <c r="AE2589" s="429"/>
      <c r="AF2589" s="500"/>
      <c r="AG2589" s="429"/>
      <c r="AH2589" s="429"/>
      <c r="AI2589" s="429"/>
      <c r="AJ2589" s="429"/>
      <c r="AK2589" s="429"/>
      <c r="AL2589" s="429"/>
      <c r="AM2589" s="429"/>
      <c r="AN2589" s="429"/>
      <c r="AO2589" s="429"/>
      <c r="AP2589" s="429"/>
      <c r="AQ2589" s="429"/>
      <c r="AR2589" s="429"/>
      <c r="AS2589" s="500"/>
      <c r="AT2589" s="429"/>
      <c r="AU2589" s="429"/>
      <c r="AV2589" s="429"/>
      <c r="AW2589" s="567"/>
      <c r="AX2589" s="567"/>
      <c r="AY2589" s="567"/>
      <c r="AZ2589" s="428"/>
      <c r="BA2589" s="428"/>
      <c r="BB2589" s="428"/>
      <c r="BC2589" s="429"/>
      <c r="BD2589" s="429"/>
      <c r="BE2589" s="429"/>
      <c r="BF2589" s="524"/>
      <c r="BG2589" s="605"/>
      <c r="BH2589" s="533"/>
      <c r="BI2589" s="533"/>
      <c r="BJ2589" s="533"/>
      <c r="BK2589" s="533"/>
      <c r="BL2589" s="533"/>
      <c r="BM2589" s="533"/>
      <c r="BN2589" s="533"/>
      <c r="BO2589" s="533"/>
      <c r="BP2589" s="533"/>
      <c r="BQ2589" s="533"/>
      <c r="BR2589" s="533"/>
      <c r="BS2589" s="533"/>
      <c r="BT2589" s="533"/>
      <c r="BU2589" s="533"/>
      <c r="BV2589" s="533"/>
      <c r="BW2589" s="533"/>
      <c r="BX2589" s="533"/>
      <c r="BY2589" s="533"/>
      <c r="CA2589" s="557"/>
      <c r="CB2589" s="557"/>
      <c r="CC2589" s="557"/>
      <c r="CD2589" s="557"/>
      <c r="CE2589" s="557"/>
      <c r="CF2589" s="557"/>
    </row>
    <row r="2590" spans="1:84" s="430" customFormat="1">
      <c r="A2590" s="424"/>
      <c r="B2590" s="424" t="s">
        <v>1034</v>
      </c>
      <c r="C2590" s="425"/>
      <c r="D2590" s="425"/>
      <c r="E2590" s="432"/>
      <c r="F2590" s="592"/>
      <c r="G2590" s="428"/>
      <c r="H2590" s="428"/>
      <c r="I2590" s="429"/>
      <c r="J2590" s="428"/>
      <c r="K2590" s="428"/>
      <c r="L2590" s="429"/>
      <c r="M2590" s="428"/>
      <c r="N2590" s="428"/>
      <c r="O2590" s="429"/>
      <c r="P2590" s="428"/>
      <c r="Q2590" s="428"/>
      <c r="R2590" s="429"/>
      <c r="S2590" s="500"/>
      <c r="T2590" s="429"/>
      <c r="U2590" s="429"/>
      <c r="V2590" s="429"/>
      <c r="W2590" s="429"/>
      <c r="X2590" s="429"/>
      <c r="Y2590" s="429"/>
      <c r="Z2590" s="429"/>
      <c r="AA2590" s="429"/>
      <c r="AB2590" s="429"/>
      <c r="AC2590" s="429"/>
      <c r="AD2590" s="429"/>
      <c r="AE2590" s="429"/>
      <c r="AF2590" s="500"/>
      <c r="AG2590" s="429"/>
      <c r="AH2590" s="429"/>
      <c r="AI2590" s="429"/>
      <c r="AJ2590" s="429"/>
      <c r="AK2590" s="429"/>
      <c r="AL2590" s="429"/>
      <c r="AM2590" s="429"/>
      <c r="AN2590" s="429"/>
      <c r="AO2590" s="429"/>
      <c r="AP2590" s="429"/>
      <c r="AQ2590" s="429"/>
      <c r="AR2590" s="429"/>
      <c r="AS2590" s="500"/>
      <c r="AT2590" s="429"/>
      <c r="AU2590" s="429"/>
      <c r="AV2590" s="429"/>
      <c r="AW2590" s="567"/>
      <c r="AX2590" s="567"/>
      <c r="AY2590" s="567"/>
      <c r="AZ2590" s="428"/>
      <c r="BA2590" s="428"/>
      <c r="BB2590" s="429"/>
      <c r="BC2590" s="429"/>
      <c r="BD2590" s="429"/>
      <c r="BE2590" s="429"/>
      <c r="BF2590" s="524"/>
      <c r="BG2590" s="605"/>
      <c r="BH2590" s="533"/>
      <c r="BI2590" s="533"/>
      <c r="BJ2590" s="533"/>
      <c r="BK2590" s="533"/>
      <c r="BL2590" s="533"/>
      <c r="BM2590" s="533"/>
      <c r="BN2590" s="533"/>
      <c r="BO2590" s="533"/>
      <c r="BP2590" s="533"/>
      <c r="BQ2590" s="533"/>
      <c r="BR2590" s="533"/>
      <c r="BS2590" s="533"/>
      <c r="BT2590" s="533"/>
      <c r="BU2590" s="533"/>
      <c r="BV2590" s="533"/>
      <c r="BW2590" s="533"/>
      <c r="BX2590" s="533"/>
      <c r="BY2590" s="533"/>
      <c r="CA2590" s="557"/>
      <c r="CB2590" s="557"/>
      <c r="CC2590" s="557"/>
      <c r="CD2590" s="557"/>
      <c r="CE2590" s="557"/>
      <c r="CF2590" s="557"/>
    </row>
    <row r="2591" spans="1:84" s="430" customFormat="1">
      <c r="A2591" s="424"/>
      <c r="B2591" s="424"/>
      <c r="C2591" s="425"/>
      <c r="D2591" s="425" t="s">
        <v>997</v>
      </c>
      <c r="E2591" s="431" t="s">
        <v>77</v>
      </c>
      <c r="F2591" s="592">
        <v>60</v>
      </c>
      <c r="G2591" s="159">
        <v>7</v>
      </c>
      <c r="H2591" s="159">
        <v>5</v>
      </c>
      <c r="I2591" s="275">
        <f>SUM(G2591:H2591)</f>
        <v>12</v>
      </c>
      <c r="J2591" s="159">
        <v>0</v>
      </c>
      <c r="K2591" s="159">
        <v>1</v>
      </c>
      <c r="L2591" s="275">
        <f>SUM(J2591:K2591)</f>
        <v>1</v>
      </c>
      <c r="M2591" s="159">
        <v>0</v>
      </c>
      <c r="N2591" s="159">
        <v>0</v>
      </c>
      <c r="O2591" s="275">
        <f>SUM(M2591:N2591)</f>
        <v>0</v>
      </c>
      <c r="P2591" s="159">
        <v>3</v>
      </c>
      <c r="Q2591" s="159">
        <v>8</v>
      </c>
      <c r="R2591" s="275">
        <f>SUM(P2591:Q2591)</f>
        <v>11</v>
      </c>
      <c r="S2591" s="500"/>
      <c r="T2591" s="275"/>
      <c r="U2591" s="275"/>
      <c r="V2591" s="275">
        <f>SUM(T2591:U2591)</f>
        <v>0</v>
      </c>
      <c r="W2591" s="275"/>
      <c r="X2591" s="275"/>
      <c r="Y2591" s="275">
        <f>SUM(W2591:X2591)</f>
        <v>0</v>
      </c>
      <c r="Z2591" s="275"/>
      <c r="AA2591" s="275"/>
      <c r="AB2591" s="275">
        <f>SUM(Z2591:AA2591)</f>
        <v>0</v>
      </c>
      <c r="AC2591" s="275"/>
      <c r="AD2591" s="275"/>
      <c r="AE2591" s="275">
        <f>SUM(AC2591:AD2591)</f>
        <v>0</v>
      </c>
      <c r="AF2591" s="500"/>
      <c r="AG2591" s="275"/>
      <c r="AH2591" s="275"/>
      <c r="AI2591" s="275">
        <f>SUM(AG2591:AH2591)</f>
        <v>0</v>
      </c>
      <c r="AJ2591" s="275"/>
      <c r="AK2591" s="275"/>
      <c r="AL2591" s="275">
        <f>SUM(AJ2591:AK2591)</f>
        <v>0</v>
      </c>
      <c r="AM2591" s="275"/>
      <c r="AN2591" s="275"/>
      <c r="AO2591" s="275">
        <f>SUM(AM2591:AN2591)</f>
        <v>0</v>
      </c>
      <c r="AP2591" s="275"/>
      <c r="AQ2591" s="275"/>
      <c r="AR2591" s="275">
        <f>SUM(AP2591:AQ2591)</f>
        <v>0</v>
      </c>
      <c r="AS2591" s="500"/>
      <c r="AT2591" s="275"/>
      <c r="AU2591" s="275"/>
      <c r="AV2591" s="275">
        <f>SUM(AT2591:AU2591)</f>
        <v>0</v>
      </c>
      <c r="AW2591" s="567">
        <f t="shared" ref="AW2591" si="12649">SUM(G2591,J2591,M2591,P2591,T2591,W2591,Z2591,AC2591,AG2591,AJ2591,AM2591,AP2591,AT2591)</f>
        <v>10</v>
      </c>
      <c r="AX2591" s="567">
        <f t="shared" ref="AX2591" si="12650">SUM(H2591,K2591,N2591,Q2591,U2591,X2591,AA2591,AD2591,AH2591,AK2591,AN2591,AQ2591,AU2591)</f>
        <v>14</v>
      </c>
      <c r="AY2591" s="567">
        <f t="shared" ref="AY2591" si="12651">SUM(I2591,L2591,O2591,R2591,V2591,Y2591,AB2591,AE2591,AI2591,AL2591,AO2591,AR2591,AV2591)</f>
        <v>24</v>
      </c>
      <c r="AZ2591" s="159">
        <v>0</v>
      </c>
      <c r="BA2591" s="159">
        <v>1</v>
      </c>
      <c r="BB2591" s="275">
        <f>SUM(AZ2591:BA2591)</f>
        <v>1</v>
      </c>
      <c r="BC2591" s="275"/>
      <c r="BD2591" s="275"/>
      <c r="BE2591" s="275">
        <f>SUM(BC2591:BD2591)</f>
        <v>0</v>
      </c>
      <c r="BF2591" s="524"/>
      <c r="BG2591" s="605">
        <f>SUM(F2591,S2591,AF2591,AS2591)</f>
        <v>60</v>
      </c>
      <c r="BH2591" s="533">
        <f>SUM(G2591,T2591,AG2591)</f>
        <v>7</v>
      </c>
      <c r="BI2591" s="533">
        <f t="shared" ref="BI2591" si="12652">SUM(H2591,U2591,AH2591)</f>
        <v>5</v>
      </c>
      <c r="BJ2591" s="533">
        <f t="shared" ref="BJ2591" si="12653">SUM(I2591,V2591,AI2591)</f>
        <v>12</v>
      </c>
      <c r="BK2591" s="533">
        <f t="shared" ref="BK2591" si="12654">SUM(J2591,W2591,AJ2591)</f>
        <v>0</v>
      </c>
      <c r="BL2591" s="533">
        <f t="shared" ref="BL2591" si="12655">SUM(K2591,X2591,AK2591)</f>
        <v>1</v>
      </c>
      <c r="BM2591" s="533">
        <f t="shared" ref="BM2591" si="12656">SUM(L2591,Y2591,AL2591)</f>
        <v>1</v>
      </c>
      <c r="BN2591" s="533">
        <f>SUM(M2591,Z2591,AM2591)</f>
        <v>0</v>
      </c>
      <c r="BO2591" s="533">
        <f t="shared" ref="BO2591" si="12657">SUM(N2591,AA2591,AN2591)</f>
        <v>0</v>
      </c>
      <c r="BP2591" s="533">
        <f t="shared" ref="BP2591" si="12658">SUM(O2591,AB2591,AO2591)</f>
        <v>0</v>
      </c>
      <c r="BQ2591" s="533">
        <f t="shared" ref="BQ2591" si="12659">SUM(P2591,AC2591,AP2591)</f>
        <v>3</v>
      </c>
      <c r="BR2591" s="533">
        <f t="shared" ref="BR2591" si="12660">SUM(Q2591,AD2591,AQ2591)</f>
        <v>8</v>
      </c>
      <c r="BS2591" s="533">
        <f t="shared" ref="BS2591" si="12661">SUM(R2591,AE2591,AR2591)</f>
        <v>11</v>
      </c>
      <c r="BT2591" s="533">
        <f>AT2591</f>
        <v>0</v>
      </c>
      <c r="BU2591" s="533">
        <f t="shared" ref="BU2591" si="12662">AU2591</f>
        <v>0</v>
      </c>
      <c r="BV2591" s="533">
        <f t="shared" ref="BV2591" si="12663">AV2591</f>
        <v>0</v>
      </c>
      <c r="BW2591" s="536">
        <f>SUM(BH2591,BK2591,BN2591,BQ2591,BT2591)</f>
        <v>10</v>
      </c>
      <c r="BX2591" s="536">
        <f t="shared" ref="BX2591" si="12664">SUM(BI2591,BL2591,BO2591,BR2591,BU2591)</f>
        <v>14</v>
      </c>
      <c r="BY2591" s="536">
        <f t="shared" ref="BY2591" si="12665">SUM(BJ2591,BM2591,BP2591,BS2591,BV2591)</f>
        <v>24</v>
      </c>
      <c r="BZ2591" t="s">
        <v>74</v>
      </c>
      <c r="CA2591" s="553">
        <f>AZ2591</f>
        <v>0</v>
      </c>
      <c r="CB2591" s="553">
        <f t="shared" ref="CB2591" si="12666">BA2591</f>
        <v>1</v>
      </c>
      <c r="CC2591" s="553">
        <f t="shared" ref="CC2591" si="12667">BB2591</f>
        <v>1</v>
      </c>
      <c r="CD2591" s="553">
        <f>BC2591</f>
        <v>0</v>
      </c>
      <c r="CE2591" s="553">
        <f t="shared" ref="CE2591" si="12668">BD2591</f>
        <v>0</v>
      </c>
      <c r="CF2591" s="553">
        <f t="shared" ref="CF2591" si="12669">BE2591</f>
        <v>0</v>
      </c>
    </row>
    <row r="2592" spans="1:84" s="430" customFormat="1">
      <c r="A2592" s="424" t="s">
        <v>74</v>
      </c>
      <c r="B2592" s="425"/>
      <c r="C2592" s="425" t="s">
        <v>74</v>
      </c>
      <c r="D2592" s="425"/>
      <c r="E2592" s="431"/>
      <c r="F2592" s="592"/>
      <c r="G2592" s="428"/>
      <c r="H2592" s="428"/>
      <c r="I2592" s="429"/>
      <c r="J2592" s="428"/>
      <c r="K2592" s="428"/>
      <c r="L2592" s="429"/>
      <c r="M2592" s="428"/>
      <c r="N2592" s="428"/>
      <c r="O2592" s="429"/>
      <c r="P2592" s="428"/>
      <c r="Q2592" s="428"/>
      <c r="R2592" s="429"/>
      <c r="S2592" s="500"/>
      <c r="T2592" s="429"/>
      <c r="U2592" s="429"/>
      <c r="V2592" s="429"/>
      <c r="W2592" s="429"/>
      <c r="X2592" s="429"/>
      <c r="Y2592" s="429"/>
      <c r="Z2592" s="429"/>
      <c r="AA2592" s="429"/>
      <c r="AB2592" s="429"/>
      <c r="AC2592" s="429"/>
      <c r="AD2592" s="429"/>
      <c r="AE2592" s="429"/>
      <c r="AF2592" s="500"/>
      <c r="AG2592" s="429"/>
      <c r="AH2592" s="429"/>
      <c r="AI2592" s="429"/>
      <c r="AJ2592" s="429"/>
      <c r="AK2592" s="429"/>
      <c r="AL2592" s="429"/>
      <c r="AM2592" s="429"/>
      <c r="AN2592" s="429"/>
      <c r="AO2592" s="429"/>
      <c r="AP2592" s="429"/>
      <c r="AQ2592" s="429"/>
      <c r="AR2592" s="429"/>
      <c r="AS2592" s="500"/>
      <c r="AT2592" s="429"/>
      <c r="AU2592" s="429"/>
      <c r="AV2592" s="429"/>
      <c r="AW2592" s="567"/>
      <c r="AX2592" s="567"/>
      <c r="AY2592" s="567"/>
      <c r="AZ2592" s="428"/>
      <c r="BA2592" s="428"/>
      <c r="BB2592" s="428"/>
      <c r="BC2592" s="429"/>
      <c r="BD2592" s="429"/>
      <c r="BE2592" s="429"/>
      <c r="BF2592" s="524"/>
      <c r="BG2592" s="605"/>
      <c r="BH2592" s="533"/>
      <c r="BI2592" s="533"/>
      <c r="BJ2592" s="533"/>
      <c r="BK2592" s="533"/>
      <c r="BL2592" s="533"/>
      <c r="BM2592" s="533"/>
      <c r="BN2592" s="533"/>
      <c r="BO2592" s="533"/>
      <c r="BP2592" s="533"/>
      <c r="BQ2592" s="533"/>
      <c r="BR2592" s="533"/>
      <c r="BS2592" s="533"/>
      <c r="BT2592" s="533"/>
      <c r="BU2592" s="533"/>
      <c r="BV2592" s="533"/>
      <c r="BW2592" s="533"/>
      <c r="BX2592" s="533"/>
      <c r="BY2592" s="533"/>
      <c r="CA2592" s="557"/>
      <c r="CB2592" s="557"/>
      <c r="CC2592" s="557"/>
      <c r="CD2592" s="557"/>
      <c r="CE2592" s="557"/>
      <c r="CF2592" s="557"/>
    </row>
    <row r="2593" spans="1:84" s="430" customFormat="1">
      <c r="A2593" s="424"/>
      <c r="B2593" s="424" t="s">
        <v>978</v>
      </c>
      <c r="C2593" s="425"/>
      <c r="D2593" s="425"/>
      <c r="E2593" s="432"/>
      <c r="F2593" s="592"/>
      <c r="G2593" s="428"/>
      <c r="H2593" s="428"/>
      <c r="I2593" s="429"/>
      <c r="J2593" s="428"/>
      <c r="K2593" s="428"/>
      <c r="L2593" s="429"/>
      <c r="M2593" s="428"/>
      <c r="N2593" s="428"/>
      <c r="O2593" s="429"/>
      <c r="P2593" s="428"/>
      <c r="Q2593" s="428"/>
      <c r="R2593" s="429"/>
      <c r="S2593" s="500"/>
      <c r="T2593" s="429"/>
      <c r="U2593" s="429"/>
      <c r="V2593" s="429"/>
      <c r="W2593" s="429"/>
      <c r="X2593" s="429"/>
      <c r="Y2593" s="429"/>
      <c r="Z2593" s="429"/>
      <c r="AA2593" s="429"/>
      <c r="AB2593" s="429"/>
      <c r="AC2593" s="429"/>
      <c r="AD2593" s="429"/>
      <c r="AE2593" s="429"/>
      <c r="AF2593" s="500"/>
      <c r="AG2593" s="429"/>
      <c r="AH2593" s="429"/>
      <c r="AI2593" s="429"/>
      <c r="AJ2593" s="429"/>
      <c r="AK2593" s="429"/>
      <c r="AL2593" s="429"/>
      <c r="AM2593" s="429"/>
      <c r="AN2593" s="429"/>
      <c r="AO2593" s="429"/>
      <c r="AP2593" s="429"/>
      <c r="AQ2593" s="429"/>
      <c r="AR2593" s="429"/>
      <c r="AS2593" s="500"/>
      <c r="AT2593" s="429"/>
      <c r="AU2593" s="429"/>
      <c r="AV2593" s="429"/>
      <c r="AW2593" s="567"/>
      <c r="AX2593" s="567"/>
      <c r="AY2593" s="567"/>
      <c r="AZ2593" s="428"/>
      <c r="BA2593" s="428"/>
      <c r="BB2593" s="429"/>
      <c r="BC2593" s="429"/>
      <c r="BD2593" s="429"/>
      <c r="BE2593" s="429"/>
      <c r="BF2593" s="524"/>
      <c r="BG2593" s="605"/>
      <c r="BH2593" s="533"/>
      <c r="BI2593" s="533"/>
      <c r="BJ2593" s="533"/>
      <c r="BK2593" s="533"/>
      <c r="BL2593" s="533"/>
      <c r="BM2593" s="533"/>
      <c r="BN2593" s="533"/>
      <c r="BO2593" s="533"/>
      <c r="BP2593" s="533"/>
      <c r="BQ2593" s="533"/>
      <c r="BR2593" s="533"/>
      <c r="BS2593" s="533"/>
      <c r="BT2593" s="533"/>
      <c r="BU2593" s="533"/>
      <c r="BV2593" s="533"/>
      <c r="BW2593" s="533"/>
      <c r="BX2593" s="533"/>
      <c r="BY2593" s="533"/>
      <c r="CA2593" s="557"/>
      <c r="CB2593" s="557"/>
      <c r="CC2593" s="557"/>
      <c r="CD2593" s="557"/>
      <c r="CE2593" s="557"/>
      <c r="CF2593" s="557"/>
    </row>
    <row r="2594" spans="1:84" s="430" customFormat="1">
      <c r="A2594" s="424"/>
      <c r="B2594" s="424"/>
      <c r="C2594" s="425"/>
      <c r="D2594" s="425"/>
      <c r="E2594" s="431" t="s">
        <v>77</v>
      </c>
      <c r="F2594" s="592">
        <v>60</v>
      </c>
      <c r="G2594" s="159">
        <v>10</v>
      </c>
      <c r="H2594" s="159">
        <v>25</v>
      </c>
      <c r="I2594" s="275">
        <f>SUM(G2594:H2594)</f>
        <v>35</v>
      </c>
      <c r="J2594" s="159">
        <v>2</v>
      </c>
      <c r="K2594" s="159">
        <v>0</v>
      </c>
      <c r="L2594" s="275">
        <f>SUM(J2594:K2594)</f>
        <v>2</v>
      </c>
      <c r="M2594" s="159">
        <v>0</v>
      </c>
      <c r="N2594" s="159">
        <v>0</v>
      </c>
      <c r="O2594" s="275">
        <f>SUM(M2594:N2594)</f>
        <v>0</v>
      </c>
      <c r="P2594" s="159">
        <v>7</v>
      </c>
      <c r="Q2594" s="159">
        <v>10</v>
      </c>
      <c r="R2594" s="275">
        <f>SUM(P2594:Q2594)</f>
        <v>17</v>
      </c>
      <c r="S2594" s="500"/>
      <c r="T2594" s="275"/>
      <c r="U2594" s="275"/>
      <c r="V2594" s="275">
        <f>SUM(T2594:U2594)</f>
        <v>0</v>
      </c>
      <c r="W2594" s="275"/>
      <c r="X2594" s="275"/>
      <c r="Y2594" s="275">
        <f>SUM(W2594:X2594)</f>
        <v>0</v>
      </c>
      <c r="Z2594" s="275"/>
      <c r="AA2594" s="275"/>
      <c r="AB2594" s="275">
        <f>SUM(Z2594:AA2594)</f>
        <v>0</v>
      </c>
      <c r="AC2594" s="275"/>
      <c r="AD2594" s="275"/>
      <c r="AE2594" s="275">
        <f>SUM(AC2594:AD2594)</f>
        <v>0</v>
      </c>
      <c r="AF2594" s="500"/>
      <c r="AG2594" s="275"/>
      <c r="AH2594" s="275"/>
      <c r="AI2594" s="275">
        <f>SUM(AG2594:AH2594)</f>
        <v>0</v>
      </c>
      <c r="AJ2594" s="275"/>
      <c r="AK2594" s="275"/>
      <c r="AL2594" s="275">
        <f>SUM(AJ2594:AK2594)</f>
        <v>0</v>
      </c>
      <c r="AM2594" s="275"/>
      <c r="AN2594" s="275"/>
      <c r="AO2594" s="275">
        <f>SUM(AM2594:AN2594)</f>
        <v>0</v>
      </c>
      <c r="AP2594" s="275"/>
      <c r="AQ2594" s="275"/>
      <c r="AR2594" s="275">
        <f>SUM(AP2594:AQ2594)</f>
        <v>0</v>
      </c>
      <c r="AS2594" s="500"/>
      <c r="AT2594" s="275"/>
      <c r="AU2594" s="275"/>
      <c r="AV2594" s="275">
        <f>SUM(AT2594:AU2594)</f>
        <v>0</v>
      </c>
      <c r="AW2594" s="567">
        <f t="shared" ref="AW2594" si="12670">SUM(G2594,J2594,M2594,P2594,T2594,W2594,Z2594,AC2594,AG2594,AJ2594,AM2594,AP2594,AT2594)</f>
        <v>19</v>
      </c>
      <c r="AX2594" s="567">
        <f t="shared" ref="AX2594" si="12671">SUM(H2594,K2594,N2594,Q2594,U2594,X2594,AA2594,AD2594,AH2594,AK2594,AN2594,AQ2594,AU2594)</f>
        <v>35</v>
      </c>
      <c r="AY2594" s="567">
        <f t="shared" ref="AY2594" si="12672">SUM(I2594,L2594,O2594,R2594,V2594,Y2594,AB2594,AE2594,AI2594,AL2594,AO2594,AR2594,AV2594)</f>
        <v>54</v>
      </c>
      <c r="AZ2594" s="159">
        <v>0</v>
      </c>
      <c r="BA2594" s="159">
        <v>2</v>
      </c>
      <c r="BB2594" s="275">
        <f>SUM(AZ2594:BA2594)</f>
        <v>2</v>
      </c>
      <c r="BC2594" s="275"/>
      <c r="BD2594" s="275"/>
      <c r="BE2594" s="275">
        <f>SUM(BC2594:BD2594)</f>
        <v>0</v>
      </c>
      <c r="BF2594" s="524"/>
      <c r="BG2594" s="605">
        <f>SUM(F2594,S2594,AF2594,AS2594)</f>
        <v>60</v>
      </c>
      <c r="BH2594" s="533">
        <f>SUM(G2594,T2594,AG2594)</f>
        <v>10</v>
      </c>
      <c r="BI2594" s="533">
        <f t="shared" ref="BI2594" si="12673">SUM(H2594,U2594,AH2594)</f>
        <v>25</v>
      </c>
      <c r="BJ2594" s="533">
        <f t="shared" ref="BJ2594" si="12674">SUM(I2594,V2594,AI2594)</f>
        <v>35</v>
      </c>
      <c r="BK2594" s="533">
        <f t="shared" ref="BK2594" si="12675">SUM(J2594,W2594,AJ2594)</f>
        <v>2</v>
      </c>
      <c r="BL2594" s="533">
        <f t="shared" ref="BL2594" si="12676">SUM(K2594,X2594,AK2594)</f>
        <v>0</v>
      </c>
      <c r="BM2594" s="533">
        <f t="shared" ref="BM2594" si="12677">SUM(L2594,Y2594,AL2594)</f>
        <v>2</v>
      </c>
      <c r="BN2594" s="533">
        <f>SUM(M2594,Z2594,AM2594)</f>
        <v>0</v>
      </c>
      <c r="BO2594" s="533">
        <f t="shared" ref="BO2594" si="12678">SUM(N2594,AA2594,AN2594)</f>
        <v>0</v>
      </c>
      <c r="BP2594" s="533">
        <f t="shared" ref="BP2594" si="12679">SUM(O2594,AB2594,AO2594)</f>
        <v>0</v>
      </c>
      <c r="BQ2594" s="533">
        <f t="shared" ref="BQ2594" si="12680">SUM(P2594,AC2594,AP2594)</f>
        <v>7</v>
      </c>
      <c r="BR2594" s="533">
        <f t="shared" ref="BR2594" si="12681">SUM(Q2594,AD2594,AQ2594)</f>
        <v>10</v>
      </c>
      <c r="BS2594" s="533">
        <f t="shared" ref="BS2594" si="12682">SUM(R2594,AE2594,AR2594)</f>
        <v>17</v>
      </c>
      <c r="BT2594" s="533">
        <f>AT2594</f>
        <v>0</v>
      </c>
      <c r="BU2594" s="533">
        <f t="shared" ref="BU2594" si="12683">AU2594</f>
        <v>0</v>
      </c>
      <c r="BV2594" s="533">
        <f t="shared" ref="BV2594" si="12684">AV2594</f>
        <v>0</v>
      </c>
      <c r="BW2594" s="536">
        <f>SUM(BH2594,BK2594,BN2594,BQ2594,BT2594)</f>
        <v>19</v>
      </c>
      <c r="BX2594" s="536">
        <f t="shared" ref="BX2594" si="12685">SUM(BI2594,BL2594,BO2594,BR2594,BU2594)</f>
        <v>35</v>
      </c>
      <c r="BY2594" s="536">
        <f t="shared" ref="BY2594" si="12686">SUM(BJ2594,BM2594,BP2594,BS2594,BV2594)</f>
        <v>54</v>
      </c>
      <c r="BZ2594" t="s">
        <v>74</v>
      </c>
      <c r="CA2594" s="553">
        <f>AZ2594</f>
        <v>0</v>
      </c>
      <c r="CB2594" s="553">
        <f t="shared" ref="CB2594" si="12687">BA2594</f>
        <v>2</v>
      </c>
      <c r="CC2594" s="553">
        <f t="shared" ref="CC2594" si="12688">BB2594</f>
        <v>2</v>
      </c>
      <c r="CD2594" s="553">
        <f>BC2594</f>
        <v>0</v>
      </c>
      <c r="CE2594" s="553">
        <f t="shared" ref="CE2594" si="12689">BD2594</f>
        <v>0</v>
      </c>
      <c r="CF2594" s="553">
        <f t="shared" ref="CF2594" si="12690">BE2594</f>
        <v>0</v>
      </c>
    </row>
    <row r="2595" spans="1:84" s="430" customFormat="1">
      <c r="A2595" s="424"/>
      <c r="B2595" s="424" t="s">
        <v>74</v>
      </c>
      <c r="C2595" s="425"/>
      <c r="D2595" s="425"/>
      <c r="E2595" s="432"/>
      <c r="F2595" s="592"/>
      <c r="G2595" s="428"/>
      <c r="H2595" s="428"/>
      <c r="I2595" s="429"/>
      <c r="J2595" s="428"/>
      <c r="K2595" s="428"/>
      <c r="L2595" s="429"/>
      <c r="M2595" s="428"/>
      <c r="N2595" s="428"/>
      <c r="O2595" s="429"/>
      <c r="P2595" s="428"/>
      <c r="Q2595" s="428"/>
      <c r="R2595" s="429"/>
      <c r="S2595" s="500"/>
      <c r="T2595" s="429"/>
      <c r="U2595" s="429"/>
      <c r="V2595" s="429"/>
      <c r="W2595" s="429"/>
      <c r="X2595" s="429"/>
      <c r="Y2595" s="429"/>
      <c r="Z2595" s="429"/>
      <c r="AA2595" s="429"/>
      <c r="AB2595" s="429"/>
      <c r="AC2595" s="429"/>
      <c r="AD2595" s="429"/>
      <c r="AE2595" s="429"/>
      <c r="AF2595" s="500"/>
      <c r="AG2595" s="429"/>
      <c r="AH2595" s="429"/>
      <c r="AI2595" s="429"/>
      <c r="AJ2595" s="429"/>
      <c r="AK2595" s="429"/>
      <c r="AL2595" s="429"/>
      <c r="AM2595" s="429"/>
      <c r="AN2595" s="429"/>
      <c r="AO2595" s="429"/>
      <c r="AP2595" s="429"/>
      <c r="AQ2595" s="429"/>
      <c r="AR2595" s="429"/>
      <c r="AS2595" s="500"/>
      <c r="AT2595" s="429"/>
      <c r="AU2595" s="429"/>
      <c r="AV2595" s="429"/>
      <c r="AW2595" s="567"/>
      <c r="AX2595" s="567"/>
      <c r="AY2595" s="567"/>
      <c r="AZ2595" s="428"/>
      <c r="BA2595" s="428"/>
      <c r="BB2595" s="429"/>
      <c r="BC2595" s="429"/>
      <c r="BD2595" s="429"/>
      <c r="BE2595" s="429"/>
      <c r="BF2595" s="524"/>
      <c r="BG2595" s="605"/>
      <c r="BH2595" s="533"/>
      <c r="BI2595" s="533"/>
      <c r="BJ2595" s="533"/>
      <c r="BK2595" s="533"/>
      <c r="BL2595" s="533"/>
      <c r="BM2595" s="533"/>
      <c r="BN2595" s="533"/>
      <c r="BO2595" s="533"/>
      <c r="BP2595" s="533"/>
      <c r="BQ2595" s="533"/>
      <c r="BR2595" s="533"/>
      <c r="BS2595" s="533"/>
      <c r="BT2595" s="533"/>
      <c r="BU2595" s="533"/>
      <c r="BV2595" s="533"/>
      <c r="BW2595" s="533"/>
      <c r="BX2595" s="533"/>
      <c r="BY2595" s="533"/>
      <c r="CA2595" s="557"/>
      <c r="CB2595" s="557"/>
      <c r="CC2595" s="557"/>
      <c r="CD2595" s="557"/>
      <c r="CE2595" s="557"/>
      <c r="CF2595" s="557"/>
    </row>
    <row r="2596" spans="1:84" s="430" customFormat="1">
      <c r="A2596" s="424"/>
      <c r="B2596" s="425" t="s">
        <v>87</v>
      </c>
      <c r="C2596" s="425"/>
      <c r="D2596" s="425"/>
      <c r="E2596" s="431" t="s">
        <v>74</v>
      </c>
      <c r="F2596" s="592">
        <f>SUM(F2585,F2588,F2591,F2594)</f>
        <v>240</v>
      </c>
      <c r="G2596" s="427">
        <f t="shared" ref="G2596:BE2596" si="12691">SUM(G2585,G2588,G2591,G2594)</f>
        <v>34</v>
      </c>
      <c r="H2596" s="427">
        <f t="shared" si="12691"/>
        <v>42</v>
      </c>
      <c r="I2596" s="427">
        <f t="shared" si="12691"/>
        <v>76</v>
      </c>
      <c r="J2596" s="427">
        <f t="shared" si="12691"/>
        <v>4</v>
      </c>
      <c r="K2596" s="427">
        <f t="shared" si="12691"/>
        <v>2</v>
      </c>
      <c r="L2596" s="427">
        <f t="shared" si="12691"/>
        <v>6</v>
      </c>
      <c r="M2596" s="427">
        <f t="shared" si="12691"/>
        <v>0</v>
      </c>
      <c r="N2596" s="427">
        <f t="shared" si="12691"/>
        <v>0</v>
      </c>
      <c r="O2596" s="427">
        <f t="shared" si="12691"/>
        <v>0</v>
      </c>
      <c r="P2596" s="427">
        <f t="shared" si="12691"/>
        <v>28</v>
      </c>
      <c r="Q2596" s="427">
        <f t="shared" si="12691"/>
        <v>21</v>
      </c>
      <c r="R2596" s="427">
        <f t="shared" si="12691"/>
        <v>49</v>
      </c>
      <c r="S2596" s="502">
        <f t="shared" si="12691"/>
        <v>0</v>
      </c>
      <c r="T2596" s="427">
        <f t="shared" si="12691"/>
        <v>0</v>
      </c>
      <c r="U2596" s="427">
        <f t="shared" si="12691"/>
        <v>0</v>
      </c>
      <c r="V2596" s="427">
        <f t="shared" si="12691"/>
        <v>0</v>
      </c>
      <c r="W2596" s="427">
        <f t="shared" si="12691"/>
        <v>0</v>
      </c>
      <c r="X2596" s="427">
        <f t="shared" si="12691"/>
        <v>0</v>
      </c>
      <c r="Y2596" s="427">
        <f t="shared" si="12691"/>
        <v>0</v>
      </c>
      <c r="Z2596" s="427">
        <f t="shared" si="12691"/>
        <v>0</v>
      </c>
      <c r="AA2596" s="427">
        <f t="shared" si="12691"/>
        <v>0</v>
      </c>
      <c r="AB2596" s="427">
        <f t="shared" si="12691"/>
        <v>0</v>
      </c>
      <c r="AC2596" s="427">
        <f t="shared" si="12691"/>
        <v>0</v>
      </c>
      <c r="AD2596" s="427">
        <f t="shared" si="12691"/>
        <v>0</v>
      </c>
      <c r="AE2596" s="427">
        <f t="shared" si="12691"/>
        <v>0</v>
      </c>
      <c r="AF2596" s="502">
        <f t="shared" si="12691"/>
        <v>0</v>
      </c>
      <c r="AG2596" s="427">
        <f t="shared" si="12691"/>
        <v>0</v>
      </c>
      <c r="AH2596" s="427">
        <f t="shared" si="12691"/>
        <v>0</v>
      </c>
      <c r="AI2596" s="427">
        <f t="shared" si="12691"/>
        <v>0</v>
      </c>
      <c r="AJ2596" s="427">
        <f t="shared" si="12691"/>
        <v>0</v>
      </c>
      <c r="AK2596" s="427">
        <f t="shared" si="12691"/>
        <v>0</v>
      </c>
      <c r="AL2596" s="427">
        <f t="shared" si="12691"/>
        <v>0</v>
      </c>
      <c r="AM2596" s="427">
        <f t="shared" si="12691"/>
        <v>0</v>
      </c>
      <c r="AN2596" s="427">
        <f t="shared" si="12691"/>
        <v>0</v>
      </c>
      <c r="AO2596" s="427">
        <f t="shared" si="12691"/>
        <v>0</v>
      </c>
      <c r="AP2596" s="427">
        <f t="shared" si="12691"/>
        <v>0</v>
      </c>
      <c r="AQ2596" s="427">
        <f t="shared" si="12691"/>
        <v>0</v>
      </c>
      <c r="AR2596" s="427">
        <f t="shared" si="12691"/>
        <v>0</v>
      </c>
      <c r="AS2596" s="502">
        <f t="shared" si="12691"/>
        <v>0</v>
      </c>
      <c r="AT2596" s="427">
        <f t="shared" si="12691"/>
        <v>0</v>
      </c>
      <c r="AU2596" s="427">
        <f t="shared" si="12691"/>
        <v>0</v>
      </c>
      <c r="AV2596" s="427">
        <f t="shared" si="12691"/>
        <v>0</v>
      </c>
      <c r="AW2596" s="569">
        <f t="shared" si="12691"/>
        <v>66</v>
      </c>
      <c r="AX2596" s="569">
        <f t="shared" si="12691"/>
        <v>65</v>
      </c>
      <c r="AY2596" s="569">
        <f t="shared" si="12691"/>
        <v>131</v>
      </c>
      <c r="AZ2596" s="427">
        <f t="shared" si="12691"/>
        <v>4</v>
      </c>
      <c r="BA2596" s="427">
        <f t="shared" si="12691"/>
        <v>4</v>
      </c>
      <c r="BB2596" s="427">
        <f t="shared" si="12691"/>
        <v>8</v>
      </c>
      <c r="BC2596" s="427">
        <f t="shared" si="12691"/>
        <v>0</v>
      </c>
      <c r="BD2596" s="427">
        <f t="shared" si="12691"/>
        <v>0</v>
      </c>
      <c r="BE2596" s="427">
        <f t="shared" si="12691"/>
        <v>0</v>
      </c>
      <c r="BF2596" s="525"/>
      <c r="BG2596" s="605">
        <f>SUM(F2596,S2596,AF2596,AS2596)</f>
        <v>240</v>
      </c>
      <c r="BH2596" s="533">
        <f>SUM(G2596,T2596,AG2596)</f>
        <v>34</v>
      </c>
      <c r="BI2596" s="533">
        <f t="shared" ref="BI2596" si="12692">SUM(H2596,U2596,AH2596)</f>
        <v>42</v>
      </c>
      <c r="BJ2596" s="533">
        <f t="shared" ref="BJ2596" si="12693">SUM(I2596,V2596,AI2596)</f>
        <v>76</v>
      </c>
      <c r="BK2596" s="533">
        <f t="shared" ref="BK2596" si="12694">SUM(J2596,W2596,AJ2596)</f>
        <v>4</v>
      </c>
      <c r="BL2596" s="533">
        <f t="shared" ref="BL2596" si="12695">SUM(K2596,X2596,AK2596)</f>
        <v>2</v>
      </c>
      <c r="BM2596" s="533">
        <f t="shared" ref="BM2596" si="12696">SUM(L2596,Y2596,AL2596)</f>
        <v>6</v>
      </c>
      <c r="BN2596" s="533">
        <f>SUM(M2596,Z2596,AM2596)</f>
        <v>0</v>
      </c>
      <c r="BO2596" s="533">
        <f t="shared" ref="BO2596" si="12697">SUM(N2596,AA2596,AN2596)</f>
        <v>0</v>
      </c>
      <c r="BP2596" s="533">
        <f t="shared" ref="BP2596" si="12698">SUM(O2596,AB2596,AO2596)</f>
        <v>0</v>
      </c>
      <c r="BQ2596" s="533">
        <f t="shared" ref="BQ2596" si="12699">SUM(P2596,AC2596,AP2596)</f>
        <v>28</v>
      </c>
      <c r="BR2596" s="533">
        <f t="shared" ref="BR2596" si="12700">SUM(Q2596,AD2596,AQ2596)</f>
        <v>21</v>
      </c>
      <c r="BS2596" s="533">
        <f t="shared" ref="BS2596" si="12701">SUM(R2596,AE2596,AR2596)</f>
        <v>49</v>
      </c>
      <c r="BT2596" s="533">
        <f>AT2596</f>
        <v>0</v>
      </c>
      <c r="BU2596" s="533">
        <f t="shared" ref="BU2596" si="12702">AU2596</f>
        <v>0</v>
      </c>
      <c r="BV2596" s="533">
        <f t="shared" ref="BV2596" si="12703">AV2596</f>
        <v>0</v>
      </c>
      <c r="BW2596" s="536">
        <f>SUM(BH2596,BK2596,BN2596,BQ2596,BT2596)</f>
        <v>66</v>
      </c>
      <c r="BX2596" s="536">
        <f t="shared" ref="BX2596" si="12704">SUM(BI2596,BL2596,BO2596,BR2596,BU2596)</f>
        <v>65</v>
      </c>
      <c r="BY2596" s="536">
        <f t="shared" ref="BY2596" si="12705">SUM(BJ2596,BM2596,BP2596,BS2596,BV2596)</f>
        <v>131</v>
      </c>
      <c r="BZ2596" t="s">
        <v>74</v>
      </c>
      <c r="CA2596" s="553">
        <f>AZ2596</f>
        <v>4</v>
      </c>
      <c r="CB2596" s="553">
        <f t="shared" ref="CB2596" si="12706">BA2596</f>
        <v>4</v>
      </c>
      <c r="CC2596" s="553">
        <f t="shared" ref="CC2596" si="12707">BB2596</f>
        <v>8</v>
      </c>
      <c r="CD2596" s="553">
        <f>BC2596</f>
        <v>0</v>
      </c>
      <c r="CE2596" s="553">
        <f t="shared" ref="CE2596" si="12708">BD2596</f>
        <v>0</v>
      </c>
      <c r="CF2596" s="553">
        <f t="shared" ref="CF2596" si="12709">BE2596</f>
        <v>0</v>
      </c>
    </row>
    <row r="2597" spans="1:84">
      <c r="A2597" s="149"/>
      <c r="B2597" s="149"/>
      <c r="C2597" s="151"/>
      <c r="D2597" s="151"/>
      <c r="E2597" s="288"/>
      <c r="F2597" s="592"/>
      <c r="G2597" s="159"/>
      <c r="H2597" s="159"/>
      <c r="I2597" s="275"/>
      <c r="J2597" s="159"/>
      <c r="K2597" s="159"/>
      <c r="L2597" s="275"/>
      <c r="M2597" s="275"/>
      <c r="N2597" s="159"/>
      <c r="O2597" s="275"/>
      <c r="P2597" s="275"/>
      <c r="Q2597" s="275"/>
      <c r="R2597" s="275"/>
      <c r="S2597" s="500"/>
      <c r="T2597" s="275"/>
      <c r="U2597" s="275"/>
      <c r="V2597" s="275"/>
      <c r="W2597" s="275"/>
      <c r="X2597" s="275"/>
      <c r="Y2597" s="275"/>
      <c r="Z2597" s="275"/>
      <c r="AA2597" s="275"/>
      <c r="AB2597" s="275"/>
      <c r="AC2597" s="275"/>
      <c r="AD2597" s="275"/>
      <c r="AE2597" s="275"/>
      <c r="AF2597" s="500"/>
      <c r="AG2597" s="275"/>
      <c r="AH2597" s="275"/>
      <c r="AI2597" s="275"/>
      <c r="AJ2597" s="275"/>
      <c r="AK2597" s="275"/>
      <c r="AL2597" s="275"/>
      <c r="AM2597" s="275"/>
      <c r="AN2597" s="275"/>
      <c r="AO2597" s="275"/>
      <c r="AP2597" s="275"/>
      <c r="AQ2597" s="275"/>
      <c r="AR2597" s="275"/>
      <c r="AS2597" s="500"/>
      <c r="AT2597" s="275"/>
      <c r="AU2597" s="275"/>
      <c r="AV2597" s="275"/>
      <c r="AW2597" s="567"/>
      <c r="AX2597" s="567"/>
      <c r="AY2597" s="567"/>
      <c r="AZ2597" s="275"/>
      <c r="BA2597" s="275"/>
      <c r="BB2597" s="275"/>
      <c r="BC2597" s="159"/>
      <c r="BD2597" s="275"/>
      <c r="BE2597" s="275"/>
      <c r="BF2597" s="521"/>
    </row>
    <row r="2598" spans="1:84">
      <c r="A2598" s="149"/>
      <c r="B2598" s="151" t="s">
        <v>109</v>
      </c>
      <c r="C2598" s="151"/>
      <c r="D2598" s="151"/>
      <c r="E2598" s="288"/>
      <c r="F2598" s="592" t="s">
        <v>74</v>
      </c>
      <c r="G2598" s="159"/>
      <c r="H2598" s="159"/>
      <c r="I2598" s="275"/>
      <c r="J2598" s="159"/>
      <c r="K2598" s="159"/>
      <c r="L2598" s="275"/>
      <c r="M2598" s="159"/>
      <c r="N2598" s="159"/>
      <c r="O2598" s="275"/>
      <c r="P2598" s="159"/>
      <c r="Q2598" s="159"/>
      <c r="R2598" s="275"/>
      <c r="S2598" s="500"/>
      <c r="T2598" s="275"/>
      <c r="U2598" s="275"/>
      <c r="V2598" s="275"/>
      <c r="W2598" s="275"/>
      <c r="X2598" s="275"/>
      <c r="Y2598" s="275"/>
      <c r="Z2598" s="275"/>
      <c r="AA2598" s="275"/>
      <c r="AB2598" s="275"/>
      <c r="AC2598" s="275"/>
      <c r="AD2598" s="275"/>
      <c r="AE2598" s="275"/>
      <c r="AF2598" s="500"/>
      <c r="AG2598" s="275"/>
      <c r="AH2598" s="275"/>
      <c r="AI2598" s="275"/>
      <c r="AJ2598" s="275"/>
      <c r="AK2598" s="275"/>
      <c r="AL2598" s="275"/>
      <c r="AM2598" s="275"/>
      <c r="AN2598" s="275"/>
      <c r="AO2598" s="275"/>
      <c r="AP2598" s="275"/>
      <c r="AQ2598" s="275"/>
      <c r="AR2598" s="275"/>
      <c r="AS2598" s="500"/>
      <c r="AT2598" s="275"/>
      <c r="AU2598" s="275"/>
      <c r="AV2598" s="275"/>
      <c r="AW2598" s="567"/>
      <c r="AX2598" s="567"/>
      <c r="AY2598" s="567"/>
      <c r="AZ2598" s="159"/>
      <c r="BA2598" s="159"/>
      <c r="BB2598" s="159"/>
      <c r="BC2598" s="275"/>
      <c r="BD2598" s="275"/>
      <c r="BE2598" s="275"/>
      <c r="BF2598" s="521"/>
    </row>
    <row r="2599" spans="1:84">
      <c r="A2599" s="149"/>
      <c r="B2599" s="149" t="s">
        <v>272</v>
      </c>
      <c r="C2599" s="151"/>
      <c r="D2599" s="151"/>
      <c r="E2599" s="375" t="s">
        <v>843</v>
      </c>
      <c r="F2599" s="592"/>
      <c r="G2599" s="159"/>
      <c r="H2599" s="159"/>
      <c r="I2599" s="275"/>
      <c r="J2599" s="159"/>
      <c r="K2599" s="159"/>
      <c r="L2599" s="275"/>
      <c r="M2599" s="159"/>
      <c r="N2599" s="159"/>
      <c r="O2599" s="275"/>
      <c r="P2599" s="159"/>
      <c r="Q2599" s="159"/>
      <c r="R2599" s="275"/>
      <c r="S2599" s="500"/>
      <c r="T2599" s="275"/>
      <c r="U2599" s="275"/>
      <c r="V2599" s="275"/>
      <c r="W2599" s="275"/>
      <c r="X2599" s="275"/>
      <c r="Y2599" s="275"/>
      <c r="Z2599" s="275"/>
      <c r="AA2599" s="275"/>
      <c r="AB2599" s="275"/>
      <c r="AC2599" s="275"/>
      <c r="AD2599" s="275"/>
      <c r="AE2599" s="275"/>
      <c r="AF2599" s="500"/>
      <c r="AG2599" s="275"/>
      <c r="AH2599" s="275"/>
      <c r="AI2599" s="275"/>
      <c r="AJ2599" s="275"/>
      <c r="AK2599" s="275"/>
      <c r="AL2599" s="275"/>
      <c r="AM2599" s="275"/>
      <c r="AN2599" s="275"/>
      <c r="AO2599" s="275"/>
      <c r="AP2599" s="275"/>
      <c r="AQ2599" s="275"/>
      <c r="AR2599" s="275"/>
      <c r="AS2599" s="500"/>
      <c r="AT2599" s="275"/>
      <c r="AU2599" s="275"/>
      <c r="AV2599" s="275"/>
      <c r="AW2599" s="567"/>
      <c r="AX2599" s="567"/>
      <c r="AY2599" s="567"/>
      <c r="AZ2599" s="159"/>
      <c r="BA2599" s="159"/>
      <c r="BB2599" s="275"/>
      <c r="BC2599" s="275"/>
      <c r="BD2599" s="275"/>
      <c r="BE2599" s="275"/>
      <c r="BF2599" s="521"/>
    </row>
    <row r="2600" spans="1:84">
      <c r="A2600" s="149"/>
      <c r="B2600" s="149"/>
      <c r="C2600" s="151"/>
      <c r="D2600" s="151"/>
      <c r="E2600" s="288" t="s">
        <v>77</v>
      </c>
      <c r="F2600" s="592">
        <v>30</v>
      </c>
      <c r="G2600" s="159"/>
      <c r="H2600" s="159"/>
      <c r="I2600" s="275">
        <f>SUM(G2600:H2600)</f>
        <v>0</v>
      </c>
      <c r="J2600" s="159"/>
      <c r="K2600" s="159"/>
      <c r="L2600" s="275">
        <f>SUM(J2600:K2600)</f>
        <v>0</v>
      </c>
      <c r="M2600" s="159"/>
      <c r="N2600" s="159"/>
      <c r="O2600" s="275">
        <f>SUM(M2600:N2600)</f>
        <v>0</v>
      </c>
      <c r="P2600" s="159"/>
      <c r="Q2600" s="159"/>
      <c r="R2600" s="275">
        <f>SUM(P2600:Q2600)</f>
        <v>0</v>
      </c>
      <c r="S2600" s="500"/>
      <c r="T2600" s="275"/>
      <c r="U2600" s="275"/>
      <c r="V2600" s="275">
        <f>SUM(T2600:U2600)</f>
        <v>0</v>
      </c>
      <c r="W2600" s="275"/>
      <c r="X2600" s="275"/>
      <c r="Y2600" s="275">
        <f>SUM(W2600:X2600)</f>
        <v>0</v>
      </c>
      <c r="Z2600" s="275"/>
      <c r="AA2600" s="275"/>
      <c r="AB2600" s="275">
        <f>SUM(Z2600:AA2600)</f>
        <v>0</v>
      </c>
      <c r="AC2600" s="275"/>
      <c r="AD2600" s="275"/>
      <c r="AE2600" s="275">
        <f>SUM(AC2600:AD2600)</f>
        <v>0</v>
      </c>
      <c r="AF2600" s="500"/>
      <c r="AG2600" s="275"/>
      <c r="AH2600" s="275"/>
      <c r="AI2600" s="275">
        <f>SUM(AG2600:AH2600)</f>
        <v>0</v>
      </c>
      <c r="AJ2600" s="275"/>
      <c r="AK2600" s="275"/>
      <c r="AL2600" s="275">
        <f>SUM(AJ2600:AK2600)</f>
        <v>0</v>
      </c>
      <c r="AM2600" s="275"/>
      <c r="AN2600" s="275"/>
      <c r="AO2600" s="275">
        <f>SUM(AM2600:AN2600)</f>
        <v>0</v>
      </c>
      <c r="AP2600" s="275"/>
      <c r="AQ2600" s="275"/>
      <c r="AR2600" s="275">
        <f>SUM(AP2600:AQ2600)</f>
        <v>0</v>
      </c>
      <c r="AS2600" s="500"/>
      <c r="AT2600" s="275"/>
      <c r="AU2600" s="275"/>
      <c r="AV2600" s="275">
        <f>SUM(AT2600:AU2600)</f>
        <v>0</v>
      </c>
      <c r="AW2600" s="567">
        <f t="shared" ref="AW2600:AW2602" si="12710">SUM(G2600,J2600,M2600,P2600,T2600,W2600,Z2600,AC2600,AG2600,AJ2600,AM2600,AP2600,AT2600)</f>
        <v>0</v>
      </c>
      <c r="AX2600" s="567">
        <f t="shared" ref="AX2600:AX2602" si="12711">SUM(H2600,K2600,N2600,Q2600,U2600,X2600,AA2600,AD2600,AH2600,AK2600,AN2600,AQ2600,AU2600)</f>
        <v>0</v>
      </c>
      <c r="AY2600" s="567">
        <f t="shared" ref="AY2600:AY2602" si="12712">SUM(I2600,L2600,O2600,R2600,V2600,Y2600,AB2600,AE2600,AI2600,AL2600,AO2600,AR2600,AV2600)</f>
        <v>0</v>
      </c>
      <c r="AZ2600" s="159"/>
      <c r="BA2600" s="159"/>
      <c r="BB2600" s="275">
        <f>SUM(AZ2600:BA2600)</f>
        <v>0</v>
      </c>
      <c r="BC2600" s="275"/>
      <c r="BD2600" s="275"/>
      <c r="BE2600" s="275">
        <f>SUM(BC2600:BD2600)</f>
        <v>0</v>
      </c>
      <c r="BF2600" s="521"/>
      <c r="BG2600" s="605">
        <f>SUM(F2600,S2600,AF2600,AS2600)</f>
        <v>30</v>
      </c>
      <c r="BH2600" s="533">
        <f>SUM(G2600,T2600,AG2600)</f>
        <v>0</v>
      </c>
      <c r="BI2600" s="533">
        <f t="shared" ref="BI2600:BI2603" si="12713">SUM(H2600,U2600,AH2600)</f>
        <v>0</v>
      </c>
      <c r="BJ2600" s="533">
        <f t="shared" ref="BJ2600:BJ2603" si="12714">SUM(I2600,V2600,AI2600)</f>
        <v>0</v>
      </c>
      <c r="BK2600" s="533">
        <f t="shared" ref="BK2600:BK2603" si="12715">SUM(J2600,W2600,AJ2600)</f>
        <v>0</v>
      </c>
      <c r="BL2600" s="533">
        <f t="shared" ref="BL2600:BL2603" si="12716">SUM(K2600,X2600,AK2600)</f>
        <v>0</v>
      </c>
      <c r="BM2600" s="533">
        <f t="shared" ref="BM2600:BM2603" si="12717">SUM(L2600,Y2600,AL2600)</f>
        <v>0</v>
      </c>
      <c r="BN2600" s="533">
        <f>SUM(M2600,Z2600,AM2600)</f>
        <v>0</v>
      </c>
      <c r="BO2600" s="533">
        <f t="shared" ref="BO2600:BO2603" si="12718">SUM(N2600,AA2600,AN2600)</f>
        <v>0</v>
      </c>
      <c r="BP2600" s="533">
        <f t="shared" ref="BP2600:BP2603" si="12719">SUM(O2600,AB2600,AO2600)</f>
        <v>0</v>
      </c>
      <c r="BQ2600" s="533">
        <f t="shared" ref="BQ2600:BQ2603" si="12720">SUM(P2600,AC2600,AP2600)</f>
        <v>0</v>
      </c>
      <c r="BR2600" s="533">
        <f t="shared" ref="BR2600:BR2603" si="12721">SUM(Q2600,AD2600,AQ2600)</f>
        <v>0</v>
      </c>
      <c r="BS2600" s="533">
        <f t="shared" ref="BS2600:BS2603" si="12722">SUM(R2600,AE2600,AR2600)</f>
        <v>0</v>
      </c>
      <c r="BT2600" s="533">
        <f>AT2600</f>
        <v>0</v>
      </c>
      <c r="BU2600" s="533">
        <f t="shared" ref="BU2600:BU2603" si="12723">AU2600</f>
        <v>0</v>
      </c>
      <c r="BV2600" s="533">
        <f t="shared" ref="BV2600:BV2603" si="12724">AV2600</f>
        <v>0</v>
      </c>
      <c r="BW2600" s="536">
        <f>SUM(BH2600,BK2600,BN2600,BQ2600,BT2600)</f>
        <v>0</v>
      </c>
      <c r="BX2600" s="536">
        <f t="shared" ref="BX2600:BX2603" si="12725">SUM(BI2600,BL2600,BO2600,BR2600,BU2600)</f>
        <v>0</v>
      </c>
      <c r="BY2600" s="536">
        <f t="shared" ref="BY2600:BY2603" si="12726">SUM(BJ2600,BM2600,BP2600,BS2600,BV2600)</f>
        <v>0</v>
      </c>
      <c r="BZ2600" t="s">
        <v>74</v>
      </c>
      <c r="CA2600" s="553">
        <f>AZ2600</f>
        <v>0</v>
      </c>
      <c r="CB2600" s="553">
        <f t="shared" ref="CB2600:CB2603" si="12727">BA2600</f>
        <v>0</v>
      </c>
      <c r="CC2600" s="553">
        <f t="shared" ref="CC2600:CC2603" si="12728">BB2600</f>
        <v>0</v>
      </c>
      <c r="CD2600" s="553">
        <f>BC2600</f>
        <v>0</v>
      </c>
      <c r="CE2600" s="553">
        <f t="shared" ref="CE2600:CE2603" si="12729">BD2600</f>
        <v>0</v>
      </c>
      <c r="CF2600" s="553">
        <f t="shared" ref="CF2600:CF2603" si="12730">BE2600</f>
        <v>0</v>
      </c>
    </row>
    <row r="2601" spans="1:84">
      <c r="A2601" s="149"/>
      <c r="B2601" s="151"/>
      <c r="C2601" s="151"/>
      <c r="D2601" s="151"/>
      <c r="E2601" s="288" t="s">
        <v>78</v>
      </c>
      <c r="F2601" s="592">
        <v>30</v>
      </c>
      <c r="G2601" s="159"/>
      <c r="H2601" s="159"/>
      <c r="I2601" s="275">
        <f>SUM(G2601:H2601)</f>
        <v>0</v>
      </c>
      <c r="J2601" s="159"/>
      <c r="K2601" s="159"/>
      <c r="L2601" s="275">
        <f>SUM(J2601:K2601)</f>
        <v>0</v>
      </c>
      <c r="M2601" s="159"/>
      <c r="N2601" s="159"/>
      <c r="O2601" s="275">
        <f>SUM(M2601:N2601)</f>
        <v>0</v>
      </c>
      <c r="P2601" s="159"/>
      <c r="Q2601" s="159"/>
      <c r="R2601" s="275">
        <f>SUM(P2601:Q2601)</f>
        <v>0</v>
      </c>
      <c r="S2601" s="500"/>
      <c r="T2601" s="275"/>
      <c r="U2601" s="275"/>
      <c r="V2601" s="275">
        <f>SUM(T2601:U2601)</f>
        <v>0</v>
      </c>
      <c r="W2601" s="275"/>
      <c r="X2601" s="275"/>
      <c r="Y2601" s="275">
        <f>SUM(W2601:X2601)</f>
        <v>0</v>
      </c>
      <c r="Z2601" s="275"/>
      <c r="AA2601" s="275"/>
      <c r="AB2601" s="275">
        <f>SUM(Z2601:AA2601)</f>
        <v>0</v>
      </c>
      <c r="AC2601" s="275"/>
      <c r="AD2601" s="275"/>
      <c r="AE2601" s="275">
        <f>SUM(AC2601:AD2601)</f>
        <v>0</v>
      </c>
      <c r="AF2601" s="500"/>
      <c r="AG2601" s="275"/>
      <c r="AH2601" s="275"/>
      <c r="AI2601" s="275">
        <f>SUM(AG2601:AH2601)</f>
        <v>0</v>
      </c>
      <c r="AJ2601" s="275"/>
      <c r="AK2601" s="275"/>
      <c r="AL2601" s="275">
        <f>SUM(AJ2601:AK2601)</f>
        <v>0</v>
      </c>
      <c r="AM2601" s="275"/>
      <c r="AN2601" s="275"/>
      <c r="AO2601" s="275">
        <f>SUM(AM2601:AN2601)</f>
        <v>0</v>
      </c>
      <c r="AP2601" s="275"/>
      <c r="AQ2601" s="275"/>
      <c r="AR2601" s="275">
        <f>SUM(AP2601:AQ2601)</f>
        <v>0</v>
      </c>
      <c r="AS2601" s="500"/>
      <c r="AT2601" s="275"/>
      <c r="AU2601" s="275"/>
      <c r="AV2601" s="275">
        <f>SUM(AT2601:AU2601)</f>
        <v>0</v>
      </c>
      <c r="AW2601" s="567">
        <f t="shared" si="12710"/>
        <v>0</v>
      </c>
      <c r="AX2601" s="567">
        <f t="shared" si="12711"/>
        <v>0</v>
      </c>
      <c r="AY2601" s="567">
        <f t="shared" si="12712"/>
        <v>0</v>
      </c>
      <c r="AZ2601" s="159"/>
      <c r="BA2601" s="159"/>
      <c r="BB2601" s="275">
        <f>SUM(AZ2601:BA2601)</f>
        <v>0</v>
      </c>
      <c r="BC2601" s="275"/>
      <c r="BD2601" s="275"/>
      <c r="BE2601" s="275">
        <f>SUM(BC2601:BD2601)</f>
        <v>0</v>
      </c>
      <c r="BF2601" s="521"/>
      <c r="BG2601" s="605">
        <f>SUM(F2601,S2601,AF2601,AS2601)</f>
        <v>30</v>
      </c>
      <c r="BH2601" s="533">
        <f>SUM(G2601,T2601,AG2601)</f>
        <v>0</v>
      </c>
      <c r="BI2601" s="533">
        <f t="shared" si="12713"/>
        <v>0</v>
      </c>
      <c r="BJ2601" s="533">
        <f t="shared" si="12714"/>
        <v>0</v>
      </c>
      <c r="BK2601" s="533">
        <f t="shared" si="12715"/>
        <v>0</v>
      </c>
      <c r="BL2601" s="533">
        <f t="shared" si="12716"/>
        <v>0</v>
      </c>
      <c r="BM2601" s="533">
        <f t="shared" si="12717"/>
        <v>0</v>
      </c>
      <c r="BN2601" s="533">
        <f>SUM(M2601,Z2601,AM2601)</f>
        <v>0</v>
      </c>
      <c r="BO2601" s="533">
        <f t="shared" si="12718"/>
        <v>0</v>
      </c>
      <c r="BP2601" s="533">
        <f t="shared" si="12719"/>
        <v>0</v>
      </c>
      <c r="BQ2601" s="533">
        <f t="shared" si="12720"/>
        <v>0</v>
      </c>
      <c r="BR2601" s="533">
        <f t="shared" si="12721"/>
        <v>0</v>
      </c>
      <c r="BS2601" s="533">
        <f t="shared" si="12722"/>
        <v>0</v>
      </c>
      <c r="BT2601" s="533">
        <f>AT2601</f>
        <v>0</v>
      </c>
      <c r="BU2601" s="533">
        <f t="shared" si="12723"/>
        <v>0</v>
      </c>
      <c r="BV2601" s="533">
        <f t="shared" si="12724"/>
        <v>0</v>
      </c>
      <c r="BW2601" s="536">
        <f>SUM(BH2601,BK2601,BN2601,BQ2601,BT2601)</f>
        <v>0</v>
      </c>
      <c r="BX2601" s="536">
        <f t="shared" si="12725"/>
        <v>0</v>
      </c>
      <c r="BY2601" s="536">
        <f t="shared" si="12726"/>
        <v>0</v>
      </c>
      <c r="BZ2601" t="s">
        <v>74</v>
      </c>
      <c r="CA2601" s="553">
        <f>AZ2601</f>
        <v>0</v>
      </c>
      <c r="CB2601" s="553">
        <f t="shared" si="12727"/>
        <v>0</v>
      </c>
      <c r="CC2601" s="553">
        <f t="shared" si="12728"/>
        <v>0</v>
      </c>
      <c r="CD2601" s="553">
        <f>BC2601</f>
        <v>0</v>
      </c>
      <c r="CE2601" s="553">
        <f t="shared" si="12729"/>
        <v>0</v>
      </c>
      <c r="CF2601" s="553">
        <f t="shared" si="12730"/>
        <v>0</v>
      </c>
    </row>
    <row r="2602" spans="1:84">
      <c r="A2602" s="149"/>
      <c r="B2602" s="151"/>
      <c r="C2602" s="151"/>
      <c r="D2602" s="151"/>
      <c r="E2602" s="288" t="s">
        <v>78</v>
      </c>
      <c r="F2602" s="592">
        <v>30</v>
      </c>
      <c r="G2602" s="159"/>
      <c r="H2602" s="159"/>
      <c r="I2602" s="275">
        <f>SUM(G2602:H2602)</f>
        <v>0</v>
      </c>
      <c r="J2602" s="159"/>
      <c r="K2602" s="159"/>
      <c r="L2602" s="275">
        <f>SUM(J2602:K2602)</f>
        <v>0</v>
      </c>
      <c r="M2602" s="159"/>
      <c r="N2602" s="159"/>
      <c r="O2602" s="275">
        <f>SUM(M2602:N2602)</f>
        <v>0</v>
      </c>
      <c r="P2602" s="159"/>
      <c r="Q2602" s="159"/>
      <c r="R2602" s="275">
        <f>SUM(P2602:Q2602)</f>
        <v>0</v>
      </c>
      <c r="S2602" s="500"/>
      <c r="T2602" s="275"/>
      <c r="U2602" s="275"/>
      <c r="V2602" s="275">
        <f>SUM(T2602:U2602)</f>
        <v>0</v>
      </c>
      <c r="W2602" s="275"/>
      <c r="X2602" s="275"/>
      <c r="Y2602" s="275">
        <f>SUM(W2602:X2602)</f>
        <v>0</v>
      </c>
      <c r="Z2602" s="275"/>
      <c r="AA2602" s="275"/>
      <c r="AB2602" s="275">
        <f>SUM(Z2602:AA2602)</f>
        <v>0</v>
      </c>
      <c r="AC2602" s="275"/>
      <c r="AD2602" s="275"/>
      <c r="AE2602" s="275">
        <f>SUM(AC2602:AD2602)</f>
        <v>0</v>
      </c>
      <c r="AF2602" s="500"/>
      <c r="AG2602" s="275"/>
      <c r="AH2602" s="275"/>
      <c r="AI2602" s="275">
        <f>SUM(AG2602:AH2602)</f>
        <v>0</v>
      </c>
      <c r="AJ2602" s="275"/>
      <c r="AK2602" s="275"/>
      <c r="AL2602" s="275">
        <f>SUM(AJ2602:AK2602)</f>
        <v>0</v>
      </c>
      <c r="AM2602" s="275"/>
      <c r="AN2602" s="275"/>
      <c r="AO2602" s="275">
        <f>SUM(AM2602:AN2602)</f>
        <v>0</v>
      </c>
      <c r="AP2602" s="275"/>
      <c r="AQ2602" s="275"/>
      <c r="AR2602" s="275">
        <f>SUM(AP2602:AQ2602)</f>
        <v>0</v>
      </c>
      <c r="AS2602" s="500"/>
      <c r="AT2602" s="275"/>
      <c r="AU2602" s="275"/>
      <c r="AV2602" s="275">
        <f>SUM(AT2602:AU2602)</f>
        <v>0</v>
      </c>
      <c r="AW2602" s="567">
        <f t="shared" si="12710"/>
        <v>0</v>
      </c>
      <c r="AX2602" s="567">
        <f t="shared" si="12711"/>
        <v>0</v>
      </c>
      <c r="AY2602" s="567">
        <f t="shared" si="12712"/>
        <v>0</v>
      </c>
      <c r="AZ2602" s="159"/>
      <c r="BA2602" s="159"/>
      <c r="BB2602" s="275">
        <f>SUM(AZ2602:BA2602)</f>
        <v>0</v>
      </c>
      <c r="BC2602" s="275"/>
      <c r="BD2602" s="275"/>
      <c r="BE2602" s="275">
        <f>SUM(BC2602:BD2602)</f>
        <v>0</v>
      </c>
      <c r="BF2602" s="521"/>
      <c r="BG2602" s="605">
        <f>SUM(F2602,S2602,AF2602,AS2602)</f>
        <v>30</v>
      </c>
      <c r="BH2602" s="533">
        <f>SUM(G2602,T2602,AG2602)</f>
        <v>0</v>
      </c>
      <c r="BI2602" s="533">
        <f t="shared" si="12713"/>
        <v>0</v>
      </c>
      <c r="BJ2602" s="533">
        <f t="shared" si="12714"/>
        <v>0</v>
      </c>
      <c r="BK2602" s="533">
        <f t="shared" si="12715"/>
        <v>0</v>
      </c>
      <c r="BL2602" s="533">
        <f t="shared" si="12716"/>
        <v>0</v>
      </c>
      <c r="BM2602" s="533">
        <f t="shared" si="12717"/>
        <v>0</v>
      </c>
      <c r="BN2602" s="533">
        <f>SUM(M2602,Z2602,AM2602)</f>
        <v>0</v>
      </c>
      <c r="BO2602" s="533">
        <f t="shared" si="12718"/>
        <v>0</v>
      </c>
      <c r="BP2602" s="533">
        <f t="shared" si="12719"/>
        <v>0</v>
      </c>
      <c r="BQ2602" s="533">
        <f t="shared" si="12720"/>
        <v>0</v>
      </c>
      <c r="BR2602" s="533">
        <f t="shared" si="12721"/>
        <v>0</v>
      </c>
      <c r="BS2602" s="533">
        <f t="shared" si="12722"/>
        <v>0</v>
      </c>
      <c r="BT2602" s="533">
        <f>AT2602</f>
        <v>0</v>
      </c>
      <c r="BU2602" s="533">
        <f t="shared" si="12723"/>
        <v>0</v>
      </c>
      <c r="BV2602" s="533">
        <f t="shared" si="12724"/>
        <v>0</v>
      </c>
      <c r="BW2602" s="536">
        <f>SUM(BH2602,BK2602,BN2602,BQ2602,BT2602)</f>
        <v>0</v>
      </c>
      <c r="BX2602" s="536">
        <f t="shared" si="12725"/>
        <v>0</v>
      </c>
      <c r="BY2602" s="536">
        <f t="shared" si="12726"/>
        <v>0</v>
      </c>
      <c r="BZ2602" t="s">
        <v>74</v>
      </c>
      <c r="CA2602" s="553">
        <f>AZ2602</f>
        <v>0</v>
      </c>
      <c r="CB2602" s="553">
        <f t="shared" si="12727"/>
        <v>0</v>
      </c>
      <c r="CC2602" s="553">
        <f t="shared" si="12728"/>
        <v>0</v>
      </c>
      <c r="CD2602" s="553">
        <f>BC2602</f>
        <v>0</v>
      </c>
      <c r="CE2602" s="553">
        <f t="shared" si="12729"/>
        <v>0</v>
      </c>
      <c r="CF2602" s="553">
        <f t="shared" si="12730"/>
        <v>0</v>
      </c>
    </row>
    <row r="2603" spans="1:84">
      <c r="A2603" s="149"/>
      <c r="B2603" s="151"/>
      <c r="C2603" s="151"/>
      <c r="D2603" s="151"/>
      <c r="E2603" s="375" t="s">
        <v>87</v>
      </c>
      <c r="F2603" s="592">
        <f>SUM(F2600:F2602)</f>
        <v>90</v>
      </c>
      <c r="G2603" s="168">
        <f t="shared" ref="G2603:BE2603" si="12731">SUM(G2600:G2602)</f>
        <v>0</v>
      </c>
      <c r="H2603" s="168">
        <f t="shared" si="12731"/>
        <v>0</v>
      </c>
      <c r="I2603" s="168">
        <f t="shared" si="12731"/>
        <v>0</v>
      </c>
      <c r="J2603" s="168">
        <f t="shared" si="12731"/>
        <v>0</v>
      </c>
      <c r="K2603" s="168">
        <f t="shared" si="12731"/>
        <v>0</v>
      </c>
      <c r="L2603" s="168">
        <f t="shared" si="12731"/>
        <v>0</v>
      </c>
      <c r="M2603" s="168">
        <f t="shared" si="12731"/>
        <v>0</v>
      </c>
      <c r="N2603" s="168">
        <f t="shared" si="12731"/>
        <v>0</v>
      </c>
      <c r="O2603" s="168">
        <f t="shared" si="12731"/>
        <v>0</v>
      </c>
      <c r="P2603" s="168">
        <f t="shared" si="12731"/>
        <v>0</v>
      </c>
      <c r="Q2603" s="168">
        <f t="shared" si="12731"/>
        <v>0</v>
      </c>
      <c r="R2603" s="168">
        <f t="shared" si="12731"/>
        <v>0</v>
      </c>
      <c r="S2603" s="502">
        <f t="shared" si="12731"/>
        <v>0</v>
      </c>
      <c r="T2603" s="168">
        <f t="shared" si="12731"/>
        <v>0</v>
      </c>
      <c r="U2603" s="168">
        <f t="shared" si="12731"/>
        <v>0</v>
      </c>
      <c r="V2603" s="168">
        <f t="shared" si="12731"/>
        <v>0</v>
      </c>
      <c r="W2603" s="168">
        <f t="shared" si="12731"/>
        <v>0</v>
      </c>
      <c r="X2603" s="168">
        <f t="shared" si="12731"/>
        <v>0</v>
      </c>
      <c r="Y2603" s="168">
        <f t="shared" si="12731"/>
        <v>0</v>
      </c>
      <c r="Z2603" s="168">
        <f t="shared" si="12731"/>
        <v>0</v>
      </c>
      <c r="AA2603" s="168">
        <f t="shared" si="12731"/>
        <v>0</v>
      </c>
      <c r="AB2603" s="168">
        <f t="shared" si="12731"/>
        <v>0</v>
      </c>
      <c r="AC2603" s="168">
        <f t="shared" si="12731"/>
        <v>0</v>
      </c>
      <c r="AD2603" s="168">
        <f t="shared" si="12731"/>
        <v>0</v>
      </c>
      <c r="AE2603" s="168">
        <f t="shared" si="12731"/>
        <v>0</v>
      </c>
      <c r="AF2603" s="502">
        <f t="shared" si="12731"/>
        <v>0</v>
      </c>
      <c r="AG2603" s="168">
        <f t="shared" si="12731"/>
        <v>0</v>
      </c>
      <c r="AH2603" s="168">
        <f t="shared" si="12731"/>
        <v>0</v>
      </c>
      <c r="AI2603" s="168">
        <f t="shared" si="12731"/>
        <v>0</v>
      </c>
      <c r="AJ2603" s="168">
        <f t="shared" si="12731"/>
        <v>0</v>
      </c>
      <c r="AK2603" s="168">
        <f t="shared" si="12731"/>
        <v>0</v>
      </c>
      <c r="AL2603" s="168">
        <f t="shared" si="12731"/>
        <v>0</v>
      </c>
      <c r="AM2603" s="168">
        <f t="shared" si="12731"/>
        <v>0</v>
      </c>
      <c r="AN2603" s="168">
        <f t="shared" si="12731"/>
        <v>0</v>
      </c>
      <c r="AO2603" s="168">
        <f t="shared" si="12731"/>
        <v>0</v>
      </c>
      <c r="AP2603" s="168">
        <f t="shared" si="12731"/>
        <v>0</v>
      </c>
      <c r="AQ2603" s="168">
        <f t="shared" si="12731"/>
        <v>0</v>
      </c>
      <c r="AR2603" s="168">
        <f t="shared" si="12731"/>
        <v>0</v>
      </c>
      <c r="AS2603" s="502">
        <f t="shared" si="12731"/>
        <v>0</v>
      </c>
      <c r="AT2603" s="168">
        <f t="shared" si="12731"/>
        <v>0</v>
      </c>
      <c r="AU2603" s="168">
        <f t="shared" si="12731"/>
        <v>0</v>
      </c>
      <c r="AV2603" s="168">
        <f t="shared" si="12731"/>
        <v>0</v>
      </c>
      <c r="AW2603" s="569">
        <f t="shared" si="12731"/>
        <v>0</v>
      </c>
      <c r="AX2603" s="569">
        <f t="shared" si="12731"/>
        <v>0</v>
      </c>
      <c r="AY2603" s="569">
        <f t="shared" si="12731"/>
        <v>0</v>
      </c>
      <c r="AZ2603" s="168">
        <f t="shared" si="12731"/>
        <v>0</v>
      </c>
      <c r="BA2603" s="168">
        <f t="shared" si="12731"/>
        <v>0</v>
      </c>
      <c r="BB2603" s="168">
        <f t="shared" si="12731"/>
        <v>0</v>
      </c>
      <c r="BC2603" s="168">
        <f t="shared" si="12731"/>
        <v>0</v>
      </c>
      <c r="BD2603" s="168">
        <f t="shared" si="12731"/>
        <v>0</v>
      </c>
      <c r="BE2603" s="168">
        <f t="shared" si="12731"/>
        <v>0</v>
      </c>
      <c r="BF2603" s="523"/>
      <c r="BG2603" s="605">
        <f>SUM(F2603,S2603,AF2603,AS2603)</f>
        <v>90</v>
      </c>
      <c r="BH2603" s="533">
        <f>SUM(G2603,T2603,AG2603)</f>
        <v>0</v>
      </c>
      <c r="BI2603" s="533">
        <f t="shared" si="12713"/>
        <v>0</v>
      </c>
      <c r="BJ2603" s="533">
        <f t="shared" si="12714"/>
        <v>0</v>
      </c>
      <c r="BK2603" s="533">
        <f t="shared" si="12715"/>
        <v>0</v>
      </c>
      <c r="BL2603" s="533">
        <f t="shared" si="12716"/>
        <v>0</v>
      </c>
      <c r="BM2603" s="533">
        <f t="shared" si="12717"/>
        <v>0</v>
      </c>
      <c r="BN2603" s="533">
        <f>SUM(M2603,Z2603,AM2603)</f>
        <v>0</v>
      </c>
      <c r="BO2603" s="533">
        <f t="shared" si="12718"/>
        <v>0</v>
      </c>
      <c r="BP2603" s="533">
        <f t="shared" si="12719"/>
        <v>0</v>
      </c>
      <c r="BQ2603" s="533">
        <f t="shared" si="12720"/>
        <v>0</v>
      </c>
      <c r="BR2603" s="533">
        <f t="shared" si="12721"/>
        <v>0</v>
      </c>
      <c r="BS2603" s="533">
        <f t="shared" si="12722"/>
        <v>0</v>
      </c>
      <c r="BT2603" s="533">
        <f>AT2603</f>
        <v>0</v>
      </c>
      <c r="BU2603" s="533">
        <f t="shared" si="12723"/>
        <v>0</v>
      </c>
      <c r="BV2603" s="533">
        <f t="shared" si="12724"/>
        <v>0</v>
      </c>
      <c r="BW2603" s="536">
        <f>SUM(BH2603,BK2603,BN2603,BQ2603,BT2603)</f>
        <v>0</v>
      </c>
      <c r="BX2603" s="536">
        <f t="shared" si="12725"/>
        <v>0</v>
      </c>
      <c r="BY2603" s="536">
        <f t="shared" si="12726"/>
        <v>0</v>
      </c>
      <c r="BZ2603" t="s">
        <v>74</v>
      </c>
      <c r="CA2603" s="553">
        <f>AZ2603</f>
        <v>0</v>
      </c>
      <c r="CB2603" s="553">
        <f t="shared" si="12727"/>
        <v>0</v>
      </c>
      <c r="CC2603" s="553">
        <f t="shared" si="12728"/>
        <v>0</v>
      </c>
      <c r="CD2603" s="553">
        <f>BC2603</f>
        <v>0</v>
      </c>
      <c r="CE2603" s="553">
        <f t="shared" si="12729"/>
        <v>0</v>
      </c>
      <c r="CF2603" s="553">
        <f t="shared" si="12730"/>
        <v>0</v>
      </c>
    </row>
    <row r="2604" spans="1:84">
      <c r="A2604" s="149"/>
      <c r="B2604" s="149"/>
      <c r="C2604" s="151"/>
      <c r="D2604" s="151"/>
      <c r="E2604" s="288"/>
      <c r="F2604" s="591"/>
      <c r="G2604" s="159"/>
      <c r="H2604" s="159"/>
      <c r="I2604" s="159"/>
      <c r="J2604" s="159"/>
      <c r="K2604" s="159"/>
      <c r="L2604" s="159"/>
      <c r="M2604" s="159"/>
      <c r="N2604" s="159"/>
      <c r="O2604" s="159"/>
      <c r="P2604" s="159"/>
      <c r="Q2604" s="159"/>
      <c r="R2604" s="159"/>
      <c r="S2604" s="503"/>
      <c r="T2604" s="159"/>
      <c r="U2604" s="159"/>
      <c r="V2604" s="159"/>
      <c r="W2604" s="159"/>
      <c r="X2604" s="159"/>
      <c r="Y2604" s="159"/>
      <c r="Z2604" s="159"/>
      <c r="AA2604" s="159"/>
      <c r="AB2604" s="159"/>
      <c r="AC2604" s="159"/>
      <c r="AD2604" s="159"/>
      <c r="AE2604" s="159"/>
      <c r="AF2604" s="503"/>
      <c r="AG2604" s="159"/>
      <c r="AH2604" s="159"/>
      <c r="AI2604" s="159"/>
      <c r="AJ2604" s="159"/>
      <c r="AK2604" s="159"/>
      <c r="AL2604" s="159"/>
      <c r="AM2604" s="159"/>
      <c r="AN2604" s="159"/>
      <c r="AO2604" s="159"/>
      <c r="AP2604" s="159"/>
      <c r="AQ2604" s="159"/>
      <c r="AR2604" s="159"/>
      <c r="AS2604" s="503"/>
      <c r="AT2604" s="159"/>
      <c r="AU2604" s="159"/>
      <c r="AV2604" s="159"/>
      <c r="AW2604" s="570"/>
      <c r="AX2604" s="570"/>
      <c r="AY2604" s="570"/>
      <c r="AZ2604" s="159"/>
      <c r="BA2604" s="159"/>
      <c r="BB2604" s="159"/>
      <c r="BC2604" s="159"/>
      <c r="BD2604" s="159"/>
      <c r="BE2604" s="159"/>
      <c r="BF2604" s="474"/>
    </row>
    <row r="2605" spans="1:84" ht="8.25" customHeight="1">
      <c r="A2605" s="149"/>
      <c r="B2605" s="149"/>
      <c r="C2605" s="151"/>
      <c r="D2605" s="151"/>
      <c r="E2605" s="288"/>
      <c r="F2605" s="591"/>
      <c r="G2605" s="159"/>
      <c r="H2605" s="159"/>
      <c r="I2605" s="159"/>
      <c r="J2605" s="159"/>
      <c r="K2605" s="159"/>
      <c r="L2605" s="159"/>
      <c r="M2605" s="159"/>
      <c r="N2605" s="159"/>
      <c r="O2605" s="159"/>
      <c r="P2605" s="159"/>
      <c r="Q2605" s="159"/>
      <c r="R2605" s="159"/>
      <c r="S2605" s="503"/>
      <c r="T2605" s="159"/>
      <c r="U2605" s="159"/>
      <c r="V2605" s="159"/>
      <c r="W2605" s="159"/>
      <c r="X2605" s="159"/>
      <c r="Y2605" s="159"/>
      <c r="Z2605" s="159"/>
      <c r="AA2605" s="159"/>
      <c r="AB2605" s="159"/>
      <c r="AC2605" s="159"/>
      <c r="AD2605" s="159"/>
      <c r="AE2605" s="159"/>
      <c r="AF2605" s="503"/>
      <c r="AG2605" s="159"/>
      <c r="AH2605" s="159"/>
      <c r="AI2605" s="159"/>
      <c r="AJ2605" s="159"/>
      <c r="AK2605" s="159"/>
      <c r="AL2605" s="159"/>
      <c r="AM2605" s="159"/>
      <c r="AN2605" s="159"/>
      <c r="AO2605" s="159"/>
      <c r="AP2605" s="159"/>
      <c r="AQ2605" s="159"/>
      <c r="AR2605" s="159"/>
      <c r="AS2605" s="503"/>
      <c r="AT2605" s="159"/>
      <c r="AU2605" s="159"/>
      <c r="AV2605" s="159"/>
      <c r="AW2605" s="570"/>
      <c r="AX2605" s="570"/>
      <c r="AY2605" s="570"/>
      <c r="AZ2605" s="159"/>
      <c r="BA2605" s="159"/>
      <c r="BB2605" s="159"/>
      <c r="BC2605" s="159"/>
      <c r="BD2605" s="159"/>
      <c r="BE2605" s="159"/>
      <c r="BF2605" s="474"/>
    </row>
    <row r="2606" spans="1:84" ht="7.5" customHeight="1">
      <c r="A2606" s="149"/>
      <c r="B2606" s="149"/>
      <c r="C2606" s="151"/>
      <c r="D2606" s="151"/>
      <c r="E2606" s="288"/>
      <c r="F2606" s="591"/>
      <c r="G2606" s="159"/>
      <c r="H2606" s="159"/>
      <c r="I2606" s="159"/>
      <c r="J2606" s="159"/>
      <c r="K2606" s="159"/>
      <c r="L2606" s="159"/>
      <c r="M2606" s="159"/>
      <c r="N2606" s="159"/>
      <c r="O2606" s="159"/>
      <c r="P2606" s="159"/>
      <c r="Q2606" s="159"/>
      <c r="R2606" s="159"/>
      <c r="S2606" s="503"/>
      <c r="T2606" s="159"/>
      <c r="U2606" s="159"/>
      <c r="V2606" s="159"/>
      <c r="W2606" s="159"/>
      <c r="X2606" s="159"/>
      <c r="Y2606" s="159"/>
      <c r="Z2606" s="159"/>
      <c r="AA2606" s="159"/>
      <c r="AB2606" s="159"/>
      <c r="AC2606" s="159"/>
      <c r="AD2606" s="159"/>
      <c r="AE2606" s="159"/>
      <c r="AF2606" s="503"/>
      <c r="AG2606" s="159"/>
      <c r="AH2606" s="159"/>
      <c r="AI2606" s="159"/>
      <c r="AJ2606" s="159"/>
      <c r="AK2606" s="159"/>
      <c r="AL2606" s="159"/>
      <c r="AM2606" s="159"/>
      <c r="AN2606" s="159"/>
      <c r="AO2606" s="159"/>
      <c r="AP2606" s="159"/>
      <c r="AQ2606" s="159"/>
      <c r="AR2606" s="159"/>
      <c r="AS2606" s="503"/>
      <c r="AT2606" s="159"/>
      <c r="AU2606" s="159"/>
      <c r="AV2606" s="159"/>
      <c r="AW2606" s="570"/>
      <c r="AX2606" s="570"/>
      <c r="AY2606" s="570"/>
      <c r="AZ2606" s="159"/>
      <c r="BA2606" s="159"/>
      <c r="BB2606" s="159"/>
      <c r="BC2606" s="159"/>
      <c r="BD2606" s="159"/>
      <c r="BE2606" s="159"/>
      <c r="BF2606" s="474"/>
    </row>
    <row r="2607" spans="1:84">
      <c r="A2607" s="149"/>
      <c r="B2607" s="149"/>
      <c r="C2607" s="151"/>
      <c r="D2607" s="151"/>
      <c r="E2607" s="288" t="s">
        <v>77</v>
      </c>
      <c r="F2607" s="591">
        <f t="shared" ref="F2607:G2607" si="12732">SUM(F2172,F2198,F2207,F2257,F2443,F2465,F2491,F2514,F2542,F2565,F2549,F2600)</f>
        <v>2691</v>
      </c>
      <c r="G2607" s="159">
        <f t="shared" si="12732"/>
        <v>297</v>
      </c>
      <c r="H2607" s="159">
        <f t="shared" ref="H2607:BE2607" si="12733">SUM(H2172,H2198,H2207,H2257,H2443,H2465,H2491,H2514,H2542,H2565,H2549,H2600)</f>
        <v>327</v>
      </c>
      <c r="I2607" s="159">
        <f t="shared" si="12733"/>
        <v>624</v>
      </c>
      <c r="J2607" s="159">
        <f t="shared" si="12733"/>
        <v>100</v>
      </c>
      <c r="K2607" s="159">
        <f t="shared" si="12733"/>
        <v>67</v>
      </c>
      <c r="L2607" s="159">
        <f t="shared" si="12733"/>
        <v>167</v>
      </c>
      <c r="M2607" s="159">
        <f t="shared" si="12733"/>
        <v>23</v>
      </c>
      <c r="N2607" s="159">
        <f t="shared" si="12733"/>
        <v>25</v>
      </c>
      <c r="O2607" s="159">
        <f t="shared" si="12733"/>
        <v>48</v>
      </c>
      <c r="P2607" s="159">
        <f t="shared" si="12733"/>
        <v>275</v>
      </c>
      <c r="Q2607" s="159">
        <f t="shared" si="12733"/>
        <v>182</v>
      </c>
      <c r="R2607" s="159">
        <f t="shared" si="12733"/>
        <v>457</v>
      </c>
      <c r="S2607" s="503">
        <f t="shared" si="12733"/>
        <v>0</v>
      </c>
      <c r="T2607" s="159">
        <f t="shared" si="12733"/>
        <v>10</v>
      </c>
      <c r="U2607" s="159">
        <f t="shared" si="12733"/>
        <v>7</v>
      </c>
      <c r="V2607" s="159">
        <f t="shared" si="12733"/>
        <v>17</v>
      </c>
      <c r="W2607" s="159">
        <f t="shared" si="12733"/>
        <v>3</v>
      </c>
      <c r="X2607" s="159">
        <f t="shared" si="12733"/>
        <v>0</v>
      </c>
      <c r="Y2607" s="159">
        <f t="shared" si="12733"/>
        <v>3</v>
      </c>
      <c r="Z2607" s="159">
        <f t="shared" si="12733"/>
        <v>0</v>
      </c>
      <c r="AA2607" s="159">
        <f t="shared" si="12733"/>
        <v>0</v>
      </c>
      <c r="AB2607" s="159">
        <f t="shared" si="12733"/>
        <v>0</v>
      </c>
      <c r="AC2607" s="159">
        <f t="shared" si="12733"/>
        <v>11</v>
      </c>
      <c r="AD2607" s="159">
        <f t="shared" si="12733"/>
        <v>0</v>
      </c>
      <c r="AE2607" s="159">
        <f t="shared" si="12733"/>
        <v>11</v>
      </c>
      <c r="AF2607" s="503">
        <f t="shared" si="12733"/>
        <v>8</v>
      </c>
      <c r="AG2607" s="159">
        <f t="shared" si="12733"/>
        <v>8</v>
      </c>
      <c r="AH2607" s="159">
        <f t="shared" si="12733"/>
        <v>3</v>
      </c>
      <c r="AI2607" s="159">
        <f t="shared" si="12733"/>
        <v>11</v>
      </c>
      <c r="AJ2607" s="159">
        <f t="shared" si="12733"/>
        <v>0</v>
      </c>
      <c r="AK2607" s="159">
        <f t="shared" si="12733"/>
        <v>0</v>
      </c>
      <c r="AL2607" s="159">
        <f t="shared" si="12733"/>
        <v>0</v>
      </c>
      <c r="AM2607" s="159">
        <f t="shared" si="12733"/>
        <v>1</v>
      </c>
      <c r="AN2607" s="159">
        <f t="shared" si="12733"/>
        <v>0</v>
      </c>
      <c r="AO2607" s="159">
        <f t="shared" si="12733"/>
        <v>1</v>
      </c>
      <c r="AP2607" s="159">
        <f t="shared" si="12733"/>
        <v>5</v>
      </c>
      <c r="AQ2607" s="159">
        <f t="shared" si="12733"/>
        <v>0</v>
      </c>
      <c r="AR2607" s="159">
        <f t="shared" si="12733"/>
        <v>5</v>
      </c>
      <c r="AS2607" s="503">
        <f t="shared" si="12733"/>
        <v>0</v>
      </c>
      <c r="AT2607" s="159">
        <f t="shared" si="12733"/>
        <v>5</v>
      </c>
      <c r="AU2607" s="159">
        <f t="shared" si="12733"/>
        <v>6</v>
      </c>
      <c r="AV2607" s="159">
        <f t="shared" si="12733"/>
        <v>11</v>
      </c>
      <c r="AW2607" s="570">
        <f t="shared" si="12733"/>
        <v>738</v>
      </c>
      <c r="AX2607" s="570">
        <f t="shared" si="12733"/>
        <v>617</v>
      </c>
      <c r="AY2607" s="570">
        <f t="shared" si="12733"/>
        <v>1355</v>
      </c>
      <c r="AZ2607" s="159">
        <f t="shared" si="12733"/>
        <v>28</v>
      </c>
      <c r="BA2607" s="159">
        <f t="shared" si="12733"/>
        <v>21</v>
      </c>
      <c r="BB2607" s="159">
        <f t="shared" si="12733"/>
        <v>49</v>
      </c>
      <c r="BC2607" s="159">
        <f t="shared" si="12733"/>
        <v>7</v>
      </c>
      <c r="BD2607" s="159">
        <f t="shared" si="12733"/>
        <v>1</v>
      </c>
      <c r="BE2607" s="159">
        <f t="shared" si="12733"/>
        <v>8</v>
      </c>
      <c r="BF2607" s="474"/>
      <c r="BG2607" s="605">
        <f>SUM(F2607,S2607,AF2607,AS2607)</f>
        <v>2699</v>
      </c>
      <c r="BH2607" s="533">
        <f>SUM(G2607,T2607,AG2607)</f>
        <v>315</v>
      </c>
      <c r="BI2607" s="533">
        <f t="shared" ref="BI2607:BI2610" si="12734">SUM(H2607,U2607,AH2607)</f>
        <v>337</v>
      </c>
      <c r="BJ2607" s="533">
        <f t="shared" ref="BJ2607:BJ2610" si="12735">SUM(I2607,V2607,AI2607)</f>
        <v>652</v>
      </c>
      <c r="BK2607" s="533">
        <f t="shared" ref="BK2607:BK2610" si="12736">SUM(J2607,W2607,AJ2607)</f>
        <v>103</v>
      </c>
      <c r="BL2607" s="533">
        <f t="shared" ref="BL2607:BL2610" si="12737">SUM(K2607,X2607,AK2607)</f>
        <v>67</v>
      </c>
      <c r="BM2607" s="533">
        <f t="shared" ref="BM2607:BM2610" si="12738">SUM(L2607,Y2607,AL2607)</f>
        <v>170</v>
      </c>
      <c r="BN2607" s="533">
        <f>SUM(M2607,Z2607,AM2607)</f>
        <v>24</v>
      </c>
      <c r="BO2607" s="533">
        <f t="shared" ref="BO2607:BO2610" si="12739">SUM(N2607,AA2607,AN2607)</f>
        <v>25</v>
      </c>
      <c r="BP2607" s="533">
        <f t="shared" ref="BP2607:BP2610" si="12740">SUM(O2607,AB2607,AO2607)</f>
        <v>49</v>
      </c>
      <c r="BQ2607" s="533">
        <f t="shared" ref="BQ2607:BQ2610" si="12741">SUM(P2607,AC2607,AP2607)</f>
        <v>291</v>
      </c>
      <c r="BR2607" s="533">
        <f t="shared" ref="BR2607:BR2610" si="12742">SUM(Q2607,AD2607,AQ2607)</f>
        <v>182</v>
      </c>
      <c r="BS2607" s="533">
        <f t="shared" ref="BS2607:BS2610" si="12743">SUM(R2607,AE2607,AR2607)</f>
        <v>473</v>
      </c>
      <c r="BT2607" s="533">
        <f>AT2607</f>
        <v>5</v>
      </c>
      <c r="BU2607" s="533">
        <f t="shared" ref="BU2607:BU2610" si="12744">AU2607</f>
        <v>6</v>
      </c>
      <c r="BV2607" s="533">
        <f t="shared" ref="BV2607:BV2610" si="12745">AV2607</f>
        <v>11</v>
      </c>
      <c r="BW2607" s="536">
        <f>SUM(BH2607,BK2607,BN2607,BQ2607,BT2607)</f>
        <v>738</v>
      </c>
      <c r="BX2607" s="536">
        <f t="shared" ref="BX2607:BX2610" si="12746">SUM(BI2607,BL2607,BO2607,BR2607,BU2607)</f>
        <v>617</v>
      </c>
      <c r="BY2607" s="536">
        <f t="shared" ref="BY2607:BY2610" si="12747">SUM(BJ2607,BM2607,BP2607,BS2607,BV2607)</f>
        <v>1355</v>
      </c>
      <c r="BZ2607" t="s">
        <v>74</v>
      </c>
      <c r="CA2607" s="553">
        <f>AZ2607</f>
        <v>28</v>
      </c>
      <c r="CB2607" s="553">
        <f t="shared" ref="CB2607:CB2610" si="12748">BA2607</f>
        <v>21</v>
      </c>
      <c r="CC2607" s="553">
        <f t="shared" ref="CC2607:CC2610" si="12749">BB2607</f>
        <v>49</v>
      </c>
      <c r="CD2607" s="553">
        <f>BC2607</f>
        <v>7</v>
      </c>
      <c r="CE2607" s="553">
        <f t="shared" ref="CE2607:CE2610" si="12750">BD2607</f>
        <v>1</v>
      </c>
      <c r="CF2607" s="553">
        <f t="shared" ref="CF2607:CF2610" si="12751">BE2607</f>
        <v>8</v>
      </c>
    </row>
    <row r="2608" spans="1:84">
      <c r="A2608" s="149"/>
      <c r="B2608" s="149"/>
      <c r="C2608" s="151"/>
      <c r="D2608" s="151"/>
      <c r="E2608" s="288" t="s">
        <v>78</v>
      </c>
      <c r="F2608" s="591">
        <f t="shared" ref="F2608:G2608" si="12752">SUM(F2173,F2199,F2208,F2258,F2444,F2466,F2492,F2515,F2546,F2566,F2550,F2601)</f>
        <v>1890</v>
      </c>
      <c r="G2608" s="159">
        <f t="shared" si="12752"/>
        <v>273</v>
      </c>
      <c r="H2608" s="159">
        <f t="shared" ref="H2608:BE2608" si="12753">SUM(H2173,H2199,H2208,H2258,H2444,H2466,H2492,H2515,H2546,H2566,H2550,H2601)</f>
        <v>204</v>
      </c>
      <c r="I2608" s="159">
        <f t="shared" si="12753"/>
        <v>477</v>
      </c>
      <c r="J2608" s="159">
        <f t="shared" si="12753"/>
        <v>68</v>
      </c>
      <c r="K2608" s="159">
        <f t="shared" si="12753"/>
        <v>41</v>
      </c>
      <c r="L2608" s="159">
        <f t="shared" si="12753"/>
        <v>109</v>
      </c>
      <c r="M2608" s="159">
        <f t="shared" si="12753"/>
        <v>19</v>
      </c>
      <c r="N2608" s="159">
        <f t="shared" si="12753"/>
        <v>17</v>
      </c>
      <c r="O2608" s="159">
        <f t="shared" si="12753"/>
        <v>36</v>
      </c>
      <c r="P2608" s="159">
        <f t="shared" si="12753"/>
        <v>231</v>
      </c>
      <c r="Q2608" s="159">
        <f t="shared" si="12753"/>
        <v>131</v>
      </c>
      <c r="R2608" s="159">
        <f t="shared" si="12753"/>
        <v>362</v>
      </c>
      <c r="S2608" s="503">
        <f t="shared" si="12753"/>
        <v>0</v>
      </c>
      <c r="T2608" s="159">
        <f t="shared" si="12753"/>
        <v>5</v>
      </c>
      <c r="U2608" s="159">
        <f t="shared" si="12753"/>
        <v>0</v>
      </c>
      <c r="V2608" s="159">
        <f t="shared" si="12753"/>
        <v>5</v>
      </c>
      <c r="W2608" s="159">
        <f t="shared" si="12753"/>
        <v>0</v>
      </c>
      <c r="X2608" s="159">
        <f t="shared" si="12753"/>
        <v>0</v>
      </c>
      <c r="Y2608" s="159">
        <f t="shared" si="12753"/>
        <v>0</v>
      </c>
      <c r="Z2608" s="159">
        <f t="shared" si="12753"/>
        <v>0</v>
      </c>
      <c r="AA2608" s="159">
        <f t="shared" si="12753"/>
        <v>0</v>
      </c>
      <c r="AB2608" s="159">
        <f t="shared" si="12753"/>
        <v>0</v>
      </c>
      <c r="AC2608" s="159">
        <f t="shared" si="12753"/>
        <v>0</v>
      </c>
      <c r="AD2608" s="159">
        <f t="shared" si="12753"/>
        <v>0</v>
      </c>
      <c r="AE2608" s="159">
        <f t="shared" si="12753"/>
        <v>0</v>
      </c>
      <c r="AF2608" s="503">
        <f t="shared" si="12753"/>
        <v>0</v>
      </c>
      <c r="AG2608" s="159">
        <f t="shared" si="12753"/>
        <v>1</v>
      </c>
      <c r="AH2608" s="159">
        <f t="shared" si="12753"/>
        <v>0</v>
      </c>
      <c r="AI2608" s="159">
        <f t="shared" si="12753"/>
        <v>1</v>
      </c>
      <c r="AJ2608" s="159">
        <f t="shared" si="12753"/>
        <v>1</v>
      </c>
      <c r="AK2608" s="159">
        <f t="shared" si="12753"/>
        <v>0</v>
      </c>
      <c r="AL2608" s="159">
        <f t="shared" si="12753"/>
        <v>1</v>
      </c>
      <c r="AM2608" s="159">
        <f t="shared" si="12753"/>
        <v>0</v>
      </c>
      <c r="AN2608" s="159">
        <f t="shared" si="12753"/>
        <v>0</v>
      </c>
      <c r="AO2608" s="159">
        <f t="shared" si="12753"/>
        <v>0</v>
      </c>
      <c r="AP2608" s="159">
        <f t="shared" si="12753"/>
        <v>2</v>
      </c>
      <c r="AQ2608" s="159">
        <f t="shared" si="12753"/>
        <v>2</v>
      </c>
      <c r="AR2608" s="159">
        <f t="shared" si="12753"/>
        <v>4</v>
      </c>
      <c r="AS2608" s="503">
        <f t="shared" si="12753"/>
        <v>0</v>
      </c>
      <c r="AT2608" s="159">
        <f t="shared" si="12753"/>
        <v>3</v>
      </c>
      <c r="AU2608" s="159">
        <f t="shared" si="12753"/>
        <v>5</v>
      </c>
      <c r="AV2608" s="159">
        <f t="shared" si="12753"/>
        <v>8</v>
      </c>
      <c r="AW2608" s="570">
        <f t="shared" si="12753"/>
        <v>603</v>
      </c>
      <c r="AX2608" s="570">
        <f t="shared" si="12753"/>
        <v>400</v>
      </c>
      <c r="AY2608" s="570">
        <f t="shared" si="12753"/>
        <v>1003</v>
      </c>
      <c r="AZ2608" s="159">
        <f t="shared" si="12753"/>
        <v>25</v>
      </c>
      <c r="BA2608" s="159">
        <f t="shared" si="12753"/>
        <v>19</v>
      </c>
      <c r="BB2608" s="159">
        <f t="shared" si="12753"/>
        <v>44</v>
      </c>
      <c r="BC2608" s="159">
        <f t="shared" si="12753"/>
        <v>2</v>
      </c>
      <c r="BD2608" s="159">
        <f t="shared" si="12753"/>
        <v>4</v>
      </c>
      <c r="BE2608" s="159">
        <f t="shared" si="12753"/>
        <v>6</v>
      </c>
      <c r="BF2608" s="474"/>
      <c r="BG2608" s="605">
        <f>SUM(F2608,S2608,AF2608,AS2608)</f>
        <v>1890</v>
      </c>
      <c r="BH2608" s="533">
        <f>SUM(G2608,T2608,AG2608)</f>
        <v>279</v>
      </c>
      <c r="BI2608" s="533">
        <f t="shared" si="12734"/>
        <v>204</v>
      </c>
      <c r="BJ2608" s="533">
        <f t="shared" si="12735"/>
        <v>483</v>
      </c>
      <c r="BK2608" s="533">
        <f t="shared" si="12736"/>
        <v>69</v>
      </c>
      <c r="BL2608" s="533">
        <f t="shared" si="12737"/>
        <v>41</v>
      </c>
      <c r="BM2608" s="533">
        <f t="shared" si="12738"/>
        <v>110</v>
      </c>
      <c r="BN2608" s="533">
        <f>SUM(M2608,Z2608,AM2608)</f>
        <v>19</v>
      </c>
      <c r="BO2608" s="533">
        <f t="shared" si="12739"/>
        <v>17</v>
      </c>
      <c r="BP2608" s="533">
        <f t="shared" si="12740"/>
        <v>36</v>
      </c>
      <c r="BQ2608" s="533">
        <f t="shared" si="12741"/>
        <v>233</v>
      </c>
      <c r="BR2608" s="533">
        <f t="shared" si="12742"/>
        <v>133</v>
      </c>
      <c r="BS2608" s="533">
        <f t="shared" si="12743"/>
        <v>366</v>
      </c>
      <c r="BT2608" s="533">
        <f>AT2608</f>
        <v>3</v>
      </c>
      <c r="BU2608" s="533">
        <f t="shared" si="12744"/>
        <v>5</v>
      </c>
      <c r="BV2608" s="533">
        <f t="shared" si="12745"/>
        <v>8</v>
      </c>
      <c r="BW2608" s="536">
        <f>SUM(BH2608,BK2608,BN2608,BQ2608,BT2608)</f>
        <v>603</v>
      </c>
      <c r="BX2608" s="536">
        <f t="shared" si="12746"/>
        <v>400</v>
      </c>
      <c r="BY2608" s="536">
        <f t="shared" si="12747"/>
        <v>1003</v>
      </c>
      <c r="BZ2608" t="s">
        <v>74</v>
      </c>
      <c r="CA2608" s="553">
        <f>AZ2608</f>
        <v>25</v>
      </c>
      <c r="CB2608" s="553">
        <f t="shared" si="12748"/>
        <v>19</v>
      </c>
      <c r="CC2608" s="553">
        <f t="shared" si="12749"/>
        <v>44</v>
      </c>
      <c r="CD2608" s="553">
        <f>BC2608</f>
        <v>2</v>
      </c>
      <c r="CE2608" s="553">
        <f t="shared" si="12750"/>
        <v>4</v>
      </c>
      <c r="CF2608" s="553">
        <f t="shared" si="12751"/>
        <v>6</v>
      </c>
    </row>
    <row r="2609" spans="1:84">
      <c r="A2609" s="149"/>
      <c r="B2609" s="149"/>
      <c r="C2609" s="151"/>
      <c r="D2609" s="151"/>
      <c r="E2609" s="288"/>
      <c r="F2609" s="591">
        <f>SUM(F2493)</f>
        <v>400</v>
      </c>
      <c r="G2609" s="159">
        <f t="shared" ref="G2609" si="12754">SUM(G2493)</f>
        <v>79</v>
      </c>
      <c r="H2609" s="159">
        <f t="shared" ref="H2609:BE2609" si="12755">SUM(H2493)</f>
        <v>120</v>
      </c>
      <c r="I2609" s="159">
        <f t="shared" si="12755"/>
        <v>199</v>
      </c>
      <c r="J2609" s="159">
        <f t="shared" si="12755"/>
        <v>8</v>
      </c>
      <c r="K2609" s="159">
        <f t="shared" si="12755"/>
        <v>12</v>
      </c>
      <c r="L2609" s="159">
        <f t="shared" si="12755"/>
        <v>20</v>
      </c>
      <c r="M2609" s="159">
        <f t="shared" si="12755"/>
        <v>0</v>
      </c>
      <c r="N2609" s="159">
        <f t="shared" si="12755"/>
        <v>0</v>
      </c>
      <c r="O2609" s="159">
        <f t="shared" si="12755"/>
        <v>0</v>
      </c>
      <c r="P2609" s="159">
        <f t="shared" si="12755"/>
        <v>17</v>
      </c>
      <c r="Q2609" s="159">
        <f t="shared" si="12755"/>
        <v>24</v>
      </c>
      <c r="R2609" s="159">
        <f t="shared" si="12755"/>
        <v>41</v>
      </c>
      <c r="S2609" s="503">
        <f t="shared" si="12755"/>
        <v>0</v>
      </c>
      <c r="T2609" s="159">
        <f t="shared" si="12755"/>
        <v>0</v>
      </c>
      <c r="U2609" s="159">
        <f t="shared" si="12755"/>
        <v>0</v>
      </c>
      <c r="V2609" s="159">
        <f t="shared" si="12755"/>
        <v>0</v>
      </c>
      <c r="W2609" s="159">
        <f t="shared" si="12755"/>
        <v>0</v>
      </c>
      <c r="X2609" s="159">
        <f t="shared" si="12755"/>
        <v>0</v>
      </c>
      <c r="Y2609" s="159">
        <f t="shared" si="12755"/>
        <v>0</v>
      </c>
      <c r="Z2609" s="159">
        <f t="shared" si="12755"/>
        <v>0</v>
      </c>
      <c r="AA2609" s="159">
        <f t="shared" si="12755"/>
        <v>0</v>
      </c>
      <c r="AB2609" s="159">
        <f t="shared" si="12755"/>
        <v>0</v>
      </c>
      <c r="AC2609" s="159">
        <f t="shared" si="12755"/>
        <v>0</v>
      </c>
      <c r="AD2609" s="159">
        <f t="shared" si="12755"/>
        <v>0</v>
      </c>
      <c r="AE2609" s="159">
        <f t="shared" si="12755"/>
        <v>0</v>
      </c>
      <c r="AF2609" s="503">
        <f t="shared" si="12755"/>
        <v>0</v>
      </c>
      <c r="AG2609" s="159">
        <f t="shared" si="12755"/>
        <v>0</v>
      </c>
      <c r="AH2609" s="159">
        <f t="shared" si="12755"/>
        <v>0</v>
      </c>
      <c r="AI2609" s="159">
        <f t="shared" si="12755"/>
        <v>0</v>
      </c>
      <c r="AJ2609" s="159">
        <f t="shared" si="12755"/>
        <v>0</v>
      </c>
      <c r="AK2609" s="159">
        <f t="shared" si="12755"/>
        <v>0</v>
      </c>
      <c r="AL2609" s="159">
        <f t="shared" si="12755"/>
        <v>0</v>
      </c>
      <c r="AM2609" s="159">
        <f t="shared" si="12755"/>
        <v>0</v>
      </c>
      <c r="AN2609" s="159">
        <f t="shared" si="12755"/>
        <v>0</v>
      </c>
      <c r="AO2609" s="159">
        <f t="shared" si="12755"/>
        <v>0</v>
      </c>
      <c r="AP2609" s="159">
        <f t="shared" si="12755"/>
        <v>0</v>
      </c>
      <c r="AQ2609" s="159">
        <f t="shared" si="12755"/>
        <v>0</v>
      </c>
      <c r="AR2609" s="159">
        <f t="shared" si="12755"/>
        <v>0</v>
      </c>
      <c r="AS2609" s="503">
        <f t="shared" si="12755"/>
        <v>0</v>
      </c>
      <c r="AT2609" s="159">
        <f t="shared" si="12755"/>
        <v>0</v>
      </c>
      <c r="AU2609" s="159">
        <f t="shared" si="12755"/>
        <v>0</v>
      </c>
      <c r="AV2609" s="159">
        <f t="shared" si="12755"/>
        <v>0</v>
      </c>
      <c r="AW2609" s="570">
        <f t="shared" si="12755"/>
        <v>104</v>
      </c>
      <c r="AX2609" s="570">
        <f t="shared" si="12755"/>
        <v>156</v>
      </c>
      <c r="AY2609" s="570">
        <f t="shared" si="12755"/>
        <v>260</v>
      </c>
      <c r="AZ2609" s="159">
        <f t="shared" si="12755"/>
        <v>0</v>
      </c>
      <c r="BA2609" s="159">
        <f t="shared" si="12755"/>
        <v>0</v>
      </c>
      <c r="BB2609" s="159">
        <f t="shared" si="12755"/>
        <v>0</v>
      </c>
      <c r="BC2609" s="159">
        <f t="shared" si="12755"/>
        <v>0</v>
      </c>
      <c r="BD2609" s="159">
        <f t="shared" si="12755"/>
        <v>0</v>
      </c>
      <c r="BE2609" s="159">
        <f t="shared" si="12755"/>
        <v>0</v>
      </c>
      <c r="BF2609" s="474"/>
      <c r="BG2609" s="605">
        <f>SUM(F2609,S2609,AF2609,AS2609)</f>
        <v>400</v>
      </c>
      <c r="BH2609" s="533">
        <f>SUM(G2609,T2609,AG2609)</f>
        <v>79</v>
      </c>
      <c r="BI2609" s="533">
        <f t="shared" si="12734"/>
        <v>120</v>
      </c>
      <c r="BJ2609" s="533">
        <f t="shared" si="12735"/>
        <v>199</v>
      </c>
      <c r="BK2609" s="533">
        <f t="shared" si="12736"/>
        <v>8</v>
      </c>
      <c r="BL2609" s="533">
        <f t="shared" si="12737"/>
        <v>12</v>
      </c>
      <c r="BM2609" s="533">
        <f t="shared" si="12738"/>
        <v>20</v>
      </c>
      <c r="BN2609" s="533">
        <f>SUM(M2609,Z2609,AM2609)</f>
        <v>0</v>
      </c>
      <c r="BO2609" s="533">
        <f t="shared" si="12739"/>
        <v>0</v>
      </c>
      <c r="BP2609" s="533">
        <f t="shared" si="12740"/>
        <v>0</v>
      </c>
      <c r="BQ2609" s="533">
        <f t="shared" si="12741"/>
        <v>17</v>
      </c>
      <c r="BR2609" s="533">
        <f t="shared" si="12742"/>
        <v>24</v>
      </c>
      <c r="BS2609" s="533">
        <f t="shared" si="12743"/>
        <v>41</v>
      </c>
      <c r="BT2609" s="533">
        <f>AT2609</f>
        <v>0</v>
      </c>
      <c r="BU2609" s="533">
        <f t="shared" si="12744"/>
        <v>0</v>
      </c>
      <c r="BV2609" s="533">
        <f t="shared" si="12745"/>
        <v>0</v>
      </c>
      <c r="BW2609" s="536">
        <f>SUM(BH2609,BK2609,BN2609,BQ2609,BT2609)</f>
        <v>104</v>
      </c>
      <c r="BX2609" s="536">
        <f t="shared" si="12746"/>
        <v>156</v>
      </c>
      <c r="BY2609" s="536">
        <f t="shared" si="12747"/>
        <v>260</v>
      </c>
      <c r="BZ2609" t="s">
        <v>74</v>
      </c>
      <c r="CA2609" s="553">
        <f>AZ2609</f>
        <v>0</v>
      </c>
      <c r="CB2609" s="553">
        <f t="shared" si="12748"/>
        <v>0</v>
      </c>
      <c r="CC2609" s="553">
        <f t="shared" si="12749"/>
        <v>0</v>
      </c>
      <c r="CD2609" s="553">
        <f>BC2609</f>
        <v>0</v>
      </c>
      <c r="CE2609" s="553">
        <f t="shared" si="12750"/>
        <v>0</v>
      </c>
      <c r="CF2609" s="553">
        <f t="shared" si="12751"/>
        <v>0</v>
      </c>
    </row>
    <row r="2610" spans="1:84">
      <c r="A2610" s="149"/>
      <c r="B2610" s="151" t="s">
        <v>602</v>
      </c>
      <c r="C2610" s="151"/>
      <c r="D2610" s="151"/>
      <c r="E2610" s="288"/>
      <c r="F2610" s="592">
        <f>SUM(F2607:F2609)</f>
        <v>4981</v>
      </c>
      <c r="G2610" s="168">
        <f t="shared" ref="G2610" si="12756">SUM(G2607:G2609)</f>
        <v>649</v>
      </c>
      <c r="H2610" s="168">
        <f t="shared" ref="H2610:BE2610" si="12757">SUM(H2607:H2609)</f>
        <v>651</v>
      </c>
      <c r="I2610" s="168">
        <f t="shared" si="12757"/>
        <v>1300</v>
      </c>
      <c r="J2610" s="168">
        <f t="shared" si="12757"/>
        <v>176</v>
      </c>
      <c r="K2610" s="168">
        <f t="shared" si="12757"/>
        <v>120</v>
      </c>
      <c r="L2610" s="168">
        <f t="shared" si="12757"/>
        <v>296</v>
      </c>
      <c r="M2610" s="168">
        <f t="shared" si="12757"/>
        <v>42</v>
      </c>
      <c r="N2610" s="168">
        <f t="shared" si="12757"/>
        <v>42</v>
      </c>
      <c r="O2610" s="168">
        <f t="shared" si="12757"/>
        <v>84</v>
      </c>
      <c r="P2610" s="168">
        <f t="shared" si="12757"/>
        <v>523</v>
      </c>
      <c r="Q2610" s="168">
        <f t="shared" si="12757"/>
        <v>337</v>
      </c>
      <c r="R2610" s="168">
        <f t="shared" si="12757"/>
        <v>860</v>
      </c>
      <c r="S2610" s="502">
        <f t="shared" si="12757"/>
        <v>0</v>
      </c>
      <c r="T2610" s="168">
        <f t="shared" si="12757"/>
        <v>15</v>
      </c>
      <c r="U2610" s="168">
        <f t="shared" si="12757"/>
        <v>7</v>
      </c>
      <c r="V2610" s="168">
        <f t="shared" si="12757"/>
        <v>22</v>
      </c>
      <c r="W2610" s="168">
        <f t="shared" si="12757"/>
        <v>3</v>
      </c>
      <c r="X2610" s="168">
        <f t="shared" si="12757"/>
        <v>0</v>
      </c>
      <c r="Y2610" s="168">
        <f t="shared" si="12757"/>
        <v>3</v>
      </c>
      <c r="Z2610" s="168">
        <f t="shared" si="12757"/>
        <v>0</v>
      </c>
      <c r="AA2610" s="168">
        <f t="shared" si="12757"/>
        <v>0</v>
      </c>
      <c r="AB2610" s="168">
        <f t="shared" si="12757"/>
        <v>0</v>
      </c>
      <c r="AC2610" s="168">
        <f t="shared" si="12757"/>
        <v>11</v>
      </c>
      <c r="AD2610" s="168">
        <f t="shared" si="12757"/>
        <v>0</v>
      </c>
      <c r="AE2610" s="168">
        <f t="shared" si="12757"/>
        <v>11</v>
      </c>
      <c r="AF2610" s="502">
        <f t="shared" si="12757"/>
        <v>8</v>
      </c>
      <c r="AG2610" s="168">
        <f t="shared" si="12757"/>
        <v>9</v>
      </c>
      <c r="AH2610" s="168">
        <f t="shared" si="12757"/>
        <v>3</v>
      </c>
      <c r="AI2610" s="168">
        <f t="shared" si="12757"/>
        <v>12</v>
      </c>
      <c r="AJ2610" s="168">
        <f t="shared" si="12757"/>
        <v>1</v>
      </c>
      <c r="AK2610" s="168">
        <f t="shared" si="12757"/>
        <v>0</v>
      </c>
      <c r="AL2610" s="168">
        <f t="shared" si="12757"/>
        <v>1</v>
      </c>
      <c r="AM2610" s="168">
        <f t="shared" si="12757"/>
        <v>1</v>
      </c>
      <c r="AN2610" s="168">
        <f t="shared" si="12757"/>
        <v>0</v>
      </c>
      <c r="AO2610" s="168">
        <f t="shared" si="12757"/>
        <v>1</v>
      </c>
      <c r="AP2610" s="168">
        <f t="shared" si="12757"/>
        <v>7</v>
      </c>
      <c r="AQ2610" s="168">
        <f t="shared" si="12757"/>
        <v>2</v>
      </c>
      <c r="AR2610" s="168">
        <f t="shared" si="12757"/>
        <v>9</v>
      </c>
      <c r="AS2610" s="502">
        <f t="shared" si="12757"/>
        <v>0</v>
      </c>
      <c r="AT2610" s="168">
        <f t="shared" si="12757"/>
        <v>8</v>
      </c>
      <c r="AU2610" s="168">
        <f t="shared" si="12757"/>
        <v>11</v>
      </c>
      <c r="AV2610" s="168">
        <f t="shared" si="12757"/>
        <v>19</v>
      </c>
      <c r="AW2610" s="569">
        <f t="shared" si="12757"/>
        <v>1445</v>
      </c>
      <c r="AX2610" s="569">
        <f t="shared" si="12757"/>
        <v>1173</v>
      </c>
      <c r="AY2610" s="569">
        <f t="shared" si="12757"/>
        <v>2618</v>
      </c>
      <c r="AZ2610" s="168">
        <f t="shared" si="12757"/>
        <v>53</v>
      </c>
      <c r="BA2610" s="168">
        <f t="shared" si="12757"/>
        <v>40</v>
      </c>
      <c r="BB2610" s="168">
        <f t="shared" si="12757"/>
        <v>93</v>
      </c>
      <c r="BC2610" s="168">
        <f t="shared" si="12757"/>
        <v>9</v>
      </c>
      <c r="BD2610" s="168">
        <f t="shared" si="12757"/>
        <v>5</v>
      </c>
      <c r="BE2610" s="168">
        <f t="shared" si="12757"/>
        <v>14</v>
      </c>
      <c r="BF2610" s="523"/>
      <c r="BG2610" s="605">
        <f>SUM(F2610,S2610,AF2610,AS2610)</f>
        <v>4989</v>
      </c>
      <c r="BH2610" s="533">
        <f>SUM(G2610,T2610,AG2610)</f>
        <v>673</v>
      </c>
      <c r="BI2610" s="533">
        <f t="shared" si="12734"/>
        <v>661</v>
      </c>
      <c r="BJ2610" s="533">
        <f t="shared" si="12735"/>
        <v>1334</v>
      </c>
      <c r="BK2610" s="533">
        <f t="shared" si="12736"/>
        <v>180</v>
      </c>
      <c r="BL2610" s="533">
        <f t="shared" si="12737"/>
        <v>120</v>
      </c>
      <c r="BM2610" s="533">
        <f t="shared" si="12738"/>
        <v>300</v>
      </c>
      <c r="BN2610" s="533">
        <f>SUM(M2610,Z2610,AM2610)</f>
        <v>43</v>
      </c>
      <c r="BO2610" s="533">
        <f t="shared" si="12739"/>
        <v>42</v>
      </c>
      <c r="BP2610" s="533">
        <f t="shared" si="12740"/>
        <v>85</v>
      </c>
      <c r="BQ2610" s="533">
        <f t="shared" si="12741"/>
        <v>541</v>
      </c>
      <c r="BR2610" s="533">
        <f t="shared" si="12742"/>
        <v>339</v>
      </c>
      <c r="BS2610" s="533">
        <f t="shared" si="12743"/>
        <v>880</v>
      </c>
      <c r="BT2610" s="533">
        <f>AT2610</f>
        <v>8</v>
      </c>
      <c r="BU2610" s="533">
        <f t="shared" si="12744"/>
        <v>11</v>
      </c>
      <c r="BV2610" s="533">
        <f t="shared" si="12745"/>
        <v>19</v>
      </c>
      <c r="BW2610" s="536">
        <f>SUM(BH2610,BK2610,BN2610,BQ2610,BT2610)</f>
        <v>1445</v>
      </c>
      <c r="BX2610" s="536">
        <f t="shared" si="12746"/>
        <v>1173</v>
      </c>
      <c r="BY2610" s="536">
        <f t="shared" si="12747"/>
        <v>2618</v>
      </c>
      <c r="BZ2610" t="s">
        <v>74</v>
      </c>
      <c r="CA2610" s="553">
        <f>AZ2610</f>
        <v>53</v>
      </c>
      <c r="CB2610" s="553">
        <f t="shared" si="12748"/>
        <v>40</v>
      </c>
      <c r="CC2610" s="553">
        <f t="shared" si="12749"/>
        <v>93</v>
      </c>
      <c r="CD2610" s="553">
        <f>BC2610</f>
        <v>9</v>
      </c>
      <c r="CE2610" s="553">
        <f t="shared" si="12750"/>
        <v>5</v>
      </c>
      <c r="CF2610" s="553">
        <f t="shared" si="12751"/>
        <v>14</v>
      </c>
    </row>
    <row r="2611" spans="1:84">
      <c r="A2611" s="149"/>
      <c r="B2611" s="149"/>
      <c r="C2611" s="151"/>
      <c r="D2611" s="151"/>
      <c r="E2611" s="375"/>
      <c r="F2611" s="592"/>
      <c r="G2611" s="159"/>
      <c r="H2611" s="159"/>
      <c r="I2611" s="275"/>
      <c r="J2611" s="159"/>
      <c r="K2611" s="159"/>
      <c r="L2611" s="275"/>
      <c r="M2611" s="159"/>
      <c r="N2611" s="159"/>
      <c r="O2611" s="275"/>
      <c r="P2611" s="159"/>
      <c r="Q2611" s="159"/>
      <c r="R2611" s="275"/>
      <c r="S2611" s="500"/>
      <c r="T2611" s="275"/>
      <c r="U2611" s="275"/>
      <c r="V2611" s="275"/>
      <c r="W2611" s="275"/>
      <c r="X2611" s="275"/>
      <c r="Y2611" s="275"/>
      <c r="Z2611" s="275"/>
      <c r="AA2611" s="275"/>
      <c r="AB2611" s="275"/>
      <c r="AC2611" s="275"/>
      <c r="AD2611" s="275"/>
      <c r="AE2611" s="275"/>
      <c r="AF2611" s="500"/>
      <c r="AG2611" s="275"/>
      <c r="AH2611" s="275"/>
      <c r="AI2611" s="275"/>
      <c r="AJ2611" s="275"/>
      <c r="AK2611" s="275"/>
      <c r="AL2611" s="275"/>
      <c r="AM2611" s="275"/>
      <c r="AN2611" s="275"/>
      <c r="AO2611" s="275"/>
      <c r="AP2611" s="275"/>
      <c r="AQ2611" s="275"/>
      <c r="AR2611" s="275"/>
      <c r="AS2611" s="500"/>
      <c r="AT2611" s="275"/>
      <c r="AU2611" s="275"/>
      <c r="AV2611" s="275"/>
      <c r="AW2611" s="567"/>
      <c r="AX2611" s="567"/>
      <c r="AY2611" s="567"/>
      <c r="AZ2611" s="159"/>
      <c r="BA2611" s="159"/>
      <c r="BB2611" s="275"/>
      <c r="BC2611" s="275"/>
      <c r="BD2611" s="275"/>
      <c r="BE2611" s="275"/>
      <c r="BF2611" s="521"/>
    </row>
    <row r="2612" spans="1:84">
      <c r="A2612" s="149"/>
      <c r="B2612" s="149"/>
      <c r="C2612" s="151"/>
      <c r="D2612" s="151"/>
      <c r="E2612" s="288"/>
      <c r="F2612" s="592"/>
      <c r="G2612" s="159"/>
      <c r="H2612" s="159"/>
      <c r="I2612" s="275"/>
      <c r="J2612" s="159"/>
      <c r="K2612" s="159"/>
      <c r="L2612" s="275"/>
      <c r="M2612" s="275"/>
      <c r="N2612" s="159"/>
      <c r="O2612" s="275"/>
      <c r="P2612" s="275"/>
      <c r="Q2612" s="275"/>
      <c r="R2612" s="275"/>
      <c r="S2612" s="500"/>
      <c r="T2612" s="275"/>
      <c r="U2612" s="275"/>
      <c r="V2612" s="275"/>
      <c r="W2612" s="275"/>
      <c r="X2612" s="275"/>
      <c r="Y2612" s="275"/>
      <c r="Z2612" s="275"/>
      <c r="AA2612" s="275"/>
      <c r="AB2612" s="275"/>
      <c r="AC2612" s="275"/>
      <c r="AD2612" s="275"/>
      <c r="AE2612" s="275"/>
      <c r="AF2612" s="500"/>
      <c r="AG2612" s="275"/>
      <c r="AH2612" s="275"/>
      <c r="AI2612" s="275"/>
      <c r="AJ2612" s="275"/>
      <c r="AK2612" s="275"/>
      <c r="AL2612" s="275"/>
      <c r="AM2612" s="275"/>
      <c r="AN2612" s="275"/>
      <c r="AO2612" s="275"/>
      <c r="AP2612" s="275"/>
      <c r="AQ2612" s="275"/>
      <c r="AR2612" s="275"/>
      <c r="AS2612" s="500"/>
      <c r="AT2612" s="275"/>
      <c r="AU2612" s="275"/>
      <c r="AV2612" s="275"/>
      <c r="AW2612" s="567"/>
      <c r="AX2612" s="567"/>
      <c r="AY2612" s="567"/>
      <c r="AZ2612" s="275"/>
      <c r="BA2612" s="275"/>
      <c r="BB2612" s="275"/>
      <c r="BC2612" s="159"/>
      <c r="BD2612" s="275"/>
      <c r="BE2612" s="275"/>
      <c r="BF2612" s="521"/>
    </row>
    <row r="2613" spans="1:84">
      <c r="A2613" s="149"/>
      <c r="B2613" s="149"/>
      <c r="C2613" s="151"/>
      <c r="D2613" s="151"/>
      <c r="E2613" s="288"/>
      <c r="F2613" s="594"/>
      <c r="G2613" s="149"/>
      <c r="H2613" s="149"/>
      <c r="I2613" s="149"/>
      <c r="J2613" s="149"/>
      <c r="K2613" s="149"/>
      <c r="L2613" s="149"/>
      <c r="M2613" s="149"/>
      <c r="N2613" s="149"/>
      <c r="O2613" s="149"/>
      <c r="P2613" s="149"/>
      <c r="Q2613" s="149"/>
      <c r="R2613" s="149"/>
      <c r="S2613" s="508"/>
      <c r="T2613" s="149"/>
      <c r="U2613" s="149"/>
      <c r="V2613" s="149"/>
      <c r="W2613" s="149"/>
      <c r="X2613" s="149"/>
      <c r="Y2613" s="149"/>
      <c r="Z2613" s="149"/>
      <c r="AA2613" s="149"/>
      <c r="AB2613" s="149"/>
      <c r="AC2613" s="149"/>
      <c r="AD2613" s="149"/>
      <c r="AE2613" s="149"/>
      <c r="AF2613" s="508"/>
      <c r="AG2613" s="149"/>
      <c r="AH2613" s="149"/>
      <c r="AI2613" s="149"/>
      <c r="AJ2613" s="149"/>
      <c r="AK2613" s="149"/>
      <c r="AL2613" s="149"/>
      <c r="AM2613" s="149"/>
      <c r="AN2613" s="149"/>
      <c r="AO2613" s="149"/>
      <c r="AP2613" s="149"/>
      <c r="AQ2613" s="149"/>
      <c r="AR2613" s="149"/>
      <c r="AS2613" s="508"/>
      <c r="AT2613" s="149"/>
      <c r="AU2613" s="149"/>
      <c r="AV2613" s="149"/>
      <c r="AW2613" s="574"/>
      <c r="AX2613" s="574"/>
      <c r="AY2613" s="574"/>
      <c r="AZ2613" s="149"/>
      <c r="BA2613" s="149"/>
      <c r="BB2613" s="149"/>
      <c r="BC2613" s="149"/>
      <c r="BD2613" s="149"/>
      <c r="BE2613" s="149"/>
      <c r="BF2613" s="291"/>
    </row>
    <row r="2614" spans="1:84" ht="22.5">
      <c r="A2614" s="149"/>
      <c r="B2614" s="149"/>
      <c r="C2614" s="151"/>
      <c r="D2614" s="151"/>
      <c r="E2614" s="288"/>
      <c r="F2614" s="594"/>
      <c r="G2614" s="149"/>
      <c r="H2614" s="323" t="s">
        <v>273</v>
      </c>
      <c r="I2614" s="149"/>
      <c r="J2614" s="149"/>
      <c r="K2614" s="149"/>
      <c r="L2614" s="149"/>
      <c r="M2614" s="149"/>
      <c r="N2614" s="149"/>
      <c r="O2614" s="149"/>
      <c r="P2614" s="149"/>
      <c r="Q2614" s="149"/>
      <c r="R2614" s="149"/>
      <c r="S2614" s="508"/>
      <c r="T2614" s="149"/>
      <c r="U2614" s="149"/>
      <c r="V2614" s="149"/>
      <c r="W2614" s="149"/>
      <c r="X2614" s="149"/>
      <c r="Y2614" s="149"/>
      <c r="Z2614" s="149"/>
      <c r="AA2614" s="149"/>
      <c r="AB2614" s="149"/>
      <c r="AC2614" s="149"/>
      <c r="AD2614" s="149"/>
      <c r="AE2614" s="149"/>
      <c r="AF2614" s="508"/>
      <c r="AG2614" s="149"/>
      <c r="AH2614" s="149"/>
      <c r="AI2614" s="149"/>
      <c r="AJ2614" s="149"/>
      <c r="AK2614" s="149"/>
      <c r="AL2614" s="149"/>
      <c r="AM2614" s="149"/>
      <c r="AN2614" s="149"/>
      <c r="AO2614" s="149"/>
      <c r="AP2614" s="149"/>
      <c r="AQ2614" s="149"/>
      <c r="AR2614" s="149"/>
      <c r="AS2614" s="508"/>
      <c r="AT2614" s="149"/>
      <c r="AU2614" s="149"/>
      <c r="AV2614" s="149"/>
      <c r="AW2614" s="574"/>
      <c r="AX2614" s="574"/>
      <c r="AY2614" s="574"/>
      <c r="AZ2614" s="149"/>
      <c r="BA2614" s="149"/>
      <c r="BB2614" s="149" t="s">
        <v>74</v>
      </c>
      <c r="BC2614" s="149"/>
      <c r="BD2614" s="149"/>
      <c r="BE2614" s="149"/>
      <c r="BF2614" s="291"/>
    </row>
    <row r="2615" spans="1:84">
      <c r="A2615" s="149"/>
      <c r="B2615" s="151" t="s">
        <v>88</v>
      </c>
      <c r="C2615" s="151"/>
      <c r="D2615" s="151"/>
      <c r="E2615" s="288"/>
      <c r="F2615" s="594"/>
      <c r="G2615" s="149"/>
      <c r="H2615" s="149"/>
      <c r="I2615" s="149"/>
      <c r="J2615" s="149"/>
      <c r="K2615" s="149"/>
      <c r="L2615" s="149"/>
      <c r="M2615" s="149"/>
      <c r="N2615" s="149"/>
      <c r="O2615" s="149"/>
      <c r="P2615" s="149"/>
      <c r="Q2615" s="149"/>
      <c r="R2615" s="149"/>
      <c r="S2615" s="508"/>
      <c r="T2615" s="149"/>
      <c r="U2615" s="149"/>
      <c r="V2615" s="149"/>
      <c r="W2615" s="149"/>
      <c r="X2615" s="149"/>
      <c r="Y2615" s="149"/>
      <c r="Z2615" s="149"/>
      <c r="AA2615" s="149"/>
      <c r="AB2615" s="149"/>
      <c r="AC2615" s="149"/>
      <c r="AD2615" s="149"/>
      <c r="AE2615" s="149"/>
      <c r="AF2615" s="508"/>
      <c r="AG2615" s="149"/>
      <c r="AH2615" s="149"/>
      <c r="AI2615" s="149"/>
      <c r="AJ2615" s="149"/>
      <c r="AK2615" s="149"/>
      <c r="AL2615" s="149"/>
      <c r="AM2615" s="149"/>
      <c r="AN2615" s="149"/>
      <c r="AO2615" s="149"/>
      <c r="AP2615" s="149"/>
      <c r="AQ2615" s="149"/>
      <c r="AR2615" s="149"/>
      <c r="AS2615" s="508"/>
      <c r="AT2615" s="149"/>
      <c r="AU2615" s="149"/>
      <c r="AV2615" s="149"/>
      <c r="AW2615" s="574"/>
      <c r="AX2615" s="574"/>
      <c r="AY2615" s="574"/>
      <c r="AZ2615" s="149"/>
      <c r="BA2615" s="149"/>
      <c r="BB2615" s="149"/>
      <c r="BC2615" s="149"/>
      <c r="BD2615" s="149"/>
      <c r="BE2615" s="149"/>
      <c r="BF2615" s="291"/>
    </row>
    <row r="2616" spans="1:84">
      <c r="A2616" s="149"/>
      <c r="B2616" s="151" t="s">
        <v>158</v>
      </c>
      <c r="C2616" s="151"/>
      <c r="D2616" s="151"/>
      <c r="E2616" s="380" t="s">
        <v>274</v>
      </c>
      <c r="F2616" s="592">
        <v>50</v>
      </c>
      <c r="G2616" s="159">
        <v>16</v>
      </c>
      <c r="H2616" s="159">
        <v>2</v>
      </c>
      <c r="I2616" s="275">
        <f t="shared" ref="I2616:I2624" si="12758">SUM(G2616:H2616)</f>
        <v>18</v>
      </c>
      <c r="J2616" s="159">
        <v>10</v>
      </c>
      <c r="K2616" s="159">
        <v>1</v>
      </c>
      <c r="L2616" s="275">
        <f t="shared" ref="L2616:L2624" si="12759">SUM(J2616:K2616)</f>
        <v>11</v>
      </c>
      <c r="M2616" s="159">
        <v>3</v>
      </c>
      <c r="N2616" s="159">
        <v>0</v>
      </c>
      <c r="O2616" s="275">
        <f t="shared" ref="O2616:O2624" si="12760">SUM(M2616:N2616)</f>
        <v>3</v>
      </c>
      <c r="P2616" s="159">
        <v>16</v>
      </c>
      <c r="Q2616" s="159">
        <v>2</v>
      </c>
      <c r="R2616" s="275">
        <f t="shared" ref="R2616:R2624" si="12761">SUM(P2616:Q2616)</f>
        <v>18</v>
      </c>
      <c r="S2616" s="500"/>
      <c r="T2616" s="275"/>
      <c r="U2616" s="275"/>
      <c r="V2616" s="275">
        <f t="shared" ref="V2616:V2624" si="12762">SUM(T2616:U2616)</f>
        <v>0</v>
      </c>
      <c r="W2616" s="275"/>
      <c r="X2616" s="275"/>
      <c r="Y2616" s="275">
        <f t="shared" ref="Y2616:Y2624" si="12763">SUM(W2616:X2616)</f>
        <v>0</v>
      </c>
      <c r="Z2616" s="275"/>
      <c r="AA2616" s="275"/>
      <c r="AB2616" s="275">
        <f t="shared" ref="AB2616:AB2624" si="12764">SUM(Z2616:AA2616)</f>
        <v>0</v>
      </c>
      <c r="AC2616" s="275"/>
      <c r="AD2616" s="275"/>
      <c r="AE2616" s="275">
        <f t="shared" ref="AE2616:AE2624" si="12765">SUM(AC2616:AD2616)</f>
        <v>0</v>
      </c>
      <c r="AF2616" s="500"/>
      <c r="AG2616" s="275"/>
      <c r="AH2616" s="275"/>
      <c r="AI2616" s="275">
        <f t="shared" ref="AI2616:AI2624" si="12766">SUM(AG2616:AH2616)</f>
        <v>0</v>
      </c>
      <c r="AJ2616" s="275"/>
      <c r="AK2616" s="275"/>
      <c r="AL2616" s="275">
        <f t="shared" ref="AL2616:AL2624" si="12767">SUM(AJ2616:AK2616)</f>
        <v>0</v>
      </c>
      <c r="AM2616" s="275"/>
      <c r="AN2616" s="275"/>
      <c r="AO2616" s="275">
        <f t="shared" ref="AO2616:AO2624" si="12768">SUM(AM2616:AN2616)</f>
        <v>0</v>
      </c>
      <c r="AP2616" s="275"/>
      <c r="AQ2616" s="275"/>
      <c r="AR2616" s="275">
        <f t="shared" ref="AR2616:AR2624" si="12769">SUM(AP2616:AQ2616)</f>
        <v>0</v>
      </c>
      <c r="AS2616" s="500"/>
      <c r="AT2616" s="275"/>
      <c r="AU2616" s="275"/>
      <c r="AV2616" s="275">
        <f t="shared" ref="AV2616:AV2624" si="12770">SUM(AT2616:AU2616)</f>
        <v>0</v>
      </c>
      <c r="AW2616" s="567">
        <f t="shared" ref="AW2616:AW2624" si="12771">SUM(G2616,J2616,M2616,P2616,T2616,W2616,Z2616,AC2616,AG2616,AJ2616,AM2616,AP2616,AT2616)</f>
        <v>45</v>
      </c>
      <c r="AX2616" s="567">
        <f t="shared" ref="AX2616:AX2624" si="12772">SUM(H2616,K2616,N2616,Q2616,U2616,X2616,AA2616,AD2616,AH2616,AK2616,AN2616,AQ2616,AU2616)</f>
        <v>5</v>
      </c>
      <c r="AY2616" s="567">
        <f t="shared" ref="AY2616:AY2624" si="12773">SUM(I2616,L2616,O2616,R2616,V2616,Y2616,AB2616,AE2616,AI2616,AL2616,AO2616,AR2616,AV2616)</f>
        <v>50</v>
      </c>
      <c r="AZ2616" s="159">
        <v>9</v>
      </c>
      <c r="BA2616" s="159">
        <v>3</v>
      </c>
      <c r="BB2616" s="275">
        <f t="shared" ref="BB2616:BB2624" si="12774">SUM(AZ2616:BA2616)</f>
        <v>12</v>
      </c>
      <c r="BC2616" s="275">
        <v>3</v>
      </c>
      <c r="BD2616" s="275">
        <v>0</v>
      </c>
      <c r="BE2616" s="275">
        <f t="shared" ref="BE2616:BE2624" si="12775">SUM(BC2616:BD2616)</f>
        <v>3</v>
      </c>
      <c r="BF2616" s="521"/>
      <c r="BG2616" s="605">
        <f t="shared" ref="BG2616:BG2624" si="12776">SUM(F2616,S2616,AF2616,AS2616)</f>
        <v>50</v>
      </c>
      <c r="BH2616" s="533">
        <f t="shared" ref="BH2616:BH2624" si="12777">SUM(G2616,T2616,AG2616)</f>
        <v>16</v>
      </c>
      <c r="BI2616" s="533">
        <f t="shared" ref="BI2616:BI2624" si="12778">SUM(H2616,U2616,AH2616)</f>
        <v>2</v>
      </c>
      <c r="BJ2616" s="533">
        <f t="shared" ref="BJ2616:BJ2624" si="12779">SUM(I2616,V2616,AI2616)</f>
        <v>18</v>
      </c>
      <c r="BK2616" s="533">
        <f t="shared" ref="BK2616:BK2624" si="12780">SUM(J2616,W2616,AJ2616)</f>
        <v>10</v>
      </c>
      <c r="BL2616" s="533">
        <f t="shared" ref="BL2616:BL2624" si="12781">SUM(K2616,X2616,AK2616)</f>
        <v>1</v>
      </c>
      <c r="BM2616" s="533">
        <f t="shared" ref="BM2616:BM2624" si="12782">SUM(L2616,Y2616,AL2616)</f>
        <v>11</v>
      </c>
      <c r="BN2616" s="533">
        <f t="shared" ref="BN2616:BN2624" si="12783">SUM(M2616,Z2616,AM2616)</f>
        <v>3</v>
      </c>
      <c r="BO2616" s="533">
        <f t="shared" ref="BO2616:BO2624" si="12784">SUM(N2616,AA2616,AN2616)</f>
        <v>0</v>
      </c>
      <c r="BP2616" s="533">
        <f t="shared" ref="BP2616:BP2624" si="12785">SUM(O2616,AB2616,AO2616)</f>
        <v>3</v>
      </c>
      <c r="BQ2616" s="533">
        <f t="shared" ref="BQ2616:BQ2624" si="12786">SUM(P2616,AC2616,AP2616)</f>
        <v>16</v>
      </c>
      <c r="BR2616" s="533">
        <f t="shared" ref="BR2616:BR2624" si="12787">SUM(Q2616,AD2616,AQ2616)</f>
        <v>2</v>
      </c>
      <c r="BS2616" s="533">
        <f t="shared" ref="BS2616:BS2624" si="12788">SUM(R2616,AE2616,AR2616)</f>
        <v>18</v>
      </c>
      <c r="BT2616" s="533">
        <f t="shared" ref="BT2616:BT2624" si="12789">AT2616</f>
        <v>0</v>
      </c>
      <c r="BU2616" s="533">
        <f t="shared" ref="BU2616:BU2624" si="12790">AU2616</f>
        <v>0</v>
      </c>
      <c r="BV2616" s="533">
        <f t="shared" ref="BV2616:BV2624" si="12791">AV2616</f>
        <v>0</v>
      </c>
      <c r="BW2616" s="536">
        <f t="shared" ref="BW2616:BW2624" si="12792">SUM(BH2616,BK2616,BN2616,BQ2616,BT2616)</f>
        <v>45</v>
      </c>
      <c r="BX2616" s="536">
        <f t="shared" ref="BX2616:BX2624" si="12793">SUM(BI2616,BL2616,BO2616,BR2616,BU2616)</f>
        <v>5</v>
      </c>
      <c r="BY2616" s="536">
        <f t="shared" ref="BY2616:BY2624" si="12794">SUM(BJ2616,BM2616,BP2616,BS2616,BV2616)</f>
        <v>50</v>
      </c>
      <c r="BZ2616" t="s">
        <v>74</v>
      </c>
      <c r="CA2616" s="553">
        <f t="shared" ref="CA2616:CA2624" si="12795">AZ2616</f>
        <v>9</v>
      </c>
      <c r="CB2616" s="553">
        <f t="shared" ref="CB2616:CB2624" si="12796">BA2616</f>
        <v>3</v>
      </c>
      <c r="CC2616" s="553">
        <f t="shared" ref="CC2616:CC2624" si="12797">BB2616</f>
        <v>12</v>
      </c>
      <c r="CD2616" s="553">
        <f t="shared" ref="CD2616:CD2624" si="12798">BC2616</f>
        <v>3</v>
      </c>
      <c r="CE2616" s="553">
        <f t="shared" ref="CE2616:CE2624" si="12799">BD2616</f>
        <v>0</v>
      </c>
      <c r="CF2616" s="553">
        <f t="shared" ref="CF2616:CF2624" si="12800">BE2616</f>
        <v>3</v>
      </c>
    </row>
    <row r="2617" spans="1:84" s="8" customFormat="1">
      <c r="A2617" s="149" t="s">
        <v>74</v>
      </c>
      <c r="B2617" s="151" t="s">
        <v>253</v>
      </c>
      <c r="C2617" s="151"/>
      <c r="D2617" s="151"/>
      <c r="E2617" s="380" t="s">
        <v>274</v>
      </c>
      <c r="F2617" s="592">
        <v>50</v>
      </c>
      <c r="G2617" s="159"/>
      <c r="H2617" s="159"/>
      <c r="I2617" s="275">
        <f t="shared" si="12758"/>
        <v>0</v>
      </c>
      <c r="J2617" s="159">
        <v>1</v>
      </c>
      <c r="K2617" s="159"/>
      <c r="L2617" s="275">
        <f t="shared" si="12759"/>
        <v>1</v>
      </c>
      <c r="M2617" s="159"/>
      <c r="N2617" s="159"/>
      <c r="O2617" s="275">
        <f t="shared" si="12760"/>
        <v>0</v>
      </c>
      <c r="P2617" s="159"/>
      <c r="Q2617" s="159"/>
      <c r="R2617" s="275">
        <f t="shared" si="12761"/>
        <v>0</v>
      </c>
      <c r="S2617" s="500"/>
      <c r="T2617" s="275"/>
      <c r="U2617" s="275"/>
      <c r="V2617" s="275">
        <f t="shared" si="12762"/>
        <v>0</v>
      </c>
      <c r="W2617" s="275"/>
      <c r="X2617" s="275"/>
      <c r="Y2617" s="275">
        <f t="shared" si="12763"/>
        <v>0</v>
      </c>
      <c r="Z2617" s="275"/>
      <c r="AA2617" s="275"/>
      <c r="AB2617" s="275">
        <f t="shared" si="12764"/>
        <v>0</v>
      </c>
      <c r="AC2617" s="275"/>
      <c r="AD2617" s="275"/>
      <c r="AE2617" s="275">
        <f t="shared" si="12765"/>
        <v>0</v>
      </c>
      <c r="AF2617" s="500"/>
      <c r="AG2617" s="275"/>
      <c r="AH2617" s="275"/>
      <c r="AI2617" s="275">
        <f t="shared" si="12766"/>
        <v>0</v>
      </c>
      <c r="AJ2617" s="275"/>
      <c r="AK2617" s="275"/>
      <c r="AL2617" s="275">
        <f t="shared" si="12767"/>
        <v>0</v>
      </c>
      <c r="AM2617" s="275"/>
      <c r="AN2617" s="275"/>
      <c r="AO2617" s="275">
        <f t="shared" si="12768"/>
        <v>0</v>
      </c>
      <c r="AP2617" s="275"/>
      <c r="AQ2617" s="275"/>
      <c r="AR2617" s="275">
        <f t="shared" si="12769"/>
        <v>0</v>
      </c>
      <c r="AS2617" s="500"/>
      <c r="AT2617" s="275">
        <v>3</v>
      </c>
      <c r="AU2617" s="275">
        <v>4</v>
      </c>
      <c r="AV2617" s="275">
        <f t="shared" si="12770"/>
        <v>7</v>
      </c>
      <c r="AW2617" s="567">
        <f t="shared" si="12771"/>
        <v>4</v>
      </c>
      <c r="AX2617" s="567">
        <f t="shared" si="12772"/>
        <v>4</v>
      </c>
      <c r="AY2617" s="567">
        <f t="shared" si="12773"/>
        <v>8</v>
      </c>
      <c r="AZ2617" s="159"/>
      <c r="BA2617" s="159"/>
      <c r="BB2617" s="275">
        <f t="shared" si="12774"/>
        <v>0</v>
      </c>
      <c r="BC2617" s="275"/>
      <c r="BD2617" s="275"/>
      <c r="BE2617" s="275">
        <f t="shared" si="12775"/>
        <v>0</v>
      </c>
      <c r="BF2617" s="521"/>
      <c r="BG2617" s="605">
        <f t="shared" si="12776"/>
        <v>50</v>
      </c>
      <c r="BH2617" s="533">
        <f t="shared" si="12777"/>
        <v>0</v>
      </c>
      <c r="BI2617" s="533">
        <f t="shared" si="12778"/>
        <v>0</v>
      </c>
      <c r="BJ2617" s="533">
        <f t="shared" si="12779"/>
        <v>0</v>
      </c>
      <c r="BK2617" s="533">
        <f t="shared" si="12780"/>
        <v>1</v>
      </c>
      <c r="BL2617" s="533">
        <f t="shared" si="12781"/>
        <v>0</v>
      </c>
      <c r="BM2617" s="533">
        <f t="shared" si="12782"/>
        <v>1</v>
      </c>
      <c r="BN2617" s="533">
        <f t="shared" si="12783"/>
        <v>0</v>
      </c>
      <c r="BO2617" s="533">
        <f t="shared" si="12784"/>
        <v>0</v>
      </c>
      <c r="BP2617" s="533">
        <f t="shared" si="12785"/>
        <v>0</v>
      </c>
      <c r="BQ2617" s="533">
        <f t="shared" si="12786"/>
        <v>0</v>
      </c>
      <c r="BR2617" s="533">
        <f t="shared" si="12787"/>
        <v>0</v>
      </c>
      <c r="BS2617" s="533">
        <f t="shared" si="12788"/>
        <v>0</v>
      </c>
      <c r="BT2617" s="533">
        <f t="shared" si="12789"/>
        <v>3</v>
      </c>
      <c r="BU2617" s="533">
        <f t="shared" si="12790"/>
        <v>4</v>
      </c>
      <c r="BV2617" s="533">
        <f t="shared" si="12791"/>
        <v>7</v>
      </c>
      <c r="BW2617" s="536">
        <f t="shared" si="12792"/>
        <v>4</v>
      </c>
      <c r="BX2617" s="536">
        <f t="shared" si="12793"/>
        <v>4</v>
      </c>
      <c r="BY2617" s="536">
        <f t="shared" si="12794"/>
        <v>8</v>
      </c>
      <c r="BZ2617" t="s">
        <v>74</v>
      </c>
      <c r="CA2617" s="553">
        <f t="shared" si="12795"/>
        <v>0</v>
      </c>
      <c r="CB2617" s="553">
        <f t="shared" si="12796"/>
        <v>0</v>
      </c>
      <c r="CC2617" s="553">
        <f t="shared" si="12797"/>
        <v>0</v>
      </c>
      <c r="CD2617" s="553">
        <f t="shared" si="12798"/>
        <v>0</v>
      </c>
      <c r="CE2617" s="553">
        <f t="shared" si="12799"/>
        <v>0</v>
      </c>
      <c r="CF2617" s="553">
        <f t="shared" si="12800"/>
        <v>0</v>
      </c>
    </row>
    <row r="2618" spans="1:84">
      <c r="A2618" s="149"/>
      <c r="B2618" s="151" t="s">
        <v>161</v>
      </c>
      <c r="C2618" s="151"/>
      <c r="D2618" s="151"/>
      <c r="E2618" s="379" t="s">
        <v>274</v>
      </c>
      <c r="F2618" s="592">
        <v>50</v>
      </c>
      <c r="G2618" s="159">
        <v>2</v>
      </c>
      <c r="H2618" s="159">
        <v>3</v>
      </c>
      <c r="I2618" s="275">
        <f t="shared" si="12758"/>
        <v>5</v>
      </c>
      <c r="J2618" s="159"/>
      <c r="K2618" s="159"/>
      <c r="L2618" s="275">
        <f t="shared" si="12759"/>
        <v>0</v>
      </c>
      <c r="M2618" s="159">
        <v>1</v>
      </c>
      <c r="N2618" s="159"/>
      <c r="O2618" s="275">
        <f t="shared" si="12760"/>
        <v>1</v>
      </c>
      <c r="P2618" s="159">
        <v>3</v>
      </c>
      <c r="Q2618" s="159">
        <v>2</v>
      </c>
      <c r="R2618" s="275">
        <f t="shared" si="12761"/>
        <v>5</v>
      </c>
      <c r="S2618" s="500"/>
      <c r="T2618" s="275"/>
      <c r="U2618" s="275"/>
      <c r="V2618" s="275">
        <f t="shared" si="12762"/>
        <v>0</v>
      </c>
      <c r="W2618" s="275"/>
      <c r="X2618" s="275"/>
      <c r="Y2618" s="275">
        <f t="shared" si="12763"/>
        <v>0</v>
      </c>
      <c r="Z2618" s="275"/>
      <c r="AA2618" s="275"/>
      <c r="AB2618" s="275">
        <f t="shared" si="12764"/>
        <v>0</v>
      </c>
      <c r="AC2618" s="275"/>
      <c r="AD2618" s="275"/>
      <c r="AE2618" s="275">
        <f t="shared" si="12765"/>
        <v>0</v>
      </c>
      <c r="AF2618" s="500"/>
      <c r="AG2618" s="275"/>
      <c r="AH2618" s="275"/>
      <c r="AI2618" s="275">
        <f t="shared" si="12766"/>
        <v>0</v>
      </c>
      <c r="AJ2618" s="275"/>
      <c r="AK2618" s="275"/>
      <c r="AL2618" s="275">
        <f t="shared" si="12767"/>
        <v>0</v>
      </c>
      <c r="AM2618" s="275"/>
      <c r="AN2618" s="275"/>
      <c r="AO2618" s="275">
        <f t="shared" si="12768"/>
        <v>0</v>
      </c>
      <c r="AP2618" s="275"/>
      <c r="AQ2618" s="275"/>
      <c r="AR2618" s="275">
        <f t="shared" si="12769"/>
        <v>0</v>
      </c>
      <c r="AS2618" s="500"/>
      <c r="AT2618" s="275"/>
      <c r="AU2618" s="275"/>
      <c r="AV2618" s="275">
        <f t="shared" si="12770"/>
        <v>0</v>
      </c>
      <c r="AW2618" s="567">
        <f t="shared" si="12771"/>
        <v>6</v>
      </c>
      <c r="AX2618" s="567">
        <f t="shared" si="12772"/>
        <v>5</v>
      </c>
      <c r="AY2618" s="567">
        <f t="shared" si="12773"/>
        <v>11</v>
      </c>
      <c r="AZ2618" s="159"/>
      <c r="BA2618" s="159"/>
      <c r="BB2618" s="275">
        <f t="shared" si="12774"/>
        <v>0</v>
      </c>
      <c r="BC2618" s="275"/>
      <c r="BD2618" s="275"/>
      <c r="BE2618" s="275">
        <f t="shared" si="12775"/>
        <v>0</v>
      </c>
      <c r="BF2618" s="521"/>
      <c r="BG2618" s="605">
        <f t="shared" si="12776"/>
        <v>50</v>
      </c>
      <c r="BH2618" s="533">
        <f t="shared" si="12777"/>
        <v>2</v>
      </c>
      <c r="BI2618" s="533">
        <f t="shared" si="12778"/>
        <v>3</v>
      </c>
      <c r="BJ2618" s="533">
        <f t="shared" si="12779"/>
        <v>5</v>
      </c>
      <c r="BK2618" s="533">
        <f t="shared" si="12780"/>
        <v>0</v>
      </c>
      <c r="BL2618" s="533">
        <f t="shared" si="12781"/>
        <v>0</v>
      </c>
      <c r="BM2618" s="533">
        <f t="shared" si="12782"/>
        <v>0</v>
      </c>
      <c r="BN2618" s="533">
        <f t="shared" si="12783"/>
        <v>1</v>
      </c>
      <c r="BO2618" s="533">
        <f t="shared" si="12784"/>
        <v>0</v>
      </c>
      <c r="BP2618" s="533">
        <f t="shared" si="12785"/>
        <v>1</v>
      </c>
      <c r="BQ2618" s="533">
        <f t="shared" si="12786"/>
        <v>3</v>
      </c>
      <c r="BR2618" s="533">
        <f t="shared" si="12787"/>
        <v>2</v>
      </c>
      <c r="BS2618" s="533">
        <f t="shared" si="12788"/>
        <v>5</v>
      </c>
      <c r="BT2618" s="533">
        <f t="shared" si="12789"/>
        <v>0</v>
      </c>
      <c r="BU2618" s="533">
        <f t="shared" si="12790"/>
        <v>0</v>
      </c>
      <c r="BV2618" s="533">
        <f t="shared" si="12791"/>
        <v>0</v>
      </c>
      <c r="BW2618" s="536">
        <f t="shared" si="12792"/>
        <v>6</v>
      </c>
      <c r="BX2618" s="536">
        <f t="shared" si="12793"/>
        <v>5</v>
      </c>
      <c r="BY2618" s="536">
        <f t="shared" si="12794"/>
        <v>11</v>
      </c>
      <c r="BZ2618" t="s">
        <v>74</v>
      </c>
      <c r="CA2618" s="553">
        <f t="shared" si="12795"/>
        <v>0</v>
      </c>
      <c r="CB2618" s="553">
        <f t="shared" si="12796"/>
        <v>0</v>
      </c>
      <c r="CC2618" s="553">
        <f t="shared" si="12797"/>
        <v>0</v>
      </c>
      <c r="CD2618" s="553">
        <f t="shared" si="12798"/>
        <v>0</v>
      </c>
      <c r="CE2618" s="553">
        <f t="shared" si="12799"/>
        <v>0</v>
      </c>
      <c r="CF2618" s="553">
        <f t="shared" si="12800"/>
        <v>0</v>
      </c>
    </row>
    <row r="2619" spans="1:84">
      <c r="A2619" s="149"/>
      <c r="B2619" s="151" t="s">
        <v>167</v>
      </c>
      <c r="C2619" s="151"/>
      <c r="D2619" s="151"/>
      <c r="E2619" s="379" t="s">
        <v>274</v>
      </c>
      <c r="F2619" s="592">
        <v>125</v>
      </c>
      <c r="G2619" s="159">
        <v>7</v>
      </c>
      <c r="H2619" s="159">
        <v>6</v>
      </c>
      <c r="I2619" s="275">
        <f t="shared" si="12758"/>
        <v>13</v>
      </c>
      <c r="J2619" s="159">
        <v>4</v>
      </c>
      <c r="K2619" s="159">
        <v>1</v>
      </c>
      <c r="L2619" s="275">
        <f t="shared" si="12759"/>
        <v>5</v>
      </c>
      <c r="M2619" s="159">
        <v>0</v>
      </c>
      <c r="N2619" s="159">
        <v>1</v>
      </c>
      <c r="O2619" s="275">
        <f t="shared" si="12760"/>
        <v>1</v>
      </c>
      <c r="P2619" s="159">
        <v>9</v>
      </c>
      <c r="Q2619" s="159">
        <v>2</v>
      </c>
      <c r="R2619" s="275">
        <f t="shared" si="12761"/>
        <v>11</v>
      </c>
      <c r="S2619" s="500"/>
      <c r="T2619" s="275"/>
      <c r="U2619" s="275"/>
      <c r="V2619" s="275">
        <f t="shared" si="12762"/>
        <v>0</v>
      </c>
      <c r="W2619" s="275"/>
      <c r="X2619" s="275"/>
      <c r="Y2619" s="275">
        <f t="shared" si="12763"/>
        <v>0</v>
      </c>
      <c r="Z2619" s="275"/>
      <c r="AA2619" s="275"/>
      <c r="AB2619" s="275">
        <f t="shared" si="12764"/>
        <v>0</v>
      </c>
      <c r="AC2619" s="275"/>
      <c r="AD2619" s="275"/>
      <c r="AE2619" s="275">
        <f t="shared" si="12765"/>
        <v>0</v>
      </c>
      <c r="AF2619" s="500"/>
      <c r="AG2619" s="275"/>
      <c r="AH2619" s="275"/>
      <c r="AI2619" s="275">
        <f t="shared" si="12766"/>
        <v>0</v>
      </c>
      <c r="AJ2619" s="275"/>
      <c r="AK2619" s="275"/>
      <c r="AL2619" s="275">
        <f t="shared" si="12767"/>
        <v>0</v>
      </c>
      <c r="AM2619" s="275"/>
      <c r="AN2619" s="275"/>
      <c r="AO2619" s="275">
        <f t="shared" si="12768"/>
        <v>0</v>
      </c>
      <c r="AP2619" s="275"/>
      <c r="AQ2619" s="275"/>
      <c r="AR2619" s="275">
        <f t="shared" si="12769"/>
        <v>0</v>
      </c>
      <c r="AS2619" s="500"/>
      <c r="AT2619" s="275"/>
      <c r="AU2619" s="275"/>
      <c r="AV2619" s="275">
        <f t="shared" si="12770"/>
        <v>0</v>
      </c>
      <c r="AW2619" s="567">
        <f t="shared" si="12771"/>
        <v>20</v>
      </c>
      <c r="AX2619" s="567">
        <f t="shared" si="12772"/>
        <v>10</v>
      </c>
      <c r="AY2619" s="567">
        <f t="shared" si="12773"/>
        <v>30</v>
      </c>
      <c r="AZ2619" s="159">
        <v>2</v>
      </c>
      <c r="BA2619" s="159"/>
      <c r="BB2619" s="275">
        <f t="shared" si="12774"/>
        <v>2</v>
      </c>
      <c r="BC2619" s="275"/>
      <c r="BD2619" s="275"/>
      <c r="BE2619" s="275">
        <f t="shared" si="12775"/>
        <v>0</v>
      </c>
      <c r="BF2619" s="521"/>
      <c r="BG2619" s="605">
        <f t="shared" si="12776"/>
        <v>125</v>
      </c>
      <c r="BH2619" s="533">
        <f t="shared" si="12777"/>
        <v>7</v>
      </c>
      <c r="BI2619" s="533">
        <f t="shared" si="12778"/>
        <v>6</v>
      </c>
      <c r="BJ2619" s="533">
        <f t="shared" si="12779"/>
        <v>13</v>
      </c>
      <c r="BK2619" s="533">
        <f t="shared" si="12780"/>
        <v>4</v>
      </c>
      <c r="BL2619" s="533">
        <f t="shared" si="12781"/>
        <v>1</v>
      </c>
      <c r="BM2619" s="533">
        <f t="shared" si="12782"/>
        <v>5</v>
      </c>
      <c r="BN2619" s="533">
        <f t="shared" si="12783"/>
        <v>0</v>
      </c>
      <c r="BO2619" s="533">
        <f t="shared" si="12784"/>
        <v>1</v>
      </c>
      <c r="BP2619" s="533">
        <f t="shared" si="12785"/>
        <v>1</v>
      </c>
      <c r="BQ2619" s="533">
        <f t="shared" si="12786"/>
        <v>9</v>
      </c>
      <c r="BR2619" s="533">
        <f t="shared" si="12787"/>
        <v>2</v>
      </c>
      <c r="BS2619" s="533">
        <f t="shared" si="12788"/>
        <v>11</v>
      </c>
      <c r="BT2619" s="533">
        <f t="shared" si="12789"/>
        <v>0</v>
      </c>
      <c r="BU2619" s="533">
        <f t="shared" si="12790"/>
        <v>0</v>
      </c>
      <c r="BV2619" s="533">
        <f t="shared" si="12791"/>
        <v>0</v>
      </c>
      <c r="BW2619" s="536">
        <f t="shared" si="12792"/>
        <v>20</v>
      </c>
      <c r="BX2619" s="536">
        <f t="shared" si="12793"/>
        <v>10</v>
      </c>
      <c r="BY2619" s="536">
        <f t="shared" si="12794"/>
        <v>30</v>
      </c>
      <c r="BZ2619" t="s">
        <v>74</v>
      </c>
      <c r="CA2619" s="553">
        <f t="shared" si="12795"/>
        <v>2</v>
      </c>
      <c r="CB2619" s="553">
        <f t="shared" si="12796"/>
        <v>0</v>
      </c>
      <c r="CC2619" s="553">
        <f t="shared" si="12797"/>
        <v>2</v>
      </c>
      <c r="CD2619" s="553">
        <f t="shared" si="12798"/>
        <v>0</v>
      </c>
      <c r="CE2619" s="553">
        <f t="shared" si="12799"/>
        <v>0</v>
      </c>
      <c r="CF2619" s="553">
        <f t="shared" si="12800"/>
        <v>0</v>
      </c>
    </row>
    <row r="2620" spans="1:84">
      <c r="A2620" s="149"/>
      <c r="B2620" s="151" t="s">
        <v>258</v>
      </c>
      <c r="C2620" s="151"/>
      <c r="D2620" s="151"/>
      <c r="E2620" s="379" t="s">
        <v>273</v>
      </c>
      <c r="F2620" s="592">
        <v>50</v>
      </c>
      <c r="G2620" s="159"/>
      <c r="H2620" s="159"/>
      <c r="I2620" s="275">
        <f t="shared" si="12758"/>
        <v>0</v>
      </c>
      <c r="J2620" s="159"/>
      <c r="K2620" s="159"/>
      <c r="L2620" s="275">
        <f t="shared" si="12759"/>
        <v>0</v>
      </c>
      <c r="M2620" s="159"/>
      <c r="N2620" s="159"/>
      <c r="O2620" s="275">
        <f t="shared" si="12760"/>
        <v>0</v>
      </c>
      <c r="P2620" s="159"/>
      <c r="Q2620" s="159"/>
      <c r="R2620" s="275">
        <f t="shared" si="12761"/>
        <v>0</v>
      </c>
      <c r="S2620" s="500"/>
      <c r="T2620" s="275"/>
      <c r="U2620" s="275"/>
      <c r="V2620" s="275">
        <f t="shared" si="12762"/>
        <v>0</v>
      </c>
      <c r="W2620" s="275"/>
      <c r="X2620" s="275"/>
      <c r="Y2620" s="275">
        <f t="shared" si="12763"/>
        <v>0</v>
      </c>
      <c r="Z2620" s="275"/>
      <c r="AA2620" s="275"/>
      <c r="AB2620" s="275">
        <f t="shared" si="12764"/>
        <v>0</v>
      </c>
      <c r="AC2620" s="275"/>
      <c r="AD2620" s="275"/>
      <c r="AE2620" s="275">
        <f t="shared" si="12765"/>
        <v>0</v>
      </c>
      <c r="AF2620" s="500"/>
      <c r="AG2620" s="275"/>
      <c r="AH2620" s="275"/>
      <c r="AI2620" s="275">
        <f t="shared" si="12766"/>
        <v>0</v>
      </c>
      <c r="AJ2620" s="275"/>
      <c r="AK2620" s="275"/>
      <c r="AL2620" s="275">
        <f t="shared" si="12767"/>
        <v>0</v>
      </c>
      <c r="AM2620" s="275"/>
      <c r="AN2620" s="275"/>
      <c r="AO2620" s="275">
        <f t="shared" si="12768"/>
        <v>0</v>
      </c>
      <c r="AP2620" s="275"/>
      <c r="AQ2620" s="275"/>
      <c r="AR2620" s="275">
        <f t="shared" si="12769"/>
        <v>0</v>
      </c>
      <c r="AS2620" s="500"/>
      <c r="AT2620" s="275"/>
      <c r="AU2620" s="275"/>
      <c r="AV2620" s="275">
        <f t="shared" si="12770"/>
        <v>0</v>
      </c>
      <c r="AW2620" s="567">
        <f t="shared" si="12771"/>
        <v>0</v>
      </c>
      <c r="AX2620" s="567">
        <f t="shared" si="12772"/>
        <v>0</v>
      </c>
      <c r="AY2620" s="567">
        <f t="shared" si="12773"/>
        <v>0</v>
      </c>
      <c r="AZ2620" s="159"/>
      <c r="BA2620" s="159"/>
      <c r="BB2620" s="275">
        <f t="shared" si="12774"/>
        <v>0</v>
      </c>
      <c r="BC2620" s="275"/>
      <c r="BD2620" s="275"/>
      <c r="BE2620" s="275">
        <f t="shared" si="12775"/>
        <v>0</v>
      </c>
      <c r="BF2620" s="521"/>
      <c r="BG2620" s="605">
        <f t="shared" si="12776"/>
        <v>50</v>
      </c>
      <c r="BH2620" s="533">
        <f t="shared" si="12777"/>
        <v>0</v>
      </c>
      <c r="BI2620" s="533">
        <f t="shared" si="12778"/>
        <v>0</v>
      </c>
      <c r="BJ2620" s="533">
        <f t="shared" si="12779"/>
        <v>0</v>
      </c>
      <c r="BK2620" s="533">
        <f t="shared" si="12780"/>
        <v>0</v>
      </c>
      <c r="BL2620" s="533">
        <f t="shared" si="12781"/>
        <v>0</v>
      </c>
      <c r="BM2620" s="533">
        <f t="shared" si="12782"/>
        <v>0</v>
      </c>
      <c r="BN2620" s="533">
        <f t="shared" si="12783"/>
        <v>0</v>
      </c>
      <c r="BO2620" s="533">
        <f t="shared" si="12784"/>
        <v>0</v>
      </c>
      <c r="BP2620" s="533">
        <f t="shared" si="12785"/>
        <v>0</v>
      </c>
      <c r="BQ2620" s="533">
        <f t="shared" si="12786"/>
        <v>0</v>
      </c>
      <c r="BR2620" s="533">
        <f t="shared" si="12787"/>
        <v>0</v>
      </c>
      <c r="BS2620" s="533">
        <f t="shared" si="12788"/>
        <v>0</v>
      </c>
      <c r="BT2620" s="533">
        <f t="shared" si="12789"/>
        <v>0</v>
      </c>
      <c r="BU2620" s="533">
        <f t="shared" si="12790"/>
        <v>0</v>
      </c>
      <c r="BV2620" s="533">
        <f t="shared" si="12791"/>
        <v>0</v>
      </c>
      <c r="BW2620" s="536">
        <f t="shared" si="12792"/>
        <v>0</v>
      </c>
      <c r="BX2620" s="536">
        <f t="shared" si="12793"/>
        <v>0</v>
      </c>
      <c r="BY2620" s="536">
        <f t="shared" si="12794"/>
        <v>0</v>
      </c>
      <c r="BZ2620" t="s">
        <v>74</v>
      </c>
      <c r="CA2620" s="553">
        <f t="shared" si="12795"/>
        <v>0</v>
      </c>
      <c r="CB2620" s="553">
        <f t="shared" si="12796"/>
        <v>0</v>
      </c>
      <c r="CC2620" s="553">
        <f t="shared" si="12797"/>
        <v>0</v>
      </c>
      <c r="CD2620" s="553">
        <f t="shared" si="12798"/>
        <v>0</v>
      </c>
      <c r="CE2620" s="553">
        <f t="shared" si="12799"/>
        <v>0</v>
      </c>
      <c r="CF2620" s="553">
        <f t="shared" si="12800"/>
        <v>0</v>
      </c>
    </row>
    <row r="2621" spans="1:84">
      <c r="A2621" s="149"/>
      <c r="B2621" s="151" t="s">
        <v>160</v>
      </c>
      <c r="C2621" s="151"/>
      <c r="D2621" s="151"/>
      <c r="E2621" s="380" t="s">
        <v>273</v>
      </c>
      <c r="F2621" s="592">
        <v>15</v>
      </c>
      <c r="G2621" s="159"/>
      <c r="H2621" s="159"/>
      <c r="I2621" s="275">
        <f t="shared" si="12758"/>
        <v>0</v>
      </c>
      <c r="J2621" s="159"/>
      <c r="K2621" s="159"/>
      <c r="L2621" s="275">
        <f t="shared" si="12759"/>
        <v>0</v>
      </c>
      <c r="M2621" s="159"/>
      <c r="N2621" s="159"/>
      <c r="O2621" s="275">
        <f t="shared" si="12760"/>
        <v>0</v>
      </c>
      <c r="P2621" s="159"/>
      <c r="Q2621" s="159"/>
      <c r="R2621" s="275">
        <f t="shared" si="12761"/>
        <v>0</v>
      </c>
      <c r="S2621" s="500"/>
      <c r="T2621" s="275"/>
      <c r="U2621" s="275"/>
      <c r="V2621" s="275">
        <f t="shared" si="12762"/>
        <v>0</v>
      </c>
      <c r="W2621" s="275"/>
      <c r="X2621" s="275"/>
      <c r="Y2621" s="275">
        <f t="shared" si="12763"/>
        <v>0</v>
      </c>
      <c r="Z2621" s="275"/>
      <c r="AA2621" s="275"/>
      <c r="AB2621" s="275">
        <f t="shared" si="12764"/>
        <v>0</v>
      </c>
      <c r="AC2621" s="275"/>
      <c r="AD2621" s="275"/>
      <c r="AE2621" s="275">
        <f t="shared" si="12765"/>
        <v>0</v>
      </c>
      <c r="AF2621" s="500"/>
      <c r="AG2621" s="275"/>
      <c r="AH2621" s="275"/>
      <c r="AI2621" s="275">
        <f t="shared" si="12766"/>
        <v>0</v>
      </c>
      <c r="AJ2621" s="275"/>
      <c r="AK2621" s="275"/>
      <c r="AL2621" s="275">
        <f t="shared" si="12767"/>
        <v>0</v>
      </c>
      <c r="AM2621" s="275"/>
      <c r="AN2621" s="275"/>
      <c r="AO2621" s="275">
        <f t="shared" si="12768"/>
        <v>0</v>
      </c>
      <c r="AP2621" s="275"/>
      <c r="AQ2621" s="275"/>
      <c r="AR2621" s="275">
        <f t="shared" si="12769"/>
        <v>0</v>
      </c>
      <c r="AS2621" s="500"/>
      <c r="AT2621" s="275"/>
      <c r="AU2621" s="275"/>
      <c r="AV2621" s="275">
        <f t="shared" si="12770"/>
        <v>0</v>
      </c>
      <c r="AW2621" s="567">
        <f t="shared" si="12771"/>
        <v>0</v>
      </c>
      <c r="AX2621" s="567">
        <f t="shared" si="12772"/>
        <v>0</v>
      </c>
      <c r="AY2621" s="567">
        <f t="shared" si="12773"/>
        <v>0</v>
      </c>
      <c r="AZ2621" s="159"/>
      <c r="BA2621" s="159"/>
      <c r="BB2621" s="275">
        <f t="shared" si="12774"/>
        <v>0</v>
      </c>
      <c r="BC2621" s="275"/>
      <c r="BD2621" s="275"/>
      <c r="BE2621" s="275">
        <f t="shared" si="12775"/>
        <v>0</v>
      </c>
      <c r="BF2621" s="521"/>
      <c r="BG2621" s="605">
        <f t="shared" si="12776"/>
        <v>15</v>
      </c>
      <c r="BH2621" s="533">
        <f t="shared" si="12777"/>
        <v>0</v>
      </c>
      <c r="BI2621" s="533">
        <f t="shared" si="12778"/>
        <v>0</v>
      </c>
      <c r="BJ2621" s="533">
        <f t="shared" si="12779"/>
        <v>0</v>
      </c>
      <c r="BK2621" s="533">
        <f t="shared" si="12780"/>
        <v>0</v>
      </c>
      <c r="BL2621" s="533">
        <f t="shared" si="12781"/>
        <v>0</v>
      </c>
      <c r="BM2621" s="533">
        <f t="shared" si="12782"/>
        <v>0</v>
      </c>
      <c r="BN2621" s="533">
        <f t="shared" si="12783"/>
        <v>0</v>
      </c>
      <c r="BO2621" s="533">
        <f t="shared" si="12784"/>
        <v>0</v>
      </c>
      <c r="BP2621" s="533">
        <f t="shared" si="12785"/>
        <v>0</v>
      </c>
      <c r="BQ2621" s="533">
        <f t="shared" si="12786"/>
        <v>0</v>
      </c>
      <c r="BR2621" s="533">
        <f t="shared" si="12787"/>
        <v>0</v>
      </c>
      <c r="BS2621" s="533">
        <f t="shared" si="12788"/>
        <v>0</v>
      </c>
      <c r="BT2621" s="533">
        <f t="shared" si="12789"/>
        <v>0</v>
      </c>
      <c r="BU2621" s="533">
        <f t="shared" si="12790"/>
        <v>0</v>
      </c>
      <c r="BV2621" s="533">
        <f t="shared" si="12791"/>
        <v>0</v>
      </c>
      <c r="BW2621" s="536">
        <f t="shared" si="12792"/>
        <v>0</v>
      </c>
      <c r="BX2621" s="536">
        <f t="shared" si="12793"/>
        <v>0</v>
      </c>
      <c r="BY2621" s="536">
        <f t="shared" si="12794"/>
        <v>0</v>
      </c>
      <c r="BZ2621" t="s">
        <v>74</v>
      </c>
      <c r="CA2621" s="553">
        <f t="shared" si="12795"/>
        <v>0</v>
      </c>
      <c r="CB2621" s="553">
        <f t="shared" si="12796"/>
        <v>0</v>
      </c>
      <c r="CC2621" s="553">
        <f t="shared" si="12797"/>
        <v>0</v>
      </c>
      <c r="CD2621" s="553">
        <f t="shared" si="12798"/>
        <v>0</v>
      </c>
      <c r="CE2621" s="553">
        <f t="shared" si="12799"/>
        <v>0</v>
      </c>
      <c r="CF2621" s="553">
        <f t="shared" si="12800"/>
        <v>0</v>
      </c>
    </row>
    <row r="2622" spans="1:84">
      <c r="A2622" s="149" t="s">
        <v>74</v>
      </c>
      <c r="B2622" s="151" t="s">
        <v>728</v>
      </c>
      <c r="C2622" s="151"/>
      <c r="D2622" s="151" t="s">
        <v>761</v>
      </c>
      <c r="E2622" s="380" t="s">
        <v>274</v>
      </c>
      <c r="F2622" s="592">
        <v>50</v>
      </c>
      <c r="G2622" s="159">
        <v>3</v>
      </c>
      <c r="H2622" s="159">
        <v>6</v>
      </c>
      <c r="I2622" s="275">
        <f t="shared" si="12758"/>
        <v>9</v>
      </c>
      <c r="J2622" s="159">
        <v>7</v>
      </c>
      <c r="K2622" s="159">
        <v>1</v>
      </c>
      <c r="L2622" s="275">
        <f t="shared" si="12759"/>
        <v>8</v>
      </c>
      <c r="M2622" s="159"/>
      <c r="N2622" s="159"/>
      <c r="O2622" s="275">
        <f t="shared" si="12760"/>
        <v>0</v>
      </c>
      <c r="P2622" s="159">
        <v>6</v>
      </c>
      <c r="Q2622" s="159">
        <v>8</v>
      </c>
      <c r="R2622" s="275">
        <f t="shared" si="12761"/>
        <v>14</v>
      </c>
      <c r="S2622" s="500"/>
      <c r="T2622" s="275"/>
      <c r="U2622" s="275"/>
      <c r="V2622" s="275">
        <f t="shared" si="12762"/>
        <v>0</v>
      </c>
      <c r="W2622" s="275"/>
      <c r="X2622" s="275"/>
      <c r="Y2622" s="275">
        <f t="shared" si="12763"/>
        <v>0</v>
      </c>
      <c r="Z2622" s="275"/>
      <c r="AA2622" s="275"/>
      <c r="AB2622" s="275">
        <f t="shared" si="12764"/>
        <v>0</v>
      </c>
      <c r="AC2622" s="275"/>
      <c r="AD2622" s="275"/>
      <c r="AE2622" s="275">
        <f t="shared" si="12765"/>
        <v>0</v>
      </c>
      <c r="AF2622" s="500"/>
      <c r="AG2622" s="275"/>
      <c r="AH2622" s="275"/>
      <c r="AI2622" s="275">
        <f t="shared" si="12766"/>
        <v>0</v>
      </c>
      <c r="AJ2622" s="275"/>
      <c r="AK2622" s="275"/>
      <c r="AL2622" s="275">
        <f t="shared" si="12767"/>
        <v>0</v>
      </c>
      <c r="AM2622" s="275"/>
      <c r="AN2622" s="275"/>
      <c r="AO2622" s="275">
        <f t="shared" si="12768"/>
        <v>0</v>
      </c>
      <c r="AP2622" s="275"/>
      <c r="AQ2622" s="275"/>
      <c r="AR2622" s="275">
        <f t="shared" si="12769"/>
        <v>0</v>
      </c>
      <c r="AS2622" s="500"/>
      <c r="AT2622" s="275"/>
      <c r="AU2622" s="275"/>
      <c r="AV2622" s="275">
        <f t="shared" si="12770"/>
        <v>0</v>
      </c>
      <c r="AW2622" s="567">
        <f t="shared" si="12771"/>
        <v>16</v>
      </c>
      <c r="AX2622" s="567">
        <f t="shared" si="12772"/>
        <v>15</v>
      </c>
      <c r="AY2622" s="567">
        <f t="shared" si="12773"/>
        <v>31</v>
      </c>
      <c r="AZ2622" s="159">
        <v>1</v>
      </c>
      <c r="BA2622" s="159"/>
      <c r="BB2622" s="275">
        <f t="shared" si="12774"/>
        <v>1</v>
      </c>
      <c r="BC2622" s="275"/>
      <c r="BD2622" s="275"/>
      <c r="BE2622" s="275">
        <f t="shared" si="12775"/>
        <v>0</v>
      </c>
      <c r="BF2622" s="521"/>
      <c r="BG2622" s="605">
        <f t="shared" si="12776"/>
        <v>50</v>
      </c>
      <c r="BH2622" s="533">
        <f t="shared" si="12777"/>
        <v>3</v>
      </c>
      <c r="BI2622" s="533">
        <f t="shared" si="12778"/>
        <v>6</v>
      </c>
      <c r="BJ2622" s="533">
        <f t="shared" si="12779"/>
        <v>9</v>
      </c>
      <c r="BK2622" s="533">
        <f t="shared" si="12780"/>
        <v>7</v>
      </c>
      <c r="BL2622" s="533">
        <f t="shared" si="12781"/>
        <v>1</v>
      </c>
      <c r="BM2622" s="533">
        <f t="shared" si="12782"/>
        <v>8</v>
      </c>
      <c r="BN2622" s="533">
        <f t="shared" si="12783"/>
        <v>0</v>
      </c>
      <c r="BO2622" s="533">
        <f t="shared" si="12784"/>
        <v>0</v>
      </c>
      <c r="BP2622" s="533">
        <f t="shared" si="12785"/>
        <v>0</v>
      </c>
      <c r="BQ2622" s="533">
        <f t="shared" si="12786"/>
        <v>6</v>
      </c>
      <c r="BR2622" s="533">
        <f t="shared" si="12787"/>
        <v>8</v>
      </c>
      <c r="BS2622" s="533">
        <f t="shared" si="12788"/>
        <v>14</v>
      </c>
      <c r="BT2622" s="533">
        <f t="shared" si="12789"/>
        <v>0</v>
      </c>
      <c r="BU2622" s="533">
        <f t="shared" si="12790"/>
        <v>0</v>
      </c>
      <c r="BV2622" s="533">
        <f t="shared" si="12791"/>
        <v>0</v>
      </c>
      <c r="BW2622" s="536">
        <f t="shared" si="12792"/>
        <v>16</v>
      </c>
      <c r="BX2622" s="536">
        <f t="shared" si="12793"/>
        <v>15</v>
      </c>
      <c r="BY2622" s="536">
        <f t="shared" si="12794"/>
        <v>31</v>
      </c>
      <c r="BZ2622" t="s">
        <v>74</v>
      </c>
      <c r="CA2622" s="553">
        <f t="shared" si="12795"/>
        <v>1</v>
      </c>
      <c r="CB2622" s="553">
        <f t="shared" si="12796"/>
        <v>0</v>
      </c>
      <c r="CC2622" s="553">
        <f t="shared" si="12797"/>
        <v>1</v>
      </c>
      <c r="CD2622" s="553">
        <f t="shared" si="12798"/>
        <v>0</v>
      </c>
      <c r="CE2622" s="553">
        <f t="shared" si="12799"/>
        <v>0</v>
      </c>
      <c r="CF2622" s="553">
        <f t="shared" si="12800"/>
        <v>0</v>
      </c>
    </row>
    <row r="2623" spans="1:84">
      <c r="A2623" s="149"/>
      <c r="B2623" s="151" t="s">
        <v>162</v>
      </c>
      <c r="C2623" s="151"/>
      <c r="D2623" s="151"/>
      <c r="E2623" s="380" t="s">
        <v>273</v>
      </c>
      <c r="F2623" s="592">
        <v>30</v>
      </c>
      <c r="G2623" s="159">
        <v>5</v>
      </c>
      <c r="H2623" s="159">
        <v>2</v>
      </c>
      <c r="I2623" s="275">
        <f t="shared" si="12758"/>
        <v>7</v>
      </c>
      <c r="J2623" s="159">
        <v>3</v>
      </c>
      <c r="K2623" s="159">
        <v>0</v>
      </c>
      <c r="L2623" s="275">
        <f t="shared" si="12759"/>
        <v>3</v>
      </c>
      <c r="M2623" s="159">
        <v>1</v>
      </c>
      <c r="N2623" s="159">
        <v>2</v>
      </c>
      <c r="O2623" s="275">
        <f t="shared" si="12760"/>
        <v>3</v>
      </c>
      <c r="P2623" s="159">
        <v>2</v>
      </c>
      <c r="Q2623" s="159">
        <v>0</v>
      </c>
      <c r="R2623" s="275">
        <f t="shared" si="12761"/>
        <v>2</v>
      </c>
      <c r="S2623" s="500"/>
      <c r="T2623" s="275"/>
      <c r="U2623" s="275"/>
      <c r="V2623" s="275">
        <f t="shared" si="12762"/>
        <v>0</v>
      </c>
      <c r="W2623" s="275"/>
      <c r="X2623" s="275"/>
      <c r="Y2623" s="275">
        <f t="shared" si="12763"/>
        <v>0</v>
      </c>
      <c r="Z2623" s="275"/>
      <c r="AA2623" s="275"/>
      <c r="AB2623" s="275">
        <f t="shared" si="12764"/>
        <v>0</v>
      </c>
      <c r="AC2623" s="275"/>
      <c r="AD2623" s="275"/>
      <c r="AE2623" s="275">
        <f t="shared" si="12765"/>
        <v>0</v>
      </c>
      <c r="AF2623" s="500"/>
      <c r="AG2623" s="275"/>
      <c r="AH2623" s="275"/>
      <c r="AI2623" s="275">
        <f t="shared" si="12766"/>
        <v>0</v>
      </c>
      <c r="AJ2623" s="275"/>
      <c r="AK2623" s="275"/>
      <c r="AL2623" s="275">
        <f t="shared" si="12767"/>
        <v>0</v>
      </c>
      <c r="AM2623" s="275"/>
      <c r="AN2623" s="275"/>
      <c r="AO2623" s="275">
        <f t="shared" si="12768"/>
        <v>0</v>
      </c>
      <c r="AP2623" s="275"/>
      <c r="AQ2623" s="275"/>
      <c r="AR2623" s="275">
        <f t="shared" si="12769"/>
        <v>0</v>
      </c>
      <c r="AS2623" s="500"/>
      <c r="AT2623" s="275"/>
      <c r="AU2623" s="275"/>
      <c r="AV2623" s="275">
        <f t="shared" si="12770"/>
        <v>0</v>
      </c>
      <c r="AW2623" s="567">
        <f t="shared" si="12771"/>
        <v>11</v>
      </c>
      <c r="AX2623" s="567">
        <f t="shared" si="12772"/>
        <v>4</v>
      </c>
      <c r="AY2623" s="567">
        <f t="shared" si="12773"/>
        <v>15</v>
      </c>
      <c r="AZ2623" s="159">
        <v>0</v>
      </c>
      <c r="BA2623" s="159">
        <v>2</v>
      </c>
      <c r="BB2623" s="275">
        <f t="shared" si="12774"/>
        <v>2</v>
      </c>
      <c r="BC2623" s="275"/>
      <c r="BD2623" s="275"/>
      <c r="BE2623" s="275">
        <f t="shared" si="12775"/>
        <v>0</v>
      </c>
      <c r="BF2623" s="521"/>
      <c r="BG2623" s="605">
        <f t="shared" si="12776"/>
        <v>30</v>
      </c>
      <c r="BH2623" s="533">
        <f t="shared" si="12777"/>
        <v>5</v>
      </c>
      <c r="BI2623" s="533">
        <f t="shared" si="12778"/>
        <v>2</v>
      </c>
      <c r="BJ2623" s="533">
        <f t="shared" si="12779"/>
        <v>7</v>
      </c>
      <c r="BK2623" s="533">
        <f t="shared" si="12780"/>
        <v>3</v>
      </c>
      <c r="BL2623" s="533">
        <f t="shared" si="12781"/>
        <v>0</v>
      </c>
      <c r="BM2623" s="533">
        <f t="shared" si="12782"/>
        <v>3</v>
      </c>
      <c r="BN2623" s="533">
        <f t="shared" si="12783"/>
        <v>1</v>
      </c>
      <c r="BO2623" s="533">
        <f t="shared" si="12784"/>
        <v>2</v>
      </c>
      <c r="BP2623" s="533">
        <f t="shared" si="12785"/>
        <v>3</v>
      </c>
      <c r="BQ2623" s="533">
        <f t="shared" si="12786"/>
        <v>2</v>
      </c>
      <c r="BR2623" s="533">
        <f t="shared" si="12787"/>
        <v>0</v>
      </c>
      <c r="BS2623" s="533">
        <f t="shared" si="12788"/>
        <v>2</v>
      </c>
      <c r="BT2623" s="533">
        <f t="shared" si="12789"/>
        <v>0</v>
      </c>
      <c r="BU2623" s="533">
        <f t="shared" si="12790"/>
        <v>0</v>
      </c>
      <c r="BV2623" s="533">
        <f t="shared" si="12791"/>
        <v>0</v>
      </c>
      <c r="BW2623" s="536">
        <f t="shared" si="12792"/>
        <v>11</v>
      </c>
      <c r="BX2623" s="536">
        <f t="shared" si="12793"/>
        <v>4</v>
      </c>
      <c r="BY2623" s="536">
        <f t="shared" si="12794"/>
        <v>15</v>
      </c>
      <c r="BZ2623" t="s">
        <v>74</v>
      </c>
      <c r="CA2623" s="553">
        <f t="shared" si="12795"/>
        <v>0</v>
      </c>
      <c r="CB2623" s="553">
        <f t="shared" si="12796"/>
        <v>2</v>
      </c>
      <c r="CC2623" s="553">
        <f t="shared" si="12797"/>
        <v>2</v>
      </c>
      <c r="CD2623" s="553">
        <f t="shared" si="12798"/>
        <v>0</v>
      </c>
      <c r="CE2623" s="553">
        <f t="shared" si="12799"/>
        <v>0</v>
      </c>
      <c r="CF2623" s="553">
        <f t="shared" si="12800"/>
        <v>0</v>
      </c>
    </row>
    <row r="2624" spans="1:84">
      <c r="A2624" s="149"/>
      <c r="B2624" s="151" t="s">
        <v>166</v>
      </c>
      <c r="C2624" s="151"/>
      <c r="D2624" s="151"/>
      <c r="E2624" s="380" t="s">
        <v>273</v>
      </c>
      <c r="F2624" s="592">
        <v>35</v>
      </c>
      <c r="G2624" s="159">
        <v>4</v>
      </c>
      <c r="H2624" s="159">
        <v>0</v>
      </c>
      <c r="I2624" s="275">
        <f t="shared" si="12758"/>
        <v>4</v>
      </c>
      <c r="J2624" s="159"/>
      <c r="K2624" s="159"/>
      <c r="L2624" s="275">
        <f t="shared" si="12759"/>
        <v>0</v>
      </c>
      <c r="M2624" s="159"/>
      <c r="N2624" s="159"/>
      <c r="O2624" s="275">
        <f t="shared" si="12760"/>
        <v>0</v>
      </c>
      <c r="P2624" s="159"/>
      <c r="Q2624" s="159"/>
      <c r="R2624" s="275">
        <f t="shared" si="12761"/>
        <v>0</v>
      </c>
      <c r="S2624" s="500"/>
      <c r="T2624" s="275"/>
      <c r="U2624" s="275"/>
      <c r="V2624" s="275">
        <f t="shared" si="12762"/>
        <v>0</v>
      </c>
      <c r="W2624" s="275"/>
      <c r="X2624" s="275"/>
      <c r="Y2624" s="275">
        <f t="shared" si="12763"/>
        <v>0</v>
      </c>
      <c r="Z2624" s="275"/>
      <c r="AA2624" s="275"/>
      <c r="AB2624" s="275">
        <f t="shared" si="12764"/>
        <v>0</v>
      </c>
      <c r="AC2624" s="275"/>
      <c r="AD2624" s="275"/>
      <c r="AE2624" s="275">
        <f t="shared" si="12765"/>
        <v>0</v>
      </c>
      <c r="AF2624" s="500"/>
      <c r="AG2624" s="275"/>
      <c r="AH2624" s="275"/>
      <c r="AI2624" s="275">
        <f t="shared" si="12766"/>
        <v>0</v>
      </c>
      <c r="AJ2624" s="275"/>
      <c r="AK2624" s="275"/>
      <c r="AL2624" s="275">
        <f t="shared" si="12767"/>
        <v>0</v>
      </c>
      <c r="AM2624" s="275"/>
      <c r="AN2624" s="275"/>
      <c r="AO2624" s="275">
        <f t="shared" si="12768"/>
        <v>0</v>
      </c>
      <c r="AP2624" s="275"/>
      <c r="AQ2624" s="275"/>
      <c r="AR2624" s="275">
        <f t="shared" si="12769"/>
        <v>0</v>
      </c>
      <c r="AS2624" s="500"/>
      <c r="AT2624" s="275"/>
      <c r="AU2624" s="275"/>
      <c r="AV2624" s="275">
        <f t="shared" si="12770"/>
        <v>0</v>
      </c>
      <c r="AW2624" s="567">
        <f t="shared" si="12771"/>
        <v>4</v>
      </c>
      <c r="AX2624" s="567">
        <f t="shared" si="12772"/>
        <v>0</v>
      </c>
      <c r="AY2624" s="567">
        <f t="shared" si="12773"/>
        <v>4</v>
      </c>
      <c r="AZ2624" s="159"/>
      <c r="BA2624" s="159"/>
      <c r="BB2624" s="275">
        <f t="shared" si="12774"/>
        <v>0</v>
      </c>
      <c r="BC2624" s="275"/>
      <c r="BD2624" s="275"/>
      <c r="BE2624" s="275">
        <f t="shared" si="12775"/>
        <v>0</v>
      </c>
      <c r="BF2624" s="521"/>
      <c r="BG2624" s="605">
        <f t="shared" si="12776"/>
        <v>35</v>
      </c>
      <c r="BH2624" s="533">
        <f t="shared" si="12777"/>
        <v>4</v>
      </c>
      <c r="BI2624" s="533">
        <f t="shared" si="12778"/>
        <v>0</v>
      </c>
      <c r="BJ2624" s="533">
        <f t="shared" si="12779"/>
        <v>4</v>
      </c>
      <c r="BK2624" s="533">
        <f t="shared" si="12780"/>
        <v>0</v>
      </c>
      <c r="BL2624" s="533">
        <f t="shared" si="12781"/>
        <v>0</v>
      </c>
      <c r="BM2624" s="533">
        <f t="shared" si="12782"/>
        <v>0</v>
      </c>
      <c r="BN2624" s="533">
        <f t="shared" si="12783"/>
        <v>0</v>
      </c>
      <c r="BO2624" s="533">
        <f t="shared" si="12784"/>
        <v>0</v>
      </c>
      <c r="BP2624" s="533">
        <f t="shared" si="12785"/>
        <v>0</v>
      </c>
      <c r="BQ2624" s="533">
        <f t="shared" si="12786"/>
        <v>0</v>
      </c>
      <c r="BR2624" s="533">
        <f t="shared" si="12787"/>
        <v>0</v>
      </c>
      <c r="BS2624" s="533">
        <f t="shared" si="12788"/>
        <v>0</v>
      </c>
      <c r="BT2624" s="533">
        <f t="shared" si="12789"/>
        <v>0</v>
      </c>
      <c r="BU2624" s="533">
        <f t="shared" si="12790"/>
        <v>0</v>
      </c>
      <c r="BV2624" s="533">
        <f t="shared" si="12791"/>
        <v>0</v>
      </c>
      <c r="BW2624" s="536">
        <f t="shared" si="12792"/>
        <v>4</v>
      </c>
      <c r="BX2624" s="536">
        <f t="shared" si="12793"/>
        <v>0</v>
      </c>
      <c r="BY2624" s="536">
        <f t="shared" si="12794"/>
        <v>4</v>
      </c>
      <c r="BZ2624" t="s">
        <v>74</v>
      </c>
      <c r="CA2624" s="553">
        <f t="shared" si="12795"/>
        <v>0</v>
      </c>
      <c r="CB2624" s="553">
        <f t="shared" si="12796"/>
        <v>0</v>
      </c>
      <c r="CC2624" s="553">
        <f t="shared" si="12797"/>
        <v>0</v>
      </c>
      <c r="CD2624" s="553">
        <f t="shared" si="12798"/>
        <v>0</v>
      </c>
      <c r="CE2624" s="553">
        <f t="shared" si="12799"/>
        <v>0</v>
      </c>
      <c r="CF2624" s="553">
        <f t="shared" si="12800"/>
        <v>0</v>
      </c>
    </row>
    <row r="2625" spans="1:84">
      <c r="A2625" s="149"/>
      <c r="B2625" s="151"/>
      <c r="C2625" s="151"/>
      <c r="D2625" s="151"/>
      <c r="E2625" s="380"/>
      <c r="F2625" s="592"/>
      <c r="G2625" s="159"/>
      <c r="H2625" s="159"/>
      <c r="I2625" s="275"/>
      <c r="J2625" s="279"/>
      <c r="K2625" s="279"/>
      <c r="L2625" s="275"/>
      <c r="M2625" s="279"/>
      <c r="N2625" s="279"/>
      <c r="O2625" s="275"/>
      <c r="P2625" s="279"/>
      <c r="Q2625" s="159"/>
      <c r="R2625" s="275"/>
      <c r="S2625" s="500"/>
      <c r="T2625" s="275"/>
      <c r="U2625" s="275"/>
      <c r="V2625" s="275"/>
      <c r="W2625" s="275"/>
      <c r="X2625" s="275"/>
      <c r="Y2625" s="275"/>
      <c r="Z2625" s="275"/>
      <c r="AA2625" s="275"/>
      <c r="AB2625" s="275"/>
      <c r="AC2625" s="275"/>
      <c r="AD2625" s="275"/>
      <c r="AE2625" s="275"/>
      <c r="AF2625" s="500"/>
      <c r="AG2625" s="275"/>
      <c r="AH2625" s="275"/>
      <c r="AI2625" s="275"/>
      <c r="AJ2625" s="275"/>
      <c r="AK2625" s="275"/>
      <c r="AL2625" s="275"/>
      <c r="AM2625" s="275"/>
      <c r="AN2625" s="275"/>
      <c r="AO2625" s="275"/>
      <c r="AP2625" s="275"/>
      <c r="AQ2625" s="275"/>
      <c r="AR2625" s="275"/>
      <c r="AS2625" s="500"/>
      <c r="AT2625" s="275"/>
      <c r="AU2625" s="275"/>
      <c r="AV2625" s="275"/>
      <c r="AW2625" s="567"/>
      <c r="AX2625" s="567"/>
      <c r="AY2625" s="567"/>
      <c r="AZ2625" s="159"/>
      <c r="BA2625" s="159"/>
      <c r="BB2625" s="275"/>
      <c r="BC2625" s="275"/>
      <c r="BD2625" s="275"/>
      <c r="BE2625" s="275"/>
      <c r="BF2625" s="521"/>
    </row>
    <row r="2626" spans="1:84">
      <c r="A2626" s="149"/>
      <c r="B2626" s="151" t="s">
        <v>275</v>
      </c>
      <c r="C2626" s="151"/>
      <c r="D2626" s="151"/>
      <c r="E2626" s="288"/>
      <c r="F2626" s="592">
        <f>SUM(F2616,F2617,F2618,F2619,F2620,F2621,F2622,F2623,F2624)</f>
        <v>455</v>
      </c>
      <c r="G2626" s="168">
        <f t="shared" ref="G2626" si="12801">SUM(G2616,G2617,G2618,G2619,G2620,G2621,G2622,G2623,G2624)</f>
        <v>37</v>
      </c>
      <c r="H2626" s="168">
        <f t="shared" ref="H2626:BE2626" si="12802">SUM(H2616,H2617,H2618,H2619,H2620,H2621,H2622,H2623,H2624)</f>
        <v>19</v>
      </c>
      <c r="I2626" s="168">
        <f t="shared" si="12802"/>
        <v>56</v>
      </c>
      <c r="J2626" s="168">
        <f t="shared" si="12802"/>
        <v>25</v>
      </c>
      <c r="K2626" s="168">
        <f t="shared" si="12802"/>
        <v>3</v>
      </c>
      <c r="L2626" s="168">
        <f t="shared" si="12802"/>
        <v>28</v>
      </c>
      <c r="M2626" s="168">
        <f t="shared" si="12802"/>
        <v>5</v>
      </c>
      <c r="N2626" s="168">
        <f t="shared" si="12802"/>
        <v>3</v>
      </c>
      <c r="O2626" s="168">
        <f t="shared" si="12802"/>
        <v>8</v>
      </c>
      <c r="P2626" s="168">
        <f t="shared" si="12802"/>
        <v>36</v>
      </c>
      <c r="Q2626" s="168">
        <f t="shared" si="12802"/>
        <v>14</v>
      </c>
      <c r="R2626" s="168">
        <f t="shared" si="12802"/>
        <v>50</v>
      </c>
      <c r="S2626" s="502">
        <f t="shared" si="12802"/>
        <v>0</v>
      </c>
      <c r="T2626" s="168">
        <f t="shared" si="12802"/>
        <v>0</v>
      </c>
      <c r="U2626" s="168">
        <f t="shared" si="12802"/>
        <v>0</v>
      </c>
      <c r="V2626" s="168">
        <f t="shared" si="12802"/>
        <v>0</v>
      </c>
      <c r="W2626" s="168">
        <f t="shared" si="12802"/>
        <v>0</v>
      </c>
      <c r="X2626" s="168">
        <f t="shared" si="12802"/>
        <v>0</v>
      </c>
      <c r="Y2626" s="168">
        <f t="shared" si="12802"/>
        <v>0</v>
      </c>
      <c r="Z2626" s="168">
        <f t="shared" si="12802"/>
        <v>0</v>
      </c>
      <c r="AA2626" s="168">
        <f t="shared" si="12802"/>
        <v>0</v>
      </c>
      <c r="AB2626" s="168">
        <f t="shared" si="12802"/>
        <v>0</v>
      </c>
      <c r="AC2626" s="168">
        <f t="shared" si="12802"/>
        <v>0</v>
      </c>
      <c r="AD2626" s="168">
        <f t="shared" si="12802"/>
        <v>0</v>
      </c>
      <c r="AE2626" s="168">
        <f t="shared" si="12802"/>
        <v>0</v>
      </c>
      <c r="AF2626" s="502">
        <f t="shared" si="12802"/>
        <v>0</v>
      </c>
      <c r="AG2626" s="168">
        <f t="shared" si="12802"/>
        <v>0</v>
      </c>
      <c r="AH2626" s="168">
        <f t="shared" si="12802"/>
        <v>0</v>
      </c>
      <c r="AI2626" s="168">
        <f t="shared" si="12802"/>
        <v>0</v>
      </c>
      <c r="AJ2626" s="168">
        <f t="shared" si="12802"/>
        <v>0</v>
      </c>
      <c r="AK2626" s="168">
        <f t="shared" si="12802"/>
        <v>0</v>
      </c>
      <c r="AL2626" s="168">
        <f t="shared" si="12802"/>
        <v>0</v>
      </c>
      <c r="AM2626" s="168">
        <f t="shared" si="12802"/>
        <v>0</v>
      </c>
      <c r="AN2626" s="168">
        <f t="shared" si="12802"/>
        <v>0</v>
      </c>
      <c r="AO2626" s="168">
        <f t="shared" si="12802"/>
        <v>0</v>
      </c>
      <c r="AP2626" s="168">
        <f t="shared" si="12802"/>
        <v>0</v>
      </c>
      <c r="AQ2626" s="168">
        <f t="shared" si="12802"/>
        <v>0</v>
      </c>
      <c r="AR2626" s="168">
        <f t="shared" si="12802"/>
        <v>0</v>
      </c>
      <c r="AS2626" s="502">
        <f t="shared" si="12802"/>
        <v>0</v>
      </c>
      <c r="AT2626" s="168">
        <f t="shared" si="12802"/>
        <v>3</v>
      </c>
      <c r="AU2626" s="168">
        <f t="shared" si="12802"/>
        <v>4</v>
      </c>
      <c r="AV2626" s="168">
        <f t="shared" si="12802"/>
        <v>7</v>
      </c>
      <c r="AW2626" s="569">
        <f t="shared" si="12802"/>
        <v>106</v>
      </c>
      <c r="AX2626" s="569">
        <f t="shared" si="12802"/>
        <v>43</v>
      </c>
      <c r="AY2626" s="569">
        <f t="shared" si="12802"/>
        <v>149</v>
      </c>
      <c r="AZ2626" s="168">
        <f t="shared" si="12802"/>
        <v>12</v>
      </c>
      <c r="BA2626" s="168">
        <f t="shared" si="12802"/>
        <v>5</v>
      </c>
      <c r="BB2626" s="168">
        <f t="shared" si="12802"/>
        <v>17</v>
      </c>
      <c r="BC2626" s="168">
        <f t="shared" si="12802"/>
        <v>3</v>
      </c>
      <c r="BD2626" s="168">
        <f t="shared" si="12802"/>
        <v>0</v>
      </c>
      <c r="BE2626" s="168">
        <f t="shared" si="12802"/>
        <v>3</v>
      </c>
      <c r="BF2626" s="523"/>
      <c r="BG2626" s="605">
        <f>SUM(F2626,S2626,AF2626,AS2626)</f>
        <v>455</v>
      </c>
      <c r="BH2626" s="533">
        <f>SUM(G2626,T2626,AG2626)</f>
        <v>37</v>
      </c>
      <c r="BI2626" s="533">
        <f t="shared" ref="BI2626" si="12803">SUM(H2626,U2626,AH2626)</f>
        <v>19</v>
      </c>
      <c r="BJ2626" s="533">
        <f t="shared" ref="BJ2626" si="12804">SUM(I2626,V2626,AI2626)</f>
        <v>56</v>
      </c>
      <c r="BK2626" s="533">
        <f t="shared" ref="BK2626" si="12805">SUM(J2626,W2626,AJ2626)</f>
        <v>25</v>
      </c>
      <c r="BL2626" s="533">
        <f t="shared" ref="BL2626" si="12806">SUM(K2626,X2626,AK2626)</f>
        <v>3</v>
      </c>
      <c r="BM2626" s="533">
        <f t="shared" ref="BM2626" si="12807">SUM(L2626,Y2626,AL2626)</f>
        <v>28</v>
      </c>
      <c r="BN2626" s="533">
        <f>SUM(M2626,Z2626,AM2626)</f>
        <v>5</v>
      </c>
      <c r="BO2626" s="533">
        <f t="shared" ref="BO2626" si="12808">SUM(N2626,AA2626,AN2626)</f>
        <v>3</v>
      </c>
      <c r="BP2626" s="533">
        <f t="shared" ref="BP2626" si="12809">SUM(O2626,AB2626,AO2626)</f>
        <v>8</v>
      </c>
      <c r="BQ2626" s="533">
        <f t="shared" ref="BQ2626" si="12810">SUM(P2626,AC2626,AP2626)</f>
        <v>36</v>
      </c>
      <c r="BR2626" s="533">
        <f t="shared" ref="BR2626" si="12811">SUM(Q2626,AD2626,AQ2626)</f>
        <v>14</v>
      </c>
      <c r="BS2626" s="533">
        <f t="shared" ref="BS2626" si="12812">SUM(R2626,AE2626,AR2626)</f>
        <v>50</v>
      </c>
      <c r="BT2626" s="533">
        <f>AT2626</f>
        <v>3</v>
      </c>
      <c r="BU2626" s="533">
        <f t="shared" ref="BU2626" si="12813">AU2626</f>
        <v>4</v>
      </c>
      <c r="BV2626" s="533">
        <f t="shared" ref="BV2626" si="12814">AV2626</f>
        <v>7</v>
      </c>
      <c r="BW2626" s="536">
        <f>SUM(BH2626,BK2626,BN2626,BQ2626,BT2626)</f>
        <v>106</v>
      </c>
      <c r="BX2626" s="536">
        <f t="shared" ref="BX2626" si="12815">SUM(BI2626,BL2626,BO2626,BR2626,BU2626)</f>
        <v>43</v>
      </c>
      <c r="BY2626" s="536">
        <f t="shared" ref="BY2626" si="12816">SUM(BJ2626,BM2626,BP2626,BS2626,BV2626)</f>
        <v>149</v>
      </c>
      <c r="BZ2626" t="s">
        <v>74</v>
      </c>
      <c r="CA2626" s="553">
        <f>AZ2626</f>
        <v>12</v>
      </c>
      <c r="CB2626" s="553">
        <f t="shared" ref="CB2626" si="12817">BA2626</f>
        <v>5</v>
      </c>
      <c r="CC2626" s="553">
        <f t="shared" ref="CC2626" si="12818">BB2626</f>
        <v>17</v>
      </c>
      <c r="CD2626" s="553">
        <f>BC2626</f>
        <v>3</v>
      </c>
      <c r="CE2626" s="553">
        <f t="shared" ref="CE2626" si="12819">BD2626</f>
        <v>0</v>
      </c>
      <c r="CF2626" s="553">
        <f t="shared" ref="CF2626" si="12820">BE2626</f>
        <v>3</v>
      </c>
    </row>
    <row r="2627" spans="1:84">
      <c r="A2627" s="149"/>
      <c r="B2627" s="149"/>
      <c r="C2627" s="151"/>
      <c r="D2627" s="151"/>
      <c r="E2627" s="288"/>
      <c r="F2627" s="591"/>
      <c r="G2627" s="159"/>
      <c r="H2627" s="159"/>
      <c r="I2627" s="159"/>
      <c r="J2627" s="159"/>
      <c r="K2627" s="159"/>
      <c r="L2627" s="159"/>
      <c r="M2627" s="159"/>
      <c r="N2627" s="159"/>
      <c r="O2627" s="159"/>
      <c r="P2627" s="159"/>
      <c r="Q2627" s="159"/>
      <c r="R2627" s="159"/>
      <c r="S2627" s="503"/>
      <c r="T2627" s="159"/>
      <c r="U2627" s="159"/>
      <c r="V2627" s="159"/>
      <c r="W2627" s="159"/>
      <c r="X2627" s="159"/>
      <c r="Y2627" s="159"/>
      <c r="Z2627" s="159"/>
      <c r="AA2627" s="159"/>
      <c r="AB2627" s="159"/>
      <c r="AC2627" s="159"/>
      <c r="AD2627" s="159"/>
      <c r="AE2627" s="159"/>
      <c r="AF2627" s="503"/>
      <c r="AG2627" s="159"/>
      <c r="AH2627" s="159"/>
      <c r="AI2627" s="159"/>
      <c r="AJ2627" s="159"/>
      <c r="AK2627" s="159"/>
      <c r="AL2627" s="159"/>
      <c r="AM2627" s="159"/>
      <c r="AN2627" s="159"/>
      <c r="AO2627" s="159"/>
      <c r="AP2627" s="159"/>
      <c r="AQ2627" s="159"/>
      <c r="AR2627" s="159"/>
      <c r="AS2627" s="503"/>
      <c r="AT2627" s="159"/>
      <c r="AU2627" s="159"/>
      <c r="AV2627" s="159"/>
      <c r="AW2627" s="570"/>
      <c r="AX2627" s="570"/>
      <c r="AY2627" s="570"/>
      <c r="AZ2627" s="159"/>
      <c r="BA2627" s="159"/>
      <c r="BB2627" s="159"/>
      <c r="BC2627" s="159"/>
      <c r="BD2627" s="159"/>
      <c r="BE2627" s="159"/>
      <c r="BF2627" s="474"/>
    </row>
    <row r="2628" spans="1:84">
      <c r="A2628" s="149"/>
      <c r="B2628" s="151" t="s">
        <v>275</v>
      </c>
      <c r="C2628" s="151"/>
      <c r="D2628" s="151"/>
      <c r="E2628" s="375" t="s">
        <v>276</v>
      </c>
      <c r="F2628" s="592">
        <f>SUM(F2616,F2618,F2619,F2620,F2621,F2622,F2617,F2623,F2624)</f>
        <v>455</v>
      </c>
      <c r="G2628" s="168">
        <f t="shared" ref="G2628" si="12821">SUM(G2616,G2618,G2619,G2620,G2621,G2622,G2617,G2623,G2624)</f>
        <v>37</v>
      </c>
      <c r="H2628" s="168">
        <f t="shared" ref="H2628:BE2628" si="12822">SUM(H2616,H2618,H2619,H2620,H2621,H2622,H2617,H2623,H2624)</f>
        <v>19</v>
      </c>
      <c r="I2628" s="168">
        <f t="shared" si="12822"/>
        <v>56</v>
      </c>
      <c r="J2628" s="168">
        <f t="shared" si="12822"/>
        <v>25</v>
      </c>
      <c r="K2628" s="168">
        <f t="shared" si="12822"/>
        <v>3</v>
      </c>
      <c r="L2628" s="168">
        <f t="shared" si="12822"/>
        <v>28</v>
      </c>
      <c r="M2628" s="168">
        <f t="shared" si="12822"/>
        <v>5</v>
      </c>
      <c r="N2628" s="168">
        <f t="shared" si="12822"/>
        <v>3</v>
      </c>
      <c r="O2628" s="168">
        <f t="shared" si="12822"/>
        <v>8</v>
      </c>
      <c r="P2628" s="168">
        <f t="shared" si="12822"/>
        <v>36</v>
      </c>
      <c r="Q2628" s="168">
        <f t="shared" si="12822"/>
        <v>14</v>
      </c>
      <c r="R2628" s="168">
        <f t="shared" si="12822"/>
        <v>50</v>
      </c>
      <c r="S2628" s="502">
        <f t="shared" si="12822"/>
        <v>0</v>
      </c>
      <c r="T2628" s="168">
        <f t="shared" si="12822"/>
        <v>0</v>
      </c>
      <c r="U2628" s="168">
        <f t="shared" si="12822"/>
        <v>0</v>
      </c>
      <c r="V2628" s="168">
        <f t="shared" si="12822"/>
        <v>0</v>
      </c>
      <c r="W2628" s="168">
        <f t="shared" si="12822"/>
        <v>0</v>
      </c>
      <c r="X2628" s="168">
        <f t="shared" si="12822"/>
        <v>0</v>
      </c>
      <c r="Y2628" s="168">
        <f t="shared" si="12822"/>
        <v>0</v>
      </c>
      <c r="Z2628" s="168">
        <f t="shared" si="12822"/>
        <v>0</v>
      </c>
      <c r="AA2628" s="168">
        <f t="shared" si="12822"/>
        <v>0</v>
      </c>
      <c r="AB2628" s="168">
        <f t="shared" si="12822"/>
        <v>0</v>
      </c>
      <c r="AC2628" s="168">
        <f t="shared" si="12822"/>
        <v>0</v>
      </c>
      <c r="AD2628" s="168">
        <f t="shared" si="12822"/>
        <v>0</v>
      </c>
      <c r="AE2628" s="168">
        <f t="shared" si="12822"/>
        <v>0</v>
      </c>
      <c r="AF2628" s="502">
        <f t="shared" si="12822"/>
        <v>0</v>
      </c>
      <c r="AG2628" s="168">
        <f t="shared" si="12822"/>
        <v>0</v>
      </c>
      <c r="AH2628" s="168">
        <f t="shared" si="12822"/>
        <v>0</v>
      </c>
      <c r="AI2628" s="168">
        <f t="shared" si="12822"/>
        <v>0</v>
      </c>
      <c r="AJ2628" s="168">
        <f t="shared" si="12822"/>
        <v>0</v>
      </c>
      <c r="AK2628" s="168">
        <f t="shared" si="12822"/>
        <v>0</v>
      </c>
      <c r="AL2628" s="168">
        <f t="shared" si="12822"/>
        <v>0</v>
      </c>
      <c r="AM2628" s="168">
        <f t="shared" si="12822"/>
        <v>0</v>
      </c>
      <c r="AN2628" s="168">
        <f t="shared" si="12822"/>
        <v>0</v>
      </c>
      <c r="AO2628" s="168">
        <f t="shared" si="12822"/>
        <v>0</v>
      </c>
      <c r="AP2628" s="168">
        <f t="shared" si="12822"/>
        <v>0</v>
      </c>
      <c r="AQ2628" s="168">
        <f t="shared" si="12822"/>
        <v>0</v>
      </c>
      <c r="AR2628" s="168">
        <f t="shared" si="12822"/>
        <v>0</v>
      </c>
      <c r="AS2628" s="502">
        <f t="shared" si="12822"/>
        <v>0</v>
      </c>
      <c r="AT2628" s="168">
        <f t="shared" si="12822"/>
        <v>3</v>
      </c>
      <c r="AU2628" s="168">
        <f t="shared" si="12822"/>
        <v>4</v>
      </c>
      <c r="AV2628" s="168">
        <f t="shared" si="12822"/>
        <v>7</v>
      </c>
      <c r="AW2628" s="569">
        <f t="shared" si="12822"/>
        <v>106</v>
      </c>
      <c r="AX2628" s="569">
        <f t="shared" si="12822"/>
        <v>43</v>
      </c>
      <c r="AY2628" s="569">
        <f t="shared" si="12822"/>
        <v>149</v>
      </c>
      <c r="AZ2628" s="168">
        <f t="shared" si="12822"/>
        <v>12</v>
      </c>
      <c r="BA2628" s="168">
        <f t="shared" si="12822"/>
        <v>5</v>
      </c>
      <c r="BB2628" s="168">
        <f t="shared" si="12822"/>
        <v>17</v>
      </c>
      <c r="BC2628" s="168">
        <f t="shared" si="12822"/>
        <v>3</v>
      </c>
      <c r="BD2628" s="168">
        <f t="shared" si="12822"/>
        <v>0</v>
      </c>
      <c r="BE2628" s="168">
        <f t="shared" si="12822"/>
        <v>3</v>
      </c>
      <c r="BF2628" s="523"/>
      <c r="BG2628" s="605">
        <f>SUM(F2628,S2628,AF2628,AS2628)</f>
        <v>455</v>
      </c>
      <c r="BH2628" s="533">
        <f>SUM(G2628,T2628,AG2628)</f>
        <v>37</v>
      </c>
      <c r="BI2628" s="533">
        <f t="shared" ref="BI2628" si="12823">SUM(H2628,U2628,AH2628)</f>
        <v>19</v>
      </c>
      <c r="BJ2628" s="533">
        <f t="shared" ref="BJ2628" si="12824">SUM(I2628,V2628,AI2628)</f>
        <v>56</v>
      </c>
      <c r="BK2628" s="533">
        <f t="shared" ref="BK2628" si="12825">SUM(J2628,W2628,AJ2628)</f>
        <v>25</v>
      </c>
      <c r="BL2628" s="533">
        <f t="shared" ref="BL2628" si="12826">SUM(K2628,X2628,AK2628)</f>
        <v>3</v>
      </c>
      <c r="BM2628" s="533">
        <f t="shared" ref="BM2628" si="12827">SUM(L2628,Y2628,AL2628)</f>
        <v>28</v>
      </c>
      <c r="BN2628" s="533">
        <f>SUM(M2628,Z2628,AM2628)</f>
        <v>5</v>
      </c>
      <c r="BO2628" s="533">
        <f t="shared" ref="BO2628" si="12828">SUM(N2628,AA2628,AN2628)</f>
        <v>3</v>
      </c>
      <c r="BP2628" s="533">
        <f t="shared" ref="BP2628" si="12829">SUM(O2628,AB2628,AO2628)</f>
        <v>8</v>
      </c>
      <c r="BQ2628" s="533">
        <f t="shared" ref="BQ2628" si="12830">SUM(P2628,AC2628,AP2628)</f>
        <v>36</v>
      </c>
      <c r="BR2628" s="533">
        <f t="shared" ref="BR2628" si="12831">SUM(Q2628,AD2628,AQ2628)</f>
        <v>14</v>
      </c>
      <c r="BS2628" s="533">
        <f t="shared" ref="BS2628" si="12832">SUM(R2628,AE2628,AR2628)</f>
        <v>50</v>
      </c>
      <c r="BT2628" s="533">
        <f>AT2628</f>
        <v>3</v>
      </c>
      <c r="BU2628" s="533">
        <f t="shared" ref="BU2628" si="12833">AU2628</f>
        <v>4</v>
      </c>
      <c r="BV2628" s="533">
        <f t="shared" ref="BV2628" si="12834">AV2628</f>
        <v>7</v>
      </c>
      <c r="BW2628" s="536">
        <f>SUM(BH2628,BK2628,BN2628,BQ2628,BT2628)</f>
        <v>106</v>
      </c>
      <c r="BX2628" s="536">
        <f t="shared" ref="BX2628" si="12835">SUM(BI2628,BL2628,BO2628,BR2628,BU2628)</f>
        <v>43</v>
      </c>
      <c r="BY2628" s="536">
        <f t="shared" ref="BY2628" si="12836">SUM(BJ2628,BM2628,BP2628,BS2628,BV2628)</f>
        <v>149</v>
      </c>
      <c r="BZ2628" t="s">
        <v>74</v>
      </c>
      <c r="CA2628" s="553">
        <f>AZ2628</f>
        <v>12</v>
      </c>
      <c r="CB2628" s="553">
        <f t="shared" ref="CB2628" si="12837">BA2628</f>
        <v>5</v>
      </c>
      <c r="CC2628" s="553">
        <f t="shared" ref="CC2628" si="12838">BB2628</f>
        <v>17</v>
      </c>
      <c r="CD2628" s="553">
        <f>BC2628</f>
        <v>3</v>
      </c>
      <c r="CE2628" s="553">
        <f t="shared" ref="CE2628" si="12839">BD2628</f>
        <v>0</v>
      </c>
      <c r="CF2628" s="553">
        <f t="shared" ref="CF2628" si="12840">BE2628</f>
        <v>3</v>
      </c>
    </row>
    <row r="2629" spans="1:84">
      <c r="A2629" s="149"/>
      <c r="B2629" s="149" t="s">
        <v>74</v>
      </c>
      <c r="C2629" s="151"/>
      <c r="D2629" s="151"/>
      <c r="E2629" s="288"/>
      <c r="F2629" s="591"/>
      <c r="G2629" s="159"/>
      <c r="H2629" s="159"/>
      <c r="I2629" s="159"/>
      <c r="J2629" s="159"/>
      <c r="K2629" s="159"/>
      <c r="L2629" s="159"/>
      <c r="M2629" s="159"/>
      <c r="N2629" s="159"/>
      <c r="O2629" s="159"/>
      <c r="P2629" s="159"/>
      <c r="Q2629" s="159"/>
      <c r="R2629" s="159"/>
      <c r="S2629" s="503"/>
      <c r="T2629" s="159"/>
      <c r="U2629" s="159"/>
      <c r="V2629" s="159"/>
      <c r="W2629" s="159"/>
      <c r="X2629" s="159"/>
      <c r="Y2629" s="159"/>
      <c r="Z2629" s="159"/>
      <c r="AA2629" s="159"/>
      <c r="AB2629" s="159"/>
      <c r="AC2629" s="159"/>
      <c r="AD2629" s="159"/>
      <c r="AE2629" s="159"/>
      <c r="AF2629" s="503"/>
      <c r="AG2629" s="159"/>
      <c r="AH2629" s="159"/>
      <c r="AI2629" s="159"/>
      <c r="AJ2629" s="159"/>
      <c r="AK2629" s="159"/>
      <c r="AL2629" s="159"/>
      <c r="AM2629" s="159"/>
      <c r="AN2629" s="159"/>
      <c r="AO2629" s="159"/>
      <c r="AP2629" s="159"/>
      <c r="AQ2629" s="159"/>
      <c r="AR2629" s="159"/>
      <c r="AS2629" s="503"/>
      <c r="AT2629" s="159"/>
      <c r="AU2629" s="159"/>
      <c r="AV2629" s="159"/>
      <c r="AW2629" s="570"/>
      <c r="AX2629" s="570"/>
      <c r="AY2629" s="570"/>
      <c r="AZ2629" s="159"/>
      <c r="BA2629" s="159"/>
      <c r="BB2629" s="159"/>
      <c r="BC2629" s="159"/>
      <c r="BD2629" s="159"/>
      <c r="BE2629" s="159"/>
      <c r="BF2629" s="474"/>
    </row>
    <row r="2630" spans="1:84" ht="13.5">
      <c r="A2630" s="149"/>
      <c r="B2630" s="151" t="s">
        <v>105</v>
      </c>
      <c r="C2630" s="151"/>
      <c r="D2630" s="151"/>
      <c r="E2630" s="288"/>
      <c r="F2630" s="603"/>
      <c r="G2630" s="159"/>
      <c r="H2630" s="159"/>
      <c r="I2630" s="159"/>
      <c r="J2630" s="159"/>
      <c r="K2630" s="159"/>
      <c r="L2630" s="159"/>
      <c r="M2630" s="159"/>
      <c r="N2630" s="159"/>
      <c r="O2630" s="159"/>
      <c r="P2630" s="159"/>
      <c r="Q2630" s="159"/>
      <c r="R2630" s="159"/>
      <c r="S2630" s="503"/>
      <c r="T2630" s="159"/>
      <c r="U2630" s="159"/>
      <c r="V2630" s="159"/>
      <c r="W2630" s="159"/>
      <c r="X2630" s="159"/>
      <c r="Y2630" s="159"/>
      <c r="Z2630" s="159"/>
      <c r="AA2630" s="159"/>
      <c r="AB2630" s="159"/>
      <c r="AC2630" s="159"/>
      <c r="AD2630" s="159"/>
      <c r="AE2630" s="159"/>
      <c r="AF2630" s="503"/>
      <c r="AG2630" s="159"/>
      <c r="AH2630" s="159"/>
      <c r="AI2630" s="159"/>
      <c r="AJ2630" s="159"/>
      <c r="AK2630" s="159"/>
      <c r="AL2630" s="159"/>
      <c r="AM2630" s="159"/>
      <c r="AN2630" s="159"/>
      <c r="AO2630" s="159"/>
      <c r="AP2630" s="159"/>
      <c r="AQ2630" s="159"/>
      <c r="AR2630" s="159"/>
      <c r="AS2630" s="503"/>
      <c r="AT2630" s="159"/>
      <c r="AU2630" s="159"/>
      <c r="AV2630" s="159"/>
      <c r="AW2630" s="570"/>
      <c r="AX2630" s="570"/>
      <c r="AY2630" s="570"/>
      <c r="AZ2630" s="159"/>
      <c r="BA2630" s="159"/>
      <c r="BB2630" s="159"/>
      <c r="BC2630" s="159"/>
      <c r="BD2630" s="159"/>
      <c r="BE2630" s="159"/>
      <c r="BF2630" s="474"/>
    </row>
    <row r="2631" spans="1:84" ht="13.5">
      <c r="A2631" s="149"/>
      <c r="B2631" s="149"/>
      <c r="C2631" s="151"/>
      <c r="D2631" s="151"/>
      <c r="E2631" s="379" t="s">
        <v>1048</v>
      </c>
      <c r="F2631" s="603"/>
      <c r="G2631" s="159"/>
      <c r="H2631" s="159"/>
      <c r="I2631" s="275"/>
      <c r="J2631" s="159"/>
      <c r="K2631" s="159"/>
      <c r="L2631" s="275"/>
      <c r="M2631" s="159"/>
      <c r="N2631" s="159"/>
      <c r="O2631" s="275"/>
      <c r="P2631" s="159"/>
      <c r="Q2631" s="159"/>
      <c r="R2631" s="275"/>
      <c r="S2631" s="500"/>
      <c r="T2631" s="275"/>
      <c r="U2631" s="275"/>
      <c r="V2631" s="275"/>
      <c r="W2631" s="275"/>
      <c r="X2631" s="275"/>
      <c r="Y2631" s="275"/>
      <c r="Z2631" s="275"/>
      <c r="AA2631" s="275"/>
      <c r="AB2631" s="275"/>
      <c r="AC2631" s="275"/>
      <c r="AD2631" s="275"/>
      <c r="AE2631" s="275"/>
      <c r="AF2631" s="500"/>
      <c r="AG2631" s="275"/>
      <c r="AH2631" s="275"/>
      <c r="AI2631" s="275"/>
      <c r="AJ2631" s="275"/>
      <c r="AK2631" s="275"/>
      <c r="AL2631" s="275"/>
      <c r="AM2631" s="275"/>
      <c r="AN2631" s="275"/>
      <c r="AO2631" s="275"/>
      <c r="AP2631" s="275"/>
      <c r="AQ2631" s="275"/>
      <c r="AR2631" s="275"/>
      <c r="AS2631" s="500"/>
      <c r="AT2631" s="275"/>
      <c r="AU2631" s="275"/>
      <c r="AV2631" s="275"/>
      <c r="AW2631" s="567"/>
      <c r="AX2631" s="567"/>
      <c r="AY2631" s="567"/>
      <c r="AZ2631" s="159"/>
      <c r="BA2631" s="159"/>
      <c r="BB2631" s="159"/>
      <c r="BC2631" s="275"/>
      <c r="BD2631" s="275"/>
      <c r="BE2631" s="275"/>
      <c r="BF2631" s="521"/>
    </row>
    <row r="2632" spans="1:84">
      <c r="A2632" s="149"/>
      <c r="B2632" s="149"/>
      <c r="C2632" s="151"/>
      <c r="D2632" s="151"/>
      <c r="E2632" s="379"/>
      <c r="F2632" s="592">
        <v>80</v>
      </c>
      <c r="G2632" s="159">
        <v>6</v>
      </c>
      <c r="H2632" s="159">
        <v>12</v>
      </c>
      <c r="I2632" s="275">
        <f t="shared" ref="I2632" si="12841">SUM(G2632:H2632)</f>
        <v>18</v>
      </c>
      <c r="J2632" s="159">
        <v>2</v>
      </c>
      <c r="K2632" s="159">
        <v>1</v>
      </c>
      <c r="L2632" s="275">
        <f t="shared" ref="L2632" si="12842">SUM(J2632:K2632)</f>
        <v>3</v>
      </c>
      <c r="M2632" s="159">
        <v>0</v>
      </c>
      <c r="N2632" s="159">
        <v>0</v>
      </c>
      <c r="O2632" s="275">
        <f t="shared" ref="O2632" si="12843">SUM(M2632:N2632)</f>
        <v>0</v>
      </c>
      <c r="P2632" s="159">
        <v>1</v>
      </c>
      <c r="Q2632" s="159">
        <v>4</v>
      </c>
      <c r="R2632" s="275">
        <f t="shared" ref="R2632" si="12844">SUM(P2632:Q2632)</f>
        <v>5</v>
      </c>
      <c r="S2632" s="500"/>
      <c r="T2632" s="275"/>
      <c r="U2632" s="275"/>
      <c r="V2632" s="275">
        <f t="shared" ref="V2632" si="12845">SUM(T2632:U2632)</f>
        <v>0</v>
      </c>
      <c r="W2632" s="275"/>
      <c r="X2632" s="275"/>
      <c r="Y2632" s="275">
        <f t="shared" ref="Y2632" si="12846">SUM(W2632:X2632)</f>
        <v>0</v>
      </c>
      <c r="Z2632" s="275"/>
      <c r="AA2632" s="275"/>
      <c r="AB2632" s="275">
        <f t="shared" ref="AB2632" si="12847">SUM(Z2632:AA2632)</f>
        <v>0</v>
      </c>
      <c r="AC2632" s="275"/>
      <c r="AD2632" s="275"/>
      <c r="AE2632" s="275">
        <f t="shared" ref="AE2632" si="12848">SUM(AC2632:AD2632)</f>
        <v>0</v>
      </c>
      <c r="AF2632" s="500"/>
      <c r="AG2632" s="275"/>
      <c r="AH2632" s="275"/>
      <c r="AI2632" s="275">
        <f t="shared" ref="AI2632" si="12849">SUM(AG2632:AH2632)</f>
        <v>0</v>
      </c>
      <c r="AJ2632" s="275"/>
      <c r="AK2632" s="275"/>
      <c r="AL2632" s="275">
        <f t="shared" ref="AL2632" si="12850">SUM(AJ2632:AK2632)</f>
        <v>0</v>
      </c>
      <c r="AM2632" s="275"/>
      <c r="AN2632" s="275"/>
      <c r="AO2632" s="275">
        <f t="shared" ref="AO2632" si="12851">SUM(AM2632:AN2632)</f>
        <v>0</v>
      </c>
      <c r="AP2632" s="275"/>
      <c r="AQ2632" s="275"/>
      <c r="AR2632" s="275">
        <f t="shared" ref="AR2632" si="12852">SUM(AP2632:AQ2632)</f>
        <v>0</v>
      </c>
      <c r="AS2632" s="500"/>
      <c r="AT2632" s="275"/>
      <c r="AU2632" s="275"/>
      <c r="AV2632" s="275">
        <f>SUM(AT2632:AU2632)</f>
        <v>0</v>
      </c>
      <c r="AW2632" s="567">
        <f t="shared" ref="AW2632" si="12853">SUM(G2632,J2632,M2632,P2632,T2632,W2632,Z2632,AC2632,AG2632,AJ2632,AM2632,AP2632,AT2632)</f>
        <v>9</v>
      </c>
      <c r="AX2632" s="567">
        <f t="shared" ref="AX2632" si="12854">SUM(H2632,K2632,N2632,Q2632,U2632,X2632,AA2632,AD2632,AH2632,AK2632,AN2632,AQ2632,AU2632)</f>
        <v>17</v>
      </c>
      <c r="AY2632" s="567">
        <f t="shared" ref="AY2632" si="12855">SUM(I2632,L2632,O2632,R2632,V2632,Y2632,AB2632,AE2632,AI2632,AL2632,AO2632,AR2632,AV2632)</f>
        <v>26</v>
      </c>
      <c r="AZ2632" s="159"/>
      <c r="BA2632" s="159"/>
      <c r="BB2632" s="275">
        <f t="shared" ref="BB2632" si="12856">SUM(AZ2632:BA2632)</f>
        <v>0</v>
      </c>
      <c r="BC2632" s="275"/>
      <c r="BD2632" s="275"/>
      <c r="BE2632" s="275">
        <f t="shared" ref="BE2632" si="12857">SUM(BC2632:BD2632)</f>
        <v>0</v>
      </c>
      <c r="BF2632" s="521"/>
      <c r="BG2632" s="605">
        <f>SUM(F2632,S2632,AF2632,AS2632)</f>
        <v>80</v>
      </c>
      <c r="BH2632" s="533">
        <f>SUM(G2632,T2632,AG2632)</f>
        <v>6</v>
      </c>
      <c r="BI2632" s="533">
        <f t="shared" ref="BI2632" si="12858">SUM(H2632,U2632,AH2632)</f>
        <v>12</v>
      </c>
      <c r="BJ2632" s="533">
        <f t="shared" ref="BJ2632" si="12859">SUM(I2632,V2632,AI2632)</f>
        <v>18</v>
      </c>
      <c r="BK2632" s="533">
        <f t="shared" ref="BK2632" si="12860">SUM(J2632,W2632,AJ2632)</f>
        <v>2</v>
      </c>
      <c r="BL2632" s="533">
        <f t="shared" ref="BL2632" si="12861">SUM(K2632,X2632,AK2632)</f>
        <v>1</v>
      </c>
      <c r="BM2632" s="533">
        <f t="shared" ref="BM2632" si="12862">SUM(L2632,Y2632,AL2632)</f>
        <v>3</v>
      </c>
      <c r="BN2632" s="533">
        <f>SUM(M2632,Z2632,AM2632)</f>
        <v>0</v>
      </c>
      <c r="BO2632" s="533">
        <f t="shared" ref="BO2632" si="12863">SUM(N2632,AA2632,AN2632)</f>
        <v>0</v>
      </c>
      <c r="BP2632" s="533">
        <f t="shared" ref="BP2632" si="12864">SUM(O2632,AB2632,AO2632)</f>
        <v>0</v>
      </c>
      <c r="BQ2632" s="533">
        <f t="shared" ref="BQ2632" si="12865">SUM(P2632,AC2632,AP2632)</f>
        <v>1</v>
      </c>
      <c r="BR2632" s="533">
        <f t="shared" ref="BR2632" si="12866">SUM(Q2632,AD2632,AQ2632)</f>
        <v>4</v>
      </c>
      <c r="BS2632" s="533">
        <f t="shared" ref="BS2632" si="12867">SUM(R2632,AE2632,AR2632)</f>
        <v>5</v>
      </c>
      <c r="BT2632" s="533">
        <f>AT2632</f>
        <v>0</v>
      </c>
      <c r="BU2632" s="533">
        <f t="shared" ref="BU2632" si="12868">AU2632</f>
        <v>0</v>
      </c>
      <c r="BV2632" s="533">
        <f t="shared" ref="BV2632" si="12869">AV2632</f>
        <v>0</v>
      </c>
      <c r="BW2632" s="536">
        <f>SUM(BH2632,BK2632,BN2632,BQ2632,BT2632)</f>
        <v>9</v>
      </c>
      <c r="BX2632" s="536">
        <f t="shared" ref="BX2632" si="12870">SUM(BI2632,BL2632,BO2632,BR2632,BU2632)</f>
        <v>17</v>
      </c>
      <c r="BY2632" s="536">
        <f t="shared" ref="BY2632" si="12871">SUM(BJ2632,BM2632,BP2632,BS2632,BV2632)</f>
        <v>26</v>
      </c>
      <c r="BZ2632" t="s">
        <v>74</v>
      </c>
      <c r="CA2632" s="553">
        <f>AZ2632</f>
        <v>0</v>
      </c>
      <c r="CB2632" s="553">
        <f t="shared" ref="CB2632" si="12872">BA2632</f>
        <v>0</v>
      </c>
      <c r="CC2632" s="553">
        <f t="shared" ref="CC2632" si="12873">BB2632</f>
        <v>0</v>
      </c>
      <c r="CD2632" s="553">
        <f>BC2632</f>
        <v>0</v>
      </c>
      <c r="CE2632" s="553">
        <f t="shared" ref="CE2632" si="12874">BD2632</f>
        <v>0</v>
      </c>
      <c r="CF2632" s="553">
        <f t="shared" ref="CF2632" si="12875">BE2632</f>
        <v>0</v>
      </c>
    </row>
    <row r="2633" spans="1:84">
      <c r="A2633" s="149"/>
      <c r="B2633" s="151" t="s">
        <v>5</v>
      </c>
      <c r="C2633" s="151"/>
      <c r="D2633" s="151"/>
      <c r="E2633" s="379"/>
      <c r="F2633" s="592" t="s">
        <v>74</v>
      </c>
      <c r="G2633" s="159"/>
      <c r="H2633" s="159"/>
      <c r="I2633" s="275"/>
      <c r="J2633" s="159"/>
      <c r="K2633" s="159"/>
      <c r="L2633" s="275"/>
      <c r="M2633" s="159"/>
      <c r="N2633" s="159"/>
      <c r="O2633" s="275"/>
      <c r="P2633" s="159"/>
      <c r="Q2633" s="159"/>
      <c r="R2633" s="275"/>
      <c r="S2633" s="500"/>
      <c r="T2633" s="275"/>
      <c r="U2633" s="275"/>
      <c r="V2633" s="275"/>
      <c r="W2633" s="275"/>
      <c r="X2633" s="275"/>
      <c r="Y2633" s="275"/>
      <c r="Z2633" s="275"/>
      <c r="AA2633" s="275"/>
      <c r="AB2633" s="275"/>
      <c r="AC2633" s="275"/>
      <c r="AD2633" s="275"/>
      <c r="AE2633" s="275"/>
      <c r="AF2633" s="500"/>
      <c r="AG2633" s="275"/>
      <c r="AH2633" s="275"/>
      <c r="AI2633" s="275"/>
      <c r="AJ2633" s="275"/>
      <c r="AK2633" s="275"/>
      <c r="AL2633" s="275"/>
      <c r="AM2633" s="275"/>
      <c r="AN2633" s="275"/>
      <c r="AO2633" s="275"/>
      <c r="AP2633" s="275"/>
      <c r="AQ2633" s="275"/>
      <c r="AR2633" s="275"/>
      <c r="AS2633" s="500"/>
      <c r="AT2633" s="275"/>
      <c r="AU2633" s="275"/>
      <c r="AV2633" s="275"/>
      <c r="AW2633" s="567"/>
      <c r="AX2633" s="567"/>
      <c r="AY2633" s="567"/>
      <c r="AZ2633" s="159"/>
      <c r="BA2633" s="159"/>
      <c r="BB2633" s="275"/>
      <c r="BC2633" s="275"/>
      <c r="BD2633" s="275"/>
      <c r="BE2633" s="275"/>
      <c r="BF2633" s="521"/>
    </row>
    <row r="2634" spans="1:84">
      <c r="A2634" s="149"/>
      <c r="B2634" s="151"/>
      <c r="C2634" s="151"/>
      <c r="D2634" s="151"/>
      <c r="E2634" s="375" t="s">
        <v>273</v>
      </c>
      <c r="F2634" s="592">
        <v>15</v>
      </c>
      <c r="G2634" s="159"/>
      <c r="H2634" s="159"/>
      <c r="I2634" s="275">
        <f t="shared" ref="I2634" si="12876">SUM(G2634:H2634)</f>
        <v>0</v>
      </c>
      <c r="J2634" s="159"/>
      <c r="K2634" s="159"/>
      <c r="L2634" s="275">
        <f t="shared" ref="L2634" si="12877">SUM(J2634:K2634)</f>
        <v>0</v>
      </c>
      <c r="M2634" s="159"/>
      <c r="N2634" s="159"/>
      <c r="O2634" s="275">
        <f t="shared" ref="O2634" si="12878">SUM(M2634:N2634)</f>
        <v>0</v>
      </c>
      <c r="P2634" s="159"/>
      <c r="Q2634" s="159"/>
      <c r="R2634" s="275">
        <f t="shared" ref="R2634" si="12879">SUM(P2634:Q2634)</f>
        <v>0</v>
      </c>
      <c r="S2634" s="500"/>
      <c r="T2634" s="275"/>
      <c r="U2634" s="275"/>
      <c r="V2634" s="275">
        <f t="shared" ref="V2634" si="12880">SUM(T2634:U2634)</f>
        <v>0</v>
      </c>
      <c r="W2634" s="275"/>
      <c r="X2634" s="275"/>
      <c r="Y2634" s="275">
        <f t="shared" ref="Y2634" si="12881">SUM(W2634:X2634)</f>
        <v>0</v>
      </c>
      <c r="Z2634" s="275"/>
      <c r="AA2634" s="275"/>
      <c r="AB2634" s="275">
        <f t="shared" ref="AB2634" si="12882">SUM(Z2634:AA2634)</f>
        <v>0</v>
      </c>
      <c r="AC2634" s="275"/>
      <c r="AD2634" s="275"/>
      <c r="AE2634" s="275">
        <f t="shared" ref="AE2634" si="12883">SUM(AC2634:AD2634)</f>
        <v>0</v>
      </c>
      <c r="AF2634" s="500"/>
      <c r="AG2634" s="275"/>
      <c r="AH2634" s="275"/>
      <c r="AI2634" s="275">
        <f t="shared" ref="AI2634" si="12884">SUM(AG2634:AH2634)</f>
        <v>0</v>
      </c>
      <c r="AJ2634" s="275"/>
      <c r="AK2634" s="275"/>
      <c r="AL2634" s="275">
        <f t="shared" ref="AL2634" si="12885">SUM(AJ2634:AK2634)</f>
        <v>0</v>
      </c>
      <c r="AM2634" s="275"/>
      <c r="AN2634" s="275"/>
      <c r="AO2634" s="275">
        <f t="shared" ref="AO2634" si="12886">SUM(AM2634:AN2634)</f>
        <v>0</v>
      </c>
      <c r="AP2634" s="275"/>
      <c r="AQ2634" s="275"/>
      <c r="AR2634" s="275">
        <f t="shared" ref="AR2634" si="12887">SUM(AP2634:AQ2634)</f>
        <v>0</v>
      </c>
      <c r="AS2634" s="500"/>
      <c r="AT2634" s="275"/>
      <c r="AU2634" s="275"/>
      <c r="AV2634" s="275">
        <f>SUM(AT2634:AU2634)</f>
        <v>0</v>
      </c>
      <c r="AW2634" s="567">
        <f t="shared" ref="AW2634" si="12888">SUM(G2634,J2634,M2634,P2634,T2634,W2634,Z2634,AC2634,AG2634,AJ2634,AM2634,AP2634,AT2634)</f>
        <v>0</v>
      </c>
      <c r="AX2634" s="567">
        <f t="shared" ref="AX2634" si="12889">SUM(H2634,K2634,N2634,Q2634,U2634,X2634,AA2634,AD2634,AH2634,AK2634,AN2634,AQ2634,AU2634)</f>
        <v>0</v>
      </c>
      <c r="AY2634" s="567">
        <f t="shared" ref="AY2634" si="12890">SUM(I2634,L2634,O2634,R2634,V2634,Y2634,AB2634,AE2634,AI2634,AL2634,AO2634,AR2634,AV2634)</f>
        <v>0</v>
      </c>
      <c r="AZ2634" s="159"/>
      <c r="BA2634" s="159"/>
      <c r="BB2634" s="275">
        <f t="shared" ref="BB2634" si="12891">SUM(AZ2634:BA2634)</f>
        <v>0</v>
      </c>
      <c r="BC2634" s="275"/>
      <c r="BD2634" s="275"/>
      <c r="BE2634" s="275">
        <f t="shared" ref="BE2634" si="12892">SUM(BC2634:BD2634)</f>
        <v>0</v>
      </c>
      <c r="BF2634" s="521"/>
      <c r="BG2634" s="605">
        <f>SUM(F2634,S2634,AF2634,AS2634)</f>
        <v>15</v>
      </c>
      <c r="BH2634" s="533">
        <f>SUM(G2634,T2634,AG2634)</f>
        <v>0</v>
      </c>
      <c r="BI2634" s="533">
        <f t="shared" ref="BI2634" si="12893">SUM(H2634,U2634,AH2634)</f>
        <v>0</v>
      </c>
      <c r="BJ2634" s="533">
        <f t="shared" ref="BJ2634" si="12894">SUM(I2634,V2634,AI2634)</f>
        <v>0</v>
      </c>
      <c r="BK2634" s="533">
        <f t="shared" ref="BK2634" si="12895">SUM(J2634,W2634,AJ2634)</f>
        <v>0</v>
      </c>
      <c r="BL2634" s="533">
        <f t="shared" ref="BL2634" si="12896">SUM(K2634,X2634,AK2634)</f>
        <v>0</v>
      </c>
      <c r="BM2634" s="533">
        <f t="shared" ref="BM2634" si="12897">SUM(L2634,Y2634,AL2634)</f>
        <v>0</v>
      </c>
      <c r="BN2634" s="533">
        <f>SUM(M2634,Z2634,AM2634)</f>
        <v>0</v>
      </c>
      <c r="BO2634" s="533">
        <f t="shared" ref="BO2634" si="12898">SUM(N2634,AA2634,AN2634)</f>
        <v>0</v>
      </c>
      <c r="BP2634" s="533">
        <f t="shared" ref="BP2634" si="12899">SUM(O2634,AB2634,AO2634)</f>
        <v>0</v>
      </c>
      <c r="BQ2634" s="533">
        <f t="shared" ref="BQ2634" si="12900">SUM(P2634,AC2634,AP2634)</f>
        <v>0</v>
      </c>
      <c r="BR2634" s="533">
        <f t="shared" ref="BR2634" si="12901">SUM(Q2634,AD2634,AQ2634)</f>
        <v>0</v>
      </c>
      <c r="BS2634" s="533">
        <f t="shared" ref="BS2634" si="12902">SUM(R2634,AE2634,AR2634)</f>
        <v>0</v>
      </c>
      <c r="BT2634" s="533">
        <f>AT2634</f>
        <v>0</v>
      </c>
      <c r="BU2634" s="533">
        <f t="shared" ref="BU2634" si="12903">AU2634</f>
        <v>0</v>
      </c>
      <c r="BV2634" s="533">
        <f t="shared" ref="BV2634" si="12904">AV2634</f>
        <v>0</v>
      </c>
      <c r="BW2634" s="536">
        <f>SUM(BH2634,BK2634,BN2634,BQ2634,BT2634)</f>
        <v>0</v>
      </c>
      <c r="BX2634" s="536">
        <f t="shared" ref="BX2634" si="12905">SUM(BI2634,BL2634,BO2634,BR2634,BU2634)</f>
        <v>0</v>
      </c>
      <c r="BY2634" s="536">
        <f t="shared" ref="BY2634" si="12906">SUM(BJ2634,BM2634,BP2634,BS2634,BV2634)</f>
        <v>0</v>
      </c>
      <c r="BZ2634" t="s">
        <v>74</v>
      </c>
      <c r="CA2634" s="553">
        <f>AZ2634</f>
        <v>0</v>
      </c>
      <c r="CB2634" s="553">
        <f t="shared" ref="CB2634" si="12907">BA2634</f>
        <v>0</v>
      </c>
      <c r="CC2634" s="553">
        <f t="shared" ref="CC2634" si="12908">BB2634</f>
        <v>0</v>
      </c>
      <c r="CD2634" s="553">
        <f>BC2634</f>
        <v>0</v>
      </c>
      <c r="CE2634" s="553">
        <f t="shared" ref="CE2634" si="12909">BD2634</f>
        <v>0</v>
      </c>
      <c r="CF2634" s="553">
        <f t="shared" ref="CF2634" si="12910">BE2634</f>
        <v>0</v>
      </c>
    </row>
    <row r="2635" spans="1:84">
      <c r="A2635" s="149"/>
      <c r="B2635" s="151" t="s">
        <v>74</v>
      </c>
      <c r="C2635" s="151"/>
      <c r="D2635" s="151"/>
      <c r="E2635" s="375"/>
      <c r="F2635" s="592"/>
      <c r="G2635" s="159"/>
      <c r="H2635" s="159"/>
      <c r="I2635" s="275"/>
      <c r="J2635" s="159"/>
      <c r="K2635" s="159"/>
      <c r="L2635" s="275"/>
      <c r="M2635" s="159"/>
      <c r="N2635" s="159"/>
      <c r="O2635" s="275"/>
      <c r="P2635" s="159"/>
      <c r="Q2635" s="159"/>
      <c r="R2635" s="275"/>
      <c r="S2635" s="500"/>
      <c r="T2635" s="275"/>
      <c r="U2635" s="275"/>
      <c r="V2635" s="275"/>
      <c r="W2635" s="275"/>
      <c r="X2635" s="275"/>
      <c r="Y2635" s="275"/>
      <c r="Z2635" s="275"/>
      <c r="AA2635" s="275"/>
      <c r="AB2635" s="275"/>
      <c r="AC2635" s="275"/>
      <c r="AD2635" s="275"/>
      <c r="AE2635" s="275"/>
      <c r="AF2635" s="500"/>
      <c r="AG2635" s="275"/>
      <c r="AH2635" s="275"/>
      <c r="AI2635" s="275"/>
      <c r="AJ2635" s="275"/>
      <c r="AK2635" s="275"/>
      <c r="AL2635" s="275"/>
      <c r="AM2635" s="275"/>
      <c r="AN2635" s="275"/>
      <c r="AO2635" s="275"/>
      <c r="AP2635" s="275"/>
      <c r="AQ2635" s="275"/>
      <c r="AR2635" s="275"/>
      <c r="AS2635" s="500"/>
      <c r="AT2635" s="275"/>
      <c r="AU2635" s="275"/>
      <c r="AV2635" s="275"/>
      <c r="AW2635" s="567"/>
      <c r="AX2635" s="567"/>
      <c r="AY2635" s="567"/>
      <c r="AZ2635" s="159"/>
      <c r="BA2635" s="159"/>
      <c r="BB2635" s="275"/>
      <c r="BC2635" s="275"/>
      <c r="BD2635" s="275"/>
      <c r="BE2635" s="275"/>
      <c r="BF2635" s="521"/>
    </row>
    <row r="2636" spans="1:84">
      <c r="A2636" s="149"/>
      <c r="B2636" s="151" t="s">
        <v>672</v>
      </c>
      <c r="C2636" s="151"/>
      <c r="D2636" s="151" t="s">
        <v>761</v>
      </c>
      <c r="E2636" s="375" t="s">
        <v>766</v>
      </c>
      <c r="F2636" s="592"/>
      <c r="G2636" s="159"/>
      <c r="H2636" s="159"/>
      <c r="I2636" s="275"/>
      <c r="J2636" s="159"/>
      <c r="K2636" s="159"/>
      <c r="L2636" s="275"/>
      <c r="M2636" s="159"/>
      <c r="N2636" s="159"/>
      <c r="O2636" s="275"/>
      <c r="P2636" s="159"/>
      <c r="Q2636" s="159"/>
      <c r="R2636" s="275"/>
      <c r="S2636" s="500"/>
      <c r="T2636" s="275"/>
      <c r="U2636" s="275"/>
      <c r="V2636" s="275"/>
      <c r="W2636" s="275"/>
      <c r="X2636" s="275"/>
      <c r="Y2636" s="275"/>
      <c r="Z2636" s="275"/>
      <c r="AA2636" s="275"/>
      <c r="AB2636" s="275"/>
      <c r="AC2636" s="275"/>
      <c r="AD2636" s="275"/>
      <c r="AE2636" s="275"/>
      <c r="AF2636" s="500"/>
      <c r="AG2636" s="275"/>
      <c r="AH2636" s="275"/>
      <c r="AI2636" s="275"/>
      <c r="AJ2636" s="275"/>
      <c r="AK2636" s="275"/>
      <c r="AL2636" s="275"/>
      <c r="AM2636" s="275"/>
      <c r="AN2636" s="275"/>
      <c r="AO2636" s="275"/>
      <c r="AP2636" s="275"/>
      <c r="AQ2636" s="275"/>
      <c r="AR2636" s="275"/>
      <c r="AS2636" s="500"/>
      <c r="AT2636" s="275"/>
      <c r="AU2636" s="275"/>
      <c r="AV2636" s="275"/>
      <c r="AW2636" s="567"/>
      <c r="AX2636" s="567"/>
      <c r="AY2636" s="567"/>
      <c r="AZ2636" s="159"/>
      <c r="BA2636" s="159"/>
      <c r="BB2636" s="275"/>
      <c r="BC2636" s="275"/>
      <c r="BD2636" s="275"/>
      <c r="BE2636" s="275"/>
      <c r="BF2636" s="521"/>
    </row>
    <row r="2637" spans="1:84">
      <c r="A2637" s="149"/>
      <c r="B2637" s="151"/>
      <c r="C2637" s="151"/>
      <c r="D2637" s="151" t="s">
        <v>761</v>
      </c>
      <c r="E2637" s="375"/>
      <c r="F2637" s="592">
        <v>25</v>
      </c>
      <c r="G2637" s="159"/>
      <c r="H2637" s="159"/>
      <c r="I2637" s="275">
        <f t="shared" ref="I2637:I2638" si="12911">SUM(G2637:H2637)</f>
        <v>0</v>
      </c>
      <c r="J2637" s="159"/>
      <c r="K2637" s="159"/>
      <c r="L2637" s="275">
        <f t="shared" ref="L2637:L2638" si="12912">SUM(J2637:K2637)</f>
        <v>0</v>
      </c>
      <c r="M2637" s="159"/>
      <c r="N2637" s="159"/>
      <c r="O2637" s="275">
        <f t="shared" ref="O2637:O2638" si="12913">SUM(M2637:N2637)</f>
        <v>0</v>
      </c>
      <c r="P2637" s="159"/>
      <c r="Q2637" s="159"/>
      <c r="R2637" s="275">
        <f t="shared" ref="R2637:R2638" si="12914">SUM(P2637:Q2637)</f>
        <v>0</v>
      </c>
      <c r="S2637" s="500"/>
      <c r="T2637" s="275"/>
      <c r="U2637" s="275"/>
      <c r="V2637" s="275">
        <f>SUM(T2637:U2637)</f>
        <v>0</v>
      </c>
      <c r="W2637" s="275"/>
      <c r="X2637" s="275"/>
      <c r="Y2637" s="275">
        <f t="shared" ref="Y2637:Y2638" si="12915">SUM(W2637:X2637)</f>
        <v>0</v>
      </c>
      <c r="Z2637" s="275"/>
      <c r="AA2637" s="275"/>
      <c r="AB2637" s="275">
        <f t="shared" ref="AB2637:AB2638" si="12916">SUM(Z2637:AA2637)</f>
        <v>0</v>
      </c>
      <c r="AC2637" s="275"/>
      <c r="AD2637" s="275"/>
      <c r="AE2637" s="275">
        <f t="shared" ref="AE2637:AE2638" si="12917">SUM(AC2637:AD2637)</f>
        <v>0</v>
      </c>
      <c r="AF2637" s="500"/>
      <c r="AG2637" s="275"/>
      <c r="AH2637" s="275"/>
      <c r="AI2637" s="275">
        <f t="shared" ref="AI2637:AI2638" si="12918">SUM(AG2637:AH2637)</f>
        <v>0</v>
      </c>
      <c r="AJ2637" s="275"/>
      <c r="AK2637" s="275"/>
      <c r="AL2637" s="275">
        <f t="shared" ref="AL2637:AL2638" si="12919">SUM(AJ2637:AK2637)</f>
        <v>0</v>
      </c>
      <c r="AM2637" s="275"/>
      <c r="AN2637" s="275"/>
      <c r="AO2637" s="275">
        <f t="shared" ref="AO2637:AO2638" si="12920">SUM(AM2637:AN2637)</f>
        <v>0</v>
      </c>
      <c r="AP2637" s="275"/>
      <c r="AQ2637" s="275"/>
      <c r="AR2637" s="275">
        <f t="shared" ref="AR2637:AR2638" si="12921">SUM(AP2637:AQ2637)</f>
        <v>0</v>
      </c>
      <c r="AS2637" s="500"/>
      <c r="AT2637" s="275"/>
      <c r="AU2637" s="275"/>
      <c r="AV2637" s="275">
        <f>SUM(AT2637:AU2637)</f>
        <v>0</v>
      </c>
      <c r="AW2637" s="567">
        <f t="shared" ref="AW2637:AW2638" si="12922">SUM(G2637,J2637,M2637,P2637,T2637,W2637,Z2637,AC2637,AG2637,AJ2637,AM2637,AP2637,AT2637)</f>
        <v>0</v>
      </c>
      <c r="AX2637" s="567">
        <f t="shared" ref="AX2637:AX2638" si="12923">SUM(H2637,K2637,N2637,Q2637,U2637,X2637,AA2637,AD2637,AH2637,AK2637,AN2637,AQ2637,AU2637)</f>
        <v>0</v>
      </c>
      <c r="AY2637" s="567">
        <f t="shared" ref="AY2637:AY2638" si="12924">SUM(I2637,L2637,O2637,R2637,V2637,Y2637,AB2637,AE2637,AI2637,AL2637,AO2637,AR2637,AV2637)</f>
        <v>0</v>
      </c>
      <c r="AZ2637" s="159"/>
      <c r="BA2637" s="159"/>
      <c r="BB2637" s="275">
        <f t="shared" ref="BB2637:BB2638" si="12925">SUM(AZ2637:BA2637)</f>
        <v>0</v>
      </c>
      <c r="BC2637" s="275"/>
      <c r="BD2637" s="275"/>
      <c r="BE2637" s="275">
        <f t="shared" ref="BE2637:BE2638" si="12926">SUM(BC2637:BD2637)</f>
        <v>0</v>
      </c>
      <c r="BF2637" s="521"/>
      <c r="BG2637" s="605">
        <f>SUM(F2637,S2637,AF2637,AS2637)</f>
        <v>25</v>
      </c>
      <c r="BH2637" s="533">
        <f>SUM(G2637,T2637,AG2637)</f>
        <v>0</v>
      </c>
      <c r="BI2637" s="533">
        <f t="shared" ref="BI2637:BI2639" si="12927">SUM(H2637,U2637,AH2637)</f>
        <v>0</v>
      </c>
      <c r="BJ2637" s="533">
        <f t="shared" ref="BJ2637:BJ2639" si="12928">SUM(I2637,V2637,AI2637)</f>
        <v>0</v>
      </c>
      <c r="BK2637" s="533">
        <f t="shared" ref="BK2637:BK2639" si="12929">SUM(J2637,W2637,AJ2637)</f>
        <v>0</v>
      </c>
      <c r="BL2637" s="533">
        <f t="shared" ref="BL2637:BL2639" si="12930">SUM(K2637,X2637,AK2637)</f>
        <v>0</v>
      </c>
      <c r="BM2637" s="533">
        <f t="shared" ref="BM2637:BM2639" si="12931">SUM(L2637,Y2637,AL2637)</f>
        <v>0</v>
      </c>
      <c r="BN2637" s="533">
        <f>SUM(M2637,Z2637,AM2637)</f>
        <v>0</v>
      </c>
      <c r="BO2637" s="533">
        <f t="shared" ref="BO2637:BO2639" si="12932">SUM(N2637,AA2637,AN2637)</f>
        <v>0</v>
      </c>
      <c r="BP2637" s="533">
        <f t="shared" ref="BP2637:BP2639" si="12933">SUM(O2637,AB2637,AO2637)</f>
        <v>0</v>
      </c>
      <c r="BQ2637" s="533">
        <f t="shared" ref="BQ2637:BQ2639" si="12934">SUM(P2637,AC2637,AP2637)</f>
        <v>0</v>
      </c>
      <c r="BR2637" s="533">
        <f t="shared" ref="BR2637:BR2639" si="12935">SUM(Q2637,AD2637,AQ2637)</f>
        <v>0</v>
      </c>
      <c r="BS2637" s="533">
        <f t="shared" ref="BS2637:BS2639" si="12936">SUM(R2637,AE2637,AR2637)</f>
        <v>0</v>
      </c>
      <c r="BT2637" s="533">
        <f>AT2637</f>
        <v>0</v>
      </c>
      <c r="BU2637" s="533">
        <f t="shared" ref="BU2637:BU2639" si="12937">AU2637</f>
        <v>0</v>
      </c>
      <c r="BV2637" s="533">
        <f t="shared" ref="BV2637:BV2639" si="12938">AV2637</f>
        <v>0</v>
      </c>
      <c r="BW2637" s="536">
        <f>SUM(BH2637,BK2637,BN2637,BQ2637,BT2637)</f>
        <v>0</v>
      </c>
      <c r="BX2637" s="536">
        <f t="shared" ref="BX2637:BX2639" si="12939">SUM(BI2637,BL2637,BO2637,BR2637,BU2637)</f>
        <v>0</v>
      </c>
      <c r="BY2637" s="536">
        <f t="shared" ref="BY2637:BY2639" si="12940">SUM(BJ2637,BM2637,BP2637,BS2637,BV2637)</f>
        <v>0</v>
      </c>
      <c r="BZ2637" t="s">
        <v>74</v>
      </c>
      <c r="CA2637" s="553">
        <f>AZ2637</f>
        <v>0</v>
      </c>
      <c r="CB2637" s="553">
        <f t="shared" ref="CB2637:CB2639" si="12941">BA2637</f>
        <v>0</v>
      </c>
      <c r="CC2637" s="553">
        <f t="shared" ref="CC2637:CC2639" si="12942">BB2637</f>
        <v>0</v>
      </c>
      <c r="CD2637" s="553">
        <f>BC2637</f>
        <v>0</v>
      </c>
      <c r="CE2637" s="553">
        <f t="shared" ref="CE2637:CE2639" si="12943">BD2637</f>
        <v>0</v>
      </c>
      <c r="CF2637" s="553">
        <f t="shared" ref="CF2637:CF2639" si="12944">BE2637</f>
        <v>0</v>
      </c>
    </row>
    <row r="2638" spans="1:84">
      <c r="A2638" s="149"/>
      <c r="B2638" s="151" t="s">
        <v>673</v>
      </c>
      <c r="C2638" s="151"/>
      <c r="D2638" s="151"/>
      <c r="E2638" s="375" t="s">
        <v>273</v>
      </c>
      <c r="F2638" s="592">
        <v>50</v>
      </c>
      <c r="G2638" s="159">
        <v>16</v>
      </c>
      <c r="H2638" s="159">
        <v>3</v>
      </c>
      <c r="I2638" s="275">
        <f t="shared" si="12911"/>
        <v>19</v>
      </c>
      <c r="J2638" s="159">
        <v>2</v>
      </c>
      <c r="K2638" s="159">
        <v>0</v>
      </c>
      <c r="L2638" s="275">
        <f t="shared" si="12912"/>
        <v>2</v>
      </c>
      <c r="M2638" s="159">
        <v>0</v>
      </c>
      <c r="N2638" s="159">
        <v>0</v>
      </c>
      <c r="O2638" s="275">
        <f t="shared" si="12913"/>
        <v>0</v>
      </c>
      <c r="P2638" s="159">
        <v>5</v>
      </c>
      <c r="Q2638" s="159">
        <v>1</v>
      </c>
      <c r="R2638" s="275">
        <f t="shared" si="12914"/>
        <v>6</v>
      </c>
      <c r="S2638" s="500"/>
      <c r="T2638" s="275"/>
      <c r="U2638" s="275"/>
      <c r="V2638" s="275">
        <f t="shared" ref="V2638" si="12945">SUM(T2638:U2638)</f>
        <v>0</v>
      </c>
      <c r="W2638" s="275"/>
      <c r="X2638" s="275"/>
      <c r="Y2638" s="275">
        <f t="shared" si="12915"/>
        <v>0</v>
      </c>
      <c r="Z2638" s="275"/>
      <c r="AA2638" s="275"/>
      <c r="AB2638" s="275">
        <f t="shared" si="12916"/>
        <v>0</v>
      </c>
      <c r="AC2638" s="275"/>
      <c r="AD2638" s="275"/>
      <c r="AE2638" s="275">
        <f t="shared" si="12917"/>
        <v>0</v>
      </c>
      <c r="AF2638" s="500"/>
      <c r="AG2638" s="275"/>
      <c r="AH2638" s="275"/>
      <c r="AI2638" s="275">
        <f t="shared" si="12918"/>
        <v>0</v>
      </c>
      <c r="AJ2638" s="275"/>
      <c r="AK2638" s="275"/>
      <c r="AL2638" s="275">
        <f t="shared" si="12919"/>
        <v>0</v>
      </c>
      <c r="AM2638" s="275"/>
      <c r="AN2638" s="275"/>
      <c r="AO2638" s="275">
        <f t="shared" si="12920"/>
        <v>0</v>
      </c>
      <c r="AP2638" s="275"/>
      <c r="AQ2638" s="275"/>
      <c r="AR2638" s="275">
        <f t="shared" si="12921"/>
        <v>0</v>
      </c>
      <c r="AS2638" s="500"/>
      <c r="AT2638" s="275"/>
      <c r="AU2638" s="275"/>
      <c r="AV2638" s="275">
        <f>SUM(AT2638:AU2638)</f>
        <v>0</v>
      </c>
      <c r="AW2638" s="567">
        <f t="shared" si="12922"/>
        <v>23</v>
      </c>
      <c r="AX2638" s="567">
        <f t="shared" si="12923"/>
        <v>4</v>
      </c>
      <c r="AY2638" s="567">
        <f t="shared" si="12924"/>
        <v>27</v>
      </c>
      <c r="AZ2638" s="159">
        <v>2</v>
      </c>
      <c r="BA2638" s="159">
        <v>0</v>
      </c>
      <c r="BB2638" s="275">
        <f t="shared" si="12925"/>
        <v>2</v>
      </c>
      <c r="BC2638" s="275"/>
      <c r="BD2638" s="275"/>
      <c r="BE2638" s="275">
        <f t="shared" si="12926"/>
        <v>0</v>
      </c>
      <c r="BF2638" s="521"/>
      <c r="BG2638" s="605">
        <f>SUM(F2638,S2638,AF2638,AS2638)</f>
        <v>50</v>
      </c>
      <c r="BH2638" s="533">
        <f>SUM(G2638,T2638,AG2638)</f>
        <v>16</v>
      </c>
      <c r="BI2638" s="533">
        <f t="shared" si="12927"/>
        <v>3</v>
      </c>
      <c r="BJ2638" s="533">
        <f t="shared" si="12928"/>
        <v>19</v>
      </c>
      <c r="BK2638" s="533">
        <f t="shared" si="12929"/>
        <v>2</v>
      </c>
      <c r="BL2638" s="533">
        <f t="shared" si="12930"/>
        <v>0</v>
      </c>
      <c r="BM2638" s="533">
        <f t="shared" si="12931"/>
        <v>2</v>
      </c>
      <c r="BN2638" s="533">
        <f>SUM(M2638,Z2638,AM2638)</f>
        <v>0</v>
      </c>
      <c r="BO2638" s="533">
        <f t="shared" si="12932"/>
        <v>0</v>
      </c>
      <c r="BP2638" s="533">
        <f t="shared" si="12933"/>
        <v>0</v>
      </c>
      <c r="BQ2638" s="533">
        <f t="shared" si="12934"/>
        <v>5</v>
      </c>
      <c r="BR2638" s="533">
        <f t="shared" si="12935"/>
        <v>1</v>
      </c>
      <c r="BS2638" s="533">
        <f t="shared" si="12936"/>
        <v>6</v>
      </c>
      <c r="BT2638" s="533">
        <f>AT2638</f>
        <v>0</v>
      </c>
      <c r="BU2638" s="533">
        <f t="shared" si="12937"/>
        <v>0</v>
      </c>
      <c r="BV2638" s="533">
        <f t="shared" si="12938"/>
        <v>0</v>
      </c>
      <c r="BW2638" s="536">
        <f>SUM(BH2638,BK2638,BN2638,BQ2638,BT2638)</f>
        <v>23</v>
      </c>
      <c r="BX2638" s="536">
        <f t="shared" si="12939"/>
        <v>4</v>
      </c>
      <c r="BY2638" s="536">
        <f t="shared" si="12940"/>
        <v>27</v>
      </c>
      <c r="BZ2638" t="s">
        <v>74</v>
      </c>
      <c r="CA2638" s="553">
        <f>AZ2638</f>
        <v>2</v>
      </c>
      <c r="CB2638" s="553">
        <f t="shared" si="12941"/>
        <v>0</v>
      </c>
      <c r="CC2638" s="553">
        <f t="shared" si="12942"/>
        <v>2</v>
      </c>
      <c r="CD2638" s="553">
        <f>BC2638</f>
        <v>0</v>
      </c>
      <c r="CE2638" s="553">
        <f t="shared" si="12943"/>
        <v>0</v>
      </c>
      <c r="CF2638" s="553">
        <f t="shared" si="12944"/>
        <v>0</v>
      </c>
    </row>
    <row r="2639" spans="1:84">
      <c r="A2639" s="149"/>
      <c r="B2639" s="151"/>
      <c r="C2639" s="151"/>
      <c r="D2639" s="151"/>
      <c r="E2639" s="375"/>
      <c r="F2639" s="592">
        <f>SUM(F2637:F2638)</f>
        <v>75</v>
      </c>
      <c r="G2639" s="168">
        <f t="shared" ref="G2639:BE2639" si="12946">SUM(G2637:G2638)</f>
        <v>16</v>
      </c>
      <c r="H2639" s="168">
        <f t="shared" si="12946"/>
        <v>3</v>
      </c>
      <c r="I2639" s="168">
        <f t="shared" si="12946"/>
        <v>19</v>
      </c>
      <c r="J2639" s="168">
        <f t="shared" si="12946"/>
        <v>2</v>
      </c>
      <c r="K2639" s="168">
        <f t="shared" si="12946"/>
        <v>0</v>
      </c>
      <c r="L2639" s="168">
        <f t="shared" si="12946"/>
        <v>2</v>
      </c>
      <c r="M2639" s="168">
        <f t="shared" si="12946"/>
        <v>0</v>
      </c>
      <c r="N2639" s="168">
        <f t="shared" si="12946"/>
        <v>0</v>
      </c>
      <c r="O2639" s="168">
        <f t="shared" si="12946"/>
        <v>0</v>
      </c>
      <c r="P2639" s="168">
        <f t="shared" si="12946"/>
        <v>5</v>
      </c>
      <c r="Q2639" s="168">
        <f t="shared" si="12946"/>
        <v>1</v>
      </c>
      <c r="R2639" s="168">
        <f t="shared" si="12946"/>
        <v>6</v>
      </c>
      <c r="S2639" s="502">
        <f>SUM(S2637:S2638)</f>
        <v>0</v>
      </c>
      <c r="T2639" s="168">
        <f t="shared" si="12946"/>
        <v>0</v>
      </c>
      <c r="U2639" s="168">
        <f t="shared" si="12946"/>
        <v>0</v>
      </c>
      <c r="V2639" s="168">
        <f t="shared" si="12946"/>
        <v>0</v>
      </c>
      <c r="W2639" s="168">
        <f t="shared" si="12946"/>
        <v>0</v>
      </c>
      <c r="X2639" s="168">
        <f t="shared" si="12946"/>
        <v>0</v>
      </c>
      <c r="Y2639" s="168">
        <f t="shared" si="12946"/>
        <v>0</v>
      </c>
      <c r="Z2639" s="168">
        <f t="shared" si="12946"/>
        <v>0</v>
      </c>
      <c r="AA2639" s="168">
        <f t="shared" si="12946"/>
        <v>0</v>
      </c>
      <c r="AB2639" s="168">
        <f t="shared" si="12946"/>
        <v>0</v>
      </c>
      <c r="AC2639" s="168">
        <f t="shared" si="12946"/>
        <v>0</v>
      </c>
      <c r="AD2639" s="168">
        <f t="shared" si="12946"/>
        <v>0</v>
      </c>
      <c r="AE2639" s="168">
        <f t="shared" si="12946"/>
        <v>0</v>
      </c>
      <c r="AF2639" s="502">
        <f t="shared" si="12946"/>
        <v>0</v>
      </c>
      <c r="AG2639" s="168">
        <f t="shared" si="12946"/>
        <v>0</v>
      </c>
      <c r="AH2639" s="168">
        <f t="shared" si="12946"/>
        <v>0</v>
      </c>
      <c r="AI2639" s="168">
        <f t="shared" si="12946"/>
        <v>0</v>
      </c>
      <c r="AJ2639" s="168">
        <f t="shared" si="12946"/>
        <v>0</v>
      </c>
      <c r="AK2639" s="168">
        <f t="shared" si="12946"/>
        <v>0</v>
      </c>
      <c r="AL2639" s="168">
        <f t="shared" si="12946"/>
        <v>0</v>
      </c>
      <c r="AM2639" s="168">
        <f t="shared" si="12946"/>
        <v>0</v>
      </c>
      <c r="AN2639" s="168">
        <f t="shared" si="12946"/>
        <v>0</v>
      </c>
      <c r="AO2639" s="168">
        <f t="shared" si="12946"/>
        <v>0</v>
      </c>
      <c r="AP2639" s="168">
        <f t="shared" si="12946"/>
        <v>0</v>
      </c>
      <c r="AQ2639" s="168">
        <f t="shared" si="12946"/>
        <v>0</v>
      </c>
      <c r="AR2639" s="168">
        <f t="shared" si="12946"/>
        <v>0</v>
      </c>
      <c r="AS2639" s="502">
        <f t="shared" si="12946"/>
        <v>0</v>
      </c>
      <c r="AT2639" s="168">
        <f t="shared" si="12946"/>
        <v>0</v>
      </c>
      <c r="AU2639" s="168">
        <f t="shared" si="12946"/>
        <v>0</v>
      </c>
      <c r="AV2639" s="168">
        <f t="shared" si="12946"/>
        <v>0</v>
      </c>
      <c r="AW2639" s="569">
        <f t="shared" si="12946"/>
        <v>23</v>
      </c>
      <c r="AX2639" s="569">
        <f t="shared" si="12946"/>
        <v>4</v>
      </c>
      <c r="AY2639" s="569">
        <f t="shared" si="12946"/>
        <v>27</v>
      </c>
      <c r="AZ2639" s="168">
        <f t="shared" si="12946"/>
        <v>2</v>
      </c>
      <c r="BA2639" s="168">
        <f t="shared" si="12946"/>
        <v>0</v>
      </c>
      <c r="BB2639" s="168">
        <f t="shared" si="12946"/>
        <v>2</v>
      </c>
      <c r="BC2639" s="168">
        <f t="shared" si="12946"/>
        <v>0</v>
      </c>
      <c r="BD2639" s="168">
        <f t="shared" si="12946"/>
        <v>0</v>
      </c>
      <c r="BE2639" s="168">
        <f t="shared" si="12946"/>
        <v>0</v>
      </c>
      <c r="BF2639" s="523"/>
      <c r="BG2639" s="605">
        <f>SUM(F2639,S2639,AF2639,AS2639)</f>
        <v>75</v>
      </c>
      <c r="BH2639" s="533">
        <f>SUM(G2639,T2639,AG2639)</f>
        <v>16</v>
      </c>
      <c r="BI2639" s="533">
        <f t="shared" si="12927"/>
        <v>3</v>
      </c>
      <c r="BJ2639" s="533">
        <f t="shared" si="12928"/>
        <v>19</v>
      </c>
      <c r="BK2639" s="533">
        <f t="shared" si="12929"/>
        <v>2</v>
      </c>
      <c r="BL2639" s="533">
        <f t="shared" si="12930"/>
        <v>0</v>
      </c>
      <c r="BM2639" s="533">
        <f t="shared" si="12931"/>
        <v>2</v>
      </c>
      <c r="BN2639" s="533">
        <f>SUM(M2639,Z2639,AM2639)</f>
        <v>0</v>
      </c>
      <c r="BO2639" s="533">
        <f t="shared" si="12932"/>
        <v>0</v>
      </c>
      <c r="BP2639" s="533">
        <f t="shared" si="12933"/>
        <v>0</v>
      </c>
      <c r="BQ2639" s="533">
        <f t="shared" si="12934"/>
        <v>5</v>
      </c>
      <c r="BR2639" s="533">
        <f t="shared" si="12935"/>
        <v>1</v>
      </c>
      <c r="BS2639" s="533">
        <f t="shared" si="12936"/>
        <v>6</v>
      </c>
      <c r="BT2639" s="533">
        <f>AT2639</f>
        <v>0</v>
      </c>
      <c r="BU2639" s="533">
        <f t="shared" si="12937"/>
        <v>0</v>
      </c>
      <c r="BV2639" s="533">
        <f t="shared" si="12938"/>
        <v>0</v>
      </c>
      <c r="BW2639" s="536">
        <f>SUM(BH2639,BK2639,BN2639,BQ2639,BT2639)</f>
        <v>23</v>
      </c>
      <c r="BX2639" s="536">
        <f t="shared" si="12939"/>
        <v>4</v>
      </c>
      <c r="BY2639" s="536">
        <f t="shared" si="12940"/>
        <v>27</v>
      </c>
      <c r="BZ2639" t="s">
        <v>74</v>
      </c>
      <c r="CA2639" s="553">
        <f>AZ2639</f>
        <v>2</v>
      </c>
      <c r="CB2639" s="553">
        <f t="shared" si="12941"/>
        <v>0</v>
      </c>
      <c r="CC2639" s="553">
        <f t="shared" si="12942"/>
        <v>2</v>
      </c>
      <c r="CD2639" s="553">
        <f>BC2639</f>
        <v>0</v>
      </c>
      <c r="CE2639" s="553">
        <f t="shared" si="12943"/>
        <v>0</v>
      </c>
      <c r="CF2639" s="553">
        <f t="shared" si="12944"/>
        <v>0</v>
      </c>
    </row>
    <row r="2640" spans="1:84">
      <c r="A2640" s="149"/>
      <c r="B2640" s="151"/>
      <c r="D2640" s="151"/>
      <c r="E2640" s="151"/>
      <c r="F2640" s="592"/>
      <c r="G2640" s="168"/>
      <c r="H2640" s="168"/>
      <c r="I2640" s="168"/>
      <c r="J2640" s="168"/>
      <c r="K2640" s="168"/>
      <c r="L2640" s="168"/>
      <c r="M2640" s="168"/>
      <c r="N2640" s="168"/>
      <c r="O2640" s="168"/>
      <c r="P2640" s="168"/>
      <c r="Q2640" s="168"/>
      <c r="R2640" s="168"/>
      <c r="S2640" s="502"/>
      <c r="T2640" s="168"/>
      <c r="U2640" s="168"/>
      <c r="V2640" s="168"/>
      <c r="W2640" s="168"/>
      <c r="X2640" s="168"/>
      <c r="Y2640" s="168"/>
      <c r="Z2640" s="168"/>
      <c r="AA2640" s="168"/>
      <c r="AB2640" s="168"/>
      <c r="AC2640" s="168"/>
      <c r="AD2640" s="168"/>
      <c r="AE2640" s="168"/>
      <c r="AF2640" s="502"/>
      <c r="AG2640" s="168"/>
      <c r="AH2640" s="168"/>
      <c r="AI2640" s="168"/>
      <c r="AJ2640" s="168"/>
      <c r="AK2640" s="168"/>
      <c r="AL2640" s="168"/>
      <c r="AM2640" s="168"/>
      <c r="AN2640" s="168"/>
      <c r="AO2640" s="168"/>
      <c r="AP2640" s="168"/>
      <c r="AQ2640" s="168"/>
      <c r="AR2640" s="168"/>
      <c r="AS2640" s="502"/>
      <c r="AT2640" s="168"/>
      <c r="AU2640" s="168"/>
      <c r="AV2640" s="168"/>
      <c r="AW2640" s="569"/>
      <c r="AX2640" s="569"/>
      <c r="AY2640" s="569"/>
      <c r="AZ2640" s="168"/>
      <c r="BA2640" s="168"/>
      <c r="BB2640" s="168"/>
      <c r="BC2640" s="168"/>
      <c r="BD2640" s="168"/>
      <c r="BE2640" s="168"/>
      <c r="BF2640" s="523"/>
    </row>
    <row r="2641" spans="1:95">
      <c r="A2641" s="149"/>
      <c r="B2641" s="151" t="s">
        <v>108</v>
      </c>
      <c r="C2641" s="151"/>
      <c r="D2641" s="151"/>
      <c r="E2641" s="379"/>
      <c r="F2641" s="592"/>
      <c r="G2641" s="168"/>
      <c r="H2641" s="168"/>
      <c r="I2641" s="168"/>
      <c r="J2641" s="168"/>
      <c r="K2641" s="168"/>
      <c r="L2641" s="168"/>
      <c r="M2641" s="168"/>
      <c r="N2641" s="168"/>
      <c r="O2641" s="168"/>
      <c r="P2641" s="168"/>
      <c r="Q2641" s="168"/>
      <c r="R2641" s="168"/>
      <c r="S2641" s="502"/>
      <c r="T2641" s="168"/>
      <c r="U2641" s="168"/>
      <c r="V2641" s="168"/>
      <c r="W2641" s="168"/>
      <c r="X2641" s="168"/>
      <c r="Y2641" s="168"/>
      <c r="Z2641" s="168"/>
      <c r="AA2641" s="168"/>
      <c r="AB2641" s="168"/>
      <c r="AC2641" s="168"/>
      <c r="AD2641" s="168"/>
      <c r="AE2641" s="168"/>
      <c r="AF2641" s="502"/>
      <c r="AG2641" s="168"/>
      <c r="AH2641" s="168"/>
      <c r="AI2641" s="168"/>
      <c r="AJ2641" s="168"/>
      <c r="AK2641" s="168"/>
      <c r="AL2641" s="168"/>
      <c r="AM2641" s="168"/>
      <c r="AN2641" s="168"/>
      <c r="AO2641" s="168"/>
      <c r="AP2641" s="168"/>
      <c r="AQ2641" s="168"/>
      <c r="AR2641" s="168"/>
      <c r="AS2641" s="502"/>
      <c r="AT2641" s="168"/>
      <c r="AU2641" s="168"/>
      <c r="AV2641" s="168"/>
      <c r="AW2641" s="569"/>
      <c r="AX2641" s="569"/>
      <c r="AY2641" s="569"/>
      <c r="AZ2641" s="168"/>
      <c r="BA2641" s="168"/>
      <c r="BB2641" s="168"/>
      <c r="BC2641" s="168"/>
      <c r="BD2641" s="168"/>
      <c r="BE2641" s="168"/>
      <c r="BF2641" s="523"/>
    </row>
    <row r="2642" spans="1:95">
      <c r="A2642" s="149"/>
      <c r="B2642" s="149" t="s">
        <v>19</v>
      </c>
      <c r="C2642" s="151"/>
      <c r="D2642" s="151" t="s">
        <v>763</v>
      </c>
      <c r="E2642" s="288" t="s">
        <v>1032</v>
      </c>
      <c r="F2642" s="592">
        <v>15</v>
      </c>
      <c r="G2642" s="159">
        <v>3</v>
      </c>
      <c r="H2642" s="159">
        <v>4</v>
      </c>
      <c r="I2642" s="275">
        <f t="shared" ref="I2642:I2645" si="12947">SUM(G2642:H2642)</f>
        <v>7</v>
      </c>
      <c r="J2642" s="159"/>
      <c r="K2642" s="159"/>
      <c r="L2642" s="275">
        <f t="shared" ref="L2642:L2644" si="12948">SUM(J2642:K2642)</f>
        <v>0</v>
      </c>
      <c r="M2642" s="159"/>
      <c r="N2642" s="159"/>
      <c r="O2642" s="275">
        <f t="shared" ref="O2642:O2644" si="12949">SUM(M2642:N2642)</f>
        <v>0</v>
      </c>
      <c r="P2642" s="159">
        <v>2</v>
      </c>
      <c r="Q2642" s="159">
        <v>1</v>
      </c>
      <c r="R2642" s="275">
        <f t="shared" ref="R2642:R2644" si="12950">SUM(P2642:Q2642)</f>
        <v>3</v>
      </c>
      <c r="S2642" s="500"/>
      <c r="T2642" s="275"/>
      <c r="U2642" s="275"/>
      <c r="V2642" s="275">
        <f t="shared" ref="V2642:V2644" si="12951">SUM(T2642:U2642)</f>
        <v>0</v>
      </c>
      <c r="W2642" s="275"/>
      <c r="X2642" s="275"/>
      <c r="Y2642" s="275">
        <f t="shared" ref="Y2642:Y2644" si="12952">SUM(W2642:X2642)</f>
        <v>0</v>
      </c>
      <c r="Z2642" s="275"/>
      <c r="AA2642" s="275"/>
      <c r="AB2642" s="275">
        <f t="shared" ref="AB2642:AB2644" si="12953">SUM(Z2642:AA2642)</f>
        <v>0</v>
      </c>
      <c r="AC2642" s="275"/>
      <c r="AD2642" s="275"/>
      <c r="AE2642" s="275">
        <f t="shared" ref="AE2642:AE2644" si="12954">SUM(AC2642:AD2642)</f>
        <v>0</v>
      </c>
      <c r="AF2642" s="500"/>
      <c r="AG2642" s="275"/>
      <c r="AH2642" s="275"/>
      <c r="AI2642" s="275">
        <f t="shared" ref="AI2642:AI2644" si="12955">SUM(AG2642:AH2642)</f>
        <v>0</v>
      </c>
      <c r="AJ2642" s="275"/>
      <c r="AK2642" s="275"/>
      <c r="AL2642" s="275">
        <f t="shared" ref="AL2642:AL2644" si="12956">SUM(AJ2642:AK2642)</f>
        <v>0</v>
      </c>
      <c r="AM2642" s="275"/>
      <c r="AN2642" s="275"/>
      <c r="AO2642" s="275">
        <f t="shared" ref="AO2642:AO2644" si="12957">SUM(AM2642:AN2642)</f>
        <v>0</v>
      </c>
      <c r="AP2642" s="275"/>
      <c r="AQ2642" s="275"/>
      <c r="AR2642" s="275">
        <f t="shared" ref="AR2642:AR2644" si="12958">SUM(AP2642:AQ2642)</f>
        <v>0</v>
      </c>
      <c r="AS2642" s="500"/>
      <c r="AT2642" s="275"/>
      <c r="AU2642" s="275"/>
      <c r="AV2642" s="275">
        <f>SUM(AT2642:AU2642)</f>
        <v>0</v>
      </c>
      <c r="AW2642" s="567">
        <f t="shared" ref="AW2642:AW2644" si="12959">SUM(G2642,J2642,M2642,P2642,T2642,W2642,Z2642,AC2642,AG2642,AJ2642,AM2642,AP2642,AT2642)</f>
        <v>5</v>
      </c>
      <c r="AX2642" s="567">
        <f t="shared" ref="AX2642:AX2644" si="12960">SUM(H2642,K2642,N2642,Q2642,U2642,X2642,AA2642,AD2642,AH2642,AK2642,AN2642,AQ2642,AU2642)</f>
        <v>5</v>
      </c>
      <c r="AY2642" s="567">
        <f t="shared" ref="AY2642:AY2644" si="12961">SUM(I2642,L2642,O2642,R2642,V2642,Y2642,AB2642,AE2642,AI2642,AL2642,AO2642,AR2642,AV2642)</f>
        <v>10</v>
      </c>
      <c r="AZ2642" s="159"/>
      <c r="BA2642" s="159"/>
      <c r="BB2642" s="275">
        <f t="shared" ref="BB2642:BB2644" si="12962">SUM(AZ2642:BA2642)</f>
        <v>0</v>
      </c>
      <c r="BC2642" s="275">
        <v>5</v>
      </c>
      <c r="BD2642" s="275">
        <v>5</v>
      </c>
      <c r="BE2642" s="275">
        <f t="shared" ref="BE2642:BE2644" si="12963">SUM(BC2642:BD2642)</f>
        <v>10</v>
      </c>
      <c r="BF2642" s="521"/>
      <c r="BG2642" s="605">
        <f t="shared" ref="BG2642:BG2647" si="12964">SUM(F2642,S2642,AF2642,AS2642)</f>
        <v>15</v>
      </c>
      <c r="BH2642" s="533">
        <f t="shared" ref="BH2642:BH2647" si="12965">SUM(G2642,T2642,AG2642)</f>
        <v>3</v>
      </c>
      <c r="BI2642" s="533">
        <f t="shared" ref="BI2642:BI2647" si="12966">SUM(H2642,U2642,AH2642)</f>
        <v>4</v>
      </c>
      <c r="BJ2642" s="533">
        <f t="shared" ref="BJ2642:BJ2647" si="12967">SUM(I2642,V2642,AI2642)</f>
        <v>7</v>
      </c>
      <c r="BK2642" s="533">
        <f t="shared" ref="BK2642:BK2647" si="12968">SUM(J2642,W2642,AJ2642)</f>
        <v>0</v>
      </c>
      <c r="BL2642" s="533">
        <f t="shared" ref="BL2642:BL2647" si="12969">SUM(K2642,X2642,AK2642)</f>
        <v>0</v>
      </c>
      <c r="BM2642" s="533">
        <f t="shared" ref="BM2642:BM2647" si="12970">SUM(L2642,Y2642,AL2642)</f>
        <v>0</v>
      </c>
      <c r="BN2642" s="533">
        <f t="shared" ref="BN2642:BN2647" si="12971">SUM(M2642,Z2642,AM2642)</f>
        <v>0</v>
      </c>
      <c r="BO2642" s="533">
        <f t="shared" ref="BO2642:BO2647" si="12972">SUM(N2642,AA2642,AN2642)</f>
        <v>0</v>
      </c>
      <c r="BP2642" s="533">
        <f t="shared" ref="BP2642:BP2647" si="12973">SUM(O2642,AB2642,AO2642)</f>
        <v>0</v>
      </c>
      <c r="BQ2642" s="533">
        <f t="shared" ref="BQ2642:BQ2647" si="12974">SUM(P2642,AC2642,AP2642)</f>
        <v>2</v>
      </c>
      <c r="BR2642" s="533">
        <f t="shared" ref="BR2642:BR2647" si="12975">SUM(Q2642,AD2642,AQ2642)</f>
        <v>1</v>
      </c>
      <c r="BS2642" s="533">
        <f t="shared" ref="BS2642:BS2647" si="12976">SUM(R2642,AE2642,AR2642)</f>
        <v>3</v>
      </c>
      <c r="BT2642" s="533">
        <f t="shared" ref="BT2642:BT2647" si="12977">AT2642</f>
        <v>0</v>
      </c>
      <c r="BU2642" s="533">
        <f t="shared" ref="BU2642:BU2647" si="12978">AU2642</f>
        <v>0</v>
      </c>
      <c r="BV2642" s="533">
        <f t="shared" ref="BV2642:BV2647" si="12979">AV2642</f>
        <v>0</v>
      </c>
      <c r="BW2642" s="536">
        <f t="shared" ref="BW2642:BW2647" si="12980">SUM(BH2642,BK2642,BN2642,BQ2642,BT2642)</f>
        <v>5</v>
      </c>
      <c r="BX2642" s="536">
        <f t="shared" ref="BX2642:BX2647" si="12981">SUM(BI2642,BL2642,BO2642,BR2642,BU2642)</f>
        <v>5</v>
      </c>
      <c r="BY2642" s="536">
        <f t="shared" ref="BY2642:BY2647" si="12982">SUM(BJ2642,BM2642,BP2642,BS2642,BV2642)</f>
        <v>10</v>
      </c>
      <c r="BZ2642" t="s">
        <v>74</v>
      </c>
      <c r="CA2642" s="553">
        <f t="shared" ref="CA2642:CA2647" si="12983">AZ2642</f>
        <v>0</v>
      </c>
      <c r="CB2642" s="553">
        <f t="shared" ref="CB2642:CB2647" si="12984">BA2642</f>
        <v>0</v>
      </c>
      <c r="CC2642" s="553">
        <f t="shared" ref="CC2642:CC2647" si="12985">BB2642</f>
        <v>0</v>
      </c>
      <c r="CD2642" s="553">
        <f t="shared" ref="CD2642:CD2647" si="12986">BC2642</f>
        <v>5</v>
      </c>
      <c r="CE2642" s="553">
        <f t="shared" ref="CE2642:CE2647" si="12987">BD2642</f>
        <v>5</v>
      </c>
      <c r="CF2642" s="553">
        <f t="shared" ref="CF2642:CF2647" si="12988">BE2642</f>
        <v>10</v>
      </c>
    </row>
    <row r="2643" spans="1:95">
      <c r="A2643" s="149"/>
      <c r="B2643" s="149" t="s">
        <v>18</v>
      </c>
      <c r="C2643" s="151"/>
      <c r="D2643" s="151" t="s">
        <v>763</v>
      </c>
      <c r="E2643" s="288" t="s">
        <v>665</v>
      </c>
      <c r="F2643" s="592">
        <v>15</v>
      </c>
      <c r="G2643" s="159">
        <v>2</v>
      </c>
      <c r="H2643" s="159">
        <v>2</v>
      </c>
      <c r="I2643" s="275">
        <f t="shared" si="12947"/>
        <v>4</v>
      </c>
      <c r="J2643" s="159"/>
      <c r="K2643" s="159">
        <v>1</v>
      </c>
      <c r="L2643" s="275">
        <f t="shared" si="12948"/>
        <v>1</v>
      </c>
      <c r="M2643" s="159"/>
      <c r="N2643" s="159"/>
      <c r="O2643" s="275">
        <f t="shared" si="12949"/>
        <v>0</v>
      </c>
      <c r="P2643" s="159">
        <v>2</v>
      </c>
      <c r="Q2643" s="159">
        <v>6</v>
      </c>
      <c r="R2643" s="275">
        <f t="shared" si="12950"/>
        <v>8</v>
      </c>
      <c r="S2643" s="500"/>
      <c r="T2643" s="275"/>
      <c r="U2643" s="275"/>
      <c r="V2643" s="275">
        <f t="shared" si="12951"/>
        <v>0</v>
      </c>
      <c r="W2643" s="275"/>
      <c r="X2643" s="275"/>
      <c r="Y2643" s="275">
        <f t="shared" si="12952"/>
        <v>0</v>
      </c>
      <c r="Z2643" s="275"/>
      <c r="AA2643" s="275"/>
      <c r="AB2643" s="275">
        <f t="shared" si="12953"/>
        <v>0</v>
      </c>
      <c r="AC2643" s="275"/>
      <c r="AD2643" s="275"/>
      <c r="AE2643" s="275">
        <f t="shared" si="12954"/>
        <v>0</v>
      </c>
      <c r="AF2643" s="500"/>
      <c r="AG2643" s="275"/>
      <c r="AH2643" s="275"/>
      <c r="AI2643" s="275">
        <f t="shared" si="12955"/>
        <v>0</v>
      </c>
      <c r="AJ2643" s="275"/>
      <c r="AK2643" s="275"/>
      <c r="AL2643" s="275">
        <f t="shared" si="12956"/>
        <v>0</v>
      </c>
      <c r="AM2643" s="275"/>
      <c r="AN2643" s="275"/>
      <c r="AO2643" s="275">
        <f t="shared" si="12957"/>
        <v>0</v>
      </c>
      <c r="AP2643" s="275"/>
      <c r="AQ2643" s="275"/>
      <c r="AR2643" s="275">
        <f t="shared" si="12958"/>
        <v>0</v>
      </c>
      <c r="AS2643" s="500"/>
      <c r="AT2643" s="275"/>
      <c r="AU2643" s="275"/>
      <c r="AV2643" s="275">
        <f>SUM(AT2643:AU2643)</f>
        <v>0</v>
      </c>
      <c r="AW2643" s="567">
        <f t="shared" si="12959"/>
        <v>4</v>
      </c>
      <c r="AX2643" s="567">
        <f t="shared" si="12960"/>
        <v>9</v>
      </c>
      <c r="AY2643" s="567">
        <f t="shared" si="12961"/>
        <v>13</v>
      </c>
      <c r="AZ2643" s="159"/>
      <c r="BA2643" s="159"/>
      <c r="BB2643" s="275">
        <f t="shared" si="12962"/>
        <v>0</v>
      </c>
      <c r="BC2643" s="275"/>
      <c r="BD2643" s="275"/>
      <c r="BE2643" s="275">
        <f t="shared" si="12963"/>
        <v>0</v>
      </c>
      <c r="BF2643" s="521"/>
      <c r="BG2643" s="605">
        <f t="shared" si="12964"/>
        <v>15</v>
      </c>
      <c r="BH2643" s="533">
        <f t="shared" si="12965"/>
        <v>2</v>
      </c>
      <c r="BI2643" s="533">
        <f t="shared" si="12966"/>
        <v>2</v>
      </c>
      <c r="BJ2643" s="533">
        <f t="shared" si="12967"/>
        <v>4</v>
      </c>
      <c r="BK2643" s="533">
        <f t="shared" si="12968"/>
        <v>0</v>
      </c>
      <c r="BL2643" s="533">
        <f t="shared" si="12969"/>
        <v>1</v>
      </c>
      <c r="BM2643" s="533">
        <f t="shared" si="12970"/>
        <v>1</v>
      </c>
      <c r="BN2643" s="533">
        <f t="shared" si="12971"/>
        <v>0</v>
      </c>
      <c r="BO2643" s="533">
        <f t="shared" si="12972"/>
        <v>0</v>
      </c>
      <c r="BP2643" s="533">
        <f t="shared" si="12973"/>
        <v>0</v>
      </c>
      <c r="BQ2643" s="533">
        <f t="shared" si="12974"/>
        <v>2</v>
      </c>
      <c r="BR2643" s="533">
        <f t="shared" si="12975"/>
        <v>6</v>
      </c>
      <c r="BS2643" s="533">
        <f t="shared" si="12976"/>
        <v>8</v>
      </c>
      <c r="BT2643" s="533">
        <f t="shared" si="12977"/>
        <v>0</v>
      </c>
      <c r="BU2643" s="533">
        <f t="shared" si="12978"/>
        <v>0</v>
      </c>
      <c r="BV2643" s="533">
        <f t="shared" si="12979"/>
        <v>0</v>
      </c>
      <c r="BW2643" s="536">
        <f t="shared" si="12980"/>
        <v>4</v>
      </c>
      <c r="BX2643" s="536">
        <f t="shared" si="12981"/>
        <v>9</v>
      </c>
      <c r="BY2643" s="536">
        <f t="shared" si="12982"/>
        <v>13</v>
      </c>
      <c r="BZ2643" t="s">
        <v>74</v>
      </c>
      <c r="CA2643" s="553">
        <f t="shared" si="12983"/>
        <v>0</v>
      </c>
      <c r="CB2643" s="553">
        <f t="shared" si="12984"/>
        <v>0</v>
      </c>
      <c r="CC2643" s="553">
        <f t="shared" si="12985"/>
        <v>0</v>
      </c>
      <c r="CD2643" s="553">
        <f t="shared" si="12986"/>
        <v>0</v>
      </c>
      <c r="CE2643" s="553">
        <f t="shared" si="12987"/>
        <v>0</v>
      </c>
      <c r="CF2643" s="553">
        <f t="shared" si="12988"/>
        <v>0</v>
      </c>
    </row>
    <row r="2644" spans="1:95">
      <c r="A2644" s="149"/>
      <c r="B2644" s="149" t="s">
        <v>18</v>
      </c>
      <c r="C2644" s="151" t="s">
        <v>484</v>
      </c>
      <c r="D2644" s="151" t="s">
        <v>763</v>
      </c>
      <c r="E2644" s="288" t="s">
        <v>942</v>
      </c>
      <c r="F2644" s="592">
        <v>25</v>
      </c>
      <c r="G2644" s="159">
        <v>5</v>
      </c>
      <c r="H2644" s="159">
        <v>2</v>
      </c>
      <c r="I2644" s="275">
        <f t="shared" si="12947"/>
        <v>7</v>
      </c>
      <c r="J2644" s="159"/>
      <c r="K2644" s="159"/>
      <c r="L2644" s="275">
        <f t="shared" si="12948"/>
        <v>0</v>
      </c>
      <c r="M2644" s="159"/>
      <c r="N2644" s="159"/>
      <c r="O2644" s="275">
        <f t="shared" si="12949"/>
        <v>0</v>
      </c>
      <c r="P2644" s="159">
        <v>14</v>
      </c>
      <c r="Q2644" s="159">
        <v>2</v>
      </c>
      <c r="R2644" s="275">
        <f t="shared" si="12950"/>
        <v>16</v>
      </c>
      <c r="S2644" s="500"/>
      <c r="T2644" s="275"/>
      <c r="U2644" s="275"/>
      <c r="V2644" s="275">
        <f t="shared" si="12951"/>
        <v>0</v>
      </c>
      <c r="W2644" s="275"/>
      <c r="X2644" s="275"/>
      <c r="Y2644" s="275">
        <f t="shared" si="12952"/>
        <v>0</v>
      </c>
      <c r="Z2644" s="275"/>
      <c r="AA2644" s="275"/>
      <c r="AB2644" s="275">
        <f t="shared" si="12953"/>
        <v>0</v>
      </c>
      <c r="AC2644" s="275"/>
      <c r="AD2644" s="275"/>
      <c r="AE2644" s="275">
        <f t="shared" si="12954"/>
        <v>0</v>
      </c>
      <c r="AF2644" s="500"/>
      <c r="AG2644" s="275"/>
      <c r="AH2644" s="275"/>
      <c r="AI2644" s="275">
        <f t="shared" si="12955"/>
        <v>0</v>
      </c>
      <c r="AJ2644" s="275"/>
      <c r="AK2644" s="275"/>
      <c r="AL2644" s="275">
        <f t="shared" si="12956"/>
        <v>0</v>
      </c>
      <c r="AM2644" s="275"/>
      <c r="AN2644" s="275"/>
      <c r="AO2644" s="275">
        <f t="shared" si="12957"/>
        <v>0</v>
      </c>
      <c r="AP2644" s="275"/>
      <c r="AQ2644" s="275"/>
      <c r="AR2644" s="275">
        <f t="shared" si="12958"/>
        <v>0</v>
      </c>
      <c r="AS2644" s="500"/>
      <c r="AT2644" s="275"/>
      <c r="AU2644" s="275"/>
      <c r="AV2644" s="275">
        <f>SUM(AT2644:AU2644)</f>
        <v>0</v>
      </c>
      <c r="AW2644" s="567">
        <f t="shared" si="12959"/>
        <v>19</v>
      </c>
      <c r="AX2644" s="567">
        <f t="shared" si="12960"/>
        <v>4</v>
      </c>
      <c r="AY2644" s="567">
        <f t="shared" si="12961"/>
        <v>23</v>
      </c>
      <c r="AZ2644" s="159"/>
      <c r="BA2644" s="159"/>
      <c r="BB2644" s="275">
        <f t="shared" si="12962"/>
        <v>0</v>
      </c>
      <c r="BC2644" s="275"/>
      <c r="BD2644" s="275"/>
      <c r="BE2644" s="275">
        <f t="shared" si="12963"/>
        <v>0</v>
      </c>
      <c r="BF2644" s="521"/>
      <c r="BG2644" s="605">
        <f t="shared" si="12964"/>
        <v>25</v>
      </c>
      <c r="BH2644" s="533">
        <f t="shared" si="12965"/>
        <v>5</v>
      </c>
      <c r="BI2644" s="533">
        <f t="shared" si="12966"/>
        <v>2</v>
      </c>
      <c r="BJ2644" s="533">
        <f t="shared" si="12967"/>
        <v>7</v>
      </c>
      <c r="BK2644" s="533">
        <f t="shared" si="12968"/>
        <v>0</v>
      </c>
      <c r="BL2644" s="533">
        <f t="shared" si="12969"/>
        <v>0</v>
      </c>
      <c r="BM2644" s="533">
        <f t="shared" si="12970"/>
        <v>0</v>
      </c>
      <c r="BN2644" s="533">
        <f t="shared" si="12971"/>
        <v>0</v>
      </c>
      <c r="BO2644" s="533">
        <f t="shared" si="12972"/>
        <v>0</v>
      </c>
      <c r="BP2644" s="533">
        <f t="shared" si="12973"/>
        <v>0</v>
      </c>
      <c r="BQ2644" s="533">
        <f t="shared" si="12974"/>
        <v>14</v>
      </c>
      <c r="BR2644" s="533">
        <f t="shared" si="12975"/>
        <v>2</v>
      </c>
      <c r="BS2644" s="533">
        <f t="shared" si="12976"/>
        <v>16</v>
      </c>
      <c r="BT2644" s="533">
        <f t="shared" si="12977"/>
        <v>0</v>
      </c>
      <c r="BU2644" s="533">
        <f t="shared" si="12978"/>
        <v>0</v>
      </c>
      <c r="BV2644" s="533">
        <f t="shared" si="12979"/>
        <v>0</v>
      </c>
      <c r="BW2644" s="536">
        <f t="shared" si="12980"/>
        <v>19</v>
      </c>
      <c r="BX2644" s="536">
        <f t="shared" si="12981"/>
        <v>4</v>
      </c>
      <c r="BY2644" s="536">
        <f t="shared" si="12982"/>
        <v>23</v>
      </c>
      <c r="BZ2644" t="s">
        <v>74</v>
      </c>
      <c r="CA2644" s="553">
        <f t="shared" si="12983"/>
        <v>0</v>
      </c>
      <c r="CB2644" s="553">
        <f t="shared" si="12984"/>
        <v>0</v>
      </c>
      <c r="CC2644" s="553">
        <f t="shared" si="12985"/>
        <v>0</v>
      </c>
      <c r="CD2644" s="553">
        <f t="shared" si="12986"/>
        <v>0</v>
      </c>
      <c r="CE2644" s="553">
        <f t="shared" si="12987"/>
        <v>0</v>
      </c>
      <c r="CF2644" s="553">
        <f t="shared" si="12988"/>
        <v>0</v>
      </c>
    </row>
    <row r="2645" spans="1:95">
      <c r="A2645" s="149"/>
      <c r="B2645" s="149" t="s">
        <v>834</v>
      </c>
      <c r="C2645" s="151"/>
      <c r="D2645" s="151"/>
      <c r="E2645" s="288" t="s">
        <v>1033</v>
      </c>
      <c r="F2645" s="592">
        <v>5</v>
      </c>
      <c r="G2645" s="159"/>
      <c r="H2645" s="159"/>
      <c r="I2645" s="275">
        <f t="shared" si="12947"/>
        <v>0</v>
      </c>
      <c r="J2645" s="159"/>
      <c r="K2645" s="159"/>
      <c r="L2645" s="275">
        <f t="shared" ref="L2645" si="12989">SUM(J2645:K2645)</f>
        <v>0</v>
      </c>
      <c r="M2645" s="159"/>
      <c r="N2645" s="159"/>
      <c r="O2645" s="275">
        <f t="shared" ref="O2645" si="12990">SUM(M2645:N2645)</f>
        <v>0</v>
      </c>
      <c r="P2645" s="159"/>
      <c r="Q2645" s="159"/>
      <c r="R2645" s="275">
        <f t="shared" ref="R2645" si="12991">SUM(P2645:Q2645)</f>
        <v>0</v>
      </c>
      <c r="S2645" s="500"/>
      <c r="T2645" s="275"/>
      <c r="U2645" s="275"/>
      <c r="V2645" s="275">
        <f t="shared" ref="V2645" si="12992">SUM(T2645:U2645)</f>
        <v>0</v>
      </c>
      <c r="W2645" s="275"/>
      <c r="X2645" s="275"/>
      <c r="Y2645" s="275">
        <f t="shared" ref="Y2645" si="12993">SUM(W2645:X2645)</f>
        <v>0</v>
      </c>
      <c r="Z2645" s="275"/>
      <c r="AA2645" s="275"/>
      <c r="AB2645" s="275">
        <f t="shared" ref="AB2645" si="12994">SUM(Z2645:AA2645)</f>
        <v>0</v>
      </c>
      <c r="AC2645" s="275"/>
      <c r="AD2645" s="275"/>
      <c r="AE2645" s="275">
        <f t="shared" ref="AE2645" si="12995">SUM(AC2645:AD2645)</f>
        <v>0</v>
      </c>
      <c r="AF2645" s="500"/>
      <c r="AG2645" s="275"/>
      <c r="AH2645" s="275"/>
      <c r="AI2645" s="275">
        <f t="shared" ref="AI2645" si="12996">SUM(AG2645:AH2645)</f>
        <v>0</v>
      </c>
      <c r="AJ2645" s="275"/>
      <c r="AK2645" s="275"/>
      <c r="AL2645" s="275">
        <f t="shared" ref="AL2645" si="12997">SUM(AJ2645:AK2645)</f>
        <v>0</v>
      </c>
      <c r="AM2645" s="275"/>
      <c r="AN2645" s="275"/>
      <c r="AO2645" s="275">
        <f t="shared" ref="AO2645" si="12998">SUM(AM2645:AN2645)</f>
        <v>0</v>
      </c>
      <c r="AP2645" s="275"/>
      <c r="AQ2645" s="275"/>
      <c r="AR2645" s="275">
        <f t="shared" ref="AR2645" si="12999">SUM(AP2645:AQ2645)</f>
        <v>0</v>
      </c>
      <c r="AS2645" s="500"/>
      <c r="AT2645" s="275"/>
      <c r="AU2645" s="275"/>
      <c r="AV2645" s="275">
        <f t="shared" ref="AV2645" si="13000">SUM(AT2645:AU2645)</f>
        <v>0</v>
      </c>
      <c r="AW2645" s="567">
        <f t="shared" ref="AW2645" si="13001">SUM(G2645,J2645,M2645,P2645,T2645,W2645,Z2645,AC2645,AG2645,AJ2645,AM2645,AP2645,AT2645)</f>
        <v>0</v>
      </c>
      <c r="AX2645" s="567">
        <f t="shared" ref="AX2645" si="13002">SUM(H2645,K2645,N2645,Q2645,U2645,X2645,AA2645,AD2645,AH2645,AK2645,AN2645,AQ2645,AU2645)</f>
        <v>0</v>
      </c>
      <c r="AY2645" s="567">
        <f t="shared" ref="AY2645" si="13003">SUM(I2645,L2645,O2645,R2645,V2645,Y2645,AB2645,AE2645,AI2645,AL2645,AO2645,AR2645,AV2645)</f>
        <v>0</v>
      </c>
      <c r="AZ2645" s="159"/>
      <c r="BA2645" s="159"/>
      <c r="BB2645" s="275">
        <f t="shared" ref="BB2645" si="13004">SUM(AZ2645:BA2645)</f>
        <v>0</v>
      </c>
      <c r="BC2645" s="275"/>
      <c r="BD2645" s="275"/>
      <c r="BE2645" s="275">
        <f t="shared" ref="BE2645" si="13005">SUM(BC2645:BD2645)</f>
        <v>0</v>
      </c>
      <c r="BF2645" s="521"/>
      <c r="BG2645" s="605">
        <f t="shared" si="12964"/>
        <v>5</v>
      </c>
      <c r="BH2645" s="533">
        <f t="shared" si="12965"/>
        <v>0</v>
      </c>
      <c r="BI2645" s="533">
        <f t="shared" ref="BI2645" si="13006">SUM(H2645,U2645,AH2645)</f>
        <v>0</v>
      </c>
      <c r="BJ2645" s="533">
        <f t="shared" ref="BJ2645" si="13007">SUM(I2645,V2645,AI2645)</f>
        <v>0</v>
      </c>
      <c r="BK2645" s="533">
        <f t="shared" ref="BK2645" si="13008">SUM(J2645,W2645,AJ2645)</f>
        <v>0</v>
      </c>
      <c r="BL2645" s="533">
        <f t="shared" ref="BL2645" si="13009">SUM(K2645,X2645,AK2645)</f>
        <v>0</v>
      </c>
      <c r="BM2645" s="533">
        <f t="shared" ref="BM2645" si="13010">SUM(L2645,Y2645,AL2645)</f>
        <v>0</v>
      </c>
      <c r="BN2645" s="533">
        <f t="shared" si="12971"/>
        <v>0</v>
      </c>
      <c r="BO2645" s="533">
        <f t="shared" ref="BO2645" si="13011">SUM(N2645,AA2645,AN2645)</f>
        <v>0</v>
      </c>
      <c r="BP2645" s="533">
        <f t="shared" ref="BP2645" si="13012">SUM(O2645,AB2645,AO2645)</f>
        <v>0</v>
      </c>
      <c r="BQ2645" s="533">
        <f t="shared" ref="BQ2645" si="13013">SUM(P2645,AC2645,AP2645)</f>
        <v>0</v>
      </c>
      <c r="BR2645" s="533">
        <f t="shared" ref="BR2645" si="13014">SUM(Q2645,AD2645,AQ2645)</f>
        <v>0</v>
      </c>
      <c r="BS2645" s="533">
        <f t="shared" ref="BS2645" si="13015">SUM(R2645,AE2645,AR2645)</f>
        <v>0</v>
      </c>
      <c r="BT2645" s="533">
        <f t="shared" si="12977"/>
        <v>0</v>
      </c>
      <c r="BU2645" s="533">
        <f t="shared" ref="BU2645" si="13016">AU2645</f>
        <v>0</v>
      </c>
      <c r="BV2645" s="533">
        <f t="shared" ref="BV2645" si="13017">AV2645</f>
        <v>0</v>
      </c>
      <c r="BW2645" s="536">
        <f t="shared" si="12980"/>
        <v>0</v>
      </c>
      <c r="BX2645" s="536">
        <f t="shared" ref="BX2645" si="13018">SUM(BI2645,BL2645,BO2645,BR2645,BU2645)</f>
        <v>0</v>
      </c>
      <c r="BY2645" s="536">
        <f t="shared" ref="BY2645" si="13019">SUM(BJ2645,BM2645,BP2645,BS2645,BV2645)</f>
        <v>0</v>
      </c>
      <c r="BZ2645" t="s">
        <v>74</v>
      </c>
      <c r="CA2645" s="637">
        <f t="shared" si="12983"/>
        <v>0</v>
      </c>
      <c r="CB2645" s="637">
        <f t="shared" ref="CB2645" si="13020">BA2645</f>
        <v>0</v>
      </c>
      <c r="CC2645" s="637">
        <f t="shared" ref="CC2645" si="13021">BB2645</f>
        <v>0</v>
      </c>
      <c r="CD2645" s="637">
        <f t="shared" si="12986"/>
        <v>0</v>
      </c>
      <c r="CE2645" s="637">
        <f t="shared" ref="CE2645" si="13022">BD2645</f>
        <v>0</v>
      </c>
      <c r="CF2645" s="637">
        <f t="shared" ref="CF2645" si="13023">BE2645</f>
        <v>0</v>
      </c>
      <c r="CQ2645" t="s">
        <v>74</v>
      </c>
    </row>
    <row r="2646" spans="1:95">
      <c r="A2646" s="149"/>
      <c r="B2646" s="149" t="s">
        <v>834</v>
      </c>
      <c r="C2646" s="151"/>
      <c r="D2646" s="151"/>
      <c r="E2646" s="288" t="s">
        <v>1038</v>
      </c>
      <c r="F2646" s="592">
        <v>10</v>
      </c>
      <c r="G2646" s="159"/>
      <c r="H2646" s="159"/>
      <c r="I2646" s="275">
        <f t="shared" ref="I2646" si="13024">SUM(G2646:H2646)</f>
        <v>0</v>
      </c>
      <c r="J2646" s="159"/>
      <c r="K2646" s="159"/>
      <c r="L2646" s="275">
        <f t="shared" ref="L2646" si="13025">SUM(J2646:K2646)</f>
        <v>0</v>
      </c>
      <c r="M2646" s="159"/>
      <c r="N2646" s="159"/>
      <c r="O2646" s="275">
        <f t="shared" ref="O2646" si="13026">SUM(M2646:N2646)</f>
        <v>0</v>
      </c>
      <c r="P2646" s="159"/>
      <c r="Q2646" s="159"/>
      <c r="R2646" s="275">
        <f t="shared" ref="R2646" si="13027">SUM(P2646:Q2646)</f>
        <v>0</v>
      </c>
      <c r="S2646" s="500"/>
      <c r="T2646" s="275"/>
      <c r="U2646" s="275"/>
      <c r="V2646" s="275">
        <f t="shared" ref="V2646" si="13028">SUM(T2646:U2646)</f>
        <v>0</v>
      </c>
      <c r="W2646" s="275"/>
      <c r="X2646" s="275"/>
      <c r="Y2646" s="275">
        <f t="shared" ref="Y2646" si="13029">SUM(W2646:X2646)</f>
        <v>0</v>
      </c>
      <c r="Z2646" s="275"/>
      <c r="AA2646" s="275"/>
      <c r="AB2646" s="275">
        <f t="shared" ref="AB2646" si="13030">SUM(Z2646:AA2646)</f>
        <v>0</v>
      </c>
      <c r="AC2646" s="275"/>
      <c r="AD2646" s="275"/>
      <c r="AE2646" s="275">
        <f t="shared" ref="AE2646" si="13031">SUM(AC2646:AD2646)</f>
        <v>0</v>
      </c>
      <c r="AF2646" s="500"/>
      <c r="AG2646" s="275"/>
      <c r="AH2646" s="275"/>
      <c r="AI2646" s="275">
        <f t="shared" ref="AI2646" si="13032">SUM(AG2646:AH2646)</f>
        <v>0</v>
      </c>
      <c r="AJ2646" s="275"/>
      <c r="AK2646" s="275"/>
      <c r="AL2646" s="275">
        <f t="shared" ref="AL2646" si="13033">SUM(AJ2646:AK2646)</f>
        <v>0</v>
      </c>
      <c r="AM2646" s="275"/>
      <c r="AN2646" s="275"/>
      <c r="AO2646" s="275">
        <f t="shared" ref="AO2646" si="13034">SUM(AM2646:AN2646)</f>
        <v>0</v>
      </c>
      <c r="AP2646" s="275"/>
      <c r="AQ2646" s="275"/>
      <c r="AR2646" s="275">
        <f t="shared" ref="AR2646" si="13035">SUM(AP2646:AQ2646)</f>
        <v>0</v>
      </c>
      <c r="AS2646" s="500"/>
      <c r="AT2646" s="275"/>
      <c r="AU2646" s="275"/>
      <c r="AV2646" s="275">
        <f t="shared" ref="AV2646" si="13036">SUM(AT2646:AU2646)</f>
        <v>0</v>
      </c>
      <c r="AW2646" s="567">
        <f t="shared" ref="AW2646" si="13037">SUM(G2646,J2646,M2646,P2646,T2646,W2646,Z2646,AC2646,AG2646,AJ2646,AM2646,AP2646,AT2646)</f>
        <v>0</v>
      </c>
      <c r="AX2646" s="567">
        <f t="shared" ref="AX2646" si="13038">SUM(H2646,K2646,N2646,Q2646,U2646,X2646,AA2646,AD2646,AH2646,AK2646,AN2646,AQ2646,AU2646)</f>
        <v>0</v>
      </c>
      <c r="AY2646" s="567">
        <f t="shared" ref="AY2646" si="13039">SUM(I2646,L2646,O2646,R2646,V2646,Y2646,AB2646,AE2646,AI2646,AL2646,AO2646,AR2646,AV2646)</f>
        <v>0</v>
      </c>
      <c r="AZ2646" s="159"/>
      <c r="BA2646" s="159"/>
      <c r="BB2646" s="275">
        <f t="shared" ref="BB2646" si="13040">SUM(AZ2646:BA2646)</f>
        <v>0</v>
      </c>
      <c r="BC2646" s="275"/>
      <c r="BD2646" s="275"/>
      <c r="BE2646" s="275">
        <f t="shared" ref="BE2646" si="13041">SUM(BC2646:BD2646)</f>
        <v>0</v>
      </c>
      <c r="BF2646" s="521"/>
      <c r="BG2646" s="605">
        <f t="shared" si="12964"/>
        <v>10</v>
      </c>
      <c r="BH2646" s="533">
        <f t="shared" si="12965"/>
        <v>0</v>
      </c>
      <c r="BI2646" s="533">
        <f t="shared" ref="BI2646" si="13042">SUM(H2646,U2646,AH2646)</f>
        <v>0</v>
      </c>
      <c r="BJ2646" s="533">
        <f t="shared" ref="BJ2646" si="13043">SUM(I2646,V2646,AI2646)</f>
        <v>0</v>
      </c>
      <c r="BK2646" s="533">
        <f t="shared" ref="BK2646" si="13044">SUM(J2646,W2646,AJ2646)</f>
        <v>0</v>
      </c>
      <c r="BL2646" s="533">
        <f t="shared" ref="BL2646" si="13045">SUM(K2646,X2646,AK2646)</f>
        <v>0</v>
      </c>
      <c r="BM2646" s="533">
        <f t="shared" ref="BM2646" si="13046">SUM(L2646,Y2646,AL2646)</f>
        <v>0</v>
      </c>
      <c r="BN2646" s="533">
        <f t="shared" si="12971"/>
        <v>0</v>
      </c>
      <c r="BO2646" s="533">
        <f t="shared" ref="BO2646" si="13047">SUM(N2646,AA2646,AN2646)</f>
        <v>0</v>
      </c>
      <c r="BP2646" s="533">
        <f t="shared" ref="BP2646" si="13048">SUM(O2646,AB2646,AO2646)</f>
        <v>0</v>
      </c>
      <c r="BQ2646" s="533">
        <f t="shared" ref="BQ2646" si="13049">SUM(P2646,AC2646,AP2646)</f>
        <v>0</v>
      </c>
      <c r="BR2646" s="533">
        <f t="shared" ref="BR2646" si="13050">SUM(Q2646,AD2646,AQ2646)</f>
        <v>0</v>
      </c>
      <c r="BS2646" s="533">
        <f t="shared" ref="BS2646" si="13051">SUM(R2646,AE2646,AR2646)</f>
        <v>0</v>
      </c>
      <c r="BT2646" s="533">
        <f t="shared" si="12977"/>
        <v>0</v>
      </c>
      <c r="BU2646" s="533">
        <f t="shared" ref="BU2646" si="13052">AU2646</f>
        <v>0</v>
      </c>
      <c r="BV2646" s="533">
        <f t="shared" ref="BV2646" si="13053">AV2646</f>
        <v>0</v>
      </c>
      <c r="BW2646" s="536">
        <f t="shared" si="12980"/>
        <v>0</v>
      </c>
      <c r="BX2646" s="536">
        <f t="shared" ref="BX2646" si="13054">SUM(BI2646,BL2646,BO2646,BR2646,BU2646)</f>
        <v>0</v>
      </c>
      <c r="BY2646" s="536">
        <f t="shared" ref="BY2646" si="13055">SUM(BJ2646,BM2646,BP2646,BS2646,BV2646)</f>
        <v>0</v>
      </c>
      <c r="BZ2646" t="s">
        <v>74</v>
      </c>
      <c r="CA2646" s="645">
        <f t="shared" si="12983"/>
        <v>0</v>
      </c>
      <c r="CB2646" s="645">
        <f t="shared" ref="CB2646" si="13056">BA2646</f>
        <v>0</v>
      </c>
      <c r="CC2646" s="645">
        <f t="shared" ref="CC2646" si="13057">BB2646</f>
        <v>0</v>
      </c>
      <c r="CD2646" s="645">
        <f t="shared" si="12986"/>
        <v>0</v>
      </c>
      <c r="CE2646" s="645">
        <f t="shared" ref="CE2646" si="13058">BD2646</f>
        <v>0</v>
      </c>
      <c r="CF2646" s="645">
        <f t="shared" ref="CF2646" si="13059">BE2646</f>
        <v>0</v>
      </c>
    </row>
    <row r="2647" spans="1:95">
      <c r="A2647" s="149"/>
      <c r="B2647" s="149" t="s">
        <v>74</v>
      </c>
      <c r="C2647" s="151"/>
      <c r="D2647" s="151"/>
      <c r="E2647" s="288"/>
      <c r="F2647" s="592">
        <f t="shared" ref="F2647:AE2647" si="13060">SUM(F2642:F2646)</f>
        <v>70</v>
      </c>
      <c r="G2647" s="168">
        <f t="shared" si="13060"/>
        <v>10</v>
      </c>
      <c r="H2647" s="168">
        <f t="shared" si="13060"/>
        <v>8</v>
      </c>
      <c r="I2647" s="168">
        <f t="shared" si="13060"/>
        <v>18</v>
      </c>
      <c r="J2647" s="168">
        <f t="shared" si="13060"/>
        <v>0</v>
      </c>
      <c r="K2647" s="168">
        <f t="shared" si="13060"/>
        <v>1</v>
      </c>
      <c r="L2647" s="168">
        <f t="shared" si="13060"/>
        <v>1</v>
      </c>
      <c r="M2647" s="168">
        <f t="shared" si="13060"/>
        <v>0</v>
      </c>
      <c r="N2647" s="168">
        <f t="shared" si="13060"/>
        <v>0</v>
      </c>
      <c r="O2647" s="168">
        <f t="shared" si="13060"/>
        <v>0</v>
      </c>
      <c r="P2647" s="168">
        <f t="shared" si="13060"/>
        <v>18</v>
      </c>
      <c r="Q2647" s="168">
        <f t="shared" si="13060"/>
        <v>9</v>
      </c>
      <c r="R2647" s="168">
        <f t="shared" si="13060"/>
        <v>27</v>
      </c>
      <c r="S2647" s="168">
        <f t="shared" si="13060"/>
        <v>0</v>
      </c>
      <c r="T2647" s="168">
        <f t="shared" si="13060"/>
        <v>0</v>
      </c>
      <c r="U2647" s="168">
        <f t="shared" si="13060"/>
        <v>0</v>
      </c>
      <c r="V2647" s="168">
        <f t="shared" si="13060"/>
        <v>0</v>
      </c>
      <c r="W2647" s="168">
        <f t="shared" si="13060"/>
        <v>0</v>
      </c>
      <c r="X2647" s="168">
        <f t="shared" si="13060"/>
        <v>0</v>
      </c>
      <c r="Y2647" s="168">
        <f t="shared" si="13060"/>
        <v>0</v>
      </c>
      <c r="Z2647" s="168">
        <f t="shared" si="13060"/>
        <v>0</v>
      </c>
      <c r="AA2647" s="168">
        <f t="shared" si="13060"/>
        <v>0</v>
      </c>
      <c r="AB2647" s="168">
        <f t="shared" si="13060"/>
        <v>0</v>
      </c>
      <c r="AC2647" s="168">
        <f t="shared" si="13060"/>
        <v>0</v>
      </c>
      <c r="AD2647" s="168">
        <f t="shared" si="13060"/>
        <v>0</v>
      </c>
      <c r="AE2647" s="168">
        <f t="shared" si="13060"/>
        <v>0</v>
      </c>
      <c r="AF2647" s="168">
        <f t="shared" ref="AF2647" si="13061">SUM(AF2642:AF2645)</f>
        <v>0</v>
      </c>
      <c r="AG2647" s="168">
        <f t="shared" ref="AG2647:AR2647" si="13062">SUM(AG2642:AG2646)</f>
        <v>0</v>
      </c>
      <c r="AH2647" s="168">
        <f t="shared" si="13062"/>
        <v>0</v>
      </c>
      <c r="AI2647" s="168">
        <f t="shared" si="13062"/>
        <v>0</v>
      </c>
      <c r="AJ2647" s="168">
        <f t="shared" si="13062"/>
        <v>0</v>
      </c>
      <c r="AK2647" s="168">
        <f t="shared" si="13062"/>
        <v>0</v>
      </c>
      <c r="AL2647" s="168">
        <f t="shared" si="13062"/>
        <v>0</v>
      </c>
      <c r="AM2647" s="168">
        <f t="shared" si="13062"/>
        <v>0</v>
      </c>
      <c r="AN2647" s="168">
        <f t="shared" si="13062"/>
        <v>0</v>
      </c>
      <c r="AO2647" s="168">
        <f t="shared" si="13062"/>
        <v>0</v>
      </c>
      <c r="AP2647" s="168">
        <f t="shared" si="13062"/>
        <v>0</v>
      </c>
      <c r="AQ2647" s="168">
        <f t="shared" si="13062"/>
        <v>0</v>
      </c>
      <c r="AR2647" s="168">
        <f t="shared" si="13062"/>
        <v>0</v>
      </c>
      <c r="AS2647" s="168">
        <f t="shared" ref="AS2647" si="13063">SUM(AS2642:AS2645)</f>
        <v>0</v>
      </c>
      <c r="AT2647" s="168">
        <f t="shared" ref="AT2647:BE2647" si="13064">SUM(AT2642:AT2646)</f>
        <v>0</v>
      </c>
      <c r="AU2647" s="168">
        <f t="shared" si="13064"/>
        <v>0</v>
      </c>
      <c r="AV2647" s="168">
        <f t="shared" si="13064"/>
        <v>0</v>
      </c>
      <c r="AW2647" s="168">
        <f t="shared" si="13064"/>
        <v>28</v>
      </c>
      <c r="AX2647" s="168">
        <f t="shared" si="13064"/>
        <v>18</v>
      </c>
      <c r="AY2647" s="168">
        <f t="shared" si="13064"/>
        <v>46</v>
      </c>
      <c r="AZ2647" s="168">
        <f t="shared" si="13064"/>
        <v>0</v>
      </c>
      <c r="BA2647" s="168">
        <f t="shared" si="13064"/>
        <v>0</v>
      </c>
      <c r="BB2647" s="168">
        <f t="shared" si="13064"/>
        <v>0</v>
      </c>
      <c r="BC2647" s="168">
        <f t="shared" si="13064"/>
        <v>5</v>
      </c>
      <c r="BD2647" s="168">
        <f t="shared" si="13064"/>
        <v>5</v>
      </c>
      <c r="BE2647" s="168">
        <f t="shared" si="13064"/>
        <v>10</v>
      </c>
      <c r="BF2647" s="523"/>
      <c r="BG2647" s="605">
        <f t="shared" si="12964"/>
        <v>70</v>
      </c>
      <c r="BH2647" s="533">
        <f t="shared" si="12965"/>
        <v>10</v>
      </c>
      <c r="BI2647" s="533">
        <f t="shared" si="12966"/>
        <v>8</v>
      </c>
      <c r="BJ2647" s="533">
        <f t="shared" si="12967"/>
        <v>18</v>
      </c>
      <c r="BK2647" s="533">
        <f t="shared" si="12968"/>
        <v>0</v>
      </c>
      <c r="BL2647" s="533">
        <f t="shared" si="12969"/>
        <v>1</v>
      </c>
      <c r="BM2647" s="533">
        <f t="shared" si="12970"/>
        <v>1</v>
      </c>
      <c r="BN2647" s="533">
        <f t="shared" si="12971"/>
        <v>0</v>
      </c>
      <c r="BO2647" s="533">
        <f t="shared" si="12972"/>
        <v>0</v>
      </c>
      <c r="BP2647" s="533">
        <f t="shared" si="12973"/>
        <v>0</v>
      </c>
      <c r="BQ2647" s="533">
        <f t="shared" si="12974"/>
        <v>18</v>
      </c>
      <c r="BR2647" s="533">
        <f t="shared" si="12975"/>
        <v>9</v>
      </c>
      <c r="BS2647" s="533">
        <f t="shared" si="12976"/>
        <v>27</v>
      </c>
      <c r="BT2647" s="533">
        <f t="shared" si="12977"/>
        <v>0</v>
      </c>
      <c r="BU2647" s="533">
        <f t="shared" si="12978"/>
        <v>0</v>
      </c>
      <c r="BV2647" s="533">
        <f t="shared" si="12979"/>
        <v>0</v>
      </c>
      <c r="BW2647" s="536">
        <f t="shared" si="12980"/>
        <v>28</v>
      </c>
      <c r="BX2647" s="536">
        <f t="shared" si="12981"/>
        <v>18</v>
      </c>
      <c r="BY2647" s="536">
        <f t="shared" si="12982"/>
        <v>46</v>
      </c>
      <c r="BZ2647" t="s">
        <v>74</v>
      </c>
      <c r="CA2647" s="553">
        <f t="shared" si="12983"/>
        <v>0</v>
      </c>
      <c r="CB2647" s="553">
        <f t="shared" si="12984"/>
        <v>0</v>
      </c>
      <c r="CC2647" s="553">
        <f t="shared" si="12985"/>
        <v>0</v>
      </c>
      <c r="CD2647" s="553">
        <f t="shared" si="12986"/>
        <v>5</v>
      </c>
      <c r="CE2647" s="553">
        <f t="shared" si="12987"/>
        <v>5</v>
      </c>
      <c r="CF2647" s="553">
        <f t="shared" si="12988"/>
        <v>10</v>
      </c>
    </row>
    <row r="2648" spans="1:95">
      <c r="A2648" s="149"/>
      <c r="B2648" s="149"/>
      <c r="C2648" s="151"/>
      <c r="D2648" s="151"/>
      <c r="E2648" s="288"/>
      <c r="F2648" s="591"/>
      <c r="G2648" s="159"/>
      <c r="H2648" s="159"/>
      <c r="I2648" s="159"/>
      <c r="J2648" s="159"/>
      <c r="K2648" s="159"/>
      <c r="L2648" s="159"/>
      <c r="M2648" s="159"/>
      <c r="N2648" s="159"/>
      <c r="O2648" s="159"/>
      <c r="P2648" s="159"/>
      <c r="Q2648" s="159"/>
      <c r="R2648" s="159"/>
      <c r="S2648" s="503"/>
      <c r="T2648" s="159"/>
      <c r="U2648" s="159"/>
      <c r="V2648" s="159"/>
      <c r="W2648" s="159"/>
      <c r="X2648" s="159"/>
      <c r="Y2648" s="159"/>
      <c r="Z2648" s="159"/>
      <c r="AA2648" s="159"/>
      <c r="AB2648" s="159"/>
      <c r="AC2648" s="159"/>
      <c r="AD2648" s="159"/>
      <c r="AE2648" s="159"/>
      <c r="AF2648" s="503"/>
      <c r="AG2648" s="159"/>
      <c r="AH2648" s="159"/>
      <c r="AI2648" s="159"/>
      <c r="AJ2648" s="159"/>
      <c r="AK2648" s="159"/>
      <c r="AL2648" s="159"/>
      <c r="AM2648" s="159"/>
      <c r="AN2648" s="159"/>
      <c r="AO2648" s="159"/>
      <c r="AP2648" s="159"/>
      <c r="AQ2648" s="159"/>
      <c r="AR2648" s="159"/>
      <c r="AS2648" s="503"/>
      <c r="AT2648" s="159"/>
      <c r="AU2648" s="159"/>
      <c r="AV2648" s="159"/>
      <c r="AW2648" s="570"/>
      <c r="AX2648" s="570"/>
      <c r="AY2648" s="570"/>
      <c r="AZ2648" s="159"/>
      <c r="BA2648" s="159"/>
      <c r="BB2648" s="159"/>
      <c r="BC2648" s="159"/>
      <c r="BD2648" s="159"/>
      <c r="BE2648" s="159"/>
      <c r="BF2648" s="474"/>
    </row>
    <row r="2649" spans="1:95">
      <c r="A2649" s="149" t="s">
        <v>635</v>
      </c>
      <c r="B2649" s="149" t="s">
        <v>561</v>
      </c>
      <c r="C2649" s="151"/>
      <c r="D2649" s="151"/>
      <c r="E2649" s="375"/>
      <c r="F2649" s="592">
        <v>15</v>
      </c>
      <c r="G2649" s="159"/>
      <c r="H2649" s="159"/>
      <c r="I2649" s="275">
        <f t="shared" ref="I2649" si="13065">SUM(G2649:H2649)</f>
        <v>0</v>
      </c>
      <c r="J2649" s="159"/>
      <c r="K2649" s="159">
        <v>0</v>
      </c>
      <c r="L2649" s="275">
        <f t="shared" ref="L2649" si="13066">SUM(J2649:K2649)</f>
        <v>0</v>
      </c>
      <c r="M2649" s="159"/>
      <c r="N2649" s="159"/>
      <c r="O2649" s="275">
        <f t="shared" ref="O2649" si="13067">SUM(M2649:N2649)</f>
        <v>0</v>
      </c>
      <c r="P2649" s="159"/>
      <c r="Q2649" s="159"/>
      <c r="R2649" s="275">
        <f t="shared" ref="R2649" si="13068">SUM(P2649:Q2649)</f>
        <v>0</v>
      </c>
      <c r="S2649" s="500"/>
      <c r="T2649" s="275"/>
      <c r="U2649" s="275"/>
      <c r="V2649" s="275">
        <f t="shared" ref="V2649" si="13069">SUM(T2649:U2649)</f>
        <v>0</v>
      </c>
      <c r="W2649" s="275"/>
      <c r="X2649" s="275"/>
      <c r="Y2649" s="275">
        <f t="shared" ref="Y2649" si="13070">SUM(W2649:X2649)</f>
        <v>0</v>
      </c>
      <c r="Z2649" s="275"/>
      <c r="AA2649" s="275"/>
      <c r="AB2649" s="275">
        <f t="shared" ref="AB2649" si="13071">SUM(Z2649:AA2649)</f>
        <v>0</v>
      </c>
      <c r="AC2649" s="275"/>
      <c r="AD2649" s="275"/>
      <c r="AE2649" s="275">
        <f t="shared" ref="AE2649" si="13072">SUM(AC2649:AD2649)</f>
        <v>0</v>
      </c>
      <c r="AF2649" s="500"/>
      <c r="AG2649" s="275"/>
      <c r="AH2649" s="275"/>
      <c r="AI2649" s="275">
        <f t="shared" ref="AI2649" si="13073">SUM(AG2649:AH2649)</f>
        <v>0</v>
      </c>
      <c r="AJ2649" s="275"/>
      <c r="AK2649" s="275"/>
      <c r="AL2649" s="275">
        <f t="shared" ref="AL2649" si="13074">SUM(AJ2649:AK2649)</f>
        <v>0</v>
      </c>
      <c r="AM2649" s="275"/>
      <c r="AN2649" s="275"/>
      <c r="AO2649" s="275">
        <f t="shared" ref="AO2649" si="13075">SUM(AM2649:AN2649)</f>
        <v>0</v>
      </c>
      <c r="AP2649" s="275"/>
      <c r="AQ2649" s="275"/>
      <c r="AR2649" s="275">
        <f t="shared" ref="AR2649" si="13076">SUM(AP2649:AQ2649)</f>
        <v>0</v>
      </c>
      <c r="AS2649" s="500"/>
      <c r="AT2649" s="275"/>
      <c r="AU2649" s="275"/>
      <c r="AV2649" s="275">
        <f>SUM(AT2649:AU2649)</f>
        <v>0</v>
      </c>
      <c r="AW2649" s="567">
        <f t="shared" ref="AW2649" si="13077">SUM(G2649,J2649,M2649,P2649,T2649,W2649,Z2649,AC2649,AG2649,AJ2649,AM2649,AP2649,AT2649)</f>
        <v>0</v>
      </c>
      <c r="AX2649" s="567">
        <f t="shared" ref="AX2649" si="13078">SUM(H2649,K2649,N2649,Q2649,U2649,X2649,AA2649,AD2649,AH2649,AK2649,AN2649,AQ2649,AU2649)</f>
        <v>0</v>
      </c>
      <c r="AY2649" s="567">
        <f t="shared" ref="AY2649" si="13079">SUM(I2649,L2649,O2649,R2649,V2649,Y2649,AB2649,AE2649,AI2649,AL2649,AO2649,AR2649,AV2649)</f>
        <v>0</v>
      </c>
      <c r="AZ2649" s="159"/>
      <c r="BA2649" s="159"/>
      <c r="BB2649" s="275">
        <f t="shared" ref="BB2649" si="13080">SUM(AZ2649:BA2649)</f>
        <v>0</v>
      </c>
      <c r="BC2649" s="275"/>
      <c r="BD2649" s="275"/>
      <c r="BE2649" s="275">
        <f t="shared" ref="BE2649" si="13081">SUM(BC2649:BD2649)</f>
        <v>0</v>
      </c>
      <c r="BF2649" s="521"/>
      <c r="BG2649" s="605">
        <f>SUM(F2649,S2649,AF2649,AS2649)</f>
        <v>15</v>
      </c>
      <c r="BH2649" s="533">
        <f>SUM(G2649,T2649,AG2649)</f>
        <v>0</v>
      </c>
      <c r="BI2649" s="533">
        <f t="shared" ref="BI2649" si="13082">SUM(H2649,U2649,AH2649)</f>
        <v>0</v>
      </c>
      <c r="BJ2649" s="533">
        <f t="shared" ref="BJ2649" si="13083">SUM(I2649,V2649,AI2649)</f>
        <v>0</v>
      </c>
      <c r="BK2649" s="533">
        <f t="shared" ref="BK2649" si="13084">SUM(J2649,W2649,AJ2649)</f>
        <v>0</v>
      </c>
      <c r="BL2649" s="533">
        <f t="shared" ref="BL2649" si="13085">SUM(K2649,X2649,AK2649)</f>
        <v>0</v>
      </c>
      <c r="BM2649" s="533">
        <f t="shared" ref="BM2649" si="13086">SUM(L2649,Y2649,AL2649)</f>
        <v>0</v>
      </c>
      <c r="BN2649" s="533">
        <f>SUM(M2649,Z2649,AM2649)</f>
        <v>0</v>
      </c>
      <c r="BO2649" s="533">
        <f t="shared" ref="BO2649" si="13087">SUM(N2649,AA2649,AN2649)</f>
        <v>0</v>
      </c>
      <c r="BP2649" s="533">
        <f t="shared" ref="BP2649" si="13088">SUM(O2649,AB2649,AO2649)</f>
        <v>0</v>
      </c>
      <c r="BQ2649" s="533">
        <f t="shared" ref="BQ2649" si="13089">SUM(P2649,AC2649,AP2649)</f>
        <v>0</v>
      </c>
      <c r="BR2649" s="533">
        <f t="shared" ref="BR2649" si="13090">SUM(Q2649,AD2649,AQ2649)</f>
        <v>0</v>
      </c>
      <c r="BS2649" s="533">
        <f t="shared" ref="BS2649" si="13091">SUM(R2649,AE2649,AR2649)</f>
        <v>0</v>
      </c>
      <c r="BT2649" s="533">
        <f>AT2649</f>
        <v>0</v>
      </c>
      <c r="BU2649" s="533">
        <f t="shared" ref="BU2649" si="13092">AU2649</f>
        <v>0</v>
      </c>
      <c r="BV2649" s="533">
        <f t="shared" ref="BV2649" si="13093">AV2649</f>
        <v>0</v>
      </c>
      <c r="BW2649" s="536">
        <f>SUM(BH2649,BK2649,BN2649,BQ2649,BT2649)</f>
        <v>0</v>
      </c>
      <c r="BX2649" s="536">
        <f t="shared" ref="BX2649" si="13094">SUM(BI2649,BL2649,BO2649,BR2649,BU2649)</f>
        <v>0</v>
      </c>
      <c r="BY2649" s="536">
        <f t="shared" ref="BY2649" si="13095">SUM(BJ2649,BM2649,BP2649,BS2649,BV2649)</f>
        <v>0</v>
      </c>
      <c r="BZ2649" t="s">
        <v>74</v>
      </c>
      <c r="CA2649" s="553">
        <f>AZ2649</f>
        <v>0</v>
      </c>
      <c r="CB2649" s="553">
        <f t="shared" ref="CB2649" si="13096">BA2649</f>
        <v>0</v>
      </c>
      <c r="CC2649" s="553">
        <f t="shared" ref="CC2649" si="13097">BB2649</f>
        <v>0</v>
      </c>
      <c r="CD2649" s="553">
        <f>BC2649</f>
        <v>0</v>
      </c>
      <c r="CE2649" s="553">
        <f t="shared" ref="CE2649" si="13098">BD2649</f>
        <v>0</v>
      </c>
      <c r="CF2649" s="553">
        <f t="shared" ref="CF2649" si="13099">BE2649</f>
        <v>0</v>
      </c>
    </row>
    <row r="2650" spans="1:95">
      <c r="A2650" s="149"/>
      <c r="B2650" s="151"/>
      <c r="C2650" s="151"/>
      <c r="D2650" s="151"/>
      <c r="E2650" s="375"/>
      <c r="F2650" s="592" t="s">
        <v>74</v>
      </c>
      <c r="G2650" s="159"/>
      <c r="H2650" s="159"/>
      <c r="I2650" s="275"/>
      <c r="J2650" s="159"/>
      <c r="K2650" s="159"/>
      <c r="L2650" s="275"/>
      <c r="M2650" s="159"/>
      <c r="N2650" s="159"/>
      <c r="O2650" s="275"/>
      <c r="P2650" s="159"/>
      <c r="Q2650" s="159"/>
      <c r="R2650" s="275"/>
      <c r="S2650" s="500"/>
      <c r="T2650" s="275"/>
      <c r="U2650" s="275"/>
      <c r="V2650" s="275"/>
      <c r="W2650" s="275"/>
      <c r="X2650" s="275"/>
      <c r="Y2650" s="275"/>
      <c r="Z2650" s="275"/>
      <c r="AA2650" s="275"/>
      <c r="AB2650" s="275"/>
      <c r="AC2650" s="275"/>
      <c r="AD2650" s="275"/>
      <c r="AE2650" s="275"/>
      <c r="AF2650" s="500"/>
      <c r="AG2650" s="275"/>
      <c r="AH2650" s="275"/>
      <c r="AI2650" s="275"/>
      <c r="AJ2650" s="275"/>
      <c r="AK2650" s="275"/>
      <c r="AL2650" s="275"/>
      <c r="AM2650" s="275"/>
      <c r="AN2650" s="275"/>
      <c r="AO2650" s="275"/>
      <c r="AP2650" s="275"/>
      <c r="AQ2650" s="275"/>
      <c r="AR2650" s="275"/>
      <c r="AS2650" s="500"/>
      <c r="AT2650" s="275"/>
      <c r="AU2650" s="275"/>
      <c r="AV2650" s="275"/>
      <c r="AW2650" s="567"/>
      <c r="AX2650" s="567"/>
      <c r="AY2650" s="567"/>
      <c r="AZ2650" s="159"/>
      <c r="BA2650" s="159"/>
      <c r="BB2650" s="275"/>
      <c r="BC2650" s="275"/>
      <c r="BD2650" s="275"/>
      <c r="BE2650" s="275"/>
      <c r="BF2650" s="521"/>
    </row>
    <row r="2651" spans="1:95">
      <c r="A2651" s="149" t="s">
        <v>34</v>
      </c>
      <c r="B2651" s="149" t="s">
        <v>35</v>
      </c>
      <c r="C2651" s="151"/>
      <c r="D2651" s="151" t="s">
        <v>767</v>
      </c>
      <c r="E2651" s="288" t="s">
        <v>856</v>
      </c>
      <c r="F2651" s="592">
        <v>5</v>
      </c>
      <c r="G2651" s="159"/>
      <c r="H2651" s="159"/>
      <c r="I2651" s="275">
        <f t="shared" ref="I2651" si="13100">SUM(G2651:H2651)</f>
        <v>0</v>
      </c>
      <c r="J2651" s="159"/>
      <c r="K2651" s="159"/>
      <c r="L2651" s="275">
        <f t="shared" ref="L2651" si="13101">SUM(J2651:K2651)</f>
        <v>0</v>
      </c>
      <c r="M2651" s="159"/>
      <c r="N2651" s="159"/>
      <c r="O2651" s="275">
        <f t="shared" ref="O2651" si="13102">SUM(M2651:N2651)</f>
        <v>0</v>
      </c>
      <c r="P2651" s="159"/>
      <c r="Q2651" s="159"/>
      <c r="R2651" s="275">
        <f t="shared" ref="R2651" si="13103">SUM(P2651:Q2651)</f>
        <v>0</v>
      </c>
      <c r="S2651" s="500"/>
      <c r="T2651" s="275"/>
      <c r="U2651" s="275"/>
      <c r="V2651" s="275">
        <f t="shared" ref="V2651" si="13104">SUM(T2651:U2651)</f>
        <v>0</v>
      </c>
      <c r="W2651" s="275"/>
      <c r="X2651" s="275"/>
      <c r="Y2651" s="275">
        <f t="shared" ref="Y2651" si="13105">SUM(W2651:X2651)</f>
        <v>0</v>
      </c>
      <c r="Z2651" s="275"/>
      <c r="AA2651" s="275"/>
      <c r="AB2651" s="275">
        <f t="shared" ref="AB2651" si="13106">SUM(Z2651:AA2651)</f>
        <v>0</v>
      </c>
      <c r="AC2651" s="275"/>
      <c r="AD2651" s="275"/>
      <c r="AE2651" s="275">
        <f t="shared" ref="AE2651" si="13107">SUM(AC2651:AD2651)</f>
        <v>0</v>
      </c>
      <c r="AF2651" s="500"/>
      <c r="AG2651" s="275"/>
      <c r="AH2651" s="275"/>
      <c r="AI2651" s="275">
        <f t="shared" ref="AI2651" si="13108">SUM(AG2651:AH2651)</f>
        <v>0</v>
      </c>
      <c r="AJ2651" s="275"/>
      <c r="AK2651" s="275"/>
      <c r="AL2651" s="275">
        <f t="shared" ref="AL2651" si="13109">SUM(AJ2651:AK2651)</f>
        <v>0</v>
      </c>
      <c r="AM2651" s="275"/>
      <c r="AN2651" s="275"/>
      <c r="AO2651" s="275">
        <f t="shared" ref="AO2651" si="13110">SUM(AM2651:AN2651)</f>
        <v>0</v>
      </c>
      <c r="AP2651" s="275"/>
      <c r="AQ2651" s="275"/>
      <c r="AR2651" s="275">
        <f t="shared" ref="AR2651" si="13111">SUM(AP2651:AQ2651)</f>
        <v>0</v>
      </c>
      <c r="AS2651" s="500"/>
      <c r="AT2651" s="275"/>
      <c r="AU2651" s="275"/>
      <c r="AV2651" s="275">
        <f>SUM(AT2651:AU2651)</f>
        <v>0</v>
      </c>
      <c r="AW2651" s="567">
        <f t="shared" ref="AW2651" si="13112">SUM(G2651,J2651,M2651,P2651,T2651,W2651,Z2651,AC2651,AG2651,AJ2651,AM2651,AP2651,AT2651)</f>
        <v>0</v>
      </c>
      <c r="AX2651" s="567">
        <f t="shared" ref="AX2651" si="13113">SUM(H2651,K2651,N2651,Q2651,U2651,X2651,AA2651,AD2651,AH2651,AK2651,AN2651,AQ2651,AU2651)</f>
        <v>0</v>
      </c>
      <c r="AY2651" s="567">
        <f t="shared" ref="AY2651" si="13114">SUM(I2651,L2651,O2651,R2651,V2651,Y2651,AB2651,AE2651,AI2651,AL2651,AO2651,AR2651,AV2651)</f>
        <v>0</v>
      </c>
      <c r="AZ2651" s="159"/>
      <c r="BA2651" s="159"/>
      <c r="BB2651" s="275">
        <f t="shared" ref="BB2651" si="13115">SUM(AZ2651:BA2651)</f>
        <v>0</v>
      </c>
      <c r="BC2651" s="275"/>
      <c r="BD2651" s="275"/>
      <c r="BE2651" s="275">
        <f t="shared" ref="BE2651" si="13116">SUM(BC2651:BD2651)</f>
        <v>0</v>
      </c>
      <c r="BF2651" s="521"/>
      <c r="BG2651" s="605">
        <f>SUM(F2651,S2651,AF2651,AS2651)</f>
        <v>5</v>
      </c>
      <c r="BH2651" s="533">
        <f>SUM(G2651,T2651,AG2651)</f>
        <v>0</v>
      </c>
      <c r="BI2651" s="533">
        <f t="shared" ref="BI2651:BI2654" si="13117">SUM(H2651,U2651,AH2651)</f>
        <v>0</v>
      </c>
      <c r="BJ2651" s="533">
        <f t="shared" ref="BJ2651:BJ2654" si="13118">SUM(I2651,V2651,AI2651)</f>
        <v>0</v>
      </c>
      <c r="BK2651" s="533">
        <f t="shared" ref="BK2651:BK2654" si="13119">SUM(J2651,W2651,AJ2651)</f>
        <v>0</v>
      </c>
      <c r="BL2651" s="533">
        <f t="shared" ref="BL2651:BL2654" si="13120">SUM(K2651,X2651,AK2651)</f>
        <v>0</v>
      </c>
      <c r="BM2651" s="533">
        <f t="shared" ref="BM2651:BM2654" si="13121">SUM(L2651,Y2651,AL2651)</f>
        <v>0</v>
      </c>
      <c r="BN2651" s="533">
        <f>SUM(M2651,Z2651,AM2651)</f>
        <v>0</v>
      </c>
      <c r="BO2651" s="533">
        <f t="shared" ref="BO2651:BO2654" si="13122">SUM(N2651,AA2651,AN2651)</f>
        <v>0</v>
      </c>
      <c r="BP2651" s="533">
        <f t="shared" ref="BP2651:BP2654" si="13123">SUM(O2651,AB2651,AO2651)</f>
        <v>0</v>
      </c>
      <c r="BQ2651" s="533">
        <f t="shared" ref="BQ2651:BQ2654" si="13124">SUM(P2651,AC2651,AP2651)</f>
        <v>0</v>
      </c>
      <c r="BR2651" s="533">
        <f t="shared" ref="BR2651:BR2654" si="13125">SUM(Q2651,AD2651,AQ2651)</f>
        <v>0</v>
      </c>
      <c r="BS2651" s="533">
        <f t="shared" ref="BS2651:BS2654" si="13126">SUM(R2651,AE2651,AR2651)</f>
        <v>0</v>
      </c>
      <c r="BT2651" s="533">
        <f>AT2651</f>
        <v>0</v>
      </c>
      <c r="BU2651" s="533">
        <f t="shared" ref="BU2651:BU2654" si="13127">AU2651</f>
        <v>0</v>
      </c>
      <c r="BV2651" s="533">
        <f t="shared" ref="BV2651:BV2654" si="13128">AV2651</f>
        <v>0</v>
      </c>
      <c r="BW2651" s="536">
        <f>SUM(BH2651,BK2651,BN2651,BQ2651,BT2651)</f>
        <v>0</v>
      </c>
      <c r="BX2651" s="536">
        <f t="shared" ref="BX2651:BX2654" si="13129">SUM(BI2651,BL2651,BO2651,BR2651,BU2651)</f>
        <v>0</v>
      </c>
      <c r="BY2651" s="536">
        <f t="shared" ref="BY2651:BY2654" si="13130">SUM(BJ2651,BM2651,BP2651,BS2651,BV2651)</f>
        <v>0</v>
      </c>
      <c r="BZ2651" t="s">
        <v>74</v>
      </c>
      <c r="CA2651" s="553">
        <f>AZ2651</f>
        <v>0</v>
      </c>
      <c r="CB2651" s="553">
        <f t="shared" ref="CB2651:CB2654" si="13131">BA2651</f>
        <v>0</v>
      </c>
      <c r="CC2651" s="553">
        <f t="shared" ref="CC2651:CC2654" si="13132">BB2651</f>
        <v>0</v>
      </c>
      <c r="CD2651" s="553">
        <f>BC2651</f>
        <v>0</v>
      </c>
      <c r="CE2651" s="553">
        <f t="shared" ref="CE2651:CE2654" si="13133">BD2651</f>
        <v>0</v>
      </c>
      <c r="CF2651" s="553">
        <f t="shared" ref="CF2651:CF2654" si="13134">BE2651</f>
        <v>0</v>
      </c>
    </row>
    <row r="2652" spans="1:95">
      <c r="A2652" s="149"/>
      <c r="B2652" s="149" t="s">
        <v>873</v>
      </c>
      <c r="C2652" s="151"/>
      <c r="D2652" s="151"/>
      <c r="E2652" s="375"/>
      <c r="F2652" s="592"/>
      <c r="G2652" s="159"/>
      <c r="H2652" s="159">
        <v>1</v>
      </c>
      <c r="I2652" s="275">
        <f t="shared" ref="I2652" si="13135">SUM(G2652:H2652)</f>
        <v>1</v>
      </c>
      <c r="J2652" s="159"/>
      <c r="K2652" s="159"/>
      <c r="L2652" s="275">
        <f t="shared" ref="L2652" si="13136">SUM(J2652:K2652)</f>
        <v>0</v>
      </c>
      <c r="M2652" s="159"/>
      <c r="N2652" s="159"/>
      <c r="O2652" s="275">
        <f t="shared" ref="O2652" si="13137">SUM(M2652:N2652)</f>
        <v>0</v>
      </c>
      <c r="P2652" s="159"/>
      <c r="Q2652" s="159"/>
      <c r="R2652" s="275">
        <f t="shared" ref="R2652" si="13138">SUM(P2652:Q2652)</f>
        <v>0</v>
      </c>
      <c r="S2652" s="500"/>
      <c r="T2652" s="275"/>
      <c r="U2652" s="275"/>
      <c r="V2652" s="275">
        <f t="shared" ref="V2652" si="13139">SUM(T2652:U2652)</f>
        <v>0</v>
      </c>
      <c r="W2652" s="275"/>
      <c r="X2652" s="275"/>
      <c r="Y2652" s="275">
        <f t="shared" ref="Y2652" si="13140">SUM(W2652:X2652)</f>
        <v>0</v>
      </c>
      <c r="Z2652" s="275"/>
      <c r="AA2652" s="275"/>
      <c r="AB2652" s="275">
        <f t="shared" ref="AB2652" si="13141">SUM(Z2652:AA2652)</f>
        <v>0</v>
      </c>
      <c r="AC2652" s="275"/>
      <c r="AD2652" s="275"/>
      <c r="AE2652" s="275">
        <f t="shared" ref="AE2652" si="13142">SUM(AC2652:AD2652)</f>
        <v>0</v>
      </c>
      <c r="AF2652" s="500"/>
      <c r="AG2652" s="275"/>
      <c r="AH2652" s="275"/>
      <c r="AI2652" s="275">
        <f t="shared" ref="AI2652" si="13143">SUM(AG2652:AH2652)</f>
        <v>0</v>
      </c>
      <c r="AJ2652" s="275"/>
      <c r="AK2652" s="275"/>
      <c r="AL2652" s="275">
        <f t="shared" ref="AL2652" si="13144">SUM(AJ2652:AK2652)</f>
        <v>0</v>
      </c>
      <c r="AM2652" s="275"/>
      <c r="AN2652" s="275"/>
      <c r="AO2652" s="275">
        <f t="shared" ref="AO2652" si="13145">SUM(AM2652:AN2652)</f>
        <v>0</v>
      </c>
      <c r="AP2652" s="275"/>
      <c r="AQ2652" s="275"/>
      <c r="AR2652" s="275">
        <f t="shared" ref="AR2652" si="13146">SUM(AP2652:AQ2652)</f>
        <v>0</v>
      </c>
      <c r="AS2652" s="500"/>
      <c r="AT2652" s="275"/>
      <c r="AU2652" s="275"/>
      <c r="AV2652" s="275">
        <f>SUM(AT2652:AU2652)</f>
        <v>0</v>
      </c>
      <c r="AW2652" s="567">
        <f t="shared" ref="AW2652" si="13147">SUM(G2652,J2652,M2652,P2652,T2652,W2652,Z2652,AC2652,AG2652,AJ2652,AM2652,AP2652,AT2652)</f>
        <v>0</v>
      </c>
      <c r="AX2652" s="567">
        <f t="shared" ref="AX2652" si="13148">SUM(H2652,K2652,N2652,Q2652,U2652,X2652,AA2652,AD2652,AH2652,AK2652,AN2652,AQ2652,AU2652)</f>
        <v>1</v>
      </c>
      <c r="AY2652" s="567">
        <f t="shared" ref="AY2652" si="13149">SUM(I2652,L2652,O2652,R2652,V2652,Y2652,AB2652,AE2652,AI2652,AL2652,AO2652,AR2652,AV2652)</f>
        <v>1</v>
      </c>
      <c r="AZ2652" s="159"/>
      <c r="BA2652" s="159"/>
      <c r="BB2652" s="275">
        <f t="shared" ref="BB2652" si="13150">SUM(AZ2652:BA2652)</f>
        <v>0</v>
      </c>
      <c r="BC2652" s="275"/>
      <c r="BD2652" s="275"/>
      <c r="BE2652" s="275">
        <f t="shared" ref="BE2652" si="13151">SUM(BC2652:BD2652)</f>
        <v>0</v>
      </c>
      <c r="BF2652" s="521"/>
      <c r="BG2652" s="605">
        <f>SUM(F2652,S2652,AF2652,AS2652)</f>
        <v>0</v>
      </c>
      <c r="BH2652" s="533">
        <f>SUM(G2652,T2652,AG2652)</f>
        <v>0</v>
      </c>
      <c r="BI2652" s="533">
        <f t="shared" ref="BI2652:BI2653" si="13152">SUM(H2652,U2652,AH2652)</f>
        <v>1</v>
      </c>
      <c r="BJ2652" s="533">
        <f t="shared" ref="BJ2652:BJ2653" si="13153">SUM(I2652,V2652,AI2652)</f>
        <v>1</v>
      </c>
      <c r="BK2652" s="533">
        <f t="shared" ref="BK2652:BK2653" si="13154">SUM(J2652,W2652,AJ2652)</f>
        <v>0</v>
      </c>
      <c r="BL2652" s="533">
        <f t="shared" ref="BL2652:BL2653" si="13155">SUM(K2652,X2652,AK2652)</f>
        <v>0</v>
      </c>
      <c r="BM2652" s="533">
        <f t="shared" ref="BM2652:BM2653" si="13156">SUM(L2652,Y2652,AL2652)</f>
        <v>0</v>
      </c>
      <c r="BN2652" s="533">
        <f>SUM(M2652,Z2652,AM2652)</f>
        <v>0</v>
      </c>
      <c r="BO2652" s="533">
        <f t="shared" ref="BO2652:BO2653" si="13157">SUM(N2652,AA2652,AN2652)</f>
        <v>0</v>
      </c>
      <c r="BP2652" s="533">
        <f t="shared" ref="BP2652:BP2653" si="13158">SUM(O2652,AB2652,AO2652)</f>
        <v>0</v>
      </c>
      <c r="BQ2652" s="533">
        <f t="shared" ref="BQ2652:BQ2653" si="13159">SUM(P2652,AC2652,AP2652)</f>
        <v>0</v>
      </c>
      <c r="BR2652" s="533">
        <f t="shared" ref="BR2652:BR2653" si="13160">SUM(Q2652,AD2652,AQ2652)</f>
        <v>0</v>
      </c>
      <c r="BS2652" s="533">
        <f t="shared" ref="BS2652:BS2653" si="13161">SUM(R2652,AE2652,AR2652)</f>
        <v>0</v>
      </c>
      <c r="BT2652" s="533">
        <f>AT2652</f>
        <v>0</v>
      </c>
      <c r="BU2652" s="533">
        <f t="shared" ref="BU2652:BU2653" si="13162">AU2652</f>
        <v>0</v>
      </c>
      <c r="BV2652" s="533">
        <f t="shared" ref="BV2652:BV2653" si="13163">AV2652</f>
        <v>0</v>
      </c>
      <c r="BW2652" s="536">
        <f>SUM(BH2652,BK2652,BN2652,BQ2652,BT2652)</f>
        <v>0</v>
      </c>
      <c r="BX2652" s="536">
        <f t="shared" ref="BX2652:BX2653" si="13164">SUM(BI2652,BL2652,BO2652,BR2652,BU2652)</f>
        <v>1</v>
      </c>
      <c r="BY2652" s="536">
        <f t="shared" ref="BY2652:BY2653" si="13165">SUM(BJ2652,BM2652,BP2652,BS2652,BV2652)</f>
        <v>1</v>
      </c>
      <c r="BZ2652" t="s">
        <v>74</v>
      </c>
      <c r="CA2652" s="704">
        <f>AZ2652</f>
        <v>0</v>
      </c>
      <c r="CB2652" s="704">
        <f t="shared" ref="CB2652:CB2653" si="13166">BA2652</f>
        <v>0</v>
      </c>
      <c r="CC2652" s="704">
        <f t="shared" ref="CC2652:CC2653" si="13167">BB2652</f>
        <v>0</v>
      </c>
      <c r="CD2652" s="704">
        <f>BC2652</f>
        <v>0</v>
      </c>
      <c r="CE2652" s="704">
        <f t="shared" ref="CE2652:CE2653" si="13168">BD2652</f>
        <v>0</v>
      </c>
      <c r="CF2652" s="704">
        <f t="shared" ref="CF2652:CF2653" si="13169">BE2652</f>
        <v>0</v>
      </c>
    </row>
    <row r="2653" spans="1:95">
      <c r="A2653" s="149"/>
      <c r="B2653" s="151" t="s">
        <v>1094</v>
      </c>
      <c r="C2653" s="151"/>
      <c r="D2653" s="151"/>
      <c r="E2653" s="375"/>
      <c r="F2653" s="592">
        <f>SUM(F2651:F2652)</f>
        <v>5</v>
      </c>
      <c r="G2653" s="168">
        <f t="shared" ref="G2653:BE2653" si="13170">SUM(G2651:G2652)</f>
        <v>0</v>
      </c>
      <c r="H2653" s="168">
        <f t="shared" si="13170"/>
        <v>1</v>
      </c>
      <c r="I2653" s="168">
        <f>SUM(I2651:I2652)</f>
        <v>1</v>
      </c>
      <c r="J2653" s="168">
        <f>SUM(J2651:J2652)</f>
        <v>0</v>
      </c>
      <c r="K2653" s="168">
        <f t="shared" si="13170"/>
        <v>0</v>
      </c>
      <c r="L2653" s="168">
        <f>SUM(L2651:L2652)</f>
        <v>0</v>
      </c>
      <c r="M2653" s="168">
        <f t="shared" si="13170"/>
        <v>0</v>
      </c>
      <c r="N2653" s="168">
        <f t="shared" si="13170"/>
        <v>0</v>
      </c>
      <c r="O2653" s="168">
        <f>SUM(O2651:O2652)</f>
        <v>0</v>
      </c>
      <c r="P2653" s="168">
        <f t="shared" si="13170"/>
        <v>0</v>
      </c>
      <c r="Q2653" s="168">
        <f t="shared" si="13170"/>
        <v>0</v>
      </c>
      <c r="R2653" s="168">
        <f t="shared" si="13170"/>
        <v>0</v>
      </c>
      <c r="S2653" s="502">
        <f>SUM(S2651:S2652)</f>
        <v>0</v>
      </c>
      <c r="T2653" s="168">
        <f t="shared" si="13170"/>
        <v>0</v>
      </c>
      <c r="U2653" s="168">
        <f t="shared" si="13170"/>
        <v>0</v>
      </c>
      <c r="V2653" s="168">
        <f t="shared" si="13170"/>
        <v>0</v>
      </c>
      <c r="W2653" s="168">
        <f t="shared" si="13170"/>
        <v>0</v>
      </c>
      <c r="X2653" s="168">
        <f t="shared" si="13170"/>
        <v>0</v>
      </c>
      <c r="Y2653" s="168">
        <f t="shared" si="13170"/>
        <v>0</v>
      </c>
      <c r="Z2653" s="168">
        <f t="shared" si="13170"/>
        <v>0</v>
      </c>
      <c r="AA2653" s="168">
        <f t="shared" si="13170"/>
        <v>0</v>
      </c>
      <c r="AB2653" s="168">
        <f t="shared" si="13170"/>
        <v>0</v>
      </c>
      <c r="AC2653" s="168">
        <f t="shared" si="13170"/>
        <v>0</v>
      </c>
      <c r="AD2653" s="168">
        <f t="shared" si="13170"/>
        <v>0</v>
      </c>
      <c r="AE2653" s="168">
        <f t="shared" si="13170"/>
        <v>0</v>
      </c>
      <c r="AF2653" s="502">
        <f t="shared" si="13170"/>
        <v>0</v>
      </c>
      <c r="AG2653" s="168">
        <f t="shared" si="13170"/>
        <v>0</v>
      </c>
      <c r="AH2653" s="168">
        <f t="shared" si="13170"/>
        <v>0</v>
      </c>
      <c r="AI2653" s="168">
        <f t="shared" si="13170"/>
        <v>0</v>
      </c>
      <c r="AJ2653" s="168">
        <f t="shared" si="13170"/>
        <v>0</v>
      </c>
      <c r="AK2653" s="168">
        <f t="shared" si="13170"/>
        <v>0</v>
      </c>
      <c r="AL2653" s="168">
        <f t="shared" si="13170"/>
        <v>0</v>
      </c>
      <c r="AM2653" s="168">
        <f t="shared" si="13170"/>
        <v>0</v>
      </c>
      <c r="AN2653" s="168">
        <f t="shared" si="13170"/>
        <v>0</v>
      </c>
      <c r="AO2653" s="168">
        <f t="shared" si="13170"/>
        <v>0</v>
      </c>
      <c r="AP2653" s="168">
        <f t="shared" si="13170"/>
        <v>0</v>
      </c>
      <c r="AQ2653" s="168">
        <f t="shared" si="13170"/>
        <v>0</v>
      </c>
      <c r="AR2653" s="168">
        <f t="shared" si="13170"/>
        <v>0</v>
      </c>
      <c r="AS2653" s="502">
        <f>SUM(AS2651:AS2652)</f>
        <v>0</v>
      </c>
      <c r="AT2653" s="168">
        <f t="shared" si="13170"/>
        <v>0</v>
      </c>
      <c r="AU2653" s="168">
        <f t="shared" si="13170"/>
        <v>0</v>
      </c>
      <c r="AV2653" s="168">
        <f t="shared" si="13170"/>
        <v>0</v>
      </c>
      <c r="AW2653" s="569">
        <f t="shared" si="13170"/>
        <v>0</v>
      </c>
      <c r="AX2653" s="569">
        <f t="shared" si="13170"/>
        <v>1</v>
      </c>
      <c r="AY2653" s="569">
        <f t="shared" si="13170"/>
        <v>1</v>
      </c>
      <c r="AZ2653" s="168">
        <f t="shared" si="13170"/>
        <v>0</v>
      </c>
      <c r="BA2653" s="168">
        <f t="shared" si="13170"/>
        <v>0</v>
      </c>
      <c r="BB2653" s="168">
        <f t="shared" si="13170"/>
        <v>0</v>
      </c>
      <c r="BC2653" s="168">
        <f t="shared" si="13170"/>
        <v>0</v>
      </c>
      <c r="BD2653" s="168">
        <f t="shared" si="13170"/>
        <v>0</v>
      </c>
      <c r="BE2653" s="168">
        <f t="shared" si="13170"/>
        <v>0</v>
      </c>
      <c r="BF2653" s="523"/>
      <c r="BG2653" s="605">
        <f>SUM(F2653,S2653,AF2653,AS2653)</f>
        <v>5</v>
      </c>
      <c r="BH2653" s="533">
        <f>SUM(G2653,T2653,AG2653)</f>
        <v>0</v>
      </c>
      <c r="BI2653" s="533">
        <f t="shared" si="13152"/>
        <v>1</v>
      </c>
      <c r="BJ2653" s="533">
        <f t="shared" si="13153"/>
        <v>1</v>
      </c>
      <c r="BK2653" s="533">
        <f t="shared" si="13154"/>
        <v>0</v>
      </c>
      <c r="BL2653" s="533">
        <f t="shared" si="13155"/>
        <v>0</v>
      </c>
      <c r="BM2653" s="533">
        <f t="shared" si="13156"/>
        <v>0</v>
      </c>
      <c r="BN2653" s="533">
        <f>SUM(M2653,Z2653,AM2653)</f>
        <v>0</v>
      </c>
      <c r="BO2653" s="533">
        <f t="shared" si="13157"/>
        <v>0</v>
      </c>
      <c r="BP2653" s="533">
        <f t="shared" si="13158"/>
        <v>0</v>
      </c>
      <c r="BQ2653" s="533">
        <f t="shared" si="13159"/>
        <v>0</v>
      </c>
      <c r="BR2653" s="533">
        <f t="shared" si="13160"/>
        <v>0</v>
      </c>
      <c r="BS2653" s="533">
        <f t="shared" si="13161"/>
        <v>0</v>
      </c>
      <c r="BT2653" s="533">
        <f>AT2653</f>
        <v>0</v>
      </c>
      <c r="BU2653" s="533">
        <f t="shared" si="13162"/>
        <v>0</v>
      </c>
      <c r="BV2653" s="533">
        <f t="shared" si="13163"/>
        <v>0</v>
      </c>
      <c r="BW2653" s="536">
        <f>SUM(BH2653,BK2653,BN2653,BQ2653,BT2653)</f>
        <v>0</v>
      </c>
      <c r="BX2653" s="536">
        <f t="shared" si="13164"/>
        <v>1</v>
      </c>
      <c r="BY2653" s="536">
        <f t="shared" si="13165"/>
        <v>1</v>
      </c>
      <c r="BZ2653" t="s">
        <v>74</v>
      </c>
      <c r="CA2653" s="704">
        <f>AZ2653</f>
        <v>0</v>
      </c>
      <c r="CB2653" s="704">
        <f t="shared" si="13166"/>
        <v>0</v>
      </c>
      <c r="CC2653" s="704">
        <f t="shared" si="13167"/>
        <v>0</v>
      </c>
      <c r="CD2653" s="704">
        <f>BC2653</f>
        <v>0</v>
      </c>
      <c r="CE2653" s="704">
        <f t="shared" si="13168"/>
        <v>0</v>
      </c>
      <c r="CF2653" s="704">
        <f t="shared" si="13169"/>
        <v>0</v>
      </c>
    </row>
    <row r="2654" spans="1:95">
      <c r="A2654" s="149"/>
      <c r="B2654" s="151" t="s">
        <v>437</v>
      </c>
      <c r="C2654" s="151"/>
      <c r="D2654" s="151"/>
      <c r="E2654" s="375"/>
      <c r="F2654" s="592">
        <f t="shared" ref="F2654:AK2654" si="13171">SUM(F2649:F2652)</f>
        <v>20</v>
      </c>
      <c r="G2654" s="168">
        <f t="shared" si="13171"/>
        <v>0</v>
      </c>
      <c r="H2654" s="168">
        <f t="shared" si="13171"/>
        <v>1</v>
      </c>
      <c r="I2654" s="168">
        <f t="shared" si="13171"/>
        <v>1</v>
      </c>
      <c r="J2654" s="168">
        <f t="shared" si="13171"/>
        <v>0</v>
      </c>
      <c r="K2654" s="168">
        <f t="shared" si="13171"/>
        <v>0</v>
      </c>
      <c r="L2654" s="168">
        <f t="shared" si="13171"/>
        <v>0</v>
      </c>
      <c r="M2654" s="168">
        <f t="shared" si="13171"/>
        <v>0</v>
      </c>
      <c r="N2654" s="168">
        <f t="shared" si="13171"/>
        <v>0</v>
      </c>
      <c r="O2654" s="168">
        <f t="shared" si="13171"/>
        <v>0</v>
      </c>
      <c r="P2654" s="168">
        <f t="shared" si="13171"/>
        <v>0</v>
      </c>
      <c r="Q2654" s="168">
        <f t="shared" si="13171"/>
        <v>0</v>
      </c>
      <c r="R2654" s="168">
        <f t="shared" si="13171"/>
        <v>0</v>
      </c>
      <c r="S2654" s="502">
        <f t="shared" si="13171"/>
        <v>0</v>
      </c>
      <c r="T2654" s="168">
        <f t="shared" si="13171"/>
        <v>0</v>
      </c>
      <c r="U2654" s="168">
        <f t="shared" si="13171"/>
        <v>0</v>
      </c>
      <c r="V2654" s="168">
        <f t="shared" si="13171"/>
        <v>0</v>
      </c>
      <c r="W2654" s="168">
        <f t="shared" si="13171"/>
        <v>0</v>
      </c>
      <c r="X2654" s="168">
        <f t="shared" si="13171"/>
        <v>0</v>
      </c>
      <c r="Y2654" s="168">
        <f t="shared" si="13171"/>
        <v>0</v>
      </c>
      <c r="Z2654" s="168">
        <f t="shared" si="13171"/>
        <v>0</v>
      </c>
      <c r="AA2654" s="168">
        <f t="shared" si="13171"/>
        <v>0</v>
      </c>
      <c r="AB2654" s="168">
        <f t="shared" si="13171"/>
        <v>0</v>
      </c>
      <c r="AC2654" s="168">
        <f t="shared" si="13171"/>
        <v>0</v>
      </c>
      <c r="AD2654" s="168">
        <f t="shared" si="13171"/>
        <v>0</v>
      </c>
      <c r="AE2654" s="168">
        <f t="shared" si="13171"/>
        <v>0</v>
      </c>
      <c r="AF2654" s="502">
        <f t="shared" si="13171"/>
        <v>0</v>
      </c>
      <c r="AG2654" s="168">
        <f t="shared" si="13171"/>
        <v>0</v>
      </c>
      <c r="AH2654" s="168">
        <f t="shared" si="13171"/>
        <v>0</v>
      </c>
      <c r="AI2654" s="168">
        <f t="shared" si="13171"/>
        <v>0</v>
      </c>
      <c r="AJ2654" s="168">
        <f t="shared" si="13171"/>
        <v>0</v>
      </c>
      <c r="AK2654" s="168">
        <f t="shared" si="13171"/>
        <v>0</v>
      </c>
      <c r="AL2654" s="168">
        <f t="shared" ref="AL2654:BE2654" si="13172">SUM(AL2649:AL2652)</f>
        <v>0</v>
      </c>
      <c r="AM2654" s="168">
        <f t="shared" si="13172"/>
        <v>0</v>
      </c>
      <c r="AN2654" s="168">
        <f t="shared" si="13172"/>
        <v>0</v>
      </c>
      <c r="AO2654" s="168">
        <f t="shared" si="13172"/>
        <v>0</v>
      </c>
      <c r="AP2654" s="168">
        <f t="shared" si="13172"/>
        <v>0</v>
      </c>
      <c r="AQ2654" s="168">
        <f t="shared" si="13172"/>
        <v>0</v>
      </c>
      <c r="AR2654" s="168">
        <f t="shared" si="13172"/>
        <v>0</v>
      </c>
      <c r="AS2654" s="502">
        <f t="shared" si="13172"/>
        <v>0</v>
      </c>
      <c r="AT2654" s="168">
        <f t="shared" si="13172"/>
        <v>0</v>
      </c>
      <c r="AU2654" s="168">
        <f t="shared" si="13172"/>
        <v>0</v>
      </c>
      <c r="AV2654" s="168">
        <f t="shared" si="13172"/>
        <v>0</v>
      </c>
      <c r="AW2654" s="569">
        <f t="shared" si="13172"/>
        <v>0</v>
      </c>
      <c r="AX2654" s="569">
        <f t="shared" si="13172"/>
        <v>1</v>
      </c>
      <c r="AY2654" s="569">
        <f t="shared" si="13172"/>
        <v>1</v>
      </c>
      <c r="AZ2654" s="168">
        <f t="shared" si="13172"/>
        <v>0</v>
      </c>
      <c r="BA2654" s="168">
        <f t="shared" si="13172"/>
        <v>0</v>
      </c>
      <c r="BB2654" s="168">
        <f t="shared" si="13172"/>
        <v>0</v>
      </c>
      <c r="BC2654" s="168">
        <f t="shared" si="13172"/>
        <v>0</v>
      </c>
      <c r="BD2654" s="168">
        <f t="shared" si="13172"/>
        <v>0</v>
      </c>
      <c r="BE2654" s="168">
        <f t="shared" si="13172"/>
        <v>0</v>
      </c>
      <c r="BF2654" s="523"/>
      <c r="BG2654" s="605">
        <f>SUM(F2654,S2654,AF2654,AS2654)</f>
        <v>20</v>
      </c>
      <c r="BH2654" s="533">
        <f>SUM(G2654,T2654,AG2654)</f>
        <v>0</v>
      </c>
      <c r="BI2654" s="533">
        <f t="shared" si="13117"/>
        <v>1</v>
      </c>
      <c r="BJ2654" s="533">
        <f t="shared" si="13118"/>
        <v>1</v>
      </c>
      <c r="BK2654" s="533">
        <f t="shared" si="13119"/>
        <v>0</v>
      </c>
      <c r="BL2654" s="533">
        <f t="shared" si="13120"/>
        <v>0</v>
      </c>
      <c r="BM2654" s="533">
        <f t="shared" si="13121"/>
        <v>0</v>
      </c>
      <c r="BN2654" s="533">
        <f>SUM(M2654,Z2654,AM2654)</f>
        <v>0</v>
      </c>
      <c r="BO2654" s="533">
        <f t="shared" si="13122"/>
        <v>0</v>
      </c>
      <c r="BP2654" s="533">
        <f t="shared" si="13123"/>
        <v>0</v>
      </c>
      <c r="BQ2654" s="533">
        <f t="shared" si="13124"/>
        <v>0</v>
      </c>
      <c r="BR2654" s="533">
        <f t="shared" si="13125"/>
        <v>0</v>
      </c>
      <c r="BS2654" s="533">
        <f t="shared" si="13126"/>
        <v>0</v>
      </c>
      <c r="BT2654" s="533">
        <f>AT2654</f>
        <v>0</v>
      </c>
      <c r="BU2654" s="533">
        <f t="shared" si="13127"/>
        <v>0</v>
      </c>
      <c r="BV2654" s="533">
        <f t="shared" si="13128"/>
        <v>0</v>
      </c>
      <c r="BW2654" s="536">
        <f>SUM(BH2654,BK2654,BN2654,BQ2654,BT2654)</f>
        <v>0</v>
      </c>
      <c r="BX2654" s="536">
        <f t="shared" si="13129"/>
        <v>1</v>
      </c>
      <c r="BY2654" s="536">
        <f t="shared" si="13130"/>
        <v>1</v>
      </c>
      <c r="BZ2654" t="s">
        <v>74</v>
      </c>
      <c r="CA2654" s="553">
        <f>AZ2654</f>
        <v>0</v>
      </c>
      <c r="CB2654" s="553">
        <f t="shared" si="13131"/>
        <v>0</v>
      </c>
      <c r="CC2654" s="553">
        <f t="shared" si="13132"/>
        <v>0</v>
      </c>
      <c r="CD2654" s="553">
        <f>BC2654</f>
        <v>0</v>
      </c>
      <c r="CE2654" s="553">
        <f t="shared" si="13133"/>
        <v>0</v>
      </c>
      <c r="CF2654" s="553">
        <f t="shared" si="13134"/>
        <v>0</v>
      </c>
    </row>
    <row r="2655" spans="1:95">
      <c r="A2655" s="149"/>
      <c r="B2655" s="151"/>
      <c r="C2655" s="151"/>
      <c r="D2655" s="151"/>
      <c r="E2655" s="375"/>
      <c r="F2655" s="592"/>
      <c r="G2655" s="159"/>
      <c r="H2655" s="159"/>
      <c r="I2655" s="275"/>
      <c r="J2655" s="159"/>
      <c r="K2655" s="159"/>
      <c r="L2655" s="275"/>
      <c r="M2655" s="159"/>
      <c r="N2655" s="159"/>
      <c r="O2655" s="275"/>
      <c r="P2655" s="159"/>
      <c r="Q2655" s="159"/>
      <c r="R2655" s="275"/>
      <c r="S2655" s="500"/>
      <c r="T2655" s="275"/>
      <c r="U2655" s="275"/>
      <c r="V2655" s="275"/>
      <c r="W2655" s="275"/>
      <c r="X2655" s="275"/>
      <c r="Y2655" s="275"/>
      <c r="Z2655" s="275"/>
      <c r="AA2655" s="275"/>
      <c r="AB2655" s="275"/>
      <c r="AC2655" s="275"/>
      <c r="AD2655" s="275"/>
      <c r="AE2655" s="275"/>
      <c r="AF2655" s="500"/>
      <c r="AG2655" s="275"/>
      <c r="AH2655" s="275"/>
      <c r="AI2655" s="275"/>
      <c r="AJ2655" s="275"/>
      <c r="AK2655" s="275"/>
      <c r="AL2655" s="275"/>
      <c r="AM2655" s="275"/>
      <c r="AN2655" s="275"/>
      <c r="AO2655" s="275"/>
      <c r="AP2655" s="275"/>
      <c r="AQ2655" s="275"/>
      <c r="AR2655" s="275"/>
      <c r="AS2655" s="500"/>
      <c r="AT2655" s="275"/>
      <c r="AU2655" s="275"/>
      <c r="AV2655" s="275"/>
      <c r="AW2655" s="567"/>
      <c r="AX2655" s="567"/>
      <c r="AY2655" s="567"/>
      <c r="AZ2655" s="159"/>
      <c r="BA2655" s="159"/>
      <c r="BB2655" s="275"/>
      <c r="BC2655" s="275"/>
      <c r="BD2655" s="275"/>
      <c r="BE2655" s="275"/>
      <c r="BF2655" s="521"/>
    </row>
    <row r="2656" spans="1:95">
      <c r="A2656" s="149" t="s">
        <v>931</v>
      </c>
      <c r="B2656" s="151" t="s">
        <v>932</v>
      </c>
      <c r="C2656" s="151"/>
      <c r="D2656" s="151" t="s">
        <v>767</v>
      </c>
      <c r="E2656" s="375" t="s">
        <v>933</v>
      </c>
      <c r="F2656" s="592">
        <v>30</v>
      </c>
      <c r="G2656" s="159">
        <v>2</v>
      </c>
      <c r="H2656" s="159">
        <v>6</v>
      </c>
      <c r="I2656" s="275">
        <f t="shared" ref="I2656" si="13173">SUM(G2656:H2656)</f>
        <v>8</v>
      </c>
      <c r="J2656" s="159">
        <v>0</v>
      </c>
      <c r="K2656" s="159">
        <v>3</v>
      </c>
      <c r="L2656" s="275">
        <f t="shared" ref="L2656" si="13174">SUM(J2656:K2656)</f>
        <v>3</v>
      </c>
      <c r="M2656" s="159">
        <v>0</v>
      </c>
      <c r="N2656" s="159">
        <v>1</v>
      </c>
      <c r="O2656" s="275">
        <f t="shared" ref="O2656" si="13175">SUM(M2656:N2656)</f>
        <v>1</v>
      </c>
      <c r="P2656" s="159">
        <v>0</v>
      </c>
      <c r="Q2656" s="159">
        <v>4</v>
      </c>
      <c r="R2656" s="275">
        <f t="shared" ref="R2656" si="13176">SUM(P2656:Q2656)</f>
        <v>4</v>
      </c>
      <c r="S2656" s="500"/>
      <c r="T2656" s="275"/>
      <c r="U2656" s="275"/>
      <c r="V2656" s="275">
        <f t="shared" ref="V2656" si="13177">SUM(T2656:U2656)</f>
        <v>0</v>
      </c>
      <c r="W2656" s="275"/>
      <c r="X2656" s="275"/>
      <c r="Y2656" s="275">
        <f t="shared" ref="Y2656" si="13178">SUM(W2656:X2656)</f>
        <v>0</v>
      </c>
      <c r="Z2656" s="275"/>
      <c r="AA2656" s="275"/>
      <c r="AB2656" s="275">
        <f t="shared" ref="AB2656" si="13179">SUM(Z2656:AA2656)</f>
        <v>0</v>
      </c>
      <c r="AC2656" s="275"/>
      <c r="AD2656" s="275"/>
      <c r="AE2656" s="275">
        <f t="shared" ref="AE2656" si="13180">SUM(AC2656:AD2656)</f>
        <v>0</v>
      </c>
      <c r="AF2656" s="500"/>
      <c r="AG2656" s="275"/>
      <c r="AH2656" s="275"/>
      <c r="AI2656" s="275">
        <f t="shared" ref="AI2656" si="13181">SUM(AG2656:AH2656)</f>
        <v>0</v>
      </c>
      <c r="AJ2656" s="275"/>
      <c r="AK2656" s="275"/>
      <c r="AL2656" s="275">
        <f t="shared" ref="AL2656" si="13182">SUM(AJ2656:AK2656)</f>
        <v>0</v>
      </c>
      <c r="AM2656" s="275"/>
      <c r="AN2656" s="275"/>
      <c r="AO2656" s="275">
        <f t="shared" ref="AO2656" si="13183">SUM(AM2656:AN2656)</f>
        <v>0</v>
      </c>
      <c r="AP2656" s="275"/>
      <c r="AQ2656" s="275"/>
      <c r="AR2656" s="275">
        <f t="shared" ref="AR2656" si="13184">SUM(AP2656:AQ2656)</f>
        <v>0</v>
      </c>
      <c r="AS2656" s="500"/>
      <c r="AT2656" s="275"/>
      <c r="AU2656" s="275"/>
      <c r="AV2656" s="275">
        <f>SUM(AT2656:AU2656)</f>
        <v>0</v>
      </c>
      <c r="AW2656" s="567">
        <f t="shared" ref="AW2656" si="13185">SUM(G2656,J2656,M2656,P2656,T2656,W2656,Z2656,AC2656,AG2656,AJ2656,AM2656,AP2656,AT2656)</f>
        <v>2</v>
      </c>
      <c r="AX2656" s="567">
        <f t="shared" ref="AX2656" si="13186">SUM(H2656,K2656,N2656,Q2656,U2656,X2656,AA2656,AD2656,AH2656,AK2656,AN2656,AQ2656,AU2656)</f>
        <v>14</v>
      </c>
      <c r="AY2656" s="567">
        <f t="shared" ref="AY2656" si="13187">SUM(I2656,L2656,O2656,R2656,V2656,Y2656,AB2656,AE2656,AI2656,AL2656,AO2656,AR2656,AV2656)</f>
        <v>16</v>
      </c>
      <c r="AZ2656" s="159"/>
      <c r="BA2656" s="159"/>
      <c r="BB2656" s="275">
        <f t="shared" ref="BB2656" si="13188">SUM(AZ2656:BA2656)</f>
        <v>0</v>
      </c>
      <c r="BC2656" s="275"/>
      <c r="BD2656" s="275"/>
      <c r="BE2656" s="275">
        <f t="shared" ref="BE2656" si="13189">SUM(BC2656:BD2656)</f>
        <v>0</v>
      </c>
      <c r="BF2656" s="521"/>
      <c r="BG2656" s="605">
        <f>SUM(F2656,S2656,AF2656,AS2656)</f>
        <v>30</v>
      </c>
      <c r="BH2656" s="533">
        <f>SUM(G2656,T2656,AG2656)</f>
        <v>2</v>
      </c>
      <c r="BI2656" s="533">
        <f t="shared" ref="BI2656" si="13190">SUM(H2656,U2656,AH2656)</f>
        <v>6</v>
      </c>
      <c r="BJ2656" s="533">
        <f t="shared" ref="BJ2656" si="13191">SUM(I2656,V2656,AI2656)</f>
        <v>8</v>
      </c>
      <c r="BK2656" s="533">
        <f t="shared" ref="BK2656" si="13192">SUM(J2656,W2656,AJ2656)</f>
        <v>0</v>
      </c>
      <c r="BL2656" s="533">
        <f t="shared" ref="BL2656" si="13193">SUM(K2656,X2656,AK2656)</f>
        <v>3</v>
      </c>
      <c r="BM2656" s="533">
        <f t="shared" ref="BM2656" si="13194">SUM(L2656,Y2656,AL2656)</f>
        <v>3</v>
      </c>
      <c r="BN2656" s="533">
        <f>SUM(M2656,Z2656,AM2656)</f>
        <v>0</v>
      </c>
      <c r="BO2656" s="533">
        <f t="shared" ref="BO2656" si="13195">SUM(N2656,AA2656,AN2656)</f>
        <v>1</v>
      </c>
      <c r="BP2656" s="533">
        <f t="shared" ref="BP2656" si="13196">SUM(O2656,AB2656,AO2656)</f>
        <v>1</v>
      </c>
      <c r="BQ2656" s="533">
        <f t="shared" ref="BQ2656" si="13197">SUM(P2656,AC2656,AP2656)</f>
        <v>0</v>
      </c>
      <c r="BR2656" s="533">
        <f t="shared" ref="BR2656" si="13198">SUM(Q2656,AD2656,AQ2656)</f>
        <v>4</v>
      </c>
      <c r="BS2656" s="533">
        <f t="shared" ref="BS2656" si="13199">SUM(R2656,AE2656,AR2656)</f>
        <v>4</v>
      </c>
      <c r="BT2656" s="533">
        <f>AT2656</f>
        <v>0</v>
      </c>
      <c r="BU2656" s="533">
        <f t="shared" ref="BU2656" si="13200">AU2656</f>
        <v>0</v>
      </c>
      <c r="BV2656" s="533">
        <f t="shared" ref="BV2656" si="13201">AV2656</f>
        <v>0</v>
      </c>
      <c r="BW2656" s="536">
        <f>SUM(BH2656,BK2656,BN2656,BQ2656,BT2656)</f>
        <v>2</v>
      </c>
      <c r="BX2656" s="536">
        <f t="shared" ref="BX2656" si="13202">SUM(BI2656,BL2656,BO2656,BR2656,BU2656)</f>
        <v>14</v>
      </c>
      <c r="BY2656" s="536">
        <f t="shared" ref="BY2656" si="13203">SUM(BJ2656,BM2656,BP2656,BS2656,BV2656)</f>
        <v>16</v>
      </c>
      <c r="BZ2656" t="s">
        <v>74</v>
      </c>
      <c r="CA2656" s="553">
        <f>AZ2656</f>
        <v>0</v>
      </c>
      <c r="CB2656" s="553">
        <f t="shared" ref="CB2656" si="13204">BA2656</f>
        <v>0</v>
      </c>
      <c r="CC2656" s="553">
        <f t="shared" ref="CC2656" si="13205">BB2656</f>
        <v>0</v>
      </c>
      <c r="CD2656" s="553">
        <f>BC2656</f>
        <v>0</v>
      </c>
      <c r="CE2656" s="553">
        <f t="shared" ref="CE2656" si="13206">BD2656</f>
        <v>0</v>
      </c>
      <c r="CF2656" s="553">
        <f t="shared" ref="CF2656" si="13207">BE2656</f>
        <v>0</v>
      </c>
    </row>
    <row r="2657" spans="1:84">
      <c r="A2657" s="149"/>
      <c r="B2657" s="149"/>
      <c r="C2657" s="151"/>
      <c r="D2657" s="151"/>
      <c r="E2657" s="288"/>
      <c r="F2657" s="591"/>
      <c r="G2657" s="159"/>
      <c r="H2657" s="159"/>
      <c r="I2657" s="159"/>
      <c r="J2657" s="159"/>
      <c r="K2657" s="159"/>
      <c r="L2657" s="159"/>
      <c r="M2657" s="159"/>
      <c r="N2657" s="159"/>
      <c r="O2657" s="159"/>
      <c r="P2657" s="159"/>
      <c r="Q2657" s="159"/>
      <c r="R2657" s="159"/>
      <c r="S2657" s="503"/>
      <c r="T2657" s="159"/>
      <c r="U2657" s="159"/>
      <c r="V2657" s="159"/>
      <c r="W2657" s="159"/>
      <c r="X2657" s="159"/>
      <c r="Y2657" s="159"/>
      <c r="Z2657" s="159"/>
      <c r="AA2657" s="159"/>
      <c r="AB2657" s="159"/>
      <c r="AC2657" s="159"/>
      <c r="AD2657" s="159"/>
      <c r="AE2657" s="159"/>
      <c r="AF2657" s="503"/>
      <c r="AG2657" s="159"/>
      <c r="AH2657" s="159"/>
      <c r="AI2657" s="159"/>
      <c r="AJ2657" s="159"/>
      <c r="AK2657" s="159"/>
      <c r="AL2657" s="159"/>
      <c r="AM2657" s="159"/>
      <c r="AN2657" s="159"/>
      <c r="AO2657" s="159"/>
      <c r="AP2657" s="159"/>
      <c r="AQ2657" s="159"/>
      <c r="AR2657" s="159"/>
      <c r="AS2657" s="503"/>
      <c r="AT2657" s="159"/>
      <c r="AU2657" s="159"/>
      <c r="AV2657" s="159"/>
      <c r="AW2657" s="570"/>
      <c r="AX2657" s="570"/>
      <c r="AY2657" s="570"/>
      <c r="AZ2657" s="159"/>
      <c r="BA2657" s="159"/>
      <c r="BB2657" s="159"/>
      <c r="BC2657" s="159"/>
      <c r="BD2657" s="159"/>
      <c r="BE2657" s="159"/>
      <c r="BF2657" s="474"/>
    </row>
    <row r="2658" spans="1:84">
      <c r="A2658" s="149"/>
      <c r="B2658" s="151" t="s">
        <v>603</v>
      </c>
      <c r="C2658" s="151"/>
      <c r="D2658" s="151"/>
      <c r="E2658" s="288"/>
      <c r="F2658" s="592">
        <f>SUM(F2626,F2632,F2634,F2639,F2647,F2649,F2651,F2656)</f>
        <v>745</v>
      </c>
      <c r="G2658" s="168">
        <f t="shared" ref="G2658:BE2658" si="13208">SUM(G2626,G2632,G2634,G2639,G2647,G2649,G2651,G2656)</f>
        <v>71</v>
      </c>
      <c r="H2658" s="168">
        <f t="shared" si="13208"/>
        <v>48</v>
      </c>
      <c r="I2658" s="168">
        <f t="shared" si="13208"/>
        <v>119</v>
      </c>
      <c r="J2658" s="168">
        <f t="shared" si="13208"/>
        <v>29</v>
      </c>
      <c r="K2658" s="168">
        <f t="shared" si="13208"/>
        <v>8</v>
      </c>
      <c r="L2658" s="168">
        <f t="shared" si="13208"/>
        <v>37</v>
      </c>
      <c r="M2658" s="168">
        <f t="shared" si="13208"/>
        <v>5</v>
      </c>
      <c r="N2658" s="168">
        <f t="shared" si="13208"/>
        <v>4</v>
      </c>
      <c r="O2658" s="168">
        <f t="shared" si="13208"/>
        <v>9</v>
      </c>
      <c r="P2658" s="168">
        <f t="shared" si="13208"/>
        <v>60</v>
      </c>
      <c r="Q2658" s="168">
        <f t="shared" si="13208"/>
        <v>32</v>
      </c>
      <c r="R2658" s="168">
        <f t="shared" si="13208"/>
        <v>92</v>
      </c>
      <c r="S2658" s="502">
        <f t="shared" si="13208"/>
        <v>0</v>
      </c>
      <c r="T2658" s="168">
        <f t="shared" si="13208"/>
        <v>0</v>
      </c>
      <c r="U2658" s="168">
        <f t="shared" si="13208"/>
        <v>0</v>
      </c>
      <c r="V2658" s="168">
        <f t="shared" si="13208"/>
        <v>0</v>
      </c>
      <c r="W2658" s="168">
        <f t="shared" si="13208"/>
        <v>0</v>
      </c>
      <c r="X2658" s="168">
        <f t="shared" si="13208"/>
        <v>0</v>
      </c>
      <c r="Y2658" s="168">
        <f t="shared" si="13208"/>
        <v>0</v>
      </c>
      <c r="Z2658" s="168">
        <f t="shared" si="13208"/>
        <v>0</v>
      </c>
      <c r="AA2658" s="168">
        <f t="shared" si="13208"/>
        <v>0</v>
      </c>
      <c r="AB2658" s="168">
        <f t="shared" si="13208"/>
        <v>0</v>
      </c>
      <c r="AC2658" s="168">
        <f t="shared" si="13208"/>
        <v>0</v>
      </c>
      <c r="AD2658" s="168">
        <f t="shared" si="13208"/>
        <v>0</v>
      </c>
      <c r="AE2658" s="168">
        <f t="shared" si="13208"/>
        <v>0</v>
      </c>
      <c r="AF2658" s="502">
        <f t="shared" si="13208"/>
        <v>0</v>
      </c>
      <c r="AG2658" s="168">
        <f t="shared" si="13208"/>
        <v>0</v>
      </c>
      <c r="AH2658" s="168">
        <f t="shared" si="13208"/>
        <v>0</v>
      </c>
      <c r="AI2658" s="168">
        <f t="shared" si="13208"/>
        <v>0</v>
      </c>
      <c r="AJ2658" s="168">
        <f t="shared" si="13208"/>
        <v>0</v>
      </c>
      <c r="AK2658" s="168">
        <f t="shared" si="13208"/>
        <v>0</v>
      </c>
      <c r="AL2658" s="168">
        <f t="shared" si="13208"/>
        <v>0</v>
      </c>
      <c r="AM2658" s="168">
        <f t="shared" si="13208"/>
        <v>0</v>
      </c>
      <c r="AN2658" s="168">
        <f t="shared" si="13208"/>
        <v>0</v>
      </c>
      <c r="AO2658" s="168">
        <f t="shared" si="13208"/>
        <v>0</v>
      </c>
      <c r="AP2658" s="168">
        <f t="shared" si="13208"/>
        <v>0</v>
      </c>
      <c r="AQ2658" s="168">
        <f t="shared" si="13208"/>
        <v>0</v>
      </c>
      <c r="AR2658" s="168">
        <f t="shared" si="13208"/>
        <v>0</v>
      </c>
      <c r="AS2658" s="502">
        <f t="shared" si="13208"/>
        <v>0</v>
      </c>
      <c r="AT2658" s="168">
        <f t="shared" si="13208"/>
        <v>3</v>
      </c>
      <c r="AU2658" s="168">
        <f t="shared" si="13208"/>
        <v>4</v>
      </c>
      <c r="AV2658" s="168">
        <f t="shared" si="13208"/>
        <v>7</v>
      </c>
      <c r="AW2658" s="569">
        <f t="shared" si="13208"/>
        <v>168</v>
      </c>
      <c r="AX2658" s="569">
        <f t="shared" si="13208"/>
        <v>96</v>
      </c>
      <c r="AY2658" s="569">
        <f t="shared" si="13208"/>
        <v>264</v>
      </c>
      <c r="AZ2658" s="168">
        <f t="shared" si="13208"/>
        <v>14</v>
      </c>
      <c r="BA2658" s="168">
        <f t="shared" si="13208"/>
        <v>5</v>
      </c>
      <c r="BB2658" s="168">
        <f t="shared" si="13208"/>
        <v>19</v>
      </c>
      <c r="BC2658" s="168">
        <f t="shared" si="13208"/>
        <v>8</v>
      </c>
      <c r="BD2658" s="168">
        <f t="shared" si="13208"/>
        <v>5</v>
      </c>
      <c r="BE2658" s="168">
        <f t="shared" si="13208"/>
        <v>13</v>
      </c>
      <c r="BF2658" s="523"/>
      <c r="BG2658" s="605">
        <f>SUM(F2658,S2658,AF2658,AS2658)</f>
        <v>745</v>
      </c>
      <c r="BH2658" s="533">
        <f>SUM(G2658,T2658,AG2658)</f>
        <v>71</v>
      </c>
      <c r="BI2658" s="533">
        <f t="shared" ref="BI2658" si="13209">SUM(H2658,U2658,AH2658)</f>
        <v>48</v>
      </c>
      <c r="BJ2658" s="533">
        <f t="shared" ref="BJ2658" si="13210">SUM(I2658,V2658,AI2658)</f>
        <v>119</v>
      </c>
      <c r="BK2658" s="533">
        <f t="shared" ref="BK2658" si="13211">SUM(J2658,W2658,AJ2658)</f>
        <v>29</v>
      </c>
      <c r="BL2658" s="533">
        <f t="shared" ref="BL2658" si="13212">SUM(K2658,X2658,AK2658)</f>
        <v>8</v>
      </c>
      <c r="BM2658" s="533">
        <f t="shared" ref="BM2658" si="13213">SUM(L2658,Y2658,AL2658)</f>
        <v>37</v>
      </c>
      <c r="BN2658" s="533">
        <f>SUM(M2658,Z2658,AM2658)</f>
        <v>5</v>
      </c>
      <c r="BO2658" s="533">
        <f t="shared" ref="BO2658" si="13214">SUM(N2658,AA2658,AN2658)</f>
        <v>4</v>
      </c>
      <c r="BP2658" s="533">
        <f t="shared" ref="BP2658" si="13215">SUM(O2658,AB2658,AO2658)</f>
        <v>9</v>
      </c>
      <c r="BQ2658" s="533">
        <f t="shared" ref="BQ2658" si="13216">SUM(P2658,AC2658,AP2658)</f>
        <v>60</v>
      </c>
      <c r="BR2658" s="533">
        <f t="shared" ref="BR2658" si="13217">SUM(Q2658,AD2658,AQ2658)</f>
        <v>32</v>
      </c>
      <c r="BS2658" s="533">
        <f t="shared" ref="BS2658" si="13218">SUM(R2658,AE2658,AR2658)</f>
        <v>92</v>
      </c>
      <c r="BT2658" s="533">
        <f>AT2658</f>
        <v>3</v>
      </c>
      <c r="BU2658" s="533">
        <f t="shared" ref="BU2658" si="13219">AU2658</f>
        <v>4</v>
      </c>
      <c r="BV2658" s="533">
        <f t="shared" ref="BV2658" si="13220">AV2658</f>
        <v>7</v>
      </c>
      <c r="BW2658" s="536">
        <f>SUM(BH2658,BK2658,BN2658,BQ2658,BT2658)</f>
        <v>168</v>
      </c>
      <c r="BX2658" s="536">
        <f t="shared" ref="BX2658" si="13221">SUM(BI2658,BL2658,BO2658,BR2658,BU2658)</f>
        <v>96</v>
      </c>
      <c r="BY2658" s="536">
        <f t="shared" ref="BY2658" si="13222">SUM(BJ2658,BM2658,BP2658,BS2658,BV2658)</f>
        <v>264</v>
      </c>
      <c r="BZ2658" t="s">
        <v>74</v>
      </c>
      <c r="CA2658" s="553">
        <f>AZ2658</f>
        <v>14</v>
      </c>
      <c r="CB2658" s="553">
        <f t="shared" ref="CB2658" si="13223">BA2658</f>
        <v>5</v>
      </c>
      <c r="CC2658" s="553">
        <f t="shared" ref="CC2658" si="13224">BB2658</f>
        <v>19</v>
      </c>
      <c r="CD2658" s="553">
        <f>BC2658</f>
        <v>8</v>
      </c>
      <c r="CE2658" s="553">
        <f t="shared" ref="CE2658" si="13225">BD2658</f>
        <v>5</v>
      </c>
      <c r="CF2658" s="553">
        <f t="shared" ref="CF2658" si="13226">BE2658</f>
        <v>13</v>
      </c>
    </row>
    <row r="2659" spans="1:84">
      <c r="A2659" s="149"/>
      <c r="B2659" s="151"/>
      <c r="C2659" s="151"/>
      <c r="D2659" s="151"/>
      <c r="E2659" s="288"/>
      <c r="F2659" s="596"/>
      <c r="G2659" s="151"/>
      <c r="H2659" s="151"/>
      <c r="I2659" s="151"/>
      <c r="J2659" s="151"/>
      <c r="K2659" s="151"/>
      <c r="L2659" s="151"/>
      <c r="M2659" s="151"/>
      <c r="N2659" s="151"/>
      <c r="O2659" s="151"/>
      <c r="P2659" s="151"/>
      <c r="Q2659" s="151"/>
      <c r="R2659" s="151"/>
      <c r="S2659" s="510"/>
      <c r="T2659" s="151"/>
      <c r="U2659" s="151"/>
      <c r="V2659" s="151"/>
      <c r="W2659" s="151"/>
      <c r="X2659" s="151"/>
      <c r="Y2659" s="151"/>
      <c r="Z2659" s="151"/>
      <c r="AA2659" s="151"/>
      <c r="AB2659" s="151"/>
      <c r="AC2659" s="151"/>
      <c r="AD2659" s="151"/>
      <c r="AE2659" s="151"/>
      <c r="AF2659" s="510"/>
      <c r="AG2659" s="151"/>
      <c r="AH2659" s="151"/>
      <c r="AI2659" s="151"/>
      <c r="AJ2659" s="151"/>
      <c r="AK2659" s="151"/>
      <c r="AL2659" s="151"/>
      <c r="AM2659" s="151"/>
      <c r="AN2659" s="151"/>
      <c r="AO2659" s="151"/>
      <c r="AP2659" s="151"/>
      <c r="AQ2659" s="151"/>
      <c r="AR2659" s="151"/>
      <c r="AS2659" s="510"/>
      <c r="AT2659" s="151"/>
      <c r="AU2659" s="151"/>
      <c r="AV2659" s="151"/>
      <c r="AW2659" s="577"/>
      <c r="AX2659" s="577"/>
      <c r="AY2659" s="577"/>
      <c r="AZ2659" s="151"/>
      <c r="BA2659" s="151"/>
      <c r="BB2659" s="151"/>
      <c r="BC2659" s="151"/>
      <c r="BD2659" s="151"/>
      <c r="BE2659" s="151"/>
      <c r="BF2659" s="222"/>
    </row>
    <row r="2660" spans="1:84">
      <c r="A2660" s="149"/>
      <c r="B2660" s="151"/>
      <c r="C2660" s="151"/>
      <c r="D2660" s="151"/>
      <c r="E2660" s="288"/>
      <c r="F2660" s="596"/>
      <c r="G2660" s="151" t="s">
        <v>74</v>
      </c>
      <c r="H2660" s="151"/>
      <c r="I2660" s="151"/>
      <c r="J2660" s="151"/>
      <c r="K2660" s="151"/>
      <c r="L2660" s="151"/>
      <c r="M2660" s="151"/>
      <c r="N2660" s="151"/>
      <c r="O2660" s="151"/>
      <c r="P2660" s="151"/>
      <c r="Q2660" s="151"/>
      <c r="R2660" s="151"/>
      <c r="S2660" s="510"/>
      <c r="T2660" s="151"/>
      <c r="U2660" s="151"/>
      <c r="V2660" s="151"/>
      <c r="W2660" s="151"/>
      <c r="X2660" s="151"/>
      <c r="Y2660" s="151"/>
      <c r="Z2660" s="151"/>
      <c r="AA2660" s="151"/>
      <c r="AB2660" s="151"/>
      <c r="AC2660" s="151"/>
      <c r="AD2660" s="151"/>
      <c r="AE2660" s="151"/>
      <c r="AF2660" s="510"/>
      <c r="AG2660" s="151"/>
      <c r="AH2660" s="151"/>
      <c r="AI2660" s="151"/>
      <c r="AJ2660" s="151"/>
      <c r="AK2660" s="151"/>
      <c r="AL2660" s="151"/>
      <c r="AM2660" s="151"/>
      <c r="AN2660" s="151"/>
      <c r="AO2660" s="151"/>
      <c r="AP2660" s="151"/>
      <c r="AQ2660" s="151"/>
      <c r="AR2660" s="151"/>
      <c r="AS2660" s="510"/>
      <c r="AT2660" s="151"/>
      <c r="AU2660" s="151"/>
      <c r="AV2660" s="151"/>
      <c r="AW2660" s="577"/>
      <c r="AX2660" s="577"/>
      <c r="AY2660" s="577"/>
      <c r="AZ2660" s="151"/>
      <c r="BA2660" s="151"/>
      <c r="BB2660" s="151"/>
      <c r="BC2660" s="151"/>
      <c r="BD2660" s="151"/>
      <c r="BE2660" s="151"/>
      <c r="BF2660" s="222"/>
    </row>
    <row r="2661" spans="1:84">
      <c r="A2661" s="149"/>
      <c r="B2661" s="151"/>
      <c r="C2661" s="151"/>
      <c r="D2661" s="151"/>
      <c r="E2661" s="288"/>
      <c r="F2661" s="596"/>
      <c r="G2661" s="151"/>
      <c r="H2661" s="151"/>
      <c r="I2661" s="151"/>
      <c r="J2661" s="151"/>
      <c r="K2661" s="151"/>
      <c r="L2661" s="151"/>
      <c r="M2661" s="151"/>
      <c r="N2661" s="151"/>
      <c r="O2661" s="151"/>
      <c r="P2661" s="151"/>
      <c r="Q2661" s="151"/>
      <c r="R2661" s="151"/>
      <c r="S2661" s="510"/>
      <c r="T2661" s="151"/>
      <c r="U2661" s="151"/>
      <c r="V2661" s="151"/>
      <c r="W2661" s="151"/>
      <c r="X2661" s="151"/>
      <c r="Y2661" s="151"/>
      <c r="Z2661" s="151"/>
      <c r="AA2661" s="151"/>
      <c r="AB2661" s="151"/>
      <c r="AC2661" s="151"/>
      <c r="AD2661" s="151"/>
      <c r="AE2661" s="151"/>
      <c r="AF2661" s="510"/>
      <c r="AG2661" s="151"/>
      <c r="AH2661" s="151"/>
      <c r="AI2661" s="151"/>
      <c r="AJ2661" s="151"/>
      <c r="AK2661" s="151"/>
      <c r="AL2661" s="151"/>
      <c r="AM2661" s="151"/>
      <c r="AN2661" s="151"/>
      <c r="AO2661" s="151"/>
      <c r="AP2661" s="151"/>
      <c r="AQ2661" s="151"/>
      <c r="AR2661" s="151"/>
      <c r="AS2661" s="510"/>
      <c r="AT2661" s="151"/>
      <c r="AU2661" s="151"/>
      <c r="AV2661" s="151"/>
      <c r="AW2661" s="577"/>
      <c r="AX2661" s="577"/>
      <c r="AY2661" s="577"/>
      <c r="AZ2661" s="151"/>
      <c r="BA2661" s="151"/>
      <c r="BB2661" s="151"/>
      <c r="BC2661" s="151"/>
      <c r="BD2661" s="151"/>
      <c r="BE2661" s="151"/>
      <c r="BF2661" s="222"/>
    </row>
    <row r="2662" spans="1:84">
      <c r="A2662" s="149"/>
      <c r="B2662" s="151"/>
      <c r="C2662" s="151"/>
      <c r="D2662" s="151"/>
      <c r="E2662" s="288">
        <f>934+270+430+23+25</f>
        <v>1682</v>
      </c>
      <c r="F2662" s="596"/>
      <c r="G2662" s="151"/>
      <c r="H2662" s="151"/>
      <c r="I2662" s="151"/>
      <c r="J2662" s="151"/>
      <c r="K2662" s="151"/>
      <c r="L2662" s="151"/>
      <c r="M2662" s="151"/>
      <c r="N2662" s="151"/>
      <c r="O2662" s="151"/>
      <c r="P2662" s="151"/>
      <c r="Q2662" s="151"/>
      <c r="R2662" s="151"/>
      <c r="S2662" s="510"/>
      <c r="T2662" s="151"/>
      <c r="U2662" s="151"/>
      <c r="V2662" s="151"/>
      <c r="W2662" s="151"/>
      <c r="X2662" s="151"/>
      <c r="Y2662" s="151"/>
      <c r="Z2662" s="151"/>
      <c r="AA2662" s="151"/>
      <c r="AB2662" s="151"/>
      <c r="AC2662" s="151"/>
      <c r="AD2662" s="151"/>
      <c r="AE2662" s="151"/>
      <c r="AF2662" s="510"/>
      <c r="AG2662" s="151"/>
      <c r="AH2662" s="151"/>
      <c r="AI2662" s="151"/>
      <c r="AJ2662" s="151"/>
      <c r="AK2662" s="151"/>
      <c r="AL2662" s="151"/>
      <c r="AM2662" s="151"/>
      <c r="AN2662" s="151"/>
      <c r="AO2662" s="151"/>
      <c r="AP2662" s="151"/>
      <c r="AQ2662" s="151"/>
      <c r="AR2662" s="151"/>
      <c r="AS2662" s="510"/>
      <c r="AT2662" s="151"/>
      <c r="AU2662" s="151"/>
      <c r="AV2662" s="151"/>
      <c r="AW2662" s="577"/>
      <c r="AX2662" s="577"/>
      <c r="AY2662" s="577"/>
      <c r="AZ2662" s="151"/>
      <c r="BA2662" s="151"/>
      <c r="BB2662" s="151"/>
      <c r="BC2662" s="151"/>
      <c r="BD2662" s="151"/>
      <c r="BE2662" s="151"/>
      <c r="BF2662" s="222"/>
    </row>
    <row r="2663" spans="1:84">
      <c r="A2663" s="149"/>
      <c r="B2663" s="151">
        <f>200+77+77+150+250+80+100+100+100+70+400+23+25</f>
        <v>1652</v>
      </c>
      <c r="C2663" s="151"/>
      <c r="D2663" s="151"/>
      <c r="E2663" s="288"/>
      <c r="F2663" s="596"/>
      <c r="G2663" s="151"/>
      <c r="H2663" s="151"/>
      <c r="I2663" s="151"/>
      <c r="J2663" s="151"/>
      <c r="K2663" s="151"/>
      <c r="L2663" s="151"/>
      <c r="M2663" s="151"/>
      <c r="N2663" s="151"/>
      <c r="O2663" s="151"/>
      <c r="P2663" s="151"/>
      <c r="Q2663" s="151"/>
      <c r="R2663" s="151"/>
      <c r="S2663" s="510"/>
      <c r="T2663" s="151"/>
      <c r="U2663" s="151"/>
      <c r="V2663" s="151"/>
      <c r="W2663" s="151"/>
      <c r="X2663" s="151"/>
      <c r="Y2663" s="151"/>
      <c r="Z2663" s="151"/>
      <c r="AA2663" s="151"/>
      <c r="AB2663" s="151"/>
      <c r="AC2663" s="151"/>
      <c r="AD2663" s="151"/>
      <c r="AE2663" s="151"/>
      <c r="AF2663" s="510"/>
      <c r="AG2663" s="151"/>
      <c r="AH2663" s="151"/>
      <c r="AI2663" s="151"/>
      <c r="AJ2663" s="151"/>
      <c r="AK2663" s="151"/>
      <c r="AL2663" s="151"/>
      <c r="AM2663" s="151"/>
      <c r="AN2663" s="151"/>
      <c r="AO2663" s="151"/>
      <c r="AP2663" s="151"/>
      <c r="AQ2663" s="151"/>
      <c r="AR2663" s="151"/>
      <c r="AS2663" s="510"/>
      <c r="AT2663" s="151"/>
      <c r="AU2663" s="151"/>
      <c r="AV2663" s="151"/>
      <c r="AW2663" s="577"/>
      <c r="AX2663" s="577"/>
      <c r="AY2663" s="577"/>
      <c r="AZ2663" s="151"/>
      <c r="BA2663" s="151"/>
      <c r="BB2663" s="151"/>
      <c r="BC2663" s="151"/>
      <c r="BD2663" s="151"/>
      <c r="BE2663" s="151"/>
      <c r="BF2663" s="222"/>
    </row>
    <row r="2664" spans="1:84">
      <c r="A2664" s="149"/>
      <c r="B2664" s="149"/>
      <c r="C2664" s="151"/>
      <c r="D2664" s="151"/>
      <c r="E2664" s="288"/>
      <c r="F2664" s="596"/>
      <c r="G2664" s="151"/>
      <c r="H2664" s="151"/>
      <c r="I2664" s="151"/>
      <c r="J2664" s="151"/>
      <c r="K2664" s="151"/>
      <c r="L2664" s="151"/>
      <c r="M2664" s="151"/>
      <c r="N2664" s="151"/>
      <c r="O2664" s="151"/>
      <c r="P2664" s="151"/>
      <c r="Q2664" s="151"/>
      <c r="R2664" s="151"/>
      <c r="S2664" s="510"/>
      <c r="T2664" s="151"/>
      <c r="U2664" s="151"/>
      <c r="V2664" s="151"/>
      <c r="W2664" s="151"/>
      <c r="X2664" s="151"/>
      <c r="Y2664" s="151"/>
      <c r="Z2664" s="151"/>
      <c r="AA2664" s="151"/>
      <c r="AB2664" s="151"/>
      <c r="AC2664" s="151"/>
      <c r="AD2664" s="151"/>
      <c r="AE2664" s="151"/>
      <c r="AF2664" s="510"/>
      <c r="AG2664" s="151"/>
      <c r="AH2664" s="151"/>
      <c r="AI2664" s="151"/>
      <c r="AJ2664" s="151"/>
      <c r="AK2664" s="151"/>
      <c r="AL2664" s="151"/>
      <c r="AM2664" s="151"/>
      <c r="AN2664" s="151"/>
      <c r="AO2664" s="151"/>
      <c r="AP2664" s="151"/>
      <c r="AQ2664" s="151"/>
      <c r="AR2664" s="151"/>
      <c r="AS2664" s="510"/>
      <c r="AT2664" s="151"/>
      <c r="AU2664" s="151"/>
      <c r="AV2664" s="151"/>
      <c r="AW2664" s="577"/>
      <c r="AX2664" s="577"/>
      <c r="AY2664" s="577"/>
      <c r="AZ2664" s="151"/>
      <c r="BA2664" s="151"/>
      <c r="BB2664" s="151"/>
      <c r="BC2664" s="151"/>
      <c r="BD2664" s="151"/>
      <c r="BE2664" s="151"/>
      <c r="BF2664" s="222"/>
    </row>
    <row r="2665" spans="1:84">
      <c r="A2665" s="149"/>
      <c r="B2665" s="149"/>
      <c r="C2665" s="151"/>
      <c r="D2665" s="151"/>
      <c r="E2665" s="288">
        <f>455+80+50</f>
        <v>585</v>
      </c>
      <c r="F2665" s="596"/>
      <c r="G2665" s="151"/>
      <c r="H2665" s="151"/>
      <c r="I2665" s="151"/>
      <c r="J2665" s="151"/>
      <c r="K2665" s="151"/>
      <c r="L2665" s="151"/>
      <c r="M2665" s="151"/>
      <c r="N2665" s="151"/>
      <c r="O2665" s="151"/>
      <c r="P2665" s="151"/>
      <c r="Q2665" s="151"/>
      <c r="R2665" s="151"/>
      <c r="S2665" s="510"/>
      <c r="T2665" s="151"/>
      <c r="U2665" s="151"/>
      <c r="V2665" s="151"/>
      <c r="W2665" s="151"/>
      <c r="X2665" s="151"/>
      <c r="Y2665" s="151"/>
      <c r="Z2665" s="151"/>
      <c r="AA2665" s="151"/>
      <c r="AB2665" s="151"/>
      <c r="AC2665" s="151"/>
      <c r="AD2665" s="151"/>
      <c r="AE2665" s="151"/>
      <c r="AF2665" s="510"/>
      <c r="AG2665" s="151"/>
      <c r="AH2665" s="151"/>
      <c r="AI2665" s="151"/>
      <c r="AJ2665" s="151"/>
      <c r="AK2665" s="151"/>
      <c r="AL2665" s="151"/>
      <c r="AM2665" s="151"/>
      <c r="AN2665" s="151"/>
      <c r="AO2665" s="151"/>
      <c r="AP2665" s="151"/>
      <c r="AQ2665" s="151"/>
      <c r="AR2665" s="151"/>
      <c r="AS2665" s="510"/>
      <c r="AT2665" s="151"/>
      <c r="AU2665" s="151"/>
      <c r="AV2665" s="151"/>
      <c r="AW2665" s="577"/>
      <c r="AX2665" s="577"/>
      <c r="AY2665" s="577"/>
      <c r="AZ2665" s="151"/>
      <c r="BA2665" s="151"/>
      <c r="BB2665" s="151"/>
      <c r="BC2665" s="151"/>
      <c r="BD2665" s="151"/>
      <c r="BE2665" s="151"/>
      <c r="BF2665" s="222"/>
    </row>
    <row r="2666" spans="1:84">
      <c r="A2666" s="149"/>
      <c r="B2666" s="151">
        <f>150+125+50+15+50+30+35+80+50</f>
        <v>585</v>
      </c>
      <c r="C2666" s="151"/>
      <c r="D2666" s="151"/>
      <c r="E2666" s="288"/>
      <c r="F2666" s="596"/>
      <c r="G2666" s="151"/>
      <c r="H2666" s="151"/>
      <c r="I2666" s="151"/>
      <c r="J2666" s="151"/>
      <c r="K2666" s="151"/>
      <c r="L2666" s="151"/>
      <c r="M2666" s="151"/>
      <c r="N2666" s="151"/>
      <c r="O2666" s="151"/>
      <c r="P2666" s="151"/>
      <c r="Q2666" s="151"/>
      <c r="R2666" s="151"/>
      <c r="S2666" s="510"/>
      <c r="T2666" s="151"/>
      <c r="U2666" s="151"/>
      <c r="V2666" s="151"/>
      <c r="W2666" s="151"/>
      <c r="X2666" s="151"/>
      <c r="Y2666" s="151"/>
      <c r="Z2666" s="151"/>
      <c r="AA2666" s="151"/>
      <c r="AB2666" s="151"/>
      <c r="AC2666" s="151"/>
      <c r="AD2666" s="151"/>
      <c r="AE2666" s="151"/>
      <c r="AF2666" s="510"/>
      <c r="AG2666" s="151"/>
      <c r="AH2666" s="151"/>
      <c r="AI2666" s="151"/>
      <c r="AJ2666" s="151"/>
      <c r="AK2666" s="151"/>
      <c r="AL2666" s="151"/>
      <c r="AM2666" s="151"/>
      <c r="AN2666" s="151"/>
      <c r="AO2666" s="151"/>
      <c r="AP2666" s="151"/>
      <c r="AQ2666" s="151"/>
      <c r="AR2666" s="151"/>
      <c r="AS2666" s="510"/>
      <c r="AT2666" s="151"/>
      <c r="AU2666" s="151"/>
      <c r="AV2666" s="151"/>
      <c r="AW2666" s="577"/>
      <c r="AX2666" s="577"/>
      <c r="AY2666" s="577"/>
      <c r="AZ2666" s="151"/>
      <c r="BA2666" s="151"/>
      <c r="BB2666" s="151"/>
      <c r="BC2666" s="151"/>
      <c r="BD2666" s="151"/>
      <c r="BE2666" s="151"/>
      <c r="BF2666" s="222"/>
    </row>
    <row r="2667" spans="1:84">
      <c r="A2667" s="149"/>
      <c r="B2667" s="151">
        <f>SUM(B2663:B2666)</f>
        <v>2237</v>
      </c>
      <c r="C2667" s="151"/>
      <c r="D2667" s="151"/>
      <c r="E2667" s="288"/>
      <c r="F2667" s="596"/>
      <c r="G2667" s="151"/>
      <c r="H2667" s="151"/>
      <c r="I2667" s="151"/>
      <c r="J2667" s="151"/>
      <c r="K2667" s="151"/>
      <c r="L2667" s="151"/>
      <c r="M2667" s="151"/>
      <c r="N2667" s="151"/>
      <c r="O2667" s="151"/>
      <c r="P2667" s="151"/>
      <c r="Q2667" s="151"/>
      <c r="R2667" s="151"/>
      <c r="S2667" s="510"/>
      <c r="T2667" s="151"/>
      <c r="U2667" s="151"/>
      <c r="V2667" s="151"/>
      <c r="W2667" s="151"/>
      <c r="X2667" s="151"/>
      <c r="Y2667" s="151"/>
      <c r="Z2667" s="151"/>
      <c r="AA2667" s="151"/>
      <c r="AB2667" s="151"/>
      <c r="AC2667" s="151"/>
      <c r="AD2667" s="151"/>
      <c r="AE2667" s="151"/>
      <c r="AF2667" s="510"/>
      <c r="AG2667" s="151"/>
      <c r="AH2667" s="151"/>
      <c r="AI2667" s="151"/>
      <c r="AJ2667" s="151"/>
      <c r="AK2667" s="151"/>
      <c r="AL2667" s="151"/>
      <c r="AM2667" s="151"/>
      <c r="AN2667" s="151"/>
      <c r="AO2667" s="151"/>
      <c r="AP2667" s="151"/>
      <c r="AQ2667" s="151"/>
      <c r="AR2667" s="151"/>
      <c r="AS2667" s="510"/>
      <c r="AT2667" s="151"/>
      <c r="AU2667" s="151"/>
      <c r="AV2667" s="151"/>
      <c r="AW2667" s="577"/>
      <c r="AX2667" s="577"/>
      <c r="AY2667" s="577"/>
      <c r="AZ2667" s="151"/>
      <c r="BA2667" s="151"/>
      <c r="BB2667" s="151"/>
      <c r="BC2667" s="151"/>
      <c r="BD2667" s="151"/>
      <c r="BE2667" s="151"/>
      <c r="BF2667" s="222"/>
    </row>
    <row r="2668" spans="1:84">
      <c r="A2668" s="149"/>
      <c r="B2668" s="149"/>
      <c r="C2668" s="151"/>
      <c r="D2668" s="151"/>
      <c r="E2668" s="288"/>
      <c r="F2668" s="594"/>
      <c r="G2668" s="149"/>
      <c r="H2668" s="149"/>
      <c r="I2668" s="149"/>
      <c r="J2668" s="149"/>
      <c r="K2668" s="149"/>
      <c r="L2668" s="149"/>
      <c r="M2668" s="149"/>
      <c r="N2668" s="149"/>
      <c r="O2668" s="149"/>
      <c r="P2668" s="149"/>
      <c r="Q2668" s="149"/>
      <c r="R2668" s="149"/>
      <c r="S2668" s="508"/>
      <c r="T2668" s="149"/>
      <c r="U2668" s="149"/>
      <c r="V2668" s="149"/>
      <c r="W2668" s="149"/>
      <c r="X2668" s="149"/>
      <c r="Y2668" s="149"/>
      <c r="Z2668" s="149"/>
      <c r="AA2668" s="149"/>
      <c r="AB2668" s="149"/>
      <c r="AC2668" s="149"/>
      <c r="AD2668" s="149"/>
      <c r="AE2668" s="149"/>
      <c r="AF2668" s="508"/>
      <c r="AG2668" s="149"/>
      <c r="AH2668" s="149"/>
      <c r="AI2668" s="149"/>
      <c r="AJ2668" s="149"/>
      <c r="AK2668" s="149"/>
      <c r="AL2668" s="149"/>
      <c r="AM2668" s="149"/>
      <c r="AN2668" s="149"/>
      <c r="AO2668" s="149"/>
      <c r="AP2668" s="149"/>
      <c r="AQ2668" s="149"/>
      <c r="AR2668" s="149"/>
      <c r="AS2668" s="508"/>
      <c r="AT2668" s="149"/>
      <c r="AU2668" s="149"/>
      <c r="AV2668" s="149"/>
      <c r="AW2668" s="574"/>
      <c r="AX2668" s="574"/>
      <c r="AY2668" s="574"/>
      <c r="AZ2668" s="149"/>
      <c r="BA2668" s="149"/>
      <c r="BB2668" s="149"/>
      <c r="BC2668" s="149"/>
      <c r="BD2668" s="149"/>
      <c r="BE2668" s="149"/>
      <c r="BF2668" s="291"/>
    </row>
    <row r="2669" spans="1:84">
      <c r="A2669" s="149"/>
      <c r="B2669" s="149"/>
      <c r="C2669" s="151"/>
      <c r="D2669" s="151"/>
      <c r="E2669" s="288"/>
      <c r="F2669" s="594"/>
      <c r="G2669" s="149"/>
      <c r="H2669" s="149"/>
      <c r="I2669" s="149"/>
      <c r="J2669" s="149"/>
      <c r="K2669" s="149"/>
      <c r="L2669" s="149"/>
      <c r="M2669" s="149"/>
      <c r="N2669" s="149"/>
      <c r="O2669" s="149"/>
      <c r="P2669" s="149"/>
      <c r="Q2669" s="149"/>
      <c r="R2669" s="149"/>
      <c r="S2669" s="508"/>
      <c r="T2669" s="149"/>
      <c r="U2669" s="149"/>
      <c r="V2669" s="149"/>
      <c r="W2669" s="149"/>
      <c r="X2669" s="149"/>
      <c r="Y2669" s="149"/>
      <c r="Z2669" s="149"/>
      <c r="AA2669" s="149"/>
      <c r="AB2669" s="149"/>
      <c r="AC2669" s="149"/>
      <c r="AD2669" s="149"/>
      <c r="AE2669" s="149"/>
      <c r="AF2669" s="508"/>
      <c r="AG2669" s="149"/>
      <c r="AH2669" s="149"/>
      <c r="AI2669" s="149"/>
      <c r="AJ2669" s="149"/>
      <c r="AK2669" s="149"/>
      <c r="AL2669" s="149"/>
      <c r="AM2669" s="149"/>
      <c r="AN2669" s="149"/>
      <c r="AO2669" s="149"/>
      <c r="AP2669" s="149"/>
      <c r="AQ2669" s="149"/>
      <c r="AR2669" s="149"/>
      <c r="AS2669" s="508"/>
      <c r="AT2669" s="149"/>
      <c r="AU2669" s="149"/>
      <c r="AV2669" s="149"/>
      <c r="AW2669" s="574"/>
      <c r="AX2669" s="574"/>
      <c r="AY2669" s="574"/>
      <c r="AZ2669" s="149"/>
      <c r="BA2669" s="149"/>
      <c r="BB2669" s="149"/>
      <c r="BC2669" s="149"/>
      <c r="BD2669" s="149"/>
      <c r="BE2669" s="149"/>
      <c r="BF2669" s="291"/>
    </row>
    <row r="2670" spans="1:84" ht="241.5" customHeight="1">
      <c r="A2670" s="149"/>
      <c r="B2670" s="149"/>
      <c r="C2670" s="151"/>
      <c r="D2670" s="151"/>
      <c r="E2670" s="288"/>
      <c r="F2670" s="594"/>
      <c r="G2670" s="149"/>
      <c r="H2670" s="149"/>
      <c r="I2670" s="149"/>
      <c r="J2670" s="149"/>
      <c r="K2670" s="149"/>
      <c r="L2670" s="149"/>
      <c r="M2670" s="149"/>
      <c r="N2670" s="149"/>
      <c r="O2670" s="149"/>
      <c r="P2670" s="149"/>
      <c r="Q2670" s="149"/>
      <c r="R2670" s="149"/>
      <c r="S2670" s="508"/>
      <c r="T2670" s="149"/>
      <c r="U2670" s="149"/>
      <c r="V2670" s="149"/>
      <c r="W2670" s="149"/>
      <c r="X2670" s="149"/>
      <c r="Y2670" s="149"/>
      <c r="Z2670" s="149"/>
      <c r="AA2670" s="149"/>
      <c r="AB2670" s="149"/>
      <c r="AC2670" s="149"/>
      <c r="AD2670" s="149"/>
      <c r="AE2670" s="149"/>
      <c r="AF2670" s="508"/>
      <c r="AG2670" s="149"/>
      <c r="AH2670" s="149"/>
      <c r="AI2670" s="149"/>
      <c r="AJ2670" s="149"/>
      <c r="AK2670" s="149"/>
      <c r="AL2670" s="149"/>
      <c r="AM2670" s="149"/>
      <c r="AN2670" s="149"/>
      <c r="AO2670" s="149"/>
      <c r="AP2670" s="149"/>
      <c r="AQ2670" s="149"/>
      <c r="AR2670" s="149"/>
      <c r="AS2670" s="508"/>
      <c r="AT2670" s="149"/>
      <c r="AU2670" s="149"/>
      <c r="AV2670" s="149"/>
      <c r="AW2670" s="574"/>
      <c r="AX2670" s="574"/>
      <c r="AY2670" s="574"/>
      <c r="AZ2670" s="149"/>
      <c r="BA2670" s="149"/>
      <c r="BB2670" s="149"/>
      <c r="BC2670" s="149"/>
      <c r="BD2670" s="149"/>
      <c r="BE2670" s="149"/>
      <c r="BF2670" s="291"/>
    </row>
    <row r="2671" spans="1:84">
      <c r="A2671" s="777" t="s">
        <v>614</v>
      </c>
      <c r="B2671" s="778"/>
      <c r="C2671" s="778"/>
      <c r="D2671" s="778"/>
      <c r="E2671" s="778"/>
      <c r="F2671" s="778"/>
      <c r="G2671" s="778"/>
      <c r="H2671" s="778"/>
      <c r="I2671" s="778"/>
      <c r="J2671" s="778"/>
      <c r="K2671" s="778"/>
      <c r="L2671" s="778"/>
      <c r="M2671" s="778"/>
      <c r="N2671" s="778"/>
      <c r="O2671" s="778"/>
      <c r="P2671" s="778"/>
      <c r="Q2671" s="778"/>
      <c r="R2671" s="778"/>
      <c r="S2671" s="778"/>
      <c r="T2671" s="778"/>
      <c r="U2671" s="778"/>
      <c r="V2671" s="778"/>
      <c r="W2671" s="778"/>
      <c r="X2671" s="778"/>
      <c r="Y2671" s="778"/>
      <c r="Z2671" s="778"/>
      <c r="AA2671" s="778"/>
      <c r="AB2671" s="778"/>
      <c r="AC2671" s="778"/>
      <c r="AD2671" s="778"/>
      <c r="AE2671" s="778"/>
      <c r="AF2671" s="778"/>
      <c r="AG2671" s="778"/>
      <c r="AH2671" s="778"/>
      <c r="AI2671" s="778"/>
      <c r="AJ2671" s="778"/>
      <c r="AK2671" s="778"/>
      <c r="AL2671" s="778"/>
      <c r="AM2671" s="778"/>
      <c r="AN2671" s="778"/>
      <c r="AO2671" s="778"/>
      <c r="AP2671" s="778"/>
      <c r="AQ2671" s="778"/>
      <c r="AR2671" s="778"/>
      <c r="AS2671" s="778"/>
      <c r="AT2671" s="778"/>
      <c r="AU2671" s="778"/>
      <c r="AV2671" s="778"/>
      <c r="AW2671" s="778"/>
      <c r="AX2671" s="778"/>
      <c r="AY2671" s="778"/>
      <c r="AZ2671" s="778"/>
      <c r="BA2671" s="778"/>
      <c r="BB2671" s="778"/>
      <c r="BC2671" s="778"/>
      <c r="BD2671" s="778"/>
      <c r="BE2671" s="778"/>
      <c r="BF2671" s="530"/>
    </row>
    <row r="2672" spans="1:84" ht="38.25">
      <c r="A2672" s="281">
        <v>1</v>
      </c>
      <c r="B2672" s="281" t="s">
        <v>457</v>
      </c>
      <c r="C2672" s="151"/>
      <c r="D2672" s="151"/>
      <c r="E2672" s="288"/>
      <c r="F2672" s="591">
        <f t="shared" ref="F2672:R2672" si="13227">SUM(F10,F489,F1552,F2172)</f>
        <v>588</v>
      </c>
      <c r="G2672" s="159">
        <f t="shared" si="13227"/>
        <v>148</v>
      </c>
      <c r="H2672" s="159">
        <f t="shared" si="13227"/>
        <v>79</v>
      </c>
      <c r="I2672" s="159">
        <f t="shared" si="13227"/>
        <v>227</v>
      </c>
      <c r="J2672" s="159">
        <f t="shared" si="13227"/>
        <v>63</v>
      </c>
      <c r="K2672" s="159">
        <f t="shared" si="13227"/>
        <v>13</v>
      </c>
      <c r="L2672" s="159">
        <f t="shared" si="13227"/>
        <v>76</v>
      </c>
      <c r="M2672" s="159">
        <f t="shared" si="13227"/>
        <v>24</v>
      </c>
      <c r="N2672" s="159">
        <f t="shared" si="13227"/>
        <v>14</v>
      </c>
      <c r="O2672" s="159">
        <f t="shared" si="13227"/>
        <v>38</v>
      </c>
      <c r="P2672" s="159">
        <f t="shared" si="13227"/>
        <v>180</v>
      </c>
      <c r="Q2672" s="159">
        <f t="shared" si="13227"/>
        <v>63</v>
      </c>
      <c r="R2672" s="159">
        <f t="shared" si="13227"/>
        <v>243</v>
      </c>
      <c r="S2672" s="503"/>
      <c r="T2672" s="159"/>
      <c r="U2672" s="159"/>
      <c r="V2672" s="159"/>
      <c r="W2672" s="159"/>
      <c r="X2672" s="159"/>
      <c r="Y2672" s="159"/>
      <c r="Z2672" s="159"/>
      <c r="AA2672" s="159"/>
      <c r="AB2672" s="159"/>
      <c r="AC2672" s="159"/>
      <c r="AD2672" s="159"/>
      <c r="AE2672" s="159"/>
      <c r="AF2672" s="503"/>
      <c r="AG2672" s="159"/>
      <c r="AH2672" s="159"/>
      <c r="AI2672" s="159"/>
      <c r="AJ2672" s="159"/>
      <c r="AK2672" s="159"/>
      <c r="AL2672" s="159"/>
      <c r="AM2672" s="159"/>
      <c r="AN2672" s="159"/>
      <c r="AO2672" s="159"/>
      <c r="AP2672" s="159"/>
      <c r="AQ2672" s="159"/>
      <c r="AR2672" s="159"/>
      <c r="AS2672" s="503"/>
      <c r="AT2672" s="159"/>
      <c r="AU2672" s="159"/>
      <c r="AV2672" s="159"/>
      <c r="AW2672" s="570"/>
      <c r="AX2672" s="570"/>
      <c r="AY2672" s="570"/>
      <c r="AZ2672" s="159">
        <f t="shared" ref="AZ2672:BE2672" si="13228">SUM(AZ10,AZ489,AZ1552,AZ2172)</f>
        <v>4</v>
      </c>
      <c r="BA2672" s="159">
        <f t="shared" si="13228"/>
        <v>4</v>
      </c>
      <c r="BB2672" s="159">
        <f t="shared" si="13228"/>
        <v>8</v>
      </c>
      <c r="BC2672" s="159">
        <f t="shared" si="13228"/>
        <v>4</v>
      </c>
      <c r="BD2672" s="159">
        <f t="shared" si="13228"/>
        <v>1</v>
      </c>
      <c r="BE2672" s="159">
        <f t="shared" si="13228"/>
        <v>5</v>
      </c>
      <c r="BF2672" s="474"/>
    </row>
    <row r="2673" spans="1:58" ht="25.5">
      <c r="A2673" s="281">
        <v>2</v>
      </c>
      <c r="B2673" s="281" t="s">
        <v>458</v>
      </c>
      <c r="C2673" s="151"/>
      <c r="D2673" s="151"/>
      <c r="E2673" s="288"/>
      <c r="F2673" s="591" t="e">
        <f>SUM(#REF!,#REF!,#REF!)</f>
        <v>#REF!</v>
      </c>
      <c r="G2673" s="159" t="e">
        <f>SUM(#REF!,#REF!,#REF!)</f>
        <v>#REF!</v>
      </c>
      <c r="H2673" s="159" t="e">
        <f>SUM(#REF!,#REF!,#REF!)</f>
        <v>#REF!</v>
      </c>
      <c r="I2673" s="159" t="e">
        <f>SUM(#REF!,#REF!,#REF!)</f>
        <v>#REF!</v>
      </c>
      <c r="J2673" s="159" t="e">
        <f>SUM(#REF!,#REF!,#REF!)</f>
        <v>#REF!</v>
      </c>
      <c r="K2673" s="159" t="e">
        <f>SUM(#REF!,#REF!,#REF!)</f>
        <v>#REF!</v>
      </c>
      <c r="L2673" s="159" t="e">
        <f>SUM(#REF!,#REF!,#REF!)</f>
        <v>#REF!</v>
      </c>
      <c r="M2673" s="159" t="e">
        <f>SUM(#REF!,#REF!,#REF!)</f>
        <v>#REF!</v>
      </c>
      <c r="N2673" s="159" t="e">
        <f>SUM(#REF!,#REF!,#REF!)</f>
        <v>#REF!</v>
      </c>
      <c r="O2673" s="159" t="e">
        <f>SUM(#REF!,#REF!,#REF!)</f>
        <v>#REF!</v>
      </c>
      <c r="P2673" s="159" t="e">
        <f>SUM(#REF!,#REF!,#REF!)</f>
        <v>#REF!</v>
      </c>
      <c r="Q2673" s="159" t="e">
        <f>SUM(#REF!,#REF!,#REF!)</f>
        <v>#REF!</v>
      </c>
      <c r="R2673" s="159" t="e">
        <f>SUM(#REF!,#REF!,#REF!)</f>
        <v>#REF!</v>
      </c>
      <c r="S2673" s="503"/>
      <c r="T2673" s="159"/>
      <c r="U2673" s="159"/>
      <c r="V2673" s="159"/>
      <c r="W2673" s="159"/>
      <c r="X2673" s="159"/>
      <c r="Y2673" s="159"/>
      <c r="Z2673" s="159"/>
      <c r="AA2673" s="159"/>
      <c r="AB2673" s="159"/>
      <c r="AC2673" s="159"/>
      <c r="AD2673" s="159"/>
      <c r="AE2673" s="159"/>
      <c r="AF2673" s="503"/>
      <c r="AG2673" s="159"/>
      <c r="AH2673" s="159"/>
      <c r="AI2673" s="159"/>
      <c r="AJ2673" s="159"/>
      <c r="AK2673" s="159"/>
      <c r="AL2673" s="159"/>
      <c r="AM2673" s="159"/>
      <c r="AN2673" s="159"/>
      <c r="AO2673" s="159"/>
      <c r="AP2673" s="159"/>
      <c r="AQ2673" s="159"/>
      <c r="AR2673" s="159"/>
      <c r="AS2673" s="503"/>
      <c r="AT2673" s="159"/>
      <c r="AU2673" s="159"/>
      <c r="AV2673" s="159"/>
      <c r="AW2673" s="570"/>
      <c r="AX2673" s="570"/>
      <c r="AY2673" s="570"/>
      <c r="AZ2673" s="159" t="e">
        <f>SUM(#REF!,#REF!,#REF!)</f>
        <v>#REF!</v>
      </c>
      <c r="BA2673" s="159" t="e">
        <f>SUM(#REF!,#REF!,#REF!)</f>
        <v>#REF!</v>
      </c>
      <c r="BB2673" s="159" t="e">
        <f>SUM(#REF!,#REF!,#REF!)</f>
        <v>#REF!</v>
      </c>
      <c r="BC2673" s="159" t="e">
        <f>SUM(#REF!,#REF!,#REF!)</f>
        <v>#REF!</v>
      </c>
      <c r="BD2673" s="159" t="e">
        <f>SUM(#REF!,#REF!,#REF!)</f>
        <v>#REF!</v>
      </c>
      <c r="BE2673" s="159" t="e">
        <f>SUM(#REF!,#REF!,#REF!)</f>
        <v>#REF!</v>
      </c>
      <c r="BF2673" s="474"/>
    </row>
    <row r="2674" spans="1:58" ht="25.5">
      <c r="A2674" s="281">
        <v>3</v>
      </c>
      <c r="B2674" s="238" t="s">
        <v>459</v>
      </c>
      <c r="C2674" s="151"/>
      <c r="D2674" s="151"/>
      <c r="E2674" s="288"/>
      <c r="F2674" s="591">
        <f t="shared" ref="F2674:R2674" si="13229">SUM(F54,F753,F1662,F2198,F2649)</f>
        <v>402</v>
      </c>
      <c r="G2674" s="159">
        <f t="shared" si="13229"/>
        <v>110</v>
      </c>
      <c r="H2674" s="159">
        <f t="shared" si="13229"/>
        <v>95</v>
      </c>
      <c r="I2674" s="159">
        <f t="shared" si="13229"/>
        <v>205</v>
      </c>
      <c r="J2674" s="159">
        <f t="shared" si="13229"/>
        <v>25</v>
      </c>
      <c r="K2674" s="159">
        <f t="shared" si="13229"/>
        <v>21</v>
      </c>
      <c r="L2674" s="159">
        <f t="shared" si="13229"/>
        <v>46</v>
      </c>
      <c r="M2674" s="159">
        <f t="shared" si="13229"/>
        <v>9</v>
      </c>
      <c r="N2674" s="159">
        <f t="shared" si="13229"/>
        <v>7</v>
      </c>
      <c r="O2674" s="159">
        <f t="shared" si="13229"/>
        <v>16</v>
      </c>
      <c r="P2674" s="159">
        <f t="shared" si="13229"/>
        <v>56</v>
      </c>
      <c r="Q2674" s="159">
        <f t="shared" si="13229"/>
        <v>34</v>
      </c>
      <c r="R2674" s="159">
        <f t="shared" si="13229"/>
        <v>90</v>
      </c>
      <c r="S2674" s="503"/>
      <c r="T2674" s="159"/>
      <c r="U2674" s="159"/>
      <c r="V2674" s="159"/>
      <c r="W2674" s="159"/>
      <c r="X2674" s="159"/>
      <c r="Y2674" s="159"/>
      <c r="Z2674" s="159"/>
      <c r="AA2674" s="159"/>
      <c r="AB2674" s="159"/>
      <c r="AC2674" s="159"/>
      <c r="AD2674" s="159"/>
      <c r="AE2674" s="159"/>
      <c r="AF2674" s="503"/>
      <c r="AG2674" s="159"/>
      <c r="AH2674" s="159"/>
      <c r="AI2674" s="159"/>
      <c r="AJ2674" s="159"/>
      <c r="AK2674" s="159"/>
      <c r="AL2674" s="159"/>
      <c r="AM2674" s="159"/>
      <c r="AN2674" s="159"/>
      <c r="AO2674" s="159"/>
      <c r="AP2674" s="159"/>
      <c r="AQ2674" s="159"/>
      <c r="AR2674" s="159"/>
      <c r="AS2674" s="503"/>
      <c r="AT2674" s="159"/>
      <c r="AU2674" s="159"/>
      <c r="AV2674" s="159"/>
      <c r="AW2674" s="570"/>
      <c r="AX2674" s="570"/>
      <c r="AY2674" s="570"/>
      <c r="AZ2674" s="159">
        <f t="shared" ref="AZ2674:BE2674" si="13230">SUM(AZ54,AZ753,AZ1662,AZ2198,AZ2649)</f>
        <v>10</v>
      </c>
      <c r="BA2674" s="159">
        <f t="shared" si="13230"/>
        <v>7</v>
      </c>
      <c r="BB2674" s="159">
        <f t="shared" si="13230"/>
        <v>17</v>
      </c>
      <c r="BC2674" s="159">
        <f t="shared" si="13230"/>
        <v>2</v>
      </c>
      <c r="BD2674" s="159">
        <f t="shared" si="13230"/>
        <v>2</v>
      </c>
      <c r="BE2674" s="159">
        <f t="shared" si="13230"/>
        <v>4</v>
      </c>
      <c r="BF2674" s="474"/>
    </row>
    <row r="2675" spans="1:58" ht="25.5">
      <c r="A2675" s="281">
        <v>4</v>
      </c>
      <c r="B2675" s="238" t="s">
        <v>460</v>
      </c>
      <c r="C2675" s="151"/>
      <c r="D2675" s="151"/>
      <c r="E2675" s="288"/>
      <c r="F2675" s="591">
        <f t="shared" ref="F2675:R2675" si="13231">SUM(F86,F861,F1754,F2257)</f>
        <v>271</v>
      </c>
      <c r="G2675" s="159">
        <f t="shared" si="13231"/>
        <v>49</v>
      </c>
      <c r="H2675" s="159">
        <f t="shared" si="13231"/>
        <v>46</v>
      </c>
      <c r="I2675" s="159">
        <f t="shared" si="13231"/>
        <v>95</v>
      </c>
      <c r="J2675" s="159">
        <f t="shared" si="13231"/>
        <v>20</v>
      </c>
      <c r="K2675" s="159">
        <f t="shared" si="13231"/>
        <v>6</v>
      </c>
      <c r="L2675" s="159">
        <f t="shared" si="13231"/>
        <v>26</v>
      </c>
      <c r="M2675" s="159">
        <f t="shared" si="13231"/>
        <v>4</v>
      </c>
      <c r="N2675" s="159">
        <f t="shared" si="13231"/>
        <v>1</v>
      </c>
      <c r="O2675" s="159">
        <f t="shared" si="13231"/>
        <v>5</v>
      </c>
      <c r="P2675" s="159">
        <f t="shared" si="13231"/>
        <v>30</v>
      </c>
      <c r="Q2675" s="159">
        <f t="shared" si="13231"/>
        <v>29</v>
      </c>
      <c r="R2675" s="159">
        <f t="shared" si="13231"/>
        <v>59</v>
      </c>
      <c r="S2675" s="503"/>
      <c r="T2675" s="159"/>
      <c r="U2675" s="159"/>
      <c r="V2675" s="159"/>
      <c r="W2675" s="159"/>
      <c r="X2675" s="159"/>
      <c r="Y2675" s="159"/>
      <c r="Z2675" s="159"/>
      <c r="AA2675" s="159"/>
      <c r="AB2675" s="159"/>
      <c r="AC2675" s="159"/>
      <c r="AD2675" s="159"/>
      <c r="AE2675" s="159"/>
      <c r="AF2675" s="503"/>
      <c r="AG2675" s="159"/>
      <c r="AH2675" s="159"/>
      <c r="AI2675" s="159"/>
      <c r="AJ2675" s="159"/>
      <c r="AK2675" s="159"/>
      <c r="AL2675" s="159"/>
      <c r="AM2675" s="159"/>
      <c r="AN2675" s="159"/>
      <c r="AO2675" s="159"/>
      <c r="AP2675" s="159"/>
      <c r="AQ2675" s="159"/>
      <c r="AR2675" s="159"/>
      <c r="AS2675" s="503"/>
      <c r="AT2675" s="159"/>
      <c r="AU2675" s="159"/>
      <c r="AV2675" s="159"/>
      <c r="AW2675" s="570"/>
      <c r="AX2675" s="570"/>
      <c r="AY2675" s="570"/>
      <c r="AZ2675" s="159">
        <f t="shared" ref="AZ2675:BE2675" si="13232">SUM(AZ86,AZ861,AZ1754,AZ2257)</f>
        <v>3</v>
      </c>
      <c r="BA2675" s="159">
        <f t="shared" si="13232"/>
        <v>1</v>
      </c>
      <c r="BB2675" s="159">
        <f t="shared" si="13232"/>
        <v>4</v>
      </c>
      <c r="BC2675" s="159">
        <f t="shared" si="13232"/>
        <v>0</v>
      </c>
      <c r="BD2675" s="159">
        <f t="shared" si="13232"/>
        <v>1</v>
      </c>
      <c r="BE2675" s="159">
        <f t="shared" si="13232"/>
        <v>1</v>
      </c>
      <c r="BF2675" s="474"/>
    </row>
    <row r="2676" spans="1:58" ht="25.5">
      <c r="A2676" s="281">
        <v>5</v>
      </c>
      <c r="B2676" s="238" t="s">
        <v>461</v>
      </c>
      <c r="C2676" s="151"/>
      <c r="D2676" s="151"/>
      <c r="E2676" s="288"/>
      <c r="F2676" s="591">
        <f t="shared" ref="F2676:R2676" si="13233">SUM(F90,F762,F1668,F2207)</f>
        <v>72</v>
      </c>
      <c r="G2676" s="159">
        <f t="shared" si="13233"/>
        <v>10</v>
      </c>
      <c r="H2676" s="159">
        <f t="shared" si="13233"/>
        <v>24</v>
      </c>
      <c r="I2676" s="159">
        <f t="shared" si="13233"/>
        <v>34</v>
      </c>
      <c r="J2676" s="159">
        <f t="shared" si="13233"/>
        <v>6</v>
      </c>
      <c r="K2676" s="159">
        <f t="shared" si="13233"/>
        <v>5</v>
      </c>
      <c r="L2676" s="159">
        <f t="shared" si="13233"/>
        <v>11</v>
      </c>
      <c r="M2676" s="159">
        <f t="shared" si="13233"/>
        <v>2</v>
      </c>
      <c r="N2676" s="159">
        <f t="shared" si="13233"/>
        <v>1</v>
      </c>
      <c r="O2676" s="159">
        <f t="shared" si="13233"/>
        <v>3</v>
      </c>
      <c r="P2676" s="159">
        <f t="shared" si="13233"/>
        <v>7</v>
      </c>
      <c r="Q2676" s="159">
        <f t="shared" si="13233"/>
        <v>19</v>
      </c>
      <c r="R2676" s="159">
        <f t="shared" si="13233"/>
        <v>26</v>
      </c>
      <c r="S2676" s="503"/>
      <c r="T2676" s="159"/>
      <c r="U2676" s="159"/>
      <c r="V2676" s="159"/>
      <c r="W2676" s="159"/>
      <c r="X2676" s="159"/>
      <c r="Y2676" s="159"/>
      <c r="Z2676" s="159"/>
      <c r="AA2676" s="159"/>
      <c r="AB2676" s="159"/>
      <c r="AC2676" s="159"/>
      <c r="AD2676" s="159"/>
      <c r="AE2676" s="159"/>
      <c r="AF2676" s="503"/>
      <c r="AG2676" s="159"/>
      <c r="AH2676" s="159"/>
      <c r="AI2676" s="159"/>
      <c r="AJ2676" s="159"/>
      <c r="AK2676" s="159"/>
      <c r="AL2676" s="159"/>
      <c r="AM2676" s="159"/>
      <c r="AN2676" s="159"/>
      <c r="AO2676" s="159"/>
      <c r="AP2676" s="159"/>
      <c r="AQ2676" s="159"/>
      <c r="AR2676" s="159"/>
      <c r="AS2676" s="503"/>
      <c r="AT2676" s="159"/>
      <c r="AU2676" s="159"/>
      <c r="AV2676" s="159"/>
      <c r="AW2676" s="570"/>
      <c r="AX2676" s="570"/>
      <c r="AY2676" s="570"/>
      <c r="AZ2676" s="159">
        <f t="shared" ref="AZ2676:BE2676" si="13234">SUM(AZ90,AZ762,AZ1668,AZ2207)</f>
        <v>1</v>
      </c>
      <c r="BA2676" s="159">
        <f t="shared" si="13234"/>
        <v>0</v>
      </c>
      <c r="BB2676" s="159">
        <f t="shared" si="13234"/>
        <v>1</v>
      </c>
      <c r="BC2676" s="159">
        <f t="shared" si="13234"/>
        <v>0</v>
      </c>
      <c r="BD2676" s="159">
        <f t="shared" si="13234"/>
        <v>0</v>
      </c>
      <c r="BE2676" s="159">
        <f t="shared" si="13234"/>
        <v>0</v>
      </c>
      <c r="BF2676" s="474"/>
    </row>
    <row r="2677" spans="1:58">
      <c r="A2677" s="281">
        <v>6</v>
      </c>
      <c r="B2677" s="281" t="s">
        <v>462</v>
      </c>
      <c r="C2677" s="151"/>
      <c r="D2677" s="151"/>
      <c r="E2677" s="288"/>
      <c r="F2677" s="591">
        <f t="shared" ref="F2677:R2677" si="13235">SUM(F121,F1022,F1866,F2443,F2626)</f>
        <v>4291</v>
      </c>
      <c r="G2677" s="159">
        <f t="shared" si="13235"/>
        <v>720</v>
      </c>
      <c r="H2677" s="159">
        <f t="shared" si="13235"/>
        <v>341</v>
      </c>
      <c r="I2677" s="159">
        <f t="shared" si="13235"/>
        <v>1061</v>
      </c>
      <c r="J2677" s="159">
        <f t="shared" si="13235"/>
        <v>305</v>
      </c>
      <c r="K2677" s="159">
        <f t="shared" si="13235"/>
        <v>118</v>
      </c>
      <c r="L2677" s="159">
        <f t="shared" si="13235"/>
        <v>423</v>
      </c>
      <c r="M2677" s="159">
        <f t="shared" si="13235"/>
        <v>105</v>
      </c>
      <c r="N2677" s="159">
        <f t="shared" si="13235"/>
        <v>58</v>
      </c>
      <c r="O2677" s="159">
        <f t="shared" si="13235"/>
        <v>163</v>
      </c>
      <c r="P2677" s="159">
        <f t="shared" si="13235"/>
        <v>739</v>
      </c>
      <c r="Q2677" s="159">
        <f t="shared" si="13235"/>
        <v>321</v>
      </c>
      <c r="R2677" s="159">
        <f t="shared" si="13235"/>
        <v>1060</v>
      </c>
      <c r="S2677" s="503"/>
      <c r="T2677" s="159"/>
      <c r="U2677" s="159"/>
      <c r="V2677" s="159"/>
      <c r="W2677" s="159"/>
      <c r="X2677" s="159"/>
      <c r="Y2677" s="159"/>
      <c r="Z2677" s="159"/>
      <c r="AA2677" s="159"/>
      <c r="AB2677" s="159"/>
      <c r="AC2677" s="159"/>
      <c r="AD2677" s="159"/>
      <c r="AE2677" s="159"/>
      <c r="AF2677" s="503"/>
      <c r="AG2677" s="159"/>
      <c r="AH2677" s="159"/>
      <c r="AI2677" s="159"/>
      <c r="AJ2677" s="159"/>
      <c r="AK2677" s="159"/>
      <c r="AL2677" s="159"/>
      <c r="AM2677" s="159"/>
      <c r="AN2677" s="159"/>
      <c r="AO2677" s="159"/>
      <c r="AP2677" s="159"/>
      <c r="AQ2677" s="159"/>
      <c r="AR2677" s="159"/>
      <c r="AS2677" s="503"/>
      <c r="AT2677" s="159"/>
      <c r="AU2677" s="159"/>
      <c r="AV2677" s="159"/>
      <c r="AW2677" s="570"/>
      <c r="AX2677" s="570"/>
      <c r="AY2677" s="570"/>
      <c r="AZ2677" s="159">
        <f t="shared" ref="AZ2677:BE2677" si="13236">SUM(AZ121,AZ1022,AZ1866,AZ2443,AZ2626)</f>
        <v>64</v>
      </c>
      <c r="BA2677" s="159">
        <f t="shared" si="13236"/>
        <v>48</v>
      </c>
      <c r="BB2677" s="159">
        <f t="shared" si="13236"/>
        <v>112</v>
      </c>
      <c r="BC2677" s="159">
        <f t="shared" si="13236"/>
        <v>30</v>
      </c>
      <c r="BD2677" s="159">
        <f t="shared" si="13236"/>
        <v>7</v>
      </c>
      <c r="BE2677" s="159">
        <f t="shared" si="13236"/>
        <v>37</v>
      </c>
      <c r="BF2677" s="474"/>
    </row>
    <row r="2678" spans="1:58" ht="25.5">
      <c r="A2678" s="281">
        <v>7</v>
      </c>
      <c r="B2678" s="281" t="s">
        <v>463</v>
      </c>
      <c r="C2678" s="151"/>
      <c r="D2678" s="151"/>
      <c r="E2678" s="288"/>
      <c r="F2678" s="591">
        <f t="shared" ref="F2678:R2678" si="13237">SUM(F146,F1061,F1876,F2465)</f>
        <v>729</v>
      </c>
      <c r="G2678" s="159">
        <f t="shared" si="13237"/>
        <v>143</v>
      </c>
      <c r="H2678" s="159">
        <f t="shared" si="13237"/>
        <v>94</v>
      </c>
      <c r="I2678" s="159">
        <f t="shared" si="13237"/>
        <v>237</v>
      </c>
      <c r="J2678" s="159">
        <f t="shared" si="13237"/>
        <v>66</v>
      </c>
      <c r="K2678" s="159">
        <f t="shared" si="13237"/>
        <v>18</v>
      </c>
      <c r="L2678" s="159">
        <f t="shared" si="13237"/>
        <v>84</v>
      </c>
      <c r="M2678" s="159">
        <f t="shared" si="13237"/>
        <v>25</v>
      </c>
      <c r="N2678" s="159">
        <f t="shared" si="13237"/>
        <v>13</v>
      </c>
      <c r="O2678" s="159">
        <f t="shared" si="13237"/>
        <v>38</v>
      </c>
      <c r="P2678" s="159">
        <f t="shared" si="13237"/>
        <v>111</v>
      </c>
      <c r="Q2678" s="159">
        <f t="shared" si="13237"/>
        <v>62</v>
      </c>
      <c r="R2678" s="159">
        <f t="shared" si="13237"/>
        <v>173</v>
      </c>
      <c r="S2678" s="503"/>
      <c r="T2678" s="159"/>
      <c r="U2678" s="159"/>
      <c r="V2678" s="159"/>
      <c r="W2678" s="159"/>
      <c r="X2678" s="159"/>
      <c r="Y2678" s="159"/>
      <c r="Z2678" s="159"/>
      <c r="AA2678" s="159"/>
      <c r="AB2678" s="159"/>
      <c r="AC2678" s="159"/>
      <c r="AD2678" s="159"/>
      <c r="AE2678" s="159"/>
      <c r="AF2678" s="503"/>
      <c r="AG2678" s="159"/>
      <c r="AH2678" s="159"/>
      <c r="AI2678" s="159"/>
      <c r="AJ2678" s="159"/>
      <c r="AK2678" s="159"/>
      <c r="AL2678" s="159"/>
      <c r="AM2678" s="159"/>
      <c r="AN2678" s="159"/>
      <c r="AO2678" s="159"/>
      <c r="AP2678" s="159"/>
      <c r="AQ2678" s="159"/>
      <c r="AR2678" s="159"/>
      <c r="AS2678" s="503"/>
      <c r="AT2678" s="159"/>
      <c r="AU2678" s="159"/>
      <c r="AV2678" s="159"/>
      <c r="AW2678" s="570"/>
      <c r="AX2678" s="570"/>
      <c r="AY2678" s="570"/>
      <c r="AZ2678" s="159">
        <f t="shared" ref="AZ2678:BE2678" si="13238">SUM(AZ146,AZ1061,AZ1876,AZ2465)</f>
        <v>30</v>
      </c>
      <c r="BA2678" s="159">
        <f t="shared" si="13238"/>
        <v>21</v>
      </c>
      <c r="BB2678" s="159">
        <f t="shared" si="13238"/>
        <v>51</v>
      </c>
      <c r="BC2678" s="159">
        <f t="shared" si="13238"/>
        <v>13</v>
      </c>
      <c r="BD2678" s="159">
        <f t="shared" si="13238"/>
        <v>2</v>
      </c>
      <c r="BE2678" s="159">
        <f t="shared" si="13238"/>
        <v>15</v>
      </c>
      <c r="BF2678" s="474"/>
    </row>
    <row r="2679" spans="1:58" ht="25.5">
      <c r="A2679" s="281">
        <v>8</v>
      </c>
      <c r="B2679" s="281" t="s">
        <v>464</v>
      </c>
      <c r="C2679" s="151"/>
      <c r="D2679" s="151"/>
      <c r="E2679" s="288"/>
      <c r="F2679" s="591">
        <f t="shared" ref="F2679:R2679" si="13239">SUM(F167,F1076,F1883)</f>
        <v>561</v>
      </c>
      <c r="G2679" s="159">
        <f t="shared" si="13239"/>
        <v>99</v>
      </c>
      <c r="H2679" s="159">
        <f t="shared" si="13239"/>
        <v>95</v>
      </c>
      <c r="I2679" s="159">
        <f t="shared" si="13239"/>
        <v>194</v>
      </c>
      <c r="J2679" s="159">
        <f t="shared" si="13239"/>
        <v>53</v>
      </c>
      <c r="K2679" s="159">
        <f t="shared" si="13239"/>
        <v>25</v>
      </c>
      <c r="L2679" s="159">
        <f t="shared" si="13239"/>
        <v>78</v>
      </c>
      <c r="M2679" s="159">
        <f t="shared" si="13239"/>
        <v>24</v>
      </c>
      <c r="N2679" s="159">
        <f t="shared" si="13239"/>
        <v>11</v>
      </c>
      <c r="O2679" s="159">
        <f t="shared" si="13239"/>
        <v>35</v>
      </c>
      <c r="P2679" s="159">
        <f t="shared" si="13239"/>
        <v>145</v>
      </c>
      <c r="Q2679" s="159">
        <f t="shared" si="13239"/>
        <v>91</v>
      </c>
      <c r="R2679" s="159">
        <f t="shared" si="13239"/>
        <v>236</v>
      </c>
      <c r="S2679" s="503"/>
      <c r="T2679" s="159"/>
      <c r="U2679" s="159"/>
      <c r="V2679" s="159"/>
      <c r="W2679" s="159"/>
      <c r="X2679" s="159"/>
      <c r="Y2679" s="159"/>
      <c r="Z2679" s="159"/>
      <c r="AA2679" s="159"/>
      <c r="AB2679" s="159"/>
      <c r="AC2679" s="159"/>
      <c r="AD2679" s="159"/>
      <c r="AE2679" s="159"/>
      <c r="AF2679" s="503"/>
      <c r="AG2679" s="159"/>
      <c r="AH2679" s="159"/>
      <c r="AI2679" s="159"/>
      <c r="AJ2679" s="159"/>
      <c r="AK2679" s="159"/>
      <c r="AL2679" s="159"/>
      <c r="AM2679" s="159"/>
      <c r="AN2679" s="159"/>
      <c r="AO2679" s="159"/>
      <c r="AP2679" s="159"/>
      <c r="AQ2679" s="159"/>
      <c r="AR2679" s="159"/>
      <c r="AS2679" s="503"/>
      <c r="AT2679" s="159"/>
      <c r="AU2679" s="159"/>
      <c r="AV2679" s="159"/>
      <c r="AW2679" s="570"/>
      <c r="AX2679" s="570"/>
      <c r="AY2679" s="570"/>
      <c r="AZ2679" s="159">
        <f t="shared" ref="AZ2679:BE2679" si="13240">SUM(AZ167,AZ1076,AZ1883)</f>
        <v>1</v>
      </c>
      <c r="BA2679" s="159">
        <f t="shared" si="13240"/>
        <v>0</v>
      </c>
      <c r="BB2679" s="159">
        <f t="shared" si="13240"/>
        <v>1</v>
      </c>
      <c r="BC2679" s="159">
        <f t="shared" si="13240"/>
        <v>14</v>
      </c>
      <c r="BD2679" s="159">
        <f t="shared" si="13240"/>
        <v>6</v>
      </c>
      <c r="BE2679" s="159">
        <f t="shared" si="13240"/>
        <v>20</v>
      </c>
      <c r="BF2679" s="474"/>
    </row>
    <row r="2680" spans="1:58">
      <c r="A2680" s="281">
        <v>9</v>
      </c>
      <c r="B2680" s="281" t="s">
        <v>465</v>
      </c>
      <c r="C2680" s="151"/>
      <c r="D2680" s="151"/>
      <c r="E2680" s="288"/>
      <c r="F2680" s="591">
        <f t="shared" ref="F2680:R2680" si="13241">SUM(F186,F1090,F1889)</f>
        <v>408</v>
      </c>
      <c r="G2680" s="159">
        <f t="shared" si="13241"/>
        <v>139</v>
      </c>
      <c r="H2680" s="159">
        <f t="shared" si="13241"/>
        <v>21</v>
      </c>
      <c r="I2680" s="159">
        <f t="shared" si="13241"/>
        <v>160</v>
      </c>
      <c r="J2680" s="159">
        <f t="shared" si="13241"/>
        <v>42</v>
      </c>
      <c r="K2680" s="159">
        <f t="shared" si="13241"/>
        <v>9</v>
      </c>
      <c r="L2680" s="159">
        <f t="shared" si="13241"/>
        <v>51</v>
      </c>
      <c r="M2680" s="159">
        <f t="shared" si="13241"/>
        <v>17</v>
      </c>
      <c r="N2680" s="159">
        <f t="shared" si="13241"/>
        <v>6</v>
      </c>
      <c r="O2680" s="159">
        <f t="shared" si="13241"/>
        <v>23</v>
      </c>
      <c r="P2680" s="159">
        <f t="shared" si="13241"/>
        <v>79</v>
      </c>
      <c r="Q2680" s="159">
        <f t="shared" si="13241"/>
        <v>17</v>
      </c>
      <c r="R2680" s="159">
        <f t="shared" si="13241"/>
        <v>96</v>
      </c>
      <c r="S2680" s="503"/>
      <c r="T2680" s="159"/>
      <c r="U2680" s="159"/>
      <c r="V2680" s="159"/>
      <c r="W2680" s="159"/>
      <c r="X2680" s="159"/>
      <c r="Y2680" s="159"/>
      <c r="Z2680" s="159"/>
      <c r="AA2680" s="159"/>
      <c r="AB2680" s="159"/>
      <c r="AC2680" s="159"/>
      <c r="AD2680" s="159"/>
      <c r="AE2680" s="159"/>
      <c r="AF2680" s="503"/>
      <c r="AG2680" s="159"/>
      <c r="AH2680" s="159"/>
      <c r="AI2680" s="159"/>
      <c r="AJ2680" s="159"/>
      <c r="AK2680" s="159"/>
      <c r="AL2680" s="159"/>
      <c r="AM2680" s="159"/>
      <c r="AN2680" s="159"/>
      <c r="AO2680" s="159"/>
      <c r="AP2680" s="159"/>
      <c r="AQ2680" s="159"/>
      <c r="AR2680" s="159"/>
      <c r="AS2680" s="503"/>
      <c r="AT2680" s="159"/>
      <c r="AU2680" s="159"/>
      <c r="AV2680" s="159"/>
      <c r="AW2680" s="570"/>
      <c r="AX2680" s="570"/>
      <c r="AY2680" s="570"/>
      <c r="AZ2680" s="159">
        <f t="shared" ref="AZ2680:BE2680" si="13242">SUM(AZ186,AZ1090,AZ1889)</f>
        <v>7</v>
      </c>
      <c r="BA2680" s="159">
        <f t="shared" si="13242"/>
        <v>2</v>
      </c>
      <c r="BB2680" s="159">
        <f t="shared" si="13242"/>
        <v>9</v>
      </c>
      <c r="BC2680" s="159">
        <f t="shared" si="13242"/>
        <v>10</v>
      </c>
      <c r="BD2680" s="159">
        <f t="shared" si="13242"/>
        <v>2</v>
      </c>
      <c r="BE2680" s="159">
        <f t="shared" si="13242"/>
        <v>12</v>
      </c>
      <c r="BF2680" s="474"/>
    </row>
    <row r="2681" spans="1:58" ht="25.5">
      <c r="A2681" s="281">
        <v>10</v>
      </c>
      <c r="B2681" s="281" t="s">
        <v>466</v>
      </c>
      <c r="C2681" s="151"/>
      <c r="D2681" s="151"/>
      <c r="E2681" s="288"/>
      <c r="F2681" s="591">
        <f t="shared" ref="F2681:R2681" si="13243">SUM(F1106,F1894)</f>
        <v>184</v>
      </c>
      <c r="G2681" s="159">
        <f t="shared" si="13243"/>
        <v>38</v>
      </c>
      <c r="H2681" s="159">
        <f t="shared" si="13243"/>
        <v>39</v>
      </c>
      <c r="I2681" s="159">
        <f t="shared" si="13243"/>
        <v>77</v>
      </c>
      <c r="J2681" s="159">
        <f t="shared" si="13243"/>
        <v>15</v>
      </c>
      <c r="K2681" s="159">
        <f t="shared" si="13243"/>
        <v>9</v>
      </c>
      <c r="L2681" s="159">
        <f t="shared" si="13243"/>
        <v>24</v>
      </c>
      <c r="M2681" s="159">
        <f t="shared" si="13243"/>
        <v>3</v>
      </c>
      <c r="N2681" s="159">
        <f t="shared" si="13243"/>
        <v>4</v>
      </c>
      <c r="O2681" s="159">
        <f t="shared" si="13243"/>
        <v>7</v>
      </c>
      <c r="P2681" s="159">
        <f t="shared" si="13243"/>
        <v>32</v>
      </c>
      <c r="Q2681" s="159">
        <f t="shared" si="13243"/>
        <v>15</v>
      </c>
      <c r="R2681" s="159">
        <f t="shared" si="13243"/>
        <v>47</v>
      </c>
      <c r="S2681" s="503"/>
      <c r="T2681" s="159"/>
      <c r="U2681" s="159"/>
      <c r="V2681" s="159"/>
      <c r="W2681" s="159"/>
      <c r="X2681" s="159"/>
      <c r="Y2681" s="159"/>
      <c r="Z2681" s="159"/>
      <c r="AA2681" s="159"/>
      <c r="AB2681" s="159"/>
      <c r="AC2681" s="159"/>
      <c r="AD2681" s="159"/>
      <c r="AE2681" s="159"/>
      <c r="AF2681" s="503"/>
      <c r="AG2681" s="159"/>
      <c r="AH2681" s="159"/>
      <c r="AI2681" s="159"/>
      <c r="AJ2681" s="159"/>
      <c r="AK2681" s="159"/>
      <c r="AL2681" s="159"/>
      <c r="AM2681" s="159"/>
      <c r="AN2681" s="159"/>
      <c r="AO2681" s="159"/>
      <c r="AP2681" s="159"/>
      <c r="AQ2681" s="159"/>
      <c r="AR2681" s="159"/>
      <c r="AS2681" s="503"/>
      <c r="AT2681" s="159"/>
      <c r="AU2681" s="159"/>
      <c r="AV2681" s="159"/>
      <c r="AW2681" s="570"/>
      <c r="AX2681" s="570"/>
      <c r="AY2681" s="570"/>
      <c r="AZ2681" s="159">
        <f t="shared" ref="AZ2681:BE2681" si="13244">SUM(AZ1106,AZ1894)</f>
        <v>7</v>
      </c>
      <c r="BA2681" s="159">
        <f t="shared" si="13244"/>
        <v>3</v>
      </c>
      <c r="BB2681" s="159">
        <f t="shared" si="13244"/>
        <v>10</v>
      </c>
      <c r="BC2681" s="159">
        <f t="shared" si="13244"/>
        <v>1</v>
      </c>
      <c r="BD2681" s="159">
        <f t="shared" si="13244"/>
        <v>1</v>
      </c>
      <c r="BE2681" s="159">
        <f t="shared" si="13244"/>
        <v>2</v>
      </c>
      <c r="BF2681" s="474"/>
    </row>
    <row r="2682" spans="1:58" ht="38.25">
      <c r="A2682" s="281">
        <v>11</v>
      </c>
      <c r="B2682" s="281" t="s">
        <v>467</v>
      </c>
      <c r="C2682" s="151"/>
      <c r="D2682" s="151"/>
      <c r="E2682" s="288"/>
      <c r="F2682" s="591">
        <f t="shared" ref="F2682:R2682" si="13245">SUM(F211,F1128,F1924,F2491,F2634)</f>
        <v>652</v>
      </c>
      <c r="G2682" s="159">
        <f t="shared" si="13245"/>
        <v>97</v>
      </c>
      <c r="H2682" s="159">
        <f t="shared" si="13245"/>
        <v>172</v>
      </c>
      <c r="I2682" s="159">
        <f t="shared" si="13245"/>
        <v>269</v>
      </c>
      <c r="J2682" s="159">
        <f t="shared" si="13245"/>
        <v>24</v>
      </c>
      <c r="K2682" s="159">
        <f t="shared" si="13245"/>
        <v>24</v>
      </c>
      <c r="L2682" s="159">
        <f t="shared" si="13245"/>
        <v>48</v>
      </c>
      <c r="M2682" s="159">
        <f t="shared" si="13245"/>
        <v>9</v>
      </c>
      <c r="N2682" s="159">
        <f t="shared" si="13245"/>
        <v>8</v>
      </c>
      <c r="O2682" s="159">
        <f t="shared" si="13245"/>
        <v>17</v>
      </c>
      <c r="P2682" s="159">
        <f t="shared" si="13245"/>
        <v>65</v>
      </c>
      <c r="Q2682" s="159">
        <f t="shared" si="13245"/>
        <v>59</v>
      </c>
      <c r="R2682" s="159">
        <f t="shared" si="13245"/>
        <v>124</v>
      </c>
      <c r="S2682" s="503"/>
      <c r="T2682" s="159"/>
      <c r="U2682" s="159"/>
      <c r="V2682" s="159"/>
      <c r="W2682" s="159"/>
      <c r="X2682" s="159"/>
      <c r="Y2682" s="159"/>
      <c r="Z2682" s="159"/>
      <c r="AA2682" s="159"/>
      <c r="AB2682" s="159"/>
      <c r="AC2682" s="159"/>
      <c r="AD2682" s="159"/>
      <c r="AE2682" s="159"/>
      <c r="AF2682" s="503"/>
      <c r="AG2682" s="159"/>
      <c r="AH2682" s="159"/>
      <c r="AI2682" s="159"/>
      <c r="AJ2682" s="159"/>
      <c r="AK2682" s="159"/>
      <c r="AL2682" s="159"/>
      <c r="AM2682" s="159"/>
      <c r="AN2682" s="159"/>
      <c r="AO2682" s="159"/>
      <c r="AP2682" s="159"/>
      <c r="AQ2682" s="159"/>
      <c r="AR2682" s="159"/>
      <c r="AS2682" s="503"/>
      <c r="AT2682" s="159"/>
      <c r="AU2682" s="159"/>
      <c r="AV2682" s="159"/>
      <c r="AW2682" s="570"/>
      <c r="AX2682" s="570"/>
      <c r="AY2682" s="570"/>
      <c r="AZ2682" s="159">
        <f t="shared" ref="AZ2682:BE2682" si="13246">SUM(AZ211,AZ1128,AZ1924,AZ2491,AZ2634)</f>
        <v>0</v>
      </c>
      <c r="BA2682" s="159">
        <f t="shared" si="13246"/>
        <v>0</v>
      </c>
      <c r="BB2682" s="159">
        <f t="shared" si="13246"/>
        <v>0</v>
      </c>
      <c r="BC2682" s="159">
        <f t="shared" si="13246"/>
        <v>0</v>
      </c>
      <c r="BD2682" s="159">
        <f t="shared" si="13246"/>
        <v>0</v>
      </c>
      <c r="BE2682" s="159">
        <f t="shared" si="13246"/>
        <v>0</v>
      </c>
      <c r="BF2682" s="474"/>
    </row>
    <row r="2683" spans="1:58" ht="25.5">
      <c r="A2683" s="281">
        <v>12</v>
      </c>
      <c r="B2683" s="281" t="s">
        <v>468</v>
      </c>
      <c r="C2683" s="151"/>
      <c r="D2683" s="151"/>
      <c r="E2683" s="288"/>
      <c r="F2683" s="591">
        <f t="shared" ref="F2683:R2683" si="13247">SUM(F219,F1253,F2009,F2514,F2632)</f>
        <v>2153</v>
      </c>
      <c r="G2683" s="159">
        <f t="shared" si="13247"/>
        <v>601</v>
      </c>
      <c r="H2683" s="159">
        <f t="shared" si="13247"/>
        <v>347</v>
      </c>
      <c r="I2683" s="159">
        <f t="shared" si="13247"/>
        <v>948</v>
      </c>
      <c r="J2683" s="159">
        <f t="shared" si="13247"/>
        <v>185</v>
      </c>
      <c r="K2683" s="159">
        <f t="shared" si="13247"/>
        <v>76</v>
      </c>
      <c r="L2683" s="159">
        <f t="shared" si="13247"/>
        <v>261</v>
      </c>
      <c r="M2683" s="159">
        <f t="shared" si="13247"/>
        <v>85</v>
      </c>
      <c r="N2683" s="159">
        <f t="shared" si="13247"/>
        <v>33</v>
      </c>
      <c r="O2683" s="159">
        <f t="shared" si="13247"/>
        <v>118</v>
      </c>
      <c r="P2683" s="159">
        <f t="shared" si="13247"/>
        <v>400</v>
      </c>
      <c r="Q2683" s="159">
        <f t="shared" si="13247"/>
        <v>175</v>
      </c>
      <c r="R2683" s="159">
        <f t="shared" si="13247"/>
        <v>575</v>
      </c>
      <c r="S2683" s="503"/>
      <c r="T2683" s="159"/>
      <c r="U2683" s="159"/>
      <c r="V2683" s="159"/>
      <c r="W2683" s="159"/>
      <c r="X2683" s="159"/>
      <c r="Y2683" s="159"/>
      <c r="Z2683" s="159"/>
      <c r="AA2683" s="159"/>
      <c r="AB2683" s="159"/>
      <c r="AC2683" s="159"/>
      <c r="AD2683" s="159"/>
      <c r="AE2683" s="159"/>
      <c r="AF2683" s="503"/>
      <c r="AG2683" s="159"/>
      <c r="AH2683" s="159"/>
      <c r="AI2683" s="159"/>
      <c r="AJ2683" s="159"/>
      <c r="AK2683" s="159"/>
      <c r="AL2683" s="159"/>
      <c r="AM2683" s="159"/>
      <c r="AN2683" s="159"/>
      <c r="AO2683" s="159"/>
      <c r="AP2683" s="159"/>
      <c r="AQ2683" s="159"/>
      <c r="AR2683" s="159"/>
      <c r="AS2683" s="503"/>
      <c r="AT2683" s="159"/>
      <c r="AU2683" s="159"/>
      <c r="AV2683" s="159"/>
      <c r="AW2683" s="570"/>
      <c r="AX2683" s="570"/>
      <c r="AY2683" s="570"/>
      <c r="AZ2683" s="159">
        <f t="shared" ref="AZ2683:BE2683" si="13248">SUM(AZ219,AZ1253,AZ2009,AZ2514,AZ2632)</f>
        <v>7</v>
      </c>
      <c r="BA2683" s="159">
        <f t="shared" si="13248"/>
        <v>14</v>
      </c>
      <c r="BB2683" s="159">
        <f t="shared" si="13248"/>
        <v>21</v>
      </c>
      <c r="BC2683" s="159">
        <f t="shared" si="13248"/>
        <v>58</v>
      </c>
      <c r="BD2683" s="159">
        <f t="shared" si="13248"/>
        <v>26</v>
      </c>
      <c r="BE2683" s="159">
        <f t="shared" si="13248"/>
        <v>84</v>
      </c>
      <c r="BF2683" s="474"/>
    </row>
    <row r="2684" spans="1:58" ht="25.5">
      <c r="A2684" s="281">
        <v>13</v>
      </c>
      <c r="B2684" s="281" t="s">
        <v>469</v>
      </c>
      <c r="C2684" s="151"/>
      <c r="D2684" s="151"/>
      <c r="E2684" s="288"/>
      <c r="F2684" s="591">
        <f t="shared" ref="F2684:R2684" si="13249">SUM(F227,F1357,F2061,F2542)</f>
        <v>1452</v>
      </c>
      <c r="G2684" s="159">
        <f t="shared" si="13249"/>
        <v>363</v>
      </c>
      <c r="H2684" s="159">
        <f t="shared" si="13249"/>
        <v>228</v>
      </c>
      <c r="I2684" s="159">
        <f t="shared" si="13249"/>
        <v>591</v>
      </c>
      <c r="J2684" s="159">
        <f t="shared" si="13249"/>
        <v>116</v>
      </c>
      <c r="K2684" s="159">
        <f t="shared" si="13249"/>
        <v>47</v>
      </c>
      <c r="L2684" s="159">
        <f t="shared" si="13249"/>
        <v>163</v>
      </c>
      <c r="M2684" s="159">
        <f t="shared" si="13249"/>
        <v>49</v>
      </c>
      <c r="N2684" s="159">
        <f t="shared" si="13249"/>
        <v>24</v>
      </c>
      <c r="O2684" s="159">
        <f t="shared" si="13249"/>
        <v>73</v>
      </c>
      <c r="P2684" s="159">
        <f t="shared" si="13249"/>
        <v>204</v>
      </c>
      <c r="Q2684" s="159">
        <f t="shared" si="13249"/>
        <v>119</v>
      </c>
      <c r="R2684" s="159">
        <f t="shared" si="13249"/>
        <v>323</v>
      </c>
      <c r="S2684" s="503"/>
      <c r="T2684" s="159"/>
      <c r="U2684" s="159"/>
      <c r="V2684" s="159"/>
      <c r="W2684" s="159"/>
      <c r="X2684" s="159"/>
      <c r="Y2684" s="159"/>
      <c r="Z2684" s="159"/>
      <c r="AA2684" s="159"/>
      <c r="AB2684" s="159"/>
      <c r="AC2684" s="159"/>
      <c r="AD2684" s="159"/>
      <c r="AE2684" s="159"/>
      <c r="AF2684" s="503"/>
      <c r="AG2684" s="159"/>
      <c r="AH2684" s="159"/>
      <c r="AI2684" s="159"/>
      <c r="AJ2684" s="159"/>
      <c r="AK2684" s="159"/>
      <c r="AL2684" s="159"/>
      <c r="AM2684" s="159"/>
      <c r="AN2684" s="159"/>
      <c r="AO2684" s="159"/>
      <c r="AP2684" s="159"/>
      <c r="AQ2684" s="159"/>
      <c r="AR2684" s="159"/>
      <c r="AS2684" s="503"/>
      <c r="AT2684" s="159"/>
      <c r="AU2684" s="159"/>
      <c r="AV2684" s="159"/>
      <c r="AW2684" s="570"/>
      <c r="AX2684" s="570"/>
      <c r="AY2684" s="570"/>
      <c r="AZ2684" s="159">
        <f t="shared" ref="AZ2684:BE2684" si="13250">SUM(AZ227,AZ1357,AZ2061,AZ2542)</f>
        <v>15</v>
      </c>
      <c r="BA2684" s="159">
        <f t="shared" si="13250"/>
        <v>6</v>
      </c>
      <c r="BB2684" s="159">
        <f t="shared" si="13250"/>
        <v>21</v>
      </c>
      <c r="BC2684" s="159">
        <f t="shared" si="13250"/>
        <v>20</v>
      </c>
      <c r="BD2684" s="159">
        <f t="shared" si="13250"/>
        <v>6</v>
      </c>
      <c r="BE2684" s="159">
        <f t="shared" si="13250"/>
        <v>26</v>
      </c>
      <c r="BF2684" s="474"/>
    </row>
    <row r="2685" spans="1:58">
      <c r="A2685" s="281">
        <v>14</v>
      </c>
      <c r="B2685" s="281"/>
      <c r="C2685" s="151"/>
      <c r="D2685" s="151"/>
      <c r="E2685" s="288"/>
      <c r="F2685" s="591">
        <f t="shared" ref="F2685:R2685" si="13251">SUM(F233,F1410,F2119,F2637)</f>
        <v>856</v>
      </c>
      <c r="G2685" s="159">
        <f t="shared" si="13251"/>
        <v>353</v>
      </c>
      <c r="H2685" s="159">
        <f t="shared" si="13251"/>
        <v>12</v>
      </c>
      <c r="I2685" s="159">
        <f t="shared" si="13251"/>
        <v>365</v>
      </c>
      <c r="J2685" s="159">
        <f t="shared" si="13251"/>
        <v>2</v>
      </c>
      <c r="K2685" s="159">
        <f t="shared" si="13251"/>
        <v>0</v>
      </c>
      <c r="L2685" s="159">
        <f t="shared" si="13251"/>
        <v>2</v>
      </c>
      <c r="M2685" s="159">
        <f t="shared" si="13251"/>
        <v>0</v>
      </c>
      <c r="N2685" s="159">
        <f t="shared" si="13251"/>
        <v>1</v>
      </c>
      <c r="O2685" s="159">
        <f t="shared" si="13251"/>
        <v>1</v>
      </c>
      <c r="P2685" s="159">
        <f t="shared" si="13251"/>
        <v>20</v>
      </c>
      <c r="Q2685" s="159">
        <f t="shared" si="13251"/>
        <v>5</v>
      </c>
      <c r="R2685" s="159">
        <f t="shared" si="13251"/>
        <v>25</v>
      </c>
      <c r="S2685" s="503"/>
      <c r="T2685" s="159"/>
      <c r="U2685" s="159"/>
      <c r="V2685" s="159"/>
      <c r="W2685" s="159"/>
      <c r="X2685" s="159"/>
      <c r="Y2685" s="159"/>
      <c r="Z2685" s="159"/>
      <c r="AA2685" s="159"/>
      <c r="AB2685" s="159"/>
      <c r="AC2685" s="159"/>
      <c r="AD2685" s="159"/>
      <c r="AE2685" s="159"/>
      <c r="AF2685" s="503"/>
      <c r="AG2685" s="159"/>
      <c r="AH2685" s="159"/>
      <c r="AI2685" s="159"/>
      <c r="AJ2685" s="159"/>
      <c r="AK2685" s="159"/>
      <c r="AL2685" s="159"/>
      <c r="AM2685" s="159"/>
      <c r="AN2685" s="159"/>
      <c r="AO2685" s="159"/>
      <c r="AP2685" s="159"/>
      <c r="AQ2685" s="159"/>
      <c r="AR2685" s="159"/>
      <c r="AS2685" s="503"/>
      <c r="AT2685" s="159"/>
      <c r="AU2685" s="159"/>
      <c r="AV2685" s="159"/>
      <c r="AW2685" s="570"/>
      <c r="AX2685" s="570"/>
      <c r="AY2685" s="570"/>
      <c r="AZ2685" s="159">
        <f t="shared" ref="AZ2685:BE2685" si="13252">SUM(AZ233,AZ1410,AZ2119,AZ2637)</f>
        <v>0</v>
      </c>
      <c r="BA2685" s="159">
        <f t="shared" si="13252"/>
        <v>0</v>
      </c>
      <c r="BB2685" s="159">
        <f t="shared" si="13252"/>
        <v>0</v>
      </c>
      <c r="BC2685" s="159">
        <f t="shared" si="13252"/>
        <v>0</v>
      </c>
      <c r="BD2685" s="159">
        <f t="shared" si="13252"/>
        <v>0</v>
      </c>
      <c r="BE2685" s="159">
        <f t="shared" si="13252"/>
        <v>0</v>
      </c>
      <c r="BF2685" s="474"/>
    </row>
    <row r="2686" spans="1:58" ht="25.5">
      <c r="A2686" s="281">
        <v>15</v>
      </c>
      <c r="B2686" s="281" t="s">
        <v>471</v>
      </c>
      <c r="C2686" s="151"/>
      <c r="D2686" s="151"/>
      <c r="E2686" s="288"/>
      <c r="F2686" s="591">
        <f t="shared" ref="F2686:R2686" si="13253">SUM(F323,F1435,F2142,F2565,F2647)</f>
        <v>231</v>
      </c>
      <c r="G2686" s="159">
        <f t="shared" si="13253"/>
        <v>23</v>
      </c>
      <c r="H2686" s="159">
        <f t="shared" si="13253"/>
        <v>20</v>
      </c>
      <c r="I2686" s="159">
        <f t="shared" si="13253"/>
        <v>43</v>
      </c>
      <c r="J2686" s="159">
        <f t="shared" si="13253"/>
        <v>19</v>
      </c>
      <c r="K2686" s="159">
        <f t="shared" si="13253"/>
        <v>13</v>
      </c>
      <c r="L2686" s="159">
        <f t="shared" si="13253"/>
        <v>32</v>
      </c>
      <c r="M2686" s="159">
        <f t="shared" si="13253"/>
        <v>8</v>
      </c>
      <c r="N2686" s="159">
        <f t="shared" si="13253"/>
        <v>4</v>
      </c>
      <c r="O2686" s="159">
        <f t="shared" si="13253"/>
        <v>12</v>
      </c>
      <c r="P2686" s="159">
        <f t="shared" si="13253"/>
        <v>79</v>
      </c>
      <c r="Q2686" s="159">
        <f t="shared" si="13253"/>
        <v>58</v>
      </c>
      <c r="R2686" s="159">
        <f t="shared" si="13253"/>
        <v>137</v>
      </c>
      <c r="S2686" s="503"/>
      <c r="T2686" s="159"/>
      <c r="U2686" s="159"/>
      <c r="V2686" s="159"/>
      <c r="W2686" s="159"/>
      <c r="X2686" s="159"/>
      <c r="Y2686" s="159"/>
      <c r="Z2686" s="159"/>
      <c r="AA2686" s="159"/>
      <c r="AB2686" s="159"/>
      <c r="AC2686" s="159"/>
      <c r="AD2686" s="159"/>
      <c r="AE2686" s="159"/>
      <c r="AF2686" s="503"/>
      <c r="AG2686" s="159"/>
      <c r="AH2686" s="159"/>
      <c r="AI2686" s="159"/>
      <c r="AJ2686" s="159"/>
      <c r="AK2686" s="159"/>
      <c r="AL2686" s="159"/>
      <c r="AM2686" s="159"/>
      <c r="AN2686" s="159"/>
      <c r="AO2686" s="159"/>
      <c r="AP2686" s="159"/>
      <c r="AQ2686" s="159"/>
      <c r="AR2686" s="159"/>
      <c r="AS2686" s="503"/>
      <c r="AT2686" s="159"/>
      <c r="AU2686" s="159"/>
      <c r="AV2686" s="159"/>
      <c r="AW2686" s="570"/>
      <c r="AX2686" s="570"/>
      <c r="AY2686" s="570"/>
      <c r="AZ2686" s="159">
        <f t="shared" ref="AZ2686:BE2686" si="13254">SUM(AZ323,AZ1435,AZ2142,AZ2565,AZ2647)</f>
        <v>2</v>
      </c>
      <c r="BA2686" s="159">
        <f t="shared" si="13254"/>
        <v>3</v>
      </c>
      <c r="BB2686" s="159">
        <f t="shared" si="13254"/>
        <v>5</v>
      </c>
      <c r="BC2686" s="159">
        <f t="shared" si="13254"/>
        <v>5</v>
      </c>
      <c r="BD2686" s="159">
        <f t="shared" si="13254"/>
        <v>8</v>
      </c>
      <c r="BE2686" s="159">
        <f t="shared" si="13254"/>
        <v>13</v>
      </c>
      <c r="BF2686" s="474"/>
    </row>
    <row r="2687" spans="1:58" ht="25.5">
      <c r="A2687" s="281">
        <v>16</v>
      </c>
      <c r="B2687" s="281" t="s">
        <v>472</v>
      </c>
      <c r="C2687" s="151"/>
      <c r="D2687" s="151"/>
      <c r="E2687" s="288"/>
      <c r="F2687" s="591">
        <f t="shared" ref="F2687:R2687" si="13255">SUM(F347,F1461,F2146,F2600)</f>
        <v>753</v>
      </c>
      <c r="G2687" s="159">
        <f t="shared" si="13255"/>
        <v>0</v>
      </c>
      <c r="H2687" s="159">
        <f t="shared" si="13255"/>
        <v>328</v>
      </c>
      <c r="I2687" s="159">
        <f t="shared" si="13255"/>
        <v>328</v>
      </c>
      <c r="J2687" s="159">
        <f t="shared" si="13255"/>
        <v>0</v>
      </c>
      <c r="K2687" s="159">
        <f t="shared" si="13255"/>
        <v>104</v>
      </c>
      <c r="L2687" s="159">
        <f t="shared" si="13255"/>
        <v>104</v>
      </c>
      <c r="M2687" s="159">
        <f t="shared" si="13255"/>
        <v>0</v>
      </c>
      <c r="N2687" s="159">
        <f t="shared" si="13255"/>
        <v>45</v>
      </c>
      <c r="O2687" s="159">
        <f t="shared" si="13255"/>
        <v>45</v>
      </c>
      <c r="P2687" s="159">
        <f t="shared" si="13255"/>
        <v>0</v>
      </c>
      <c r="Q2687" s="159">
        <f t="shared" si="13255"/>
        <v>207</v>
      </c>
      <c r="R2687" s="159">
        <f t="shared" si="13255"/>
        <v>207</v>
      </c>
      <c r="S2687" s="503"/>
      <c r="T2687" s="159"/>
      <c r="U2687" s="159"/>
      <c r="V2687" s="159"/>
      <c r="W2687" s="159"/>
      <c r="X2687" s="159"/>
      <c r="Y2687" s="159"/>
      <c r="Z2687" s="159"/>
      <c r="AA2687" s="159"/>
      <c r="AB2687" s="159"/>
      <c r="AC2687" s="159"/>
      <c r="AD2687" s="159"/>
      <c r="AE2687" s="159"/>
      <c r="AF2687" s="503"/>
      <c r="AG2687" s="159"/>
      <c r="AH2687" s="159"/>
      <c r="AI2687" s="159"/>
      <c r="AJ2687" s="159"/>
      <c r="AK2687" s="159"/>
      <c r="AL2687" s="159"/>
      <c r="AM2687" s="159"/>
      <c r="AN2687" s="159"/>
      <c r="AO2687" s="159"/>
      <c r="AP2687" s="159"/>
      <c r="AQ2687" s="159"/>
      <c r="AR2687" s="159"/>
      <c r="AS2687" s="503"/>
      <c r="AT2687" s="159"/>
      <c r="AU2687" s="159"/>
      <c r="AV2687" s="159"/>
      <c r="AW2687" s="570"/>
      <c r="AX2687" s="570"/>
      <c r="AY2687" s="570"/>
      <c r="AZ2687" s="159">
        <f t="shared" ref="AZ2687:BE2687" si="13256">SUM(AZ347,AZ1461,AZ2146,AZ2600)</f>
        <v>0</v>
      </c>
      <c r="BA2687" s="159">
        <f t="shared" si="13256"/>
        <v>18</v>
      </c>
      <c r="BB2687" s="159">
        <f t="shared" si="13256"/>
        <v>18</v>
      </c>
      <c r="BC2687" s="159">
        <f t="shared" si="13256"/>
        <v>0</v>
      </c>
      <c r="BD2687" s="159">
        <f t="shared" si="13256"/>
        <v>12</v>
      </c>
      <c r="BE2687" s="159">
        <f t="shared" si="13256"/>
        <v>12</v>
      </c>
      <c r="BF2687" s="474"/>
    </row>
    <row r="2688" spans="1:58">
      <c r="A2688" s="289"/>
      <c r="B2688" s="271" t="s">
        <v>87</v>
      </c>
      <c r="C2688" s="151"/>
      <c r="D2688" s="151"/>
      <c r="E2688" s="288"/>
      <c r="F2688" s="592" t="e">
        <f>SUM(F2672:F2687)</f>
        <v>#REF!</v>
      </c>
      <c r="G2688" s="168" t="e">
        <f t="shared" ref="G2688:BE2688" si="13257">SUM(G2672:G2687)</f>
        <v>#REF!</v>
      </c>
      <c r="H2688" s="168" t="e">
        <f t="shared" si="13257"/>
        <v>#REF!</v>
      </c>
      <c r="I2688" s="168" t="e">
        <f t="shared" si="13257"/>
        <v>#REF!</v>
      </c>
      <c r="J2688" s="168" t="e">
        <f t="shared" si="13257"/>
        <v>#REF!</v>
      </c>
      <c r="K2688" s="168" t="e">
        <f t="shared" si="13257"/>
        <v>#REF!</v>
      </c>
      <c r="L2688" s="168" t="e">
        <f t="shared" si="13257"/>
        <v>#REF!</v>
      </c>
      <c r="M2688" s="168" t="e">
        <f t="shared" si="13257"/>
        <v>#REF!</v>
      </c>
      <c r="N2688" s="168" t="e">
        <f t="shared" si="13257"/>
        <v>#REF!</v>
      </c>
      <c r="O2688" s="168" t="e">
        <f t="shared" si="13257"/>
        <v>#REF!</v>
      </c>
      <c r="P2688" s="168" t="e">
        <f t="shared" si="13257"/>
        <v>#REF!</v>
      </c>
      <c r="Q2688" s="168" t="e">
        <f t="shared" si="13257"/>
        <v>#REF!</v>
      </c>
      <c r="R2688" s="168" t="e">
        <f t="shared" si="13257"/>
        <v>#REF!</v>
      </c>
      <c r="S2688" s="502"/>
      <c r="T2688" s="168"/>
      <c r="U2688" s="168"/>
      <c r="V2688" s="168"/>
      <c r="W2688" s="168"/>
      <c r="X2688" s="168"/>
      <c r="Y2688" s="168"/>
      <c r="Z2688" s="168"/>
      <c r="AA2688" s="168"/>
      <c r="AB2688" s="168"/>
      <c r="AC2688" s="168"/>
      <c r="AD2688" s="168"/>
      <c r="AE2688" s="168"/>
      <c r="AF2688" s="502"/>
      <c r="AG2688" s="168"/>
      <c r="AH2688" s="168"/>
      <c r="AI2688" s="168"/>
      <c r="AJ2688" s="168"/>
      <c r="AK2688" s="168"/>
      <c r="AL2688" s="168"/>
      <c r="AM2688" s="168"/>
      <c r="AN2688" s="168"/>
      <c r="AO2688" s="168"/>
      <c r="AP2688" s="168"/>
      <c r="AQ2688" s="168"/>
      <c r="AR2688" s="168"/>
      <c r="AS2688" s="502"/>
      <c r="AT2688" s="168"/>
      <c r="AU2688" s="168"/>
      <c r="AV2688" s="168"/>
      <c r="AW2688" s="569"/>
      <c r="AX2688" s="569"/>
      <c r="AY2688" s="569"/>
      <c r="AZ2688" s="168" t="e">
        <f t="shared" si="13257"/>
        <v>#REF!</v>
      </c>
      <c r="BA2688" s="168" t="e">
        <f t="shared" si="13257"/>
        <v>#REF!</v>
      </c>
      <c r="BB2688" s="168" t="e">
        <f t="shared" si="13257"/>
        <v>#REF!</v>
      </c>
      <c r="BC2688" s="168" t="e">
        <f t="shared" si="13257"/>
        <v>#REF!</v>
      </c>
      <c r="BD2688" s="168" t="e">
        <f t="shared" si="13257"/>
        <v>#REF!</v>
      </c>
      <c r="BE2688" s="168" t="e">
        <f t="shared" si="13257"/>
        <v>#REF!</v>
      </c>
      <c r="BF2688" s="523"/>
    </row>
    <row r="2689" spans="1:84">
      <c r="A2689" s="149"/>
      <c r="B2689" s="149"/>
      <c r="C2689" s="151"/>
      <c r="D2689" s="151"/>
      <c r="E2689" s="288"/>
      <c r="F2689" s="594"/>
      <c r="G2689" s="149"/>
      <c r="H2689" s="149"/>
      <c r="I2689" s="149"/>
      <c r="J2689" s="149"/>
      <c r="K2689" s="149"/>
      <c r="L2689" s="149"/>
      <c r="M2689" s="149"/>
      <c r="N2689" s="149"/>
      <c r="O2689" s="149"/>
      <c r="P2689" s="149"/>
      <c r="Q2689" s="149"/>
      <c r="R2689" s="149"/>
      <c r="S2689" s="508"/>
      <c r="T2689" s="149"/>
      <c r="U2689" s="149"/>
      <c r="V2689" s="149"/>
      <c r="W2689" s="149"/>
      <c r="X2689" s="149"/>
      <c r="Y2689" s="149"/>
      <c r="Z2689" s="149"/>
      <c r="AA2689" s="149"/>
      <c r="AB2689" s="149"/>
      <c r="AC2689" s="149"/>
      <c r="AD2689" s="149"/>
      <c r="AE2689" s="149"/>
      <c r="AF2689" s="508"/>
      <c r="AG2689" s="149"/>
      <c r="AH2689" s="149"/>
      <c r="AI2689" s="149"/>
      <c r="AJ2689" s="149"/>
      <c r="AK2689" s="149"/>
      <c r="AL2689" s="149"/>
      <c r="AM2689" s="149"/>
      <c r="AN2689" s="149"/>
      <c r="AO2689" s="149"/>
      <c r="AP2689" s="149"/>
      <c r="AQ2689" s="149"/>
      <c r="AR2689" s="149"/>
      <c r="AS2689" s="508"/>
      <c r="AT2689" s="149"/>
      <c r="AU2689" s="149"/>
      <c r="AV2689" s="149"/>
      <c r="AW2689" s="574"/>
      <c r="AX2689" s="574"/>
      <c r="AY2689" s="574"/>
      <c r="AZ2689" s="149"/>
      <c r="BA2689" s="149"/>
      <c r="BB2689" s="149"/>
      <c r="BC2689" s="149"/>
      <c r="BD2689" s="149"/>
      <c r="BE2689" s="149"/>
      <c r="BF2689" s="291"/>
    </row>
    <row r="2690" spans="1:84">
      <c r="A2690" s="149"/>
      <c r="B2690" s="149"/>
      <c r="C2690" s="151"/>
      <c r="D2690" s="151"/>
      <c r="E2690" s="288"/>
      <c r="F2690" s="594"/>
      <c r="G2690" s="149"/>
      <c r="H2690" s="149"/>
      <c r="I2690" s="149"/>
      <c r="J2690" s="149"/>
      <c r="K2690" s="149"/>
      <c r="L2690" s="149"/>
      <c r="M2690" s="149"/>
      <c r="N2690" s="149"/>
      <c r="O2690" s="149"/>
      <c r="P2690" s="149"/>
      <c r="Q2690" s="149"/>
      <c r="R2690" s="149"/>
      <c r="S2690" s="508"/>
      <c r="T2690" s="149"/>
      <c r="U2690" s="149"/>
      <c r="V2690" s="149"/>
      <c r="W2690" s="149"/>
      <c r="X2690" s="149"/>
      <c r="Y2690" s="149"/>
      <c r="Z2690" s="149"/>
      <c r="AA2690" s="149"/>
      <c r="AB2690" s="149"/>
      <c r="AC2690" s="149"/>
      <c r="AD2690" s="149"/>
      <c r="AE2690" s="149"/>
      <c r="AF2690" s="508"/>
      <c r="AG2690" s="149"/>
      <c r="AH2690" s="149"/>
      <c r="AI2690" s="149"/>
      <c r="AJ2690" s="149"/>
      <c r="AK2690" s="149"/>
      <c r="AL2690" s="149"/>
      <c r="AM2690" s="149"/>
      <c r="AN2690" s="149"/>
      <c r="AO2690" s="149"/>
      <c r="AP2690" s="149"/>
      <c r="AQ2690" s="149"/>
      <c r="AR2690" s="149"/>
      <c r="AS2690" s="508"/>
      <c r="AT2690" s="149"/>
      <c r="AU2690" s="149"/>
      <c r="AV2690" s="149"/>
      <c r="AW2690" s="574"/>
      <c r="AX2690" s="574"/>
      <c r="AY2690" s="574"/>
      <c r="AZ2690" s="149"/>
      <c r="BA2690" s="149"/>
      <c r="BB2690" s="149"/>
      <c r="BC2690" s="149"/>
      <c r="BD2690" s="149"/>
      <c r="BE2690" s="149"/>
      <c r="BF2690" s="291"/>
    </row>
    <row r="2691" spans="1:84">
      <c r="A2691" s="149"/>
      <c r="B2691" s="149"/>
      <c r="C2691" s="151"/>
      <c r="D2691" s="151"/>
      <c r="E2691" s="288"/>
      <c r="F2691" s="594"/>
      <c r="G2691" s="149"/>
      <c r="H2691" s="149"/>
      <c r="I2691" s="149"/>
      <c r="J2691" s="149"/>
      <c r="K2691" s="149"/>
      <c r="L2691" s="149"/>
      <c r="M2691" s="149"/>
      <c r="N2691" s="149"/>
      <c r="O2691" s="149"/>
      <c r="P2691" s="149"/>
      <c r="Q2691" s="149"/>
      <c r="R2691" s="149"/>
      <c r="S2691" s="508"/>
      <c r="T2691" s="149"/>
      <c r="U2691" s="149"/>
      <c r="V2691" s="149"/>
      <c r="W2691" s="149"/>
      <c r="X2691" s="149"/>
      <c r="Y2691" s="149"/>
      <c r="Z2691" s="149"/>
      <c r="AA2691" s="149"/>
      <c r="AB2691" s="149"/>
      <c r="AC2691" s="149"/>
      <c r="AD2691" s="149"/>
      <c r="AE2691" s="149"/>
      <c r="AF2691" s="508"/>
      <c r="AG2691" s="149"/>
      <c r="AH2691" s="149"/>
      <c r="AI2691" s="149"/>
      <c r="AJ2691" s="149"/>
      <c r="AK2691" s="149"/>
      <c r="AL2691" s="149"/>
      <c r="AM2691" s="149"/>
      <c r="AN2691" s="149"/>
      <c r="AO2691" s="149"/>
      <c r="AP2691" s="149"/>
      <c r="AQ2691" s="149"/>
      <c r="AR2691" s="149"/>
      <c r="AS2691" s="508"/>
      <c r="AT2691" s="149"/>
      <c r="AU2691" s="149"/>
      <c r="AV2691" s="149"/>
      <c r="AW2691" s="574"/>
      <c r="AX2691" s="574"/>
      <c r="AY2691" s="574"/>
      <c r="AZ2691" s="149"/>
      <c r="BA2691" s="149"/>
      <c r="BB2691" s="149"/>
      <c r="BC2691" s="149"/>
      <c r="BD2691" s="149"/>
      <c r="BE2691" s="149"/>
      <c r="BF2691" s="291"/>
    </row>
    <row r="2692" spans="1:84">
      <c r="A2692" s="149"/>
      <c r="B2692" s="149"/>
      <c r="C2692" s="151"/>
      <c r="D2692" s="151"/>
      <c r="E2692" s="288"/>
      <c r="F2692" s="594"/>
      <c r="G2692" s="149"/>
      <c r="H2692" s="149"/>
      <c r="I2692" s="149"/>
      <c r="J2692" s="149"/>
      <c r="K2692" s="149"/>
      <c r="L2692" s="149"/>
      <c r="M2692" s="149"/>
      <c r="N2692" s="149"/>
      <c r="O2692" s="149"/>
      <c r="P2692" s="149"/>
      <c r="Q2692" s="149"/>
      <c r="R2692" s="149"/>
      <c r="S2692" s="508"/>
      <c r="T2692" s="149"/>
      <c r="U2692" s="149"/>
      <c r="V2692" s="149"/>
      <c r="W2692" s="149"/>
      <c r="X2692" s="149"/>
      <c r="Y2692" s="149"/>
      <c r="Z2692" s="149"/>
      <c r="AA2692" s="149"/>
      <c r="AB2692" s="149"/>
      <c r="AC2692" s="149"/>
      <c r="AD2692" s="149"/>
      <c r="AE2692" s="149"/>
      <c r="AF2692" s="508"/>
      <c r="AG2692" s="149"/>
      <c r="AH2692" s="149"/>
      <c r="AI2692" s="149"/>
      <c r="AJ2692" s="149"/>
      <c r="AK2692" s="149"/>
      <c r="AL2692" s="149"/>
      <c r="AM2692" s="149"/>
      <c r="AN2692" s="149"/>
      <c r="AO2692" s="149"/>
      <c r="AP2692" s="149"/>
      <c r="AQ2692" s="149"/>
      <c r="AR2692" s="149"/>
      <c r="AS2692" s="508"/>
      <c r="AT2692" s="149"/>
      <c r="AU2692" s="149"/>
      <c r="AV2692" s="149"/>
      <c r="AW2692" s="574"/>
      <c r="AX2692" s="574"/>
      <c r="AY2692" s="574"/>
      <c r="AZ2692" s="149"/>
      <c r="BA2692" s="149"/>
      <c r="BB2692" s="149"/>
      <c r="BC2692" s="149"/>
      <c r="BD2692" s="149"/>
      <c r="BE2692" s="149"/>
      <c r="BF2692" s="291"/>
    </row>
    <row r="2693" spans="1:84">
      <c r="A2693" s="149"/>
      <c r="B2693" s="149"/>
      <c r="C2693" s="151"/>
      <c r="D2693" s="151"/>
      <c r="E2693" s="288"/>
      <c r="F2693" s="594"/>
      <c r="G2693" s="149"/>
      <c r="H2693" s="149"/>
      <c r="I2693" s="149"/>
      <c r="J2693" s="149"/>
      <c r="K2693" s="149"/>
      <c r="L2693" s="149"/>
      <c r="M2693" s="149"/>
      <c r="N2693" s="149"/>
      <c r="O2693" s="149"/>
      <c r="P2693" s="149"/>
      <c r="Q2693" s="149"/>
      <c r="R2693" s="149"/>
      <c r="S2693" s="508"/>
      <c r="T2693" s="149"/>
      <c r="U2693" s="149"/>
      <c r="V2693" s="149"/>
      <c r="W2693" s="149"/>
      <c r="X2693" s="149"/>
      <c r="Y2693" s="149"/>
      <c r="Z2693" s="149"/>
      <c r="AA2693" s="149"/>
      <c r="AB2693" s="149"/>
      <c r="AC2693" s="149"/>
      <c r="AD2693" s="149"/>
      <c r="AE2693" s="149"/>
      <c r="AF2693" s="508"/>
      <c r="AG2693" s="149"/>
      <c r="AH2693" s="149"/>
      <c r="AI2693" s="149"/>
      <c r="AJ2693" s="149"/>
      <c r="AK2693" s="149"/>
      <c r="AL2693" s="149"/>
      <c r="AM2693" s="149"/>
      <c r="AN2693" s="149"/>
      <c r="AO2693" s="149"/>
      <c r="AP2693" s="149"/>
      <c r="AQ2693" s="149"/>
      <c r="AR2693" s="149"/>
      <c r="AS2693" s="508"/>
      <c r="AT2693" s="149"/>
      <c r="AU2693" s="149"/>
      <c r="AV2693" s="149"/>
      <c r="AW2693" s="574"/>
      <c r="AX2693" s="574"/>
      <c r="AY2693" s="574"/>
      <c r="AZ2693" s="149"/>
      <c r="BA2693" s="149"/>
      <c r="BB2693" s="149"/>
      <c r="BC2693" s="149"/>
      <c r="BD2693" s="149"/>
      <c r="BE2693" s="149"/>
      <c r="BF2693" s="291"/>
    </row>
    <row r="2694" spans="1:84">
      <c r="A2694" s="149"/>
      <c r="B2694" s="149"/>
      <c r="C2694" s="151"/>
      <c r="D2694" s="151"/>
      <c r="E2694" s="288"/>
      <c r="F2694" s="594"/>
      <c r="G2694" s="149"/>
      <c r="H2694" s="149"/>
      <c r="I2694" s="149"/>
      <c r="J2694" s="149"/>
      <c r="K2694" s="149"/>
      <c r="L2694" s="149"/>
      <c r="M2694" s="149"/>
      <c r="N2694" s="149"/>
      <c r="O2694" s="149"/>
      <c r="P2694" s="149"/>
      <c r="Q2694" s="149"/>
      <c r="R2694" s="149"/>
      <c r="S2694" s="508"/>
      <c r="T2694" s="149"/>
      <c r="U2694" s="149"/>
      <c r="V2694" s="149"/>
      <c r="W2694" s="149"/>
      <c r="X2694" s="149"/>
      <c r="Y2694" s="149"/>
      <c r="Z2694" s="149"/>
      <c r="AA2694" s="149"/>
      <c r="AB2694" s="149"/>
      <c r="AC2694" s="149"/>
      <c r="AD2694" s="149"/>
      <c r="AE2694" s="149"/>
      <c r="AF2694" s="508"/>
      <c r="AG2694" s="149"/>
      <c r="AH2694" s="149"/>
      <c r="AI2694" s="149"/>
      <c r="AJ2694" s="149"/>
      <c r="AK2694" s="149"/>
      <c r="AL2694" s="149"/>
      <c r="AM2694" s="149"/>
      <c r="AN2694" s="149"/>
      <c r="AO2694" s="149"/>
      <c r="AP2694" s="149"/>
      <c r="AQ2694" s="149"/>
      <c r="AR2694" s="149"/>
      <c r="AS2694" s="508"/>
      <c r="AT2694" s="149"/>
      <c r="AU2694" s="149"/>
      <c r="AV2694" s="149"/>
      <c r="AW2694" s="574"/>
      <c r="AX2694" s="574"/>
      <c r="AY2694" s="574"/>
      <c r="AZ2694" s="149"/>
      <c r="BA2694" s="149"/>
      <c r="BB2694" s="149"/>
      <c r="BC2694" s="149"/>
      <c r="BD2694" s="149"/>
      <c r="BE2694" s="149"/>
      <c r="BF2694" s="291"/>
    </row>
    <row r="2695" spans="1:84" ht="14.25">
      <c r="A2695" s="149"/>
      <c r="B2695" s="202" t="s">
        <v>278</v>
      </c>
      <c r="C2695" s="151"/>
      <c r="D2695" s="151"/>
      <c r="E2695" s="375"/>
      <c r="F2695" s="596"/>
      <c r="G2695" s="149"/>
      <c r="H2695" s="149"/>
      <c r="I2695" s="278"/>
      <c r="J2695" s="149"/>
      <c r="K2695" s="149"/>
      <c r="L2695" s="278"/>
      <c r="M2695" s="149"/>
      <c r="N2695" s="149"/>
      <c r="O2695" s="278"/>
      <c r="P2695" s="149"/>
      <c r="Q2695" s="149"/>
      <c r="R2695" s="278"/>
      <c r="S2695" s="504"/>
      <c r="T2695" s="278"/>
      <c r="U2695" s="278"/>
      <c r="V2695" s="278"/>
      <c r="W2695" s="278"/>
      <c r="X2695" s="278"/>
      <c r="Y2695" s="278"/>
      <c r="Z2695" s="278"/>
      <c r="AA2695" s="278"/>
      <c r="AB2695" s="278"/>
      <c r="AC2695" s="278"/>
      <c r="AD2695" s="278"/>
      <c r="AE2695" s="278"/>
      <c r="AF2695" s="504"/>
      <c r="AG2695" s="278"/>
      <c r="AH2695" s="278"/>
      <c r="AI2695" s="278"/>
      <c r="AJ2695" s="278"/>
      <c r="AK2695" s="278"/>
      <c r="AL2695" s="278"/>
      <c r="AM2695" s="278"/>
      <c r="AN2695" s="278"/>
      <c r="AO2695" s="278"/>
      <c r="AP2695" s="278"/>
      <c r="AQ2695" s="278"/>
      <c r="AR2695" s="278"/>
      <c r="AS2695" s="504"/>
      <c r="AT2695" s="278"/>
      <c r="AU2695" s="278"/>
      <c r="AV2695" s="278"/>
      <c r="AW2695" s="571"/>
      <c r="AX2695" s="571"/>
      <c r="AY2695" s="571"/>
      <c r="AZ2695" s="149"/>
      <c r="BA2695" s="149"/>
      <c r="BB2695" s="149"/>
      <c r="BC2695" s="278"/>
      <c r="BD2695" s="278"/>
      <c r="BE2695" s="278"/>
      <c r="BF2695" s="282"/>
    </row>
    <row r="2696" spans="1:84" ht="15.75">
      <c r="A2696" s="149"/>
      <c r="B2696" s="293" t="s">
        <v>279</v>
      </c>
      <c r="C2696" s="151"/>
      <c r="D2696" s="151"/>
      <c r="E2696" s="288"/>
      <c r="F2696" s="596"/>
      <c r="G2696" s="149"/>
      <c r="H2696" s="149"/>
      <c r="I2696" s="278"/>
      <c r="J2696" s="149"/>
      <c r="K2696" s="149"/>
      <c r="L2696" s="278"/>
      <c r="M2696" s="149"/>
      <c r="N2696" s="149"/>
      <c r="O2696" s="278"/>
      <c r="P2696" s="149"/>
      <c r="Q2696" s="149"/>
      <c r="R2696" s="278"/>
      <c r="S2696" s="504"/>
      <c r="T2696" s="278"/>
      <c r="U2696" s="278"/>
      <c r="V2696" s="278"/>
      <c r="W2696" s="278"/>
      <c r="X2696" s="278"/>
      <c r="Y2696" s="278"/>
      <c r="Z2696" s="278"/>
      <c r="AA2696" s="278"/>
      <c r="AB2696" s="278"/>
      <c r="AC2696" s="278"/>
      <c r="AD2696" s="278"/>
      <c r="AE2696" s="278"/>
      <c r="AF2696" s="504"/>
      <c r="AG2696" s="278"/>
      <c r="AH2696" s="278"/>
      <c r="AI2696" s="278"/>
      <c r="AJ2696" s="278"/>
      <c r="AK2696" s="278"/>
      <c r="AL2696" s="278"/>
      <c r="AM2696" s="278"/>
      <c r="AN2696" s="278"/>
      <c r="AO2696" s="278"/>
      <c r="AP2696" s="278"/>
      <c r="AQ2696" s="278"/>
      <c r="AR2696" s="278"/>
      <c r="AS2696" s="504"/>
      <c r="AT2696" s="278"/>
      <c r="AU2696" s="278"/>
      <c r="AV2696" s="278"/>
      <c r="AW2696" s="571"/>
      <c r="AX2696" s="571"/>
      <c r="AY2696" s="571"/>
      <c r="AZ2696" s="149"/>
      <c r="BA2696" s="149"/>
      <c r="BB2696" s="149"/>
      <c r="BC2696" s="278"/>
      <c r="BD2696" s="278"/>
      <c r="BE2696" s="278"/>
      <c r="BF2696" s="282"/>
    </row>
    <row r="2697" spans="1:84" ht="25.5">
      <c r="A2697" s="149" t="s">
        <v>95</v>
      </c>
      <c r="B2697" s="151" t="s">
        <v>280</v>
      </c>
      <c r="C2697" s="151"/>
      <c r="D2697" s="151"/>
      <c r="E2697" s="377" t="s">
        <v>76</v>
      </c>
      <c r="F2697" s="596"/>
      <c r="G2697" s="149"/>
      <c r="H2697" s="149"/>
      <c r="I2697" s="278"/>
      <c r="J2697" s="149"/>
      <c r="K2697" s="149"/>
      <c r="L2697" s="278"/>
      <c r="M2697" s="149"/>
      <c r="N2697" s="149"/>
      <c r="O2697" s="278"/>
      <c r="P2697" s="149"/>
      <c r="Q2697" s="149"/>
      <c r="R2697" s="278"/>
      <c r="S2697" s="504"/>
      <c r="T2697" s="278"/>
      <c r="U2697" s="278"/>
      <c r="V2697" s="278"/>
      <c r="W2697" s="278"/>
      <c r="X2697" s="278"/>
      <c r="Y2697" s="278"/>
      <c r="Z2697" s="278"/>
      <c r="AA2697" s="278"/>
      <c r="AB2697" s="278"/>
      <c r="AC2697" s="278"/>
      <c r="AD2697" s="278"/>
      <c r="AE2697" s="278"/>
      <c r="AF2697" s="504"/>
      <c r="AG2697" s="278"/>
      <c r="AH2697" s="278"/>
      <c r="AI2697" s="278"/>
      <c r="AJ2697" s="278"/>
      <c r="AK2697" s="278"/>
      <c r="AL2697" s="278"/>
      <c r="AM2697" s="278"/>
      <c r="AN2697" s="278"/>
      <c r="AO2697" s="278"/>
      <c r="AP2697" s="278"/>
      <c r="AQ2697" s="278"/>
      <c r="AR2697" s="278"/>
      <c r="AS2697" s="504"/>
      <c r="AT2697" s="278"/>
      <c r="AU2697" s="278"/>
      <c r="AV2697" s="278"/>
      <c r="AW2697" s="571"/>
      <c r="AX2697" s="571"/>
      <c r="AY2697" s="571"/>
      <c r="AZ2697" s="149"/>
      <c r="BA2697" s="149"/>
      <c r="BB2697" s="149"/>
      <c r="BC2697" s="278"/>
      <c r="BD2697" s="278"/>
      <c r="BE2697" s="278"/>
      <c r="BF2697" s="282"/>
    </row>
    <row r="2698" spans="1:84">
      <c r="A2698" s="149"/>
      <c r="B2698" s="151"/>
      <c r="C2698" s="151"/>
      <c r="D2698" s="151"/>
      <c r="E2698" s="288" t="s">
        <v>77</v>
      </c>
      <c r="F2698" s="592">
        <v>169</v>
      </c>
      <c r="G2698" s="159"/>
      <c r="H2698" s="159">
        <v>75</v>
      </c>
      <c r="I2698" s="275">
        <f t="shared" ref="I2698:I2700" si="13258">SUM(G2698:H2698)</f>
        <v>75</v>
      </c>
      <c r="J2698" s="159"/>
      <c r="K2698" s="159">
        <v>31</v>
      </c>
      <c r="L2698" s="275">
        <f t="shared" ref="L2698:L2700" si="13259">SUM(J2698:K2698)</f>
        <v>31</v>
      </c>
      <c r="M2698" s="159"/>
      <c r="N2698" s="159">
        <v>7</v>
      </c>
      <c r="O2698" s="275">
        <f t="shared" ref="O2698:O2700" si="13260">SUM(M2698:N2698)</f>
        <v>7</v>
      </c>
      <c r="P2698" s="159"/>
      <c r="Q2698" s="159">
        <v>55</v>
      </c>
      <c r="R2698" s="275">
        <f t="shared" ref="R2698:R2700" si="13261">SUM(P2698:Q2698)</f>
        <v>55</v>
      </c>
      <c r="S2698" s="500">
        <v>25</v>
      </c>
      <c r="T2698" s="275"/>
      <c r="U2698" s="275">
        <v>20</v>
      </c>
      <c r="V2698" s="275">
        <f t="shared" ref="V2698:V2700" si="13262">SUM(T2698:U2698)</f>
        <v>20</v>
      </c>
      <c r="W2698" s="275"/>
      <c r="X2698" s="275">
        <v>0</v>
      </c>
      <c r="Y2698" s="275">
        <f t="shared" ref="Y2698:Y2700" si="13263">SUM(W2698:X2698)</f>
        <v>0</v>
      </c>
      <c r="Z2698" s="275"/>
      <c r="AA2698" s="275"/>
      <c r="AB2698" s="275">
        <f t="shared" ref="AB2698:AB2700" si="13264">SUM(Z2698:AA2698)</f>
        <v>0</v>
      </c>
      <c r="AC2698" s="275"/>
      <c r="AD2698" s="275">
        <v>5</v>
      </c>
      <c r="AE2698" s="275">
        <f t="shared" ref="AE2698:AE2700" si="13265">SUM(AC2698:AD2698)</f>
        <v>5</v>
      </c>
      <c r="AF2698" s="500">
        <v>25</v>
      </c>
      <c r="AG2698" s="275"/>
      <c r="AH2698" s="275">
        <v>2</v>
      </c>
      <c r="AI2698" s="275">
        <f t="shared" ref="AI2698:AI2700" si="13266">SUM(AG2698:AH2698)</f>
        <v>2</v>
      </c>
      <c r="AJ2698" s="275"/>
      <c r="AK2698" s="275"/>
      <c r="AL2698" s="275">
        <f t="shared" ref="AL2698:AL2700" si="13267">SUM(AJ2698:AK2698)</f>
        <v>0</v>
      </c>
      <c r="AM2698" s="275"/>
      <c r="AN2698" s="275"/>
      <c r="AO2698" s="275">
        <f t="shared" ref="AO2698:AO2700" si="13268">SUM(AM2698:AN2698)</f>
        <v>0</v>
      </c>
      <c r="AP2698" s="275"/>
      <c r="AQ2698" s="275">
        <v>0</v>
      </c>
      <c r="AR2698" s="275">
        <f t="shared" ref="AR2698:AR2700" si="13269">SUM(AP2698:AQ2698)</f>
        <v>0</v>
      </c>
      <c r="AS2698" s="500">
        <v>25</v>
      </c>
      <c r="AT2698" s="275"/>
      <c r="AU2698" s="275"/>
      <c r="AV2698" s="275">
        <f t="shared" ref="AV2698:AV2700" si="13270">SUM(AT2698:AU2698)</f>
        <v>0</v>
      </c>
      <c r="AW2698" s="567">
        <f t="shared" ref="AW2698:AW2700" si="13271">SUM(G2698,J2698,M2698,P2698,T2698,W2698,Z2698,AC2698,AG2698,AJ2698,AM2698,AP2698,AT2698)</f>
        <v>0</v>
      </c>
      <c r="AX2698" s="567">
        <f t="shared" ref="AX2698:AX2700" si="13272">SUM(H2698,K2698,N2698,Q2698,U2698,X2698,AA2698,AD2698,AH2698,AK2698,AN2698,AQ2698,AU2698)</f>
        <v>195</v>
      </c>
      <c r="AY2698" s="567">
        <f t="shared" ref="AY2698:AY2700" si="13273">SUM(I2698,L2698,O2698,R2698,V2698,Y2698,AB2698,AE2698,AI2698,AL2698,AO2698,AR2698,AV2698)</f>
        <v>195</v>
      </c>
      <c r="AZ2698" s="159"/>
      <c r="BA2698" s="159">
        <v>11</v>
      </c>
      <c r="BB2698" s="275">
        <f t="shared" ref="BB2698:BB2700" si="13274">SUM(AZ2698:BA2698)</f>
        <v>11</v>
      </c>
      <c r="BC2698" s="275"/>
      <c r="BD2698" s="275">
        <v>0</v>
      </c>
      <c r="BE2698" s="275">
        <f t="shared" ref="BE2698:BE2700" si="13275">SUM(BC2698:BD2698)</f>
        <v>0</v>
      </c>
      <c r="BF2698" s="521"/>
      <c r="BG2698" s="605">
        <f>SUM(F2698,S2698,AF2698,AS2698)</f>
        <v>244</v>
      </c>
      <c r="BH2698" s="533">
        <f>SUM(G2698,T2698,AG2698)</f>
        <v>0</v>
      </c>
      <c r="BI2698" s="533">
        <f t="shared" ref="BI2698:BI2700" si="13276">SUM(H2698,U2698,AH2698)</f>
        <v>97</v>
      </c>
      <c r="BJ2698" s="533">
        <f t="shared" ref="BJ2698:BJ2700" si="13277">SUM(I2698,V2698,AI2698)</f>
        <v>97</v>
      </c>
      <c r="BK2698" s="533">
        <f t="shared" ref="BK2698:BK2700" si="13278">SUM(J2698,W2698,AJ2698)</f>
        <v>0</v>
      </c>
      <c r="BL2698" s="533">
        <f t="shared" ref="BL2698:BL2700" si="13279">SUM(K2698,X2698,AK2698)</f>
        <v>31</v>
      </c>
      <c r="BM2698" s="533">
        <f t="shared" ref="BM2698:BM2700" si="13280">SUM(L2698,Y2698,AL2698)</f>
        <v>31</v>
      </c>
      <c r="BN2698" s="533">
        <f>SUM(M2698,Z2698,AM2698)</f>
        <v>0</v>
      </c>
      <c r="BO2698" s="533">
        <f t="shared" ref="BO2698:BO2700" si="13281">SUM(N2698,AA2698,AN2698)</f>
        <v>7</v>
      </c>
      <c r="BP2698" s="533">
        <f t="shared" ref="BP2698:BP2700" si="13282">SUM(O2698,AB2698,AO2698)</f>
        <v>7</v>
      </c>
      <c r="BQ2698" s="533">
        <f t="shared" ref="BQ2698:BQ2700" si="13283">SUM(P2698,AC2698,AP2698)</f>
        <v>0</v>
      </c>
      <c r="BR2698" s="533">
        <f t="shared" ref="BR2698:BR2700" si="13284">SUM(Q2698,AD2698,AQ2698)</f>
        <v>60</v>
      </c>
      <c r="BS2698" s="533">
        <f t="shared" ref="BS2698:BS2700" si="13285">SUM(R2698,AE2698,AR2698)</f>
        <v>60</v>
      </c>
      <c r="BT2698" s="533">
        <f>AT2698</f>
        <v>0</v>
      </c>
      <c r="BU2698" s="533">
        <f t="shared" ref="BU2698:BU2700" si="13286">AU2698</f>
        <v>0</v>
      </c>
      <c r="BV2698" s="533">
        <f t="shared" ref="BV2698:BV2700" si="13287">AV2698</f>
        <v>0</v>
      </c>
      <c r="BW2698" s="536">
        <f>SUM(BH2698,BK2698,BN2698,BQ2698,BT2698)</f>
        <v>0</v>
      </c>
      <c r="BX2698" s="536">
        <f t="shared" ref="BX2698:BX2700" si="13288">SUM(BI2698,BL2698,BO2698,BR2698,BU2698)</f>
        <v>195</v>
      </c>
      <c r="BY2698" s="536">
        <f t="shared" ref="BY2698:BY2700" si="13289">SUM(BJ2698,BM2698,BP2698,BS2698,BV2698)</f>
        <v>195</v>
      </c>
      <c r="BZ2698" t="s">
        <v>74</v>
      </c>
      <c r="CA2698" s="553">
        <f>AZ2698</f>
        <v>0</v>
      </c>
      <c r="CB2698" s="553">
        <f t="shared" ref="CB2698:CB2700" si="13290">BA2698</f>
        <v>11</v>
      </c>
      <c r="CC2698" s="553">
        <f t="shared" ref="CC2698:CC2700" si="13291">BB2698</f>
        <v>11</v>
      </c>
      <c r="CD2698" s="553">
        <f>BC2698</f>
        <v>0</v>
      </c>
      <c r="CE2698" s="553">
        <f t="shared" ref="CE2698:CE2700" si="13292">BD2698</f>
        <v>0</v>
      </c>
      <c r="CF2698" s="553">
        <f t="shared" ref="CF2698:CF2700" si="13293">BE2698</f>
        <v>0</v>
      </c>
    </row>
    <row r="2699" spans="1:84">
      <c r="A2699" s="149"/>
      <c r="B2699" s="151"/>
      <c r="C2699" s="151"/>
      <c r="D2699" s="151"/>
      <c r="E2699" s="288" t="s">
        <v>78</v>
      </c>
      <c r="F2699" s="592">
        <v>169</v>
      </c>
      <c r="G2699" s="159"/>
      <c r="H2699" s="159">
        <v>60</v>
      </c>
      <c r="I2699" s="275">
        <f t="shared" si="13258"/>
        <v>60</v>
      </c>
      <c r="J2699" s="159"/>
      <c r="K2699" s="159">
        <v>24</v>
      </c>
      <c r="L2699" s="275">
        <f t="shared" si="13259"/>
        <v>24</v>
      </c>
      <c r="M2699" s="159"/>
      <c r="N2699" s="159">
        <v>4</v>
      </c>
      <c r="O2699" s="275">
        <f t="shared" si="13260"/>
        <v>4</v>
      </c>
      <c r="P2699" s="159"/>
      <c r="Q2699" s="159">
        <v>60</v>
      </c>
      <c r="R2699" s="275">
        <f t="shared" si="13261"/>
        <v>60</v>
      </c>
      <c r="S2699" s="500">
        <v>25</v>
      </c>
      <c r="T2699" s="275"/>
      <c r="U2699" s="275">
        <v>16</v>
      </c>
      <c r="V2699" s="275">
        <f t="shared" si="13262"/>
        <v>16</v>
      </c>
      <c r="W2699" s="275"/>
      <c r="X2699" s="275">
        <v>0</v>
      </c>
      <c r="Y2699" s="275">
        <f t="shared" si="13263"/>
        <v>0</v>
      </c>
      <c r="Z2699" s="275"/>
      <c r="AA2699" s="275"/>
      <c r="AB2699" s="275">
        <f t="shared" si="13264"/>
        <v>0</v>
      </c>
      <c r="AC2699" s="275"/>
      <c r="AD2699" s="275">
        <v>7</v>
      </c>
      <c r="AE2699" s="275">
        <f t="shared" si="13265"/>
        <v>7</v>
      </c>
      <c r="AF2699" s="500">
        <v>25</v>
      </c>
      <c r="AG2699" s="275"/>
      <c r="AH2699" s="275">
        <v>0</v>
      </c>
      <c r="AI2699" s="275">
        <f t="shared" si="13266"/>
        <v>0</v>
      </c>
      <c r="AJ2699" s="275"/>
      <c r="AK2699" s="275"/>
      <c r="AL2699" s="275">
        <f t="shared" si="13267"/>
        <v>0</v>
      </c>
      <c r="AM2699" s="275"/>
      <c r="AN2699" s="275"/>
      <c r="AO2699" s="275">
        <f t="shared" si="13268"/>
        <v>0</v>
      </c>
      <c r="AP2699" s="275"/>
      <c r="AQ2699" s="275">
        <v>0</v>
      </c>
      <c r="AR2699" s="275">
        <f t="shared" si="13269"/>
        <v>0</v>
      </c>
      <c r="AS2699" s="500">
        <v>25</v>
      </c>
      <c r="AT2699" s="275"/>
      <c r="AU2699" s="275"/>
      <c r="AV2699" s="275">
        <f t="shared" si="13270"/>
        <v>0</v>
      </c>
      <c r="AW2699" s="567">
        <f t="shared" si="13271"/>
        <v>0</v>
      </c>
      <c r="AX2699" s="567">
        <f t="shared" si="13272"/>
        <v>171</v>
      </c>
      <c r="AY2699" s="567">
        <f t="shared" si="13273"/>
        <v>171</v>
      </c>
      <c r="AZ2699" s="159"/>
      <c r="BA2699" s="159">
        <v>8</v>
      </c>
      <c r="BB2699" s="275">
        <f t="shared" si="13274"/>
        <v>8</v>
      </c>
      <c r="BC2699" s="275"/>
      <c r="BD2699" s="275">
        <v>1</v>
      </c>
      <c r="BE2699" s="275">
        <f t="shared" si="13275"/>
        <v>1</v>
      </c>
      <c r="BF2699" s="521"/>
      <c r="BG2699" s="605">
        <f>SUM(F2699,S2699,AF2699,AS2699)</f>
        <v>244</v>
      </c>
      <c r="BH2699" s="533">
        <f>SUM(G2699,T2699,AG2699)</f>
        <v>0</v>
      </c>
      <c r="BI2699" s="533">
        <f t="shared" si="13276"/>
        <v>76</v>
      </c>
      <c r="BJ2699" s="533">
        <f t="shared" si="13277"/>
        <v>76</v>
      </c>
      <c r="BK2699" s="533">
        <f t="shared" si="13278"/>
        <v>0</v>
      </c>
      <c r="BL2699" s="533">
        <f t="shared" si="13279"/>
        <v>24</v>
      </c>
      <c r="BM2699" s="533">
        <f t="shared" si="13280"/>
        <v>24</v>
      </c>
      <c r="BN2699" s="533">
        <f>SUM(M2699,Z2699,AM2699)</f>
        <v>0</v>
      </c>
      <c r="BO2699" s="533">
        <f t="shared" si="13281"/>
        <v>4</v>
      </c>
      <c r="BP2699" s="533">
        <f t="shared" si="13282"/>
        <v>4</v>
      </c>
      <c r="BQ2699" s="533">
        <f t="shared" si="13283"/>
        <v>0</v>
      </c>
      <c r="BR2699" s="533">
        <f t="shared" si="13284"/>
        <v>67</v>
      </c>
      <c r="BS2699" s="533">
        <f t="shared" si="13285"/>
        <v>67</v>
      </c>
      <c r="BT2699" s="533">
        <f>AT2699</f>
        <v>0</v>
      </c>
      <c r="BU2699" s="533">
        <f t="shared" si="13286"/>
        <v>0</v>
      </c>
      <c r="BV2699" s="533">
        <f t="shared" si="13287"/>
        <v>0</v>
      </c>
      <c r="BW2699" s="536">
        <f>SUM(BH2699,BK2699,BN2699,BQ2699,BT2699)</f>
        <v>0</v>
      </c>
      <c r="BX2699" s="536">
        <f t="shared" si="13288"/>
        <v>171</v>
      </c>
      <c r="BY2699" s="536">
        <f t="shared" si="13289"/>
        <v>171</v>
      </c>
      <c r="BZ2699" t="s">
        <v>74</v>
      </c>
      <c r="CA2699" s="553">
        <f>AZ2699</f>
        <v>0</v>
      </c>
      <c r="CB2699" s="553">
        <f t="shared" si="13290"/>
        <v>8</v>
      </c>
      <c r="CC2699" s="553">
        <f t="shared" si="13291"/>
        <v>8</v>
      </c>
      <c r="CD2699" s="553">
        <f>BC2699</f>
        <v>0</v>
      </c>
      <c r="CE2699" s="553">
        <f t="shared" si="13292"/>
        <v>1</v>
      </c>
      <c r="CF2699" s="553">
        <f t="shared" si="13293"/>
        <v>1</v>
      </c>
    </row>
    <row r="2700" spans="1:84">
      <c r="A2700" s="149"/>
      <c r="B2700" s="151"/>
      <c r="C2700" s="151"/>
      <c r="D2700" s="151"/>
      <c r="E2700" s="288" t="s">
        <v>79</v>
      </c>
      <c r="F2700" s="592">
        <v>169</v>
      </c>
      <c r="G2700" s="159"/>
      <c r="H2700" s="159">
        <v>64</v>
      </c>
      <c r="I2700" s="275">
        <f t="shared" si="13258"/>
        <v>64</v>
      </c>
      <c r="J2700" s="159"/>
      <c r="K2700" s="159">
        <v>19</v>
      </c>
      <c r="L2700" s="275">
        <f t="shared" si="13259"/>
        <v>19</v>
      </c>
      <c r="M2700" s="159"/>
      <c r="N2700" s="159">
        <v>6</v>
      </c>
      <c r="O2700" s="275">
        <f t="shared" si="13260"/>
        <v>6</v>
      </c>
      <c r="P2700" s="159"/>
      <c r="Q2700" s="159">
        <v>63</v>
      </c>
      <c r="R2700" s="275">
        <f t="shared" si="13261"/>
        <v>63</v>
      </c>
      <c r="S2700" s="500">
        <v>25</v>
      </c>
      <c r="T2700" s="275"/>
      <c r="U2700" s="275">
        <v>12</v>
      </c>
      <c r="V2700" s="275">
        <f t="shared" si="13262"/>
        <v>12</v>
      </c>
      <c r="W2700" s="275"/>
      <c r="X2700" s="275">
        <v>1</v>
      </c>
      <c r="Y2700" s="275">
        <f t="shared" si="13263"/>
        <v>1</v>
      </c>
      <c r="Z2700" s="275"/>
      <c r="AA2700" s="275"/>
      <c r="AB2700" s="275">
        <f t="shared" si="13264"/>
        <v>0</v>
      </c>
      <c r="AC2700" s="275"/>
      <c r="AD2700" s="275">
        <v>6</v>
      </c>
      <c r="AE2700" s="275">
        <f t="shared" si="13265"/>
        <v>6</v>
      </c>
      <c r="AF2700" s="500">
        <v>25</v>
      </c>
      <c r="AG2700" s="275"/>
      <c r="AH2700" s="275">
        <v>1</v>
      </c>
      <c r="AI2700" s="275">
        <f t="shared" si="13266"/>
        <v>1</v>
      </c>
      <c r="AJ2700" s="275"/>
      <c r="AK2700" s="275"/>
      <c r="AL2700" s="275">
        <f t="shared" si="13267"/>
        <v>0</v>
      </c>
      <c r="AM2700" s="275"/>
      <c r="AN2700" s="275"/>
      <c r="AO2700" s="275">
        <f t="shared" si="13268"/>
        <v>0</v>
      </c>
      <c r="AP2700" s="275"/>
      <c r="AQ2700" s="275">
        <v>1</v>
      </c>
      <c r="AR2700" s="275">
        <f t="shared" si="13269"/>
        <v>1</v>
      </c>
      <c r="AS2700" s="500">
        <v>25</v>
      </c>
      <c r="AT2700" s="275"/>
      <c r="AU2700" s="275"/>
      <c r="AV2700" s="275">
        <f t="shared" si="13270"/>
        <v>0</v>
      </c>
      <c r="AW2700" s="567">
        <f t="shared" si="13271"/>
        <v>0</v>
      </c>
      <c r="AX2700" s="567">
        <f t="shared" si="13272"/>
        <v>173</v>
      </c>
      <c r="AY2700" s="567">
        <f t="shared" si="13273"/>
        <v>173</v>
      </c>
      <c r="AZ2700" s="159"/>
      <c r="BA2700" s="159">
        <v>14</v>
      </c>
      <c r="BB2700" s="275">
        <f t="shared" si="13274"/>
        <v>14</v>
      </c>
      <c r="BC2700" s="275"/>
      <c r="BD2700" s="275">
        <v>0</v>
      </c>
      <c r="BE2700" s="275">
        <f t="shared" si="13275"/>
        <v>0</v>
      </c>
      <c r="BF2700" s="521"/>
      <c r="BG2700" s="605">
        <f>SUM(F2700,S2700,AF2700,AS2700)</f>
        <v>244</v>
      </c>
      <c r="BH2700" s="533">
        <f>SUM(G2700,T2700,AG2700)</f>
        <v>0</v>
      </c>
      <c r="BI2700" s="533">
        <f t="shared" si="13276"/>
        <v>77</v>
      </c>
      <c r="BJ2700" s="533">
        <f t="shared" si="13277"/>
        <v>77</v>
      </c>
      <c r="BK2700" s="533">
        <f t="shared" si="13278"/>
        <v>0</v>
      </c>
      <c r="BL2700" s="533">
        <f t="shared" si="13279"/>
        <v>20</v>
      </c>
      <c r="BM2700" s="533">
        <f t="shared" si="13280"/>
        <v>20</v>
      </c>
      <c r="BN2700" s="533">
        <f>SUM(M2700,Z2700,AM2700)</f>
        <v>0</v>
      </c>
      <c r="BO2700" s="533">
        <f t="shared" si="13281"/>
        <v>6</v>
      </c>
      <c r="BP2700" s="533">
        <f t="shared" si="13282"/>
        <v>6</v>
      </c>
      <c r="BQ2700" s="533">
        <f t="shared" si="13283"/>
        <v>0</v>
      </c>
      <c r="BR2700" s="533">
        <f t="shared" si="13284"/>
        <v>70</v>
      </c>
      <c r="BS2700" s="533">
        <f t="shared" si="13285"/>
        <v>70</v>
      </c>
      <c r="BT2700" s="533">
        <f>AT2700</f>
        <v>0</v>
      </c>
      <c r="BU2700" s="533">
        <f t="shared" si="13286"/>
        <v>0</v>
      </c>
      <c r="BV2700" s="533">
        <f t="shared" si="13287"/>
        <v>0</v>
      </c>
      <c r="BW2700" s="536">
        <f>SUM(BH2700,BK2700,BN2700,BQ2700,BT2700)</f>
        <v>0</v>
      </c>
      <c r="BX2700" s="536">
        <f t="shared" si="13288"/>
        <v>173</v>
      </c>
      <c r="BY2700" s="536">
        <f t="shared" si="13289"/>
        <v>173</v>
      </c>
      <c r="BZ2700" t="s">
        <v>74</v>
      </c>
      <c r="CA2700" s="553">
        <f>AZ2700</f>
        <v>0</v>
      </c>
      <c r="CB2700" s="553">
        <f t="shared" si="13290"/>
        <v>14</v>
      </c>
      <c r="CC2700" s="553">
        <f t="shared" si="13291"/>
        <v>14</v>
      </c>
      <c r="CD2700" s="553">
        <f>BC2700</f>
        <v>0</v>
      </c>
      <c r="CE2700" s="553">
        <f t="shared" si="13292"/>
        <v>0</v>
      </c>
      <c r="CF2700" s="553">
        <f t="shared" si="13293"/>
        <v>0</v>
      </c>
    </row>
    <row r="2701" spans="1:84" ht="25.5">
      <c r="A2701" s="149" t="s">
        <v>95</v>
      </c>
      <c r="B2701" s="151" t="s">
        <v>281</v>
      </c>
      <c r="C2701" s="151"/>
      <c r="D2701" s="151"/>
      <c r="E2701" s="377" t="s">
        <v>76</v>
      </c>
      <c r="F2701" s="592"/>
      <c r="G2701" s="168"/>
      <c r="H2701" s="168"/>
      <c r="I2701" s="168"/>
      <c r="J2701" s="168"/>
      <c r="K2701" s="168"/>
      <c r="L2701" s="168"/>
      <c r="M2701" s="168"/>
      <c r="N2701" s="168"/>
      <c r="O2701" s="168"/>
      <c r="P2701" s="168"/>
      <c r="Q2701" s="168"/>
      <c r="R2701" s="168"/>
      <c r="S2701" s="502"/>
      <c r="T2701" s="168"/>
      <c r="U2701" s="168"/>
      <c r="V2701" s="168"/>
      <c r="W2701" s="168"/>
      <c r="X2701" s="168"/>
      <c r="Y2701" s="168"/>
      <c r="Z2701" s="168"/>
      <c r="AA2701" s="168"/>
      <c r="AB2701" s="168"/>
      <c r="AC2701" s="168"/>
      <c r="AD2701" s="168"/>
      <c r="AE2701" s="168"/>
      <c r="AF2701" s="502"/>
      <c r="AG2701" s="168"/>
      <c r="AH2701" s="168"/>
      <c r="AI2701" s="168"/>
      <c r="AJ2701" s="168"/>
      <c r="AK2701" s="168"/>
      <c r="AL2701" s="168"/>
      <c r="AM2701" s="168"/>
      <c r="AN2701" s="168"/>
      <c r="AO2701" s="168"/>
      <c r="AP2701" s="168"/>
      <c r="AQ2701" s="168"/>
      <c r="AR2701" s="168"/>
      <c r="AS2701" s="502"/>
      <c r="AT2701" s="168"/>
      <c r="AU2701" s="168"/>
      <c r="AV2701" s="168"/>
      <c r="AW2701" s="569"/>
      <c r="AX2701" s="569"/>
      <c r="AY2701" s="569"/>
      <c r="AZ2701" s="168"/>
      <c r="BA2701" s="168"/>
      <c r="BB2701" s="168"/>
      <c r="BC2701" s="168"/>
      <c r="BD2701" s="168"/>
      <c r="BE2701" s="168"/>
      <c r="BF2701" s="523"/>
    </row>
    <row r="2702" spans="1:84">
      <c r="A2702" s="149"/>
      <c r="B2702" s="151"/>
      <c r="C2702" s="151"/>
      <c r="D2702" s="151"/>
      <c r="E2702" s="288" t="s">
        <v>77</v>
      </c>
      <c r="F2702" s="592">
        <v>330</v>
      </c>
      <c r="G2702" s="159"/>
      <c r="H2702" s="159">
        <v>112</v>
      </c>
      <c r="I2702" s="275">
        <f t="shared" ref="I2702:I2707" si="13294">SUM(G2702:H2702)</f>
        <v>112</v>
      </c>
      <c r="J2702" s="159"/>
      <c r="K2702" s="159">
        <v>47</v>
      </c>
      <c r="L2702" s="275">
        <f t="shared" ref="L2702:L2706" si="13295">SUM(J2702:K2702)</f>
        <v>47</v>
      </c>
      <c r="M2702" s="159"/>
      <c r="N2702" s="159">
        <v>12</v>
      </c>
      <c r="O2702" s="275">
        <f t="shared" ref="O2702:O2706" si="13296">SUM(M2702:N2702)</f>
        <v>12</v>
      </c>
      <c r="P2702" s="159"/>
      <c r="Q2702" s="159">
        <v>126</v>
      </c>
      <c r="R2702" s="275">
        <f t="shared" ref="R2702:R2706" si="13297">SUM(P2702:Q2702)</f>
        <v>126</v>
      </c>
      <c r="S2702" s="500"/>
      <c r="T2702" s="275"/>
      <c r="U2702" s="275">
        <v>32</v>
      </c>
      <c r="V2702" s="275">
        <f t="shared" ref="V2702:V2705" si="13298">SUM(T2702:U2702)</f>
        <v>32</v>
      </c>
      <c r="W2702" s="275"/>
      <c r="X2702" s="275"/>
      <c r="Y2702" s="275">
        <f t="shared" ref="Y2702:Y2705" si="13299">SUM(W2702:X2702)</f>
        <v>0</v>
      </c>
      <c r="Z2702" s="275"/>
      <c r="AA2702" s="275"/>
      <c r="AB2702" s="275">
        <f t="shared" ref="AB2702:AB2705" si="13300">SUM(Z2702:AA2702)</f>
        <v>0</v>
      </c>
      <c r="AC2702" s="275"/>
      <c r="AD2702" s="275">
        <v>17</v>
      </c>
      <c r="AE2702" s="275">
        <f t="shared" ref="AE2702:AE2705" si="13301">SUM(AC2702:AD2702)</f>
        <v>17</v>
      </c>
      <c r="AF2702" s="500"/>
      <c r="AG2702" s="275"/>
      <c r="AH2702" s="275"/>
      <c r="AI2702" s="275">
        <f t="shared" ref="AI2702:AI2705" si="13302">SUM(AG2702:AH2702)</f>
        <v>0</v>
      </c>
      <c r="AJ2702" s="275"/>
      <c r="AK2702" s="275"/>
      <c r="AL2702" s="275">
        <f t="shared" ref="AL2702:AL2705" si="13303">SUM(AJ2702:AK2702)</f>
        <v>0</v>
      </c>
      <c r="AM2702" s="275"/>
      <c r="AN2702" s="275"/>
      <c r="AO2702" s="275">
        <f t="shared" ref="AO2702:AO2705" si="13304">SUM(AM2702:AN2702)</f>
        <v>0</v>
      </c>
      <c r="AP2702" s="275"/>
      <c r="AQ2702" s="275"/>
      <c r="AR2702" s="275">
        <f t="shared" ref="AR2702:AR2705" si="13305">SUM(AP2702:AQ2702)</f>
        <v>0</v>
      </c>
      <c r="AS2702" s="500"/>
      <c r="AT2702" s="275"/>
      <c r="AU2702" s="275"/>
      <c r="AV2702" s="275">
        <f t="shared" ref="AV2702:AV2705" si="13306">SUM(AT2702:AU2702)</f>
        <v>0</v>
      </c>
      <c r="AW2702" s="567">
        <f t="shared" ref="AW2702:AW2705" si="13307">SUM(G2702,J2702,M2702,P2702,T2702,W2702,Z2702,AC2702,AG2702,AJ2702,AM2702,AP2702,AT2702)</f>
        <v>0</v>
      </c>
      <c r="AX2702" s="567">
        <f t="shared" ref="AX2702:AX2707" si="13308">SUM(H2702,K2702,N2702,Q2702,U2702,X2702,AA2702,AD2702,AH2702,AK2702,AN2702,AQ2702,AU2702)</f>
        <v>346</v>
      </c>
      <c r="AY2702" s="567">
        <f t="shared" ref="AY2702:AY2705" si="13309">SUM(I2702,L2702,O2702,R2702,V2702,Y2702,AB2702,AE2702,AI2702,AL2702,AO2702,AR2702,AV2702)</f>
        <v>346</v>
      </c>
      <c r="AZ2702" s="159"/>
      <c r="BA2702" s="159">
        <v>30</v>
      </c>
      <c r="BB2702" s="275">
        <f t="shared" ref="BB2702:BB2705" si="13310">SUM(AZ2702:BA2702)</f>
        <v>30</v>
      </c>
      <c r="BC2702" s="275"/>
      <c r="BD2702" s="275">
        <v>1</v>
      </c>
      <c r="BE2702" s="275">
        <f t="shared" ref="BE2702:BE2705" si="13311">SUM(BC2702:BD2702)</f>
        <v>1</v>
      </c>
      <c r="BF2702" s="521"/>
      <c r="BG2702" s="605">
        <f>SUM(F2702,S2702,AF2702,AS2702)</f>
        <v>330</v>
      </c>
      <c r="BH2702" s="533">
        <f>SUM(G2702,T2702,AG2702)</f>
        <v>0</v>
      </c>
      <c r="BI2702" s="533">
        <f t="shared" ref="BI2702:BI2707" si="13312">SUM(H2702,U2702,AH2702)</f>
        <v>144</v>
      </c>
      <c r="BJ2702" s="533">
        <f t="shared" ref="BJ2702:BJ2705" si="13313">SUM(I2702,V2702,AI2702)</f>
        <v>144</v>
      </c>
      <c r="BK2702" s="533">
        <f t="shared" ref="BK2702:BK2705" si="13314">SUM(J2702,W2702,AJ2702)</f>
        <v>0</v>
      </c>
      <c r="BL2702" s="533">
        <f t="shared" ref="BL2702:BL2705" si="13315">SUM(K2702,X2702,AK2702)</f>
        <v>47</v>
      </c>
      <c r="BM2702" s="533">
        <f t="shared" ref="BM2702:BM2705" si="13316">SUM(L2702,Y2702,AL2702)</f>
        <v>47</v>
      </c>
      <c r="BN2702" s="533">
        <f>SUM(M2702,Z2702,AM2702)</f>
        <v>0</v>
      </c>
      <c r="BO2702" s="533">
        <f t="shared" ref="BO2702:BO2705" si="13317">SUM(N2702,AA2702,AN2702)</f>
        <v>12</v>
      </c>
      <c r="BP2702" s="533">
        <f t="shared" ref="BP2702:BP2705" si="13318">SUM(O2702,AB2702,AO2702)</f>
        <v>12</v>
      </c>
      <c r="BQ2702" s="533">
        <f t="shared" ref="BQ2702:BQ2705" si="13319">SUM(P2702,AC2702,AP2702)</f>
        <v>0</v>
      </c>
      <c r="BR2702" s="533">
        <f t="shared" ref="BR2702:BR2705" si="13320">SUM(Q2702,AD2702,AQ2702)</f>
        <v>143</v>
      </c>
      <c r="BS2702" s="533">
        <f t="shared" ref="BS2702:BS2705" si="13321">SUM(R2702,AE2702,AR2702)</f>
        <v>143</v>
      </c>
      <c r="BT2702" s="533">
        <f>AT2702</f>
        <v>0</v>
      </c>
      <c r="BU2702" s="533">
        <f t="shared" ref="BU2702:BU2705" si="13322">AU2702</f>
        <v>0</v>
      </c>
      <c r="BV2702" s="533">
        <f t="shared" ref="BV2702:BV2705" si="13323">AV2702</f>
        <v>0</v>
      </c>
      <c r="BW2702" s="536">
        <f>SUM(BH2702,BK2702,BN2702,BQ2702,BT2702)</f>
        <v>0</v>
      </c>
      <c r="BX2702" s="536">
        <f t="shared" ref="BX2702:BX2705" si="13324">SUM(BI2702,BL2702,BO2702,BR2702,BU2702)</f>
        <v>346</v>
      </c>
      <c r="BY2702" s="536">
        <f t="shared" ref="BY2702:BY2705" si="13325">SUM(BJ2702,BM2702,BP2702,BS2702,BV2702)</f>
        <v>346</v>
      </c>
      <c r="BZ2702" t="s">
        <v>74</v>
      </c>
      <c r="CA2702" s="553">
        <f>AZ2702</f>
        <v>0</v>
      </c>
      <c r="CB2702" s="553">
        <f t="shared" ref="CB2702:CB2705" si="13326">BA2702</f>
        <v>30</v>
      </c>
      <c r="CC2702" s="553">
        <f t="shared" ref="CC2702:CC2705" si="13327">BB2702</f>
        <v>30</v>
      </c>
      <c r="CD2702" s="553">
        <f>BC2702</f>
        <v>0</v>
      </c>
      <c r="CE2702" s="553">
        <f t="shared" ref="CE2702:CE2705" si="13328">BD2702</f>
        <v>1</v>
      </c>
      <c r="CF2702" s="553">
        <f t="shared" ref="CF2702:CF2705" si="13329">BE2702</f>
        <v>1</v>
      </c>
    </row>
    <row r="2703" spans="1:84">
      <c r="A2703" s="149"/>
      <c r="B2703" s="151"/>
      <c r="C2703" s="151"/>
      <c r="D2703" s="151"/>
      <c r="E2703" s="288" t="s">
        <v>78</v>
      </c>
      <c r="F2703" s="592">
        <v>330</v>
      </c>
      <c r="G2703" s="159"/>
      <c r="H2703" s="159">
        <v>93</v>
      </c>
      <c r="I2703" s="275">
        <f t="shared" si="13294"/>
        <v>93</v>
      </c>
      <c r="J2703" s="159"/>
      <c r="K2703" s="159">
        <v>32</v>
      </c>
      <c r="L2703" s="275">
        <f t="shared" si="13295"/>
        <v>32</v>
      </c>
      <c r="M2703" s="159"/>
      <c r="N2703" s="159">
        <v>3</v>
      </c>
      <c r="O2703" s="275">
        <f t="shared" si="13296"/>
        <v>3</v>
      </c>
      <c r="P2703" s="159"/>
      <c r="Q2703" s="159">
        <v>107</v>
      </c>
      <c r="R2703" s="275">
        <f t="shared" si="13297"/>
        <v>107</v>
      </c>
      <c r="S2703" s="500"/>
      <c r="T2703" s="275"/>
      <c r="U2703" s="275">
        <v>14</v>
      </c>
      <c r="V2703" s="275">
        <f t="shared" si="13298"/>
        <v>14</v>
      </c>
      <c r="W2703" s="275"/>
      <c r="X2703" s="275"/>
      <c r="Y2703" s="275">
        <f t="shared" si="13299"/>
        <v>0</v>
      </c>
      <c r="Z2703" s="275"/>
      <c r="AA2703" s="275"/>
      <c r="AB2703" s="275">
        <f t="shared" si="13300"/>
        <v>0</v>
      </c>
      <c r="AC2703" s="275"/>
      <c r="AD2703" s="275">
        <v>7</v>
      </c>
      <c r="AE2703" s="275">
        <f t="shared" si="13301"/>
        <v>7</v>
      </c>
      <c r="AF2703" s="500"/>
      <c r="AG2703" s="275"/>
      <c r="AH2703" s="275"/>
      <c r="AI2703" s="275">
        <f t="shared" si="13302"/>
        <v>0</v>
      </c>
      <c r="AJ2703" s="275"/>
      <c r="AK2703" s="275"/>
      <c r="AL2703" s="275">
        <f t="shared" si="13303"/>
        <v>0</v>
      </c>
      <c r="AM2703" s="275"/>
      <c r="AN2703" s="275"/>
      <c r="AO2703" s="275">
        <f t="shared" si="13304"/>
        <v>0</v>
      </c>
      <c r="AP2703" s="275"/>
      <c r="AQ2703" s="275"/>
      <c r="AR2703" s="275">
        <f t="shared" si="13305"/>
        <v>0</v>
      </c>
      <c r="AS2703" s="500"/>
      <c r="AT2703" s="275"/>
      <c r="AU2703" s="275"/>
      <c r="AV2703" s="275">
        <f t="shared" si="13306"/>
        <v>0</v>
      </c>
      <c r="AW2703" s="567">
        <f t="shared" si="13307"/>
        <v>0</v>
      </c>
      <c r="AX2703" s="567">
        <f t="shared" si="13308"/>
        <v>256</v>
      </c>
      <c r="AY2703" s="567">
        <f t="shared" si="13309"/>
        <v>256</v>
      </c>
      <c r="AZ2703" s="159"/>
      <c r="BA2703" s="159">
        <v>30</v>
      </c>
      <c r="BB2703" s="275">
        <f t="shared" si="13310"/>
        <v>30</v>
      </c>
      <c r="BC2703" s="275"/>
      <c r="BD2703" s="275">
        <v>0</v>
      </c>
      <c r="BE2703" s="275">
        <f t="shared" si="13311"/>
        <v>0</v>
      </c>
      <c r="BF2703" s="521"/>
      <c r="BG2703" s="605">
        <f>SUM(F2703,S2703,AF2703,AS2703)</f>
        <v>330</v>
      </c>
      <c r="BH2703" s="533">
        <f>SUM(G2703,T2703,AG2703)</f>
        <v>0</v>
      </c>
      <c r="BI2703" s="533">
        <f t="shared" si="13312"/>
        <v>107</v>
      </c>
      <c r="BJ2703" s="533">
        <f t="shared" si="13313"/>
        <v>107</v>
      </c>
      <c r="BK2703" s="533">
        <f t="shared" si="13314"/>
        <v>0</v>
      </c>
      <c r="BL2703" s="533">
        <f t="shared" si="13315"/>
        <v>32</v>
      </c>
      <c r="BM2703" s="533">
        <f t="shared" si="13316"/>
        <v>32</v>
      </c>
      <c r="BN2703" s="533">
        <f>SUM(M2703,Z2703,AM2703)</f>
        <v>0</v>
      </c>
      <c r="BO2703" s="533">
        <f t="shared" si="13317"/>
        <v>3</v>
      </c>
      <c r="BP2703" s="533">
        <f t="shared" si="13318"/>
        <v>3</v>
      </c>
      <c r="BQ2703" s="533">
        <f t="shared" si="13319"/>
        <v>0</v>
      </c>
      <c r="BR2703" s="533">
        <f t="shared" si="13320"/>
        <v>114</v>
      </c>
      <c r="BS2703" s="533">
        <f t="shared" si="13321"/>
        <v>114</v>
      </c>
      <c r="BT2703" s="533">
        <f>AT2703</f>
        <v>0</v>
      </c>
      <c r="BU2703" s="533">
        <f t="shared" si="13322"/>
        <v>0</v>
      </c>
      <c r="BV2703" s="533">
        <f t="shared" si="13323"/>
        <v>0</v>
      </c>
      <c r="BW2703" s="536">
        <f>SUM(BH2703,BK2703,BN2703,BQ2703,BT2703)</f>
        <v>0</v>
      </c>
      <c r="BX2703" s="536">
        <f t="shared" si="13324"/>
        <v>256</v>
      </c>
      <c r="BY2703" s="536">
        <f t="shared" si="13325"/>
        <v>256</v>
      </c>
      <c r="BZ2703" t="s">
        <v>74</v>
      </c>
      <c r="CA2703" s="553">
        <f>AZ2703</f>
        <v>0</v>
      </c>
      <c r="CB2703" s="553">
        <f t="shared" si="13326"/>
        <v>30</v>
      </c>
      <c r="CC2703" s="553">
        <f t="shared" si="13327"/>
        <v>30</v>
      </c>
      <c r="CD2703" s="553">
        <f>BC2703</f>
        <v>0</v>
      </c>
      <c r="CE2703" s="553">
        <f t="shared" si="13328"/>
        <v>0</v>
      </c>
      <c r="CF2703" s="553">
        <f t="shared" si="13329"/>
        <v>0</v>
      </c>
    </row>
    <row r="2704" spans="1:84">
      <c r="A2704" s="149"/>
      <c r="B2704" s="151"/>
      <c r="C2704" s="151"/>
      <c r="D2704" s="151"/>
      <c r="E2704" s="288" t="s">
        <v>79</v>
      </c>
      <c r="F2704" s="592">
        <v>330</v>
      </c>
      <c r="G2704" s="159"/>
      <c r="H2704" s="159">
        <v>77</v>
      </c>
      <c r="I2704" s="275">
        <f t="shared" si="13294"/>
        <v>77</v>
      </c>
      <c r="J2704" s="159"/>
      <c r="K2704" s="159">
        <v>39</v>
      </c>
      <c r="L2704" s="275">
        <f t="shared" si="13295"/>
        <v>39</v>
      </c>
      <c r="M2704" s="159"/>
      <c r="N2704" s="159">
        <v>6</v>
      </c>
      <c r="O2704" s="275">
        <f t="shared" si="13296"/>
        <v>6</v>
      </c>
      <c r="P2704" s="159"/>
      <c r="Q2704" s="159">
        <v>92</v>
      </c>
      <c r="R2704" s="275">
        <f t="shared" si="13297"/>
        <v>92</v>
      </c>
      <c r="S2704" s="500"/>
      <c r="T2704" s="275"/>
      <c r="U2704" s="275">
        <v>6</v>
      </c>
      <c r="V2704" s="275">
        <f t="shared" si="13298"/>
        <v>6</v>
      </c>
      <c r="W2704" s="275"/>
      <c r="X2704" s="275"/>
      <c r="Y2704" s="275">
        <f t="shared" si="13299"/>
        <v>0</v>
      </c>
      <c r="Z2704" s="275"/>
      <c r="AA2704" s="275"/>
      <c r="AB2704" s="275">
        <f t="shared" si="13300"/>
        <v>0</v>
      </c>
      <c r="AC2704" s="275"/>
      <c r="AD2704" s="275">
        <v>1</v>
      </c>
      <c r="AE2704" s="275">
        <f t="shared" si="13301"/>
        <v>1</v>
      </c>
      <c r="AF2704" s="500"/>
      <c r="AG2704" s="275"/>
      <c r="AH2704" s="275"/>
      <c r="AI2704" s="275">
        <f t="shared" si="13302"/>
        <v>0</v>
      </c>
      <c r="AJ2704" s="275"/>
      <c r="AK2704" s="275"/>
      <c r="AL2704" s="275">
        <f t="shared" si="13303"/>
        <v>0</v>
      </c>
      <c r="AM2704" s="275"/>
      <c r="AN2704" s="275"/>
      <c r="AO2704" s="275">
        <f t="shared" si="13304"/>
        <v>0</v>
      </c>
      <c r="AP2704" s="275"/>
      <c r="AQ2704" s="275"/>
      <c r="AR2704" s="275">
        <f t="shared" si="13305"/>
        <v>0</v>
      </c>
      <c r="AS2704" s="500"/>
      <c r="AT2704" s="275"/>
      <c r="AU2704" s="275"/>
      <c r="AV2704" s="275">
        <f t="shared" si="13306"/>
        <v>0</v>
      </c>
      <c r="AW2704" s="567">
        <f t="shared" si="13307"/>
        <v>0</v>
      </c>
      <c r="AX2704" s="567">
        <f t="shared" si="13308"/>
        <v>221</v>
      </c>
      <c r="AY2704" s="567">
        <f t="shared" si="13309"/>
        <v>221</v>
      </c>
      <c r="AZ2704" s="159"/>
      <c r="BA2704" s="159">
        <v>25</v>
      </c>
      <c r="BB2704" s="275">
        <f t="shared" si="13310"/>
        <v>25</v>
      </c>
      <c r="BC2704" s="275"/>
      <c r="BD2704" s="275">
        <v>0</v>
      </c>
      <c r="BE2704" s="275">
        <f t="shared" si="13311"/>
        <v>0</v>
      </c>
      <c r="BF2704" s="521"/>
      <c r="BG2704" s="605">
        <f>SUM(F2704,S2704,AF2704,AS2704)</f>
        <v>330</v>
      </c>
      <c r="BH2704" s="533">
        <f>SUM(G2704,T2704,AG2704)</f>
        <v>0</v>
      </c>
      <c r="BI2704" s="533">
        <f t="shared" si="13312"/>
        <v>83</v>
      </c>
      <c r="BJ2704" s="533">
        <f t="shared" si="13313"/>
        <v>83</v>
      </c>
      <c r="BK2704" s="533">
        <f t="shared" si="13314"/>
        <v>0</v>
      </c>
      <c r="BL2704" s="533">
        <f t="shared" si="13315"/>
        <v>39</v>
      </c>
      <c r="BM2704" s="533">
        <f t="shared" si="13316"/>
        <v>39</v>
      </c>
      <c r="BN2704" s="533">
        <f>SUM(M2704,Z2704,AM2704)</f>
        <v>0</v>
      </c>
      <c r="BO2704" s="533">
        <f t="shared" si="13317"/>
        <v>6</v>
      </c>
      <c r="BP2704" s="533">
        <f t="shared" si="13318"/>
        <v>6</v>
      </c>
      <c r="BQ2704" s="533">
        <f t="shared" si="13319"/>
        <v>0</v>
      </c>
      <c r="BR2704" s="533">
        <f t="shared" si="13320"/>
        <v>93</v>
      </c>
      <c r="BS2704" s="533">
        <f t="shared" si="13321"/>
        <v>93</v>
      </c>
      <c r="BT2704" s="533">
        <f>AT2704</f>
        <v>0</v>
      </c>
      <c r="BU2704" s="533">
        <f t="shared" si="13322"/>
        <v>0</v>
      </c>
      <c r="BV2704" s="533">
        <f t="shared" si="13323"/>
        <v>0</v>
      </c>
      <c r="BW2704" s="536">
        <f>SUM(BH2704,BK2704,BN2704,BQ2704,BT2704)</f>
        <v>0</v>
      </c>
      <c r="BX2704" s="536">
        <f t="shared" si="13324"/>
        <v>221</v>
      </c>
      <c r="BY2704" s="536">
        <f t="shared" si="13325"/>
        <v>221</v>
      </c>
      <c r="BZ2704" t="s">
        <v>74</v>
      </c>
      <c r="CA2704" s="553">
        <f>AZ2704</f>
        <v>0</v>
      </c>
      <c r="CB2704" s="553">
        <f t="shared" si="13326"/>
        <v>25</v>
      </c>
      <c r="CC2704" s="553">
        <f t="shared" si="13327"/>
        <v>25</v>
      </c>
      <c r="CD2704" s="553">
        <f>BC2704</f>
        <v>0</v>
      </c>
      <c r="CE2704" s="553">
        <f t="shared" si="13328"/>
        <v>0</v>
      </c>
      <c r="CF2704" s="553">
        <f t="shared" si="13329"/>
        <v>0</v>
      </c>
    </row>
    <row r="2705" spans="1:84">
      <c r="A2705" s="149" t="s">
        <v>75</v>
      </c>
      <c r="B2705" s="151" t="s">
        <v>282</v>
      </c>
      <c r="C2705" s="151"/>
      <c r="D2705" s="151"/>
      <c r="E2705" s="288"/>
      <c r="F2705" s="592">
        <v>38</v>
      </c>
      <c r="G2705" s="159"/>
      <c r="H2705" s="159">
        <v>17</v>
      </c>
      <c r="I2705" s="275">
        <f t="shared" si="13294"/>
        <v>17</v>
      </c>
      <c r="J2705" s="159"/>
      <c r="K2705" s="159">
        <v>6</v>
      </c>
      <c r="L2705" s="275">
        <f t="shared" si="13295"/>
        <v>6</v>
      </c>
      <c r="M2705" s="159"/>
      <c r="N2705" s="159">
        <v>4</v>
      </c>
      <c r="O2705" s="275">
        <f t="shared" si="13296"/>
        <v>4</v>
      </c>
      <c r="P2705" s="159"/>
      <c r="Q2705" s="159">
        <v>16</v>
      </c>
      <c r="R2705" s="275">
        <f t="shared" si="13297"/>
        <v>16</v>
      </c>
      <c r="S2705" s="500"/>
      <c r="T2705" s="275"/>
      <c r="U2705" s="275">
        <v>1</v>
      </c>
      <c r="V2705" s="275">
        <f t="shared" si="13298"/>
        <v>1</v>
      </c>
      <c r="W2705" s="275"/>
      <c r="X2705" s="275"/>
      <c r="Y2705" s="275">
        <f t="shared" si="13299"/>
        <v>0</v>
      </c>
      <c r="Z2705" s="275"/>
      <c r="AA2705" s="275"/>
      <c r="AB2705" s="275">
        <f t="shared" si="13300"/>
        <v>0</v>
      </c>
      <c r="AC2705" s="275"/>
      <c r="AD2705" s="275">
        <v>0</v>
      </c>
      <c r="AE2705" s="275">
        <f t="shared" si="13301"/>
        <v>0</v>
      </c>
      <c r="AF2705" s="500"/>
      <c r="AG2705" s="275"/>
      <c r="AH2705" s="275"/>
      <c r="AI2705" s="275">
        <f t="shared" si="13302"/>
        <v>0</v>
      </c>
      <c r="AJ2705" s="275"/>
      <c r="AK2705" s="275"/>
      <c r="AL2705" s="275">
        <f t="shared" si="13303"/>
        <v>0</v>
      </c>
      <c r="AM2705" s="275"/>
      <c r="AN2705" s="275"/>
      <c r="AO2705" s="275">
        <f t="shared" si="13304"/>
        <v>0</v>
      </c>
      <c r="AP2705" s="275"/>
      <c r="AQ2705" s="275"/>
      <c r="AR2705" s="275">
        <f t="shared" si="13305"/>
        <v>0</v>
      </c>
      <c r="AS2705" s="500"/>
      <c r="AT2705" s="275"/>
      <c r="AU2705" s="275"/>
      <c r="AV2705" s="275">
        <f t="shared" si="13306"/>
        <v>0</v>
      </c>
      <c r="AW2705" s="567">
        <f t="shared" si="13307"/>
        <v>0</v>
      </c>
      <c r="AX2705" s="567">
        <f t="shared" si="13308"/>
        <v>44</v>
      </c>
      <c r="AY2705" s="567">
        <f t="shared" si="13309"/>
        <v>44</v>
      </c>
      <c r="AZ2705" s="159"/>
      <c r="BA2705" s="159">
        <v>5</v>
      </c>
      <c r="BB2705" s="275">
        <f t="shared" si="13310"/>
        <v>5</v>
      </c>
      <c r="BC2705" s="275"/>
      <c r="BD2705" s="275"/>
      <c r="BE2705" s="275">
        <f t="shared" si="13311"/>
        <v>0</v>
      </c>
      <c r="BF2705" s="521"/>
      <c r="BG2705" s="605">
        <f>SUM(F2705,S2705,AF2705,AS2705)</f>
        <v>38</v>
      </c>
      <c r="BH2705" s="533">
        <f>SUM(G2705,T2705,AG2705)</f>
        <v>0</v>
      </c>
      <c r="BI2705" s="533">
        <f t="shared" si="13312"/>
        <v>18</v>
      </c>
      <c r="BJ2705" s="533">
        <f t="shared" si="13313"/>
        <v>18</v>
      </c>
      <c r="BK2705" s="533">
        <f t="shared" si="13314"/>
        <v>0</v>
      </c>
      <c r="BL2705" s="533">
        <f t="shared" si="13315"/>
        <v>6</v>
      </c>
      <c r="BM2705" s="533">
        <f t="shared" si="13316"/>
        <v>6</v>
      </c>
      <c r="BN2705" s="533">
        <f>SUM(M2705,Z2705,AM2705)</f>
        <v>0</v>
      </c>
      <c r="BO2705" s="533">
        <f t="shared" si="13317"/>
        <v>4</v>
      </c>
      <c r="BP2705" s="533">
        <f t="shared" si="13318"/>
        <v>4</v>
      </c>
      <c r="BQ2705" s="533">
        <f t="shared" si="13319"/>
        <v>0</v>
      </c>
      <c r="BR2705" s="533">
        <f t="shared" si="13320"/>
        <v>16</v>
      </c>
      <c r="BS2705" s="533">
        <f t="shared" si="13321"/>
        <v>16</v>
      </c>
      <c r="BT2705" s="533">
        <f>AT2705</f>
        <v>0</v>
      </c>
      <c r="BU2705" s="533">
        <f t="shared" si="13322"/>
        <v>0</v>
      </c>
      <c r="BV2705" s="533">
        <f t="shared" si="13323"/>
        <v>0</v>
      </c>
      <c r="BW2705" s="536">
        <f>SUM(BH2705,BK2705,BN2705,BQ2705,BT2705)</f>
        <v>0</v>
      </c>
      <c r="BX2705" s="536">
        <f t="shared" si="13324"/>
        <v>44</v>
      </c>
      <c r="BY2705" s="536">
        <f t="shared" si="13325"/>
        <v>44</v>
      </c>
      <c r="BZ2705" t="s">
        <v>74</v>
      </c>
      <c r="CA2705" s="553">
        <f>AZ2705</f>
        <v>0</v>
      </c>
      <c r="CB2705" s="553">
        <f t="shared" si="13326"/>
        <v>5</v>
      </c>
      <c r="CC2705" s="553">
        <f t="shared" si="13327"/>
        <v>5</v>
      </c>
      <c r="CD2705" s="553">
        <f>BC2705</f>
        <v>0</v>
      </c>
      <c r="CE2705" s="553">
        <f t="shared" si="13328"/>
        <v>0</v>
      </c>
      <c r="CF2705" s="553">
        <f t="shared" si="13329"/>
        <v>0</v>
      </c>
    </row>
    <row r="2706" spans="1:84">
      <c r="A2706" s="149"/>
      <c r="B2706" s="151"/>
      <c r="C2706" s="151"/>
      <c r="D2706" s="151"/>
      <c r="E2706" s="288"/>
      <c r="F2706" s="592">
        <v>50</v>
      </c>
      <c r="G2706" s="159"/>
      <c r="H2706" s="159">
        <v>16</v>
      </c>
      <c r="I2706" s="275">
        <f t="shared" si="13294"/>
        <v>16</v>
      </c>
      <c r="J2706" s="159"/>
      <c r="K2706" s="159">
        <v>7</v>
      </c>
      <c r="L2706" s="275">
        <f t="shared" si="13295"/>
        <v>7</v>
      </c>
      <c r="M2706" s="159"/>
      <c r="N2706" s="159">
        <v>3</v>
      </c>
      <c r="O2706" s="275">
        <f t="shared" si="13296"/>
        <v>3</v>
      </c>
      <c r="P2706" s="159"/>
      <c r="Q2706" s="159">
        <v>20</v>
      </c>
      <c r="R2706" s="275">
        <f t="shared" si="13297"/>
        <v>20</v>
      </c>
      <c r="S2706" s="500"/>
      <c r="T2706" s="275"/>
      <c r="U2706" s="275">
        <v>4</v>
      </c>
      <c r="V2706" s="275">
        <f t="shared" ref="V2706" si="13330">SUM(T2706:U2706)</f>
        <v>4</v>
      </c>
      <c r="W2706" s="275"/>
      <c r="X2706" s="275"/>
      <c r="Y2706" s="275">
        <f t="shared" ref="Y2706" si="13331">SUM(W2706:X2706)</f>
        <v>0</v>
      </c>
      <c r="Z2706" s="275"/>
      <c r="AA2706" s="275"/>
      <c r="AB2706" s="275">
        <f t="shared" ref="AB2706" si="13332">SUM(Z2706:AA2706)</f>
        <v>0</v>
      </c>
      <c r="AC2706" s="275"/>
      <c r="AD2706" s="275">
        <v>2</v>
      </c>
      <c r="AE2706" s="275">
        <f t="shared" ref="AE2706" si="13333">SUM(AC2706:AD2706)</f>
        <v>2</v>
      </c>
      <c r="AF2706" s="500"/>
      <c r="AG2706" s="275"/>
      <c r="AH2706" s="275"/>
      <c r="AI2706" s="275">
        <f t="shared" ref="AI2706" si="13334">SUM(AG2706:AH2706)</f>
        <v>0</v>
      </c>
      <c r="AJ2706" s="275"/>
      <c r="AK2706" s="275"/>
      <c r="AL2706" s="275">
        <f t="shared" ref="AL2706" si="13335">SUM(AJ2706:AK2706)</f>
        <v>0</v>
      </c>
      <c r="AM2706" s="275"/>
      <c r="AN2706" s="275"/>
      <c r="AO2706" s="275">
        <f t="shared" ref="AO2706" si="13336">SUM(AM2706:AN2706)</f>
        <v>0</v>
      </c>
      <c r="AP2706" s="275"/>
      <c r="AQ2706" s="275"/>
      <c r="AR2706" s="275">
        <f t="shared" ref="AR2706" si="13337">SUM(AP2706:AQ2706)</f>
        <v>0</v>
      </c>
      <c r="AS2706" s="500"/>
      <c r="AT2706" s="275"/>
      <c r="AU2706" s="275"/>
      <c r="AV2706" s="275">
        <f t="shared" ref="AV2706" si="13338">SUM(AT2706:AU2706)</f>
        <v>0</v>
      </c>
      <c r="AW2706" s="567">
        <f t="shared" ref="AW2706" si="13339">SUM(G2706,J2706,M2706,P2706,T2706,W2706,Z2706,AC2706,AG2706,AJ2706,AM2706,AP2706,AT2706)</f>
        <v>0</v>
      </c>
      <c r="AX2706" s="567">
        <f t="shared" si="13308"/>
        <v>52</v>
      </c>
      <c r="AY2706" s="567">
        <f t="shared" ref="AY2706" si="13340">SUM(I2706,L2706,O2706,R2706,V2706,Y2706,AB2706,AE2706,AI2706,AL2706,AO2706,AR2706,AV2706)</f>
        <v>52</v>
      </c>
      <c r="AZ2706" s="159"/>
      <c r="BA2706" s="159">
        <v>6</v>
      </c>
      <c r="BB2706" s="275">
        <f t="shared" ref="BB2706" si="13341">SUM(AZ2706:BA2706)</f>
        <v>6</v>
      </c>
      <c r="BC2706" s="275"/>
      <c r="BD2706" s="275"/>
      <c r="BE2706" s="275">
        <f t="shared" ref="BE2706" si="13342">SUM(BC2706:BD2706)</f>
        <v>0</v>
      </c>
      <c r="BF2706" s="521"/>
      <c r="BG2706" s="605">
        <f>SUM(F2706,S2706,AF2706,AS2706)</f>
        <v>50</v>
      </c>
      <c r="BH2706" s="533">
        <f>SUM(G2706,T2706,AG2706)</f>
        <v>0</v>
      </c>
      <c r="BI2706" s="533">
        <f t="shared" ref="BI2706" si="13343">SUM(H2706,U2706,AH2706)</f>
        <v>20</v>
      </c>
      <c r="BJ2706" s="533">
        <f t="shared" ref="BJ2706" si="13344">SUM(I2706,V2706,AI2706)</f>
        <v>20</v>
      </c>
      <c r="BK2706" s="533">
        <f t="shared" ref="BK2706" si="13345">SUM(J2706,W2706,AJ2706)</f>
        <v>0</v>
      </c>
      <c r="BL2706" s="533">
        <f t="shared" ref="BL2706" si="13346">SUM(K2706,X2706,AK2706)</f>
        <v>7</v>
      </c>
      <c r="BM2706" s="533">
        <f t="shared" ref="BM2706" si="13347">SUM(L2706,Y2706,AL2706)</f>
        <v>7</v>
      </c>
      <c r="BN2706" s="533">
        <f>SUM(M2706,Z2706,AM2706)</f>
        <v>0</v>
      </c>
      <c r="BO2706" s="533">
        <f t="shared" ref="BO2706" si="13348">SUM(N2706,AA2706,AN2706)</f>
        <v>3</v>
      </c>
      <c r="BP2706" s="533">
        <f t="shared" ref="BP2706" si="13349">SUM(O2706,AB2706,AO2706)</f>
        <v>3</v>
      </c>
      <c r="BQ2706" s="533">
        <f t="shared" ref="BQ2706" si="13350">SUM(P2706,AC2706,AP2706)</f>
        <v>0</v>
      </c>
      <c r="BR2706" s="533">
        <f t="shared" ref="BR2706" si="13351">SUM(Q2706,AD2706,AQ2706)</f>
        <v>22</v>
      </c>
      <c r="BS2706" s="533">
        <f t="shared" ref="BS2706" si="13352">SUM(R2706,AE2706,AR2706)</f>
        <v>22</v>
      </c>
      <c r="BT2706" s="533">
        <f>AT2706</f>
        <v>0</v>
      </c>
      <c r="BU2706" s="533">
        <f t="shared" ref="BU2706" si="13353">AU2706</f>
        <v>0</v>
      </c>
      <c r="BV2706" s="533">
        <f t="shared" ref="BV2706" si="13354">AV2706</f>
        <v>0</v>
      </c>
      <c r="BW2706" s="536">
        <f>SUM(BH2706,BK2706,BN2706,BQ2706,BT2706)</f>
        <v>0</v>
      </c>
      <c r="BX2706" s="536">
        <f t="shared" ref="BX2706" si="13355">SUM(BI2706,BL2706,BO2706,BR2706,BU2706)</f>
        <v>52</v>
      </c>
      <c r="BY2706" s="536">
        <f t="shared" ref="BY2706" si="13356">SUM(BJ2706,BM2706,BP2706,BS2706,BV2706)</f>
        <v>52</v>
      </c>
      <c r="BZ2706" t="s">
        <v>74</v>
      </c>
      <c r="CA2706" s="657">
        <f>AZ2706</f>
        <v>0</v>
      </c>
      <c r="CB2706" s="657">
        <f t="shared" ref="CB2706" si="13357">BA2706</f>
        <v>6</v>
      </c>
      <c r="CC2706" s="657">
        <f t="shared" ref="CC2706" si="13358">BB2706</f>
        <v>6</v>
      </c>
      <c r="CD2706" s="657">
        <f>BC2706</f>
        <v>0</v>
      </c>
      <c r="CE2706" s="657">
        <f t="shared" ref="CE2706" si="13359">BD2706</f>
        <v>0</v>
      </c>
      <c r="CF2706" s="657">
        <f t="shared" ref="CF2706" si="13360">BE2706</f>
        <v>0</v>
      </c>
    </row>
    <row r="2707" spans="1:84" ht="25.5">
      <c r="A2707" s="149" t="s">
        <v>95</v>
      </c>
      <c r="B2707" s="151" t="s">
        <v>283</v>
      </c>
      <c r="C2707" s="151"/>
      <c r="D2707" s="151"/>
      <c r="E2707" s="377" t="s">
        <v>76</v>
      </c>
      <c r="F2707" s="592"/>
      <c r="G2707" s="159"/>
      <c r="H2707" s="159" t="s">
        <v>74</v>
      </c>
      <c r="I2707" s="275">
        <f t="shared" si="13294"/>
        <v>0</v>
      </c>
      <c r="J2707" s="159"/>
      <c r="K2707" s="159"/>
      <c r="L2707" s="275"/>
      <c r="M2707" s="159"/>
      <c r="N2707" s="159"/>
      <c r="O2707" s="275"/>
      <c r="P2707" s="159"/>
      <c r="Q2707" s="159"/>
      <c r="R2707" s="275"/>
      <c r="S2707" s="500"/>
      <c r="T2707" s="275"/>
      <c r="U2707" s="275"/>
      <c r="V2707" s="275"/>
      <c r="W2707" s="275"/>
      <c r="X2707" s="275"/>
      <c r="Y2707" s="275"/>
      <c r="Z2707" s="275"/>
      <c r="AA2707" s="275"/>
      <c r="AB2707" s="275"/>
      <c r="AC2707" s="275"/>
      <c r="AD2707" s="275"/>
      <c r="AE2707" s="275"/>
      <c r="AF2707" s="500"/>
      <c r="AG2707" s="275"/>
      <c r="AH2707" s="275"/>
      <c r="AI2707" s="275"/>
      <c r="AJ2707" s="275"/>
      <c r="AK2707" s="275"/>
      <c r="AL2707" s="275"/>
      <c r="AM2707" s="275"/>
      <c r="AN2707" s="275"/>
      <c r="AO2707" s="275"/>
      <c r="AP2707" s="275"/>
      <c r="AQ2707" s="275"/>
      <c r="AR2707" s="275"/>
      <c r="AS2707" s="500"/>
      <c r="AT2707" s="275"/>
      <c r="AU2707" s="275"/>
      <c r="AV2707" s="275"/>
      <c r="AW2707" s="567"/>
      <c r="AX2707" s="567">
        <f t="shared" si="13308"/>
        <v>0</v>
      </c>
      <c r="AY2707" s="567"/>
      <c r="AZ2707" s="159"/>
      <c r="BA2707" s="279"/>
      <c r="BB2707" s="277"/>
      <c r="BC2707" s="159"/>
      <c r="BD2707" s="159"/>
      <c r="BE2707" s="275"/>
      <c r="BF2707" s="521"/>
      <c r="BI2707" s="533">
        <f t="shared" si="13312"/>
        <v>0</v>
      </c>
    </row>
    <row r="2708" spans="1:84">
      <c r="A2708" s="149"/>
      <c r="B2708" s="149"/>
      <c r="C2708" s="151"/>
      <c r="D2708" s="151"/>
      <c r="E2708" s="288" t="s">
        <v>77</v>
      </c>
      <c r="F2708" s="592">
        <v>77</v>
      </c>
      <c r="G2708" s="159"/>
      <c r="H2708" s="159">
        <v>29</v>
      </c>
      <c r="I2708" s="275">
        <f t="shared" ref="I2708:I2710" si="13361">SUM(G2708:H2708)</f>
        <v>29</v>
      </c>
      <c r="J2708" s="159"/>
      <c r="K2708" s="159">
        <v>11</v>
      </c>
      <c r="L2708" s="275">
        <f t="shared" ref="L2708:L2710" si="13362">SUM(J2708:K2708)</f>
        <v>11</v>
      </c>
      <c r="M2708" s="159"/>
      <c r="N2708" s="159">
        <v>4</v>
      </c>
      <c r="O2708" s="275">
        <f t="shared" ref="O2708:O2710" si="13363">SUM(M2708:N2708)</f>
        <v>4</v>
      </c>
      <c r="P2708" s="159"/>
      <c r="Q2708" s="159">
        <v>30</v>
      </c>
      <c r="R2708" s="275">
        <f t="shared" ref="R2708:R2710" si="13364">SUM(P2708:Q2708)</f>
        <v>30</v>
      </c>
      <c r="S2708" s="500">
        <v>12</v>
      </c>
      <c r="T2708" s="275"/>
      <c r="U2708" s="275">
        <v>11</v>
      </c>
      <c r="V2708" s="275">
        <f t="shared" ref="V2708:V2710" si="13365">SUM(T2708:U2708)</f>
        <v>11</v>
      </c>
      <c r="W2708" s="275"/>
      <c r="X2708" s="275"/>
      <c r="Y2708" s="275">
        <f t="shared" ref="Y2708:Y2710" si="13366">SUM(W2708:X2708)</f>
        <v>0</v>
      </c>
      <c r="Z2708" s="275"/>
      <c r="AA2708" s="275"/>
      <c r="AB2708" s="275">
        <f t="shared" ref="AB2708:AB2710" si="13367">SUM(Z2708:AA2708)</f>
        <v>0</v>
      </c>
      <c r="AC2708" s="275"/>
      <c r="AD2708" s="275">
        <v>2</v>
      </c>
      <c r="AE2708" s="275">
        <f t="shared" ref="AE2708:AE2710" si="13368">SUM(AC2708:AD2708)</f>
        <v>2</v>
      </c>
      <c r="AF2708" s="500">
        <v>12</v>
      </c>
      <c r="AG2708" s="275"/>
      <c r="AH2708" s="275">
        <v>0</v>
      </c>
      <c r="AI2708" s="275">
        <f t="shared" ref="AI2708:AI2710" si="13369">SUM(AG2708:AH2708)</f>
        <v>0</v>
      </c>
      <c r="AJ2708" s="275"/>
      <c r="AK2708" s="275"/>
      <c r="AL2708" s="275">
        <f t="shared" ref="AL2708:AL2710" si="13370">SUM(AJ2708:AK2708)</f>
        <v>0</v>
      </c>
      <c r="AM2708" s="275"/>
      <c r="AN2708" s="275"/>
      <c r="AO2708" s="275">
        <f t="shared" ref="AO2708:AO2710" si="13371">SUM(AM2708:AN2708)</f>
        <v>0</v>
      </c>
      <c r="AP2708" s="275"/>
      <c r="AQ2708" s="275"/>
      <c r="AR2708" s="275">
        <f t="shared" ref="AR2708:AR2710" si="13372">SUM(AP2708:AQ2708)</f>
        <v>0</v>
      </c>
      <c r="AS2708" s="500">
        <v>12</v>
      </c>
      <c r="AT2708" s="275"/>
      <c r="AU2708" s="275"/>
      <c r="AV2708" s="275">
        <f t="shared" ref="AV2708:AV2710" si="13373">SUM(AT2708:AU2708)</f>
        <v>0</v>
      </c>
      <c r="AW2708" s="567">
        <f t="shared" ref="AW2708:AW2710" si="13374">SUM(G2708,J2708,M2708,P2708,T2708,W2708,Z2708,AC2708,AG2708,AJ2708,AM2708,AP2708,AT2708)</f>
        <v>0</v>
      </c>
      <c r="AX2708" s="567">
        <f t="shared" ref="AX2708:AX2710" si="13375">SUM(H2708,K2708,N2708,Q2708,U2708,X2708,AA2708,AD2708,AH2708,AK2708,AN2708,AQ2708,AU2708)</f>
        <v>87</v>
      </c>
      <c r="AY2708" s="567">
        <f t="shared" ref="AY2708:AY2710" si="13376">SUM(I2708,L2708,O2708,R2708,V2708,Y2708,AB2708,AE2708,AI2708,AL2708,AO2708,AR2708,AV2708)</f>
        <v>87</v>
      </c>
      <c r="AZ2708" s="159"/>
      <c r="BA2708" s="159">
        <v>3</v>
      </c>
      <c r="BB2708" s="275">
        <f t="shared" ref="BB2708:BB2710" si="13377">SUM(AZ2708:BA2708)</f>
        <v>3</v>
      </c>
      <c r="BC2708" s="275"/>
      <c r="BD2708" s="275">
        <v>2</v>
      </c>
      <c r="BE2708" s="275">
        <f t="shared" ref="BE2708:BE2710" si="13378">SUM(BC2708:BD2708)</f>
        <v>2</v>
      </c>
      <c r="BF2708" s="521"/>
      <c r="BG2708" s="605">
        <f>SUM(F2708,S2708,AF2708,AS2708)</f>
        <v>113</v>
      </c>
      <c r="BH2708" s="533">
        <f>SUM(G2708,T2708,AG2708)</f>
        <v>0</v>
      </c>
      <c r="BI2708" s="533">
        <f t="shared" ref="BI2708:BI2710" si="13379">SUM(H2708,U2708,AH2708)</f>
        <v>40</v>
      </c>
      <c r="BJ2708" s="533">
        <f t="shared" ref="BJ2708:BJ2710" si="13380">SUM(I2708,V2708,AI2708)</f>
        <v>40</v>
      </c>
      <c r="BK2708" s="533">
        <f t="shared" ref="BK2708:BK2710" si="13381">SUM(J2708,W2708,AJ2708)</f>
        <v>0</v>
      </c>
      <c r="BL2708" s="533">
        <f t="shared" ref="BL2708:BL2710" si="13382">SUM(K2708,X2708,AK2708)</f>
        <v>11</v>
      </c>
      <c r="BM2708" s="533">
        <f t="shared" ref="BM2708:BM2710" si="13383">SUM(L2708,Y2708,AL2708)</f>
        <v>11</v>
      </c>
      <c r="BN2708" s="533">
        <f>SUM(M2708,Z2708,AM2708)</f>
        <v>0</v>
      </c>
      <c r="BO2708" s="533">
        <f t="shared" ref="BO2708:BO2710" si="13384">SUM(N2708,AA2708,AN2708)</f>
        <v>4</v>
      </c>
      <c r="BP2708" s="533">
        <f t="shared" ref="BP2708:BP2710" si="13385">SUM(O2708,AB2708,AO2708)</f>
        <v>4</v>
      </c>
      <c r="BQ2708" s="533">
        <f t="shared" ref="BQ2708:BQ2710" si="13386">SUM(P2708,AC2708,AP2708)</f>
        <v>0</v>
      </c>
      <c r="BR2708" s="533">
        <f t="shared" ref="BR2708:BR2710" si="13387">SUM(Q2708,AD2708,AQ2708)</f>
        <v>32</v>
      </c>
      <c r="BS2708" s="533">
        <f t="shared" ref="BS2708:BS2710" si="13388">SUM(R2708,AE2708,AR2708)</f>
        <v>32</v>
      </c>
      <c r="BT2708" s="533">
        <f>AT2708</f>
        <v>0</v>
      </c>
      <c r="BU2708" s="533">
        <f t="shared" ref="BU2708:BU2710" si="13389">AU2708</f>
        <v>0</v>
      </c>
      <c r="BV2708" s="533">
        <f t="shared" ref="BV2708:BV2710" si="13390">AV2708</f>
        <v>0</v>
      </c>
      <c r="BW2708" s="536">
        <f>SUM(BH2708,BK2708,BN2708,BQ2708,BT2708)</f>
        <v>0</v>
      </c>
      <c r="BX2708" s="536">
        <f t="shared" ref="BX2708:BX2710" si="13391">SUM(BI2708,BL2708,BO2708,BR2708,BU2708)</f>
        <v>87</v>
      </c>
      <c r="BY2708" s="536">
        <f t="shared" ref="BY2708:BY2710" si="13392">SUM(BJ2708,BM2708,BP2708,BS2708,BV2708)</f>
        <v>87</v>
      </c>
      <c r="BZ2708" t="s">
        <v>74</v>
      </c>
      <c r="CA2708" s="553">
        <f>AZ2708</f>
        <v>0</v>
      </c>
      <c r="CB2708" s="553">
        <f t="shared" ref="CB2708:CB2710" si="13393">BA2708</f>
        <v>3</v>
      </c>
      <c r="CC2708" s="553">
        <f t="shared" ref="CC2708:CC2710" si="13394">BB2708</f>
        <v>3</v>
      </c>
      <c r="CD2708" s="553">
        <f>BC2708</f>
        <v>0</v>
      </c>
      <c r="CE2708" s="553">
        <f t="shared" ref="CE2708:CE2710" si="13395">BD2708</f>
        <v>2</v>
      </c>
      <c r="CF2708" s="553">
        <f t="shared" ref="CF2708:CF2710" si="13396">BE2708</f>
        <v>2</v>
      </c>
    </row>
    <row r="2709" spans="1:84">
      <c r="A2709" s="149"/>
      <c r="B2709" s="151"/>
      <c r="C2709" s="151"/>
      <c r="D2709" s="151"/>
      <c r="E2709" s="288" t="s">
        <v>78</v>
      </c>
      <c r="F2709" s="592">
        <v>77</v>
      </c>
      <c r="G2709" s="159"/>
      <c r="H2709" s="159">
        <v>29</v>
      </c>
      <c r="I2709" s="275">
        <f t="shared" si="13361"/>
        <v>29</v>
      </c>
      <c r="J2709" s="159"/>
      <c r="K2709" s="159">
        <v>10</v>
      </c>
      <c r="L2709" s="275">
        <f t="shared" si="13362"/>
        <v>10</v>
      </c>
      <c r="M2709" s="159"/>
      <c r="N2709" s="159">
        <v>6</v>
      </c>
      <c r="O2709" s="275">
        <f t="shared" si="13363"/>
        <v>6</v>
      </c>
      <c r="P2709" s="159"/>
      <c r="Q2709" s="159">
        <v>27</v>
      </c>
      <c r="R2709" s="275">
        <f t="shared" si="13364"/>
        <v>27</v>
      </c>
      <c r="S2709" s="500">
        <v>12</v>
      </c>
      <c r="T2709" s="275"/>
      <c r="U2709" s="275">
        <v>11</v>
      </c>
      <c r="V2709" s="275">
        <f t="shared" si="13365"/>
        <v>11</v>
      </c>
      <c r="W2709" s="275"/>
      <c r="X2709" s="275"/>
      <c r="Y2709" s="275">
        <f t="shared" si="13366"/>
        <v>0</v>
      </c>
      <c r="Z2709" s="275"/>
      <c r="AA2709" s="275"/>
      <c r="AB2709" s="275">
        <f t="shared" si="13367"/>
        <v>0</v>
      </c>
      <c r="AC2709" s="275"/>
      <c r="AD2709" s="275">
        <v>1</v>
      </c>
      <c r="AE2709" s="275">
        <f t="shared" si="13368"/>
        <v>1</v>
      </c>
      <c r="AF2709" s="500">
        <v>12</v>
      </c>
      <c r="AG2709" s="275"/>
      <c r="AH2709" s="275">
        <v>1</v>
      </c>
      <c r="AI2709" s="275">
        <f t="shared" si="13369"/>
        <v>1</v>
      </c>
      <c r="AJ2709" s="275"/>
      <c r="AK2709" s="275"/>
      <c r="AL2709" s="275">
        <f t="shared" si="13370"/>
        <v>0</v>
      </c>
      <c r="AM2709" s="275"/>
      <c r="AN2709" s="275"/>
      <c r="AO2709" s="275">
        <f t="shared" si="13371"/>
        <v>0</v>
      </c>
      <c r="AP2709" s="275"/>
      <c r="AQ2709" s="275"/>
      <c r="AR2709" s="275">
        <f t="shared" si="13372"/>
        <v>0</v>
      </c>
      <c r="AS2709" s="500">
        <v>12</v>
      </c>
      <c r="AT2709" s="275"/>
      <c r="AU2709" s="275"/>
      <c r="AV2709" s="275">
        <f t="shared" si="13373"/>
        <v>0</v>
      </c>
      <c r="AW2709" s="567">
        <f t="shared" si="13374"/>
        <v>0</v>
      </c>
      <c r="AX2709" s="567">
        <f t="shared" si="13375"/>
        <v>85</v>
      </c>
      <c r="AY2709" s="567">
        <f t="shared" si="13376"/>
        <v>85</v>
      </c>
      <c r="AZ2709" s="159"/>
      <c r="BA2709" s="159">
        <v>3</v>
      </c>
      <c r="BB2709" s="275">
        <f t="shared" si="13377"/>
        <v>3</v>
      </c>
      <c r="BC2709" s="275"/>
      <c r="BD2709" s="275">
        <v>1</v>
      </c>
      <c r="BE2709" s="275">
        <f t="shared" si="13378"/>
        <v>1</v>
      </c>
      <c r="BF2709" s="521"/>
      <c r="BG2709" s="605">
        <f>SUM(F2709,S2709,AF2709,AS2709)</f>
        <v>113</v>
      </c>
      <c r="BH2709" s="533">
        <f>SUM(G2709,T2709,AG2709)</f>
        <v>0</v>
      </c>
      <c r="BI2709" s="533">
        <f t="shared" si="13379"/>
        <v>41</v>
      </c>
      <c r="BJ2709" s="533">
        <f t="shared" si="13380"/>
        <v>41</v>
      </c>
      <c r="BK2709" s="533">
        <f t="shared" si="13381"/>
        <v>0</v>
      </c>
      <c r="BL2709" s="533">
        <f t="shared" si="13382"/>
        <v>10</v>
      </c>
      <c r="BM2709" s="533">
        <f t="shared" si="13383"/>
        <v>10</v>
      </c>
      <c r="BN2709" s="533">
        <f>SUM(M2709,Z2709,AM2709)</f>
        <v>0</v>
      </c>
      <c r="BO2709" s="533">
        <f t="shared" si="13384"/>
        <v>6</v>
      </c>
      <c r="BP2709" s="533">
        <f t="shared" si="13385"/>
        <v>6</v>
      </c>
      <c r="BQ2709" s="533">
        <f t="shared" si="13386"/>
        <v>0</v>
      </c>
      <c r="BR2709" s="533">
        <f t="shared" si="13387"/>
        <v>28</v>
      </c>
      <c r="BS2709" s="533">
        <f t="shared" si="13388"/>
        <v>28</v>
      </c>
      <c r="BT2709" s="533">
        <f>AT2709</f>
        <v>0</v>
      </c>
      <c r="BU2709" s="533">
        <f t="shared" si="13389"/>
        <v>0</v>
      </c>
      <c r="BV2709" s="533">
        <f t="shared" si="13390"/>
        <v>0</v>
      </c>
      <c r="BW2709" s="536">
        <f>SUM(BH2709,BK2709,BN2709,BQ2709,BT2709)</f>
        <v>0</v>
      </c>
      <c r="BX2709" s="536">
        <f t="shared" si="13391"/>
        <v>85</v>
      </c>
      <c r="BY2709" s="536">
        <f t="shared" si="13392"/>
        <v>85</v>
      </c>
      <c r="BZ2709" t="s">
        <v>74</v>
      </c>
      <c r="CA2709" s="553">
        <f>AZ2709</f>
        <v>0</v>
      </c>
      <c r="CB2709" s="553">
        <f t="shared" si="13393"/>
        <v>3</v>
      </c>
      <c r="CC2709" s="553">
        <f t="shared" si="13394"/>
        <v>3</v>
      </c>
      <c r="CD2709" s="553">
        <f>BC2709</f>
        <v>0</v>
      </c>
      <c r="CE2709" s="553">
        <f t="shared" si="13395"/>
        <v>1</v>
      </c>
      <c r="CF2709" s="553">
        <f t="shared" si="13396"/>
        <v>1</v>
      </c>
    </row>
    <row r="2710" spans="1:84">
      <c r="A2710" s="149"/>
      <c r="B2710" s="151" t="s">
        <v>74</v>
      </c>
      <c r="C2710" s="151"/>
      <c r="D2710" s="151"/>
      <c r="E2710" s="288" t="s">
        <v>79</v>
      </c>
      <c r="F2710" s="592">
        <v>77</v>
      </c>
      <c r="G2710" s="159"/>
      <c r="H2710" s="159">
        <v>26</v>
      </c>
      <c r="I2710" s="275">
        <f t="shared" si="13361"/>
        <v>26</v>
      </c>
      <c r="J2710" s="159"/>
      <c r="K2710" s="159">
        <v>8</v>
      </c>
      <c r="L2710" s="275">
        <f t="shared" si="13362"/>
        <v>8</v>
      </c>
      <c r="M2710" s="159"/>
      <c r="N2710" s="159">
        <v>6</v>
      </c>
      <c r="O2710" s="275">
        <f t="shared" si="13363"/>
        <v>6</v>
      </c>
      <c r="P2710" s="159"/>
      <c r="Q2710" s="159">
        <v>33</v>
      </c>
      <c r="R2710" s="275">
        <f t="shared" si="13364"/>
        <v>33</v>
      </c>
      <c r="S2710" s="500">
        <v>12</v>
      </c>
      <c r="T2710" s="275"/>
      <c r="U2710" s="275">
        <v>9</v>
      </c>
      <c r="V2710" s="275">
        <f t="shared" si="13365"/>
        <v>9</v>
      </c>
      <c r="W2710" s="275"/>
      <c r="X2710" s="275"/>
      <c r="Y2710" s="275">
        <f t="shared" si="13366"/>
        <v>0</v>
      </c>
      <c r="Z2710" s="275"/>
      <c r="AA2710" s="275"/>
      <c r="AB2710" s="275">
        <f t="shared" si="13367"/>
        <v>0</v>
      </c>
      <c r="AC2710" s="275"/>
      <c r="AD2710" s="275">
        <v>3</v>
      </c>
      <c r="AE2710" s="275">
        <f t="shared" si="13368"/>
        <v>3</v>
      </c>
      <c r="AF2710" s="500">
        <v>12</v>
      </c>
      <c r="AG2710" s="275"/>
      <c r="AH2710" s="275">
        <v>0</v>
      </c>
      <c r="AI2710" s="275">
        <f t="shared" si="13369"/>
        <v>0</v>
      </c>
      <c r="AJ2710" s="275"/>
      <c r="AK2710" s="275"/>
      <c r="AL2710" s="275">
        <f t="shared" si="13370"/>
        <v>0</v>
      </c>
      <c r="AM2710" s="275"/>
      <c r="AN2710" s="275"/>
      <c r="AO2710" s="275">
        <f t="shared" si="13371"/>
        <v>0</v>
      </c>
      <c r="AP2710" s="275"/>
      <c r="AQ2710" s="275"/>
      <c r="AR2710" s="275">
        <f t="shared" si="13372"/>
        <v>0</v>
      </c>
      <c r="AS2710" s="500">
        <v>12</v>
      </c>
      <c r="AT2710" s="275"/>
      <c r="AU2710" s="275"/>
      <c r="AV2710" s="275">
        <f t="shared" si="13373"/>
        <v>0</v>
      </c>
      <c r="AW2710" s="567">
        <f t="shared" si="13374"/>
        <v>0</v>
      </c>
      <c r="AX2710" s="567">
        <f t="shared" si="13375"/>
        <v>85</v>
      </c>
      <c r="AY2710" s="567">
        <f t="shared" si="13376"/>
        <v>85</v>
      </c>
      <c r="AZ2710" s="159"/>
      <c r="BA2710" s="159">
        <v>8</v>
      </c>
      <c r="BB2710" s="275">
        <f t="shared" si="13377"/>
        <v>8</v>
      </c>
      <c r="BC2710" s="275"/>
      <c r="BD2710" s="275">
        <v>1</v>
      </c>
      <c r="BE2710" s="275">
        <f t="shared" si="13378"/>
        <v>1</v>
      </c>
      <c r="BF2710" s="521"/>
      <c r="BG2710" s="605">
        <f>SUM(F2710,S2710,AF2710,AS2710)</f>
        <v>113</v>
      </c>
      <c r="BH2710" s="533">
        <f>SUM(G2710,T2710,AG2710)</f>
        <v>0</v>
      </c>
      <c r="BI2710" s="533">
        <f t="shared" si="13379"/>
        <v>35</v>
      </c>
      <c r="BJ2710" s="533">
        <f t="shared" si="13380"/>
        <v>35</v>
      </c>
      <c r="BK2710" s="533">
        <f t="shared" si="13381"/>
        <v>0</v>
      </c>
      <c r="BL2710" s="533">
        <f t="shared" si="13382"/>
        <v>8</v>
      </c>
      <c r="BM2710" s="533">
        <f t="shared" si="13383"/>
        <v>8</v>
      </c>
      <c r="BN2710" s="533">
        <f>SUM(M2710,Z2710,AM2710)</f>
        <v>0</v>
      </c>
      <c r="BO2710" s="533">
        <f t="shared" si="13384"/>
        <v>6</v>
      </c>
      <c r="BP2710" s="533">
        <f t="shared" si="13385"/>
        <v>6</v>
      </c>
      <c r="BQ2710" s="533">
        <f t="shared" si="13386"/>
        <v>0</v>
      </c>
      <c r="BR2710" s="533">
        <f t="shared" si="13387"/>
        <v>36</v>
      </c>
      <c r="BS2710" s="533">
        <f t="shared" si="13388"/>
        <v>36</v>
      </c>
      <c r="BT2710" s="533">
        <f>AT2710</f>
        <v>0</v>
      </c>
      <c r="BU2710" s="533">
        <f t="shared" si="13389"/>
        <v>0</v>
      </c>
      <c r="BV2710" s="533">
        <f t="shared" si="13390"/>
        <v>0</v>
      </c>
      <c r="BW2710" s="536">
        <f>SUM(BH2710,BK2710,BN2710,BQ2710,BT2710)</f>
        <v>0</v>
      </c>
      <c r="BX2710" s="536">
        <f t="shared" si="13391"/>
        <v>85</v>
      </c>
      <c r="BY2710" s="536">
        <f t="shared" si="13392"/>
        <v>85</v>
      </c>
      <c r="BZ2710" t="s">
        <v>74</v>
      </c>
      <c r="CA2710" s="553">
        <f>AZ2710</f>
        <v>0</v>
      </c>
      <c r="CB2710" s="553">
        <f t="shared" si="13393"/>
        <v>8</v>
      </c>
      <c r="CC2710" s="553">
        <f t="shared" si="13394"/>
        <v>8</v>
      </c>
      <c r="CD2710" s="553">
        <f>BC2710</f>
        <v>0</v>
      </c>
      <c r="CE2710" s="553">
        <f t="shared" si="13395"/>
        <v>1</v>
      </c>
      <c r="CF2710" s="553">
        <f t="shared" si="13396"/>
        <v>1</v>
      </c>
    </row>
    <row r="2711" spans="1:84">
      <c r="A2711" s="149"/>
      <c r="B2711" s="151"/>
      <c r="C2711" s="151"/>
      <c r="D2711" s="151"/>
      <c r="E2711" s="288"/>
      <c r="F2711" s="592"/>
      <c r="G2711" s="159"/>
      <c r="H2711" s="159"/>
      <c r="I2711" s="275"/>
      <c r="J2711" s="159"/>
      <c r="K2711" s="159"/>
      <c r="L2711" s="275"/>
      <c r="M2711" s="159"/>
      <c r="N2711" s="159"/>
      <c r="O2711" s="275"/>
      <c r="P2711" s="159"/>
      <c r="Q2711" s="159"/>
      <c r="R2711" s="275"/>
      <c r="S2711" s="500"/>
      <c r="T2711" s="275"/>
      <c r="U2711" s="275"/>
      <c r="V2711" s="275"/>
      <c r="W2711" s="275"/>
      <c r="X2711" s="275"/>
      <c r="Y2711" s="275"/>
      <c r="Z2711" s="275"/>
      <c r="AA2711" s="275"/>
      <c r="AB2711" s="275"/>
      <c r="AC2711" s="275"/>
      <c r="AD2711" s="275"/>
      <c r="AE2711" s="275"/>
      <c r="AF2711" s="500"/>
      <c r="AG2711" s="275"/>
      <c r="AH2711" s="275"/>
      <c r="AI2711" s="275"/>
      <c r="AJ2711" s="275"/>
      <c r="AK2711" s="275"/>
      <c r="AL2711" s="275"/>
      <c r="AM2711" s="275"/>
      <c r="AN2711" s="275"/>
      <c r="AO2711" s="275"/>
      <c r="AP2711" s="275"/>
      <c r="AQ2711" s="275"/>
      <c r="AR2711" s="275"/>
      <c r="AS2711" s="500"/>
      <c r="AT2711" s="275"/>
      <c r="AU2711" s="275"/>
      <c r="AV2711" s="275"/>
      <c r="AW2711" s="567"/>
      <c r="AX2711" s="567"/>
      <c r="AY2711" s="567"/>
      <c r="AZ2711" s="159"/>
      <c r="BA2711" s="159"/>
      <c r="BB2711" s="275"/>
      <c r="BC2711" s="159"/>
      <c r="BD2711" s="159"/>
      <c r="BE2711" s="275"/>
      <c r="BF2711" s="521"/>
    </row>
    <row r="2712" spans="1:84">
      <c r="A2712" s="149"/>
      <c r="B2712" s="151" t="s">
        <v>615</v>
      </c>
      <c r="C2712" s="151"/>
      <c r="D2712" s="151"/>
      <c r="E2712" s="288"/>
      <c r="F2712" s="592"/>
      <c r="G2712" s="159"/>
      <c r="H2712" s="159"/>
      <c r="I2712" s="275"/>
      <c r="J2712" s="159"/>
      <c r="K2712" s="159"/>
      <c r="L2712" s="275"/>
      <c r="M2712" s="159"/>
      <c r="N2712" s="159"/>
      <c r="O2712" s="275"/>
      <c r="P2712" s="159"/>
      <c r="Q2712" s="159"/>
      <c r="R2712" s="275"/>
      <c r="S2712" s="500"/>
      <c r="T2712" s="275"/>
      <c r="U2712" s="275"/>
      <c r="V2712" s="275"/>
      <c r="W2712" s="275"/>
      <c r="X2712" s="275"/>
      <c r="Y2712" s="275"/>
      <c r="Z2712" s="275"/>
      <c r="AA2712" s="275"/>
      <c r="AB2712" s="275"/>
      <c r="AC2712" s="275"/>
      <c r="AD2712" s="275"/>
      <c r="AE2712" s="275"/>
      <c r="AF2712" s="500"/>
      <c r="AG2712" s="275"/>
      <c r="AH2712" s="275"/>
      <c r="AI2712" s="275"/>
      <c r="AJ2712" s="275"/>
      <c r="AK2712" s="275"/>
      <c r="AL2712" s="275"/>
      <c r="AM2712" s="275"/>
      <c r="AN2712" s="275"/>
      <c r="AO2712" s="275"/>
      <c r="AP2712" s="275"/>
      <c r="AQ2712" s="275"/>
      <c r="AR2712" s="275"/>
      <c r="AS2712" s="500"/>
      <c r="AT2712" s="275"/>
      <c r="AU2712" s="275"/>
      <c r="AV2712" s="275"/>
      <c r="AW2712" s="567"/>
      <c r="AX2712" s="567"/>
      <c r="AY2712" s="567"/>
      <c r="AZ2712" s="159"/>
      <c r="BA2712" s="159"/>
      <c r="BB2712" s="275"/>
      <c r="BC2712" s="159"/>
      <c r="BD2712" s="159"/>
      <c r="BE2712" s="275"/>
      <c r="BF2712" s="521"/>
    </row>
    <row r="2713" spans="1:84">
      <c r="A2713" s="149" t="s">
        <v>727</v>
      </c>
      <c r="B2713" s="151" t="s">
        <v>215</v>
      </c>
      <c r="C2713" s="151"/>
      <c r="D2713" s="151"/>
      <c r="E2713" s="374" t="s">
        <v>195</v>
      </c>
      <c r="F2713" s="592"/>
      <c r="G2713" s="159"/>
      <c r="H2713" s="159"/>
      <c r="I2713" s="275"/>
      <c r="J2713" s="159"/>
      <c r="K2713" s="159"/>
      <c r="L2713" s="275"/>
      <c r="M2713" s="159"/>
      <c r="N2713" s="159"/>
      <c r="O2713" s="275"/>
      <c r="P2713" s="159"/>
      <c r="Q2713" s="159"/>
      <c r="R2713" s="275"/>
      <c r="S2713" s="500"/>
      <c r="T2713" s="275"/>
      <c r="U2713" s="275"/>
      <c r="V2713" s="275"/>
      <c r="W2713" s="275"/>
      <c r="X2713" s="275"/>
      <c r="Y2713" s="275"/>
      <c r="Z2713" s="275"/>
      <c r="AA2713" s="275"/>
      <c r="AB2713" s="275"/>
      <c r="AC2713" s="275"/>
      <c r="AD2713" s="275"/>
      <c r="AE2713" s="275"/>
      <c r="AF2713" s="500"/>
      <c r="AG2713" s="275"/>
      <c r="AH2713" s="275"/>
      <c r="AI2713" s="275"/>
      <c r="AJ2713" s="275"/>
      <c r="AK2713" s="275"/>
      <c r="AL2713" s="275"/>
      <c r="AM2713" s="275"/>
      <c r="AN2713" s="275"/>
      <c r="AO2713" s="275"/>
      <c r="AP2713" s="275"/>
      <c r="AQ2713" s="275"/>
      <c r="AR2713" s="275"/>
      <c r="AS2713" s="500"/>
      <c r="AT2713" s="275"/>
      <c r="AU2713" s="275"/>
      <c r="AV2713" s="275"/>
      <c r="AW2713" s="567"/>
      <c r="AX2713" s="567"/>
      <c r="AY2713" s="567"/>
      <c r="AZ2713" s="159"/>
      <c r="BA2713" s="159"/>
      <c r="BB2713" s="275"/>
      <c r="BC2713" s="159"/>
      <c r="BD2713" s="159"/>
      <c r="BE2713" s="275"/>
      <c r="BF2713" s="521"/>
    </row>
    <row r="2714" spans="1:84">
      <c r="A2714" s="149"/>
      <c r="B2714" s="151"/>
      <c r="C2714" s="151"/>
      <c r="D2714" s="151"/>
      <c r="E2714" s="288" t="s">
        <v>77</v>
      </c>
      <c r="F2714" s="592">
        <v>30</v>
      </c>
      <c r="G2714" s="159"/>
      <c r="H2714" s="159">
        <v>13</v>
      </c>
      <c r="I2714" s="275">
        <f t="shared" ref="I2714:I2715" si="13397">SUM(G2714:H2714)</f>
        <v>13</v>
      </c>
      <c r="J2714" s="159"/>
      <c r="K2714" s="159">
        <v>4</v>
      </c>
      <c r="L2714" s="275">
        <f t="shared" ref="L2714:L2715" si="13398">SUM(J2714:K2714)</f>
        <v>4</v>
      </c>
      <c r="M2714" s="159"/>
      <c r="N2714" s="159">
        <v>2</v>
      </c>
      <c r="O2714" s="275">
        <f t="shared" ref="O2714:O2715" si="13399">SUM(M2714:N2714)</f>
        <v>2</v>
      </c>
      <c r="P2714" s="159"/>
      <c r="Q2714" s="159">
        <v>9</v>
      </c>
      <c r="R2714" s="275">
        <f t="shared" ref="R2714:R2715" si="13400">SUM(P2714:Q2714)</f>
        <v>9</v>
      </c>
      <c r="S2714" s="500"/>
      <c r="T2714" s="275"/>
      <c r="U2714" s="275">
        <v>5</v>
      </c>
      <c r="V2714" s="275">
        <f t="shared" ref="V2714:V2715" si="13401">SUM(T2714:U2714)</f>
        <v>5</v>
      </c>
      <c r="W2714" s="275"/>
      <c r="X2714" s="275"/>
      <c r="Y2714" s="275">
        <f t="shared" ref="Y2714:Y2715" si="13402">SUM(W2714:X2714)</f>
        <v>0</v>
      </c>
      <c r="Z2714" s="275"/>
      <c r="AA2714" s="275"/>
      <c r="AB2714" s="275">
        <f t="shared" ref="AB2714:AB2715" si="13403">SUM(Z2714:AA2714)</f>
        <v>0</v>
      </c>
      <c r="AC2714" s="275"/>
      <c r="AD2714" s="275"/>
      <c r="AE2714" s="275">
        <f t="shared" ref="AE2714:AE2715" si="13404">SUM(AC2714:AD2714)</f>
        <v>0</v>
      </c>
      <c r="AF2714" s="500"/>
      <c r="AG2714" s="275"/>
      <c r="AH2714" s="275"/>
      <c r="AI2714" s="275">
        <f t="shared" ref="AI2714:AI2715" si="13405">SUM(AG2714:AH2714)</f>
        <v>0</v>
      </c>
      <c r="AJ2714" s="275"/>
      <c r="AK2714" s="275"/>
      <c r="AL2714" s="275">
        <f t="shared" ref="AL2714:AL2715" si="13406">SUM(AJ2714:AK2714)</f>
        <v>0</v>
      </c>
      <c r="AM2714" s="275"/>
      <c r="AN2714" s="275"/>
      <c r="AO2714" s="275">
        <f t="shared" ref="AO2714:AO2715" si="13407">SUM(AM2714:AN2714)</f>
        <v>0</v>
      </c>
      <c r="AP2714" s="275"/>
      <c r="AQ2714" s="275"/>
      <c r="AR2714" s="275">
        <f t="shared" ref="AR2714:AR2715" si="13408">SUM(AP2714:AQ2714)</f>
        <v>0</v>
      </c>
      <c r="AS2714" s="500"/>
      <c r="AT2714" s="275"/>
      <c r="AU2714" s="275"/>
      <c r="AV2714" s="275">
        <f t="shared" ref="AV2714:AV2715" si="13409">SUM(AT2714:AU2714)</f>
        <v>0</v>
      </c>
      <c r="AW2714" s="567">
        <f t="shared" ref="AW2714:AW2715" si="13410">SUM(G2714,J2714,M2714,P2714,T2714,W2714,Z2714,AC2714,AG2714,AJ2714,AM2714,AP2714,AT2714)</f>
        <v>0</v>
      </c>
      <c r="AX2714" s="567">
        <f t="shared" ref="AX2714:AX2715" si="13411">SUM(H2714,K2714,N2714,Q2714,U2714,X2714,AA2714,AD2714,AH2714,AK2714,AN2714,AQ2714,AU2714)</f>
        <v>33</v>
      </c>
      <c r="AY2714" s="567">
        <f t="shared" ref="AY2714:AY2715" si="13412">SUM(I2714,L2714,O2714,R2714,V2714,Y2714,AB2714,AE2714,AI2714,AL2714,AO2714,AR2714,AV2714)</f>
        <v>33</v>
      </c>
      <c r="AZ2714" s="159"/>
      <c r="BA2714" s="159">
        <v>4</v>
      </c>
      <c r="BB2714" s="275">
        <f t="shared" ref="BB2714:BB2715" si="13413">SUM(AZ2714:BA2714)</f>
        <v>4</v>
      </c>
      <c r="BC2714" s="275"/>
      <c r="BD2714" s="275">
        <v>0</v>
      </c>
      <c r="BE2714" s="275">
        <f t="shared" ref="BE2714:BE2715" si="13414">SUM(BC2714:BD2714)</f>
        <v>0</v>
      </c>
      <c r="BF2714" s="521"/>
      <c r="BG2714" s="605">
        <f>SUM(F2714,S2714,AF2714,AS2714)</f>
        <v>30</v>
      </c>
      <c r="BH2714" s="533">
        <f>SUM(G2714,T2714,AG2714)</f>
        <v>0</v>
      </c>
      <c r="BI2714" s="533">
        <f t="shared" ref="BI2714:BI2715" si="13415">SUM(H2714,U2714,AH2714)</f>
        <v>18</v>
      </c>
      <c r="BJ2714" s="533">
        <f t="shared" ref="BJ2714:BJ2715" si="13416">SUM(I2714,V2714,AI2714)</f>
        <v>18</v>
      </c>
      <c r="BK2714" s="533">
        <f t="shared" ref="BK2714:BK2715" si="13417">SUM(J2714,W2714,AJ2714)</f>
        <v>0</v>
      </c>
      <c r="BL2714" s="533">
        <f t="shared" ref="BL2714:BL2715" si="13418">SUM(K2714,X2714,AK2714)</f>
        <v>4</v>
      </c>
      <c r="BM2714" s="533">
        <f t="shared" ref="BM2714:BM2715" si="13419">SUM(L2714,Y2714,AL2714)</f>
        <v>4</v>
      </c>
      <c r="BN2714" s="533">
        <f>SUM(M2714,Z2714,AM2714)</f>
        <v>0</v>
      </c>
      <c r="BO2714" s="533">
        <f t="shared" ref="BO2714:BO2715" si="13420">SUM(N2714,AA2714,AN2714)</f>
        <v>2</v>
      </c>
      <c r="BP2714" s="533">
        <f t="shared" ref="BP2714:BP2715" si="13421">SUM(O2714,AB2714,AO2714)</f>
        <v>2</v>
      </c>
      <c r="BQ2714" s="533">
        <f t="shared" ref="BQ2714:BQ2715" si="13422">SUM(P2714,AC2714,AP2714)</f>
        <v>0</v>
      </c>
      <c r="BR2714" s="533">
        <f t="shared" ref="BR2714:BR2715" si="13423">SUM(Q2714,AD2714,AQ2714)</f>
        <v>9</v>
      </c>
      <c r="BS2714" s="533">
        <f t="shared" ref="BS2714:BS2715" si="13424">SUM(R2714,AE2714,AR2714)</f>
        <v>9</v>
      </c>
      <c r="BT2714" s="533">
        <f>AT2714</f>
        <v>0</v>
      </c>
      <c r="BU2714" s="533">
        <f t="shared" ref="BU2714:BU2715" si="13425">AU2714</f>
        <v>0</v>
      </c>
      <c r="BV2714" s="533">
        <f t="shared" ref="BV2714:BV2715" si="13426">AV2714</f>
        <v>0</v>
      </c>
      <c r="BW2714" s="536">
        <f>SUM(BH2714,BK2714,BN2714,BQ2714,BT2714)</f>
        <v>0</v>
      </c>
      <c r="BX2714" s="536">
        <f t="shared" ref="BX2714:BX2715" si="13427">SUM(BI2714,BL2714,BO2714,BR2714,BU2714)</f>
        <v>33</v>
      </c>
      <c r="BY2714" s="536">
        <f t="shared" ref="BY2714:BY2715" si="13428">SUM(BJ2714,BM2714,BP2714,BS2714,BV2714)</f>
        <v>33</v>
      </c>
      <c r="BZ2714" t="s">
        <v>74</v>
      </c>
      <c r="CA2714" s="553">
        <f>AZ2714</f>
        <v>0</v>
      </c>
      <c r="CB2714" s="553">
        <f t="shared" ref="CB2714:CB2715" si="13429">BA2714</f>
        <v>4</v>
      </c>
      <c r="CC2714" s="553">
        <f t="shared" ref="CC2714:CC2715" si="13430">BB2714</f>
        <v>4</v>
      </c>
      <c r="CD2714" s="553">
        <f>BC2714</f>
        <v>0</v>
      </c>
      <c r="CE2714" s="553">
        <f t="shared" ref="CE2714:CE2715" si="13431">BD2714</f>
        <v>0</v>
      </c>
      <c r="CF2714" s="553">
        <f t="shared" ref="CF2714:CF2715" si="13432">BE2714</f>
        <v>0</v>
      </c>
    </row>
    <row r="2715" spans="1:84">
      <c r="A2715" s="149"/>
      <c r="B2715" s="151"/>
      <c r="C2715" s="151"/>
      <c r="D2715" s="151"/>
      <c r="E2715" s="288" t="s">
        <v>78</v>
      </c>
      <c r="F2715" s="592">
        <v>30</v>
      </c>
      <c r="G2715" s="159"/>
      <c r="H2715" s="159">
        <v>8</v>
      </c>
      <c r="I2715" s="275">
        <f t="shared" si="13397"/>
        <v>8</v>
      </c>
      <c r="J2715" s="159"/>
      <c r="K2715" s="159">
        <v>3</v>
      </c>
      <c r="L2715" s="275">
        <f t="shared" si="13398"/>
        <v>3</v>
      </c>
      <c r="M2715" s="159"/>
      <c r="N2715" s="159">
        <v>2</v>
      </c>
      <c r="O2715" s="275">
        <f t="shared" si="13399"/>
        <v>2</v>
      </c>
      <c r="P2715" s="159"/>
      <c r="Q2715" s="159">
        <v>10</v>
      </c>
      <c r="R2715" s="275">
        <f t="shared" si="13400"/>
        <v>10</v>
      </c>
      <c r="S2715" s="500"/>
      <c r="T2715" s="275"/>
      <c r="U2715" s="275">
        <v>4</v>
      </c>
      <c r="V2715" s="275">
        <f t="shared" si="13401"/>
        <v>4</v>
      </c>
      <c r="W2715" s="275"/>
      <c r="X2715" s="275"/>
      <c r="Y2715" s="275">
        <f t="shared" si="13402"/>
        <v>0</v>
      </c>
      <c r="Z2715" s="275"/>
      <c r="AA2715" s="275"/>
      <c r="AB2715" s="275">
        <f t="shared" si="13403"/>
        <v>0</v>
      </c>
      <c r="AC2715" s="275"/>
      <c r="AD2715" s="275"/>
      <c r="AE2715" s="275">
        <f t="shared" si="13404"/>
        <v>0</v>
      </c>
      <c r="AF2715" s="500"/>
      <c r="AG2715" s="275"/>
      <c r="AH2715" s="275"/>
      <c r="AI2715" s="275">
        <f t="shared" si="13405"/>
        <v>0</v>
      </c>
      <c r="AJ2715" s="275"/>
      <c r="AK2715" s="275"/>
      <c r="AL2715" s="275">
        <f t="shared" si="13406"/>
        <v>0</v>
      </c>
      <c r="AM2715" s="275"/>
      <c r="AN2715" s="275"/>
      <c r="AO2715" s="275">
        <f t="shared" si="13407"/>
        <v>0</v>
      </c>
      <c r="AP2715" s="275"/>
      <c r="AQ2715" s="275"/>
      <c r="AR2715" s="275">
        <f t="shared" si="13408"/>
        <v>0</v>
      </c>
      <c r="AS2715" s="500"/>
      <c r="AT2715" s="275"/>
      <c r="AU2715" s="275"/>
      <c r="AV2715" s="275">
        <f t="shared" si="13409"/>
        <v>0</v>
      </c>
      <c r="AW2715" s="567">
        <f t="shared" si="13410"/>
        <v>0</v>
      </c>
      <c r="AX2715" s="567">
        <f t="shared" si="13411"/>
        <v>27</v>
      </c>
      <c r="AY2715" s="567">
        <f t="shared" si="13412"/>
        <v>27</v>
      </c>
      <c r="AZ2715" s="159"/>
      <c r="BA2715" s="159">
        <v>1</v>
      </c>
      <c r="BB2715" s="275">
        <f t="shared" si="13413"/>
        <v>1</v>
      </c>
      <c r="BC2715" s="275"/>
      <c r="BD2715" s="275">
        <v>1</v>
      </c>
      <c r="BE2715" s="275">
        <f t="shared" si="13414"/>
        <v>1</v>
      </c>
      <c r="BF2715" s="521"/>
      <c r="BG2715" s="605">
        <f>SUM(F2715,S2715,AF2715,AS2715)</f>
        <v>30</v>
      </c>
      <c r="BH2715" s="533">
        <f>SUM(G2715,T2715,AG2715)</f>
        <v>0</v>
      </c>
      <c r="BI2715" s="533">
        <f t="shared" si="13415"/>
        <v>12</v>
      </c>
      <c r="BJ2715" s="533">
        <f t="shared" si="13416"/>
        <v>12</v>
      </c>
      <c r="BK2715" s="533">
        <f t="shared" si="13417"/>
        <v>0</v>
      </c>
      <c r="BL2715" s="533">
        <f t="shared" si="13418"/>
        <v>3</v>
      </c>
      <c r="BM2715" s="533">
        <f t="shared" si="13419"/>
        <v>3</v>
      </c>
      <c r="BN2715" s="533">
        <f>SUM(M2715,Z2715,AM2715)</f>
        <v>0</v>
      </c>
      <c r="BO2715" s="533">
        <f t="shared" si="13420"/>
        <v>2</v>
      </c>
      <c r="BP2715" s="533">
        <f t="shared" si="13421"/>
        <v>2</v>
      </c>
      <c r="BQ2715" s="533">
        <f t="shared" si="13422"/>
        <v>0</v>
      </c>
      <c r="BR2715" s="533">
        <f t="shared" si="13423"/>
        <v>10</v>
      </c>
      <c r="BS2715" s="533">
        <f t="shared" si="13424"/>
        <v>10</v>
      </c>
      <c r="BT2715" s="533">
        <f>AT2715</f>
        <v>0</v>
      </c>
      <c r="BU2715" s="533">
        <f t="shared" si="13425"/>
        <v>0</v>
      </c>
      <c r="BV2715" s="533">
        <f t="shared" si="13426"/>
        <v>0</v>
      </c>
      <c r="BW2715" s="536">
        <f>SUM(BH2715,BK2715,BN2715,BQ2715,BT2715)</f>
        <v>0</v>
      </c>
      <c r="BX2715" s="536">
        <f t="shared" si="13427"/>
        <v>27</v>
      </c>
      <c r="BY2715" s="536">
        <f t="shared" si="13428"/>
        <v>27</v>
      </c>
      <c r="BZ2715" t="s">
        <v>74</v>
      </c>
      <c r="CA2715" s="553">
        <f>AZ2715</f>
        <v>0</v>
      </c>
      <c r="CB2715" s="553">
        <f t="shared" si="13429"/>
        <v>1</v>
      </c>
      <c r="CC2715" s="553">
        <f t="shared" si="13430"/>
        <v>1</v>
      </c>
      <c r="CD2715" s="553">
        <f>BC2715</f>
        <v>0</v>
      </c>
      <c r="CE2715" s="553">
        <f t="shared" si="13431"/>
        <v>1</v>
      </c>
      <c r="CF2715" s="553">
        <f t="shared" si="13432"/>
        <v>1</v>
      </c>
    </row>
    <row r="2716" spans="1:84">
      <c r="A2716" s="149"/>
      <c r="B2716" s="151"/>
      <c r="C2716" s="151"/>
      <c r="D2716" s="151"/>
      <c r="E2716" s="288"/>
      <c r="F2716" s="592"/>
      <c r="G2716" s="159"/>
      <c r="H2716" s="159"/>
      <c r="I2716" s="275"/>
      <c r="J2716" s="159"/>
      <c r="K2716" s="159"/>
      <c r="L2716" s="275"/>
      <c r="M2716" s="159"/>
      <c r="N2716" s="159"/>
      <c r="O2716" s="275"/>
      <c r="P2716" s="159"/>
      <c r="Q2716" s="159"/>
      <c r="R2716" s="275"/>
      <c r="S2716" s="500"/>
      <c r="T2716" s="275"/>
      <c r="U2716" s="275"/>
      <c r="V2716" s="275"/>
      <c r="W2716" s="275"/>
      <c r="X2716" s="275"/>
      <c r="Y2716" s="275"/>
      <c r="Z2716" s="275"/>
      <c r="AA2716" s="275"/>
      <c r="AB2716" s="275"/>
      <c r="AC2716" s="275"/>
      <c r="AD2716" s="275"/>
      <c r="AE2716" s="275"/>
      <c r="AF2716" s="500"/>
      <c r="AG2716" s="275"/>
      <c r="AH2716" s="275"/>
      <c r="AI2716" s="275"/>
      <c r="AJ2716" s="275"/>
      <c r="AK2716" s="275"/>
      <c r="AL2716" s="275"/>
      <c r="AM2716" s="275"/>
      <c r="AN2716" s="275"/>
      <c r="AO2716" s="275"/>
      <c r="AP2716" s="275"/>
      <c r="AQ2716" s="275"/>
      <c r="AR2716" s="275"/>
      <c r="AS2716" s="500"/>
      <c r="AT2716" s="275"/>
      <c r="AU2716" s="275"/>
      <c r="AV2716" s="275"/>
      <c r="AW2716" s="567"/>
      <c r="AX2716" s="567"/>
      <c r="AY2716" s="567"/>
      <c r="AZ2716" s="159"/>
      <c r="BA2716" s="159"/>
      <c r="BB2716" s="275"/>
      <c r="BC2716" s="159"/>
      <c r="BD2716" s="159"/>
      <c r="BE2716" s="275"/>
      <c r="BF2716" s="521"/>
    </row>
    <row r="2717" spans="1:84">
      <c r="A2717" s="149" t="s">
        <v>727</v>
      </c>
      <c r="B2717" s="151" t="s">
        <v>211</v>
      </c>
      <c r="C2717" s="151"/>
      <c r="D2717" s="151"/>
      <c r="E2717" s="374" t="s">
        <v>195</v>
      </c>
      <c r="F2717" s="592"/>
      <c r="G2717" s="159"/>
      <c r="H2717" s="159"/>
      <c r="I2717" s="275"/>
      <c r="J2717" s="159"/>
      <c r="K2717" s="159"/>
      <c r="L2717" s="275"/>
      <c r="M2717" s="159"/>
      <c r="N2717" s="159"/>
      <c r="O2717" s="275"/>
      <c r="P2717" s="159"/>
      <c r="Q2717" s="159"/>
      <c r="R2717" s="275"/>
      <c r="S2717" s="500"/>
      <c r="T2717" s="275"/>
      <c r="U2717" s="275"/>
      <c r="V2717" s="275"/>
      <c r="W2717" s="275"/>
      <c r="X2717" s="275"/>
      <c r="Y2717" s="275"/>
      <c r="Z2717" s="275"/>
      <c r="AA2717" s="275"/>
      <c r="AB2717" s="275"/>
      <c r="AC2717" s="275"/>
      <c r="AD2717" s="275"/>
      <c r="AE2717" s="275"/>
      <c r="AF2717" s="500"/>
      <c r="AG2717" s="275"/>
      <c r="AH2717" s="275"/>
      <c r="AI2717" s="275"/>
      <c r="AJ2717" s="275"/>
      <c r="AK2717" s="275"/>
      <c r="AL2717" s="275"/>
      <c r="AM2717" s="275"/>
      <c r="AN2717" s="275"/>
      <c r="AO2717" s="275"/>
      <c r="AP2717" s="275"/>
      <c r="AQ2717" s="275"/>
      <c r="AR2717" s="275"/>
      <c r="AS2717" s="500"/>
      <c r="AT2717" s="275"/>
      <c r="AU2717" s="275"/>
      <c r="AV2717" s="275"/>
      <c r="AW2717" s="567"/>
      <c r="AX2717" s="567"/>
      <c r="AY2717" s="567"/>
      <c r="AZ2717" s="159"/>
      <c r="BA2717" s="159"/>
      <c r="BB2717" s="275"/>
      <c r="BC2717" s="159"/>
      <c r="BD2717" s="159"/>
      <c r="BE2717" s="275"/>
      <c r="BF2717" s="521"/>
    </row>
    <row r="2718" spans="1:84">
      <c r="A2718" s="149"/>
      <c r="B2718" s="151"/>
      <c r="C2718" s="151"/>
      <c r="D2718" s="151"/>
      <c r="E2718" s="288" t="s">
        <v>77</v>
      </c>
      <c r="F2718" s="592">
        <v>30</v>
      </c>
      <c r="G2718" s="159"/>
      <c r="H2718" s="159">
        <v>13</v>
      </c>
      <c r="I2718" s="275">
        <f t="shared" ref="I2718:I2719" si="13433">SUM(G2718:H2718)</f>
        <v>13</v>
      </c>
      <c r="J2718" s="159"/>
      <c r="K2718" s="159">
        <v>5</v>
      </c>
      <c r="L2718" s="275">
        <f t="shared" ref="L2718:L2719" si="13434">SUM(J2718:K2718)</f>
        <v>5</v>
      </c>
      <c r="M2718" s="159"/>
      <c r="N2718" s="159">
        <v>2</v>
      </c>
      <c r="O2718" s="275">
        <f t="shared" ref="O2718:O2719" si="13435">SUM(M2718:N2718)</f>
        <v>2</v>
      </c>
      <c r="P2718" s="159"/>
      <c r="Q2718" s="159">
        <v>10</v>
      </c>
      <c r="R2718" s="275">
        <f t="shared" ref="R2718:R2719" si="13436">SUM(P2718:Q2718)</f>
        <v>10</v>
      </c>
      <c r="S2718" s="500"/>
      <c r="T2718" s="275"/>
      <c r="U2718" s="275">
        <v>2</v>
      </c>
      <c r="V2718" s="275">
        <f t="shared" ref="V2718:V2719" si="13437">SUM(T2718:U2718)</f>
        <v>2</v>
      </c>
      <c r="W2718" s="275"/>
      <c r="X2718" s="275"/>
      <c r="Y2718" s="275">
        <f t="shared" ref="Y2718:Y2719" si="13438">SUM(W2718:X2718)</f>
        <v>0</v>
      </c>
      <c r="Z2718" s="275"/>
      <c r="AA2718" s="275"/>
      <c r="AB2718" s="275">
        <f t="shared" ref="AB2718:AB2719" si="13439">SUM(Z2718:AA2718)</f>
        <v>0</v>
      </c>
      <c r="AC2718" s="275"/>
      <c r="AD2718" s="275"/>
      <c r="AE2718" s="275">
        <f t="shared" ref="AE2718:AE2719" si="13440">SUM(AC2718:AD2718)</f>
        <v>0</v>
      </c>
      <c r="AF2718" s="500"/>
      <c r="AG2718" s="275"/>
      <c r="AH2718" s="275"/>
      <c r="AI2718" s="275">
        <f t="shared" ref="AI2718:AI2719" si="13441">SUM(AG2718:AH2718)</f>
        <v>0</v>
      </c>
      <c r="AJ2718" s="275"/>
      <c r="AK2718" s="275"/>
      <c r="AL2718" s="275">
        <f t="shared" ref="AL2718:AL2719" si="13442">SUM(AJ2718:AK2718)</f>
        <v>0</v>
      </c>
      <c r="AM2718" s="275"/>
      <c r="AN2718" s="275"/>
      <c r="AO2718" s="275">
        <f t="shared" ref="AO2718:AO2719" si="13443">SUM(AM2718:AN2718)</f>
        <v>0</v>
      </c>
      <c r="AP2718" s="275"/>
      <c r="AQ2718" s="275"/>
      <c r="AR2718" s="275">
        <f t="shared" ref="AR2718:AR2719" si="13444">SUM(AP2718:AQ2718)</f>
        <v>0</v>
      </c>
      <c r="AS2718" s="500"/>
      <c r="AT2718" s="275"/>
      <c r="AU2718" s="275"/>
      <c r="AV2718" s="275">
        <f t="shared" ref="AV2718:AV2719" si="13445">SUM(AT2718:AU2718)</f>
        <v>0</v>
      </c>
      <c r="AW2718" s="567">
        <f t="shared" ref="AW2718:AW2719" si="13446">SUM(G2718,J2718,M2718,P2718,T2718,W2718,Z2718,AC2718,AG2718,AJ2718,AM2718,AP2718,AT2718)</f>
        <v>0</v>
      </c>
      <c r="AX2718" s="567">
        <f t="shared" ref="AX2718:AX2719" si="13447">SUM(H2718,K2718,N2718,Q2718,U2718,X2718,AA2718,AD2718,AH2718,AK2718,AN2718,AQ2718,AU2718)</f>
        <v>32</v>
      </c>
      <c r="AY2718" s="567">
        <f t="shared" ref="AY2718:AY2719" si="13448">SUM(I2718,L2718,O2718,R2718,V2718,Y2718,AB2718,AE2718,AI2718,AL2718,AO2718,AR2718,AV2718)</f>
        <v>32</v>
      </c>
      <c r="AZ2718" s="159"/>
      <c r="BA2718" s="159">
        <v>2</v>
      </c>
      <c r="BB2718" s="275">
        <f t="shared" ref="BB2718:BB2719" si="13449">SUM(AZ2718:BA2718)</f>
        <v>2</v>
      </c>
      <c r="BC2718" s="275"/>
      <c r="BD2718" s="275"/>
      <c r="BE2718" s="275">
        <f t="shared" ref="BE2718:BE2719" si="13450">SUM(BC2718:BD2718)</f>
        <v>0</v>
      </c>
      <c r="BF2718" s="521"/>
      <c r="BG2718" s="605">
        <f>SUM(F2718,S2718,AF2718,AS2718)</f>
        <v>30</v>
      </c>
      <c r="BH2718" s="533">
        <f>SUM(G2718,T2718,AG2718)</f>
        <v>0</v>
      </c>
      <c r="BI2718" s="533">
        <f t="shared" ref="BI2718:BI2719" si="13451">SUM(H2718,U2718,AH2718)</f>
        <v>15</v>
      </c>
      <c r="BJ2718" s="533">
        <f t="shared" ref="BJ2718:BJ2719" si="13452">SUM(I2718,V2718,AI2718)</f>
        <v>15</v>
      </c>
      <c r="BK2718" s="533">
        <f t="shared" ref="BK2718:BK2719" si="13453">SUM(J2718,W2718,AJ2718)</f>
        <v>0</v>
      </c>
      <c r="BL2718" s="533">
        <f t="shared" ref="BL2718:BL2719" si="13454">SUM(K2718,X2718,AK2718)</f>
        <v>5</v>
      </c>
      <c r="BM2718" s="533">
        <f t="shared" ref="BM2718:BM2719" si="13455">SUM(L2718,Y2718,AL2718)</f>
        <v>5</v>
      </c>
      <c r="BN2718" s="533">
        <f>SUM(M2718,Z2718,AM2718)</f>
        <v>0</v>
      </c>
      <c r="BO2718" s="533">
        <f t="shared" ref="BO2718:BO2719" si="13456">SUM(N2718,AA2718,AN2718)</f>
        <v>2</v>
      </c>
      <c r="BP2718" s="533">
        <f t="shared" ref="BP2718:BP2719" si="13457">SUM(O2718,AB2718,AO2718)</f>
        <v>2</v>
      </c>
      <c r="BQ2718" s="533">
        <f t="shared" ref="BQ2718:BQ2719" si="13458">SUM(P2718,AC2718,AP2718)</f>
        <v>0</v>
      </c>
      <c r="BR2718" s="533">
        <f t="shared" ref="BR2718:BR2719" si="13459">SUM(Q2718,AD2718,AQ2718)</f>
        <v>10</v>
      </c>
      <c r="BS2718" s="533">
        <f t="shared" ref="BS2718:BS2719" si="13460">SUM(R2718,AE2718,AR2718)</f>
        <v>10</v>
      </c>
      <c r="BT2718" s="533">
        <f>AT2718</f>
        <v>0</v>
      </c>
      <c r="BU2718" s="533">
        <f t="shared" ref="BU2718:BU2719" si="13461">AU2718</f>
        <v>0</v>
      </c>
      <c r="BV2718" s="533">
        <f t="shared" ref="BV2718:BV2719" si="13462">AV2718</f>
        <v>0</v>
      </c>
      <c r="BW2718" s="536">
        <f>SUM(BH2718,BK2718,BN2718,BQ2718,BT2718)</f>
        <v>0</v>
      </c>
      <c r="BX2718" s="536">
        <f t="shared" ref="BX2718:BX2719" si="13463">SUM(BI2718,BL2718,BO2718,BR2718,BU2718)</f>
        <v>32</v>
      </c>
      <c r="BY2718" s="536">
        <f t="shared" ref="BY2718:BY2719" si="13464">SUM(BJ2718,BM2718,BP2718,BS2718,BV2718)</f>
        <v>32</v>
      </c>
      <c r="BZ2718" t="s">
        <v>74</v>
      </c>
      <c r="CA2718" s="553">
        <f>AZ2718</f>
        <v>0</v>
      </c>
      <c r="CB2718" s="553">
        <f t="shared" ref="CB2718:CB2719" si="13465">BA2718</f>
        <v>2</v>
      </c>
      <c r="CC2718" s="553">
        <f t="shared" ref="CC2718:CC2719" si="13466">BB2718</f>
        <v>2</v>
      </c>
      <c r="CD2718" s="553">
        <f>BC2718</f>
        <v>0</v>
      </c>
      <c r="CE2718" s="553">
        <f t="shared" ref="CE2718:CE2719" si="13467">BD2718</f>
        <v>0</v>
      </c>
      <c r="CF2718" s="553">
        <f t="shared" ref="CF2718:CF2719" si="13468">BE2718</f>
        <v>0</v>
      </c>
    </row>
    <row r="2719" spans="1:84">
      <c r="A2719" s="149"/>
      <c r="B2719" s="151"/>
      <c r="C2719" s="151"/>
      <c r="D2719" s="151"/>
      <c r="E2719" s="288" t="s">
        <v>78</v>
      </c>
      <c r="F2719" s="592">
        <v>30</v>
      </c>
      <c r="G2719" s="159"/>
      <c r="H2719" s="159">
        <v>9</v>
      </c>
      <c r="I2719" s="275">
        <f t="shared" si="13433"/>
        <v>9</v>
      </c>
      <c r="J2719" s="159"/>
      <c r="K2719" s="159">
        <v>1</v>
      </c>
      <c r="L2719" s="275">
        <f t="shared" si="13434"/>
        <v>1</v>
      </c>
      <c r="M2719" s="159"/>
      <c r="N2719" s="159">
        <v>1</v>
      </c>
      <c r="O2719" s="275">
        <f t="shared" si="13435"/>
        <v>1</v>
      </c>
      <c r="P2719" s="159"/>
      <c r="Q2719" s="159">
        <v>8</v>
      </c>
      <c r="R2719" s="275">
        <f t="shared" si="13436"/>
        <v>8</v>
      </c>
      <c r="S2719" s="500"/>
      <c r="T2719" s="275"/>
      <c r="U2719" s="275">
        <v>4</v>
      </c>
      <c r="V2719" s="275">
        <f t="shared" si="13437"/>
        <v>4</v>
      </c>
      <c r="W2719" s="275"/>
      <c r="X2719" s="275"/>
      <c r="Y2719" s="275">
        <f t="shared" si="13438"/>
        <v>0</v>
      </c>
      <c r="Z2719" s="275"/>
      <c r="AA2719" s="275"/>
      <c r="AB2719" s="275">
        <f t="shared" si="13439"/>
        <v>0</v>
      </c>
      <c r="AC2719" s="275"/>
      <c r="AD2719" s="275"/>
      <c r="AE2719" s="275">
        <f t="shared" si="13440"/>
        <v>0</v>
      </c>
      <c r="AF2719" s="500"/>
      <c r="AG2719" s="275"/>
      <c r="AH2719" s="275"/>
      <c r="AI2719" s="275">
        <f t="shared" si="13441"/>
        <v>0</v>
      </c>
      <c r="AJ2719" s="275"/>
      <c r="AK2719" s="275"/>
      <c r="AL2719" s="275">
        <f t="shared" si="13442"/>
        <v>0</v>
      </c>
      <c r="AM2719" s="275"/>
      <c r="AN2719" s="275"/>
      <c r="AO2719" s="275">
        <f t="shared" si="13443"/>
        <v>0</v>
      </c>
      <c r="AP2719" s="275"/>
      <c r="AQ2719" s="275"/>
      <c r="AR2719" s="275">
        <f t="shared" si="13444"/>
        <v>0</v>
      </c>
      <c r="AS2719" s="500"/>
      <c r="AT2719" s="275"/>
      <c r="AU2719" s="275"/>
      <c r="AV2719" s="275">
        <f t="shared" si="13445"/>
        <v>0</v>
      </c>
      <c r="AW2719" s="567">
        <f t="shared" si="13446"/>
        <v>0</v>
      </c>
      <c r="AX2719" s="567">
        <f t="shared" si="13447"/>
        <v>23</v>
      </c>
      <c r="AY2719" s="567">
        <f t="shared" si="13448"/>
        <v>23</v>
      </c>
      <c r="AZ2719" s="159"/>
      <c r="BA2719" s="159">
        <v>2</v>
      </c>
      <c r="BB2719" s="275">
        <f t="shared" si="13449"/>
        <v>2</v>
      </c>
      <c r="BC2719" s="275"/>
      <c r="BD2719" s="275"/>
      <c r="BE2719" s="275">
        <f t="shared" si="13450"/>
        <v>0</v>
      </c>
      <c r="BF2719" s="521"/>
      <c r="BG2719" s="605">
        <f>SUM(F2719,S2719,AF2719,AS2719)</f>
        <v>30</v>
      </c>
      <c r="BH2719" s="533">
        <f>SUM(G2719,T2719,AG2719)</f>
        <v>0</v>
      </c>
      <c r="BI2719" s="533">
        <f t="shared" si="13451"/>
        <v>13</v>
      </c>
      <c r="BJ2719" s="533">
        <f t="shared" si="13452"/>
        <v>13</v>
      </c>
      <c r="BK2719" s="533">
        <f t="shared" si="13453"/>
        <v>0</v>
      </c>
      <c r="BL2719" s="533">
        <f t="shared" si="13454"/>
        <v>1</v>
      </c>
      <c r="BM2719" s="533">
        <f t="shared" si="13455"/>
        <v>1</v>
      </c>
      <c r="BN2719" s="533">
        <f>SUM(M2719,Z2719,AM2719)</f>
        <v>0</v>
      </c>
      <c r="BO2719" s="533">
        <f t="shared" si="13456"/>
        <v>1</v>
      </c>
      <c r="BP2719" s="533">
        <f t="shared" si="13457"/>
        <v>1</v>
      </c>
      <c r="BQ2719" s="533">
        <f t="shared" si="13458"/>
        <v>0</v>
      </c>
      <c r="BR2719" s="533">
        <f t="shared" si="13459"/>
        <v>8</v>
      </c>
      <c r="BS2719" s="533">
        <f t="shared" si="13460"/>
        <v>8</v>
      </c>
      <c r="BT2719" s="533">
        <f>AT2719</f>
        <v>0</v>
      </c>
      <c r="BU2719" s="533">
        <f t="shared" si="13461"/>
        <v>0</v>
      </c>
      <c r="BV2719" s="533">
        <f t="shared" si="13462"/>
        <v>0</v>
      </c>
      <c r="BW2719" s="536">
        <f>SUM(BH2719,BK2719,BN2719,BQ2719,BT2719)</f>
        <v>0</v>
      </c>
      <c r="BX2719" s="536">
        <f t="shared" si="13463"/>
        <v>23</v>
      </c>
      <c r="BY2719" s="536">
        <f t="shared" si="13464"/>
        <v>23</v>
      </c>
      <c r="BZ2719" t="s">
        <v>74</v>
      </c>
      <c r="CA2719" s="553">
        <f>AZ2719</f>
        <v>0</v>
      </c>
      <c r="CB2719" s="553">
        <f t="shared" si="13465"/>
        <v>2</v>
      </c>
      <c r="CC2719" s="553">
        <f t="shared" si="13466"/>
        <v>2</v>
      </c>
      <c r="CD2719" s="553">
        <f>BC2719</f>
        <v>0</v>
      </c>
      <c r="CE2719" s="553">
        <f t="shared" si="13467"/>
        <v>0</v>
      </c>
      <c r="CF2719" s="553">
        <f t="shared" si="13468"/>
        <v>0</v>
      </c>
    </row>
    <row r="2720" spans="1:84">
      <c r="A2720" s="149"/>
      <c r="B2720" s="151"/>
      <c r="C2720" s="151"/>
      <c r="D2720" s="151"/>
      <c r="E2720" s="288"/>
      <c r="F2720" s="592"/>
      <c r="G2720" s="159"/>
      <c r="H2720" s="159"/>
      <c r="I2720" s="275"/>
      <c r="J2720" s="159"/>
      <c r="K2720" s="159"/>
      <c r="L2720" s="275"/>
      <c r="M2720" s="159"/>
      <c r="N2720" s="159"/>
      <c r="O2720" s="275"/>
      <c r="P2720" s="159"/>
      <c r="Q2720" s="159"/>
      <c r="R2720" s="275"/>
      <c r="S2720" s="500"/>
      <c r="T2720" s="275"/>
      <c r="U2720" s="275"/>
      <c r="V2720" s="275"/>
      <c r="W2720" s="275"/>
      <c r="X2720" s="275"/>
      <c r="Y2720" s="275"/>
      <c r="Z2720" s="275"/>
      <c r="AA2720" s="275"/>
      <c r="AB2720" s="275"/>
      <c r="AC2720" s="275"/>
      <c r="AD2720" s="275"/>
      <c r="AE2720" s="275"/>
      <c r="AF2720" s="500"/>
      <c r="AG2720" s="275"/>
      <c r="AH2720" s="275"/>
      <c r="AI2720" s="275"/>
      <c r="AJ2720" s="275"/>
      <c r="AK2720" s="275"/>
      <c r="AL2720" s="275"/>
      <c r="AM2720" s="275"/>
      <c r="AN2720" s="275"/>
      <c r="AO2720" s="275"/>
      <c r="AP2720" s="275"/>
      <c r="AQ2720" s="275"/>
      <c r="AR2720" s="275"/>
      <c r="AS2720" s="500"/>
      <c r="AT2720" s="275"/>
      <c r="AU2720" s="275"/>
      <c r="AV2720" s="275"/>
      <c r="AW2720" s="567"/>
      <c r="AX2720" s="567"/>
      <c r="AY2720" s="567"/>
      <c r="AZ2720" s="159"/>
      <c r="BA2720" s="159"/>
      <c r="BB2720" s="275"/>
      <c r="BC2720" s="159"/>
      <c r="BD2720" s="159"/>
      <c r="BE2720" s="275"/>
      <c r="BF2720" s="521"/>
    </row>
    <row r="2721" spans="1:84">
      <c r="A2721" s="149" t="s">
        <v>727</v>
      </c>
      <c r="B2721" s="151" t="s">
        <v>726</v>
      </c>
      <c r="C2721" s="151"/>
      <c r="D2721" s="151"/>
      <c r="E2721" s="374" t="s">
        <v>195</v>
      </c>
      <c r="F2721" s="592"/>
      <c r="G2721" s="159"/>
      <c r="H2721" s="159"/>
      <c r="I2721" s="275"/>
      <c r="J2721" s="159"/>
      <c r="K2721" s="159"/>
      <c r="L2721" s="275"/>
      <c r="M2721" s="159"/>
      <c r="N2721" s="159"/>
      <c r="O2721" s="275"/>
      <c r="P2721" s="159"/>
      <c r="Q2721" s="159"/>
      <c r="R2721" s="275"/>
      <c r="S2721" s="500"/>
      <c r="T2721" s="275"/>
      <c r="U2721" s="275"/>
      <c r="V2721" s="275"/>
      <c r="W2721" s="275"/>
      <c r="X2721" s="275"/>
      <c r="Y2721" s="275"/>
      <c r="Z2721" s="275"/>
      <c r="AA2721" s="275"/>
      <c r="AB2721" s="275"/>
      <c r="AC2721" s="275"/>
      <c r="AD2721" s="275"/>
      <c r="AE2721" s="275"/>
      <c r="AF2721" s="500"/>
      <c r="AG2721" s="275"/>
      <c r="AH2721" s="275"/>
      <c r="AI2721" s="275"/>
      <c r="AJ2721" s="275"/>
      <c r="AK2721" s="275"/>
      <c r="AL2721" s="275"/>
      <c r="AM2721" s="275"/>
      <c r="AN2721" s="275"/>
      <c r="AO2721" s="275"/>
      <c r="AP2721" s="275"/>
      <c r="AQ2721" s="275"/>
      <c r="AR2721" s="275"/>
      <c r="AS2721" s="500"/>
      <c r="AT2721" s="275"/>
      <c r="AU2721" s="275"/>
      <c r="AV2721" s="275"/>
      <c r="AW2721" s="567"/>
      <c r="AX2721" s="567"/>
      <c r="AY2721" s="567"/>
      <c r="AZ2721" s="159"/>
      <c r="BA2721" s="159"/>
      <c r="BB2721" s="275"/>
      <c r="BC2721" s="159"/>
      <c r="BD2721" s="159"/>
      <c r="BE2721" s="275"/>
      <c r="BF2721" s="521"/>
    </row>
    <row r="2722" spans="1:84">
      <c r="A2722" s="149"/>
      <c r="B2722" s="151"/>
      <c r="C2722" s="151"/>
      <c r="D2722" s="151"/>
      <c r="E2722" s="288" t="s">
        <v>77</v>
      </c>
      <c r="F2722" s="592">
        <v>30</v>
      </c>
      <c r="G2722" s="159"/>
      <c r="H2722" s="159">
        <v>13</v>
      </c>
      <c r="I2722" s="275">
        <f t="shared" ref="I2722:I2723" si="13469">SUM(G2722:H2722)</f>
        <v>13</v>
      </c>
      <c r="J2722" s="159"/>
      <c r="K2722" s="159">
        <v>5</v>
      </c>
      <c r="L2722" s="275">
        <f t="shared" ref="L2722:L2723" si="13470">SUM(J2722:K2722)</f>
        <v>5</v>
      </c>
      <c r="M2722" s="159"/>
      <c r="N2722" s="159">
        <v>1</v>
      </c>
      <c r="O2722" s="275">
        <f t="shared" ref="O2722:O2723" si="13471">SUM(M2722:N2722)</f>
        <v>1</v>
      </c>
      <c r="P2722" s="159"/>
      <c r="Q2722" s="159">
        <v>10</v>
      </c>
      <c r="R2722" s="275">
        <f t="shared" ref="R2722:R2723" si="13472">SUM(P2722:Q2722)</f>
        <v>10</v>
      </c>
      <c r="S2722" s="500"/>
      <c r="T2722" s="275"/>
      <c r="U2722" s="275">
        <v>5</v>
      </c>
      <c r="V2722" s="275">
        <f t="shared" ref="V2722:V2723" si="13473">SUM(T2722:U2722)</f>
        <v>5</v>
      </c>
      <c r="W2722" s="275"/>
      <c r="X2722" s="275"/>
      <c r="Y2722" s="275">
        <f t="shared" ref="Y2722:Y2723" si="13474">SUM(W2722:X2722)</f>
        <v>0</v>
      </c>
      <c r="Z2722" s="275"/>
      <c r="AA2722" s="275"/>
      <c r="AB2722" s="275">
        <f t="shared" ref="AB2722:AB2723" si="13475">SUM(Z2722:AA2722)</f>
        <v>0</v>
      </c>
      <c r="AC2722" s="275"/>
      <c r="AD2722" s="275"/>
      <c r="AE2722" s="275">
        <f t="shared" ref="AE2722:AE2723" si="13476">SUM(AC2722:AD2722)</f>
        <v>0</v>
      </c>
      <c r="AF2722" s="500"/>
      <c r="AG2722" s="275"/>
      <c r="AH2722" s="275"/>
      <c r="AI2722" s="275">
        <f t="shared" ref="AI2722:AI2723" si="13477">SUM(AG2722:AH2722)</f>
        <v>0</v>
      </c>
      <c r="AJ2722" s="275"/>
      <c r="AK2722" s="275"/>
      <c r="AL2722" s="275">
        <f t="shared" ref="AL2722:AL2723" si="13478">SUM(AJ2722:AK2722)</f>
        <v>0</v>
      </c>
      <c r="AM2722" s="275"/>
      <c r="AN2722" s="275"/>
      <c r="AO2722" s="275">
        <f t="shared" ref="AO2722:AO2723" si="13479">SUM(AM2722:AN2722)</f>
        <v>0</v>
      </c>
      <c r="AP2722" s="275"/>
      <c r="AQ2722" s="275"/>
      <c r="AR2722" s="275">
        <f t="shared" ref="AR2722:AR2723" si="13480">SUM(AP2722:AQ2722)</f>
        <v>0</v>
      </c>
      <c r="AS2722" s="500"/>
      <c r="AT2722" s="275"/>
      <c r="AU2722" s="275"/>
      <c r="AV2722" s="275">
        <f t="shared" ref="AV2722:AV2723" si="13481">SUM(AT2722:AU2722)</f>
        <v>0</v>
      </c>
      <c r="AW2722" s="567">
        <f t="shared" ref="AW2722:AW2723" si="13482">SUM(G2722,J2722,M2722,P2722,T2722,W2722,Z2722,AC2722,AG2722,AJ2722,AM2722,AP2722,AT2722)</f>
        <v>0</v>
      </c>
      <c r="AX2722" s="567">
        <f t="shared" ref="AX2722:AX2723" si="13483">SUM(H2722,K2722,N2722,Q2722,U2722,X2722,AA2722,AD2722,AH2722,AK2722,AN2722,AQ2722,AU2722)</f>
        <v>34</v>
      </c>
      <c r="AY2722" s="567">
        <f t="shared" ref="AY2722:AY2723" si="13484">SUM(I2722,L2722,O2722,R2722,V2722,Y2722,AB2722,AE2722,AI2722,AL2722,AO2722,AR2722,AV2722)</f>
        <v>34</v>
      </c>
      <c r="AZ2722" s="159"/>
      <c r="BA2722" s="159">
        <v>4</v>
      </c>
      <c r="BB2722" s="275">
        <f t="shared" ref="BB2722:BB2723" si="13485">SUM(AZ2722:BA2722)</f>
        <v>4</v>
      </c>
      <c r="BC2722" s="275"/>
      <c r="BD2722" s="275">
        <v>1</v>
      </c>
      <c r="BE2722" s="275">
        <f t="shared" ref="BE2722:BE2723" si="13486">SUM(BC2722:BD2722)</f>
        <v>1</v>
      </c>
      <c r="BF2722" s="521"/>
      <c r="BG2722" s="605">
        <f>SUM(F2722,S2722,AF2722,AS2722)</f>
        <v>30</v>
      </c>
      <c r="BH2722" s="533">
        <f>SUM(G2722,T2722,AG2722)</f>
        <v>0</v>
      </c>
      <c r="BI2722" s="533">
        <f t="shared" ref="BI2722:BI2723" si="13487">SUM(H2722,U2722,AH2722)</f>
        <v>18</v>
      </c>
      <c r="BJ2722" s="533">
        <f t="shared" ref="BJ2722:BJ2723" si="13488">SUM(I2722,V2722,AI2722)</f>
        <v>18</v>
      </c>
      <c r="BK2722" s="533">
        <f t="shared" ref="BK2722:BK2723" si="13489">SUM(J2722,W2722,AJ2722)</f>
        <v>0</v>
      </c>
      <c r="BL2722" s="533">
        <f t="shared" ref="BL2722:BL2723" si="13490">SUM(K2722,X2722,AK2722)</f>
        <v>5</v>
      </c>
      <c r="BM2722" s="533">
        <f t="shared" ref="BM2722:BM2723" si="13491">SUM(L2722,Y2722,AL2722)</f>
        <v>5</v>
      </c>
      <c r="BN2722" s="533">
        <f>SUM(M2722,Z2722,AM2722)</f>
        <v>0</v>
      </c>
      <c r="BO2722" s="533">
        <f t="shared" ref="BO2722:BO2723" si="13492">SUM(N2722,AA2722,AN2722)</f>
        <v>1</v>
      </c>
      <c r="BP2722" s="533">
        <f t="shared" ref="BP2722:BP2723" si="13493">SUM(O2722,AB2722,AO2722)</f>
        <v>1</v>
      </c>
      <c r="BQ2722" s="533">
        <f t="shared" ref="BQ2722:BQ2723" si="13494">SUM(P2722,AC2722,AP2722)</f>
        <v>0</v>
      </c>
      <c r="BR2722" s="533">
        <f t="shared" ref="BR2722:BR2723" si="13495">SUM(Q2722,AD2722,AQ2722)</f>
        <v>10</v>
      </c>
      <c r="BS2722" s="533">
        <f t="shared" ref="BS2722:BS2723" si="13496">SUM(R2722,AE2722,AR2722)</f>
        <v>10</v>
      </c>
      <c r="BT2722" s="533">
        <f>AT2722</f>
        <v>0</v>
      </c>
      <c r="BU2722" s="533">
        <f t="shared" ref="BU2722:BU2723" si="13497">AU2722</f>
        <v>0</v>
      </c>
      <c r="BV2722" s="533">
        <f t="shared" ref="BV2722:BV2723" si="13498">AV2722</f>
        <v>0</v>
      </c>
      <c r="BW2722" s="536">
        <f>SUM(BH2722,BK2722,BN2722,BQ2722,BT2722)</f>
        <v>0</v>
      </c>
      <c r="BX2722" s="536">
        <f t="shared" ref="BX2722:BX2723" si="13499">SUM(BI2722,BL2722,BO2722,BR2722,BU2722)</f>
        <v>34</v>
      </c>
      <c r="BY2722" s="536">
        <f t="shared" ref="BY2722:BY2723" si="13500">SUM(BJ2722,BM2722,BP2722,BS2722,BV2722)</f>
        <v>34</v>
      </c>
      <c r="BZ2722" t="s">
        <v>74</v>
      </c>
      <c r="CA2722" s="553">
        <f>AZ2722</f>
        <v>0</v>
      </c>
      <c r="CB2722" s="553">
        <f t="shared" ref="CB2722:CB2723" si="13501">BA2722</f>
        <v>4</v>
      </c>
      <c r="CC2722" s="553">
        <f t="shared" ref="CC2722:CC2723" si="13502">BB2722</f>
        <v>4</v>
      </c>
      <c r="CD2722" s="553">
        <f>BC2722</f>
        <v>0</v>
      </c>
      <c r="CE2722" s="553">
        <f t="shared" ref="CE2722:CE2723" si="13503">BD2722</f>
        <v>1</v>
      </c>
      <c r="CF2722" s="553">
        <f t="shared" ref="CF2722:CF2723" si="13504">BE2722</f>
        <v>1</v>
      </c>
    </row>
    <row r="2723" spans="1:84">
      <c r="A2723" s="149"/>
      <c r="B2723" s="151"/>
      <c r="C2723" s="151"/>
      <c r="D2723" s="151"/>
      <c r="E2723" s="288" t="s">
        <v>78</v>
      </c>
      <c r="F2723" s="592">
        <v>30</v>
      </c>
      <c r="G2723" s="159"/>
      <c r="H2723" s="159">
        <v>7</v>
      </c>
      <c r="I2723" s="275">
        <f t="shared" si="13469"/>
        <v>7</v>
      </c>
      <c r="J2723" s="159"/>
      <c r="K2723" s="159">
        <v>5</v>
      </c>
      <c r="L2723" s="275">
        <f t="shared" si="13470"/>
        <v>5</v>
      </c>
      <c r="M2723" s="159"/>
      <c r="N2723" s="159">
        <v>2</v>
      </c>
      <c r="O2723" s="275">
        <f t="shared" si="13471"/>
        <v>2</v>
      </c>
      <c r="P2723" s="159"/>
      <c r="Q2723" s="159">
        <v>13</v>
      </c>
      <c r="R2723" s="275">
        <f t="shared" si="13472"/>
        <v>13</v>
      </c>
      <c r="S2723" s="500"/>
      <c r="T2723" s="275"/>
      <c r="U2723" s="275">
        <v>4</v>
      </c>
      <c r="V2723" s="275">
        <f t="shared" si="13473"/>
        <v>4</v>
      </c>
      <c r="W2723" s="275"/>
      <c r="X2723" s="275"/>
      <c r="Y2723" s="275">
        <f t="shared" si="13474"/>
        <v>0</v>
      </c>
      <c r="Z2723" s="275"/>
      <c r="AA2723" s="275"/>
      <c r="AB2723" s="275">
        <f t="shared" si="13475"/>
        <v>0</v>
      </c>
      <c r="AC2723" s="275"/>
      <c r="AD2723" s="275"/>
      <c r="AE2723" s="275">
        <f t="shared" si="13476"/>
        <v>0</v>
      </c>
      <c r="AF2723" s="500"/>
      <c r="AG2723" s="275"/>
      <c r="AH2723" s="275"/>
      <c r="AI2723" s="275">
        <f t="shared" si="13477"/>
        <v>0</v>
      </c>
      <c r="AJ2723" s="275"/>
      <c r="AK2723" s="275"/>
      <c r="AL2723" s="275">
        <f t="shared" si="13478"/>
        <v>0</v>
      </c>
      <c r="AM2723" s="275"/>
      <c r="AN2723" s="275"/>
      <c r="AO2723" s="275">
        <f t="shared" si="13479"/>
        <v>0</v>
      </c>
      <c r="AP2723" s="275"/>
      <c r="AQ2723" s="275"/>
      <c r="AR2723" s="275">
        <f t="shared" si="13480"/>
        <v>0</v>
      </c>
      <c r="AS2723" s="500"/>
      <c r="AT2723" s="275"/>
      <c r="AU2723" s="275"/>
      <c r="AV2723" s="275">
        <f t="shared" si="13481"/>
        <v>0</v>
      </c>
      <c r="AW2723" s="567">
        <f t="shared" si="13482"/>
        <v>0</v>
      </c>
      <c r="AX2723" s="567">
        <f t="shared" si="13483"/>
        <v>31</v>
      </c>
      <c r="AY2723" s="567">
        <f t="shared" si="13484"/>
        <v>31</v>
      </c>
      <c r="AZ2723" s="159"/>
      <c r="BA2723" s="159">
        <v>1</v>
      </c>
      <c r="BB2723" s="275">
        <f t="shared" si="13485"/>
        <v>1</v>
      </c>
      <c r="BC2723" s="275"/>
      <c r="BD2723" s="275">
        <v>0</v>
      </c>
      <c r="BE2723" s="275">
        <f t="shared" si="13486"/>
        <v>0</v>
      </c>
      <c r="BF2723" s="521"/>
      <c r="BG2723" s="605">
        <f>SUM(F2723,S2723,AF2723,AS2723)</f>
        <v>30</v>
      </c>
      <c r="BH2723" s="533">
        <f>SUM(G2723,T2723,AG2723)</f>
        <v>0</v>
      </c>
      <c r="BI2723" s="533">
        <f t="shared" si="13487"/>
        <v>11</v>
      </c>
      <c r="BJ2723" s="533">
        <f t="shared" si="13488"/>
        <v>11</v>
      </c>
      <c r="BK2723" s="533">
        <f t="shared" si="13489"/>
        <v>0</v>
      </c>
      <c r="BL2723" s="533">
        <f t="shared" si="13490"/>
        <v>5</v>
      </c>
      <c r="BM2723" s="533">
        <f t="shared" si="13491"/>
        <v>5</v>
      </c>
      <c r="BN2723" s="533">
        <f>SUM(M2723,Z2723,AM2723)</f>
        <v>0</v>
      </c>
      <c r="BO2723" s="533">
        <f t="shared" si="13492"/>
        <v>2</v>
      </c>
      <c r="BP2723" s="533">
        <f t="shared" si="13493"/>
        <v>2</v>
      </c>
      <c r="BQ2723" s="533">
        <f t="shared" si="13494"/>
        <v>0</v>
      </c>
      <c r="BR2723" s="533">
        <f t="shared" si="13495"/>
        <v>13</v>
      </c>
      <c r="BS2723" s="533">
        <f t="shared" si="13496"/>
        <v>13</v>
      </c>
      <c r="BT2723" s="533">
        <f>AT2723</f>
        <v>0</v>
      </c>
      <c r="BU2723" s="533">
        <f t="shared" si="13497"/>
        <v>0</v>
      </c>
      <c r="BV2723" s="533">
        <f t="shared" si="13498"/>
        <v>0</v>
      </c>
      <c r="BW2723" s="536">
        <f>SUM(BH2723,BK2723,BN2723,BQ2723,BT2723)</f>
        <v>0</v>
      </c>
      <c r="BX2723" s="536">
        <f t="shared" si="13499"/>
        <v>31</v>
      </c>
      <c r="BY2723" s="536">
        <f t="shared" si="13500"/>
        <v>31</v>
      </c>
      <c r="BZ2723" t="s">
        <v>74</v>
      </c>
      <c r="CA2723" s="553">
        <f>AZ2723</f>
        <v>0</v>
      </c>
      <c r="CB2723" s="553">
        <f t="shared" si="13501"/>
        <v>1</v>
      </c>
      <c r="CC2723" s="553">
        <f t="shared" si="13502"/>
        <v>1</v>
      </c>
      <c r="CD2723" s="553">
        <f>BC2723</f>
        <v>0</v>
      </c>
      <c r="CE2723" s="553">
        <f t="shared" si="13503"/>
        <v>0</v>
      </c>
      <c r="CF2723" s="553">
        <f t="shared" si="13504"/>
        <v>0</v>
      </c>
    </row>
    <row r="2724" spans="1:84" ht="27.75" customHeight="1">
      <c r="A2724" s="149"/>
      <c r="B2724" s="151" t="s">
        <v>74</v>
      </c>
      <c r="C2724" s="151"/>
      <c r="D2724" s="151"/>
      <c r="E2724" s="288"/>
      <c r="F2724" s="592"/>
      <c r="G2724" s="159"/>
      <c r="H2724" s="159"/>
      <c r="I2724" s="275"/>
      <c r="J2724" s="159"/>
      <c r="K2724" s="159"/>
      <c r="L2724" s="275"/>
      <c r="M2724" s="159"/>
      <c r="N2724" s="159"/>
      <c r="O2724" s="275"/>
      <c r="P2724" s="159"/>
      <c r="Q2724" s="159"/>
      <c r="R2724" s="275"/>
      <c r="S2724" s="500"/>
      <c r="T2724" s="275"/>
      <c r="U2724" s="275"/>
      <c r="V2724" s="275"/>
      <c r="W2724" s="275"/>
      <c r="X2724" s="275"/>
      <c r="Y2724" s="275"/>
      <c r="Z2724" s="275"/>
      <c r="AA2724" s="275"/>
      <c r="AB2724" s="275"/>
      <c r="AC2724" s="275"/>
      <c r="AD2724" s="275"/>
      <c r="AE2724" s="275"/>
      <c r="AF2724" s="500"/>
      <c r="AG2724" s="275"/>
      <c r="AH2724" s="275"/>
      <c r="AI2724" s="275"/>
      <c r="AJ2724" s="275"/>
      <c r="AK2724" s="275"/>
      <c r="AL2724" s="275"/>
      <c r="AM2724" s="275"/>
      <c r="AN2724" s="275"/>
      <c r="AO2724" s="275"/>
      <c r="AP2724" s="275"/>
      <c r="AQ2724" s="275"/>
      <c r="AR2724" s="275"/>
      <c r="AS2724" s="500"/>
      <c r="AT2724" s="275"/>
      <c r="AU2724" s="275"/>
      <c r="AV2724" s="275"/>
      <c r="AW2724" s="567"/>
      <c r="AX2724" s="567"/>
      <c r="AY2724" s="567"/>
      <c r="AZ2724" s="159"/>
      <c r="BA2724" s="159"/>
      <c r="BB2724" s="275"/>
      <c r="BC2724" s="159"/>
      <c r="BD2724" s="159"/>
      <c r="BE2724" s="275"/>
      <c r="BF2724" s="521"/>
    </row>
    <row r="2725" spans="1:84">
      <c r="A2725" s="149" t="s">
        <v>281</v>
      </c>
      <c r="B2725" s="151" t="s">
        <v>728</v>
      </c>
      <c r="C2725" s="151"/>
      <c r="D2725" s="151"/>
      <c r="E2725" s="374" t="s">
        <v>195</v>
      </c>
      <c r="F2725" s="592"/>
      <c r="G2725" s="159"/>
      <c r="H2725" s="159"/>
      <c r="I2725" s="275"/>
      <c r="J2725" s="159"/>
      <c r="K2725" s="159"/>
      <c r="L2725" s="275"/>
      <c r="M2725" s="159"/>
      <c r="N2725" s="159"/>
      <c r="O2725" s="275"/>
      <c r="P2725" s="159"/>
      <c r="Q2725" s="159"/>
      <c r="R2725" s="275"/>
      <c r="S2725" s="500"/>
      <c r="T2725" s="275"/>
      <c r="U2725" s="275"/>
      <c r="V2725" s="275"/>
      <c r="W2725" s="275"/>
      <c r="X2725" s="275"/>
      <c r="Y2725" s="275"/>
      <c r="Z2725" s="275"/>
      <c r="AA2725" s="275"/>
      <c r="AB2725" s="275"/>
      <c r="AC2725" s="275"/>
      <c r="AD2725" s="275"/>
      <c r="AE2725" s="275"/>
      <c r="AF2725" s="500"/>
      <c r="AG2725" s="275"/>
      <c r="AH2725" s="275"/>
      <c r="AI2725" s="275"/>
      <c r="AJ2725" s="275"/>
      <c r="AK2725" s="275"/>
      <c r="AL2725" s="275"/>
      <c r="AM2725" s="275"/>
      <c r="AN2725" s="275"/>
      <c r="AO2725" s="275"/>
      <c r="AP2725" s="275"/>
      <c r="AQ2725" s="275"/>
      <c r="AR2725" s="275"/>
      <c r="AS2725" s="500"/>
      <c r="AT2725" s="275"/>
      <c r="AU2725" s="275"/>
      <c r="AV2725" s="275"/>
      <c r="AW2725" s="567"/>
      <c r="AX2725" s="567"/>
      <c r="AY2725" s="567"/>
      <c r="AZ2725" s="159"/>
      <c r="BA2725" s="159"/>
      <c r="BB2725" s="275"/>
      <c r="BC2725" s="159"/>
      <c r="BD2725" s="159"/>
      <c r="BE2725" s="275"/>
      <c r="BF2725" s="521"/>
    </row>
    <row r="2726" spans="1:84" s="430" customFormat="1">
      <c r="A2726" s="424"/>
      <c r="B2726" s="425"/>
      <c r="C2726" s="425"/>
      <c r="D2726" s="425"/>
      <c r="E2726" s="431" t="s">
        <v>77</v>
      </c>
      <c r="F2726" s="592">
        <v>30</v>
      </c>
      <c r="G2726" s="159"/>
      <c r="H2726" s="159">
        <v>14</v>
      </c>
      <c r="I2726" s="275">
        <f t="shared" ref="I2726:I2727" si="13505">SUM(G2726:H2726)</f>
        <v>14</v>
      </c>
      <c r="J2726" s="159"/>
      <c r="K2726" s="159">
        <v>5</v>
      </c>
      <c r="L2726" s="275">
        <f t="shared" ref="L2726:L2727" si="13506">SUM(J2726:K2726)</f>
        <v>5</v>
      </c>
      <c r="M2726" s="159"/>
      <c r="N2726" s="159">
        <v>2</v>
      </c>
      <c r="O2726" s="275">
        <f t="shared" ref="O2726:O2727" si="13507">SUM(M2726:N2726)</f>
        <v>2</v>
      </c>
      <c r="P2726" s="159"/>
      <c r="Q2726" s="159">
        <v>8</v>
      </c>
      <c r="R2726" s="275">
        <f t="shared" ref="R2726:R2727" si="13508">SUM(P2726:Q2726)</f>
        <v>8</v>
      </c>
      <c r="S2726" s="500"/>
      <c r="T2726" s="275"/>
      <c r="U2726" s="275">
        <v>5</v>
      </c>
      <c r="V2726" s="275">
        <f t="shared" ref="V2726:V2727" si="13509">SUM(T2726:U2726)</f>
        <v>5</v>
      </c>
      <c r="W2726" s="275"/>
      <c r="X2726" s="275"/>
      <c r="Y2726" s="275">
        <f t="shared" ref="Y2726:Y2727" si="13510">SUM(W2726:X2726)</f>
        <v>0</v>
      </c>
      <c r="Z2726" s="275"/>
      <c r="AA2726" s="275"/>
      <c r="AB2726" s="275">
        <f t="shared" ref="AB2726:AB2727" si="13511">SUM(Z2726:AA2726)</f>
        <v>0</v>
      </c>
      <c r="AC2726" s="275"/>
      <c r="AD2726" s="275"/>
      <c r="AE2726" s="275">
        <f t="shared" ref="AE2726:AE2727" si="13512">SUM(AC2726:AD2726)</f>
        <v>0</v>
      </c>
      <c r="AF2726" s="500"/>
      <c r="AG2726" s="275"/>
      <c r="AH2726" s="275"/>
      <c r="AI2726" s="275">
        <f t="shared" ref="AI2726:AI2727" si="13513">SUM(AG2726:AH2726)</f>
        <v>0</v>
      </c>
      <c r="AJ2726" s="275"/>
      <c r="AK2726" s="275"/>
      <c r="AL2726" s="275">
        <f t="shared" ref="AL2726:AL2727" si="13514">SUM(AJ2726:AK2726)</f>
        <v>0</v>
      </c>
      <c r="AM2726" s="275"/>
      <c r="AN2726" s="275"/>
      <c r="AO2726" s="275">
        <f t="shared" ref="AO2726:AO2727" si="13515">SUM(AM2726:AN2726)</f>
        <v>0</v>
      </c>
      <c r="AP2726" s="275"/>
      <c r="AQ2726" s="275"/>
      <c r="AR2726" s="275">
        <f t="shared" ref="AR2726:AR2727" si="13516">SUM(AP2726:AQ2726)</f>
        <v>0</v>
      </c>
      <c r="AS2726" s="500"/>
      <c r="AT2726" s="275"/>
      <c r="AU2726" s="275"/>
      <c r="AV2726" s="275">
        <f t="shared" ref="AV2726:AV2727" si="13517">SUM(AT2726:AU2726)</f>
        <v>0</v>
      </c>
      <c r="AW2726" s="567">
        <f t="shared" ref="AW2726:AW2727" si="13518">SUM(G2726,J2726,M2726,P2726,T2726,W2726,Z2726,AC2726,AG2726,AJ2726,AM2726,AP2726,AT2726)</f>
        <v>0</v>
      </c>
      <c r="AX2726" s="567">
        <f t="shared" ref="AX2726:AX2727" si="13519">SUM(H2726,K2726,N2726,Q2726,U2726,X2726,AA2726,AD2726,AH2726,AK2726,AN2726,AQ2726,AU2726)</f>
        <v>34</v>
      </c>
      <c r="AY2726" s="567">
        <f t="shared" ref="AY2726:AY2727" si="13520">SUM(I2726,L2726,O2726,R2726,V2726,Y2726,AB2726,AE2726,AI2726,AL2726,AO2726,AR2726,AV2726)</f>
        <v>34</v>
      </c>
      <c r="AZ2726" s="159"/>
      <c r="BA2726" s="159">
        <v>2</v>
      </c>
      <c r="BB2726" s="275">
        <f t="shared" ref="BB2726:BB2727" si="13521">SUM(AZ2726:BA2726)</f>
        <v>2</v>
      </c>
      <c r="BC2726" s="275"/>
      <c r="BD2726" s="275"/>
      <c r="BE2726" s="275">
        <f t="shared" ref="BE2726:BE2727" si="13522">SUM(BC2726:BD2726)</f>
        <v>0</v>
      </c>
      <c r="BF2726" s="521"/>
      <c r="BG2726" s="605">
        <f>SUM(F2726,S2726,AF2726,AS2726)</f>
        <v>30</v>
      </c>
      <c r="BH2726" s="533">
        <f>SUM(G2726,T2726,AG2726)</f>
        <v>0</v>
      </c>
      <c r="BI2726" s="533">
        <f t="shared" ref="BI2726:BI2727" si="13523">SUM(H2726,U2726,AH2726)</f>
        <v>19</v>
      </c>
      <c r="BJ2726" s="533">
        <f t="shared" ref="BJ2726:BJ2727" si="13524">SUM(I2726,V2726,AI2726)</f>
        <v>19</v>
      </c>
      <c r="BK2726" s="533">
        <f t="shared" ref="BK2726:BK2727" si="13525">SUM(J2726,W2726,AJ2726)</f>
        <v>0</v>
      </c>
      <c r="BL2726" s="533">
        <f t="shared" ref="BL2726:BL2727" si="13526">SUM(K2726,X2726,AK2726)</f>
        <v>5</v>
      </c>
      <c r="BM2726" s="533">
        <f t="shared" ref="BM2726:BM2727" si="13527">SUM(L2726,Y2726,AL2726)</f>
        <v>5</v>
      </c>
      <c r="BN2726" s="533">
        <f>SUM(M2726,Z2726,AM2726)</f>
        <v>0</v>
      </c>
      <c r="BO2726" s="533">
        <f t="shared" ref="BO2726:BO2727" si="13528">SUM(N2726,AA2726,AN2726)</f>
        <v>2</v>
      </c>
      <c r="BP2726" s="533">
        <f t="shared" ref="BP2726:BP2727" si="13529">SUM(O2726,AB2726,AO2726)</f>
        <v>2</v>
      </c>
      <c r="BQ2726" s="533">
        <f t="shared" ref="BQ2726:BQ2727" si="13530">SUM(P2726,AC2726,AP2726)</f>
        <v>0</v>
      </c>
      <c r="BR2726" s="533">
        <f t="shared" ref="BR2726:BR2727" si="13531">SUM(Q2726,AD2726,AQ2726)</f>
        <v>8</v>
      </c>
      <c r="BS2726" s="533">
        <f t="shared" ref="BS2726:BS2727" si="13532">SUM(R2726,AE2726,AR2726)</f>
        <v>8</v>
      </c>
      <c r="BT2726" s="533">
        <f>AT2726</f>
        <v>0</v>
      </c>
      <c r="BU2726" s="533">
        <f t="shared" ref="BU2726:BU2727" si="13533">AU2726</f>
        <v>0</v>
      </c>
      <c r="BV2726" s="533">
        <f t="shared" ref="BV2726:BV2727" si="13534">AV2726</f>
        <v>0</v>
      </c>
      <c r="BW2726" s="536">
        <f>SUM(BH2726,BK2726,BN2726,BQ2726,BT2726)</f>
        <v>0</v>
      </c>
      <c r="BX2726" s="536">
        <f t="shared" ref="BX2726:BX2727" si="13535">SUM(BI2726,BL2726,BO2726,BR2726,BU2726)</f>
        <v>34</v>
      </c>
      <c r="BY2726" s="536">
        <f t="shared" ref="BY2726:BY2727" si="13536">SUM(BJ2726,BM2726,BP2726,BS2726,BV2726)</f>
        <v>34</v>
      </c>
      <c r="BZ2726" t="s">
        <v>74</v>
      </c>
      <c r="CA2726" s="553">
        <f>AZ2726</f>
        <v>0</v>
      </c>
      <c r="CB2726" s="553">
        <f t="shared" ref="CB2726:CB2727" si="13537">BA2726</f>
        <v>2</v>
      </c>
      <c r="CC2726" s="553">
        <f t="shared" ref="CC2726:CC2727" si="13538">BB2726</f>
        <v>2</v>
      </c>
      <c r="CD2726" s="553">
        <f>BC2726</f>
        <v>0</v>
      </c>
      <c r="CE2726" s="553">
        <f t="shared" ref="CE2726:CE2727" si="13539">BD2726</f>
        <v>0</v>
      </c>
      <c r="CF2726" s="553">
        <f t="shared" ref="CF2726:CF2727" si="13540">BE2726</f>
        <v>0</v>
      </c>
    </row>
    <row r="2727" spans="1:84">
      <c r="A2727" s="149"/>
      <c r="B2727" s="151"/>
      <c r="C2727" s="151"/>
      <c r="D2727" s="151"/>
      <c r="E2727" s="288" t="s">
        <v>78</v>
      </c>
      <c r="F2727" s="592">
        <v>30</v>
      </c>
      <c r="G2727" s="159"/>
      <c r="H2727" s="159">
        <v>10</v>
      </c>
      <c r="I2727" s="275">
        <f t="shared" si="13505"/>
        <v>10</v>
      </c>
      <c r="J2727" s="159"/>
      <c r="K2727" s="159">
        <v>3</v>
      </c>
      <c r="L2727" s="275">
        <f t="shared" si="13506"/>
        <v>3</v>
      </c>
      <c r="M2727" s="159"/>
      <c r="N2727" s="159">
        <v>1</v>
      </c>
      <c r="O2727" s="275">
        <f t="shared" si="13507"/>
        <v>1</v>
      </c>
      <c r="P2727" s="159"/>
      <c r="Q2727" s="159">
        <v>8</v>
      </c>
      <c r="R2727" s="275">
        <f t="shared" si="13508"/>
        <v>8</v>
      </c>
      <c r="S2727" s="500"/>
      <c r="T2727" s="275"/>
      <c r="U2727" s="275">
        <v>5</v>
      </c>
      <c r="V2727" s="275">
        <f t="shared" si="13509"/>
        <v>5</v>
      </c>
      <c r="W2727" s="275"/>
      <c r="X2727" s="275"/>
      <c r="Y2727" s="275">
        <f t="shared" si="13510"/>
        <v>0</v>
      </c>
      <c r="Z2727" s="275"/>
      <c r="AA2727" s="275"/>
      <c r="AB2727" s="275">
        <f t="shared" si="13511"/>
        <v>0</v>
      </c>
      <c r="AC2727" s="275"/>
      <c r="AD2727" s="275"/>
      <c r="AE2727" s="275">
        <f t="shared" si="13512"/>
        <v>0</v>
      </c>
      <c r="AF2727" s="500"/>
      <c r="AG2727" s="275"/>
      <c r="AH2727" s="275"/>
      <c r="AI2727" s="275">
        <f t="shared" si="13513"/>
        <v>0</v>
      </c>
      <c r="AJ2727" s="275"/>
      <c r="AK2727" s="275"/>
      <c r="AL2727" s="275">
        <f t="shared" si="13514"/>
        <v>0</v>
      </c>
      <c r="AM2727" s="275"/>
      <c r="AN2727" s="275"/>
      <c r="AO2727" s="275">
        <f t="shared" si="13515"/>
        <v>0</v>
      </c>
      <c r="AP2727" s="275"/>
      <c r="AQ2727" s="275"/>
      <c r="AR2727" s="275">
        <f t="shared" si="13516"/>
        <v>0</v>
      </c>
      <c r="AS2727" s="500"/>
      <c r="AT2727" s="275"/>
      <c r="AU2727" s="275"/>
      <c r="AV2727" s="275">
        <f t="shared" si="13517"/>
        <v>0</v>
      </c>
      <c r="AW2727" s="567">
        <f t="shared" si="13518"/>
        <v>0</v>
      </c>
      <c r="AX2727" s="567">
        <f t="shared" si="13519"/>
        <v>27</v>
      </c>
      <c r="AY2727" s="567">
        <f t="shared" si="13520"/>
        <v>27</v>
      </c>
      <c r="AZ2727" s="159"/>
      <c r="BA2727" s="159">
        <v>0</v>
      </c>
      <c r="BB2727" s="275">
        <f t="shared" si="13521"/>
        <v>0</v>
      </c>
      <c r="BC2727" s="275"/>
      <c r="BD2727" s="275"/>
      <c r="BE2727" s="275">
        <f t="shared" si="13522"/>
        <v>0</v>
      </c>
      <c r="BF2727" s="521"/>
      <c r="BG2727" s="605">
        <f>SUM(F2727,S2727,AF2727,AS2727)</f>
        <v>30</v>
      </c>
      <c r="BH2727" s="533">
        <f>SUM(G2727,T2727,AG2727)</f>
        <v>0</v>
      </c>
      <c r="BI2727" s="533">
        <f t="shared" si="13523"/>
        <v>15</v>
      </c>
      <c r="BJ2727" s="533">
        <f t="shared" si="13524"/>
        <v>15</v>
      </c>
      <c r="BK2727" s="533">
        <f t="shared" si="13525"/>
        <v>0</v>
      </c>
      <c r="BL2727" s="533">
        <f t="shared" si="13526"/>
        <v>3</v>
      </c>
      <c r="BM2727" s="533">
        <f t="shared" si="13527"/>
        <v>3</v>
      </c>
      <c r="BN2727" s="533">
        <f>SUM(M2727,Z2727,AM2727)</f>
        <v>0</v>
      </c>
      <c r="BO2727" s="533">
        <f t="shared" si="13528"/>
        <v>1</v>
      </c>
      <c r="BP2727" s="533">
        <f t="shared" si="13529"/>
        <v>1</v>
      </c>
      <c r="BQ2727" s="533">
        <f t="shared" si="13530"/>
        <v>0</v>
      </c>
      <c r="BR2727" s="533">
        <f t="shared" si="13531"/>
        <v>8</v>
      </c>
      <c r="BS2727" s="533">
        <f t="shared" si="13532"/>
        <v>8</v>
      </c>
      <c r="BT2727" s="533">
        <f>AT2727</f>
        <v>0</v>
      </c>
      <c r="BU2727" s="533">
        <f t="shared" si="13533"/>
        <v>0</v>
      </c>
      <c r="BV2727" s="533">
        <f t="shared" si="13534"/>
        <v>0</v>
      </c>
      <c r="BW2727" s="536">
        <f>SUM(BH2727,BK2727,BN2727,BQ2727,BT2727)</f>
        <v>0</v>
      </c>
      <c r="BX2727" s="536">
        <f t="shared" si="13535"/>
        <v>27</v>
      </c>
      <c r="BY2727" s="536">
        <f t="shared" si="13536"/>
        <v>27</v>
      </c>
      <c r="BZ2727" t="s">
        <v>74</v>
      </c>
      <c r="CA2727" s="553">
        <f>AZ2727</f>
        <v>0</v>
      </c>
      <c r="CB2727" s="553">
        <f t="shared" si="13537"/>
        <v>0</v>
      </c>
      <c r="CC2727" s="553">
        <f t="shared" si="13538"/>
        <v>0</v>
      </c>
      <c r="CD2727" s="553">
        <f>BC2727</f>
        <v>0</v>
      </c>
      <c r="CE2727" s="553">
        <f t="shared" si="13539"/>
        <v>0</v>
      </c>
      <c r="CF2727" s="553">
        <f t="shared" si="13540"/>
        <v>0</v>
      </c>
    </row>
    <row r="2728" spans="1:84">
      <c r="A2728" s="149"/>
      <c r="B2728" s="151"/>
      <c r="C2728" s="151"/>
      <c r="D2728" s="151"/>
      <c r="E2728" s="288"/>
      <c r="F2728" s="592"/>
      <c r="G2728" s="159"/>
      <c r="H2728" s="159"/>
      <c r="I2728" s="275"/>
      <c r="J2728" s="159"/>
      <c r="K2728" s="159"/>
      <c r="L2728" s="275"/>
      <c r="M2728" s="159"/>
      <c r="N2728" s="159"/>
      <c r="O2728" s="275"/>
      <c r="P2728" s="159"/>
      <c r="Q2728" s="159"/>
      <c r="R2728" s="275"/>
      <c r="S2728" s="500"/>
      <c r="T2728" s="275"/>
      <c r="U2728" s="275"/>
      <c r="V2728" s="275"/>
      <c r="W2728" s="275"/>
      <c r="X2728" s="275"/>
      <c r="Y2728" s="275"/>
      <c r="Z2728" s="275"/>
      <c r="AA2728" s="275"/>
      <c r="AB2728" s="275"/>
      <c r="AC2728" s="275"/>
      <c r="AD2728" s="275"/>
      <c r="AE2728" s="275"/>
      <c r="AF2728" s="500"/>
      <c r="AG2728" s="275"/>
      <c r="AH2728" s="275"/>
      <c r="AI2728" s="275"/>
      <c r="AJ2728" s="275"/>
      <c r="AK2728" s="275"/>
      <c r="AL2728" s="275"/>
      <c r="AM2728" s="275"/>
      <c r="AN2728" s="275"/>
      <c r="AO2728" s="275"/>
      <c r="AP2728" s="275"/>
      <c r="AQ2728" s="275"/>
      <c r="AR2728" s="275"/>
      <c r="AS2728" s="500"/>
      <c r="AT2728" s="275"/>
      <c r="AU2728" s="275"/>
      <c r="AV2728" s="275"/>
      <c r="AW2728" s="567"/>
      <c r="AX2728" s="567"/>
      <c r="AY2728" s="567"/>
      <c r="AZ2728" s="159"/>
      <c r="BA2728" s="159"/>
      <c r="BB2728" s="275"/>
      <c r="BC2728" s="159"/>
      <c r="BD2728" s="159"/>
      <c r="BE2728" s="275"/>
      <c r="BF2728" s="521"/>
    </row>
    <row r="2729" spans="1:84">
      <c r="A2729" s="149" t="s">
        <v>281</v>
      </c>
      <c r="B2729" s="151" t="s">
        <v>232</v>
      </c>
      <c r="C2729" s="151"/>
      <c r="D2729" s="151"/>
      <c r="E2729" s="374" t="s">
        <v>195</v>
      </c>
      <c r="F2729" s="592"/>
      <c r="G2729" s="159"/>
      <c r="H2729" s="159"/>
      <c r="I2729" s="275"/>
      <c r="J2729" s="159"/>
      <c r="K2729" s="159"/>
      <c r="L2729" s="275"/>
      <c r="M2729" s="159"/>
      <c r="N2729" s="159"/>
      <c r="O2729" s="275"/>
      <c r="P2729" s="159"/>
      <c r="Q2729" s="159"/>
      <c r="R2729" s="275"/>
      <c r="S2729" s="500"/>
      <c r="T2729" s="275"/>
      <c r="U2729" s="275"/>
      <c r="V2729" s="275"/>
      <c r="W2729" s="275"/>
      <c r="X2729" s="275"/>
      <c r="Y2729" s="275"/>
      <c r="Z2729" s="275"/>
      <c r="AA2729" s="275"/>
      <c r="AB2729" s="275"/>
      <c r="AC2729" s="275"/>
      <c r="AD2729" s="275"/>
      <c r="AE2729" s="275"/>
      <c r="AF2729" s="500"/>
      <c r="AG2729" s="275"/>
      <c r="AH2729" s="275"/>
      <c r="AI2729" s="275"/>
      <c r="AJ2729" s="275"/>
      <c r="AK2729" s="275"/>
      <c r="AL2729" s="275"/>
      <c r="AM2729" s="275"/>
      <c r="AN2729" s="275"/>
      <c r="AO2729" s="275"/>
      <c r="AP2729" s="275"/>
      <c r="AQ2729" s="275"/>
      <c r="AR2729" s="275"/>
      <c r="AS2729" s="500"/>
      <c r="AT2729" s="275"/>
      <c r="AU2729" s="275"/>
      <c r="AV2729" s="275"/>
      <c r="AW2729" s="567"/>
      <c r="AX2729" s="567"/>
      <c r="AY2729" s="567"/>
      <c r="AZ2729" s="159"/>
      <c r="BA2729" s="159"/>
      <c r="BB2729" s="275"/>
      <c r="BC2729" s="159"/>
      <c r="BD2729" s="159"/>
      <c r="BE2729" s="275"/>
      <c r="BF2729" s="521"/>
    </row>
    <row r="2730" spans="1:84">
      <c r="A2730" s="149"/>
      <c r="B2730" s="151"/>
      <c r="C2730" s="151"/>
      <c r="D2730" s="151"/>
      <c r="E2730" s="288" t="s">
        <v>77</v>
      </c>
      <c r="F2730" s="592">
        <v>30</v>
      </c>
      <c r="G2730" s="159"/>
      <c r="H2730" s="159">
        <v>7</v>
      </c>
      <c r="I2730" s="275">
        <f t="shared" ref="I2730:I2731" si="13541">SUM(G2730:H2730)</f>
        <v>7</v>
      </c>
      <c r="J2730" s="159"/>
      <c r="K2730" s="159">
        <v>7</v>
      </c>
      <c r="L2730" s="275">
        <f t="shared" ref="L2730:L2731" si="13542">SUM(J2730:K2730)</f>
        <v>7</v>
      </c>
      <c r="M2730" s="159"/>
      <c r="N2730" s="159">
        <v>1</v>
      </c>
      <c r="O2730" s="275">
        <f t="shared" ref="O2730:O2731" si="13543">SUM(M2730:N2730)</f>
        <v>1</v>
      </c>
      <c r="P2730" s="159"/>
      <c r="Q2730" s="159">
        <v>14</v>
      </c>
      <c r="R2730" s="275">
        <f t="shared" ref="R2730:R2731" si="13544">SUM(P2730:Q2730)</f>
        <v>14</v>
      </c>
      <c r="S2730" s="500"/>
      <c r="T2730" s="275"/>
      <c r="U2730" s="275"/>
      <c r="V2730" s="275">
        <f t="shared" ref="V2730:V2731" si="13545">SUM(T2730:U2730)</f>
        <v>0</v>
      </c>
      <c r="W2730" s="275"/>
      <c r="X2730" s="275"/>
      <c r="Y2730" s="275">
        <f t="shared" ref="Y2730:Y2731" si="13546">SUM(W2730:X2730)</f>
        <v>0</v>
      </c>
      <c r="Z2730" s="275"/>
      <c r="AA2730" s="275"/>
      <c r="AB2730" s="275">
        <f t="shared" ref="AB2730:AB2731" si="13547">SUM(Z2730:AA2730)</f>
        <v>0</v>
      </c>
      <c r="AC2730" s="275"/>
      <c r="AD2730" s="275"/>
      <c r="AE2730" s="275">
        <f t="shared" ref="AE2730:AE2731" si="13548">SUM(AC2730:AD2730)</f>
        <v>0</v>
      </c>
      <c r="AF2730" s="500"/>
      <c r="AG2730" s="275"/>
      <c r="AH2730" s="275"/>
      <c r="AI2730" s="275">
        <f t="shared" ref="AI2730:AI2731" si="13549">SUM(AG2730:AH2730)</f>
        <v>0</v>
      </c>
      <c r="AJ2730" s="275"/>
      <c r="AK2730" s="275"/>
      <c r="AL2730" s="275">
        <f t="shared" ref="AL2730:AL2731" si="13550">SUM(AJ2730:AK2730)</f>
        <v>0</v>
      </c>
      <c r="AM2730" s="275"/>
      <c r="AN2730" s="275"/>
      <c r="AO2730" s="275">
        <f t="shared" ref="AO2730:AO2731" si="13551">SUM(AM2730:AN2730)</f>
        <v>0</v>
      </c>
      <c r="AP2730" s="275"/>
      <c r="AQ2730" s="275"/>
      <c r="AR2730" s="275">
        <f t="shared" ref="AR2730:AR2731" si="13552">SUM(AP2730:AQ2730)</f>
        <v>0</v>
      </c>
      <c r="AS2730" s="500"/>
      <c r="AT2730" s="275"/>
      <c r="AU2730" s="275"/>
      <c r="AV2730" s="275">
        <f t="shared" ref="AV2730:AV2731" si="13553">SUM(AT2730:AU2730)</f>
        <v>0</v>
      </c>
      <c r="AW2730" s="567">
        <f t="shared" ref="AW2730:AW2731" si="13554">SUM(G2730,J2730,M2730,P2730,T2730,W2730,Z2730,AC2730,AG2730,AJ2730,AM2730,AP2730,AT2730)</f>
        <v>0</v>
      </c>
      <c r="AX2730" s="567">
        <f t="shared" ref="AX2730:AX2731" si="13555">SUM(H2730,K2730,N2730,Q2730,U2730,X2730,AA2730,AD2730,AH2730,AK2730,AN2730,AQ2730,AU2730)</f>
        <v>29</v>
      </c>
      <c r="AY2730" s="567">
        <f t="shared" ref="AY2730:AY2731" si="13556">SUM(I2730,L2730,O2730,R2730,V2730,Y2730,AB2730,AE2730,AI2730,AL2730,AO2730,AR2730,AV2730)</f>
        <v>29</v>
      </c>
      <c r="AZ2730" s="159"/>
      <c r="BA2730" s="159">
        <v>0</v>
      </c>
      <c r="BB2730" s="275">
        <f t="shared" ref="BB2730:BB2731" si="13557">SUM(AZ2730:BA2730)</f>
        <v>0</v>
      </c>
      <c r="BC2730" s="275"/>
      <c r="BD2730" s="275"/>
      <c r="BE2730" s="275">
        <f t="shared" ref="BE2730:BE2731" si="13558">SUM(BC2730:BD2730)</f>
        <v>0</v>
      </c>
      <c r="BF2730" s="521"/>
      <c r="BG2730" s="605">
        <f>SUM(F2730,S2730,AF2730,AS2730)</f>
        <v>30</v>
      </c>
      <c r="BH2730" s="533">
        <f>SUM(G2730,T2730,AG2730)</f>
        <v>0</v>
      </c>
      <c r="BI2730" s="533">
        <f t="shared" ref="BI2730:BI2731" si="13559">SUM(H2730,U2730,AH2730)</f>
        <v>7</v>
      </c>
      <c r="BJ2730" s="533">
        <f t="shared" ref="BJ2730:BJ2731" si="13560">SUM(I2730,V2730,AI2730)</f>
        <v>7</v>
      </c>
      <c r="BK2730" s="533">
        <f t="shared" ref="BK2730:BK2731" si="13561">SUM(J2730,W2730,AJ2730)</f>
        <v>0</v>
      </c>
      <c r="BL2730" s="533">
        <f t="shared" ref="BL2730:BL2731" si="13562">SUM(K2730,X2730,AK2730)</f>
        <v>7</v>
      </c>
      <c r="BM2730" s="533">
        <f t="shared" ref="BM2730:BM2731" si="13563">SUM(L2730,Y2730,AL2730)</f>
        <v>7</v>
      </c>
      <c r="BN2730" s="533">
        <f>SUM(M2730,Z2730,AM2730)</f>
        <v>0</v>
      </c>
      <c r="BO2730" s="533">
        <f t="shared" ref="BO2730:BO2731" si="13564">SUM(N2730,AA2730,AN2730)</f>
        <v>1</v>
      </c>
      <c r="BP2730" s="533">
        <f t="shared" ref="BP2730:BP2731" si="13565">SUM(O2730,AB2730,AO2730)</f>
        <v>1</v>
      </c>
      <c r="BQ2730" s="533">
        <f t="shared" ref="BQ2730:BQ2731" si="13566">SUM(P2730,AC2730,AP2730)</f>
        <v>0</v>
      </c>
      <c r="BR2730" s="533">
        <f t="shared" ref="BR2730:BR2731" si="13567">SUM(Q2730,AD2730,AQ2730)</f>
        <v>14</v>
      </c>
      <c r="BS2730" s="533">
        <f t="shared" ref="BS2730:BS2731" si="13568">SUM(R2730,AE2730,AR2730)</f>
        <v>14</v>
      </c>
      <c r="BT2730" s="533">
        <f>AT2730</f>
        <v>0</v>
      </c>
      <c r="BU2730" s="533">
        <f t="shared" ref="BU2730:BU2731" si="13569">AU2730</f>
        <v>0</v>
      </c>
      <c r="BV2730" s="533">
        <f t="shared" ref="BV2730:BV2731" si="13570">AV2730</f>
        <v>0</v>
      </c>
      <c r="BW2730" s="536">
        <f>SUM(BH2730,BK2730,BN2730,BQ2730,BT2730)</f>
        <v>0</v>
      </c>
      <c r="BX2730" s="536">
        <f t="shared" ref="BX2730:BX2731" si="13571">SUM(BI2730,BL2730,BO2730,BR2730,BU2730)</f>
        <v>29</v>
      </c>
      <c r="BY2730" s="536">
        <f t="shared" ref="BY2730:BY2731" si="13572">SUM(BJ2730,BM2730,BP2730,BS2730,BV2730)</f>
        <v>29</v>
      </c>
      <c r="BZ2730" t="s">
        <v>74</v>
      </c>
      <c r="CA2730" s="553">
        <f>AZ2730</f>
        <v>0</v>
      </c>
      <c r="CB2730" s="553">
        <f t="shared" ref="CB2730:CB2731" si="13573">BA2730</f>
        <v>0</v>
      </c>
      <c r="CC2730" s="553">
        <f t="shared" ref="CC2730:CC2731" si="13574">BB2730</f>
        <v>0</v>
      </c>
      <c r="CD2730" s="553">
        <f>BC2730</f>
        <v>0</v>
      </c>
      <c r="CE2730" s="553">
        <f t="shared" ref="CE2730:CE2731" si="13575">BD2730</f>
        <v>0</v>
      </c>
      <c r="CF2730" s="553">
        <f t="shared" ref="CF2730:CF2731" si="13576">BE2730</f>
        <v>0</v>
      </c>
    </row>
    <row r="2731" spans="1:84">
      <c r="A2731" s="149"/>
      <c r="B2731" s="151"/>
      <c r="C2731" s="151"/>
      <c r="D2731" s="151"/>
      <c r="E2731" s="288" t="s">
        <v>78</v>
      </c>
      <c r="F2731" s="592">
        <v>30</v>
      </c>
      <c r="G2731" s="159"/>
      <c r="H2731" s="159">
        <v>7</v>
      </c>
      <c r="I2731" s="275">
        <f t="shared" si="13541"/>
        <v>7</v>
      </c>
      <c r="J2731" s="159"/>
      <c r="K2731" s="159">
        <v>4</v>
      </c>
      <c r="L2731" s="275">
        <f t="shared" si="13542"/>
        <v>4</v>
      </c>
      <c r="M2731" s="159"/>
      <c r="N2731" s="159">
        <v>2</v>
      </c>
      <c r="O2731" s="275">
        <f t="shared" si="13543"/>
        <v>2</v>
      </c>
      <c r="P2731" s="159"/>
      <c r="Q2731" s="159">
        <v>8</v>
      </c>
      <c r="R2731" s="275">
        <f t="shared" si="13544"/>
        <v>8</v>
      </c>
      <c r="S2731" s="500"/>
      <c r="T2731" s="275"/>
      <c r="U2731" s="275"/>
      <c r="V2731" s="275">
        <f t="shared" si="13545"/>
        <v>0</v>
      </c>
      <c r="W2731" s="275"/>
      <c r="X2731" s="275"/>
      <c r="Y2731" s="275">
        <f t="shared" si="13546"/>
        <v>0</v>
      </c>
      <c r="Z2731" s="275"/>
      <c r="AA2731" s="275"/>
      <c r="AB2731" s="275">
        <f t="shared" si="13547"/>
        <v>0</v>
      </c>
      <c r="AC2731" s="275"/>
      <c r="AD2731" s="275"/>
      <c r="AE2731" s="275">
        <f t="shared" si="13548"/>
        <v>0</v>
      </c>
      <c r="AF2731" s="500"/>
      <c r="AG2731" s="275"/>
      <c r="AH2731" s="275"/>
      <c r="AI2731" s="275">
        <f t="shared" si="13549"/>
        <v>0</v>
      </c>
      <c r="AJ2731" s="275"/>
      <c r="AK2731" s="275"/>
      <c r="AL2731" s="275">
        <f t="shared" si="13550"/>
        <v>0</v>
      </c>
      <c r="AM2731" s="275"/>
      <c r="AN2731" s="275"/>
      <c r="AO2731" s="275">
        <f t="shared" si="13551"/>
        <v>0</v>
      </c>
      <c r="AP2731" s="275"/>
      <c r="AQ2731" s="275"/>
      <c r="AR2731" s="275">
        <f t="shared" si="13552"/>
        <v>0</v>
      </c>
      <c r="AS2731" s="500"/>
      <c r="AT2731" s="275"/>
      <c r="AU2731" s="275"/>
      <c r="AV2731" s="275">
        <f t="shared" si="13553"/>
        <v>0</v>
      </c>
      <c r="AW2731" s="567">
        <f t="shared" si="13554"/>
        <v>0</v>
      </c>
      <c r="AX2731" s="567">
        <f t="shared" si="13555"/>
        <v>21</v>
      </c>
      <c r="AY2731" s="567">
        <f t="shared" si="13556"/>
        <v>21</v>
      </c>
      <c r="AZ2731" s="159"/>
      <c r="BA2731" s="159">
        <v>1</v>
      </c>
      <c r="BB2731" s="275">
        <f t="shared" si="13557"/>
        <v>1</v>
      </c>
      <c r="BC2731" s="275"/>
      <c r="BD2731" s="275"/>
      <c r="BE2731" s="275">
        <f t="shared" si="13558"/>
        <v>0</v>
      </c>
      <c r="BF2731" s="521"/>
      <c r="BG2731" s="605">
        <f>SUM(F2731,S2731,AF2731,AS2731)</f>
        <v>30</v>
      </c>
      <c r="BH2731" s="533">
        <f>SUM(G2731,T2731,AG2731)</f>
        <v>0</v>
      </c>
      <c r="BI2731" s="533">
        <f t="shared" si="13559"/>
        <v>7</v>
      </c>
      <c r="BJ2731" s="533">
        <f t="shared" si="13560"/>
        <v>7</v>
      </c>
      <c r="BK2731" s="533">
        <f t="shared" si="13561"/>
        <v>0</v>
      </c>
      <c r="BL2731" s="533">
        <f t="shared" si="13562"/>
        <v>4</v>
      </c>
      <c r="BM2731" s="533">
        <f t="shared" si="13563"/>
        <v>4</v>
      </c>
      <c r="BN2731" s="533">
        <f>SUM(M2731,Z2731,AM2731)</f>
        <v>0</v>
      </c>
      <c r="BO2731" s="533">
        <f t="shared" si="13564"/>
        <v>2</v>
      </c>
      <c r="BP2731" s="533">
        <f t="shared" si="13565"/>
        <v>2</v>
      </c>
      <c r="BQ2731" s="533">
        <f t="shared" si="13566"/>
        <v>0</v>
      </c>
      <c r="BR2731" s="533">
        <f t="shared" si="13567"/>
        <v>8</v>
      </c>
      <c r="BS2731" s="533">
        <f t="shared" si="13568"/>
        <v>8</v>
      </c>
      <c r="BT2731" s="533">
        <f>AT2731</f>
        <v>0</v>
      </c>
      <c r="BU2731" s="533">
        <f t="shared" si="13569"/>
        <v>0</v>
      </c>
      <c r="BV2731" s="533">
        <f t="shared" si="13570"/>
        <v>0</v>
      </c>
      <c r="BW2731" s="536">
        <f>SUM(BH2731,BK2731,BN2731,BQ2731,BT2731)</f>
        <v>0</v>
      </c>
      <c r="BX2731" s="536">
        <f t="shared" si="13571"/>
        <v>21</v>
      </c>
      <c r="BY2731" s="536">
        <f t="shared" si="13572"/>
        <v>21</v>
      </c>
      <c r="BZ2731" t="s">
        <v>74</v>
      </c>
      <c r="CA2731" s="553">
        <f>AZ2731</f>
        <v>0</v>
      </c>
      <c r="CB2731" s="553">
        <f t="shared" si="13573"/>
        <v>1</v>
      </c>
      <c r="CC2731" s="553">
        <f t="shared" si="13574"/>
        <v>1</v>
      </c>
      <c r="CD2731" s="553">
        <f>BC2731</f>
        <v>0</v>
      </c>
      <c r="CE2731" s="553">
        <f t="shared" si="13575"/>
        <v>0</v>
      </c>
      <c r="CF2731" s="553">
        <f t="shared" si="13576"/>
        <v>0</v>
      </c>
    </row>
    <row r="2732" spans="1:84">
      <c r="A2732" s="149"/>
      <c r="B2732" s="151"/>
      <c r="C2732" s="151"/>
      <c r="D2732" s="151"/>
      <c r="E2732" s="288"/>
      <c r="F2732" s="592"/>
      <c r="G2732" s="159"/>
      <c r="H2732" s="159"/>
      <c r="I2732" s="275"/>
      <c r="J2732" s="159"/>
      <c r="K2732" s="159"/>
      <c r="L2732" s="275"/>
      <c r="M2732" s="159"/>
      <c r="N2732" s="159"/>
      <c r="O2732" s="275"/>
      <c r="P2732" s="159"/>
      <c r="Q2732" s="159"/>
      <c r="R2732" s="275"/>
      <c r="S2732" s="500"/>
      <c r="T2732" s="275"/>
      <c r="U2732" s="275"/>
      <c r="V2732" s="275"/>
      <c r="W2732" s="275"/>
      <c r="X2732" s="275"/>
      <c r="Y2732" s="275"/>
      <c r="Z2732" s="275"/>
      <c r="AA2732" s="275"/>
      <c r="AB2732" s="275"/>
      <c r="AC2732" s="275"/>
      <c r="AD2732" s="275"/>
      <c r="AE2732" s="275"/>
      <c r="AF2732" s="500"/>
      <c r="AG2732" s="275"/>
      <c r="AH2732" s="275"/>
      <c r="AI2732" s="275"/>
      <c r="AJ2732" s="275"/>
      <c r="AK2732" s="275"/>
      <c r="AL2732" s="275"/>
      <c r="AM2732" s="275"/>
      <c r="AN2732" s="275"/>
      <c r="AO2732" s="275"/>
      <c r="AP2732" s="275"/>
      <c r="AQ2732" s="275"/>
      <c r="AR2732" s="275"/>
      <c r="AS2732" s="500"/>
      <c r="AT2732" s="275"/>
      <c r="AU2732" s="275"/>
      <c r="AV2732" s="275"/>
      <c r="AW2732" s="567"/>
      <c r="AX2732" s="567"/>
      <c r="AY2732" s="567"/>
      <c r="AZ2732" s="159"/>
      <c r="BA2732" s="159"/>
      <c r="BB2732" s="275"/>
      <c r="BC2732" s="159"/>
      <c r="BD2732" s="159"/>
      <c r="BE2732" s="275"/>
      <c r="BF2732" s="521"/>
    </row>
    <row r="2733" spans="1:84">
      <c r="A2733" s="149" t="s">
        <v>281</v>
      </c>
      <c r="B2733" s="151" t="s">
        <v>163</v>
      </c>
      <c r="C2733" s="151"/>
      <c r="D2733" s="151"/>
      <c r="E2733" s="374" t="s">
        <v>195</v>
      </c>
      <c r="F2733" s="592"/>
      <c r="G2733" s="159"/>
      <c r="H2733" s="159"/>
      <c r="I2733" s="275"/>
      <c r="J2733" s="159"/>
      <c r="K2733" s="159"/>
      <c r="L2733" s="275"/>
      <c r="M2733" s="159"/>
      <c r="N2733" s="159"/>
      <c r="O2733" s="275"/>
      <c r="P2733" s="159"/>
      <c r="Q2733" s="159"/>
      <c r="R2733" s="275"/>
      <c r="S2733" s="500"/>
      <c r="T2733" s="275"/>
      <c r="U2733" s="275"/>
      <c r="V2733" s="275"/>
      <c r="W2733" s="275"/>
      <c r="X2733" s="275"/>
      <c r="Y2733" s="275"/>
      <c r="Z2733" s="275"/>
      <c r="AA2733" s="275"/>
      <c r="AB2733" s="275"/>
      <c r="AC2733" s="275"/>
      <c r="AD2733" s="275"/>
      <c r="AE2733" s="275"/>
      <c r="AF2733" s="500"/>
      <c r="AG2733" s="275"/>
      <c r="AH2733" s="275"/>
      <c r="AI2733" s="275"/>
      <c r="AJ2733" s="275"/>
      <c r="AK2733" s="275"/>
      <c r="AL2733" s="275"/>
      <c r="AM2733" s="275"/>
      <c r="AN2733" s="275"/>
      <c r="AO2733" s="275"/>
      <c r="AP2733" s="275"/>
      <c r="AQ2733" s="275"/>
      <c r="AR2733" s="275"/>
      <c r="AS2733" s="500"/>
      <c r="AT2733" s="275"/>
      <c r="AU2733" s="275"/>
      <c r="AV2733" s="275"/>
      <c r="AW2733" s="567"/>
      <c r="AX2733" s="567"/>
      <c r="AY2733" s="567"/>
      <c r="AZ2733" s="159"/>
      <c r="BA2733" s="159"/>
      <c r="BB2733" s="275"/>
      <c r="BC2733" s="159"/>
      <c r="BD2733" s="159"/>
      <c r="BE2733" s="275"/>
      <c r="BF2733" s="521"/>
    </row>
    <row r="2734" spans="1:84">
      <c r="A2734" s="149"/>
      <c r="B2734" s="151"/>
      <c r="C2734" s="151"/>
      <c r="D2734" s="151"/>
      <c r="E2734" s="288" t="s">
        <v>77</v>
      </c>
      <c r="F2734" s="592">
        <v>30</v>
      </c>
      <c r="G2734" s="159"/>
      <c r="H2734" s="159">
        <v>7</v>
      </c>
      <c r="I2734" s="275">
        <f t="shared" ref="I2734:I2735" si="13577">SUM(G2734:H2734)</f>
        <v>7</v>
      </c>
      <c r="J2734" s="159"/>
      <c r="K2734" s="159">
        <v>4</v>
      </c>
      <c r="L2734" s="275">
        <f t="shared" ref="L2734:L2735" si="13578">SUM(J2734:K2734)</f>
        <v>4</v>
      </c>
      <c r="M2734" s="159"/>
      <c r="N2734" s="159">
        <v>2</v>
      </c>
      <c r="O2734" s="275">
        <f t="shared" ref="O2734:O2735" si="13579">SUM(M2734:N2734)</f>
        <v>2</v>
      </c>
      <c r="P2734" s="159"/>
      <c r="Q2734" s="159">
        <v>10</v>
      </c>
      <c r="R2734" s="275">
        <f t="shared" ref="R2734:R2735" si="13580">SUM(P2734:Q2734)</f>
        <v>10</v>
      </c>
      <c r="S2734" s="500"/>
      <c r="T2734" s="275"/>
      <c r="U2734" s="275">
        <v>0</v>
      </c>
      <c r="V2734" s="275">
        <f t="shared" ref="V2734:V2735" si="13581">SUM(T2734:U2734)</f>
        <v>0</v>
      </c>
      <c r="W2734" s="275"/>
      <c r="X2734" s="275"/>
      <c r="Y2734" s="275">
        <f t="shared" ref="Y2734:Y2735" si="13582">SUM(W2734:X2734)</f>
        <v>0</v>
      </c>
      <c r="Z2734" s="275"/>
      <c r="AA2734" s="275"/>
      <c r="AB2734" s="275">
        <f t="shared" ref="AB2734:AB2735" si="13583">SUM(Z2734:AA2734)</f>
        <v>0</v>
      </c>
      <c r="AC2734" s="275"/>
      <c r="AD2734" s="275"/>
      <c r="AE2734" s="275">
        <f t="shared" ref="AE2734:AE2735" si="13584">SUM(AC2734:AD2734)</f>
        <v>0</v>
      </c>
      <c r="AF2734" s="500"/>
      <c r="AG2734" s="275"/>
      <c r="AH2734" s="275"/>
      <c r="AI2734" s="275">
        <f t="shared" ref="AI2734:AI2735" si="13585">SUM(AG2734:AH2734)</f>
        <v>0</v>
      </c>
      <c r="AJ2734" s="275"/>
      <c r="AK2734" s="275"/>
      <c r="AL2734" s="275">
        <f t="shared" ref="AL2734:AL2735" si="13586">SUM(AJ2734:AK2734)</f>
        <v>0</v>
      </c>
      <c r="AM2734" s="275"/>
      <c r="AN2734" s="275"/>
      <c r="AO2734" s="275">
        <f t="shared" ref="AO2734:AO2735" si="13587">SUM(AM2734:AN2734)</f>
        <v>0</v>
      </c>
      <c r="AP2734" s="275"/>
      <c r="AQ2734" s="275"/>
      <c r="AR2734" s="275">
        <f t="shared" ref="AR2734:AR2735" si="13588">SUM(AP2734:AQ2734)</f>
        <v>0</v>
      </c>
      <c r="AS2734" s="500"/>
      <c r="AT2734" s="275"/>
      <c r="AU2734" s="275"/>
      <c r="AV2734" s="275">
        <f t="shared" ref="AV2734:AV2735" si="13589">SUM(AT2734:AU2734)</f>
        <v>0</v>
      </c>
      <c r="AW2734" s="567">
        <f t="shared" ref="AW2734:AW2735" si="13590">SUM(G2734,J2734,M2734,P2734,T2734,W2734,Z2734,AC2734,AG2734,AJ2734,AM2734,AP2734,AT2734)</f>
        <v>0</v>
      </c>
      <c r="AX2734" s="567">
        <f t="shared" ref="AX2734:AX2735" si="13591">SUM(H2734,K2734,N2734,Q2734,U2734,X2734,AA2734,AD2734,AH2734,AK2734,AN2734,AQ2734,AU2734)</f>
        <v>23</v>
      </c>
      <c r="AY2734" s="567">
        <f t="shared" ref="AY2734:AY2735" si="13592">SUM(I2734,L2734,O2734,R2734,V2734,Y2734,AB2734,AE2734,AI2734,AL2734,AO2734,AR2734,AV2734)</f>
        <v>23</v>
      </c>
      <c r="AZ2734" s="159"/>
      <c r="BA2734" s="159">
        <v>1</v>
      </c>
      <c r="BB2734" s="275">
        <f t="shared" ref="BB2734:BB2735" si="13593">SUM(AZ2734:BA2734)</f>
        <v>1</v>
      </c>
      <c r="BC2734" s="275"/>
      <c r="BD2734" s="275"/>
      <c r="BE2734" s="275">
        <f t="shared" ref="BE2734:BE2735" si="13594">SUM(BC2734:BD2734)</f>
        <v>0</v>
      </c>
      <c r="BF2734" s="521"/>
      <c r="BG2734" s="605">
        <f>SUM(F2734,S2734,AF2734,AS2734)</f>
        <v>30</v>
      </c>
      <c r="BH2734" s="533">
        <f>SUM(G2734,T2734,AG2734)</f>
        <v>0</v>
      </c>
      <c r="BI2734" s="533">
        <f t="shared" ref="BI2734:BI2735" si="13595">SUM(H2734,U2734,AH2734)</f>
        <v>7</v>
      </c>
      <c r="BJ2734" s="533">
        <f t="shared" ref="BJ2734:BJ2735" si="13596">SUM(I2734,V2734,AI2734)</f>
        <v>7</v>
      </c>
      <c r="BK2734" s="533">
        <f t="shared" ref="BK2734:BK2735" si="13597">SUM(J2734,W2734,AJ2734)</f>
        <v>0</v>
      </c>
      <c r="BL2734" s="533">
        <f t="shared" ref="BL2734:BL2735" si="13598">SUM(K2734,X2734,AK2734)</f>
        <v>4</v>
      </c>
      <c r="BM2734" s="533">
        <f t="shared" ref="BM2734:BM2735" si="13599">SUM(L2734,Y2734,AL2734)</f>
        <v>4</v>
      </c>
      <c r="BN2734" s="533">
        <f>SUM(M2734,Z2734,AM2734)</f>
        <v>0</v>
      </c>
      <c r="BO2734" s="533">
        <f t="shared" ref="BO2734:BO2735" si="13600">SUM(N2734,AA2734,AN2734)</f>
        <v>2</v>
      </c>
      <c r="BP2734" s="533">
        <f t="shared" ref="BP2734:BP2735" si="13601">SUM(O2734,AB2734,AO2734)</f>
        <v>2</v>
      </c>
      <c r="BQ2734" s="533">
        <f t="shared" ref="BQ2734:BQ2735" si="13602">SUM(P2734,AC2734,AP2734)</f>
        <v>0</v>
      </c>
      <c r="BR2734" s="533">
        <f t="shared" ref="BR2734:BR2735" si="13603">SUM(Q2734,AD2734,AQ2734)</f>
        <v>10</v>
      </c>
      <c r="BS2734" s="533">
        <f t="shared" ref="BS2734:BS2735" si="13604">SUM(R2734,AE2734,AR2734)</f>
        <v>10</v>
      </c>
      <c r="BT2734" s="533">
        <f>AT2734</f>
        <v>0</v>
      </c>
      <c r="BU2734" s="533">
        <f t="shared" ref="BU2734:BU2735" si="13605">AU2734</f>
        <v>0</v>
      </c>
      <c r="BV2734" s="533">
        <f t="shared" ref="BV2734:BV2735" si="13606">AV2734</f>
        <v>0</v>
      </c>
      <c r="BW2734" s="536">
        <f>SUM(BH2734,BK2734,BN2734,BQ2734,BT2734)</f>
        <v>0</v>
      </c>
      <c r="BX2734" s="536">
        <f t="shared" ref="BX2734:BX2735" si="13607">SUM(BI2734,BL2734,BO2734,BR2734,BU2734)</f>
        <v>23</v>
      </c>
      <c r="BY2734" s="536">
        <f t="shared" ref="BY2734:BY2735" si="13608">SUM(BJ2734,BM2734,BP2734,BS2734,BV2734)</f>
        <v>23</v>
      </c>
      <c r="BZ2734" t="s">
        <v>74</v>
      </c>
      <c r="CA2734" s="553">
        <f>AZ2734</f>
        <v>0</v>
      </c>
      <c r="CB2734" s="553">
        <f t="shared" ref="CB2734:CB2735" si="13609">BA2734</f>
        <v>1</v>
      </c>
      <c r="CC2734" s="553">
        <f t="shared" ref="CC2734:CC2735" si="13610">BB2734</f>
        <v>1</v>
      </c>
      <c r="CD2734" s="553">
        <f>BC2734</f>
        <v>0</v>
      </c>
      <c r="CE2734" s="553">
        <f t="shared" ref="CE2734:CE2735" si="13611">BD2734</f>
        <v>0</v>
      </c>
      <c r="CF2734" s="553">
        <f t="shared" ref="CF2734:CF2735" si="13612">BE2734</f>
        <v>0</v>
      </c>
    </row>
    <row r="2735" spans="1:84">
      <c r="A2735" s="149"/>
      <c r="B2735" s="151"/>
      <c r="C2735" s="151"/>
      <c r="D2735" s="151"/>
      <c r="E2735" s="288" t="s">
        <v>78</v>
      </c>
      <c r="F2735" s="592">
        <v>30</v>
      </c>
      <c r="G2735" s="159"/>
      <c r="H2735" s="159">
        <v>8</v>
      </c>
      <c r="I2735" s="275">
        <f t="shared" si="13577"/>
        <v>8</v>
      </c>
      <c r="J2735" s="159"/>
      <c r="K2735" s="159">
        <v>5</v>
      </c>
      <c r="L2735" s="275">
        <f t="shared" si="13578"/>
        <v>5</v>
      </c>
      <c r="M2735" s="159"/>
      <c r="N2735" s="159">
        <v>1</v>
      </c>
      <c r="O2735" s="275">
        <f t="shared" si="13579"/>
        <v>1</v>
      </c>
      <c r="P2735" s="159"/>
      <c r="Q2735" s="159">
        <v>10</v>
      </c>
      <c r="R2735" s="275">
        <f t="shared" si="13580"/>
        <v>10</v>
      </c>
      <c r="S2735" s="500"/>
      <c r="T2735" s="275"/>
      <c r="U2735" s="275">
        <v>2</v>
      </c>
      <c r="V2735" s="275">
        <f t="shared" si="13581"/>
        <v>2</v>
      </c>
      <c r="W2735" s="275"/>
      <c r="X2735" s="275"/>
      <c r="Y2735" s="275">
        <f t="shared" si="13582"/>
        <v>0</v>
      </c>
      <c r="Z2735" s="275"/>
      <c r="AA2735" s="275"/>
      <c r="AB2735" s="275">
        <f t="shared" si="13583"/>
        <v>0</v>
      </c>
      <c r="AC2735" s="275"/>
      <c r="AD2735" s="275"/>
      <c r="AE2735" s="275">
        <f t="shared" si="13584"/>
        <v>0</v>
      </c>
      <c r="AF2735" s="500"/>
      <c r="AG2735" s="275"/>
      <c r="AH2735" s="275"/>
      <c r="AI2735" s="275">
        <f t="shared" si="13585"/>
        <v>0</v>
      </c>
      <c r="AJ2735" s="275"/>
      <c r="AK2735" s="275"/>
      <c r="AL2735" s="275">
        <f t="shared" si="13586"/>
        <v>0</v>
      </c>
      <c r="AM2735" s="275"/>
      <c r="AN2735" s="275"/>
      <c r="AO2735" s="275">
        <f t="shared" si="13587"/>
        <v>0</v>
      </c>
      <c r="AP2735" s="275"/>
      <c r="AQ2735" s="275"/>
      <c r="AR2735" s="275">
        <f t="shared" si="13588"/>
        <v>0</v>
      </c>
      <c r="AS2735" s="500"/>
      <c r="AT2735" s="275"/>
      <c r="AU2735" s="275"/>
      <c r="AV2735" s="275">
        <f t="shared" si="13589"/>
        <v>0</v>
      </c>
      <c r="AW2735" s="567">
        <f t="shared" si="13590"/>
        <v>0</v>
      </c>
      <c r="AX2735" s="567">
        <f t="shared" si="13591"/>
        <v>26</v>
      </c>
      <c r="AY2735" s="567">
        <f t="shared" si="13592"/>
        <v>26</v>
      </c>
      <c r="AZ2735" s="159"/>
      <c r="BA2735" s="159">
        <v>2</v>
      </c>
      <c r="BB2735" s="275">
        <f t="shared" si="13593"/>
        <v>2</v>
      </c>
      <c r="BC2735" s="275"/>
      <c r="BD2735" s="275"/>
      <c r="BE2735" s="275">
        <f t="shared" si="13594"/>
        <v>0</v>
      </c>
      <c r="BF2735" s="521"/>
      <c r="BG2735" s="605">
        <f>SUM(F2735,S2735,AF2735,AS2735)</f>
        <v>30</v>
      </c>
      <c r="BH2735" s="533">
        <f>SUM(G2735,T2735,AG2735)</f>
        <v>0</v>
      </c>
      <c r="BI2735" s="533">
        <f t="shared" si="13595"/>
        <v>10</v>
      </c>
      <c r="BJ2735" s="533">
        <f t="shared" si="13596"/>
        <v>10</v>
      </c>
      <c r="BK2735" s="533">
        <f t="shared" si="13597"/>
        <v>0</v>
      </c>
      <c r="BL2735" s="533">
        <f t="shared" si="13598"/>
        <v>5</v>
      </c>
      <c r="BM2735" s="533">
        <f t="shared" si="13599"/>
        <v>5</v>
      </c>
      <c r="BN2735" s="533">
        <f>SUM(M2735,Z2735,AM2735)</f>
        <v>0</v>
      </c>
      <c r="BO2735" s="533">
        <f t="shared" si="13600"/>
        <v>1</v>
      </c>
      <c r="BP2735" s="533">
        <f t="shared" si="13601"/>
        <v>1</v>
      </c>
      <c r="BQ2735" s="533">
        <f t="shared" si="13602"/>
        <v>0</v>
      </c>
      <c r="BR2735" s="533">
        <f t="shared" si="13603"/>
        <v>10</v>
      </c>
      <c r="BS2735" s="533">
        <f t="shared" si="13604"/>
        <v>10</v>
      </c>
      <c r="BT2735" s="533">
        <f>AT2735</f>
        <v>0</v>
      </c>
      <c r="BU2735" s="533">
        <f t="shared" si="13605"/>
        <v>0</v>
      </c>
      <c r="BV2735" s="533">
        <f t="shared" si="13606"/>
        <v>0</v>
      </c>
      <c r="BW2735" s="536">
        <f>SUM(BH2735,BK2735,BN2735,BQ2735,BT2735)</f>
        <v>0</v>
      </c>
      <c r="BX2735" s="536">
        <f t="shared" si="13607"/>
        <v>26</v>
      </c>
      <c r="BY2735" s="536">
        <f t="shared" si="13608"/>
        <v>26</v>
      </c>
      <c r="BZ2735" t="s">
        <v>74</v>
      </c>
      <c r="CA2735" s="553">
        <f>AZ2735</f>
        <v>0</v>
      </c>
      <c r="CB2735" s="553">
        <f t="shared" si="13609"/>
        <v>2</v>
      </c>
      <c r="CC2735" s="553">
        <f t="shared" si="13610"/>
        <v>2</v>
      </c>
      <c r="CD2735" s="553">
        <f>BC2735</f>
        <v>0</v>
      </c>
      <c r="CE2735" s="553">
        <f t="shared" si="13611"/>
        <v>0</v>
      </c>
      <c r="CF2735" s="553">
        <f t="shared" si="13612"/>
        <v>0</v>
      </c>
    </row>
    <row r="2736" spans="1:84">
      <c r="A2736" s="149"/>
      <c r="B2736" s="151"/>
      <c r="C2736" s="151"/>
      <c r="D2736" s="151"/>
      <c r="E2736" s="288"/>
      <c r="F2736" s="592"/>
      <c r="G2736" s="159"/>
      <c r="H2736" s="159"/>
      <c r="I2736" s="275"/>
      <c r="J2736" s="159"/>
      <c r="K2736" s="159"/>
      <c r="L2736" s="275"/>
      <c r="M2736" s="159"/>
      <c r="N2736" s="159"/>
      <c r="O2736" s="275"/>
      <c r="P2736" s="159"/>
      <c r="Q2736" s="159"/>
      <c r="R2736" s="275"/>
      <c r="S2736" s="500"/>
      <c r="T2736" s="275"/>
      <c r="U2736" s="275"/>
      <c r="V2736" s="275"/>
      <c r="W2736" s="275"/>
      <c r="X2736" s="275"/>
      <c r="Y2736" s="275"/>
      <c r="Z2736" s="275"/>
      <c r="AA2736" s="275"/>
      <c r="AB2736" s="275"/>
      <c r="AC2736" s="275"/>
      <c r="AD2736" s="275"/>
      <c r="AE2736" s="275"/>
      <c r="AF2736" s="500"/>
      <c r="AG2736" s="275"/>
      <c r="AH2736" s="275"/>
      <c r="AI2736" s="275"/>
      <c r="AJ2736" s="275"/>
      <c r="AK2736" s="275"/>
      <c r="AL2736" s="275"/>
      <c r="AM2736" s="275"/>
      <c r="AN2736" s="275"/>
      <c r="AO2736" s="275"/>
      <c r="AP2736" s="275"/>
      <c r="AQ2736" s="275"/>
      <c r="AR2736" s="275"/>
      <c r="AS2736" s="500"/>
      <c r="AT2736" s="275"/>
      <c r="AU2736" s="275"/>
      <c r="AV2736" s="275"/>
      <c r="AW2736" s="567"/>
      <c r="AX2736" s="567"/>
      <c r="AY2736" s="567"/>
      <c r="AZ2736" s="159"/>
      <c r="BA2736" s="159"/>
      <c r="BB2736" s="275"/>
      <c r="BC2736" s="159"/>
      <c r="BD2736" s="159"/>
      <c r="BE2736" s="275"/>
      <c r="BF2736" s="521"/>
    </row>
    <row r="2737" spans="1:84">
      <c r="A2737" s="149"/>
      <c r="B2737" s="151" t="s">
        <v>1090</v>
      </c>
      <c r="C2737" s="151"/>
      <c r="D2737" s="151"/>
      <c r="E2737" s="288" t="s">
        <v>861</v>
      </c>
      <c r="F2737" s="592">
        <v>0</v>
      </c>
      <c r="G2737" s="159"/>
      <c r="H2737" s="159"/>
      <c r="I2737" s="275">
        <f t="shared" ref="I2737:I2738" si="13613">SUM(G2737:H2737)</f>
        <v>0</v>
      </c>
      <c r="J2737" s="159"/>
      <c r="K2737" s="159"/>
      <c r="L2737" s="275">
        <f t="shared" ref="L2737:L2738" si="13614">SUM(J2737:K2737)</f>
        <v>0</v>
      </c>
      <c r="M2737" s="159"/>
      <c r="N2737" s="159"/>
      <c r="O2737" s="275">
        <f t="shared" ref="O2737:O2738" si="13615">SUM(M2737:N2737)</f>
        <v>0</v>
      </c>
      <c r="P2737" s="159"/>
      <c r="Q2737" s="159"/>
      <c r="R2737" s="275">
        <f t="shared" ref="R2737:R2738" si="13616">SUM(P2737:Q2737)</f>
        <v>0</v>
      </c>
      <c r="S2737" s="500"/>
      <c r="T2737" s="275"/>
      <c r="U2737" s="275"/>
      <c r="V2737" s="275">
        <f t="shared" ref="V2737:V2738" si="13617">SUM(T2737:U2737)</f>
        <v>0</v>
      </c>
      <c r="W2737" s="275"/>
      <c r="X2737" s="275"/>
      <c r="Y2737" s="275">
        <f t="shared" ref="Y2737:Y2738" si="13618">SUM(W2737:X2737)</f>
        <v>0</v>
      </c>
      <c r="Z2737" s="275"/>
      <c r="AA2737" s="275"/>
      <c r="AB2737" s="275">
        <f t="shared" ref="AB2737:AB2738" si="13619">SUM(Z2737:AA2737)</f>
        <v>0</v>
      </c>
      <c r="AC2737" s="275"/>
      <c r="AD2737" s="275"/>
      <c r="AE2737" s="275">
        <f t="shared" ref="AE2737:AE2738" si="13620">SUM(AC2737:AD2737)</f>
        <v>0</v>
      </c>
      <c r="AF2737" s="500"/>
      <c r="AG2737" s="275"/>
      <c r="AH2737" s="275"/>
      <c r="AI2737" s="275">
        <f t="shared" ref="AI2737:AI2738" si="13621">SUM(AG2737:AH2737)</f>
        <v>0</v>
      </c>
      <c r="AJ2737" s="275"/>
      <c r="AK2737" s="275"/>
      <c r="AL2737" s="275">
        <f t="shared" ref="AL2737:AL2738" si="13622">SUM(AJ2737:AK2737)</f>
        <v>0</v>
      </c>
      <c r="AM2737" s="275"/>
      <c r="AN2737" s="275"/>
      <c r="AO2737" s="275">
        <f t="shared" ref="AO2737:AO2738" si="13623">SUM(AM2737:AN2737)</f>
        <v>0</v>
      </c>
      <c r="AP2737" s="275"/>
      <c r="AQ2737" s="275"/>
      <c r="AR2737" s="275">
        <f t="shared" ref="AR2737:AR2738" si="13624">SUM(AP2737:AQ2737)</f>
        <v>0</v>
      </c>
      <c r="AS2737" s="500"/>
      <c r="AT2737" s="275"/>
      <c r="AU2737" s="275"/>
      <c r="AV2737" s="275">
        <f t="shared" ref="AV2737:AV2738" si="13625">SUM(AT2737:AU2737)</f>
        <v>0</v>
      </c>
      <c r="AW2737" s="567">
        <f t="shared" ref="AW2737:AW2738" si="13626">SUM(G2737,J2737,M2737,P2737,T2737,W2737,Z2737,AC2737,AG2737,AJ2737,AM2737,AP2737,AT2737)</f>
        <v>0</v>
      </c>
      <c r="AX2737" s="567">
        <f t="shared" ref="AX2737:AX2738" si="13627">SUM(H2737,K2737,N2737,Q2737,U2737,X2737,AA2737,AD2737,AH2737,AK2737,AN2737,AQ2737,AU2737)</f>
        <v>0</v>
      </c>
      <c r="AY2737" s="567">
        <f t="shared" ref="AY2737:AY2738" si="13628">SUM(I2737,L2737,O2737,R2737,V2737,Y2737,AB2737,AE2737,AI2737,AL2737,AO2737,AR2737,AV2737)</f>
        <v>0</v>
      </c>
      <c r="AZ2737" s="159"/>
      <c r="BA2737" s="159"/>
      <c r="BB2737" s="275">
        <f t="shared" ref="BB2737:BB2738" si="13629">SUM(AZ2737:BA2737)</f>
        <v>0</v>
      </c>
      <c r="BC2737" s="275"/>
      <c r="BD2737" s="275"/>
      <c r="BE2737" s="275">
        <f t="shared" ref="BE2737:BE2738" si="13630">SUM(BC2737:BD2737)</f>
        <v>0</v>
      </c>
      <c r="BF2737" s="521"/>
      <c r="BG2737" s="605">
        <f>SUM(F2737,S2737,AF2737,AS2737)</f>
        <v>0</v>
      </c>
      <c r="BH2737" s="533">
        <f>SUM(G2737,T2737,AG2737)</f>
        <v>0</v>
      </c>
      <c r="BI2737" s="533">
        <f t="shared" ref="BI2737:BI2738" si="13631">SUM(H2737,U2737,AH2737)</f>
        <v>0</v>
      </c>
      <c r="BJ2737" s="533">
        <f t="shared" ref="BJ2737:BJ2738" si="13632">SUM(I2737,V2737,AI2737)</f>
        <v>0</v>
      </c>
      <c r="BK2737" s="533">
        <f t="shared" ref="BK2737:BK2738" si="13633">SUM(J2737,W2737,AJ2737)</f>
        <v>0</v>
      </c>
      <c r="BL2737" s="533">
        <f t="shared" ref="BL2737:BL2738" si="13634">SUM(K2737,X2737,AK2737)</f>
        <v>0</v>
      </c>
      <c r="BM2737" s="533">
        <f t="shared" ref="BM2737:BM2738" si="13635">SUM(L2737,Y2737,AL2737)</f>
        <v>0</v>
      </c>
      <c r="BN2737" s="533">
        <f>SUM(M2737,Z2737,AM2737)</f>
        <v>0</v>
      </c>
      <c r="BO2737" s="533">
        <f t="shared" ref="BO2737:BO2738" si="13636">SUM(N2737,AA2737,AN2737)</f>
        <v>0</v>
      </c>
      <c r="BP2737" s="533">
        <f t="shared" ref="BP2737:BP2738" si="13637">SUM(O2737,AB2737,AO2737)</f>
        <v>0</v>
      </c>
      <c r="BQ2737" s="533">
        <f t="shared" ref="BQ2737:BQ2738" si="13638">SUM(P2737,AC2737,AP2737)</f>
        <v>0</v>
      </c>
      <c r="BR2737" s="533">
        <f t="shared" ref="BR2737:BR2738" si="13639">SUM(Q2737,AD2737,AQ2737)</f>
        <v>0</v>
      </c>
      <c r="BS2737" s="533">
        <f t="shared" ref="BS2737:BS2738" si="13640">SUM(R2737,AE2737,AR2737)</f>
        <v>0</v>
      </c>
      <c r="BT2737" s="533">
        <f>AT2737</f>
        <v>0</v>
      </c>
      <c r="BU2737" s="533">
        <f t="shared" ref="BU2737:BU2738" si="13641">AU2737</f>
        <v>0</v>
      </c>
      <c r="BV2737" s="533">
        <f t="shared" ref="BV2737:BV2738" si="13642">AV2737</f>
        <v>0</v>
      </c>
      <c r="BW2737" s="536">
        <f>SUM(BH2737,BK2737,BN2737,BQ2737,BT2737)</f>
        <v>0</v>
      </c>
      <c r="BX2737" s="536">
        <f t="shared" ref="BX2737:BX2738" si="13643">SUM(BI2737,BL2737,BO2737,BR2737,BU2737)</f>
        <v>0</v>
      </c>
      <c r="BY2737" s="536">
        <f t="shared" ref="BY2737:BY2738" si="13644">SUM(BJ2737,BM2737,BP2737,BS2737,BV2737)</f>
        <v>0</v>
      </c>
      <c r="BZ2737" t="s">
        <v>74</v>
      </c>
      <c r="CA2737" s="553">
        <f>AZ2737</f>
        <v>0</v>
      </c>
      <c r="CB2737" s="553">
        <f t="shared" ref="CB2737:CB2738" si="13645">BA2737</f>
        <v>0</v>
      </c>
      <c r="CC2737" s="553">
        <f t="shared" ref="CC2737:CC2738" si="13646">BB2737</f>
        <v>0</v>
      </c>
      <c r="CD2737" s="553">
        <f>BC2737</f>
        <v>0</v>
      </c>
      <c r="CE2737" s="553">
        <f t="shared" ref="CE2737:CE2738" si="13647">BD2737</f>
        <v>0</v>
      </c>
      <c r="CF2737" s="553">
        <f t="shared" ref="CF2737:CF2738" si="13648">BE2737</f>
        <v>0</v>
      </c>
    </row>
    <row r="2738" spans="1:84">
      <c r="A2738" s="149"/>
      <c r="B2738" s="151"/>
      <c r="C2738" s="151"/>
      <c r="D2738" s="151"/>
      <c r="E2738" s="370" t="s">
        <v>862</v>
      </c>
      <c r="F2738" s="592">
        <v>0</v>
      </c>
      <c r="G2738" s="159">
        <v>8</v>
      </c>
      <c r="H2738" s="159">
        <v>5</v>
      </c>
      <c r="I2738" s="275">
        <f t="shared" si="13613"/>
        <v>13</v>
      </c>
      <c r="J2738" s="159">
        <v>5</v>
      </c>
      <c r="K2738" s="159">
        <v>3</v>
      </c>
      <c r="L2738" s="275">
        <f t="shared" si="13614"/>
        <v>8</v>
      </c>
      <c r="M2738" s="159">
        <v>1</v>
      </c>
      <c r="N2738" s="159">
        <v>2</v>
      </c>
      <c r="O2738" s="275">
        <f t="shared" si="13615"/>
        <v>3</v>
      </c>
      <c r="P2738" s="159">
        <v>10</v>
      </c>
      <c r="Q2738" s="159">
        <v>9</v>
      </c>
      <c r="R2738" s="275">
        <f t="shared" si="13616"/>
        <v>19</v>
      </c>
      <c r="S2738" s="500"/>
      <c r="T2738" s="275"/>
      <c r="U2738" s="275"/>
      <c r="V2738" s="275">
        <f t="shared" si="13617"/>
        <v>0</v>
      </c>
      <c r="W2738" s="275"/>
      <c r="X2738" s="275"/>
      <c r="Y2738" s="275">
        <f t="shared" si="13618"/>
        <v>0</v>
      </c>
      <c r="Z2738" s="275"/>
      <c r="AA2738" s="275"/>
      <c r="AB2738" s="275">
        <f t="shared" si="13619"/>
        <v>0</v>
      </c>
      <c r="AC2738" s="275"/>
      <c r="AD2738" s="275"/>
      <c r="AE2738" s="275">
        <f t="shared" si="13620"/>
        <v>0</v>
      </c>
      <c r="AF2738" s="500"/>
      <c r="AG2738" s="275"/>
      <c r="AH2738" s="275"/>
      <c r="AI2738" s="275">
        <f t="shared" si="13621"/>
        <v>0</v>
      </c>
      <c r="AJ2738" s="275"/>
      <c r="AK2738" s="275"/>
      <c r="AL2738" s="275">
        <f t="shared" si="13622"/>
        <v>0</v>
      </c>
      <c r="AM2738" s="275"/>
      <c r="AN2738" s="275"/>
      <c r="AO2738" s="275">
        <f t="shared" si="13623"/>
        <v>0</v>
      </c>
      <c r="AP2738" s="275"/>
      <c r="AQ2738" s="275"/>
      <c r="AR2738" s="275">
        <f t="shared" si="13624"/>
        <v>0</v>
      </c>
      <c r="AS2738" s="500"/>
      <c r="AT2738" s="275"/>
      <c r="AU2738" s="275"/>
      <c r="AV2738" s="275">
        <f t="shared" si="13625"/>
        <v>0</v>
      </c>
      <c r="AW2738" s="567">
        <f t="shared" si="13626"/>
        <v>24</v>
      </c>
      <c r="AX2738" s="567">
        <f t="shared" si="13627"/>
        <v>19</v>
      </c>
      <c r="AY2738" s="567">
        <f t="shared" si="13628"/>
        <v>43</v>
      </c>
      <c r="AZ2738" s="159"/>
      <c r="BA2738" s="159">
        <v>3</v>
      </c>
      <c r="BB2738" s="275">
        <f t="shared" si="13629"/>
        <v>3</v>
      </c>
      <c r="BC2738" s="275">
        <v>2</v>
      </c>
      <c r="BD2738" s="275">
        <v>1</v>
      </c>
      <c r="BE2738" s="275">
        <f t="shared" si="13630"/>
        <v>3</v>
      </c>
      <c r="BF2738" s="521"/>
      <c r="BG2738" s="605">
        <f>SUM(F2738,S2738,AF2738,AS2738)</f>
        <v>0</v>
      </c>
      <c r="BH2738" s="533">
        <f>SUM(G2738,T2738,AG2738)</f>
        <v>8</v>
      </c>
      <c r="BI2738" s="533">
        <f t="shared" si="13631"/>
        <v>5</v>
      </c>
      <c r="BJ2738" s="533">
        <f t="shared" si="13632"/>
        <v>13</v>
      </c>
      <c r="BK2738" s="533">
        <f t="shared" si="13633"/>
        <v>5</v>
      </c>
      <c r="BL2738" s="533">
        <f t="shared" si="13634"/>
        <v>3</v>
      </c>
      <c r="BM2738" s="533">
        <f t="shared" si="13635"/>
        <v>8</v>
      </c>
      <c r="BN2738" s="533">
        <f>SUM(M2738,Z2738,AM2738)</f>
        <v>1</v>
      </c>
      <c r="BO2738" s="533">
        <f t="shared" si="13636"/>
        <v>2</v>
      </c>
      <c r="BP2738" s="533">
        <f t="shared" si="13637"/>
        <v>3</v>
      </c>
      <c r="BQ2738" s="533">
        <f t="shared" si="13638"/>
        <v>10</v>
      </c>
      <c r="BR2738" s="533">
        <f t="shared" si="13639"/>
        <v>9</v>
      </c>
      <c r="BS2738" s="533">
        <f t="shared" si="13640"/>
        <v>19</v>
      </c>
      <c r="BT2738" s="533">
        <f>AT2738</f>
        <v>0</v>
      </c>
      <c r="BU2738" s="533">
        <f t="shared" si="13641"/>
        <v>0</v>
      </c>
      <c r="BV2738" s="533">
        <f t="shared" si="13642"/>
        <v>0</v>
      </c>
      <c r="BW2738" s="536">
        <f>SUM(BH2738,BK2738,BN2738,BQ2738,BT2738)</f>
        <v>24</v>
      </c>
      <c r="BX2738" s="536">
        <f t="shared" si="13643"/>
        <v>19</v>
      </c>
      <c r="BY2738" s="536">
        <f t="shared" si="13644"/>
        <v>43</v>
      </c>
      <c r="BZ2738" t="s">
        <v>74</v>
      </c>
      <c r="CA2738" s="553">
        <f>AZ2738</f>
        <v>0</v>
      </c>
      <c r="CB2738" s="553">
        <f t="shared" si="13645"/>
        <v>3</v>
      </c>
      <c r="CC2738" s="553">
        <f t="shared" si="13646"/>
        <v>3</v>
      </c>
      <c r="CD2738" s="553">
        <f>BC2738</f>
        <v>2</v>
      </c>
      <c r="CE2738" s="553">
        <f t="shared" si="13647"/>
        <v>1</v>
      </c>
      <c r="CF2738" s="553">
        <f t="shared" si="13648"/>
        <v>3</v>
      </c>
    </row>
    <row r="2739" spans="1:84">
      <c r="A2739" s="149"/>
      <c r="B2739" s="151"/>
      <c r="C2739" s="151"/>
      <c r="D2739" s="151"/>
      <c r="E2739" s="288"/>
      <c r="F2739" s="592">
        <f>SUM(F2737:F2738)</f>
        <v>0</v>
      </c>
      <c r="G2739" s="168">
        <f t="shared" ref="G2739:BR2739" si="13649">SUM(G2737:G2738)</f>
        <v>8</v>
      </c>
      <c r="H2739" s="168">
        <f t="shared" si="13649"/>
        <v>5</v>
      </c>
      <c r="I2739" s="168">
        <f t="shared" si="13649"/>
        <v>13</v>
      </c>
      <c r="J2739" s="168">
        <f t="shared" si="13649"/>
        <v>5</v>
      </c>
      <c r="K2739" s="168">
        <f t="shared" si="13649"/>
        <v>3</v>
      </c>
      <c r="L2739" s="168">
        <f t="shared" si="13649"/>
        <v>8</v>
      </c>
      <c r="M2739" s="168">
        <f t="shared" si="13649"/>
        <v>1</v>
      </c>
      <c r="N2739" s="168">
        <f t="shared" si="13649"/>
        <v>2</v>
      </c>
      <c r="O2739" s="168">
        <f t="shared" si="13649"/>
        <v>3</v>
      </c>
      <c r="P2739" s="168">
        <f t="shared" si="13649"/>
        <v>10</v>
      </c>
      <c r="Q2739" s="168">
        <f t="shared" si="13649"/>
        <v>9</v>
      </c>
      <c r="R2739" s="168">
        <f t="shared" si="13649"/>
        <v>19</v>
      </c>
      <c r="S2739" s="502">
        <f t="shared" si="13649"/>
        <v>0</v>
      </c>
      <c r="T2739" s="168">
        <f t="shared" si="13649"/>
        <v>0</v>
      </c>
      <c r="U2739" s="168">
        <f t="shared" si="13649"/>
        <v>0</v>
      </c>
      <c r="V2739" s="168">
        <f t="shared" si="13649"/>
        <v>0</v>
      </c>
      <c r="W2739" s="168">
        <f t="shared" si="13649"/>
        <v>0</v>
      </c>
      <c r="X2739" s="168">
        <f t="shared" si="13649"/>
        <v>0</v>
      </c>
      <c r="Y2739" s="168">
        <f t="shared" si="13649"/>
        <v>0</v>
      </c>
      <c r="Z2739" s="168">
        <f t="shared" si="13649"/>
        <v>0</v>
      </c>
      <c r="AA2739" s="168">
        <f t="shared" si="13649"/>
        <v>0</v>
      </c>
      <c r="AB2739" s="168">
        <f t="shared" si="13649"/>
        <v>0</v>
      </c>
      <c r="AC2739" s="168">
        <f t="shared" si="13649"/>
        <v>0</v>
      </c>
      <c r="AD2739" s="168">
        <f t="shared" si="13649"/>
        <v>0</v>
      </c>
      <c r="AE2739" s="168">
        <f t="shared" si="13649"/>
        <v>0</v>
      </c>
      <c r="AF2739" s="502">
        <f t="shared" si="13649"/>
        <v>0</v>
      </c>
      <c r="AG2739" s="168">
        <f t="shared" si="13649"/>
        <v>0</v>
      </c>
      <c r="AH2739" s="168">
        <f t="shared" si="13649"/>
        <v>0</v>
      </c>
      <c r="AI2739" s="168">
        <f t="shared" si="13649"/>
        <v>0</v>
      </c>
      <c r="AJ2739" s="168">
        <f t="shared" si="13649"/>
        <v>0</v>
      </c>
      <c r="AK2739" s="168">
        <f t="shared" si="13649"/>
        <v>0</v>
      </c>
      <c r="AL2739" s="168">
        <f t="shared" si="13649"/>
        <v>0</v>
      </c>
      <c r="AM2739" s="168">
        <f t="shared" si="13649"/>
        <v>0</v>
      </c>
      <c r="AN2739" s="168">
        <f t="shared" si="13649"/>
        <v>0</v>
      </c>
      <c r="AO2739" s="168">
        <f t="shared" si="13649"/>
        <v>0</v>
      </c>
      <c r="AP2739" s="168">
        <f t="shared" si="13649"/>
        <v>0</v>
      </c>
      <c r="AQ2739" s="168">
        <f t="shared" si="13649"/>
        <v>0</v>
      </c>
      <c r="AR2739" s="168">
        <f t="shared" si="13649"/>
        <v>0</v>
      </c>
      <c r="AS2739" s="502">
        <f t="shared" si="13649"/>
        <v>0</v>
      </c>
      <c r="AT2739" s="168">
        <f t="shared" si="13649"/>
        <v>0</v>
      </c>
      <c r="AU2739" s="168">
        <f t="shared" si="13649"/>
        <v>0</v>
      </c>
      <c r="AV2739" s="168">
        <f t="shared" si="13649"/>
        <v>0</v>
      </c>
      <c r="AW2739" s="569">
        <f t="shared" si="13649"/>
        <v>24</v>
      </c>
      <c r="AX2739" s="569">
        <f t="shared" si="13649"/>
        <v>19</v>
      </c>
      <c r="AY2739" s="569">
        <f t="shared" si="13649"/>
        <v>43</v>
      </c>
      <c r="AZ2739" s="168">
        <f t="shared" si="13649"/>
        <v>0</v>
      </c>
      <c r="BA2739" s="168">
        <f t="shared" si="13649"/>
        <v>3</v>
      </c>
      <c r="BB2739" s="168">
        <f t="shared" si="13649"/>
        <v>3</v>
      </c>
      <c r="BC2739" s="168">
        <f t="shared" si="13649"/>
        <v>2</v>
      </c>
      <c r="BD2739" s="168">
        <f t="shared" si="13649"/>
        <v>1</v>
      </c>
      <c r="BE2739" s="168">
        <f t="shared" si="13649"/>
        <v>3</v>
      </c>
      <c r="BF2739" s="168">
        <f t="shared" si="13649"/>
        <v>0</v>
      </c>
      <c r="BG2739" s="608">
        <f t="shared" si="13649"/>
        <v>0</v>
      </c>
      <c r="BH2739" s="168">
        <f t="shared" si="13649"/>
        <v>8</v>
      </c>
      <c r="BI2739" s="626">
        <f t="shared" si="13649"/>
        <v>5</v>
      </c>
      <c r="BJ2739" s="626">
        <f t="shared" si="13649"/>
        <v>13</v>
      </c>
      <c r="BK2739" s="626">
        <f t="shared" si="13649"/>
        <v>5</v>
      </c>
      <c r="BL2739" s="626">
        <f t="shared" si="13649"/>
        <v>3</v>
      </c>
      <c r="BM2739" s="626">
        <f t="shared" si="13649"/>
        <v>8</v>
      </c>
      <c r="BN2739" s="626">
        <f t="shared" si="13649"/>
        <v>1</v>
      </c>
      <c r="BO2739" s="626">
        <f t="shared" si="13649"/>
        <v>2</v>
      </c>
      <c r="BP2739" s="626">
        <f t="shared" si="13649"/>
        <v>3</v>
      </c>
      <c r="BQ2739" s="626">
        <f t="shared" si="13649"/>
        <v>10</v>
      </c>
      <c r="BR2739" s="626">
        <f t="shared" si="13649"/>
        <v>9</v>
      </c>
      <c r="BS2739" s="626">
        <f t="shared" ref="BS2739:CF2739" si="13650">SUM(BS2737:BS2738)</f>
        <v>19</v>
      </c>
      <c r="BT2739" s="168">
        <f t="shared" si="13650"/>
        <v>0</v>
      </c>
      <c r="BU2739" s="626">
        <f t="shared" si="13650"/>
        <v>0</v>
      </c>
      <c r="BV2739" s="626">
        <f t="shared" si="13650"/>
        <v>0</v>
      </c>
      <c r="BW2739" s="168">
        <f t="shared" si="13650"/>
        <v>24</v>
      </c>
      <c r="BX2739" s="168">
        <f t="shared" si="13650"/>
        <v>19</v>
      </c>
      <c r="BY2739" s="168">
        <f t="shared" si="13650"/>
        <v>43</v>
      </c>
      <c r="BZ2739" s="168">
        <f t="shared" si="13650"/>
        <v>0</v>
      </c>
      <c r="CA2739" s="168">
        <f t="shared" si="13650"/>
        <v>0</v>
      </c>
      <c r="CB2739" s="168">
        <f t="shared" si="13650"/>
        <v>3</v>
      </c>
      <c r="CC2739" s="168">
        <f t="shared" si="13650"/>
        <v>3</v>
      </c>
      <c r="CD2739" s="168">
        <f t="shared" si="13650"/>
        <v>2</v>
      </c>
      <c r="CE2739" s="168">
        <f t="shared" si="13650"/>
        <v>1</v>
      </c>
      <c r="CF2739" s="168">
        <f t="shared" si="13650"/>
        <v>3</v>
      </c>
    </row>
    <row r="2740" spans="1:84">
      <c r="A2740" s="149"/>
      <c r="B2740" s="151"/>
      <c r="C2740" s="151"/>
      <c r="D2740" s="151"/>
      <c r="E2740" s="288"/>
      <c r="F2740" s="592"/>
      <c r="G2740" s="168"/>
      <c r="H2740" s="168"/>
      <c r="I2740" s="168"/>
      <c r="J2740" s="168"/>
      <c r="K2740" s="168"/>
      <c r="L2740" s="168"/>
      <c r="M2740" s="168"/>
      <c r="N2740" s="168"/>
      <c r="O2740" s="168"/>
      <c r="P2740" s="168"/>
      <c r="Q2740" s="168"/>
      <c r="R2740" s="168"/>
      <c r="S2740" s="502"/>
      <c r="T2740" s="168"/>
      <c r="U2740" s="168"/>
      <c r="V2740" s="168"/>
      <c r="W2740" s="168"/>
      <c r="X2740" s="168"/>
      <c r="Y2740" s="168"/>
      <c r="Z2740" s="168"/>
      <c r="AA2740" s="168"/>
      <c r="AB2740" s="168"/>
      <c r="AC2740" s="168"/>
      <c r="AD2740" s="168"/>
      <c r="AE2740" s="168"/>
      <c r="AF2740" s="502"/>
      <c r="AG2740" s="168"/>
      <c r="AH2740" s="168"/>
      <c r="AI2740" s="168"/>
      <c r="AJ2740" s="168"/>
      <c r="AK2740" s="168"/>
      <c r="AL2740" s="168"/>
      <c r="AM2740" s="168"/>
      <c r="AN2740" s="168"/>
      <c r="AO2740" s="168"/>
      <c r="AP2740" s="168"/>
      <c r="AQ2740" s="168"/>
      <c r="AR2740" s="168"/>
      <c r="AS2740" s="502"/>
      <c r="AT2740" s="168"/>
      <c r="AU2740" s="168"/>
      <c r="AV2740" s="168"/>
      <c r="AW2740" s="569"/>
      <c r="AX2740" s="569"/>
      <c r="AY2740" s="569"/>
      <c r="AZ2740" s="168"/>
      <c r="BA2740" s="168"/>
      <c r="BB2740" s="168"/>
      <c r="BC2740" s="168"/>
      <c r="BD2740" s="168"/>
      <c r="BE2740" s="168"/>
      <c r="BF2740" s="523"/>
      <c r="BG2740" s="608"/>
      <c r="BH2740" s="168"/>
      <c r="BI2740" s="626"/>
      <c r="BJ2740" s="626"/>
      <c r="BK2740" s="626"/>
      <c r="BL2740" s="626"/>
      <c r="BM2740" s="626"/>
      <c r="BN2740" s="626"/>
      <c r="BO2740" s="626"/>
      <c r="BP2740" s="626"/>
      <c r="BQ2740" s="626"/>
      <c r="BR2740" s="626"/>
      <c r="BS2740" s="626"/>
      <c r="BT2740" s="168"/>
      <c r="BU2740" s="626"/>
      <c r="BV2740" s="626"/>
      <c r="BW2740" s="168"/>
      <c r="BX2740" s="168"/>
      <c r="BY2740" s="168"/>
      <c r="BZ2740" s="523"/>
      <c r="CA2740" s="168"/>
      <c r="CB2740" s="168"/>
      <c r="CC2740" s="168"/>
      <c r="CD2740" s="168"/>
      <c r="CE2740" s="168"/>
      <c r="CF2740" s="168"/>
    </row>
    <row r="2741" spans="1:84">
      <c r="A2741" s="149"/>
      <c r="B2741" s="151" t="s">
        <v>1092</v>
      </c>
      <c r="C2741" s="151"/>
      <c r="D2741" s="151"/>
      <c r="E2741" s="288" t="s">
        <v>77</v>
      </c>
      <c r="F2741" s="592">
        <v>40</v>
      </c>
      <c r="G2741" s="159"/>
      <c r="H2741" s="159">
        <v>3</v>
      </c>
      <c r="I2741" s="275">
        <f t="shared" ref="I2741:I2742" si="13651">SUM(G2741:H2741)</f>
        <v>3</v>
      </c>
      <c r="J2741" s="159"/>
      <c r="K2741" s="159"/>
      <c r="L2741" s="275">
        <f t="shared" ref="L2741:L2742" si="13652">SUM(J2741:K2741)</f>
        <v>0</v>
      </c>
      <c r="M2741" s="159"/>
      <c r="N2741" s="159"/>
      <c r="O2741" s="275">
        <f t="shared" ref="O2741:O2742" si="13653">SUM(M2741:N2741)</f>
        <v>0</v>
      </c>
      <c r="P2741" s="159"/>
      <c r="Q2741" s="159">
        <v>1</v>
      </c>
      <c r="R2741" s="275">
        <f t="shared" ref="R2741:R2742" si="13654">SUM(P2741:Q2741)</f>
        <v>1</v>
      </c>
      <c r="S2741" s="500"/>
      <c r="T2741" s="275"/>
      <c r="U2741" s="275"/>
      <c r="V2741" s="275">
        <f t="shared" ref="V2741:V2742" si="13655">SUM(T2741:U2741)</f>
        <v>0</v>
      </c>
      <c r="W2741" s="275"/>
      <c r="X2741" s="275"/>
      <c r="Y2741" s="275">
        <f t="shared" ref="Y2741:Y2742" si="13656">SUM(W2741:X2741)</f>
        <v>0</v>
      </c>
      <c r="Z2741" s="275"/>
      <c r="AA2741" s="275"/>
      <c r="AB2741" s="275">
        <f t="shared" ref="AB2741:AB2742" si="13657">SUM(Z2741:AA2741)</f>
        <v>0</v>
      </c>
      <c r="AC2741" s="275"/>
      <c r="AD2741" s="275"/>
      <c r="AE2741" s="275">
        <f t="shared" ref="AE2741:AE2742" si="13658">SUM(AC2741:AD2741)</f>
        <v>0</v>
      </c>
      <c r="AF2741" s="500"/>
      <c r="AG2741" s="275"/>
      <c r="AH2741" s="275"/>
      <c r="AI2741" s="275">
        <f t="shared" ref="AI2741:AI2742" si="13659">SUM(AG2741:AH2741)</f>
        <v>0</v>
      </c>
      <c r="AJ2741" s="275"/>
      <c r="AK2741" s="275"/>
      <c r="AL2741" s="275">
        <f t="shared" ref="AL2741:AL2742" si="13660">SUM(AJ2741:AK2741)</f>
        <v>0</v>
      </c>
      <c r="AM2741" s="275"/>
      <c r="AN2741" s="275"/>
      <c r="AO2741" s="275">
        <f t="shared" ref="AO2741:AO2742" si="13661">SUM(AM2741:AN2741)</f>
        <v>0</v>
      </c>
      <c r="AP2741" s="275"/>
      <c r="AQ2741" s="275"/>
      <c r="AR2741" s="275">
        <f t="shared" ref="AR2741:AR2742" si="13662">SUM(AP2741:AQ2741)</f>
        <v>0</v>
      </c>
      <c r="AS2741" s="500"/>
      <c r="AT2741" s="275"/>
      <c r="AU2741" s="275"/>
      <c r="AV2741" s="275">
        <f t="shared" ref="AV2741:AV2742" si="13663">SUM(AT2741:AU2741)</f>
        <v>0</v>
      </c>
      <c r="AW2741" s="567">
        <f t="shared" ref="AW2741:AW2742" si="13664">SUM(G2741,J2741,M2741,P2741,T2741,W2741,Z2741,AC2741,AG2741,AJ2741,AM2741,AP2741,AT2741)</f>
        <v>0</v>
      </c>
      <c r="AX2741" s="567">
        <f t="shared" ref="AX2741:AX2742" si="13665">SUM(H2741,K2741,N2741,Q2741,U2741,X2741,AA2741,AD2741,AH2741,AK2741,AN2741,AQ2741,AU2741)</f>
        <v>4</v>
      </c>
      <c r="AY2741" s="567">
        <f t="shared" ref="AY2741:AY2742" si="13666">SUM(I2741,L2741,O2741,R2741,V2741,Y2741,AB2741,AE2741,AI2741,AL2741,AO2741,AR2741,AV2741)</f>
        <v>4</v>
      </c>
      <c r="AZ2741" s="159"/>
      <c r="BA2741" s="159"/>
      <c r="BB2741" s="275">
        <f t="shared" ref="BB2741:BB2742" si="13667">SUM(AZ2741:BA2741)</f>
        <v>0</v>
      </c>
      <c r="BC2741" s="275"/>
      <c r="BD2741" s="275"/>
      <c r="BE2741" s="275">
        <f t="shared" ref="BE2741:BE2742" si="13668">SUM(BC2741:BD2741)</f>
        <v>0</v>
      </c>
      <c r="BF2741" s="521"/>
      <c r="BG2741" s="605">
        <f>SUM(F2741,S2741,AF2741,AS2741)</f>
        <v>40</v>
      </c>
      <c r="BH2741" s="533">
        <f>SUM(G2741,T2741,AG2741)</f>
        <v>0</v>
      </c>
      <c r="BI2741" s="533">
        <f t="shared" ref="BI2741:BI2742" si="13669">SUM(H2741,U2741,AH2741)</f>
        <v>3</v>
      </c>
      <c r="BJ2741" s="533">
        <f t="shared" ref="BJ2741:BJ2742" si="13670">SUM(I2741,V2741,AI2741)</f>
        <v>3</v>
      </c>
      <c r="BK2741" s="533">
        <f t="shared" ref="BK2741:BK2742" si="13671">SUM(J2741,W2741,AJ2741)</f>
        <v>0</v>
      </c>
      <c r="BL2741" s="533">
        <f t="shared" ref="BL2741:BL2742" si="13672">SUM(K2741,X2741,AK2741)</f>
        <v>0</v>
      </c>
      <c r="BM2741" s="533">
        <f t="shared" ref="BM2741:BM2742" si="13673">SUM(L2741,Y2741,AL2741)</f>
        <v>0</v>
      </c>
      <c r="BN2741" s="533">
        <f>SUM(M2741,Z2741,AM2741)</f>
        <v>0</v>
      </c>
      <c r="BO2741" s="533">
        <f t="shared" ref="BO2741:BO2742" si="13674">SUM(N2741,AA2741,AN2741)</f>
        <v>0</v>
      </c>
      <c r="BP2741" s="533">
        <f t="shared" ref="BP2741:BP2742" si="13675">SUM(O2741,AB2741,AO2741)</f>
        <v>0</v>
      </c>
      <c r="BQ2741" s="533">
        <f t="shared" ref="BQ2741:BQ2742" si="13676">SUM(P2741,AC2741,AP2741)</f>
        <v>0</v>
      </c>
      <c r="BR2741" s="533">
        <f t="shared" ref="BR2741:BR2742" si="13677">SUM(Q2741,AD2741,AQ2741)</f>
        <v>1</v>
      </c>
      <c r="BS2741" s="533">
        <f t="shared" ref="BS2741:BS2742" si="13678">SUM(R2741,AE2741,AR2741)</f>
        <v>1</v>
      </c>
      <c r="BT2741" s="533">
        <f>AT2741</f>
        <v>0</v>
      </c>
      <c r="BU2741" s="533">
        <f t="shared" ref="BU2741:BU2742" si="13679">AU2741</f>
        <v>0</v>
      </c>
      <c r="BV2741" s="533">
        <f t="shared" ref="BV2741:BV2742" si="13680">AV2741</f>
        <v>0</v>
      </c>
      <c r="BW2741" s="536">
        <f>SUM(BH2741,BK2741,BN2741,BQ2741,BT2741)</f>
        <v>0</v>
      </c>
      <c r="BX2741" s="536">
        <f t="shared" ref="BX2741:BX2742" si="13681">SUM(BI2741,BL2741,BO2741,BR2741,BU2741)</f>
        <v>4</v>
      </c>
      <c r="BY2741" s="536">
        <f t="shared" ref="BY2741:BY2742" si="13682">SUM(BJ2741,BM2741,BP2741,BS2741,BV2741)</f>
        <v>4</v>
      </c>
      <c r="BZ2741" t="s">
        <v>74</v>
      </c>
      <c r="CA2741" s="704">
        <f>AZ2741</f>
        <v>0</v>
      </c>
      <c r="CB2741" s="704">
        <f t="shared" ref="CB2741:CB2742" si="13683">BA2741</f>
        <v>0</v>
      </c>
      <c r="CC2741" s="704">
        <f t="shared" ref="CC2741:CC2742" si="13684">BB2741</f>
        <v>0</v>
      </c>
      <c r="CD2741" s="704">
        <f>BC2741</f>
        <v>0</v>
      </c>
      <c r="CE2741" s="704">
        <f t="shared" ref="CE2741:CE2742" si="13685">BD2741</f>
        <v>0</v>
      </c>
      <c r="CF2741" s="704">
        <f t="shared" ref="CF2741:CF2742" si="13686">BE2741</f>
        <v>0</v>
      </c>
    </row>
    <row r="2742" spans="1:84">
      <c r="A2742" s="149"/>
      <c r="B2742" s="151"/>
      <c r="C2742" s="151"/>
      <c r="D2742" s="151"/>
      <c r="E2742" s="288" t="s">
        <v>78</v>
      </c>
      <c r="F2742" s="592">
        <v>40</v>
      </c>
      <c r="G2742" s="159"/>
      <c r="H2742" s="159">
        <v>0</v>
      </c>
      <c r="I2742" s="275">
        <f t="shared" si="13651"/>
        <v>0</v>
      </c>
      <c r="J2742" s="159"/>
      <c r="K2742" s="159"/>
      <c r="L2742" s="275">
        <f t="shared" si="13652"/>
        <v>0</v>
      </c>
      <c r="M2742" s="159"/>
      <c r="N2742" s="159"/>
      <c r="O2742" s="275">
        <f t="shared" si="13653"/>
        <v>0</v>
      </c>
      <c r="P2742" s="159"/>
      <c r="Q2742" s="159">
        <v>0</v>
      </c>
      <c r="R2742" s="275">
        <f t="shared" si="13654"/>
        <v>0</v>
      </c>
      <c r="S2742" s="500"/>
      <c r="T2742" s="275"/>
      <c r="U2742" s="275"/>
      <c r="V2742" s="275">
        <f t="shared" si="13655"/>
        <v>0</v>
      </c>
      <c r="W2742" s="275"/>
      <c r="X2742" s="275"/>
      <c r="Y2742" s="275">
        <f t="shared" si="13656"/>
        <v>0</v>
      </c>
      <c r="Z2742" s="275"/>
      <c r="AA2742" s="275"/>
      <c r="AB2742" s="275">
        <f t="shared" si="13657"/>
        <v>0</v>
      </c>
      <c r="AC2742" s="275"/>
      <c r="AD2742" s="275"/>
      <c r="AE2742" s="275">
        <f t="shared" si="13658"/>
        <v>0</v>
      </c>
      <c r="AF2742" s="500"/>
      <c r="AG2742" s="275"/>
      <c r="AH2742" s="275"/>
      <c r="AI2742" s="275">
        <f t="shared" si="13659"/>
        <v>0</v>
      </c>
      <c r="AJ2742" s="275"/>
      <c r="AK2742" s="275"/>
      <c r="AL2742" s="275">
        <f t="shared" si="13660"/>
        <v>0</v>
      </c>
      <c r="AM2742" s="275"/>
      <c r="AN2742" s="275"/>
      <c r="AO2742" s="275">
        <f t="shared" si="13661"/>
        <v>0</v>
      </c>
      <c r="AP2742" s="275"/>
      <c r="AQ2742" s="275"/>
      <c r="AR2742" s="275">
        <f t="shared" si="13662"/>
        <v>0</v>
      </c>
      <c r="AS2742" s="500"/>
      <c r="AT2742" s="275"/>
      <c r="AU2742" s="275"/>
      <c r="AV2742" s="275">
        <f t="shared" si="13663"/>
        <v>0</v>
      </c>
      <c r="AW2742" s="567">
        <f t="shared" si="13664"/>
        <v>0</v>
      </c>
      <c r="AX2742" s="567">
        <f t="shared" si="13665"/>
        <v>0</v>
      </c>
      <c r="AY2742" s="567">
        <f t="shared" si="13666"/>
        <v>0</v>
      </c>
      <c r="AZ2742" s="159"/>
      <c r="BA2742" s="159"/>
      <c r="BB2742" s="275">
        <f t="shared" si="13667"/>
        <v>0</v>
      </c>
      <c r="BC2742" s="275"/>
      <c r="BD2742" s="275"/>
      <c r="BE2742" s="275">
        <f t="shared" si="13668"/>
        <v>0</v>
      </c>
      <c r="BF2742" s="521"/>
      <c r="BG2742" s="605">
        <f>SUM(F2742,S2742,AF2742,AS2742)</f>
        <v>40</v>
      </c>
      <c r="BH2742" s="533">
        <f>SUM(G2742,T2742,AG2742)</f>
        <v>0</v>
      </c>
      <c r="BI2742" s="533">
        <f t="shared" si="13669"/>
        <v>0</v>
      </c>
      <c r="BJ2742" s="533">
        <f t="shared" si="13670"/>
        <v>0</v>
      </c>
      <c r="BK2742" s="533">
        <f t="shared" si="13671"/>
        <v>0</v>
      </c>
      <c r="BL2742" s="533">
        <f t="shared" si="13672"/>
        <v>0</v>
      </c>
      <c r="BM2742" s="533">
        <f t="shared" si="13673"/>
        <v>0</v>
      </c>
      <c r="BN2742" s="533">
        <f>SUM(M2742,Z2742,AM2742)</f>
        <v>0</v>
      </c>
      <c r="BO2742" s="533">
        <f t="shared" si="13674"/>
        <v>0</v>
      </c>
      <c r="BP2742" s="533">
        <f t="shared" si="13675"/>
        <v>0</v>
      </c>
      <c r="BQ2742" s="533">
        <f t="shared" si="13676"/>
        <v>0</v>
      </c>
      <c r="BR2742" s="533">
        <f t="shared" si="13677"/>
        <v>0</v>
      </c>
      <c r="BS2742" s="533">
        <f t="shared" si="13678"/>
        <v>0</v>
      </c>
      <c r="BT2742" s="533">
        <f>AT2742</f>
        <v>0</v>
      </c>
      <c r="BU2742" s="533">
        <f t="shared" si="13679"/>
        <v>0</v>
      </c>
      <c r="BV2742" s="533">
        <f t="shared" si="13680"/>
        <v>0</v>
      </c>
      <c r="BW2742" s="536">
        <f>SUM(BH2742,BK2742,BN2742,BQ2742,BT2742)</f>
        <v>0</v>
      </c>
      <c r="BX2742" s="536">
        <f t="shared" si="13681"/>
        <v>0</v>
      </c>
      <c r="BY2742" s="536">
        <f t="shared" si="13682"/>
        <v>0</v>
      </c>
      <c r="BZ2742" t="s">
        <v>74</v>
      </c>
      <c r="CA2742" s="704">
        <f>AZ2742</f>
        <v>0</v>
      </c>
      <c r="CB2742" s="704">
        <f t="shared" si="13683"/>
        <v>0</v>
      </c>
      <c r="CC2742" s="704">
        <f t="shared" si="13684"/>
        <v>0</v>
      </c>
      <c r="CD2742" s="704">
        <f>BC2742</f>
        <v>0</v>
      </c>
      <c r="CE2742" s="704">
        <f t="shared" si="13685"/>
        <v>0</v>
      </c>
      <c r="CF2742" s="704">
        <f t="shared" si="13686"/>
        <v>0</v>
      </c>
    </row>
    <row r="2743" spans="1:84">
      <c r="A2743" s="149"/>
      <c r="B2743" s="151"/>
      <c r="C2743" s="151"/>
      <c r="D2743" s="151"/>
      <c r="E2743" s="375" t="s">
        <v>72</v>
      </c>
      <c r="F2743" s="592">
        <f>SUM(F2741:F2742)</f>
        <v>80</v>
      </c>
      <c r="G2743" s="168">
        <f t="shared" ref="G2743:BR2743" si="13687">SUM(G2741:G2742)</f>
        <v>0</v>
      </c>
      <c r="H2743" s="168">
        <f t="shared" si="13687"/>
        <v>3</v>
      </c>
      <c r="I2743" s="168">
        <f t="shared" si="13687"/>
        <v>3</v>
      </c>
      <c r="J2743" s="168">
        <f t="shared" si="13687"/>
        <v>0</v>
      </c>
      <c r="K2743" s="168">
        <f t="shared" si="13687"/>
        <v>0</v>
      </c>
      <c r="L2743" s="168">
        <f t="shared" si="13687"/>
        <v>0</v>
      </c>
      <c r="M2743" s="168">
        <f t="shared" si="13687"/>
        <v>0</v>
      </c>
      <c r="N2743" s="168">
        <f t="shared" si="13687"/>
        <v>0</v>
      </c>
      <c r="O2743" s="168">
        <f t="shared" si="13687"/>
        <v>0</v>
      </c>
      <c r="P2743" s="168">
        <f t="shared" si="13687"/>
        <v>0</v>
      </c>
      <c r="Q2743" s="168">
        <f t="shared" si="13687"/>
        <v>1</v>
      </c>
      <c r="R2743" s="168">
        <f t="shared" si="13687"/>
        <v>1</v>
      </c>
      <c r="S2743" s="502">
        <f t="shared" si="13687"/>
        <v>0</v>
      </c>
      <c r="T2743" s="168">
        <f t="shared" si="13687"/>
        <v>0</v>
      </c>
      <c r="U2743" s="168">
        <f t="shared" si="13687"/>
        <v>0</v>
      </c>
      <c r="V2743" s="168">
        <f t="shared" si="13687"/>
        <v>0</v>
      </c>
      <c r="W2743" s="168">
        <f t="shared" si="13687"/>
        <v>0</v>
      </c>
      <c r="X2743" s="168">
        <f t="shared" si="13687"/>
        <v>0</v>
      </c>
      <c r="Y2743" s="168">
        <f t="shared" si="13687"/>
        <v>0</v>
      </c>
      <c r="Z2743" s="168">
        <f t="shared" si="13687"/>
        <v>0</v>
      </c>
      <c r="AA2743" s="168">
        <f t="shared" si="13687"/>
        <v>0</v>
      </c>
      <c r="AB2743" s="168">
        <f t="shared" si="13687"/>
        <v>0</v>
      </c>
      <c r="AC2743" s="168">
        <f t="shared" si="13687"/>
        <v>0</v>
      </c>
      <c r="AD2743" s="168">
        <f t="shared" si="13687"/>
        <v>0</v>
      </c>
      <c r="AE2743" s="168">
        <f t="shared" si="13687"/>
        <v>0</v>
      </c>
      <c r="AF2743" s="502">
        <f t="shared" si="13687"/>
        <v>0</v>
      </c>
      <c r="AG2743" s="168">
        <f t="shared" si="13687"/>
        <v>0</v>
      </c>
      <c r="AH2743" s="168">
        <f t="shared" si="13687"/>
        <v>0</v>
      </c>
      <c r="AI2743" s="168">
        <f t="shared" si="13687"/>
        <v>0</v>
      </c>
      <c r="AJ2743" s="168">
        <f t="shared" si="13687"/>
        <v>0</v>
      </c>
      <c r="AK2743" s="168">
        <f t="shared" si="13687"/>
        <v>0</v>
      </c>
      <c r="AL2743" s="168">
        <f t="shared" si="13687"/>
        <v>0</v>
      </c>
      <c r="AM2743" s="168">
        <f t="shared" si="13687"/>
        <v>0</v>
      </c>
      <c r="AN2743" s="168">
        <f t="shared" si="13687"/>
        <v>0</v>
      </c>
      <c r="AO2743" s="168">
        <f t="shared" si="13687"/>
        <v>0</v>
      </c>
      <c r="AP2743" s="168">
        <f t="shared" si="13687"/>
        <v>0</v>
      </c>
      <c r="AQ2743" s="168">
        <f t="shared" si="13687"/>
        <v>0</v>
      </c>
      <c r="AR2743" s="168">
        <f t="shared" si="13687"/>
        <v>0</v>
      </c>
      <c r="AS2743" s="502">
        <f t="shared" si="13687"/>
        <v>0</v>
      </c>
      <c r="AT2743" s="168">
        <f t="shared" si="13687"/>
        <v>0</v>
      </c>
      <c r="AU2743" s="168">
        <f t="shared" si="13687"/>
        <v>0</v>
      </c>
      <c r="AV2743" s="168">
        <f t="shared" si="13687"/>
        <v>0</v>
      </c>
      <c r="AW2743" s="569">
        <f t="shared" si="13687"/>
        <v>0</v>
      </c>
      <c r="AX2743" s="569">
        <f t="shared" si="13687"/>
        <v>4</v>
      </c>
      <c r="AY2743" s="569">
        <f t="shared" si="13687"/>
        <v>4</v>
      </c>
      <c r="AZ2743" s="168">
        <f t="shared" si="13687"/>
        <v>0</v>
      </c>
      <c r="BA2743" s="168">
        <f t="shared" si="13687"/>
        <v>0</v>
      </c>
      <c r="BB2743" s="168">
        <f t="shared" si="13687"/>
        <v>0</v>
      </c>
      <c r="BC2743" s="168">
        <f t="shared" si="13687"/>
        <v>0</v>
      </c>
      <c r="BD2743" s="168">
        <f t="shared" si="13687"/>
        <v>0</v>
      </c>
      <c r="BE2743" s="168">
        <f t="shared" si="13687"/>
        <v>0</v>
      </c>
      <c r="BF2743" s="168">
        <f t="shared" si="13687"/>
        <v>0</v>
      </c>
      <c r="BG2743" s="608">
        <f t="shared" si="13687"/>
        <v>80</v>
      </c>
      <c r="BH2743" s="168">
        <f t="shared" si="13687"/>
        <v>0</v>
      </c>
      <c r="BI2743" s="626">
        <f t="shared" si="13687"/>
        <v>3</v>
      </c>
      <c r="BJ2743" s="626">
        <f t="shared" si="13687"/>
        <v>3</v>
      </c>
      <c r="BK2743" s="626">
        <f t="shared" si="13687"/>
        <v>0</v>
      </c>
      <c r="BL2743" s="626">
        <f t="shared" si="13687"/>
        <v>0</v>
      </c>
      <c r="BM2743" s="626">
        <f t="shared" si="13687"/>
        <v>0</v>
      </c>
      <c r="BN2743" s="626">
        <f t="shared" si="13687"/>
        <v>0</v>
      </c>
      <c r="BO2743" s="626">
        <f t="shared" si="13687"/>
        <v>0</v>
      </c>
      <c r="BP2743" s="626">
        <f t="shared" si="13687"/>
        <v>0</v>
      </c>
      <c r="BQ2743" s="626">
        <f t="shared" si="13687"/>
        <v>0</v>
      </c>
      <c r="BR2743" s="626">
        <f t="shared" si="13687"/>
        <v>1</v>
      </c>
      <c r="BS2743" s="626">
        <f t="shared" ref="BS2743:CF2743" si="13688">SUM(BS2741:BS2742)</f>
        <v>1</v>
      </c>
      <c r="BT2743" s="168">
        <f t="shared" si="13688"/>
        <v>0</v>
      </c>
      <c r="BU2743" s="626">
        <f t="shared" si="13688"/>
        <v>0</v>
      </c>
      <c r="BV2743" s="626">
        <f t="shared" si="13688"/>
        <v>0</v>
      </c>
      <c r="BW2743" s="168">
        <f t="shared" si="13688"/>
        <v>0</v>
      </c>
      <c r="BX2743" s="168">
        <f t="shared" si="13688"/>
        <v>4</v>
      </c>
      <c r="BY2743" s="168">
        <f t="shared" si="13688"/>
        <v>4</v>
      </c>
      <c r="BZ2743" s="168">
        <f t="shared" si="13688"/>
        <v>0</v>
      </c>
      <c r="CA2743" s="168">
        <f t="shared" si="13688"/>
        <v>0</v>
      </c>
      <c r="CB2743" s="168">
        <f t="shared" si="13688"/>
        <v>0</v>
      </c>
      <c r="CC2743" s="168">
        <f t="shared" si="13688"/>
        <v>0</v>
      </c>
      <c r="CD2743" s="168">
        <f t="shared" si="13688"/>
        <v>0</v>
      </c>
      <c r="CE2743" s="168">
        <f t="shared" si="13688"/>
        <v>0</v>
      </c>
      <c r="CF2743" s="168">
        <f t="shared" si="13688"/>
        <v>0</v>
      </c>
    </row>
    <row r="2744" spans="1:84">
      <c r="A2744" s="149"/>
      <c r="B2744" s="151"/>
      <c r="C2744" s="151"/>
      <c r="D2744" s="151"/>
      <c r="E2744" s="288"/>
      <c r="F2744" s="592"/>
      <c r="G2744" s="168"/>
      <c r="H2744" s="168"/>
      <c r="I2744" s="168"/>
      <c r="J2744" s="168"/>
      <c r="K2744" s="168"/>
      <c r="L2744" s="168"/>
      <c r="M2744" s="168"/>
      <c r="N2744" s="168"/>
      <c r="O2744" s="168"/>
      <c r="P2744" s="168"/>
      <c r="Q2744" s="168"/>
      <c r="R2744" s="168"/>
      <c r="S2744" s="502"/>
      <c r="T2744" s="168"/>
      <c r="U2744" s="168"/>
      <c r="V2744" s="168"/>
      <c r="W2744" s="168"/>
      <c r="X2744" s="168"/>
      <c r="Y2744" s="168"/>
      <c r="Z2744" s="168"/>
      <c r="AA2744" s="168"/>
      <c r="AB2744" s="168"/>
      <c r="AC2744" s="168"/>
      <c r="AD2744" s="168"/>
      <c r="AE2744" s="168"/>
      <c r="AF2744" s="502"/>
      <c r="AG2744" s="168"/>
      <c r="AH2744" s="168"/>
      <c r="AI2744" s="168"/>
      <c r="AJ2744" s="168"/>
      <c r="AK2744" s="168"/>
      <c r="AL2744" s="168"/>
      <c r="AM2744" s="168"/>
      <c r="AN2744" s="168"/>
      <c r="AO2744" s="168"/>
      <c r="AP2744" s="168"/>
      <c r="AQ2744" s="168"/>
      <c r="AR2744" s="168"/>
      <c r="AS2744" s="502"/>
      <c r="AT2744" s="168"/>
      <c r="AU2744" s="168"/>
      <c r="AV2744" s="168"/>
      <c r="AW2744" s="569"/>
      <c r="AX2744" s="569"/>
      <c r="AY2744" s="569"/>
      <c r="AZ2744" s="168"/>
      <c r="BA2744" s="168"/>
      <c r="BB2744" s="168"/>
      <c r="BC2744" s="168"/>
      <c r="BD2744" s="168"/>
      <c r="BE2744" s="168"/>
      <c r="BF2744" s="523"/>
      <c r="BG2744" s="608"/>
      <c r="BH2744" s="168"/>
      <c r="BI2744" s="626"/>
      <c r="BJ2744" s="626"/>
      <c r="BK2744" s="626"/>
      <c r="BL2744" s="626"/>
      <c r="BM2744" s="626"/>
      <c r="BN2744" s="626"/>
      <c r="BO2744" s="626"/>
      <c r="BP2744" s="626"/>
      <c r="BQ2744" s="626"/>
      <c r="BR2744" s="626"/>
      <c r="BS2744" s="626"/>
      <c r="BT2744" s="168"/>
      <c r="BU2744" s="626"/>
      <c r="BV2744" s="626"/>
      <c r="BW2744" s="168"/>
      <c r="BX2744" s="168"/>
      <c r="BY2744" s="168"/>
      <c r="BZ2744" s="523"/>
      <c r="CA2744" s="168"/>
      <c r="CB2744" s="168"/>
      <c r="CC2744" s="168"/>
      <c r="CD2744" s="168"/>
      <c r="CE2744" s="168"/>
      <c r="CF2744" s="168"/>
    </row>
    <row r="2745" spans="1:84">
      <c r="A2745" s="149"/>
      <c r="B2745" s="151" t="s">
        <v>1091</v>
      </c>
      <c r="C2745" s="151"/>
      <c r="D2745" s="151"/>
      <c r="E2745" s="288" t="s">
        <v>77</v>
      </c>
      <c r="F2745" s="592">
        <v>40</v>
      </c>
      <c r="G2745" s="159"/>
      <c r="H2745" s="159">
        <v>17</v>
      </c>
      <c r="I2745" s="275">
        <f t="shared" ref="I2745:I2746" si="13689">SUM(G2745:H2745)</f>
        <v>17</v>
      </c>
      <c r="J2745" s="159"/>
      <c r="K2745" s="159">
        <v>1</v>
      </c>
      <c r="L2745" s="275">
        <f t="shared" ref="L2745:L2746" si="13690">SUM(J2745:K2745)</f>
        <v>1</v>
      </c>
      <c r="M2745" s="159"/>
      <c r="N2745" s="159"/>
      <c r="O2745" s="275">
        <f t="shared" ref="O2745:O2746" si="13691">SUM(M2745:N2745)</f>
        <v>0</v>
      </c>
      <c r="P2745" s="159"/>
      <c r="Q2745" s="159">
        <v>8</v>
      </c>
      <c r="R2745" s="275">
        <f t="shared" ref="R2745:R2746" si="13692">SUM(P2745:Q2745)</f>
        <v>8</v>
      </c>
      <c r="S2745" s="500"/>
      <c r="T2745" s="275"/>
      <c r="U2745" s="275"/>
      <c r="V2745" s="275">
        <f t="shared" ref="V2745:V2746" si="13693">SUM(T2745:U2745)</f>
        <v>0</v>
      </c>
      <c r="W2745" s="275"/>
      <c r="X2745" s="275"/>
      <c r="Y2745" s="275">
        <f t="shared" ref="Y2745:Y2746" si="13694">SUM(W2745:X2745)</f>
        <v>0</v>
      </c>
      <c r="Z2745" s="275"/>
      <c r="AA2745" s="275"/>
      <c r="AB2745" s="275">
        <f t="shared" ref="AB2745:AB2746" si="13695">SUM(Z2745:AA2745)</f>
        <v>0</v>
      </c>
      <c r="AC2745" s="275"/>
      <c r="AD2745" s="275"/>
      <c r="AE2745" s="275">
        <f t="shared" ref="AE2745:AE2746" si="13696">SUM(AC2745:AD2745)</f>
        <v>0</v>
      </c>
      <c r="AF2745" s="500"/>
      <c r="AG2745" s="275"/>
      <c r="AH2745" s="275"/>
      <c r="AI2745" s="275">
        <f t="shared" ref="AI2745:AI2746" si="13697">SUM(AG2745:AH2745)</f>
        <v>0</v>
      </c>
      <c r="AJ2745" s="275"/>
      <c r="AK2745" s="275"/>
      <c r="AL2745" s="275">
        <f t="shared" ref="AL2745:AL2746" si="13698">SUM(AJ2745:AK2745)</f>
        <v>0</v>
      </c>
      <c r="AM2745" s="275"/>
      <c r="AN2745" s="275"/>
      <c r="AO2745" s="275">
        <f t="shared" ref="AO2745:AO2746" si="13699">SUM(AM2745:AN2745)</f>
        <v>0</v>
      </c>
      <c r="AP2745" s="275"/>
      <c r="AQ2745" s="275"/>
      <c r="AR2745" s="275">
        <f t="shared" ref="AR2745:AR2746" si="13700">SUM(AP2745:AQ2745)</f>
        <v>0</v>
      </c>
      <c r="AS2745" s="500"/>
      <c r="AT2745" s="275"/>
      <c r="AU2745" s="275"/>
      <c r="AV2745" s="275">
        <f t="shared" ref="AV2745:AV2746" si="13701">SUM(AT2745:AU2745)</f>
        <v>0</v>
      </c>
      <c r="AW2745" s="567">
        <f t="shared" ref="AW2745:AW2746" si="13702">SUM(G2745,J2745,M2745,P2745,T2745,W2745,Z2745,AC2745,AG2745,AJ2745,AM2745,AP2745,AT2745)</f>
        <v>0</v>
      </c>
      <c r="AX2745" s="567">
        <f t="shared" ref="AX2745:AX2746" si="13703">SUM(H2745,K2745,N2745,Q2745,U2745,X2745,AA2745,AD2745,AH2745,AK2745,AN2745,AQ2745,AU2745)</f>
        <v>26</v>
      </c>
      <c r="AY2745" s="567">
        <f t="shared" ref="AY2745:AY2746" si="13704">SUM(I2745,L2745,O2745,R2745,V2745,Y2745,AB2745,AE2745,AI2745,AL2745,AO2745,AR2745,AV2745)</f>
        <v>26</v>
      </c>
      <c r="AZ2745" s="159"/>
      <c r="BA2745" s="159">
        <v>1</v>
      </c>
      <c r="BB2745" s="275">
        <f t="shared" ref="BB2745:BB2746" si="13705">SUM(AZ2745:BA2745)</f>
        <v>1</v>
      </c>
      <c r="BC2745" s="275"/>
      <c r="BD2745" s="275"/>
      <c r="BE2745" s="275">
        <f t="shared" ref="BE2745:BE2746" si="13706">SUM(BC2745:BD2745)</f>
        <v>0</v>
      </c>
      <c r="BF2745" s="521"/>
      <c r="BG2745" s="605">
        <f>SUM(F2745,S2745,AF2745,AS2745)</f>
        <v>40</v>
      </c>
      <c r="BH2745" s="533">
        <f>SUM(G2745,T2745,AG2745)</f>
        <v>0</v>
      </c>
      <c r="BI2745" s="533">
        <f t="shared" ref="BI2745:BI2746" si="13707">SUM(H2745,U2745,AH2745)</f>
        <v>17</v>
      </c>
      <c r="BJ2745" s="533">
        <f t="shared" ref="BJ2745:BJ2746" si="13708">SUM(I2745,V2745,AI2745)</f>
        <v>17</v>
      </c>
      <c r="BK2745" s="533">
        <f t="shared" ref="BK2745:BK2746" si="13709">SUM(J2745,W2745,AJ2745)</f>
        <v>0</v>
      </c>
      <c r="BL2745" s="533">
        <f t="shared" ref="BL2745:BL2746" si="13710">SUM(K2745,X2745,AK2745)</f>
        <v>1</v>
      </c>
      <c r="BM2745" s="533">
        <f t="shared" ref="BM2745:BM2746" si="13711">SUM(L2745,Y2745,AL2745)</f>
        <v>1</v>
      </c>
      <c r="BN2745" s="533">
        <f>SUM(M2745,Z2745,AM2745)</f>
        <v>0</v>
      </c>
      <c r="BO2745" s="533">
        <f t="shared" ref="BO2745:BO2746" si="13712">SUM(N2745,AA2745,AN2745)</f>
        <v>0</v>
      </c>
      <c r="BP2745" s="533">
        <f t="shared" ref="BP2745:BP2746" si="13713">SUM(O2745,AB2745,AO2745)</f>
        <v>0</v>
      </c>
      <c r="BQ2745" s="533">
        <f t="shared" ref="BQ2745:BQ2746" si="13714">SUM(P2745,AC2745,AP2745)</f>
        <v>0</v>
      </c>
      <c r="BR2745" s="533">
        <f t="shared" ref="BR2745:BR2746" si="13715">SUM(Q2745,AD2745,AQ2745)</f>
        <v>8</v>
      </c>
      <c r="BS2745" s="533">
        <f t="shared" ref="BS2745:BS2746" si="13716">SUM(R2745,AE2745,AR2745)</f>
        <v>8</v>
      </c>
      <c r="BT2745" s="533">
        <f>AT2745</f>
        <v>0</v>
      </c>
      <c r="BU2745" s="533">
        <f t="shared" ref="BU2745:BU2746" si="13717">AU2745</f>
        <v>0</v>
      </c>
      <c r="BV2745" s="533">
        <f t="shared" ref="BV2745:BV2746" si="13718">AV2745</f>
        <v>0</v>
      </c>
      <c r="BW2745" s="536">
        <f>SUM(BH2745,BK2745,BN2745,BQ2745,BT2745)</f>
        <v>0</v>
      </c>
      <c r="BX2745" s="536">
        <f t="shared" ref="BX2745:BX2746" si="13719">SUM(BI2745,BL2745,BO2745,BR2745,BU2745)</f>
        <v>26</v>
      </c>
      <c r="BY2745" s="536">
        <f t="shared" ref="BY2745:BY2746" si="13720">SUM(BJ2745,BM2745,BP2745,BS2745,BV2745)</f>
        <v>26</v>
      </c>
      <c r="BZ2745" t="s">
        <v>74</v>
      </c>
      <c r="CA2745" s="704">
        <f>AZ2745</f>
        <v>0</v>
      </c>
      <c r="CB2745" s="704">
        <f t="shared" ref="CB2745:CB2746" si="13721">BA2745</f>
        <v>1</v>
      </c>
      <c r="CC2745" s="704">
        <f t="shared" ref="CC2745:CC2746" si="13722">BB2745</f>
        <v>1</v>
      </c>
      <c r="CD2745" s="704">
        <f>BC2745</f>
        <v>0</v>
      </c>
      <c r="CE2745" s="704">
        <f t="shared" ref="CE2745:CE2746" si="13723">BD2745</f>
        <v>0</v>
      </c>
      <c r="CF2745" s="704">
        <f t="shared" ref="CF2745:CF2746" si="13724">BE2745</f>
        <v>0</v>
      </c>
    </row>
    <row r="2746" spans="1:84">
      <c r="A2746" s="149"/>
      <c r="B2746" s="151"/>
      <c r="C2746" s="151"/>
      <c r="D2746" s="151"/>
      <c r="E2746" s="288" t="s">
        <v>78</v>
      </c>
      <c r="F2746" s="592">
        <v>40</v>
      </c>
      <c r="G2746" s="159"/>
      <c r="H2746" s="159">
        <v>3</v>
      </c>
      <c r="I2746" s="275">
        <f t="shared" si="13689"/>
        <v>3</v>
      </c>
      <c r="J2746" s="159"/>
      <c r="K2746" s="159"/>
      <c r="L2746" s="275">
        <f t="shared" si="13690"/>
        <v>0</v>
      </c>
      <c r="M2746" s="159"/>
      <c r="N2746" s="159">
        <v>1</v>
      </c>
      <c r="O2746" s="275">
        <f t="shared" si="13691"/>
        <v>1</v>
      </c>
      <c r="P2746" s="159"/>
      <c r="Q2746" s="159">
        <v>2</v>
      </c>
      <c r="R2746" s="275">
        <f t="shared" si="13692"/>
        <v>2</v>
      </c>
      <c r="S2746" s="500"/>
      <c r="T2746" s="275"/>
      <c r="U2746" s="275"/>
      <c r="V2746" s="275">
        <f t="shared" si="13693"/>
        <v>0</v>
      </c>
      <c r="W2746" s="275"/>
      <c r="X2746" s="275"/>
      <c r="Y2746" s="275">
        <f t="shared" si="13694"/>
        <v>0</v>
      </c>
      <c r="Z2746" s="275"/>
      <c r="AA2746" s="275"/>
      <c r="AB2746" s="275">
        <f t="shared" si="13695"/>
        <v>0</v>
      </c>
      <c r="AC2746" s="275"/>
      <c r="AD2746" s="275"/>
      <c r="AE2746" s="275">
        <f t="shared" si="13696"/>
        <v>0</v>
      </c>
      <c r="AF2746" s="500"/>
      <c r="AG2746" s="275"/>
      <c r="AH2746" s="275"/>
      <c r="AI2746" s="275">
        <f t="shared" si="13697"/>
        <v>0</v>
      </c>
      <c r="AJ2746" s="275"/>
      <c r="AK2746" s="275"/>
      <c r="AL2746" s="275">
        <f t="shared" si="13698"/>
        <v>0</v>
      </c>
      <c r="AM2746" s="275"/>
      <c r="AN2746" s="275"/>
      <c r="AO2746" s="275">
        <f t="shared" si="13699"/>
        <v>0</v>
      </c>
      <c r="AP2746" s="275"/>
      <c r="AQ2746" s="275"/>
      <c r="AR2746" s="275">
        <f t="shared" si="13700"/>
        <v>0</v>
      </c>
      <c r="AS2746" s="500"/>
      <c r="AT2746" s="275"/>
      <c r="AU2746" s="275"/>
      <c r="AV2746" s="275">
        <f t="shared" si="13701"/>
        <v>0</v>
      </c>
      <c r="AW2746" s="567">
        <f t="shared" si="13702"/>
        <v>0</v>
      </c>
      <c r="AX2746" s="567">
        <f t="shared" si="13703"/>
        <v>6</v>
      </c>
      <c r="AY2746" s="567">
        <f t="shared" si="13704"/>
        <v>6</v>
      </c>
      <c r="AZ2746" s="159"/>
      <c r="BA2746" s="159"/>
      <c r="BB2746" s="275">
        <f t="shared" si="13705"/>
        <v>0</v>
      </c>
      <c r="BC2746" s="275"/>
      <c r="BD2746" s="275"/>
      <c r="BE2746" s="275">
        <f t="shared" si="13706"/>
        <v>0</v>
      </c>
      <c r="BF2746" s="521"/>
      <c r="BG2746" s="605">
        <f>SUM(F2746,S2746,AF2746,AS2746)</f>
        <v>40</v>
      </c>
      <c r="BH2746" s="533">
        <f>SUM(G2746,T2746,AG2746)</f>
        <v>0</v>
      </c>
      <c r="BI2746" s="533">
        <f t="shared" si="13707"/>
        <v>3</v>
      </c>
      <c r="BJ2746" s="533">
        <f t="shared" si="13708"/>
        <v>3</v>
      </c>
      <c r="BK2746" s="533">
        <f t="shared" si="13709"/>
        <v>0</v>
      </c>
      <c r="BL2746" s="533">
        <f t="shared" si="13710"/>
        <v>0</v>
      </c>
      <c r="BM2746" s="533">
        <f t="shared" si="13711"/>
        <v>0</v>
      </c>
      <c r="BN2746" s="533">
        <f>SUM(M2746,Z2746,AM2746)</f>
        <v>0</v>
      </c>
      <c r="BO2746" s="533">
        <f t="shared" si="13712"/>
        <v>1</v>
      </c>
      <c r="BP2746" s="533">
        <f t="shared" si="13713"/>
        <v>1</v>
      </c>
      <c r="BQ2746" s="533">
        <f t="shared" si="13714"/>
        <v>0</v>
      </c>
      <c r="BR2746" s="533">
        <f t="shared" si="13715"/>
        <v>2</v>
      </c>
      <c r="BS2746" s="533">
        <f t="shared" si="13716"/>
        <v>2</v>
      </c>
      <c r="BT2746" s="533">
        <f>AT2746</f>
        <v>0</v>
      </c>
      <c r="BU2746" s="533">
        <f t="shared" si="13717"/>
        <v>0</v>
      </c>
      <c r="BV2746" s="533">
        <f t="shared" si="13718"/>
        <v>0</v>
      </c>
      <c r="BW2746" s="536">
        <f>SUM(BH2746,BK2746,BN2746,BQ2746,BT2746)</f>
        <v>0</v>
      </c>
      <c r="BX2746" s="536">
        <f t="shared" si="13719"/>
        <v>6</v>
      </c>
      <c r="BY2746" s="536">
        <f t="shared" si="13720"/>
        <v>6</v>
      </c>
      <c r="BZ2746" t="s">
        <v>74</v>
      </c>
      <c r="CA2746" s="704">
        <f>AZ2746</f>
        <v>0</v>
      </c>
      <c r="CB2746" s="704">
        <f t="shared" si="13721"/>
        <v>0</v>
      </c>
      <c r="CC2746" s="704">
        <f t="shared" si="13722"/>
        <v>0</v>
      </c>
      <c r="CD2746" s="704">
        <f>BC2746</f>
        <v>0</v>
      </c>
      <c r="CE2746" s="704">
        <f t="shared" si="13723"/>
        <v>0</v>
      </c>
      <c r="CF2746" s="704">
        <f t="shared" si="13724"/>
        <v>0</v>
      </c>
    </row>
    <row r="2747" spans="1:84">
      <c r="A2747" s="149"/>
      <c r="B2747" s="151"/>
      <c r="C2747" s="151"/>
      <c r="D2747" s="151"/>
      <c r="E2747" s="375" t="s">
        <v>72</v>
      </c>
      <c r="F2747" s="592">
        <f>SUM(F2745:F2746)</f>
        <v>80</v>
      </c>
      <c r="G2747" s="168">
        <f t="shared" ref="G2747:BR2747" si="13725">SUM(G2745:G2746)</f>
        <v>0</v>
      </c>
      <c r="H2747" s="168">
        <f t="shared" si="13725"/>
        <v>20</v>
      </c>
      <c r="I2747" s="168">
        <f t="shared" si="13725"/>
        <v>20</v>
      </c>
      <c r="J2747" s="168">
        <f t="shared" si="13725"/>
        <v>0</v>
      </c>
      <c r="K2747" s="168">
        <f t="shared" si="13725"/>
        <v>1</v>
      </c>
      <c r="L2747" s="168">
        <f t="shared" si="13725"/>
        <v>1</v>
      </c>
      <c r="M2747" s="168">
        <f t="shared" si="13725"/>
        <v>0</v>
      </c>
      <c r="N2747" s="168">
        <f t="shared" si="13725"/>
        <v>1</v>
      </c>
      <c r="O2747" s="168">
        <f t="shared" si="13725"/>
        <v>1</v>
      </c>
      <c r="P2747" s="168">
        <f t="shared" si="13725"/>
        <v>0</v>
      </c>
      <c r="Q2747" s="168">
        <f t="shared" si="13725"/>
        <v>10</v>
      </c>
      <c r="R2747" s="168">
        <f t="shared" si="13725"/>
        <v>10</v>
      </c>
      <c r="S2747" s="502">
        <f t="shared" si="13725"/>
        <v>0</v>
      </c>
      <c r="T2747" s="168">
        <f t="shared" si="13725"/>
        <v>0</v>
      </c>
      <c r="U2747" s="168">
        <f t="shared" si="13725"/>
        <v>0</v>
      </c>
      <c r="V2747" s="168">
        <f t="shared" si="13725"/>
        <v>0</v>
      </c>
      <c r="W2747" s="168">
        <f t="shared" si="13725"/>
        <v>0</v>
      </c>
      <c r="X2747" s="168">
        <f t="shared" si="13725"/>
        <v>0</v>
      </c>
      <c r="Y2747" s="168">
        <f t="shared" si="13725"/>
        <v>0</v>
      </c>
      <c r="Z2747" s="168">
        <f t="shared" si="13725"/>
        <v>0</v>
      </c>
      <c r="AA2747" s="168">
        <f t="shared" si="13725"/>
        <v>0</v>
      </c>
      <c r="AB2747" s="168">
        <f t="shared" si="13725"/>
        <v>0</v>
      </c>
      <c r="AC2747" s="168">
        <f t="shared" si="13725"/>
        <v>0</v>
      </c>
      <c r="AD2747" s="168">
        <f t="shared" si="13725"/>
        <v>0</v>
      </c>
      <c r="AE2747" s="168">
        <f t="shared" si="13725"/>
        <v>0</v>
      </c>
      <c r="AF2747" s="502">
        <f t="shared" si="13725"/>
        <v>0</v>
      </c>
      <c r="AG2747" s="168">
        <f t="shared" si="13725"/>
        <v>0</v>
      </c>
      <c r="AH2747" s="168">
        <f t="shared" si="13725"/>
        <v>0</v>
      </c>
      <c r="AI2747" s="168">
        <f t="shared" si="13725"/>
        <v>0</v>
      </c>
      <c r="AJ2747" s="168">
        <f t="shared" si="13725"/>
        <v>0</v>
      </c>
      <c r="AK2747" s="168">
        <f t="shared" si="13725"/>
        <v>0</v>
      </c>
      <c r="AL2747" s="168">
        <f t="shared" si="13725"/>
        <v>0</v>
      </c>
      <c r="AM2747" s="168">
        <f t="shared" si="13725"/>
        <v>0</v>
      </c>
      <c r="AN2747" s="168">
        <f t="shared" si="13725"/>
        <v>0</v>
      </c>
      <c r="AO2747" s="168">
        <f t="shared" si="13725"/>
        <v>0</v>
      </c>
      <c r="AP2747" s="168">
        <f t="shared" si="13725"/>
        <v>0</v>
      </c>
      <c r="AQ2747" s="168">
        <f t="shared" si="13725"/>
        <v>0</v>
      </c>
      <c r="AR2747" s="168">
        <f t="shared" si="13725"/>
        <v>0</v>
      </c>
      <c r="AS2747" s="502">
        <f t="shared" si="13725"/>
        <v>0</v>
      </c>
      <c r="AT2747" s="168">
        <f t="shared" si="13725"/>
        <v>0</v>
      </c>
      <c r="AU2747" s="168">
        <f t="shared" si="13725"/>
        <v>0</v>
      </c>
      <c r="AV2747" s="168">
        <f t="shared" si="13725"/>
        <v>0</v>
      </c>
      <c r="AW2747" s="569">
        <f t="shared" si="13725"/>
        <v>0</v>
      </c>
      <c r="AX2747" s="569">
        <f t="shared" si="13725"/>
        <v>32</v>
      </c>
      <c r="AY2747" s="569">
        <f t="shared" si="13725"/>
        <v>32</v>
      </c>
      <c r="AZ2747" s="168">
        <f t="shared" si="13725"/>
        <v>0</v>
      </c>
      <c r="BA2747" s="168">
        <f t="shared" si="13725"/>
        <v>1</v>
      </c>
      <c r="BB2747" s="168">
        <f t="shared" si="13725"/>
        <v>1</v>
      </c>
      <c r="BC2747" s="168">
        <f t="shared" si="13725"/>
        <v>0</v>
      </c>
      <c r="BD2747" s="168">
        <f t="shared" si="13725"/>
        <v>0</v>
      </c>
      <c r="BE2747" s="168">
        <f t="shared" si="13725"/>
        <v>0</v>
      </c>
      <c r="BF2747" s="168">
        <f t="shared" si="13725"/>
        <v>0</v>
      </c>
      <c r="BG2747" s="608">
        <f t="shared" si="13725"/>
        <v>80</v>
      </c>
      <c r="BH2747" s="168">
        <f t="shared" si="13725"/>
        <v>0</v>
      </c>
      <c r="BI2747" s="626">
        <f t="shared" si="13725"/>
        <v>20</v>
      </c>
      <c r="BJ2747" s="626">
        <f t="shared" si="13725"/>
        <v>20</v>
      </c>
      <c r="BK2747" s="626">
        <f t="shared" si="13725"/>
        <v>0</v>
      </c>
      <c r="BL2747" s="626">
        <f t="shared" si="13725"/>
        <v>1</v>
      </c>
      <c r="BM2747" s="626">
        <f t="shared" si="13725"/>
        <v>1</v>
      </c>
      <c r="BN2747" s="626">
        <f t="shared" si="13725"/>
        <v>0</v>
      </c>
      <c r="BO2747" s="626">
        <f t="shared" si="13725"/>
        <v>1</v>
      </c>
      <c r="BP2747" s="626">
        <f t="shared" si="13725"/>
        <v>1</v>
      </c>
      <c r="BQ2747" s="626">
        <f t="shared" si="13725"/>
        <v>0</v>
      </c>
      <c r="BR2747" s="626">
        <f t="shared" si="13725"/>
        <v>10</v>
      </c>
      <c r="BS2747" s="626">
        <f t="shared" ref="BS2747:CF2747" si="13726">SUM(BS2745:BS2746)</f>
        <v>10</v>
      </c>
      <c r="BT2747" s="168">
        <f t="shared" si="13726"/>
        <v>0</v>
      </c>
      <c r="BU2747" s="626">
        <f t="shared" si="13726"/>
        <v>0</v>
      </c>
      <c r="BV2747" s="626">
        <f t="shared" si="13726"/>
        <v>0</v>
      </c>
      <c r="BW2747" s="168">
        <f t="shared" si="13726"/>
        <v>0</v>
      </c>
      <c r="BX2747" s="168">
        <f t="shared" si="13726"/>
        <v>32</v>
      </c>
      <c r="BY2747" s="168">
        <f t="shared" si="13726"/>
        <v>32</v>
      </c>
      <c r="BZ2747" s="168">
        <f t="shared" si="13726"/>
        <v>0</v>
      </c>
      <c r="CA2747" s="168">
        <f t="shared" si="13726"/>
        <v>0</v>
      </c>
      <c r="CB2747" s="168">
        <f t="shared" si="13726"/>
        <v>1</v>
      </c>
      <c r="CC2747" s="168">
        <f t="shared" si="13726"/>
        <v>1</v>
      </c>
      <c r="CD2747" s="168">
        <f t="shared" si="13726"/>
        <v>0</v>
      </c>
      <c r="CE2747" s="168">
        <f t="shared" si="13726"/>
        <v>0</v>
      </c>
      <c r="CF2747" s="168">
        <f t="shared" si="13726"/>
        <v>0</v>
      </c>
    </row>
    <row r="2748" spans="1:84">
      <c r="A2748" s="149"/>
      <c r="B2748" s="151" t="s">
        <v>1093</v>
      </c>
      <c r="C2748" s="151"/>
      <c r="D2748" s="151"/>
      <c r="E2748" s="288" t="s">
        <v>77</v>
      </c>
      <c r="F2748" s="592">
        <v>80</v>
      </c>
      <c r="G2748" s="159">
        <v>0</v>
      </c>
      <c r="H2748" s="159">
        <f>16+28</f>
        <v>44</v>
      </c>
      <c r="I2748" s="275">
        <f t="shared" ref="I2748" si="13727">SUM(G2748:H2748)</f>
        <v>44</v>
      </c>
      <c r="J2748" s="159">
        <v>0</v>
      </c>
      <c r="K2748" s="159">
        <f>3+2</f>
        <v>5</v>
      </c>
      <c r="L2748" s="275">
        <f t="shared" ref="L2748" si="13728">SUM(J2748:K2748)</f>
        <v>5</v>
      </c>
      <c r="M2748" s="159"/>
      <c r="N2748" s="159"/>
      <c r="O2748" s="275">
        <f t="shared" ref="O2748" si="13729">SUM(M2748:N2748)</f>
        <v>0</v>
      </c>
      <c r="P2748" s="159">
        <v>0</v>
      </c>
      <c r="Q2748" s="159">
        <f>12+10</f>
        <v>22</v>
      </c>
      <c r="R2748" s="275">
        <f t="shared" ref="R2748" si="13730">SUM(P2748:Q2748)</f>
        <v>22</v>
      </c>
      <c r="S2748" s="500"/>
      <c r="T2748" s="275"/>
      <c r="U2748" s="275"/>
      <c r="V2748" s="275">
        <f t="shared" ref="V2748" si="13731">SUM(T2748:U2748)</f>
        <v>0</v>
      </c>
      <c r="W2748" s="275"/>
      <c r="X2748" s="275"/>
      <c r="Y2748" s="275">
        <f t="shared" ref="Y2748" si="13732">SUM(W2748:X2748)</f>
        <v>0</v>
      </c>
      <c r="Z2748" s="275"/>
      <c r="AA2748" s="275"/>
      <c r="AB2748" s="275">
        <f t="shared" ref="AB2748" si="13733">SUM(Z2748:AA2748)</f>
        <v>0</v>
      </c>
      <c r="AC2748" s="275"/>
      <c r="AD2748" s="275"/>
      <c r="AE2748" s="275">
        <f t="shared" ref="AE2748" si="13734">SUM(AC2748:AD2748)</f>
        <v>0</v>
      </c>
      <c r="AF2748" s="500"/>
      <c r="AG2748" s="275"/>
      <c r="AH2748" s="275"/>
      <c r="AI2748" s="275">
        <f t="shared" ref="AI2748" si="13735">SUM(AG2748:AH2748)</f>
        <v>0</v>
      </c>
      <c r="AJ2748" s="275"/>
      <c r="AK2748" s="275"/>
      <c r="AL2748" s="275">
        <f t="shared" ref="AL2748" si="13736">SUM(AJ2748:AK2748)</f>
        <v>0</v>
      </c>
      <c r="AM2748" s="275"/>
      <c r="AN2748" s="275"/>
      <c r="AO2748" s="275">
        <f t="shared" ref="AO2748" si="13737">SUM(AM2748:AN2748)</f>
        <v>0</v>
      </c>
      <c r="AP2748" s="275"/>
      <c r="AQ2748" s="275"/>
      <c r="AR2748" s="275">
        <f t="shared" ref="AR2748" si="13738">SUM(AP2748:AQ2748)</f>
        <v>0</v>
      </c>
      <c r="AS2748" s="500"/>
      <c r="AT2748" s="275"/>
      <c r="AU2748" s="275"/>
      <c r="AV2748" s="275">
        <f t="shared" ref="AV2748" si="13739">SUM(AT2748:AU2748)</f>
        <v>0</v>
      </c>
      <c r="AW2748" s="567">
        <f t="shared" ref="AW2748" si="13740">SUM(G2748,J2748,M2748,P2748,T2748,W2748,Z2748,AC2748,AG2748,AJ2748,AM2748,AP2748,AT2748)</f>
        <v>0</v>
      </c>
      <c r="AX2748" s="567">
        <f t="shared" ref="AX2748" si="13741">SUM(H2748,K2748,N2748,Q2748,U2748,X2748,AA2748,AD2748,AH2748,AK2748,AN2748,AQ2748,AU2748)</f>
        <v>71</v>
      </c>
      <c r="AY2748" s="567">
        <f t="shared" ref="AY2748" si="13742">SUM(I2748,L2748,O2748,R2748,V2748,Y2748,AB2748,AE2748,AI2748,AL2748,AO2748,AR2748,AV2748)</f>
        <v>71</v>
      </c>
      <c r="AZ2748" s="159">
        <v>0</v>
      </c>
      <c r="BA2748" s="159">
        <f>2+3</f>
        <v>5</v>
      </c>
      <c r="BB2748" s="275">
        <f t="shared" ref="BB2748" si="13743">SUM(AZ2748:BA2748)</f>
        <v>5</v>
      </c>
      <c r="BC2748" s="275"/>
      <c r="BD2748" s="275"/>
      <c r="BE2748" s="275">
        <f t="shared" ref="BE2748" si="13744">SUM(BC2748:BD2748)</f>
        <v>0</v>
      </c>
      <c r="BF2748" s="521"/>
      <c r="BG2748" s="605">
        <f>SUM(F2748,S2748,AF2748,AS2748)</f>
        <v>80</v>
      </c>
      <c r="BH2748" s="533">
        <f>SUM(G2748,T2748,AG2748)</f>
        <v>0</v>
      </c>
      <c r="BI2748" s="533">
        <f t="shared" ref="BI2748" si="13745">SUM(H2748,U2748,AH2748)</f>
        <v>44</v>
      </c>
      <c r="BJ2748" s="533">
        <f t="shared" ref="BJ2748" si="13746">SUM(I2748,V2748,AI2748)</f>
        <v>44</v>
      </c>
      <c r="BK2748" s="533">
        <f t="shared" ref="BK2748" si="13747">SUM(J2748,W2748,AJ2748)</f>
        <v>0</v>
      </c>
      <c r="BL2748" s="533">
        <f t="shared" ref="BL2748" si="13748">SUM(K2748,X2748,AK2748)</f>
        <v>5</v>
      </c>
      <c r="BM2748" s="533">
        <f t="shared" ref="BM2748" si="13749">SUM(L2748,Y2748,AL2748)</f>
        <v>5</v>
      </c>
      <c r="BN2748" s="533">
        <f>SUM(M2748,Z2748,AM2748)</f>
        <v>0</v>
      </c>
      <c r="BO2748" s="533">
        <f t="shared" ref="BO2748" si="13750">SUM(N2748,AA2748,AN2748)</f>
        <v>0</v>
      </c>
      <c r="BP2748" s="533">
        <f t="shared" ref="BP2748" si="13751">SUM(O2748,AB2748,AO2748)</f>
        <v>0</v>
      </c>
      <c r="BQ2748" s="533">
        <f t="shared" ref="BQ2748" si="13752">SUM(P2748,AC2748,AP2748)</f>
        <v>0</v>
      </c>
      <c r="BR2748" s="533">
        <f t="shared" ref="BR2748" si="13753">SUM(Q2748,AD2748,AQ2748)</f>
        <v>22</v>
      </c>
      <c r="BS2748" s="533">
        <f t="shared" ref="BS2748" si="13754">SUM(R2748,AE2748,AR2748)</f>
        <v>22</v>
      </c>
      <c r="BT2748" s="533">
        <f>AT2748</f>
        <v>0</v>
      </c>
      <c r="BU2748" s="533">
        <f t="shared" ref="BU2748" si="13755">AU2748</f>
        <v>0</v>
      </c>
      <c r="BV2748" s="533">
        <f t="shared" ref="BV2748" si="13756">AV2748</f>
        <v>0</v>
      </c>
      <c r="BW2748" s="536">
        <f>SUM(BH2748,BK2748,BN2748,BQ2748,BT2748)</f>
        <v>0</v>
      </c>
      <c r="BX2748" s="536">
        <f t="shared" ref="BX2748" si="13757">SUM(BI2748,BL2748,BO2748,BR2748,BU2748)</f>
        <v>71</v>
      </c>
      <c r="BY2748" s="536">
        <f t="shared" ref="BY2748" si="13758">SUM(BJ2748,BM2748,BP2748,BS2748,BV2748)</f>
        <v>71</v>
      </c>
      <c r="BZ2748" t="s">
        <v>74</v>
      </c>
      <c r="CA2748" s="704">
        <f>AZ2748</f>
        <v>0</v>
      </c>
      <c r="CB2748" s="704">
        <f t="shared" ref="CB2748" si="13759">BA2748</f>
        <v>5</v>
      </c>
      <c r="CC2748" s="704">
        <f t="shared" ref="CC2748" si="13760">BB2748</f>
        <v>5</v>
      </c>
      <c r="CD2748" s="704">
        <f>BC2748</f>
        <v>0</v>
      </c>
      <c r="CE2748" s="704">
        <f t="shared" ref="CE2748" si="13761">BD2748</f>
        <v>0</v>
      </c>
      <c r="CF2748" s="704">
        <f t="shared" ref="CF2748" si="13762">BE2748</f>
        <v>0</v>
      </c>
    </row>
    <row r="2749" spans="1:84">
      <c r="A2749" s="149"/>
      <c r="B2749" s="151" t="s">
        <v>74</v>
      </c>
      <c r="C2749" s="151"/>
      <c r="D2749" s="151"/>
      <c r="E2749" s="288"/>
      <c r="F2749" s="592"/>
      <c r="G2749" s="159"/>
      <c r="H2749" s="159"/>
      <c r="I2749" s="275"/>
      <c r="J2749" s="159"/>
      <c r="K2749" s="159"/>
      <c r="L2749" s="275"/>
      <c r="M2749" s="159"/>
      <c r="N2749" s="159"/>
      <c r="O2749" s="275"/>
      <c r="P2749" s="159"/>
      <c r="Q2749" s="159"/>
      <c r="R2749" s="275"/>
      <c r="S2749" s="500"/>
      <c r="T2749" s="275"/>
      <c r="U2749" s="275"/>
      <c r="V2749" s="275"/>
      <c r="W2749" s="275"/>
      <c r="X2749" s="275"/>
      <c r="Y2749" s="275"/>
      <c r="Z2749" s="275"/>
      <c r="AA2749" s="275"/>
      <c r="AB2749" s="275"/>
      <c r="AC2749" s="275"/>
      <c r="AD2749" s="275"/>
      <c r="AE2749" s="275"/>
      <c r="AF2749" s="500"/>
      <c r="AG2749" s="275"/>
      <c r="AH2749" s="275"/>
      <c r="AI2749" s="275"/>
      <c r="AJ2749" s="275"/>
      <c r="AK2749" s="275"/>
      <c r="AL2749" s="275"/>
      <c r="AM2749" s="275"/>
      <c r="AN2749" s="275"/>
      <c r="AO2749" s="275"/>
      <c r="AP2749" s="275"/>
      <c r="AQ2749" s="275"/>
      <c r="AR2749" s="275"/>
      <c r="AS2749" s="500"/>
      <c r="AT2749" s="275"/>
      <c r="AU2749" s="275"/>
      <c r="AV2749" s="275"/>
      <c r="AW2749" s="567"/>
      <c r="AX2749" s="567"/>
      <c r="AY2749" s="567"/>
      <c r="AZ2749" s="159"/>
      <c r="BA2749" s="159"/>
      <c r="BB2749" s="159"/>
      <c r="BC2749" s="159"/>
      <c r="BD2749" s="159"/>
      <c r="BE2749" s="275"/>
      <c r="BF2749" s="521"/>
    </row>
    <row r="2750" spans="1:84">
      <c r="A2750" s="149"/>
      <c r="B2750" s="151" t="s">
        <v>98</v>
      </c>
      <c r="C2750" s="151"/>
      <c r="D2750" s="151"/>
      <c r="E2750" s="288"/>
      <c r="F2750" s="592">
        <f>SUM(F2698:F2710)</f>
        <v>1816</v>
      </c>
      <c r="G2750" s="168">
        <f>SUM(G2698:G2710)</f>
        <v>0</v>
      </c>
      <c r="H2750" s="168">
        <f t="shared" ref="H2750:BE2750" si="13763">SUM(H2698:H2710)</f>
        <v>598</v>
      </c>
      <c r="I2750" s="168">
        <f t="shared" si="13763"/>
        <v>598</v>
      </c>
      <c r="J2750" s="168">
        <f t="shared" si="13763"/>
        <v>0</v>
      </c>
      <c r="K2750" s="168">
        <f t="shared" si="13763"/>
        <v>234</v>
      </c>
      <c r="L2750" s="168">
        <f t="shared" si="13763"/>
        <v>234</v>
      </c>
      <c r="M2750" s="168">
        <f t="shared" si="13763"/>
        <v>0</v>
      </c>
      <c r="N2750" s="168">
        <f t="shared" si="13763"/>
        <v>61</v>
      </c>
      <c r="O2750" s="168">
        <f t="shared" si="13763"/>
        <v>61</v>
      </c>
      <c r="P2750" s="168">
        <f t="shared" si="13763"/>
        <v>0</v>
      </c>
      <c r="Q2750" s="168">
        <f t="shared" si="13763"/>
        <v>629</v>
      </c>
      <c r="R2750" s="168">
        <f t="shared" si="13763"/>
        <v>629</v>
      </c>
      <c r="S2750" s="502">
        <f t="shared" ref="S2750:AY2750" si="13764">SUM(S2698:S2710)</f>
        <v>111</v>
      </c>
      <c r="T2750" s="168">
        <f t="shared" si="13764"/>
        <v>0</v>
      </c>
      <c r="U2750" s="168">
        <f t="shared" si="13764"/>
        <v>136</v>
      </c>
      <c r="V2750" s="168">
        <f t="shared" si="13764"/>
        <v>136</v>
      </c>
      <c r="W2750" s="168">
        <f t="shared" si="13764"/>
        <v>0</v>
      </c>
      <c r="X2750" s="168">
        <f t="shared" si="13764"/>
        <v>1</v>
      </c>
      <c r="Y2750" s="168">
        <f t="shared" si="13764"/>
        <v>1</v>
      </c>
      <c r="Z2750" s="168">
        <f t="shared" si="13764"/>
        <v>0</v>
      </c>
      <c r="AA2750" s="168">
        <f t="shared" si="13764"/>
        <v>0</v>
      </c>
      <c r="AB2750" s="168">
        <f t="shared" si="13764"/>
        <v>0</v>
      </c>
      <c r="AC2750" s="168">
        <f t="shared" si="13764"/>
        <v>0</v>
      </c>
      <c r="AD2750" s="168">
        <f t="shared" si="13764"/>
        <v>51</v>
      </c>
      <c r="AE2750" s="168">
        <f t="shared" si="13764"/>
        <v>51</v>
      </c>
      <c r="AF2750" s="502">
        <f t="shared" si="13764"/>
        <v>111</v>
      </c>
      <c r="AG2750" s="168">
        <f t="shared" si="13764"/>
        <v>0</v>
      </c>
      <c r="AH2750" s="168">
        <f t="shared" si="13764"/>
        <v>4</v>
      </c>
      <c r="AI2750" s="168">
        <f t="shared" si="13764"/>
        <v>4</v>
      </c>
      <c r="AJ2750" s="168">
        <f t="shared" si="13764"/>
        <v>0</v>
      </c>
      <c r="AK2750" s="168">
        <f t="shared" si="13764"/>
        <v>0</v>
      </c>
      <c r="AL2750" s="168">
        <f t="shared" si="13764"/>
        <v>0</v>
      </c>
      <c r="AM2750" s="168">
        <f t="shared" si="13764"/>
        <v>0</v>
      </c>
      <c r="AN2750" s="168">
        <f t="shared" si="13764"/>
        <v>0</v>
      </c>
      <c r="AO2750" s="168">
        <f t="shared" si="13764"/>
        <v>0</v>
      </c>
      <c r="AP2750" s="168">
        <f t="shared" si="13764"/>
        <v>0</v>
      </c>
      <c r="AQ2750" s="168">
        <f t="shared" si="13764"/>
        <v>1</v>
      </c>
      <c r="AR2750" s="168">
        <f t="shared" si="13764"/>
        <v>1</v>
      </c>
      <c r="AS2750" s="502">
        <f t="shared" si="13764"/>
        <v>111</v>
      </c>
      <c r="AT2750" s="168">
        <f t="shared" si="13764"/>
        <v>0</v>
      </c>
      <c r="AU2750" s="168">
        <f t="shared" si="13764"/>
        <v>0</v>
      </c>
      <c r="AV2750" s="168">
        <f t="shared" si="13764"/>
        <v>0</v>
      </c>
      <c r="AW2750" s="569">
        <f t="shared" si="13764"/>
        <v>0</v>
      </c>
      <c r="AX2750" s="569">
        <f t="shared" si="13764"/>
        <v>1715</v>
      </c>
      <c r="AY2750" s="569">
        <f t="shared" si="13764"/>
        <v>1715</v>
      </c>
      <c r="AZ2750" s="168">
        <f t="shared" si="13763"/>
        <v>0</v>
      </c>
      <c r="BA2750" s="168">
        <f t="shared" si="13763"/>
        <v>143</v>
      </c>
      <c r="BB2750" s="168">
        <f t="shared" si="13763"/>
        <v>143</v>
      </c>
      <c r="BC2750" s="168">
        <f t="shared" si="13763"/>
        <v>0</v>
      </c>
      <c r="BD2750" s="168">
        <f t="shared" si="13763"/>
        <v>6</v>
      </c>
      <c r="BE2750" s="168">
        <f t="shared" si="13763"/>
        <v>6</v>
      </c>
      <c r="BF2750" s="523"/>
      <c r="BG2750" s="608">
        <f t="shared" ref="BG2750:BY2750" si="13765">SUM(BG2698:BG2710)</f>
        <v>2149</v>
      </c>
      <c r="BH2750" s="168">
        <f t="shared" si="13765"/>
        <v>0</v>
      </c>
      <c r="BI2750" s="626">
        <f t="shared" si="13765"/>
        <v>738</v>
      </c>
      <c r="BJ2750" s="626">
        <f t="shared" si="13765"/>
        <v>738</v>
      </c>
      <c r="BK2750" s="626">
        <f t="shared" si="13765"/>
        <v>0</v>
      </c>
      <c r="BL2750" s="626">
        <f t="shared" si="13765"/>
        <v>235</v>
      </c>
      <c r="BM2750" s="626">
        <f t="shared" si="13765"/>
        <v>235</v>
      </c>
      <c r="BN2750" s="626">
        <f t="shared" si="13765"/>
        <v>0</v>
      </c>
      <c r="BO2750" s="626">
        <f t="shared" si="13765"/>
        <v>61</v>
      </c>
      <c r="BP2750" s="626">
        <f t="shared" si="13765"/>
        <v>61</v>
      </c>
      <c r="BQ2750" s="626">
        <f t="shared" si="13765"/>
        <v>0</v>
      </c>
      <c r="BR2750" s="626">
        <f t="shared" si="13765"/>
        <v>681</v>
      </c>
      <c r="BS2750" s="626">
        <f t="shared" si="13765"/>
        <v>681</v>
      </c>
      <c r="BT2750" s="168">
        <f t="shared" si="13765"/>
        <v>0</v>
      </c>
      <c r="BU2750" s="626">
        <f t="shared" si="13765"/>
        <v>0</v>
      </c>
      <c r="BV2750" s="626">
        <f t="shared" si="13765"/>
        <v>0</v>
      </c>
      <c r="BW2750" s="168">
        <f t="shared" si="13765"/>
        <v>0</v>
      </c>
      <c r="BX2750" s="168">
        <f t="shared" si="13765"/>
        <v>1715</v>
      </c>
      <c r="BY2750" s="168">
        <f t="shared" si="13765"/>
        <v>1715</v>
      </c>
      <c r="CA2750" s="168">
        <f t="shared" ref="CA2750:CF2750" si="13766">SUM(CA2698:CA2710)</f>
        <v>0</v>
      </c>
      <c r="CB2750" s="168">
        <f t="shared" si="13766"/>
        <v>143</v>
      </c>
      <c r="CC2750" s="168">
        <f t="shared" si="13766"/>
        <v>143</v>
      </c>
      <c r="CD2750" s="168">
        <f t="shared" si="13766"/>
        <v>0</v>
      </c>
      <c r="CE2750" s="168">
        <f t="shared" si="13766"/>
        <v>6</v>
      </c>
      <c r="CF2750" s="168">
        <f t="shared" si="13766"/>
        <v>6</v>
      </c>
    </row>
    <row r="2751" spans="1:84">
      <c r="A2751" s="149"/>
      <c r="B2751" s="151" t="s">
        <v>126</v>
      </c>
      <c r="C2751" s="151"/>
      <c r="D2751" s="151"/>
      <c r="E2751" s="288"/>
      <c r="F2751" s="592">
        <f>SUM(F2714:F2715,F2718:F2719,F2722:F2723,F2726:F2727,F2730:F2731,F2734:F2735)</f>
        <v>360</v>
      </c>
      <c r="G2751" s="168">
        <f t="shared" ref="G2751:BE2751" si="13767">SUM(G2714:G2715,G2718:G2719,G2722:G2723,G2726:G2727,G2730:G2731,G2734:G2735)</f>
        <v>0</v>
      </c>
      <c r="H2751" s="168">
        <f t="shared" si="13767"/>
        <v>116</v>
      </c>
      <c r="I2751" s="168">
        <f t="shared" si="13767"/>
        <v>116</v>
      </c>
      <c r="J2751" s="168">
        <f t="shared" si="13767"/>
        <v>0</v>
      </c>
      <c r="K2751" s="168">
        <f t="shared" si="13767"/>
        <v>51</v>
      </c>
      <c r="L2751" s="168">
        <f t="shared" si="13767"/>
        <v>51</v>
      </c>
      <c r="M2751" s="168">
        <f t="shared" si="13767"/>
        <v>0</v>
      </c>
      <c r="N2751" s="168">
        <f t="shared" si="13767"/>
        <v>19</v>
      </c>
      <c r="O2751" s="168">
        <f t="shared" si="13767"/>
        <v>19</v>
      </c>
      <c r="P2751" s="168">
        <f t="shared" si="13767"/>
        <v>0</v>
      </c>
      <c r="Q2751" s="168">
        <f t="shared" si="13767"/>
        <v>118</v>
      </c>
      <c r="R2751" s="168">
        <f t="shared" si="13767"/>
        <v>118</v>
      </c>
      <c r="S2751" s="502">
        <f t="shared" ref="S2751:T2751" si="13768">SUM(S2714:S2715,S2718:S2719,S2722:S2723,S2726:S2727,S2730:S2731,S2734:S2735)</f>
        <v>0</v>
      </c>
      <c r="T2751" s="168">
        <f t="shared" si="13768"/>
        <v>0</v>
      </c>
      <c r="U2751" s="168">
        <f t="shared" ref="U2751:AY2751" si="13769">SUM(U2714:U2715,U2718:U2719,U2722:U2723,U2726:U2727,U2730:U2731,U2734:U2735)</f>
        <v>36</v>
      </c>
      <c r="V2751" s="168">
        <f t="shared" si="13769"/>
        <v>36</v>
      </c>
      <c r="W2751" s="168">
        <f t="shared" si="13769"/>
        <v>0</v>
      </c>
      <c r="X2751" s="168">
        <f t="shared" si="13769"/>
        <v>0</v>
      </c>
      <c r="Y2751" s="168">
        <f t="shared" si="13769"/>
        <v>0</v>
      </c>
      <c r="Z2751" s="168">
        <f t="shared" si="13769"/>
        <v>0</v>
      </c>
      <c r="AA2751" s="168">
        <f t="shared" si="13769"/>
        <v>0</v>
      </c>
      <c r="AB2751" s="168">
        <f t="shared" si="13769"/>
        <v>0</v>
      </c>
      <c r="AC2751" s="168">
        <f t="shared" si="13769"/>
        <v>0</v>
      </c>
      <c r="AD2751" s="168">
        <f t="shared" si="13769"/>
        <v>0</v>
      </c>
      <c r="AE2751" s="168">
        <f t="shared" si="13769"/>
        <v>0</v>
      </c>
      <c r="AF2751" s="502">
        <f t="shared" si="13769"/>
        <v>0</v>
      </c>
      <c r="AG2751" s="168">
        <f t="shared" si="13769"/>
        <v>0</v>
      </c>
      <c r="AH2751" s="168">
        <f t="shared" si="13769"/>
        <v>0</v>
      </c>
      <c r="AI2751" s="168">
        <f t="shared" si="13769"/>
        <v>0</v>
      </c>
      <c r="AJ2751" s="168">
        <f t="shared" si="13769"/>
        <v>0</v>
      </c>
      <c r="AK2751" s="168">
        <f t="shared" si="13769"/>
        <v>0</v>
      </c>
      <c r="AL2751" s="168">
        <f t="shared" si="13769"/>
        <v>0</v>
      </c>
      <c r="AM2751" s="168">
        <f t="shared" si="13769"/>
        <v>0</v>
      </c>
      <c r="AN2751" s="168">
        <f t="shared" si="13769"/>
        <v>0</v>
      </c>
      <c r="AO2751" s="168">
        <f t="shared" si="13769"/>
        <v>0</v>
      </c>
      <c r="AP2751" s="168">
        <f t="shared" si="13769"/>
        <v>0</v>
      </c>
      <c r="AQ2751" s="168">
        <f t="shared" si="13769"/>
        <v>0</v>
      </c>
      <c r="AR2751" s="168">
        <f t="shared" si="13769"/>
        <v>0</v>
      </c>
      <c r="AS2751" s="502">
        <f t="shared" si="13769"/>
        <v>0</v>
      </c>
      <c r="AT2751" s="168">
        <f t="shared" si="13769"/>
        <v>0</v>
      </c>
      <c r="AU2751" s="168">
        <f t="shared" si="13769"/>
        <v>0</v>
      </c>
      <c r="AV2751" s="168">
        <f t="shared" si="13769"/>
        <v>0</v>
      </c>
      <c r="AW2751" s="569">
        <f t="shared" si="13769"/>
        <v>0</v>
      </c>
      <c r="AX2751" s="569">
        <f t="shared" si="13769"/>
        <v>340</v>
      </c>
      <c r="AY2751" s="569">
        <f t="shared" si="13769"/>
        <v>340</v>
      </c>
      <c r="AZ2751" s="168">
        <f t="shared" si="13767"/>
        <v>0</v>
      </c>
      <c r="BA2751" s="168">
        <f t="shared" si="13767"/>
        <v>20</v>
      </c>
      <c r="BB2751" s="168">
        <f t="shared" si="13767"/>
        <v>20</v>
      </c>
      <c r="BC2751" s="168">
        <f t="shared" si="13767"/>
        <v>0</v>
      </c>
      <c r="BD2751" s="168">
        <f t="shared" si="13767"/>
        <v>2</v>
      </c>
      <c r="BE2751" s="168">
        <f t="shared" si="13767"/>
        <v>2</v>
      </c>
      <c r="BF2751" s="531"/>
      <c r="BG2751" s="608">
        <f t="shared" ref="BG2751:BY2751" si="13770">SUM(BG2714:BG2715,BG2718:BG2719,BG2722:BG2723,BG2726:BG2727,BG2730:BG2731,BG2734:BG2735)</f>
        <v>360</v>
      </c>
      <c r="BH2751" s="168">
        <f t="shared" si="13770"/>
        <v>0</v>
      </c>
      <c r="BI2751" s="626">
        <f t="shared" si="13770"/>
        <v>152</v>
      </c>
      <c r="BJ2751" s="626">
        <f t="shared" si="13770"/>
        <v>152</v>
      </c>
      <c r="BK2751" s="626">
        <f t="shared" si="13770"/>
        <v>0</v>
      </c>
      <c r="BL2751" s="626">
        <f t="shared" si="13770"/>
        <v>51</v>
      </c>
      <c r="BM2751" s="626">
        <f t="shared" si="13770"/>
        <v>51</v>
      </c>
      <c r="BN2751" s="626">
        <f t="shared" si="13770"/>
        <v>0</v>
      </c>
      <c r="BO2751" s="626">
        <f t="shared" si="13770"/>
        <v>19</v>
      </c>
      <c r="BP2751" s="626">
        <f t="shared" si="13770"/>
        <v>19</v>
      </c>
      <c r="BQ2751" s="626">
        <f t="shared" si="13770"/>
        <v>0</v>
      </c>
      <c r="BR2751" s="626">
        <f t="shared" si="13770"/>
        <v>118</v>
      </c>
      <c r="BS2751" s="626">
        <f t="shared" si="13770"/>
        <v>118</v>
      </c>
      <c r="BT2751" s="168">
        <f t="shared" si="13770"/>
        <v>0</v>
      </c>
      <c r="BU2751" s="626">
        <f t="shared" si="13770"/>
        <v>0</v>
      </c>
      <c r="BV2751" s="626">
        <f t="shared" si="13770"/>
        <v>0</v>
      </c>
      <c r="BW2751" s="168">
        <f t="shared" si="13770"/>
        <v>0</v>
      </c>
      <c r="BX2751" s="168">
        <f t="shared" si="13770"/>
        <v>340</v>
      </c>
      <c r="BY2751" s="168">
        <f t="shared" si="13770"/>
        <v>340</v>
      </c>
      <c r="CA2751" s="168">
        <f t="shared" ref="CA2751:CF2751" si="13771">SUM(CA2714:CA2715,CA2718:CA2719,CA2722:CA2723,CA2726:CA2727,CA2730:CA2731,CA2734:CA2735)</f>
        <v>0</v>
      </c>
      <c r="CB2751" s="168">
        <f t="shared" si="13771"/>
        <v>20</v>
      </c>
      <c r="CC2751" s="168">
        <f t="shared" si="13771"/>
        <v>20</v>
      </c>
      <c r="CD2751" s="168">
        <f t="shared" si="13771"/>
        <v>0</v>
      </c>
      <c r="CE2751" s="168">
        <f t="shared" si="13771"/>
        <v>2</v>
      </c>
      <c r="CF2751" s="168">
        <f t="shared" si="13771"/>
        <v>2</v>
      </c>
    </row>
    <row r="2752" spans="1:84">
      <c r="A2752" s="149"/>
      <c r="B2752" s="151" t="s">
        <v>619</v>
      </c>
      <c r="C2752" s="151"/>
      <c r="D2752" s="151"/>
      <c r="E2752" s="288"/>
      <c r="F2752" s="592">
        <f t="shared" ref="F2752:AK2752" si="13772">SUM(F2739)</f>
        <v>0</v>
      </c>
      <c r="G2752" s="168">
        <f t="shared" si="13772"/>
        <v>8</v>
      </c>
      <c r="H2752" s="168">
        <f t="shared" si="13772"/>
        <v>5</v>
      </c>
      <c r="I2752" s="168">
        <f t="shared" si="13772"/>
        <v>13</v>
      </c>
      <c r="J2752" s="168">
        <f t="shared" si="13772"/>
        <v>5</v>
      </c>
      <c r="K2752" s="168">
        <f t="shared" si="13772"/>
        <v>3</v>
      </c>
      <c r="L2752" s="168">
        <f t="shared" si="13772"/>
        <v>8</v>
      </c>
      <c r="M2752" s="168">
        <f t="shared" si="13772"/>
        <v>1</v>
      </c>
      <c r="N2752" s="168">
        <f t="shared" si="13772"/>
        <v>2</v>
      </c>
      <c r="O2752" s="168">
        <f t="shared" si="13772"/>
        <v>3</v>
      </c>
      <c r="P2752" s="168">
        <f t="shared" si="13772"/>
        <v>10</v>
      </c>
      <c r="Q2752" s="168">
        <f t="shared" si="13772"/>
        <v>9</v>
      </c>
      <c r="R2752" s="168">
        <f t="shared" si="13772"/>
        <v>19</v>
      </c>
      <c r="S2752" s="502">
        <f t="shared" si="13772"/>
        <v>0</v>
      </c>
      <c r="T2752" s="168">
        <f t="shared" si="13772"/>
        <v>0</v>
      </c>
      <c r="U2752" s="168">
        <f t="shared" si="13772"/>
        <v>0</v>
      </c>
      <c r="V2752" s="168">
        <f t="shared" si="13772"/>
        <v>0</v>
      </c>
      <c r="W2752" s="168">
        <f t="shared" si="13772"/>
        <v>0</v>
      </c>
      <c r="X2752" s="168">
        <f t="shared" si="13772"/>
        <v>0</v>
      </c>
      <c r="Y2752" s="168">
        <f t="shared" si="13772"/>
        <v>0</v>
      </c>
      <c r="Z2752" s="168">
        <f t="shared" si="13772"/>
        <v>0</v>
      </c>
      <c r="AA2752" s="168">
        <f t="shared" si="13772"/>
        <v>0</v>
      </c>
      <c r="AB2752" s="168">
        <f t="shared" si="13772"/>
        <v>0</v>
      </c>
      <c r="AC2752" s="168">
        <f t="shared" si="13772"/>
        <v>0</v>
      </c>
      <c r="AD2752" s="168">
        <f t="shared" si="13772"/>
        <v>0</v>
      </c>
      <c r="AE2752" s="168">
        <f t="shared" si="13772"/>
        <v>0</v>
      </c>
      <c r="AF2752" s="502">
        <f t="shared" si="13772"/>
        <v>0</v>
      </c>
      <c r="AG2752" s="168">
        <f t="shared" si="13772"/>
        <v>0</v>
      </c>
      <c r="AH2752" s="168">
        <f t="shared" si="13772"/>
        <v>0</v>
      </c>
      <c r="AI2752" s="168">
        <f t="shared" si="13772"/>
        <v>0</v>
      </c>
      <c r="AJ2752" s="168">
        <f t="shared" si="13772"/>
        <v>0</v>
      </c>
      <c r="AK2752" s="168">
        <f t="shared" si="13772"/>
        <v>0</v>
      </c>
      <c r="AL2752" s="168">
        <f t="shared" ref="AL2752:BE2752" si="13773">SUM(AL2739)</f>
        <v>0</v>
      </c>
      <c r="AM2752" s="168">
        <f t="shared" si="13773"/>
        <v>0</v>
      </c>
      <c r="AN2752" s="168">
        <f t="shared" si="13773"/>
        <v>0</v>
      </c>
      <c r="AO2752" s="168">
        <f t="shared" si="13773"/>
        <v>0</v>
      </c>
      <c r="AP2752" s="168">
        <f t="shared" si="13773"/>
        <v>0</v>
      </c>
      <c r="AQ2752" s="168">
        <f t="shared" si="13773"/>
        <v>0</v>
      </c>
      <c r="AR2752" s="168">
        <f t="shared" si="13773"/>
        <v>0</v>
      </c>
      <c r="AS2752" s="502">
        <f t="shared" si="13773"/>
        <v>0</v>
      </c>
      <c r="AT2752" s="168">
        <f t="shared" si="13773"/>
        <v>0</v>
      </c>
      <c r="AU2752" s="168">
        <f t="shared" si="13773"/>
        <v>0</v>
      </c>
      <c r="AV2752" s="168">
        <f t="shared" si="13773"/>
        <v>0</v>
      </c>
      <c r="AW2752" s="569">
        <f t="shared" si="13773"/>
        <v>24</v>
      </c>
      <c r="AX2752" s="569">
        <f t="shared" si="13773"/>
        <v>19</v>
      </c>
      <c r="AY2752" s="569">
        <f t="shared" si="13773"/>
        <v>43</v>
      </c>
      <c r="AZ2752" s="168">
        <f t="shared" si="13773"/>
        <v>0</v>
      </c>
      <c r="BA2752" s="168">
        <f t="shared" si="13773"/>
        <v>3</v>
      </c>
      <c r="BB2752" s="168">
        <f t="shared" si="13773"/>
        <v>3</v>
      </c>
      <c r="BC2752" s="168">
        <f t="shared" si="13773"/>
        <v>2</v>
      </c>
      <c r="BD2752" s="168">
        <f t="shared" si="13773"/>
        <v>1</v>
      </c>
      <c r="BE2752" s="168">
        <f t="shared" si="13773"/>
        <v>3</v>
      </c>
      <c r="BF2752" s="523"/>
      <c r="BG2752" s="608">
        <f t="shared" ref="BG2752:BY2752" si="13774">SUM(BG2739)</f>
        <v>0</v>
      </c>
      <c r="BH2752" s="168">
        <f t="shared" si="13774"/>
        <v>8</v>
      </c>
      <c r="BI2752" s="626">
        <f t="shared" si="13774"/>
        <v>5</v>
      </c>
      <c r="BJ2752" s="626">
        <f t="shared" si="13774"/>
        <v>13</v>
      </c>
      <c r="BK2752" s="626">
        <f t="shared" si="13774"/>
        <v>5</v>
      </c>
      <c r="BL2752" s="626">
        <f t="shared" si="13774"/>
        <v>3</v>
      </c>
      <c r="BM2752" s="626">
        <f t="shared" si="13774"/>
        <v>8</v>
      </c>
      <c r="BN2752" s="626">
        <f t="shared" si="13774"/>
        <v>1</v>
      </c>
      <c r="BO2752" s="626">
        <f t="shared" si="13774"/>
        <v>2</v>
      </c>
      <c r="BP2752" s="626">
        <f t="shared" si="13774"/>
        <v>3</v>
      </c>
      <c r="BQ2752" s="626">
        <f t="shared" si="13774"/>
        <v>10</v>
      </c>
      <c r="BR2752" s="626">
        <f t="shared" si="13774"/>
        <v>9</v>
      </c>
      <c r="BS2752" s="626">
        <f t="shared" si="13774"/>
        <v>19</v>
      </c>
      <c r="BT2752" s="168">
        <f t="shared" si="13774"/>
        <v>0</v>
      </c>
      <c r="BU2752" s="626">
        <f t="shared" si="13774"/>
        <v>0</v>
      </c>
      <c r="BV2752" s="626">
        <f t="shared" si="13774"/>
        <v>0</v>
      </c>
      <c r="BW2752" s="168">
        <f t="shared" si="13774"/>
        <v>24</v>
      </c>
      <c r="BX2752" s="168">
        <f t="shared" si="13774"/>
        <v>19</v>
      </c>
      <c r="BY2752" s="168">
        <f t="shared" si="13774"/>
        <v>43</v>
      </c>
      <c r="CA2752" s="168">
        <f t="shared" ref="CA2752:CF2752" si="13775">SUM(CA2739)</f>
        <v>0</v>
      </c>
      <c r="CB2752" s="168">
        <f t="shared" si="13775"/>
        <v>3</v>
      </c>
      <c r="CC2752" s="168">
        <f t="shared" si="13775"/>
        <v>3</v>
      </c>
      <c r="CD2752" s="168">
        <f t="shared" si="13775"/>
        <v>2</v>
      </c>
      <c r="CE2752" s="168">
        <f t="shared" si="13775"/>
        <v>1</v>
      </c>
      <c r="CF2752" s="168">
        <f t="shared" si="13775"/>
        <v>3</v>
      </c>
    </row>
    <row r="2753" spans="1:84">
      <c r="A2753" s="149"/>
      <c r="B2753" s="151" t="s">
        <v>238</v>
      </c>
      <c r="C2753" s="151"/>
      <c r="D2753" s="151"/>
      <c r="E2753" s="288"/>
      <c r="F2753" s="592">
        <f t="shared" ref="F2753:AK2753" si="13776">SUM(F2743+F2747)</f>
        <v>160</v>
      </c>
      <c r="G2753" s="168">
        <f t="shared" si="13776"/>
        <v>0</v>
      </c>
      <c r="H2753" s="168">
        <f t="shared" si="13776"/>
        <v>23</v>
      </c>
      <c r="I2753" s="168">
        <f t="shared" si="13776"/>
        <v>23</v>
      </c>
      <c r="J2753" s="168">
        <f t="shared" si="13776"/>
        <v>0</v>
      </c>
      <c r="K2753" s="168">
        <f t="shared" si="13776"/>
        <v>1</v>
      </c>
      <c r="L2753" s="168">
        <f t="shared" si="13776"/>
        <v>1</v>
      </c>
      <c r="M2753" s="168">
        <f t="shared" si="13776"/>
        <v>0</v>
      </c>
      <c r="N2753" s="168">
        <f t="shared" si="13776"/>
        <v>1</v>
      </c>
      <c r="O2753" s="168">
        <f t="shared" si="13776"/>
        <v>1</v>
      </c>
      <c r="P2753" s="168">
        <f t="shared" si="13776"/>
        <v>0</v>
      </c>
      <c r="Q2753" s="168">
        <f t="shared" si="13776"/>
        <v>11</v>
      </c>
      <c r="R2753" s="168">
        <f t="shared" si="13776"/>
        <v>11</v>
      </c>
      <c r="S2753" s="502">
        <f t="shared" si="13776"/>
        <v>0</v>
      </c>
      <c r="T2753" s="168">
        <f t="shared" si="13776"/>
        <v>0</v>
      </c>
      <c r="U2753" s="168">
        <f t="shared" si="13776"/>
        <v>0</v>
      </c>
      <c r="V2753" s="168">
        <f t="shared" si="13776"/>
        <v>0</v>
      </c>
      <c r="W2753" s="168">
        <f t="shared" si="13776"/>
        <v>0</v>
      </c>
      <c r="X2753" s="168">
        <f t="shared" si="13776"/>
        <v>0</v>
      </c>
      <c r="Y2753" s="168">
        <f t="shared" si="13776"/>
        <v>0</v>
      </c>
      <c r="Z2753" s="168">
        <f t="shared" si="13776"/>
        <v>0</v>
      </c>
      <c r="AA2753" s="168">
        <f t="shared" si="13776"/>
        <v>0</v>
      </c>
      <c r="AB2753" s="168">
        <f t="shared" si="13776"/>
        <v>0</v>
      </c>
      <c r="AC2753" s="168">
        <f t="shared" si="13776"/>
        <v>0</v>
      </c>
      <c r="AD2753" s="168">
        <f t="shared" si="13776"/>
        <v>0</v>
      </c>
      <c r="AE2753" s="168">
        <f t="shared" si="13776"/>
        <v>0</v>
      </c>
      <c r="AF2753" s="502">
        <f t="shared" si="13776"/>
        <v>0</v>
      </c>
      <c r="AG2753" s="168">
        <f t="shared" si="13776"/>
        <v>0</v>
      </c>
      <c r="AH2753" s="168">
        <f t="shared" si="13776"/>
        <v>0</v>
      </c>
      <c r="AI2753" s="168">
        <f t="shared" si="13776"/>
        <v>0</v>
      </c>
      <c r="AJ2753" s="168">
        <f t="shared" si="13776"/>
        <v>0</v>
      </c>
      <c r="AK2753" s="168">
        <f t="shared" si="13776"/>
        <v>0</v>
      </c>
      <c r="AL2753" s="168">
        <f t="shared" ref="AL2753:BD2753" si="13777">SUM(AL2743+AL2747)</f>
        <v>0</v>
      </c>
      <c r="AM2753" s="168">
        <f t="shared" si="13777"/>
        <v>0</v>
      </c>
      <c r="AN2753" s="168">
        <f t="shared" si="13777"/>
        <v>0</v>
      </c>
      <c r="AO2753" s="168">
        <f t="shared" si="13777"/>
        <v>0</v>
      </c>
      <c r="AP2753" s="168">
        <f t="shared" si="13777"/>
        <v>0</v>
      </c>
      <c r="AQ2753" s="168">
        <f t="shared" si="13777"/>
        <v>0</v>
      </c>
      <c r="AR2753" s="168">
        <f t="shared" si="13777"/>
        <v>0</v>
      </c>
      <c r="AS2753" s="502">
        <f t="shared" si="13777"/>
        <v>0</v>
      </c>
      <c r="AT2753" s="168">
        <f t="shared" si="13777"/>
        <v>0</v>
      </c>
      <c r="AU2753" s="168">
        <f t="shared" si="13777"/>
        <v>0</v>
      </c>
      <c r="AV2753" s="168">
        <f t="shared" si="13777"/>
        <v>0</v>
      </c>
      <c r="AW2753" s="569">
        <f t="shared" si="13777"/>
        <v>0</v>
      </c>
      <c r="AX2753" s="569">
        <f t="shared" si="13777"/>
        <v>36</v>
      </c>
      <c r="AY2753" s="569">
        <f t="shared" si="13777"/>
        <v>36</v>
      </c>
      <c r="AZ2753" s="168">
        <f t="shared" si="13777"/>
        <v>0</v>
      </c>
      <c r="BA2753" s="168">
        <f t="shared" si="13777"/>
        <v>1</v>
      </c>
      <c r="BB2753" s="168">
        <f t="shared" si="13777"/>
        <v>1</v>
      </c>
      <c r="BC2753" s="168">
        <f t="shared" si="13777"/>
        <v>0</v>
      </c>
      <c r="BD2753" s="168">
        <f t="shared" si="13777"/>
        <v>0</v>
      </c>
      <c r="BE2753" s="168">
        <f>SUM(BE2743+BD2747)</f>
        <v>0</v>
      </c>
      <c r="BF2753" s="523"/>
      <c r="BG2753" s="608">
        <f t="shared" ref="BG2753:BY2753" si="13778">SUM(BG2743+BG2747)</f>
        <v>160</v>
      </c>
      <c r="BH2753" s="168">
        <f t="shared" si="13778"/>
        <v>0</v>
      </c>
      <c r="BI2753" s="626">
        <f t="shared" si="13778"/>
        <v>23</v>
      </c>
      <c r="BJ2753" s="626">
        <f t="shared" si="13778"/>
        <v>23</v>
      </c>
      <c r="BK2753" s="626">
        <f t="shared" si="13778"/>
        <v>0</v>
      </c>
      <c r="BL2753" s="626">
        <f t="shared" si="13778"/>
        <v>1</v>
      </c>
      <c r="BM2753" s="626">
        <f t="shared" si="13778"/>
        <v>1</v>
      </c>
      <c r="BN2753" s="626">
        <f t="shared" si="13778"/>
        <v>0</v>
      </c>
      <c r="BO2753" s="626">
        <f t="shared" si="13778"/>
        <v>1</v>
      </c>
      <c r="BP2753" s="626">
        <f t="shared" si="13778"/>
        <v>1</v>
      </c>
      <c r="BQ2753" s="626">
        <f t="shared" si="13778"/>
        <v>0</v>
      </c>
      <c r="BR2753" s="626">
        <f t="shared" si="13778"/>
        <v>11</v>
      </c>
      <c r="BS2753" s="626">
        <f t="shared" si="13778"/>
        <v>11</v>
      </c>
      <c r="BT2753" s="168">
        <f t="shared" si="13778"/>
        <v>0</v>
      </c>
      <c r="BU2753" s="626">
        <f t="shared" si="13778"/>
        <v>0</v>
      </c>
      <c r="BV2753" s="626">
        <f t="shared" si="13778"/>
        <v>0</v>
      </c>
      <c r="BW2753" s="168">
        <f t="shared" si="13778"/>
        <v>0</v>
      </c>
      <c r="BX2753" s="168">
        <f t="shared" si="13778"/>
        <v>36</v>
      </c>
      <c r="BY2753" s="168">
        <f t="shared" si="13778"/>
        <v>36</v>
      </c>
      <c r="CA2753" s="168">
        <f t="shared" ref="CA2753:CF2753" si="13779">SUM(CA2743+CA2747)</f>
        <v>0</v>
      </c>
      <c r="CB2753" s="168">
        <f t="shared" si="13779"/>
        <v>1</v>
      </c>
      <c r="CC2753" s="168">
        <f t="shared" si="13779"/>
        <v>1</v>
      </c>
      <c r="CD2753" s="168">
        <f t="shared" si="13779"/>
        <v>0</v>
      </c>
      <c r="CE2753" s="168">
        <f t="shared" si="13779"/>
        <v>0</v>
      </c>
      <c r="CF2753" s="168">
        <f t="shared" si="13779"/>
        <v>0</v>
      </c>
    </row>
    <row r="2754" spans="1:84">
      <c r="A2754" s="149"/>
      <c r="B2754" s="151" t="s">
        <v>273</v>
      </c>
      <c r="C2754" s="151"/>
      <c r="D2754" s="151"/>
      <c r="E2754" s="288"/>
      <c r="F2754" s="592">
        <f t="shared" ref="F2754:AK2754" si="13780">SUM(F2748)</f>
        <v>80</v>
      </c>
      <c r="G2754" s="168">
        <f t="shared" si="13780"/>
        <v>0</v>
      </c>
      <c r="H2754" s="168">
        <f t="shared" si="13780"/>
        <v>44</v>
      </c>
      <c r="I2754" s="168">
        <f t="shared" si="13780"/>
        <v>44</v>
      </c>
      <c r="J2754" s="168">
        <f t="shared" si="13780"/>
        <v>0</v>
      </c>
      <c r="K2754" s="168">
        <f t="shared" si="13780"/>
        <v>5</v>
      </c>
      <c r="L2754" s="168">
        <f t="shared" si="13780"/>
        <v>5</v>
      </c>
      <c r="M2754" s="168">
        <f t="shared" si="13780"/>
        <v>0</v>
      </c>
      <c r="N2754" s="168">
        <f t="shared" si="13780"/>
        <v>0</v>
      </c>
      <c r="O2754" s="168">
        <f t="shared" si="13780"/>
        <v>0</v>
      </c>
      <c r="P2754" s="168">
        <f t="shared" si="13780"/>
        <v>0</v>
      </c>
      <c r="Q2754" s="168">
        <f t="shared" si="13780"/>
        <v>22</v>
      </c>
      <c r="R2754" s="168">
        <f t="shared" si="13780"/>
        <v>22</v>
      </c>
      <c r="S2754" s="502">
        <f t="shared" si="13780"/>
        <v>0</v>
      </c>
      <c r="T2754" s="168">
        <f t="shared" si="13780"/>
        <v>0</v>
      </c>
      <c r="U2754" s="168">
        <f t="shared" si="13780"/>
        <v>0</v>
      </c>
      <c r="V2754" s="168">
        <f t="shared" si="13780"/>
        <v>0</v>
      </c>
      <c r="W2754" s="168">
        <f t="shared" si="13780"/>
        <v>0</v>
      </c>
      <c r="X2754" s="168">
        <f t="shared" si="13780"/>
        <v>0</v>
      </c>
      <c r="Y2754" s="168">
        <f t="shared" si="13780"/>
        <v>0</v>
      </c>
      <c r="Z2754" s="168">
        <f t="shared" si="13780"/>
        <v>0</v>
      </c>
      <c r="AA2754" s="168">
        <f t="shared" si="13780"/>
        <v>0</v>
      </c>
      <c r="AB2754" s="168">
        <f t="shared" si="13780"/>
        <v>0</v>
      </c>
      <c r="AC2754" s="168">
        <f t="shared" si="13780"/>
        <v>0</v>
      </c>
      <c r="AD2754" s="168">
        <f t="shared" si="13780"/>
        <v>0</v>
      </c>
      <c r="AE2754" s="168">
        <f t="shared" si="13780"/>
        <v>0</v>
      </c>
      <c r="AF2754" s="502">
        <f t="shared" si="13780"/>
        <v>0</v>
      </c>
      <c r="AG2754" s="168">
        <f t="shared" si="13780"/>
        <v>0</v>
      </c>
      <c r="AH2754" s="168">
        <f t="shared" si="13780"/>
        <v>0</v>
      </c>
      <c r="AI2754" s="168">
        <f t="shared" si="13780"/>
        <v>0</v>
      </c>
      <c r="AJ2754" s="168">
        <f t="shared" si="13780"/>
        <v>0</v>
      </c>
      <c r="AK2754" s="168">
        <f t="shared" si="13780"/>
        <v>0</v>
      </c>
      <c r="AL2754" s="168">
        <f t="shared" ref="AL2754:BE2754" si="13781">SUM(AL2748)</f>
        <v>0</v>
      </c>
      <c r="AM2754" s="168">
        <f t="shared" si="13781"/>
        <v>0</v>
      </c>
      <c r="AN2754" s="168">
        <f t="shared" si="13781"/>
        <v>0</v>
      </c>
      <c r="AO2754" s="168">
        <f t="shared" si="13781"/>
        <v>0</v>
      </c>
      <c r="AP2754" s="168">
        <f t="shared" si="13781"/>
        <v>0</v>
      </c>
      <c r="AQ2754" s="168">
        <f t="shared" si="13781"/>
        <v>0</v>
      </c>
      <c r="AR2754" s="168">
        <f t="shared" si="13781"/>
        <v>0</v>
      </c>
      <c r="AS2754" s="502">
        <f t="shared" si="13781"/>
        <v>0</v>
      </c>
      <c r="AT2754" s="168">
        <f t="shared" si="13781"/>
        <v>0</v>
      </c>
      <c r="AU2754" s="168">
        <f t="shared" si="13781"/>
        <v>0</v>
      </c>
      <c r="AV2754" s="168">
        <f t="shared" si="13781"/>
        <v>0</v>
      </c>
      <c r="AW2754" s="569">
        <f t="shared" si="13781"/>
        <v>0</v>
      </c>
      <c r="AX2754" s="569">
        <f t="shared" si="13781"/>
        <v>71</v>
      </c>
      <c r="AY2754" s="569">
        <f t="shared" si="13781"/>
        <v>71</v>
      </c>
      <c r="AZ2754" s="168">
        <f t="shared" si="13781"/>
        <v>0</v>
      </c>
      <c r="BA2754" s="168">
        <f t="shared" si="13781"/>
        <v>5</v>
      </c>
      <c r="BB2754" s="168">
        <f t="shared" si="13781"/>
        <v>5</v>
      </c>
      <c r="BC2754" s="168">
        <f t="shared" si="13781"/>
        <v>0</v>
      </c>
      <c r="BD2754" s="168">
        <f t="shared" si="13781"/>
        <v>0</v>
      </c>
      <c r="BE2754" s="168">
        <f t="shared" si="13781"/>
        <v>0</v>
      </c>
      <c r="BF2754" s="523"/>
      <c r="BG2754" s="608">
        <f t="shared" ref="BG2754:BY2754" si="13782">SUM(BG2748)</f>
        <v>80</v>
      </c>
      <c r="BH2754" s="168">
        <f t="shared" si="13782"/>
        <v>0</v>
      </c>
      <c r="BI2754" s="626">
        <f t="shared" si="13782"/>
        <v>44</v>
      </c>
      <c r="BJ2754" s="626">
        <f t="shared" si="13782"/>
        <v>44</v>
      </c>
      <c r="BK2754" s="626">
        <f t="shared" si="13782"/>
        <v>0</v>
      </c>
      <c r="BL2754" s="626">
        <f t="shared" si="13782"/>
        <v>5</v>
      </c>
      <c r="BM2754" s="626">
        <f t="shared" si="13782"/>
        <v>5</v>
      </c>
      <c r="BN2754" s="626">
        <f t="shared" si="13782"/>
        <v>0</v>
      </c>
      <c r="BO2754" s="626">
        <f t="shared" si="13782"/>
        <v>0</v>
      </c>
      <c r="BP2754" s="626">
        <f t="shared" si="13782"/>
        <v>0</v>
      </c>
      <c r="BQ2754" s="626">
        <f t="shared" si="13782"/>
        <v>0</v>
      </c>
      <c r="BR2754" s="626">
        <f t="shared" si="13782"/>
        <v>22</v>
      </c>
      <c r="BS2754" s="626">
        <f t="shared" si="13782"/>
        <v>22</v>
      </c>
      <c r="BT2754" s="168">
        <f t="shared" si="13782"/>
        <v>0</v>
      </c>
      <c r="BU2754" s="626">
        <f t="shared" si="13782"/>
        <v>0</v>
      </c>
      <c r="BV2754" s="626">
        <f t="shared" si="13782"/>
        <v>0</v>
      </c>
      <c r="BW2754" s="168">
        <f t="shared" si="13782"/>
        <v>0</v>
      </c>
      <c r="BX2754" s="168">
        <f t="shared" si="13782"/>
        <v>71</v>
      </c>
      <c r="BY2754" s="168">
        <f t="shared" si="13782"/>
        <v>71</v>
      </c>
      <c r="CA2754" s="168">
        <f t="shared" ref="CA2754:CF2754" si="13783">SUM(CA2748)</f>
        <v>0</v>
      </c>
      <c r="CB2754" s="168">
        <f t="shared" si="13783"/>
        <v>5</v>
      </c>
      <c r="CC2754" s="168">
        <f t="shared" si="13783"/>
        <v>5</v>
      </c>
      <c r="CD2754" s="168">
        <f t="shared" si="13783"/>
        <v>0</v>
      </c>
      <c r="CE2754" s="168">
        <f t="shared" si="13783"/>
        <v>0</v>
      </c>
      <c r="CF2754" s="168">
        <f t="shared" si="13783"/>
        <v>0</v>
      </c>
    </row>
    <row r="2755" spans="1:84">
      <c r="A2755" s="149"/>
      <c r="B2755" s="151" t="s">
        <v>284</v>
      </c>
      <c r="C2755" s="151"/>
      <c r="D2755" s="151"/>
      <c r="E2755" s="288"/>
      <c r="F2755" s="592">
        <f t="shared" ref="F2755:R2755" si="13784">SUM(F2698,F2702,F2705,F2708,F2714,F2730,F2739)</f>
        <v>674</v>
      </c>
      <c r="G2755" s="168">
        <f t="shared" si="13784"/>
        <v>8</v>
      </c>
      <c r="H2755" s="168">
        <f t="shared" si="13784"/>
        <v>258</v>
      </c>
      <c r="I2755" s="168">
        <f t="shared" si="13784"/>
        <v>266</v>
      </c>
      <c r="J2755" s="168">
        <f t="shared" si="13784"/>
        <v>5</v>
      </c>
      <c r="K2755" s="168">
        <f t="shared" si="13784"/>
        <v>109</v>
      </c>
      <c r="L2755" s="168">
        <f t="shared" si="13784"/>
        <v>114</v>
      </c>
      <c r="M2755" s="168">
        <f t="shared" si="13784"/>
        <v>1</v>
      </c>
      <c r="N2755" s="168">
        <f t="shared" si="13784"/>
        <v>32</v>
      </c>
      <c r="O2755" s="168">
        <f t="shared" si="13784"/>
        <v>33</v>
      </c>
      <c r="P2755" s="168">
        <f t="shared" si="13784"/>
        <v>10</v>
      </c>
      <c r="Q2755" s="168">
        <f t="shared" si="13784"/>
        <v>259</v>
      </c>
      <c r="R2755" s="168">
        <f t="shared" si="13784"/>
        <v>269</v>
      </c>
      <c r="S2755" s="502">
        <f t="shared" ref="S2755:T2755" si="13785">SUM(S2698,S2702,S2705,S2708,S2714,S2730,S2739)</f>
        <v>37</v>
      </c>
      <c r="T2755" s="168">
        <f t="shared" si="13785"/>
        <v>0</v>
      </c>
      <c r="U2755" s="168">
        <f t="shared" ref="U2755:AY2755" si="13786">SUM(U2698,U2702,U2705,U2708,U2714,U2730,U2739)</f>
        <v>69</v>
      </c>
      <c r="V2755" s="168">
        <f t="shared" si="13786"/>
        <v>69</v>
      </c>
      <c r="W2755" s="168">
        <f t="shared" si="13786"/>
        <v>0</v>
      </c>
      <c r="X2755" s="168">
        <f t="shared" si="13786"/>
        <v>0</v>
      </c>
      <c r="Y2755" s="168">
        <f t="shared" si="13786"/>
        <v>0</v>
      </c>
      <c r="Z2755" s="168">
        <f t="shared" si="13786"/>
        <v>0</v>
      </c>
      <c r="AA2755" s="168">
        <f t="shared" si="13786"/>
        <v>0</v>
      </c>
      <c r="AB2755" s="168">
        <f t="shared" si="13786"/>
        <v>0</v>
      </c>
      <c r="AC2755" s="168">
        <f t="shared" si="13786"/>
        <v>0</v>
      </c>
      <c r="AD2755" s="168">
        <f t="shared" si="13786"/>
        <v>24</v>
      </c>
      <c r="AE2755" s="168">
        <f t="shared" si="13786"/>
        <v>24</v>
      </c>
      <c r="AF2755" s="502">
        <f t="shared" si="13786"/>
        <v>37</v>
      </c>
      <c r="AG2755" s="168">
        <f t="shared" si="13786"/>
        <v>0</v>
      </c>
      <c r="AH2755" s="168">
        <f t="shared" si="13786"/>
        <v>2</v>
      </c>
      <c r="AI2755" s="168">
        <f t="shared" si="13786"/>
        <v>2</v>
      </c>
      <c r="AJ2755" s="168">
        <f t="shared" si="13786"/>
        <v>0</v>
      </c>
      <c r="AK2755" s="168">
        <f t="shared" si="13786"/>
        <v>0</v>
      </c>
      <c r="AL2755" s="168">
        <f t="shared" si="13786"/>
        <v>0</v>
      </c>
      <c r="AM2755" s="168">
        <f t="shared" si="13786"/>
        <v>0</v>
      </c>
      <c r="AN2755" s="168">
        <f t="shared" si="13786"/>
        <v>0</v>
      </c>
      <c r="AO2755" s="168">
        <f t="shared" si="13786"/>
        <v>0</v>
      </c>
      <c r="AP2755" s="168">
        <f t="shared" si="13786"/>
        <v>0</v>
      </c>
      <c r="AQ2755" s="168">
        <f t="shared" si="13786"/>
        <v>0</v>
      </c>
      <c r="AR2755" s="168">
        <f t="shared" si="13786"/>
        <v>0</v>
      </c>
      <c r="AS2755" s="502">
        <f t="shared" si="13786"/>
        <v>37</v>
      </c>
      <c r="AT2755" s="168">
        <f t="shared" si="13786"/>
        <v>0</v>
      </c>
      <c r="AU2755" s="168">
        <f t="shared" si="13786"/>
        <v>0</v>
      </c>
      <c r="AV2755" s="168">
        <f t="shared" si="13786"/>
        <v>0</v>
      </c>
      <c r="AW2755" s="569">
        <f t="shared" si="13786"/>
        <v>24</v>
      </c>
      <c r="AX2755" s="569">
        <f t="shared" si="13786"/>
        <v>753</v>
      </c>
      <c r="AY2755" s="569">
        <f t="shared" si="13786"/>
        <v>777</v>
      </c>
      <c r="AZ2755" s="168">
        <f t="shared" ref="AZ2755:BE2755" si="13787">SUM(AZ2698,AZ2702,AZ2705,AZ2708,AZ2714,AZ2730,AZ2739)</f>
        <v>0</v>
      </c>
      <c r="BA2755" s="168">
        <f t="shared" si="13787"/>
        <v>56</v>
      </c>
      <c r="BB2755" s="168">
        <f t="shared" si="13787"/>
        <v>56</v>
      </c>
      <c r="BC2755" s="168">
        <f t="shared" si="13787"/>
        <v>2</v>
      </c>
      <c r="BD2755" s="168">
        <f t="shared" si="13787"/>
        <v>4</v>
      </c>
      <c r="BE2755" s="168">
        <f t="shared" si="13787"/>
        <v>6</v>
      </c>
      <c r="BF2755" s="523"/>
      <c r="BG2755" s="608">
        <f t="shared" ref="BG2755:BY2755" si="13788">SUM(BG2698,BG2702,BG2705,BG2708,BG2714,BG2730,BG2739)</f>
        <v>785</v>
      </c>
      <c r="BH2755" s="168">
        <f t="shared" si="13788"/>
        <v>8</v>
      </c>
      <c r="BI2755" s="626">
        <f t="shared" si="13788"/>
        <v>329</v>
      </c>
      <c r="BJ2755" s="626">
        <f t="shared" si="13788"/>
        <v>337</v>
      </c>
      <c r="BK2755" s="626">
        <f t="shared" si="13788"/>
        <v>5</v>
      </c>
      <c r="BL2755" s="626">
        <f t="shared" si="13788"/>
        <v>109</v>
      </c>
      <c r="BM2755" s="626">
        <f t="shared" si="13788"/>
        <v>114</v>
      </c>
      <c r="BN2755" s="626">
        <f t="shared" si="13788"/>
        <v>1</v>
      </c>
      <c r="BO2755" s="626">
        <f t="shared" si="13788"/>
        <v>32</v>
      </c>
      <c r="BP2755" s="626">
        <f t="shared" si="13788"/>
        <v>33</v>
      </c>
      <c r="BQ2755" s="626">
        <f t="shared" si="13788"/>
        <v>10</v>
      </c>
      <c r="BR2755" s="626">
        <f t="shared" si="13788"/>
        <v>283</v>
      </c>
      <c r="BS2755" s="626">
        <f t="shared" si="13788"/>
        <v>293</v>
      </c>
      <c r="BT2755" s="168">
        <f t="shared" si="13788"/>
        <v>0</v>
      </c>
      <c r="BU2755" s="626">
        <f t="shared" si="13788"/>
        <v>0</v>
      </c>
      <c r="BV2755" s="626">
        <f t="shared" si="13788"/>
        <v>0</v>
      </c>
      <c r="BW2755" s="168">
        <f t="shared" si="13788"/>
        <v>24</v>
      </c>
      <c r="BX2755" s="168">
        <f t="shared" si="13788"/>
        <v>753</v>
      </c>
      <c r="BY2755" s="168">
        <f t="shared" si="13788"/>
        <v>777</v>
      </c>
      <c r="CA2755" s="168">
        <f t="shared" ref="CA2755:CF2755" si="13789">SUM(CA2698,CA2702,CA2705,CA2708,CA2714,CA2730,CA2739)</f>
        <v>0</v>
      </c>
      <c r="CB2755" s="168">
        <f t="shared" si="13789"/>
        <v>56</v>
      </c>
      <c r="CC2755" s="168">
        <f t="shared" si="13789"/>
        <v>56</v>
      </c>
      <c r="CD2755" s="168">
        <f t="shared" si="13789"/>
        <v>2</v>
      </c>
      <c r="CE2755" s="168">
        <f t="shared" si="13789"/>
        <v>4</v>
      </c>
      <c r="CF2755" s="168">
        <f t="shared" si="13789"/>
        <v>6</v>
      </c>
    </row>
    <row r="2756" spans="1:84">
      <c r="A2756" s="149"/>
      <c r="B2756" s="151"/>
      <c r="C2756" s="151"/>
      <c r="D2756" s="151"/>
      <c r="E2756" s="288"/>
      <c r="F2756" s="592"/>
      <c r="G2756" s="168"/>
      <c r="H2756" s="168"/>
      <c r="I2756" s="168"/>
      <c r="J2756" s="168"/>
      <c r="K2756" s="168"/>
      <c r="L2756" s="168"/>
      <c r="M2756" s="168"/>
      <c r="N2756" s="168"/>
      <c r="O2756" s="168"/>
      <c r="P2756" s="168"/>
      <c r="Q2756" s="168"/>
      <c r="R2756" s="168"/>
      <c r="S2756" s="502"/>
      <c r="T2756" s="168"/>
      <c r="U2756" s="168"/>
      <c r="V2756" s="168"/>
      <c r="W2756" s="168"/>
      <c r="X2756" s="168"/>
      <c r="Y2756" s="168"/>
      <c r="Z2756" s="168"/>
      <c r="AA2756" s="168"/>
      <c r="AB2756" s="168"/>
      <c r="AC2756" s="168"/>
      <c r="AD2756" s="168"/>
      <c r="AE2756" s="168"/>
      <c r="AF2756" s="502"/>
      <c r="AG2756" s="168"/>
      <c r="AH2756" s="168"/>
      <c r="AI2756" s="168"/>
      <c r="AJ2756" s="168"/>
      <c r="AK2756" s="168"/>
      <c r="AL2756" s="168"/>
      <c r="AM2756" s="168"/>
      <c r="AN2756" s="168"/>
      <c r="AO2756" s="168"/>
      <c r="AP2756" s="168"/>
      <c r="AQ2756" s="168"/>
      <c r="AR2756" s="168"/>
      <c r="AS2756" s="502"/>
      <c r="AT2756" s="168"/>
      <c r="AU2756" s="168"/>
      <c r="AV2756" s="168"/>
      <c r="AW2756" s="569"/>
      <c r="AX2756" s="569"/>
      <c r="AY2756" s="569"/>
      <c r="AZ2756" s="159"/>
      <c r="BA2756" s="159"/>
      <c r="BB2756" s="159"/>
      <c r="BC2756" s="168"/>
      <c r="BD2756" s="168"/>
      <c r="BE2756" s="168"/>
      <c r="BF2756" s="523"/>
    </row>
    <row r="2757" spans="1:84" ht="15.75">
      <c r="A2757" s="149"/>
      <c r="B2757" s="293" t="s">
        <v>285</v>
      </c>
      <c r="C2757" s="151"/>
      <c r="D2757" s="151"/>
      <c r="E2757" s="288"/>
      <c r="F2757" s="592"/>
      <c r="G2757" s="159"/>
      <c r="H2757" s="159"/>
      <c r="I2757" s="275"/>
      <c r="J2757" s="159"/>
      <c r="K2757" s="159"/>
      <c r="L2757" s="275"/>
      <c r="M2757" s="159"/>
      <c r="N2757" s="159"/>
      <c r="O2757" s="275"/>
      <c r="P2757" s="159"/>
      <c r="Q2757" s="159"/>
      <c r="R2757" s="275"/>
      <c r="S2757" s="500"/>
      <c r="T2757" s="275"/>
      <c r="U2757" s="275"/>
      <c r="V2757" s="275"/>
      <c r="W2757" s="275"/>
      <c r="X2757" s="275"/>
      <c r="Y2757" s="275"/>
      <c r="Z2757" s="275"/>
      <c r="AA2757" s="275"/>
      <c r="AB2757" s="275"/>
      <c r="AC2757" s="275"/>
      <c r="AD2757" s="275"/>
      <c r="AE2757" s="275"/>
      <c r="AF2757" s="500"/>
      <c r="AG2757" s="275"/>
      <c r="AH2757" s="275"/>
      <c r="AI2757" s="275"/>
      <c r="AJ2757" s="275"/>
      <c r="AK2757" s="275"/>
      <c r="AL2757" s="275"/>
      <c r="AM2757" s="275"/>
      <c r="AN2757" s="275"/>
      <c r="AO2757" s="275"/>
      <c r="AP2757" s="275"/>
      <c r="AQ2757" s="275"/>
      <c r="AR2757" s="275"/>
      <c r="AS2757" s="500"/>
      <c r="AT2757" s="275"/>
      <c r="AU2757" s="275"/>
      <c r="AV2757" s="275"/>
      <c r="AW2757" s="567"/>
      <c r="AX2757" s="567"/>
      <c r="AY2757" s="567"/>
      <c r="AZ2757" s="159"/>
      <c r="BA2757" s="159"/>
      <c r="BB2757" s="159"/>
      <c r="BC2757" s="275"/>
      <c r="BD2757" s="275"/>
      <c r="BE2757" s="275"/>
      <c r="BF2757" s="521"/>
    </row>
    <row r="2758" spans="1:84" ht="15" customHeight="1">
      <c r="A2758" s="149" t="s">
        <v>95</v>
      </c>
      <c r="B2758" s="151" t="s">
        <v>281</v>
      </c>
      <c r="C2758" s="151"/>
      <c r="D2758" s="151"/>
      <c r="E2758" s="377" t="s">
        <v>76</v>
      </c>
      <c r="F2758" s="592"/>
      <c r="G2758" s="159"/>
      <c r="H2758" s="159"/>
      <c r="I2758" s="275"/>
      <c r="J2758" s="159"/>
      <c r="K2758" s="159"/>
      <c r="L2758" s="275"/>
      <c r="M2758" s="159"/>
      <c r="N2758" s="159"/>
      <c r="O2758" s="275"/>
      <c r="P2758" s="159"/>
      <c r="Q2758" s="159"/>
      <c r="R2758" s="275"/>
      <c r="S2758" s="500"/>
      <c r="T2758" s="275"/>
      <c r="U2758" s="275"/>
      <c r="V2758" s="275"/>
      <c r="W2758" s="275"/>
      <c r="X2758" s="275"/>
      <c r="Y2758" s="275"/>
      <c r="Z2758" s="275"/>
      <c r="AA2758" s="275"/>
      <c r="AB2758" s="275"/>
      <c r="AC2758" s="275"/>
      <c r="AD2758" s="275"/>
      <c r="AE2758" s="275"/>
      <c r="AF2758" s="500"/>
      <c r="AG2758" s="275"/>
      <c r="AH2758" s="275"/>
      <c r="AI2758" s="275"/>
      <c r="AJ2758" s="275"/>
      <c r="AK2758" s="275"/>
      <c r="AL2758" s="275"/>
      <c r="AM2758" s="275"/>
      <c r="AN2758" s="275"/>
      <c r="AO2758" s="275"/>
      <c r="AP2758" s="275"/>
      <c r="AQ2758" s="275"/>
      <c r="AR2758" s="275"/>
      <c r="AS2758" s="500"/>
      <c r="AT2758" s="275"/>
      <c r="AU2758" s="275"/>
      <c r="AV2758" s="275"/>
      <c r="AW2758" s="567"/>
      <c r="AX2758" s="567"/>
      <c r="AY2758" s="567"/>
      <c r="AZ2758" s="159"/>
      <c r="BA2758" s="159"/>
      <c r="BB2758" s="159"/>
      <c r="BC2758" s="275"/>
      <c r="BD2758" s="275"/>
      <c r="BE2758" s="275"/>
      <c r="BF2758" s="521"/>
    </row>
    <row r="2759" spans="1:84">
      <c r="A2759" s="149"/>
      <c r="B2759" s="151"/>
      <c r="C2759" s="151"/>
      <c r="D2759" s="151"/>
      <c r="E2759" s="288" t="s">
        <v>77</v>
      </c>
      <c r="F2759" s="592">
        <v>230</v>
      </c>
      <c r="G2759" s="159"/>
      <c r="H2759" s="159">
        <v>98</v>
      </c>
      <c r="I2759" s="275">
        <f t="shared" ref="I2759:I2761" si="13790">SUM(G2759:H2759)</f>
        <v>98</v>
      </c>
      <c r="J2759" s="159"/>
      <c r="K2759" s="159">
        <v>33</v>
      </c>
      <c r="L2759" s="275">
        <f t="shared" ref="L2759:L2761" si="13791">SUM(J2759:K2759)</f>
        <v>33</v>
      </c>
      <c r="M2759" s="159"/>
      <c r="N2759" s="159">
        <v>14</v>
      </c>
      <c r="O2759" s="275">
        <f t="shared" ref="O2759:O2761" si="13792">SUM(M2759:N2759)</f>
        <v>14</v>
      </c>
      <c r="P2759" s="159"/>
      <c r="Q2759" s="159">
        <v>104</v>
      </c>
      <c r="R2759" s="275">
        <f t="shared" ref="R2759:R2761" si="13793">SUM(P2759:Q2759)</f>
        <v>104</v>
      </c>
      <c r="S2759" s="500"/>
      <c r="T2759" s="275"/>
      <c r="U2759" s="275">
        <v>13</v>
      </c>
      <c r="V2759" s="275">
        <f t="shared" ref="V2759:V2761" si="13794">SUM(T2759:U2759)</f>
        <v>13</v>
      </c>
      <c r="W2759" s="275"/>
      <c r="X2759" s="275">
        <v>0</v>
      </c>
      <c r="Y2759" s="275">
        <f t="shared" ref="Y2759:Y2761" si="13795">SUM(W2759:X2759)</f>
        <v>0</v>
      </c>
      <c r="Z2759" s="275"/>
      <c r="AA2759" s="275"/>
      <c r="AB2759" s="275">
        <f t="shared" ref="AB2759:AB2761" si="13796">SUM(Z2759:AA2759)</f>
        <v>0</v>
      </c>
      <c r="AC2759" s="275"/>
      <c r="AD2759" s="275">
        <v>6</v>
      </c>
      <c r="AE2759" s="275">
        <f t="shared" ref="AE2759:AE2761" si="13797">SUM(AC2759:AD2759)</f>
        <v>6</v>
      </c>
      <c r="AF2759" s="500"/>
      <c r="AG2759" s="275"/>
      <c r="AH2759" s="275"/>
      <c r="AI2759" s="275">
        <f t="shared" ref="AI2759:AI2761" si="13798">SUM(AG2759:AH2759)</f>
        <v>0</v>
      </c>
      <c r="AJ2759" s="275"/>
      <c r="AK2759" s="275"/>
      <c r="AL2759" s="275">
        <f t="shared" ref="AL2759:AL2761" si="13799">SUM(AJ2759:AK2759)</f>
        <v>0</v>
      </c>
      <c r="AM2759" s="275"/>
      <c r="AN2759" s="275"/>
      <c r="AO2759" s="275">
        <f t="shared" ref="AO2759:AO2761" si="13800">SUM(AM2759:AN2759)</f>
        <v>0</v>
      </c>
      <c r="AP2759" s="275"/>
      <c r="AQ2759" s="275"/>
      <c r="AR2759" s="275">
        <f t="shared" ref="AR2759:AR2761" si="13801">SUM(AP2759:AQ2759)</f>
        <v>0</v>
      </c>
      <c r="AS2759" s="500"/>
      <c r="AT2759" s="275"/>
      <c r="AU2759" s="275"/>
      <c r="AV2759" s="275">
        <f>SUM(AT2759:AU2759)</f>
        <v>0</v>
      </c>
      <c r="AW2759" s="567">
        <f t="shared" ref="AW2759:AW2761" si="13802">SUM(G2759,J2759,M2759,P2759,T2759,W2759,Z2759,AC2759,AG2759,AJ2759,AM2759,AP2759,AT2759)</f>
        <v>0</v>
      </c>
      <c r="AX2759" s="567">
        <f t="shared" ref="AX2759:AX2761" si="13803">SUM(H2759,K2759,N2759,Q2759,U2759,X2759,AA2759,AD2759,AH2759,AK2759,AN2759,AQ2759,AU2759)</f>
        <v>268</v>
      </c>
      <c r="AY2759" s="567">
        <f t="shared" ref="AY2759:AY2761" si="13804">SUM(I2759,L2759,O2759,R2759,V2759,Y2759,AB2759,AE2759,AI2759,AL2759,AO2759,AR2759,AV2759)</f>
        <v>268</v>
      </c>
      <c r="AZ2759" s="159"/>
      <c r="BA2759" s="159">
        <v>14</v>
      </c>
      <c r="BB2759" s="275">
        <f t="shared" ref="BB2759:BB2761" si="13805">SUM(AZ2759:BA2759)</f>
        <v>14</v>
      </c>
      <c r="BC2759" s="275"/>
      <c r="BD2759" s="275"/>
      <c r="BE2759" s="275">
        <f t="shared" ref="BE2759:BE2761" si="13806">SUM(BC2759:BD2759)</f>
        <v>0</v>
      </c>
      <c r="BF2759" s="521"/>
      <c r="BG2759" s="605">
        <f>SUM(F2759,S2759,AF2759,AS2759)</f>
        <v>230</v>
      </c>
      <c r="BH2759" s="533">
        <f>SUM(G2759,T2759,AG2759)</f>
        <v>0</v>
      </c>
      <c r="BI2759" s="533">
        <f t="shared" ref="BI2759:BI2761" si="13807">SUM(H2759,U2759,AH2759)</f>
        <v>111</v>
      </c>
      <c r="BJ2759" s="533">
        <f t="shared" ref="BJ2759:BJ2761" si="13808">SUM(I2759,V2759,AI2759)</f>
        <v>111</v>
      </c>
      <c r="BK2759" s="533">
        <f t="shared" ref="BK2759:BK2761" si="13809">SUM(J2759,W2759,AJ2759)</f>
        <v>0</v>
      </c>
      <c r="BL2759" s="533">
        <f t="shared" ref="BL2759:BL2761" si="13810">SUM(K2759,X2759,AK2759)</f>
        <v>33</v>
      </c>
      <c r="BM2759" s="533">
        <f t="shared" ref="BM2759:BM2761" si="13811">SUM(L2759,Y2759,AL2759)</f>
        <v>33</v>
      </c>
      <c r="BN2759" s="533">
        <f>SUM(M2759,Z2759,AM2759)</f>
        <v>0</v>
      </c>
      <c r="BO2759" s="533">
        <f t="shared" ref="BO2759:BO2761" si="13812">SUM(N2759,AA2759,AN2759)</f>
        <v>14</v>
      </c>
      <c r="BP2759" s="533">
        <f t="shared" ref="BP2759:BP2761" si="13813">SUM(O2759,AB2759,AO2759)</f>
        <v>14</v>
      </c>
      <c r="BQ2759" s="533">
        <f t="shared" ref="BQ2759:BQ2761" si="13814">SUM(P2759,AC2759,AP2759)</f>
        <v>0</v>
      </c>
      <c r="BR2759" s="533">
        <f t="shared" ref="BR2759:BR2761" si="13815">SUM(Q2759,AD2759,AQ2759)</f>
        <v>110</v>
      </c>
      <c r="BS2759" s="533">
        <f t="shared" ref="BS2759:BS2761" si="13816">SUM(R2759,AE2759,AR2759)</f>
        <v>110</v>
      </c>
      <c r="BT2759" s="533">
        <f>AT2759</f>
        <v>0</v>
      </c>
      <c r="BU2759" s="533">
        <f t="shared" ref="BU2759:BU2761" si="13817">AU2759</f>
        <v>0</v>
      </c>
      <c r="BV2759" s="533">
        <f t="shared" ref="BV2759:BV2761" si="13818">AV2759</f>
        <v>0</v>
      </c>
      <c r="BW2759" s="536">
        <f>SUM(BH2759,BK2759,BN2759,BQ2759,BT2759)</f>
        <v>0</v>
      </c>
      <c r="BX2759" s="536">
        <f t="shared" ref="BX2759:BX2761" si="13819">SUM(BI2759,BL2759,BO2759,BR2759,BU2759)</f>
        <v>268</v>
      </c>
      <c r="BY2759" s="536">
        <f t="shared" ref="BY2759:BY2761" si="13820">SUM(BJ2759,BM2759,BP2759,BS2759,BV2759)</f>
        <v>268</v>
      </c>
      <c r="BZ2759" t="s">
        <v>74</v>
      </c>
      <c r="CA2759" s="553">
        <f>AZ2759</f>
        <v>0</v>
      </c>
      <c r="CB2759" s="553">
        <f t="shared" ref="CB2759:CB2761" si="13821">BA2759</f>
        <v>14</v>
      </c>
      <c r="CC2759" s="553">
        <f t="shared" ref="CC2759:CC2761" si="13822">BB2759</f>
        <v>14</v>
      </c>
      <c r="CD2759" s="553">
        <f>BC2759</f>
        <v>0</v>
      </c>
      <c r="CE2759" s="553">
        <f t="shared" ref="CE2759:CE2761" si="13823">BD2759</f>
        <v>0</v>
      </c>
      <c r="CF2759" s="553">
        <f t="shared" ref="CF2759:CF2761" si="13824">BE2759</f>
        <v>0</v>
      </c>
    </row>
    <row r="2760" spans="1:84">
      <c r="A2760" s="149"/>
      <c r="B2760" s="151"/>
      <c r="C2760" s="151"/>
      <c r="D2760" s="151"/>
      <c r="E2760" s="288" t="s">
        <v>78</v>
      </c>
      <c r="F2760" s="592">
        <v>230</v>
      </c>
      <c r="G2760" s="159"/>
      <c r="H2760" s="159">
        <v>76</v>
      </c>
      <c r="I2760" s="275">
        <f t="shared" si="13790"/>
        <v>76</v>
      </c>
      <c r="J2760" s="159"/>
      <c r="K2760" s="159">
        <v>34</v>
      </c>
      <c r="L2760" s="275">
        <f t="shared" si="13791"/>
        <v>34</v>
      </c>
      <c r="M2760" s="159"/>
      <c r="N2760" s="159">
        <v>7</v>
      </c>
      <c r="O2760" s="275">
        <f t="shared" si="13792"/>
        <v>7</v>
      </c>
      <c r="P2760" s="159"/>
      <c r="Q2760" s="159">
        <v>101</v>
      </c>
      <c r="R2760" s="275">
        <f t="shared" si="13793"/>
        <v>101</v>
      </c>
      <c r="S2760" s="500"/>
      <c r="T2760" s="275"/>
      <c r="U2760" s="275">
        <v>6</v>
      </c>
      <c r="V2760" s="275">
        <f t="shared" si="13794"/>
        <v>6</v>
      </c>
      <c r="W2760" s="275"/>
      <c r="X2760" s="275">
        <v>1</v>
      </c>
      <c r="Y2760" s="275">
        <f t="shared" si="13795"/>
        <v>1</v>
      </c>
      <c r="Z2760" s="275"/>
      <c r="AA2760" s="275"/>
      <c r="AB2760" s="275">
        <f t="shared" si="13796"/>
        <v>0</v>
      </c>
      <c r="AC2760" s="275"/>
      <c r="AD2760" s="275">
        <v>5</v>
      </c>
      <c r="AE2760" s="275">
        <f t="shared" si="13797"/>
        <v>5</v>
      </c>
      <c r="AF2760" s="500"/>
      <c r="AG2760" s="275"/>
      <c r="AH2760" s="275"/>
      <c r="AI2760" s="275">
        <f t="shared" si="13798"/>
        <v>0</v>
      </c>
      <c r="AJ2760" s="275"/>
      <c r="AK2760" s="275"/>
      <c r="AL2760" s="275">
        <f t="shared" si="13799"/>
        <v>0</v>
      </c>
      <c r="AM2760" s="275"/>
      <c r="AN2760" s="275"/>
      <c r="AO2760" s="275">
        <f t="shared" si="13800"/>
        <v>0</v>
      </c>
      <c r="AP2760" s="275"/>
      <c r="AQ2760" s="275"/>
      <c r="AR2760" s="275">
        <f t="shared" si="13801"/>
        <v>0</v>
      </c>
      <c r="AS2760" s="500"/>
      <c r="AT2760" s="275"/>
      <c r="AU2760" s="275"/>
      <c r="AV2760" s="275">
        <f>SUM(AT2760:AU2760)</f>
        <v>0</v>
      </c>
      <c r="AW2760" s="567">
        <f t="shared" si="13802"/>
        <v>0</v>
      </c>
      <c r="AX2760" s="567">
        <f t="shared" si="13803"/>
        <v>230</v>
      </c>
      <c r="AY2760" s="567">
        <f t="shared" si="13804"/>
        <v>230</v>
      </c>
      <c r="AZ2760" s="159"/>
      <c r="BA2760" s="159">
        <v>7</v>
      </c>
      <c r="BB2760" s="275">
        <f t="shared" si="13805"/>
        <v>7</v>
      </c>
      <c r="BC2760" s="275"/>
      <c r="BD2760" s="275"/>
      <c r="BE2760" s="275">
        <f t="shared" si="13806"/>
        <v>0</v>
      </c>
      <c r="BF2760" s="521"/>
      <c r="BG2760" s="605">
        <f>SUM(F2760,S2760,AF2760,AS2760)</f>
        <v>230</v>
      </c>
      <c r="BH2760" s="533">
        <f>SUM(G2760,T2760,AG2760)</f>
        <v>0</v>
      </c>
      <c r="BI2760" s="533">
        <f t="shared" si="13807"/>
        <v>82</v>
      </c>
      <c r="BJ2760" s="533">
        <f t="shared" si="13808"/>
        <v>82</v>
      </c>
      <c r="BK2760" s="533">
        <f t="shared" si="13809"/>
        <v>0</v>
      </c>
      <c r="BL2760" s="533">
        <f t="shared" si="13810"/>
        <v>35</v>
      </c>
      <c r="BM2760" s="533">
        <f t="shared" si="13811"/>
        <v>35</v>
      </c>
      <c r="BN2760" s="533">
        <f>SUM(M2760,Z2760,AM2760)</f>
        <v>0</v>
      </c>
      <c r="BO2760" s="533">
        <f t="shared" si="13812"/>
        <v>7</v>
      </c>
      <c r="BP2760" s="533">
        <f t="shared" si="13813"/>
        <v>7</v>
      </c>
      <c r="BQ2760" s="533">
        <f t="shared" si="13814"/>
        <v>0</v>
      </c>
      <c r="BR2760" s="533">
        <f t="shared" si="13815"/>
        <v>106</v>
      </c>
      <c r="BS2760" s="533">
        <f t="shared" si="13816"/>
        <v>106</v>
      </c>
      <c r="BT2760" s="533">
        <f>AT2760</f>
        <v>0</v>
      </c>
      <c r="BU2760" s="533">
        <f t="shared" si="13817"/>
        <v>0</v>
      </c>
      <c r="BV2760" s="533">
        <f t="shared" si="13818"/>
        <v>0</v>
      </c>
      <c r="BW2760" s="536">
        <f>SUM(BH2760,BK2760,BN2760,BQ2760,BT2760)</f>
        <v>0</v>
      </c>
      <c r="BX2760" s="536">
        <f t="shared" si="13819"/>
        <v>230</v>
      </c>
      <c r="BY2760" s="536">
        <f t="shared" si="13820"/>
        <v>230</v>
      </c>
      <c r="BZ2760" t="s">
        <v>74</v>
      </c>
      <c r="CA2760" s="553">
        <f>AZ2760</f>
        <v>0</v>
      </c>
      <c r="CB2760" s="553">
        <f t="shared" si="13821"/>
        <v>7</v>
      </c>
      <c r="CC2760" s="553">
        <f t="shared" si="13822"/>
        <v>7</v>
      </c>
      <c r="CD2760" s="553">
        <f>BC2760</f>
        <v>0</v>
      </c>
      <c r="CE2760" s="553">
        <f t="shared" si="13823"/>
        <v>0</v>
      </c>
      <c r="CF2760" s="553">
        <f t="shared" si="13824"/>
        <v>0</v>
      </c>
    </row>
    <row r="2761" spans="1:84">
      <c r="A2761" s="149"/>
      <c r="B2761" s="151"/>
      <c r="C2761" s="151"/>
      <c r="D2761" s="151"/>
      <c r="E2761" s="288" t="s">
        <v>79</v>
      </c>
      <c r="F2761" s="592">
        <v>230</v>
      </c>
      <c r="G2761" s="159"/>
      <c r="H2761" s="159">
        <v>65</v>
      </c>
      <c r="I2761" s="275">
        <f t="shared" si="13790"/>
        <v>65</v>
      </c>
      <c r="J2761" s="159"/>
      <c r="K2761" s="159">
        <v>25</v>
      </c>
      <c r="L2761" s="275">
        <f t="shared" si="13791"/>
        <v>25</v>
      </c>
      <c r="M2761" s="159"/>
      <c r="N2761" s="159">
        <v>6</v>
      </c>
      <c r="O2761" s="275">
        <f t="shared" si="13792"/>
        <v>6</v>
      </c>
      <c r="P2761" s="159"/>
      <c r="Q2761" s="159">
        <v>69</v>
      </c>
      <c r="R2761" s="275">
        <f t="shared" si="13793"/>
        <v>69</v>
      </c>
      <c r="S2761" s="500"/>
      <c r="T2761" s="275"/>
      <c r="U2761" s="275">
        <v>18</v>
      </c>
      <c r="V2761" s="275">
        <f t="shared" si="13794"/>
        <v>18</v>
      </c>
      <c r="W2761" s="275"/>
      <c r="X2761" s="275">
        <v>0</v>
      </c>
      <c r="Y2761" s="275">
        <f t="shared" si="13795"/>
        <v>0</v>
      </c>
      <c r="Z2761" s="275"/>
      <c r="AA2761" s="275"/>
      <c r="AB2761" s="275">
        <f t="shared" si="13796"/>
        <v>0</v>
      </c>
      <c r="AC2761" s="275"/>
      <c r="AD2761" s="275">
        <v>3</v>
      </c>
      <c r="AE2761" s="275">
        <f t="shared" si="13797"/>
        <v>3</v>
      </c>
      <c r="AF2761" s="500"/>
      <c r="AG2761" s="275"/>
      <c r="AH2761" s="275"/>
      <c r="AI2761" s="275">
        <f t="shared" si="13798"/>
        <v>0</v>
      </c>
      <c r="AJ2761" s="275"/>
      <c r="AK2761" s="275"/>
      <c r="AL2761" s="275">
        <f t="shared" si="13799"/>
        <v>0</v>
      </c>
      <c r="AM2761" s="275"/>
      <c r="AN2761" s="275"/>
      <c r="AO2761" s="275">
        <f t="shared" si="13800"/>
        <v>0</v>
      </c>
      <c r="AP2761" s="275"/>
      <c r="AQ2761" s="275"/>
      <c r="AR2761" s="275">
        <f t="shared" si="13801"/>
        <v>0</v>
      </c>
      <c r="AS2761" s="500"/>
      <c r="AT2761" s="275"/>
      <c r="AU2761" s="275"/>
      <c r="AV2761" s="275">
        <f>SUM(AT2761:AU2761)</f>
        <v>0</v>
      </c>
      <c r="AW2761" s="567">
        <f t="shared" si="13802"/>
        <v>0</v>
      </c>
      <c r="AX2761" s="567">
        <f t="shared" si="13803"/>
        <v>186</v>
      </c>
      <c r="AY2761" s="567">
        <f t="shared" si="13804"/>
        <v>186</v>
      </c>
      <c r="AZ2761" s="159"/>
      <c r="BA2761" s="159">
        <v>6</v>
      </c>
      <c r="BB2761" s="275">
        <f t="shared" si="13805"/>
        <v>6</v>
      </c>
      <c r="BC2761" s="275"/>
      <c r="BD2761" s="275"/>
      <c r="BE2761" s="275">
        <f t="shared" si="13806"/>
        <v>0</v>
      </c>
      <c r="BF2761" s="521"/>
      <c r="BG2761" s="605">
        <f>SUM(F2761,S2761,AF2761,AS2761)</f>
        <v>230</v>
      </c>
      <c r="BH2761" s="533">
        <f>SUM(G2761,T2761,AG2761)</f>
        <v>0</v>
      </c>
      <c r="BI2761" s="533">
        <f t="shared" si="13807"/>
        <v>83</v>
      </c>
      <c r="BJ2761" s="533">
        <f t="shared" si="13808"/>
        <v>83</v>
      </c>
      <c r="BK2761" s="533">
        <f t="shared" si="13809"/>
        <v>0</v>
      </c>
      <c r="BL2761" s="533">
        <f t="shared" si="13810"/>
        <v>25</v>
      </c>
      <c r="BM2761" s="533">
        <f t="shared" si="13811"/>
        <v>25</v>
      </c>
      <c r="BN2761" s="533">
        <f>SUM(M2761,Z2761,AM2761)</f>
        <v>0</v>
      </c>
      <c r="BO2761" s="533">
        <f t="shared" si="13812"/>
        <v>6</v>
      </c>
      <c r="BP2761" s="533">
        <f t="shared" si="13813"/>
        <v>6</v>
      </c>
      <c r="BQ2761" s="533">
        <f t="shared" si="13814"/>
        <v>0</v>
      </c>
      <c r="BR2761" s="533">
        <f t="shared" si="13815"/>
        <v>72</v>
      </c>
      <c r="BS2761" s="533">
        <f t="shared" si="13816"/>
        <v>72</v>
      </c>
      <c r="BT2761" s="533">
        <f>AT2761</f>
        <v>0</v>
      </c>
      <c r="BU2761" s="533">
        <f t="shared" si="13817"/>
        <v>0</v>
      </c>
      <c r="BV2761" s="533">
        <f t="shared" si="13818"/>
        <v>0</v>
      </c>
      <c r="BW2761" s="536">
        <f>SUM(BH2761,BK2761,BN2761,BQ2761,BT2761)</f>
        <v>0</v>
      </c>
      <c r="BX2761" s="536">
        <f t="shared" si="13819"/>
        <v>186</v>
      </c>
      <c r="BY2761" s="536">
        <f t="shared" si="13820"/>
        <v>186</v>
      </c>
      <c r="BZ2761" t="s">
        <v>74</v>
      </c>
      <c r="CA2761" s="553">
        <f>AZ2761</f>
        <v>0</v>
      </c>
      <c r="CB2761" s="553">
        <f t="shared" si="13821"/>
        <v>6</v>
      </c>
      <c r="CC2761" s="553">
        <f t="shared" si="13822"/>
        <v>6</v>
      </c>
      <c r="CD2761" s="553">
        <f>BC2761</f>
        <v>0</v>
      </c>
      <c r="CE2761" s="553">
        <f t="shared" si="13823"/>
        <v>0</v>
      </c>
      <c r="CF2761" s="553">
        <f t="shared" si="13824"/>
        <v>0</v>
      </c>
    </row>
    <row r="2762" spans="1:84" ht="16.5" customHeight="1">
      <c r="A2762" s="149" t="s">
        <v>95</v>
      </c>
      <c r="B2762" s="151" t="s">
        <v>280</v>
      </c>
      <c r="C2762" s="151"/>
      <c r="D2762" s="151"/>
      <c r="E2762" s="377" t="s">
        <v>76</v>
      </c>
      <c r="F2762" s="592"/>
      <c r="G2762" s="168"/>
      <c r="H2762" s="168"/>
      <c r="I2762" s="168"/>
      <c r="J2762" s="168"/>
      <c r="K2762" s="168"/>
      <c r="L2762" s="168"/>
      <c r="M2762" s="168"/>
      <c r="N2762" s="168"/>
      <c r="O2762" s="168"/>
      <c r="P2762" s="168"/>
      <c r="Q2762" s="168"/>
      <c r="R2762" s="168"/>
      <c r="S2762" s="502"/>
      <c r="T2762" s="168"/>
      <c r="U2762" s="168"/>
      <c r="V2762" s="168"/>
      <c r="W2762" s="168"/>
      <c r="X2762" s="168"/>
      <c r="Y2762" s="168"/>
      <c r="Z2762" s="168"/>
      <c r="AA2762" s="168"/>
      <c r="AB2762" s="168"/>
      <c r="AC2762" s="168"/>
      <c r="AD2762" s="168"/>
      <c r="AE2762" s="168"/>
      <c r="AF2762" s="502"/>
      <c r="AG2762" s="168"/>
      <c r="AH2762" s="168"/>
      <c r="AI2762" s="168"/>
      <c r="AJ2762" s="168"/>
      <c r="AK2762" s="168"/>
      <c r="AL2762" s="168"/>
      <c r="AM2762" s="168"/>
      <c r="AN2762" s="168"/>
      <c r="AO2762" s="168"/>
      <c r="AP2762" s="168"/>
      <c r="AQ2762" s="168"/>
      <c r="AR2762" s="168"/>
      <c r="AS2762" s="502"/>
      <c r="AT2762" s="168"/>
      <c r="AU2762" s="168"/>
      <c r="AV2762" s="168"/>
      <c r="AW2762" s="569"/>
      <c r="AX2762" s="569"/>
      <c r="AY2762" s="569"/>
      <c r="AZ2762" s="168"/>
      <c r="BA2762" s="168"/>
      <c r="BB2762" s="168"/>
      <c r="BC2762" s="168"/>
      <c r="BD2762" s="168"/>
      <c r="BE2762" s="168"/>
      <c r="BF2762" s="523"/>
    </row>
    <row r="2763" spans="1:84">
      <c r="A2763" s="149"/>
      <c r="B2763" s="151"/>
      <c r="C2763" s="151"/>
      <c r="D2763" s="151"/>
      <c r="E2763" s="288" t="s">
        <v>77</v>
      </c>
      <c r="F2763" s="592">
        <v>200</v>
      </c>
      <c r="G2763" s="159"/>
      <c r="H2763" s="159">
        <v>101</v>
      </c>
      <c r="I2763" s="275">
        <f t="shared" ref="I2763:I2765" si="13825">SUM(G2763:H2763)</f>
        <v>101</v>
      </c>
      <c r="J2763" s="159"/>
      <c r="K2763" s="159">
        <v>31</v>
      </c>
      <c r="L2763" s="275">
        <f t="shared" ref="L2763:L2765" si="13826">SUM(J2763:K2763)</f>
        <v>31</v>
      </c>
      <c r="M2763" s="159"/>
      <c r="N2763" s="159">
        <v>12</v>
      </c>
      <c r="O2763" s="275">
        <f t="shared" ref="O2763:O2765" si="13827">SUM(M2763:N2763)</f>
        <v>12</v>
      </c>
      <c r="P2763" s="159"/>
      <c r="Q2763" s="159">
        <v>85</v>
      </c>
      <c r="R2763" s="275">
        <f t="shared" ref="R2763:R2765" si="13828">SUM(P2763:Q2763)</f>
        <v>85</v>
      </c>
      <c r="S2763" s="500"/>
      <c r="T2763" s="275"/>
      <c r="U2763" s="275">
        <v>24</v>
      </c>
      <c r="V2763" s="275">
        <f t="shared" ref="V2763:V2765" si="13829">SUM(T2763:U2763)</f>
        <v>24</v>
      </c>
      <c r="W2763" s="275"/>
      <c r="X2763" s="275"/>
      <c r="Y2763" s="275">
        <f t="shared" ref="Y2763:Y2765" si="13830">SUM(W2763:X2763)</f>
        <v>0</v>
      </c>
      <c r="Z2763" s="275"/>
      <c r="AA2763" s="275">
        <v>1</v>
      </c>
      <c r="AB2763" s="275">
        <f t="shared" ref="AB2763:AB2765" si="13831">SUM(Z2763:AA2763)</f>
        <v>1</v>
      </c>
      <c r="AC2763" s="275"/>
      <c r="AD2763" s="275">
        <v>5</v>
      </c>
      <c r="AE2763" s="275">
        <f t="shared" ref="AE2763:AE2765" si="13832">SUM(AC2763:AD2763)</f>
        <v>5</v>
      </c>
      <c r="AF2763" s="500"/>
      <c r="AG2763" s="275"/>
      <c r="AH2763" s="275"/>
      <c r="AI2763" s="275">
        <f t="shared" ref="AI2763:AI2765" si="13833">SUM(AG2763:AH2763)</f>
        <v>0</v>
      </c>
      <c r="AJ2763" s="275"/>
      <c r="AK2763" s="275"/>
      <c r="AL2763" s="275">
        <f t="shared" ref="AL2763:AL2765" si="13834">SUM(AJ2763:AK2763)</f>
        <v>0</v>
      </c>
      <c r="AM2763" s="275"/>
      <c r="AN2763" s="275"/>
      <c r="AO2763" s="275">
        <f t="shared" ref="AO2763:AO2765" si="13835">SUM(AM2763:AN2763)</f>
        <v>0</v>
      </c>
      <c r="AP2763" s="275"/>
      <c r="AQ2763" s="275"/>
      <c r="AR2763" s="275">
        <f t="shared" ref="AR2763:AR2765" si="13836">SUM(AP2763:AQ2763)</f>
        <v>0</v>
      </c>
      <c r="AS2763" s="500"/>
      <c r="AT2763" s="275"/>
      <c r="AU2763" s="275"/>
      <c r="AV2763" s="275">
        <f>SUM(AT2763:AU2763)</f>
        <v>0</v>
      </c>
      <c r="AW2763" s="567">
        <f t="shared" ref="AW2763:AW2765" si="13837">SUM(G2763,J2763,M2763,P2763,T2763,W2763,Z2763,AC2763,AG2763,AJ2763,AM2763,AP2763,AT2763)</f>
        <v>0</v>
      </c>
      <c r="AX2763" s="567">
        <f t="shared" ref="AX2763:AX2765" si="13838">SUM(H2763,K2763,N2763,Q2763,U2763,X2763,AA2763,AD2763,AH2763,AK2763,AN2763,AQ2763,AU2763)</f>
        <v>259</v>
      </c>
      <c r="AY2763" s="567">
        <f t="shared" ref="AY2763:AY2765" si="13839">SUM(I2763,L2763,O2763,R2763,V2763,Y2763,AB2763,AE2763,AI2763,AL2763,AO2763,AR2763,AV2763)</f>
        <v>259</v>
      </c>
      <c r="AZ2763" s="159"/>
      <c r="BA2763" s="159">
        <v>7</v>
      </c>
      <c r="BB2763" s="275">
        <f t="shared" ref="BB2763:BB2765" si="13840">SUM(AZ2763:BA2763)</f>
        <v>7</v>
      </c>
      <c r="BC2763" s="275"/>
      <c r="BD2763" s="275">
        <v>4</v>
      </c>
      <c r="BE2763" s="275">
        <f t="shared" ref="BE2763:BE2765" si="13841">SUM(BC2763:BD2763)</f>
        <v>4</v>
      </c>
      <c r="BF2763" s="521"/>
      <c r="BG2763" s="605">
        <f>SUM(F2763,S2763,AF2763,AS2763)</f>
        <v>200</v>
      </c>
      <c r="BH2763" s="533">
        <f>SUM(G2763,T2763,AG2763)</f>
        <v>0</v>
      </c>
      <c r="BI2763" s="533">
        <f t="shared" ref="BI2763:BI2765" si="13842">SUM(H2763,U2763,AH2763)</f>
        <v>125</v>
      </c>
      <c r="BJ2763" s="533">
        <f t="shared" ref="BJ2763:BJ2765" si="13843">SUM(I2763,V2763,AI2763)</f>
        <v>125</v>
      </c>
      <c r="BK2763" s="533">
        <f t="shared" ref="BK2763:BK2765" si="13844">SUM(J2763,W2763,AJ2763)</f>
        <v>0</v>
      </c>
      <c r="BL2763" s="533">
        <f t="shared" ref="BL2763:BL2765" si="13845">SUM(K2763,X2763,AK2763)</f>
        <v>31</v>
      </c>
      <c r="BM2763" s="533">
        <f t="shared" ref="BM2763:BM2765" si="13846">SUM(L2763,Y2763,AL2763)</f>
        <v>31</v>
      </c>
      <c r="BN2763" s="533">
        <f>SUM(M2763,Z2763,AM2763)</f>
        <v>0</v>
      </c>
      <c r="BO2763" s="533">
        <f t="shared" ref="BO2763:BO2765" si="13847">SUM(N2763,AA2763,AN2763)</f>
        <v>13</v>
      </c>
      <c r="BP2763" s="533">
        <f t="shared" ref="BP2763:BP2765" si="13848">SUM(O2763,AB2763,AO2763)</f>
        <v>13</v>
      </c>
      <c r="BQ2763" s="533">
        <f t="shared" ref="BQ2763:BQ2765" si="13849">SUM(P2763,AC2763,AP2763)</f>
        <v>0</v>
      </c>
      <c r="BR2763" s="533">
        <f t="shared" ref="BR2763:BR2765" si="13850">SUM(Q2763,AD2763,AQ2763)</f>
        <v>90</v>
      </c>
      <c r="BS2763" s="533">
        <f t="shared" ref="BS2763:BS2765" si="13851">SUM(R2763,AE2763,AR2763)</f>
        <v>90</v>
      </c>
      <c r="BT2763" s="533">
        <f>AT2763</f>
        <v>0</v>
      </c>
      <c r="BU2763" s="533">
        <f t="shared" ref="BU2763:BU2765" si="13852">AU2763</f>
        <v>0</v>
      </c>
      <c r="BV2763" s="533">
        <f t="shared" ref="BV2763:BV2765" si="13853">AV2763</f>
        <v>0</v>
      </c>
      <c r="BW2763" s="536">
        <f>SUM(BH2763,BK2763,BN2763,BQ2763,BT2763)</f>
        <v>0</v>
      </c>
      <c r="BX2763" s="536">
        <f t="shared" ref="BX2763:BX2765" si="13854">SUM(BI2763,BL2763,BO2763,BR2763,BU2763)</f>
        <v>259</v>
      </c>
      <c r="BY2763" s="536">
        <f t="shared" ref="BY2763:BY2765" si="13855">SUM(BJ2763,BM2763,BP2763,BS2763,BV2763)</f>
        <v>259</v>
      </c>
      <c r="BZ2763" t="s">
        <v>74</v>
      </c>
      <c r="CA2763" s="553">
        <f>AZ2763</f>
        <v>0</v>
      </c>
      <c r="CB2763" s="553">
        <f t="shared" ref="CB2763:CB2765" si="13856">BA2763</f>
        <v>7</v>
      </c>
      <c r="CC2763" s="553">
        <f t="shared" ref="CC2763:CC2765" si="13857">BB2763</f>
        <v>7</v>
      </c>
      <c r="CD2763" s="553">
        <f>BC2763</f>
        <v>0</v>
      </c>
      <c r="CE2763" s="553">
        <f t="shared" ref="CE2763:CE2765" si="13858">BD2763</f>
        <v>4</v>
      </c>
      <c r="CF2763" s="553">
        <f t="shared" ref="CF2763:CF2765" si="13859">BE2763</f>
        <v>4</v>
      </c>
    </row>
    <row r="2764" spans="1:84">
      <c r="A2764" s="149"/>
      <c r="B2764" s="151"/>
      <c r="C2764" s="151"/>
      <c r="D2764" s="151"/>
      <c r="E2764" s="288" t="s">
        <v>78</v>
      </c>
      <c r="F2764" s="592">
        <v>200</v>
      </c>
      <c r="G2764" s="159"/>
      <c r="H2764" s="159">
        <v>87</v>
      </c>
      <c r="I2764" s="275">
        <f t="shared" si="13825"/>
        <v>87</v>
      </c>
      <c r="J2764" s="159"/>
      <c r="K2764" s="159">
        <v>25</v>
      </c>
      <c r="L2764" s="275">
        <f t="shared" si="13826"/>
        <v>25</v>
      </c>
      <c r="M2764" s="159"/>
      <c r="N2764" s="159">
        <v>10</v>
      </c>
      <c r="O2764" s="275">
        <f t="shared" si="13827"/>
        <v>10</v>
      </c>
      <c r="P2764" s="159"/>
      <c r="Q2764" s="159">
        <v>75</v>
      </c>
      <c r="R2764" s="275">
        <f t="shared" si="13828"/>
        <v>75</v>
      </c>
      <c r="S2764" s="500"/>
      <c r="T2764" s="275"/>
      <c r="U2764" s="275">
        <v>19</v>
      </c>
      <c r="V2764" s="275">
        <f t="shared" si="13829"/>
        <v>19</v>
      </c>
      <c r="W2764" s="275"/>
      <c r="X2764" s="275"/>
      <c r="Y2764" s="275">
        <f t="shared" si="13830"/>
        <v>0</v>
      </c>
      <c r="Z2764" s="275"/>
      <c r="AA2764" s="275">
        <v>0</v>
      </c>
      <c r="AB2764" s="275">
        <f t="shared" si="13831"/>
        <v>0</v>
      </c>
      <c r="AC2764" s="275"/>
      <c r="AD2764" s="275">
        <v>6</v>
      </c>
      <c r="AE2764" s="275">
        <f t="shared" si="13832"/>
        <v>6</v>
      </c>
      <c r="AF2764" s="500"/>
      <c r="AG2764" s="275"/>
      <c r="AH2764" s="275"/>
      <c r="AI2764" s="275">
        <f t="shared" si="13833"/>
        <v>0</v>
      </c>
      <c r="AJ2764" s="275"/>
      <c r="AK2764" s="275"/>
      <c r="AL2764" s="275">
        <f t="shared" si="13834"/>
        <v>0</v>
      </c>
      <c r="AM2764" s="275"/>
      <c r="AN2764" s="275"/>
      <c r="AO2764" s="275">
        <f t="shared" si="13835"/>
        <v>0</v>
      </c>
      <c r="AP2764" s="275"/>
      <c r="AQ2764" s="275"/>
      <c r="AR2764" s="275">
        <f t="shared" si="13836"/>
        <v>0</v>
      </c>
      <c r="AS2764" s="500"/>
      <c r="AT2764" s="275"/>
      <c r="AU2764" s="275"/>
      <c r="AV2764" s="275">
        <f>SUM(AT2764:AU2764)</f>
        <v>0</v>
      </c>
      <c r="AW2764" s="567">
        <f t="shared" si="13837"/>
        <v>0</v>
      </c>
      <c r="AX2764" s="567">
        <f t="shared" si="13838"/>
        <v>222</v>
      </c>
      <c r="AY2764" s="567">
        <f t="shared" si="13839"/>
        <v>222</v>
      </c>
      <c r="AZ2764" s="159"/>
      <c r="BA2764" s="159">
        <v>12</v>
      </c>
      <c r="BB2764" s="275">
        <f t="shared" si="13840"/>
        <v>12</v>
      </c>
      <c r="BC2764" s="275"/>
      <c r="BD2764" s="275">
        <v>0</v>
      </c>
      <c r="BE2764" s="275">
        <f t="shared" si="13841"/>
        <v>0</v>
      </c>
      <c r="BF2764" s="521"/>
      <c r="BG2764" s="605">
        <f>SUM(F2764,S2764,AF2764,AS2764)</f>
        <v>200</v>
      </c>
      <c r="BH2764" s="533">
        <f>SUM(G2764,T2764,AG2764)</f>
        <v>0</v>
      </c>
      <c r="BI2764" s="533">
        <f t="shared" si="13842"/>
        <v>106</v>
      </c>
      <c r="BJ2764" s="533">
        <f t="shared" si="13843"/>
        <v>106</v>
      </c>
      <c r="BK2764" s="533">
        <f t="shared" si="13844"/>
        <v>0</v>
      </c>
      <c r="BL2764" s="533">
        <f t="shared" si="13845"/>
        <v>25</v>
      </c>
      <c r="BM2764" s="533">
        <f t="shared" si="13846"/>
        <v>25</v>
      </c>
      <c r="BN2764" s="533">
        <f>SUM(M2764,Z2764,AM2764)</f>
        <v>0</v>
      </c>
      <c r="BO2764" s="533">
        <f t="shared" si="13847"/>
        <v>10</v>
      </c>
      <c r="BP2764" s="533">
        <f t="shared" si="13848"/>
        <v>10</v>
      </c>
      <c r="BQ2764" s="533">
        <f t="shared" si="13849"/>
        <v>0</v>
      </c>
      <c r="BR2764" s="533">
        <f t="shared" si="13850"/>
        <v>81</v>
      </c>
      <c r="BS2764" s="533">
        <f t="shared" si="13851"/>
        <v>81</v>
      </c>
      <c r="BT2764" s="533">
        <f>AT2764</f>
        <v>0</v>
      </c>
      <c r="BU2764" s="533">
        <f t="shared" si="13852"/>
        <v>0</v>
      </c>
      <c r="BV2764" s="533">
        <f t="shared" si="13853"/>
        <v>0</v>
      </c>
      <c r="BW2764" s="536">
        <f>SUM(BH2764,BK2764,BN2764,BQ2764,BT2764)</f>
        <v>0</v>
      </c>
      <c r="BX2764" s="536">
        <f t="shared" si="13854"/>
        <v>222</v>
      </c>
      <c r="BY2764" s="536">
        <f t="shared" si="13855"/>
        <v>222</v>
      </c>
      <c r="BZ2764" t="s">
        <v>74</v>
      </c>
      <c r="CA2764" s="553">
        <f>AZ2764</f>
        <v>0</v>
      </c>
      <c r="CB2764" s="553">
        <f t="shared" si="13856"/>
        <v>12</v>
      </c>
      <c r="CC2764" s="553">
        <f t="shared" si="13857"/>
        <v>12</v>
      </c>
      <c r="CD2764" s="553">
        <f>BC2764</f>
        <v>0</v>
      </c>
      <c r="CE2764" s="553">
        <f t="shared" si="13858"/>
        <v>0</v>
      </c>
      <c r="CF2764" s="553">
        <f t="shared" si="13859"/>
        <v>0</v>
      </c>
    </row>
    <row r="2765" spans="1:84">
      <c r="A2765" s="149"/>
      <c r="B2765" s="151"/>
      <c r="C2765" s="151"/>
      <c r="D2765" s="151"/>
      <c r="E2765" s="288" t="s">
        <v>79</v>
      </c>
      <c r="F2765" s="592">
        <v>200</v>
      </c>
      <c r="G2765" s="159"/>
      <c r="H2765" s="159">
        <v>87</v>
      </c>
      <c r="I2765" s="275">
        <f t="shared" si="13825"/>
        <v>87</v>
      </c>
      <c r="J2765" s="159"/>
      <c r="K2765" s="159">
        <v>27</v>
      </c>
      <c r="L2765" s="275">
        <f t="shared" si="13826"/>
        <v>27</v>
      </c>
      <c r="M2765" s="159"/>
      <c r="N2765" s="159">
        <v>2</v>
      </c>
      <c r="O2765" s="275">
        <f t="shared" si="13827"/>
        <v>2</v>
      </c>
      <c r="P2765" s="159"/>
      <c r="Q2765" s="159">
        <v>83</v>
      </c>
      <c r="R2765" s="275">
        <f t="shared" si="13828"/>
        <v>83</v>
      </c>
      <c r="S2765" s="500"/>
      <c r="T2765" s="275"/>
      <c r="U2765" s="275">
        <v>20</v>
      </c>
      <c r="V2765" s="275">
        <f t="shared" si="13829"/>
        <v>20</v>
      </c>
      <c r="W2765" s="275"/>
      <c r="X2765" s="275"/>
      <c r="Y2765" s="275">
        <f t="shared" si="13830"/>
        <v>0</v>
      </c>
      <c r="Z2765" s="275"/>
      <c r="AA2765" s="275">
        <v>0</v>
      </c>
      <c r="AB2765" s="275">
        <f t="shared" si="13831"/>
        <v>0</v>
      </c>
      <c r="AC2765" s="275"/>
      <c r="AD2765" s="275">
        <v>6</v>
      </c>
      <c r="AE2765" s="275">
        <f t="shared" si="13832"/>
        <v>6</v>
      </c>
      <c r="AF2765" s="500"/>
      <c r="AG2765" s="275"/>
      <c r="AH2765" s="275"/>
      <c r="AI2765" s="275">
        <f t="shared" si="13833"/>
        <v>0</v>
      </c>
      <c r="AJ2765" s="275"/>
      <c r="AK2765" s="275"/>
      <c r="AL2765" s="275">
        <f t="shared" si="13834"/>
        <v>0</v>
      </c>
      <c r="AM2765" s="275"/>
      <c r="AN2765" s="275"/>
      <c r="AO2765" s="275">
        <f t="shared" si="13835"/>
        <v>0</v>
      </c>
      <c r="AP2765" s="275"/>
      <c r="AQ2765" s="275"/>
      <c r="AR2765" s="275">
        <f t="shared" si="13836"/>
        <v>0</v>
      </c>
      <c r="AS2765" s="500"/>
      <c r="AT2765" s="275"/>
      <c r="AU2765" s="275"/>
      <c r="AV2765" s="275">
        <f>SUM(AT2765:AU2765)</f>
        <v>0</v>
      </c>
      <c r="AW2765" s="567">
        <f t="shared" si="13837"/>
        <v>0</v>
      </c>
      <c r="AX2765" s="567">
        <f t="shared" si="13838"/>
        <v>225</v>
      </c>
      <c r="AY2765" s="567">
        <f t="shared" si="13839"/>
        <v>225</v>
      </c>
      <c r="AZ2765" s="159"/>
      <c r="BA2765" s="159">
        <v>3</v>
      </c>
      <c r="BB2765" s="275">
        <f t="shared" si="13840"/>
        <v>3</v>
      </c>
      <c r="BC2765" s="275"/>
      <c r="BD2765" s="275">
        <v>0</v>
      </c>
      <c r="BE2765" s="275">
        <f t="shared" si="13841"/>
        <v>0</v>
      </c>
      <c r="BF2765" s="521"/>
      <c r="BG2765" s="605">
        <f>SUM(F2765,S2765,AF2765,AS2765)</f>
        <v>200</v>
      </c>
      <c r="BH2765" s="533">
        <f>SUM(G2765,T2765,AG2765)</f>
        <v>0</v>
      </c>
      <c r="BI2765" s="533">
        <f t="shared" si="13842"/>
        <v>107</v>
      </c>
      <c r="BJ2765" s="533">
        <f t="shared" si="13843"/>
        <v>107</v>
      </c>
      <c r="BK2765" s="533">
        <f t="shared" si="13844"/>
        <v>0</v>
      </c>
      <c r="BL2765" s="533">
        <f t="shared" si="13845"/>
        <v>27</v>
      </c>
      <c r="BM2765" s="533">
        <f t="shared" si="13846"/>
        <v>27</v>
      </c>
      <c r="BN2765" s="533">
        <f>SUM(M2765,Z2765,AM2765)</f>
        <v>0</v>
      </c>
      <c r="BO2765" s="533">
        <f t="shared" si="13847"/>
        <v>2</v>
      </c>
      <c r="BP2765" s="533">
        <f t="shared" si="13848"/>
        <v>2</v>
      </c>
      <c r="BQ2765" s="533">
        <f t="shared" si="13849"/>
        <v>0</v>
      </c>
      <c r="BR2765" s="533">
        <f t="shared" si="13850"/>
        <v>89</v>
      </c>
      <c r="BS2765" s="533">
        <f t="shared" si="13851"/>
        <v>89</v>
      </c>
      <c r="BT2765" s="533">
        <f>AT2765</f>
        <v>0</v>
      </c>
      <c r="BU2765" s="533">
        <f t="shared" si="13852"/>
        <v>0</v>
      </c>
      <c r="BV2765" s="533">
        <f t="shared" si="13853"/>
        <v>0</v>
      </c>
      <c r="BW2765" s="536">
        <f>SUM(BH2765,BK2765,BN2765,BQ2765,BT2765)</f>
        <v>0</v>
      </c>
      <c r="BX2765" s="536">
        <f t="shared" si="13854"/>
        <v>225</v>
      </c>
      <c r="BY2765" s="536">
        <f t="shared" si="13855"/>
        <v>225</v>
      </c>
      <c r="BZ2765" t="s">
        <v>74</v>
      </c>
      <c r="CA2765" s="553">
        <f>AZ2765</f>
        <v>0</v>
      </c>
      <c r="CB2765" s="553">
        <f t="shared" si="13856"/>
        <v>3</v>
      </c>
      <c r="CC2765" s="553">
        <f t="shared" si="13857"/>
        <v>3</v>
      </c>
      <c r="CD2765" s="553">
        <f>BC2765</f>
        <v>0</v>
      </c>
      <c r="CE2765" s="553">
        <f t="shared" si="13858"/>
        <v>0</v>
      </c>
      <c r="CF2765" s="553">
        <f t="shared" si="13859"/>
        <v>0</v>
      </c>
    </row>
    <row r="2766" spans="1:84">
      <c r="A2766" s="149"/>
      <c r="B2766" s="151" t="s">
        <v>1018</v>
      </c>
      <c r="C2766" s="151"/>
      <c r="D2766" s="151"/>
      <c r="E2766" s="288"/>
      <c r="F2766" s="592"/>
      <c r="G2766" s="159"/>
      <c r="H2766" s="159"/>
      <c r="I2766" s="275"/>
      <c r="J2766" s="159"/>
      <c r="K2766" s="159"/>
      <c r="L2766" s="275"/>
      <c r="M2766" s="159"/>
      <c r="N2766" s="159"/>
      <c r="O2766" s="275"/>
      <c r="P2766" s="159"/>
      <c r="Q2766" s="159"/>
      <c r="R2766" s="275"/>
      <c r="S2766" s="500"/>
      <c r="T2766" s="275"/>
      <c r="U2766" s="275"/>
      <c r="V2766" s="275"/>
      <c r="W2766" s="275"/>
      <c r="X2766" s="275"/>
      <c r="Y2766" s="275"/>
      <c r="Z2766" s="275"/>
      <c r="AA2766" s="275"/>
      <c r="AB2766" s="275"/>
      <c r="AC2766" s="275"/>
      <c r="AD2766" s="275"/>
      <c r="AE2766" s="275"/>
      <c r="AF2766" s="500"/>
      <c r="AG2766" s="275"/>
      <c r="AH2766" s="275"/>
      <c r="AI2766" s="275"/>
      <c r="AJ2766" s="275"/>
      <c r="AK2766" s="275"/>
      <c r="AL2766" s="275"/>
      <c r="AM2766" s="275"/>
      <c r="AN2766" s="275"/>
      <c r="AO2766" s="275"/>
      <c r="AP2766" s="275"/>
      <c r="AQ2766" s="275"/>
      <c r="AR2766" s="275"/>
      <c r="AS2766" s="500"/>
      <c r="AT2766" s="275"/>
      <c r="AU2766" s="275"/>
      <c r="AV2766" s="275"/>
      <c r="AW2766" s="567"/>
      <c r="AX2766" s="567"/>
      <c r="AY2766" s="567"/>
      <c r="AZ2766" s="159"/>
      <c r="BA2766" s="159"/>
      <c r="BB2766" s="275"/>
      <c r="BC2766" s="159"/>
      <c r="BD2766" s="159"/>
      <c r="BE2766" s="275"/>
      <c r="BF2766" s="521"/>
    </row>
    <row r="2767" spans="1:84">
      <c r="A2767" s="149" t="s">
        <v>736</v>
      </c>
      <c r="B2767" s="151"/>
      <c r="C2767" s="151"/>
      <c r="D2767" s="151"/>
      <c r="E2767" s="374" t="s">
        <v>195</v>
      </c>
      <c r="F2767" s="592"/>
      <c r="G2767" s="159"/>
      <c r="H2767" s="159"/>
      <c r="I2767" s="275"/>
      <c r="J2767" s="159"/>
      <c r="K2767" s="159"/>
      <c r="L2767" s="275"/>
      <c r="M2767" s="159"/>
      <c r="N2767" s="159"/>
      <c r="O2767" s="275"/>
      <c r="P2767" s="159"/>
      <c r="Q2767" s="159"/>
      <c r="R2767" s="275"/>
      <c r="S2767" s="500"/>
      <c r="T2767" s="275"/>
      <c r="U2767" s="275"/>
      <c r="V2767" s="275"/>
      <c r="W2767" s="275"/>
      <c r="X2767" s="275"/>
      <c r="Y2767" s="275"/>
      <c r="Z2767" s="275"/>
      <c r="AA2767" s="275"/>
      <c r="AB2767" s="275"/>
      <c r="AC2767" s="275"/>
      <c r="AD2767" s="275"/>
      <c r="AE2767" s="275"/>
      <c r="AF2767" s="500"/>
      <c r="AG2767" s="275"/>
      <c r="AH2767" s="275"/>
      <c r="AI2767" s="275"/>
      <c r="AJ2767" s="275"/>
      <c r="AK2767" s="275"/>
      <c r="AL2767" s="275"/>
      <c r="AM2767" s="275"/>
      <c r="AN2767" s="275"/>
      <c r="AO2767" s="275"/>
      <c r="AP2767" s="275"/>
      <c r="AQ2767" s="275"/>
      <c r="AR2767" s="275"/>
      <c r="AS2767" s="500"/>
      <c r="AT2767" s="275"/>
      <c r="AU2767" s="275"/>
      <c r="AV2767" s="275"/>
      <c r="AW2767" s="567"/>
      <c r="AX2767" s="567"/>
      <c r="AY2767" s="567"/>
      <c r="AZ2767" s="159"/>
      <c r="BA2767" s="159"/>
      <c r="BB2767" s="275"/>
      <c r="BC2767" s="159"/>
      <c r="BD2767" s="159"/>
      <c r="BE2767" s="275"/>
      <c r="BF2767" s="521"/>
    </row>
    <row r="2768" spans="1:84">
      <c r="A2768" s="149"/>
      <c r="B2768" s="151"/>
      <c r="C2768" s="151"/>
      <c r="D2768" s="151"/>
      <c r="E2768" s="288" t="s">
        <v>77</v>
      </c>
      <c r="F2768" s="592">
        <v>30</v>
      </c>
      <c r="G2768" s="159"/>
      <c r="H2768" s="159">
        <v>33</v>
      </c>
      <c r="I2768" s="275">
        <f t="shared" ref="I2768:I2769" si="13860">SUM(G2768:H2768)</f>
        <v>33</v>
      </c>
      <c r="J2768" s="159"/>
      <c r="K2768" s="159">
        <v>12</v>
      </c>
      <c r="L2768" s="275">
        <f t="shared" ref="L2768:L2769" si="13861">SUM(J2768:K2768)</f>
        <v>12</v>
      </c>
      <c r="M2768" s="159"/>
      <c r="N2768" s="159">
        <v>4</v>
      </c>
      <c r="O2768" s="275">
        <f t="shared" ref="O2768:O2769" si="13862">SUM(M2768:N2768)</f>
        <v>4</v>
      </c>
      <c r="P2768" s="159"/>
      <c r="Q2768" s="159">
        <v>33</v>
      </c>
      <c r="R2768" s="275">
        <f t="shared" ref="R2768:R2769" si="13863">SUM(P2768:Q2768)</f>
        <v>33</v>
      </c>
      <c r="S2768" s="500"/>
      <c r="T2768" s="275"/>
      <c r="U2768" s="275">
        <v>7</v>
      </c>
      <c r="V2768" s="275">
        <f t="shared" ref="V2768:V2769" si="13864">SUM(T2768:U2768)</f>
        <v>7</v>
      </c>
      <c r="W2768" s="275"/>
      <c r="X2768" s="275"/>
      <c r="Y2768" s="275">
        <f t="shared" ref="Y2768:Y2769" si="13865">SUM(W2768:X2768)</f>
        <v>0</v>
      </c>
      <c r="Z2768" s="275"/>
      <c r="AA2768" s="275"/>
      <c r="AB2768" s="275">
        <f t="shared" ref="AB2768:AB2769" si="13866">SUM(Z2768:AA2768)</f>
        <v>0</v>
      </c>
      <c r="AC2768" s="275"/>
      <c r="AD2768" s="275">
        <v>0</v>
      </c>
      <c r="AE2768" s="275">
        <f t="shared" ref="AE2768:AE2769" si="13867">SUM(AC2768:AD2768)</f>
        <v>0</v>
      </c>
      <c r="AF2768" s="500"/>
      <c r="AG2768" s="275"/>
      <c r="AH2768" s="275"/>
      <c r="AI2768" s="275">
        <f t="shared" ref="AI2768:AI2769" si="13868">SUM(AG2768:AH2768)</f>
        <v>0</v>
      </c>
      <c r="AJ2768" s="275"/>
      <c r="AK2768" s="275"/>
      <c r="AL2768" s="275">
        <f t="shared" ref="AL2768:AL2769" si="13869">SUM(AJ2768:AK2768)</f>
        <v>0</v>
      </c>
      <c r="AM2768" s="275"/>
      <c r="AN2768" s="275"/>
      <c r="AO2768" s="275">
        <f t="shared" ref="AO2768:AO2769" si="13870">SUM(AM2768:AN2768)</f>
        <v>0</v>
      </c>
      <c r="AP2768" s="275"/>
      <c r="AQ2768" s="275"/>
      <c r="AR2768" s="275">
        <f t="shared" ref="AR2768:AR2769" si="13871">SUM(AP2768:AQ2768)</f>
        <v>0</v>
      </c>
      <c r="AS2768" s="500"/>
      <c r="AT2768" s="275"/>
      <c r="AU2768" s="275"/>
      <c r="AV2768" s="275">
        <f>SUM(AT2768:AU2768)</f>
        <v>0</v>
      </c>
      <c r="AW2768" s="567">
        <f t="shared" ref="AW2768:AW2769" si="13872">SUM(G2768,J2768,M2768,P2768,T2768,W2768,Z2768,AC2768,AG2768,AJ2768,AM2768,AP2768,AT2768)</f>
        <v>0</v>
      </c>
      <c r="AX2768" s="567">
        <f t="shared" ref="AX2768:AX2769" si="13873">SUM(H2768,K2768,N2768,Q2768,U2768,X2768,AA2768,AD2768,AH2768,AK2768,AN2768,AQ2768,AU2768)</f>
        <v>89</v>
      </c>
      <c r="AY2768" s="567">
        <f t="shared" ref="AY2768:AY2769" si="13874">SUM(I2768,L2768,O2768,R2768,V2768,Y2768,AB2768,AE2768,AI2768,AL2768,AO2768,AR2768,AV2768)</f>
        <v>89</v>
      </c>
      <c r="AZ2768" s="159"/>
      <c r="BA2768" s="159">
        <v>4</v>
      </c>
      <c r="BB2768" s="275">
        <f t="shared" ref="BB2768:BB2769" si="13875">SUM(AZ2768:BA2768)</f>
        <v>4</v>
      </c>
      <c r="BC2768" s="275"/>
      <c r="BD2768" s="275"/>
      <c r="BE2768" s="275">
        <f t="shared" ref="BE2768:BE2769" si="13876">SUM(BC2768:BD2768)</f>
        <v>0</v>
      </c>
      <c r="BF2768" s="521"/>
      <c r="BG2768" s="605">
        <f>SUM(F2768,S2768,AF2768,AS2768)</f>
        <v>30</v>
      </c>
      <c r="BH2768" s="533">
        <f>SUM(G2768,T2768,AG2768)</f>
        <v>0</v>
      </c>
      <c r="BI2768" s="533">
        <f t="shared" ref="BI2768:BI2769" si="13877">SUM(H2768,U2768,AH2768)</f>
        <v>40</v>
      </c>
      <c r="BJ2768" s="533">
        <f t="shared" ref="BJ2768:BJ2769" si="13878">SUM(I2768,V2768,AI2768)</f>
        <v>40</v>
      </c>
      <c r="BK2768" s="533">
        <f t="shared" ref="BK2768:BK2769" si="13879">SUM(J2768,W2768,AJ2768)</f>
        <v>0</v>
      </c>
      <c r="BL2768" s="533">
        <f t="shared" ref="BL2768:BL2769" si="13880">SUM(K2768,X2768,AK2768)</f>
        <v>12</v>
      </c>
      <c r="BM2768" s="533">
        <f t="shared" ref="BM2768:BM2769" si="13881">SUM(L2768,Y2768,AL2768)</f>
        <v>12</v>
      </c>
      <c r="BN2768" s="533">
        <f>SUM(M2768,Z2768,AM2768)</f>
        <v>0</v>
      </c>
      <c r="BO2768" s="533">
        <f t="shared" ref="BO2768:BO2769" si="13882">SUM(N2768,AA2768,AN2768)</f>
        <v>4</v>
      </c>
      <c r="BP2768" s="533">
        <f t="shared" ref="BP2768:BP2769" si="13883">SUM(O2768,AB2768,AO2768)</f>
        <v>4</v>
      </c>
      <c r="BQ2768" s="533">
        <f t="shared" ref="BQ2768:BQ2769" si="13884">SUM(P2768,AC2768,AP2768)</f>
        <v>0</v>
      </c>
      <c r="BR2768" s="533">
        <f t="shared" ref="BR2768:BR2769" si="13885">SUM(Q2768,AD2768,AQ2768)</f>
        <v>33</v>
      </c>
      <c r="BS2768" s="533">
        <f t="shared" ref="BS2768:BS2769" si="13886">SUM(R2768,AE2768,AR2768)</f>
        <v>33</v>
      </c>
      <c r="BT2768" s="533">
        <f>AT2768</f>
        <v>0</v>
      </c>
      <c r="BU2768" s="533">
        <f t="shared" ref="BU2768:BU2769" si="13887">AU2768</f>
        <v>0</v>
      </c>
      <c r="BV2768" s="533">
        <f t="shared" ref="BV2768:BV2769" si="13888">AV2768</f>
        <v>0</v>
      </c>
      <c r="BW2768" s="536">
        <f>SUM(BH2768,BK2768,BN2768,BQ2768,BT2768)</f>
        <v>0</v>
      </c>
      <c r="BX2768" s="536">
        <f t="shared" ref="BX2768:BX2769" si="13889">SUM(BI2768,BL2768,BO2768,BR2768,BU2768)</f>
        <v>89</v>
      </c>
      <c r="BY2768" s="536">
        <f t="shared" ref="BY2768:BY2769" si="13890">SUM(BJ2768,BM2768,BP2768,BS2768,BV2768)</f>
        <v>89</v>
      </c>
      <c r="BZ2768" t="s">
        <v>74</v>
      </c>
      <c r="CA2768" s="553">
        <f>AZ2768</f>
        <v>0</v>
      </c>
      <c r="CB2768" s="553">
        <f t="shared" ref="CB2768:CB2769" si="13891">BA2768</f>
        <v>4</v>
      </c>
      <c r="CC2768" s="553">
        <f t="shared" ref="CC2768:CC2769" si="13892">BB2768</f>
        <v>4</v>
      </c>
      <c r="CD2768" s="553">
        <f>BC2768</f>
        <v>0</v>
      </c>
      <c r="CE2768" s="553">
        <f t="shared" ref="CE2768:CE2769" si="13893">BD2768</f>
        <v>0</v>
      </c>
      <c r="CF2768" s="553">
        <f t="shared" ref="CF2768:CF2769" si="13894">BE2768</f>
        <v>0</v>
      </c>
    </row>
    <row r="2769" spans="1:84">
      <c r="A2769" s="149"/>
      <c r="B2769" s="151" t="s">
        <v>74</v>
      </c>
      <c r="C2769" s="151"/>
      <c r="D2769" s="151"/>
      <c r="E2769" s="288" t="s">
        <v>78</v>
      </c>
      <c r="F2769" s="592">
        <v>30</v>
      </c>
      <c r="G2769" s="159"/>
      <c r="H2769" s="159">
        <v>29</v>
      </c>
      <c r="I2769" s="275">
        <f t="shared" si="13860"/>
        <v>29</v>
      </c>
      <c r="J2769" s="159"/>
      <c r="K2769" s="159">
        <v>11</v>
      </c>
      <c r="L2769" s="275">
        <f t="shared" si="13861"/>
        <v>11</v>
      </c>
      <c r="M2769" s="159"/>
      <c r="N2769" s="159">
        <v>4</v>
      </c>
      <c r="O2769" s="275">
        <f t="shared" si="13862"/>
        <v>4</v>
      </c>
      <c r="P2769" s="159"/>
      <c r="Q2769" s="159">
        <v>34</v>
      </c>
      <c r="R2769" s="275">
        <f t="shared" si="13863"/>
        <v>34</v>
      </c>
      <c r="S2769" s="500"/>
      <c r="T2769" s="275"/>
      <c r="U2769" s="275">
        <v>7</v>
      </c>
      <c r="V2769" s="275">
        <f t="shared" si="13864"/>
        <v>7</v>
      </c>
      <c r="W2769" s="275"/>
      <c r="X2769" s="275"/>
      <c r="Y2769" s="275">
        <f t="shared" si="13865"/>
        <v>0</v>
      </c>
      <c r="Z2769" s="275"/>
      <c r="AA2769" s="275"/>
      <c r="AB2769" s="275">
        <f t="shared" si="13866"/>
        <v>0</v>
      </c>
      <c r="AC2769" s="275"/>
      <c r="AD2769" s="275">
        <v>4</v>
      </c>
      <c r="AE2769" s="275">
        <f t="shared" si="13867"/>
        <v>4</v>
      </c>
      <c r="AF2769" s="500"/>
      <c r="AG2769" s="275"/>
      <c r="AH2769" s="275"/>
      <c r="AI2769" s="275">
        <f t="shared" si="13868"/>
        <v>0</v>
      </c>
      <c r="AJ2769" s="275"/>
      <c r="AK2769" s="275"/>
      <c r="AL2769" s="275">
        <f t="shared" si="13869"/>
        <v>0</v>
      </c>
      <c r="AM2769" s="275"/>
      <c r="AN2769" s="275"/>
      <c r="AO2769" s="275">
        <f t="shared" si="13870"/>
        <v>0</v>
      </c>
      <c r="AP2769" s="275"/>
      <c r="AQ2769" s="275"/>
      <c r="AR2769" s="275">
        <f t="shared" si="13871"/>
        <v>0</v>
      </c>
      <c r="AS2769" s="500"/>
      <c r="AT2769" s="275"/>
      <c r="AU2769" s="275"/>
      <c r="AV2769" s="275">
        <f>SUM(AT2769:AU2769)</f>
        <v>0</v>
      </c>
      <c r="AW2769" s="567">
        <f t="shared" si="13872"/>
        <v>0</v>
      </c>
      <c r="AX2769" s="567">
        <f t="shared" si="13873"/>
        <v>89</v>
      </c>
      <c r="AY2769" s="567">
        <f t="shared" si="13874"/>
        <v>89</v>
      </c>
      <c r="AZ2769" s="159"/>
      <c r="BA2769" s="159">
        <v>3</v>
      </c>
      <c r="BB2769" s="275">
        <f t="shared" si="13875"/>
        <v>3</v>
      </c>
      <c r="BC2769" s="275"/>
      <c r="BD2769" s="275"/>
      <c r="BE2769" s="275">
        <f t="shared" si="13876"/>
        <v>0</v>
      </c>
      <c r="BF2769" s="521"/>
      <c r="BG2769" s="605">
        <f>SUM(F2769,S2769,AF2769,AS2769)</f>
        <v>30</v>
      </c>
      <c r="BH2769" s="533">
        <f>SUM(G2769,T2769,AG2769)</f>
        <v>0</v>
      </c>
      <c r="BI2769" s="533">
        <f t="shared" si="13877"/>
        <v>36</v>
      </c>
      <c r="BJ2769" s="533">
        <f t="shared" si="13878"/>
        <v>36</v>
      </c>
      <c r="BK2769" s="533">
        <f t="shared" si="13879"/>
        <v>0</v>
      </c>
      <c r="BL2769" s="533">
        <f t="shared" si="13880"/>
        <v>11</v>
      </c>
      <c r="BM2769" s="533">
        <f t="shared" si="13881"/>
        <v>11</v>
      </c>
      <c r="BN2769" s="533">
        <f>SUM(M2769,Z2769,AM2769)</f>
        <v>0</v>
      </c>
      <c r="BO2769" s="533">
        <f t="shared" si="13882"/>
        <v>4</v>
      </c>
      <c r="BP2769" s="533">
        <f t="shared" si="13883"/>
        <v>4</v>
      </c>
      <c r="BQ2769" s="533">
        <f t="shared" si="13884"/>
        <v>0</v>
      </c>
      <c r="BR2769" s="533">
        <f t="shared" si="13885"/>
        <v>38</v>
      </c>
      <c r="BS2769" s="533">
        <f t="shared" si="13886"/>
        <v>38</v>
      </c>
      <c r="BT2769" s="533">
        <f>AT2769</f>
        <v>0</v>
      </c>
      <c r="BU2769" s="533">
        <f t="shared" si="13887"/>
        <v>0</v>
      </c>
      <c r="BV2769" s="533">
        <f t="shared" si="13888"/>
        <v>0</v>
      </c>
      <c r="BW2769" s="536">
        <f>SUM(BH2769,BK2769,BN2769,BQ2769,BT2769)</f>
        <v>0</v>
      </c>
      <c r="BX2769" s="536">
        <f t="shared" si="13889"/>
        <v>89</v>
      </c>
      <c r="BY2769" s="536">
        <f t="shared" si="13890"/>
        <v>89</v>
      </c>
      <c r="BZ2769" t="s">
        <v>74</v>
      </c>
      <c r="CA2769" s="553">
        <f>AZ2769</f>
        <v>0</v>
      </c>
      <c r="CB2769" s="553">
        <f t="shared" si="13891"/>
        <v>3</v>
      </c>
      <c r="CC2769" s="553">
        <f t="shared" si="13892"/>
        <v>3</v>
      </c>
      <c r="CD2769" s="553">
        <f>BC2769</f>
        <v>0</v>
      </c>
      <c r="CE2769" s="553">
        <f t="shared" si="13893"/>
        <v>0</v>
      </c>
      <c r="CF2769" s="553">
        <f t="shared" si="13894"/>
        <v>0</v>
      </c>
    </row>
    <row r="2770" spans="1:84">
      <c r="A2770" s="149"/>
      <c r="B2770" s="151"/>
      <c r="C2770" s="151"/>
      <c r="D2770" s="151"/>
      <c r="E2770" s="288"/>
      <c r="F2770" s="592"/>
      <c r="G2770" s="159"/>
      <c r="H2770" s="159"/>
      <c r="I2770" s="275"/>
      <c r="J2770" s="159"/>
      <c r="K2770" s="159"/>
      <c r="L2770" s="275"/>
      <c r="M2770" s="159"/>
      <c r="N2770" s="159"/>
      <c r="O2770" s="275"/>
      <c r="P2770" s="159"/>
      <c r="Q2770" s="159"/>
      <c r="R2770" s="275"/>
      <c r="S2770" s="500"/>
      <c r="T2770" s="275"/>
      <c r="U2770" s="275"/>
      <c r="V2770" s="275"/>
      <c r="W2770" s="275"/>
      <c r="X2770" s="275"/>
      <c r="Y2770" s="275"/>
      <c r="Z2770" s="275"/>
      <c r="AA2770" s="275"/>
      <c r="AB2770" s="275"/>
      <c r="AC2770" s="275"/>
      <c r="AD2770" s="275"/>
      <c r="AE2770" s="275"/>
      <c r="AF2770" s="500"/>
      <c r="AG2770" s="275"/>
      <c r="AH2770" s="275"/>
      <c r="AI2770" s="275"/>
      <c r="AJ2770" s="275"/>
      <c r="AK2770" s="275"/>
      <c r="AL2770" s="275"/>
      <c r="AM2770" s="275"/>
      <c r="AN2770" s="275"/>
      <c r="AO2770" s="275"/>
      <c r="AP2770" s="275"/>
      <c r="AQ2770" s="275"/>
      <c r="AR2770" s="275"/>
      <c r="AS2770" s="500"/>
      <c r="AT2770" s="275"/>
      <c r="AU2770" s="275"/>
      <c r="AV2770" s="275"/>
      <c r="AW2770" s="567"/>
      <c r="AX2770" s="567"/>
      <c r="AY2770" s="567"/>
      <c r="AZ2770" s="159"/>
      <c r="BA2770" s="159"/>
      <c r="BB2770" s="275"/>
      <c r="BC2770" s="159"/>
      <c r="BD2770" s="159"/>
      <c r="BE2770" s="275"/>
      <c r="BF2770" s="521"/>
    </row>
    <row r="2771" spans="1:84">
      <c r="A2771" s="149"/>
      <c r="B2771" s="151"/>
      <c r="C2771" s="151"/>
      <c r="D2771" s="151"/>
      <c r="E2771" s="288"/>
      <c r="F2771" s="592"/>
      <c r="G2771" s="159"/>
      <c r="H2771" s="159"/>
      <c r="I2771" s="275"/>
      <c r="J2771" s="159"/>
      <c r="K2771" s="159"/>
      <c r="L2771" s="275"/>
      <c r="M2771" s="159"/>
      <c r="N2771" s="159"/>
      <c r="O2771" s="275"/>
      <c r="P2771" s="159"/>
      <c r="Q2771" s="159"/>
      <c r="R2771" s="275"/>
      <c r="S2771" s="500"/>
      <c r="T2771" s="275"/>
      <c r="U2771" s="275"/>
      <c r="V2771" s="275"/>
      <c r="W2771" s="275"/>
      <c r="X2771" s="275"/>
      <c r="Y2771" s="275"/>
      <c r="Z2771" s="275"/>
      <c r="AA2771" s="275"/>
      <c r="AB2771" s="275"/>
      <c r="AC2771" s="275"/>
      <c r="AD2771" s="275"/>
      <c r="AE2771" s="275"/>
      <c r="AF2771" s="500"/>
      <c r="AG2771" s="275"/>
      <c r="AH2771" s="275"/>
      <c r="AI2771" s="275"/>
      <c r="AJ2771" s="275"/>
      <c r="AK2771" s="275"/>
      <c r="AL2771" s="275"/>
      <c r="AM2771" s="275"/>
      <c r="AN2771" s="275"/>
      <c r="AO2771" s="275"/>
      <c r="AP2771" s="275"/>
      <c r="AQ2771" s="275"/>
      <c r="AR2771" s="275"/>
      <c r="AS2771" s="500"/>
      <c r="AT2771" s="275"/>
      <c r="AU2771" s="275"/>
      <c r="AV2771" s="275"/>
      <c r="AW2771" s="567"/>
      <c r="AX2771" s="567"/>
      <c r="AY2771" s="567"/>
      <c r="AZ2771" s="159"/>
      <c r="BA2771" s="159"/>
      <c r="BB2771" s="275"/>
      <c r="BC2771" s="159"/>
      <c r="BD2771" s="159"/>
      <c r="BE2771" s="275"/>
      <c r="BF2771" s="521"/>
    </row>
    <row r="2772" spans="1:84">
      <c r="A2772" s="149"/>
      <c r="B2772" s="151"/>
      <c r="C2772" s="151"/>
      <c r="D2772" s="151"/>
      <c r="E2772" s="288"/>
      <c r="F2772" s="592"/>
      <c r="G2772" s="159"/>
      <c r="H2772" s="159"/>
      <c r="I2772" s="275"/>
      <c r="J2772" s="159"/>
      <c r="K2772" s="159"/>
      <c r="L2772" s="275"/>
      <c r="M2772" s="159"/>
      <c r="N2772" s="159"/>
      <c r="O2772" s="275"/>
      <c r="P2772" s="159"/>
      <c r="Q2772" s="159"/>
      <c r="R2772" s="275"/>
      <c r="S2772" s="500"/>
      <c r="T2772" s="275"/>
      <c r="U2772" s="275"/>
      <c r="V2772" s="275"/>
      <c r="W2772" s="275"/>
      <c r="X2772" s="275"/>
      <c r="Y2772" s="275"/>
      <c r="Z2772" s="275"/>
      <c r="AA2772" s="275"/>
      <c r="AB2772" s="275"/>
      <c r="AC2772" s="275"/>
      <c r="AD2772" s="275"/>
      <c r="AE2772" s="275"/>
      <c r="AF2772" s="500"/>
      <c r="AG2772" s="275"/>
      <c r="AH2772" s="275"/>
      <c r="AI2772" s="275"/>
      <c r="AJ2772" s="275"/>
      <c r="AK2772" s="275"/>
      <c r="AL2772" s="275"/>
      <c r="AM2772" s="275"/>
      <c r="AN2772" s="275"/>
      <c r="AO2772" s="275"/>
      <c r="AP2772" s="275"/>
      <c r="AQ2772" s="275"/>
      <c r="AR2772" s="275"/>
      <c r="AS2772" s="500"/>
      <c r="AT2772" s="275"/>
      <c r="AU2772" s="275"/>
      <c r="AV2772" s="275"/>
      <c r="AW2772" s="567"/>
      <c r="AX2772" s="567"/>
      <c r="AY2772" s="567"/>
      <c r="AZ2772" s="159"/>
      <c r="BA2772" s="159"/>
      <c r="BB2772" s="275"/>
      <c r="BC2772" s="159"/>
      <c r="BD2772" s="159"/>
      <c r="BE2772" s="275"/>
      <c r="BF2772" s="521"/>
    </row>
    <row r="2773" spans="1:84">
      <c r="A2773" s="149" t="s">
        <v>737</v>
      </c>
      <c r="B2773" s="151" t="s">
        <v>1019</v>
      </c>
      <c r="C2773" s="151"/>
      <c r="D2773" s="151"/>
      <c r="E2773" s="374" t="s">
        <v>195</v>
      </c>
      <c r="F2773" s="592"/>
      <c r="G2773" s="159"/>
      <c r="H2773" s="159"/>
      <c r="I2773" s="275"/>
      <c r="J2773" s="159"/>
      <c r="K2773" s="159"/>
      <c r="L2773" s="275"/>
      <c r="M2773" s="159"/>
      <c r="N2773" s="159"/>
      <c r="O2773" s="275"/>
      <c r="P2773" s="159"/>
      <c r="Q2773" s="159"/>
      <c r="R2773" s="275"/>
      <c r="S2773" s="500"/>
      <c r="T2773" s="275"/>
      <c r="U2773" s="275"/>
      <c r="V2773" s="275"/>
      <c r="W2773" s="275"/>
      <c r="X2773" s="275"/>
      <c r="Y2773" s="275"/>
      <c r="Z2773" s="275"/>
      <c r="AA2773" s="275"/>
      <c r="AB2773" s="275"/>
      <c r="AC2773" s="275"/>
      <c r="AD2773" s="275"/>
      <c r="AE2773" s="275"/>
      <c r="AF2773" s="500"/>
      <c r="AG2773" s="275"/>
      <c r="AH2773" s="275"/>
      <c r="AI2773" s="275"/>
      <c r="AJ2773" s="275"/>
      <c r="AK2773" s="275"/>
      <c r="AL2773" s="275"/>
      <c r="AM2773" s="275"/>
      <c r="AN2773" s="275"/>
      <c r="AO2773" s="275"/>
      <c r="AP2773" s="275"/>
      <c r="AQ2773" s="275"/>
      <c r="AR2773" s="275"/>
      <c r="AS2773" s="500"/>
      <c r="AT2773" s="275"/>
      <c r="AU2773" s="275"/>
      <c r="AV2773" s="275"/>
      <c r="AW2773" s="567"/>
      <c r="AX2773" s="567"/>
      <c r="AY2773" s="567"/>
      <c r="AZ2773" s="159"/>
      <c r="BA2773" s="159"/>
      <c r="BB2773" s="275"/>
      <c r="BC2773" s="159"/>
      <c r="BD2773" s="159"/>
      <c r="BE2773" s="275"/>
      <c r="BF2773" s="521"/>
    </row>
    <row r="2774" spans="1:84">
      <c r="A2774" s="149"/>
      <c r="B2774" s="151"/>
      <c r="C2774" s="151"/>
      <c r="D2774" s="151"/>
      <c r="E2774" s="288" t="s">
        <v>77</v>
      </c>
      <c r="F2774" s="592">
        <v>30</v>
      </c>
      <c r="G2774" s="428"/>
      <c r="H2774" s="428">
        <v>27</v>
      </c>
      <c r="I2774" s="429">
        <f t="shared" ref="I2774:I2775" si="13895">SUM(G2774:H2774)</f>
        <v>27</v>
      </c>
      <c r="J2774" s="428"/>
      <c r="K2774" s="428">
        <v>11</v>
      </c>
      <c r="L2774" s="429">
        <f t="shared" ref="L2774:L2775" si="13896">SUM(J2774:K2774)</f>
        <v>11</v>
      </c>
      <c r="M2774" s="428"/>
      <c r="N2774" s="428">
        <v>2</v>
      </c>
      <c r="O2774" s="429">
        <f t="shared" ref="O2774:O2775" si="13897">SUM(M2774:N2774)</f>
        <v>2</v>
      </c>
      <c r="P2774" s="428"/>
      <c r="Q2774" s="428">
        <v>26</v>
      </c>
      <c r="R2774" s="429">
        <f t="shared" ref="R2774:R2775" si="13898">SUM(P2774:Q2774)</f>
        <v>26</v>
      </c>
      <c r="S2774" s="500"/>
      <c r="T2774" s="275"/>
      <c r="U2774" s="275">
        <v>5</v>
      </c>
      <c r="V2774" s="275">
        <f t="shared" ref="V2774:V2775" si="13899">SUM(T2774:U2774)</f>
        <v>5</v>
      </c>
      <c r="W2774" s="275"/>
      <c r="X2774" s="275"/>
      <c r="Y2774" s="275">
        <f t="shared" ref="Y2774:Y2775" si="13900">SUM(W2774:X2774)</f>
        <v>0</v>
      </c>
      <c r="Z2774" s="275"/>
      <c r="AA2774" s="275"/>
      <c r="AB2774" s="275">
        <f t="shared" ref="AB2774:AB2775" si="13901">SUM(Z2774:AA2774)</f>
        <v>0</v>
      </c>
      <c r="AC2774" s="275"/>
      <c r="AD2774" s="275"/>
      <c r="AE2774" s="275">
        <f t="shared" ref="AE2774:AE2775" si="13902">SUM(AC2774:AD2774)</f>
        <v>0</v>
      </c>
      <c r="AF2774" s="500"/>
      <c r="AG2774" s="275"/>
      <c r="AH2774" s="275"/>
      <c r="AI2774" s="275">
        <f t="shared" ref="AI2774:AI2775" si="13903">SUM(AG2774:AH2774)</f>
        <v>0</v>
      </c>
      <c r="AJ2774" s="275"/>
      <c r="AK2774" s="275"/>
      <c r="AL2774" s="275">
        <f t="shared" ref="AL2774:AL2775" si="13904">SUM(AJ2774:AK2774)</f>
        <v>0</v>
      </c>
      <c r="AM2774" s="275"/>
      <c r="AN2774" s="275"/>
      <c r="AO2774" s="275">
        <f t="shared" ref="AO2774:AO2775" si="13905">SUM(AM2774:AN2774)</f>
        <v>0</v>
      </c>
      <c r="AP2774" s="275"/>
      <c r="AQ2774" s="275"/>
      <c r="AR2774" s="275">
        <f t="shared" ref="AR2774:AR2775" si="13906">SUM(AP2774:AQ2774)</f>
        <v>0</v>
      </c>
      <c r="AS2774" s="500"/>
      <c r="AT2774" s="275"/>
      <c r="AU2774" s="275"/>
      <c r="AV2774" s="275">
        <f>SUM(AT2774:AU2774)</f>
        <v>0</v>
      </c>
      <c r="AW2774" s="567">
        <f t="shared" ref="AW2774:AW2775" si="13907">SUM(G2774,J2774,M2774,P2774,T2774,W2774,Z2774,AC2774,AG2774,AJ2774,AM2774,AP2774,AT2774)</f>
        <v>0</v>
      </c>
      <c r="AX2774" s="567">
        <f t="shared" ref="AX2774:AX2775" si="13908">SUM(H2774,K2774,N2774,Q2774,U2774,X2774,AA2774,AD2774,AH2774,AK2774,AN2774,AQ2774,AU2774)</f>
        <v>71</v>
      </c>
      <c r="AY2774" s="567">
        <f t="shared" ref="AY2774:AY2775" si="13909">SUM(I2774,L2774,O2774,R2774,V2774,Y2774,AB2774,AE2774,AI2774,AL2774,AO2774,AR2774,AV2774)</f>
        <v>71</v>
      </c>
      <c r="AZ2774" s="159"/>
      <c r="BA2774" s="159">
        <v>3</v>
      </c>
      <c r="BB2774" s="275">
        <f t="shared" ref="BB2774:BB2775" si="13910">SUM(AZ2774:BA2774)</f>
        <v>3</v>
      </c>
      <c r="BC2774" s="275"/>
      <c r="BD2774" s="275"/>
      <c r="BE2774" s="275">
        <f t="shared" ref="BE2774:BE2775" si="13911">SUM(BC2774:BD2774)</f>
        <v>0</v>
      </c>
      <c r="BF2774" s="521"/>
      <c r="BG2774" s="605">
        <f>SUM(F2774,S2774,AF2774,AS2774)</f>
        <v>30</v>
      </c>
      <c r="BH2774" s="533">
        <f>SUM(G2774,T2774,AG2774)</f>
        <v>0</v>
      </c>
      <c r="BI2774" s="533">
        <f t="shared" ref="BI2774:BI2775" si="13912">SUM(H2774,U2774,AH2774)</f>
        <v>32</v>
      </c>
      <c r="BJ2774" s="533">
        <f t="shared" ref="BJ2774:BJ2775" si="13913">SUM(I2774,V2774,AI2774)</f>
        <v>32</v>
      </c>
      <c r="BK2774" s="533">
        <f t="shared" ref="BK2774:BK2775" si="13914">SUM(J2774,W2774,AJ2774)</f>
        <v>0</v>
      </c>
      <c r="BL2774" s="533">
        <f t="shared" ref="BL2774:BL2775" si="13915">SUM(K2774,X2774,AK2774)</f>
        <v>11</v>
      </c>
      <c r="BM2774" s="533">
        <f t="shared" ref="BM2774:BM2775" si="13916">SUM(L2774,Y2774,AL2774)</f>
        <v>11</v>
      </c>
      <c r="BN2774" s="533">
        <f>SUM(M2774,Z2774,AM2774)</f>
        <v>0</v>
      </c>
      <c r="BO2774" s="533">
        <f t="shared" ref="BO2774:BO2775" si="13917">SUM(N2774,AA2774,AN2774)</f>
        <v>2</v>
      </c>
      <c r="BP2774" s="533">
        <f t="shared" ref="BP2774:BP2775" si="13918">SUM(O2774,AB2774,AO2774)</f>
        <v>2</v>
      </c>
      <c r="BQ2774" s="533">
        <f t="shared" ref="BQ2774:BQ2775" si="13919">SUM(P2774,AC2774,AP2774)</f>
        <v>0</v>
      </c>
      <c r="BR2774" s="533">
        <f t="shared" ref="BR2774:BR2775" si="13920">SUM(Q2774,AD2774,AQ2774)</f>
        <v>26</v>
      </c>
      <c r="BS2774" s="533">
        <f t="shared" ref="BS2774:BS2775" si="13921">SUM(R2774,AE2774,AR2774)</f>
        <v>26</v>
      </c>
      <c r="BT2774" s="533">
        <f>AT2774</f>
        <v>0</v>
      </c>
      <c r="BU2774" s="533">
        <f t="shared" ref="BU2774:BU2775" si="13922">AU2774</f>
        <v>0</v>
      </c>
      <c r="BV2774" s="533">
        <f t="shared" ref="BV2774:BV2775" si="13923">AV2774</f>
        <v>0</v>
      </c>
      <c r="BW2774" s="536">
        <f>SUM(BH2774,BK2774,BN2774,BQ2774,BT2774)</f>
        <v>0</v>
      </c>
      <c r="BX2774" s="536">
        <f t="shared" ref="BX2774:BX2775" si="13924">SUM(BI2774,BL2774,BO2774,BR2774,BU2774)</f>
        <v>71</v>
      </c>
      <c r="BY2774" s="536">
        <f t="shared" ref="BY2774:BY2775" si="13925">SUM(BJ2774,BM2774,BP2774,BS2774,BV2774)</f>
        <v>71</v>
      </c>
      <c r="BZ2774" t="s">
        <v>74</v>
      </c>
      <c r="CA2774" s="553">
        <f>AZ2774</f>
        <v>0</v>
      </c>
      <c r="CB2774" s="553">
        <f t="shared" ref="CB2774:CB2775" si="13926">BA2774</f>
        <v>3</v>
      </c>
      <c r="CC2774" s="553">
        <f t="shared" ref="CC2774:CC2775" si="13927">BB2774</f>
        <v>3</v>
      </c>
      <c r="CD2774" s="553">
        <f>BC2774</f>
        <v>0</v>
      </c>
      <c r="CE2774" s="553">
        <f t="shared" ref="CE2774:CE2775" si="13928">BD2774</f>
        <v>0</v>
      </c>
      <c r="CF2774" s="553">
        <f t="shared" ref="CF2774:CF2775" si="13929">BE2774</f>
        <v>0</v>
      </c>
    </row>
    <row r="2775" spans="1:84">
      <c r="A2775" s="149"/>
      <c r="B2775" s="151"/>
      <c r="C2775" s="151"/>
      <c r="D2775" s="151"/>
      <c r="E2775" s="288" t="s">
        <v>78</v>
      </c>
      <c r="F2775" s="592">
        <v>30</v>
      </c>
      <c r="G2775" s="428"/>
      <c r="H2775" s="428">
        <v>20</v>
      </c>
      <c r="I2775" s="429">
        <f t="shared" si="13895"/>
        <v>20</v>
      </c>
      <c r="J2775" s="428"/>
      <c r="K2775" s="428">
        <v>12</v>
      </c>
      <c r="L2775" s="429">
        <f t="shared" si="13896"/>
        <v>12</v>
      </c>
      <c r="M2775" s="428"/>
      <c r="N2775" s="428">
        <v>4</v>
      </c>
      <c r="O2775" s="429">
        <f t="shared" si="13897"/>
        <v>4</v>
      </c>
      <c r="P2775" s="428"/>
      <c r="Q2775" s="428">
        <v>26</v>
      </c>
      <c r="R2775" s="429">
        <f t="shared" si="13898"/>
        <v>26</v>
      </c>
      <c r="S2775" s="500"/>
      <c r="T2775" s="275"/>
      <c r="U2775" s="275">
        <v>7</v>
      </c>
      <c r="V2775" s="275">
        <f t="shared" si="13899"/>
        <v>7</v>
      </c>
      <c r="W2775" s="275"/>
      <c r="X2775" s="275"/>
      <c r="Y2775" s="275">
        <f t="shared" si="13900"/>
        <v>0</v>
      </c>
      <c r="Z2775" s="275"/>
      <c r="AA2775" s="275"/>
      <c r="AB2775" s="275">
        <f t="shared" si="13901"/>
        <v>0</v>
      </c>
      <c r="AC2775" s="275"/>
      <c r="AD2775" s="275"/>
      <c r="AE2775" s="275">
        <f t="shared" si="13902"/>
        <v>0</v>
      </c>
      <c r="AF2775" s="500"/>
      <c r="AG2775" s="275"/>
      <c r="AH2775" s="275"/>
      <c r="AI2775" s="275">
        <f t="shared" si="13903"/>
        <v>0</v>
      </c>
      <c r="AJ2775" s="275"/>
      <c r="AK2775" s="275"/>
      <c r="AL2775" s="275">
        <f t="shared" si="13904"/>
        <v>0</v>
      </c>
      <c r="AM2775" s="275"/>
      <c r="AN2775" s="275"/>
      <c r="AO2775" s="275">
        <f t="shared" si="13905"/>
        <v>0</v>
      </c>
      <c r="AP2775" s="275"/>
      <c r="AQ2775" s="275"/>
      <c r="AR2775" s="275">
        <f t="shared" si="13906"/>
        <v>0</v>
      </c>
      <c r="AS2775" s="500"/>
      <c r="AT2775" s="275"/>
      <c r="AU2775" s="275"/>
      <c r="AV2775" s="275">
        <f>SUM(AT2775:AU2775)</f>
        <v>0</v>
      </c>
      <c r="AW2775" s="567">
        <f t="shared" si="13907"/>
        <v>0</v>
      </c>
      <c r="AX2775" s="567">
        <f t="shared" si="13908"/>
        <v>69</v>
      </c>
      <c r="AY2775" s="567">
        <f t="shared" si="13909"/>
        <v>69</v>
      </c>
      <c r="AZ2775" s="159"/>
      <c r="BA2775" s="159">
        <v>5</v>
      </c>
      <c r="BB2775" s="275">
        <f t="shared" si="13910"/>
        <v>5</v>
      </c>
      <c r="BC2775" s="275"/>
      <c r="BD2775" s="275"/>
      <c r="BE2775" s="275">
        <f t="shared" si="13911"/>
        <v>0</v>
      </c>
      <c r="BF2775" s="521"/>
      <c r="BG2775" s="605">
        <f>SUM(F2775,S2775,AF2775,AS2775)</f>
        <v>30</v>
      </c>
      <c r="BH2775" s="533">
        <f>SUM(G2775,T2775,AG2775)</f>
        <v>0</v>
      </c>
      <c r="BI2775" s="533">
        <f t="shared" si="13912"/>
        <v>27</v>
      </c>
      <c r="BJ2775" s="533">
        <f t="shared" si="13913"/>
        <v>27</v>
      </c>
      <c r="BK2775" s="533">
        <f t="shared" si="13914"/>
        <v>0</v>
      </c>
      <c r="BL2775" s="533">
        <f t="shared" si="13915"/>
        <v>12</v>
      </c>
      <c r="BM2775" s="533">
        <f t="shared" si="13916"/>
        <v>12</v>
      </c>
      <c r="BN2775" s="533">
        <f>SUM(M2775,Z2775,AM2775)</f>
        <v>0</v>
      </c>
      <c r="BO2775" s="533">
        <f t="shared" si="13917"/>
        <v>4</v>
      </c>
      <c r="BP2775" s="533">
        <f t="shared" si="13918"/>
        <v>4</v>
      </c>
      <c r="BQ2775" s="533">
        <f t="shared" si="13919"/>
        <v>0</v>
      </c>
      <c r="BR2775" s="533">
        <f t="shared" si="13920"/>
        <v>26</v>
      </c>
      <c r="BS2775" s="533">
        <f t="shared" si="13921"/>
        <v>26</v>
      </c>
      <c r="BT2775" s="533">
        <f>AT2775</f>
        <v>0</v>
      </c>
      <c r="BU2775" s="533">
        <f t="shared" si="13922"/>
        <v>0</v>
      </c>
      <c r="BV2775" s="533">
        <f t="shared" si="13923"/>
        <v>0</v>
      </c>
      <c r="BW2775" s="536">
        <f>SUM(BH2775,BK2775,BN2775,BQ2775,BT2775)</f>
        <v>0</v>
      </c>
      <c r="BX2775" s="536">
        <f t="shared" si="13924"/>
        <v>69</v>
      </c>
      <c r="BY2775" s="536">
        <f t="shared" si="13925"/>
        <v>69</v>
      </c>
      <c r="BZ2775" t="s">
        <v>74</v>
      </c>
      <c r="CA2775" s="553">
        <f>AZ2775</f>
        <v>0</v>
      </c>
      <c r="CB2775" s="553">
        <f t="shared" si="13926"/>
        <v>5</v>
      </c>
      <c r="CC2775" s="553">
        <f t="shared" si="13927"/>
        <v>5</v>
      </c>
      <c r="CD2775" s="553">
        <f>BC2775</f>
        <v>0</v>
      </c>
      <c r="CE2775" s="553">
        <f t="shared" si="13928"/>
        <v>0</v>
      </c>
      <c r="CF2775" s="553">
        <f t="shared" si="13929"/>
        <v>0</v>
      </c>
    </row>
    <row r="2776" spans="1:84">
      <c r="A2776" s="149"/>
      <c r="B2776" s="151"/>
      <c r="C2776" s="151"/>
      <c r="D2776" s="151"/>
      <c r="E2776" s="288"/>
      <c r="F2776" s="592"/>
      <c r="G2776" s="159"/>
      <c r="H2776" s="159"/>
      <c r="I2776" s="275"/>
      <c r="J2776" s="159"/>
      <c r="K2776" s="159"/>
      <c r="L2776" s="275"/>
      <c r="M2776" s="159"/>
      <c r="N2776" s="159"/>
      <c r="O2776" s="275"/>
      <c r="P2776" s="159"/>
      <c r="Q2776" s="159"/>
      <c r="R2776" s="275"/>
      <c r="S2776" s="500"/>
      <c r="T2776" s="275"/>
      <c r="U2776" s="275"/>
      <c r="V2776" s="275"/>
      <c r="W2776" s="275"/>
      <c r="X2776" s="275"/>
      <c r="Y2776" s="275"/>
      <c r="Z2776" s="275"/>
      <c r="AA2776" s="275"/>
      <c r="AB2776" s="275"/>
      <c r="AC2776" s="275"/>
      <c r="AD2776" s="275"/>
      <c r="AE2776" s="275"/>
      <c r="AF2776" s="500"/>
      <c r="AG2776" s="275"/>
      <c r="AH2776" s="275"/>
      <c r="AI2776" s="275"/>
      <c r="AJ2776" s="275"/>
      <c r="AK2776" s="275"/>
      <c r="AL2776" s="275"/>
      <c r="AM2776" s="275"/>
      <c r="AN2776" s="275"/>
      <c r="AO2776" s="275"/>
      <c r="AP2776" s="275"/>
      <c r="AQ2776" s="275"/>
      <c r="AR2776" s="275"/>
      <c r="AS2776" s="500"/>
      <c r="AT2776" s="275"/>
      <c r="AU2776" s="275"/>
      <c r="AV2776" s="275"/>
      <c r="AW2776" s="567"/>
      <c r="AX2776" s="567"/>
      <c r="AY2776" s="567"/>
      <c r="AZ2776" s="159"/>
      <c r="BA2776" s="159"/>
      <c r="BB2776" s="275"/>
      <c r="BC2776" s="159"/>
      <c r="BD2776" s="159"/>
      <c r="BE2776" s="275"/>
      <c r="BF2776" s="521"/>
    </row>
    <row r="2777" spans="1:84">
      <c r="A2777" s="149" t="s">
        <v>281</v>
      </c>
      <c r="B2777" s="149" t="s">
        <v>237</v>
      </c>
      <c r="C2777" s="151"/>
      <c r="D2777" s="151"/>
      <c r="E2777" s="374" t="s">
        <v>195</v>
      </c>
      <c r="F2777" s="592"/>
      <c r="G2777" s="159"/>
      <c r="H2777" s="159"/>
      <c r="I2777" s="275"/>
      <c r="J2777" s="159"/>
      <c r="K2777" s="159"/>
      <c r="L2777" s="275"/>
      <c r="M2777" s="159"/>
      <c r="N2777" s="159"/>
      <c r="O2777" s="275"/>
      <c r="P2777" s="159"/>
      <c r="Q2777" s="159"/>
      <c r="R2777" s="275"/>
      <c r="S2777" s="500"/>
      <c r="T2777" s="275"/>
      <c r="U2777" s="275"/>
      <c r="V2777" s="275"/>
      <c r="W2777" s="275"/>
      <c r="X2777" s="275"/>
      <c r="Y2777" s="275"/>
      <c r="Z2777" s="275"/>
      <c r="AA2777" s="275"/>
      <c r="AB2777" s="275"/>
      <c r="AC2777" s="275"/>
      <c r="AD2777" s="275"/>
      <c r="AE2777" s="275"/>
      <c r="AF2777" s="500"/>
      <c r="AG2777" s="275"/>
      <c r="AH2777" s="275"/>
      <c r="AI2777" s="275"/>
      <c r="AJ2777" s="275"/>
      <c r="AK2777" s="275"/>
      <c r="AL2777" s="275"/>
      <c r="AM2777" s="275"/>
      <c r="AN2777" s="275"/>
      <c r="AO2777" s="275"/>
      <c r="AP2777" s="275"/>
      <c r="AQ2777" s="275"/>
      <c r="AR2777" s="275"/>
      <c r="AS2777" s="500"/>
      <c r="AT2777" s="275"/>
      <c r="AU2777" s="275"/>
      <c r="AV2777" s="275"/>
      <c r="AW2777" s="567"/>
      <c r="AX2777" s="567"/>
      <c r="AY2777" s="567"/>
      <c r="AZ2777" s="159"/>
      <c r="BA2777" s="159"/>
      <c r="BB2777" s="275"/>
      <c r="BC2777" s="159"/>
      <c r="BD2777" s="159"/>
      <c r="BE2777" s="275"/>
      <c r="BF2777" s="521"/>
    </row>
    <row r="2778" spans="1:84">
      <c r="A2778" s="149"/>
      <c r="B2778" s="151"/>
      <c r="C2778" s="151"/>
      <c r="D2778" s="151"/>
      <c r="E2778" s="288" t="s">
        <v>77</v>
      </c>
      <c r="F2778" s="592">
        <v>30</v>
      </c>
      <c r="G2778" s="159"/>
      <c r="H2778" s="159"/>
      <c r="I2778" s="275">
        <f t="shared" ref="I2778:I2779" si="13930">SUM(G2778:H2778)</f>
        <v>0</v>
      </c>
      <c r="J2778" s="159"/>
      <c r="K2778" s="159"/>
      <c r="L2778" s="275">
        <f t="shared" ref="L2778:L2779" si="13931">SUM(J2778:K2778)</f>
        <v>0</v>
      </c>
      <c r="M2778" s="159"/>
      <c r="N2778" s="159"/>
      <c r="O2778" s="275">
        <f t="shared" ref="O2778:O2779" si="13932">SUM(M2778:N2778)</f>
        <v>0</v>
      </c>
      <c r="P2778" s="159"/>
      <c r="Q2778" s="159"/>
      <c r="R2778" s="275">
        <f t="shared" ref="R2778:R2779" si="13933">SUM(P2778:Q2778)</f>
        <v>0</v>
      </c>
      <c r="S2778" s="500"/>
      <c r="T2778" s="275"/>
      <c r="U2778" s="275"/>
      <c r="V2778" s="275">
        <f t="shared" ref="V2778:V2779" si="13934">SUM(T2778:U2778)</f>
        <v>0</v>
      </c>
      <c r="W2778" s="275"/>
      <c r="X2778" s="275"/>
      <c r="Y2778" s="275">
        <f t="shared" ref="Y2778:Y2779" si="13935">SUM(W2778:X2778)</f>
        <v>0</v>
      </c>
      <c r="Z2778" s="275"/>
      <c r="AA2778" s="275"/>
      <c r="AB2778" s="275">
        <f t="shared" ref="AB2778:AB2779" si="13936">SUM(Z2778:AA2778)</f>
        <v>0</v>
      </c>
      <c r="AC2778" s="275"/>
      <c r="AD2778" s="275"/>
      <c r="AE2778" s="275">
        <f t="shared" ref="AE2778:AE2779" si="13937">SUM(AC2778:AD2778)</f>
        <v>0</v>
      </c>
      <c r="AF2778" s="500"/>
      <c r="AG2778" s="275"/>
      <c r="AH2778" s="275"/>
      <c r="AI2778" s="275">
        <f t="shared" ref="AI2778:AI2779" si="13938">SUM(AG2778:AH2778)</f>
        <v>0</v>
      </c>
      <c r="AJ2778" s="275"/>
      <c r="AK2778" s="275"/>
      <c r="AL2778" s="275">
        <f t="shared" ref="AL2778:AL2779" si="13939">SUM(AJ2778:AK2778)</f>
        <v>0</v>
      </c>
      <c r="AM2778" s="275"/>
      <c r="AN2778" s="275"/>
      <c r="AO2778" s="275">
        <f t="shared" ref="AO2778:AO2779" si="13940">SUM(AM2778:AN2778)</f>
        <v>0</v>
      </c>
      <c r="AP2778" s="275"/>
      <c r="AQ2778" s="275"/>
      <c r="AR2778" s="275">
        <f t="shared" ref="AR2778:AR2779" si="13941">SUM(AP2778:AQ2778)</f>
        <v>0</v>
      </c>
      <c r="AS2778" s="500"/>
      <c r="AT2778" s="275"/>
      <c r="AU2778" s="275"/>
      <c r="AV2778" s="275">
        <f>SUM(AT2778:AU2778)</f>
        <v>0</v>
      </c>
      <c r="AW2778" s="567">
        <f t="shared" ref="AW2778:AW2779" si="13942">SUM(G2778,J2778,M2778,P2778,T2778,W2778,Z2778,AC2778,AG2778,AJ2778,AM2778,AP2778,AT2778)</f>
        <v>0</v>
      </c>
      <c r="AX2778" s="567">
        <f t="shared" ref="AX2778:AX2779" si="13943">SUM(H2778,K2778,N2778,Q2778,U2778,X2778,AA2778,AD2778,AH2778,AK2778,AN2778,AQ2778,AU2778)</f>
        <v>0</v>
      </c>
      <c r="AY2778" s="567">
        <f t="shared" ref="AY2778:AY2779" si="13944">SUM(I2778,L2778,O2778,R2778,V2778,Y2778,AB2778,AE2778,AI2778,AL2778,AO2778,AR2778,AV2778)</f>
        <v>0</v>
      </c>
      <c r="AZ2778" s="159"/>
      <c r="BA2778" s="159"/>
      <c r="BB2778" s="275">
        <f t="shared" ref="BB2778:BB2779" si="13945">SUM(AZ2778:BA2778)</f>
        <v>0</v>
      </c>
      <c r="BC2778" s="275"/>
      <c r="BD2778" s="275"/>
      <c r="BE2778" s="275">
        <f t="shared" ref="BE2778:BE2779" si="13946">SUM(BC2778:BD2778)</f>
        <v>0</v>
      </c>
      <c r="BF2778" s="521"/>
      <c r="BG2778" s="605">
        <f>SUM(F2778,S2778,AF2778,AS2778)</f>
        <v>30</v>
      </c>
      <c r="BH2778" s="533">
        <f>SUM(G2778,T2778,AG2778)</f>
        <v>0</v>
      </c>
      <c r="BI2778" s="533">
        <f t="shared" ref="BI2778:BI2779" si="13947">SUM(H2778,U2778,AH2778)</f>
        <v>0</v>
      </c>
      <c r="BJ2778" s="533">
        <f t="shared" ref="BJ2778:BJ2779" si="13948">SUM(I2778,V2778,AI2778)</f>
        <v>0</v>
      </c>
      <c r="BK2778" s="533">
        <f t="shared" ref="BK2778:BK2779" si="13949">SUM(J2778,W2778,AJ2778)</f>
        <v>0</v>
      </c>
      <c r="BL2778" s="533">
        <f t="shared" ref="BL2778:BL2779" si="13950">SUM(K2778,X2778,AK2778)</f>
        <v>0</v>
      </c>
      <c r="BM2778" s="533">
        <f t="shared" ref="BM2778:BM2779" si="13951">SUM(L2778,Y2778,AL2778)</f>
        <v>0</v>
      </c>
      <c r="BN2778" s="533">
        <f>SUM(M2778,Z2778,AM2778)</f>
        <v>0</v>
      </c>
      <c r="BO2778" s="533">
        <f t="shared" ref="BO2778:BO2779" si="13952">SUM(N2778,AA2778,AN2778)</f>
        <v>0</v>
      </c>
      <c r="BP2778" s="533">
        <f t="shared" ref="BP2778:BP2779" si="13953">SUM(O2778,AB2778,AO2778)</f>
        <v>0</v>
      </c>
      <c r="BQ2778" s="533">
        <f t="shared" ref="BQ2778:BQ2779" si="13954">SUM(P2778,AC2778,AP2778)</f>
        <v>0</v>
      </c>
      <c r="BR2778" s="533">
        <f t="shared" ref="BR2778:BR2779" si="13955">SUM(Q2778,AD2778,AQ2778)</f>
        <v>0</v>
      </c>
      <c r="BS2778" s="533">
        <f t="shared" ref="BS2778:BS2779" si="13956">SUM(R2778,AE2778,AR2778)</f>
        <v>0</v>
      </c>
      <c r="BT2778" s="533">
        <f>AT2778</f>
        <v>0</v>
      </c>
      <c r="BU2778" s="533">
        <f t="shared" ref="BU2778:BU2779" si="13957">AU2778</f>
        <v>0</v>
      </c>
      <c r="BV2778" s="533">
        <f t="shared" ref="BV2778:BV2779" si="13958">AV2778</f>
        <v>0</v>
      </c>
      <c r="BW2778" s="536">
        <f>SUM(BH2778,BK2778,BN2778,BQ2778,BT2778)</f>
        <v>0</v>
      </c>
      <c r="BX2778" s="536">
        <f t="shared" ref="BX2778:BX2779" si="13959">SUM(BI2778,BL2778,BO2778,BR2778,BU2778)</f>
        <v>0</v>
      </c>
      <c r="BY2778" s="536">
        <f t="shared" ref="BY2778:BY2779" si="13960">SUM(BJ2778,BM2778,BP2778,BS2778,BV2778)</f>
        <v>0</v>
      </c>
      <c r="BZ2778" t="s">
        <v>74</v>
      </c>
      <c r="CA2778" s="553">
        <f>AZ2778</f>
        <v>0</v>
      </c>
      <c r="CB2778" s="553">
        <f t="shared" ref="CB2778:CB2779" si="13961">BA2778</f>
        <v>0</v>
      </c>
      <c r="CC2778" s="553">
        <f t="shared" ref="CC2778:CC2779" si="13962">BB2778</f>
        <v>0</v>
      </c>
      <c r="CD2778" s="553">
        <f>BC2778</f>
        <v>0</v>
      </c>
      <c r="CE2778" s="553">
        <f t="shared" ref="CE2778:CE2779" si="13963">BD2778</f>
        <v>0</v>
      </c>
      <c r="CF2778" s="553">
        <f t="shared" ref="CF2778:CF2779" si="13964">BE2778</f>
        <v>0</v>
      </c>
    </row>
    <row r="2779" spans="1:84">
      <c r="A2779" s="149"/>
      <c r="B2779" s="151"/>
      <c r="C2779" s="151"/>
      <c r="D2779" s="151"/>
      <c r="E2779" s="288" t="s">
        <v>78</v>
      </c>
      <c r="F2779" s="592">
        <v>30</v>
      </c>
      <c r="G2779" s="159"/>
      <c r="H2779" s="159"/>
      <c r="I2779" s="275">
        <f t="shared" si="13930"/>
        <v>0</v>
      </c>
      <c r="J2779" s="159"/>
      <c r="K2779" s="159"/>
      <c r="L2779" s="275">
        <f t="shared" si="13931"/>
        <v>0</v>
      </c>
      <c r="M2779" s="159"/>
      <c r="N2779" s="159"/>
      <c r="O2779" s="275">
        <f t="shared" si="13932"/>
        <v>0</v>
      </c>
      <c r="P2779" s="159"/>
      <c r="Q2779" s="159"/>
      <c r="R2779" s="275">
        <f t="shared" si="13933"/>
        <v>0</v>
      </c>
      <c r="S2779" s="500"/>
      <c r="T2779" s="275"/>
      <c r="U2779" s="275"/>
      <c r="V2779" s="275">
        <f t="shared" si="13934"/>
        <v>0</v>
      </c>
      <c r="W2779" s="275"/>
      <c r="X2779" s="275"/>
      <c r="Y2779" s="275">
        <f t="shared" si="13935"/>
        <v>0</v>
      </c>
      <c r="Z2779" s="275"/>
      <c r="AA2779" s="275"/>
      <c r="AB2779" s="275">
        <f t="shared" si="13936"/>
        <v>0</v>
      </c>
      <c r="AC2779" s="275"/>
      <c r="AD2779" s="275"/>
      <c r="AE2779" s="275">
        <f t="shared" si="13937"/>
        <v>0</v>
      </c>
      <c r="AF2779" s="500"/>
      <c r="AG2779" s="275"/>
      <c r="AH2779" s="275"/>
      <c r="AI2779" s="275">
        <f t="shared" si="13938"/>
        <v>0</v>
      </c>
      <c r="AJ2779" s="275"/>
      <c r="AK2779" s="275"/>
      <c r="AL2779" s="275">
        <f t="shared" si="13939"/>
        <v>0</v>
      </c>
      <c r="AM2779" s="275"/>
      <c r="AN2779" s="275"/>
      <c r="AO2779" s="275">
        <f t="shared" si="13940"/>
        <v>0</v>
      </c>
      <c r="AP2779" s="275"/>
      <c r="AQ2779" s="275"/>
      <c r="AR2779" s="275">
        <f t="shared" si="13941"/>
        <v>0</v>
      </c>
      <c r="AS2779" s="500"/>
      <c r="AT2779" s="275"/>
      <c r="AU2779" s="275"/>
      <c r="AV2779" s="275">
        <f>SUM(AT2779:AU2779)</f>
        <v>0</v>
      </c>
      <c r="AW2779" s="567">
        <f t="shared" si="13942"/>
        <v>0</v>
      </c>
      <c r="AX2779" s="567">
        <f t="shared" si="13943"/>
        <v>0</v>
      </c>
      <c r="AY2779" s="567">
        <f t="shared" si="13944"/>
        <v>0</v>
      </c>
      <c r="AZ2779" s="159"/>
      <c r="BA2779" s="159"/>
      <c r="BB2779" s="275">
        <f t="shared" si="13945"/>
        <v>0</v>
      </c>
      <c r="BC2779" s="275"/>
      <c r="BD2779" s="275"/>
      <c r="BE2779" s="275">
        <f t="shared" si="13946"/>
        <v>0</v>
      </c>
      <c r="BF2779" s="521"/>
      <c r="BG2779" s="605">
        <f>SUM(F2779,S2779,AF2779,AS2779)</f>
        <v>30</v>
      </c>
      <c r="BH2779" s="533">
        <f>SUM(G2779,T2779,AG2779)</f>
        <v>0</v>
      </c>
      <c r="BI2779" s="533">
        <f t="shared" si="13947"/>
        <v>0</v>
      </c>
      <c r="BJ2779" s="533">
        <f t="shared" si="13948"/>
        <v>0</v>
      </c>
      <c r="BK2779" s="533">
        <f t="shared" si="13949"/>
        <v>0</v>
      </c>
      <c r="BL2779" s="533">
        <f t="shared" si="13950"/>
        <v>0</v>
      </c>
      <c r="BM2779" s="533">
        <f t="shared" si="13951"/>
        <v>0</v>
      </c>
      <c r="BN2779" s="533">
        <f>SUM(M2779,Z2779,AM2779)</f>
        <v>0</v>
      </c>
      <c r="BO2779" s="533">
        <f t="shared" si="13952"/>
        <v>0</v>
      </c>
      <c r="BP2779" s="533">
        <f t="shared" si="13953"/>
        <v>0</v>
      </c>
      <c r="BQ2779" s="533">
        <f t="shared" si="13954"/>
        <v>0</v>
      </c>
      <c r="BR2779" s="533">
        <f t="shared" si="13955"/>
        <v>0</v>
      </c>
      <c r="BS2779" s="533">
        <f t="shared" si="13956"/>
        <v>0</v>
      </c>
      <c r="BT2779" s="533">
        <f>AT2779</f>
        <v>0</v>
      </c>
      <c r="BU2779" s="533">
        <f t="shared" si="13957"/>
        <v>0</v>
      </c>
      <c r="BV2779" s="533">
        <f t="shared" si="13958"/>
        <v>0</v>
      </c>
      <c r="BW2779" s="536">
        <f>SUM(BH2779,BK2779,BN2779,BQ2779,BT2779)</f>
        <v>0</v>
      </c>
      <c r="BX2779" s="536">
        <f t="shared" si="13959"/>
        <v>0</v>
      </c>
      <c r="BY2779" s="536">
        <f t="shared" si="13960"/>
        <v>0</v>
      </c>
      <c r="BZ2779" t="s">
        <v>74</v>
      </c>
      <c r="CA2779" s="553">
        <f>AZ2779</f>
        <v>0</v>
      </c>
      <c r="CB2779" s="553">
        <f t="shared" si="13961"/>
        <v>0</v>
      </c>
      <c r="CC2779" s="553">
        <f t="shared" si="13962"/>
        <v>0</v>
      </c>
      <c r="CD2779" s="553">
        <f>BC2779</f>
        <v>0</v>
      </c>
      <c r="CE2779" s="553">
        <f t="shared" si="13963"/>
        <v>0</v>
      </c>
      <c r="CF2779" s="553">
        <f t="shared" si="13964"/>
        <v>0</v>
      </c>
    </row>
    <row r="2780" spans="1:84">
      <c r="A2780" s="149"/>
      <c r="B2780" s="151"/>
      <c r="C2780" s="151"/>
      <c r="D2780" s="151"/>
      <c r="E2780" s="288"/>
      <c r="F2780" s="592"/>
      <c r="G2780" s="159"/>
      <c r="H2780" s="159"/>
      <c r="I2780" s="275"/>
      <c r="J2780" s="159"/>
      <c r="K2780" s="159"/>
      <c r="L2780" s="275"/>
      <c r="M2780" s="159"/>
      <c r="N2780" s="159"/>
      <c r="O2780" s="275"/>
      <c r="P2780" s="159"/>
      <c r="Q2780" s="159"/>
      <c r="R2780" s="275"/>
      <c r="S2780" s="500"/>
      <c r="T2780" s="275"/>
      <c r="U2780" s="275"/>
      <c r="V2780" s="275"/>
      <c r="W2780" s="275"/>
      <c r="X2780" s="275"/>
      <c r="Y2780" s="275"/>
      <c r="Z2780" s="275"/>
      <c r="AA2780" s="275"/>
      <c r="AB2780" s="275"/>
      <c r="AC2780" s="275"/>
      <c r="AD2780" s="275"/>
      <c r="AE2780" s="275"/>
      <c r="AF2780" s="500"/>
      <c r="AG2780" s="275"/>
      <c r="AH2780" s="275"/>
      <c r="AI2780" s="275"/>
      <c r="AJ2780" s="275"/>
      <c r="AK2780" s="275"/>
      <c r="AL2780" s="275"/>
      <c r="AM2780" s="275"/>
      <c r="AN2780" s="275"/>
      <c r="AO2780" s="275"/>
      <c r="AP2780" s="275"/>
      <c r="AQ2780" s="275"/>
      <c r="AR2780" s="275"/>
      <c r="AS2780" s="500"/>
      <c r="AT2780" s="275"/>
      <c r="AU2780" s="275"/>
      <c r="AV2780" s="275"/>
      <c r="AW2780" s="567"/>
      <c r="AX2780" s="567"/>
      <c r="AY2780" s="567"/>
      <c r="AZ2780" s="159"/>
      <c r="BA2780" s="159"/>
      <c r="BB2780" s="275"/>
      <c r="BC2780" s="159"/>
      <c r="BD2780" s="159"/>
      <c r="BE2780" s="275"/>
      <c r="BF2780" s="521"/>
    </row>
    <row r="2781" spans="1:84">
      <c r="A2781" s="149" t="s">
        <v>281</v>
      </c>
      <c r="B2781" s="149" t="s">
        <v>163</v>
      </c>
      <c r="C2781" s="151"/>
      <c r="D2781" s="151"/>
      <c r="E2781" s="374" t="s">
        <v>195</v>
      </c>
      <c r="F2781" s="592"/>
      <c r="G2781" s="159"/>
      <c r="H2781" s="159"/>
      <c r="I2781" s="275"/>
      <c r="J2781" s="159"/>
      <c r="K2781" s="159"/>
      <c r="L2781" s="275"/>
      <c r="M2781" s="159"/>
      <c r="N2781" s="159"/>
      <c r="O2781" s="275"/>
      <c r="P2781" s="159"/>
      <c r="Q2781" s="159"/>
      <c r="R2781" s="275"/>
      <c r="S2781" s="500"/>
      <c r="T2781" s="275"/>
      <c r="U2781" s="275"/>
      <c r="V2781" s="275"/>
      <c r="W2781" s="275"/>
      <c r="X2781" s="275"/>
      <c r="Y2781" s="275"/>
      <c r="Z2781" s="275"/>
      <c r="AA2781" s="275"/>
      <c r="AB2781" s="275"/>
      <c r="AC2781" s="275"/>
      <c r="AD2781" s="275"/>
      <c r="AE2781" s="275"/>
      <c r="AF2781" s="500"/>
      <c r="AG2781" s="275"/>
      <c r="AH2781" s="275"/>
      <c r="AI2781" s="275"/>
      <c r="AJ2781" s="275"/>
      <c r="AK2781" s="275"/>
      <c r="AL2781" s="275"/>
      <c r="AM2781" s="275"/>
      <c r="AN2781" s="275"/>
      <c r="AO2781" s="275"/>
      <c r="AP2781" s="275"/>
      <c r="AQ2781" s="275"/>
      <c r="AR2781" s="275"/>
      <c r="AS2781" s="500"/>
      <c r="AT2781" s="275"/>
      <c r="AU2781" s="275"/>
      <c r="AV2781" s="275"/>
      <c r="AW2781" s="567"/>
      <c r="AX2781" s="567"/>
      <c r="AY2781" s="567"/>
      <c r="AZ2781" s="159"/>
      <c r="BA2781" s="159"/>
      <c r="BB2781" s="275"/>
      <c r="BC2781" s="159"/>
      <c r="BD2781" s="159"/>
      <c r="BE2781" s="275"/>
      <c r="BF2781" s="521"/>
    </row>
    <row r="2782" spans="1:84">
      <c r="A2782" s="149"/>
      <c r="B2782" s="151"/>
      <c r="C2782" s="151"/>
      <c r="D2782" s="151"/>
      <c r="E2782" s="288" t="s">
        <v>77</v>
      </c>
      <c r="F2782" s="592">
        <v>30</v>
      </c>
      <c r="G2782" s="159"/>
      <c r="H2782" s="159"/>
      <c r="I2782" s="275">
        <f t="shared" ref="I2782:I2783" si="13965">SUM(G2782:H2782)</f>
        <v>0</v>
      </c>
      <c r="J2782" s="159"/>
      <c r="K2782" s="159"/>
      <c r="L2782" s="275">
        <f t="shared" ref="L2782:L2783" si="13966">SUM(J2782:K2782)</f>
        <v>0</v>
      </c>
      <c r="M2782" s="159"/>
      <c r="N2782" s="159"/>
      <c r="O2782" s="275">
        <f t="shared" ref="O2782:O2783" si="13967">SUM(M2782:N2782)</f>
        <v>0</v>
      </c>
      <c r="P2782" s="159"/>
      <c r="Q2782" s="159"/>
      <c r="R2782" s="275">
        <f t="shared" ref="R2782:R2783" si="13968">SUM(P2782:Q2782)</f>
        <v>0</v>
      </c>
      <c r="S2782" s="500"/>
      <c r="T2782" s="275"/>
      <c r="U2782" s="275"/>
      <c r="V2782" s="275">
        <f t="shared" ref="V2782:V2783" si="13969">SUM(T2782:U2782)</f>
        <v>0</v>
      </c>
      <c r="W2782" s="275"/>
      <c r="X2782" s="275"/>
      <c r="Y2782" s="275">
        <f t="shared" ref="Y2782:Y2783" si="13970">SUM(W2782:X2782)</f>
        <v>0</v>
      </c>
      <c r="Z2782" s="275"/>
      <c r="AA2782" s="275"/>
      <c r="AB2782" s="275">
        <f t="shared" ref="AB2782:AB2783" si="13971">SUM(Z2782:AA2782)</f>
        <v>0</v>
      </c>
      <c r="AC2782" s="275"/>
      <c r="AD2782" s="275"/>
      <c r="AE2782" s="275">
        <f t="shared" ref="AE2782:AE2783" si="13972">SUM(AC2782:AD2782)</f>
        <v>0</v>
      </c>
      <c r="AF2782" s="500"/>
      <c r="AG2782" s="275"/>
      <c r="AH2782" s="275"/>
      <c r="AI2782" s="275">
        <f t="shared" ref="AI2782:AI2783" si="13973">SUM(AG2782:AH2782)</f>
        <v>0</v>
      </c>
      <c r="AJ2782" s="275"/>
      <c r="AK2782" s="275"/>
      <c r="AL2782" s="275">
        <f t="shared" ref="AL2782:AL2783" si="13974">SUM(AJ2782:AK2782)</f>
        <v>0</v>
      </c>
      <c r="AM2782" s="275"/>
      <c r="AN2782" s="275"/>
      <c r="AO2782" s="275">
        <f t="shared" ref="AO2782:AO2783" si="13975">SUM(AM2782:AN2782)</f>
        <v>0</v>
      </c>
      <c r="AP2782" s="275"/>
      <c r="AQ2782" s="275"/>
      <c r="AR2782" s="275">
        <f t="shared" ref="AR2782:AR2783" si="13976">SUM(AP2782:AQ2782)</f>
        <v>0</v>
      </c>
      <c r="AS2782" s="500"/>
      <c r="AT2782" s="275"/>
      <c r="AU2782" s="275"/>
      <c r="AV2782" s="275">
        <f>SUM(AT2782:AU2782)</f>
        <v>0</v>
      </c>
      <c r="AW2782" s="567">
        <f t="shared" ref="AW2782:AW2783" si="13977">SUM(G2782,J2782,M2782,P2782,T2782,W2782,Z2782,AC2782,AG2782,AJ2782,AM2782,AP2782,AT2782)</f>
        <v>0</v>
      </c>
      <c r="AX2782" s="567">
        <f t="shared" ref="AX2782:AX2783" si="13978">SUM(H2782,K2782,N2782,Q2782,U2782,X2782,AA2782,AD2782,AH2782,AK2782,AN2782,AQ2782,AU2782)</f>
        <v>0</v>
      </c>
      <c r="AY2782" s="567">
        <f t="shared" ref="AY2782:AY2783" si="13979">SUM(I2782,L2782,O2782,R2782,V2782,Y2782,AB2782,AE2782,AI2782,AL2782,AO2782,AR2782,AV2782)</f>
        <v>0</v>
      </c>
      <c r="AZ2782" s="159"/>
      <c r="BA2782" s="159"/>
      <c r="BB2782" s="275">
        <f t="shared" ref="BB2782:BB2783" si="13980">SUM(AZ2782:BA2782)</f>
        <v>0</v>
      </c>
      <c r="BC2782" s="275"/>
      <c r="BD2782" s="275"/>
      <c r="BE2782" s="275">
        <f t="shared" ref="BE2782:BE2783" si="13981">SUM(BC2782:BD2782)</f>
        <v>0</v>
      </c>
      <c r="BF2782" s="521"/>
      <c r="BG2782" s="605">
        <f>SUM(F2782,S2782,AF2782,AS2782)</f>
        <v>30</v>
      </c>
      <c r="BH2782" s="533">
        <f>SUM(G2782,T2782,AG2782)</f>
        <v>0</v>
      </c>
      <c r="BI2782" s="533">
        <f t="shared" ref="BI2782:BI2783" si="13982">SUM(H2782,U2782,AH2782)</f>
        <v>0</v>
      </c>
      <c r="BJ2782" s="533">
        <f t="shared" ref="BJ2782:BJ2783" si="13983">SUM(I2782,V2782,AI2782)</f>
        <v>0</v>
      </c>
      <c r="BK2782" s="533">
        <f t="shared" ref="BK2782:BK2783" si="13984">SUM(J2782,W2782,AJ2782)</f>
        <v>0</v>
      </c>
      <c r="BL2782" s="533">
        <f t="shared" ref="BL2782:BL2783" si="13985">SUM(K2782,X2782,AK2782)</f>
        <v>0</v>
      </c>
      <c r="BM2782" s="533">
        <f t="shared" ref="BM2782:BM2783" si="13986">SUM(L2782,Y2782,AL2782)</f>
        <v>0</v>
      </c>
      <c r="BN2782" s="533">
        <f>SUM(M2782,Z2782,AM2782)</f>
        <v>0</v>
      </c>
      <c r="BO2782" s="533">
        <f t="shared" ref="BO2782:BO2783" si="13987">SUM(N2782,AA2782,AN2782)</f>
        <v>0</v>
      </c>
      <c r="BP2782" s="533">
        <f t="shared" ref="BP2782:BP2783" si="13988">SUM(O2782,AB2782,AO2782)</f>
        <v>0</v>
      </c>
      <c r="BQ2782" s="533">
        <f t="shared" ref="BQ2782:BQ2783" si="13989">SUM(P2782,AC2782,AP2782)</f>
        <v>0</v>
      </c>
      <c r="BR2782" s="533">
        <f t="shared" ref="BR2782:BR2783" si="13990">SUM(Q2782,AD2782,AQ2782)</f>
        <v>0</v>
      </c>
      <c r="BS2782" s="533">
        <f t="shared" ref="BS2782:BS2783" si="13991">SUM(R2782,AE2782,AR2782)</f>
        <v>0</v>
      </c>
      <c r="BT2782" s="533">
        <f>AT2782</f>
        <v>0</v>
      </c>
      <c r="BU2782" s="533">
        <f t="shared" ref="BU2782:BU2783" si="13992">AU2782</f>
        <v>0</v>
      </c>
      <c r="BV2782" s="533">
        <f t="shared" ref="BV2782:BV2783" si="13993">AV2782</f>
        <v>0</v>
      </c>
      <c r="BW2782" s="536">
        <f>SUM(BH2782,BK2782,BN2782,BQ2782,BT2782)</f>
        <v>0</v>
      </c>
      <c r="BX2782" s="536">
        <f t="shared" ref="BX2782:BX2783" si="13994">SUM(BI2782,BL2782,BO2782,BR2782,BU2782)</f>
        <v>0</v>
      </c>
      <c r="BY2782" s="536">
        <f t="shared" ref="BY2782:BY2783" si="13995">SUM(BJ2782,BM2782,BP2782,BS2782,BV2782)</f>
        <v>0</v>
      </c>
      <c r="BZ2782" t="s">
        <v>74</v>
      </c>
      <c r="CA2782" s="553">
        <f>AZ2782</f>
        <v>0</v>
      </c>
      <c r="CB2782" s="553">
        <f t="shared" ref="CB2782:CB2783" si="13996">BA2782</f>
        <v>0</v>
      </c>
      <c r="CC2782" s="553">
        <f t="shared" ref="CC2782:CC2783" si="13997">BB2782</f>
        <v>0</v>
      </c>
      <c r="CD2782" s="553">
        <f>BC2782</f>
        <v>0</v>
      </c>
      <c r="CE2782" s="553">
        <f t="shared" ref="CE2782:CE2783" si="13998">BD2782</f>
        <v>0</v>
      </c>
      <c r="CF2782" s="553">
        <f t="shared" ref="CF2782:CF2783" si="13999">BE2782</f>
        <v>0</v>
      </c>
    </row>
    <row r="2783" spans="1:84">
      <c r="A2783" s="149"/>
      <c r="B2783" s="151"/>
      <c r="C2783" s="151"/>
      <c r="D2783" s="151"/>
      <c r="E2783" s="288" t="s">
        <v>78</v>
      </c>
      <c r="F2783" s="592">
        <v>30</v>
      </c>
      <c r="G2783" s="159"/>
      <c r="H2783" s="159"/>
      <c r="I2783" s="275">
        <f t="shared" si="13965"/>
        <v>0</v>
      </c>
      <c r="J2783" s="159"/>
      <c r="K2783" s="159"/>
      <c r="L2783" s="275">
        <f t="shared" si="13966"/>
        <v>0</v>
      </c>
      <c r="M2783" s="159"/>
      <c r="N2783" s="159"/>
      <c r="O2783" s="275">
        <f t="shared" si="13967"/>
        <v>0</v>
      </c>
      <c r="P2783" s="159"/>
      <c r="Q2783" s="159"/>
      <c r="R2783" s="275">
        <f t="shared" si="13968"/>
        <v>0</v>
      </c>
      <c r="S2783" s="500"/>
      <c r="T2783" s="275"/>
      <c r="U2783" s="275"/>
      <c r="V2783" s="275">
        <f t="shared" si="13969"/>
        <v>0</v>
      </c>
      <c r="W2783" s="275"/>
      <c r="X2783" s="275"/>
      <c r="Y2783" s="275">
        <f t="shared" si="13970"/>
        <v>0</v>
      </c>
      <c r="Z2783" s="275"/>
      <c r="AA2783" s="275"/>
      <c r="AB2783" s="275">
        <f t="shared" si="13971"/>
        <v>0</v>
      </c>
      <c r="AC2783" s="275"/>
      <c r="AD2783" s="275"/>
      <c r="AE2783" s="275">
        <f t="shared" si="13972"/>
        <v>0</v>
      </c>
      <c r="AF2783" s="500"/>
      <c r="AG2783" s="275"/>
      <c r="AH2783" s="275"/>
      <c r="AI2783" s="275">
        <f t="shared" si="13973"/>
        <v>0</v>
      </c>
      <c r="AJ2783" s="275"/>
      <c r="AK2783" s="275"/>
      <c r="AL2783" s="275">
        <f t="shared" si="13974"/>
        <v>0</v>
      </c>
      <c r="AM2783" s="275"/>
      <c r="AN2783" s="275"/>
      <c r="AO2783" s="275">
        <f t="shared" si="13975"/>
        <v>0</v>
      </c>
      <c r="AP2783" s="275"/>
      <c r="AQ2783" s="275"/>
      <c r="AR2783" s="275">
        <f t="shared" si="13976"/>
        <v>0</v>
      </c>
      <c r="AS2783" s="500"/>
      <c r="AT2783" s="275"/>
      <c r="AU2783" s="275"/>
      <c r="AV2783" s="275">
        <f>SUM(AT2783:AU2783)</f>
        <v>0</v>
      </c>
      <c r="AW2783" s="567">
        <f t="shared" si="13977"/>
        <v>0</v>
      </c>
      <c r="AX2783" s="567">
        <f t="shared" si="13978"/>
        <v>0</v>
      </c>
      <c r="AY2783" s="567">
        <f t="shared" si="13979"/>
        <v>0</v>
      </c>
      <c r="AZ2783" s="159"/>
      <c r="BA2783" s="159"/>
      <c r="BB2783" s="275">
        <f t="shared" si="13980"/>
        <v>0</v>
      </c>
      <c r="BC2783" s="275"/>
      <c r="BD2783" s="275"/>
      <c r="BE2783" s="275">
        <f t="shared" si="13981"/>
        <v>0</v>
      </c>
      <c r="BF2783" s="521"/>
      <c r="BG2783" s="605">
        <f>SUM(F2783,S2783,AF2783,AS2783)</f>
        <v>30</v>
      </c>
      <c r="BH2783" s="533">
        <f>SUM(G2783,T2783,AG2783)</f>
        <v>0</v>
      </c>
      <c r="BI2783" s="533">
        <f t="shared" si="13982"/>
        <v>0</v>
      </c>
      <c r="BJ2783" s="533">
        <f t="shared" si="13983"/>
        <v>0</v>
      </c>
      <c r="BK2783" s="533">
        <f t="shared" si="13984"/>
        <v>0</v>
      </c>
      <c r="BL2783" s="533">
        <f t="shared" si="13985"/>
        <v>0</v>
      </c>
      <c r="BM2783" s="533">
        <f t="shared" si="13986"/>
        <v>0</v>
      </c>
      <c r="BN2783" s="533">
        <f>SUM(M2783,Z2783,AM2783)</f>
        <v>0</v>
      </c>
      <c r="BO2783" s="533">
        <f t="shared" si="13987"/>
        <v>0</v>
      </c>
      <c r="BP2783" s="533">
        <f t="shared" si="13988"/>
        <v>0</v>
      </c>
      <c r="BQ2783" s="533">
        <f t="shared" si="13989"/>
        <v>0</v>
      </c>
      <c r="BR2783" s="533">
        <f t="shared" si="13990"/>
        <v>0</v>
      </c>
      <c r="BS2783" s="533">
        <f t="shared" si="13991"/>
        <v>0</v>
      </c>
      <c r="BT2783" s="533">
        <f>AT2783</f>
        <v>0</v>
      </c>
      <c r="BU2783" s="533">
        <f t="shared" si="13992"/>
        <v>0</v>
      </c>
      <c r="BV2783" s="533">
        <f t="shared" si="13993"/>
        <v>0</v>
      </c>
      <c r="BW2783" s="536">
        <f>SUM(BH2783,BK2783,BN2783,BQ2783,BT2783)</f>
        <v>0</v>
      </c>
      <c r="BX2783" s="536">
        <f t="shared" si="13994"/>
        <v>0</v>
      </c>
      <c r="BY2783" s="536">
        <f t="shared" si="13995"/>
        <v>0</v>
      </c>
      <c r="BZ2783" t="s">
        <v>74</v>
      </c>
      <c r="CA2783" s="553">
        <f>AZ2783</f>
        <v>0</v>
      </c>
      <c r="CB2783" s="553">
        <f t="shared" si="13996"/>
        <v>0</v>
      </c>
      <c r="CC2783" s="553">
        <f t="shared" si="13997"/>
        <v>0</v>
      </c>
      <c r="CD2783" s="553">
        <f>BC2783</f>
        <v>0</v>
      </c>
      <c r="CE2783" s="553">
        <f t="shared" si="13998"/>
        <v>0</v>
      </c>
      <c r="CF2783" s="553">
        <f t="shared" si="13999"/>
        <v>0</v>
      </c>
    </row>
    <row r="2784" spans="1:84">
      <c r="A2784" s="149"/>
      <c r="B2784" s="151"/>
      <c r="C2784" s="151"/>
      <c r="D2784" s="151"/>
      <c r="E2784" s="288"/>
      <c r="F2784" s="592"/>
      <c r="G2784" s="159"/>
      <c r="H2784" s="159"/>
      <c r="I2784" s="275"/>
      <c r="J2784" s="159"/>
      <c r="K2784" s="159"/>
      <c r="L2784" s="275"/>
      <c r="M2784" s="159"/>
      <c r="N2784" s="159"/>
      <c r="O2784" s="275"/>
      <c r="P2784" s="159"/>
      <c r="Q2784" s="159"/>
      <c r="R2784" s="275"/>
      <c r="S2784" s="500"/>
      <c r="T2784" s="275"/>
      <c r="U2784" s="275"/>
      <c r="V2784" s="275"/>
      <c r="W2784" s="275"/>
      <c r="X2784" s="275"/>
      <c r="Y2784" s="275"/>
      <c r="Z2784" s="275"/>
      <c r="AA2784" s="275"/>
      <c r="AB2784" s="275"/>
      <c r="AC2784" s="275"/>
      <c r="AD2784" s="275"/>
      <c r="AE2784" s="275"/>
      <c r="AF2784" s="500"/>
      <c r="AG2784" s="275"/>
      <c r="AH2784" s="275"/>
      <c r="AI2784" s="275"/>
      <c r="AJ2784" s="275"/>
      <c r="AK2784" s="275"/>
      <c r="AL2784" s="275"/>
      <c r="AM2784" s="275"/>
      <c r="AN2784" s="275"/>
      <c r="AO2784" s="275"/>
      <c r="AP2784" s="275"/>
      <c r="AQ2784" s="275"/>
      <c r="AR2784" s="275"/>
      <c r="AS2784" s="500"/>
      <c r="AT2784" s="275"/>
      <c r="AU2784" s="275"/>
      <c r="AV2784" s="275"/>
      <c r="AW2784" s="567"/>
      <c r="AX2784" s="567"/>
      <c r="AY2784" s="567"/>
      <c r="AZ2784" s="159"/>
      <c r="BA2784" s="159"/>
      <c r="BB2784" s="275"/>
      <c r="BC2784" s="159"/>
      <c r="BD2784" s="159"/>
      <c r="BE2784" s="275"/>
      <c r="BF2784" s="521"/>
    </row>
    <row r="2785" spans="1:84">
      <c r="A2785" s="149" t="s">
        <v>281</v>
      </c>
      <c r="B2785" s="149" t="s">
        <v>159</v>
      </c>
      <c r="C2785" s="151"/>
      <c r="D2785" s="151"/>
      <c r="E2785" s="374" t="s">
        <v>189</v>
      </c>
      <c r="F2785" s="592"/>
      <c r="G2785" s="159"/>
      <c r="H2785" s="159"/>
      <c r="I2785" s="275"/>
      <c r="J2785" s="159"/>
      <c r="K2785" s="159"/>
      <c r="L2785" s="275"/>
      <c r="M2785" s="159"/>
      <c r="N2785" s="159"/>
      <c r="O2785" s="275"/>
      <c r="P2785" s="159"/>
      <c r="Q2785" s="159"/>
      <c r="R2785" s="275"/>
      <c r="S2785" s="500"/>
      <c r="T2785" s="275"/>
      <c r="U2785" s="275"/>
      <c r="V2785" s="275"/>
      <c r="W2785" s="275"/>
      <c r="X2785" s="275"/>
      <c r="Y2785" s="275"/>
      <c r="Z2785" s="275"/>
      <c r="AA2785" s="275"/>
      <c r="AB2785" s="275"/>
      <c r="AC2785" s="275"/>
      <c r="AD2785" s="275"/>
      <c r="AE2785" s="275"/>
      <c r="AF2785" s="500"/>
      <c r="AG2785" s="275"/>
      <c r="AH2785" s="275"/>
      <c r="AI2785" s="275"/>
      <c r="AJ2785" s="275"/>
      <c r="AK2785" s="275"/>
      <c r="AL2785" s="275"/>
      <c r="AM2785" s="275"/>
      <c r="AN2785" s="275"/>
      <c r="AO2785" s="275"/>
      <c r="AP2785" s="275"/>
      <c r="AQ2785" s="275"/>
      <c r="AR2785" s="275"/>
      <c r="AS2785" s="500"/>
      <c r="AT2785" s="275"/>
      <c r="AU2785" s="275"/>
      <c r="AV2785" s="275"/>
      <c r="AW2785" s="567"/>
      <c r="AX2785" s="567"/>
      <c r="AY2785" s="567"/>
      <c r="AZ2785" s="159"/>
      <c r="BA2785" s="159"/>
      <c r="BB2785" s="275"/>
      <c r="BC2785" s="159"/>
      <c r="BD2785" s="159"/>
      <c r="BE2785" s="275"/>
      <c r="BF2785" s="521"/>
    </row>
    <row r="2786" spans="1:84" s="430" customFormat="1">
      <c r="A2786" s="424"/>
      <c r="B2786" s="425"/>
      <c r="C2786" s="425"/>
      <c r="D2786" s="425"/>
      <c r="E2786" s="431" t="s">
        <v>77</v>
      </c>
      <c r="F2786" s="592">
        <v>30</v>
      </c>
      <c r="G2786" s="159"/>
      <c r="H2786" s="159"/>
      <c r="I2786" s="275">
        <f t="shared" ref="I2786:I2787" si="14000">SUM(G2786:H2786)</f>
        <v>0</v>
      </c>
      <c r="J2786" s="159"/>
      <c r="K2786" s="159"/>
      <c r="L2786" s="275">
        <f t="shared" ref="L2786:L2787" si="14001">SUM(J2786:K2786)</f>
        <v>0</v>
      </c>
      <c r="M2786" s="159"/>
      <c r="N2786" s="159"/>
      <c r="O2786" s="275">
        <f t="shared" ref="O2786:O2787" si="14002">SUM(M2786:N2786)</f>
        <v>0</v>
      </c>
      <c r="P2786" s="159"/>
      <c r="Q2786" s="159"/>
      <c r="R2786" s="275">
        <f t="shared" ref="R2786:R2787" si="14003">SUM(P2786:Q2786)</f>
        <v>0</v>
      </c>
      <c r="S2786" s="500"/>
      <c r="T2786" s="275"/>
      <c r="U2786" s="275"/>
      <c r="V2786" s="275">
        <f t="shared" ref="V2786:V2787" si="14004">SUM(T2786:U2786)</f>
        <v>0</v>
      </c>
      <c r="W2786" s="275"/>
      <c r="X2786" s="275"/>
      <c r="Y2786" s="275">
        <f t="shared" ref="Y2786:Y2787" si="14005">SUM(W2786:X2786)</f>
        <v>0</v>
      </c>
      <c r="Z2786" s="275"/>
      <c r="AA2786" s="275"/>
      <c r="AB2786" s="275">
        <f t="shared" ref="AB2786:AB2787" si="14006">SUM(Z2786:AA2786)</f>
        <v>0</v>
      </c>
      <c r="AC2786" s="275"/>
      <c r="AD2786" s="275"/>
      <c r="AE2786" s="275">
        <f t="shared" ref="AE2786:AE2787" si="14007">SUM(AC2786:AD2786)</f>
        <v>0</v>
      </c>
      <c r="AF2786" s="500"/>
      <c r="AG2786" s="275"/>
      <c r="AH2786" s="275"/>
      <c r="AI2786" s="275">
        <f t="shared" ref="AI2786:AI2787" si="14008">SUM(AG2786:AH2786)</f>
        <v>0</v>
      </c>
      <c r="AJ2786" s="275"/>
      <c r="AK2786" s="275"/>
      <c r="AL2786" s="275">
        <f t="shared" ref="AL2786:AL2787" si="14009">SUM(AJ2786:AK2786)</f>
        <v>0</v>
      </c>
      <c r="AM2786" s="275"/>
      <c r="AN2786" s="275"/>
      <c r="AO2786" s="275">
        <f t="shared" ref="AO2786:AO2787" si="14010">SUM(AM2786:AN2786)</f>
        <v>0</v>
      </c>
      <c r="AP2786" s="275"/>
      <c r="AQ2786" s="275"/>
      <c r="AR2786" s="275">
        <f t="shared" ref="AR2786:AR2787" si="14011">SUM(AP2786:AQ2786)</f>
        <v>0</v>
      </c>
      <c r="AS2786" s="500"/>
      <c r="AT2786" s="275"/>
      <c r="AU2786" s="275"/>
      <c r="AV2786" s="275">
        <f>SUM(AT2786:AU2786)</f>
        <v>0</v>
      </c>
      <c r="AW2786" s="567">
        <f t="shared" ref="AW2786:AW2787" si="14012">SUM(G2786,J2786,M2786,P2786,T2786,W2786,Z2786,AC2786,AG2786,AJ2786,AM2786,AP2786,AT2786)</f>
        <v>0</v>
      </c>
      <c r="AX2786" s="567">
        <f t="shared" ref="AX2786:AX2787" si="14013">SUM(H2786,K2786,N2786,Q2786,U2786,X2786,AA2786,AD2786,AH2786,AK2786,AN2786,AQ2786,AU2786)</f>
        <v>0</v>
      </c>
      <c r="AY2786" s="567">
        <f t="shared" ref="AY2786:AY2787" si="14014">SUM(I2786,L2786,O2786,R2786,V2786,Y2786,AB2786,AE2786,AI2786,AL2786,AO2786,AR2786,AV2786)</f>
        <v>0</v>
      </c>
      <c r="AZ2786" s="159"/>
      <c r="BA2786" s="159"/>
      <c r="BB2786" s="275">
        <f t="shared" ref="BB2786:BB2787" si="14015">SUM(AZ2786:BA2786)</f>
        <v>0</v>
      </c>
      <c r="BC2786" s="275"/>
      <c r="BD2786" s="275"/>
      <c r="BE2786" s="275">
        <f t="shared" ref="BE2786:BE2787" si="14016">SUM(BC2786:BD2786)</f>
        <v>0</v>
      </c>
      <c r="BF2786" s="521"/>
      <c r="BG2786" s="605">
        <f>SUM(F2786,S2786,AF2786,AS2786)</f>
        <v>30</v>
      </c>
      <c r="BH2786" s="533">
        <f>SUM(G2786,T2786,AG2786)</f>
        <v>0</v>
      </c>
      <c r="BI2786" s="533">
        <f t="shared" ref="BI2786:BI2787" si="14017">SUM(H2786,U2786,AH2786)</f>
        <v>0</v>
      </c>
      <c r="BJ2786" s="533">
        <f t="shared" ref="BJ2786:BJ2787" si="14018">SUM(I2786,V2786,AI2786)</f>
        <v>0</v>
      </c>
      <c r="BK2786" s="533">
        <f t="shared" ref="BK2786:BK2787" si="14019">SUM(J2786,W2786,AJ2786)</f>
        <v>0</v>
      </c>
      <c r="BL2786" s="533">
        <f t="shared" ref="BL2786:BL2787" si="14020">SUM(K2786,X2786,AK2786)</f>
        <v>0</v>
      </c>
      <c r="BM2786" s="533">
        <f t="shared" ref="BM2786:BM2787" si="14021">SUM(L2786,Y2786,AL2786)</f>
        <v>0</v>
      </c>
      <c r="BN2786" s="533">
        <f>SUM(M2786,Z2786,AM2786)</f>
        <v>0</v>
      </c>
      <c r="BO2786" s="533">
        <f t="shared" ref="BO2786:BO2787" si="14022">SUM(N2786,AA2786,AN2786)</f>
        <v>0</v>
      </c>
      <c r="BP2786" s="533">
        <f t="shared" ref="BP2786:BP2787" si="14023">SUM(O2786,AB2786,AO2786)</f>
        <v>0</v>
      </c>
      <c r="BQ2786" s="533">
        <f t="shared" ref="BQ2786:BQ2787" si="14024">SUM(P2786,AC2786,AP2786)</f>
        <v>0</v>
      </c>
      <c r="BR2786" s="533">
        <f t="shared" ref="BR2786:BR2787" si="14025">SUM(Q2786,AD2786,AQ2786)</f>
        <v>0</v>
      </c>
      <c r="BS2786" s="533">
        <f t="shared" ref="BS2786:BS2787" si="14026">SUM(R2786,AE2786,AR2786)</f>
        <v>0</v>
      </c>
      <c r="BT2786" s="533">
        <f>AT2786</f>
        <v>0</v>
      </c>
      <c r="BU2786" s="533">
        <f t="shared" ref="BU2786:BU2787" si="14027">AU2786</f>
        <v>0</v>
      </c>
      <c r="BV2786" s="533">
        <f t="shared" ref="BV2786:BV2787" si="14028">AV2786</f>
        <v>0</v>
      </c>
      <c r="BW2786" s="536">
        <f>SUM(BH2786,BK2786,BN2786,BQ2786,BT2786)</f>
        <v>0</v>
      </c>
      <c r="BX2786" s="536">
        <f t="shared" ref="BX2786:BX2787" si="14029">SUM(BI2786,BL2786,BO2786,BR2786,BU2786)</f>
        <v>0</v>
      </c>
      <c r="BY2786" s="536">
        <f t="shared" ref="BY2786:BY2787" si="14030">SUM(BJ2786,BM2786,BP2786,BS2786,BV2786)</f>
        <v>0</v>
      </c>
      <c r="BZ2786" t="s">
        <v>74</v>
      </c>
      <c r="CA2786" s="553">
        <f>AZ2786</f>
        <v>0</v>
      </c>
      <c r="CB2786" s="553">
        <f t="shared" ref="CB2786:CB2787" si="14031">BA2786</f>
        <v>0</v>
      </c>
      <c r="CC2786" s="553">
        <f t="shared" ref="CC2786:CC2787" si="14032">BB2786</f>
        <v>0</v>
      </c>
      <c r="CD2786" s="553">
        <f>BC2786</f>
        <v>0</v>
      </c>
      <c r="CE2786" s="553">
        <f t="shared" ref="CE2786:CE2787" si="14033">BD2786</f>
        <v>0</v>
      </c>
      <c r="CF2786" s="553">
        <f t="shared" ref="CF2786:CF2787" si="14034">BE2786</f>
        <v>0</v>
      </c>
    </row>
    <row r="2787" spans="1:84">
      <c r="A2787" s="149"/>
      <c r="B2787" s="151"/>
      <c r="C2787" s="151"/>
      <c r="D2787" s="151"/>
      <c r="E2787" s="288" t="s">
        <v>78</v>
      </c>
      <c r="F2787" s="592">
        <v>30</v>
      </c>
      <c r="G2787" s="159"/>
      <c r="H2787" s="159"/>
      <c r="I2787" s="275">
        <f t="shared" si="14000"/>
        <v>0</v>
      </c>
      <c r="J2787" s="159"/>
      <c r="K2787" s="159"/>
      <c r="L2787" s="275">
        <f t="shared" si="14001"/>
        <v>0</v>
      </c>
      <c r="M2787" s="159"/>
      <c r="N2787" s="159"/>
      <c r="O2787" s="275">
        <f t="shared" si="14002"/>
        <v>0</v>
      </c>
      <c r="P2787" s="159"/>
      <c r="Q2787" s="159"/>
      <c r="R2787" s="275">
        <f t="shared" si="14003"/>
        <v>0</v>
      </c>
      <c r="S2787" s="500"/>
      <c r="T2787" s="275"/>
      <c r="U2787" s="275"/>
      <c r="V2787" s="275">
        <f t="shared" si="14004"/>
        <v>0</v>
      </c>
      <c r="W2787" s="275"/>
      <c r="X2787" s="275"/>
      <c r="Y2787" s="275">
        <f t="shared" si="14005"/>
        <v>0</v>
      </c>
      <c r="Z2787" s="275"/>
      <c r="AA2787" s="275"/>
      <c r="AB2787" s="275">
        <f t="shared" si="14006"/>
        <v>0</v>
      </c>
      <c r="AC2787" s="275"/>
      <c r="AD2787" s="275"/>
      <c r="AE2787" s="275">
        <f t="shared" si="14007"/>
        <v>0</v>
      </c>
      <c r="AF2787" s="500"/>
      <c r="AG2787" s="275"/>
      <c r="AH2787" s="275"/>
      <c r="AI2787" s="275">
        <f t="shared" si="14008"/>
        <v>0</v>
      </c>
      <c r="AJ2787" s="275"/>
      <c r="AK2787" s="275"/>
      <c r="AL2787" s="275">
        <f t="shared" si="14009"/>
        <v>0</v>
      </c>
      <c r="AM2787" s="275"/>
      <c r="AN2787" s="275"/>
      <c r="AO2787" s="275">
        <f t="shared" si="14010"/>
        <v>0</v>
      </c>
      <c r="AP2787" s="275"/>
      <c r="AQ2787" s="275"/>
      <c r="AR2787" s="275">
        <f t="shared" si="14011"/>
        <v>0</v>
      </c>
      <c r="AS2787" s="500"/>
      <c r="AT2787" s="275"/>
      <c r="AU2787" s="275"/>
      <c r="AV2787" s="275">
        <f>SUM(AT2787:AU2787)</f>
        <v>0</v>
      </c>
      <c r="AW2787" s="567">
        <f t="shared" si="14012"/>
        <v>0</v>
      </c>
      <c r="AX2787" s="567">
        <f t="shared" si="14013"/>
        <v>0</v>
      </c>
      <c r="AY2787" s="567">
        <f t="shared" si="14014"/>
        <v>0</v>
      </c>
      <c r="AZ2787" s="159"/>
      <c r="BA2787" s="159"/>
      <c r="BB2787" s="275">
        <f t="shared" si="14015"/>
        <v>0</v>
      </c>
      <c r="BC2787" s="275"/>
      <c r="BD2787" s="275"/>
      <c r="BE2787" s="275">
        <f t="shared" si="14016"/>
        <v>0</v>
      </c>
      <c r="BF2787" s="521"/>
      <c r="BG2787" s="605">
        <f>SUM(F2787,S2787,AF2787,AS2787)</f>
        <v>30</v>
      </c>
      <c r="BH2787" s="533">
        <f>SUM(G2787,T2787,AG2787)</f>
        <v>0</v>
      </c>
      <c r="BI2787" s="533">
        <f t="shared" si="14017"/>
        <v>0</v>
      </c>
      <c r="BJ2787" s="533">
        <f t="shared" si="14018"/>
        <v>0</v>
      </c>
      <c r="BK2787" s="533">
        <f t="shared" si="14019"/>
        <v>0</v>
      </c>
      <c r="BL2787" s="533">
        <f t="shared" si="14020"/>
        <v>0</v>
      </c>
      <c r="BM2787" s="533">
        <f t="shared" si="14021"/>
        <v>0</v>
      </c>
      <c r="BN2787" s="533">
        <f>SUM(M2787,Z2787,AM2787)</f>
        <v>0</v>
      </c>
      <c r="BO2787" s="533">
        <f t="shared" si="14022"/>
        <v>0</v>
      </c>
      <c r="BP2787" s="533">
        <f t="shared" si="14023"/>
        <v>0</v>
      </c>
      <c r="BQ2787" s="533">
        <f t="shared" si="14024"/>
        <v>0</v>
      </c>
      <c r="BR2787" s="533">
        <f t="shared" si="14025"/>
        <v>0</v>
      </c>
      <c r="BS2787" s="533">
        <f t="shared" si="14026"/>
        <v>0</v>
      </c>
      <c r="BT2787" s="533">
        <f>AT2787</f>
        <v>0</v>
      </c>
      <c r="BU2787" s="533">
        <f t="shared" si="14027"/>
        <v>0</v>
      </c>
      <c r="BV2787" s="533">
        <f t="shared" si="14028"/>
        <v>0</v>
      </c>
      <c r="BW2787" s="536">
        <f>SUM(BH2787,BK2787,BN2787,BQ2787,BT2787)</f>
        <v>0</v>
      </c>
      <c r="BX2787" s="536">
        <f t="shared" si="14029"/>
        <v>0</v>
      </c>
      <c r="BY2787" s="536">
        <f t="shared" si="14030"/>
        <v>0</v>
      </c>
      <c r="BZ2787" t="s">
        <v>74</v>
      </c>
      <c r="CA2787" s="553">
        <f>AZ2787</f>
        <v>0</v>
      </c>
      <c r="CB2787" s="553">
        <f t="shared" si="14031"/>
        <v>0</v>
      </c>
      <c r="CC2787" s="553">
        <f t="shared" si="14032"/>
        <v>0</v>
      </c>
      <c r="CD2787" s="553">
        <f>BC2787</f>
        <v>0</v>
      </c>
      <c r="CE2787" s="553">
        <f t="shared" si="14033"/>
        <v>0</v>
      </c>
      <c r="CF2787" s="553">
        <f t="shared" si="14034"/>
        <v>0</v>
      </c>
    </row>
    <row r="2788" spans="1:84">
      <c r="A2788" s="149"/>
      <c r="B2788" s="151"/>
      <c r="C2788" s="151"/>
      <c r="D2788" s="151"/>
      <c r="E2788" s="288"/>
      <c r="F2788" s="592"/>
      <c r="G2788" s="159"/>
      <c r="H2788" s="159"/>
      <c r="I2788" s="275"/>
      <c r="J2788" s="159"/>
      <c r="K2788" s="159"/>
      <c r="L2788" s="275"/>
      <c r="M2788" s="159"/>
      <c r="N2788" s="159"/>
      <c r="O2788" s="275"/>
      <c r="P2788" s="159"/>
      <c r="Q2788" s="159"/>
      <c r="R2788" s="275"/>
      <c r="S2788" s="500"/>
      <c r="T2788" s="275"/>
      <c r="U2788" s="275"/>
      <c r="V2788" s="275"/>
      <c r="W2788" s="275"/>
      <c r="X2788" s="275"/>
      <c r="Y2788" s="275"/>
      <c r="Z2788" s="275"/>
      <c r="AA2788" s="275"/>
      <c r="AB2788" s="275"/>
      <c r="AC2788" s="275"/>
      <c r="AD2788" s="275"/>
      <c r="AE2788" s="275"/>
      <c r="AF2788" s="500"/>
      <c r="AG2788" s="275"/>
      <c r="AH2788" s="275"/>
      <c r="AI2788" s="275"/>
      <c r="AJ2788" s="275"/>
      <c r="AK2788" s="275"/>
      <c r="AL2788" s="275"/>
      <c r="AM2788" s="275"/>
      <c r="AN2788" s="275"/>
      <c r="AO2788" s="275"/>
      <c r="AP2788" s="275"/>
      <c r="AQ2788" s="275"/>
      <c r="AR2788" s="275"/>
      <c r="AS2788" s="500"/>
      <c r="AT2788" s="275"/>
      <c r="AU2788" s="275"/>
      <c r="AV2788" s="275"/>
      <c r="AW2788" s="567"/>
      <c r="AX2788" s="567"/>
      <c r="AY2788" s="567"/>
      <c r="AZ2788" s="159"/>
      <c r="BA2788" s="159"/>
      <c r="BB2788" s="275"/>
      <c r="BC2788" s="159"/>
      <c r="BD2788" s="159"/>
      <c r="BE2788" s="275"/>
      <c r="BF2788" s="521"/>
    </row>
    <row r="2789" spans="1:84">
      <c r="A2789" s="149"/>
      <c r="B2789" s="151"/>
      <c r="C2789" s="151"/>
      <c r="D2789" s="151"/>
      <c r="E2789" s="288" t="s">
        <v>74</v>
      </c>
      <c r="F2789" s="592"/>
      <c r="G2789" s="159"/>
      <c r="H2789" s="159"/>
      <c r="I2789" s="275"/>
      <c r="J2789" s="159"/>
      <c r="K2789" s="159"/>
      <c r="L2789" s="275"/>
      <c r="M2789" s="159"/>
      <c r="N2789" s="159"/>
      <c r="O2789" s="275"/>
      <c r="P2789" s="159"/>
      <c r="Q2789" s="159"/>
      <c r="R2789" s="275"/>
      <c r="S2789" s="500"/>
      <c r="T2789" s="275"/>
      <c r="U2789" s="275"/>
      <c r="V2789" s="275"/>
      <c r="W2789" s="275"/>
      <c r="X2789" s="275"/>
      <c r="Y2789" s="275"/>
      <c r="Z2789" s="275"/>
      <c r="AA2789" s="275"/>
      <c r="AB2789" s="275"/>
      <c r="AC2789" s="275"/>
      <c r="AD2789" s="275"/>
      <c r="AE2789" s="275"/>
      <c r="AF2789" s="500"/>
      <c r="AG2789" s="275"/>
      <c r="AH2789" s="275"/>
      <c r="AI2789" s="275"/>
      <c r="AJ2789" s="275"/>
      <c r="AK2789" s="275"/>
      <c r="AL2789" s="275"/>
      <c r="AM2789" s="275"/>
      <c r="AN2789" s="275"/>
      <c r="AO2789" s="275"/>
      <c r="AP2789" s="275"/>
      <c r="AQ2789" s="275"/>
      <c r="AR2789" s="275"/>
      <c r="AS2789" s="500"/>
      <c r="AT2789" s="275"/>
      <c r="AU2789" s="275"/>
      <c r="AV2789" s="275"/>
      <c r="AW2789" s="567"/>
      <c r="AX2789" s="567"/>
      <c r="AY2789" s="567"/>
      <c r="AZ2789" s="159"/>
      <c r="BA2789" s="159"/>
      <c r="BB2789" s="275"/>
      <c r="BC2789" s="159"/>
      <c r="BD2789" s="159"/>
      <c r="BE2789" s="275"/>
      <c r="BF2789" s="521"/>
    </row>
    <row r="2790" spans="1:84">
      <c r="A2790" s="149"/>
      <c r="B2790" s="151" t="s">
        <v>738</v>
      </c>
      <c r="C2790" s="151"/>
      <c r="D2790" s="151"/>
      <c r="E2790" s="288" t="s">
        <v>163</v>
      </c>
      <c r="F2790" s="592">
        <v>0</v>
      </c>
      <c r="G2790" s="159"/>
      <c r="H2790" s="159"/>
      <c r="I2790" s="275">
        <f t="shared" ref="I2790:I2794" si="14035">SUM(G2790:H2790)</f>
        <v>0</v>
      </c>
      <c r="J2790" s="159"/>
      <c r="K2790" s="159"/>
      <c r="L2790" s="275">
        <f t="shared" ref="L2790:L2794" si="14036">SUM(J2790:K2790)</f>
        <v>0</v>
      </c>
      <c r="M2790" s="159"/>
      <c r="N2790" s="159"/>
      <c r="O2790" s="275">
        <f t="shared" ref="O2790:O2794" si="14037">SUM(M2790:N2790)</f>
        <v>0</v>
      </c>
      <c r="P2790" s="159"/>
      <c r="Q2790" s="159"/>
      <c r="R2790" s="275">
        <f t="shared" ref="R2790:R2794" si="14038">SUM(P2790:Q2790)</f>
        <v>0</v>
      </c>
      <c r="S2790" s="500"/>
      <c r="T2790" s="275"/>
      <c r="U2790" s="275"/>
      <c r="V2790" s="275">
        <f t="shared" ref="V2790:V2794" si="14039">SUM(T2790:U2790)</f>
        <v>0</v>
      </c>
      <c r="W2790" s="275"/>
      <c r="X2790" s="275"/>
      <c r="Y2790" s="275">
        <f t="shared" ref="Y2790:Y2794" si="14040">SUM(W2790:X2790)</f>
        <v>0</v>
      </c>
      <c r="Z2790" s="275"/>
      <c r="AA2790" s="275"/>
      <c r="AB2790" s="275">
        <f t="shared" ref="AB2790:AB2794" si="14041">SUM(Z2790:AA2790)</f>
        <v>0</v>
      </c>
      <c r="AC2790" s="275"/>
      <c r="AD2790" s="275"/>
      <c r="AE2790" s="275">
        <f t="shared" ref="AE2790:AE2794" si="14042">SUM(AC2790:AD2790)</f>
        <v>0</v>
      </c>
      <c r="AF2790" s="500"/>
      <c r="AG2790" s="275"/>
      <c r="AH2790" s="275"/>
      <c r="AI2790" s="275">
        <f t="shared" ref="AI2790:AI2794" si="14043">SUM(AG2790:AH2790)</f>
        <v>0</v>
      </c>
      <c r="AJ2790" s="275"/>
      <c r="AK2790" s="275"/>
      <c r="AL2790" s="275">
        <f t="shared" ref="AL2790:AL2794" si="14044">SUM(AJ2790:AK2790)</f>
        <v>0</v>
      </c>
      <c r="AM2790" s="275"/>
      <c r="AN2790" s="275"/>
      <c r="AO2790" s="275">
        <f t="shared" ref="AO2790:AO2794" si="14045">SUM(AM2790:AN2790)</f>
        <v>0</v>
      </c>
      <c r="AP2790" s="275"/>
      <c r="AQ2790" s="275"/>
      <c r="AR2790" s="275">
        <f t="shared" ref="AR2790:AR2794" si="14046">SUM(AP2790:AQ2790)</f>
        <v>0</v>
      </c>
      <c r="AS2790" s="500"/>
      <c r="AT2790" s="275"/>
      <c r="AU2790" s="275"/>
      <c r="AV2790" s="275">
        <f>SUM(AT2790:AU2790)</f>
        <v>0</v>
      </c>
      <c r="AW2790" s="567">
        <f t="shared" ref="AW2790:AW2794" si="14047">SUM(G2790,J2790,M2790,P2790,T2790,W2790,Z2790,AC2790,AG2790,AJ2790,AM2790,AP2790,AT2790)</f>
        <v>0</v>
      </c>
      <c r="AX2790" s="567">
        <f t="shared" ref="AX2790:AX2794" si="14048">SUM(H2790,K2790,N2790,Q2790,U2790,X2790,AA2790,AD2790,AH2790,AK2790,AN2790,AQ2790,AU2790)</f>
        <v>0</v>
      </c>
      <c r="AY2790" s="567">
        <f t="shared" ref="AY2790:AY2794" si="14049">SUM(I2790,L2790,O2790,R2790,V2790,Y2790,AB2790,AE2790,AI2790,AL2790,AO2790,AR2790,AV2790)</f>
        <v>0</v>
      </c>
      <c r="AZ2790" s="159"/>
      <c r="BA2790" s="159"/>
      <c r="BB2790" s="275">
        <f t="shared" ref="BB2790:BB2794" si="14050">SUM(AZ2790:BA2790)</f>
        <v>0</v>
      </c>
      <c r="BC2790" s="275"/>
      <c r="BD2790" s="275"/>
      <c r="BE2790" s="275">
        <f t="shared" ref="BE2790:BE2794" si="14051">SUM(BC2790:BD2790)</f>
        <v>0</v>
      </c>
      <c r="BF2790" s="521"/>
      <c r="BG2790" s="605">
        <f>SUM(F2790,S2790,AF2790,AS2790)</f>
        <v>0</v>
      </c>
      <c r="BH2790" s="533">
        <f>SUM(G2790,T2790,AG2790)</f>
        <v>0</v>
      </c>
      <c r="BI2790" s="533">
        <f t="shared" ref="BI2790:BI2794" si="14052">SUM(H2790,U2790,AH2790)</f>
        <v>0</v>
      </c>
      <c r="BJ2790" s="533">
        <f t="shared" ref="BJ2790:BJ2794" si="14053">SUM(I2790,V2790,AI2790)</f>
        <v>0</v>
      </c>
      <c r="BK2790" s="533">
        <f t="shared" ref="BK2790:BK2794" si="14054">SUM(J2790,W2790,AJ2790)</f>
        <v>0</v>
      </c>
      <c r="BL2790" s="533">
        <f t="shared" ref="BL2790:BL2794" si="14055">SUM(K2790,X2790,AK2790)</f>
        <v>0</v>
      </c>
      <c r="BM2790" s="533">
        <f t="shared" ref="BM2790:BM2794" si="14056">SUM(L2790,Y2790,AL2790)</f>
        <v>0</v>
      </c>
      <c r="BN2790" s="533">
        <f>SUM(M2790,Z2790,AM2790)</f>
        <v>0</v>
      </c>
      <c r="BO2790" s="533">
        <f t="shared" ref="BO2790:BO2794" si="14057">SUM(N2790,AA2790,AN2790)</f>
        <v>0</v>
      </c>
      <c r="BP2790" s="533">
        <f t="shared" ref="BP2790:BP2794" si="14058">SUM(O2790,AB2790,AO2790)</f>
        <v>0</v>
      </c>
      <c r="BQ2790" s="533">
        <f t="shared" ref="BQ2790:BQ2794" si="14059">SUM(P2790,AC2790,AP2790)</f>
        <v>0</v>
      </c>
      <c r="BR2790" s="533">
        <f t="shared" ref="BR2790:BR2794" si="14060">SUM(Q2790,AD2790,AQ2790)</f>
        <v>0</v>
      </c>
      <c r="BS2790" s="533">
        <f t="shared" ref="BS2790:BS2794" si="14061">SUM(R2790,AE2790,AR2790)</f>
        <v>0</v>
      </c>
      <c r="BT2790" s="533">
        <f>AT2790</f>
        <v>0</v>
      </c>
      <c r="BU2790" s="533">
        <f t="shared" ref="BU2790:BU2794" si="14062">AU2790</f>
        <v>0</v>
      </c>
      <c r="BV2790" s="533">
        <f t="shared" ref="BV2790:BV2794" si="14063">AV2790</f>
        <v>0</v>
      </c>
      <c r="BW2790" s="536">
        <f>SUM(BH2790,BK2790,BN2790,BQ2790,BT2790)</f>
        <v>0</v>
      </c>
      <c r="BX2790" s="536">
        <f t="shared" ref="BX2790:BX2794" si="14064">SUM(BI2790,BL2790,BO2790,BR2790,BU2790)</f>
        <v>0</v>
      </c>
      <c r="BY2790" s="536">
        <f t="shared" ref="BY2790:BY2794" si="14065">SUM(BJ2790,BM2790,BP2790,BS2790,BV2790)</f>
        <v>0</v>
      </c>
      <c r="BZ2790" t="s">
        <v>74</v>
      </c>
      <c r="CA2790" s="553">
        <f>AZ2790</f>
        <v>0</v>
      </c>
      <c r="CB2790" s="553">
        <f t="shared" ref="CB2790:CB2794" si="14066">BA2790</f>
        <v>0</v>
      </c>
      <c r="CC2790" s="553">
        <f t="shared" ref="CC2790:CC2794" si="14067">BB2790</f>
        <v>0</v>
      </c>
      <c r="CD2790" s="553">
        <f>BC2790</f>
        <v>0</v>
      </c>
      <c r="CE2790" s="553">
        <f t="shared" ref="CE2790:CE2794" si="14068">BD2790</f>
        <v>0</v>
      </c>
      <c r="CF2790" s="553">
        <f t="shared" ref="CF2790:CF2794" si="14069">BE2790</f>
        <v>0</v>
      </c>
    </row>
    <row r="2791" spans="1:84">
      <c r="A2791" s="149"/>
      <c r="B2791" s="151"/>
      <c r="C2791" s="151" t="s">
        <v>74</v>
      </c>
      <c r="D2791" s="151"/>
      <c r="E2791" s="370" t="s">
        <v>159</v>
      </c>
      <c r="F2791" s="592">
        <v>6</v>
      </c>
      <c r="G2791" s="159">
        <v>0</v>
      </c>
      <c r="H2791" s="159">
        <v>1</v>
      </c>
      <c r="I2791" s="275">
        <f t="shared" si="14035"/>
        <v>1</v>
      </c>
      <c r="J2791" s="159">
        <v>0</v>
      </c>
      <c r="K2791" s="159">
        <v>1</v>
      </c>
      <c r="L2791" s="275">
        <f t="shared" si="14036"/>
        <v>1</v>
      </c>
      <c r="M2791" s="159"/>
      <c r="N2791" s="159"/>
      <c r="O2791" s="275">
        <f t="shared" si="14037"/>
        <v>0</v>
      </c>
      <c r="P2791" s="159">
        <v>0</v>
      </c>
      <c r="Q2791" s="159">
        <v>2</v>
      </c>
      <c r="R2791" s="275">
        <f t="shared" si="14038"/>
        <v>2</v>
      </c>
      <c r="S2791" s="500"/>
      <c r="T2791" s="275"/>
      <c r="U2791" s="275"/>
      <c r="V2791" s="275">
        <f t="shared" si="14039"/>
        <v>0</v>
      </c>
      <c r="W2791" s="275"/>
      <c r="X2791" s="275"/>
      <c r="Y2791" s="275">
        <f t="shared" si="14040"/>
        <v>0</v>
      </c>
      <c r="Z2791" s="275"/>
      <c r="AA2791" s="275"/>
      <c r="AB2791" s="275">
        <f t="shared" si="14041"/>
        <v>0</v>
      </c>
      <c r="AC2791" s="275"/>
      <c r="AD2791" s="275"/>
      <c r="AE2791" s="275">
        <f t="shared" si="14042"/>
        <v>0</v>
      </c>
      <c r="AF2791" s="500"/>
      <c r="AG2791" s="275"/>
      <c r="AH2791" s="275"/>
      <c r="AI2791" s="275">
        <f t="shared" si="14043"/>
        <v>0</v>
      </c>
      <c r="AJ2791" s="275"/>
      <c r="AK2791" s="275"/>
      <c r="AL2791" s="275">
        <f t="shared" si="14044"/>
        <v>0</v>
      </c>
      <c r="AM2791" s="275"/>
      <c r="AN2791" s="275"/>
      <c r="AO2791" s="275">
        <f t="shared" si="14045"/>
        <v>0</v>
      </c>
      <c r="AP2791" s="275"/>
      <c r="AQ2791" s="275"/>
      <c r="AR2791" s="275">
        <f t="shared" si="14046"/>
        <v>0</v>
      </c>
      <c r="AS2791" s="500"/>
      <c r="AT2791" s="275"/>
      <c r="AU2791" s="275"/>
      <c r="AV2791" s="275">
        <f>SUM(AT2791:AU2791)</f>
        <v>0</v>
      </c>
      <c r="AW2791" s="567">
        <f t="shared" si="14047"/>
        <v>0</v>
      </c>
      <c r="AX2791" s="567">
        <f t="shared" si="14048"/>
        <v>4</v>
      </c>
      <c r="AY2791" s="567">
        <f t="shared" si="14049"/>
        <v>4</v>
      </c>
      <c r="AZ2791" s="159"/>
      <c r="BA2791" s="159"/>
      <c r="BB2791" s="275">
        <f t="shared" si="14050"/>
        <v>0</v>
      </c>
      <c r="BC2791" s="275"/>
      <c r="BD2791" s="275"/>
      <c r="BE2791" s="275">
        <f t="shared" si="14051"/>
        <v>0</v>
      </c>
      <c r="BF2791" s="521"/>
      <c r="BG2791" s="605">
        <f>SUM(F2791,S2791,AF2791,AS2791)</f>
        <v>6</v>
      </c>
      <c r="BH2791" s="533">
        <f>SUM(G2791,T2791,AG2791)</f>
        <v>0</v>
      </c>
      <c r="BI2791" s="533">
        <f t="shared" si="14052"/>
        <v>1</v>
      </c>
      <c r="BJ2791" s="533">
        <f t="shared" si="14053"/>
        <v>1</v>
      </c>
      <c r="BK2791" s="533">
        <f t="shared" si="14054"/>
        <v>0</v>
      </c>
      <c r="BL2791" s="533">
        <f t="shared" si="14055"/>
        <v>1</v>
      </c>
      <c r="BM2791" s="533">
        <f t="shared" si="14056"/>
        <v>1</v>
      </c>
      <c r="BN2791" s="533">
        <f>SUM(M2791,Z2791,AM2791)</f>
        <v>0</v>
      </c>
      <c r="BO2791" s="533">
        <f t="shared" si="14057"/>
        <v>0</v>
      </c>
      <c r="BP2791" s="533">
        <f t="shared" si="14058"/>
        <v>0</v>
      </c>
      <c r="BQ2791" s="533">
        <f t="shared" si="14059"/>
        <v>0</v>
      </c>
      <c r="BR2791" s="533">
        <f t="shared" si="14060"/>
        <v>2</v>
      </c>
      <c r="BS2791" s="533">
        <f t="shared" si="14061"/>
        <v>2</v>
      </c>
      <c r="BT2791" s="533">
        <f>AT2791</f>
        <v>0</v>
      </c>
      <c r="BU2791" s="533">
        <f t="shared" si="14062"/>
        <v>0</v>
      </c>
      <c r="BV2791" s="533">
        <f t="shared" si="14063"/>
        <v>0</v>
      </c>
      <c r="BW2791" s="536">
        <f>SUM(BH2791,BK2791,BN2791,BQ2791,BT2791)</f>
        <v>0</v>
      </c>
      <c r="BX2791" s="536">
        <f t="shared" si="14064"/>
        <v>4</v>
      </c>
      <c r="BY2791" s="536">
        <f t="shared" si="14065"/>
        <v>4</v>
      </c>
      <c r="BZ2791" t="s">
        <v>74</v>
      </c>
      <c r="CA2791" s="553">
        <f>AZ2791</f>
        <v>0</v>
      </c>
      <c r="CB2791" s="553">
        <f t="shared" si="14066"/>
        <v>0</v>
      </c>
      <c r="CC2791" s="553">
        <f t="shared" si="14067"/>
        <v>0</v>
      </c>
      <c r="CD2791" s="553">
        <f>BC2791</f>
        <v>0</v>
      </c>
      <c r="CE2791" s="553">
        <f t="shared" si="14068"/>
        <v>0</v>
      </c>
      <c r="CF2791" s="553">
        <f t="shared" si="14069"/>
        <v>0</v>
      </c>
    </row>
    <row r="2792" spans="1:84">
      <c r="A2792" s="149"/>
      <c r="B2792" s="151"/>
      <c r="C2792" s="151"/>
      <c r="D2792" s="151"/>
      <c r="E2792" s="370" t="s">
        <v>237</v>
      </c>
      <c r="F2792" s="592">
        <v>10</v>
      </c>
      <c r="G2792" s="159"/>
      <c r="H2792" s="159"/>
      <c r="I2792" s="275">
        <f t="shared" si="14035"/>
        <v>0</v>
      </c>
      <c r="J2792" s="159"/>
      <c r="K2792" s="159"/>
      <c r="L2792" s="275">
        <f t="shared" si="14036"/>
        <v>0</v>
      </c>
      <c r="M2792" s="159"/>
      <c r="N2792" s="159"/>
      <c r="O2792" s="275">
        <f t="shared" si="14037"/>
        <v>0</v>
      </c>
      <c r="P2792" s="159"/>
      <c r="Q2792" s="159"/>
      <c r="R2792" s="275">
        <f t="shared" si="14038"/>
        <v>0</v>
      </c>
      <c r="S2792" s="500"/>
      <c r="T2792" s="275"/>
      <c r="U2792" s="275"/>
      <c r="V2792" s="275">
        <f t="shared" si="14039"/>
        <v>0</v>
      </c>
      <c r="W2792" s="275"/>
      <c r="X2792" s="275"/>
      <c r="Y2792" s="275">
        <f t="shared" si="14040"/>
        <v>0</v>
      </c>
      <c r="Z2792" s="275"/>
      <c r="AA2792" s="275"/>
      <c r="AB2792" s="275">
        <f t="shared" si="14041"/>
        <v>0</v>
      </c>
      <c r="AC2792" s="275"/>
      <c r="AD2792" s="275"/>
      <c r="AE2792" s="275">
        <f t="shared" si="14042"/>
        <v>0</v>
      </c>
      <c r="AF2792" s="500"/>
      <c r="AG2792" s="275"/>
      <c r="AH2792" s="275"/>
      <c r="AI2792" s="275">
        <f t="shared" si="14043"/>
        <v>0</v>
      </c>
      <c r="AJ2792" s="275"/>
      <c r="AK2792" s="275"/>
      <c r="AL2792" s="275">
        <f t="shared" si="14044"/>
        <v>0</v>
      </c>
      <c r="AM2792" s="275"/>
      <c r="AN2792" s="275"/>
      <c r="AO2792" s="275">
        <f t="shared" si="14045"/>
        <v>0</v>
      </c>
      <c r="AP2792" s="275"/>
      <c r="AQ2792" s="275"/>
      <c r="AR2792" s="275">
        <f t="shared" si="14046"/>
        <v>0</v>
      </c>
      <c r="AS2792" s="500"/>
      <c r="AT2792" s="275"/>
      <c r="AU2792" s="275"/>
      <c r="AV2792" s="275">
        <f>SUM(AT2792:AU2792)</f>
        <v>0</v>
      </c>
      <c r="AW2792" s="567">
        <f t="shared" si="14047"/>
        <v>0</v>
      </c>
      <c r="AX2792" s="567">
        <f t="shared" si="14048"/>
        <v>0</v>
      </c>
      <c r="AY2792" s="567">
        <f t="shared" si="14049"/>
        <v>0</v>
      </c>
      <c r="AZ2792" s="159"/>
      <c r="BA2792" s="159"/>
      <c r="BB2792" s="275">
        <f t="shared" si="14050"/>
        <v>0</v>
      </c>
      <c r="BC2792" s="275"/>
      <c r="BD2792" s="275"/>
      <c r="BE2792" s="275">
        <f t="shared" si="14051"/>
        <v>0</v>
      </c>
      <c r="BF2792" s="521"/>
      <c r="BG2792" s="605">
        <f>SUM(F2792,S2792,AF2792,AS2792)</f>
        <v>10</v>
      </c>
      <c r="BH2792" s="533">
        <f>SUM(G2792,T2792,AG2792)</f>
        <v>0</v>
      </c>
      <c r="BI2792" s="533">
        <f t="shared" si="14052"/>
        <v>0</v>
      </c>
      <c r="BJ2792" s="533">
        <f t="shared" si="14053"/>
        <v>0</v>
      </c>
      <c r="BK2792" s="533">
        <f t="shared" si="14054"/>
        <v>0</v>
      </c>
      <c r="BL2792" s="533">
        <f t="shared" si="14055"/>
        <v>0</v>
      </c>
      <c r="BM2792" s="533">
        <f t="shared" si="14056"/>
        <v>0</v>
      </c>
      <c r="BN2792" s="533">
        <f>SUM(M2792,Z2792,AM2792)</f>
        <v>0</v>
      </c>
      <c r="BO2792" s="533">
        <f t="shared" si="14057"/>
        <v>0</v>
      </c>
      <c r="BP2792" s="533">
        <f t="shared" si="14058"/>
        <v>0</v>
      </c>
      <c r="BQ2792" s="533">
        <f t="shared" si="14059"/>
        <v>0</v>
      </c>
      <c r="BR2792" s="533">
        <f t="shared" si="14060"/>
        <v>0</v>
      </c>
      <c r="BS2792" s="533">
        <f t="shared" si="14061"/>
        <v>0</v>
      </c>
      <c r="BT2792" s="533">
        <f>AT2792</f>
        <v>0</v>
      </c>
      <c r="BU2792" s="533">
        <f t="shared" si="14062"/>
        <v>0</v>
      </c>
      <c r="BV2792" s="533">
        <f t="shared" si="14063"/>
        <v>0</v>
      </c>
      <c r="BW2792" s="536">
        <f>SUM(BH2792,BK2792,BN2792,BQ2792,BT2792)</f>
        <v>0</v>
      </c>
      <c r="BX2792" s="536">
        <f t="shared" si="14064"/>
        <v>0</v>
      </c>
      <c r="BY2792" s="536">
        <f t="shared" si="14065"/>
        <v>0</v>
      </c>
      <c r="BZ2792" t="s">
        <v>74</v>
      </c>
      <c r="CA2792" s="553">
        <f>AZ2792</f>
        <v>0</v>
      </c>
      <c r="CB2792" s="553">
        <f t="shared" si="14066"/>
        <v>0</v>
      </c>
      <c r="CC2792" s="553">
        <f t="shared" si="14067"/>
        <v>0</v>
      </c>
      <c r="CD2792" s="553">
        <f>BC2792</f>
        <v>0</v>
      </c>
      <c r="CE2792" s="553">
        <f t="shared" si="14068"/>
        <v>0</v>
      </c>
      <c r="CF2792" s="553">
        <f t="shared" si="14069"/>
        <v>0</v>
      </c>
    </row>
    <row r="2793" spans="1:84">
      <c r="A2793" s="149"/>
      <c r="B2793" s="151"/>
      <c r="C2793" s="151"/>
      <c r="D2793" s="151"/>
      <c r="E2793" s="370" t="s">
        <v>215</v>
      </c>
      <c r="F2793" s="592">
        <v>1</v>
      </c>
      <c r="G2793" s="159"/>
      <c r="H2793" s="159"/>
      <c r="I2793" s="275">
        <f t="shared" si="14035"/>
        <v>0</v>
      </c>
      <c r="J2793" s="159"/>
      <c r="K2793" s="159" t="s">
        <v>74</v>
      </c>
      <c r="L2793" s="275">
        <f t="shared" si="14036"/>
        <v>0</v>
      </c>
      <c r="M2793" s="159"/>
      <c r="N2793" s="159"/>
      <c r="O2793" s="275">
        <f t="shared" si="14037"/>
        <v>0</v>
      </c>
      <c r="P2793" s="159"/>
      <c r="Q2793" s="159"/>
      <c r="R2793" s="275">
        <f t="shared" si="14038"/>
        <v>0</v>
      </c>
      <c r="S2793" s="500"/>
      <c r="T2793" s="275"/>
      <c r="U2793" s="275"/>
      <c r="V2793" s="275">
        <f t="shared" si="14039"/>
        <v>0</v>
      </c>
      <c r="W2793" s="275"/>
      <c r="X2793" s="275"/>
      <c r="Y2793" s="275">
        <f t="shared" si="14040"/>
        <v>0</v>
      </c>
      <c r="Z2793" s="275"/>
      <c r="AA2793" s="275"/>
      <c r="AB2793" s="275">
        <f t="shared" si="14041"/>
        <v>0</v>
      </c>
      <c r="AC2793" s="275"/>
      <c r="AD2793" s="275"/>
      <c r="AE2793" s="275">
        <f t="shared" si="14042"/>
        <v>0</v>
      </c>
      <c r="AF2793" s="500"/>
      <c r="AG2793" s="275"/>
      <c r="AH2793" s="275"/>
      <c r="AI2793" s="275">
        <f t="shared" si="14043"/>
        <v>0</v>
      </c>
      <c r="AJ2793" s="275"/>
      <c r="AK2793" s="275"/>
      <c r="AL2793" s="275">
        <f t="shared" si="14044"/>
        <v>0</v>
      </c>
      <c r="AM2793" s="275"/>
      <c r="AN2793" s="275"/>
      <c r="AO2793" s="275">
        <f t="shared" si="14045"/>
        <v>0</v>
      </c>
      <c r="AP2793" s="275"/>
      <c r="AQ2793" s="275"/>
      <c r="AR2793" s="275">
        <f t="shared" si="14046"/>
        <v>0</v>
      </c>
      <c r="AS2793" s="500"/>
      <c r="AT2793" s="275"/>
      <c r="AU2793" s="275"/>
      <c r="AV2793" s="275">
        <f>SUM(AT2793:AU2793)</f>
        <v>0</v>
      </c>
      <c r="AW2793" s="567">
        <f t="shared" si="14047"/>
        <v>0</v>
      </c>
      <c r="AX2793" s="567">
        <f t="shared" si="14048"/>
        <v>0</v>
      </c>
      <c r="AY2793" s="567">
        <f t="shared" si="14049"/>
        <v>0</v>
      </c>
      <c r="AZ2793" s="159"/>
      <c r="BA2793" s="159"/>
      <c r="BB2793" s="275">
        <f t="shared" si="14050"/>
        <v>0</v>
      </c>
      <c r="BC2793" s="275"/>
      <c r="BD2793" s="275"/>
      <c r="BE2793" s="275">
        <f t="shared" si="14051"/>
        <v>0</v>
      </c>
      <c r="BF2793" s="521"/>
      <c r="BG2793" s="605">
        <f>SUM(F2793,S2793,AF2793,AS2793)</f>
        <v>1</v>
      </c>
      <c r="BH2793" s="533">
        <f>SUM(G2793,T2793,AG2793)</f>
        <v>0</v>
      </c>
      <c r="BI2793" s="533">
        <f t="shared" si="14052"/>
        <v>0</v>
      </c>
      <c r="BJ2793" s="533">
        <f t="shared" si="14053"/>
        <v>0</v>
      </c>
      <c r="BK2793" s="533">
        <f t="shared" si="14054"/>
        <v>0</v>
      </c>
      <c r="BL2793" s="533">
        <f t="shared" si="14055"/>
        <v>0</v>
      </c>
      <c r="BM2793" s="533">
        <f t="shared" si="14056"/>
        <v>0</v>
      </c>
      <c r="BN2793" s="533">
        <f>SUM(M2793,Z2793,AM2793)</f>
        <v>0</v>
      </c>
      <c r="BO2793" s="533">
        <f t="shared" si="14057"/>
        <v>0</v>
      </c>
      <c r="BP2793" s="533">
        <f t="shared" si="14058"/>
        <v>0</v>
      </c>
      <c r="BQ2793" s="533">
        <f t="shared" si="14059"/>
        <v>0</v>
      </c>
      <c r="BR2793" s="533">
        <f t="shared" si="14060"/>
        <v>0</v>
      </c>
      <c r="BS2793" s="533">
        <f t="shared" si="14061"/>
        <v>0</v>
      </c>
      <c r="BT2793" s="533">
        <f>AT2793</f>
        <v>0</v>
      </c>
      <c r="BU2793" s="533">
        <f t="shared" si="14062"/>
        <v>0</v>
      </c>
      <c r="BV2793" s="533">
        <f t="shared" si="14063"/>
        <v>0</v>
      </c>
      <c r="BW2793" s="536">
        <f>SUM(BH2793,BK2793,BN2793,BQ2793,BT2793)</f>
        <v>0</v>
      </c>
      <c r="BX2793" s="536">
        <f t="shared" si="14064"/>
        <v>0</v>
      </c>
      <c r="BY2793" s="536">
        <f t="shared" si="14065"/>
        <v>0</v>
      </c>
      <c r="BZ2793" t="s">
        <v>74</v>
      </c>
      <c r="CA2793" s="553">
        <f>AZ2793</f>
        <v>0</v>
      </c>
      <c r="CB2793" s="553">
        <f t="shared" si="14066"/>
        <v>0</v>
      </c>
      <c r="CC2793" s="553">
        <f t="shared" si="14067"/>
        <v>0</v>
      </c>
      <c r="CD2793" s="553">
        <f>BC2793</f>
        <v>0</v>
      </c>
      <c r="CE2793" s="553">
        <f t="shared" si="14068"/>
        <v>0</v>
      </c>
      <c r="CF2793" s="553">
        <f t="shared" si="14069"/>
        <v>0</v>
      </c>
    </row>
    <row r="2794" spans="1:84">
      <c r="A2794" s="149"/>
      <c r="B2794" s="151"/>
      <c r="C2794" s="151"/>
      <c r="D2794" s="151"/>
      <c r="E2794" s="370" t="s">
        <v>519</v>
      </c>
      <c r="F2794" s="592">
        <v>0</v>
      </c>
      <c r="G2794" s="159">
        <v>0</v>
      </c>
      <c r="H2794" s="159">
        <v>2</v>
      </c>
      <c r="I2794" s="275">
        <f t="shared" si="14035"/>
        <v>2</v>
      </c>
      <c r="J2794" s="159">
        <v>4</v>
      </c>
      <c r="K2794" s="159">
        <v>4</v>
      </c>
      <c r="L2794" s="275">
        <f t="shared" si="14036"/>
        <v>8</v>
      </c>
      <c r="M2794" s="159">
        <v>1</v>
      </c>
      <c r="N2794" s="159">
        <v>2</v>
      </c>
      <c r="O2794" s="275">
        <f t="shared" si="14037"/>
        <v>3</v>
      </c>
      <c r="P2794" s="159">
        <v>2</v>
      </c>
      <c r="Q2794" s="159">
        <v>3</v>
      </c>
      <c r="R2794" s="275">
        <f t="shared" si="14038"/>
        <v>5</v>
      </c>
      <c r="S2794" s="500"/>
      <c r="T2794" s="275"/>
      <c r="U2794" s="275"/>
      <c r="V2794" s="275">
        <f t="shared" si="14039"/>
        <v>0</v>
      </c>
      <c r="W2794" s="275"/>
      <c r="X2794" s="275"/>
      <c r="Y2794" s="275">
        <f t="shared" si="14040"/>
        <v>0</v>
      </c>
      <c r="Z2794" s="275"/>
      <c r="AA2794" s="275"/>
      <c r="AB2794" s="275">
        <f t="shared" si="14041"/>
        <v>0</v>
      </c>
      <c r="AC2794" s="275"/>
      <c r="AD2794" s="275"/>
      <c r="AE2794" s="275">
        <f t="shared" si="14042"/>
        <v>0</v>
      </c>
      <c r="AF2794" s="500"/>
      <c r="AG2794" s="275"/>
      <c r="AH2794" s="275"/>
      <c r="AI2794" s="275">
        <f t="shared" si="14043"/>
        <v>0</v>
      </c>
      <c r="AJ2794" s="275"/>
      <c r="AK2794" s="275"/>
      <c r="AL2794" s="275">
        <f t="shared" si="14044"/>
        <v>0</v>
      </c>
      <c r="AM2794" s="275"/>
      <c r="AN2794" s="275"/>
      <c r="AO2794" s="275">
        <f t="shared" si="14045"/>
        <v>0</v>
      </c>
      <c r="AP2794" s="275"/>
      <c r="AQ2794" s="275"/>
      <c r="AR2794" s="275">
        <f t="shared" si="14046"/>
        <v>0</v>
      </c>
      <c r="AS2794" s="500"/>
      <c r="AT2794" s="275"/>
      <c r="AU2794" s="275"/>
      <c r="AV2794" s="275">
        <f>SUM(AT2794:AU2794)</f>
        <v>0</v>
      </c>
      <c r="AW2794" s="567">
        <f t="shared" si="14047"/>
        <v>7</v>
      </c>
      <c r="AX2794" s="567">
        <f t="shared" si="14048"/>
        <v>11</v>
      </c>
      <c r="AY2794" s="567">
        <f t="shared" si="14049"/>
        <v>18</v>
      </c>
      <c r="AZ2794" s="159"/>
      <c r="BA2794" s="159"/>
      <c r="BB2794" s="275">
        <f t="shared" si="14050"/>
        <v>0</v>
      </c>
      <c r="BC2794" s="275"/>
      <c r="BD2794" s="275"/>
      <c r="BE2794" s="275">
        <f t="shared" si="14051"/>
        <v>0</v>
      </c>
      <c r="BF2794" s="521"/>
      <c r="BG2794" s="605">
        <f>SUM(F2794,S2794,AF2794,AS2794)</f>
        <v>0</v>
      </c>
      <c r="BH2794" s="533">
        <f>SUM(G2794,T2794,AG2794)</f>
        <v>0</v>
      </c>
      <c r="BI2794" s="533">
        <f t="shared" si="14052"/>
        <v>2</v>
      </c>
      <c r="BJ2794" s="533">
        <f t="shared" si="14053"/>
        <v>2</v>
      </c>
      <c r="BK2794" s="533">
        <f t="shared" si="14054"/>
        <v>4</v>
      </c>
      <c r="BL2794" s="533">
        <f t="shared" si="14055"/>
        <v>4</v>
      </c>
      <c r="BM2794" s="533">
        <f t="shared" si="14056"/>
        <v>8</v>
      </c>
      <c r="BN2794" s="533">
        <f>SUM(M2794,Z2794,AM2794)</f>
        <v>1</v>
      </c>
      <c r="BO2794" s="533">
        <f t="shared" si="14057"/>
        <v>2</v>
      </c>
      <c r="BP2794" s="533">
        <f t="shared" si="14058"/>
        <v>3</v>
      </c>
      <c r="BQ2794" s="533">
        <f t="shared" si="14059"/>
        <v>2</v>
      </c>
      <c r="BR2794" s="533">
        <f t="shared" si="14060"/>
        <v>3</v>
      </c>
      <c r="BS2794" s="533">
        <f t="shared" si="14061"/>
        <v>5</v>
      </c>
      <c r="BT2794" s="533">
        <f>AT2794</f>
        <v>0</v>
      </c>
      <c r="BU2794" s="533">
        <f t="shared" si="14062"/>
        <v>0</v>
      </c>
      <c r="BV2794" s="533">
        <f t="shared" si="14063"/>
        <v>0</v>
      </c>
      <c r="BW2794" s="536">
        <f>SUM(BH2794,BK2794,BN2794,BQ2794,BT2794)</f>
        <v>7</v>
      </c>
      <c r="BX2794" s="536">
        <f t="shared" si="14064"/>
        <v>11</v>
      </c>
      <c r="BY2794" s="536">
        <f t="shared" si="14065"/>
        <v>18</v>
      </c>
      <c r="BZ2794" t="s">
        <v>74</v>
      </c>
      <c r="CA2794" s="553">
        <f>AZ2794</f>
        <v>0</v>
      </c>
      <c r="CB2794" s="553">
        <f t="shared" si="14066"/>
        <v>0</v>
      </c>
      <c r="CC2794" s="553">
        <f t="shared" si="14067"/>
        <v>0</v>
      </c>
      <c r="CD2794" s="553">
        <f>BC2794</f>
        <v>0</v>
      </c>
      <c r="CE2794" s="553">
        <f t="shared" si="14068"/>
        <v>0</v>
      </c>
      <c r="CF2794" s="553">
        <f t="shared" si="14069"/>
        <v>0</v>
      </c>
    </row>
    <row r="2795" spans="1:84">
      <c r="A2795" s="149"/>
      <c r="B2795" s="151"/>
      <c r="C2795" s="151"/>
      <c r="D2795" s="151"/>
      <c r="E2795" s="288"/>
      <c r="F2795" s="592">
        <f>SUM(F2790:F2794)</f>
        <v>17</v>
      </c>
      <c r="G2795" s="168">
        <f t="shared" ref="G2795:R2795" si="14070">SUM(G2790:G2794)</f>
        <v>0</v>
      </c>
      <c r="H2795" s="168">
        <f t="shared" si="14070"/>
        <v>3</v>
      </c>
      <c r="I2795" s="168">
        <f t="shared" si="14070"/>
        <v>3</v>
      </c>
      <c r="J2795" s="168">
        <f t="shared" si="14070"/>
        <v>4</v>
      </c>
      <c r="K2795" s="168">
        <f t="shared" si="14070"/>
        <v>5</v>
      </c>
      <c r="L2795" s="168">
        <f t="shared" si="14070"/>
        <v>9</v>
      </c>
      <c r="M2795" s="168">
        <f t="shared" si="14070"/>
        <v>1</v>
      </c>
      <c r="N2795" s="168">
        <f t="shared" si="14070"/>
        <v>2</v>
      </c>
      <c r="O2795" s="168">
        <f t="shared" si="14070"/>
        <v>3</v>
      </c>
      <c r="P2795" s="168">
        <f t="shared" si="14070"/>
        <v>2</v>
      </c>
      <c r="Q2795" s="168">
        <f t="shared" si="14070"/>
        <v>5</v>
      </c>
      <c r="R2795" s="168">
        <f t="shared" si="14070"/>
        <v>7</v>
      </c>
      <c r="S2795" s="502">
        <f t="shared" ref="S2795:BE2795" si="14071">SUM(S2790:S2794)</f>
        <v>0</v>
      </c>
      <c r="T2795" s="168">
        <f t="shared" si="14071"/>
        <v>0</v>
      </c>
      <c r="U2795" s="168">
        <f t="shared" si="14071"/>
        <v>0</v>
      </c>
      <c r="V2795" s="168">
        <f t="shared" si="14071"/>
        <v>0</v>
      </c>
      <c r="W2795" s="168">
        <f t="shared" si="14071"/>
        <v>0</v>
      </c>
      <c r="X2795" s="168">
        <f t="shared" si="14071"/>
        <v>0</v>
      </c>
      <c r="Y2795" s="168">
        <f t="shared" si="14071"/>
        <v>0</v>
      </c>
      <c r="Z2795" s="168">
        <f t="shared" si="14071"/>
        <v>0</v>
      </c>
      <c r="AA2795" s="168">
        <f t="shared" si="14071"/>
        <v>0</v>
      </c>
      <c r="AB2795" s="168">
        <f t="shared" si="14071"/>
        <v>0</v>
      </c>
      <c r="AC2795" s="168">
        <f t="shared" si="14071"/>
        <v>0</v>
      </c>
      <c r="AD2795" s="168">
        <f t="shared" si="14071"/>
        <v>0</v>
      </c>
      <c r="AE2795" s="168">
        <f t="shared" si="14071"/>
        <v>0</v>
      </c>
      <c r="AF2795" s="502">
        <f t="shared" si="14071"/>
        <v>0</v>
      </c>
      <c r="AG2795" s="168">
        <f t="shared" si="14071"/>
        <v>0</v>
      </c>
      <c r="AH2795" s="168">
        <f t="shared" si="14071"/>
        <v>0</v>
      </c>
      <c r="AI2795" s="168">
        <f t="shared" si="14071"/>
        <v>0</v>
      </c>
      <c r="AJ2795" s="168">
        <f t="shared" si="14071"/>
        <v>0</v>
      </c>
      <c r="AK2795" s="168">
        <f t="shared" si="14071"/>
        <v>0</v>
      </c>
      <c r="AL2795" s="168">
        <f t="shared" si="14071"/>
        <v>0</v>
      </c>
      <c r="AM2795" s="168">
        <f t="shared" si="14071"/>
        <v>0</v>
      </c>
      <c r="AN2795" s="168">
        <f t="shared" si="14071"/>
        <v>0</v>
      </c>
      <c r="AO2795" s="168">
        <f t="shared" si="14071"/>
        <v>0</v>
      </c>
      <c r="AP2795" s="168">
        <f t="shared" si="14071"/>
        <v>0</v>
      </c>
      <c r="AQ2795" s="168">
        <f t="shared" si="14071"/>
        <v>0</v>
      </c>
      <c r="AR2795" s="168">
        <f t="shared" si="14071"/>
        <v>0</v>
      </c>
      <c r="AS2795" s="502">
        <f t="shared" si="14071"/>
        <v>0</v>
      </c>
      <c r="AT2795" s="168">
        <f t="shared" si="14071"/>
        <v>0</v>
      </c>
      <c r="AU2795" s="168">
        <f t="shared" si="14071"/>
        <v>0</v>
      </c>
      <c r="AV2795" s="168">
        <f t="shared" si="14071"/>
        <v>0</v>
      </c>
      <c r="AW2795" s="569">
        <f t="shared" si="14071"/>
        <v>7</v>
      </c>
      <c r="AX2795" s="569">
        <f t="shared" si="14071"/>
        <v>15</v>
      </c>
      <c r="AY2795" s="569">
        <f t="shared" si="14071"/>
        <v>22</v>
      </c>
      <c r="AZ2795" s="168">
        <f t="shared" si="14071"/>
        <v>0</v>
      </c>
      <c r="BA2795" s="168">
        <f t="shared" si="14071"/>
        <v>0</v>
      </c>
      <c r="BB2795" s="168">
        <f t="shared" si="14071"/>
        <v>0</v>
      </c>
      <c r="BC2795" s="168">
        <f t="shared" si="14071"/>
        <v>0</v>
      </c>
      <c r="BD2795" s="168">
        <f t="shared" si="14071"/>
        <v>0</v>
      </c>
      <c r="BE2795" s="168">
        <f t="shared" si="14071"/>
        <v>0</v>
      </c>
      <c r="BF2795" s="523"/>
      <c r="BG2795" s="608">
        <f t="shared" ref="BG2795:BY2795" si="14072">SUM(BG2790:BG2794)</f>
        <v>17</v>
      </c>
      <c r="BH2795" s="168">
        <f t="shared" si="14072"/>
        <v>0</v>
      </c>
      <c r="BI2795" s="626">
        <f t="shared" si="14072"/>
        <v>3</v>
      </c>
      <c r="BJ2795" s="626">
        <f t="shared" si="14072"/>
        <v>3</v>
      </c>
      <c r="BK2795" s="626">
        <f t="shared" si="14072"/>
        <v>4</v>
      </c>
      <c r="BL2795" s="626">
        <f t="shared" si="14072"/>
        <v>5</v>
      </c>
      <c r="BM2795" s="626">
        <f t="shared" si="14072"/>
        <v>9</v>
      </c>
      <c r="BN2795" s="626">
        <f t="shared" si="14072"/>
        <v>1</v>
      </c>
      <c r="BO2795" s="626">
        <f t="shared" si="14072"/>
        <v>2</v>
      </c>
      <c r="BP2795" s="626">
        <f t="shared" si="14072"/>
        <v>3</v>
      </c>
      <c r="BQ2795" s="626">
        <f t="shared" si="14072"/>
        <v>2</v>
      </c>
      <c r="BR2795" s="626">
        <f t="shared" si="14072"/>
        <v>5</v>
      </c>
      <c r="BS2795" s="626">
        <f t="shared" si="14072"/>
        <v>7</v>
      </c>
      <c r="BT2795" s="168">
        <f t="shared" si="14072"/>
        <v>0</v>
      </c>
      <c r="BU2795" s="626">
        <f t="shared" si="14072"/>
        <v>0</v>
      </c>
      <c r="BV2795" s="626">
        <f t="shared" si="14072"/>
        <v>0</v>
      </c>
      <c r="BW2795" s="168">
        <f t="shared" si="14072"/>
        <v>7</v>
      </c>
      <c r="BX2795" s="168">
        <f t="shared" si="14072"/>
        <v>15</v>
      </c>
      <c r="BY2795" s="168">
        <f t="shared" si="14072"/>
        <v>22</v>
      </c>
      <c r="CA2795" s="168">
        <f t="shared" ref="CA2795:CF2795" si="14073">SUM(CA2790:CA2794)</f>
        <v>0</v>
      </c>
      <c r="CB2795" s="168">
        <f t="shared" si="14073"/>
        <v>0</v>
      </c>
      <c r="CC2795" s="168">
        <f t="shared" si="14073"/>
        <v>0</v>
      </c>
      <c r="CD2795" s="168">
        <f t="shared" si="14073"/>
        <v>0</v>
      </c>
      <c r="CE2795" s="168">
        <f t="shared" si="14073"/>
        <v>0</v>
      </c>
      <c r="CF2795" s="168">
        <f t="shared" si="14073"/>
        <v>0</v>
      </c>
    </row>
    <row r="2796" spans="1:84">
      <c r="A2796" s="149"/>
      <c r="B2796" s="151"/>
      <c r="C2796" s="151"/>
      <c r="D2796" s="151"/>
      <c r="E2796" s="288"/>
      <c r="F2796" s="592"/>
      <c r="G2796" s="168"/>
      <c r="H2796" s="168"/>
      <c r="I2796" s="168"/>
      <c r="J2796" s="168"/>
      <c r="K2796" s="168"/>
      <c r="L2796" s="168"/>
      <c r="M2796" s="168"/>
      <c r="N2796" s="168"/>
      <c r="O2796" s="168"/>
      <c r="P2796" s="168"/>
      <c r="Q2796" s="168"/>
      <c r="R2796" s="168"/>
      <c r="S2796" s="502"/>
      <c r="T2796" s="168"/>
      <c r="U2796" s="168"/>
      <c r="V2796" s="168"/>
      <c r="W2796" s="168"/>
      <c r="X2796" s="168"/>
      <c r="Y2796" s="168"/>
      <c r="Z2796" s="168"/>
      <c r="AA2796" s="168"/>
      <c r="AB2796" s="168"/>
      <c r="AC2796" s="168"/>
      <c r="AD2796" s="168"/>
      <c r="AE2796" s="168"/>
      <c r="AF2796" s="502"/>
      <c r="AG2796" s="168"/>
      <c r="AH2796" s="168"/>
      <c r="AI2796" s="168"/>
      <c r="AJ2796" s="168"/>
      <c r="AK2796" s="168"/>
      <c r="AL2796" s="168"/>
      <c r="AM2796" s="168"/>
      <c r="AN2796" s="168"/>
      <c r="AO2796" s="168"/>
      <c r="AP2796" s="168"/>
      <c r="AQ2796" s="168"/>
      <c r="AR2796" s="168"/>
      <c r="AS2796" s="502"/>
      <c r="AT2796" s="168"/>
      <c r="AU2796" s="168"/>
      <c r="AV2796" s="168"/>
      <c r="AW2796" s="569"/>
      <c r="AX2796" s="569"/>
      <c r="AY2796" s="569"/>
      <c r="AZ2796" s="168"/>
      <c r="BA2796" s="168"/>
      <c r="BB2796" s="168"/>
      <c r="BC2796" s="168"/>
      <c r="BD2796" s="168"/>
      <c r="BE2796" s="168"/>
      <c r="BF2796" s="523"/>
      <c r="BG2796" s="608"/>
      <c r="BH2796" s="168"/>
      <c r="BI2796" s="626"/>
      <c r="BJ2796" s="626"/>
      <c r="BK2796" s="626"/>
      <c r="BL2796" s="626"/>
      <c r="BM2796" s="626"/>
      <c r="BN2796" s="626"/>
      <c r="BO2796" s="626"/>
      <c r="BP2796" s="626"/>
      <c r="BQ2796" s="626"/>
      <c r="BR2796" s="626"/>
      <c r="BS2796" s="626"/>
      <c r="BT2796" s="168"/>
      <c r="BU2796" s="626"/>
      <c r="BV2796" s="626"/>
      <c r="BW2796" s="168"/>
      <c r="BX2796" s="168"/>
      <c r="BY2796" s="168"/>
      <c r="CA2796" s="168"/>
      <c r="CB2796" s="168"/>
      <c r="CC2796" s="168"/>
      <c r="CD2796" s="168"/>
      <c r="CE2796" s="168"/>
      <c r="CF2796" s="168"/>
    </row>
    <row r="2797" spans="1:84">
      <c r="A2797" s="149"/>
      <c r="B2797" s="151" t="s">
        <v>273</v>
      </c>
      <c r="C2797" s="151"/>
      <c r="D2797" s="151"/>
      <c r="E2797" s="288"/>
      <c r="F2797" s="592"/>
      <c r="G2797" s="168">
        <v>0</v>
      </c>
      <c r="H2797" s="168">
        <v>8</v>
      </c>
      <c r="I2797" s="275">
        <f t="shared" ref="I2797" si="14074">SUM(G2797:H2797)</f>
        <v>8</v>
      </c>
      <c r="J2797" s="159"/>
      <c r="K2797" s="159"/>
      <c r="L2797" s="275">
        <f t="shared" ref="L2797" si="14075">SUM(J2797:K2797)</f>
        <v>0</v>
      </c>
      <c r="M2797" s="159"/>
      <c r="N2797" s="159"/>
      <c r="O2797" s="275">
        <f t="shared" ref="O2797" si="14076">SUM(M2797:N2797)</f>
        <v>0</v>
      </c>
      <c r="P2797" s="159">
        <v>0</v>
      </c>
      <c r="Q2797" s="159">
        <v>7</v>
      </c>
      <c r="R2797" s="275">
        <f t="shared" ref="R2797" si="14077">SUM(P2797:Q2797)</f>
        <v>7</v>
      </c>
      <c r="S2797" s="500"/>
      <c r="T2797" s="275"/>
      <c r="U2797" s="275"/>
      <c r="V2797" s="275">
        <f t="shared" ref="V2797" si="14078">SUM(T2797:U2797)</f>
        <v>0</v>
      </c>
      <c r="W2797" s="275"/>
      <c r="X2797" s="275"/>
      <c r="Y2797" s="275">
        <f t="shared" ref="Y2797" si="14079">SUM(W2797:X2797)</f>
        <v>0</v>
      </c>
      <c r="Z2797" s="275"/>
      <c r="AA2797" s="275"/>
      <c r="AB2797" s="275">
        <f t="shared" ref="AB2797" si="14080">SUM(Z2797:AA2797)</f>
        <v>0</v>
      </c>
      <c r="AC2797" s="275"/>
      <c r="AD2797" s="275"/>
      <c r="AE2797" s="275">
        <f t="shared" ref="AE2797" si="14081">SUM(AC2797:AD2797)</f>
        <v>0</v>
      </c>
      <c r="AF2797" s="500"/>
      <c r="AG2797" s="275"/>
      <c r="AH2797" s="275"/>
      <c r="AI2797" s="275">
        <f t="shared" ref="AI2797" si="14082">SUM(AG2797:AH2797)</f>
        <v>0</v>
      </c>
      <c r="AJ2797" s="275"/>
      <c r="AK2797" s="275"/>
      <c r="AL2797" s="275">
        <f t="shared" ref="AL2797" si="14083">SUM(AJ2797:AK2797)</f>
        <v>0</v>
      </c>
      <c r="AM2797" s="275"/>
      <c r="AN2797" s="275"/>
      <c r="AO2797" s="275">
        <f t="shared" ref="AO2797" si="14084">SUM(AM2797:AN2797)</f>
        <v>0</v>
      </c>
      <c r="AP2797" s="275"/>
      <c r="AQ2797" s="275"/>
      <c r="AR2797" s="275">
        <f t="shared" ref="AR2797" si="14085">SUM(AP2797:AQ2797)</f>
        <v>0</v>
      </c>
      <c r="AS2797" s="500"/>
      <c r="AT2797" s="275"/>
      <c r="AU2797" s="275"/>
      <c r="AV2797" s="275">
        <f>SUM(AT2797:AU2797)</f>
        <v>0</v>
      </c>
      <c r="AW2797" s="567">
        <f t="shared" ref="AW2797" si="14086">SUM(G2797,J2797,M2797,P2797,T2797,W2797,Z2797,AC2797,AG2797,AJ2797,AM2797,AP2797,AT2797)</f>
        <v>0</v>
      </c>
      <c r="AX2797" s="567">
        <f t="shared" ref="AX2797" si="14087">SUM(H2797,K2797,N2797,Q2797,U2797,X2797,AA2797,AD2797,AH2797,AK2797,AN2797,AQ2797,AU2797)</f>
        <v>15</v>
      </c>
      <c r="AY2797" s="567">
        <f t="shared" ref="AY2797" si="14088">SUM(I2797,L2797,O2797,R2797,V2797,Y2797,AB2797,AE2797,AI2797,AL2797,AO2797,AR2797,AV2797)</f>
        <v>15</v>
      </c>
      <c r="AZ2797" s="159"/>
      <c r="BA2797" s="159"/>
      <c r="BB2797" s="275">
        <f t="shared" ref="BB2797" si="14089">SUM(AZ2797:BA2797)</f>
        <v>0</v>
      </c>
      <c r="BC2797" s="275"/>
      <c r="BD2797" s="275"/>
      <c r="BE2797" s="275">
        <f t="shared" ref="BE2797" si="14090">SUM(BC2797:BD2797)</f>
        <v>0</v>
      </c>
      <c r="BF2797" s="521"/>
      <c r="BG2797" s="605">
        <f>SUM(F2797,S2797,AF2797,AS2797)</f>
        <v>0</v>
      </c>
      <c r="BH2797" s="533">
        <f>SUM(G2797,T2797,AG2797)</f>
        <v>0</v>
      </c>
      <c r="BI2797" s="533">
        <f t="shared" ref="BI2797" si="14091">SUM(H2797,U2797,AH2797)</f>
        <v>8</v>
      </c>
      <c r="BJ2797" s="533">
        <f t="shared" ref="BJ2797" si="14092">SUM(I2797,V2797,AI2797)</f>
        <v>8</v>
      </c>
      <c r="BK2797" s="533">
        <f t="shared" ref="BK2797" si="14093">SUM(J2797,W2797,AJ2797)</f>
        <v>0</v>
      </c>
      <c r="BL2797" s="533">
        <f t="shared" ref="BL2797" si="14094">SUM(K2797,X2797,AK2797)</f>
        <v>0</v>
      </c>
      <c r="BM2797" s="533">
        <f t="shared" ref="BM2797" si="14095">SUM(L2797,Y2797,AL2797)</f>
        <v>0</v>
      </c>
      <c r="BN2797" s="533">
        <f>SUM(M2797,Z2797,AM2797)</f>
        <v>0</v>
      </c>
      <c r="BO2797" s="533">
        <f t="shared" ref="BO2797" si="14096">SUM(N2797,AA2797,AN2797)</f>
        <v>0</v>
      </c>
      <c r="BP2797" s="533">
        <f t="shared" ref="BP2797" si="14097">SUM(O2797,AB2797,AO2797)</f>
        <v>0</v>
      </c>
      <c r="BQ2797" s="533">
        <f t="shared" ref="BQ2797" si="14098">SUM(P2797,AC2797,AP2797)</f>
        <v>0</v>
      </c>
      <c r="BR2797" s="533">
        <f t="shared" ref="BR2797" si="14099">SUM(Q2797,AD2797,AQ2797)</f>
        <v>7</v>
      </c>
      <c r="BS2797" s="533">
        <f t="shared" ref="BS2797" si="14100">SUM(R2797,AE2797,AR2797)</f>
        <v>7</v>
      </c>
      <c r="BT2797" s="533">
        <f>AT2797</f>
        <v>0</v>
      </c>
      <c r="BU2797" s="533">
        <f t="shared" ref="BU2797" si="14101">AU2797</f>
        <v>0</v>
      </c>
      <c r="BV2797" s="533">
        <f t="shared" ref="BV2797" si="14102">AV2797</f>
        <v>0</v>
      </c>
      <c r="BW2797" s="536">
        <f>SUM(BH2797,BK2797,BN2797,BQ2797,BT2797)</f>
        <v>0</v>
      </c>
      <c r="BX2797" s="536">
        <f t="shared" ref="BX2797" si="14103">SUM(BI2797,BL2797,BO2797,BR2797,BU2797)</f>
        <v>15</v>
      </c>
      <c r="BY2797" s="536">
        <f t="shared" ref="BY2797" si="14104">SUM(BJ2797,BM2797,BP2797,BS2797,BV2797)</f>
        <v>15</v>
      </c>
      <c r="BZ2797" t="s">
        <v>74</v>
      </c>
      <c r="CA2797" s="619">
        <f>AZ2797</f>
        <v>0</v>
      </c>
      <c r="CB2797" s="619">
        <f t="shared" ref="CB2797" si="14105">BA2797</f>
        <v>0</v>
      </c>
      <c r="CC2797" s="619">
        <f t="shared" ref="CC2797" si="14106">BB2797</f>
        <v>0</v>
      </c>
      <c r="CD2797" s="619">
        <f>BC2797</f>
        <v>0</v>
      </c>
      <c r="CE2797" s="619">
        <f t="shared" ref="CE2797" si="14107">BD2797</f>
        <v>0</v>
      </c>
      <c r="CF2797" s="619">
        <f t="shared" ref="CF2797" si="14108">BE2797</f>
        <v>0</v>
      </c>
    </row>
    <row r="2798" spans="1:84">
      <c r="A2798" s="149"/>
      <c r="B2798" s="151" t="s">
        <v>1089</v>
      </c>
      <c r="C2798" s="151"/>
      <c r="D2798" s="151"/>
      <c r="E2798" s="288"/>
      <c r="F2798" s="592"/>
      <c r="G2798" s="168">
        <v>0</v>
      </c>
      <c r="H2798" s="168">
        <v>7</v>
      </c>
      <c r="I2798" s="275">
        <f t="shared" ref="I2798" si="14109">SUM(G2798:H2798)</f>
        <v>7</v>
      </c>
      <c r="J2798" s="159">
        <v>0</v>
      </c>
      <c r="K2798" s="159">
        <v>1</v>
      </c>
      <c r="L2798" s="275">
        <f t="shared" ref="L2798" si="14110">SUM(J2798:K2798)</f>
        <v>1</v>
      </c>
      <c r="M2798" s="159"/>
      <c r="N2798" s="159"/>
      <c r="O2798" s="275">
        <f t="shared" ref="O2798" si="14111">SUM(M2798:N2798)</f>
        <v>0</v>
      </c>
      <c r="P2798" s="159">
        <v>0</v>
      </c>
      <c r="Q2798" s="159"/>
      <c r="R2798" s="275">
        <f t="shared" ref="R2798" si="14112">SUM(P2798:Q2798)</f>
        <v>0</v>
      </c>
      <c r="S2798" s="500"/>
      <c r="T2798" s="275"/>
      <c r="U2798" s="275"/>
      <c r="V2798" s="275">
        <f t="shared" ref="V2798" si="14113">SUM(T2798:U2798)</f>
        <v>0</v>
      </c>
      <c r="W2798" s="275"/>
      <c r="X2798" s="275"/>
      <c r="Y2798" s="275">
        <f t="shared" ref="Y2798" si="14114">SUM(W2798:X2798)</f>
        <v>0</v>
      </c>
      <c r="Z2798" s="275"/>
      <c r="AA2798" s="275"/>
      <c r="AB2798" s="275">
        <f t="shared" ref="AB2798" si="14115">SUM(Z2798:AA2798)</f>
        <v>0</v>
      </c>
      <c r="AC2798" s="275"/>
      <c r="AD2798" s="275"/>
      <c r="AE2798" s="275">
        <f t="shared" ref="AE2798" si="14116">SUM(AC2798:AD2798)</f>
        <v>0</v>
      </c>
      <c r="AF2798" s="500"/>
      <c r="AG2798" s="275"/>
      <c r="AH2798" s="275"/>
      <c r="AI2798" s="275">
        <f t="shared" ref="AI2798" si="14117">SUM(AG2798:AH2798)</f>
        <v>0</v>
      </c>
      <c r="AJ2798" s="275"/>
      <c r="AK2798" s="275"/>
      <c r="AL2798" s="275">
        <f t="shared" ref="AL2798" si="14118">SUM(AJ2798:AK2798)</f>
        <v>0</v>
      </c>
      <c r="AM2798" s="275"/>
      <c r="AN2798" s="275"/>
      <c r="AO2798" s="275">
        <f t="shared" ref="AO2798" si="14119">SUM(AM2798:AN2798)</f>
        <v>0</v>
      </c>
      <c r="AP2798" s="275"/>
      <c r="AQ2798" s="275"/>
      <c r="AR2798" s="275">
        <f t="shared" ref="AR2798" si="14120">SUM(AP2798:AQ2798)</f>
        <v>0</v>
      </c>
      <c r="AS2798" s="500"/>
      <c r="AT2798" s="275"/>
      <c r="AU2798" s="275"/>
      <c r="AV2798" s="275">
        <f>SUM(AT2798:AU2798)</f>
        <v>0</v>
      </c>
      <c r="AW2798" s="567">
        <f t="shared" ref="AW2798" si="14121">SUM(G2798,J2798,M2798,P2798,T2798,W2798,Z2798,AC2798,AG2798,AJ2798,AM2798,AP2798,AT2798)</f>
        <v>0</v>
      </c>
      <c r="AX2798" s="567">
        <f t="shared" ref="AX2798" si="14122">SUM(H2798,K2798,N2798,Q2798,U2798,X2798,AA2798,AD2798,AH2798,AK2798,AN2798,AQ2798,AU2798)</f>
        <v>8</v>
      </c>
      <c r="AY2798" s="567">
        <f t="shared" ref="AY2798" si="14123">SUM(I2798,L2798,O2798,R2798,V2798,Y2798,AB2798,AE2798,AI2798,AL2798,AO2798,AR2798,AV2798)</f>
        <v>8</v>
      </c>
      <c r="AZ2798" s="159"/>
      <c r="BA2798" s="159"/>
      <c r="BB2798" s="275">
        <f t="shared" ref="BB2798" si="14124">SUM(AZ2798:BA2798)</f>
        <v>0</v>
      </c>
      <c r="BC2798" s="275"/>
      <c r="BD2798" s="275"/>
      <c r="BE2798" s="275">
        <f t="shared" ref="BE2798" si="14125">SUM(BC2798:BD2798)</f>
        <v>0</v>
      </c>
      <c r="BF2798" s="521"/>
      <c r="BG2798" s="605">
        <f>SUM(F2798,S2798,AF2798,AS2798)</f>
        <v>0</v>
      </c>
      <c r="BH2798" s="533">
        <f>SUM(G2798,T2798,AG2798)</f>
        <v>0</v>
      </c>
      <c r="BI2798" s="533">
        <f t="shared" ref="BI2798" si="14126">SUM(H2798,U2798,AH2798)</f>
        <v>7</v>
      </c>
      <c r="BJ2798" s="533">
        <f t="shared" ref="BJ2798" si="14127">SUM(I2798,V2798,AI2798)</f>
        <v>7</v>
      </c>
      <c r="BK2798" s="533">
        <f t="shared" ref="BK2798" si="14128">SUM(J2798,W2798,AJ2798)</f>
        <v>0</v>
      </c>
      <c r="BL2798" s="533">
        <f t="shared" ref="BL2798" si="14129">SUM(K2798,X2798,AK2798)</f>
        <v>1</v>
      </c>
      <c r="BM2798" s="533">
        <f t="shared" ref="BM2798" si="14130">SUM(L2798,Y2798,AL2798)</f>
        <v>1</v>
      </c>
      <c r="BN2798" s="533">
        <f>SUM(M2798,Z2798,AM2798)</f>
        <v>0</v>
      </c>
      <c r="BO2798" s="533">
        <f t="shared" ref="BO2798" si="14131">SUM(N2798,AA2798,AN2798)</f>
        <v>0</v>
      </c>
      <c r="BP2798" s="533">
        <f t="shared" ref="BP2798" si="14132">SUM(O2798,AB2798,AO2798)</f>
        <v>0</v>
      </c>
      <c r="BQ2798" s="533">
        <f t="shared" ref="BQ2798" si="14133">SUM(P2798,AC2798,AP2798)</f>
        <v>0</v>
      </c>
      <c r="BR2798" s="533">
        <f t="shared" ref="BR2798" si="14134">SUM(Q2798,AD2798,AQ2798)</f>
        <v>0</v>
      </c>
      <c r="BS2798" s="533">
        <f t="shared" ref="BS2798" si="14135">SUM(R2798,AE2798,AR2798)</f>
        <v>0</v>
      </c>
      <c r="BT2798" s="533">
        <f>AT2798</f>
        <v>0</v>
      </c>
      <c r="BU2798" s="533">
        <f t="shared" ref="BU2798" si="14136">AU2798</f>
        <v>0</v>
      </c>
      <c r="BV2798" s="533">
        <f t="shared" ref="BV2798" si="14137">AV2798</f>
        <v>0</v>
      </c>
      <c r="BW2798" s="536">
        <f>SUM(BH2798,BK2798,BN2798,BQ2798,BT2798)</f>
        <v>0</v>
      </c>
      <c r="BX2798" s="536">
        <f t="shared" ref="BX2798" si="14138">SUM(BI2798,BL2798,BO2798,BR2798,BU2798)</f>
        <v>8</v>
      </c>
      <c r="BY2798" s="536">
        <f t="shared" ref="BY2798" si="14139">SUM(BJ2798,BM2798,BP2798,BS2798,BV2798)</f>
        <v>8</v>
      </c>
      <c r="BZ2798" t="s">
        <v>74</v>
      </c>
      <c r="CA2798" s="703">
        <f>AZ2798</f>
        <v>0</v>
      </c>
      <c r="CB2798" s="703">
        <f t="shared" ref="CB2798" si="14140">BA2798</f>
        <v>0</v>
      </c>
      <c r="CC2798" s="703">
        <f t="shared" ref="CC2798" si="14141">BB2798</f>
        <v>0</v>
      </c>
      <c r="CD2798" s="703">
        <f>BC2798</f>
        <v>0</v>
      </c>
      <c r="CE2798" s="703">
        <f t="shared" ref="CE2798" si="14142">BD2798</f>
        <v>0</v>
      </c>
      <c r="CF2798" s="703">
        <f t="shared" ref="CF2798" si="14143">BE2798</f>
        <v>0</v>
      </c>
    </row>
    <row r="2799" spans="1:84">
      <c r="A2799" s="149"/>
      <c r="B2799" s="151"/>
      <c r="C2799" s="151"/>
      <c r="D2799" s="151"/>
      <c r="E2799" s="288"/>
      <c r="F2799" s="592"/>
      <c r="G2799" s="168"/>
      <c r="H2799" s="168"/>
      <c r="I2799" s="275"/>
      <c r="J2799" s="159"/>
      <c r="K2799" s="159"/>
      <c r="L2799" s="275"/>
      <c r="M2799" s="159"/>
      <c r="N2799" s="159"/>
      <c r="O2799" s="275"/>
      <c r="P2799" s="159"/>
      <c r="Q2799" s="159"/>
      <c r="R2799" s="275"/>
      <c r="S2799" s="500"/>
      <c r="T2799" s="275"/>
      <c r="U2799" s="275"/>
      <c r="V2799" s="275"/>
      <c r="W2799" s="275"/>
      <c r="X2799" s="275"/>
      <c r="Y2799" s="275"/>
      <c r="Z2799" s="275"/>
      <c r="AA2799" s="275"/>
      <c r="AB2799" s="275"/>
      <c r="AC2799" s="275"/>
      <c r="AD2799" s="275"/>
      <c r="AE2799" s="275"/>
      <c r="AF2799" s="500"/>
      <c r="AG2799" s="275"/>
      <c r="AH2799" s="275"/>
      <c r="AI2799" s="275"/>
      <c r="AJ2799" s="275"/>
      <c r="AK2799" s="275"/>
      <c r="AL2799" s="275"/>
      <c r="AM2799" s="275"/>
      <c r="AN2799" s="275"/>
      <c r="AO2799" s="275"/>
      <c r="AP2799" s="275"/>
      <c r="AQ2799" s="275"/>
      <c r="AR2799" s="275"/>
      <c r="AS2799" s="500"/>
      <c r="AT2799" s="275"/>
      <c r="AU2799" s="275"/>
      <c r="AV2799" s="275"/>
      <c r="AW2799" s="567"/>
      <c r="AX2799" s="567"/>
      <c r="AY2799" s="567"/>
      <c r="AZ2799" s="159"/>
      <c r="BA2799" s="159"/>
      <c r="BB2799" s="275"/>
      <c r="BC2799" s="275"/>
      <c r="BD2799" s="275"/>
      <c r="BE2799" s="275"/>
      <c r="BF2799" s="521"/>
      <c r="BW2799" s="536"/>
      <c r="BX2799" s="536"/>
      <c r="BY2799" s="536"/>
      <c r="CA2799" s="703"/>
      <c r="CB2799" s="703"/>
      <c r="CC2799" s="703"/>
      <c r="CD2799" s="703"/>
      <c r="CE2799" s="703"/>
      <c r="CF2799" s="703"/>
    </row>
    <row r="2800" spans="1:84">
      <c r="A2800" s="149"/>
      <c r="B2800" s="151" t="s">
        <v>618</v>
      </c>
      <c r="C2800" s="151"/>
      <c r="D2800" s="151"/>
      <c r="E2800" s="288"/>
      <c r="F2800" s="592">
        <f t="shared" ref="F2800:R2800" si="14144">SUM(F2759:F2761,F2763:F2765,F2768:F2769,F2774:F2775,F2778:F2779,F2782:F2783,F2786:F2787,F2795)</f>
        <v>1607</v>
      </c>
      <c r="G2800" s="168">
        <f t="shared" si="14144"/>
        <v>0</v>
      </c>
      <c r="H2800" s="168">
        <f t="shared" si="14144"/>
        <v>626</v>
      </c>
      <c r="I2800" s="168">
        <f t="shared" si="14144"/>
        <v>626</v>
      </c>
      <c r="J2800" s="168">
        <f t="shared" si="14144"/>
        <v>4</v>
      </c>
      <c r="K2800" s="168">
        <f t="shared" si="14144"/>
        <v>226</v>
      </c>
      <c r="L2800" s="168">
        <f t="shared" si="14144"/>
        <v>230</v>
      </c>
      <c r="M2800" s="168">
        <f t="shared" si="14144"/>
        <v>1</v>
      </c>
      <c r="N2800" s="168">
        <f t="shared" si="14144"/>
        <v>67</v>
      </c>
      <c r="O2800" s="168">
        <f t="shared" si="14144"/>
        <v>68</v>
      </c>
      <c r="P2800" s="168">
        <f t="shared" si="14144"/>
        <v>2</v>
      </c>
      <c r="Q2800" s="168">
        <f t="shared" si="14144"/>
        <v>641</v>
      </c>
      <c r="R2800" s="168">
        <f t="shared" si="14144"/>
        <v>643</v>
      </c>
      <c r="S2800" s="502">
        <f t="shared" ref="S2800:BE2800" si="14145">SUM(S2759:S2761,S2763:S2765,S2768:S2769,S2774:S2775,S2778:S2779,S2782:S2783,S2786:S2787,S2795)</f>
        <v>0</v>
      </c>
      <c r="T2800" s="168">
        <f t="shared" si="14145"/>
        <v>0</v>
      </c>
      <c r="U2800" s="168">
        <f t="shared" si="14145"/>
        <v>126</v>
      </c>
      <c r="V2800" s="168">
        <f t="shared" si="14145"/>
        <v>126</v>
      </c>
      <c r="W2800" s="168">
        <f t="shared" si="14145"/>
        <v>0</v>
      </c>
      <c r="X2800" s="168">
        <f t="shared" si="14145"/>
        <v>1</v>
      </c>
      <c r="Y2800" s="168">
        <f t="shared" si="14145"/>
        <v>1</v>
      </c>
      <c r="Z2800" s="168">
        <f t="shared" si="14145"/>
        <v>0</v>
      </c>
      <c r="AA2800" s="168">
        <f t="shared" si="14145"/>
        <v>1</v>
      </c>
      <c r="AB2800" s="168">
        <f t="shared" si="14145"/>
        <v>1</v>
      </c>
      <c r="AC2800" s="168">
        <f t="shared" si="14145"/>
        <v>0</v>
      </c>
      <c r="AD2800" s="168">
        <f t="shared" si="14145"/>
        <v>35</v>
      </c>
      <c r="AE2800" s="168">
        <f t="shared" si="14145"/>
        <v>35</v>
      </c>
      <c r="AF2800" s="502">
        <f t="shared" si="14145"/>
        <v>0</v>
      </c>
      <c r="AG2800" s="168">
        <f t="shared" si="14145"/>
        <v>0</v>
      </c>
      <c r="AH2800" s="168">
        <f t="shared" si="14145"/>
        <v>0</v>
      </c>
      <c r="AI2800" s="168">
        <f t="shared" si="14145"/>
        <v>0</v>
      </c>
      <c r="AJ2800" s="168">
        <f t="shared" si="14145"/>
        <v>0</v>
      </c>
      <c r="AK2800" s="168">
        <f t="shared" si="14145"/>
        <v>0</v>
      </c>
      <c r="AL2800" s="168">
        <f t="shared" si="14145"/>
        <v>0</v>
      </c>
      <c r="AM2800" s="168">
        <f t="shared" si="14145"/>
        <v>0</v>
      </c>
      <c r="AN2800" s="168">
        <f t="shared" si="14145"/>
        <v>0</v>
      </c>
      <c r="AO2800" s="168">
        <f t="shared" si="14145"/>
        <v>0</v>
      </c>
      <c r="AP2800" s="168">
        <f t="shared" si="14145"/>
        <v>0</v>
      </c>
      <c r="AQ2800" s="168">
        <f t="shared" si="14145"/>
        <v>0</v>
      </c>
      <c r="AR2800" s="168">
        <f t="shared" si="14145"/>
        <v>0</v>
      </c>
      <c r="AS2800" s="502">
        <f t="shared" si="14145"/>
        <v>0</v>
      </c>
      <c r="AT2800" s="168">
        <f t="shared" si="14145"/>
        <v>0</v>
      </c>
      <c r="AU2800" s="168">
        <f t="shared" si="14145"/>
        <v>0</v>
      </c>
      <c r="AV2800" s="168">
        <f t="shared" si="14145"/>
        <v>0</v>
      </c>
      <c r="AW2800" s="569">
        <f t="shared" si="14145"/>
        <v>7</v>
      </c>
      <c r="AX2800" s="569">
        <f t="shared" si="14145"/>
        <v>1723</v>
      </c>
      <c r="AY2800" s="569">
        <f t="shared" si="14145"/>
        <v>1730</v>
      </c>
      <c r="AZ2800" s="168">
        <f t="shared" si="14145"/>
        <v>0</v>
      </c>
      <c r="BA2800" s="168">
        <f t="shared" si="14145"/>
        <v>64</v>
      </c>
      <c r="BB2800" s="168">
        <f t="shared" si="14145"/>
        <v>64</v>
      </c>
      <c r="BC2800" s="168">
        <f t="shared" si="14145"/>
        <v>0</v>
      </c>
      <c r="BD2800" s="168">
        <f t="shared" si="14145"/>
        <v>4</v>
      </c>
      <c r="BE2800" s="168">
        <f t="shared" si="14145"/>
        <v>4</v>
      </c>
      <c r="BF2800" s="523"/>
      <c r="BG2800" s="608">
        <f t="shared" ref="BG2800:BY2800" si="14146">SUM(BG2759:BG2761,BG2763:BG2765,BG2768:BG2769,BG2774:BG2775,BG2778:BG2779,BG2782:BG2783,BG2786:BG2787,BG2795)</f>
        <v>1607</v>
      </c>
      <c r="BH2800" s="168">
        <f t="shared" si="14146"/>
        <v>0</v>
      </c>
      <c r="BI2800" s="626">
        <f t="shared" si="14146"/>
        <v>752</v>
      </c>
      <c r="BJ2800" s="626">
        <f t="shared" si="14146"/>
        <v>752</v>
      </c>
      <c r="BK2800" s="626">
        <f t="shared" si="14146"/>
        <v>4</v>
      </c>
      <c r="BL2800" s="626">
        <f t="shared" si="14146"/>
        <v>227</v>
      </c>
      <c r="BM2800" s="626">
        <f t="shared" si="14146"/>
        <v>231</v>
      </c>
      <c r="BN2800" s="626">
        <f t="shared" si="14146"/>
        <v>1</v>
      </c>
      <c r="BO2800" s="626">
        <f t="shared" si="14146"/>
        <v>68</v>
      </c>
      <c r="BP2800" s="626">
        <f t="shared" si="14146"/>
        <v>69</v>
      </c>
      <c r="BQ2800" s="626">
        <f t="shared" si="14146"/>
        <v>2</v>
      </c>
      <c r="BR2800" s="626">
        <f t="shared" si="14146"/>
        <v>676</v>
      </c>
      <c r="BS2800" s="626">
        <f t="shared" si="14146"/>
        <v>678</v>
      </c>
      <c r="BT2800" s="168">
        <f t="shared" si="14146"/>
        <v>0</v>
      </c>
      <c r="BU2800" s="626">
        <f t="shared" si="14146"/>
        <v>0</v>
      </c>
      <c r="BV2800" s="626">
        <f t="shared" si="14146"/>
        <v>0</v>
      </c>
      <c r="BW2800" s="168">
        <f t="shared" si="14146"/>
        <v>7</v>
      </c>
      <c r="BX2800" s="168">
        <f t="shared" si="14146"/>
        <v>1723</v>
      </c>
      <c r="BY2800" s="168">
        <f t="shared" si="14146"/>
        <v>1730</v>
      </c>
      <c r="CA2800" s="168">
        <f t="shared" ref="CA2800:CF2800" si="14147">SUM(CA2759:CA2761,CA2763:CA2765,CA2768:CA2769,CA2774:CA2775,CA2778:CA2779,CA2782:CA2783,CA2786:CA2787,CA2795)</f>
        <v>0</v>
      </c>
      <c r="CB2800" s="168">
        <f t="shared" si="14147"/>
        <v>64</v>
      </c>
      <c r="CC2800" s="168">
        <f t="shared" si="14147"/>
        <v>64</v>
      </c>
      <c r="CD2800" s="168">
        <f t="shared" si="14147"/>
        <v>0</v>
      </c>
      <c r="CE2800" s="168">
        <f t="shared" si="14147"/>
        <v>4</v>
      </c>
      <c r="CF2800" s="168">
        <f t="shared" si="14147"/>
        <v>4</v>
      </c>
    </row>
    <row r="2801" spans="1:84">
      <c r="A2801" s="149"/>
      <c r="B2801" s="151" t="s">
        <v>98</v>
      </c>
      <c r="C2801" s="151"/>
      <c r="D2801" s="151"/>
      <c r="E2801" s="288"/>
      <c r="F2801" s="592">
        <f>SUM(F2759:F2761,F2763:F2765)</f>
        <v>1290</v>
      </c>
      <c r="G2801" s="168">
        <f t="shared" ref="G2801:R2801" si="14148">SUM(G2759:G2761,G2763:G2765)</f>
        <v>0</v>
      </c>
      <c r="H2801" s="168">
        <f t="shared" si="14148"/>
        <v>514</v>
      </c>
      <c r="I2801" s="168">
        <f t="shared" si="14148"/>
        <v>514</v>
      </c>
      <c r="J2801" s="168">
        <f t="shared" si="14148"/>
        <v>0</v>
      </c>
      <c r="K2801" s="168">
        <f t="shared" si="14148"/>
        <v>175</v>
      </c>
      <c r="L2801" s="168">
        <f t="shared" si="14148"/>
        <v>175</v>
      </c>
      <c r="M2801" s="168">
        <f t="shared" si="14148"/>
        <v>0</v>
      </c>
      <c r="N2801" s="168">
        <f t="shared" si="14148"/>
        <v>51</v>
      </c>
      <c r="O2801" s="168">
        <f t="shared" si="14148"/>
        <v>51</v>
      </c>
      <c r="P2801" s="168">
        <f t="shared" si="14148"/>
        <v>0</v>
      </c>
      <c r="Q2801" s="168">
        <f t="shared" si="14148"/>
        <v>517</v>
      </c>
      <c r="R2801" s="168">
        <f t="shared" si="14148"/>
        <v>517</v>
      </c>
      <c r="S2801" s="502">
        <f t="shared" ref="S2801:BE2801" si="14149">SUM(S2759:S2761,S2763:S2765)</f>
        <v>0</v>
      </c>
      <c r="T2801" s="168">
        <f t="shared" si="14149"/>
        <v>0</v>
      </c>
      <c r="U2801" s="168">
        <f t="shared" si="14149"/>
        <v>100</v>
      </c>
      <c r="V2801" s="168">
        <f t="shared" si="14149"/>
        <v>100</v>
      </c>
      <c r="W2801" s="168">
        <f t="shared" si="14149"/>
        <v>0</v>
      </c>
      <c r="X2801" s="168">
        <f t="shared" si="14149"/>
        <v>1</v>
      </c>
      <c r="Y2801" s="168">
        <f t="shared" si="14149"/>
        <v>1</v>
      </c>
      <c r="Z2801" s="168">
        <f t="shared" si="14149"/>
        <v>0</v>
      </c>
      <c r="AA2801" s="168">
        <f t="shared" si="14149"/>
        <v>1</v>
      </c>
      <c r="AB2801" s="168">
        <f t="shared" si="14149"/>
        <v>1</v>
      </c>
      <c r="AC2801" s="168">
        <f t="shared" si="14149"/>
        <v>0</v>
      </c>
      <c r="AD2801" s="168">
        <f t="shared" si="14149"/>
        <v>31</v>
      </c>
      <c r="AE2801" s="168">
        <f t="shared" si="14149"/>
        <v>31</v>
      </c>
      <c r="AF2801" s="502">
        <f t="shared" si="14149"/>
        <v>0</v>
      </c>
      <c r="AG2801" s="168">
        <f t="shared" si="14149"/>
        <v>0</v>
      </c>
      <c r="AH2801" s="168">
        <f t="shared" si="14149"/>
        <v>0</v>
      </c>
      <c r="AI2801" s="168">
        <f t="shared" si="14149"/>
        <v>0</v>
      </c>
      <c r="AJ2801" s="168">
        <f t="shared" si="14149"/>
        <v>0</v>
      </c>
      <c r="AK2801" s="168">
        <f t="shared" si="14149"/>
        <v>0</v>
      </c>
      <c r="AL2801" s="168">
        <f t="shared" si="14149"/>
        <v>0</v>
      </c>
      <c r="AM2801" s="168">
        <f t="shared" si="14149"/>
        <v>0</v>
      </c>
      <c r="AN2801" s="168">
        <f t="shared" si="14149"/>
        <v>0</v>
      </c>
      <c r="AO2801" s="168">
        <f t="shared" si="14149"/>
        <v>0</v>
      </c>
      <c r="AP2801" s="168">
        <f t="shared" si="14149"/>
        <v>0</v>
      </c>
      <c r="AQ2801" s="168">
        <f t="shared" si="14149"/>
        <v>0</v>
      </c>
      <c r="AR2801" s="168">
        <f t="shared" si="14149"/>
        <v>0</v>
      </c>
      <c r="AS2801" s="502">
        <f t="shared" si="14149"/>
        <v>0</v>
      </c>
      <c r="AT2801" s="168">
        <f t="shared" si="14149"/>
        <v>0</v>
      </c>
      <c r="AU2801" s="168">
        <f t="shared" si="14149"/>
        <v>0</v>
      </c>
      <c r="AV2801" s="168">
        <f t="shared" si="14149"/>
        <v>0</v>
      </c>
      <c r="AW2801" s="569">
        <f t="shared" si="14149"/>
        <v>0</v>
      </c>
      <c r="AX2801" s="569">
        <f t="shared" si="14149"/>
        <v>1390</v>
      </c>
      <c r="AY2801" s="569">
        <f t="shared" si="14149"/>
        <v>1390</v>
      </c>
      <c r="AZ2801" s="168">
        <f t="shared" si="14149"/>
        <v>0</v>
      </c>
      <c r="BA2801" s="168">
        <f t="shared" si="14149"/>
        <v>49</v>
      </c>
      <c r="BB2801" s="168">
        <f t="shared" si="14149"/>
        <v>49</v>
      </c>
      <c r="BC2801" s="168">
        <f t="shared" si="14149"/>
        <v>0</v>
      </c>
      <c r="BD2801" s="168">
        <f t="shared" si="14149"/>
        <v>4</v>
      </c>
      <c r="BE2801" s="168">
        <f t="shared" si="14149"/>
        <v>4</v>
      </c>
      <c r="BF2801" s="523"/>
      <c r="BG2801" s="608">
        <f t="shared" ref="BG2801:BY2801" si="14150">SUM(BG2759:BG2761,BG2763:BG2765)</f>
        <v>1290</v>
      </c>
      <c r="BH2801" s="168">
        <f t="shared" si="14150"/>
        <v>0</v>
      </c>
      <c r="BI2801" s="626">
        <f t="shared" si="14150"/>
        <v>614</v>
      </c>
      <c r="BJ2801" s="626">
        <f t="shared" si="14150"/>
        <v>614</v>
      </c>
      <c r="BK2801" s="626">
        <f t="shared" si="14150"/>
        <v>0</v>
      </c>
      <c r="BL2801" s="626">
        <f t="shared" si="14150"/>
        <v>176</v>
      </c>
      <c r="BM2801" s="626">
        <f t="shared" si="14150"/>
        <v>176</v>
      </c>
      <c r="BN2801" s="626">
        <f t="shared" si="14150"/>
        <v>0</v>
      </c>
      <c r="BO2801" s="626">
        <f t="shared" si="14150"/>
        <v>52</v>
      </c>
      <c r="BP2801" s="626">
        <f t="shared" si="14150"/>
        <v>52</v>
      </c>
      <c r="BQ2801" s="626">
        <f t="shared" si="14150"/>
        <v>0</v>
      </c>
      <c r="BR2801" s="626">
        <f t="shared" si="14150"/>
        <v>548</v>
      </c>
      <c r="BS2801" s="626">
        <f t="shared" si="14150"/>
        <v>548</v>
      </c>
      <c r="BT2801" s="168">
        <f t="shared" si="14150"/>
        <v>0</v>
      </c>
      <c r="BU2801" s="626">
        <f t="shared" si="14150"/>
        <v>0</v>
      </c>
      <c r="BV2801" s="626">
        <f t="shared" si="14150"/>
        <v>0</v>
      </c>
      <c r="BW2801" s="168">
        <f t="shared" si="14150"/>
        <v>0</v>
      </c>
      <c r="BX2801" s="168">
        <f t="shared" si="14150"/>
        <v>1390</v>
      </c>
      <c r="BY2801" s="168">
        <f t="shared" si="14150"/>
        <v>1390</v>
      </c>
      <c r="CA2801" s="168">
        <f t="shared" ref="CA2801:CF2801" si="14151">SUM(CA2759:CA2761,CA2763:CA2765)</f>
        <v>0</v>
      </c>
      <c r="CB2801" s="168">
        <f t="shared" si="14151"/>
        <v>49</v>
      </c>
      <c r="CC2801" s="168">
        <f t="shared" si="14151"/>
        <v>49</v>
      </c>
      <c r="CD2801" s="168">
        <f t="shared" si="14151"/>
        <v>0</v>
      </c>
      <c r="CE2801" s="168">
        <f t="shared" si="14151"/>
        <v>4</v>
      </c>
      <c r="CF2801" s="168">
        <f t="shared" si="14151"/>
        <v>4</v>
      </c>
    </row>
    <row r="2802" spans="1:84">
      <c r="A2802" s="149"/>
      <c r="B2802" s="151" t="s">
        <v>126</v>
      </c>
      <c r="C2802" s="151"/>
      <c r="D2802" s="151"/>
      <c r="E2802" s="288"/>
      <c r="F2802" s="592">
        <f>SUM(F2768:F2769,F2774:F2775,F2778:F2779,F2782:F2783,F2786:F2787)</f>
        <v>300</v>
      </c>
      <c r="G2802" s="168">
        <f>SUM(G2768:G2769,G2774:G2775,G2778:G2779,G2782:G2783,G2786:G2787)</f>
        <v>0</v>
      </c>
      <c r="H2802" s="168">
        <f t="shared" ref="H2802:R2802" si="14152">SUM(H2768:H2769,H2774:H2775,H2778:H2779,H2782:H2783,H2786:H2787)</f>
        <v>109</v>
      </c>
      <c r="I2802" s="168">
        <f t="shared" si="14152"/>
        <v>109</v>
      </c>
      <c r="J2802" s="168">
        <f t="shared" si="14152"/>
        <v>0</v>
      </c>
      <c r="K2802" s="168">
        <f t="shared" si="14152"/>
        <v>46</v>
      </c>
      <c r="L2802" s="168">
        <f t="shared" si="14152"/>
        <v>46</v>
      </c>
      <c r="M2802" s="168">
        <f t="shared" si="14152"/>
        <v>0</v>
      </c>
      <c r="N2802" s="168">
        <f t="shared" si="14152"/>
        <v>14</v>
      </c>
      <c r="O2802" s="168">
        <f t="shared" si="14152"/>
        <v>14</v>
      </c>
      <c r="P2802" s="168">
        <f t="shared" si="14152"/>
        <v>0</v>
      </c>
      <c r="Q2802" s="168">
        <f t="shared" si="14152"/>
        <v>119</v>
      </c>
      <c r="R2802" s="168">
        <f t="shared" si="14152"/>
        <v>119</v>
      </c>
      <c r="S2802" s="502">
        <f t="shared" ref="S2802:BE2802" si="14153">SUM(S2768:S2769,S2774:S2775,S2778:S2779,S2782:S2783,S2786:S2787)</f>
        <v>0</v>
      </c>
      <c r="T2802" s="168">
        <f t="shared" si="14153"/>
        <v>0</v>
      </c>
      <c r="U2802" s="168">
        <f t="shared" si="14153"/>
        <v>26</v>
      </c>
      <c r="V2802" s="168">
        <f t="shared" si="14153"/>
        <v>26</v>
      </c>
      <c r="W2802" s="168">
        <f t="shared" si="14153"/>
        <v>0</v>
      </c>
      <c r="X2802" s="168">
        <f t="shared" si="14153"/>
        <v>0</v>
      </c>
      <c r="Y2802" s="168">
        <f t="shared" si="14153"/>
        <v>0</v>
      </c>
      <c r="Z2802" s="168">
        <f t="shared" si="14153"/>
        <v>0</v>
      </c>
      <c r="AA2802" s="168">
        <f t="shared" si="14153"/>
        <v>0</v>
      </c>
      <c r="AB2802" s="168">
        <f t="shared" si="14153"/>
        <v>0</v>
      </c>
      <c r="AC2802" s="168">
        <f t="shared" si="14153"/>
        <v>0</v>
      </c>
      <c r="AD2802" s="168">
        <f t="shared" si="14153"/>
        <v>4</v>
      </c>
      <c r="AE2802" s="168">
        <f t="shared" si="14153"/>
        <v>4</v>
      </c>
      <c r="AF2802" s="502">
        <f t="shared" si="14153"/>
        <v>0</v>
      </c>
      <c r="AG2802" s="168">
        <f t="shared" si="14153"/>
        <v>0</v>
      </c>
      <c r="AH2802" s="168">
        <f t="shared" si="14153"/>
        <v>0</v>
      </c>
      <c r="AI2802" s="168">
        <f t="shared" si="14153"/>
        <v>0</v>
      </c>
      <c r="AJ2802" s="168">
        <f t="shared" si="14153"/>
        <v>0</v>
      </c>
      <c r="AK2802" s="168">
        <f t="shared" si="14153"/>
        <v>0</v>
      </c>
      <c r="AL2802" s="168">
        <f t="shared" si="14153"/>
        <v>0</v>
      </c>
      <c r="AM2802" s="168">
        <f t="shared" si="14153"/>
        <v>0</v>
      </c>
      <c r="AN2802" s="168">
        <f t="shared" si="14153"/>
        <v>0</v>
      </c>
      <c r="AO2802" s="168">
        <f t="shared" si="14153"/>
        <v>0</v>
      </c>
      <c r="AP2802" s="168">
        <f t="shared" si="14153"/>
        <v>0</v>
      </c>
      <c r="AQ2802" s="168">
        <f t="shared" si="14153"/>
        <v>0</v>
      </c>
      <c r="AR2802" s="168">
        <f t="shared" si="14153"/>
        <v>0</v>
      </c>
      <c r="AS2802" s="502">
        <f t="shared" si="14153"/>
        <v>0</v>
      </c>
      <c r="AT2802" s="168">
        <f t="shared" si="14153"/>
        <v>0</v>
      </c>
      <c r="AU2802" s="168">
        <f t="shared" si="14153"/>
        <v>0</v>
      </c>
      <c r="AV2802" s="168">
        <f t="shared" si="14153"/>
        <v>0</v>
      </c>
      <c r="AW2802" s="569">
        <f t="shared" si="14153"/>
        <v>0</v>
      </c>
      <c r="AX2802" s="569">
        <f t="shared" si="14153"/>
        <v>318</v>
      </c>
      <c r="AY2802" s="569">
        <f t="shared" si="14153"/>
        <v>318</v>
      </c>
      <c r="AZ2802" s="168">
        <f t="shared" si="14153"/>
        <v>0</v>
      </c>
      <c r="BA2802" s="168">
        <f t="shared" si="14153"/>
        <v>15</v>
      </c>
      <c r="BB2802" s="168">
        <f t="shared" si="14153"/>
        <v>15</v>
      </c>
      <c r="BC2802" s="168">
        <f t="shared" si="14153"/>
        <v>0</v>
      </c>
      <c r="BD2802" s="168">
        <f t="shared" si="14153"/>
        <v>0</v>
      </c>
      <c r="BE2802" s="168">
        <f t="shared" si="14153"/>
        <v>0</v>
      </c>
      <c r="BF2802" s="523"/>
      <c r="BG2802" s="608">
        <f t="shared" ref="BG2802:BY2802" si="14154">SUM(BG2768:BG2769,BG2774:BG2775,BG2778:BG2779,BG2782:BG2783,BG2786:BG2787)</f>
        <v>300</v>
      </c>
      <c r="BH2802" s="168">
        <f t="shared" si="14154"/>
        <v>0</v>
      </c>
      <c r="BI2802" s="626">
        <f t="shared" si="14154"/>
        <v>135</v>
      </c>
      <c r="BJ2802" s="626">
        <f t="shared" si="14154"/>
        <v>135</v>
      </c>
      <c r="BK2802" s="626">
        <f t="shared" si="14154"/>
        <v>0</v>
      </c>
      <c r="BL2802" s="626">
        <f t="shared" si="14154"/>
        <v>46</v>
      </c>
      <c r="BM2802" s="626">
        <f t="shared" si="14154"/>
        <v>46</v>
      </c>
      <c r="BN2802" s="626">
        <f t="shared" si="14154"/>
        <v>0</v>
      </c>
      <c r="BO2802" s="626">
        <f t="shared" si="14154"/>
        <v>14</v>
      </c>
      <c r="BP2802" s="626">
        <f t="shared" si="14154"/>
        <v>14</v>
      </c>
      <c r="BQ2802" s="626">
        <f t="shared" si="14154"/>
        <v>0</v>
      </c>
      <c r="BR2802" s="626">
        <f t="shared" si="14154"/>
        <v>123</v>
      </c>
      <c r="BS2802" s="626">
        <f t="shared" si="14154"/>
        <v>123</v>
      </c>
      <c r="BT2802" s="168">
        <f t="shared" si="14154"/>
        <v>0</v>
      </c>
      <c r="BU2802" s="626">
        <f t="shared" si="14154"/>
        <v>0</v>
      </c>
      <c r="BV2802" s="626">
        <f t="shared" si="14154"/>
        <v>0</v>
      </c>
      <c r="BW2802" s="168">
        <f t="shared" si="14154"/>
        <v>0</v>
      </c>
      <c r="BX2802" s="168">
        <f t="shared" si="14154"/>
        <v>318</v>
      </c>
      <c r="BY2802" s="168">
        <f t="shared" si="14154"/>
        <v>318</v>
      </c>
      <c r="CA2802" s="168">
        <f t="shared" ref="CA2802:CF2802" si="14155">SUM(CA2768:CA2769,CA2774:CA2775,CA2778:CA2779,CA2782:CA2783,CA2786:CA2787)</f>
        <v>0</v>
      </c>
      <c r="CB2802" s="168">
        <f t="shared" si="14155"/>
        <v>15</v>
      </c>
      <c r="CC2802" s="168">
        <f t="shared" si="14155"/>
        <v>15</v>
      </c>
      <c r="CD2802" s="168">
        <f t="shared" si="14155"/>
        <v>0</v>
      </c>
      <c r="CE2802" s="168">
        <f t="shared" si="14155"/>
        <v>0</v>
      </c>
      <c r="CF2802" s="168">
        <f t="shared" si="14155"/>
        <v>0</v>
      </c>
    </row>
    <row r="2803" spans="1:84">
      <c r="A2803" s="149"/>
      <c r="B2803" s="151" t="s">
        <v>526</v>
      </c>
      <c r="C2803" s="151"/>
      <c r="D2803" s="151"/>
      <c r="E2803" s="288"/>
      <c r="F2803" s="592">
        <f>SUM(F2795)</f>
        <v>17</v>
      </c>
      <c r="G2803" s="168">
        <f t="shared" ref="G2803:R2803" si="14156">SUM(G2795)</f>
        <v>0</v>
      </c>
      <c r="H2803" s="168">
        <f t="shared" si="14156"/>
        <v>3</v>
      </c>
      <c r="I2803" s="168">
        <f t="shared" si="14156"/>
        <v>3</v>
      </c>
      <c r="J2803" s="168">
        <f t="shared" si="14156"/>
        <v>4</v>
      </c>
      <c r="K2803" s="168">
        <f t="shared" si="14156"/>
        <v>5</v>
      </c>
      <c r="L2803" s="168">
        <f t="shared" si="14156"/>
        <v>9</v>
      </c>
      <c r="M2803" s="168">
        <f t="shared" si="14156"/>
        <v>1</v>
      </c>
      <c r="N2803" s="168">
        <f t="shared" si="14156"/>
        <v>2</v>
      </c>
      <c r="O2803" s="168">
        <f t="shared" si="14156"/>
        <v>3</v>
      </c>
      <c r="P2803" s="168">
        <f t="shared" si="14156"/>
        <v>2</v>
      </c>
      <c r="Q2803" s="168">
        <f t="shared" si="14156"/>
        <v>5</v>
      </c>
      <c r="R2803" s="168">
        <f t="shared" si="14156"/>
        <v>7</v>
      </c>
      <c r="S2803" s="502">
        <f t="shared" ref="S2803:BE2803" si="14157">SUM(S2795)</f>
        <v>0</v>
      </c>
      <c r="T2803" s="168">
        <f t="shared" si="14157"/>
        <v>0</v>
      </c>
      <c r="U2803" s="168">
        <f t="shared" si="14157"/>
        <v>0</v>
      </c>
      <c r="V2803" s="168">
        <f t="shared" si="14157"/>
        <v>0</v>
      </c>
      <c r="W2803" s="168">
        <f t="shared" si="14157"/>
        <v>0</v>
      </c>
      <c r="X2803" s="168">
        <f t="shared" si="14157"/>
        <v>0</v>
      </c>
      <c r="Y2803" s="168">
        <f t="shared" si="14157"/>
        <v>0</v>
      </c>
      <c r="Z2803" s="168">
        <f t="shared" si="14157"/>
        <v>0</v>
      </c>
      <c r="AA2803" s="168">
        <f t="shared" si="14157"/>
        <v>0</v>
      </c>
      <c r="AB2803" s="168">
        <f t="shared" si="14157"/>
        <v>0</v>
      </c>
      <c r="AC2803" s="168">
        <f t="shared" si="14157"/>
        <v>0</v>
      </c>
      <c r="AD2803" s="168">
        <f t="shared" si="14157"/>
        <v>0</v>
      </c>
      <c r="AE2803" s="168">
        <f t="shared" si="14157"/>
        <v>0</v>
      </c>
      <c r="AF2803" s="502">
        <f t="shared" si="14157"/>
        <v>0</v>
      </c>
      <c r="AG2803" s="168">
        <f t="shared" si="14157"/>
        <v>0</v>
      </c>
      <c r="AH2803" s="168">
        <f t="shared" si="14157"/>
        <v>0</v>
      </c>
      <c r="AI2803" s="168">
        <f t="shared" si="14157"/>
        <v>0</v>
      </c>
      <c r="AJ2803" s="168">
        <f t="shared" si="14157"/>
        <v>0</v>
      </c>
      <c r="AK2803" s="168">
        <f t="shared" si="14157"/>
        <v>0</v>
      </c>
      <c r="AL2803" s="168">
        <f t="shared" si="14157"/>
        <v>0</v>
      </c>
      <c r="AM2803" s="168">
        <f t="shared" si="14157"/>
        <v>0</v>
      </c>
      <c r="AN2803" s="168">
        <f t="shared" si="14157"/>
        <v>0</v>
      </c>
      <c r="AO2803" s="168">
        <f t="shared" si="14157"/>
        <v>0</v>
      </c>
      <c r="AP2803" s="168">
        <f t="shared" si="14157"/>
        <v>0</v>
      </c>
      <c r="AQ2803" s="168">
        <f t="shared" si="14157"/>
        <v>0</v>
      </c>
      <c r="AR2803" s="168">
        <f t="shared" si="14157"/>
        <v>0</v>
      </c>
      <c r="AS2803" s="502">
        <f t="shared" si="14157"/>
        <v>0</v>
      </c>
      <c r="AT2803" s="168">
        <f t="shared" si="14157"/>
        <v>0</v>
      </c>
      <c r="AU2803" s="168">
        <f t="shared" si="14157"/>
        <v>0</v>
      </c>
      <c r="AV2803" s="168">
        <f t="shared" si="14157"/>
        <v>0</v>
      </c>
      <c r="AW2803" s="569">
        <f t="shared" si="14157"/>
        <v>7</v>
      </c>
      <c r="AX2803" s="569">
        <f t="shared" si="14157"/>
        <v>15</v>
      </c>
      <c r="AY2803" s="569">
        <f t="shared" si="14157"/>
        <v>22</v>
      </c>
      <c r="AZ2803" s="168">
        <f t="shared" si="14157"/>
        <v>0</v>
      </c>
      <c r="BA2803" s="168">
        <f t="shared" si="14157"/>
        <v>0</v>
      </c>
      <c r="BB2803" s="168">
        <f t="shared" si="14157"/>
        <v>0</v>
      </c>
      <c r="BC2803" s="168">
        <f t="shared" si="14157"/>
        <v>0</v>
      </c>
      <c r="BD2803" s="168">
        <f t="shared" si="14157"/>
        <v>0</v>
      </c>
      <c r="BE2803" s="168">
        <f t="shared" si="14157"/>
        <v>0</v>
      </c>
      <c r="BF2803" s="523"/>
      <c r="BG2803" s="608">
        <f t="shared" ref="BG2803:BY2803" si="14158">SUM(BG2795)</f>
        <v>17</v>
      </c>
      <c r="BH2803" s="168">
        <f t="shared" si="14158"/>
        <v>0</v>
      </c>
      <c r="BI2803" s="626">
        <f t="shared" si="14158"/>
        <v>3</v>
      </c>
      <c r="BJ2803" s="626">
        <f t="shared" si="14158"/>
        <v>3</v>
      </c>
      <c r="BK2803" s="626">
        <f t="shared" si="14158"/>
        <v>4</v>
      </c>
      <c r="BL2803" s="626">
        <f t="shared" si="14158"/>
        <v>5</v>
      </c>
      <c r="BM2803" s="626">
        <f t="shared" si="14158"/>
        <v>9</v>
      </c>
      <c r="BN2803" s="626">
        <f t="shared" si="14158"/>
        <v>1</v>
      </c>
      <c r="BO2803" s="626">
        <f t="shared" si="14158"/>
        <v>2</v>
      </c>
      <c r="BP2803" s="626">
        <f t="shared" si="14158"/>
        <v>3</v>
      </c>
      <c r="BQ2803" s="626">
        <f t="shared" si="14158"/>
        <v>2</v>
      </c>
      <c r="BR2803" s="626">
        <f t="shared" si="14158"/>
        <v>5</v>
      </c>
      <c r="BS2803" s="626">
        <f t="shared" si="14158"/>
        <v>7</v>
      </c>
      <c r="BT2803" s="168">
        <f t="shared" si="14158"/>
        <v>0</v>
      </c>
      <c r="BU2803" s="626">
        <f t="shared" si="14158"/>
        <v>0</v>
      </c>
      <c r="BV2803" s="626">
        <f t="shared" si="14158"/>
        <v>0</v>
      </c>
      <c r="BW2803" s="168">
        <f t="shared" si="14158"/>
        <v>7</v>
      </c>
      <c r="BX2803" s="168">
        <f t="shared" si="14158"/>
        <v>15</v>
      </c>
      <c r="BY2803" s="168">
        <f t="shared" si="14158"/>
        <v>22</v>
      </c>
      <c r="CA2803" s="168">
        <f t="shared" ref="CA2803:CF2803" si="14159">SUM(CA2795)</f>
        <v>0</v>
      </c>
      <c r="CB2803" s="168">
        <f t="shared" si="14159"/>
        <v>0</v>
      </c>
      <c r="CC2803" s="168">
        <f t="shared" si="14159"/>
        <v>0</v>
      </c>
      <c r="CD2803" s="168">
        <f t="shared" si="14159"/>
        <v>0</v>
      </c>
      <c r="CE2803" s="168">
        <f t="shared" si="14159"/>
        <v>0</v>
      </c>
      <c r="CF2803" s="168">
        <f t="shared" si="14159"/>
        <v>0</v>
      </c>
    </row>
    <row r="2804" spans="1:84">
      <c r="A2804" s="149"/>
      <c r="B2804" s="151" t="s">
        <v>284</v>
      </c>
      <c r="C2804" s="151"/>
      <c r="D2804" s="151"/>
      <c r="E2804" s="288"/>
      <c r="F2804" s="592">
        <f t="shared" ref="F2804:R2804" si="14160">SUM(F2759,F2763,F2768,F2774,F2778,F2782,F2786,F2795)</f>
        <v>597</v>
      </c>
      <c r="G2804" s="168">
        <f t="shared" si="14160"/>
        <v>0</v>
      </c>
      <c r="H2804" s="168">
        <f t="shared" si="14160"/>
        <v>262</v>
      </c>
      <c r="I2804" s="168">
        <f t="shared" si="14160"/>
        <v>262</v>
      </c>
      <c r="J2804" s="168">
        <f t="shared" si="14160"/>
        <v>4</v>
      </c>
      <c r="K2804" s="168">
        <f t="shared" si="14160"/>
        <v>92</v>
      </c>
      <c r="L2804" s="168">
        <f t="shared" si="14160"/>
        <v>96</v>
      </c>
      <c r="M2804" s="168">
        <f t="shared" si="14160"/>
        <v>1</v>
      </c>
      <c r="N2804" s="168">
        <f t="shared" si="14160"/>
        <v>34</v>
      </c>
      <c r="O2804" s="168">
        <f t="shared" si="14160"/>
        <v>35</v>
      </c>
      <c r="P2804" s="168">
        <f t="shared" si="14160"/>
        <v>2</v>
      </c>
      <c r="Q2804" s="168">
        <f t="shared" si="14160"/>
        <v>253</v>
      </c>
      <c r="R2804" s="168">
        <f t="shared" si="14160"/>
        <v>255</v>
      </c>
      <c r="S2804" s="502">
        <f t="shared" ref="S2804:BE2804" si="14161">SUM(S2759,S2763,S2768,S2774,S2778,S2782,S2786,S2795)</f>
        <v>0</v>
      </c>
      <c r="T2804" s="168">
        <f t="shared" si="14161"/>
        <v>0</v>
      </c>
      <c r="U2804" s="168">
        <f t="shared" si="14161"/>
        <v>49</v>
      </c>
      <c r="V2804" s="168">
        <f t="shared" si="14161"/>
        <v>49</v>
      </c>
      <c r="W2804" s="168">
        <f t="shared" si="14161"/>
        <v>0</v>
      </c>
      <c r="X2804" s="168">
        <f t="shared" si="14161"/>
        <v>0</v>
      </c>
      <c r="Y2804" s="168">
        <f t="shared" si="14161"/>
        <v>0</v>
      </c>
      <c r="Z2804" s="168">
        <f t="shared" si="14161"/>
        <v>0</v>
      </c>
      <c r="AA2804" s="168">
        <f t="shared" si="14161"/>
        <v>1</v>
      </c>
      <c r="AB2804" s="168">
        <f t="shared" si="14161"/>
        <v>1</v>
      </c>
      <c r="AC2804" s="168">
        <f t="shared" si="14161"/>
        <v>0</v>
      </c>
      <c r="AD2804" s="168">
        <f t="shared" si="14161"/>
        <v>11</v>
      </c>
      <c r="AE2804" s="168">
        <f t="shared" si="14161"/>
        <v>11</v>
      </c>
      <c r="AF2804" s="502">
        <f t="shared" si="14161"/>
        <v>0</v>
      </c>
      <c r="AG2804" s="168">
        <f t="shared" si="14161"/>
        <v>0</v>
      </c>
      <c r="AH2804" s="168">
        <f t="shared" si="14161"/>
        <v>0</v>
      </c>
      <c r="AI2804" s="168">
        <f t="shared" si="14161"/>
        <v>0</v>
      </c>
      <c r="AJ2804" s="168">
        <f t="shared" si="14161"/>
        <v>0</v>
      </c>
      <c r="AK2804" s="168">
        <f t="shared" si="14161"/>
        <v>0</v>
      </c>
      <c r="AL2804" s="168">
        <f t="shared" si="14161"/>
        <v>0</v>
      </c>
      <c r="AM2804" s="168">
        <f t="shared" si="14161"/>
        <v>0</v>
      </c>
      <c r="AN2804" s="168">
        <f t="shared" si="14161"/>
        <v>0</v>
      </c>
      <c r="AO2804" s="168">
        <f t="shared" si="14161"/>
        <v>0</v>
      </c>
      <c r="AP2804" s="168">
        <f t="shared" si="14161"/>
        <v>0</v>
      </c>
      <c r="AQ2804" s="168">
        <f t="shared" si="14161"/>
        <v>0</v>
      </c>
      <c r="AR2804" s="168">
        <f t="shared" si="14161"/>
        <v>0</v>
      </c>
      <c r="AS2804" s="502">
        <f t="shared" si="14161"/>
        <v>0</v>
      </c>
      <c r="AT2804" s="168">
        <f t="shared" si="14161"/>
        <v>0</v>
      </c>
      <c r="AU2804" s="168">
        <f t="shared" si="14161"/>
        <v>0</v>
      </c>
      <c r="AV2804" s="168">
        <f t="shared" si="14161"/>
        <v>0</v>
      </c>
      <c r="AW2804" s="569">
        <f t="shared" si="14161"/>
        <v>7</v>
      </c>
      <c r="AX2804" s="569">
        <f t="shared" si="14161"/>
        <v>702</v>
      </c>
      <c r="AY2804" s="569">
        <f t="shared" si="14161"/>
        <v>709</v>
      </c>
      <c r="AZ2804" s="168">
        <f t="shared" si="14161"/>
        <v>0</v>
      </c>
      <c r="BA2804" s="168">
        <f t="shared" si="14161"/>
        <v>28</v>
      </c>
      <c r="BB2804" s="168">
        <f t="shared" si="14161"/>
        <v>28</v>
      </c>
      <c r="BC2804" s="168">
        <f t="shared" si="14161"/>
        <v>0</v>
      </c>
      <c r="BD2804" s="168">
        <f t="shared" si="14161"/>
        <v>4</v>
      </c>
      <c r="BE2804" s="168">
        <f t="shared" si="14161"/>
        <v>4</v>
      </c>
      <c r="BF2804" s="523"/>
      <c r="BG2804" s="608">
        <f t="shared" ref="BG2804:BY2804" si="14162">SUM(BG2759,BG2763,BG2768,BG2774,BG2778,BG2782,BG2786,BG2795)</f>
        <v>597</v>
      </c>
      <c r="BH2804" s="168">
        <f t="shared" si="14162"/>
        <v>0</v>
      </c>
      <c r="BI2804" s="626">
        <f t="shared" si="14162"/>
        <v>311</v>
      </c>
      <c r="BJ2804" s="626">
        <f t="shared" si="14162"/>
        <v>311</v>
      </c>
      <c r="BK2804" s="626">
        <f t="shared" si="14162"/>
        <v>4</v>
      </c>
      <c r="BL2804" s="626">
        <f t="shared" si="14162"/>
        <v>92</v>
      </c>
      <c r="BM2804" s="626">
        <f t="shared" si="14162"/>
        <v>96</v>
      </c>
      <c r="BN2804" s="626">
        <f t="shared" si="14162"/>
        <v>1</v>
      </c>
      <c r="BO2804" s="626">
        <f t="shared" si="14162"/>
        <v>35</v>
      </c>
      <c r="BP2804" s="626">
        <f t="shared" si="14162"/>
        <v>36</v>
      </c>
      <c r="BQ2804" s="626">
        <f t="shared" si="14162"/>
        <v>2</v>
      </c>
      <c r="BR2804" s="626">
        <f t="shared" si="14162"/>
        <v>264</v>
      </c>
      <c r="BS2804" s="626">
        <f t="shared" si="14162"/>
        <v>266</v>
      </c>
      <c r="BT2804" s="168">
        <f t="shared" si="14162"/>
        <v>0</v>
      </c>
      <c r="BU2804" s="626">
        <f t="shared" si="14162"/>
        <v>0</v>
      </c>
      <c r="BV2804" s="626">
        <f t="shared" si="14162"/>
        <v>0</v>
      </c>
      <c r="BW2804" s="168">
        <f t="shared" si="14162"/>
        <v>7</v>
      </c>
      <c r="BX2804" s="168">
        <f t="shared" si="14162"/>
        <v>702</v>
      </c>
      <c r="BY2804" s="168">
        <f t="shared" si="14162"/>
        <v>709</v>
      </c>
      <c r="CA2804" s="168">
        <f t="shared" ref="CA2804:CF2804" si="14163">SUM(CA2759,CA2763,CA2768,CA2774,CA2778,CA2782,CA2786,CA2795)</f>
        <v>0</v>
      </c>
      <c r="CB2804" s="168">
        <f t="shared" si="14163"/>
        <v>28</v>
      </c>
      <c r="CC2804" s="168">
        <f t="shared" si="14163"/>
        <v>28</v>
      </c>
      <c r="CD2804" s="168">
        <f t="shared" si="14163"/>
        <v>0</v>
      </c>
      <c r="CE2804" s="168">
        <f t="shared" si="14163"/>
        <v>4</v>
      </c>
      <c r="CF2804" s="168">
        <f t="shared" si="14163"/>
        <v>4</v>
      </c>
    </row>
    <row r="2805" spans="1:84" ht="60" customHeight="1">
      <c r="A2805" s="149"/>
      <c r="B2805" s="151"/>
      <c r="C2805" s="151"/>
      <c r="D2805" s="151"/>
      <c r="E2805" s="288"/>
      <c r="F2805" s="592"/>
      <c r="G2805" s="159"/>
      <c r="H2805" s="159"/>
      <c r="I2805" s="159"/>
      <c r="J2805" s="159"/>
      <c r="K2805" s="159"/>
      <c r="L2805" s="159"/>
      <c r="M2805" s="159"/>
      <c r="N2805" s="159"/>
      <c r="O2805" s="159"/>
      <c r="P2805" s="159"/>
      <c r="Q2805" s="159"/>
      <c r="R2805" s="159"/>
      <c r="S2805" s="503"/>
      <c r="T2805" s="159"/>
      <c r="U2805" s="159"/>
      <c r="V2805" s="159"/>
      <c r="W2805" s="159"/>
      <c r="X2805" s="159"/>
      <c r="Y2805" s="159"/>
      <c r="Z2805" s="159"/>
      <c r="AA2805" s="159"/>
      <c r="AB2805" s="159"/>
      <c r="AC2805" s="159"/>
      <c r="AD2805" s="159"/>
      <c r="AE2805" s="159"/>
      <c r="AF2805" s="503"/>
      <c r="AG2805" s="159"/>
      <c r="AH2805" s="159"/>
      <c r="AI2805" s="159"/>
      <c r="AJ2805" s="159"/>
      <c r="AK2805" s="159"/>
      <c r="AL2805" s="159"/>
      <c r="AM2805" s="159"/>
      <c r="AN2805" s="159"/>
      <c r="AO2805" s="159"/>
      <c r="AP2805" s="159"/>
      <c r="AQ2805" s="159"/>
      <c r="AR2805" s="159"/>
      <c r="AS2805" s="503"/>
      <c r="AT2805" s="159"/>
      <c r="AU2805" s="159"/>
      <c r="AV2805" s="159"/>
      <c r="AW2805" s="570"/>
      <c r="AX2805" s="570"/>
      <c r="AY2805" s="570"/>
      <c r="AZ2805" s="159"/>
      <c r="BA2805" s="159"/>
      <c r="BB2805" s="159"/>
      <c r="BC2805" s="159"/>
      <c r="BD2805" s="159"/>
      <c r="BE2805" s="159"/>
      <c r="BF2805" s="474"/>
    </row>
    <row r="2806" spans="1:84" ht="15.75">
      <c r="A2806" s="149"/>
      <c r="B2806" s="293" t="s">
        <v>729</v>
      </c>
      <c r="C2806" s="151"/>
      <c r="D2806" s="151"/>
      <c r="E2806" s="288"/>
      <c r="F2806" s="592"/>
      <c r="G2806" s="159"/>
      <c r="H2806" s="159"/>
      <c r="I2806" s="275"/>
      <c r="J2806" s="159"/>
      <c r="K2806" s="159"/>
      <c r="L2806" s="275"/>
      <c r="M2806" s="159"/>
      <c r="N2806" s="159"/>
      <c r="O2806" s="275"/>
      <c r="P2806" s="159"/>
      <c r="Q2806" s="159"/>
      <c r="R2806" s="275"/>
      <c r="S2806" s="500"/>
      <c r="T2806" s="275"/>
      <c r="U2806" s="275"/>
      <c r="V2806" s="275"/>
      <c r="W2806" s="275"/>
      <c r="X2806" s="275"/>
      <c r="Y2806" s="275"/>
      <c r="Z2806" s="275"/>
      <c r="AA2806" s="275"/>
      <c r="AB2806" s="275"/>
      <c r="AC2806" s="275"/>
      <c r="AD2806" s="275"/>
      <c r="AE2806" s="275"/>
      <c r="AF2806" s="500"/>
      <c r="AG2806" s="275"/>
      <c r="AH2806" s="275"/>
      <c r="AI2806" s="275"/>
      <c r="AJ2806" s="275"/>
      <c r="AK2806" s="275"/>
      <c r="AL2806" s="275"/>
      <c r="AM2806" s="275"/>
      <c r="AN2806" s="275"/>
      <c r="AO2806" s="275"/>
      <c r="AP2806" s="275"/>
      <c r="AQ2806" s="275"/>
      <c r="AR2806" s="275"/>
      <c r="AS2806" s="500"/>
      <c r="AT2806" s="275"/>
      <c r="AU2806" s="275"/>
      <c r="AV2806" s="275"/>
      <c r="AW2806" s="567"/>
      <c r="AX2806" s="567"/>
      <c r="AY2806" s="567"/>
      <c r="AZ2806" s="159"/>
      <c r="BA2806" s="159"/>
      <c r="BB2806" s="159"/>
      <c r="BC2806" s="275"/>
      <c r="BD2806" s="275"/>
      <c r="BE2806" s="275"/>
      <c r="BF2806" s="521"/>
    </row>
    <row r="2807" spans="1:84" ht="17.25" customHeight="1">
      <c r="A2807" s="149" t="s">
        <v>95</v>
      </c>
      <c r="B2807" s="151" t="s">
        <v>1017</v>
      </c>
      <c r="C2807" s="151"/>
      <c r="D2807" s="151"/>
      <c r="E2807" s="377" t="s">
        <v>76</v>
      </c>
      <c r="F2807" s="592"/>
      <c r="G2807" s="159"/>
      <c r="H2807" s="159"/>
      <c r="I2807" s="275"/>
      <c r="J2807" s="159"/>
      <c r="K2807" s="159"/>
      <c r="L2807" s="275"/>
      <c r="M2807" s="159"/>
      <c r="N2807" s="159"/>
      <c r="O2807" s="275"/>
      <c r="P2807" s="159"/>
      <c r="Q2807" s="159"/>
      <c r="R2807" s="275"/>
      <c r="S2807" s="500"/>
      <c r="T2807" s="275"/>
      <c r="U2807" s="275"/>
      <c r="V2807" s="275"/>
      <c r="W2807" s="275"/>
      <c r="X2807" s="275"/>
      <c r="Y2807" s="275"/>
      <c r="Z2807" s="275"/>
      <c r="AA2807" s="275"/>
      <c r="AB2807" s="275"/>
      <c r="AC2807" s="275"/>
      <c r="AD2807" s="275"/>
      <c r="AE2807" s="275"/>
      <c r="AF2807" s="500"/>
      <c r="AG2807" s="275"/>
      <c r="AH2807" s="275"/>
      <c r="AI2807" s="275"/>
      <c r="AJ2807" s="275"/>
      <c r="AK2807" s="275"/>
      <c r="AL2807" s="275"/>
      <c r="AM2807" s="275"/>
      <c r="AN2807" s="275"/>
      <c r="AO2807" s="275"/>
      <c r="AP2807" s="275"/>
      <c r="AQ2807" s="275"/>
      <c r="AR2807" s="275"/>
      <c r="AS2807" s="500"/>
      <c r="AT2807" s="275"/>
      <c r="AU2807" s="275"/>
      <c r="AV2807" s="275"/>
      <c r="AW2807" s="567"/>
      <c r="AX2807" s="567"/>
      <c r="AY2807" s="567"/>
      <c r="AZ2807" s="159"/>
      <c r="BA2807" s="159"/>
      <c r="BB2807" s="159"/>
      <c r="BC2807" s="275"/>
      <c r="BD2807" s="275"/>
      <c r="BE2807" s="275"/>
      <c r="BF2807" s="521"/>
    </row>
    <row r="2808" spans="1:84">
      <c r="A2808" s="149"/>
      <c r="B2808" s="151"/>
      <c r="C2808" s="151"/>
      <c r="D2808" s="151"/>
      <c r="E2808" s="288" t="s">
        <v>77</v>
      </c>
      <c r="F2808" s="592">
        <f>307+307</f>
        <v>614</v>
      </c>
      <c r="G2808" s="159"/>
      <c r="H2808" s="159">
        <v>218</v>
      </c>
      <c r="I2808" s="275">
        <f t="shared" ref="I2808:I2810" si="14164">SUM(G2808:H2808)</f>
        <v>218</v>
      </c>
      <c r="J2808" s="159"/>
      <c r="K2808" s="159">
        <v>108</v>
      </c>
      <c r="L2808" s="275">
        <f t="shared" ref="L2808:L2810" si="14165">SUM(J2808:K2808)</f>
        <v>108</v>
      </c>
      <c r="M2808" s="159"/>
      <c r="N2808" s="159">
        <v>17</v>
      </c>
      <c r="O2808" s="275">
        <f t="shared" ref="O2808:O2810" si="14166">SUM(M2808:N2808)</f>
        <v>17</v>
      </c>
      <c r="P2808" s="159"/>
      <c r="Q2808" s="159">
        <v>232</v>
      </c>
      <c r="R2808" s="275">
        <f t="shared" ref="R2808:R2810" si="14167">SUM(P2808:Q2808)</f>
        <v>232</v>
      </c>
      <c r="S2808" s="500"/>
      <c r="T2808" s="275"/>
      <c r="U2808" s="275">
        <v>66</v>
      </c>
      <c r="V2808" s="275">
        <f t="shared" ref="V2808:V2810" si="14168">SUM(T2808:U2808)</f>
        <v>66</v>
      </c>
      <c r="W2808" s="275"/>
      <c r="X2808" s="275">
        <v>2</v>
      </c>
      <c r="Y2808" s="275">
        <f t="shared" ref="Y2808:Y2810" si="14169">SUM(W2808:X2808)</f>
        <v>2</v>
      </c>
      <c r="Z2808" s="275"/>
      <c r="AA2808" s="275">
        <v>0</v>
      </c>
      <c r="AB2808" s="275">
        <f t="shared" ref="AB2808:AB2810" si="14170">SUM(Z2808:AA2808)</f>
        <v>0</v>
      </c>
      <c r="AC2808" s="275"/>
      <c r="AD2808" s="275">
        <v>21</v>
      </c>
      <c r="AE2808" s="275">
        <f t="shared" ref="AE2808:AE2810" si="14171">SUM(AC2808:AD2808)</f>
        <v>21</v>
      </c>
      <c r="AF2808" s="500"/>
      <c r="AG2808" s="275"/>
      <c r="AH2808" s="275">
        <v>1</v>
      </c>
      <c r="AI2808" s="275">
        <f t="shared" ref="AI2808:AI2810" si="14172">SUM(AG2808:AH2808)</f>
        <v>1</v>
      </c>
      <c r="AJ2808" s="275"/>
      <c r="AK2808" s="275">
        <v>0</v>
      </c>
      <c r="AL2808" s="275">
        <f t="shared" ref="AL2808:AL2810" si="14173">SUM(AJ2808:AK2808)</f>
        <v>0</v>
      </c>
      <c r="AM2808" s="275"/>
      <c r="AN2808" s="275">
        <v>0</v>
      </c>
      <c r="AO2808" s="275">
        <f t="shared" ref="AO2808:AO2810" si="14174">SUM(AM2808:AN2808)</f>
        <v>0</v>
      </c>
      <c r="AP2808" s="275"/>
      <c r="AQ2808" s="275">
        <v>0</v>
      </c>
      <c r="AR2808" s="275">
        <f t="shared" ref="AR2808:AR2810" si="14175">SUM(AP2808:AQ2808)</f>
        <v>0</v>
      </c>
      <c r="AS2808" s="500"/>
      <c r="AT2808" s="275"/>
      <c r="AU2808" s="275"/>
      <c r="AV2808" s="275">
        <f>SUM(AT2808:AU2808)</f>
        <v>0</v>
      </c>
      <c r="AW2808" s="567">
        <f t="shared" ref="AW2808:AW2810" si="14176">SUM(G2808,J2808,M2808,P2808,T2808,W2808,Z2808,AC2808,AG2808,AJ2808,AM2808,AP2808,AT2808)</f>
        <v>0</v>
      </c>
      <c r="AX2808" s="567">
        <f t="shared" ref="AX2808:AX2810" si="14177">SUM(H2808,K2808,N2808,Q2808,U2808,X2808,AA2808,AD2808,AH2808,AK2808,AN2808,AQ2808,AU2808)</f>
        <v>665</v>
      </c>
      <c r="AY2808" s="567">
        <f t="shared" ref="AY2808:AY2810" si="14178">SUM(I2808,L2808,O2808,R2808,V2808,Y2808,AB2808,AE2808,AI2808,AL2808,AO2808,AR2808,AV2808)</f>
        <v>665</v>
      </c>
      <c r="AZ2808" s="159"/>
      <c r="BA2808" s="159">
        <v>32</v>
      </c>
      <c r="BB2808" s="275">
        <f t="shared" ref="BB2808:BB2810" si="14179">SUM(AZ2808:BA2808)</f>
        <v>32</v>
      </c>
      <c r="BC2808" s="275"/>
      <c r="BD2808" s="275">
        <v>1</v>
      </c>
      <c r="BE2808" s="275">
        <f t="shared" ref="BE2808:BE2810" si="14180">SUM(BC2808:BD2808)</f>
        <v>1</v>
      </c>
      <c r="BF2808" s="521"/>
      <c r="BG2808" s="605">
        <f>SUM(F2808,S2808,AF2808,AS2808)</f>
        <v>614</v>
      </c>
      <c r="BH2808" s="533">
        <f>SUM(G2808,T2808,AG2808)</f>
        <v>0</v>
      </c>
      <c r="BI2808" s="533">
        <f t="shared" ref="BI2808:BI2810" si="14181">SUM(H2808,U2808,AH2808)</f>
        <v>285</v>
      </c>
      <c r="BJ2808" s="533">
        <f t="shared" ref="BJ2808:BJ2810" si="14182">SUM(I2808,V2808,AI2808)</f>
        <v>285</v>
      </c>
      <c r="BK2808" s="533">
        <f t="shared" ref="BK2808:BK2810" si="14183">SUM(J2808,W2808,AJ2808)</f>
        <v>0</v>
      </c>
      <c r="BL2808" s="533">
        <f t="shared" ref="BL2808:BL2810" si="14184">SUM(K2808,X2808,AK2808)</f>
        <v>110</v>
      </c>
      <c r="BM2808" s="533">
        <f t="shared" ref="BM2808:BM2810" si="14185">SUM(L2808,Y2808,AL2808)</f>
        <v>110</v>
      </c>
      <c r="BN2808" s="533">
        <f>SUM(M2808,Z2808,AM2808)</f>
        <v>0</v>
      </c>
      <c r="BO2808" s="533">
        <f t="shared" ref="BO2808:BO2810" si="14186">SUM(N2808,AA2808,AN2808)</f>
        <v>17</v>
      </c>
      <c r="BP2808" s="533">
        <f t="shared" ref="BP2808:BP2810" si="14187">SUM(O2808,AB2808,AO2808)</f>
        <v>17</v>
      </c>
      <c r="BQ2808" s="533">
        <f t="shared" ref="BQ2808:BQ2810" si="14188">SUM(P2808,AC2808,AP2808)</f>
        <v>0</v>
      </c>
      <c r="BR2808" s="533">
        <f t="shared" ref="BR2808:BR2810" si="14189">SUM(Q2808,AD2808,AQ2808)</f>
        <v>253</v>
      </c>
      <c r="BS2808" s="533">
        <f t="shared" ref="BS2808:BS2810" si="14190">SUM(R2808,AE2808,AR2808)</f>
        <v>253</v>
      </c>
      <c r="BT2808" s="533">
        <f>AT2808</f>
        <v>0</v>
      </c>
      <c r="BU2808" s="533">
        <f t="shared" ref="BU2808:BU2810" si="14191">AU2808</f>
        <v>0</v>
      </c>
      <c r="BV2808" s="533">
        <f t="shared" ref="BV2808:BV2810" si="14192">AV2808</f>
        <v>0</v>
      </c>
      <c r="BW2808" s="536">
        <f>SUM(BH2808,BK2808,BN2808,BQ2808,BT2808)</f>
        <v>0</v>
      </c>
      <c r="BX2808" s="536">
        <f t="shared" ref="BX2808:BX2810" si="14193">SUM(BI2808,BL2808,BO2808,BR2808,BU2808)</f>
        <v>665</v>
      </c>
      <c r="BY2808" s="536">
        <f t="shared" ref="BY2808:BY2810" si="14194">SUM(BJ2808,BM2808,BP2808,BS2808,BV2808)</f>
        <v>665</v>
      </c>
      <c r="BZ2808" t="s">
        <v>74</v>
      </c>
      <c r="CA2808" s="553">
        <f>AZ2808</f>
        <v>0</v>
      </c>
      <c r="CB2808" s="553">
        <f t="shared" ref="CB2808:CB2810" si="14195">BA2808</f>
        <v>32</v>
      </c>
      <c r="CC2808" s="553">
        <f t="shared" ref="CC2808:CC2810" si="14196">BB2808</f>
        <v>32</v>
      </c>
      <c r="CD2808" s="553">
        <f>BC2808</f>
        <v>0</v>
      </c>
      <c r="CE2808" s="553">
        <f t="shared" ref="CE2808:CE2810" si="14197">BD2808</f>
        <v>1</v>
      </c>
      <c r="CF2808" s="553">
        <f t="shared" ref="CF2808:CF2810" si="14198">BE2808</f>
        <v>1</v>
      </c>
    </row>
    <row r="2809" spans="1:84">
      <c r="A2809" s="149"/>
      <c r="B2809" s="151"/>
      <c r="C2809" s="151"/>
      <c r="D2809" s="151"/>
      <c r="E2809" s="288" t="s">
        <v>78</v>
      </c>
      <c r="F2809" s="592">
        <f t="shared" ref="F2809:F2810" si="14199">307+307</f>
        <v>614</v>
      </c>
      <c r="G2809" s="159"/>
      <c r="H2809" s="159">
        <v>223</v>
      </c>
      <c r="I2809" s="275">
        <f t="shared" si="14164"/>
        <v>223</v>
      </c>
      <c r="J2809" s="159"/>
      <c r="K2809" s="159">
        <v>66</v>
      </c>
      <c r="L2809" s="275">
        <f t="shared" si="14165"/>
        <v>66</v>
      </c>
      <c r="M2809" s="159"/>
      <c r="N2809" s="159">
        <v>10</v>
      </c>
      <c r="O2809" s="275">
        <f t="shared" si="14166"/>
        <v>10</v>
      </c>
      <c r="P2809" s="159"/>
      <c r="Q2809" s="159">
        <v>201</v>
      </c>
      <c r="R2809" s="275">
        <f t="shared" si="14167"/>
        <v>201</v>
      </c>
      <c r="S2809" s="500"/>
      <c r="T2809" s="275"/>
      <c r="U2809" s="275">
        <v>50</v>
      </c>
      <c r="V2809" s="275">
        <f t="shared" si="14168"/>
        <v>50</v>
      </c>
      <c r="W2809" s="275"/>
      <c r="X2809" s="275">
        <v>0</v>
      </c>
      <c r="Y2809" s="275">
        <f t="shared" si="14169"/>
        <v>0</v>
      </c>
      <c r="Z2809" s="275"/>
      <c r="AA2809" s="275">
        <v>0</v>
      </c>
      <c r="AB2809" s="275">
        <f t="shared" si="14170"/>
        <v>0</v>
      </c>
      <c r="AC2809" s="275"/>
      <c r="AD2809" s="275">
        <v>11</v>
      </c>
      <c r="AE2809" s="275">
        <f t="shared" si="14171"/>
        <v>11</v>
      </c>
      <c r="AF2809" s="500"/>
      <c r="AG2809" s="275"/>
      <c r="AH2809" s="275">
        <v>0</v>
      </c>
      <c r="AI2809" s="275">
        <f t="shared" si="14172"/>
        <v>0</v>
      </c>
      <c r="AJ2809" s="275"/>
      <c r="AK2809" s="275">
        <v>0</v>
      </c>
      <c r="AL2809" s="275">
        <f t="shared" si="14173"/>
        <v>0</v>
      </c>
      <c r="AM2809" s="275"/>
      <c r="AN2809" s="275">
        <v>0</v>
      </c>
      <c r="AO2809" s="275">
        <f t="shared" si="14174"/>
        <v>0</v>
      </c>
      <c r="AP2809" s="275"/>
      <c r="AQ2809" s="275">
        <v>0</v>
      </c>
      <c r="AR2809" s="275">
        <f t="shared" si="14175"/>
        <v>0</v>
      </c>
      <c r="AS2809" s="500"/>
      <c r="AT2809" s="275"/>
      <c r="AU2809" s="275"/>
      <c r="AV2809" s="275">
        <f>SUM(AT2809:AU2809)</f>
        <v>0</v>
      </c>
      <c r="AW2809" s="567">
        <f t="shared" si="14176"/>
        <v>0</v>
      </c>
      <c r="AX2809" s="567">
        <f t="shared" si="14177"/>
        <v>561</v>
      </c>
      <c r="AY2809" s="567">
        <f t="shared" si="14178"/>
        <v>561</v>
      </c>
      <c r="AZ2809" s="159"/>
      <c r="BA2809" s="159">
        <v>29</v>
      </c>
      <c r="BB2809" s="275">
        <f t="shared" si="14179"/>
        <v>29</v>
      </c>
      <c r="BC2809" s="275"/>
      <c r="BD2809" s="275">
        <v>0</v>
      </c>
      <c r="BE2809" s="275">
        <f t="shared" si="14180"/>
        <v>0</v>
      </c>
      <c r="BF2809" s="521"/>
      <c r="BG2809" s="605">
        <f>SUM(F2809,S2809,AF2809,AS2809)</f>
        <v>614</v>
      </c>
      <c r="BH2809" s="533">
        <f>SUM(G2809,T2809,AG2809)</f>
        <v>0</v>
      </c>
      <c r="BI2809" s="533">
        <f t="shared" si="14181"/>
        <v>273</v>
      </c>
      <c r="BJ2809" s="533">
        <f t="shared" si="14182"/>
        <v>273</v>
      </c>
      <c r="BK2809" s="533">
        <f t="shared" si="14183"/>
        <v>0</v>
      </c>
      <c r="BL2809" s="533">
        <f t="shared" si="14184"/>
        <v>66</v>
      </c>
      <c r="BM2809" s="533">
        <f t="shared" si="14185"/>
        <v>66</v>
      </c>
      <c r="BN2809" s="533">
        <f>SUM(M2809,Z2809,AM2809)</f>
        <v>0</v>
      </c>
      <c r="BO2809" s="533">
        <f t="shared" si="14186"/>
        <v>10</v>
      </c>
      <c r="BP2809" s="533">
        <f t="shared" si="14187"/>
        <v>10</v>
      </c>
      <c r="BQ2809" s="533">
        <f t="shared" si="14188"/>
        <v>0</v>
      </c>
      <c r="BR2809" s="533">
        <f t="shared" si="14189"/>
        <v>212</v>
      </c>
      <c r="BS2809" s="533">
        <f t="shared" si="14190"/>
        <v>212</v>
      </c>
      <c r="BT2809" s="533">
        <f>AT2809</f>
        <v>0</v>
      </c>
      <c r="BU2809" s="533">
        <f t="shared" si="14191"/>
        <v>0</v>
      </c>
      <c r="BV2809" s="533">
        <f t="shared" si="14192"/>
        <v>0</v>
      </c>
      <c r="BW2809" s="536">
        <f>SUM(BH2809,BK2809,BN2809,BQ2809,BT2809)</f>
        <v>0</v>
      </c>
      <c r="BX2809" s="536">
        <f t="shared" si="14193"/>
        <v>561</v>
      </c>
      <c r="BY2809" s="536">
        <f t="shared" si="14194"/>
        <v>561</v>
      </c>
      <c r="BZ2809" t="s">
        <v>74</v>
      </c>
      <c r="CA2809" s="553">
        <f>AZ2809</f>
        <v>0</v>
      </c>
      <c r="CB2809" s="553">
        <f t="shared" si="14195"/>
        <v>29</v>
      </c>
      <c r="CC2809" s="553">
        <f t="shared" si="14196"/>
        <v>29</v>
      </c>
      <c r="CD2809" s="553">
        <f>BC2809</f>
        <v>0</v>
      </c>
      <c r="CE2809" s="553">
        <f t="shared" si="14197"/>
        <v>0</v>
      </c>
      <c r="CF2809" s="553">
        <f t="shared" si="14198"/>
        <v>0</v>
      </c>
    </row>
    <row r="2810" spans="1:84">
      <c r="A2810" s="149"/>
      <c r="B2810" s="151"/>
      <c r="C2810" s="151"/>
      <c r="D2810" s="151"/>
      <c r="E2810" s="288" t="s">
        <v>79</v>
      </c>
      <c r="F2810" s="592">
        <f t="shared" si="14199"/>
        <v>614</v>
      </c>
      <c r="G2810" s="159"/>
      <c r="H2810" s="159">
        <v>269</v>
      </c>
      <c r="I2810" s="275">
        <f t="shared" si="14164"/>
        <v>269</v>
      </c>
      <c r="J2810" s="159"/>
      <c r="K2810" s="159">
        <v>78</v>
      </c>
      <c r="L2810" s="275">
        <f t="shared" si="14165"/>
        <v>78</v>
      </c>
      <c r="M2810" s="159"/>
      <c r="N2810" s="159">
        <v>12</v>
      </c>
      <c r="O2810" s="275">
        <f t="shared" si="14166"/>
        <v>12</v>
      </c>
      <c r="P2810" s="159"/>
      <c r="Q2810" s="159">
        <v>124</v>
      </c>
      <c r="R2810" s="275">
        <f t="shared" si="14167"/>
        <v>124</v>
      </c>
      <c r="S2810" s="500"/>
      <c r="T2810" s="275"/>
      <c r="U2810" s="275">
        <v>33</v>
      </c>
      <c r="V2810" s="275">
        <f t="shared" si="14168"/>
        <v>33</v>
      </c>
      <c r="W2810" s="275"/>
      <c r="X2810" s="275">
        <v>2</v>
      </c>
      <c r="Y2810" s="275">
        <f t="shared" si="14169"/>
        <v>2</v>
      </c>
      <c r="Z2810" s="275"/>
      <c r="AA2810" s="275">
        <v>0</v>
      </c>
      <c r="AB2810" s="275">
        <f t="shared" si="14170"/>
        <v>0</v>
      </c>
      <c r="AC2810" s="275"/>
      <c r="AD2810" s="275">
        <v>4</v>
      </c>
      <c r="AE2810" s="275">
        <f t="shared" si="14171"/>
        <v>4</v>
      </c>
      <c r="AF2810" s="500"/>
      <c r="AG2810" s="275"/>
      <c r="AH2810" s="275">
        <v>0</v>
      </c>
      <c r="AI2810" s="275">
        <f t="shared" si="14172"/>
        <v>0</v>
      </c>
      <c r="AJ2810" s="275"/>
      <c r="AK2810" s="275">
        <v>0</v>
      </c>
      <c r="AL2810" s="275">
        <f t="shared" si="14173"/>
        <v>0</v>
      </c>
      <c r="AM2810" s="275"/>
      <c r="AN2810" s="275">
        <v>0</v>
      </c>
      <c r="AO2810" s="275">
        <f t="shared" si="14174"/>
        <v>0</v>
      </c>
      <c r="AP2810" s="275"/>
      <c r="AQ2810" s="275">
        <v>1</v>
      </c>
      <c r="AR2810" s="275">
        <f t="shared" si="14175"/>
        <v>1</v>
      </c>
      <c r="AS2810" s="500"/>
      <c r="AT2810" s="275"/>
      <c r="AU2810" s="275"/>
      <c r="AV2810" s="275">
        <f>SUM(AT2810:AU2810)</f>
        <v>0</v>
      </c>
      <c r="AW2810" s="567">
        <f t="shared" si="14176"/>
        <v>0</v>
      </c>
      <c r="AX2810" s="567">
        <f t="shared" si="14177"/>
        <v>523</v>
      </c>
      <c r="AY2810" s="567">
        <f t="shared" si="14178"/>
        <v>523</v>
      </c>
      <c r="AZ2810" s="159"/>
      <c r="BA2810" s="159">
        <v>25</v>
      </c>
      <c r="BB2810" s="275">
        <f t="shared" si="14179"/>
        <v>25</v>
      </c>
      <c r="BC2810" s="275"/>
      <c r="BD2810" s="275">
        <v>0</v>
      </c>
      <c r="BE2810" s="275">
        <f t="shared" si="14180"/>
        <v>0</v>
      </c>
      <c r="BF2810" s="521"/>
      <c r="BG2810" s="605">
        <f>SUM(F2810,S2810,AF2810,AS2810)</f>
        <v>614</v>
      </c>
      <c r="BH2810" s="533">
        <f>SUM(G2810,T2810,AG2810)</f>
        <v>0</v>
      </c>
      <c r="BI2810" s="533">
        <f t="shared" si="14181"/>
        <v>302</v>
      </c>
      <c r="BJ2810" s="533">
        <f t="shared" si="14182"/>
        <v>302</v>
      </c>
      <c r="BK2810" s="533">
        <f t="shared" si="14183"/>
        <v>0</v>
      </c>
      <c r="BL2810" s="533">
        <f t="shared" si="14184"/>
        <v>80</v>
      </c>
      <c r="BM2810" s="533">
        <f t="shared" si="14185"/>
        <v>80</v>
      </c>
      <c r="BN2810" s="533">
        <f>SUM(M2810,Z2810,AM2810)</f>
        <v>0</v>
      </c>
      <c r="BO2810" s="533">
        <f t="shared" si="14186"/>
        <v>12</v>
      </c>
      <c r="BP2810" s="533">
        <f t="shared" si="14187"/>
        <v>12</v>
      </c>
      <c r="BQ2810" s="533">
        <f t="shared" si="14188"/>
        <v>0</v>
      </c>
      <c r="BR2810" s="533">
        <f t="shared" si="14189"/>
        <v>129</v>
      </c>
      <c r="BS2810" s="533">
        <f t="shared" si="14190"/>
        <v>129</v>
      </c>
      <c r="BT2810" s="533">
        <f>AT2810</f>
        <v>0</v>
      </c>
      <c r="BU2810" s="533">
        <f t="shared" si="14191"/>
        <v>0</v>
      </c>
      <c r="BV2810" s="533">
        <f t="shared" si="14192"/>
        <v>0</v>
      </c>
      <c r="BW2810" s="536">
        <f>SUM(BH2810,BK2810,BN2810,BQ2810,BT2810)</f>
        <v>0</v>
      </c>
      <c r="BX2810" s="536">
        <f t="shared" si="14193"/>
        <v>523</v>
      </c>
      <c r="BY2810" s="536">
        <f t="shared" si="14194"/>
        <v>523</v>
      </c>
      <c r="BZ2810" t="s">
        <v>74</v>
      </c>
      <c r="CA2810" s="553">
        <f>AZ2810</f>
        <v>0</v>
      </c>
      <c r="CB2810" s="553">
        <f t="shared" si="14195"/>
        <v>25</v>
      </c>
      <c r="CC2810" s="553">
        <f t="shared" si="14196"/>
        <v>25</v>
      </c>
      <c r="CD2810" s="553">
        <f>BC2810</f>
        <v>0</v>
      </c>
      <c r="CE2810" s="553">
        <f t="shared" si="14197"/>
        <v>0</v>
      </c>
      <c r="CF2810" s="553">
        <f t="shared" si="14198"/>
        <v>0</v>
      </c>
    </row>
    <row r="2811" spans="1:84">
      <c r="A2811" s="149"/>
      <c r="B2811" s="151"/>
      <c r="C2811" s="151"/>
      <c r="D2811" s="151"/>
      <c r="E2811" s="288"/>
      <c r="F2811" s="592">
        <f>SUM(F2808:F2810)</f>
        <v>1842</v>
      </c>
      <c r="G2811" s="168">
        <f t="shared" ref="G2811:BR2811" si="14200">SUM(G2808:G2810)</f>
        <v>0</v>
      </c>
      <c r="H2811" s="168">
        <f t="shared" si="14200"/>
        <v>710</v>
      </c>
      <c r="I2811" s="168">
        <f t="shared" si="14200"/>
        <v>710</v>
      </c>
      <c r="J2811" s="168">
        <f t="shared" si="14200"/>
        <v>0</v>
      </c>
      <c r="K2811" s="168">
        <f t="shared" si="14200"/>
        <v>252</v>
      </c>
      <c r="L2811" s="168">
        <f t="shared" si="14200"/>
        <v>252</v>
      </c>
      <c r="M2811" s="168">
        <f t="shared" si="14200"/>
        <v>0</v>
      </c>
      <c r="N2811" s="168">
        <f t="shared" si="14200"/>
        <v>39</v>
      </c>
      <c r="O2811" s="168">
        <f t="shared" si="14200"/>
        <v>39</v>
      </c>
      <c r="P2811" s="168">
        <f t="shared" si="14200"/>
        <v>0</v>
      </c>
      <c r="Q2811" s="168">
        <f t="shared" si="14200"/>
        <v>557</v>
      </c>
      <c r="R2811" s="168">
        <f t="shared" si="14200"/>
        <v>557</v>
      </c>
      <c r="S2811" s="502">
        <f t="shared" si="14200"/>
        <v>0</v>
      </c>
      <c r="T2811" s="168">
        <f t="shared" si="14200"/>
        <v>0</v>
      </c>
      <c r="U2811" s="168">
        <f t="shared" si="14200"/>
        <v>149</v>
      </c>
      <c r="V2811" s="168">
        <f t="shared" si="14200"/>
        <v>149</v>
      </c>
      <c r="W2811" s="168">
        <f t="shared" si="14200"/>
        <v>0</v>
      </c>
      <c r="X2811" s="168">
        <f t="shared" si="14200"/>
        <v>4</v>
      </c>
      <c r="Y2811" s="168">
        <f t="shared" si="14200"/>
        <v>4</v>
      </c>
      <c r="Z2811" s="168">
        <f t="shared" si="14200"/>
        <v>0</v>
      </c>
      <c r="AA2811" s="168">
        <f t="shared" si="14200"/>
        <v>0</v>
      </c>
      <c r="AB2811" s="168">
        <f t="shared" si="14200"/>
        <v>0</v>
      </c>
      <c r="AC2811" s="168">
        <f t="shared" si="14200"/>
        <v>0</v>
      </c>
      <c r="AD2811" s="168">
        <f t="shared" si="14200"/>
        <v>36</v>
      </c>
      <c r="AE2811" s="168">
        <f t="shared" si="14200"/>
        <v>36</v>
      </c>
      <c r="AF2811" s="502">
        <f t="shared" si="14200"/>
        <v>0</v>
      </c>
      <c r="AG2811" s="168">
        <f t="shared" si="14200"/>
        <v>0</v>
      </c>
      <c r="AH2811" s="168">
        <f t="shared" si="14200"/>
        <v>1</v>
      </c>
      <c r="AI2811" s="168">
        <f t="shared" si="14200"/>
        <v>1</v>
      </c>
      <c r="AJ2811" s="168">
        <f t="shared" si="14200"/>
        <v>0</v>
      </c>
      <c r="AK2811" s="168">
        <f t="shared" si="14200"/>
        <v>0</v>
      </c>
      <c r="AL2811" s="168">
        <f t="shared" si="14200"/>
        <v>0</v>
      </c>
      <c r="AM2811" s="168">
        <f t="shared" si="14200"/>
        <v>0</v>
      </c>
      <c r="AN2811" s="168">
        <f t="shared" si="14200"/>
        <v>0</v>
      </c>
      <c r="AO2811" s="168">
        <f t="shared" si="14200"/>
        <v>0</v>
      </c>
      <c r="AP2811" s="168">
        <f t="shared" si="14200"/>
        <v>0</v>
      </c>
      <c r="AQ2811" s="168">
        <f t="shared" si="14200"/>
        <v>1</v>
      </c>
      <c r="AR2811" s="168">
        <f t="shared" si="14200"/>
        <v>1</v>
      </c>
      <c r="AS2811" s="502">
        <f t="shared" si="14200"/>
        <v>0</v>
      </c>
      <c r="AT2811" s="168">
        <f t="shared" si="14200"/>
        <v>0</v>
      </c>
      <c r="AU2811" s="168">
        <f t="shared" si="14200"/>
        <v>0</v>
      </c>
      <c r="AV2811" s="168">
        <f t="shared" si="14200"/>
        <v>0</v>
      </c>
      <c r="AW2811" s="569">
        <f t="shared" si="14200"/>
        <v>0</v>
      </c>
      <c r="AX2811" s="569">
        <f t="shared" si="14200"/>
        <v>1749</v>
      </c>
      <c r="AY2811" s="569">
        <f t="shared" si="14200"/>
        <v>1749</v>
      </c>
      <c r="AZ2811" s="168">
        <f t="shared" si="14200"/>
        <v>0</v>
      </c>
      <c r="BA2811" s="168">
        <f t="shared" si="14200"/>
        <v>86</v>
      </c>
      <c r="BB2811" s="168">
        <f t="shared" si="14200"/>
        <v>86</v>
      </c>
      <c r="BC2811" s="168">
        <f t="shared" si="14200"/>
        <v>0</v>
      </c>
      <c r="BD2811" s="168">
        <f t="shared" si="14200"/>
        <v>1</v>
      </c>
      <c r="BE2811" s="168">
        <f t="shared" si="14200"/>
        <v>1</v>
      </c>
      <c r="BF2811" s="168"/>
      <c r="BG2811" s="608">
        <f t="shared" si="14200"/>
        <v>1842</v>
      </c>
      <c r="BH2811" s="168">
        <f t="shared" si="14200"/>
        <v>0</v>
      </c>
      <c r="BI2811" s="626">
        <f t="shared" si="14200"/>
        <v>860</v>
      </c>
      <c r="BJ2811" s="626">
        <f t="shared" si="14200"/>
        <v>860</v>
      </c>
      <c r="BK2811" s="626">
        <f t="shared" si="14200"/>
        <v>0</v>
      </c>
      <c r="BL2811" s="626">
        <f t="shared" si="14200"/>
        <v>256</v>
      </c>
      <c r="BM2811" s="626">
        <f t="shared" si="14200"/>
        <v>256</v>
      </c>
      <c r="BN2811" s="626">
        <f t="shared" si="14200"/>
        <v>0</v>
      </c>
      <c r="BO2811" s="626">
        <f t="shared" si="14200"/>
        <v>39</v>
      </c>
      <c r="BP2811" s="626">
        <f t="shared" si="14200"/>
        <v>39</v>
      </c>
      <c r="BQ2811" s="626">
        <f t="shared" si="14200"/>
        <v>0</v>
      </c>
      <c r="BR2811" s="626">
        <f t="shared" si="14200"/>
        <v>594</v>
      </c>
      <c r="BS2811" s="626">
        <f t="shared" ref="BS2811:CF2811" si="14201">SUM(BS2808:BS2810)</f>
        <v>594</v>
      </c>
      <c r="BT2811" s="168">
        <f t="shared" si="14201"/>
        <v>0</v>
      </c>
      <c r="BU2811" s="626">
        <f t="shared" si="14201"/>
        <v>0</v>
      </c>
      <c r="BV2811" s="626">
        <f t="shared" si="14201"/>
        <v>0</v>
      </c>
      <c r="BW2811" s="168">
        <f t="shared" si="14201"/>
        <v>0</v>
      </c>
      <c r="BX2811" s="168">
        <f t="shared" si="14201"/>
        <v>1749</v>
      </c>
      <c r="BY2811" s="168">
        <f t="shared" si="14201"/>
        <v>1749</v>
      </c>
      <c r="BZ2811" s="168"/>
      <c r="CA2811" s="168">
        <f t="shared" si="14201"/>
        <v>0</v>
      </c>
      <c r="CB2811" s="168">
        <f t="shared" si="14201"/>
        <v>86</v>
      </c>
      <c r="CC2811" s="168">
        <f t="shared" si="14201"/>
        <v>86</v>
      </c>
      <c r="CD2811" s="168">
        <f t="shared" si="14201"/>
        <v>0</v>
      </c>
      <c r="CE2811" s="168">
        <f t="shared" si="14201"/>
        <v>1</v>
      </c>
      <c r="CF2811" s="168">
        <f t="shared" si="14201"/>
        <v>1</v>
      </c>
    </row>
    <row r="2812" spans="1:84">
      <c r="A2812" s="149"/>
      <c r="B2812" s="151"/>
      <c r="C2812" s="151"/>
      <c r="D2812" s="151"/>
      <c r="E2812" s="288"/>
      <c r="F2812" s="592"/>
      <c r="G2812" s="168"/>
      <c r="H2812" s="168"/>
      <c r="I2812" s="168"/>
      <c r="J2812" s="168"/>
      <c r="K2812" s="168"/>
      <c r="L2812" s="168"/>
      <c r="M2812" s="168"/>
      <c r="N2812" s="168"/>
      <c r="O2812" s="168"/>
      <c r="P2812" s="168"/>
      <c r="Q2812" s="168"/>
      <c r="R2812" s="168"/>
      <c r="S2812" s="502"/>
      <c r="T2812" s="168"/>
      <c r="U2812" s="168"/>
      <c r="V2812" s="168"/>
      <c r="W2812" s="168"/>
      <c r="X2812" s="168"/>
      <c r="Y2812" s="168"/>
      <c r="Z2812" s="168"/>
      <c r="AA2812" s="168"/>
      <c r="AB2812" s="168"/>
      <c r="AC2812" s="168"/>
      <c r="AD2812" s="168"/>
      <c r="AE2812" s="168"/>
      <c r="AF2812" s="502"/>
      <c r="AG2812" s="168"/>
      <c r="AH2812" s="168"/>
      <c r="AI2812" s="168"/>
      <c r="AJ2812" s="168"/>
      <c r="AK2812" s="168"/>
      <c r="AL2812" s="168"/>
      <c r="AM2812" s="168"/>
      <c r="AN2812" s="168"/>
      <c r="AO2812" s="168"/>
      <c r="AP2812" s="168"/>
      <c r="AQ2812" s="168"/>
      <c r="AR2812" s="168"/>
      <c r="AS2812" s="502"/>
      <c r="AT2812" s="168"/>
      <c r="AU2812" s="168"/>
      <c r="AV2812" s="168"/>
      <c r="AW2812" s="569"/>
      <c r="AX2812" s="569"/>
      <c r="AY2812" s="569"/>
      <c r="AZ2812" s="168"/>
      <c r="BA2812" s="168"/>
      <c r="BB2812" s="168"/>
      <c r="BC2812" s="168"/>
      <c r="BD2812" s="168"/>
      <c r="BE2812" s="168"/>
      <c r="BF2812" s="523"/>
    </row>
    <row r="2813" spans="1:84">
      <c r="A2813" s="149"/>
      <c r="B2813" s="151"/>
      <c r="C2813" s="151"/>
      <c r="D2813" s="151"/>
      <c r="E2813" s="288"/>
      <c r="F2813" s="592"/>
      <c r="G2813" s="168"/>
      <c r="H2813" s="168"/>
      <c r="I2813" s="168"/>
      <c r="J2813" s="168"/>
      <c r="K2813" s="168"/>
      <c r="L2813" s="168"/>
      <c r="M2813" s="168"/>
      <c r="N2813" s="168"/>
      <c r="O2813" s="168"/>
      <c r="P2813" s="168"/>
      <c r="Q2813" s="168"/>
      <c r="R2813" s="168"/>
      <c r="S2813" s="502"/>
      <c r="T2813" s="168"/>
      <c r="U2813" s="168"/>
      <c r="V2813" s="168"/>
      <c r="W2813" s="168"/>
      <c r="X2813" s="168"/>
      <c r="Y2813" s="168"/>
      <c r="Z2813" s="168"/>
      <c r="AA2813" s="168"/>
      <c r="AB2813" s="168"/>
      <c r="AC2813" s="168"/>
      <c r="AD2813" s="168"/>
      <c r="AE2813" s="168"/>
      <c r="AF2813" s="502"/>
      <c r="AG2813" s="168"/>
      <c r="AH2813" s="168"/>
      <c r="AI2813" s="168"/>
      <c r="AJ2813" s="168"/>
      <c r="AK2813" s="168"/>
      <c r="AL2813" s="168"/>
      <c r="AM2813" s="168"/>
      <c r="AN2813" s="168"/>
      <c r="AO2813" s="168"/>
      <c r="AP2813" s="168"/>
      <c r="AQ2813" s="168"/>
      <c r="AR2813" s="168"/>
      <c r="AS2813" s="502"/>
      <c r="AT2813" s="168"/>
      <c r="AU2813" s="168"/>
      <c r="AV2813" s="168"/>
      <c r="AW2813" s="569"/>
      <c r="AX2813" s="569"/>
      <c r="AY2813" s="569"/>
      <c r="AZ2813" s="168"/>
      <c r="BA2813" s="168"/>
      <c r="BB2813" s="168"/>
      <c r="BC2813" s="168"/>
      <c r="BD2813" s="168"/>
      <c r="BE2813" s="168"/>
      <c r="BF2813" s="523"/>
    </row>
    <row r="2814" spans="1:84" ht="16.5" customHeight="1">
      <c r="A2814" s="149" t="s">
        <v>95</v>
      </c>
      <c r="B2814" s="151" t="s">
        <v>280</v>
      </c>
      <c r="C2814" s="151"/>
      <c r="D2814" s="151"/>
      <c r="E2814" s="377" t="s">
        <v>76</v>
      </c>
      <c r="F2814" s="592"/>
      <c r="G2814" s="159"/>
      <c r="H2814" s="159"/>
      <c r="I2814" s="275"/>
      <c r="J2814" s="159"/>
      <c r="K2814" s="159"/>
      <c r="L2814" s="275"/>
      <c r="M2814" s="159"/>
      <c r="N2814" s="159"/>
      <c r="O2814" s="275"/>
      <c r="P2814" s="159"/>
      <c r="Q2814" s="159"/>
      <c r="R2814" s="275"/>
      <c r="S2814" s="500"/>
      <c r="T2814" s="275"/>
      <c r="U2814" s="275"/>
      <c r="V2814" s="275"/>
      <c r="W2814" s="275"/>
      <c r="X2814" s="275"/>
      <c r="Y2814" s="275"/>
      <c r="Z2814" s="275"/>
      <c r="AA2814" s="275"/>
      <c r="AB2814" s="275"/>
      <c r="AC2814" s="275"/>
      <c r="AD2814" s="275"/>
      <c r="AE2814" s="275"/>
      <c r="AF2814" s="500"/>
      <c r="AG2814" s="275"/>
      <c r="AH2814" s="275"/>
      <c r="AI2814" s="275"/>
      <c r="AJ2814" s="275"/>
      <c r="AK2814" s="275"/>
      <c r="AL2814" s="275"/>
      <c r="AM2814" s="275"/>
      <c r="AN2814" s="275"/>
      <c r="AO2814" s="275"/>
      <c r="AP2814" s="275"/>
      <c r="AQ2814" s="275"/>
      <c r="AR2814" s="275"/>
      <c r="AS2814" s="500"/>
      <c r="AT2814" s="275"/>
      <c r="AU2814" s="275"/>
      <c r="AV2814" s="275"/>
      <c r="AW2814" s="567"/>
      <c r="AX2814" s="567"/>
      <c r="AY2814" s="567"/>
      <c r="AZ2814" s="159"/>
      <c r="BA2814" s="159"/>
      <c r="BB2814" s="159"/>
      <c r="BC2814" s="275"/>
      <c r="BD2814" s="275"/>
      <c r="BE2814" s="275"/>
      <c r="BF2814" s="521"/>
    </row>
    <row r="2815" spans="1:84">
      <c r="A2815" s="149"/>
      <c r="B2815" s="151"/>
      <c r="C2815" s="151"/>
      <c r="D2815" s="151"/>
      <c r="E2815" s="288" t="s">
        <v>77</v>
      </c>
      <c r="F2815" s="592"/>
      <c r="G2815" s="159"/>
      <c r="H2815" s="159"/>
      <c r="I2815" s="275">
        <f t="shared" ref="I2815:I2817" si="14202">SUM(G2815:H2815)</f>
        <v>0</v>
      </c>
      <c r="J2815" s="159"/>
      <c r="K2815" s="159"/>
      <c r="L2815" s="275">
        <f t="shared" ref="L2815:L2817" si="14203">SUM(J2815:K2815)</f>
        <v>0</v>
      </c>
      <c r="M2815" s="159"/>
      <c r="N2815" s="159"/>
      <c r="O2815" s="275">
        <f t="shared" ref="O2815:O2817" si="14204">SUM(M2815:N2815)</f>
        <v>0</v>
      </c>
      <c r="P2815" s="159"/>
      <c r="Q2815" s="159"/>
      <c r="R2815" s="275">
        <f t="shared" ref="R2815:R2817" si="14205">SUM(P2815:Q2815)</f>
        <v>0</v>
      </c>
      <c r="S2815" s="500"/>
      <c r="T2815" s="275"/>
      <c r="U2815" s="275"/>
      <c r="V2815" s="275">
        <f t="shared" ref="V2815:V2817" si="14206">SUM(T2815:U2815)</f>
        <v>0</v>
      </c>
      <c r="W2815" s="275"/>
      <c r="X2815" s="275"/>
      <c r="Y2815" s="275">
        <f t="shared" ref="Y2815:Y2817" si="14207">SUM(W2815:X2815)</f>
        <v>0</v>
      </c>
      <c r="Z2815" s="275"/>
      <c r="AA2815" s="275"/>
      <c r="AB2815" s="275">
        <f t="shared" ref="AB2815:AB2817" si="14208">SUM(Z2815:AA2815)</f>
        <v>0</v>
      </c>
      <c r="AC2815" s="275"/>
      <c r="AD2815" s="275"/>
      <c r="AE2815" s="275">
        <f t="shared" ref="AE2815:AE2817" si="14209">SUM(AC2815:AD2815)</f>
        <v>0</v>
      </c>
      <c r="AF2815" s="500"/>
      <c r="AG2815" s="275"/>
      <c r="AH2815" s="275"/>
      <c r="AI2815" s="275">
        <f t="shared" ref="AI2815:AI2817" si="14210">SUM(AG2815:AH2815)</f>
        <v>0</v>
      </c>
      <c r="AJ2815" s="275"/>
      <c r="AK2815" s="275"/>
      <c r="AL2815" s="275">
        <f t="shared" ref="AL2815:AL2817" si="14211">SUM(AJ2815:AK2815)</f>
        <v>0</v>
      </c>
      <c r="AM2815" s="275"/>
      <c r="AN2815" s="275"/>
      <c r="AO2815" s="275">
        <f t="shared" ref="AO2815:AO2817" si="14212">SUM(AM2815:AN2815)</f>
        <v>0</v>
      </c>
      <c r="AP2815" s="275"/>
      <c r="AQ2815" s="275"/>
      <c r="AR2815" s="275">
        <f t="shared" ref="AR2815:AR2817" si="14213">SUM(AP2815:AQ2815)</f>
        <v>0</v>
      </c>
      <c r="AS2815" s="500"/>
      <c r="AT2815" s="275"/>
      <c r="AU2815" s="275"/>
      <c r="AV2815" s="275">
        <f>SUM(AT2815:AU2815)</f>
        <v>0</v>
      </c>
      <c r="AW2815" s="567">
        <f t="shared" ref="AW2815:AW2817" si="14214">SUM(G2815,J2815,M2815,P2815,T2815,W2815,Z2815,AC2815,AG2815,AJ2815,AM2815,AP2815,AT2815)</f>
        <v>0</v>
      </c>
      <c r="AX2815" s="567">
        <f t="shared" ref="AX2815:AX2817" si="14215">SUM(H2815,K2815,N2815,Q2815,U2815,X2815,AA2815,AD2815,AH2815,AK2815,AN2815,AQ2815,AU2815)</f>
        <v>0</v>
      </c>
      <c r="AY2815" s="567">
        <f t="shared" ref="AY2815:AY2817" si="14216">SUM(I2815,L2815,O2815,R2815,V2815,Y2815,AB2815,AE2815,AI2815,AL2815,AO2815,AR2815,AV2815)</f>
        <v>0</v>
      </c>
      <c r="AZ2815" s="159"/>
      <c r="BA2815" s="159"/>
      <c r="BB2815" s="275">
        <f t="shared" ref="BB2815:BB2817" si="14217">SUM(AZ2815:BA2815)</f>
        <v>0</v>
      </c>
      <c r="BC2815" s="275"/>
      <c r="BD2815" s="275"/>
      <c r="BE2815" s="275">
        <f t="shared" ref="BE2815:BE2817" si="14218">SUM(BC2815:BD2815)</f>
        <v>0</v>
      </c>
      <c r="BF2815" s="521"/>
      <c r="BG2815" s="605">
        <f>SUM(F2815,S2815,AF2815,AS2815)</f>
        <v>0</v>
      </c>
      <c r="BH2815" s="533">
        <f>SUM(G2815,T2815,AG2815)</f>
        <v>0</v>
      </c>
      <c r="BI2815" s="533">
        <f t="shared" ref="BI2815:BI2817" si="14219">SUM(H2815,U2815,AH2815)</f>
        <v>0</v>
      </c>
      <c r="BJ2815" s="533">
        <f t="shared" ref="BJ2815:BJ2817" si="14220">SUM(I2815,V2815,AI2815)</f>
        <v>0</v>
      </c>
      <c r="BK2815" s="533">
        <f t="shared" ref="BK2815:BK2817" si="14221">SUM(J2815,W2815,AJ2815)</f>
        <v>0</v>
      </c>
      <c r="BL2815" s="533">
        <f t="shared" ref="BL2815:BL2817" si="14222">SUM(K2815,X2815,AK2815)</f>
        <v>0</v>
      </c>
      <c r="BM2815" s="533">
        <f t="shared" ref="BM2815:BM2817" si="14223">SUM(L2815,Y2815,AL2815)</f>
        <v>0</v>
      </c>
      <c r="BN2815" s="533">
        <f>SUM(M2815,Z2815,AM2815)</f>
        <v>0</v>
      </c>
      <c r="BO2815" s="533">
        <f t="shared" ref="BO2815:BO2817" si="14224">SUM(N2815,AA2815,AN2815)</f>
        <v>0</v>
      </c>
      <c r="BP2815" s="533">
        <f t="shared" ref="BP2815:BP2817" si="14225">SUM(O2815,AB2815,AO2815)</f>
        <v>0</v>
      </c>
      <c r="BQ2815" s="533">
        <f t="shared" ref="BQ2815:BQ2817" si="14226">SUM(P2815,AC2815,AP2815)</f>
        <v>0</v>
      </c>
      <c r="BR2815" s="533">
        <f t="shared" ref="BR2815:BR2817" si="14227">SUM(Q2815,AD2815,AQ2815)</f>
        <v>0</v>
      </c>
      <c r="BS2815" s="533">
        <f t="shared" ref="BS2815:BS2817" si="14228">SUM(R2815,AE2815,AR2815)</f>
        <v>0</v>
      </c>
      <c r="BT2815" s="533">
        <f>AT2815</f>
        <v>0</v>
      </c>
      <c r="BU2815" s="533">
        <f t="shared" ref="BU2815:BU2817" si="14229">AU2815</f>
        <v>0</v>
      </c>
      <c r="BV2815" s="533">
        <f t="shared" ref="BV2815:BV2817" si="14230">AV2815</f>
        <v>0</v>
      </c>
      <c r="BW2815" s="536">
        <f>SUM(BH2815,BK2815,BN2815,BQ2815,BT2815)</f>
        <v>0</v>
      </c>
      <c r="BX2815" s="536">
        <f t="shared" ref="BX2815:BX2817" si="14231">SUM(BI2815,BL2815,BO2815,BR2815,BU2815)</f>
        <v>0</v>
      </c>
      <c r="BY2815" s="536">
        <f t="shared" ref="BY2815:BY2817" si="14232">SUM(BJ2815,BM2815,BP2815,BS2815,BV2815)</f>
        <v>0</v>
      </c>
      <c r="BZ2815" t="s">
        <v>74</v>
      </c>
      <c r="CA2815" s="553">
        <f>AZ2815</f>
        <v>0</v>
      </c>
      <c r="CB2815" s="553">
        <f t="shared" ref="CB2815:CB2817" si="14233">BA2815</f>
        <v>0</v>
      </c>
      <c r="CC2815" s="553">
        <f t="shared" ref="CC2815:CC2817" si="14234">BB2815</f>
        <v>0</v>
      </c>
      <c r="CD2815" s="553">
        <f>BC2815</f>
        <v>0</v>
      </c>
      <c r="CE2815" s="553">
        <f t="shared" ref="CE2815:CE2817" si="14235">BD2815</f>
        <v>0</v>
      </c>
      <c r="CF2815" s="553">
        <f t="shared" ref="CF2815:CF2817" si="14236">BE2815</f>
        <v>0</v>
      </c>
    </row>
    <row r="2816" spans="1:84">
      <c r="A2816" s="149"/>
      <c r="B2816" s="151"/>
      <c r="C2816" s="151"/>
      <c r="D2816" s="151"/>
      <c r="E2816" s="288" t="s">
        <v>78</v>
      </c>
      <c r="F2816" s="592"/>
      <c r="G2816" s="159"/>
      <c r="H2816" s="159"/>
      <c r="I2816" s="275">
        <f t="shared" si="14202"/>
        <v>0</v>
      </c>
      <c r="J2816" s="159"/>
      <c r="K2816" s="159"/>
      <c r="L2816" s="275">
        <f t="shared" si="14203"/>
        <v>0</v>
      </c>
      <c r="M2816" s="159"/>
      <c r="N2816" s="159"/>
      <c r="O2816" s="275">
        <f t="shared" si="14204"/>
        <v>0</v>
      </c>
      <c r="P2816" s="159"/>
      <c r="Q2816" s="159"/>
      <c r="R2816" s="275">
        <f t="shared" si="14205"/>
        <v>0</v>
      </c>
      <c r="S2816" s="500"/>
      <c r="T2816" s="275"/>
      <c r="U2816" s="275"/>
      <c r="V2816" s="275">
        <f t="shared" si="14206"/>
        <v>0</v>
      </c>
      <c r="W2816" s="275"/>
      <c r="X2816" s="275"/>
      <c r="Y2816" s="275">
        <f t="shared" si="14207"/>
        <v>0</v>
      </c>
      <c r="Z2816" s="275"/>
      <c r="AA2816" s="275"/>
      <c r="AB2816" s="275">
        <f t="shared" si="14208"/>
        <v>0</v>
      </c>
      <c r="AC2816" s="275"/>
      <c r="AD2816" s="275"/>
      <c r="AE2816" s="275">
        <f t="shared" si="14209"/>
        <v>0</v>
      </c>
      <c r="AF2816" s="500"/>
      <c r="AG2816" s="275"/>
      <c r="AH2816" s="275"/>
      <c r="AI2816" s="275">
        <f t="shared" si="14210"/>
        <v>0</v>
      </c>
      <c r="AJ2816" s="275"/>
      <c r="AK2816" s="275"/>
      <c r="AL2816" s="275">
        <f t="shared" si="14211"/>
        <v>0</v>
      </c>
      <c r="AM2816" s="275"/>
      <c r="AN2816" s="275"/>
      <c r="AO2816" s="275">
        <f t="shared" si="14212"/>
        <v>0</v>
      </c>
      <c r="AP2816" s="275"/>
      <c r="AQ2816" s="275"/>
      <c r="AR2816" s="275">
        <f t="shared" si="14213"/>
        <v>0</v>
      </c>
      <c r="AS2816" s="500"/>
      <c r="AT2816" s="275"/>
      <c r="AU2816" s="275"/>
      <c r="AV2816" s="275">
        <f>SUM(AT2816:AU2816)</f>
        <v>0</v>
      </c>
      <c r="AW2816" s="567">
        <f t="shared" si="14214"/>
        <v>0</v>
      </c>
      <c r="AX2816" s="567">
        <f t="shared" si="14215"/>
        <v>0</v>
      </c>
      <c r="AY2816" s="567">
        <f t="shared" si="14216"/>
        <v>0</v>
      </c>
      <c r="AZ2816" s="159"/>
      <c r="BA2816" s="159"/>
      <c r="BB2816" s="275">
        <f t="shared" si="14217"/>
        <v>0</v>
      </c>
      <c r="BC2816" s="275"/>
      <c r="BD2816" s="275"/>
      <c r="BE2816" s="275">
        <f t="shared" si="14218"/>
        <v>0</v>
      </c>
      <c r="BF2816" s="521"/>
      <c r="BG2816" s="605">
        <f>SUM(F2816,S2816,AF2816,AS2816)</f>
        <v>0</v>
      </c>
      <c r="BH2816" s="533">
        <f>SUM(G2816,T2816,AG2816)</f>
        <v>0</v>
      </c>
      <c r="BI2816" s="533">
        <f t="shared" si="14219"/>
        <v>0</v>
      </c>
      <c r="BJ2816" s="533">
        <f t="shared" si="14220"/>
        <v>0</v>
      </c>
      <c r="BK2816" s="533">
        <f t="shared" si="14221"/>
        <v>0</v>
      </c>
      <c r="BL2816" s="533">
        <f t="shared" si="14222"/>
        <v>0</v>
      </c>
      <c r="BM2816" s="533">
        <f t="shared" si="14223"/>
        <v>0</v>
      </c>
      <c r="BN2816" s="533">
        <f>SUM(M2816,Z2816,AM2816)</f>
        <v>0</v>
      </c>
      <c r="BO2816" s="533">
        <f t="shared" si="14224"/>
        <v>0</v>
      </c>
      <c r="BP2816" s="533">
        <f t="shared" si="14225"/>
        <v>0</v>
      </c>
      <c r="BQ2816" s="533">
        <f t="shared" si="14226"/>
        <v>0</v>
      </c>
      <c r="BR2816" s="533">
        <f t="shared" si="14227"/>
        <v>0</v>
      </c>
      <c r="BS2816" s="533">
        <f t="shared" si="14228"/>
        <v>0</v>
      </c>
      <c r="BT2816" s="533">
        <f>AT2816</f>
        <v>0</v>
      </c>
      <c r="BU2816" s="533">
        <f t="shared" si="14229"/>
        <v>0</v>
      </c>
      <c r="BV2816" s="533">
        <f t="shared" si="14230"/>
        <v>0</v>
      </c>
      <c r="BW2816" s="536">
        <f>SUM(BH2816,BK2816,BN2816,BQ2816,BT2816)</f>
        <v>0</v>
      </c>
      <c r="BX2816" s="536">
        <f t="shared" si="14231"/>
        <v>0</v>
      </c>
      <c r="BY2816" s="536">
        <f t="shared" si="14232"/>
        <v>0</v>
      </c>
      <c r="BZ2816" t="s">
        <v>74</v>
      </c>
      <c r="CA2816" s="553">
        <f>AZ2816</f>
        <v>0</v>
      </c>
      <c r="CB2816" s="553">
        <f t="shared" si="14233"/>
        <v>0</v>
      </c>
      <c r="CC2816" s="553">
        <f t="shared" si="14234"/>
        <v>0</v>
      </c>
      <c r="CD2816" s="553">
        <f>BC2816</f>
        <v>0</v>
      </c>
      <c r="CE2816" s="553">
        <f t="shared" si="14235"/>
        <v>0</v>
      </c>
      <c r="CF2816" s="553">
        <f t="shared" si="14236"/>
        <v>0</v>
      </c>
    </row>
    <row r="2817" spans="1:84">
      <c r="A2817" s="149"/>
      <c r="B2817" s="151"/>
      <c r="C2817" s="151"/>
      <c r="D2817" s="151"/>
      <c r="E2817" s="288" t="s">
        <v>79</v>
      </c>
      <c r="F2817" s="592"/>
      <c r="G2817" s="159"/>
      <c r="H2817" s="159"/>
      <c r="I2817" s="275">
        <f t="shared" si="14202"/>
        <v>0</v>
      </c>
      <c r="J2817" s="159"/>
      <c r="K2817" s="159"/>
      <c r="L2817" s="275">
        <f t="shared" si="14203"/>
        <v>0</v>
      </c>
      <c r="M2817" s="159"/>
      <c r="N2817" s="159"/>
      <c r="O2817" s="275">
        <f t="shared" si="14204"/>
        <v>0</v>
      </c>
      <c r="P2817" s="159"/>
      <c r="Q2817" s="159"/>
      <c r="R2817" s="275">
        <f t="shared" si="14205"/>
        <v>0</v>
      </c>
      <c r="S2817" s="500"/>
      <c r="T2817" s="275"/>
      <c r="U2817" s="275"/>
      <c r="V2817" s="275">
        <f t="shared" si="14206"/>
        <v>0</v>
      </c>
      <c r="W2817" s="275"/>
      <c r="X2817" s="275"/>
      <c r="Y2817" s="275">
        <f t="shared" si="14207"/>
        <v>0</v>
      </c>
      <c r="Z2817" s="275"/>
      <c r="AA2817" s="275"/>
      <c r="AB2817" s="275">
        <f t="shared" si="14208"/>
        <v>0</v>
      </c>
      <c r="AC2817" s="275"/>
      <c r="AD2817" s="275"/>
      <c r="AE2817" s="275">
        <f t="shared" si="14209"/>
        <v>0</v>
      </c>
      <c r="AF2817" s="500"/>
      <c r="AG2817" s="275"/>
      <c r="AH2817" s="275"/>
      <c r="AI2817" s="275">
        <f t="shared" si="14210"/>
        <v>0</v>
      </c>
      <c r="AJ2817" s="275"/>
      <c r="AK2817" s="275"/>
      <c r="AL2817" s="275">
        <f t="shared" si="14211"/>
        <v>0</v>
      </c>
      <c r="AM2817" s="275"/>
      <c r="AN2817" s="275"/>
      <c r="AO2817" s="275">
        <f t="shared" si="14212"/>
        <v>0</v>
      </c>
      <c r="AP2817" s="275"/>
      <c r="AQ2817" s="275"/>
      <c r="AR2817" s="275">
        <f t="shared" si="14213"/>
        <v>0</v>
      </c>
      <c r="AS2817" s="500"/>
      <c r="AT2817" s="275"/>
      <c r="AU2817" s="275"/>
      <c r="AV2817" s="275">
        <f>SUM(AT2817:AU2817)</f>
        <v>0</v>
      </c>
      <c r="AW2817" s="567">
        <f t="shared" si="14214"/>
        <v>0</v>
      </c>
      <c r="AX2817" s="567">
        <f t="shared" si="14215"/>
        <v>0</v>
      </c>
      <c r="AY2817" s="567">
        <f t="shared" si="14216"/>
        <v>0</v>
      </c>
      <c r="AZ2817" s="159"/>
      <c r="BA2817" s="159"/>
      <c r="BB2817" s="275">
        <f t="shared" si="14217"/>
        <v>0</v>
      </c>
      <c r="BC2817" s="275"/>
      <c r="BD2817" s="275"/>
      <c r="BE2817" s="275">
        <f t="shared" si="14218"/>
        <v>0</v>
      </c>
      <c r="BF2817" s="521"/>
      <c r="BG2817" s="605">
        <f>SUM(F2817,S2817,AF2817,AS2817)</f>
        <v>0</v>
      </c>
      <c r="BH2817" s="533">
        <f>SUM(G2817,T2817,AG2817)</f>
        <v>0</v>
      </c>
      <c r="BI2817" s="533">
        <f t="shared" si="14219"/>
        <v>0</v>
      </c>
      <c r="BJ2817" s="533">
        <f t="shared" si="14220"/>
        <v>0</v>
      </c>
      <c r="BK2817" s="533">
        <f t="shared" si="14221"/>
        <v>0</v>
      </c>
      <c r="BL2817" s="533">
        <f t="shared" si="14222"/>
        <v>0</v>
      </c>
      <c r="BM2817" s="533">
        <f t="shared" si="14223"/>
        <v>0</v>
      </c>
      <c r="BN2817" s="533">
        <f>SUM(M2817,Z2817,AM2817)</f>
        <v>0</v>
      </c>
      <c r="BO2817" s="533">
        <f t="shared" si="14224"/>
        <v>0</v>
      </c>
      <c r="BP2817" s="533">
        <f t="shared" si="14225"/>
        <v>0</v>
      </c>
      <c r="BQ2817" s="533">
        <f t="shared" si="14226"/>
        <v>0</v>
      </c>
      <c r="BR2817" s="533">
        <f t="shared" si="14227"/>
        <v>0</v>
      </c>
      <c r="BS2817" s="533">
        <f t="shared" si="14228"/>
        <v>0</v>
      </c>
      <c r="BT2817" s="533">
        <f>AT2817</f>
        <v>0</v>
      </c>
      <c r="BU2817" s="533">
        <f t="shared" si="14229"/>
        <v>0</v>
      </c>
      <c r="BV2817" s="533">
        <f t="shared" si="14230"/>
        <v>0</v>
      </c>
      <c r="BW2817" s="536">
        <f>SUM(BH2817,BK2817,BN2817,BQ2817,BT2817)</f>
        <v>0</v>
      </c>
      <c r="BX2817" s="536">
        <f t="shared" si="14231"/>
        <v>0</v>
      </c>
      <c r="BY2817" s="536">
        <f t="shared" si="14232"/>
        <v>0</v>
      </c>
      <c r="BZ2817" t="s">
        <v>74</v>
      </c>
      <c r="CA2817" s="553">
        <f>AZ2817</f>
        <v>0</v>
      </c>
      <c r="CB2817" s="553">
        <f t="shared" si="14233"/>
        <v>0</v>
      </c>
      <c r="CC2817" s="553">
        <f t="shared" si="14234"/>
        <v>0</v>
      </c>
      <c r="CD2817" s="553">
        <f>BC2817</f>
        <v>0</v>
      </c>
      <c r="CE2817" s="553">
        <f t="shared" si="14235"/>
        <v>0</v>
      </c>
      <c r="CF2817" s="553">
        <f t="shared" si="14236"/>
        <v>0</v>
      </c>
    </row>
    <row r="2818" spans="1:84">
      <c r="A2818" s="149"/>
      <c r="B2818" s="151"/>
      <c r="C2818" s="151"/>
      <c r="D2818" s="151"/>
      <c r="E2818" s="288"/>
      <c r="F2818" s="592">
        <f>SUM(F2815:F2817)</f>
        <v>0</v>
      </c>
      <c r="G2818" s="168">
        <f t="shared" ref="G2818:R2818" si="14237">SUM(G2815:G2817)</f>
        <v>0</v>
      </c>
      <c r="H2818" s="168">
        <f t="shared" si="14237"/>
        <v>0</v>
      </c>
      <c r="I2818" s="168">
        <f t="shared" si="14237"/>
        <v>0</v>
      </c>
      <c r="J2818" s="168">
        <f t="shared" si="14237"/>
        <v>0</v>
      </c>
      <c r="K2818" s="168">
        <f t="shared" si="14237"/>
        <v>0</v>
      </c>
      <c r="L2818" s="168">
        <f t="shared" si="14237"/>
        <v>0</v>
      </c>
      <c r="M2818" s="168">
        <f t="shared" si="14237"/>
        <v>0</v>
      </c>
      <c r="N2818" s="168">
        <f t="shared" si="14237"/>
        <v>0</v>
      </c>
      <c r="O2818" s="168">
        <f t="shared" si="14237"/>
        <v>0</v>
      </c>
      <c r="P2818" s="168">
        <f t="shared" si="14237"/>
        <v>0</v>
      </c>
      <c r="Q2818" s="168">
        <f t="shared" si="14237"/>
        <v>0</v>
      </c>
      <c r="R2818" s="168">
        <f t="shared" si="14237"/>
        <v>0</v>
      </c>
      <c r="S2818" s="502">
        <f t="shared" ref="S2818:BE2818" si="14238">SUM(S2815:S2817)</f>
        <v>0</v>
      </c>
      <c r="T2818" s="168">
        <f t="shared" si="14238"/>
        <v>0</v>
      </c>
      <c r="U2818" s="168">
        <f t="shared" si="14238"/>
        <v>0</v>
      </c>
      <c r="V2818" s="168">
        <f t="shared" si="14238"/>
        <v>0</v>
      </c>
      <c r="W2818" s="168">
        <f t="shared" si="14238"/>
        <v>0</v>
      </c>
      <c r="X2818" s="168">
        <f t="shared" si="14238"/>
        <v>0</v>
      </c>
      <c r="Y2818" s="168">
        <f t="shared" si="14238"/>
        <v>0</v>
      </c>
      <c r="Z2818" s="168">
        <f t="shared" si="14238"/>
        <v>0</v>
      </c>
      <c r="AA2818" s="168">
        <f t="shared" si="14238"/>
        <v>0</v>
      </c>
      <c r="AB2818" s="168">
        <f t="shared" si="14238"/>
        <v>0</v>
      </c>
      <c r="AC2818" s="168">
        <f t="shared" si="14238"/>
        <v>0</v>
      </c>
      <c r="AD2818" s="168">
        <f t="shared" si="14238"/>
        <v>0</v>
      </c>
      <c r="AE2818" s="168">
        <f t="shared" si="14238"/>
        <v>0</v>
      </c>
      <c r="AF2818" s="502">
        <f t="shared" si="14238"/>
        <v>0</v>
      </c>
      <c r="AG2818" s="168">
        <f t="shared" si="14238"/>
        <v>0</v>
      </c>
      <c r="AH2818" s="168">
        <f t="shared" si="14238"/>
        <v>0</v>
      </c>
      <c r="AI2818" s="168">
        <f t="shared" si="14238"/>
        <v>0</v>
      </c>
      <c r="AJ2818" s="168">
        <f t="shared" si="14238"/>
        <v>0</v>
      </c>
      <c r="AK2818" s="168">
        <f t="shared" si="14238"/>
        <v>0</v>
      </c>
      <c r="AL2818" s="168">
        <f t="shared" si="14238"/>
        <v>0</v>
      </c>
      <c r="AM2818" s="168">
        <f t="shared" si="14238"/>
        <v>0</v>
      </c>
      <c r="AN2818" s="168">
        <f t="shared" si="14238"/>
        <v>0</v>
      </c>
      <c r="AO2818" s="168">
        <f t="shared" si="14238"/>
        <v>0</v>
      </c>
      <c r="AP2818" s="168">
        <f t="shared" si="14238"/>
        <v>0</v>
      </c>
      <c r="AQ2818" s="168">
        <f t="shared" si="14238"/>
        <v>0</v>
      </c>
      <c r="AR2818" s="168">
        <f t="shared" si="14238"/>
        <v>0</v>
      </c>
      <c r="AS2818" s="502">
        <f t="shared" si="14238"/>
        <v>0</v>
      </c>
      <c r="AT2818" s="168">
        <f t="shared" si="14238"/>
        <v>0</v>
      </c>
      <c r="AU2818" s="168">
        <f t="shared" si="14238"/>
        <v>0</v>
      </c>
      <c r="AV2818" s="168">
        <f t="shared" si="14238"/>
        <v>0</v>
      </c>
      <c r="AW2818" s="569">
        <f t="shared" si="14238"/>
        <v>0</v>
      </c>
      <c r="AX2818" s="569">
        <f t="shared" si="14238"/>
        <v>0</v>
      </c>
      <c r="AY2818" s="569">
        <f t="shared" si="14238"/>
        <v>0</v>
      </c>
      <c r="AZ2818" s="168">
        <f t="shared" si="14238"/>
        <v>0</v>
      </c>
      <c r="BA2818" s="168">
        <f t="shared" si="14238"/>
        <v>0</v>
      </c>
      <c r="BB2818" s="168">
        <f t="shared" si="14238"/>
        <v>0</v>
      </c>
      <c r="BC2818" s="168">
        <f t="shared" si="14238"/>
        <v>0</v>
      </c>
      <c r="BD2818" s="168">
        <f t="shared" si="14238"/>
        <v>0</v>
      </c>
      <c r="BE2818" s="168">
        <f t="shared" si="14238"/>
        <v>0</v>
      </c>
      <c r="BF2818" s="523"/>
      <c r="BG2818" s="608">
        <f t="shared" ref="BG2818:BY2818" si="14239">SUM(BG2815:BG2817)</f>
        <v>0</v>
      </c>
      <c r="BH2818" s="168">
        <f t="shared" si="14239"/>
        <v>0</v>
      </c>
      <c r="BI2818" s="626">
        <f t="shared" si="14239"/>
        <v>0</v>
      </c>
      <c r="BJ2818" s="626">
        <f t="shared" si="14239"/>
        <v>0</v>
      </c>
      <c r="BK2818" s="626">
        <f t="shared" si="14239"/>
        <v>0</v>
      </c>
      <c r="BL2818" s="626">
        <f t="shared" si="14239"/>
        <v>0</v>
      </c>
      <c r="BM2818" s="626">
        <f t="shared" si="14239"/>
        <v>0</v>
      </c>
      <c r="BN2818" s="626">
        <f t="shared" si="14239"/>
        <v>0</v>
      </c>
      <c r="BO2818" s="626">
        <f t="shared" si="14239"/>
        <v>0</v>
      </c>
      <c r="BP2818" s="626">
        <f t="shared" si="14239"/>
        <v>0</v>
      </c>
      <c r="BQ2818" s="626">
        <f t="shared" si="14239"/>
        <v>0</v>
      </c>
      <c r="BR2818" s="626">
        <f t="shared" si="14239"/>
        <v>0</v>
      </c>
      <c r="BS2818" s="626">
        <f t="shared" si="14239"/>
        <v>0</v>
      </c>
      <c r="BT2818" s="168">
        <f t="shared" si="14239"/>
        <v>0</v>
      </c>
      <c r="BU2818" s="626">
        <f t="shared" si="14239"/>
        <v>0</v>
      </c>
      <c r="BV2818" s="626">
        <f t="shared" si="14239"/>
        <v>0</v>
      </c>
      <c r="BW2818" s="168">
        <f t="shared" si="14239"/>
        <v>0</v>
      </c>
      <c r="BX2818" s="168">
        <f t="shared" si="14239"/>
        <v>0</v>
      </c>
      <c r="BY2818" s="168">
        <f t="shared" si="14239"/>
        <v>0</v>
      </c>
      <c r="CA2818" s="168">
        <f>SUM(CA2815:CA2817)</f>
        <v>0</v>
      </c>
      <c r="CB2818" s="168">
        <f t="shared" ref="CB2818:CF2818" si="14240">SUM(CB2815:CB2817)</f>
        <v>0</v>
      </c>
      <c r="CC2818" s="168">
        <f t="shared" si="14240"/>
        <v>0</v>
      </c>
      <c r="CD2818" s="168">
        <f t="shared" si="14240"/>
        <v>0</v>
      </c>
      <c r="CE2818" s="168">
        <f t="shared" si="14240"/>
        <v>0</v>
      </c>
      <c r="CF2818" s="168">
        <f t="shared" si="14240"/>
        <v>0</v>
      </c>
    </row>
    <row r="2819" spans="1:84">
      <c r="A2819" s="149"/>
      <c r="B2819" s="151"/>
      <c r="C2819" s="151"/>
      <c r="D2819" s="151"/>
      <c r="E2819" s="288"/>
      <c r="F2819" s="589">
        <f>SUM(F2811,F2818)</f>
        <v>1842</v>
      </c>
      <c r="G2819" s="276">
        <f t="shared" ref="G2819:R2819" si="14241">SUM(G2811,G2818)</f>
        <v>0</v>
      </c>
      <c r="H2819" s="276">
        <f t="shared" si="14241"/>
        <v>710</v>
      </c>
      <c r="I2819" s="276">
        <f t="shared" si="14241"/>
        <v>710</v>
      </c>
      <c r="J2819" s="276">
        <f t="shared" si="14241"/>
        <v>0</v>
      </c>
      <c r="K2819" s="276">
        <f t="shared" si="14241"/>
        <v>252</v>
      </c>
      <c r="L2819" s="276">
        <f t="shared" si="14241"/>
        <v>252</v>
      </c>
      <c r="M2819" s="276">
        <f t="shared" si="14241"/>
        <v>0</v>
      </c>
      <c r="N2819" s="276">
        <f t="shared" si="14241"/>
        <v>39</v>
      </c>
      <c r="O2819" s="276">
        <f t="shared" si="14241"/>
        <v>39</v>
      </c>
      <c r="P2819" s="276">
        <f t="shared" si="14241"/>
        <v>0</v>
      </c>
      <c r="Q2819" s="276">
        <f t="shared" si="14241"/>
        <v>557</v>
      </c>
      <c r="R2819" s="276">
        <f t="shared" si="14241"/>
        <v>557</v>
      </c>
      <c r="S2819" s="501">
        <f t="shared" ref="S2819:BE2819" si="14242">SUM(S2811,S2818)</f>
        <v>0</v>
      </c>
      <c r="T2819" s="276">
        <f t="shared" si="14242"/>
        <v>0</v>
      </c>
      <c r="U2819" s="276">
        <f t="shared" si="14242"/>
        <v>149</v>
      </c>
      <c r="V2819" s="276">
        <f t="shared" si="14242"/>
        <v>149</v>
      </c>
      <c r="W2819" s="276">
        <f t="shared" si="14242"/>
        <v>0</v>
      </c>
      <c r="X2819" s="276">
        <f t="shared" si="14242"/>
        <v>4</v>
      </c>
      <c r="Y2819" s="276">
        <f t="shared" si="14242"/>
        <v>4</v>
      </c>
      <c r="Z2819" s="276">
        <f t="shared" si="14242"/>
        <v>0</v>
      </c>
      <c r="AA2819" s="276">
        <f t="shared" si="14242"/>
        <v>0</v>
      </c>
      <c r="AB2819" s="276">
        <f t="shared" si="14242"/>
        <v>0</v>
      </c>
      <c r="AC2819" s="276">
        <f t="shared" si="14242"/>
        <v>0</v>
      </c>
      <c r="AD2819" s="276">
        <f t="shared" si="14242"/>
        <v>36</v>
      </c>
      <c r="AE2819" s="276">
        <f t="shared" si="14242"/>
        <v>36</v>
      </c>
      <c r="AF2819" s="501">
        <f t="shared" si="14242"/>
        <v>0</v>
      </c>
      <c r="AG2819" s="276">
        <f t="shared" si="14242"/>
        <v>0</v>
      </c>
      <c r="AH2819" s="276">
        <f t="shared" si="14242"/>
        <v>1</v>
      </c>
      <c r="AI2819" s="276">
        <f t="shared" si="14242"/>
        <v>1</v>
      </c>
      <c r="AJ2819" s="276">
        <f t="shared" si="14242"/>
        <v>0</v>
      </c>
      <c r="AK2819" s="276">
        <f t="shared" si="14242"/>
        <v>0</v>
      </c>
      <c r="AL2819" s="276">
        <f t="shared" si="14242"/>
        <v>0</v>
      </c>
      <c r="AM2819" s="276">
        <f t="shared" si="14242"/>
        <v>0</v>
      </c>
      <c r="AN2819" s="276">
        <f t="shared" si="14242"/>
        <v>0</v>
      </c>
      <c r="AO2819" s="276">
        <f t="shared" si="14242"/>
        <v>0</v>
      </c>
      <c r="AP2819" s="276">
        <f t="shared" si="14242"/>
        <v>0</v>
      </c>
      <c r="AQ2819" s="276">
        <f t="shared" si="14242"/>
        <v>1</v>
      </c>
      <c r="AR2819" s="276">
        <f t="shared" si="14242"/>
        <v>1</v>
      </c>
      <c r="AS2819" s="501">
        <f t="shared" si="14242"/>
        <v>0</v>
      </c>
      <c r="AT2819" s="276">
        <f t="shared" si="14242"/>
        <v>0</v>
      </c>
      <c r="AU2819" s="276">
        <f t="shared" si="14242"/>
        <v>0</v>
      </c>
      <c r="AV2819" s="276">
        <f t="shared" si="14242"/>
        <v>0</v>
      </c>
      <c r="AW2819" s="568">
        <f t="shared" si="14242"/>
        <v>0</v>
      </c>
      <c r="AX2819" s="568">
        <f t="shared" si="14242"/>
        <v>1749</v>
      </c>
      <c r="AY2819" s="568">
        <f t="shared" si="14242"/>
        <v>1749</v>
      </c>
      <c r="AZ2819" s="276">
        <f t="shared" si="14242"/>
        <v>0</v>
      </c>
      <c r="BA2819" s="276">
        <f t="shared" si="14242"/>
        <v>86</v>
      </c>
      <c r="BB2819" s="276">
        <f t="shared" si="14242"/>
        <v>86</v>
      </c>
      <c r="BC2819" s="276">
        <f t="shared" si="14242"/>
        <v>0</v>
      </c>
      <c r="BD2819" s="276">
        <f t="shared" si="14242"/>
        <v>1</v>
      </c>
      <c r="BE2819" s="276">
        <f t="shared" si="14242"/>
        <v>1</v>
      </c>
      <c r="BF2819" s="522"/>
      <c r="BG2819" s="614">
        <f t="shared" ref="BG2819:BY2819" si="14243">SUM(BG2811,BG2818)</f>
        <v>1842</v>
      </c>
      <c r="BH2819" s="276">
        <f t="shared" si="14243"/>
        <v>0</v>
      </c>
      <c r="BI2819" s="627">
        <f t="shared" si="14243"/>
        <v>860</v>
      </c>
      <c r="BJ2819" s="627">
        <f t="shared" si="14243"/>
        <v>860</v>
      </c>
      <c r="BK2819" s="627">
        <f t="shared" si="14243"/>
        <v>0</v>
      </c>
      <c r="BL2819" s="627">
        <f t="shared" si="14243"/>
        <v>256</v>
      </c>
      <c r="BM2819" s="627">
        <f t="shared" si="14243"/>
        <v>256</v>
      </c>
      <c r="BN2819" s="627">
        <f t="shared" si="14243"/>
        <v>0</v>
      </c>
      <c r="BO2819" s="627">
        <f t="shared" si="14243"/>
        <v>39</v>
      </c>
      <c r="BP2819" s="627">
        <f t="shared" si="14243"/>
        <v>39</v>
      </c>
      <c r="BQ2819" s="627">
        <f t="shared" si="14243"/>
        <v>0</v>
      </c>
      <c r="BR2819" s="627">
        <f t="shared" si="14243"/>
        <v>594</v>
      </c>
      <c r="BS2819" s="627">
        <f t="shared" si="14243"/>
        <v>594</v>
      </c>
      <c r="BT2819" s="276">
        <f t="shared" si="14243"/>
        <v>0</v>
      </c>
      <c r="BU2819" s="627">
        <f t="shared" si="14243"/>
        <v>0</v>
      </c>
      <c r="BV2819" s="627">
        <f t="shared" si="14243"/>
        <v>0</v>
      </c>
      <c r="BW2819" s="276">
        <f t="shared" si="14243"/>
        <v>0</v>
      </c>
      <c r="BX2819" s="276">
        <f t="shared" si="14243"/>
        <v>1749</v>
      </c>
      <c r="BY2819" s="276">
        <f t="shared" si="14243"/>
        <v>1749</v>
      </c>
      <c r="CA2819" s="276">
        <f t="shared" ref="CA2819:CF2819" si="14244">SUM(CA2811,CA2818)</f>
        <v>0</v>
      </c>
      <c r="CB2819" s="276">
        <f t="shared" si="14244"/>
        <v>86</v>
      </c>
      <c r="CC2819" s="276">
        <f t="shared" si="14244"/>
        <v>86</v>
      </c>
      <c r="CD2819" s="276">
        <f t="shared" si="14244"/>
        <v>0</v>
      </c>
      <c r="CE2819" s="276">
        <f t="shared" si="14244"/>
        <v>1</v>
      </c>
      <c r="CF2819" s="276">
        <f t="shared" si="14244"/>
        <v>1</v>
      </c>
    </row>
    <row r="2820" spans="1:84">
      <c r="A2820" s="149"/>
      <c r="B2820" s="151" t="s">
        <v>282</v>
      </c>
      <c r="C2820" s="151"/>
      <c r="D2820" s="151"/>
      <c r="E2820" s="288" t="s">
        <v>77</v>
      </c>
      <c r="F2820" s="592">
        <v>50</v>
      </c>
      <c r="G2820" s="276"/>
      <c r="H2820" s="159">
        <v>22</v>
      </c>
      <c r="I2820" s="275">
        <f t="shared" ref="I2820:I2821" si="14245">SUM(G2820:H2820)</f>
        <v>22</v>
      </c>
      <c r="J2820" s="159"/>
      <c r="K2820" s="159">
        <v>6</v>
      </c>
      <c r="L2820" s="275">
        <f t="shared" ref="L2820:L2821" si="14246">SUM(J2820:K2820)</f>
        <v>6</v>
      </c>
      <c r="M2820" s="159"/>
      <c r="N2820" s="159">
        <v>2</v>
      </c>
      <c r="O2820" s="275">
        <f t="shared" ref="O2820:O2821" si="14247">SUM(M2820:N2820)</f>
        <v>2</v>
      </c>
      <c r="P2820" s="159"/>
      <c r="Q2820" s="159">
        <v>12</v>
      </c>
      <c r="R2820" s="275">
        <f t="shared" ref="R2820:R2821" si="14248">SUM(P2820:Q2820)</f>
        <v>12</v>
      </c>
      <c r="S2820" s="500"/>
      <c r="T2820" s="275"/>
      <c r="U2820" s="275">
        <v>2</v>
      </c>
      <c r="V2820" s="275">
        <f t="shared" ref="V2820:V2821" si="14249">SUM(T2820:U2820)</f>
        <v>2</v>
      </c>
      <c r="W2820" s="275"/>
      <c r="X2820" s="275">
        <v>0</v>
      </c>
      <c r="Y2820" s="275">
        <f t="shared" ref="Y2820:Y2821" si="14250">SUM(W2820:X2820)</f>
        <v>0</v>
      </c>
      <c r="Z2820" s="275"/>
      <c r="AA2820" s="275">
        <v>1</v>
      </c>
      <c r="AB2820" s="275">
        <f t="shared" ref="AB2820:AB2821" si="14251">SUM(Z2820:AA2820)</f>
        <v>1</v>
      </c>
      <c r="AC2820" s="275"/>
      <c r="AD2820" s="275">
        <v>0</v>
      </c>
      <c r="AE2820" s="275">
        <f t="shared" ref="AE2820:AE2821" si="14252">SUM(AC2820:AD2820)</f>
        <v>0</v>
      </c>
      <c r="AF2820" s="500"/>
      <c r="AG2820" s="275">
        <v>0</v>
      </c>
      <c r="AH2820" s="275"/>
      <c r="AI2820" s="275">
        <f t="shared" ref="AI2820:AI2821" si="14253">SUM(AG2820:AH2820)</f>
        <v>0</v>
      </c>
      <c r="AJ2820" s="275"/>
      <c r="AK2820" s="275"/>
      <c r="AL2820" s="275">
        <f t="shared" ref="AL2820:AL2821" si="14254">SUM(AJ2820:AK2820)</f>
        <v>0</v>
      </c>
      <c r="AM2820" s="275"/>
      <c r="AN2820" s="275"/>
      <c r="AO2820" s="275">
        <f t="shared" ref="AO2820:AO2821" si="14255">SUM(AM2820:AN2820)</f>
        <v>0</v>
      </c>
      <c r="AP2820" s="275"/>
      <c r="AQ2820" s="275"/>
      <c r="AR2820" s="275">
        <f t="shared" ref="AR2820:AR2821" si="14256">SUM(AP2820:AQ2820)</f>
        <v>0</v>
      </c>
      <c r="AS2820" s="500"/>
      <c r="AT2820" s="275"/>
      <c r="AU2820" s="275"/>
      <c r="AV2820" s="275">
        <f>SUM(AT2820:AU2820)</f>
        <v>0</v>
      </c>
      <c r="AW2820" s="567">
        <f t="shared" ref="AW2820:AW2821" si="14257">SUM(G2820,J2820,M2820,P2820,T2820,W2820,Z2820,AC2820,AG2820,AJ2820,AM2820,AP2820,AT2820)</f>
        <v>0</v>
      </c>
      <c r="AX2820" s="567">
        <f t="shared" ref="AX2820:AX2821" si="14258">SUM(H2820,K2820,N2820,Q2820,U2820,X2820,AA2820,AD2820,AH2820,AK2820,AN2820,AQ2820,AU2820)</f>
        <v>45</v>
      </c>
      <c r="AY2820" s="567">
        <f t="shared" ref="AY2820:AY2821" si="14259">SUM(I2820,L2820,O2820,R2820,V2820,Y2820,AB2820,AE2820,AI2820,AL2820,AO2820,AR2820,AV2820)</f>
        <v>45</v>
      </c>
      <c r="AZ2820" s="159"/>
      <c r="BA2820" s="159">
        <v>2</v>
      </c>
      <c r="BB2820" s="275">
        <f t="shared" ref="BB2820:BB2821" si="14260">SUM(AZ2820:BA2820)</f>
        <v>2</v>
      </c>
      <c r="BC2820" s="275"/>
      <c r="BD2820" s="275"/>
      <c r="BE2820" s="275">
        <f>SUM(BC2820:BD2820)</f>
        <v>0</v>
      </c>
      <c r="BF2820" s="521"/>
      <c r="BG2820" s="605">
        <f>SUM(F2820,S2820,AF2820,AS2820)</f>
        <v>50</v>
      </c>
      <c r="BH2820" s="533">
        <f>SUM(G2820,T2820,AG2820)</f>
        <v>0</v>
      </c>
      <c r="BI2820" s="533">
        <f t="shared" ref="BI2820:BI2821" si="14261">SUM(H2820,U2820,AH2820)</f>
        <v>24</v>
      </c>
      <c r="BJ2820" s="533">
        <f t="shared" ref="BJ2820:BJ2821" si="14262">SUM(I2820,V2820,AI2820)</f>
        <v>24</v>
      </c>
      <c r="BK2820" s="533">
        <f t="shared" ref="BK2820:BK2821" si="14263">SUM(J2820,W2820,AJ2820)</f>
        <v>0</v>
      </c>
      <c r="BL2820" s="533">
        <f t="shared" ref="BL2820:BL2821" si="14264">SUM(K2820,X2820,AK2820)</f>
        <v>6</v>
      </c>
      <c r="BM2820" s="533">
        <f t="shared" ref="BM2820:BM2821" si="14265">SUM(L2820,Y2820,AL2820)</f>
        <v>6</v>
      </c>
      <c r="BN2820" s="533">
        <f>SUM(M2820,Z2820,AM2820)</f>
        <v>0</v>
      </c>
      <c r="BO2820" s="533">
        <f t="shared" ref="BO2820:BO2821" si="14266">SUM(N2820,AA2820,AN2820)</f>
        <v>3</v>
      </c>
      <c r="BP2820" s="533">
        <f t="shared" ref="BP2820:BP2821" si="14267">SUM(O2820,AB2820,AO2820)</f>
        <v>3</v>
      </c>
      <c r="BQ2820" s="533">
        <f t="shared" ref="BQ2820:BQ2821" si="14268">SUM(P2820,AC2820,AP2820)</f>
        <v>0</v>
      </c>
      <c r="BR2820" s="533">
        <f t="shared" ref="BR2820:BR2821" si="14269">SUM(Q2820,AD2820,AQ2820)</f>
        <v>12</v>
      </c>
      <c r="BS2820" s="533">
        <f t="shared" ref="BS2820:BS2821" si="14270">SUM(R2820,AE2820,AR2820)</f>
        <v>12</v>
      </c>
      <c r="BT2820" s="533">
        <f>AT2820</f>
        <v>0</v>
      </c>
      <c r="BU2820" s="533">
        <f t="shared" ref="BU2820:BU2821" si="14271">AU2820</f>
        <v>0</v>
      </c>
      <c r="BV2820" s="533">
        <f t="shared" ref="BV2820:BV2821" si="14272">AV2820</f>
        <v>0</v>
      </c>
      <c r="BW2820" s="536">
        <f>SUM(BH2820,BK2820,BN2820,BQ2820,BT2820)</f>
        <v>0</v>
      </c>
      <c r="BX2820" s="536">
        <f t="shared" ref="BX2820:BX2821" si="14273">SUM(BI2820,BL2820,BO2820,BR2820,BU2820)</f>
        <v>45</v>
      </c>
      <c r="BY2820" s="536">
        <f t="shared" ref="BY2820:BY2821" si="14274">SUM(BJ2820,BM2820,BP2820,BS2820,BV2820)</f>
        <v>45</v>
      </c>
      <c r="BZ2820" t="s">
        <v>74</v>
      </c>
      <c r="CA2820" s="658">
        <f>AZ2820</f>
        <v>0</v>
      </c>
      <c r="CB2820" s="658">
        <f t="shared" ref="CB2820:CB2821" si="14275">BA2820</f>
        <v>2</v>
      </c>
      <c r="CC2820" s="658">
        <f t="shared" ref="CC2820:CC2821" si="14276">BB2820</f>
        <v>2</v>
      </c>
      <c r="CD2820" s="658">
        <f>BC2820</f>
        <v>0</v>
      </c>
      <c r="CE2820" s="658">
        <f t="shared" ref="CE2820:CE2821" si="14277">BD2820</f>
        <v>0</v>
      </c>
      <c r="CF2820" s="658">
        <f t="shared" ref="CF2820:CF2821" si="14278">BE2820</f>
        <v>0</v>
      </c>
    </row>
    <row r="2821" spans="1:84">
      <c r="A2821" s="149"/>
      <c r="B2821" s="151"/>
      <c r="C2821" s="151"/>
      <c r="D2821" s="151"/>
      <c r="E2821" s="288" t="s">
        <v>78</v>
      </c>
      <c r="F2821" s="592">
        <v>50</v>
      </c>
      <c r="G2821" s="276"/>
      <c r="H2821" s="159">
        <v>26</v>
      </c>
      <c r="I2821" s="275">
        <f t="shared" si="14245"/>
        <v>26</v>
      </c>
      <c r="J2821" s="159"/>
      <c r="K2821" s="159">
        <v>7</v>
      </c>
      <c r="L2821" s="275">
        <f t="shared" si="14246"/>
        <v>7</v>
      </c>
      <c r="M2821" s="159"/>
      <c r="N2821" s="159">
        <v>4</v>
      </c>
      <c r="O2821" s="275">
        <f t="shared" si="14247"/>
        <v>4</v>
      </c>
      <c r="P2821" s="159"/>
      <c r="Q2821" s="159">
        <v>12</v>
      </c>
      <c r="R2821" s="275">
        <f t="shared" si="14248"/>
        <v>12</v>
      </c>
      <c r="S2821" s="500"/>
      <c r="T2821" s="275"/>
      <c r="U2821" s="275">
        <v>4</v>
      </c>
      <c r="V2821" s="275">
        <f t="shared" si="14249"/>
        <v>4</v>
      </c>
      <c r="W2821" s="275"/>
      <c r="X2821" s="275">
        <v>0</v>
      </c>
      <c r="Y2821" s="275">
        <f t="shared" si="14250"/>
        <v>0</v>
      </c>
      <c r="Z2821" s="275"/>
      <c r="AA2821" s="275">
        <v>0</v>
      </c>
      <c r="AB2821" s="275">
        <f t="shared" si="14251"/>
        <v>0</v>
      </c>
      <c r="AC2821" s="275"/>
      <c r="AD2821" s="275">
        <v>1</v>
      </c>
      <c r="AE2821" s="275">
        <f t="shared" si="14252"/>
        <v>1</v>
      </c>
      <c r="AF2821" s="500"/>
      <c r="AG2821" s="275">
        <v>1</v>
      </c>
      <c r="AH2821" s="275"/>
      <c r="AI2821" s="275">
        <f t="shared" si="14253"/>
        <v>1</v>
      </c>
      <c r="AJ2821" s="275"/>
      <c r="AK2821" s="275"/>
      <c r="AL2821" s="275">
        <f t="shared" si="14254"/>
        <v>0</v>
      </c>
      <c r="AM2821" s="275"/>
      <c r="AN2821" s="275"/>
      <c r="AO2821" s="275">
        <f t="shared" si="14255"/>
        <v>0</v>
      </c>
      <c r="AP2821" s="275"/>
      <c r="AQ2821" s="275"/>
      <c r="AR2821" s="275">
        <f t="shared" si="14256"/>
        <v>0</v>
      </c>
      <c r="AS2821" s="500"/>
      <c r="AT2821" s="275"/>
      <c r="AU2821" s="275"/>
      <c r="AV2821" s="275">
        <f>SUM(AT2821:AU2821)</f>
        <v>0</v>
      </c>
      <c r="AW2821" s="567">
        <f t="shared" si="14257"/>
        <v>1</v>
      </c>
      <c r="AX2821" s="567">
        <f t="shared" si="14258"/>
        <v>54</v>
      </c>
      <c r="AY2821" s="567">
        <f t="shared" si="14259"/>
        <v>55</v>
      </c>
      <c r="AZ2821" s="159"/>
      <c r="BA2821" s="159">
        <v>6</v>
      </c>
      <c r="BB2821" s="275">
        <f t="shared" si="14260"/>
        <v>6</v>
      </c>
      <c r="BC2821" s="275"/>
      <c r="BD2821" s="275"/>
      <c r="BE2821" s="275">
        <f>SUM(BC2821:BD2821)</f>
        <v>0</v>
      </c>
      <c r="BF2821" s="521"/>
      <c r="BG2821" s="605">
        <f>SUM(F2821,S2821,AF2821,AS2821)</f>
        <v>50</v>
      </c>
      <c r="BH2821" s="533">
        <f>SUM(G2821,T2821,AG2821)</f>
        <v>1</v>
      </c>
      <c r="BI2821" s="533">
        <f t="shared" si="14261"/>
        <v>30</v>
      </c>
      <c r="BJ2821" s="533">
        <f t="shared" si="14262"/>
        <v>31</v>
      </c>
      <c r="BK2821" s="533">
        <f t="shared" si="14263"/>
        <v>0</v>
      </c>
      <c r="BL2821" s="533">
        <f t="shared" si="14264"/>
        <v>7</v>
      </c>
      <c r="BM2821" s="533">
        <f t="shared" si="14265"/>
        <v>7</v>
      </c>
      <c r="BN2821" s="533">
        <f>SUM(M2821,Z2821,AM2821)</f>
        <v>0</v>
      </c>
      <c r="BO2821" s="533">
        <f t="shared" si="14266"/>
        <v>4</v>
      </c>
      <c r="BP2821" s="533">
        <f t="shared" si="14267"/>
        <v>4</v>
      </c>
      <c r="BQ2821" s="533">
        <f t="shared" si="14268"/>
        <v>0</v>
      </c>
      <c r="BR2821" s="533">
        <f t="shared" si="14269"/>
        <v>13</v>
      </c>
      <c r="BS2821" s="533">
        <f t="shared" si="14270"/>
        <v>13</v>
      </c>
      <c r="BT2821" s="533">
        <f>AT2821</f>
        <v>0</v>
      </c>
      <c r="BU2821" s="533">
        <f t="shared" si="14271"/>
        <v>0</v>
      </c>
      <c r="BV2821" s="533">
        <f t="shared" si="14272"/>
        <v>0</v>
      </c>
      <c r="BW2821" s="536">
        <f>SUM(BH2821,BK2821,BN2821,BQ2821,BT2821)</f>
        <v>1</v>
      </c>
      <c r="BX2821" s="536">
        <f t="shared" si="14273"/>
        <v>54</v>
      </c>
      <c r="BY2821" s="536">
        <f t="shared" si="14274"/>
        <v>55</v>
      </c>
      <c r="BZ2821" t="s">
        <v>74</v>
      </c>
      <c r="CA2821" s="658">
        <f>AZ2821</f>
        <v>0</v>
      </c>
      <c r="CB2821" s="658">
        <f t="shared" si="14275"/>
        <v>6</v>
      </c>
      <c r="CC2821" s="658">
        <f t="shared" si="14276"/>
        <v>6</v>
      </c>
      <c r="CD2821" s="658">
        <f>BC2821</f>
        <v>0</v>
      </c>
      <c r="CE2821" s="658">
        <f t="shared" si="14277"/>
        <v>0</v>
      </c>
      <c r="CF2821" s="658">
        <f t="shared" si="14278"/>
        <v>0</v>
      </c>
    </row>
    <row r="2822" spans="1:84">
      <c r="A2822" s="149" t="s">
        <v>75</v>
      </c>
      <c r="C2822" s="151"/>
      <c r="D2822" s="151"/>
      <c r="E2822" s="288"/>
      <c r="F2822" s="592">
        <f>SUM(F2820:F2821)</f>
        <v>100</v>
      </c>
      <c r="G2822" s="159">
        <f>SUM(G2820:G2821)</f>
        <v>0</v>
      </c>
      <c r="H2822" s="159">
        <f>SUM(H2820:H2821)</f>
        <v>48</v>
      </c>
      <c r="I2822" s="275">
        <f>SUM(G2822:H2822)</f>
        <v>48</v>
      </c>
      <c r="J2822" s="159">
        <f>SUM(J2820:J2821)</f>
        <v>0</v>
      </c>
      <c r="K2822" s="159">
        <f>SUM(K2820:K2821)</f>
        <v>13</v>
      </c>
      <c r="L2822" s="275">
        <f>SUM(J2822:K2822)</f>
        <v>13</v>
      </c>
      <c r="M2822" s="159">
        <f>SUM(M2820:M2821)</f>
        <v>0</v>
      </c>
      <c r="N2822" s="159">
        <f>SUM(N2820:N2821)</f>
        <v>6</v>
      </c>
      <c r="O2822" s="275">
        <f>SUM(M2822:N2822)</f>
        <v>6</v>
      </c>
      <c r="P2822" s="159">
        <f>SUM(P2820:P2821)</f>
        <v>0</v>
      </c>
      <c r="Q2822" s="159">
        <f>SUM(Q2820:Q2821)</f>
        <v>24</v>
      </c>
      <c r="R2822" s="275">
        <f>SUM(P2822:Q2822)</f>
        <v>24</v>
      </c>
      <c r="S2822" s="500"/>
      <c r="T2822" s="159">
        <f>SUM(T2820:T2821)</f>
        <v>0</v>
      </c>
      <c r="U2822" s="159">
        <f>SUM(U2820:U2821)</f>
        <v>6</v>
      </c>
      <c r="V2822" s="275">
        <f>SUM(T2822:U2822)</f>
        <v>6</v>
      </c>
      <c r="W2822" s="159">
        <f>SUM(W2820:W2821)</f>
        <v>0</v>
      </c>
      <c r="X2822" s="159">
        <f>SUM(X2820:X2821)</f>
        <v>0</v>
      </c>
      <c r="Y2822" s="275">
        <f>SUM(W2822:X2822)</f>
        <v>0</v>
      </c>
      <c r="Z2822" s="159">
        <f>SUM(Z2820:Z2821)</f>
        <v>0</v>
      </c>
      <c r="AA2822" s="159">
        <f>SUM(AA2820:AA2821)</f>
        <v>1</v>
      </c>
      <c r="AB2822" s="275">
        <f t="shared" ref="AB2822" si="14279">SUM(Z2822:AA2822)</f>
        <v>1</v>
      </c>
      <c r="AC2822" s="159">
        <f>SUM(AC2820:AC2821)</f>
        <v>0</v>
      </c>
      <c r="AD2822" s="159">
        <f>SUM(AD2820:AD2821)</f>
        <v>1</v>
      </c>
      <c r="AE2822" s="275">
        <f>SUM(AC2822:AD2822)</f>
        <v>1</v>
      </c>
      <c r="AF2822" s="500"/>
      <c r="AG2822" s="159">
        <f>SUM(AG2820:AG2821)</f>
        <v>1</v>
      </c>
      <c r="AH2822" s="159">
        <f>SUM(AH2820:AH2821)</f>
        <v>0</v>
      </c>
      <c r="AI2822" s="275">
        <f>SUM(AG2822:AH2822)</f>
        <v>1</v>
      </c>
      <c r="AJ2822" s="159">
        <f>SUM(AJ2820:AJ2821)</f>
        <v>0</v>
      </c>
      <c r="AK2822" s="159">
        <f>SUM(AK2820:AK2821)</f>
        <v>0</v>
      </c>
      <c r="AL2822" s="275">
        <f>SUM(AJ2822:AK2822)</f>
        <v>0</v>
      </c>
      <c r="AM2822" s="159">
        <f>SUM(AM2820:AM2821)</f>
        <v>0</v>
      </c>
      <c r="AN2822" s="159">
        <f>SUM(AN2820:AN2821)</f>
        <v>0</v>
      </c>
      <c r="AO2822" s="275">
        <f>SUM(AM2822:AN2822)</f>
        <v>0</v>
      </c>
      <c r="AP2822" s="159">
        <f>SUM(AP2820:AP2821)</f>
        <v>0</v>
      </c>
      <c r="AQ2822" s="159">
        <f>SUM(AQ2820:AQ2821)</f>
        <v>0</v>
      </c>
      <c r="AR2822" s="275">
        <f>SUM(AP2822:AQ2822)</f>
        <v>0</v>
      </c>
      <c r="AS2822" s="500"/>
      <c r="AT2822" s="159">
        <f>SUM(AT2820:AT2821)</f>
        <v>0</v>
      </c>
      <c r="AU2822" s="159">
        <f>SUM(AU2820:AU2821)</f>
        <v>0</v>
      </c>
      <c r="AV2822" s="275">
        <f>SUM(AT2822:AU2822)</f>
        <v>0</v>
      </c>
      <c r="AW2822" s="567">
        <f t="shared" ref="AW2822" si="14280">SUM(G2822,J2822,M2822,P2822,T2822,W2822,Z2822,AC2822,AG2822,AJ2822,AM2822,AP2822,AT2822)</f>
        <v>1</v>
      </c>
      <c r="AX2822" s="567">
        <f t="shared" ref="AX2822" si="14281">SUM(H2822,K2822,N2822,Q2822,U2822,X2822,AA2822,AD2822,AH2822,AK2822,AN2822,AQ2822,AU2822)</f>
        <v>99</v>
      </c>
      <c r="AY2822" s="567">
        <f t="shared" ref="AY2822" si="14282">SUM(I2822,L2822,O2822,R2822,V2822,Y2822,AB2822,AE2822,AI2822,AL2822,AO2822,AR2822,AV2822)</f>
        <v>100</v>
      </c>
      <c r="AZ2822" s="159">
        <f>SUM(AZ2820:AZ2821)</f>
        <v>0</v>
      </c>
      <c r="BA2822" s="159">
        <f>SUM(BA2820:BA2821)</f>
        <v>8</v>
      </c>
      <c r="BB2822" s="275">
        <f>SUM(AZ2822:BA2822)</f>
        <v>8</v>
      </c>
      <c r="BC2822" s="159">
        <f>SUM(BC2820:BC2821)</f>
        <v>0</v>
      </c>
      <c r="BD2822" s="159">
        <f>SUM(BD2820:BD2821)</f>
        <v>0</v>
      </c>
      <c r="BE2822" s="275">
        <f>SUM(BC2822:BD2822)</f>
        <v>0</v>
      </c>
      <c r="BF2822" s="521"/>
      <c r="BG2822" s="605">
        <f>SUM(F2822,S2822,AF2822,AS2822)</f>
        <v>100</v>
      </c>
      <c r="BH2822" s="533">
        <f>SUM(G2822,T2822,AG2822)</f>
        <v>1</v>
      </c>
      <c r="BI2822" s="533">
        <f t="shared" ref="BI2822" si="14283">SUM(H2822,U2822,AH2822)</f>
        <v>54</v>
      </c>
      <c r="BJ2822" s="533">
        <f t="shared" ref="BJ2822" si="14284">SUM(I2822,V2822,AI2822)</f>
        <v>55</v>
      </c>
      <c r="BK2822" s="533">
        <f t="shared" ref="BK2822" si="14285">SUM(J2822,W2822,AJ2822)</f>
        <v>0</v>
      </c>
      <c r="BL2822" s="533">
        <f t="shared" ref="BL2822" si="14286">SUM(K2822,X2822,AK2822)</f>
        <v>13</v>
      </c>
      <c r="BM2822" s="533">
        <f t="shared" ref="BM2822" si="14287">SUM(L2822,Y2822,AL2822)</f>
        <v>13</v>
      </c>
      <c r="BN2822" s="533">
        <f>SUM(M2822,Z2822,AM2822)</f>
        <v>0</v>
      </c>
      <c r="BO2822" s="533">
        <f t="shared" ref="BO2822" si="14288">SUM(N2822,AA2822,AN2822)</f>
        <v>7</v>
      </c>
      <c r="BP2822" s="533">
        <f t="shared" ref="BP2822" si="14289">SUM(O2822,AB2822,AO2822)</f>
        <v>7</v>
      </c>
      <c r="BQ2822" s="533">
        <f t="shared" ref="BQ2822" si="14290">SUM(P2822,AC2822,AP2822)</f>
        <v>0</v>
      </c>
      <c r="BR2822" s="533">
        <f t="shared" ref="BR2822" si="14291">SUM(Q2822,AD2822,AQ2822)</f>
        <v>25</v>
      </c>
      <c r="BS2822" s="533">
        <f t="shared" ref="BS2822" si="14292">SUM(R2822,AE2822,AR2822)</f>
        <v>25</v>
      </c>
      <c r="BT2822" s="533">
        <f>AT2822</f>
        <v>0</v>
      </c>
      <c r="BU2822" s="533">
        <f t="shared" ref="BU2822" si="14293">AU2822</f>
        <v>0</v>
      </c>
      <c r="BV2822" s="533">
        <f t="shared" ref="BV2822" si="14294">AV2822</f>
        <v>0</v>
      </c>
      <c r="BW2822" s="536">
        <f>SUM(BH2822,BK2822,BN2822,BQ2822,BT2822)</f>
        <v>1</v>
      </c>
      <c r="BX2822" s="536">
        <f t="shared" ref="BX2822" si="14295">SUM(BI2822,BL2822,BO2822,BR2822,BU2822)</f>
        <v>99</v>
      </c>
      <c r="BY2822" s="536">
        <f t="shared" ref="BY2822" si="14296">SUM(BJ2822,BM2822,BP2822,BS2822,BV2822)</f>
        <v>100</v>
      </c>
      <c r="BZ2822" t="s">
        <v>74</v>
      </c>
      <c r="CA2822" s="553">
        <f>AZ2822</f>
        <v>0</v>
      </c>
      <c r="CB2822" s="553">
        <f t="shared" ref="CB2822" si="14297">BA2822</f>
        <v>8</v>
      </c>
      <c r="CC2822" s="553">
        <f t="shared" ref="CC2822" si="14298">BB2822</f>
        <v>8</v>
      </c>
      <c r="CD2822" s="553">
        <f>BC2822</f>
        <v>0</v>
      </c>
      <c r="CE2822" s="553">
        <f t="shared" ref="CE2822" si="14299">BD2822</f>
        <v>0</v>
      </c>
      <c r="CF2822" s="553">
        <f t="shared" ref="CF2822" si="14300">BE2822</f>
        <v>0</v>
      </c>
    </row>
    <row r="2823" spans="1:84" ht="18" customHeight="1">
      <c r="A2823" s="149" t="s">
        <v>95</v>
      </c>
      <c r="B2823" s="151" t="s">
        <v>286</v>
      </c>
      <c r="C2823" s="151"/>
      <c r="D2823" s="151"/>
      <c r="E2823" s="377" t="s">
        <v>76</v>
      </c>
      <c r="F2823" s="592"/>
      <c r="G2823" s="159"/>
      <c r="H2823" s="159"/>
      <c r="I2823" s="275"/>
      <c r="J2823" s="159"/>
      <c r="K2823" s="159"/>
      <c r="L2823" s="275"/>
      <c r="M2823" s="159" t="s">
        <v>74</v>
      </c>
      <c r="N2823" s="159"/>
      <c r="O2823" s="275"/>
      <c r="P2823" s="159"/>
      <c r="Q2823" s="159"/>
      <c r="R2823" s="275"/>
      <c r="S2823" s="500"/>
      <c r="T2823" s="275"/>
      <c r="U2823" s="275"/>
      <c r="V2823" s="275"/>
      <c r="W2823" s="275"/>
      <c r="X2823" s="275"/>
      <c r="Y2823" s="275"/>
      <c r="Z2823" s="275"/>
      <c r="AA2823" s="275"/>
      <c r="AB2823" s="275"/>
      <c r="AC2823" s="275"/>
      <c r="AD2823" s="275"/>
      <c r="AE2823" s="275"/>
      <c r="AF2823" s="500"/>
      <c r="AG2823" s="275"/>
      <c r="AH2823" s="275"/>
      <c r="AI2823" s="275"/>
      <c r="AJ2823" s="275"/>
      <c r="AK2823" s="275"/>
      <c r="AL2823" s="275"/>
      <c r="AM2823" s="275"/>
      <c r="AN2823" s="275"/>
      <c r="AO2823" s="275"/>
      <c r="AP2823" s="275"/>
      <c r="AQ2823" s="275"/>
      <c r="AR2823" s="275"/>
      <c r="AS2823" s="500"/>
      <c r="AT2823" s="275"/>
      <c r="AU2823" s="275"/>
      <c r="AV2823" s="275"/>
      <c r="AW2823" s="567"/>
      <c r="AX2823" s="567"/>
      <c r="AY2823" s="567"/>
      <c r="AZ2823" s="159"/>
      <c r="BA2823" s="159"/>
      <c r="BB2823" s="159"/>
      <c r="BC2823" s="159"/>
      <c r="BD2823" s="159"/>
      <c r="BE2823" s="275"/>
      <c r="BF2823" s="521"/>
    </row>
    <row r="2824" spans="1:84">
      <c r="A2824" s="149"/>
      <c r="B2824" s="151"/>
      <c r="C2824" s="151"/>
      <c r="D2824" s="151"/>
      <c r="E2824" s="288" t="s">
        <v>77</v>
      </c>
      <c r="F2824" s="592">
        <v>77</v>
      </c>
      <c r="G2824" s="159"/>
      <c r="H2824" s="159">
        <v>39</v>
      </c>
      <c r="I2824" s="275">
        <f t="shared" ref="I2824:I2826" si="14301">SUM(G2824:H2824)</f>
        <v>39</v>
      </c>
      <c r="J2824" s="159"/>
      <c r="K2824" s="159">
        <v>11</v>
      </c>
      <c r="L2824" s="275">
        <f t="shared" ref="L2824:L2826" si="14302">SUM(J2824:K2824)</f>
        <v>11</v>
      </c>
      <c r="M2824" s="159"/>
      <c r="N2824" s="159">
        <v>6</v>
      </c>
      <c r="O2824" s="275">
        <f t="shared" ref="O2824:O2826" si="14303">SUM(M2824:N2824)</f>
        <v>6</v>
      </c>
      <c r="P2824" s="159"/>
      <c r="Q2824" s="159"/>
      <c r="R2824" s="275">
        <f t="shared" ref="R2824:R2826" si="14304">SUM(P2824:Q2824)</f>
        <v>0</v>
      </c>
      <c r="S2824" s="500"/>
      <c r="T2824" s="275"/>
      <c r="U2824" s="275">
        <v>11</v>
      </c>
      <c r="V2824" s="275">
        <f t="shared" ref="V2824:V2826" si="14305">SUM(T2824:U2824)</f>
        <v>11</v>
      </c>
      <c r="W2824" s="275"/>
      <c r="X2824" s="275"/>
      <c r="Y2824" s="275">
        <f t="shared" ref="Y2824:Y2826" si="14306">SUM(W2824:X2824)</f>
        <v>0</v>
      </c>
      <c r="Z2824" s="275"/>
      <c r="AA2824" s="275"/>
      <c r="AB2824" s="275">
        <f t="shared" ref="AB2824:AB2826" si="14307">SUM(Z2824:AA2824)</f>
        <v>0</v>
      </c>
      <c r="AC2824" s="275"/>
      <c r="AD2824" s="275"/>
      <c r="AE2824" s="275">
        <f t="shared" ref="AE2824:AE2826" si="14308">SUM(AC2824:AD2824)</f>
        <v>0</v>
      </c>
      <c r="AF2824" s="500"/>
      <c r="AG2824" s="275"/>
      <c r="AH2824" s="275"/>
      <c r="AI2824" s="275">
        <f t="shared" ref="AI2824:AI2826" si="14309">SUM(AG2824:AH2824)</f>
        <v>0</v>
      </c>
      <c r="AJ2824" s="275"/>
      <c r="AK2824" s="275"/>
      <c r="AL2824" s="275">
        <f t="shared" ref="AL2824:AL2826" si="14310">SUM(AJ2824:AK2824)</f>
        <v>0</v>
      </c>
      <c r="AM2824" s="275"/>
      <c r="AN2824" s="275"/>
      <c r="AO2824" s="275">
        <f t="shared" ref="AO2824:AO2826" si="14311">SUM(AM2824:AN2824)</f>
        <v>0</v>
      </c>
      <c r="AP2824" s="275"/>
      <c r="AQ2824" s="275"/>
      <c r="AR2824" s="275">
        <f t="shared" ref="AR2824:AR2826" si="14312">SUM(AP2824:AQ2824)</f>
        <v>0</v>
      </c>
      <c r="AS2824" s="500"/>
      <c r="AT2824" s="275"/>
      <c r="AU2824" s="275"/>
      <c r="AV2824" s="275">
        <f>SUM(AT2824:AU2824)</f>
        <v>0</v>
      </c>
      <c r="AW2824" s="567">
        <f t="shared" ref="AW2824:AW2826" si="14313">SUM(G2824,J2824,M2824,P2824,T2824,W2824,Z2824,AC2824,AG2824,AJ2824,AM2824,AP2824,AT2824)</f>
        <v>0</v>
      </c>
      <c r="AX2824" s="567">
        <f t="shared" ref="AX2824:AX2826" si="14314">SUM(H2824,K2824,N2824,Q2824,U2824,X2824,AA2824,AD2824,AH2824,AK2824,AN2824,AQ2824,AU2824)</f>
        <v>67</v>
      </c>
      <c r="AY2824" s="567">
        <f t="shared" ref="AY2824:AY2826" si="14315">SUM(I2824,L2824,O2824,R2824,V2824,Y2824,AB2824,AE2824,AI2824,AL2824,AO2824,AR2824,AV2824)</f>
        <v>67</v>
      </c>
      <c r="AZ2824" s="159"/>
      <c r="BA2824" s="159">
        <v>3</v>
      </c>
      <c r="BB2824" s="275">
        <f t="shared" ref="BB2824:BB2826" si="14316">SUM(AZ2824:BA2824)</f>
        <v>3</v>
      </c>
      <c r="BC2824" s="275"/>
      <c r="BD2824" s="275">
        <v>1</v>
      </c>
      <c r="BE2824" s="275">
        <f t="shared" ref="BE2824:BE2826" si="14317">SUM(BC2824:BD2824)</f>
        <v>1</v>
      </c>
      <c r="BF2824" s="521"/>
      <c r="BG2824" s="605">
        <f>SUM(F2824,S2824,AF2824,AS2824)</f>
        <v>77</v>
      </c>
      <c r="BH2824" s="533">
        <f>SUM(G2824,T2824,AG2824)</f>
        <v>0</v>
      </c>
      <c r="BI2824" s="533">
        <f t="shared" ref="BI2824:BI2826" si="14318">SUM(H2824,U2824,AH2824)</f>
        <v>50</v>
      </c>
      <c r="BJ2824" s="533">
        <f t="shared" ref="BJ2824:BJ2826" si="14319">SUM(I2824,V2824,AI2824)</f>
        <v>50</v>
      </c>
      <c r="BK2824" s="533">
        <f t="shared" ref="BK2824:BK2826" si="14320">SUM(J2824,W2824,AJ2824)</f>
        <v>0</v>
      </c>
      <c r="BL2824" s="533">
        <f t="shared" ref="BL2824:BL2826" si="14321">SUM(K2824,X2824,AK2824)</f>
        <v>11</v>
      </c>
      <c r="BM2824" s="533">
        <f t="shared" ref="BM2824:BM2826" si="14322">SUM(L2824,Y2824,AL2824)</f>
        <v>11</v>
      </c>
      <c r="BN2824" s="533">
        <f>SUM(M2824,Z2824,AM2824)</f>
        <v>0</v>
      </c>
      <c r="BO2824" s="533">
        <f t="shared" ref="BO2824:BO2826" si="14323">SUM(N2824,AA2824,AN2824)</f>
        <v>6</v>
      </c>
      <c r="BP2824" s="533">
        <f t="shared" ref="BP2824:BP2826" si="14324">SUM(O2824,AB2824,AO2824)</f>
        <v>6</v>
      </c>
      <c r="BQ2824" s="533">
        <f t="shared" ref="BQ2824:BQ2826" si="14325">SUM(P2824,AC2824,AP2824)</f>
        <v>0</v>
      </c>
      <c r="BR2824" s="533">
        <f t="shared" ref="BR2824:BR2826" si="14326">SUM(Q2824,AD2824,AQ2824)</f>
        <v>0</v>
      </c>
      <c r="BS2824" s="533">
        <f t="shared" ref="BS2824:BS2826" si="14327">SUM(R2824,AE2824,AR2824)</f>
        <v>0</v>
      </c>
      <c r="BT2824" s="533">
        <f>AT2824</f>
        <v>0</v>
      </c>
      <c r="BU2824" s="533">
        <f t="shared" ref="BU2824:BU2826" si="14328">AU2824</f>
        <v>0</v>
      </c>
      <c r="BV2824" s="533">
        <f t="shared" ref="BV2824:BV2826" si="14329">AV2824</f>
        <v>0</v>
      </c>
      <c r="BW2824" s="536">
        <f>SUM(BH2824,BK2824,BN2824,BQ2824,BT2824)</f>
        <v>0</v>
      </c>
      <c r="BX2824" s="536">
        <f t="shared" ref="BX2824:BX2826" si="14330">SUM(BI2824,BL2824,BO2824,BR2824,BU2824)</f>
        <v>67</v>
      </c>
      <c r="BY2824" s="536">
        <f t="shared" ref="BY2824:BY2826" si="14331">SUM(BJ2824,BM2824,BP2824,BS2824,BV2824)</f>
        <v>67</v>
      </c>
      <c r="BZ2824" t="s">
        <v>74</v>
      </c>
      <c r="CA2824" s="553">
        <f>AZ2824</f>
        <v>0</v>
      </c>
      <c r="CB2824" s="553">
        <f t="shared" ref="CB2824:CB2826" si="14332">BA2824</f>
        <v>3</v>
      </c>
      <c r="CC2824" s="553">
        <f t="shared" ref="CC2824:CC2826" si="14333">BB2824</f>
        <v>3</v>
      </c>
      <c r="CD2824" s="553">
        <f>BC2824</f>
        <v>0</v>
      </c>
      <c r="CE2824" s="553">
        <f t="shared" ref="CE2824:CE2826" si="14334">BD2824</f>
        <v>1</v>
      </c>
      <c r="CF2824" s="553">
        <f t="shared" ref="CF2824:CF2826" si="14335">BE2824</f>
        <v>1</v>
      </c>
    </row>
    <row r="2825" spans="1:84">
      <c r="A2825" s="149"/>
      <c r="B2825" s="151"/>
      <c r="C2825" s="151"/>
      <c r="D2825" s="151"/>
      <c r="E2825" s="288" t="s">
        <v>78</v>
      </c>
      <c r="F2825" s="592">
        <v>77</v>
      </c>
      <c r="G2825" s="159"/>
      <c r="H2825" s="159">
        <v>39</v>
      </c>
      <c r="I2825" s="275">
        <f t="shared" si="14301"/>
        <v>39</v>
      </c>
      <c r="J2825" s="159"/>
      <c r="K2825" s="159">
        <v>11</v>
      </c>
      <c r="L2825" s="275">
        <f t="shared" si="14302"/>
        <v>11</v>
      </c>
      <c r="M2825" s="159"/>
      <c r="N2825" s="159">
        <v>6</v>
      </c>
      <c r="O2825" s="275">
        <f t="shared" si="14303"/>
        <v>6</v>
      </c>
      <c r="P2825" s="159"/>
      <c r="Q2825" s="159"/>
      <c r="R2825" s="275">
        <f t="shared" si="14304"/>
        <v>0</v>
      </c>
      <c r="S2825" s="500"/>
      <c r="T2825" s="275"/>
      <c r="U2825" s="275">
        <v>10</v>
      </c>
      <c r="V2825" s="275">
        <f t="shared" si="14305"/>
        <v>10</v>
      </c>
      <c r="W2825" s="275"/>
      <c r="X2825" s="275"/>
      <c r="Y2825" s="275">
        <f t="shared" si="14306"/>
        <v>0</v>
      </c>
      <c r="Z2825" s="275"/>
      <c r="AA2825" s="275"/>
      <c r="AB2825" s="275">
        <f t="shared" si="14307"/>
        <v>0</v>
      </c>
      <c r="AC2825" s="275"/>
      <c r="AD2825" s="275"/>
      <c r="AE2825" s="275">
        <f t="shared" si="14308"/>
        <v>0</v>
      </c>
      <c r="AF2825" s="500"/>
      <c r="AG2825" s="275"/>
      <c r="AH2825" s="275"/>
      <c r="AI2825" s="275">
        <f t="shared" si="14309"/>
        <v>0</v>
      </c>
      <c r="AJ2825" s="275"/>
      <c r="AK2825" s="275"/>
      <c r="AL2825" s="275">
        <f t="shared" si="14310"/>
        <v>0</v>
      </c>
      <c r="AM2825" s="275"/>
      <c r="AN2825" s="275"/>
      <c r="AO2825" s="275">
        <f t="shared" si="14311"/>
        <v>0</v>
      </c>
      <c r="AP2825" s="275"/>
      <c r="AQ2825" s="275"/>
      <c r="AR2825" s="275">
        <f t="shared" si="14312"/>
        <v>0</v>
      </c>
      <c r="AS2825" s="500"/>
      <c r="AT2825" s="275"/>
      <c r="AU2825" s="275"/>
      <c r="AV2825" s="275">
        <f>SUM(AT2825:AU2825)</f>
        <v>0</v>
      </c>
      <c r="AW2825" s="567">
        <f t="shared" si="14313"/>
        <v>0</v>
      </c>
      <c r="AX2825" s="567">
        <f t="shared" si="14314"/>
        <v>66</v>
      </c>
      <c r="AY2825" s="567">
        <f t="shared" si="14315"/>
        <v>66</v>
      </c>
      <c r="AZ2825" s="159"/>
      <c r="BA2825" s="159">
        <v>4</v>
      </c>
      <c r="BB2825" s="275">
        <f t="shared" si="14316"/>
        <v>4</v>
      </c>
      <c r="BC2825" s="275"/>
      <c r="BD2825" s="275">
        <v>0</v>
      </c>
      <c r="BE2825" s="275">
        <f t="shared" si="14317"/>
        <v>0</v>
      </c>
      <c r="BF2825" s="521"/>
      <c r="BG2825" s="605">
        <f>SUM(F2825,S2825,AF2825,AS2825)</f>
        <v>77</v>
      </c>
      <c r="BH2825" s="533">
        <f>SUM(G2825,T2825,AG2825)</f>
        <v>0</v>
      </c>
      <c r="BI2825" s="533">
        <f t="shared" si="14318"/>
        <v>49</v>
      </c>
      <c r="BJ2825" s="533">
        <f t="shared" si="14319"/>
        <v>49</v>
      </c>
      <c r="BK2825" s="533">
        <f t="shared" si="14320"/>
        <v>0</v>
      </c>
      <c r="BL2825" s="533">
        <f t="shared" si="14321"/>
        <v>11</v>
      </c>
      <c r="BM2825" s="533">
        <f t="shared" si="14322"/>
        <v>11</v>
      </c>
      <c r="BN2825" s="533">
        <f>SUM(M2825,Z2825,AM2825)</f>
        <v>0</v>
      </c>
      <c r="BO2825" s="533">
        <f t="shared" si="14323"/>
        <v>6</v>
      </c>
      <c r="BP2825" s="533">
        <f t="shared" si="14324"/>
        <v>6</v>
      </c>
      <c r="BQ2825" s="533">
        <f t="shared" si="14325"/>
        <v>0</v>
      </c>
      <c r="BR2825" s="533">
        <f t="shared" si="14326"/>
        <v>0</v>
      </c>
      <c r="BS2825" s="533">
        <f t="shared" si="14327"/>
        <v>0</v>
      </c>
      <c r="BT2825" s="533">
        <f>AT2825</f>
        <v>0</v>
      </c>
      <c r="BU2825" s="533">
        <f t="shared" si="14328"/>
        <v>0</v>
      </c>
      <c r="BV2825" s="533">
        <f t="shared" si="14329"/>
        <v>0</v>
      </c>
      <c r="BW2825" s="536">
        <f>SUM(BH2825,BK2825,BN2825,BQ2825,BT2825)</f>
        <v>0</v>
      </c>
      <c r="BX2825" s="536">
        <f t="shared" si="14330"/>
        <v>66</v>
      </c>
      <c r="BY2825" s="536">
        <f t="shared" si="14331"/>
        <v>66</v>
      </c>
      <c r="BZ2825" t="s">
        <v>74</v>
      </c>
      <c r="CA2825" s="553">
        <f>AZ2825</f>
        <v>0</v>
      </c>
      <c r="CB2825" s="553">
        <f t="shared" si="14332"/>
        <v>4</v>
      </c>
      <c r="CC2825" s="553">
        <f t="shared" si="14333"/>
        <v>4</v>
      </c>
      <c r="CD2825" s="553">
        <f>BC2825</f>
        <v>0</v>
      </c>
      <c r="CE2825" s="553">
        <f t="shared" si="14334"/>
        <v>0</v>
      </c>
      <c r="CF2825" s="553">
        <f t="shared" si="14335"/>
        <v>0</v>
      </c>
    </row>
    <row r="2826" spans="1:84">
      <c r="A2826" s="149"/>
      <c r="B2826" s="151"/>
      <c r="C2826" s="151"/>
      <c r="D2826" s="151"/>
      <c r="E2826" s="288" t="s">
        <v>79</v>
      </c>
      <c r="F2826" s="592">
        <v>57</v>
      </c>
      <c r="G2826" s="159"/>
      <c r="H2826" s="159">
        <v>39</v>
      </c>
      <c r="I2826" s="275">
        <f t="shared" si="14301"/>
        <v>39</v>
      </c>
      <c r="J2826" s="159"/>
      <c r="K2826" s="159">
        <v>10</v>
      </c>
      <c r="L2826" s="275">
        <f t="shared" si="14302"/>
        <v>10</v>
      </c>
      <c r="M2826" s="159"/>
      <c r="N2826" s="159">
        <v>4</v>
      </c>
      <c r="O2826" s="275">
        <f t="shared" si="14303"/>
        <v>4</v>
      </c>
      <c r="P2826" s="159"/>
      <c r="Q2826" s="159"/>
      <c r="R2826" s="275">
        <f t="shared" si="14304"/>
        <v>0</v>
      </c>
      <c r="S2826" s="500"/>
      <c r="T2826" s="275"/>
      <c r="U2826" s="275">
        <v>12</v>
      </c>
      <c r="V2826" s="275">
        <f t="shared" si="14305"/>
        <v>12</v>
      </c>
      <c r="W2826" s="275"/>
      <c r="X2826" s="275"/>
      <c r="Y2826" s="275">
        <f t="shared" si="14306"/>
        <v>0</v>
      </c>
      <c r="Z2826" s="275"/>
      <c r="AA2826" s="275"/>
      <c r="AB2826" s="275">
        <f t="shared" si="14307"/>
        <v>0</v>
      </c>
      <c r="AC2826" s="275"/>
      <c r="AD2826" s="275"/>
      <c r="AE2826" s="275">
        <f t="shared" si="14308"/>
        <v>0</v>
      </c>
      <c r="AF2826" s="500"/>
      <c r="AG2826" s="275"/>
      <c r="AH2826" s="275"/>
      <c r="AI2826" s="275">
        <f t="shared" si="14309"/>
        <v>0</v>
      </c>
      <c r="AJ2826" s="275"/>
      <c r="AK2826" s="275"/>
      <c r="AL2826" s="275">
        <f t="shared" si="14310"/>
        <v>0</v>
      </c>
      <c r="AM2826" s="275"/>
      <c r="AN2826" s="275"/>
      <c r="AO2826" s="275">
        <f t="shared" si="14311"/>
        <v>0</v>
      </c>
      <c r="AP2826" s="275"/>
      <c r="AQ2826" s="275"/>
      <c r="AR2826" s="275">
        <f t="shared" si="14312"/>
        <v>0</v>
      </c>
      <c r="AS2826" s="500"/>
      <c r="AT2826" s="275"/>
      <c r="AU2826" s="275"/>
      <c r="AV2826" s="275">
        <f>SUM(AT2826:AU2826)</f>
        <v>0</v>
      </c>
      <c r="AW2826" s="567">
        <f t="shared" si="14313"/>
        <v>0</v>
      </c>
      <c r="AX2826" s="567">
        <f t="shared" si="14314"/>
        <v>65</v>
      </c>
      <c r="AY2826" s="567">
        <f t="shared" si="14315"/>
        <v>65</v>
      </c>
      <c r="AZ2826" s="159"/>
      <c r="BA2826" s="159">
        <v>2</v>
      </c>
      <c r="BB2826" s="275">
        <f t="shared" si="14316"/>
        <v>2</v>
      </c>
      <c r="BC2826" s="275"/>
      <c r="BD2826" s="275">
        <v>1</v>
      </c>
      <c r="BE2826" s="275">
        <f t="shared" si="14317"/>
        <v>1</v>
      </c>
      <c r="BF2826" s="521"/>
      <c r="BG2826" s="605">
        <f>SUM(F2826,S2826,AF2826,AS2826)</f>
        <v>57</v>
      </c>
      <c r="BH2826" s="533">
        <f>SUM(G2826,T2826,AG2826)</f>
        <v>0</v>
      </c>
      <c r="BI2826" s="533">
        <f t="shared" si="14318"/>
        <v>51</v>
      </c>
      <c r="BJ2826" s="533">
        <f t="shared" si="14319"/>
        <v>51</v>
      </c>
      <c r="BK2826" s="533">
        <f t="shared" si="14320"/>
        <v>0</v>
      </c>
      <c r="BL2826" s="533">
        <f t="shared" si="14321"/>
        <v>10</v>
      </c>
      <c r="BM2826" s="533">
        <f t="shared" si="14322"/>
        <v>10</v>
      </c>
      <c r="BN2826" s="533">
        <f>SUM(M2826,Z2826,AM2826)</f>
        <v>0</v>
      </c>
      <c r="BO2826" s="533">
        <f t="shared" si="14323"/>
        <v>4</v>
      </c>
      <c r="BP2826" s="533">
        <f t="shared" si="14324"/>
        <v>4</v>
      </c>
      <c r="BQ2826" s="533">
        <f t="shared" si="14325"/>
        <v>0</v>
      </c>
      <c r="BR2826" s="533">
        <f t="shared" si="14326"/>
        <v>0</v>
      </c>
      <c r="BS2826" s="533">
        <f t="shared" si="14327"/>
        <v>0</v>
      </c>
      <c r="BT2826" s="533">
        <f>AT2826</f>
        <v>0</v>
      </c>
      <c r="BU2826" s="533">
        <f t="shared" si="14328"/>
        <v>0</v>
      </c>
      <c r="BV2826" s="533">
        <f t="shared" si="14329"/>
        <v>0</v>
      </c>
      <c r="BW2826" s="536">
        <f>SUM(BH2826,BK2826,BN2826,BQ2826,BT2826)</f>
        <v>0</v>
      </c>
      <c r="BX2826" s="536">
        <f t="shared" si="14330"/>
        <v>65</v>
      </c>
      <c r="BY2826" s="536">
        <f t="shared" si="14331"/>
        <v>65</v>
      </c>
      <c r="BZ2826" t="s">
        <v>74</v>
      </c>
      <c r="CA2826" s="553">
        <f>AZ2826</f>
        <v>0</v>
      </c>
      <c r="CB2826" s="553">
        <f t="shared" si="14332"/>
        <v>2</v>
      </c>
      <c r="CC2826" s="553">
        <f t="shared" si="14333"/>
        <v>2</v>
      </c>
      <c r="CD2826" s="553">
        <f>BC2826</f>
        <v>0</v>
      </c>
      <c r="CE2826" s="553">
        <f t="shared" si="14334"/>
        <v>1</v>
      </c>
      <c r="CF2826" s="553">
        <f t="shared" si="14335"/>
        <v>1</v>
      </c>
    </row>
    <row r="2827" spans="1:84">
      <c r="A2827" s="149"/>
      <c r="B2827" s="151"/>
      <c r="C2827" s="151"/>
      <c r="D2827" s="151"/>
      <c r="E2827" s="288"/>
      <c r="F2827" s="592">
        <f t="shared" ref="F2827:BQ2827" si="14336">SUM(F2824:F2826)</f>
        <v>211</v>
      </c>
      <c r="G2827" s="168">
        <f t="shared" si="14336"/>
        <v>0</v>
      </c>
      <c r="H2827" s="168">
        <f t="shared" si="14336"/>
        <v>117</v>
      </c>
      <c r="I2827" s="168">
        <f t="shared" si="14336"/>
        <v>117</v>
      </c>
      <c r="J2827" s="168">
        <f t="shared" si="14336"/>
        <v>0</v>
      </c>
      <c r="K2827" s="168">
        <f t="shared" si="14336"/>
        <v>32</v>
      </c>
      <c r="L2827" s="168">
        <f t="shared" si="14336"/>
        <v>32</v>
      </c>
      <c r="M2827" s="168">
        <f t="shared" si="14336"/>
        <v>0</v>
      </c>
      <c r="N2827" s="168">
        <f t="shared" si="14336"/>
        <v>16</v>
      </c>
      <c r="O2827" s="168">
        <f t="shared" si="14336"/>
        <v>16</v>
      </c>
      <c r="P2827" s="168">
        <f t="shared" si="14336"/>
        <v>0</v>
      </c>
      <c r="Q2827" s="168">
        <f t="shared" si="14336"/>
        <v>0</v>
      </c>
      <c r="R2827" s="168">
        <f t="shared" si="14336"/>
        <v>0</v>
      </c>
      <c r="S2827" s="502">
        <f t="shared" si="14336"/>
        <v>0</v>
      </c>
      <c r="T2827" s="168">
        <f t="shared" si="14336"/>
        <v>0</v>
      </c>
      <c r="U2827" s="168">
        <f t="shared" si="14336"/>
        <v>33</v>
      </c>
      <c r="V2827" s="168">
        <f t="shared" si="14336"/>
        <v>33</v>
      </c>
      <c r="W2827" s="168">
        <f t="shared" si="14336"/>
        <v>0</v>
      </c>
      <c r="X2827" s="168">
        <f t="shared" si="14336"/>
        <v>0</v>
      </c>
      <c r="Y2827" s="168">
        <f t="shared" si="14336"/>
        <v>0</v>
      </c>
      <c r="Z2827" s="168">
        <f t="shared" si="14336"/>
        <v>0</v>
      </c>
      <c r="AA2827" s="168">
        <f t="shared" si="14336"/>
        <v>0</v>
      </c>
      <c r="AB2827" s="168">
        <f t="shared" si="14336"/>
        <v>0</v>
      </c>
      <c r="AC2827" s="168">
        <f t="shared" si="14336"/>
        <v>0</v>
      </c>
      <c r="AD2827" s="168">
        <f t="shared" si="14336"/>
        <v>0</v>
      </c>
      <c r="AE2827" s="168">
        <f t="shared" si="14336"/>
        <v>0</v>
      </c>
      <c r="AF2827" s="502">
        <f t="shared" si="14336"/>
        <v>0</v>
      </c>
      <c r="AG2827" s="168">
        <f t="shared" si="14336"/>
        <v>0</v>
      </c>
      <c r="AH2827" s="168">
        <f t="shared" si="14336"/>
        <v>0</v>
      </c>
      <c r="AI2827" s="168">
        <f t="shared" si="14336"/>
        <v>0</v>
      </c>
      <c r="AJ2827" s="168">
        <f t="shared" si="14336"/>
        <v>0</v>
      </c>
      <c r="AK2827" s="168">
        <f t="shared" si="14336"/>
        <v>0</v>
      </c>
      <c r="AL2827" s="168">
        <f t="shared" si="14336"/>
        <v>0</v>
      </c>
      <c r="AM2827" s="168">
        <f t="shared" si="14336"/>
        <v>0</v>
      </c>
      <c r="AN2827" s="168">
        <f t="shared" si="14336"/>
        <v>0</v>
      </c>
      <c r="AO2827" s="168">
        <f t="shared" si="14336"/>
        <v>0</v>
      </c>
      <c r="AP2827" s="168">
        <f t="shared" si="14336"/>
        <v>0</v>
      </c>
      <c r="AQ2827" s="168">
        <f t="shared" si="14336"/>
        <v>0</v>
      </c>
      <c r="AR2827" s="168">
        <f t="shared" si="14336"/>
        <v>0</v>
      </c>
      <c r="AS2827" s="502">
        <f t="shared" si="14336"/>
        <v>0</v>
      </c>
      <c r="AT2827" s="168">
        <f t="shared" si="14336"/>
        <v>0</v>
      </c>
      <c r="AU2827" s="168">
        <f t="shared" si="14336"/>
        <v>0</v>
      </c>
      <c r="AV2827" s="168">
        <f t="shared" si="14336"/>
        <v>0</v>
      </c>
      <c r="AW2827" s="569">
        <f t="shared" si="14336"/>
        <v>0</v>
      </c>
      <c r="AX2827" s="569">
        <f t="shared" si="14336"/>
        <v>198</v>
      </c>
      <c r="AY2827" s="569">
        <f t="shared" si="14336"/>
        <v>198</v>
      </c>
      <c r="AZ2827" s="168">
        <f t="shared" si="14336"/>
        <v>0</v>
      </c>
      <c r="BA2827" s="168">
        <f t="shared" si="14336"/>
        <v>9</v>
      </c>
      <c r="BB2827" s="168">
        <f t="shared" si="14336"/>
        <v>9</v>
      </c>
      <c r="BC2827" s="168">
        <f t="shared" si="14336"/>
        <v>0</v>
      </c>
      <c r="BD2827" s="168">
        <f t="shared" si="14336"/>
        <v>2</v>
      </c>
      <c r="BE2827" s="168">
        <f t="shared" si="14336"/>
        <v>2</v>
      </c>
      <c r="BF2827" s="523"/>
      <c r="BG2827" s="608">
        <f t="shared" si="14336"/>
        <v>211</v>
      </c>
      <c r="BH2827" s="168">
        <f t="shared" si="14336"/>
        <v>0</v>
      </c>
      <c r="BI2827" s="626">
        <f t="shared" si="14336"/>
        <v>150</v>
      </c>
      <c r="BJ2827" s="626">
        <f t="shared" si="14336"/>
        <v>150</v>
      </c>
      <c r="BK2827" s="626">
        <f t="shared" si="14336"/>
        <v>0</v>
      </c>
      <c r="BL2827" s="626">
        <f t="shared" si="14336"/>
        <v>32</v>
      </c>
      <c r="BM2827" s="626">
        <f t="shared" si="14336"/>
        <v>32</v>
      </c>
      <c r="BN2827" s="626">
        <f t="shared" si="14336"/>
        <v>0</v>
      </c>
      <c r="BO2827" s="626">
        <f t="shared" si="14336"/>
        <v>16</v>
      </c>
      <c r="BP2827" s="626">
        <f t="shared" si="14336"/>
        <v>16</v>
      </c>
      <c r="BQ2827" s="626">
        <f t="shared" si="14336"/>
        <v>0</v>
      </c>
      <c r="BR2827" s="626">
        <f t="shared" ref="BR2827:BX2827" si="14337">SUM(BR2824:BR2826)</f>
        <v>0</v>
      </c>
      <c r="BS2827" s="626">
        <f t="shared" si="14337"/>
        <v>0</v>
      </c>
      <c r="BT2827" s="168">
        <f t="shared" si="14337"/>
        <v>0</v>
      </c>
      <c r="BU2827" s="626">
        <f t="shared" si="14337"/>
        <v>0</v>
      </c>
      <c r="BV2827" s="626">
        <f t="shared" si="14337"/>
        <v>0</v>
      </c>
      <c r="BW2827" s="168">
        <f t="shared" si="14337"/>
        <v>0</v>
      </c>
      <c r="BX2827" s="168">
        <f t="shared" si="14337"/>
        <v>198</v>
      </c>
      <c r="BY2827" s="168">
        <f>SUM(BY2824:BY2826)</f>
        <v>198</v>
      </c>
      <c r="CA2827" s="168">
        <f>SUM(CA2824:CA2826)</f>
        <v>0</v>
      </c>
      <c r="CB2827" s="168">
        <f t="shared" ref="CB2827:CF2827" si="14338">SUM(CB2824:CB2826)</f>
        <v>9</v>
      </c>
      <c r="CC2827" s="168">
        <f t="shared" si="14338"/>
        <v>9</v>
      </c>
      <c r="CD2827" s="168">
        <f t="shared" si="14338"/>
        <v>0</v>
      </c>
      <c r="CE2827" s="168">
        <f t="shared" si="14338"/>
        <v>2</v>
      </c>
      <c r="CF2827" s="168">
        <f t="shared" si="14338"/>
        <v>2</v>
      </c>
    </row>
    <row r="2828" spans="1:84">
      <c r="A2828" s="149"/>
      <c r="B2828" s="151" t="s">
        <v>281</v>
      </c>
      <c r="C2828" s="151"/>
      <c r="D2828" s="151"/>
      <c r="E2828" s="374" t="s">
        <v>503</v>
      </c>
      <c r="F2828" s="592"/>
      <c r="G2828" s="159"/>
      <c r="H2828" s="159"/>
      <c r="I2828" s="275"/>
      <c r="J2828" s="159"/>
      <c r="K2828" s="159"/>
      <c r="L2828" s="275"/>
      <c r="M2828" s="159"/>
      <c r="N2828" s="159"/>
      <c r="O2828" s="275"/>
      <c r="P2828" s="159"/>
      <c r="Q2828" s="159"/>
      <c r="R2828" s="275"/>
      <c r="S2828" s="500"/>
      <c r="T2828" s="275"/>
      <c r="U2828" s="275"/>
      <c r="V2828" s="275"/>
      <c r="W2828" s="275"/>
      <c r="X2828" s="275"/>
      <c r="Y2828" s="275"/>
      <c r="Z2828" s="275"/>
      <c r="AA2828" s="275"/>
      <c r="AB2828" s="275"/>
      <c r="AC2828" s="275"/>
      <c r="AD2828" s="275"/>
      <c r="AE2828" s="275"/>
      <c r="AF2828" s="500"/>
      <c r="AG2828" s="275"/>
      <c r="AH2828" s="275"/>
      <c r="AI2828" s="275"/>
      <c r="AJ2828" s="275"/>
      <c r="AK2828" s="275"/>
      <c r="AL2828" s="275"/>
      <c r="AM2828" s="275"/>
      <c r="AN2828" s="275"/>
      <c r="AO2828" s="275"/>
      <c r="AP2828" s="275"/>
      <c r="AQ2828" s="275"/>
      <c r="AR2828" s="275"/>
      <c r="AS2828" s="500"/>
      <c r="AT2828" s="275"/>
      <c r="AU2828" s="275"/>
      <c r="AV2828" s="275"/>
      <c r="AW2828" s="567"/>
      <c r="AX2828" s="567"/>
      <c r="AY2828" s="567"/>
      <c r="AZ2828" s="159"/>
      <c r="BA2828" s="159"/>
      <c r="BB2828" s="275"/>
      <c r="BC2828" s="159"/>
      <c r="BD2828" s="159"/>
      <c r="BE2828" s="275"/>
      <c r="BF2828" s="521"/>
    </row>
    <row r="2829" spans="1:84">
      <c r="A2829" s="149"/>
      <c r="B2829" s="151"/>
      <c r="C2829" s="151"/>
      <c r="D2829" s="151"/>
      <c r="E2829" s="288" t="s">
        <v>77</v>
      </c>
      <c r="F2829" s="592">
        <v>30</v>
      </c>
      <c r="G2829" s="159"/>
      <c r="H2829" s="159"/>
      <c r="I2829" s="275">
        <f t="shared" ref="I2829:I2830" si="14339">SUM(G2829:H2829)</f>
        <v>0</v>
      </c>
      <c r="J2829" s="159"/>
      <c r="K2829" s="159"/>
      <c r="L2829" s="275">
        <f t="shared" ref="L2829:L2830" si="14340">SUM(J2829:K2829)</f>
        <v>0</v>
      </c>
      <c r="M2829" s="159"/>
      <c r="N2829" s="159"/>
      <c r="O2829" s="275">
        <f t="shared" ref="O2829:O2830" si="14341">SUM(M2829:N2829)</f>
        <v>0</v>
      </c>
      <c r="P2829" s="159"/>
      <c r="Q2829" s="159"/>
      <c r="R2829" s="275">
        <f t="shared" ref="R2829:R2830" si="14342">SUM(P2829:Q2829)</f>
        <v>0</v>
      </c>
      <c r="S2829" s="500"/>
      <c r="T2829" s="275"/>
      <c r="U2829" s="275"/>
      <c r="V2829" s="275">
        <f t="shared" ref="V2829:V2830" si="14343">SUM(T2829:U2829)</f>
        <v>0</v>
      </c>
      <c r="W2829" s="275"/>
      <c r="X2829" s="275"/>
      <c r="Y2829" s="275">
        <f t="shared" ref="Y2829:Y2830" si="14344">SUM(W2829:X2829)</f>
        <v>0</v>
      </c>
      <c r="Z2829" s="275"/>
      <c r="AA2829" s="275"/>
      <c r="AB2829" s="275">
        <f t="shared" ref="AB2829:AB2830" si="14345">SUM(Z2829:AA2829)</f>
        <v>0</v>
      </c>
      <c r="AC2829" s="275"/>
      <c r="AD2829" s="275"/>
      <c r="AE2829" s="275">
        <f t="shared" ref="AE2829:AE2830" si="14346">SUM(AC2829:AD2829)</f>
        <v>0</v>
      </c>
      <c r="AF2829" s="500"/>
      <c r="AG2829" s="275"/>
      <c r="AH2829" s="275"/>
      <c r="AI2829" s="275">
        <f t="shared" ref="AI2829:AI2830" si="14347">SUM(AG2829:AH2829)</f>
        <v>0</v>
      </c>
      <c r="AJ2829" s="275"/>
      <c r="AK2829" s="275"/>
      <c r="AL2829" s="275">
        <f t="shared" ref="AL2829:AL2830" si="14348">SUM(AJ2829:AK2829)</f>
        <v>0</v>
      </c>
      <c r="AM2829" s="275"/>
      <c r="AN2829" s="275"/>
      <c r="AO2829" s="275">
        <f t="shared" ref="AO2829:AO2830" si="14349">SUM(AM2829:AN2829)</f>
        <v>0</v>
      </c>
      <c r="AP2829" s="275"/>
      <c r="AQ2829" s="275"/>
      <c r="AR2829" s="275">
        <f t="shared" ref="AR2829:AR2830" si="14350">SUM(AP2829:AQ2829)</f>
        <v>0</v>
      </c>
      <c r="AS2829" s="500"/>
      <c r="AT2829" s="275"/>
      <c r="AU2829" s="275"/>
      <c r="AV2829" s="275">
        <f>SUM(AT2829:AU2829)</f>
        <v>0</v>
      </c>
      <c r="AW2829" s="567">
        <f t="shared" ref="AW2829:AW2830" si="14351">SUM(G2829,J2829,M2829,P2829,T2829,W2829,Z2829,AC2829,AG2829,AJ2829,AM2829,AP2829,AT2829)</f>
        <v>0</v>
      </c>
      <c r="AX2829" s="567">
        <f t="shared" ref="AX2829:AX2830" si="14352">SUM(H2829,K2829,N2829,Q2829,U2829,X2829,AA2829,AD2829,AH2829,AK2829,AN2829,AQ2829,AU2829)</f>
        <v>0</v>
      </c>
      <c r="AY2829" s="567">
        <f t="shared" ref="AY2829:AY2830" si="14353">SUM(I2829,L2829,O2829,R2829,V2829,Y2829,AB2829,AE2829,AI2829,AL2829,AO2829,AR2829,AV2829)</f>
        <v>0</v>
      </c>
      <c r="AZ2829" s="159"/>
      <c r="BA2829" s="159"/>
      <c r="BB2829" s="275">
        <f t="shared" ref="BB2829:BB2830" si="14354">SUM(AZ2829:BA2829)</f>
        <v>0</v>
      </c>
      <c r="BC2829" s="275"/>
      <c r="BD2829" s="275"/>
      <c r="BE2829" s="275">
        <f t="shared" ref="BE2829:BE2830" si="14355">SUM(BC2829:BD2829)</f>
        <v>0</v>
      </c>
      <c r="BF2829" s="521"/>
      <c r="BG2829" s="605">
        <f>SUM(F2829,S2829,AF2829,AS2829)</f>
        <v>30</v>
      </c>
      <c r="BH2829" s="533">
        <f>SUM(G2829,T2829,AG2829)</f>
        <v>0</v>
      </c>
      <c r="BI2829" s="533">
        <f t="shared" ref="BI2829:BI2830" si="14356">SUM(H2829,U2829,AH2829)</f>
        <v>0</v>
      </c>
      <c r="BJ2829" s="533">
        <f t="shared" ref="BJ2829:BJ2830" si="14357">SUM(I2829,V2829,AI2829)</f>
        <v>0</v>
      </c>
      <c r="BK2829" s="533">
        <f t="shared" ref="BK2829:BK2830" si="14358">SUM(J2829,W2829,AJ2829)</f>
        <v>0</v>
      </c>
      <c r="BL2829" s="533">
        <f t="shared" ref="BL2829:BL2830" si="14359">SUM(K2829,X2829,AK2829)</f>
        <v>0</v>
      </c>
      <c r="BM2829" s="533">
        <f t="shared" ref="BM2829:BM2830" si="14360">SUM(L2829,Y2829,AL2829)</f>
        <v>0</v>
      </c>
      <c r="BN2829" s="533">
        <f>SUM(M2829,Z2829,AM2829)</f>
        <v>0</v>
      </c>
      <c r="BO2829" s="533">
        <f t="shared" ref="BO2829:BO2830" si="14361">SUM(N2829,AA2829,AN2829)</f>
        <v>0</v>
      </c>
      <c r="BP2829" s="533">
        <f t="shared" ref="BP2829:BP2830" si="14362">SUM(O2829,AB2829,AO2829)</f>
        <v>0</v>
      </c>
      <c r="BQ2829" s="533">
        <f t="shared" ref="BQ2829:BQ2830" si="14363">SUM(P2829,AC2829,AP2829)</f>
        <v>0</v>
      </c>
      <c r="BR2829" s="533">
        <f t="shared" ref="BR2829:BR2830" si="14364">SUM(Q2829,AD2829,AQ2829)</f>
        <v>0</v>
      </c>
      <c r="BS2829" s="533">
        <f t="shared" ref="BS2829:BS2830" si="14365">SUM(R2829,AE2829,AR2829)</f>
        <v>0</v>
      </c>
      <c r="BT2829" s="533">
        <f>AT2829</f>
        <v>0</v>
      </c>
      <c r="BU2829" s="533">
        <f t="shared" ref="BU2829:BU2830" si="14366">AU2829</f>
        <v>0</v>
      </c>
      <c r="BV2829" s="533">
        <f t="shared" ref="BV2829:BV2830" si="14367">AV2829</f>
        <v>0</v>
      </c>
      <c r="BW2829" s="536">
        <f>SUM(BH2829,BK2829,BN2829,BQ2829,BT2829)</f>
        <v>0</v>
      </c>
      <c r="BX2829" s="536">
        <f t="shared" ref="BX2829:BX2830" si="14368">SUM(BI2829,BL2829,BO2829,BR2829,BU2829)</f>
        <v>0</v>
      </c>
      <c r="BY2829" s="536">
        <f t="shared" ref="BY2829:BY2830" si="14369">SUM(BJ2829,BM2829,BP2829,BS2829,BV2829)</f>
        <v>0</v>
      </c>
      <c r="BZ2829" t="s">
        <v>74</v>
      </c>
      <c r="CA2829" s="553">
        <f>AZ2829</f>
        <v>0</v>
      </c>
      <c r="CB2829" s="553">
        <f t="shared" ref="CB2829:CB2830" si="14370">BA2829</f>
        <v>0</v>
      </c>
      <c r="CC2829" s="553">
        <f t="shared" ref="CC2829:CC2830" si="14371">BB2829</f>
        <v>0</v>
      </c>
      <c r="CD2829" s="553">
        <f>BC2829</f>
        <v>0</v>
      </c>
      <c r="CE2829" s="553">
        <f t="shared" ref="CE2829:CE2830" si="14372">BD2829</f>
        <v>0</v>
      </c>
      <c r="CF2829" s="553">
        <f t="shared" ref="CF2829:CF2830" si="14373">BE2829</f>
        <v>0</v>
      </c>
    </row>
    <row r="2830" spans="1:84">
      <c r="A2830" s="149"/>
      <c r="B2830" s="151"/>
      <c r="C2830" s="151"/>
      <c r="D2830" s="151"/>
      <c r="E2830" s="288" t="s">
        <v>78</v>
      </c>
      <c r="F2830" s="592">
        <v>30</v>
      </c>
      <c r="G2830" s="159"/>
      <c r="H2830" s="159"/>
      <c r="I2830" s="275">
        <f t="shared" si="14339"/>
        <v>0</v>
      </c>
      <c r="J2830" s="159"/>
      <c r="K2830" s="159"/>
      <c r="L2830" s="275">
        <f t="shared" si="14340"/>
        <v>0</v>
      </c>
      <c r="M2830" s="159"/>
      <c r="N2830" s="159"/>
      <c r="O2830" s="275">
        <f t="shared" si="14341"/>
        <v>0</v>
      </c>
      <c r="P2830" s="159"/>
      <c r="Q2830" s="159"/>
      <c r="R2830" s="275">
        <f t="shared" si="14342"/>
        <v>0</v>
      </c>
      <c r="S2830" s="500"/>
      <c r="T2830" s="275"/>
      <c r="U2830" s="275"/>
      <c r="V2830" s="275">
        <f t="shared" si="14343"/>
        <v>0</v>
      </c>
      <c r="W2830" s="275"/>
      <c r="X2830" s="275"/>
      <c r="Y2830" s="275">
        <f t="shared" si="14344"/>
        <v>0</v>
      </c>
      <c r="Z2830" s="275"/>
      <c r="AA2830" s="275"/>
      <c r="AB2830" s="275">
        <f t="shared" si="14345"/>
        <v>0</v>
      </c>
      <c r="AC2830" s="275"/>
      <c r="AD2830" s="275"/>
      <c r="AE2830" s="275">
        <f t="shared" si="14346"/>
        <v>0</v>
      </c>
      <c r="AF2830" s="500"/>
      <c r="AG2830" s="275"/>
      <c r="AH2830" s="275"/>
      <c r="AI2830" s="275">
        <f t="shared" si="14347"/>
        <v>0</v>
      </c>
      <c r="AJ2830" s="275"/>
      <c r="AK2830" s="275"/>
      <c r="AL2830" s="275">
        <f t="shared" si="14348"/>
        <v>0</v>
      </c>
      <c r="AM2830" s="275"/>
      <c r="AN2830" s="275"/>
      <c r="AO2830" s="275">
        <f t="shared" si="14349"/>
        <v>0</v>
      </c>
      <c r="AP2830" s="275"/>
      <c r="AQ2830" s="275"/>
      <c r="AR2830" s="275">
        <f t="shared" si="14350"/>
        <v>0</v>
      </c>
      <c r="AS2830" s="500"/>
      <c r="AT2830" s="275"/>
      <c r="AU2830" s="275"/>
      <c r="AV2830" s="275">
        <f>SUM(AT2830:AU2830)</f>
        <v>0</v>
      </c>
      <c r="AW2830" s="567">
        <f t="shared" si="14351"/>
        <v>0</v>
      </c>
      <c r="AX2830" s="567">
        <f t="shared" si="14352"/>
        <v>0</v>
      </c>
      <c r="AY2830" s="567">
        <f t="shared" si="14353"/>
        <v>0</v>
      </c>
      <c r="AZ2830" s="159"/>
      <c r="BA2830" s="159"/>
      <c r="BB2830" s="275">
        <f t="shared" si="14354"/>
        <v>0</v>
      </c>
      <c r="BC2830" s="275"/>
      <c r="BD2830" s="275"/>
      <c r="BE2830" s="275">
        <f t="shared" si="14355"/>
        <v>0</v>
      </c>
      <c r="BF2830" s="521"/>
      <c r="BG2830" s="605">
        <f>SUM(F2830,S2830,AF2830,AS2830)</f>
        <v>30</v>
      </c>
      <c r="BH2830" s="533">
        <f>SUM(G2830,T2830,AG2830)</f>
        <v>0</v>
      </c>
      <c r="BI2830" s="533">
        <f t="shared" si="14356"/>
        <v>0</v>
      </c>
      <c r="BJ2830" s="533">
        <f t="shared" si="14357"/>
        <v>0</v>
      </c>
      <c r="BK2830" s="533">
        <f t="shared" si="14358"/>
        <v>0</v>
      </c>
      <c r="BL2830" s="533">
        <f t="shared" si="14359"/>
        <v>0</v>
      </c>
      <c r="BM2830" s="533">
        <f t="shared" si="14360"/>
        <v>0</v>
      </c>
      <c r="BN2830" s="533">
        <f>SUM(M2830,Z2830,AM2830)</f>
        <v>0</v>
      </c>
      <c r="BO2830" s="533">
        <f t="shared" si="14361"/>
        <v>0</v>
      </c>
      <c r="BP2830" s="533">
        <f t="shared" si="14362"/>
        <v>0</v>
      </c>
      <c r="BQ2830" s="533">
        <f t="shared" si="14363"/>
        <v>0</v>
      </c>
      <c r="BR2830" s="533">
        <f t="shared" si="14364"/>
        <v>0</v>
      </c>
      <c r="BS2830" s="533">
        <f t="shared" si="14365"/>
        <v>0</v>
      </c>
      <c r="BT2830" s="533">
        <f>AT2830</f>
        <v>0</v>
      </c>
      <c r="BU2830" s="533">
        <f t="shared" si="14366"/>
        <v>0</v>
      </c>
      <c r="BV2830" s="533">
        <f t="shared" si="14367"/>
        <v>0</v>
      </c>
      <c r="BW2830" s="536">
        <f>SUM(BH2830,BK2830,BN2830,BQ2830,BT2830)</f>
        <v>0</v>
      </c>
      <c r="BX2830" s="536">
        <f t="shared" si="14368"/>
        <v>0</v>
      </c>
      <c r="BY2830" s="536">
        <f t="shared" si="14369"/>
        <v>0</v>
      </c>
      <c r="BZ2830" t="s">
        <v>74</v>
      </c>
      <c r="CA2830" s="553">
        <f>AZ2830</f>
        <v>0</v>
      </c>
      <c r="CB2830" s="553">
        <f t="shared" si="14370"/>
        <v>0</v>
      </c>
      <c r="CC2830" s="553">
        <f t="shared" si="14371"/>
        <v>0</v>
      </c>
      <c r="CD2830" s="553">
        <f>BC2830</f>
        <v>0</v>
      </c>
      <c r="CE2830" s="553">
        <f t="shared" si="14372"/>
        <v>0</v>
      </c>
      <c r="CF2830" s="553">
        <f t="shared" si="14373"/>
        <v>0</v>
      </c>
    </row>
    <row r="2831" spans="1:84">
      <c r="A2831" s="149"/>
      <c r="B2831" s="151"/>
      <c r="C2831" s="151"/>
      <c r="D2831" s="151"/>
      <c r="E2831" s="288"/>
      <c r="F2831" s="592"/>
      <c r="G2831" s="159"/>
      <c r="H2831" s="159"/>
      <c r="I2831" s="275"/>
      <c r="J2831" s="159"/>
      <c r="K2831" s="159"/>
      <c r="L2831" s="275"/>
      <c r="M2831" s="159"/>
      <c r="N2831" s="159"/>
      <c r="O2831" s="275"/>
      <c r="P2831" s="159"/>
      <c r="Q2831" s="159"/>
      <c r="R2831" s="275"/>
      <c r="S2831" s="500"/>
      <c r="T2831" s="275"/>
      <c r="U2831" s="275"/>
      <c r="V2831" s="275"/>
      <c r="W2831" s="275"/>
      <c r="X2831" s="275"/>
      <c r="Y2831" s="275"/>
      <c r="Z2831" s="275"/>
      <c r="AA2831" s="275"/>
      <c r="AB2831" s="275"/>
      <c r="AC2831" s="275"/>
      <c r="AD2831" s="275"/>
      <c r="AE2831" s="275"/>
      <c r="AF2831" s="500"/>
      <c r="AG2831" s="275"/>
      <c r="AH2831" s="275"/>
      <c r="AI2831" s="275"/>
      <c r="AJ2831" s="275"/>
      <c r="AK2831" s="275"/>
      <c r="AL2831" s="275"/>
      <c r="AM2831" s="275"/>
      <c r="AN2831" s="275"/>
      <c r="AO2831" s="275"/>
      <c r="AP2831" s="275"/>
      <c r="AQ2831" s="275"/>
      <c r="AR2831" s="275"/>
      <c r="AS2831" s="500"/>
      <c r="AT2831" s="275"/>
      <c r="AU2831" s="275"/>
      <c r="AV2831" s="275"/>
      <c r="AW2831" s="567"/>
      <c r="AX2831" s="567"/>
      <c r="AY2831" s="567"/>
      <c r="AZ2831" s="159"/>
      <c r="BA2831" s="159"/>
      <c r="BB2831" s="275"/>
      <c r="BC2831" s="159"/>
      <c r="BD2831" s="159"/>
      <c r="BE2831" s="275"/>
      <c r="BF2831" s="521"/>
    </row>
    <row r="2832" spans="1:84">
      <c r="A2832" s="149"/>
      <c r="B2832" s="151" t="s">
        <v>74</v>
      </c>
      <c r="C2832" s="151"/>
      <c r="D2832" s="151"/>
      <c r="E2832" s="374" t="s">
        <v>731</v>
      </c>
      <c r="F2832" s="592"/>
      <c r="G2832" s="159"/>
      <c r="H2832" s="159"/>
      <c r="I2832" s="275"/>
      <c r="J2832" s="159"/>
      <c r="K2832" s="159"/>
      <c r="L2832" s="275"/>
      <c r="M2832" s="159"/>
      <c r="N2832" s="159"/>
      <c r="O2832" s="275"/>
      <c r="P2832" s="159"/>
      <c r="Q2832" s="159"/>
      <c r="R2832" s="275"/>
      <c r="S2832" s="500"/>
      <c r="T2832" s="275"/>
      <c r="U2832" s="275"/>
      <c r="V2832" s="275"/>
      <c r="W2832" s="275"/>
      <c r="X2832" s="275"/>
      <c r="Y2832" s="275"/>
      <c r="Z2832" s="275"/>
      <c r="AA2832" s="275"/>
      <c r="AB2832" s="275"/>
      <c r="AC2832" s="275"/>
      <c r="AD2832" s="275"/>
      <c r="AE2832" s="275"/>
      <c r="AF2832" s="500"/>
      <c r="AG2832" s="275"/>
      <c r="AH2832" s="275"/>
      <c r="AI2832" s="275"/>
      <c r="AJ2832" s="275"/>
      <c r="AK2832" s="275"/>
      <c r="AL2832" s="275"/>
      <c r="AM2832" s="275"/>
      <c r="AN2832" s="275"/>
      <c r="AO2832" s="275"/>
      <c r="AP2832" s="275"/>
      <c r="AQ2832" s="275"/>
      <c r="AR2832" s="275"/>
      <c r="AS2832" s="500"/>
      <c r="AT2832" s="275"/>
      <c r="AU2832" s="275"/>
      <c r="AV2832" s="275"/>
      <c r="AW2832" s="567"/>
      <c r="AX2832" s="567"/>
      <c r="AY2832" s="567"/>
      <c r="AZ2832" s="159"/>
      <c r="BA2832" s="159"/>
      <c r="BB2832" s="275"/>
      <c r="BC2832" s="159"/>
      <c r="BD2832" s="159"/>
      <c r="BE2832" s="275"/>
      <c r="BF2832" s="521"/>
    </row>
    <row r="2833" spans="1:84">
      <c r="A2833" s="149"/>
      <c r="B2833" s="151"/>
      <c r="C2833" s="151"/>
      <c r="D2833" s="151"/>
      <c r="E2833" s="288" t="s">
        <v>77</v>
      </c>
      <c r="F2833" s="592">
        <v>30</v>
      </c>
      <c r="G2833" s="159"/>
      <c r="H2833" s="159"/>
      <c r="I2833" s="275">
        <f t="shared" ref="I2833:I2834" si="14374">SUM(G2833:H2833)</f>
        <v>0</v>
      </c>
      <c r="J2833" s="159"/>
      <c r="K2833" s="159"/>
      <c r="L2833" s="275">
        <f t="shared" ref="L2833:L2834" si="14375">SUM(J2833:K2833)</f>
        <v>0</v>
      </c>
      <c r="M2833" s="159"/>
      <c r="N2833" s="159"/>
      <c r="O2833" s="275">
        <f t="shared" ref="O2833:O2834" si="14376">SUM(M2833:N2833)</f>
        <v>0</v>
      </c>
      <c r="P2833" s="159"/>
      <c r="Q2833" s="159"/>
      <c r="R2833" s="275">
        <f t="shared" ref="R2833:R2834" si="14377">SUM(P2833:Q2833)</f>
        <v>0</v>
      </c>
      <c r="S2833" s="500"/>
      <c r="T2833" s="275"/>
      <c r="U2833" s="275"/>
      <c r="V2833" s="275">
        <f t="shared" ref="V2833:V2834" si="14378">SUM(T2833:U2833)</f>
        <v>0</v>
      </c>
      <c r="W2833" s="275"/>
      <c r="X2833" s="275"/>
      <c r="Y2833" s="275">
        <f t="shared" ref="Y2833:Y2834" si="14379">SUM(W2833:X2833)</f>
        <v>0</v>
      </c>
      <c r="Z2833" s="275"/>
      <c r="AA2833" s="275"/>
      <c r="AB2833" s="275">
        <f t="shared" ref="AB2833:AB2834" si="14380">SUM(Z2833:AA2833)</f>
        <v>0</v>
      </c>
      <c r="AC2833" s="275"/>
      <c r="AD2833" s="275"/>
      <c r="AE2833" s="275">
        <f t="shared" ref="AE2833:AE2834" si="14381">SUM(AC2833:AD2833)</f>
        <v>0</v>
      </c>
      <c r="AF2833" s="500"/>
      <c r="AG2833" s="275"/>
      <c r="AH2833" s="275"/>
      <c r="AI2833" s="275">
        <f t="shared" ref="AI2833:AI2834" si="14382">SUM(AG2833:AH2833)</f>
        <v>0</v>
      </c>
      <c r="AJ2833" s="275"/>
      <c r="AK2833" s="275"/>
      <c r="AL2833" s="275">
        <f t="shared" ref="AL2833:AL2834" si="14383">SUM(AJ2833:AK2833)</f>
        <v>0</v>
      </c>
      <c r="AM2833" s="275"/>
      <c r="AN2833" s="275"/>
      <c r="AO2833" s="275">
        <f t="shared" ref="AO2833:AO2834" si="14384">SUM(AM2833:AN2833)</f>
        <v>0</v>
      </c>
      <c r="AP2833" s="275"/>
      <c r="AQ2833" s="275"/>
      <c r="AR2833" s="275">
        <f t="shared" ref="AR2833:AR2834" si="14385">SUM(AP2833:AQ2833)</f>
        <v>0</v>
      </c>
      <c r="AS2833" s="500"/>
      <c r="AT2833" s="275"/>
      <c r="AU2833" s="275"/>
      <c r="AV2833" s="275">
        <f>SUM(AT2833:AU2833)</f>
        <v>0</v>
      </c>
      <c r="AW2833" s="567">
        <f t="shared" ref="AW2833:AW2834" si="14386">SUM(G2833,J2833,M2833,P2833,T2833,W2833,Z2833,AC2833,AG2833,AJ2833,AM2833,AP2833,AT2833)</f>
        <v>0</v>
      </c>
      <c r="AX2833" s="567">
        <f t="shared" ref="AX2833:AX2834" si="14387">SUM(H2833,K2833,N2833,Q2833,U2833,X2833,AA2833,AD2833,AH2833,AK2833,AN2833,AQ2833,AU2833)</f>
        <v>0</v>
      </c>
      <c r="AY2833" s="567">
        <f t="shared" ref="AY2833:AY2834" si="14388">SUM(I2833,L2833,O2833,R2833,V2833,Y2833,AB2833,AE2833,AI2833,AL2833,AO2833,AR2833,AV2833)</f>
        <v>0</v>
      </c>
      <c r="AZ2833" s="159"/>
      <c r="BA2833" s="159"/>
      <c r="BB2833" s="275">
        <f t="shared" ref="BB2833:BB2834" si="14389">SUM(AZ2833:BA2833)</f>
        <v>0</v>
      </c>
      <c r="BC2833" s="275"/>
      <c r="BD2833" s="275"/>
      <c r="BE2833" s="275">
        <f t="shared" ref="BE2833:BE2834" si="14390">SUM(BC2833:BD2833)</f>
        <v>0</v>
      </c>
      <c r="BF2833" s="521"/>
      <c r="BG2833" s="605">
        <f>SUM(F2833,S2833,AF2833,AS2833)</f>
        <v>30</v>
      </c>
      <c r="BH2833" s="533">
        <f>SUM(G2833,T2833,AG2833)</f>
        <v>0</v>
      </c>
      <c r="BI2833" s="533">
        <f t="shared" ref="BI2833:BI2834" si="14391">SUM(H2833,U2833,AH2833)</f>
        <v>0</v>
      </c>
      <c r="BJ2833" s="533">
        <f t="shared" ref="BJ2833:BJ2834" si="14392">SUM(I2833,V2833,AI2833)</f>
        <v>0</v>
      </c>
      <c r="BK2833" s="533">
        <f t="shared" ref="BK2833:BK2834" si="14393">SUM(J2833,W2833,AJ2833)</f>
        <v>0</v>
      </c>
      <c r="BL2833" s="533">
        <f t="shared" ref="BL2833:BL2834" si="14394">SUM(K2833,X2833,AK2833)</f>
        <v>0</v>
      </c>
      <c r="BM2833" s="533">
        <f t="shared" ref="BM2833:BM2834" si="14395">SUM(L2833,Y2833,AL2833)</f>
        <v>0</v>
      </c>
      <c r="BN2833" s="533">
        <f>SUM(M2833,Z2833,AM2833)</f>
        <v>0</v>
      </c>
      <c r="BO2833" s="533">
        <f t="shared" ref="BO2833:BO2834" si="14396">SUM(N2833,AA2833,AN2833)</f>
        <v>0</v>
      </c>
      <c r="BP2833" s="533">
        <f t="shared" ref="BP2833:BP2834" si="14397">SUM(O2833,AB2833,AO2833)</f>
        <v>0</v>
      </c>
      <c r="BQ2833" s="533">
        <f t="shared" ref="BQ2833:BQ2834" si="14398">SUM(P2833,AC2833,AP2833)</f>
        <v>0</v>
      </c>
      <c r="BR2833" s="533">
        <f t="shared" ref="BR2833:BR2834" si="14399">SUM(Q2833,AD2833,AQ2833)</f>
        <v>0</v>
      </c>
      <c r="BS2833" s="533">
        <f t="shared" ref="BS2833:BS2834" si="14400">SUM(R2833,AE2833,AR2833)</f>
        <v>0</v>
      </c>
      <c r="BT2833" s="533">
        <f>AT2833</f>
        <v>0</v>
      </c>
      <c r="BU2833" s="533">
        <f t="shared" ref="BU2833:BU2834" si="14401">AU2833</f>
        <v>0</v>
      </c>
      <c r="BV2833" s="533">
        <f t="shared" ref="BV2833:BV2834" si="14402">AV2833</f>
        <v>0</v>
      </c>
      <c r="BW2833" s="536">
        <f>SUM(BH2833,BK2833,BN2833,BQ2833,BT2833)</f>
        <v>0</v>
      </c>
      <c r="BX2833" s="536">
        <f t="shared" ref="BX2833:BX2834" si="14403">SUM(BI2833,BL2833,BO2833,BR2833,BU2833)</f>
        <v>0</v>
      </c>
      <c r="BY2833" s="536">
        <f t="shared" ref="BY2833:BY2834" si="14404">SUM(BJ2833,BM2833,BP2833,BS2833,BV2833)</f>
        <v>0</v>
      </c>
      <c r="BZ2833" t="s">
        <v>74</v>
      </c>
      <c r="CA2833" s="553">
        <f>AZ2833</f>
        <v>0</v>
      </c>
      <c r="CB2833" s="553">
        <f t="shared" ref="CB2833:CB2834" si="14405">BA2833</f>
        <v>0</v>
      </c>
      <c r="CC2833" s="553">
        <f t="shared" ref="CC2833:CC2834" si="14406">BB2833</f>
        <v>0</v>
      </c>
      <c r="CD2833" s="553">
        <f>BC2833</f>
        <v>0</v>
      </c>
      <c r="CE2833" s="553">
        <f t="shared" ref="CE2833:CE2834" si="14407">BD2833</f>
        <v>0</v>
      </c>
      <c r="CF2833" s="553">
        <f t="shared" ref="CF2833:CF2834" si="14408">BE2833</f>
        <v>0</v>
      </c>
    </row>
    <row r="2834" spans="1:84">
      <c r="A2834" s="149"/>
      <c r="B2834" s="151"/>
      <c r="C2834" s="151"/>
      <c r="D2834" s="151"/>
      <c r="E2834" s="288" t="s">
        <v>78</v>
      </c>
      <c r="F2834" s="592">
        <v>30</v>
      </c>
      <c r="G2834" s="159"/>
      <c r="H2834" s="159"/>
      <c r="I2834" s="275">
        <f t="shared" si="14374"/>
        <v>0</v>
      </c>
      <c r="J2834" s="159"/>
      <c r="K2834" s="159"/>
      <c r="L2834" s="275">
        <f t="shared" si="14375"/>
        <v>0</v>
      </c>
      <c r="M2834" s="159"/>
      <c r="N2834" s="159"/>
      <c r="O2834" s="275">
        <f t="shared" si="14376"/>
        <v>0</v>
      </c>
      <c r="P2834" s="159"/>
      <c r="Q2834" s="159"/>
      <c r="R2834" s="275">
        <f t="shared" si="14377"/>
        <v>0</v>
      </c>
      <c r="S2834" s="500"/>
      <c r="T2834" s="275"/>
      <c r="U2834" s="275"/>
      <c r="V2834" s="275">
        <f t="shared" si="14378"/>
        <v>0</v>
      </c>
      <c r="W2834" s="275"/>
      <c r="X2834" s="275"/>
      <c r="Y2834" s="275">
        <f t="shared" si="14379"/>
        <v>0</v>
      </c>
      <c r="Z2834" s="275"/>
      <c r="AA2834" s="275"/>
      <c r="AB2834" s="275">
        <f t="shared" si="14380"/>
        <v>0</v>
      </c>
      <c r="AC2834" s="275"/>
      <c r="AD2834" s="275"/>
      <c r="AE2834" s="275">
        <f t="shared" si="14381"/>
        <v>0</v>
      </c>
      <c r="AF2834" s="500"/>
      <c r="AG2834" s="275"/>
      <c r="AH2834" s="275"/>
      <c r="AI2834" s="275">
        <f t="shared" si="14382"/>
        <v>0</v>
      </c>
      <c r="AJ2834" s="275"/>
      <c r="AK2834" s="275"/>
      <c r="AL2834" s="275">
        <f t="shared" si="14383"/>
        <v>0</v>
      </c>
      <c r="AM2834" s="275"/>
      <c r="AN2834" s="275"/>
      <c r="AO2834" s="275">
        <f t="shared" si="14384"/>
        <v>0</v>
      </c>
      <c r="AP2834" s="275"/>
      <c r="AQ2834" s="275"/>
      <c r="AR2834" s="275">
        <f t="shared" si="14385"/>
        <v>0</v>
      </c>
      <c r="AS2834" s="500"/>
      <c r="AT2834" s="275"/>
      <c r="AU2834" s="275"/>
      <c r="AV2834" s="275">
        <f>SUM(AT2834:AU2834)</f>
        <v>0</v>
      </c>
      <c r="AW2834" s="567">
        <f t="shared" si="14386"/>
        <v>0</v>
      </c>
      <c r="AX2834" s="567">
        <f t="shared" si="14387"/>
        <v>0</v>
      </c>
      <c r="AY2834" s="567">
        <f t="shared" si="14388"/>
        <v>0</v>
      </c>
      <c r="AZ2834" s="159"/>
      <c r="BA2834" s="159"/>
      <c r="BB2834" s="275">
        <f t="shared" si="14389"/>
        <v>0</v>
      </c>
      <c r="BC2834" s="275"/>
      <c r="BD2834" s="275"/>
      <c r="BE2834" s="275">
        <f t="shared" si="14390"/>
        <v>0</v>
      </c>
      <c r="BF2834" s="521"/>
      <c r="BG2834" s="605">
        <f>SUM(F2834,S2834,AF2834,AS2834)</f>
        <v>30</v>
      </c>
      <c r="BH2834" s="533">
        <f>SUM(G2834,T2834,AG2834)</f>
        <v>0</v>
      </c>
      <c r="BI2834" s="533">
        <f t="shared" si="14391"/>
        <v>0</v>
      </c>
      <c r="BJ2834" s="533">
        <f t="shared" si="14392"/>
        <v>0</v>
      </c>
      <c r="BK2834" s="533">
        <f t="shared" si="14393"/>
        <v>0</v>
      </c>
      <c r="BL2834" s="533">
        <f t="shared" si="14394"/>
        <v>0</v>
      </c>
      <c r="BM2834" s="533">
        <f t="shared" si="14395"/>
        <v>0</v>
      </c>
      <c r="BN2834" s="533">
        <f>SUM(M2834,Z2834,AM2834)</f>
        <v>0</v>
      </c>
      <c r="BO2834" s="533">
        <f t="shared" si="14396"/>
        <v>0</v>
      </c>
      <c r="BP2834" s="533">
        <f t="shared" si="14397"/>
        <v>0</v>
      </c>
      <c r="BQ2834" s="533">
        <f t="shared" si="14398"/>
        <v>0</v>
      </c>
      <c r="BR2834" s="533">
        <f t="shared" si="14399"/>
        <v>0</v>
      </c>
      <c r="BS2834" s="533">
        <f t="shared" si="14400"/>
        <v>0</v>
      </c>
      <c r="BT2834" s="533">
        <f>AT2834</f>
        <v>0</v>
      </c>
      <c r="BU2834" s="533">
        <f t="shared" si="14401"/>
        <v>0</v>
      </c>
      <c r="BV2834" s="533">
        <f t="shared" si="14402"/>
        <v>0</v>
      </c>
      <c r="BW2834" s="536">
        <f>SUM(BH2834,BK2834,BN2834,BQ2834,BT2834)</f>
        <v>0</v>
      </c>
      <c r="BX2834" s="536">
        <f t="shared" si="14403"/>
        <v>0</v>
      </c>
      <c r="BY2834" s="536">
        <f t="shared" si="14404"/>
        <v>0</v>
      </c>
      <c r="BZ2834" t="s">
        <v>74</v>
      </c>
      <c r="CA2834" s="553">
        <f>AZ2834</f>
        <v>0</v>
      </c>
      <c r="CB2834" s="553">
        <f t="shared" si="14405"/>
        <v>0</v>
      </c>
      <c r="CC2834" s="553">
        <f t="shared" si="14406"/>
        <v>0</v>
      </c>
      <c r="CD2834" s="553">
        <f>BC2834</f>
        <v>0</v>
      </c>
      <c r="CE2834" s="553">
        <f t="shared" si="14407"/>
        <v>0</v>
      </c>
      <c r="CF2834" s="553">
        <f t="shared" si="14408"/>
        <v>0</v>
      </c>
    </row>
    <row r="2835" spans="1:84">
      <c r="A2835" s="149"/>
      <c r="B2835" s="151"/>
      <c r="C2835" s="151"/>
      <c r="D2835" s="151"/>
      <c r="E2835" s="288"/>
      <c r="F2835" s="592"/>
      <c r="G2835" s="168"/>
      <c r="H2835" s="168"/>
      <c r="I2835" s="168"/>
      <c r="J2835" s="168"/>
      <c r="K2835" s="168"/>
      <c r="L2835" s="168"/>
      <c r="M2835" s="168"/>
      <c r="N2835" s="168"/>
      <c r="O2835" s="168"/>
      <c r="P2835" s="168"/>
      <c r="Q2835" s="168"/>
      <c r="R2835" s="168"/>
      <c r="S2835" s="502"/>
      <c r="T2835" s="168"/>
      <c r="U2835" s="168"/>
      <c r="V2835" s="168"/>
      <c r="W2835" s="168"/>
      <c r="X2835" s="168"/>
      <c r="Y2835" s="168"/>
      <c r="Z2835" s="168"/>
      <c r="AA2835" s="168"/>
      <c r="AB2835" s="168"/>
      <c r="AC2835" s="168"/>
      <c r="AD2835" s="168"/>
      <c r="AE2835" s="168"/>
      <c r="AF2835" s="502"/>
      <c r="AG2835" s="168"/>
      <c r="AH2835" s="168"/>
      <c r="AI2835" s="168"/>
      <c r="AJ2835" s="168"/>
      <c r="AK2835" s="168"/>
      <c r="AL2835" s="168"/>
      <c r="AM2835" s="168"/>
      <c r="AN2835" s="168"/>
      <c r="AO2835" s="168"/>
      <c r="AP2835" s="168"/>
      <c r="AQ2835" s="168"/>
      <c r="AR2835" s="168"/>
      <c r="AS2835" s="502"/>
      <c r="AT2835" s="168"/>
      <c r="AU2835" s="168"/>
      <c r="AV2835" s="168"/>
      <c r="AW2835" s="569"/>
      <c r="AX2835" s="569"/>
      <c r="AY2835" s="569"/>
      <c r="AZ2835" s="168"/>
      <c r="BA2835" s="168"/>
      <c r="BB2835" s="168"/>
      <c r="BC2835" s="168"/>
      <c r="BD2835" s="168"/>
      <c r="BE2835" s="168"/>
      <c r="BF2835" s="523"/>
    </row>
    <row r="2836" spans="1:84">
      <c r="A2836" s="149"/>
      <c r="B2836" s="151"/>
      <c r="C2836" s="151"/>
      <c r="D2836" s="151"/>
      <c r="E2836" s="374" t="s">
        <v>502</v>
      </c>
      <c r="F2836" s="592"/>
      <c r="G2836" s="159"/>
      <c r="H2836" s="159"/>
      <c r="I2836" s="275"/>
      <c r="J2836" s="159"/>
      <c r="K2836" s="159"/>
      <c r="L2836" s="275"/>
      <c r="M2836" s="159"/>
      <c r="N2836" s="159"/>
      <c r="O2836" s="275"/>
      <c r="P2836" s="159"/>
      <c r="Q2836" s="159"/>
      <c r="R2836" s="275"/>
      <c r="S2836" s="500"/>
      <c r="T2836" s="275"/>
      <c r="U2836" s="275"/>
      <c r="V2836" s="275"/>
      <c r="W2836" s="275"/>
      <c r="X2836" s="275"/>
      <c r="Y2836" s="275"/>
      <c r="Z2836" s="275"/>
      <c r="AA2836" s="275"/>
      <c r="AB2836" s="275"/>
      <c r="AC2836" s="275"/>
      <c r="AD2836" s="275"/>
      <c r="AE2836" s="275"/>
      <c r="AF2836" s="500"/>
      <c r="AG2836" s="275"/>
      <c r="AH2836" s="275"/>
      <c r="AI2836" s="275"/>
      <c r="AJ2836" s="275"/>
      <c r="AK2836" s="275"/>
      <c r="AL2836" s="275"/>
      <c r="AM2836" s="275"/>
      <c r="AN2836" s="275"/>
      <c r="AO2836" s="275"/>
      <c r="AP2836" s="275"/>
      <c r="AQ2836" s="275"/>
      <c r="AR2836" s="275"/>
      <c r="AS2836" s="500"/>
      <c r="AT2836" s="275"/>
      <c r="AU2836" s="275"/>
      <c r="AV2836" s="275"/>
      <c r="AW2836" s="567"/>
      <c r="AX2836" s="567"/>
      <c r="AY2836" s="567"/>
      <c r="AZ2836" s="159"/>
      <c r="BA2836" s="159"/>
      <c r="BB2836" s="275"/>
      <c r="BC2836" s="159"/>
      <c r="BD2836" s="159"/>
      <c r="BE2836" s="275"/>
      <c r="BF2836" s="521"/>
    </row>
    <row r="2837" spans="1:84">
      <c r="A2837" s="149"/>
      <c r="B2837" s="151"/>
      <c r="C2837" s="151"/>
      <c r="D2837" s="151"/>
      <c r="E2837" s="288" t="s">
        <v>77</v>
      </c>
      <c r="F2837" s="592">
        <v>30</v>
      </c>
      <c r="G2837" s="159"/>
      <c r="H2837" s="159"/>
      <c r="I2837" s="275">
        <f t="shared" ref="I2837:I2838" si="14409">SUM(G2837:H2837)</f>
        <v>0</v>
      </c>
      <c r="J2837" s="159"/>
      <c r="K2837" s="159"/>
      <c r="L2837" s="275">
        <f t="shared" ref="L2837:L2838" si="14410">SUM(J2837:K2837)</f>
        <v>0</v>
      </c>
      <c r="M2837" s="159"/>
      <c r="N2837" s="159"/>
      <c r="O2837" s="275">
        <f t="shared" ref="O2837:O2838" si="14411">SUM(M2837:N2837)</f>
        <v>0</v>
      </c>
      <c r="P2837" s="159"/>
      <c r="Q2837" s="159"/>
      <c r="R2837" s="275">
        <f t="shared" ref="R2837:R2838" si="14412">SUM(P2837:Q2837)</f>
        <v>0</v>
      </c>
      <c r="S2837" s="500"/>
      <c r="T2837" s="275"/>
      <c r="U2837" s="275"/>
      <c r="V2837" s="275">
        <f t="shared" ref="V2837:V2838" si="14413">SUM(T2837:U2837)</f>
        <v>0</v>
      </c>
      <c r="W2837" s="275"/>
      <c r="X2837" s="275"/>
      <c r="Y2837" s="275">
        <f t="shared" ref="Y2837:Y2838" si="14414">SUM(W2837:X2837)</f>
        <v>0</v>
      </c>
      <c r="Z2837" s="275"/>
      <c r="AA2837" s="275"/>
      <c r="AB2837" s="275">
        <f t="shared" ref="AB2837:AB2838" si="14415">SUM(Z2837:AA2837)</f>
        <v>0</v>
      </c>
      <c r="AC2837" s="275"/>
      <c r="AD2837" s="275"/>
      <c r="AE2837" s="275">
        <f t="shared" ref="AE2837:AE2838" si="14416">SUM(AC2837:AD2837)</f>
        <v>0</v>
      </c>
      <c r="AF2837" s="500"/>
      <c r="AG2837" s="275"/>
      <c r="AH2837" s="275"/>
      <c r="AI2837" s="275">
        <f t="shared" ref="AI2837:AI2838" si="14417">SUM(AG2837:AH2837)</f>
        <v>0</v>
      </c>
      <c r="AJ2837" s="275"/>
      <c r="AK2837" s="275"/>
      <c r="AL2837" s="275">
        <f t="shared" ref="AL2837:AL2838" si="14418">SUM(AJ2837:AK2837)</f>
        <v>0</v>
      </c>
      <c r="AM2837" s="275"/>
      <c r="AN2837" s="275"/>
      <c r="AO2837" s="275">
        <f t="shared" ref="AO2837:AO2838" si="14419">SUM(AM2837:AN2837)</f>
        <v>0</v>
      </c>
      <c r="AP2837" s="275"/>
      <c r="AQ2837" s="275"/>
      <c r="AR2837" s="275">
        <f t="shared" ref="AR2837:AR2838" si="14420">SUM(AP2837:AQ2837)</f>
        <v>0</v>
      </c>
      <c r="AS2837" s="500"/>
      <c r="AT2837" s="275"/>
      <c r="AU2837" s="275"/>
      <c r="AV2837" s="275">
        <f>SUM(AT2837:AU2837)</f>
        <v>0</v>
      </c>
      <c r="AW2837" s="567">
        <f t="shared" ref="AW2837:AW2838" si="14421">SUM(G2837,J2837,M2837,P2837,T2837,W2837,Z2837,AC2837,AG2837,AJ2837,AM2837,AP2837,AT2837)</f>
        <v>0</v>
      </c>
      <c r="AX2837" s="567">
        <f t="shared" ref="AX2837:AX2838" si="14422">SUM(H2837,K2837,N2837,Q2837,U2837,X2837,AA2837,AD2837,AH2837,AK2837,AN2837,AQ2837,AU2837)</f>
        <v>0</v>
      </c>
      <c r="AY2837" s="567">
        <f t="shared" ref="AY2837:AY2838" si="14423">SUM(I2837,L2837,O2837,R2837,V2837,Y2837,AB2837,AE2837,AI2837,AL2837,AO2837,AR2837,AV2837)</f>
        <v>0</v>
      </c>
      <c r="AZ2837" s="159"/>
      <c r="BA2837" s="159"/>
      <c r="BB2837" s="275">
        <f t="shared" ref="BB2837:BB2838" si="14424">SUM(AZ2837:BA2837)</f>
        <v>0</v>
      </c>
      <c r="BC2837" s="275"/>
      <c r="BD2837" s="275"/>
      <c r="BE2837" s="275">
        <f t="shared" ref="BE2837:BE2838" si="14425">SUM(BC2837:BD2837)</f>
        <v>0</v>
      </c>
      <c r="BF2837" s="521"/>
      <c r="BG2837" s="605">
        <f>SUM(F2837,S2837,AF2837,AS2837)</f>
        <v>30</v>
      </c>
      <c r="BH2837" s="533">
        <f>SUM(G2837,T2837,AG2837)</f>
        <v>0</v>
      </c>
      <c r="BI2837" s="533">
        <f t="shared" ref="BI2837:BI2838" si="14426">SUM(H2837,U2837,AH2837)</f>
        <v>0</v>
      </c>
      <c r="BJ2837" s="533">
        <f t="shared" ref="BJ2837:BJ2838" si="14427">SUM(I2837,V2837,AI2837)</f>
        <v>0</v>
      </c>
      <c r="BK2837" s="533">
        <f t="shared" ref="BK2837:BK2838" si="14428">SUM(J2837,W2837,AJ2837)</f>
        <v>0</v>
      </c>
      <c r="BL2837" s="533">
        <f t="shared" ref="BL2837:BL2838" si="14429">SUM(K2837,X2837,AK2837)</f>
        <v>0</v>
      </c>
      <c r="BM2837" s="533">
        <f t="shared" ref="BM2837:BM2838" si="14430">SUM(L2837,Y2837,AL2837)</f>
        <v>0</v>
      </c>
      <c r="BN2837" s="533">
        <f>SUM(M2837,Z2837,AM2837)</f>
        <v>0</v>
      </c>
      <c r="BO2837" s="533">
        <f t="shared" ref="BO2837:BO2838" si="14431">SUM(N2837,AA2837,AN2837)</f>
        <v>0</v>
      </c>
      <c r="BP2837" s="533">
        <f t="shared" ref="BP2837:BP2838" si="14432">SUM(O2837,AB2837,AO2837)</f>
        <v>0</v>
      </c>
      <c r="BQ2837" s="533">
        <f t="shared" ref="BQ2837:BQ2838" si="14433">SUM(P2837,AC2837,AP2837)</f>
        <v>0</v>
      </c>
      <c r="BR2837" s="533">
        <f t="shared" ref="BR2837:BR2838" si="14434">SUM(Q2837,AD2837,AQ2837)</f>
        <v>0</v>
      </c>
      <c r="BS2837" s="533">
        <f t="shared" ref="BS2837:BS2838" si="14435">SUM(R2837,AE2837,AR2837)</f>
        <v>0</v>
      </c>
      <c r="BT2837" s="533">
        <f>AT2837</f>
        <v>0</v>
      </c>
      <c r="BU2837" s="533">
        <f t="shared" ref="BU2837:BU2838" si="14436">AU2837</f>
        <v>0</v>
      </c>
      <c r="BV2837" s="533">
        <f t="shared" ref="BV2837:BV2838" si="14437">AV2837</f>
        <v>0</v>
      </c>
      <c r="BW2837" s="536">
        <f>SUM(BH2837,BK2837,BN2837,BQ2837,BT2837)</f>
        <v>0</v>
      </c>
      <c r="BX2837" s="536">
        <f t="shared" ref="BX2837:BX2838" si="14438">SUM(BI2837,BL2837,BO2837,BR2837,BU2837)</f>
        <v>0</v>
      </c>
      <c r="BY2837" s="536">
        <f t="shared" ref="BY2837:BY2838" si="14439">SUM(BJ2837,BM2837,BP2837,BS2837,BV2837)</f>
        <v>0</v>
      </c>
      <c r="BZ2837" t="s">
        <v>74</v>
      </c>
      <c r="CA2837" s="553">
        <f>AZ2837</f>
        <v>0</v>
      </c>
      <c r="CB2837" s="553">
        <f t="shared" ref="CB2837:CB2838" si="14440">BA2837</f>
        <v>0</v>
      </c>
      <c r="CC2837" s="553">
        <f t="shared" ref="CC2837:CC2838" si="14441">BB2837</f>
        <v>0</v>
      </c>
      <c r="CD2837" s="553">
        <f>BC2837</f>
        <v>0</v>
      </c>
      <c r="CE2837" s="553">
        <f t="shared" ref="CE2837:CE2838" si="14442">BD2837</f>
        <v>0</v>
      </c>
      <c r="CF2837" s="553">
        <f t="shared" ref="CF2837:CF2838" si="14443">BE2837</f>
        <v>0</v>
      </c>
    </row>
    <row r="2838" spans="1:84">
      <c r="A2838" s="149"/>
      <c r="B2838" s="151"/>
      <c r="C2838" s="151"/>
      <c r="D2838" s="151"/>
      <c r="E2838" s="288" t="s">
        <v>78</v>
      </c>
      <c r="F2838" s="592">
        <v>30</v>
      </c>
      <c r="G2838" s="159"/>
      <c r="H2838" s="159"/>
      <c r="I2838" s="275">
        <f t="shared" si="14409"/>
        <v>0</v>
      </c>
      <c r="J2838" s="159"/>
      <c r="K2838" s="159"/>
      <c r="L2838" s="275">
        <f t="shared" si="14410"/>
        <v>0</v>
      </c>
      <c r="M2838" s="159"/>
      <c r="N2838" s="159"/>
      <c r="O2838" s="275">
        <f t="shared" si="14411"/>
        <v>0</v>
      </c>
      <c r="P2838" s="159"/>
      <c r="Q2838" s="159"/>
      <c r="R2838" s="275">
        <f t="shared" si="14412"/>
        <v>0</v>
      </c>
      <c r="S2838" s="500"/>
      <c r="T2838" s="275"/>
      <c r="U2838" s="275"/>
      <c r="V2838" s="275">
        <f t="shared" si="14413"/>
        <v>0</v>
      </c>
      <c r="W2838" s="275"/>
      <c r="X2838" s="275"/>
      <c r="Y2838" s="275">
        <f t="shared" si="14414"/>
        <v>0</v>
      </c>
      <c r="Z2838" s="275"/>
      <c r="AA2838" s="275"/>
      <c r="AB2838" s="275">
        <f t="shared" si="14415"/>
        <v>0</v>
      </c>
      <c r="AC2838" s="275"/>
      <c r="AD2838" s="275"/>
      <c r="AE2838" s="275">
        <f t="shared" si="14416"/>
        <v>0</v>
      </c>
      <c r="AF2838" s="500"/>
      <c r="AG2838" s="275"/>
      <c r="AH2838" s="275"/>
      <c r="AI2838" s="275">
        <f t="shared" si="14417"/>
        <v>0</v>
      </c>
      <c r="AJ2838" s="275"/>
      <c r="AK2838" s="275"/>
      <c r="AL2838" s="275">
        <f t="shared" si="14418"/>
        <v>0</v>
      </c>
      <c r="AM2838" s="275"/>
      <c r="AN2838" s="275"/>
      <c r="AO2838" s="275">
        <f t="shared" si="14419"/>
        <v>0</v>
      </c>
      <c r="AP2838" s="275"/>
      <c r="AQ2838" s="275"/>
      <c r="AR2838" s="275">
        <f t="shared" si="14420"/>
        <v>0</v>
      </c>
      <c r="AS2838" s="500"/>
      <c r="AT2838" s="275"/>
      <c r="AU2838" s="275"/>
      <c r="AV2838" s="275">
        <f>SUM(AT2838:AU2838)</f>
        <v>0</v>
      </c>
      <c r="AW2838" s="567">
        <f t="shared" si="14421"/>
        <v>0</v>
      </c>
      <c r="AX2838" s="567">
        <f t="shared" si="14422"/>
        <v>0</v>
      </c>
      <c r="AY2838" s="567">
        <f t="shared" si="14423"/>
        <v>0</v>
      </c>
      <c r="AZ2838" s="159"/>
      <c r="BA2838" s="159"/>
      <c r="BB2838" s="275">
        <f t="shared" si="14424"/>
        <v>0</v>
      </c>
      <c r="BC2838" s="275"/>
      <c r="BD2838" s="275"/>
      <c r="BE2838" s="275">
        <f t="shared" si="14425"/>
        <v>0</v>
      </c>
      <c r="BF2838" s="521"/>
      <c r="BG2838" s="605">
        <f>SUM(F2838,S2838,AF2838,AS2838)</f>
        <v>30</v>
      </c>
      <c r="BH2838" s="533">
        <f>SUM(G2838,T2838,AG2838)</f>
        <v>0</v>
      </c>
      <c r="BI2838" s="533">
        <f t="shared" si="14426"/>
        <v>0</v>
      </c>
      <c r="BJ2838" s="533">
        <f t="shared" si="14427"/>
        <v>0</v>
      </c>
      <c r="BK2838" s="533">
        <f t="shared" si="14428"/>
        <v>0</v>
      </c>
      <c r="BL2838" s="533">
        <f t="shared" si="14429"/>
        <v>0</v>
      </c>
      <c r="BM2838" s="533">
        <f t="shared" si="14430"/>
        <v>0</v>
      </c>
      <c r="BN2838" s="533">
        <f>SUM(M2838,Z2838,AM2838)</f>
        <v>0</v>
      </c>
      <c r="BO2838" s="533">
        <f t="shared" si="14431"/>
        <v>0</v>
      </c>
      <c r="BP2838" s="533">
        <f t="shared" si="14432"/>
        <v>0</v>
      </c>
      <c r="BQ2838" s="533">
        <f t="shared" si="14433"/>
        <v>0</v>
      </c>
      <c r="BR2838" s="533">
        <f t="shared" si="14434"/>
        <v>0</v>
      </c>
      <c r="BS2838" s="533">
        <f t="shared" si="14435"/>
        <v>0</v>
      </c>
      <c r="BT2838" s="533">
        <f>AT2838</f>
        <v>0</v>
      </c>
      <c r="BU2838" s="533">
        <f t="shared" si="14436"/>
        <v>0</v>
      </c>
      <c r="BV2838" s="533">
        <f t="shared" si="14437"/>
        <v>0</v>
      </c>
      <c r="BW2838" s="536">
        <f>SUM(BH2838,BK2838,BN2838,BQ2838,BT2838)</f>
        <v>0</v>
      </c>
      <c r="BX2838" s="536">
        <f t="shared" si="14438"/>
        <v>0</v>
      </c>
      <c r="BY2838" s="536">
        <f t="shared" si="14439"/>
        <v>0</v>
      </c>
      <c r="BZ2838" t="s">
        <v>74</v>
      </c>
      <c r="CA2838" s="553">
        <f>AZ2838</f>
        <v>0</v>
      </c>
      <c r="CB2838" s="553">
        <f t="shared" si="14440"/>
        <v>0</v>
      </c>
      <c r="CC2838" s="553">
        <f t="shared" si="14441"/>
        <v>0</v>
      </c>
      <c r="CD2838" s="553">
        <f>BC2838</f>
        <v>0</v>
      </c>
      <c r="CE2838" s="553">
        <f t="shared" si="14442"/>
        <v>0</v>
      </c>
      <c r="CF2838" s="553">
        <f t="shared" si="14443"/>
        <v>0</v>
      </c>
    </row>
    <row r="2839" spans="1:84">
      <c r="A2839" s="149"/>
      <c r="B2839" s="151"/>
      <c r="C2839" s="151"/>
      <c r="D2839" s="151"/>
      <c r="E2839" s="288"/>
      <c r="F2839" s="592"/>
      <c r="G2839" s="168"/>
      <c r="H2839" s="168"/>
      <c r="I2839" s="168"/>
      <c r="J2839" s="168"/>
      <c r="K2839" s="168"/>
      <c r="L2839" s="168"/>
      <c r="M2839" s="168"/>
      <c r="N2839" s="168"/>
      <c r="O2839" s="168"/>
      <c r="P2839" s="168"/>
      <c r="Q2839" s="168"/>
      <c r="R2839" s="168"/>
      <c r="S2839" s="502"/>
      <c r="T2839" s="168"/>
      <c r="U2839" s="168"/>
      <c r="V2839" s="168"/>
      <c r="W2839" s="168"/>
      <c r="X2839" s="168"/>
      <c r="Y2839" s="168"/>
      <c r="Z2839" s="168"/>
      <c r="AA2839" s="168"/>
      <c r="AB2839" s="168"/>
      <c r="AC2839" s="168"/>
      <c r="AD2839" s="168"/>
      <c r="AE2839" s="168"/>
      <c r="AF2839" s="502"/>
      <c r="AG2839" s="168"/>
      <c r="AH2839" s="168"/>
      <c r="AI2839" s="168"/>
      <c r="AJ2839" s="168"/>
      <c r="AK2839" s="168"/>
      <c r="AL2839" s="168"/>
      <c r="AM2839" s="168"/>
      <c r="AN2839" s="168"/>
      <c r="AO2839" s="168"/>
      <c r="AP2839" s="168"/>
      <c r="AQ2839" s="168"/>
      <c r="AR2839" s="168"/>
      <c r="AS2839" s="502"/>
      <c r="AT2839" s="168"/>
      <c r="AU2839" s="168"/>
      <c r="AV2839" s="168"/>
      <c r="AW2839" s="569"/>
      <c r="AX2839" s="569"/>
      <c r="AY2839" s="569"/>
      <c r="AZ2839" s="168"/>
      <c r="BA2839" s="168"/>
      <c r="BB2839" s="168"/>
      <c r="BC2839" s="168"/>
      <c r="BD2839" s="168"/>
      <c r="BE2839" s="168"/>
      <c r="BF2839" s="523"/>
    </row>
    <row r="2840" spans="1:84">
      <c r="A2840" s="149"/>
      <c r="B2840" s="151"/>
      <c r="C2840" s="151"/>
      <c r="D2840" s="151"/>
      <c r="E2840" s="374" t="s">
        <v>732</v>
      </c>
      <c r="F2840" s="592"/>
      <c r="G2840" s="159"/>
      <c r="H2840" s="159"/>
      <c r="I2840" s="275"/>
      <c r="J2840" s="159"/>
      <c r="K2840" s="159"/>
      <c r="L2840" s="275"/>
      <c r="M2840" s="159"/>
      <c r="N2840" s="159"/>
      <c r="O2840" s="275"/>
      <c r="P2840" s="159"/>
      <c r="Q2840" s="159"/>
      <c r="R2840" s="275"/>
      <c r="S2840" s="500"/>
      <c r="T2840" s="275"/>
      <c r="U2840" s="275"/>
      <c r="V2840" s="275"/>
      <c r="W2840" s="275"/>
      <c r="X2840" s="275"/>
      <c r="Y2840" s="275"/>
      <c r="Z2840" s="275"/>
      <c r="AA2840" s="275"/>
      <c r="AB2840" s="275"/>
      <c r="AC2840" s="275"/>
      <c r="AD2840" s="275"/>
      <c r="AE2840" s="275"/>
      <c r="AF2840" s="500"/>
      <c r="AG2840" s="275"/>
      <c r="AH2840" s="275"/>
      <c r="AI2840" s="275"/>
      <c r="AJ2840" s="275"/>
      <c r="AK2840" s="275"/>
      <c r="AL2840" s="275"/>
      <c r="AM2840" s="275"/>
      <c r="AN2840" s="275"/>
      <c r="AO2840" s="275"/>
      <c r="AP2840" s="275"/>
      <c r="AQ2840" s="275"/>
      <c r="AR2840" s="275"/>
      <c r="AS2840" s="500"/>
      <c r="AT2840" s="275"/>
      <c r="AU2840" s="275"/>
      <c r="AV2840" s="275"/>
      <c r="AW2840" s="567"/>
      <c r="AX2840" s="567"/>
      <c r="AY2840" s="567"/>
      <c r="AZ2840" s="159"/>
      <c r="BA2840" s="159"/>
      <c r="BB2840" s="275"/>
      <c r="BC2840" s="159"/>
      <c r="BD2840" s="159"/>
      <c r="BE2840" s="275"/>
      <c r="BF2840" s="521"/>
    </row>
    <row r="2841" spans="1:84">
      <c r="A2841" s="149" t="s">
        <v>74</v>
      </c>
      <c r="B2841" s="151"/>
      <c r="C2841" s="151"/>
      <c r="D2841" s="151"/>
      <c r="E2841" s="288" t="s">
        <v>77</v>
      </c>
      <c r="F2841" s="592">
        <v>30</v>
      </c>
      <c r="G2841" s="159"/>
      <c r="H2841" s="159"/>
      <c r="I2841" s="275">
        <f t="shared" ref="I2841:I2842" si="14444">SUM(G2841:H2841)</f>
        <v>0</v>
      </c>
      <c r="J2841" s="159"/>
      <c r="K2841" s="159"/>
      <c r="L2841" s="275">
        <f t="shared" ref="L2841:L2842" si="14445">SUM(J2841:K2841)</f>
        <v>0</v>
      </c>
      <c r="M2841" s="159"/>
      <c r="N2841" s="159"/>
      <c r="O2841" s="275">
        <f t="shared" ref="O2841:O2842" si="14446">SUM(M2841:N2841)</f>
        <v>0</v>
      </c>
      <c r="P2841" s="159"/>
      <c r="Q2841" s="159"/>
      <c r="R2841" s="275">
        <f t="shared" ref="R2841:R2842" si="14447">SUM(P2841:Q2841)</f>
        <v>0</v>
      </c>
      <c r="S2841" s="500"/>
      <c r="T2841" s="275"/>
      <c r="U2841" s="275"/>
      <c r="V2841" s="275">
        <f t="shared" ref="V2841:V2842" si="14448">SUM(T2841:U2841)</f>
        <v>0</v>
      </c>
      <c r="W2841" s="275"/>
      <c r="X2841" s="275"/>
      <c r="Y2841" s="275">
        <f t="shared" ref="Y2841:Y2842" si="14449">SUM(W2841:X2841)</f>
        <v>0</v>
      </c>
      <c r="Z2841" s="275"/>
      <c r="AA2841" s="275"/>
      <c r="AB2841" s="275">
        <f t="shared" ref="AB2841:AB2842" si="14450">SUM(Z2841:AA2841)</f>
        <v>0</v>
      </c>
      <c r="AC2841" s="275"/>
      <c r="AD2841" s="275"/>
      <c r="AE2841" s="275">
        <f t="shared" ref="AE2841:AE2842" si="14451">SUM(AC2841:AD2841)</f>
        <v>0</v>
      </c>
      <c r="AF2841" s="500"/>
      <c r="AG2841" s="275"/>
      <c r="AH2841" s="275"/>
      <c r="AI2841" s="275">
        <f t="shared" ref="AI2841:AI2842" si="14452">SUM(AG2841:AH2841)</f>
        <v>0</v>
      </c>
      <c r="AJ2841" s="275"/>
      <c r="AK2841" s="275"/>
      <c r="AL2841" s="275">
        <f t="shared" ref="AL2841:AL2842" si="14453">SUM(AJ2841:AK2841)</f>
        <v>0</v>
      </c>
      <c r="AM2841" s="275"/>
      <c r="AN2841" s="275"/>
      <c r="AO2841" s="275">
        <f t="shared" ref="AO2841:AO2842" si="14454">SUM(AM2841:AN2841)</f>
        <v>0</v>
      </c>
      <c r="AP2841" s="275"/>
      <c r="AQ2841" s="275"/>
      <c r="AR2841" s="275">
        <f t="shared" ref="AR2841:AR2842" si="14455">SUM(AP2841:AQ2841)</f>
        <v>0</v>
      </c>
      <c r="AS2841" s="500"/>
      <c r="AT2841" s="275"/>
      <c r="AU2841" s="275"/>
      <c r="AV2841" s="275">
        <f>SUM(AT2841:AU2841)</f>
        <v>0</v>
      </c>
      <c r="AW2841" s="567">
        <f t="shared" ref="AW2841:AW2842" si="14456">SUM(G2841,J2841,M2841,P2841,T2841,W2841,Z2841,AC2841,AG2841,AJ2841,AM2841,AP2841,AT2841)</f>
        <v>0</v>
      </c>
      <c r="AX2841" s="567">
        <f t="shared" ref="AX2841:AX2842" si="14457">SUM(H2841,K2841,N2841,Q2841,U2841,X2841,AA2841,AD2841,AH2841,AK2841,AN2841,AQ2841,AU2841)</f>
        <v>0</v>
      </c>
      <c r="AY2841" s="567">
        <f t="shared" ref="AY2841:AY2842" si="14458">SUM(I2841,L2841,O2841,R2841,V2841,Y2841,AB2841,AE2841,AI2841,AL2841,AO2841,AR2841,AV2841)</f>
        <v>0</v>
      </c>
      <c r="AZ2841" s="159"/>
      <c r="BA2841" s="159"/>
      <c r="BB2841" s="275">
        <f t="shared" ref="BB2841:BB2842" si="14459">SUM(AZ2841:BA2841)</f>
        <v>0</v>
      </c>
      <c r="BC2841" s="275"/>
      <c r="BD2841" s="275"/>
      <c r="BE2841" s="275">
        <f t="shared" ref="BE2841:BE2842" si="14460">SUM(BC2841:BD2841)</f>
        <v>0</v>
      </c>
      <c r="BF2841" s="521"/>
      <c r="BG2841" s="605">
        <f>SUM(F2841,S2841,AF2841,AS2841)</f>
        <v>30</v>
      </c>
      <c r="BH2841" s="533">
        <f>SUM(G2841,T2841,AG2841)</f>
        <v>0</v>
      </c>
      <c r="BI2841" s="533">
        <f t="shared" ref="BI2841:BI2842" si="14461">SUM(H2841,U2841,AH2841)</f>
        <v>0</v>
      </c>
      <c r="BJ2841" s="533">
        <f t="shared" ref="BJ2841:BJ2842" si="14462">SUM(I2841,V2841,AI2841)</f>
        <v>0</v>
      </c>
      <c r="BK2841" s="533">
        <f t="shared" ref="BK2841:BK2842" si="14463">SUM(J2841,W2841,AJ2841)</f>
        <v>0</v>
      </c>
      <c r="BL2841" s="533">
        <f t="shared" ref="BL2841:BL2842" si="14464">SUM(K2841,X2841,AK2841)</f>
        <v>0</v>
      </c>
      <c r="BM2841" s="533">
        <f t="shared" ref="BM2841:BM2842" si="14465">SUM(L2841,Y2841,AL2841)</f>
        <v>0</v>
      </c>
      <c r="BN2841" s="533">
        <f>SUM(M2841,Z2841,AM2841)</f>
        <v>0</v>
      </c>
      <c r="BO2841" s="533">
        <f t="shared" ref="BO2841:BO2842" si="14466">SUM(N2841,AA2841,AN2841)</f>
        <v>0</v>
      </c>
      <c r="BP2841" s="533">
        <f t="shared" ref="BP2841:BP2842" si="14467">SUM(O2841,AB2841,AO2841)</f>
        <v>0</v>
      </c>
      <c r="BQ2841" s="533">
        <f t="shared" ref="BQ2841:BQ2842" si="14468">SUM(P2841,AC2841,AP2841)</f>
        <v>0</v>
      </c>
      <c r="BR2841" s="533">
        <f t="shared" ref="BR2841:BR2842" si="14469">SUM(Q2841,AD2841,AQ2841)</f>
        <v>0</v>
      </c>
      <c r="BS2841" s="533">
        <f t="shared" ref="BS2841:BS2842" si="14470">SUM(R2841,AE2841,AR2841)</f>
        <v>0</v>
      </c>
      <c r="BT2841" s="533">
        <f>AT2841</f>
        <v>0</v>
      </c>
      <c r="BU2841" s="533">
        <f t="shared" ref="BU2841:BU2842" si="14471">AU2841</f>
        <v>0</v>
      </c>
      <c r="BV2841" s="533">
        <f t="shared" ref="BV2841:BV2842" si="14472">AV2841</f>
        <v>0</v>
      </c>
      <c r="BW2841" s="536">
        <f>SUM(BH2841,BK2841,BN2841,BQ2841,BT2841)</f>
        <v>0</v>
      </c>
      <c r="BX2841" s="536">
        <f t="shared" ref="BX2841:BX2842" si="14473">SUM(BI2841,BL2841,BO2841,BR2841,BU2841)</f>
        <v>0</v>
      </c>
      <c r="BY2841" s="536">
        <f t="shared" ref="BY2841:BY2842" si="14474">SUM(BJ2841,BM2841,BP2841,BS2841,BV2841)</f>
        <v>0</v>
      </c>
      <c r="BZ2841" t="s">
        <v>74</v>
      </c>
      <c r="CA2841" s="553">
        <f>AZ2841</f>
        <v>0</v>
      </c>
      <c r="CB2841" s="553">
        <f t="shared" ref="CB2841:CB2842" si="14475">BA2841</f>
        <v>0</v>
      </c>
      <c r="CC2841" s="553">
        <f t="shared" ref="CC2841:CC2842" si="14476">BB2841</f>
        <v>0</v>
      </c>
      <c r="CD2841" s="553">
        <f>BC2841</f>
        <v>0</v>
      </c>
      <c r="CE2841" s="553">
        <f t="shared" ref="CE2841:CE2842" si="14477">BD2841</f>
        <v>0</v>
      </c>
      <c r="CF2841" s="553">
        <f t="shared" ref="CF2841:CF2842" si="14478">BE2841</f>
        <v>0</v>
      </c>
    </row>
    <row r="2842" spans="1:84">
      <c r="A2842" s="149"/>
      <c r="B2842" s="151"/>
      <c r="C2842" s="151"/>
      <c r="D2842" s="151"/>
      <c r="E2842" s="288" t="s">
        <v>78</v>
      </c>
      <c r="F2842" s="592">
        <v>30</v>
      </c>
      <c r="G2842" s="159"/>
      <c r="H2842" s="159"/>
      <c r="I2842" s="275">
        <f t="shared" si="14444"/>
        <v>0</v>
      </c>
      <c r="J2842" s="159"/>
      <c r="K2842" s="159"/>
      <c r="L2842" s="275">
        <f t="shared" si="14445"/>
        <v>0</v>
      </c>
      <c r="M2842" s="159"/>
      <c r="N2842" s="159"/>
      <c r="O2842" s="275">
        <f t="shared" si="14446"/>
        <v>0</v>
      </c>
      <c r="P2842" s="159"/>
      <c r="Q2842" s="159"/>
      <c r="R2842" s="275">
        <f t="shared" si="14447"/>
        <v>0</v>
      </c>
      <c r="S2842" s="500"/>
      <c r="T2842" s="275"/>
      <c r="U2842" s="275"/>
      <c r="V2842" s="275">
        <f t="shared" si="14448"/>
        <v>0</v>
      </c>
      <c r="W2842" s="275"/>
      <c r="X2842" s="275"/>
      <c r="Y2842" s="275">
        <f t="shared" si="14449"/>
        <v>0</v>
      </c>
      <c r="Z2842" s="275"/>
      <c r="AA2842" s="275"/>
      <c r="AB2842" s="275">
        <f t="shared" si="14450"/>
        <v>0</v>
      </c>
      <c r="AC2842" s="275"/>
      <c r="AD2842" s="275"/>
      <c r="AE2842" s="275">
        <f t="shared" si="14451"/>
        <v>0</v>
      </c>
      <c r="AF2842" s="500"/>
      <c r="AG2842" s="275"/>
      <c r="AH2842" s="275"/>
      <c r="AI2842" s="275">
        <f t="shared" si="14452"/>
        <v>0</v>
      </c>
      <c r="AJ2842" s="275"/>
      <c r="AK2842" s="275"/>
      <c r="AL2842" s="275">
        <f t="shared" si="14453"/>
        <v>0</v>
      </c>
      <c r="AM2842" s="275"/>
      <c r="AN2842" s="275"/>
      <c r="AO2842" s="275">
        <f t="shared" si="14454"/>
        <v>0</v>
      </c>
      <c r="AP2842" s="275"/>
      <c r="AQ2842" s="275"/>
      <c r="AR2842" s="275">
        <f t="shared" si="14455"/>
        <v>0</v>
      </c>
      <c r="AS2842" s="500"/>
      <c r="AT2842" s="275"/>
      <c r="AU2842" s="275"/>
      <c r="AV2842" s="275">
        <f>SUM(AT2842:AU2842)</f>
        <v>0</v>
      </c>
      <c r="AW2842" s="567">
        <f t="shared" si="14456"/>
        <v>0</v>
      </c>
      <c r="AX2842" s="567">
        <f t="shared" si="14457"/>
        <v>0</v>
      </c>
      <c r="AY2842" s="567">
        <f t="shared" si="14458"/>
        <v>0</v>
      </c>
      <c r="AZ2842" s="159"/>
      <c r="BA2842" s="159"/>
      <c r="BB2842" s="275">
        <f t="shared" si="14459"/>
        <v>0</v>
      </c>
      <c r="BC2842" s="275"/>
      <c r="BD2842" s="275"/>
      <c r="BE2842" s="275">
        <f t="shared" si="14460"/>
        <v>0</v>
      </c>
      <c r="BF2842" s="521"/>
      <c r="BG2842" s="605">
        <f>SUM(F2842,S2842,AF2842,AS2842)</f>
        <v>30</v>
      </c>
      <c r="BH2842" s="533">
        <f>SUM(G2842,T2842,AG2842)</f>
        <v>0</v>
      </c>
      <c r="BI2842" s="533">
        <f t="shared" si="14461"/>
        <v>0</v>
      </c>
      <c r="BJ2842" s="533">
        <f t="shared" si="14462"/>
        <v>0</v>
      </c>
      <c r="BK2842" s="533">
        <f t="shared" si="14463"/>
        <v>0</v>
      </c>
      <c r="BL2842" s="533">
        <f t="shared" si="14464"/>
        <v>0</v>
      </c>
      <c r="BM2842" s="533">
        <f t="shared" si="14465"/>
        <v>0</v>
      </c>
      <c r="BN2842" s="533">
        <f>SUM(M2842,Z2842,AM2842)</f>
        <v>0</v>
      </c>
      <c r="BO2842" s="533">
        <f t="shared" si="14466"/>
        <v>0</v>
      </c>
      <c r="BP2842" s="533">
        <f t="shared" si="14467"/>
        <v>0</v>
      </c>
      <c r="BQ2842" s="533">
        <f t="shared" si="14468"/>
        <v>0</v>
      </c>
      <c r="BR2842" s="533">
        <f t="shared" si="14469"/>
        <v>0</v>
      </c>
      <c r="BS2842" s="533">
        <f t="shared" si="14470"/>
        <v>0</v>
      </c>
      <c r="BT2842" s="533">
        <f>AT2842</f>
        <v>0</v>
      </c>
      <c r="BU2842" s="533">
        <f t="shared" si="14471"/>
        <v>0</v>
      </c>
      <c r="BV2842" s="533">
        <f t="shared" si="14472"/>
        <v>0</v>
      </c>
      <c r="BW2842" s="536">
        <f>SUM(BH2842,BK2842,BN2842,BQ2842,BT2842)</f>
        <v>0</v>
      </c>
      <c r="BX2842" s="536">
        <f t="shared" si="14473"/>
        <v>0</v>
      </c>
      <c r="BY2842" s="536">
        <f t="shared" si="14474"/>
        <v>0</v>
      </c>
      <c r="BZ2842" t="s">
        <v>74</v>
      </c>
      <c r="CA2842" s="553">
        <f>AZ2842</f>
        <v>0</v>
      </c>
      <c r="CB2842" s="553">
        <f t="shared" si="14475"/>
        <v>0</v>
      </c>
      <c r="CC2842" s="553">
        <f t="shared" si="14476"/>
        <v>0</v>
      </c>
      <c r="CD2842" s="553">
        <f>BC2842</f>
        <v>0</v>
      </c>
      <c r="CE2842" s="553">
        <f t="shared" si="14477"/>
        <v>0</v>
      </c>
      <c r="CF2842" s="553">
        <f t="shared" si="14478"/>
        <v>0</v>
      </c>
    </row>
    <row r="2843" spans="1:84">
      <c r="A2843" s="149"/>
      <c r="B2843" s="151"/>
      <c r="C2843" s="151"/>
      <c r="D2843" s="151"/>
      <c r="E2843" s="288"/>
      <c r="F2843" s="592"/>
      <c r="G2843" s="168"/>
      <c r="H2843" s="168"/>
      <c r="I2843" s="168"/>
      <c r="J2843" s="168"/>
      <c r="K2843" s="168"/>
      <c r="L2843" s="168"/>
      <c r="M2843" s="168"/>
      <c r="N2843" s="168"/>
      <c r="O2843" s="168"/>
      <c r="P2843" s="168"/>
      <c r="Q2843" s="168"/>
      <c r="R2843" s="168"/>
      <c r="S2843" s="502"/>
      <c r="T2843" s="168"/>
      <c r="U2843" s="168"/>
      <c r="V2843" s="168"/>
      <c r="W2843" s="168"/>
      <c r="X2843" s="168"/>
      <c r="Y2843" s="168"/>
      <c r="Z2843" s="168"/>
      <c r="AA2843" s="168"/>
      <c r="AB2843" s="168"/>
      <c r="AC2843" s="168"/>
      <c r="AD2843" s="168"/>
      <c r="AE2843" s="168"/>
      <c r="AF2843" s="502"/>
      <c r="AG2843" s="168"/>
      <c r="AH2843" s="168"/>
      <c r="AI2843" s="168"/>
      <c r="AJ2843" s="168"/>
      <c r="AK2843" s="168"/>
      <c r="AL2843" s="168"/>
      <c r="AM2843" s="168"/>
      <c r="AN2843" s="168"/>
      <c r="AO2843" s="168"/>
      <c r="AP2843" s="168"/>
      <c r="AQ2843" s="168"/>
      <c r="AR2843" s="168"/>
      <c r="AS2843" s="502"/>
      <c r="AT2843" s="168"/>
      <c r="AU2843" s="168"/>
      <c r="AV2843" s="168"/>
      <c r="AW2843" s="569"/>
      <c r="AX2843" s="569"/>
      <c r="AY2843" s="569"/>
      <c r="AZ2843" s="168"/>
      <c r="BA2843" s="168"/>
      <c r="BB2843" s="168"/>
      <c r="BC2843" s="168"/>
      <c r="BD2843" s="168"/>
      <c r="BE2843" s="168"/>
      <c r="BF2843" s="523"/>
    </row>
    <row r="2844" spans="1:84">
      <c r="A2844" s="149"/>
      <c r="B2844" s="151"/>
      <c r="C2844" s="151"/>
      <c r="D2844" s="151"/>
      <c r="E2844" s="374" t="s">
        <v>733</v>
      </c>
      <c r="F2844" s="592"/>
      <c r="G2844" s="159"/>
      <c r="H2844" s="159"/>
      <c r="I2844" s="275"/>
      <c r="J2844" s="159"/>
      <c r="K2844" s="159"/>
      <c r="L2844" s="275"/>
      <c r="M2844" s="159"/>
      <c r="N2844" s="159"/>
      <c r="O2844" s="275"/>
      <c r="P2844" s="159"/>
      <c r="Q2844" s="159"/>
      <c r="R2844" s="275"/>
      <c r="S2844" s="500"/>
      <c r="T2844" s="275"/>
      <c r="U2844" s="275"/>
      <c r="V2844" s="275"/>
      <c r="W2844" s="275"/>
      <c r="X2844" s="275"/>
      <c r="Y2844" s="275"/>
      <c r="Z2844" s="275"/>
      <c r="AA2844" s="275"/>
      <c r="AB2844" s="275"/>
      <c r="AC2844" s="275"/>
      <c r="AD2844" s="275"/>
      <c r="AE2844" s="275"/>
      <c r="AF2844" s="500"/>
      <c r="AG2844" s="275"/>
      <c r="AH2844" s="275"/>
      <c r="AI2844" s="275"/>
      <c r="AJ2844" s="275"/>
      <c r="AK2844" s="275"/>
      <c r="AL2844" s="275"/>
      <c r="AM2844" s="275"/>
      <c r="AN2844" s="275"/>
      <c r="AO2844" s="275"/>
      <c r="AP2844" s="275"/>
      <c r="AQ2844" s="275"/>
      <c r="AR2844" s="275"/>
      <c r="AS2844" s="500"/>
      <c r="AT2844" s="275"/>
      <c r="AU2844" s="275"/>
      <c r="AV2844" s="275"/>
      <c r="AW2844" s="567"/>
      <c r="AX2844" s="567"/>
      <c r="AY2844" s="567"/>
      <c r="AZ2844" s="159"/>
      <c r="BA2844" s="159"/>
      <c r="BB2844" s="275"/>
      <c r="BC2844" s="159"/>
      <c r="BD2844" s="159"/>
      <c r="BE2844" s="275"/>
      <c r="BF2844" s="521"/>
    </row>
    <row r="2845" spans="1:84">
      <c r="A2845" s="149"/>
      <c r="B2845" s="151"/>
      <c r="C2845" s="151"/>
      <c r="D2845" s="151"/>
      <c r="E2845" s="288" t="s">
        <v>77</v>
      </c>
      <c r="F2845" s="592">
        <v>30</v>
      </c>
      <c r="G2845" s="159"/>
      <c r="H2845" s="159"/>
      <c r="I2845" s="275">
        <f t="shared" ref="I2845:I2846" si="14479">SUM(G2845:H2845)</f>
        <v>0</v>
      </c>
      <c r="J2845" s="159"/>
      <c r="K2845" s="159"/>
      <c r="L2845" s="275">
        <f t="shared" ref="L2845:L2846" si="14480">SUM(J2845:K2845)</f>
        <v>0</v>
      </c>
      <c r="M2845" s="159"/>
      <c r="N2845" s="159"/>
      <c r="O2845" s="275">
        <f t="shared" ref="O2845:O2846" si="14481">SUM(M2845:N2845)</f>
        <v>0</v>
      </c>
      <c r="P2845" s="159"/>
      <c r="Q2845" s="159"/>
      <c r="R2845" s="275">
        <f t="shared" ref="R2845:R2846" si="14482">SUM(P2845:Q2845)</f>
        <v>0</v>
      </c>
      <c r="S2845" s="500"/>
      <c r="T2845" s="275"/>
      <c r="U2845" s="275"/>
      <c r="V2845" s="275">
        <f t="shared" ref="V2845:V2846" si="14483">SUM(T2845:U2845)</f>
        <v>0</v>
      </c>
      <c r="W2845" s="275"/>
      <c r="X2845" s="275"/>
      <c r="Y2845" s="275">
        <f t="shared" ref="Y2845:Y2846" si="14484">SUM(W2845:X2845)</f>
        <v>0</v>
      </c>
      <c r="Z2845" s="275"/>
      <c r="AA2845" s="275"/>
      <c r="AB2845" s="275">
        <f t="shared" ref="AB2845:AB2846" si="14485">SUM(Z2845:AA2845)</f>
        <v>0</v>
      </c>
      <c r="AC2845" s="275"/>
      <c r="AD2845" s="275"/>
      <c r="AE2845" s="275">
        <f t="shared" ref="AE2845:AE2846" si="14486">SUM(AC2845:AD2845)</f>
        <v>0</v>
      </c>
      <c r="AF2845" s="500"/>
      <c r="AG2845" s="275"/>
      <c r="AH2845" s="275"/>
      <c r="AI2845" s="275">
        <f t="shared" ref="AI2845:AI2846" si="14487">SUM(AG2845:AH2845)</f>
        <v>0</v>
      </c>
      <c r="AJ2845" s="275"/>
      <c r="AK2845" s="275"/>
      <c r="AL2845" s="275">
        <f t="shared" ref="AL2845:AL2846" si="14488">SUM(AJ2845:AK2845)</f>
        <v>0</v>
      </c>
      <c r="AM2845" s="275"/>
      <c r="AN2845" s="275"/>
      <c r="AO2845" s="275">
        <f t="shared" ref="AO2845:AO2846" si="14489">SUM(AM2845:AN2845)</f>
        <v>0</v>
      </c>
      <c r="AP2845" s="275"/>
      <c r="AQ2845" s="275"/>
      <c r="AR2845" s="275">
        <f t="shared" ref="AR2845:AR2846" si="14490">SUM(AP2845:AQ2845)</f>
        <v>0</v>
      </c>
      <c r="AS2845" s="500"/>
      <c r="AT2845" s="275"/>
      <c r="AU2845" s="275"/>
      <c r="AV2845" s="275">
        <f>SUM(AT2845:AU2845)</f>
        <v>0</v>
      </c>
      <c r="AW2845" s="567">
        <f t="shared" ref="AW2845:AW2846" si="14491">SUM(G2845,J2845,M2845,P2845,T2845,W2845,Z2845,AC2845,AG2845,AJ2845,AM2845,AP2845,AT2845)</f>
        <v>0</v>
      </c>
      <c r="AX2845" s="567">
        <f t="shared" ref="AX2845:AX2846" si="14492">SUM(H2845,K2845,N2845,Q2845,U2845,X2845,AA2845,AD2845,AH2845,AK2845,AN2845,AQ2845,AU2845)</f>
        <v>0</v>
      </c>
      <c r="AY2845" s="567">
        <f t="shared" ref="AY2845:AY2846" si="14493">SUM(I2845,L2845,O2845,R2845,V2845,Y2845,AB2845,AE2845,AI2845,AL2845,AO2845,AR2845,AV2845)</f>
        <v>0</v>
      </c>
      <c r="AZ2845" s="159"/>
      <c r="BA2845" s="159"/>
      <c r="BB2845" s="275">
        <f t="shared" ref="BB2845:BB2846" si="14494">SUM(AZ2845:BA2845)</f>
        <v>0</v>
      </c>
      <c r="BC2845" s="275"/>
      <c r="BD2845" s="275"/>
      <c r="BE2845" s="275">
        <f t="shared" ref="BE2845:BE2846" si="14495">SUM(BC2845:BD2845)</f>
        <v>0</v>
      </c>
      <c r="BF2845" s="521"/>
      <c r="BG2845" s="605">
        <f>SUM(F2845,S2845,AF2845,AS2845)</f>
        <v>30</v>
      </c>
      <c r="BH2845" s="533">
        <f>SUM(G2845,T2845,AG2845)</f>
        <v>0</v>
      </c>
      <c r="BI2845" s="533">
        <f t="shared" ref="BI2845:BI2846" si="14496">SUM(H2845,U2845,AH2845)</f>
        <v>0</v>
      </c>
      <c r="BJ2845" s="533">
        <f t="shared" ref="BJ2845:BJ2846" si="14497">SUM(I2845,V2845,AI2845)</f>
        <v>0</v>
      </c>
      <c r="BK2845" s="533">
        <f t="shared" ref="BK2845:BK2846" si="14498">SUM(J2845,W2845,AJ2845)</f>
        <v>0</v>
      </c>
      <c r="BL2845" s="533">
        <f t="shared" ref="BL2845:BL2846" si="14499">SUM(K2845,X2845,AK2845)</f>
        <v>0</v>
      </c>
      <c r="BM2845" s="533">
        <f t="shared" ref="BM2845:BM2846" si="14500">SUM(L2845,Y2845,AL2845)</f>
        <v>0</v>
      </c>
      <c r="BN2845" s="533">
        <f>SUM(M2845,Z2845,AM2845)</f>
        <v>0</v>
      </c>
      <c r="BO2845" s="533">
        <f t="shared" ref="BO2845:BO2846" si="14501">SUM(N2845,AA2845,AN2845)</f>
        <v>0</v>
      </c>
      <c r="BP2845" s="533">
        <f t="shared" ref="BP2845:BP2846" si="14502">SUM(O2845,AB2845,AO2845)</f>
        <v>0</v>
      </c>
      <c r="BQ2845" s="533">
        <f t="shared" ref="BQ2845:BQ2846" si="14503">SUM(P2845,AC2845,AP2845)</f>
        <v>0</v>
      </c>
      <c r="BR2845" s="533">
        <f t="shared" ref="BR2845:BR2846" si="14504">SUM(Q2845,AD2845,AQ2845)</f>
        <v>0</v>
      </c>
      <c r="BS2845" s="533">
        <f t="shared" ref="BS2845:BS2846" si="14505">SUM(R2845,AE2845,AR2845)</f>
        <v>0</v>
      </c>
      <c r="BT2845" s="533">
        <f>AT2845</f>
        <v>0</v>
      </c>
      <c r="BU2845" s="533">
        <f t="shared" ref="BU2845:BU2846" si="14506">AU2845</f>
        <v>0</v>
      </c>
      <c r="BV2845" s="533">
        <f t="shared" ref="BV2845:BV2846" si="14507">AV2845</f>
        <v>0</v>
      </c>
      <c r="BW2845" s="536">
        <f>SUM(BH2845,BK2845,BN2845,BQ2845,BT2845)</f>
        <v>0</v>
      </c>
      <c r="BX2845" s="536">
        <f t="shared" ref="BX2845:BX2846" si="14508">SUM(BI2845,BL2845,BO2845,BR2845,BU2845)</f>
        <v>0</v>
      </c>
      <c r="BY2845" s="536">
        <f t="shared" ref="BY2845:BY2846" si="14509">SUM(BJ2845,BM2845,BP2845,BS2845,BV2845)</f>
        <v>0</v>
      </c>
      <c r="BZ2845" t="s">
        <v>74</v>
      </c>
      <c r="CA2845" s="553">
        <f>AZ2845</f>
        <v>0</v>
      </c>
      <c r="CB2845" s="553">
        <f t="shared" ref="CB2845:CB2846" si="14510">BA2845</f>
        <v>0</v>
      </c>
      <c r="CC2845" s="553">
        <f t="shared" ref="CC2845:CC2846" si="14511">BB2845</f>
        <v>0</v>
      </c>
      <c r="CD2845" s="553">
        <f>BC2845</f>
        <v>0</v>
      </c>
      <c r="CE2845" s="553">
        <f t="shared" ref="CE2845:CE2846" si="14512">BD2845</f>
        <v>0</v>
      </c>
      <c r="CF2845" s="553">
        <f t="shared" ref="CF2845:CF2846" si="14513">BE2845</f>
        <v>0</v>
      </c>
    </row>
    <row r="2846" spans="1:84">
      <c r="A2846" s="149"/>
      <c r="B2846" s="151"/>
      <c r="C2846" s="151"/>
      <c r="D2846" s="151"/>
      <c r="E2846" s="288" t="s">
        <v>78</v>
      </c>
      <c r="F2846" s="592">
        <v>30</v>
      </c>
      <c r="G2846" s="159"/>
      <c r="H2846" s="159"/>
      <c r="I2846" s="275">
        <f t="shared" si="14479"/>
        <v>0</v>
      </c>
      <c r="J2846" s="159"/>
      <c r="K2846" s="159"/>
      <c r="L2846" s="275">
        <f t="shared" si="14480"/>
        <v>0</v>
      </c>
      <c r="M2846" s="159"/>
      <c r="N2846" s="159"/>
      <c r="O2846" s="275">
        <f t="shared" si="14481"/>
        <v>0</v>
      </c>
      <c r="P2846" s="159"/>
      <c r="Q2846" s="159"/>
      <c r="R2846" s="275">
        <f t="shared" si="14482"/>
        <v>0</v>
      </c>
      <c r="S2846" s="500"/>
      <c r="T2846" s="275"/>
      <c r="U2846" s="275"/>
      <c r="V2846" s="275">
        <f t="shared" si="14483"/>
        <v>0</v>
      </c>
      <c r="W2846" s="275"/>
      <c r="X2846" s="275"/>
      <c r="Y2846" s="275">
        <f t="shared" si="14484"/>
        <v>0</v>
      </c>
      <c r="Z2846" s="275"/>
      <c r="AA2846" s="275"/>
      <c r="AB2846" s="275">
        <f t="shared" si="14485"/>
        <v>0</v>
      </c>
      <c r="AC2846" s="275"/>
      <c r="AD2846" s="275"/>
      <c r="AE2846" s="275">
        <f t="shared" si="14486"/>
        <v>0</v>
      </c>
      <c r="AF2846" s="500"/>
      <c r="AG2846" s="275"/>
      <c r="AH2846" s="275"/>
      <c r="AI2846" s="275">
        <f t="shared" si="14487"/>
        <v>0</v>
      </c>
      <c r="AJ2846" s="275"/>
      <c r="AK2846" s="275"/>
      <c r="AL2846" s="275">
        <f t="shared" si="14488"/>
        <v>0</v>
      </c>
      <c r="AM2846" s="275"/>
      <c r="AN2846" s="275"/>
      <c r="AO2846" s="275">
        <f t="shared" si="14489"/>
        <v>0</v>
      </c>
      <c r="AP2846" s="275"/>
      <c r="AQ2846" s="275"/>
      <c r="AR2846" s="275">
        <f t="shared" si="14490"/>
        <v>0</v>
      </c>
      <c r="AS2846" s="500"/>
      <c r="AT2846" s="275"/>
      <c r="AU2846" s="275"/>
      <c r="AV2846" s="275">
        <f>SUM(AT2846:AU2846)</f>
        <v>0</v>
      </c>
      <c r="AW2846" s="567">
        <f t="shared" si="14491"/>
        <v>0</v>
      </c>
      <c r="AX2846" s="567">
        <f t="shared" si="14492"/>
        <v>0</v>
      </c>
      <c r="AY2846" s="567">
        <f t="shared" si="14493"/>
        <v>0</v>
      </c>
      <c r="AZ2846" s="159"/>
      <c r="BA2846" s="159"/>
      <c r="BB2846" s="275">
        <f t="shared" si="14494"/>
        <v>0</v>
      </c>
      <c r="BC2846" s="275"/>
      <c r="BD2846" s="275"/>
      <c r="BE2846" s="275">
        <f t="shared" si="14495"/>
        <v>0</v>
      </c>
      <c r="BF2846" s="521"/>
      <c r="BG2846" s="605">
        <f>SUM(F2846,S2846,AF2846,AS2846)</f>
        <v>30</v>
      </c>
      <c r="BH2846" s="533">
        <f>SUM(G2846,T2846,AG2846)</f>
        <v>0</v>
      </c>
      <c r="BI2846" s="533">
        <f t="shared" si="14496"/>
        <v>0</v>
      </c>
      <c r="BJ2846" s="533">
        <f t="shared" si="14497"/>
        <v>0</v>
      </c>
      <c r="BK2846" s="533">
        <f t="shared" si="14498"/>
        <v>0</v>
      </c>
      <c r="BL2846" s="533">
        <f t="shared" si="14499"/>
        <v>0</v>
      </c>
      <c r="BM2846" s="533">
        <f t="shared" si="14500"/>
        <v>0</v>
      </c>
      <c r="BN2846" s="533">
        <f>SUM(M2846,Z2846,AM2846)</f>
        <v>0</v>
      </c>
      <c r="BO2846" s="533">
        <f t="shared" si="14501"/>
        <v>0</v>
      </c>
      <c r="BP2846" s="533">
        <f t="shared" si="14502"/>
        <v>0</v>
      </c>
      <c r="BQ2846" s="533">
        <f t="shared" si="14503"/>
        <v>0</v>
      </c>
      <c r="BR2846" s="533">
        <f t="shared" si="14504"/>
        <v>0</v>
      </c>
      <c r="BS2846" s="533">
        <f t="shared" si="14505"/>
        <v>0</v>
      </c>
      <c r="BT2846" s="533">
        <f>AT2846</f>
        <v>0</v>
      </c>
      <c r="BU2846" s="533">
        <f t="shared" si="14506"/>
        <v>0</v>
      </c>
      <c r="BV2846" s="533">
        <f t="shared" si="14507"/>
        <v>0</v>
      </c>
      <c r="BW2846" s="536">
        <f>SUM(BH2846,BK2846,BN2846,BQ2846,BT2846)</f>
        <v>0</v>
      </c>
      <c r="BX2846" s="536">
        <f t="shared" si="14508"/>
        <v>0</v>
      </c>
      <c r="BY2846" s="536">
        <f t="shared" si="14509"/>
        <v>0</v>
      </c>
      <c r="BZ2846" t="s">
        <v>74</v>
      </c>
      <c r="CA2846" s="553">
        <f>AZ2846</f>
        <v>0</v>
      </c>
      <c r="CB2846" s="553">
        <f t="shared" si="14510"/>
        <v>0</v>
      </c>
      <c r="CC2846" s="553">
        <f t="shared" si="14511"/>
        <v>0</v>
      </c>
      <c r="CD2846" s="553">
        <f>BC2846</f>
        <v>0</v>
      </c>
      <c r="CE2846" s="553">
        <f t="shared" si="14512"/>
        <v>0</v>
      </c>
      <c r="CF2846" s="553">
        <f t="shared" si="14513"/>
        <v>0</v>
      </c>
    </row>
    <row r="2847" spans="1:84">
      <c r="A2847" s="149"/>
      <c r="B2847" s="151"/>
      <c r="C2847" s="151"/>
      <c r="D2847" s="151"/>
      <c r="E2847" s="288"/>
      <c r="F2847" s="592"/>
      <c r="G2847" s="159"/>
      <c r="H2847" s="159"/>
      <c r="I2847" s="275"/>
      <c r="J2847" s="159"/>
      <c r="K2847" s="159"/>
      <c r="L2847" s="275"/>
      <c r="M2847" s="159"/>
      <c r="N2847" s="159"/>
      <c r="O2847" s="275"/>
      <c r="P2847" s="159"/>
      <c r="Q2847" s="159"/>
      <c r="R2847" s="275"/>
      <c r="S2847" s="500"/>
      <c r="T2847" s="275"/>
      <c r="U2847" s="275"/>
      <c r="V2847" s="275"/>
      <c r="W2847" s="275"/>
      <c r="X2847" s="275"/>
      <c r="Y2847" s="275"/>
      <c r="Z2847" s="275"/>
      <c r="AA2847" s="275"/>
      <c r="AB2847" s="275"/>
      <c r="AC2847" s="275"/>
      <c r="AD2847" s="275"/>
      <c r="AE2847" s="275"/>
      <c r="AF2847" s="500"/>
      <c r="AG2847" s="275"/>
      <c r="AH2847" s="275"/>
      <c r="AI2847" s="275"/>
      <c r="AJ2847" s="275"/>
      <c r="AK2847" s="275"/>
      <c r="AL2847" s="275"/>
      <c r="AM2847" s="275"/>
      <c r="AN2847" s="275"/>
      <c r="AO2847" s="275"/>
      <c r="AP2847" s="275"/>
      <c r="AQ2847" s="275"/>
      <c r="AR2847" s="275"/>
      <c r="AS2847" s="500"/>
      <c r="AT2847" s="275"/>
      <c r="AU2847" s="275"/>
      <c r="AV2847" s="275"/>
      <c r="AW2847" s="567"/>
      <c r="AX2847" s="567"/>
      <c r="AY2847" s="567"/>
      <c r="AZ2847" s="159"/>
      <c r="BA2847" s="159"/>
      <c r="BB2847" s="275"/>
      <c r="BC2847" s="159"/>
      <c r="BD2847" s="159"/>
      <c r="BE2847" s="275"/>
      <c r="BF2847" s="521"/>
    </row>
    <row r="2848" spans="1:84">
      <c r="A2848" s="149"/>
      <c r="B2848" s="151"/>
      <c r="C2848" s="151"/>
      <c r="D2848" s="151"/>
      <c r="E2848" s="374" t="s">
        <v>504</v>
      </c>
      <c r="F2848" s="592"/>
      <c r="G2848" s="159"/>
      <c r="H2848" s="159"/>
      <c r="I2848" s="275"/>
      <c r="J2848" s="159"/>
      <c r="K2848" s="159"/>
      <c r="L2848" s="275"/>
      <c r="M2848" s="159"/>
      <c r="N2848" s="159"/>
      <c r="O2848" s="275"/>
      <c r="P2848" s="159"/>
      <c r="Q2848" s="159"/>
      <c r="R2848" s="275"/>
      <c r="S2848" s="500"/>
      <c r="T2848" s="275"/>
      <c r="U2848" s="275"/>
      <c r="V2848" s="275"/>
      <c r="W2848" s="275"/>
      <c r="X2848" s="275"/>
      <c r="Y2848" s="275"/>
      <c r="Z2848" s="275"/>
      <c r="AA2848" s="275"/>
      <c r="AB2848" s="275"/>
      <c r="AC2848" s="275"/>
      <c r="AD2848" s="275"/>
      <c r="AE2848" s="275"/>
      <c r="AF2848" s="500"/>
      <c r="AG2848" s="275"/>
      <c r="AH2848" s="275"/>
      <c r="AI2848" s="275"/>
      <c r="AJ2848" s="275"/>
      <c r="AK2848" s="275"/>
      <c r="AL2848" s="275"/>
      <c r="AM2848" s="275"/>
      <c r="AN2848" s="275"/>
      <c r="AO2848" s="275"/>
      <c r="AP2848" s="275"/>
      <c r="AQ2848" s="275"/>
      <c r="AR2848" s="275"/>
      <c r="AS2848" s="500"/>
      <c r="AT2848" s="275"/>
      <c r="AU2848" s="275"/>
      <c r="AV2848" s="275"/>
      <c r="AW2848" s="567"/>
      <c r="AX2848" s="567"/>
      <c r="AY2848" s="567"/>
      <c r="AZ2848" s="159"/>
      <c r="BA2848" s="159"/>
      <c r="BB2848" s="275"/>
      <c r="BC2848" s="159"/>
      <c r="BD2848" s="159"/>
      <c r="BE2848" s="275"/>
      <c r="BF2848" s="521"/>
    </row>
    <row r="2849" spans="1:84">
      <c r="A2849" s="149"/>
      <c r="B2849" s="151"/>
      <c r="C2849" s="151"/>
      <c r="D2849" s="151"/>
      <c r="E2849" s="288" t="s">
        <v>77</v>
      </c>
      <c r="F2849" s="592">
        <v>30</v>
      </c>
      <c r="G2849" s="159"/>
      <c r="H2849" s="159"/>
      <c r="I2849" s="275">
        <f t="shared" ref="I2849:I2850" si="14514">SUM(G2849:H2849)</f>
        <v>0</v>
      </c>
      <c r="J2849" s="159"/>
      <c r="K2849" s="159"/>
      <c r="L2849" s="275">
        <f t="shared" ref="L2849:L2850" si="14515">SUM(J2849:K2849)</f>
        <v>0</v>
      </c>
      <c r="M2849" s="159"/>
      <c r="N2849" s="159"/>
      <c r="O2849" s="275">
        <f t="shared" ref="O2849:O2850" si="14516">SUM(M2849:N2849)</f>
        <v>0</v>
      </c>
      <c r="P2849" s="159"/>
      <c r="Q2849" s="159"/>
      <c r="R2849" s="275">
        <f t="shared" ref="R2849:R2850" si="14517">SUM(P2849:Q2849)</f>
        <v>0</v>
      </c>
      <c r="S2849" s="500"/>
      <c r="T2849" s="275"/>
      <c r="U2849" s="275"/>
      <c r="V2849" s="275">
        <f t="shared" ref="V2849:V2850" si="14518">SUM(T2849:U2849)</f>
        <v>0</v>
      </c>
      <c r="W2849" s="275"/>
      <c r="X2849" s="275"/>
      <c r="Y2849" s="275">
        <f t="shared" ref="Y2849:Y2850" si="14519">SUM(W2849:X2849)</f>
        <v>0</v>
      </c>
      <c r="Z2849" s="275"/>
      <c r="AA2849" s="275"/>
      <c r="AB2849" s="275">
        <f t="shared" ref="AB2849:AB2850" si="14520">SUM(Z2849:AA2849)</f>
        <v>0</v>
      </c>
      <c r="AC2849" s="275"/>
      <c r="AD2849" s="275"/>
      <c r="AE2849" s="275">
        <f t="shared" ref="AE2849:AE2850" si="14521">SUM(AC2849:AD2849)</f>
        <v>0</v>
      </c>
      <c r="AF2849" s="500"/>
      <c r="AG2849" s="275"/>
      <c r="AH2849" s="275"/>
      <c r="AI2849" s="275">
        <f t="shared" ref="AI2849:AI2850" si="14522">SUM(AG2849:AH2849)</f>
        <v>0</v>
      </c>
      <c r="AJ2849" s="275"/>
      <c r="AK2849" s="275"/>
      <c r="AL2849" s="275">
        <f t="shared" ref="AL2849:AL2850" si="14523">SUM(AJ2849:AK2849)</f>
        <v>0</v>
      </c>
      <c r="AM2849" s="275"/>
      <c r="AN2849" s="275"/>
      <c r="AO2849" s="275">
        <f t="shared" ref="AO2849:AO2850" si="14524">SUM(AM2849:AN2849)</f>
        <v>0</v>
      </c>
      <c r="AP2849" s="275"/>
      <c r="AQ2849" s="275"/>
      <c r="AR2849" s="275">
        <f t="shared" ref="AR2849:AR2850" si="14525">SUM(AP2849:AQ2849)</f>
        <v>0</v>
      </c>
      <c r="AS2849" s="500"/>
      <c r="AT2849" s="275"/>
      <c r="AU2849" s="275"/>
      <c r="AV2849" s="275">
        <f>SUM(AT2849:AU2849)</f>
        <v>0</v>
      </c>
      <c r="AW2849" s="567">
        <f t="shared" ref="AW2849:AW2850" si="14526">SUM(G2849,J2849,M2849,P2849,T2849,W2849,Z2849,AC2849,AG2849,AJ2849,AM2849,AP2849,AT2849)</f>
        <v>0</v>
      </c>
      <c r="AX2849" s="567">
        <f t="shared" ref="AX2849:AX2850" si="14527">SUM(H2849,K2849,N2849,Q2849,U2849,X2849,AA2849,AD2849,AH2849,AK2849,AN2849,AQ2849,AU2849)</f>
        <v>0</v>
      </c>
      <c r="AY2849" s="567">
        <f t="shared" ref="AY2849:AY2850" si="14528">SUM(I2849,L2849,O2849,R2849,V2849,Y2849,AB2849,AE2849,AI2849,AL2849,AO2849,AR2849,AV2849)</f>
        <v>0</v>
      </c>
      <c r="AZ2849" s="159"/>
      <c r="BA2849" s="159"/>
      <c r="BB2849" s="275">
        <f t="shared" ref="BB2849:BB2850" si="14529">SUM(AZ2849:BA2849)</f>
        <v>0</v>
      </c>
      <c r="BC2849" s="275"/>
      <c r="BD2849" s="275"/>
      <c r="BE2849" s="275">
        <f t="shared" ref="BE2849:BE2850" si="14530">SUM(BC2849:BD2849)</f>
        <v>0</v>
      </c>
      <c r="BF2849" s="521"/>
      <c r="BG2849" s="605">
        <f>SUM(F2849,S2849,AF2849,AS2849)</f>
        <v>30</v>
      </c>
      <c r="BH2849" s="533">
        <f>SUM(G2849,T2849,AG2849)</f>
        <v>0</v>
      </c>
      <c r="BI2849" s="533">
        <f t="shared" ref="BI2849:BI2850" si="14531">SUM(H2849,U2849,AH2849)</f>
        <v>0</v>
      </c>
      <c r="BJ2849" s="533">
        <f t="shared" ref="BJ2849:BJ2850" si="14532">SUM(I2849,V2849,AI2849)</f>
        <v>0</v>
      </c>
      <c r="BK2849" s="533">
        <f t="shared" ref="BK2849:BK2850" si="14533">SUM(J2849,W2849,AJ2849)</f>
        <v>0</v>
      </c>
      <c r="BL2849" s="533">
        <f t="shared" ref="BL2849:BL2850" si="14534">SUM(K2849,X2849,AK2849)</f>
        <v>0</v>
      </c>
      <c r="BM2849" s="533">
        <f t="shared" ref="BM2849:BM2850" si="14535">SUM(L2849,Y2849,AL2849)</f>
        <v>0</v>
      </c>
      <c r="BN2849" s="533">
        <f>SUM(M2849,Z2849,AM2849)</f>
        <v>0</v>
      </c>
      <c r="BO2849" s="533">
        <f t="shared" ref="BO2849:BO2850" si="14536">SUM(N2849,AA2849,AN2849)</f>
        <v>0</v>
      </c>
      <c r="BP2849" s="533">
        <f t="shared" ref="BP2849:BP2850" si="14537">SUM(O2849,AB2849,AO2849)</f>
        <v>0</v>
      </c>
      <c r="BQ2849" s="533">
        <f t="shared" ref="BQ2849:BQ2850" si="14538">SUM(P2849,AC2849,AP2849)</f>
        <v>0</v>
      </c>
      <c r="BR2849" s="533">
        <f t="shared" ref="BR2849:BR2850" si="14539">SUM(Q2849,AD2849,AQ2849)</f>
        <v>0</v>
      </c>
      <c r="BS2849" s="533">
        <f t="shared" ref="BS2849:BS2850" si="14540">SUM(R2849,AE2849,AR2849)</f>
        <v>0</v>
      </c>
      <c r="BT2849" s="533">
        <f>AT2849</f>
        <v>0</v>
      </c>
      <c r="BU2849" s="533">
        <f t="shared" ref="BU2849:BU2850" si="14541">AU2849</f>
        <v>0</v>
      </c>
      <c r="BV2849" s="533">
        <f t="shared" ref="BV2849:BV2850" si="14542">AV2849</f>
        <v>0</v>
      </c>
      <c r="BW2849" s="536">
        <f>SUM(BH2849,BK2849,BN2849,BQ2849,BT2849)</f>
        <v>0</v>
      </c>
      <c r="BX2849" s="536">
        <f t="shared" ref="BX2849:BX2850" si="14543">SUM(BI2849,BL2849,BO2849,BR2849,BU2849)</f>
        <v>0</v>
      </c>
      <c r="BY2849" s="536">
        <f t="shared" ref="BY2849:BY2850" si="14544">SUM(BJ2849,BM2849,BP2849,BS2849,BV2849)</f>
        <v>0</v>
      </c>
      <c r="BZ2849" t="s">
        <v>74</v>
      </c>
      <c r="CA2849" s="553">
        <f>AZ2849</f>
        <v>0</v>
      </c>
      <c r="CB2849" s="553">
        <f t="shared" ref="CB2849:CB2850" si="14545">BA2849</f>
        <v>0</v>
      </c>
      <c r="CC2849" s="553">
        <f t="shared" ref="CC2849:CC2850" si="14546">BB2849</f>
        <v>0</v>
      </c>
      <c r="CD2849" s="553">
        <f>BC2849</f>
        <v>0</v>
      </c>
      <c r="CE2849" s="553">
        <f t="shared" ref="CE2849:CE2850" si="14547">BD2849</f>
        <v>0</v>
      </c>
      <c r="CF2849" s="553">
        <f t="shared" ref="CF2849:CF2850" si="14548">BE2849</f>
        <v>0</v>
      </c>
    </row>
    <row r="2850" spans="1:84">
      <c r="A2850" s="149"/>
      <c r="B2850" s="151"/>
      <c r="C2850" s="151"/>
      <c r="D2850" s="151"/>
      <c r="E2850" s="288" t="s">
        <v>78</v>
      </c>
      <c r="F2850" s="592">
        <v>30</v>
      </c>
      <c r="G2850" s="159"/>
      <c r="H2850" s="159"/>
      <c r="I2850" s="275">
        <f t="shared" si="14514"/>
        <v>0</v>
      </c>
      <c r="J2850" s="159"/>
      <c r="K2850" s="159"/>
      <c r="L2850" s="275">
        <f t="shared" si="14515"/>
        <v>0</v>
      </c>
      <c r="M2850" s="159"/>
      <c r="N2850" s="159"/>
      <c r="O2850" s="275">
        <f t="shared" si="14516"/>
        <v>0</v>
      </c>
      <c r="P2850" s="159"/>
      <c r="Q2850" s="159"/>
      <c r="R2850" s="275">
        <f t="shared" si="14517"/>
        <v>0</v>
      </c>
      <c r="S2850" s="500"/>
      <c r="T2850" s="275"/>
      <c r="U2850" s="275"/>
      <c r="V2850" s="275">
        <f t="shared" si="14518"/>
        <v>0</v>
      </c>
      <c r="W2850" s="275"/>
      <c r="X2850" s="275"/>
      <c r="Y2850" s="275">
        <f t="shared" si="14519"/>
        <v>0</v>
      </c>
      <c r="Z2850" s="275"/>
      <c r="AA2850" s="275"/>
      <c r="AB2850" s="275">
        <f t="shared" si="14520"/>
        <v>0</v>
      </c>
      <c r="AC2850" s="275"/>
      <c r="AD2850" s="275"/>
      <c r="AE2850" s="275">
        <f t="shared" si="14521"/>
        <v>0</v>
      </c>
      <c r="AF2850" s="500"/>
      <c r="AG2850" s="275"/>
      <c r="AH2850" s="275"/>
      <c r="AI2850" s="275">
        <f t="shared" si="14522"/>
        <v>0</v>
      </c>
      <c r="AJ2850" s="275"/>
      <c r="AK2850" s="275"/>
      <c r="AL2850" s="275">
        <f t="shared" si="14523"/>
        <v>0</v>
      </c>
      <c r="AM2850" s="275"/>
      <c r="AN2850" s="275"/>
      <c r="AO2850" s="275">
        <f t="shared" si="14524"/>
        <v>0</v>
      </c>
      <c r="AP2850" s="275"/>
      <c r="AQ2850" s="275"/>
      <c r="AR2850" s="275">
        <f t="shared" si="14525"/>
        <v>0</v>
      </c>
      <c r="AS2850" s="500"/>
      <c r="AT2850" s="275"/>
      <c r="AU2850" s="275"/>
      <c r="AV2850" s="275">
        <f>SUM(AT2850:AU2850)</f>
        <v>0</v>
      </c>
      <c r="AW2850" s="567">
        <f t="shared" si="14526"/>
        <v>0</v>
      </c>
      <c r="AX2850" s="567">
        <f t="shared" si="14527"/>
        <v>0</v>
      </c>
      <c r="AY2850" s="567">
        <f t="shared" si="14528"/>
        <v>0</v>
      </c>
      <c r="AZ2850" s="159"/>
      <c r="BA2850" s="159"/>
      <c r="BB2850" s="275">
        <f t="shared" si="14529"/>
        <v>0</v>
      </c>
      <c r="BC2850" s="275"/>
      <c r="BD2850" s="275"/>
      <c r="BE2850" s="275">
        <f t="shared" si="14530"/>
        <v>0</v>
      </c>
      <c r="BF2850" s="521"/>
      <c r="BG2850" s="605">
        <f>SUM(F2850,S2850,AF2850,AS2850)</f>
        <v>30</v>
      </c>
      <c r="BH2850" s="533">
        <f>SUM(G2850,T2850,AG2850)</f>
        <v>0</v>
      </c>
      <c r="BI2850" s="533">
        <f t="shared" si="14531"/>
        <v>0</v>
      </c>
      <c r="BJ2850" s="533">
        <f t="shared" si="14532"/>
        <v>0</v>
      </c>
      <c r="BK2850" s="533">
        <f t="shared" si="14533"/>
        <v>0</v>
      </c>
      <c r="BL2850" s="533">
        <f t="shared" si="14534"/>
        <v>0</v>
      </c>
      <c r="BM2850" s="533">
        <f t="shared" si="14535"/>
        <v>0</v>
      </c>
      <c r="BN2850" s="533">
        <f>SUM(M2850,Z2850,AM2850)</f>
        <v>0</v>
      </c>
      <c r="BO2850" s="533">
        <f t="shared" si="14536"/>
        <v>0</v>
      </c>
      <c r="BP2850" s="533">
        <f t="shared" si="14537"/>
        <v>0</v>
      </c>
      <c r="BQ2850" s="533">
        <f t="shared" si="14538"/>
        <v>0</v>
      </c>
      <c r="BR2850" s="533">
        <f t="shared" si="14539"/>
        <v>0</v>
      </c>
      <c r="BS2850" s="533">
        <f t="shared" si="14540"/>
        <v>0</v>
      </c>
      <c r="BT2850" s="533">
        <f>AT2850</f>
        <v>0</v>
      </c>
      <c r="BU2850" s="533">
        <f t="shared" si="14541"/>
        <v>0</v>
      </c>
      <c r="BV2850" s="533">
        <f t="shared" si="14542"/>
        <v>0</v>
      </c>
      <c r="BW2850" s="536">
        <f>SUM(BH2850,BK2850,BN2850,BQ2850,BT2850)</f>
        <v>0</v>
      </c>
      <c r="BX2850" s="536">
        <f t="shared" si="14543"/>
        <v>0</v>
      </c>
      <c r="BY2850" s="536">
        <f t="shared" si="14544"/>
        <v>0</v>
      </c>
      <c r="BZ2850" t="s">
        <v>74</v>
      </c>
      <c r="CA2850" s="553">
        <f>AZ2850</f>
        <v>0</v>
      </c>
      <c r="CB2850" s="553">
        <f t="shared" si="14545"/>
        <v>0</v>
      </c>
      <c r="CC2850" s="553">
        <f t="shared" si="14546"/>
        <v>0</v>
      </c>
      <c r="CD2850" s="553">
        <f>BC2850</f>
        <v>0</v>
      </c>
      <c r="CE2850" s="553">
        <f t="shared" si="14547"/>
        <v>0</v>
      </c>
      <c r="CF2850" s="553">
        <f t="shared" si="14548"/>
        <v>0</v>
      </c>
    </row>
    <row r="2851" spans="1:84">
      <c r="A2851" s="149"/>
      <c r="B2851" s="151"/>
      <c r="C2851" s="151"/>
      <c r="D2851" s="151"/>
      <c r="E2851" s="288"/>
      <c r="F2851" s="592"/>
      <c r="G2851" s="159"/>
      <c r="H2851" s="159"/>
      <c r="I2851" s="275"/>
      <c r="J2851" s="159"/>
      <c r="K2851" s="159"/>
      <c r="L2851" s="275"/>
      <c r="M2851" s="159"/>
      <c r="N2851" s="159"/>
      <c r="O2851" s="275"/>
      <c r="P2851" s="159"/>
      <c r="Q2851" s="159"/>
      <c r="R2851" s="275"/>
      <c r="S2851" s="500"/>
      <c r="T2851" s="275"/>
      <c r="U2851" s="275"/>
      <c r="V2851" s="275"/>
      <c r="W2851" s="275"/>
      <c r="X2851" s="275"/>
      <c r="Y2851" s="275"/>
      <c r="Z2851" s="275"/>
      <c r="AA2851" s="275"/>
      <c r="AB2851" s="275"/>
      <c r="AC2851" s="275"/>
      <c r="AD2851" s="275"/>
      <c r="AE2851" s="275"/>
      <c r="AF2851" s="500"/>
      <c r="AG2851" s="275"/>
      <c r="AH2851" s="275"/>
      <c r="AI2851" s="275"/>
      <c r="AJ2851" s="275"/>
      <c r="AK2851" s="275"/>
      <c r="AL2851" s="275"/>
      <c r="AM2851" s="275"/>
      <c r="AN2851" s="275"/>
      <c r="AO2851" s="275"/>
      <c r="AP2851" s="275"/>
      <c r="AQ2851" s="275"/>
      <c r="AR2851" s="275"/>
      <c r="AS2851" s="500"/>
      <c r="AT2851" s="275"/>
      <c r="AU2851" s="275"/>
      <c r="AV2851" s="275"/>
      <c r="AW2851" s="567"/>
      <c r="AX2851" s="567"/>
      <c r="AY2851" s="567"/>
      <c r="AZ2851" s="159"/>
      <c r="BA2851" s="159"/>
      <c r="BB2851" s="275"/>
      <c r="BC2851" s="159"/>
      <c r="BD2851" s="159"/>
      <c r="BE2851" s="275"/>
      <c r="BF2851" s="521"/>
    </row>
    <row r="2852" spans="1:84">
      <c r="A2852" s="149"/>
      <c r="B2852" s="151"/>
      <c r="C2852" s="151"/>
      <c r="D2852" s="151"/>
      <c r="E2852" s="374" t="s">
        <v>730</v>
      </c>
      <c r="F2852" s="592"/>
      <c r="G2852" s="159"/>
      <c r="H2852" s="159"/>
      <c r="I2852" s="275"/>
      <c r="J2852" s="159"/>
      <c r="K2852" s="159"/>
      <c r="L2852" s="275"/>
      <c r="M2852" s="159"/>
      <c r="N2852" s="159"/>
      <c r="O2852" s="275"/>
      <c r="P2852" s="159"/>
      <c r="Q2852" s="159"/>
      <c r="R2852" s="275"/>
      <c r="S2852" s="500"/>
      <c r="T2852" s="275"/>
      <c r="U2852" s="275"/>
      <c r="V2852" s="275"/>
      <c r="W2852" s="275"/>
      <c r="X2852" s="275"/>
      <c r="Y2852" s="275"/>
      <c r="Z2852" s="275"/>
      <c r="AA2852" s="275"/>
      <c r="AB2852" s="275"/>
      <c r="AC2852" s="275"/>
      <c r="AD2852" s="275"/>
      <c r="AE2852" s="275"/>
      <c r="AF2852" s="500"/>
      <c r="AG2852" s="275"/>
      <c r="AH2852" s="275"/>
      <c r="AI2852" s="275"/>
      <c r="AJ2852" s="275"/>
      <c r="AK2852" s="275"/>
      <c r="AL2852" s="275"/>
      <c r="AM2852" s="275"/>
      <c r="AN2852" s="275"/>
      <c r="AO2852" s="275"/>
      <c r="AP2852" s="275"/>
      <c r="AQ2852" s="275"/>
      <c r="AR2852" s="275"/>
      <c r="AS2852" s="500"/>
      <c r="AT2852" s="275"/>
      <c r="AU2852" s="275"/>
      <c r="AV2852" s="275"/>
      <c r="AW2852" s="567"/>
      <c r="AX2852" s="567"/>
      <c r="AY2852" s="567"/>
      <c r="AZ2852" s="159"/>
      <c r="BA2852" s="159"/>
      <c r="BB2852" s="275"/>
      <c r="BC2852" s="159"/>
      <c r="BD2852" s="159"/>
      <c r="BE2852" s="275"/>
      <c r="BF2852" s="521"/>
    </row>
    <row r="2853" spans="1:84">
      <c r="A2853" s="149"/>
      <c r="B2853" s="151"/>
      <c r="C2853" s="151"/>
      <c r="D2853" s="151"/>
      <c r="E2853" s="288" t="s">
        <v>77</v>
      </c>
      <c r="F2853" s="592">
        <v>30</v>
      </c>
      <c r="G2853" s="159"/>
      <c r="H2853" s="159"/>
      <c r="I2853" s="275">
        <f t="shared" ref="I2853:I2854" si="14549">SUM(G2853:H2853)</f>
        <v>0</v>
      </c>
      <c r="J2853" s="159"/>
      <c r="K2853" s="159"/>
      <c r="L2853" s="275">
        <f t="shared" ref="L2853:L2854" si="14550">SUM(J2853:K2853)</f>
        <v>0</v>
      </c>
      <c r="M2853" s="159"/>
      <c r="N2853" s="159"/>
      <c r="O2853" s="275">
        <f t="shared" ref="O2853:O2854" si="14551">SUM(M2853:N2853)</f>
        <v>0</v>
      </c>
      <c r="P2853" s="159"/>
      <c r="Q2853" s="159"/>
      <c r="R2853" s="275">
        <f t="shared" ref="R2853:R2854" si="14552">SUM(P2853:Q2853)</f>
        <v>0</v>
      </c>
      <c r="S2853" s="500"/>
      <c r="T2853" s="275"/>
      <c r="U2853" s="275"/>
      <c r="V2853" s="275">
        <f t="shared" ref="V2853:V2854" si="14553">SUM(T2853:U2853)</f>
        <v>0</v>
      </c>
      <c r="W2853" s="275"/>
      <c r="X2853" s="275"/>
      <c r="Y2853" s="275">
        <f t="shared" ref="Y2853:Y2854" si="14554">SUM(W2853:X2853)</f>
        <v>0</v>
      </c>
      <c r="Z2853" s="275"/>
      <c r="AA2853" s="275"/>
      <c r="AB2853" s="275">
        <f t="shared" ref="AB2853:AB2854" si="14555">SUM(Z2853:AA2853)</f>
        <v>0</v>
      </c>
      <c r="AC2853" s="275"/>
      <c r="AD2853" s="275"/>
      <c r="AE2853" s="275">
        <f t="shared" ref="AE2853:AE2854" si="14556">SUM(AC2853:AD2853)</f>
        <v>0</v>
      </c>
      <c r="AF2853" s="500"/>
      <c r="AG2853" s="275"/>
      <c r="AH2853" s="275"/>
      <c r="AI2853" s="275">
        <f t="shared" ref="AI2853:AI2854" si="14557">SUM(AG2853:AH2853)</f>
        <v>0</v>
      </c>
      <c r="AJ2853" s="275"/>
      <c r="AK2853" s="275"/>
      <c r="AL2853" s="275">
        <f t="shared" ref="AL2853:AL2854" si="14558">SUM(AJ2853:AK2853)</f>
        <v>0</v>
      </c>
      <c r="AM2853" s="275"/>
      <c r="AN2853" s="275"/>
      <c r="AO2853" s="275">
        <f t="shared" ref="AO2853:AO2854" si="14559">SUM(AM2853:AN2853)</f>
        <v>0</v>
      </c>
      <c r="AP2853" s="275"/>
      <c r="AQ2853" s="275"/>
      <c r="AR2853" s="275">
        <f t="shared" ref="AR2853:AR2854" si="14560">SUM(AP2853:AQ2853)</f>
        <v>0</v>
      </c>
      <c r="AS2853" s="500"/>
      <c r="AT2853" s="275"/>
      <c r="AU2853" s="275"/>
      <c r="AV2853" s="275">
        <f>SUM(AT2853:AU2853)</f>
        <v>0</v>
      </c>
      <c r="AW2853" s="567">
        <f t="shared" ref="AW2853:AW2854" si="14561">SUM(G2853,J2853,M2853,P2853,T2853,W2853,Z2853,AC2853,AG2853,AJ2853,AM2853,AP2853,AT2853)</f>
        <v>0</v>
      </c>
      <c r="AX2853" s="567">
        <f t="shared" ref="AX2853:AX2854" si="14562">SUM(H2853,K2853,N2853,Q2853,U2853,X2853,AA2853,AD2853,AH2853,AK2853,AN2853,AQ2853,AU2853)</f>
        <v>0</v>
      </c>
      <c r="AY2853" s="567">
        <f t="shared" ref="AY2853:AY2854" si="14563">SUM(I2853,L2853,O2853,R2853,V2853,Y2853,AB2853,AE2853,AI2853,AL2853,AO2853,AR2853,AV2853)</f>
        <v>0</v>
      </c>
      <c r="AZ2853" s="159"/>
      <c r="BA2853" s="159"/>
      <c r="BB2853" s="275">
        <f t="shared" ref="BB2853:BB2854" si="14564">SUM(AZ2853:BA2853)</f>
        <v>0</v>
      </c>
      <c r="BC2853" s="275"/>
      <c r="BD2853" s="275"/>
      <c r="BE2853" s="275">
        <f t="shared" ref="BE2853:BE2854" si="14565">SUM(BC2853:BD2853)</f>
        <v>0</v>
      </c>
      <c r="BF2853" s="521"/>
      <c r="BG2853" s="605">
        <f>SUM(F2853,S2853,AF2853,AS2853)</f>
        <v>30</v>
      </c>
      <c r="BH2853" s="533">
        <f>SUM(G2853,T2853,AG2853)</f>
        <v>0</v>
      </c>
      <c r="BI2853" s="533">
        <f t="shared" ref="BI2853:BI2854" si="14566">SUM(H2853,U2853,AH2853)</f>
        <v>0</v>
      </c>
      <c r="BJ2853" s="533">
        <f t="shared" ref="BJ2853:BJ2854" si="14567">SUM(I2853,V2853,AI2853)</f>
        <v>0</v>
      </c>
      <c r="BK2853" s="533">
        <f t="shared" ref="BK2853:BK2854" si="14568">SUM(J2853,W2853,AJ2853)</f>
        <v>0</v>
      </c>
      <c r="BL2853" s="533">
        <f t="shared" ref="BL2853:BL2854" si="14569">SUM(K2853,X2853,AK2853)</f>
        <v>0</v>
      </c>
      <c r="BM2853" s="533">
        <f t="shared" ref="BM2853:BM2854" si="14570">SUM(L2853,Y2853,AL2853)</f>
        <v>0</v>
      </c>
      <c r="BN2853" s="533">
        <f>SUM(M2853,Z2853,AM2853)</f>
        <v>0</v>
      </c>
      <c r="BO2853" s="533">
        <f t="shared" ref="BO2853:BO2854" si="14571">SUM(N2853,AA2853,AN2853)</f>
        <v>0</v>
      </c>
      <c r="BP2853" s="533">
        <f t="shared" ref="BP2853:BP2854" si="14572">SUM(O2853,AB2853,AO2853)</f>
        <v>0</v>
      </c>
      <c r="BQ2853" s="533">
        <f t="shared" ref="BQ2853:BQ2854" si="14573">SUM(P2853,AC2853,AP2853)</f>
        <v>0</v>
      </c>
      <c r="BR2853" s="533">
        <f t="shared" ref="BR2853:BR2854" si="14574">SUM(Q2853,AD2853,AQ2853)</f>
        <v>0</v>
      </c>
      <c r="BS2853" s="533">
        <f t="shared" ref="BS2853:BS2854" si="14575">SUM(R2853,AE2853,AR2853)</f>
        <v>0</v>
      </c>
      <c r="BT2853" s="533">
        <f>AT2853</f>
        <v>0</v>
      </c>
      <c r="BU2853" s="533">
        <f t="shared" ref="BU2853:BU2854" si="14576">AU2853</f>
        <v>0</v>
      </c>
      <c r="BV2853" s="533">
        <f t="shared" ref="BV2853:BV2854" si="14577">AV2853</f>
        <v>0</v>
      </c>
      <c r="BW2853" s="536">
        <f>SUM(BH2853,BK2853,BN2853,BQ2853,BT2853)</f>
        <v>0</v>
      </c>
      <c r="BX2853" s="536">
        <f t="shared" ref="BX2853:BX2854" si="14578">SUM(BI2853,BL2853,BO2853,BR2853,BU2853)</f>
        <v>0</v>
      </c>
      <c r="BY2853" s="536">
        <f t="shared" ref="BY2853:BY2854" si="14579">SUM(BJ2853,BM2853,BP2853,BS2853,BV2853)</f>
        <v>0</v>
      </c>
      <c r="BZ2853" t="s">
        <v>74</v>
      </c>
      <c r="CA2853" s="553">
        <f>AZ2853</f>
        <v>0</v>
      </c>
      <c r="CB2853" s="553">
        <f t="shared" ref="CB2853:CB2854" si="14580">BA2853</f>
        <v>0</v>
      </c>
      <c r="CC2853" s="553">
        <f t="shared" ref="CC2853:CC2854" si="14581">BB2853</f>
        <v>0</v>
      </c>
      <c r="CD2853" s="553">
        <f>BC2853</f>
        <v>0</v>
      </c>
      <c r="CE2853" s="553">
        <f t="shared" ref="CE2853:CE2854" si="14582">BD2853</f>
        <v>0</v>
      </c>
      <c r="CF2853" s="553">
        <f t="shared" ref="CF2853:CF2854" si="14583">BE2853</f>
        <v>0</v>
      </c>
    </row>
    <row r="2854" spans="1:84">
      <c r="A2854" s="149"/>
      <c r="B2854" s="151"/>
      <c r="C2854" s="151"/>
      <c r="D2854" s="151"/>
      <c r="E2854" s="288" t="s">
        <v>78</v>
      </c>
      <c r="F2854" s="592">
        <v>30</v>
      </c>
      <c r="G2854" s="159"/>
      <c r="H2854" s="159"/>
      <c r="I2854" s="275">
        <f t="shared" si="14549"/>
        <v>0</v>
      </c>
      <c r="J2854" s="159"/>
      <c r="K2854" s="159"/>
      <c r="L2854" s="275">
        <f t="shared" si="14550"/>
        <v>0</v>
      </c>
      <c r="M2854" s="159"/>
      <c r="N2854" s="159"/>
      <c r="O2854" s="275">
        <f t="shared" si="14551"/>
        <v>0</v>
      </c>
      <c r="P2854" s="159"/>
      <c r="Q2854" s="159"/>
      <c r="R2854" s="275">
        <f t="shared" si="14552"/>
        <v>0</v>
      </c>
      <c r="S2854" s="500"/>
      <c r="T2854" s="275"/>
      <c r="U2854" s="275"/>
      <c r="V2854" s="275">
        <f t="shared" si="14553"/>
        <v>0</v>
      </c>
      <c r="W2854" s="275"/>
      <c r="X2854" s="275"/>
      <c r="Y2854" s="275">
        <f t="shared" si="14554"/>
        <v>0</v>
      </c>
      <c r="Z2854" s="275"/>
      <c r="AA2854" s="275"/>
      <c r="AB2854" s="275">
        <f t="shared" si="14555"/>
        <v>0</v>
      </c>
      <c r="AC2854" s="275"/>
      <c r="AD2854" s="275"/>
      <c r="AE2854" s="275">
        <f t="shared" si="14556"/>
        <v>0</v>
      </c>
      <c r="AF2854" s="500"/>
      <c r="AG2854" s="275"/>
      <c r="AH2854" s="275"/>
      <c r="AI2854" s="275">
        <f t="shared" si="14557"/>
        <v>0</v>
      </c>
      <c r="AJ2854" s="275"/>
      <c r="AK2854" s="275"/>
      <c r="AL2854" s="275">
        <f t="shared" si="14558"/>
        <v>0</v>
      </c>
      <c r="AM2854" s="275"/>
      <c r="AN2854" s="275"/>
      <c r="AO2854" s="275">
        <f t="shared" si="14559"/>
        <v>0</v>
      </c>
      <c r="AP2854" s="275"/>
      <c r="AQ2854" s="275"/>
      <c r="AR2854" s="275">
        <f t="shared" si="14560"/>
        <v>0</v>
      </c>
      <c r="AS2854" s="500"/>
      <c r="AT2854" s="275"/>
      <c r="AU2854" s="275"/>
      <c r="AV2854" s="275">
        <f>SUM(AT2854:AU2854)</f>
        <v>0</v>
      </c>
      <c r="AW2854" s="567">
        <f t="shared" si="14561"/>
        <v>0</v>
      </c>
      <c r="AX2854" s="567">
        <f t="shared" si="14562"/>
        <v>0</v>
      </c>
      <c r="AY2854" s="567">
        <f t="shared" si="14563"/>
        <v>0</v>
      </c>
      <c r="AZ2854" s="159"/>
      <c r="BA2854" s="159"/>
      <c r="BB2854" s="275">
        <f t="shared" si="14564"/>
        <v>0</v>
      </c>
      <c r="BC2854" s="275"/>
      <c r="BD2854" s="275"/>
      <c r="BE2854" s="275">
        <f t="shared" si="14565"/>
        <v>0</v>
      </c>
      <c r="BF2854" s="521"/>
      <c r="BG2854" s="605">
        <f>SUM(F2854,S2854,AF2854,AS2854)</f>
        <v>30</v>
      </c>
      <c r="BH2854" s="533">
        <f>SUM(G2854,T2854,AG2854)</f>
        <v>0</v>
      </c>
      <c r="BI2854" s="533">
        <f t="shared" si="14566"/>
        <v>0</v>
      </c>
      <c r="BJ2854" s="533">
        <f t="shared" si="14567"/>
        <v>0</v>
      </c>
      <c r="BK2854" s="533">
        <f t="shared" si="14568"/>
        <v>0</v>
      </c>
      <c r="BL2854" s="533">
        <f t="shared" si="14569"/>
        <v>0</v>
      </c>
      <c r="BM2854" s="533">
        <f t="shared" si="14570"/>
        <v>0</v>
      </c>
      <c r="BN2854" s="533">
        <f>SUM(M2854,Z2854,AM2854)</f>
        <v>0</v>
      </c>
      <c r="BO2854" s="533">
        <f t="shared" si="14571"/>
        <v>0</v>
      </c>
      <c r="BP2854" s="533">
        <f t="shared" si="14572"/>
        <v>0</v>
      </c>
      <c r="BQ2854" s="533">
        <f t="shared" si="14573"/>
        <v>0</v>
      </c>
      <c r="BR2854" s="533">
        <f t="shared" si="14574"/>
        <v>0</v>
      </c>
      <c r="BS2854" s="533">
        <f t="shared" si="14575"/>
        <v>0</v>
      </c>
      <c r="BT2854" s="533">
        <f>AT2854</f>
        <v>0</v>
      </c>
      <c r="BU2854" s="533">
        <f t="shared" si="14576"/>
        <v>0</v>
      </c>
      <c r="BV2854" s="533">
        <f t="shared" si="14577"/>
        <v>0</v>
      </c>
      <c r="BW2854" s="536">
        <f>SUM(BH2854,BK2854,BN2854,BQ2854,BT2854)</f>
        <v>0</v>
      </c>
      <c r="BX2854" s="536">
        <f t="shared" si="14578"/>
        <v>0</v>
      </c>
      <c r="BY2854" s="536">
        <f t="shared" si="14579"/>
        <v>0</v>
      </c>
      <c r="BZ2854" t="s">
        <v>74</v>
      </c>
      <c r="CA2854" s="553">
        <f>AZ2854</f>
        <v>0</v>
      </c>
      <c r="CB2854" s="553">
        <f t="shared" si="14580"/>
        <v>0</v>
      </c>
      <c r="CC2854" s="553">
        <f t="shared" si="14581"/>
        <v>0</v>
      </c>
      <c r="CD2854" s="553">
        <f>BC2854</f>
        <v>0</v>
      </c>
      <c r="CE2854" s="553">
        <f t="shared" si="14582"/>
        <v>0</v>
      </c>
      <c r="CF2854" s="553">
        <f t="shared" si="14583"/>
        <v>0</v>
      </c>
    </row>
    <row r="2855" spans="1:84">
      <c r="A2855" s="149"/>
      <c r="B2855" s="151"/>
      <c r="C2855" s="151"/>
      <c r="D2855" s="151"/>
      <c r="E2855" s="288"/>
      <c r="F2855" s="592"/>
      <c r="G2855" s="159"/>
      <c r="H2855" s="159"/>
      <c r="I2855" s="275"/>
      <c r="J2855" s="159"/>
      <c r="K2855" s="159"/>
      <c r="L2855" s="275"/>
      <c r="M2855" s="159"/>
      <c r="N2855" s="159"/>
      <c r="O2855" s="275"/>
      <c r="P2855" s="159"/>
      <c r="Q2855" s="159"/>
      <c r="R2855" s="275"/>
      <c r="S2855" s="500"/>
      <c r="T2855" s="275"/>
      <c r="U2855" s="275"/>
      <c r="V2855" s="275"/>
      <c r="W2855" s="275"/>
      <c r="X2855" s="275"/>
      <c r="Y2855" s="275"/>
      <c r="Z2855" s="275"/>
      <c r="AA2855" s="275"/>
      <c r="AB2855" s="275"/>
      <c r="AC2855" s="275"/>
      <c r="AD2855" s="275"/>
      <c r="AE2855" s="275"/>
      <c r="AF2855" s="500"/>
      <c r="AG2855" s="275"/>
      <c r="AH2855" s="275"/>
      <c r="AI2855" s="275"/>
      <c r="AJ2855" s="275"/>
      <c r="AK2855" s="275"/>
      <c r="AL2855" s="275"/>
      <c r="AM2855" s="275"/>
      <c r="AN2855" s="275"/>
      <c r="AO2855" s="275"/>
      <c r="AP2855" s="275"/>
      <c r="AQ2855" s="275"/>
      <c r="AR2855" s="275"/>
      <c r="AS2855" s="500"/>
      <c r="AT2855" s="275"/>
      <c r="AU2855" s="275"/>
      <c r="AV2855" s="275"/>
      <c r="AW2855" s="567"/>
      <c r="AX2855" s="567"/>
      <c r="AY2855" s="567"/>
      <c r="AZ2855" s="159"/>
      <c r="BA2855" s="159"/>
      <c r="BB2855" s="275"/>
      <c r="BC2855" s="159"/>
      <c r="BD2855" s="159"/>
      <c r="BE2855" s="275"/>
      <c r="BF2855" s="521"/>
    </row>
    <row r="2856" spans="1:84">
      <c r="A2856" s="149"/>
      <c r="B2856" s="151"/>
      <c r="C2856" s="151"/>
      <c r="D2856" s="151"/>
      <c r="E2856" s="374" t="s">
        <v>734</v>
      </c>
      <c r="F2856" s="592"/>
      <c r="G2856" s="159"/>
      <c r="H2856" s="159"/>
      <c r="I2856" s="275"/>
      <c r="J2856" s="159"/>
      <c r="K2856" s="159"/>
      <c r="L2856" s="275"/>
      <c r="M2856" s="159"/>
      <c r="N2856" s="159"/>
      <c r="O2856" s="275"/>
      <c r="P2856" s="159"/>
      <c r="Q2856" s="159"/>
      <c r="R2856" s="275"/>
      <c r="S2856" s="500"/>
      <c r="T2856" s="275"/>
      <c r="U2856" s="275"/>
      <c r="V2856" s="275"/>
      <c r="W2856" s="275"/>
      <c r="X2856" s="275"/>
      <c r="Y2856" s="275"/>
      <c r="Z2856" s="275"/>
      <c r="AA2856" s="275"/>
      <c r="AB2856" s="275"/>
      <c r="AC2856" s="275"/>
      <c r="AD2856" s="275"/>
      <c r="AE2856" s="275"/>
      <c r="AF2856" s="500"/>
      <c r="AG2856" s="275"/>
      <c r="AH2856" s="275"/>
      <c r="AI2856" s="275"/>
      <c r="AJ2856" s="275"/>
      <c r="AK2856" s="275"/>
      <c r="AL2856" s="275"/>
      <c r="AM2856" s="275"/>
      <c r="AN2856" s="275"/>
      <c r="AO2856" s="275"/>
      <c r="AP2856" s="275"/>
      <c r="AQ2856" s="275"/>
      <c r="AR2856" s="275"/>
      <c r="AS2856" s="500"/>
      <c r="AT2856" s="275"/>
      <c r="AU2856" s="275"/>
      <c r="AV2856" s="275"/>
      <c r="AW2856" s="567"/>
      <c r="AX2856" s="567"/>
      <c r="AY2856" s="567"/>
      <c r="AZ2856" s="159"/>
      <c r="BA2856" s="159"/>
      <c r="BB2856" s="275"/>
      <c r="BC2856" s="159"/>
      <c r="BD2856" s="159"/>
      <c r="BE2856" s="275"/>
      <c r="BF2856" s="521"/>
    </row>
    <row r="2857" spans="1:84">
      <c r="A2857" s="149"/>
      <c r="B2857" s="151"/>
      <c r="C2857" s="151"/>
      <c r="D2857" s="151"/>
      <c r="E2857" s="288" t="s">
        <v>77</v>
      </c>
      <c r="F2857" s="592">
        <v>30</v>
      </c>
      <c r="G2857" s="159"/>
      <c r="H2857" s="159"/>
      <c r="I2857" s="275">
        <f t="shared" ref="I2857:I2858" si="14584">SUM(G2857:H2857)</f>
        <v>0</v>
      </c>
      <c r="J2857" s="159"/>
      <c r="K2857" s="159"/>
      <c r="L2857" s="275">
        <f t="shared" ref="L2857:L2858" si="14585">SUM(J2857:K2857)</f>
        <v>0</v>
      </c>
      <c r="M2857" s="159"/>
      <c r="N2857" s="159"/>
      <c r="O2857" s="275">
        <f t="shared" ref="O2857:O2858" si="14586">SUM(M2857:N2857)</f>
        <v>0</v>
      </c>
      <c r="P2857" s="159"/>
      <c r="Q2857" s="159"/>
      <c r="R2857" s="275">
        <f t="shared" ref="R2857:R2858" si="14587">SUM(P2857:Q2857)</f>
        <v>0</v>
      </c>
      <c r="S2857" s="500"/>
      <c r="T2857" s="275"/>
      <c r="U2857" s="275"/>
      <c r="V2857" s="275">
        <f t="shared" ref="V2857:V2858" si="14588">SUM(T2857:U2857)</f>
        <v>0</v>
      </c>
      <c r="W2857" s="275"/>
      <c r="X2857" s="275"/>
      <c r="Y2857" s="275">
        <f t="shared" ref="Y2857:Y2858" si="14589">SUM(W2857:X2857)</f>
        <v>0</v>
      </c>
      <c r="Z2857" s="275"/>
      <c r="AA2857" s="275"/>
      <c r="AB2857" s="275">
        <f t="shared" ref="AB2857:AB2858" si="14590">SUM(Z2857:AA2857)</f>
        <v>0</v>
      </c>
      <c r="AC2857" s="275"/>
      <c r="AD2857" s="275"/>
      <c r="AE2857" s="275">
        <f t="shared" ref="AE2857:AE2858" si="14591">SUM(AC2857:AD2857)</f>
        <v>0</v>
      </c>
      <c r="AF2857" s="500"/>
      <c r="AG2857" s="275"/>
      <c r="AH2857" s="275"/>
      <c r="AI2857" s="275">
        <f t="shared" ref="AI2857:AI2858" si="14592">SUM(AG2857:AH2857)</f>
        <v>0</v>
      </c>
      <c r="AJ2857" s="275"/>
      <c r="AK2857" s="275"/>
      <c r="AL2857" s="275">
        <f t="shared" ref="AL2857:AL2858" si="14593">SUM(AJ2857:AK2857)</f>
        <v>0</v>
      </c>
      <c r="AM2857" s="275"/>
      <c r="AN2857" s="275"/>
      <c r="AO2857" s="275">
        <f t="shared" ref="AO2857:AO2858" si="14594">SUM(AM2857:AN2857)</f>
        <v>0</v>
      </c>
      <c r="AP2857" s="275"/>
      <c r="AQ2857" s="275"/>
      <c r="AR2857" s="275">
        <f t="shared" ref="AR2857:AR2858" si="14595">SUM(AP2857:AQ2857)</f>
        <v>0</v>
      </c>
      <c r="AS2857" s="500"/>
      <c r="AT2857" s="275"/>
      <c r="AU2857" s="275"/>
      <c r="AV2857" s="275">
        <f>SUM(AT2857:AU2857)</f>
        <v>0</v>
      </c>
      <c r="AW2857" s="567">
        <f t="shared" ref="AW2857:AW2858" si="14596">SUM(G2857,J2857,M2857,P2857,T2857,W2857,Z2857,AC2857,AG2857,AJ2857,AM2857,AP2857,AT2857)</f>
        <v>0</v>
      </c>
      <c r="AX2857" s="567">
        <f t="shared" ref="AX2857:AX2858" si="14597">SUM(H2857,K2857,N2857,Q2857,U2857,X2857,AA2857,AD2857,AH2857,AK2857,AN2857,AQ2857,AU2857)</f>
        <v>0</v>
      </c>
      <c r="AY2857" s="567">
        <f t="shared" ref="AY2857:AY2858" si="14598">SUM(I2857,L2857,O2857,R2857,V2857,Y2857,AB2857,AE2857,AI2857,AL2857,AO2857,AR2857,AV2857)</f>
        <v>0</v>
      </c>
      <c r="AZ2857" s="159"/>
      <c r="BA2857" s="159"/>
      <c r="BB2857" s="275">
        <f t="shared" ref="BB2857:BB2858" si="14599">SUM(AZ2857:BA2857)</f>
        <v>0</v>
      </c>
      <c r="BC2857" s="275"/>
      <c r="BD2857" s="275"/>
      <c r="BE2857" s="275">
        <f t="shared" ref="BE2857:BE2858" si="14600">SUM(BC2857:BD2857)</f>
        <v>0</v>
      </c>
      <c r="BF2857" s="521"/>
      <c r="BG2857" s="605">
        <f>SUM(F2857,S2857,AF2857,AS2857)</f>
        <v>30</v>
      </c>
      <c r="BH2857" s="533">
        <f>SUM(G2857,T2857,AG2857)</f>
        <v>0</v>
      </c>
      <c r="BI2857" s="533">
        <f t="shared" ref="BI2857:BI2858" si="14601">SUM(H2857,U2857,AH2857)</f>
        <v>0</v>
      </c>
      <c r="BJ2857" s="533">
        <f t="shared" ref="BJ2857:BJ2858" si="14602">SUM(I2857,V2857,AI2857)</f>
        <v>0</v>
      </c>
      <c r="BK2857" s="533">
        <f t="shared" ref="BK2857:BK2858" si="14603">SUM(J2857,W2857,AJ2857)</f>
        <v>0</v>
      </c>
      <c r="BL2857" s="533">
        <f t="shared" ref="BL2857:BL2858" si="14604">SUM(K2857,X2857,AK2857)</f>
        <v>0</v>
      </c>
      <c r="BM2857" s="533">
        <f t="shared" ref="BM2857:BM2858" si="14605">SUM(L2857,Y2857,AL2857)</f>
        <v>0</v>
      </c>
      <c r="BN2857" s="533">
        <f>SUM(M2857,Z2857,AM2857)</f>
        <v>0</v>
      </c>
      <c r="BO2857" s="533">
        <f t="shared" ref="BO2857:BO2858" si="14606">SUM(N2857,AA2857,AN2857)</f>
        <v>0</v>
      </c>
      <c r="BP2857" s="533">
        <f t="shared" ref="BP2857:BP2858" si="14607">SUM(O2857,AB2857,AO2857)</f>
        <v>0</v>
      </c>
      <c r="BQ2857" s="533">
        <f t="shared" ref="BQ2857:BQ2858" si="14608">SUM(P2857,AC2857,AP2857)</f>
        <v>0</v>
      </c>
      <c r="BR2857" s="533">
        <f t="shared" ref="BR2857:BR2858" si="14609">SUM(Q2857,AD2857,AQ2857)</f>
        <v>0</v>
      </c>
      <c r="BS2857" s="533">
        <f t="shared" ref="BS2857:BS2858" si="14610">SUM(R2857,AE2857,AR2857)</f>
        <v>0</v>
      </c>
      <c r="BT2857" s="533">
        <f>AT2857</f>
        <v>0</v>
      </c>
      <c r="BU2857" s="533">
        <f t="shared" ref="BU2857:BU2858" si="14611">AU2857</f>
        <v>0</v>
      </c>
      <c r="BV2857" s="533">
        <f t="shared" ref="BV2857:BV2858" si="14612">AV2857</f>
        <v>0</v>
      </c>
      <c r="BW2857" s="536">
        <f>SUM(BH2857,BK2857,BN2857,BQ2857,BT2857)</f>
        <v>0</v>
      </c>
      <c r="BX2857" s="536">
        <f t="shared" ref="BX2857:BX2858" si="14613">SUM(BI2857,BL2857,BO2857,BR2857,BU2857)</f>
        <v>0</v>
      </c>
      <c r="BY2857" s="536">
        <f t="shared" ref="BY2857:BY2858" si="14614">SUM(BJ2857,BM2857,BP2857,BS2857,BV2857)</f>
        <v>0</v>
      </c>
      <c r="BZ2857" t="s">
        <v>74</v>
      </c>
      <c r="CA2857" s="553">
        <f>AZ2857</f>
        <v>0</v>
      </c>
      <c r="CB2857" s="553">
        <f t="shared" ref="CB2857:CB2858" si="14615">BA2857</f>
        <v>0</v>
      </c>
      <c r="CC2857" s="553">
        <f t="shared" ref="CC2857:CC2858" si="14616">BB2857</f>
        <v>0</v>
      </c>
      <c r="CD2857" s="553">
        <f>BC2857</f>
        <v>0</v>
      </c>
      <c r="CE2857" s="553">
        <f t="shared" ref="CE2857:CE2858" si="14617">BD2857</f>
        <v>0</v>
      </c>
      <c r="CF2857" s="553">
        <f t="shared" ref="CF2857:CF2858" si="14618">BE2857</f>
        <v>0</v>
      </c>
    </row>
    <row r="2858" spans="1:84">
      <c r="A2858" s="149"/>
      <c r="B2858" s="151"/>
      <c r="C2858" s="151"/>
      <c r="D2858" s="151"/>
      <c r="E2858" s="288" t="s">
        <v>78</v>
      </c>
      <c r="F2858" s="592">
        <v>30</v>
      </c>
      <c r="G2858" s="159"/>
      <c r="H2858" s="159"/>
      <c r="I2858" s="275">
        <f t="shared" si="14584"/>
        <v>0</v>
      </c>
      <c r="J2858" s="159"/>
      <c r="K2858" s="159"/>
      <c r="L2858" s="275">
        <f t="shared" si="14585"/>
        <v>0</v>
      </c>
      <c r="M2858" s="159"/>
      <c r="N2858" s="159"/>
      <c r="O2858" s="275">
        <f t="shared" si="14586"/>
        <v>0</v>
      </c>
      <c r="P2858" s="159"/>
      <c r="Q2858" s="159"/>
      <c r="R2858" s="275">
        <f t="shared" si="14587"/>
        <v>0</v>
      </c>
      <c r="S2858" s="500"/>
      <c r="T2858" s="275"/>
      <c r="U2858" s="275"/>
      <c r="V2858" s="275">
        <f t="shared" si="14588"/>
        <v>0</v>
      </c>
      <c r="W2858" s="275"/>
      <c r="X2858" s="275"/>
      <c r="Y2858" s="275">
        <f t="shared" si="14589"/>
        <v>0</v>
      </c>
      <c r="Z2858" s="275"/>
      <c r="AA2858" s="275"/>
      <c r="AB2858" s="275">
        <f t="shared" si="14590"/>
        <v>0</v>
      </c>
      <c r="AC2858" s="275"/>
      <c r="AD2858" s="275"/>
      <c r="AE2858" s="275">
        <f t="shared" si="14591"/>
        <v>0</v>
      </c>
      <c r="AF2858" s="500"/>
      <c r="AG2858" s="275"/>
      <c r="AH2858" s="275"/>
      <c r="AI2858" s="275">
        <f t="shared" si="14592"/>
        <v>0</v>
      </c>
      <c r="AJ2858" s="275"/>
      <c r="AK2858" s="275"/>
      <c r="AL2858" s="275">
        <f t="shared" si="14593"/>
        <v>0</v>
      </c>
      <c r="AM2858" s="275"/>
      <c r="AN2858" s="275"/>
      <c r="AO2858" s="275">
        <f t="shared" si="14594"/>
        <v>0</v>
      </c>
      <c r="AP2858" s="275"/>
      <c r="AQ2858" s="275"/>
      <c r="AR2858" s="275">
        <f t="shared" si="14595"/>
        <v>0</v>
      </c>
      <c r="AS2858" s="500"/>
      <c r="AT2858" s="275"/>
      <c r="AU2858" s="275"/>
      <c r="AV2858" s="275">
        <f>SUM(AT2858:AU2858)</f>
        <v>0</v>
      </c>
      <c r="AW2858" s="567">
        <f t="shared" si="14596"/>
        <v>0</v>
      </c>
      <c r="AX2858" s="567">
        <f t="shared" si="14597"/>
        <v>0</v>
      </c>
      <c r="AY2858" s="567">
        <f t="shared" si="14598"/>
        <v>0</v>
      </c>
      <c r="AZ2858" s="159"/>
      <c r="BA2858" s="159"/>
      <c r="BB2858" s="275">
        <f t="shared" si="14599"/>
        <v>0</v>
      </c>
      <c r="BC2858" s="275"/>
      <c r="BD2858" s="275"/>
      <c r="BE2858" s="275">
        <f t="shared" si="14600"/>
        <v>0</v>
      </c>
      <c r="BF2858" s="521"/>
      <c r="BG2858" s="605">
        <f>SUM(F2858,S2858,AF2858,AS2858)</f>
        <v>30</v>
      </c>
      <c r="BH2858" s="533">
        <f>SUM(G2858,T2858,AG2858)</f>
        <v>0</v>
      </c>
      <c r="BI2858" s="533">
        <f t="shared" si="14601"/>
        <v>0</v>
      </c>
      <c r="BJ2858" s="533">
        <f t="shared" si="14602"/>
        <v>0</v>
      </c>
      <c r="BK2858" s="533">
        <f t="shared" si="14603"/>
        <v>0</v>
      </c>
      <c r="BL2858" s="533">
        <f t="shared" si="14604"/>
        <v>0</v>
      </c>
      <c r="BM2858" s="533">
        <f t="shared" si="14605"/>
        <v>0</v>
      </c>
      <c r="BN2858" s="533">
        <f>SUM(M2858,Z2858,AM2858)</f>
        <v>0</v>
      </c>
      <c r="BO2858" s="533">
        <f t="shared" si="14606"/>
        <v>0</v>
      </c>
      <c r="BP2858" s="533">
        <f t="shared" si="14607"/>
        <v>0</v>
      </c>
      <c r="BQ2858" s="533">
        <f t="shared" si="14608"/>
        <v>0</v>
      </c>
      <c r="BR2858" s="533">
        <f t="shared" si="14609"/>
        <v>0</v>
      </c>
      <c r="BS2858" s="533">
        <f t="shared" si="14610"/>
        <v>0</v>
      </c>
      <c r="BT2858" s="533">
        <f>AT2858</f>
        <v>0</v>
      </c>
      <c r="BU2858" s="533">
        <f t="shared" si="14611"/>
        <v>0</v>
      </c>
      <c r="BV2858" s="533">
        <f t="shared" si="14612"/>
        <v>0</v>
      </c>
      <c r="BW2858" s="536">
        <f>SUM(BH2858,BK2858,BN2858,BQ2858,BT2858)</f>
        <v>0</v>
      </c>
      <c r="BX2858" s="536">
        <f t="shared" si="14613"/>
        <v>0</v>
      </c>
      <c r="BY2858" s="536">
        <f t="shared" si="14614"/>
        <v>0</v>
      </c>
      <c r="BZ2858" t="s">
        <v>74</v>
      </c>
      <c r="CA2858" s="553">
        <f>AZ2858</f>
        <v>0</v>
      </c>
      <c r="CB2858" s="553">
        <f t="shared" si="14615"/>
        <v>0</v>
      </c>
      <c r="CC2858" s="553">
        <f t="shared" si="14616"/>
        <v>0</v>
      </c>
      <c r="CD2858" s="553">
        <f>BC2858</f>
        <v>0</v>
      </c>
      <c r="CE2858" s="553">
        <f t="shared" si="14617"/>
        <v>0</v>
      </c>
      <c r="CF2858" s="553">
        <f t="shared" si="14618"/>
        <v>0</v>
      </c>
    </row>
    <row r="2859" spans="1:84">
      <c r="A2859" s="149"/>
      <c r="B2859" s="151"/>
      <c r="C2859" s="151"/>
      <c r="D2859" s="151"/>
      <c r="E2859" s="288"/>
      <c r="F2859" s="592"/>
      <c r="G2859" s="159"/>
      <c r="H2859" s="159"/>
      <c r="I2859" s="275"/>
      <c r="J2859" s="159"/>
      <c r="K2859" s="159"/>
      <c r="L2859" s="275"/>
      <c r="M2859" s="159"/>
      <c r="N2859" s="159"/>
      <c r="O2859" s="275"/>
      <c r="P2859" s="159"/>
      <c r="Q2859" s="159"/>
      <c r="R2859" s="275"/>
      <c r="S2859" s="500"/>
      <c r="T2859" s="275"/>
      <c r="U2859" s="275"/>
      <c r="V2859" s="275"/>
      <c r="W2859" s="275"/>
      <c r="X2859" s="275"/>
      <c r="Y2859" s="275"/>
      <c r="Z2859" s="275"/>
      <c r="AA2859" s="275"/>
      <c r="AB2859" s="275"/>
      <c r="AC2859" s="275"/>
      <c r="AD2859" s="275"/>
      <c r="AE2859" s="275"/>
      <c r="AF2859" s="500"/>
      <c r="AG2859" s="275"/>
      <c r="AH2859" s="275"/>
      <c r="AI2859" s="275"/>
      <c r="AJ2859" s="275"/>
      <c r="AK2859" s="275"/>
      <c r="AL2859" s="275"/>
      <c r="AM2859" s="275"/>
      <c r="AN2859" s="275"/>
      <c r="AO2859" s="275"/>
      <c r="AP2859" s="275"/>
      <c r="AQ2859" s="275"/>
      <c r="AR2859" s="275"/>
      <c r="AS2859" s="500"/>
      <c r="AT2859" s="275"/>
      <c r="AU2859" s="275"/>
      <c r="AV2859" s="275"/>
      <c r="AW2859" s="567"/>
      <c r="AX2859" s="567"/>
      <c r="AY2859" s="567"/>
      <c r="AZ2859" s="159"/>
      <c r="BA2859" s="159"/>
      <c r="BB2859" s="275"/>
      <c r="BC2859" s="159"/>
      <c r="BD2859" s="159"/>
      <c r="BE2859" s="275"/>
      <c r="BF2859" s="521"/>
    </row>
    <row r="2860" spans="1:84">
      <c r="A2860" s="149"/>
      <c r="B2860" s="151"/>
      <c r="C2860" s="151"/>
      <c r="D2860" s="151"/>
      <c r="E2860" s="374" t="s">
        <v>735</v>
      </c>
      <c r="F2860" s="592"/>
      <c r="G2860" s="159"/>
      <c r="H2860" s="159"/>
      <c r="I2860" s="275"/>
      <c r="J2860" s="159"/>
      <c r="K2860" s="159"/>
      <c r="L2860" s="275"/>
      <c r="M2860" s="159"/>
      <c r="N2860" s="159"/>
      <c r="O2860" s="275"/>
      <c r="P2860" s="159"/>
      <c r="Q2860" s="159"/>
      <c r="R2860" s="275"/>
      <c r="S2860" s="500"/>
      <c r="T2860" s="275"/>
      <c r="U2860" s="275"/>
      <c r="V2860" s="275"/>
      <c r="W2860" s="275"/>
      <c r="X2860" s="275"/>
      <c r="Y2860" s="275"/>
      <c r="Z2860" s="275"/>
      <c r="AA2860" s="275"/>
      <c r="AB2860" s="275"/>
      <c r="AC2860" s="275"/>
      <c r="AD2860" s="275"/>
      <c r="AE2860" s="275"/>
      <c r="AF2860" s="500"/>
      <c r="AG2860" s="275"/>
      <c r="AH2860" s="275"/>
      <c r="AI2860" s="275"/>
      <c r="AJ2860" s="275"/>
      <c r="AK2860" s="275"/>
      <c r="AL2860" s="275"/>
      <c r="AM2860" s="275"/>
      <c r="AN2860" s="275"/>
      <c r="AO2860" s="275"/>
      <c r="AP2860" s="275"/>
      <c r="AQ2860" s="275"/>
      <c r="AR2860" s="275"/>
      <c r="AS2860" s="500"/>
      <c r="AT2860" s="275"/>
      <c r="AU2860" s="275"/>
      <c r="AV2860" s="275"/>
      <c r="AW2860" s="567"/>
      <c r="AX2860" s="567"/>
      <c r="AY2860" s="567"/>
      <c r="AZ2860" s="159"/>
      <c r="BA2860" s="159"/>
      <c r="BB2860" s="275"/>
      <c r="BC2860" s="159"/>
      <c r="BD2860" s="159"/>
      <c r="BE2860" s="275"/>
      <c r="BF2860" s="521"/>
    </row>
    <row r="2861" spans="1:84">
      <c r="A2861" s="149"/>
      <c r="B2861" s="151"/>
      <c r="C2861" s="151"/>
      <c r="D2861" s="151"/>
      <c r="E2861" s="288" t="s">
        <v>77</v>
      </c>
      <c r="F2861" s="592">
        <v>30</v>
      </c>
      <c r="G2861" s="159"/>
      <c r="H2861" s="159"/>
      <c r="I2861" s="275">
        <f t="shared" ref="I2861:I2862" si="14619">SUM(G2861:H2861)</f>
        <v>0</v>
      </c>
      <c r="J2861" s="159"/>
      <c r="K2861" s="159"/>
      <c r="L2861" s="275">
        <f t="shared" ref="L2861:L2862" si="14620">SUM(J2861:K2861)</f>
        <v>0</v>
      </c>
      <c r="M2861" s="159"/>
      <c r="N2861" s="159"/>
      <c r="O2861" s="275">
        <f t="shared" ref="O2861:O2862" si="14621">SUM(M2861:N2861)</f>
        <v>0</v>
      </c>
      <c r="P2861" s="159"/>
      <c r="Q2861" s="159"/>
      <c r="R2861" s="275">
        <f t="shared" ref="R2861:R2862" si="14622">SUM(P2861:Q2861)</f>
        <v>0</v>
      </c>
      <c r="S2861" s="500"/>
      <c r="T2861" s="275"/>
      <c r="U2861" s="275"/>
      <c r="V2861" s="275">
        <f t="shared" ref="V2861:V2862" si="14623">SUM(T2861:U2861)</f>
        <v>0</v>
      </c>
      <c r="W2861" s="275"/>
      <c r="X2861" s="275"/>
      <c r="Y2861" s="275">
        <f t="shared" ref="Y2861:Y2862" si="14624">SUM(W2861:X2861)</f>
        <v>0</v>
      </c>
      <c r="Z2861" s="275"/>
      <c r="AA2861" s="275"/>
      <c r="AB2861" s="275">
        <f t="shared" ref="AB2861:AB2862" si="14625">SUM(Z2861:AA2861)</f>
        <v>0</v>
      </c>
      <c r="AC2861" s="275"/>
      <c r="AD2861" s="275"/>
      <c r="AE2861" s="275">
        <f t="shared" ref="AE2861:AE2862" si="14626">SUM(AC2861:AD2861)</f>
        <v>0</v>
      </c>
      <c r="AF2861" s="500"/>
      <c r="AG2861" s="275"/>
      <c r="AH2861" s="275"/>
      <c r="AI2861" s="275">
        <f t="shared" ref="AI2861:AI2862" si="14627">SUM(AG2861:AH2861)</f>
        <v>0</v>
      </c>
      <c r="AJ2861" s="275"/>
      <c r="AK2861" s="275"/>
      <c r="AL2861" s="275">
        <f t="shared" ref="AL2861:AL2862" si="14628">SUM(AJ2861:AK2861)</f>
        <v>0</v>
      </c>
      <c r="AM2861" s="275"/>
      <c r="AN2861" s="275"/>
      <c r="AO2861" s="275">
        <f t="shared" ref="AO2861:AO2862" si="14629">SUM(AM2861:AN2861)</f>
        <v>0</v>
      </c>
      <c r="AP2861" s="275"/>
      <c r="AQ2861" s="275"/>
      <c r="AR2861" s="275">
        <f t="shared" ref="AR2861:AR2862" si="14630">SUM(AP2861:AQ2861)</f>
        <v>0</v>
      </c>
      <c r="AS2861" s="500"/>
      <c r="AT2861" s="275"/>
      <c r="AU2861" s="275"/>
      <c r="AV2861" s="275">
        <f>SUM(AT2861:AU2861)</f>
        <v>0</v>
      </c>
      <c r="AW2861" s="567">
        <f t="shared" ref="AW2861:AW2862" si="14631">SUM(G2861,J2861,M2861,P2861,T2861,W2861,Z2861,AC2861,AG2861,AJ2861,AM2861,AP2861,AT2861)</f>
        <v>0</v>
      </c>
      <c r="AX2861" s="567">
        <f t="shared" ref="AX2861:AX2862" si="14632">SUM(H2861,K2861,N2861,Q2861,U2861,X2861,AA2861,AD2861,AH2861,AK2861,AN2861,AQ2861,AU2861)</f>
        <v>0</v>
      </c>
      <c r="AY2861" s="567">
        <f t="shared" ref="AY2861:AY2862" si="14633">SUM(I2861,L2861,O2861,R2861,V2861,Y2861,AB2861,AE2861,AI2861,AL2861,AO2861,AR2861,AV2861)</f>
        <v>0</v>
      </c>
      <c r="AZ2861" s="159"/>
      <c r="BA2861" s="159"/>
      <c r="BB2861" s="275">
        <f t="shared" ref="BB2861:BB2862" si="14634">SUM(AZ2861:BA2861)</f>
        <v>0</v>
      </c>
      <c r="BC2861" s="275"/>
      <c r="BD2861" s="275"/>
      <c r="BE2861" s="275">
        <f t="shared" ref="BE2861:BE2862" si="14635">SUM(BC2861:BD2861)</f>
        <v>0</v>
      </c>
      <c r="BF2861" s="521"/>
      <c r="BG2861" s="605">
        <f>SUM(F2861,S2861,AF2861,AS2861)</f>
        <v>30</v>
      </c>
      <c r="BH2861" s="533">
        <f>SUM(G2861,T2861,AG2861)</f>
        <v>0</v>
      </c>
      <c r="BI2861" s="533">
        <f t="shared" ref="BI2861:BI2862" si="14636">SUM(H2861,U2861,AH2861)</f>
        <v>0</v>
      </c>
      <c r="BJ2861" s="533">
        <f t="shared" ref="BJ2861:BJ2862" si="14637">SUM(I2861,V2861,AI2861)</f>
        <v>0</v>
      </c>
      <c r="BK2861" s="533">
        <f t="shared" ref="BK2861:BK2862" si="14638">SUM(J2861,W2861,AJ2861)</f>
        <v>0</v>
      </c>
      <c r="BL2861" s="533">
        <f t="shared" ref="BL2861:BL2862" si="14639">SUM(K2861,X2861,AK2861)</f>
        <v>0</v>
      </c>
      <c r="BM2861" s="533">
        <f t="shared" ref="BM2861:BM2862" si="14640">SUM(L2861,Y2861,AL2861)</f>
        <v>0</v>
      </c>
      <c r="BN2861" s="533">
        <f>SUM(M2861,Z2861,AM2861)</f>
        <v>0</v>
      </c>
      <c r="BO2861" s="533">
        <f t="shared" ref="BO2861:BO2862" si="14641">SUM(N2861,AA2861,AN2861)</f>
        <v>0</v>
      </c>
      <c r="BP2861" s="533">
        <f t="shared" ref="BP2861:BP2862" si="14642">SUM(O2861,AB2861,AO2861)</f>
        <v>0</v>
      </c>
      <c r="BQ2861" s="533">
        <f t="shared" ref="BQ2861:BQ2862" si="14643">SUM(P2861,AC2861,AP2861)</f>
        <v>0</v>
      </c>
      <c r="BR2861" s="533">
        <f t="shared" ref="BR2861:BR2862" si="14644">SUM(Q2861,AD2861,AQ2861)</f>
        <v>0</v>
      </c>
      <c r="BS2861" s="533">
        <f t="shared" ref="BS2861:BS2862" si="14645">SUM(R2861,AE2861,AR2861)</f>
        <v>0</v>
      </c>
      <c r="BT2861" s="533">
        <f>AT2861</f>
        <v>0</v>
      </c>
      <c r="BU2861" s="533">
        <f t="shared" ref="BU2861:BU2862" si="14646">AU2861</f>
        <v>0</v>
      </c>
      <c r="BV2861" s="533">
        <f t="shared" ref="BV2861:BV2862" si="14647">AV2861</f>
        <v>0</v>
      </c>
      <c r="BW2861" s="536">
        <f>SUM(BH2861,BK2861,BN2861,BQ2861,BT2861)</f>
        <v>0</v>
      </c>
      <c r="BX2861" s="536">
        <f t="shared" ref="BX2861:BX2862" si="14648">SUM(BI2861,BL2861,BO2861,BR2861,BU2861)</f>
        <v>0</v>
      </c>
      <c r="BY2861" s="536">
        <f t="shared" ref="BY2861:BY2862" si="14649">SUM(BJ2861,BM2861,BP2861,BS2861,BV2861)</f>
        <v>0</v>
      </c>
      <c r="BZ2861" t="s">
        <v>74</v>
      </c>
      <c r="CA2861" s="553">
        <f>AZ2861</f>
        <v>0</v>
      </c>
      <c r="CB2861" s="553">
        <f t="shared" ref="CB2861:CB2862" si="14650">BA2861</f>
        <v>0</v>
      </c>
      <c r="CC2861" s="553">
        <f t="shared" ref="CC2861:CC2862" si="14651">BB2861</f>
        <v>0</v>
      </c>
      <c r="CD2861" s="553">
        <f>BC2861</f>
        <v>0</v>
      </c>
      <c r="CE2861" s="553">
        <f t="shared" ref="CE2861:CE2862" si="14652">BD2861</f>
        <v>0</v>
      </c>
      <c r="CF2861" s="553">
        <f t="shared" ref="CF2861:CF2862" si="14653">BE2861</f>
        <v>0</v>
      </c>
    </row>
    <row r="2862" spans="1:84">
      <c r="A2862" s="149"/>
      <c r="B2862" s="151"/>
      <c r="C2862" s="151"/>
      <c r="D2862" s="151"/>
      <c r="E2862" s="288" t="s">
        <v>78</v>
      </c>
      <c r="F2862" s="592">
        <v>31</v>
      </c>
      <c r="G2862" s="159"/>
      <c r="H2862" s="159"/>
      <c r="I2862" s="275">
        <f t="shared" si="14619"/>
        <v>0</v>
      </c>
      <c r="J2862" s="159"/>
      <c r="K2862" s="159"/>
      <c r="L2862" s="275">
        <f t="shared" si="14620"/>
        <v>0</v>
      </c>
      <c r="M2862" s="159"/>
      <c r="N2862" s="159"/>
      <c r="O2862" s="275">
        <f t="shared" si="14621"/>
        <v>0</v>
      </c>
      <c r="P2862" s="159"/>
      <c r="Q2862" s="159"/>
      <c r="R2862" s="275">
        <f t="shared" si="14622"/>
        <v>0</v>
      </c>
      <c r="S2862" s="500"/>
      <c r="T2862" s="275"/>
      <c r="U2862" s="275"/>
      <c r="V2862" s="275">
        <f t="shared" si="14623"/>
        <v>0</v>
      </c>
      <c r="W2862" s="275"/>
      <c r="X2862" s="275"/>
      <c r="Y2862" s="275">
        <f t="shared" si="14624"/>
        <v>0</v>
      </c>
      <c r="Z2862" s="275"/>
      <c r="AA2862" s="275"/>
      <c r="AB2862" s="275">
        <f t="shared" si="14625"/>
        <v>0</v>
      </c>
      <c r="AC2862" s="275"/>
      <c r="AD2862" s="275"/>
      <c r="AE2862" s="275">
        <f t="shared" si="14626"/>
        <v>0</v>
      </c>
      <c r="AF2862" s="500"/>
      <c r="AG2862" s="275"/>
      <c r="AH2862" s="275"/>
      <c r="AI2862" s="275">
        <f t="shared" si="14627"/>
        <v>0</v>
      </c>
      <c r="AJ2862" s="275"/>
      <c r="AK2862" s="275"/>
      <c r="AL2862" s="275">
        <f t="shared" si="14628"/>
        <v>0</v>
      </c>
      <c r="AM2862" s="275"/>
      <c r="AN2862" s="275"/>
      <c r="AO2862" s="275">
        <f t="shared" si="14629"/>
        <v>0</v>
      </c>
      <c r="AP2862" s="275"/>
      <c r="AQ2862" s="275"/>
      <c r="AR2862" s="275">
        <f t="shared" si="14630"/>
        <v>0</v>
      </c>
      <c r="AS2862" s="500"/>
      <c r="AT2862" s="275"/>
      <c r="AU2862" s="275"/>
      <c r="AV2862" s="275">
        <f>SUM(AT2862:AU2862)</f>
        <v>0</v>
      </c>
      <c r="AW2862" s="567">
        <f t="shared" si="14631"/>
        <v>0</v>
      </c>
      <c r="AX2862" s="567">
        <f t="shared" si="14632"/>
        <v>0</v>
      </c>
      <c r="AY2862" s="567">
        <f t="shared" si="14633"/>
        <v>0</v>
      </c>
      <c r="AZ2862" s="159"/>
      <c r="BA2862" s="159"/>
      <c r="BB2862" s="275">
        <f t="shared" si="14634"/>
        <v>0</v>
      </c>
      <c r="BC2862" s="275"/>
      <c r="BD2862" s="275"/>
      <c r="BE2862" s="275">
        <f t="shared" si="14635"/>
        <v>0</v>
      </c>
      <c r="BF2862" s="521"/>
      <c r="BG2862" s="605">
        <f>SUM(F2862,S2862,AF2862,AS2862)</f>
        <v>31</v>
      </c>
      <c r="BH2862" s="533">
        <f>SUM(G2862,T2862,AG2862)</f>
        <v>0</v>
      </c>
      <c r="BI2862" s="533">
        <f t="shared" si="14636"/>
        <v>0</v>
      </c>
      <c r="BJ2862" s="533">
        <f t="shared" si="14637"/>
        <v>0</v>
      </c>
      <c r="BK2862" s="533">
        <f t="shared" si="14638"/>
        <v>0</v>
      </c>
      <c r="BL2862" s="533">
        <f t="shared" si="14639"/>
        <v>0</v>
      </c>
      <c r="BM2862" s="533">
        <f t="shared" si="14640"/>
        <v>0</v>
      </c>
      <c r="BN2862" s="533">
        <f>SUM(M2862,Z2862,AM2862)</f>
        <v>0</v>
      </c>
      <c r="BO2862" s="533">
        <f t="shared" si="14641"/>
        <v>0</v>
      </c>
      <c r="BP2862" s="533">
        <f t="shared" si="14642"/>
        <v>0</v>
      </c>
      <c r="BQ2862" s="533">
        <f t="shared" si="14643"/>
        <v>0</v>
      </c>
      <c r="BR2862" s="533">
        <f t="shared" si="14644"/>
        <v>0</v>
      </c>
      <c r="BS2862" s="533">
        <f t="shared" si="14645"/>
        <v>0</v>
      </c>
      <c r="BT2862" s="533">
        <f>AT2862</f>
        <v>0</v>
      </c>
      <c r="BU2862" s="533">
        <f t="shared" si="14646"/>
        <v>0</v>
      </c>
      <c r="BV2862" s="533">
        <f t="shared" si="14647"/>
        <v>0</v>
      </c>
      <c r="BW2862" s="536">
        <f>SUM(BH2862,BK2862,BN2862,BQ2862,BT2862)</f>
        <v>0</v>
      </c>
      <c r="BX2862" s="536">
        <f t="shared" si="14648"/>
        <v>0</v>
      </c>
      <c r="BY2862" s="536">
        <f t="shared" si="14649"/>
        <v>0</v>
      </c>
      <c r="BZ2862" t="s">
        <v>74</v>
      </c>
      <c r="CA2862" s="553">
        <f>AZ2862</f>
        <v>0</v>
      </c>
      <c r="CB2862" s="553">
        <f t="shared" si="14650"/>
        <v>0</v>
      </c>
      <c r="CC2862" s="553">
        <f t="shared" si="14651"/>
        <v>0</v>
      </c>
      <c r="CD2862" s="553">
        <f>BC2862</f>
        <v>0</v>
      </c>
      <c r="CE2862" s="553">
        <f t="shared" si="14652"/>
        <v>0</v>
      </c>
      <c r="CF2862" s="553">
        <f t="shared" si="14653"/>
        <v>0</v>
      </c>
    </row>
    <row r="2863" spans="1:84">
      <c r="A2863" s="149"/>
      <c r="B2863" s="151"/>
      <c r="C2863" s="151"/>
      <c r="D2863" s="151"/>
      <c r="E2863" s="288"/>
      <c r="F2863" s="592"/>
      <c r="G2863" s="159"/>
      <c r="H2863" s="159"/>
      <c r="I2863" s="275"/>
      <c r="J2863" s="159"/>
      <c r="K2863" s="159"/>
      <c r="L2863" s="275"/>
      <c r="M2863" s="159"/>
      <c r="N2863" s="159"/>
      <c r="O2863" s="275"/>
      <c r="P2863" s="159"/>
      <c r="Q2863" s="159"/>
      <c r="R2863" s="275"/>
      <c r="S2863" s="500"/>
      <c r="T2863" s="275"/>
      <c r="U2863" s="275"/>
      <c r="V2863" s="275"/>
      <c r="W2863" s="275"/>
      <c r="X2863" s="275"/>
      <c r="Y2863" s="275"/>
      <c r="Z2863" s="275"/>
      <c r="AA2863" s="275"/>
      <c r="AB2863" s="275"/>
      <c r="AC2863" s="275"/>
      <c r="AD2863" s="275"/>
      <c r="AE2863" s="275"/>
      <c r="AF2863" s="500"/>
      <c r="AG2863" s="275"/>
      <c r="AH2863" s="275"/>
      <c r="AI2863" s="275"/>
      <c r="AJ2863" s="275"/>
      <c r="AK2863" s="275"/>
      <c r="AL2863" s="275"/>
      <c r="AM2863" s="275"/>
      <c r="AN2863" s="275"/>
      <c r="AO2863" s="275"/>
      <c r="AP2863" s="275"/>
      <c r="AQ2863" s="275"/>
      <c r="AR2863" s="275"/>
      <c r="AS2863" s="500"/>
      <c r="AT2863" s="275"/>
      <c r="AU2863" s="275"/>
      <c r="AV2863" s="275"/>
      <c r="AW2863" s="567"/>
      <c r="AX2863" s="567"/>
      <c r="AY2863" s="567"/>
      <c r="AZ2863" s="159"/>
      <c r="BA2863" s="159"/>
      <c r="BB2863" s="275"/>
      <c r="BC2863" s="159"/>
      <c r="BD2863" s="159"/>
      <c r="BE2863" s="275"/>
      <c r="BF2863" s="521"/>
    </row>
    <row r="2864" spans="1:84">
      <c r="A2864" s="149"/>
      <c r="B2864" s="151"/>
      <c r="C2864" s="151"/>
      <c r="D2864" s="151"/>
      <c r="E2864" s="374" t="s">
        <v>961</v>
      </c>
      <c r="F2864" s="592"/>
      <c r="G2864" s="159"/>
      <c r="H2864" s="159"/>
      <c r="I2864" s="275"/>
      <c r="J2864" s="159"/>
      <c r="K2864" s="159"/>
      <c r="L2864" s="275"/>
      <c r="M2864" s="159"/>
      <c r="N2864" s="159"/>
      <c r="O2864" s="275"/>
      <c r="P2864" s="159"/>
      <c r="Q2864" s="159"/>
      <c r="R2864" s="275"/>
      <c r="S2864" s="500"/>
      <c r="T2864" s="275"/>
      <c r="U2864" s="275"/>
      <c r="V2864" s="275"/>
      <c r="W2864" s="275"/>
      <c r="X2864" s="275"/>
      <c r="Y2864" s="275"/>
      <c r="Z2864" s="275"/>
      <c r="AA2864" s="275"/>
      <c r="AB2864" s="275"/>
      <c r="AC2864" s="275"/>
      <c r="AD2864" s="275"/>
      <c r="AE2864" s="275"/>
      <c r="AF2864" s="500"/>
      <c r="AG2864" s="275"/>
      <c r="AH2864" s="275"/>
      <c r="AI2864" s="275"/>
      <c r="AJ2864" s="275"/>
      <c r="AK2864" s="275"/>
      <c r="AL2864" s="275"/>
      <c r="AM2864" s="275"/>
      <c r="AN2864" s="275"/>
      <c r="AO2864" s="275"/>
      <c r="AP2864" s="275"/>
      <c r="AQ2864" s="275"/>
      <c r="AR2864" s="275"/>
      <c r="AS2864" s="500"/>
      <c r="AT2864" s="275"/>
      <c r="AU2864" s="275"/>
      <c r="AV2864" s="275"/>
      <c r="AW2864" s="567"/>
      <c r="AX2864" s="567"/>
      <c r="AY2864" s="567"/>
      <c r="AZ2864" s="159"/>
      <c r="BA2864" s="159"/>
      <c r="BB2864" s="275"/>
      <c r="BC2864" s="159"/>
      <c r="BD2864" s="159"/>
      <c r="BE2864" s="275"/>
      <c r="BF2864" s="521"/>
    </row>
    <row r="2865" spans="1:84" s="430" customFormat="1">
      <c r="A2865" s="424"/>
      <c r="B2865" s="425"/>
      <c r="C2865" s="425"/>
      <c r="D2865" s="425"/>
      <c r="E2865" s="431" t="s">
        <v>77</v>
      </c>
      <c r="F2865" s="592">
        <v>30</v>
      </c>
      <c r="G2865" s="159"/>
      <c r="H2865" s="159"/>
      <c r="I2865" s="275">
        <f t="shared" ref="I2865:I2866" si="14654">SUM(G2865:H2865)</f>
        <v>0</v>
      </c>
      <c r="J2865" s="159"/>
      <c r="K2865" s="159"/>
      <c r="L2865" s="275">
        <f t="shared" ref="L2865:L2866" si="14655">SUM(J2865:K2865)</f>
        <v>0</v>
      </c>
      <c r="M2865" s="159"/>
      <c r="N2865" s="159"/>
      <c r="O2865" s="275">
        <f t="shared" ref="O2865:O2866" si="14656">SUM(M2865:N2865)</f>
        <v>0</v>
      </c>
      <c r="P2865" s="159"/>
      <c r="Q2865" s="159"/>
      <c r="R2865" s="275">
        <f t="shared" ref="R2865:R2866" si="14657">SUM(P2865:Q2865)</f>
        <v>0</v>
      </c>
      <c r="S2865" s="500"/>
      <c r="T2865" s="275"/>
      <c r="U2865" s="275"/>
      <c r="V2865" s="275">
        <f t="shared" ref="V2865:V2866" si="14658">SUM(T2865:U2865)</f>
        <v>0</v>
      </c>
      <c r="W2865" s="275"/>
      <c r="X2865" s="275"/>
      <c r="Y2865" s="275">
        <f t="shared" ref="Y2865:Y2866" si="14659">SUM(W2865:X2865)</f>
        <v>0</v>
      </c>
      <c r="Z2865" s="275"/>
      <c r="AA2865" s="275"/>
      <c r="AB2865" s="275">
        <f t="shared" ref="AB2865:AB2866" si="14660">SUM(Z2865:AA2865)</f>
        <v>0</v>
      </c>
      <c r="AC2865" s="275"/>
      <c r="AD2865" s="275"/>
      <c r="AE2865" s="275">
        <f t="shared" ref="AE2865:AE2866" si="14661">SUM(AC2865:AD2865)</f>
        <v>0</v>
      </c>
      <c r="AF2865" s="500"/>
      <c r="AG2865" s="275"/>
      <c r="AH2865" s="275"/>
      <c r="AI2865" s="275">
        <f t="shared" ref="AI2865:AI2866" si="14662">SUM(AG2865:AH2865)</f>
        <v>0</v>
      </c>
      <c r="AJ2865" s="275"/>
      <c r="AK2865" s="275"/>
      <c r="AL2865" s="275">
        <f t="shared" ref="AL2865:AL2866" si="14663">SUM(AJ2865:AK2865)</f>
        <v>0</v>
      </c>
      <c r="AM2865" s="275"/>
      <c r="AN2865" s="275"/>
      <c r="AO2865" s="275">
        <f t="shared" ref="AO2865:AO2866" si="14664">SUM(AM2865:AN2865)</f>
        <v>0</v>
      </c>
      <c r="AP2865" s="275"/>
      <c r="AQ2865" s="275"/>
      <c r="AR2865" s="275">
        <f t="shared" ref="AR2865:AR2866" si="14665">SUM(AP2865:AQ2865)</f>
        <v>0</v>
      </c>
      <c r="AS2865" s="500"/>
      <c r="AT2865" s="275"/>
      <c r="AU2865" s="275"/>
      <c r="AV2865" s="275">
        <f>SUM(AT2865:AU2865)</f>
        <v>0</v>
      </c>
      <c r="AW2865" s="567">
        <f t="shared" ref="AW2865:AW2866" si="14666">SUM(G2865,J2865,M2865,P2865,T2865,W2865,Z2865,AC2865,AG2865,AJ2865,AM2865,AP2865,AT2865)</f>
        <v>0</v>
      </c>
      <c r="AX2865" s="567">
        <f t="shared" ref="AX2865:AX2866" si="14667">SUM(H2865,K2865,N2865,Q2865,U2865,X2865,AA2865,AD2865,AH2865,AK2865,AN2865,AQ2865,AU2865)</f>
        <v>0</v>
      </c>
      <c r="AY2865" s="567">
        <f t="shared" ref="AY2865:AY2866" si="14668">SUM(I2865,L2865,O2865,R2865,V2865,Y2865,AB2865,AE2865,AI2865,AL2865,AO2865,AR2865,AV2865)</f>
        <v>0</v>
      </c>
      <c r="AZ2865" s="159"/>
      <c r="BA2865" s="159"/>
      <c r="BB2865" s="275">
        <f t="shared" ref="BB2865:BB2866" si="14669">SUM(AZ2865:BA2865)</f>
        <v>0</v>
      </c>
      <c r="BC2865" s="275"/>
      <c r="BD2865" s="275"/>
      <c r="BE2865" s="275">
        <f t="shared" ref="BE2865:BE2866" si="14670">SUM(BC2865:BD2865)</f>
        <v>0</v>
      </c>
      <c r="BF2865" s="521"/>
      <c r="BG2865" s="605">
        <f>SUM(F2865,S2865,AF2865,AS2865)</f>
        <v>30</v>
      </c>
      <c r="BH2865" s="533">
        <f>SUM(G2865,T2865,AG2865)</f>
        <v>0</v>
      </c>
      <c r="BI2865" s="533">
        <f t="shared" ref="BI2865:BI2866" si="14671">SUM(H2865,U2865,AH2865)</f>
        <v>0</v>
      </c>
      <c r="BJ2865" s="533">
        <f t="shared" ref="BJ2865:BJ2866" si="14672">SUM(I2865,V2865,AI2865)</f>
        <v>0</v>
      </c>
      <c r="BK2865" s="533">
        <f t="shared" ref="BK2865:BK2866" si="14673">SUM(J2865,W2865,AJ2865)</f>
        <v>0</v>
      </c>
      <c r="BL2865" s="533">
        <f t="shared" ref="BL2865:BL2866" si="14674">SUM(K2865,X2865,AK2865)</f>
        <v>0</v>
      </c>
      <c r="BM2865" s="533">
        <f t="shared" ref="BM2865:BM2866" si="14675">SUM(L2865,Y2865,AL2865)</f>
        <v>0</v>
      </c>
      <c r="BN2865" s="533">
        <f>SUM(M2865,Z2865,AM2865)</f>
        <v>0</v>
      </c>
      <c r="BO2865" s="533">
        <f t="shared" ref="BO2865:BO2866" si="14676">SUM(N2865,AA2865,AN2865)</f>
        <v>0</v>
      </c>
      <c r="BP2865" s="533">
        <f t="shared" ref="BP2865:BP2866" si="14677">SUM(O2865,AB2865,AO2865)</f>
        <v>0</v>
      </c>
      <c r="BQ2865" s="533">
        <f t="shared" ref="BQ2865:BQ2866" si="14678">SUM(P2865,AC2865,AP2865)</f>
        <v>0</v>
      </c>
      <c r="BR2865" s="533">
        <f t="shared" ref="BR2865:BR2866" si="14679">SUM(Q2865,AD2865,AQ2865)</f>
        <v>0</v>
      </c>
      <c r="BS2865" s="533">
        <f t="shared" ref="BS2865:BS2866" si="14680">SUM(R2865,AE2865,AR2865)</f>
        <v>0</v>
      </c>
      <c r="BT2865" s="533">
        <f>AT2865</f>
        <v>0</v>
      </c>
      <c r="BU2865" s="533">
        <f t="shared" ref="BU2865:BU2866" si="14681">AU2865</f>
        <v>0</v>
      </c>
      <c r="BV2865" s="533">
        <f t="shared" ref="BV2865:BV2866" si="14682">AV2865</f>
        <v>0</v>
      </c>
      <c r="BW2865" s="536">
        <f>SUM(BH2865,BK2865,BN2865,BQ2865,BT2865)</f>
        <v>0</v>
      </c>
      <c r="BX2865" s="536">
        <f t="shared" ref="BX2865:BX2866" si="14683">SUM(BI2865,BL2865,BO2865,BR2865,BU2865)</f>
        <v>0</v>
      </c>
      <c r="BY2865" s="536">
        <f t="shared" ref="BY2865:BY2866" si="14684">SUM(BJ2865,BM2865,BP2865,BS2865,BV2865)</f>
        <v>0</v>
      </c>
      <c r="BZ2865" t="s">
        <v>74</v>
      </c>
      <c r="CA2865" s="553">
        <f>AZ2865</f>
        <v>0</v>
      </c>
      <c r="CB2865" s="553">
        <f t="shared" ref="CB2865:CB2866" si="14685">BA2865</f>
        <v>0</v>
      </c>
      <c r="CC2865" s="553">
        <f t="shared" ref="CC2865:CC2866" si="14686">BB2865</f>
        <v>0</v>
      </c>
      <c r="CD2865" s="553">
        <f>BC2865</f>
        <v>0</v>
      </c>
      <c r="CE2865" s="553">
        <f t="shared" ref="CE2865:CE2866" si="14687">BD2865</f>
        <v>0</v>
      </c>
      <c r="CF2865" s="553">
        <f t="shared" ref="CF2865:CF2866" si="14688">BE2865</f>
        <v>0</v>
      </c>
    </row>
    <row r="2866" spans="1:84">
      <c r="A2866" s="149"/>
      <c r="B2866" s="151"/>
      <c r="C2866" s="151"/>
      <c r="D2866" s="151"/>
      <c r="E2866" s="288" t="s">
        <v>78</v>
      </c>
      <c r="F2866" s="592">
        <v>30</v>
      </c>
      <c r="G2866" s="159"/>
      <c r="H2866" s="159"/>
      <c r="I2866" s="275">
        <f t="shared" si="14654"/>
        <v>0</v>
      </c>
      <c r="J2866" s="159"/>
      <c r="K2866" s="159"/>
      <c r="L2866" s="275">
        <f t="shared" si="14655"/>
        <v>0</v>
      </c>
      <c r="M2866" s="159"/>
      <c r="N2866" s="159"/>
      <c r="O2866" s="275">
        <f t="shared" si="14656"/>
        <v>0</v>
      </c>
      <c r="P2866" s="159"/>
      <c r="Q2866" s="159"/>
      <c r="R2866" s="275">
        <f t="shared" si="14657"/>
        <v>0</v>
      </c>
      <c r="S2866" s="500"/>
      <c r="T2866" s="275"/>
      <c r="U2866" s="275"/>
      <c r="V2866" s="275">
        <f t="shared" si="14658"/>
        <v>0</v>
      </c>
      <c r="W2866" s="275"/>
      <c r="X2866" s="275"/>
      <c r="Y2866" s="275">
        <f t="shared" si="14659"/>
        <v>0</v>
      </c>
      <c r="Z2866" s="275"/>
      <c r="AA2866" s="275"/>
      <c r="AB2866" s="275">
        <f t="shared" si="14660"/>
        <v>0</v>
      </c>
      <c r="AC2866" s="275"/>
      <c r="AD2866" s="275"/>
      <c r="AE2866" s="275">
        <f t="shared" si="14661"/>
        <v>0</v>
      </c>
      <c r="AF2866" s="500"/>
      <c r="AG2866" s="275"/>
      <c r="AH2866" s="275"/>
      <c r="AI2866" s="275">
        <f t="shared" si="14662"/>
        <v>0</v>
      </c>
      <c r="AJ2866" s="275"/>
      <c r="AK2866" s="275"/>
      <c r="AL2866" s="275">
        <f t="shared" si="14663"/>
        <v>0</v>
      </c>
      <c r="AM2866" s="275"/>
      <c r="AN2866" s="275"/>
      <c r="AO2866" s="275">
        <f t="shared" si="14664"/>
        <v>0</v>
      </c>
      <c r="AP2866" s="275"/>
      <c r="AQ2866" s="275"/>
      <c r="AR2866" s="275">
        <f t="shared" si="14665"/>
        <v>0</v>
      </c>
      <c r="AS2866" s="500"/>
      <c r="AT2866" s="275"/>
      <c r="AU2866" s="275"/>
      <c r="AV2866" s="275">
        <f>SUM(AT2866:AU2866)</f>
        <v>0</v>
      </c>
      <c r="AW2866" s="567">
        <f t="shared" si="14666"/>
        <v>0</v>
      </c>
      <c r="AX2866" s="567">
        <f t="shared" si="14667"/>
        <v>0</v>
      </c>
      <c r="AY2866" s="567">
        <f t="shared" si="14668"/>
        <v>0</v>
      </c>
      <c r="AZ2866" s="159"/>
      <c r="BA2866" s="159"/>
      <c r="BB2866" s="275">
        <f t="shared" si="14669"/>
        <v>0</v>
      </c>
      <c r="BC2866" s="275"/>
      <c r="BD2866" s="275"/>
      <c r="BE2866" s="275">
        <f t="shared" si="14670"/>
        <v>0</v>
      </c>
      <c r="BF2866" s="521"/>
      <c r="BG2866" s="605">
        <f>SUM(F2866,S2866,AF2866,AS2866)</f>
        <v>30</v>
      </c>
      <c r="BH2866" s="533">
        <f>SUM(G2866,T2866,AG2866)</f>
        <v>0</v>
      </c>
      <c r="BI2866" s="533">
        <f t="shared" si="14671"/>
        <v>0</v>
      </c>
      <c r="BJ2866" s="533">
        <f t="shared" si="14672"/>
        <v>0</v>
      </c>
      <c r="BK2866" s="533">
        <f t="shared" si="14673"/>
        <v>0</v>
      </c>
      <c r="BL2866" s="533">
        <f t="shared" si="14674"/>
        <v>0</v>
      </c>
      <c r="BM2866" s="533">
        <f t="shared" si="14675"/>
        <v>0</v>
      </c>
      <c r="BN2866" s="533">
        <f>SUM(M2866,Z2866,AM2866)</f>
        <v>0</v>
      </c>
      <c r="BO2866" s="533">
        <f t="shared" si="14676"/>
        <v>0</v>
      </c>
      <c r="BP2866" s="533">
        <f t="shared" si="14677"/>
        <v>0</v>
      </c>
      <c r="BQ2866" s="533">
        <f t="shared" si="14678"/>
        <v>0</v>
      </c>
      <c r="BR2866" s="533">
        <f t="shared" si="14679"/>
        <v>0</v>
      </c>
      <c r="BS2866" s="533">
        <f t="shared" si="14680"/>
        <v>0</v>
      </c>
      <c r="BT2866" s="533">
        <f>AT2866</f>
        <v>0</v>
      </c>
      <c r="BU2866" s="533">
        <f t="shared" si="14681"/>
        <v>0</v>
      </c>
      <c r="BV2866" s="533">
        <f t="shared" si="14682"/>
        <v>0</v>
      </c>
      <c r="BW2866" s="536">
        <f>SUM(BH2866,BK2866,BN2866,BQ2866,BT2866)</f>
        <v>0</v>
      </c>
      <c r="BX2866" s="536">
        <f t="shared" si="14683"/>
        <v>0</v>
      </c>
      <c r="BY2866" s="536">
        <f t="shared" si="14684"/>
        <v>0</v>
      </c>
      <c r="BZ2866" t="s">
        <v>74</v>
      </c>
      <c r="CA2866" s="553">
        <f>AZ2866</f>
        <v>0</v>
      </c>
      <c r="CB2866" s="553">
        <f t="shared" si="14685"/>
        <v>0</v>
      </c>
      <c r="CC2866" s="553">
        <f t="shared" si="14686"/>
        <v>0</v>
      </c>
      <c r="CD2866" s="553">
        <f>BC2866</f>
        <v>0</v>
      </c>
      <c r="CE2866" s="553">
        <f t="shared" si="14687"/>
        <v>0</v>
      </c>
      <c r="CF2866" s="553">
        <f t="shared" si="14688"/>
        <v>0</v>
      </c>
    </row>
    <row r="2867" spans="1:84">
      <c r="A2867" s="149"/>
      <c r="B2867" s="151"/>
      <c r="C2867" s="151"/>
      <c r="D2867" s="151"/>
      <c r="E2867" s="288"/>
      <c r="F2867" s="592"/>
      <c r="G2867" s="159"/>
      <c r="H2867" s="159"/>
      <c r="I2867" s="275"/>
      <c r="J2867" s="159"/>
      <c r="K2867" s="159"/>
      <c r="L2867" s="275"/>
      <c r="M2867" s="159"/>
      <c r="N2867" s="159"/>
      <c r="O2867" s="275"/>
      <c r="P2867" s="159"/>
      <c r="Q2867" s="159"/>
      <c r="R2867" s="275"/>
      <c r="S2867" s="500"/>
      <c r="T2867" s="275"/>
      <c r="U2867" s="275"/>
      <c r="V2867" s="275"/>
      <c r="W2867" s="275"/>
      <c r="X2867" s="275"/>
      <c r="Y2867" s="275"/>
      <c r="Z2867" s="275"/>
      <c r="AA2867" s="275"/>
      <c r="AB2867" s="275"/>
      <c r="AC2867" s="275"/>
      <c r="AD2867" s="275"/>
      <c r="AE2867" s="275"/>
      <c r="AF2867" s="500"/>
      <c r="AG2867" s="275"/>
      <c r="AH2867" s="275"/>
      <c r="AI2867" s="275"/>
      <c r="AJ2867" s="275"/>
      <c r="AK2867" s="275"/>
      <c r="AL2867" s="275"/>
      <c r="AM2867" s="275"/>
      <c r="AN2867" s="275"/>
      <c r="AO2867" s="275"/>
      <c r="AP2867" s="275"/>
      <c r="AQ2867" s="275"/>
      <c r="AR2867" s="275"/>
      <c r="AS2867" s="500"/>
      <c r="AT2867" s="275"/>
      <c r="AU2867" s="275"/>
      <c r="AV2867" s="275"/>
      <c r="AW2867" s="567"/>
      <c r="AX2867" s="567"/>
      <c r="AY2867" s="567"/>
      <c r="AZ2867" s="159"/>
      <c r="BA2867" s="159"/>
      <c r="BB2867" s="275"/>
      <c r="BC2867" s="159"/>
      <c r="BD2867" s="159"/>
      <c r="BE2867" s="275"/>
      <c r="BF2867" s="521"/>
    </row>
    <row r="2868" spans="1:84">
      <c r="A2868" s="149"/>
      <c r="B2868" s="151"/>
      <c r="C2868" s="151"/>
      <c r="D2868" s="151"/>
      <c r="E2868" s="374" t="s">
        <v>962</v>
      </c>
      <c r="F2868" s="592"/>
      <c r="G2868" s="159"/>
      <c r="H2868" s="159"/>
      <c r="I2868" s="275"/>
      <c r="J2868" s="159"/>
      <c r="K2868" s="159"/>
      <c r="L2868" s="275"/>
      <c r="M2868" s="159"/>
      <c r="N2868" s="159"/>
      <c r="O2868" s="275"/>
      <c r="P2868" s="159"/>
      <c r="Q2868" s="159"/>
      <c r="R2868" s="275"/>
      <c r="S2868" s="500"/>
      <c r="T2868" s="275"/>
      <c r="U2868" s="275"/>
      <c r="V2868" s="275"/>
      <c r="W2868" s="275"/>
      <c r="X2868" s="275"/>
      <c r="Y2868" s="275"/>
      <c r="Z2868" s="275"/>
      <c r="AA2868" s="275"/>
      <c r="AB2868" s="275"/>
      <c r="AC2868" s="275"/>
      <c r="AD2868" s="275"/>
      <c r="AE2868" s="275"/>
      <c r="AF2868" s="500"/>
      <c r="AG2868" s="275"/>
      <c r="AH2868" s="275"/>
      <c r="AI2868" s="275"/>
      <c r="AJ2868" s="275"/>
      <c r="AK2868" s="275"/>
      <c r="AL2868" s="275"/>
      <c r="AM2868" s="275"/>
      <c r="AN2868" s="275"/>
      <c r="AO2868" s="275"/>
      <c r="AP2868" s="275"/>
      <c r="AQ2868" s="275"/>
      <c r="AR2868" s="275"/>
      <c r="AS2868" s="500"/>
      <c r="AT2868" s="275"/>
      <c r="AU2868" s="275"/>
      <c r="AV2868" s="275"/>
      <c r="AW2868" s="567"/>
      <c r="AX2868" s="567"/>
      <c r="AY2868" s="567"/>
      <c r="AZ2868" s="159"/>
      <c r="BA2868" s="159"/>
      <c r="BB2868" s="275"/>
      <c r="BC2868" s="159"/>
      <c r="BD2868" s="159"/>
      <c r="BE2868" s="275"/>
      <c r="BF2868" s="521"/>
    </row>
    <row r="2869" spans="1:84">
      <c r="A2869" s="149"/>
      <c r="B2869" s="151"/>
      <c r="C2869" s="151"/>
      <c r="D2869" s="151"/>
      <c r="E2869" s="288" t="s">
        <v>77</v>
      </c>
      <c r="F2869" s="592">
        <v>30</v>
      </c>
      <c r="G2869" s="159"/>
      <c r="H2869" s="159"/>
      <c r="I2869" s="275">
        <f t="shared" ref="I2869:I2870" si="14689">SUM(G2869:H2869)</f>
        <v>0</v>
      </c>
      <c r="J2869" s="159"/>
      <c r="K2869" s="159"/>
      <c r="L2869" s="275">
        <f t="shared" ref="L2869:L2870" si="14690">SUM(J2869:K2869)</f>
        <v>0</v>
      </c>
      <c r="M2869" s="159"/>
      <c r="N2869" s="159"/>
      <c r="O2869" s="275">
        <f t="shared" ref="O2869:O2870" si="14691">SUM(M2869:N2869)</f>
        <v>0</v>
      </c>
      <c r="P2869" s="159"/>
      <c r="Q2869" s="159"/>
      <c r="R2869" s="275">
        <f t="shared" ref="R2869:R2870" si="14692">SUM(P2869:Q2869)</f>
        <v>0</v>
      </c>
      <c r="S2869" s="500"/>
      <c r="T2869" s="275"/>
      <c r="U2869" s="275"/>
      <c r="V2869" s="275">
        <f t="shared" ref="V2869:V2870" si="14693">SUM(T2869:U2869)</f>
        <v>0</v>
      </c>
      <c r="W2869" s="275"/>
      <c r="X2869" s="275"/>
      <c r="Y2869" s="275">
        <f t="shared" ref="Y2869:Y2870" si="14694">SUM(W2869:X2869)</f>
        <v>0</v>
      </c>
      <c r="Z2869" s="275"/>
      <c r="AA2869" s="275"/>
      <c r="AB2869" s="275">
        <f t="shared" ref="AB2869:AB2870" si="14695">SUM(Z2869:AA2869)</f>
        <v>0</v>
      </c>
      <c r="AC2869" s="275"/>
      <c r="AD2869" s="275"/>
      <c r="AE2869" s="275">
        <f t="shared" ref="AE2869:AE2870" si="14696">SUM(AC2869:AD2869)</f>
        <v>0</v>
      </c>
      <c r="AF2869" s="500"/>
      <c r="AG2869" s="275"/>
      <c r="AH2869" s="275"/>
      <c r="AI2869" s="275">
        <f t="shared" ref="AI2869:AI2870" si="14697">SUM(AG2869:AH2869)</f>
        <v>0</v>
      </c>
      <c r="AJ2869" s="275"/>
      <c r="AK2869" s="275"/>
      <c r="AL2869" s="275">
        <f t="shared" ref="AL2869:AL2870" si="14698">SUM(AJ2869:AK2869)</f>
        <v>0</v>
      </c>
      <c r="AM2869" s="275"/>
      <c r="AN2869" s="275"/>
      <c r="AO2869" s="275">
        <f t="shared" ref="AO2869:AO2870" si="14699">SUM(AM2869:AN2869)</f>
        <v>0</v>
      </c>
      <c r="AP2869" s="275"/>
      <c r="AQ2869" s="275"/>
      <c r="AR2869" s="275">
        <f t="shared" ref="AR2869:AR2870" si="14700">SUM(AP2869:AQ2869)</f>
        <v>0</v>
      </c>
      <c r="AS2869" s="500"/>
      <c r="AT2869" s="275"/>
      <c r="AU2869" s="275"/>
      <c r="AV2869" s="275">
        <f>SUM(AT2869:AU2869)</f>
        <v>0</v>
      </c>
      <c r="AW2869" s="567">
        <f t="shared" ref="AW2869:AW2870" si="14701">SUM(G2869,J2869,M2869,P2869,T2869,W2869,Z2869,AC2869,AG2869,AJ2869,AM2869,AP2869,AT2869)</f>
        <v>0</v>
      </c>
      <c r="AX2869" s="567">
        <f t="shared" ref="AX2869:AX2870" si="14702">SUM(H2869,K2869,N2869,Q2869,U2869,X2869,AA2869,AD2869,AH2869,AK2869,AN2869,AQ2869,AU2869)</f>
        <v>0</v>
      </c>
      <c r="AY2869" s="567">
        <f t="shared" ref="AY2869:AY2870" si="14703">SUM(I2869,L2869,O2869,R2869,V2869,Y2869,AB2869,AE2869,AI2869,AL2869,AO2869,AR2869,AV2869)</f>
        <v>0</v>
      </c>
      <c r="AZ2869" s="159"/>
      <c r="BA2869" s="159"/>
      <c r="BB2869" s="275">
        <f t="shared" ref="BB2869:BB2870" si="14704">SUM(AZ2869:BA2869)</f>
        <v>0</v>
      </c>
      <c r="BC2869" s="275"/>
      <c r="BD2869" s="275"/>
      <c r="BE2869" s="275">
        <f t="shared" ref="BE2869:BE2870" si="14705">SUM(BC2869:BD2869)</f>
        <v>0</v>
      </c>
      <c r="BF2869" s="521"/>
      <c r="BG2869" s="605">
        <f>SUM(F2869,S2869,AF2869,AS2869)</f>
        <v>30</v>
      </c>
      <c r="BH2869" s="533">
        <f>SUM(G2869,T2869,AG2869)</f>
        <v>0</v>
      </c>
      <c r="BI2869" s="533">
        <f t="shared" ref="BI2869:BI2870" si="14706">SUM(H2869,U2869,AH2869)</f>
        <v>0</v>
      </c>
      <c r="BJ2869" s="533">
        <f t="shared" ref="BJ2869:BJ2870" si="14707">SUM(I2869,V2869,AI2869)</f>
        <v>0</v>
      </c>
      <c r="BK2869" s="533">
        <f t="shared" ref="BK2869:BK2870" si="14708">SUM(J2869,W2869,AJ2869)</f>
        <v>0</v>
      </c>
      <c r="BL2869" s="533">
        <f t="shared" ref="BL2869:BL2870" si="14709">SUM(K2869,X2869,AK2869)</f>
        <v>0</v>
      </c>
      <c r="BM2869" s="533">
        <f t="shared" ref="BM2869:BM2870" si="14710">SUM(L2869,Y2869,AL2869)</f>
        <v>0</v>
      </c>
      <c r="BN2869" s="533">
        <f>SUM(M2869,Z2869,AM2869)</f>
        <v>0</v>
      </c>
      <c r="BO2869" s="533">
        <f t="shared" ref="BO2869:BO2870" si="14711">SUM(N2869,AA2869,AN2869)</f>
        <v>0</v>
      </c>
      <c r="BP2869" s="533">
        <f t="shared" ref="BP2869:BP2870" si="14712">SUM(O2869,AB2869,AO2869)</f>
        <v>0</v>
      </c>
      <c r="BQ2869" s="533">
        <f t="shared" ref="BQ2869:BQ2870" si="14713">SUM(P2869,AC2869,AP2869)</f>
        <v>0</v>
      </c>
      <c r="BR2869" s="533">
        <f t="shared" ref="BR2869:BR2870" si="14714">SUM(Q2869,AD2869,AQ2869)</f>
        <v>0</v>
      </c>
      <c r="BS2869" s="533">
        <f t="shared" ref="BS2869:BS2870" si="14715">SUM(R2869,AE2869,AR2869)</f>
        <v>0</v>
      </c>
      <c r="BT2869" s="533">
        <f>AT2869</f>
        <v>0</v>
      </c>
      <c r="BU2869" s="533">
        <f t="shared" ref="BU2869:BU2870" si="14716">AU2869</f>
        <v>0</v>
      </c>
      <c r="BV2869" s="533">
        <f t="shared" ref="BV2869:BV2870" si="14717">AV2869</f>
        <v>0</v>
      </c>
      <c r="BW2869" s="536">
        <f>SUM(BH2869,BK2869,BN2869,BQ2869,BT2869)</f>
        <v>0</v>
      </c>
      <c r="BX2869" s="536">
        <f t="shared" ref="BX2869:BX2870" si="14718">SUM(BI2869,BL2869,BO2869,BR2869,BU2869)</f>
        <v>0</v>
      </c>
      <c r="BY2869" s="536">
        <f t="shared" ref="BY2869:BY2870" si="14719">SUM(BJ2869,BM2869,BP2869,BS2869,BV2869)</f>
        <v>0</v>
      </c>
      <c r="BZ2869" t="s">
        <v>74</v>
      </c>
      <c r="CA2869" s="553">
        <f>AZ2869</f>
        <v>0</v>
      </c>
      <c r="CB2869" s="553">
        <f t="shared" ref="CB2869:CB2870" si="14720">BA2869</f>
        <v>0</v>
      </c>
      <c r="CC2869" s="553">
        <f t="shared" ref="CC2869:CC2870" si="14721">BB2869</f>
        <v>0</v>
      </c>
      <c r="CD2869" s="553">
        <f>BC2869</f>
        <v>0</v>
      </c>
      <c r="CE2869" s="553">
        <f t="shared" ref="CE2869:CE2870" si="14722">BD2869</f>
        <v>0</v>
      </c>
      <c r="CF2869" s="553">
        <f t="shared" ref="CF2869:CF2870" si="14723">BE2869</f>
        <v>0</v>
      </c>
    </row>
    <row r="2870" spans="1:84">
      <c r="A2870" s="149"/>
      <c r="B2870" s="151"/>
      <c r="C2870" s="151"/>
      <c r="D2870" s="151"/>
      <c r="E2870" s="288" t="s">
        <v>78</v>
      </c>
      <c r="F2870" s="592">
        <v>30</v>
      </c>
      <c r="G2870" s="159"/>
      <c r="H2870" s="159"/>
      <c r="I2870" s="275">
        <f t="shared" si="14689"/>
        <v>0</v>
      </c>
      <c r="J2870" s="159"/>
      <c r="K2870" s="159"/>
      <c r="L2870" s="275">
        <f t="shared" si="14690"/>
        <v>0</v>
      </c>
      <c r="M2870" s="159"/>
      <c r="N2870" s="159"/>
      <c r="O2870" s="275">
        <f t="shared" si="14691"/>
        <v>0</v>
      </c>
      <c r="P2870" s="159"/>
      <c r="Q2870" s="159"/>
      <c r="R2870" s="275">
        <f t="shared" si="14692"/>
        <v>0</v>
      </c>
      <c r="S2870" s="500"/>
      <c r="T2870" s="275"/>
      <c r="U2870" s="275"/>
      <c r="V2870" s="275">
        <f t="shared" si="14693"/>
        <v>0</v>
      </c>
      <c r="W2870" s="275"/>
      <c r="X2870" s="275"/>
      <c r="Y2870" s="275">
        <f t="shared" si="14694"/>
        <v>0</v>
      </c>
      <c r="Z2870" s="275"/>
      <c r="AA2870" s="275"/>
      <c r="AB2870" s="275">
        <f t="shared" si="14695"/>
        <v>0</v>
      </c>
      <c r="AC2870" s="275"/>
      <c r="AD2870" s="275"/>
      <c r="AE2870" s="275">
        <f t="shared" si="14696"/>
        <v>0</v>
      </c>
      <c r="AF2870" s="500"/>
      <c r="AG2870" s="275"/>
      <c r="AH2870" s="275"/>
      <c r="AI2870" s="275">
        <f t="shared" si="14697"/>
        <v>0</v>
      </c>
      <c r="AJ2870" s="275"/>
      <c r="AK2870" s="275"/>
      <c r="AL2870" s="275">
        <f t="shared" si="14698"/>
        <v>0</v>
      </c>
      <c r="AM2870" s="275"/>
      <c r="AN2870" s="275"/>
      <c r="AO2870" s="275">
        <f t="shared" si="14699"/>
        <v>0</v>
      </c>
      <c r="AP2870" s="275"/>
      <c r="AQ2870" s="275"/>
      <c r="AR2870" s="275">
        <f t="shared" si="14700"/>
        <v>0</v>
      </c>
      <c r="AS2870" s="500"/>
      <c r="AT2870" s="275"/>
      <c r="AU2870" s="275"/>
      <c r="AV2870" s="275">
        <f>SUM(AT2870:AU2870)</f>
        <v>0</v>
      </c>
      <c r="AW2870" s="567">
        <f t="shared" si="14701"/>
        <v>0</v>
      </c>
      <c r="AX2870" s="567">
        <f t="shared" si="14702"/>
        <v>0</v>
      </c>
      <c r="AY2870" s="567">
        <f t="shared" si="14703"/>
        <v>0</v>
      </c>
      <c r="AZ2870" s="159"/>
      <c r="BA2870" s="159"/>
      <c r="BB2870" s="275">
        <f t="shared" si="14704"/>
        <v>0</v>
      </c>
      <c r="BC2870" s="275"/>
      <c r="BD2870" s="275"/>
      <c r="BE2870" s="275">
        <f t="shared" si="14705"/>
        <v>0</v>
      </c>
      <c r="BF2870" s="521"/>
      <c r="BG2870" s="605">
        <f>SUM(F2870,S2870,AF2870,AS2870)</f>
        <v>30</v>
      </c>
      <c r="BH2870" s="533">
        <f>SUM(G2870,T2870,AG2870)</f>
        <v>0</v>
      </c>
      <c r="BI2870" s="533">
        <f t="shared" si="14706"/>
        <v>0</v>
      </c>
      <c r="BJ2870" s="533">
        <f t="shared" si="14707"/>
        <v>0</v>
      </c>
      <c r="BK2870" s="533">
        <f t="shared" si="14708"/>
        <v>0</v>
      </c>
      <c r="BL2870" s="533">
        <f t="shared" si="14709"/>
        <v>0</v>
      </c>
      <c r="BM2870" s="533">
        <f t="shared" si="14710"/>
        <v>0</v>
      </c>
      <c r="BN2870" s="533">
        <f>SUM(M2870,Z2870,AM2870)</f>
        <v>0</v>
      </c>
      <c r="BO2870" s="533">
        <f t="shared" si="14711"/>
        <v>0</v>
      </c>
      <c r="BP2870" s="533">
        <f t="shared" si="14712"/>
        <v>0</v>
      </c>
      <c r="BQ2870" s="533">
        <f t="shared" si="14713"/>
        <v>0</v>
      </c>
      <c r="BR2870" s="533">
        <f t="shared" si="14714"/>
        <v>0</v>
      </c>
      <c r="BS2870" s="533">
        <f t="shared" si="14715"/>
        <v>0</v>
      </c>
      <c r="BT2870" s="533">
        <f>AT2870</f>
        <v>0</v>
      </c>
      <c r="BU2870" s="533">
        <f t="shared" si="14716"/>
        <v>0</v>
      </c>
      <c r="BV2870" s="533">
        <f t="shared" si="14717"/>
        <v>0</v>
      </c>
      <c r="BW2870" s="536">
        <f>SUM(BH2870,BK2870,BN2870,BQ2870,BT2870)</f>
        <v>0</v>
      </c>
      <c r="BX2870" s="536">
        <f t="shared" si="14718"/>
        <v>0</v>
      </c>
      <c r="BY2870" s="536">
        <f t="shared" si="14719"/>
        <v>0</v>
      </c>
      <c r="BZ2870" t="s">
        <v>74</v>
      </c>
      <c r="CA2870" s="553">
        <f>AZ2870</f>
        <v>0</v>
      </c>
      <c r="CB2870" s="553">
        <f t="shared" si="14720"/>
        <v>0</v>
      </c>
      <c r="CC2870" s="553">
        <f t="shared" si="14721"/>
        <v>0</v>
      </c>
      <c r="CD2870" s="553">
        <f>BC2870</f>
        <v>0</v>
      </c>
      <c r="CE2870" s="553">
        <f t="shared" si="14722"/>
        <v>0</v>
      </c>
      <c r="CF2870" s="553">
        <f t="shared" si="14723"/>
        <v>0</v>
      </c>
    </row>
    <row r="2871" spans="1:84">
      <c r="A2871" s="149"/>
      <c r="B2871" s="151"/>
      <c r="C2871" s="151"/>
      <c r="D2871" s="151"/>
      <c r="E2871" s="288"/>
      <c r="F2871" s="592"/>
      <c r="G2871" s="159"/>
      <c r="H2871" s="159"/>
      <c r="I2871" s="275"/>
      <c r="J2871" s="159"/>
      <c r="K2871" s="159"/>
      <c r="L2871" s="275"/>
      <c r="M2871" s="159"/>
      <c r="N2871" s="159"/>
      <c r="O2871" s="275"/>
      <c r="P2871" s="159"/>
      <c r="Q2871" s="159"/>
      <c r="R2871" s="275"/>
      <c r="S2871" s="500"/>
      <c r="T2871" s="275"/>
      <c r="U2871" s="275"/>
      <c r="V2871" s="275"/>
      <c r="W2871" s="275"/>
      <c r="X2871" s="275"/>
      <c r="Y2871" s="275"/>
      <c r="Z2871" s="275"/>
      <c r="AA2871" s="275"/>
      <c r="AB2871" s="275"/>
      <c r="AC2871" s="275"/>
      <c r="AD2871" s="275"/>
      <c r="AE2871" s="275"/>
      <c r="AF2871" s="500"/>
      <c r="AG2871" s="275"/>
      <c r="AH2871" s="275"/>
      <c r="AI2871" s="275"/>
      <c r="AJ2871" s="275"/>
      <c r="AK2871" s="275"/>
      <c r="AL2871" s="275"/>
      <c r="AM2871" s="275"/>
      <c r="AN2871" s="275"/>
      <c r="AO2871" s="275"/>
      <c r="AP2871" s="275"/>
      <c r="AQ2871" s="275"/>
      <c r="AR2871" s="275"/>
      <c r="AS2871" s="500"/>
      <c r="AT2871" s="275"/>
      <c r="AU2871" s="275"/>
      <c r="AV2871" s="275"/>
      <c r="AW2871" s="567"/>
      <c r="AX2871" s="567"/>
      <c r="AY2871" s="567"/>
      <c r="AZ2871" s="159"/>
      <c r="BA2871" s="159"/>
      <c r="BB2871" s="275"/>
      <c r="BC2871" s="159"/>
      <c r="BD2871" s="159"/>
      <c r="BE2871" s="275"/>
      <c r="BF2871" s="521"/>
    </row>
    <row r="2872" spans="1:84">
      <c r="A2872" s="149"/>
      <c r="B2872" s="151" t="s">
        <v>24</v>
      </c>
      <c r="C2872" s="151"/>
      <c r="D2872" s="151"/>
      <c r="E2872" s="374" t="s">
        <v>116</v>
      </c>
      <c r="F2872" s="592"/>
      <c r="G2872" s="159" t="s">
        <v>74</v>
      </c>
      <c r="H2872" s="159"/>
      <c r="I2872" s="275"/>
      <c r="J2872" s="159"/>
      <c r="K2872" s="159"/>
      <c r="L2872" s="275"/>
      <c r="M2872" s="159"/>
      <c r="N2872" s="159"/>
      <c r="O2872" s="275"/>
      <c r="P2872" s="159"/>
      <c r="Q2872" s="159"/>
      <c r="R2872" s="275"/>
      <c r="S2872" s="500"/>
      <c r="T2872" s="275"/>
      <c r="U2872" s="275"/>
      <c r="V2872" s="275"/>
      <c r="W2872" s="275"/>
      <c r="X2872" s="275"/>
      <c r="Y2872" s="275"/>
      <c r="Z2872" s="275"/>
      <c r="AA2872" s="275"/>
      <c r="AB2872" s="275"/>
      <c r="AC2872" s="275"/>
      <c r="AD2872" s="275"/>
      <c r="AE2872" s="275"/>
      <c r="AF2872" s="500"/>
      <c r="AG2872" s="275"/>
      <c r="AH2872" s="275"/>
      <c r="AI2872" s="275"/>
      <c r="AJ2872" s="275"/>
      <c r="AK2872" s="275"/>
      <c r="AL2872" s="275"/>
      <c r="AM2872" s="275"/>
      <c r="AN2872" s="275"/>
      <c r="AO2872" s="275"/>
      <c r="AP2872" s="275"/>
      <c r="AQ2872" s="275"/>
      <c r="AR2872" s="275"/>
      <c r="AS2872" s="500"/>
      <c r="AT2872" s="275"/>
      <c r="AU2872" s="275"/>
      <c r="AV2872" s="275"/>
      <c r="AW2872" s="567"/>
      <c r="AX2872" s="567"/>
      <c r="AY2872" s="567"/>
      <c r="AZ2872" s="159"/>
      <c r="BA2872" s="159"/>
      <c r="BB2872" s="275"/>
      <c r="BC2872" s="159"/>
      <c r="BD2872" s="159"/>
      <c r="BE2872" s="275"/>
      <c r="BF2872" s="521"/>
      <c r="CA2872" s="619"/>
      <c r="CB2872" s="619"/>
      <c r="CC2872" s="619"/>
      <c r="CD2872" s="619"/>
      <c r="CE2872" s="619"/>
      <c r="CF2872" s="619"/>
    </row>
    <row r="2873" spans="1:84">
      <c r="A2873" s="149"/>
      <c r="B2873" s="151" t="s">
        <v>74</v>
      </c>
      <c r="C2873" s="151"/>
      <c r="D2873" s="151"/>
      <c r="E2873" s="288" t="s">
        <v>77</v>
      </c>
      <c r="F2873" s="592">
        <v>330</v>
      </c>
      <c r="G2873" s="159"/>
      <c r="H2873" s="159">
        <v>112</v>
      </c>
      <c r="I2873" s="275">
        <f t="shared" ref="I2873:I2874" si="14724">SUM(G2873:H2873)</f>
        <v>112</v>
      </c>
      <c r="J2873" s="159"/>
      <c r="K2873" s="159">
        <v>50</v>
      </c>
      <c r="L2873" s="275">
        <f t="shared" ref="L2873:L2874" si="14725">SUM(J2873:K2873)</f>
        <v>50</v>
      </c>
      <c r="M2873" s="159"/>
      <c r="N2873" s="159">
        <v>8</v>
      </c>
      <c r="O2873" s="275">
        <f t="shared" ref="O2873:O2874" si="14726">SUM(M2873:N2873)</f>
        <v>8</v>
      </c>
      <c r="P2873" s="159"/>
      <c r="Q2873" s="159">
        <v>95</v>
      </c>
      <c r="R2873" s="275">
        <f t="shared" ref="R2873:R2874" si="14727">SUM(P2873:Q2873)</f>
        <v>95</v>
      </c>
      <c r="S2873" s="500"/>
      <c r="T2873" s="275"/>
      <c r="U2873" s="275">
        <v>17</v>
      </c>
      <c r="V2873" s="275">
        <f t="shared" ref="V2873:V2874" si="14728">SUM(T2873:U2873)</f>
        <v>17</v>
      </c>
      <c r="W2873" s="275"/>
      <c r="X2873" s="275"/>
      <c r="Y2873" s="275">
        <f t="shared" ref="Y2873:Y2874" si="14729">SUM(W2873:X2873)</f>
        <v>0</v>
      </c>
      <c r="Z2873" s="275"/>
      <c r="AA2873" s="275">
        <v>1</v>
      </c>
      <c r="AB2873" s="275">
        <f t="shared" ref="AB2873:AB2874" si="14730">SUM(Z2873:AA2873)</f>
        <v>1</v>
      </c>
      <c r="AC2873" s="275"/>
      <c r="AD2873" s="275">
        <v>6</v>
      </c>
      <c r="AE2873" s="275">
        <f t="shared" ref="AE2873:AE2874" si="14731">SUM(AC2873:AD2873)</f>
        <v>6</v>
      </c>
      <c r="AF2873" s="500"/>
      <c r="AG2873" s="275"/>
      <c r="AH2873" s="275"/>
      <c r="AI2873" s="275">
        <f t="shared" ref="AI2873:AI2874" si="14732">SUM(AG2873:AH2873)</f>
        <v>0</v>
      </c>
      <c r="AJ2873" s="275"/>
      <c r="AK2873" s="275"/>
      <c r="AL2873" s="275">
        <f t="shared" ref="AL2873:AL2874" si="14733">SUM(AJ2873:AK2873)</f>
        <v>0</v>
      </c>
      <c r="AM2873" s="275"/>
      <c r="AN2873" s="275"/>
      <c r="AO2873" s="275">
        <f t="shared" ref="AO2873:AO2874" si="14734">SUM(AM2873:AN2873)</f>
        <v>0</v>
      </c>
      <c r="AP2873" s="275"/>
      <c r="AQ2873" s="275"/>
      <c r="AR2873" s="275">
        <f t="shared" ref="AR2873:AR2874" si="14735">SUM(AP2873:AQ2873)</f>
        <v>0</v>
      </c>
      <c r="AS2873" s="500"/>
      <c r="AT2873" s="275"/>
      <c r="AU2873" s="275"/>
      <c r="AV2873" s="275">
        <f>SUM(AT2873:AU2873)</f>
        <v>0</v>
      </c>
      <c r="AW2873" s="567">
        <f t="shared" ref="AW2873:AW2874" si="14736">SUM(G2873,J2873,M2873,P2873,T2873,W2873,Z2873,AC2873,AG2873,AJ2873,AM2873,AP2873,AT2873)</f>
        <v>0</v>
      </c>
      <c r="AX2873" s="567">
        <f t="shared" ref="AX2873:AX2874" si="14737">SUM(H2873,K2873,N2873,Q2873,U2873,X2873,AA2873,AD2873,AH2873,AK2873,AN2873,AQ2873,AU2873)</f>
        <v>289</v>
      </c>
      <c r="AY2873" s="567">
        <f t="shared" ref="AY2873:AY2874" si="14738">SUM(I2873,L2873,O2873,R2873,V2873,Y2873,AB2873,AE2873,AI2873,AL2873,AO2873,AR2873,AV2873)</f>
        <v>289</v>
      </c>
      <c r="AZ2873" s="159"/>
      <c r="BA2873" s="159">
        <v>19</v>
      </c>
      <c r="BB2873" s="275">
        <f t="shared" ref="BB2873:BB2874" si="14739">SUM(AZ2873:BA2873)</f>
        <v>19</v>
      </c>
      <c r="BC2873" s="275"/>
      <c r="BD2873" s="275">
        <v>1</v>
      </c>
      <c r="BE2873" s="275">
        <f t="shared" ref="BE2873:BE2874" si="14740">SUM(BC2873:BD2873)</f>
        <v>1</v>
      </c>
      <c r="BF2873" s="521"/>
      <c r="BG2873" s="605">
        <f>SUM(F2873,S2873,AF2873,AS2873)</f>
        <v>330</v>
      </c>
      <c r="BH2873" s="533">
        <f>SUM(G2873,T2873,AG2873)</f>
        <v>0</v>
      </c>
      <c r="BI2873" s="533">
        <f t="shared" ref="BI2873:BI2874" si="14741">SUM(H2873,U2873,AH2873)</f>
        <v>129</v>
      </c>
      <c r="BJ2873" s="533">
        <f t="shared" ref="BJ2873:BJ2874" si="14742">SUM(I2873,V2873,AI2873)</f>
        <v>129</v>
      </c>
      <c r="BK2873" s="533">
        <f t="shared" ref="BK2873:BK2874" si="14743">SUM(J2873,W2873,AJ2873)</f>
        <v>0</v>
      </c>
      <c r="BL2873" s="533">
        <f t="shared" ref="BL2873:BL2874" si="14744">SUM(K2873,X2873,AK2873)</f>
        <v>50</v>
      </c>
      <c r="BM2873" s="533">
        <f t="shared" ref="BM2873:BM2874" si="14745">SUM(L2873,Y2873,AL2873)</f>
        <v>50</v>
      </c>
      <c r="BN2873" s="533">
        <f>SUM(M2873,Z2873,AM2873)</f>
        <v>0</v>
      </c>
      <c r="BO2873" s="533">
        <f t="shared" ref="BO2873:BO2874" si="14746">SUM(N2873,AA2873,AN2873)</f>
        <v>9</v>
      </c>
      <c r="BP2873" s="533">
        <f t="shared" ref="BP2873:BP2874" si="14747">SUM(O2873,AB2873,AO2873)</f>
        <v>9</v>
      </c>
      <c r="BQ2873" s="533">
        <f t="shared" ref="BQ2873:BQ2874" si="14748">SUM(P2873,AC2873,AP2873)</f>
        <v>0</v>
      </c>
      <c r="BR2873" s="533">
        <f t="shared" ref="BR2873:BR2874" si="14749">SUM(Q2873,AD2873,AQ2873)</f>
        <v>101</v>
      </c>
      <c r="BS2873" s="533">
        <f t="shared" ref="BS2873:BS2874" si="14750">SUM(R2873,AE2873,AR2873)</f>
        <v>101</v>
      </c>
      <c r="BT2873" s="533">
        <f>AT2873</f>
        <v>0</v>
      </c>
      <c r="BU2873" s="533">
        <f t="shared" ref="BU2873:BU2874" si="14751">AU2873</f>
        <v>0</v>
      </c>
      <c r="BV2873" s="533">
        <f t="shared" ref="BV2873:BV2874" si="14752">AV2873</f>
        <v>0</v>
      </c>
      <c r="BW2873" s="536">
        <f>SUM(BH2873,BK2873,BN2873,BQ2873,BT2873)</f>
        <v>0</v>
      </c>
      <c r="BX2873" s="536">
        <f t="shared" ref="BX2873:BX2874" si="14753">SUM(BI2873,BL2873,BO2873,BR2873,BU2873)</f>
        <v>289</v>
      </c>
      <c r="BY2873" s="536">
        <f t="shared" ref="BY2873:BY2874" si="14754">SUM(BJ2873,BM2873,BP2873,BS2873,BV2873)</f>
        <v>289</v>
      </c>
      <c r="BZ2873" t="s">
        <v>74</v>
      </c>
      <c r="CA2873" s="619">
        <f>AZ2873</f>
        <v>0</v>
      </c>
      <c r="CB2873" s="619">
        <f>BA2873</f>
        <v>19</v>
      </c>
      <c r="CC2873" s="619">
        <f t="shared" ref="CC2873:CC2874" si="14755">BB2873</f>
        <v>19</v>
      </c>
      <c r="CD2873" s="619">
        <f>BC2873</f>
        <v>0</v>
      </c>
      <c r="CE2873" s="619">
        <f t="shared" ref="CE2873:CE2874" si="14756">BD2873</f>
        <v>1</v>
      </c>
      <c r="CF2873" s="619">
        <f t="shared" ref="CF2873:CF2874" si="14757">BE2873</f>
        <v>1</v>
      </c>
    </row>
    <row r="2874" spans="1:84">
      <c r="A2874" s="149"/>
      <c r="B2874" s="151"/>
      <c r="C2874" s="151"/>
      <c r="D2874" s="151"/>
      <c r="E2874" s="288" t="s">
        <v>78</v>
      </c>
      <c r="F2874" s="592">
        <v>330</v>
      </c>
      <c r="G2874" s="159"/>
      <c r="H2874" s="159">
        <v>92</v>
      </c>
      <c r="I2874" s="275">
        <f t="shared" si="14724"/>
        <v>92</v>
      </c>
      <c r="J2874" s="159"/>
      <c r="K2874" s="159">
        <v>27</v>
      </c>
      <c r="L2874" s="275">
        <f t="shared" si="14725"/>
        <v>27</v>
      </c>
      <c r="M2874" s="159"/>
      <c r="N2874" s="159">
        <v>11</v>
      </c>
      <c r="O2874" s="275">
        <f t="shared" si="14726"/>
        <v>11</v>
      </c>
      <c r="P2874" s="159"/>
      <c r="Q2874" s="159">
        <v>98</v>
      </c>
      <c r="R2874" s="275">
        <f t="shared" si="14727"/>
        <v>98</v>
      </c>
      <c r="S2874" s="500"/>
      <c r="T2874" s="275"/>
      <c r="U2874" s="275">
        <v>16</v>
      </c>
      <c r="V2874" s="275">
        <f t="shared" si="14728"/>
        <v>16</v>
      </c>
      <c r="W2874" s="275"/>
      <c r="X2874" s="275"/>
      <c r="Y2874" s="275">
        <f t="shared" si="14729"/>
        <v>0</v>
      </c>
      <c r="Z2874" s="275"/>
      <c r="AA2874" s="275">
        <v>0</v>
      </c>
      <c r="AB2874" s="275">
        <f t="shared" si="14730"/>
        <v>0</v>
      </c>
      <c r="AC2874" s="275"/>
      <c r="AD2874" s="275">
        <v>5</v>
      </c>
      <c r="AE2874" s="275">
        <f t="shared" si="14731"/>
        <v>5</v>
      </c>
      <c r="AF2874" s="500"/>
      <c r="AG2874" s="275"/>
      <c r="AH2874" s="275"/>
      <c r="AI2874" s="275">
        <f t="shared" si="14732"/>
        <v>0</v>
      </c>
      <c r="AJ2874" s="275"/>
      <c r="AK2874" s="275"/>
      <c r="AL2874" s="275">
        <f t="shared" si="14733"/>
        <v>0</v>
      </c>
      <c r="AM2874" s="275"/>
      <c r="AN2874" s="275"/>
      <c r="AO2874" s="275">
        <f t="shared" si="14734"/>
        <v>0</v>
      </c>
      <c r="AP2874" s="275"/>
      <c r="AQ2874" s="275"/>
      <c r="AR2874" s="275">
        <f t="shared" si="14735"/>
        <v>0</v>
      </c>
      <c r="AS2874" s="500"/>
      <c r="AT2874" s="275"/>
      <c r="AU2874" s="275"/>
      <c r="AV2874" s="275">
        <f>SUM(AT2874:AU2874)</f>
        <v>0</v>
      </c>
      <c r="AW2874" s="567">
        <f t="shared" si="14736"/>
        <v>0</v>
      </c>
      <c r="AX2874" s="567">
        <f t="shared" si="14737"/>
        <v>249</v>
      </c>
      <c r="AY2874" s="567">
        <f t="shared" si="14738"/>
        <v>249</v>
      </c>
      <c r="AZ2874" s="159"/>
      <c r="BA2874" s="159">
        <v>15</v>
      </c>
      <c r="BB2874" s="275">
        <f t="shared" si="14739"/>
        <v>15</v>
      </c>
      <c r="BC2874" s="275"/>
      <c r="BD2874" s="275">
        <v>0</v>
      </c>
      <c r="BE2874" s="275">
        <f t="shared" si="14740"/>
        <v>0</v>
      </c>
      <c r="BF2874" s="521"/>
      <c r="BG2874" s="605">
        <f>SUM(F2874,S2874,AF2874,AS2874)</f>
        <v>330</v>
      </c>
      <c r="BH2874" s="533">
        <f>SUM(G2874,T2874,AG2874)</f>
        <v>0</v>
      </c>
      <c r="BI2874" s="533">
        <f t="shared" si="14741"/>
        <v>108</v>
      </c>
      <c r="BJ2874" s="533">
        <f t="shared" si="14742"/>
        <v>108</v>
      </c>
      <c r="BK2874" s="533">
        <f t="shared" si="14743"/>
        <v>0</v>
      </c>
      <c r="BL2874" s="533">
        <f t="shared" si="14744"/>
        <v>27</v>
      </c>
      <c r="BM2874" s="533">
        <f t="shared" si="14745"/>
        <v>27</v>
      </c>
      <c r="BN2874" s="533">
        <f>SUM(M2874,Z2874,AM2874)</f>
        <v>0</v>
      </c>
      <c r="BO2874" s="533">
        <f t="shared" si="14746"/>
        <v>11</v>
      </c>
      <c r="BP2874" s="533">
        <f t="shared" si="14747"/>
        <v>11</v>
      </c>
      <c r="BQ2874" s="533">
        <f t="shared" si="14748"/>
        <v>0</v>
      </c>
      <c r="BR2874" s="533">
        <f t="shared" si="14749"/>
        <v>103</v>
      </c>
      <c r="BS2874" s="533">
        <f t="shared" si="14750"/>
        <v>103</v>
      </c>
      <c r="BT2874" s="533">
        <f>AT2874</f>
        <v>0</v>
      </c>
      <c r="BU2874" s="533">
        <f t="shared" si="14751"/>
        <v>0</v>
      </c>
      <c r="BV2874" s="533">
        <f t="shared" si="14752"/>
        <v>0</v>
      </c>
      <c r="BW2874" s="536">
        <f>SUM(BH2874,BK2874,BN2874,BQ2874,BT2874)</f>
        <v>0</v>
      </c>
      <c r="BX2874" s="536">
        <f t="shared" si="14753"/>
        <v>249</v>
      </c>
      <c r="BY2874" s="536">
        <f t="shared" si="14754"/>
        <v>249</v>
      </c>
      <c r="BZ2874" t="s">
        <v>74</v>
      </c>
      <c r="CA2874" s="619">
        <f>AZ2874</f>
        <v>0</v>
      </c>
      <c r="CB2874" s="619">
        <f t="shared" ref="CB2874" si="14758">BA2874</f>
        <v>15</v>
      </c>
      <c r="CC2874" s="619">
        <f t="shared" si="14755"/>
        <v>15</v>
      </c>
      <c r="CD2874" s="619">
        <f>BC2874</f>
        <v>0</v>
      </c>
      <c r="CE2874" s="619">
        <f t="shared" si="14756"/>
        <v>0</v>
      </c>
      <c r="CF2874" s="619">
        <f t="shared" si="14757"/>
        <v>0</v>
      </c>
    </row>
    <row r="2875" spans="1:84">
      <c r="A2875" s="149"/>
      <c r="B2875" s="151"/>
      <c r="C2875" s="151"/>
      <c r="D2875" s="151"/>
      <c r="E2875" s="288"/>
      <c r="F2875" s="592">
        <f>SUM(F2873:F2874)</f>
        <v>660</v>
      </c>
      <c r="G2875" s="168">
        <f t="shared" ref="G2875:BE2875" si="14759">SUM(G2873:G2874)</f>
        <v>0</v>
      </c>
      <c r="H2875" s="168">
        <f t="shared" si="14759"/>
        <v>204</v>
      </c>
      <c r="I2875" s="168">
        <f t="shared" si="14759"/>
        <v>204</v>
      </c>
      <c r="J2875" s="168">
        <f t="shared" si="14759"/>
        <v>0</v>
      </c>
      <c r="K2875" s="168">
        <f t="shared" si="14759"/>
        <v>77</v>
      </c>
      <c r="L2875" s="168">
        <f t="shared" si="14759"/>
        <v>77</v>
      </c>
      <c r="M2875" s="168">
        <f t="shared" si="14759"/>
        <v>0</v>
      </c>
      <c r="N2875" s="168">
        <f t="shared" si="14759"/>
        <v>19</v>
      </c>
      <c r="O2875" s="168">
        <f t="shared" si="14759"/>
        <v>19</v>
      </c>
      <c r="P2875" s="168">
        <f t="shared" si="14759"/>
        <v>0</v>
      </c>
      <c r="Q2875" s="168">
        <f t="shared" si="14759"/>
        <v>193</v>
      </c>
      <c r="R2875" s="168">
        <f t="shared" si="14759"/>
        <v>193</v>
      </c>
      <c r="S2875" s="502">
        <f t="shared" si="14759"/>
        <v>0</v>
      </c>
      <c r="T2875" s="168">
        <f t="shared" si="14759"/>
        <v>0</v>
      </c>
      <c r="U2875" s="168">
        <f t="shared" si="14759"/>
        <v>33</v>
      </c>
      <c r="V2875" s="168">
        <f t="shared" si="14759"/>
        <v>33</v>
      </c>
      <c r="W2875" s="168">
        <f t="shared" si="14759"/>
        <v>0</v>
      </c>
      <c r="X2875" s="168">
        <f t="shared" si="14759"/>
        <v>0</v>
      </c>
      <c r="Y2875" s="168">
        <f t="shared" si="14759"/>
        <v>0</v>
      </c>
      <c r="Z2875" s="168">
        <f t="shared" si="14759"/>
        <v>0</v>
      </c>
      <c r="AA2875" s="168">
        <f t="shared" si="14759"/>
        <v>1</v>
      </c>
      <c r="AB2875" s="168">
        <f t="shared" si="14759"/>
        <v>1</v>
      </c>
      <c r="AC2875" s="168">
        <f t="shared" si="14759"/>
        <v>0</v>
      </c>
      <c r="AD2875" s="168">
        <f t="shared" si="14759"/>
        <v>11</v>
      </c>
      <c r="AE2875" s="168">
        <f t="shared" si="14759"/>
        <v>11</v>
      </c>
      <c r="AF2875" s="502">
        <f t="shared" si="14759"/>
        <v>0</v>
      </c>
      <c r="AG2875" s="168">
        <f t="shared" si="14759"/>
        <v>0</v>
      </c>
      <c r="AH2875" s="168">
        <f t="shared" si="14759"/>
        <v>0</v>
      </c>
      <c r="AI2875" s="168">
        <f t="shared" si="14759"/>
        <v>0</v>
      </c>
      <c r="AJ2875" s="168">
        <f t="shared" si="14759"/>
        <v>0</v>
      </c>
      <c r="AK2875" s="168">
        <f t="shared" si="14759"/>
        <v>0</v>
      </c>
      <c r="AL2875" s="168">
        <f t="shared" si="14759"/>
        <v>0</v>
      </c>
      <c r="AM2875" s="168">
        <f t="shared" si="14759"/>
        <v>0</v>
      </c>
      <c r="AN2875" s="168">
        <f t="shared" si="14759"/>
        <v>0</v>
      </c>
      <c r="AO2875" s="168">
        <f t="shared" si="14759"/>
        <v>0</v>
      </c>
      <c r="AP2875" s="168">
        <f t="shared" si="14759"/>
        <v>0</v>
      </c>
      <c r="AQ2875" s="168">
        <f t="shared" si="14759"/>
        <v>0</v>
      </c>
      <c r="AR2875" s="168">
        <f t="shared" si="14759"/>
        <v>0</v>
      </c>
      <c r="AS2875" s="502">
        <f t="shared" si="14759"/>
        <v>0</v>
      </c>
      <c r="AT2875" s="168">
        <f t="shared" si="14759"/>
        <v>0</v>
      </c>
      <c r="AU2875" s="168">
        <f t="shared" si="14759"/>
        <v>0</v>
      </c>
      <c r="AV2875" s="168">
        <f t="shared" si="14759"/>
        <v>0</v>
      </c>
      <c r="AW2875" s="569">
        <f t="shared" si="14759"/>
        <v>0</v>
      </c>
      <c r="AX2875" s="569">
        <f t="shared" si="14759"/>
        <v>538</v>
      </c>
      <c r="AY2875" s="569">
        <f t="shared" si="14759"/>
        <v>538</v>
      </c>
      <c r="AZ2875" s="168">
        <f t="shared" si="14759"/>
        <v>0</v>
      </c>
      <c r="BA2875" s="168">
        <f t="shared" si="14759"/>
        <v>34</v>
      </c>
      <c r="BB2875" s="168">
        <f t="shared" si="14759"/>
        <v>34</v>
      </c>
      <c r="BC2875" s="168">
        <f t="shared" si="14759"/>
        <v>0</v>
      </c>
      <c r="BD2875" s="168">
        <f t="shared" si="14759"/>
        <v>1</v>
      </c>
      <c r="BE2875" s="168">
        <f t="shared" si="14759"/>
        <v>1</v>
      </c>
      <c r="BF2875" s="523"/>
      <c r="BG2875" s="608">
        <f t="shared" ref="BG2875:BY2875" si="14760">SUM(BG2873:BG2874)</f>
        <v>660</v>
      </c>
      <c r="BH2875" s="168">
        <f t="shared" si="14760"/>
        <v>0</v>
      </c>
      <c r="BI2875" s="626">
        <f t="shared" si="14760"/>
        <v>237</v>
      </c>
      <c r="BJ2875" s="626">
        <f t="shared" si="14760"/>
        <v>237</v>
      </c>
      <c r="BK2875" s="626">
        <f t="shared" si="14760"/>
        <v>0</v>
      </c>
      <c r="BL2875" s="626">
        <f t="shared" si="14760"/>
        <v>77</v>
      </c>
      <c r="BM2875" s="626">
        <f t="shared" si="14760"/>
        <v>77</v>
      </c>
      <c r="BN2875" s="626">
        <f t="shared" si="14760"/>
        <v>0</v>
      </c>
      <c r="BO2875" s="626">
        <f t="shared" si="14760"/>
        <v>20</v>
      </c>
      <c r="BP2875" s="626">
        <f t="shared" si="14760"/>
        <v>20</v>
      </c>
      <c r="BQ2875" s="626">
        <f t="shared" si="14760"/>
        <v>0</v>
      </c>
      <c r="BR2875" s="626">
        <f t="shared" si="14760"/>
        <v>204</v>
      </c>
      <c r="BS2875" s="626">
        <f t="shared" si="14760"/>
        <v>204</v>
      </c>
      <c r="BT2875" s="168">
        <f t="shared" si="14760"/>
        <v>0</v>
      </c>
      <c r="BU2875" s="626">
        <f t="shared" si="14760"/>
        <v>0</v>
      </c>
      <c r="BV2875" s="626">
        <f t="shared" si="14760"/>
        <v>0</v>
      </c>
      <c r="BW2875" s="168">
        <f t="shared" si="14760"/>
        <v>0</v>
      </c>
      <c r="BX2875" s="168">
        <f t="shared" si="14760"/>
        <v>538</v>
      </c>
      <c r="BY2875" s="168">
        <f t="shared" si="14760"/>
        <v>538</v>
      </c>
      <c r="CA2875" s="168">
        <f t="shared" ref="CA2875:CF2875" si="14761">SUM(CA2873:CA2874)</f>
        <v>0</v>
      </c>
      <c r="CB2875" s="168">
        <f t="shared" si="14761"/>
        <v>34</v>
      </c>
      <c r="CC2875" s="168">
        <f t="shared" si="14761"/>
        <v>34</v>
      </c>
      <c r="CD2875" s="168">
        <f t="shared" si="14761"/>
        <v>0</v>
      </c>
      <c r="CE2875" s="168">
        <f t="shared" si="14761"/>
        <v>1</v>
      </c>
      <c r="CF2875" s="168">
        <f t="shared" si="14761"/>
        <v>1</v>
      </c>
    </row>
    <row r="2876" spans="1:84">
      <c r="A2876" s="149"/>
      <c r="B2876" s="151" t="s">
        <v>74</v>
      </c>
      <c r="C2876" s="151"/>
      <c r="D2876" s="151"/>
      <c r="E2876" s="288"/>
      <c r="F2876" s="592"/>
      <c r="G2876" s="159"/>
      <c r="H2876" s="159"/>
      <c r="I2876" s="275"/>
      <c r="J2876" s="159"/>
      <c r="K2876" s="159"/>
      <c r="L2876" s="275"/>
      <c r="M2876" s="159"/>
      <c r="N2876" s="159"/>
      <c r="O2876" s="275"/>
      <c r="P2876" s="159"/>
      <c r="Q2876" s="159"/>
      <c r="R2876" s="275"/>
      <c r="S2876" s="500"/>
      <c r="T2876" s="275"/>
      <c r="U2876" s="275"/>
      <c r="V2876" s="275"/>
      <c r="W2876" s="275"/>
      <c r="X2876" s="275"/>
      <c r="Y2876" s="275"/>
      <c r="Z2876" s="275"/>
      <c r="AA2876" s="275"/>
      <c r="AB2876" s="275"/>
      <c r="AC2876" s="275"/>
      <c r="AD2876" s="275"/>
      <c r="AE2876" s="275"/>
      <c r="AF2876" s="500"/>
      <c r="AG2876" s="275"/>
      <c r="AH2876" s="275"/>
      <c r="AI2876" s="275"/>
      <c r="AJ2876" s="275"/>
      <c r="AK2876" s="275"/>
      <c r="AL2876" s="275"/>
      <c r="AM2876" s="275"/>
      <c r="AN2876" s="275"/>
      <c r="AO2876" s="275"/>
      <c r="AP2876" s="275"/>
      <c r="AQ2876" s="275"/>
      <c r="AR2876" s="275"/>
      <c r="AS2876" s="500"/>
      <c r="AT2876" s="275"/>
      <c r="AU2876" s="275"/>
      <c r="AV2876" s="275"/>
      <c r="AW2876" s="567"/>
      <c r="AX2876" s="567"/>
      <c r="AY2876" s="567"/>
      <c r="AZ2876" s="159"/>
      <c r="BA2876" s="159"/>
      <c r="BB2876" s="275"/>
      <c r="BC2876" s="159"/>
      <c r="BD2876" s="159"/>
      <c r="BE2876" s="275"/>
      <c r="BF2876" s="521"/>
      <c r="CA2876" s="619"/>
      <c r="CB2876" s="619"/>
      <c r="CC2876" s="619"/>
      <c r="CD2876" s="619"/>
      <c r="CE2876" s="619"/>
      <c r="CF2876" s="619"/>
    </row>
    <row r="2877" spans="1:84">
      <c r="A2877" s="149"/>
      <c r="B2877" s="151" t="s">
        <v>126</v>
      </c>
      <c r="C2877" s="151"/>
      <c r="D2877" s="151"/>
      <c r="E2877" s="374" t="s">
        <v>116</v>
      </c>
      <c r="F2877" s="592"/>
      <c r="G2877" s="159"/>
      <c r="H2877" s="159"/>
      <c r="I2877" s="275"/>
      <c r="J2877" s="159"/>
      <c r="K2877" s="159"/>
      <c r="L2877" s="275"/>
      <c r="M2877" s="159"/>
      <c r="N2877" s="159"/>
      <c r="O2877" s="275"/>
      <c r="P2877" s="159"/>
      <c r="Q2877" s="159"/>
      <c r="R2877" s="275"/>
      <c r="S2877" s="500"/>
      <c r="T2877" s="275"/>
      <c r="U2877" s="275"/>
      <c r="V2877" s="275"/>
      <c r="W2877" s="275"/>
      <c r="X2877" s="275"/>
      <c r="Y2877" s="275"/>
      <c r="Z2877" s="275"/>
      <c r="AA2877" s="275"/>
      <c r="AB2877" s="275"/>
      <c r="AC2877" s="275"/>
      <c r="AD2877" s="275"/>
      <c r="AE2877" s="275"/>
      <c r="AF2877" s="500"/>
      <c r="AG2877" s="275"/>
      <c r="AH2877" s="275"/>
      <c r="AI2877" s="275"/>
      <c r="AJ2877" s="275"/>
      <c r="AK2877" s="275"/>
      <c r="AL2877" s="275"/>
      <c r="AM2877" s="275"/>
      <c r="AN2877" s="275"/>
      <c r="AO2877" s="275"/>
      <c r="AP2877" s="275"/>
      <c r="AQ2877" s="275"/>
      <c r="AR2877" s="275"/>
      <c r="AS2877" s="500"/>
      <c r="AT2877" s="275"/>
      <c r="AU2877" s="275"/>
      <c r="AV2877" s="275"/>
      <c r="AW2877" s="567"/>
      <c r="AX2877" s="567"/>
      <c r="AY2877" s="567"/>
      <c r="AZ2877" s="159"/>
      <c r="BA2877" s="159"/>
      <c r="BB2877" s="275"/>
      <c r="BC2877" s="159"/>
      <c r="BD2877" s="159"/>
      <c r="BE2877" s="275"/>
      <c r="BF2877" s="521"/>
    </row>
    <row r="2878" spans="1:84">
      <c r="A2878" s="149"/>
      <c r="B2878" s="151" t="s">
        <v>74</v>
      </c>
      <c r="C2878" s="151"/>
      <c r="D2878" s="151"/>
      <c r="E2878" s="288" t="s">
        <v>77</v>
      </c>
      <c r="F2878" s="502">
        <f>SUM(F2873)</f>
        <v>330</v>
      </c>
      <c r="G2878" s="427">
        <f t="shared" ref="G2878:BE2878" si="14762">SUM(G2873)</f>
        <v>0</v>
      </c>
      <c r="H2878" s="427">
        <f>SUM(H2873)</f>
        <v>112</v>
      </c>
      <c r="I2878" s="427">
        <f t="shared" si="14762"/>
        <v>112</v>
      </c>
      <c r="J2878" s="427">
        <f t="shared" si="14762"/>
        <v>0</v>
      </c>
      <c r="K2878" s="427">
        <f t="shared" si="14762"/>
        <v>50</v>
      </c>
      <c r="L2878" s="427">
        <f t="shared" si="14762"/>
        <v>50</v>
      </c>
      <c r="M2878" s="427">
        <f t="shared" si="14762"/>
        <v>0</v>
      </c>
      <c r="N2878" s="427">
        <f t="shared" si="14762"/>
        <v>8</v>
      </c>
      <c r="O2878" s="427">
        <f t="shared" si="14762"/>
        <v>8</v>
      </c>
      <c r="P2878" s="427">
        <f t="shared" si="14762"/>
        <v>0</v>
      </c>
      <c r="Q2878" s="427">
        <f t="shared" si="14762"/>
        <v>95</v>
      </c>
      <c r="R2878" s="427">
        <f t="shared" si="14762"/>
        <v>95</v>
      </c>
      <c r="S2878" s="502">
        <f t="shared" si="14762"/>
        <v>0</v>
      </c>
      <c r="T2878" s="427">
        <f t="shared" si="14762"/>
        <v>0</v>
      </c>
      <c r="U2878" s="427">
        <f t="shared" si="14762"/>
        <v>17</v>
      </c>
      <c r="V2878" s="427">
        <f t="shared" si="14762"/>
        <v>17</v>
      </c>
      <c r="W2878" s="427">
        <f t="shared" si="14762"/>
        <v>0</v>
      </c>
      <c r="X2878" s="427">
        <f t="shared" si="14762"/>
        <v>0</v>
      </c>
      <c r="Y2878" s="427">
        <f t="shared" si="14762"/>
        <v>0</v>
      </c>
      <c r="Z2878" s="427">
        <f t="shared" si="14762"/>
        <v>0</v>
      </c>
      <c r="AA2878" s="427">
        <f t="shared" si="14762"/>
        <v>1</v>
      </c>
      <c r="AB2878" s="427">
        <f t="shared" si="14762"/>
        <v>1</v>
      </c>
      <c r="AC2878" s="427">
        <f t="shared" si="14762"/>
        <v>0</v>
      </c>
      <c r="AD2878" s="427">
        <f t="shared" si="14762"/>
        <v>6</v>
      </c>
      <c r="AE2878" s="427">
        <f t="shared" si="14762"/>
        <v>6</v>
      </c>
      <c r="AF2878" s="502">
        <f t="shared" si="14762"/>
        <v>0</v>
      </c>
      <c r="AG2878" s="427">
        <f t="shared" si="14762"/>
        <v>0</v>
      </c>
      <c r="AH2878" s="427">
        <f t="shared" si="14762"/>
        <v>0</v>
      </c>
      <c r="AI2878" s="427">
        <f t="shared" si="14762"/>
        <v>0</v>
      </c>
      <c r="AJ2878" s="427">
        <f t="shared" si="14762"/>
        <v>0</v>
      </c>
      <c r="AK2878" s="427">
        <f t="shared" si="14762"/>
        <v>0</v>
      </c>
      <c r="AL2878" s="427">
        <f t="shared" si="14762"/>
        <v>0</v>
      </c>
      <c r="AM2878" s="427">
        <f t="shared" si="14762"/>
        <v>0</v>
      </c>
      <c r="AN2878" s="427">
        <f t="shared" si="14762"/>
        <v>0</v>
      </c>
      <c r="AO2878" s="427">
        <f t="shared" si="14762"/>
        <v>0</v>
      </c>
      <c r="AP2878" s="427">
        <f t="shared" si="14762"/>
        <v>0</v>
      </c>
      <c r="AQ2878" s="427">
        <f t="shared" si="14762"/>
        <v>0</v>
      </c>
      <c r="AR2878" s="427">
        <f t="shared" si="14762"/>
        <v>0</v>
      </c>
      <c r="AS2878" s="502">
        <f t="shared" si="14762"/>
        <v>0</v>
      </c>
      <c r="AT2878" s="427">
        <f t="shared" si="14762"/>
        <v>0</v>
      </c>
      <c r="AU2878" s="427">
        <f t="shared" si="14762"/>
        <v>0</v>
      </c>
      <c r="AV2878" s="427">
        <f t="shared" si="14762"/>
        <v>0</v>
      </c>
      <c r="AW2878" s="427">
        <f t="shared" si="14762"/>
        <v>0</v>
      </c>
      <c r="AX2878" s="427">
        <f t="shared" si="14762"/>
        <v>289</v>
      </c>
      <c r="AY2878" s="427">
        <f t="shared" si="14762"/>
        <v>289</v>
      </c>
      <c r="AZ2878" s="427">
        <f t="shared" si="14762"/>
        <v>0</v>
      </c>
      <c r="BA2878" s="427">
        <f t="shared" si="14762"/>
        <v>19</v>
      </c>
      <c r="BB2878" s="427">
        <f t="shared" si="14762"/>
        <v>19</v>
      </c>
      <c r="BC2878" s="427">
        <f t="shared" si="14762"/>
        <v>0</v>
      </c>
      <c r="BD2878" s="427">
        <f t="shared" si="14762"/>
        <v>1</v>
      </c>
      <c r="BE2878" s="427">
        <f t="shared" si="14762"/>
        <v>1</v>
      </c>
      <c r="BF2878" s="523"/>
      <c r="BG2878" s="608">
        <f t="shared" ref="BG2878:BY2878" si="14763">SUM(BG2829,BG2833,BG2837,BG2841,BG2845,BG2849,BG2853,BG2857,BG2861,BG2865,BG2869)</f>
        <v>330</v>
      </c>
      <c r="BH2878" s="168">
        <f t="shared" si="14763"/>
        <v>0</v>
      </c>
      <c r="BI2878" s="626">
        <f t="shared" si="14763"/>
        <v>0</v>
      </c>
      <c r="BJ2878" s="626">
        <f t="shared" si="14763"/>
        <v>0</v>
      </c>
      <c r="BK2878" s="626">
        <f t="shared" si="14763"/>
        <v>0</v>
      </c>
      <c r="BL2878" s="626">
        <f t="shared" si="14763"/>
        <v>0</v>
      </c>
      <c r="BM2878" s="626">
        <f t="shared" si="14763"/>
        <v>0</v>
      </c>
      <c r="BN2878" s="626">
        <f t="shared" si="14763"/>
        <v>0</v>
      </c>
      <c r="BO2878" s="626">
        <f t="shared" si="14763"/>
        <v>0</v>
      </c>
      <c r="BP2878" s="626">
        <f t="shared" si="14763"/>
        <v>0</v>
      </c>
      <c r="BQ2878" s="626">
        <f t="shared" si="14763"/>
        <v>0</v>
      </c>
      <c r="BR2878" s="626">
        <f t="shared" si="14763"/>
        <v>0</v>
      </c>
      <c r="BS2878" s="626">
        <f t="shared" si="14763"/>
        <v>0</v>
      </c>
      <c r="BT2878" s="168">
        <f t="shared" si="14763"/>
        <v>0</v>
      </c>
      <c r="BU2878" s="626">
        <f t="shared" si="14763"/>
        <v>0</v>
      </c>
      <c r="BV2878" s="626">
        <f t="shared" si="14763"/>
        <v>0</v>
      </c>
      <c r="BW2878" s="168">
        <f t="shared" si="14763"/>
        <v>0</v>
      </c>
      <c r="BX2878" s="168">
        <f t="shared" si="14763"/>
        <v>0</v>
      </c>
      <c r="BY2878" s="168">
        <f t="shared" si="14763"/>
        <v>0</v>
      </c>
      <c r="CA2878" s="168">
        <f t="shared" ref="CA2878:CF2878" si="14764">SUM(CA2829,CA2833,CA2837,CA2841,CA2845,CA2849,CA2853,CA2857,CA2861,CA2865,CA2869)</f>
        <v>0</v>
      </c>
      <c r="CB2878" s="168">
        <f t="shared" si="14764"/>
        <v>0</v>
      </c>
      <c r="CC2878" s="168">
        <f t="shared" si="14764"/>
        <v>0</v>
      </c>
      <c r="CD2878" s="168">
        <f t="shared" si="14764"/>
        <v>0</v>
      </c>
      <c r="CE2878" s="168">
        <f t="shared" si="14764"/>
        <v>0</v>
      </c>
      <c r="CF2878" s="168">
        <f t="shared" si="14764"/>
        <v>0</v>
      </c>
    </row>
    <row r="2879" spans="1:84">
      <c r="A2879" s="149"/>
      <c r="B2879" s="151"/>
      <c r="C2879" s="151"/>
      <c r="D2879" s="151"/>
      <c r="E2879" s="288" t="s">
        <v>78</v>
      </c>
      <c r="F2879" s="502">
        <f>SUM(F2874)</f>
        <v>330</v>
      </c>
      <c r="G2879" s="427">
        <f t="shared" ref="G2879:BE2879" si="14765">SUM(G2874)</f>
        <v>0</v>
      </c>
      <c r="H2879" s="427">
        <f t="shared" si="14765"/>
        <v>92</v>
      </c>
      <c r="I2879" s="427">
        <f t="shared" si="14765"/>
        <v>92</v>
      </c>
      <c r="J2879" s="427">
        <f t="shared" si="14765"/>
        <v>0</v>
      </c>
      <c r="K2879" s="427">
        <f t="shared" si="14765"/>
        <v>27</v>
      </c>
      <c r="L2879" s="427">
        <f t="shared" si="14765"/>
        <v>27</v>
      </c>
      <c r="M2879" s="427">
        <f t="shared" si="14765"/>
        <v>0</v>
      </c>
      <c r="N2879" s="427">
        <f t="shared" si="14765"/>
        <v>11</v>
      </c>
      <c r="O2879" s="427">
        <f t="shared" si="14765"/>
        <v>11</v>
      </c>
      <c r="P2879" s="427">
        <f t="shared" si="14765"/>
        <v>0</v>
      </c>
      <c r="Q2879" s="427">
        <f t="shared" si="14765"/>
        <v>98</v>
      </c>
      <c r="R2879" s="427">
        <f t="shared" si="14765"/>
        <v>98</v>
      </c>
      <c r="S2879" s="502">
        <f t="shared" si="14765"/>
        <v>0</v>
      </c>
      <c r="T2879" s="427">
        <f t="shared" si="14765"/>
        <v>0</v>
      </c>
      <c r="U2879" s="427">
        <f t="shared" si="14765"/>
        <v>16</v>
      </c>
      <c r="V2879" s="427">
        <f t="shared" si="14765"/>
        <v>16</v>
      </c>
      <c r="W2879" s="427">
        <f t="shared" si="14765"/>
        <v>0</v>
      </c>
      <c r="X2879" s="427">
        <f t="shared" si="14765"/>
        <v>0</v>
      </c>
      <c r="Y2879" s="427">
        <f t="shared" si="14765"/>
        <v>0</v>
      </c>
      <c r="Z2879" s="427">
        <f t="shared" si="14765"/>
        <v>0</v>
      </c>
      <c r="AA2879" s="427">
        <f t="shared" si="14765"/>
        <v>0</v>
      </c>
      <c r="AB2879" s="427">
        <f t="shared" si="14765"/>
        <v>0</v>
      </c>
      <c r="AC2879" s="427">
        <f t="shared" si="14765"/>
        <v>0</v>
      </c>
      <c r="AD2879" s="427">
        <f t="shared" si="14765"/>
        <v>5</v>
      </c>
      <c r="AE2879" s="427">
        <f t="shared" si="14765"/>
        <v>5</v>
      </c>
      <c r="AF2879" s="502">
        <f t="shared" si="14765"/>
        <v>0</v>
      </c>
      <c r="AG2879" s="427">
        <f t="shared" si="14765"/>
        <v>0</v>
      </c>
      <c r="AH2879" s="427">
        <f t="shared" si="14765"/>
        <v>0</v>
      </c>
      <c r="AI2879" s="427">
        <f t="shared" si="14765"/>
        <v>0</v>
      </c>
      <c r="AJ2879" s="427">
        <f t="shared" si="14765"/>
        <v>0</v>
      </c>
      <c r="AK2879" s="427">
        <f t="shared" si="14765"/>
        <v>0</v>
      </c>
      <c r="AL2879" s="427">
        <f t="shared" si="14765"/>
        <v>0</v>
      </c>
      <c r="AM2879" s="427">
        <f t="shared" si="14765"/>
        <v>0</v>
      </c>
      <c r="AN2879" s="427">
        <f t="shared" si="14765"/>
        <v>0</v>
      </c>
      <c r="AO2879" s="427">
        <f t="shared" si="14765"/>
        <v>0</v>
      </c>
      <c r="AP2879" s="427">
        <f t="shared" si="14765"/>
        <v>0</v>
      </c>
      <c r="AQ2879" s="427">
        <f t="shared" si="14765"/>
        <v>0</v>
      </c>
      <c r="AR2879" s="427">
        <f t="shared" si="14765"/>
        <v>0</v>
      </c>
      <c r="AS2879" s="502">
        <f t="shared" si="14765"/>
        <v>0</v>
      </c>
      <c r="AT2879" s="427">
        <f t="shared" si="14765"/>
        <v>0</v>
      </c>
      <c r="AU2879" s="427">
        <f t="shared" si="14765"/>
        <v>0</v>
      </c>
      <c r="AV2879" s="427">
        <f t="shared" si="14765"/>
        <v>0</v>
      </c>
      <c r="AW2879" s="427">
        <f t="shared" si="14765"/>
        <v>0</v>
      </c>
      <c r="AX2879" s="427">
        <f t="shared" si="14765"/>
        <v>249</v>
      </c>
      <c r="AY2879" s="427">
        <f t="shared" si="14765"/>
        <v>249</v>
      </c>
      <c r="AZ2879" s="427">
        <f t="shared" si="14765"/>
        <v>0</v>
      </c>
      <c r="BA2879" s="427">
        <f t="shared" si="14765"/>
        <v>15</v>
      </c>
      <c r="BB2879" s="427">
        <f t="shared" si="14765"/>
        <v>15</v>
      </c>
      <c r="BC2879" s="427">
        <f t="shared" si="14765"/>
        <v>0</v>
      </c>
      <c r="BD2879" s="427">
        <f t="shared" si="14765"/>
        <v>0</v>
      </c>
      <c r="BE2879" s="427">
        <f t="shared" si="14765"/>
        <v>0</v>
      </c>
      <c r="BF2879" s="523"/>
      <c r="BG2879" s="608">
        <f t="shared" ref="BG2879:BY2879" si="14766">SUM(BG2830,BG2834,BG2838,BG2842,BG2846,BG2850,BG2854,BG2858,BG2862,BG2866,BG2870)</f>
        <v>331</v>
      </c>
      <c r="BH2879" s="168">
        <f t="shared" si="14766"/>
        <v>0</v>
      </c>
      <c r="BI2879" s="626">
        <f t="shared" si="14766"/>
        <v>0</v>
      </c>
      <c r="BJ2879" s="626">
        <f t="shared" si="14766"/>
        <v>0</v>
      </c>
      <c r="BK2879" s="626">
        <f t="shared" si="14766"/>
        <v>0</v>
      </c>
      <c r="BL2879" s="626">
        <f t="shared" si="14766"/>
        <v>0</v>
      </c>
      <c r="BM2879" s="626">
        <f t="shared" si="14766"/>
        <v>0</v>
      </c>
      <c r="BN2879" s="626">
        <f t="shared" si="14766"/>
        <v>0</v>
      </c>
      <c r="BO2879" s="626">
        <f t="shared" si="14766"/>
        <v>0</v>
      </c>
      <c r="BP2879" s="626">
        <f t="shared" si="14766"/>
        <v>0</v>
      </c>
      <c r="BQ2879" s="626">
        <f t="shared" si="14766"/>
        <v>0</v>
      </c>
      <c r="BR2879" s="626">
        <f t="shared" si="14766"/>
        <v>0</v>
      </c>
      <c r="BS2879" s="626">
        <f t="shared" si="14766"/>
        <v>0</v>
      </c>
      <c r="BT2879" s="168">
        <f t="shared" si="14766"/>
        <v>0</v>
      </c>
      <c r="BU2879" s="626">
        <f t="shared" si="14766"/>
        <v>0</v>
      </c>
      <c r="BV2879" s="626">
        <f t="shared" si="14766"/>
        <v>0</v>
      </c>
      <c r="BW2879" s="168">
        <f t="shared" si="14766"/>
        <v>0</v>
      </c>
      <c r="BX2879" s="168">
        <f t="shared" si="14766"/>
        <v>0</v>
      </c>
      <c r="BY2879" s="168">
        <f t="shared" si="14766"/>
        <v>0</v>
      </c>
      <c r="CA2879" s="168">
        <f t="shared" ref="CA2879:CF2879" si="14767">SUM(CA2830,CA2834,CA2838,CA2842,CA2846,CA2850,CA2854,CA2858,CA2862,CA2866,CA2870)</f>
        <v>0</v>
      </c>
      <c r="CB2879" s="168">
        <f t="shared" si="14767"/>
        <v>0</v>
      </c>
      <c r="CC2879" s="168">
        <f t="shared" si="14767"/>
        <v>0</v>
      </c>
      <c r="CD2879" s="168">
        <f t="shared" si="14767"/>
        <v>0</v>
      </c>
      <c r="CE2879" s="168">
        <f t="shared" si="14767"/>
        <v>0</v>
      </c>
      <c r="CF2879" s="168">
        <f t="shared" si="14767"/>
        <v>0</v>
      </c>
    </row>
    <row r="2880" spans="1:84">
      <c r="A2880" s="149"/>
      <c r="B2880" s="151"/>
      <c r="C2880" s="151"/>
      <c r="D2880" s="151"/>
      <c r="E2880" s="288"/>
      <c r="F2880" s="502">
        <f>SUM(F2878:F2879)</f>
        <v>660</v>
      </c>
      <c r="G2880" s="168">
        <f t="shared" ref="G2880:R2880" si="14768">SUM(G2878:G2879)</f>
        <v>0</v>
      </c>
      <c r="H2880" s="168">
        <f t="shared" si="14768"/>
        <v>204</v>
      </c>
      <c r="I2880" s="168">
        <f t="shared" si="14768"/>
        <v>204</v>
      </c>
      <c r="J2880" s="168">
        <f t="shared" si="14768"/>
        <v>0</v>
      </c>
      <c r="K2880" s="168">
        <f t="shared" si="14768"/>
        <v>77</v>
      </c>
      <c r="L2880" s="168">
        <f t="shared" si="14768"/>
        <v>77</v>
      </c>
      <c r="M2880" s="168">
        <f t="shared" si="14768"/>
        <v>0</v>
      </c>
      <c r="N2880" s="168">
        <f t="shared" si="14768"/>
        <v>19</v>
      </c>
      <c r="O2880" s="168">
        <f t="shared" si="14768"/>
        <v>19</v>
      </c>
      <c r="P2880" s="168">
        <f t="shared" si="14768"/>
        <v>0</v>
      </c>
      <c r="Q2880" s="168">
        <f t="shared" si="14768"/>
        <v>193</v>
      </c>
      <c r="R2880" s="168">
        <f t="shared" si="14768"/>
        <v>193</v>
      </c>
      <c r="S2880" s="502">
        <f t="shared" ref="S2880:BE2880" si="14769">SUM(S2878:S2879)</f>
        <v>0</v>
      </c>
      <c r="T2880" s="168">
        <f t="shared" si="14769"/>
        <v>0</v>
      </c>
      <c r="U2880" s="168">
        <f t="shared" si="14769"/>
        <v>33</v>
      </c>
      <c r="V2880" s="168">
        <f t="shared" si="14769"/>
        <v>33</v>
      </c>
      <c r="W2880" s="168">
        <f t="shared" si="14769"/>
        <v>0</v>
      </c>
      <c r="X2880" s="168">
        <f t="shared" si="14769"/>
        <v>0</v>
      </c>
      <c r="Y2880" s="168">
        <f t="shared" si="14769"/>
        <v>0</v>
      </c>
      <c r="Z2880" s="168">
        <f t="shared" si="14769"/>
        <v>0</v>
      </c>
      <c r="AA2880" s="168">
        <f t="shared" si="14769"/>
        <v>1</v>
      </c>
      <c r="AB2880" s="168">
        <f t="shared" si="14769"/>
        <v>1</v>
      </c>
      <c r="AC2880" s="168">
        <f t="shared" si="14769"/>
        <v>0</v>
      </c>
      <c r="AD2880" s="168">
        <f t="shared" si="14769"/>
        <v>11</v>
      </c>
      <c r="AE2880" s="168">
        <f t="shared" si="14769"/>
        <v>11</v>
      </c>
      <c r="AF2880" s="502">
        <f t="shared" si="14769"/>
        <v>0</v>
      </c>
      <c r="AG2880" s="168">
        <f t="shared" si="14769"/>
        <v>0</v>
      </c>
      <c r="AH2880" s="168">
        <f t="shared" si="14769"/>
        <v>0</v>
      </c>
      <c r="AI2880" s="168">
        <f t="shared" si="14769"/>
        <v>0</v>
      </c>
      <c r="AJ2880" s="168">
        <f t="shared" si="14769"/>
        <v>0</v>
      </c>
      <c r="AK2880" s="168">
        <f t="shared" si="14769"/>
        <v>0</v>
      </c>
      <c r="AL2880" s="168">
        <f t="shared" si="14769"/>
        <v>0</v>
      </c>
      <c r="AM2880" s="168">
        <f t="shared" si="14769"/>
        <v>0</v>
      </c>
      <c r="AN2880" s="168">
        <f t="shared" si="14769"/>
        <v>0</v>
      </c>
      <c r="AO2880" s="168">
        <f t="shared" si="14769"/>
        <v>0</v>
      </c>
      <c r="AP2880" s="168">
        <f t="shared" si="14769"/>
        <v>0</v>
      </c>
      <c r="AQ2880" s="168">
        <f t="shared" si="14769"/>
        <v>0</v>
      </c>
      <c r="AR2880" s="168">
        <f t="shared" si="14769"/>
        <v>0</v>
      </c>
      <c r="AS2880" s="502">
        <f t="shared" si="14769"/>
        <v>0</v>
      </c>
      <c r="AT2880" s="168">
        <f t="shared" si="14769"/>
        <v>0</v>
      </c>
      <c r="AU2880" s="168">
        <f t="shared" si="14769"/>
        <v>0</v>
      </c>
      <c r="AV2880" s="168">
        <f t="shared" si="14769"/>
        <v>0</v>
      </c>
      <c r="AW2880" s="569">
        <f t="shared" si="14769"/>
        <v>0</v>
      </c>
      <c r="AX2880" s="569">
        <f t="shared" si="14769"/>
        <v>538</v>
      </c>
      <c r="AY2880" s="569">
        <f t="shared" si="14769"/>
        <v>538</v>
      </c>
      <c r="AZ2880" s="168">
        <f t="shared" si="14769"/>
        <v>0</v>
      </c>
      <c r="BA2880" s="168">
        <f t="shared" si="14769"/>
        <v>34</v>
      </c>
      <c r="BB2880" s="168">
        <f t="shared" si="14769"/>
        <v>34</v>
      </c>
      <c r="BC2880" s="168">
        <f t="shared" si="14769"/>
        <v>0</v>
      </c>
      <c r="BD2880" s="168">
        <f t="shared" si="14769"/>
        <v>1</v>
      </c>
      <c r="BE2880" s="168">
        <f t="shared" si="14769"/>
        <v>1</v>
      </c>
      <c r="BF2880" s="523"/>
      <c r="BG2880" s="608">
        <f t="shared" ref="BG2880:BY2880" si="14770">SUM(BG2878:BG2879)</f>
        <v>661</v>
      </c>
      <c r="BH2880" s="168">
        <f t="shared" si="14770"/>
        <v>0</v>
      </c>
      <c r="BI2880" s="626">
        <f t="shared" si="14770"/>
        <v>0</v>
      </c>
      <c r="BJ2880" s="626">
        <f t="shared" si="14770"/>
        <v>0</v>
      </c>
      <c r="BK2880" s="626">
        <f t="shared" si="14770"/>
        <v>0</v>
      </c>
      <c r="BL2880" s="626">
        <f t="shared" si="14770"/>
        <v>0</v>
      </c>
      <c r="BM2880" s="626">
        <f t="shared" si="14770"/>
        <v>0</v>
      </c>
      <c r="BN2880" s="626">
        <f t="shared" si="14770"/>
        <v>0</v>
      </c>
      <c r="BO2880" s="626">
        <f t="shared" si="14770"/>
        <v>0</v>
      </c>
      <c r="BP2880" s="626">
        <f t="shared" si="14770"/>
        <v>0</v>
      </c>
      <c r="BQ2880" s="626">
        <f t="shared" si="14770"/>
        <v>0</v>
      </c>
      <c r="BR2880" s="626">
        <f t="shared" si="14770"/>
        <v>0</v>
      </c>
      <c r="BS2880" s="626">
        <f t="shared" si="14770"/>
        <v>0</v>
      </c>
      <c r="BT2880" s="168">
        <f t="shared" si="14770"/>
        <v>0</v>
      </c>
      <c r="BU2880" s="626">
        <f t="shared" si="14770"/>
        <v>0</v>
      </c>
      <c r="BV2880" s="626">
        <f t="shared" si="14770"/>
        <v>0</v>
      </c>
      <c r="BW2880" s="168">
        <f t="shared" si="14770"/>
        <v>0</v>
      </c>
      <c r="BX2880" s="168">
        <f t="shared" si="14770"/>
        <v>0</v>
      </c>
      <c r="BY2880" s="168">
        <f t="shared" si="14770"/>
        <v>0</v>
      </c>
      <c r="CA2880" s="168">
        <f t="shared" ref="CA2880:CF2880" si="14771">SUM(CA2878:CA2879)</f>
        <v>0</v>
      </c>
      <c r="CB2880" s="168">
        <f t="shared" si="14771"/>
        <v>0</v>
      </c>
      <c r="CC2880" s="168">
        <f t="shared" si="14771"/>
        <v>0</v>
      </c>
      <c r="CD2880" s="168">
        <f t="shared" si="14771"/>
        <v>0</v>
      </c>
      <c r="CE2880" s="168">
        <f t="shared" si="14771"/>
        <v>0</v>
      </c>
      <c r="CF2880" s="168">
        <f t="shared" si="14771"/>
        <v>0</v>
      </c>
    </row>
    <row r="2881" spans="1:87">
      <c r="A2881" s="149"/>
      <c r="B2881" s="151" t="s">
        <v>301</v>
      </c>
      <c r="C2881" s="151"/>
      <c r="D2881" s="151"/>
      <c r="E2881" s="288"/>
      <c r="F2881" s="592">
        <v>18</v>
      </c>
      <c r="G2881" s="159">
        <v>5</v>
      </c>
      <c r="H2881" s="159">
        <v>1</v>
      </c>
      <c r="I2881" s="275">
        <f t="shared" ref="I2881" si="14772">SUM(G2881:H2881)</f>
        <v>6</v>
      </c>
      <c r="J2881" s="159">
        <v>0</v>
      </c>
      <c r="K2881" s="159">
        <v>1</v>
      </c>
      <c r="L2881" s="275">
        <f t="shared" ref="L2881" si="14773">SUM(J2881:K2881)</f>
        <v>1</v>
      </c>
      <c r="M2881" s="159">
        <v>0</v>
      </c>
      <c r="N2881" s="159">
        <v>0</v>
      </c>
      <c r="O2881" s="275">
        <f t="shared" ref="O2881" si="14774">SUM(M2881:N2881)</f>
        <v>0</v>
      </c>
      <c r="P2881" s="159">
        <v>3</v>
      </c>
      <c r="Q2881" s="159">
        <v>3</v>
      </c>
      <c r="R2881" s="275">
        <f t="shared" ref="R2881" si="14775">SUM(P2881:Q2881)</f>
        <v>6</v>
      </c>
      <c r="S2881" s="500"/>
      <c r="T2881" s="275"/>
      <c r="U2881" s="275"/>
      <c r="V2881" s="275">
        <f t="shared" ref="V2881" si="14776">SUM(T2881:U2881)</f>
        <v>0</v>
      </c>
      <c r="W2881" s="275"/>
      <c r="X2881" s="275"/>
      <c r="Y2881" s="275">
        <f t="shared" ref="Y2881" si="14777">SUM(W2881:X2881)</f>
        <v>0</v>
      </c>
      <c r="Z2881" s="275"/>
      <c r="AA2881" s="275"/>
      <c r="AB2881" s="275">
        <f t="shared" ref="AB2881" si="14778">SUM(Z2881:AA2881)</f>
        <v>0</v>
      </c>
      <c r="AC2881" s="275"/>
      <c r="AD2881" s="275"/>
      <c r="AE2881" s="275">
        <f t="shared" ref="AE2881" si="14779">SUM(AC2881:AD2881)</f>
        <v>0</v>
      </c>
      <c r="AF2881" s="500"/>
      <c r="AG2881" s="275"/>
      <c r="AH2881" s="275"/>
      <c r="AI2881" s="275">
        <f t="shared" ref="AI2881" si="14780">SUM(AG2881:AH2881)</f>
        <v>0</v>
      </c>
      <c r="AJ2881" s="275"/>
      <c r="AK2881" s="275"/>
      <c r="AL2881" s="275">
        <f t="shared" ref="AL2881" si="14781">SUM(AJ2881:AK2881)</f>
        <v>0</v>
      </c>
      <c r="AM2881" s="275"/>
      <c r="AN2881" s="275"/>
      <c r="AO2881" s="275">
        <f t="shared" ref="AO2881" si="14782">SUM(AM2881:AN2881)</f>
        <v>0</v>
      </c>
      <c r="AP2881" s="275"/>
      <c r="AQ2881" s="275"/>
      <c r="AR2881" s="275">
        <f t="shared" ref="AR2881" si="14783">SUM(AP2881:AQ2881)</f>
        <v>0</v>
      </c>
      <c r="AS2881" s="500"/>
      <c r="AT2881" s="275"/>
      <c r="AU2881" s="275"/>
      <c r="AV2881" s="275">
        <f>SUM(AT2881:AU2881)</f>
        <v>0</v>
      </c>
      <c r="AW2881" s="567">
        <f t="shared" ref="AW2881" si="14784">SUM(G2881,J2881,M2881,P2881,T2881,W2881,Z2881,AC2881,AG2881,AJ2881,AM2881,AP2881,AT2881)</f>
        <v>8</v>
      </c>
      <c r="AX2881" s="567">
        <f t="shared" ref="AX2881" si="14785">SUM(H2881,K2881,N2881,Q2881,U2881,X2881,AA2881,AD2881,AH2881,AK2881,AN2881,AQ2881,AU2881)</f>
        <v>5</v>
      </c>
      <c r="AY2881" s="567">
        <f t="shared" ref="AY2881" si="14786">SUM(I2881,L2881,O2881,R2881,V2881,Y2881,AB2881,AE2881,AI2881,AL2881,AO2881,AR2881,AV2881)</f>
        <v>13</v>
      </c>
      <c r="AZ2881" s="159"/>
      <c r="BA2881" s="159"/>
      <c r="BB2881" s="275">
        <f t="shared" ref="BB2881" si="14787">SUM(AZ2881:BA2881)</f>
        <v>0</v>
      </c>
      <c r="BC2881" s="275"/>
      <c r="BD2881" s="275"/>
      <c r="BE2881" s="275">
        <f t="shared" ref="BE2881" si="14788">SUM(BC2881:BD2881)</f>
        <v>0</v>
      </c>
      <c r="BF2881" s="521"/>
      <c r="BG2881" s="605">
        <f>SUM(F2881,S2881,AF2881,AS2881)</f>
        <v>18</v>
      </c>
      <c r="BH2881" s="533">
        <f>SUM(G2881,T2881,AG2881)</f>
        <v>5</v>
      </c>
      <c r="BI2881" s="533">
        <f t="shared" ref="BI2881" si="14789">SUM(H2881,U2881,AH2881)</f>
        <v>1</v>
      </c>
      <c r="BJ2881" s="533">
        <f t="shared" ref="BJ2881" si="14790">SUM(I2881,V2881,AI2881)</f>
        <v>6</v>
      </c>
      <c r="BK2881" s="533">
        <f t="shared" ref="BK2881" si="14791">SUM(J2881,W2881,AJ2881)</f>
        <v>0</v>
      </c>
      <c r="BL2881" s="533">
        <f t="shared" ref="BL2881" si="14792">SUM(K2881,X2881,AK2881)</f>
        <v>1</v>
      </c>
      <c r="BM2881" s="533">
        <f t="shared" ref="BM2881" si="14793">SUM(L2881,Y2881,AL2881)</f>
        <v>1</v>
      </c>
      <c r="BN2881" s="533">
        <f>SUM(M2881,Z2881,AM2881)</f>
        <v>0</v>
      </c>
      <c r="BO2881" s="533">
        <f t="shared" ref="BO2881" si="14794">SUM(N2881,AA2881,AN2881)</f>
        <v>0</v>
      </c>
      <c r="BP2881" s="533">
        <f t="shared" ref="BP2881" si="14795">SUM(O2881,AB2881,AO2881)</f>
        <v>0</v>
      </c>
      <c r="BQ2881" s="533">
        <f t="shared" ref="BQ2881" si="14796">SUM(P2881,AC2881,AP2881)</f>
        <v>3</v>
      </c>
      <c r="BR2881" s="533">
        <f t="shared" ref="BR2881" si="14797">SUM(Q2881,AD2881,AQ2881)</f>
        <v>3</v>
      </c>
      <c r="BS2881" s="533">
        <f t="shared" ref="BS2881" si="14798">SUM(R2881,AE2881,AR2881)</f>
        <v>6</v>
      </c>
      <c r="BT2881" s="533">
        <f>AT2881</f>
        <v>0</v>
      </c>
      <c r="BU2881" s="533">
        <f t="shared" ref="BU2881" si="14799">AU2881</f>
        <v>0</v>
      </c>
      <c r="BV2881" s="533">
        <f t="shared" ref="BV2881" si="14800">AV2881</f>
        <v>0</v>
      </c>
      <c r="BW2881" s="536">
        <f>SUM(BH2881,BK2881,BN2881,BQ2881,BT2881)</f>
        <v>8</v>
      </c>
      <c r="BX2881" s="536">
        <f t="shared" ref="BX2881" si="14801">SUM(BI2881,BL2881,BO2881,BR2881,BU2881)</f>
        <v>5</v>
      </c>
      <c r="BY2881" s="536">
        <f t="shared" ref="BY2881" si="14802">SUM(BJ2881,BM2881,BP2881,BS2881,BV2881)</f>
        <v>13</v>
      </c>
      <c r="BZ2881" t="s">
        <v>74</v>
      </c>
      <c r="CA2881" s="553">
        <f>AZ2881</f>
        <v>0</v>
      </c>
      <c r="CB2881" s="553">
        <f t="shared" ref="CB2881" si="14803">BA2881</f>
        <v>0</v>
      </c>
      <c r="CC2881" s="553">
        <f t="shared" ref="CC2881" si="14804">BB2881</f>
        <v>0</v>
      </c>
      <c r="CD2881" s="553">
        <f>BC2881</f>
        <v>0</v>
      </c>
      <c r="CE2881" s="553">
        <f t="shared" ref="CE2881" si="14805">BD2881</f>
        <v>0</v>
      </c>
      <c r="CF2881" s="553">
        <f t="shared" ref="CF2881" si="14806">BE2881</f>
        <v>0</v>
      </c>
    </row>
    <row r="2882" spans="1:87">
      <c r="A2882" s="149"/>
      <c r="B2882" s="151"/>
      <c r="C2882" s="151"/>
      <c r="D2882" s="151"/>
      <c r="E2882" s="288"/>
      <c r="F2882" s="592"/>
      <c r="G2882" s="159"/>
      <c r="H2882" s="159"/>
      <c r="I2882" s="275"/>
      <c r="J2882" s="159"/>
      <c r="K2882" s="159"/>
      <c r="L2882" s="275"/>
      <c r="M2882" s="159"/>
      <c r="N2882" s="159"/>
      <c r="O2882" s="275"/>
      <c r="P2882" s="159"/>
      <c r="Q2882" s="159"/>
      <c r="R2882" s="275"/>
      <c r="S2882" s="500"/>
      <c r="T2882" s="275"/>
      <c r="U2882" s="275"/>
      <c r="V2882" s="275"/>
      <c r="W2882" s="275"/>
      <c r="X2882" s="275"/>
      <c r="Y2882" s="275"/>
      <c r="Z2882" s="275"/>
      <c r="AA2882" s="275"/>
      <c r="AB2882" s="275"/>
      <c r="AC2882" s="275"/>
      <c r="AD2882" s="275"/>
      <c r="AE2882" s="275"/>
      <c r="AF2882" s="500"/>
      <c r="AG2882" s="275"/>
      <c r="AH2882" s="275"/>
      <c r="AI2882" s="275"/>
      <c r="AJ2882" s="275"/>
      <c r="AK2882" s="275"/>
      <c r="AL2882" s="275"/>
      <c r="AM2882" s="275"/>
      <c r="AN2882" s="275"/>
      <c r="AO2882" s="275"/>
      <c r="AP2882" s="275"/>
      <c r="AQ2882" s="275"/>
      <c r="AR2882" s="275"/>
      <c r="AS2882" s="500"/>
      <c r="AT2882" s="275"/>
      <c r="AU2882" s="275"/>
      <c r="AV2882" s="275"/>
      <c r="AW2882" s="567"/>
      <c r="AX2882" s="567"/>
      <c r="AY2882" s="567"/>
      <c r="AZ2882" s="159"/>
      <c r="BA2882" s="159"/>
      <c r="BB2882" s="275"/>
      <c r="BC2882" s="159"/>
      <c r="BD2882" s="159"/>
      <c r="BE2882" s="275"/>
      <c r="BF2882" s="521"/>
    </row>
    <row r="2883" spans="1:87">
      <c r="A2883" s="149"/>
      <c r="B2883" s="151" t="s">
        <v>284</v>
      </c>
      <c r="C2883" s="151"/>
      <c r="D2883" s="151"/>
      <c r="E2883" s="288"/>
      <c r="F2883" s="592">
        <f t="shared" ref="F2883:AK2883" si="14807">SUM(F2808,F2815,F2822,F2824,F2829,F2833,F2837,F2841,F2845,F2849,F2853,F2857,F2861,F2865,F2869)</f>
        <v>1121</v>
      </c>
      <c r="G2883" s="168">
        <f t="shared" si="14807"/>
        <v>0</v>
      </c>
      <c r="H2883" s="168">
        <f t="shared" si="14807"/>
        <v>305</v>
      </c>
      <c r="I2883" s="168">
        <f t="shared" si="14807"/>
        <v>305</v>
      </c>
      <c r="J2883" s="168">
        <f t="shared" si="14807"/>
        <v>0</v>
      </c>
      <c r="K2883" s="168">
        <f t="shared" si="14807"/>
        <v>132</v>
      </c>
      <c r="L2883" s="168">
        <f t="shared" si="14807"/>
        <v>132</v>
      </c>
      <c r="M2883" s="168">
        <f t="shared" si="14807"/>
        <v>0</v>
      </c>
      <c r="N2883" s="168">
        <f t="shared" si="14807"/>
        <v>29</v>
      </c>
      <c r="O2883" s="168">
        <f t="shared" si="14807"/>
        <v>29</v>
      </c>
      <c r="P2883" s="168">
        <f t="shared" si="14807"/>
        <v>0</v>
      </c>
      <c r="Q2883" s="168">
        <f t="shared" si="14807"/>
        <v>256</v>
      </c>
      <c r="R2883" s="168">
        <f t="shared" si="14807"/>
        <v>256</v>
      </c>
      <c r="S2883" s="502">
        <f t="shared" si="14807"/>
        <v>0</v>
      </c>
      <c r="T2883" s="168">
        <f t="shared" si="14807"/>
        <v>0</v>
      </c>
      <c r="U2883" s="168">
        <f t="shared" si="14807"/>
        <v>83</v>
      </c>
      <c r="V2883" s="168">
        <f t="shared" si="14807"/>
        <v>83</v>
      </c>
      <c r="W2883" s="168">
        <f t="shared" si="14807"/>
        <v>0</v>
      </c>
      <c r="X2883" s="168">
        <f t="shared" si="14807"/>
        <v>2</v>
      </c>
      <c r="Y2883" s="168">
        <f t="shared" si="14807"/>
        <v>2</v>
      </c>
      <c r="Z2883" s="168">
        <f t="shared" si="14807"/>
        <v>0</v>
      </c>
      <c r="AA2883" s="168">
        <f>SUM(AA2808,AA2815,AA2822,AA2824,AA2829,AA2833,AA2837,AA2841,AA2845,AA2849,AA2853,AA2857,AA2861,AA2865,AA2869)</f>
        <v>1</v>
      </c>
      <c r="AB2883" s="168">
        <f t="shared" si="14807"/>
        <v>1</v>
      </c>
      <c r="AC2883" s="168">
        <f t="shared" si="14807"/>
        <v>0</v>
      </c>
      <c r="AD2883" s="168">
        <f t="shared" si="14807"/>
        <v>22</v>
      </c>
      <c r="AE2883" s="168">
        <f t="shared" si="14807"/>
        <v>22</v>
      </c>
      <c r="AF2883" s="502">
        <f t="shared" si="14807"/>
        <v>0</v>
      </c>
      <c r="AG2883" s="168">
        <f t="shared" si="14807"/>
        <v>1</v>
      </c>
      <c r="AH2883" s="168">
        <f t="shared" si="14807"/>
        <v>1</v>
      </c>
      <c r="AI2883" s="168">
        <f t="shared" si="14807"/>
        <v>2</v>
      </c>
      <c r="AJ2883" s="168">
        <f t="shared" si="14807"/>
        <v>0</v>
      </c>
      <c r="AK2883" s="168">
        <f t="shared" si="14807"/>
        <v>0</v>
      </c>
      <c r="AL2883" s="168">
        <f t="shared" ref="AL2883:BE2883" si="14808">SUM(AL2808,AL2815,AL2822,AL2824,AL2829,AL2833,AL2837,AL2841,AL2845,AL2849,AL2853,AL2857,AL2861,AL2865,AL2869)</f>
        <v>0</v>
      </c>
      <c r="AM2883" s="168">
        <f t="shared" si="14808"/>
        <v>0</v>
      </c>
      <c r="AN2883" s="168">
        <f t="shared" si="14808"/>
        <v>0</v>
      </c>
      <c r="AO2883" s="168">
        <f t="shared" si="14808"/>
        <v>0</v>
      </c>
      <c r="AP2883" s="168">
        <f t="shared" si="14808"/>
        <v>0</v>
      </c>
      <c r="AQ2883" s="168">
        <f t="shared" si="14808"/>
        <v>0</v>
      </c>
      <c r="AR2883" s="168">
        <f t="shared" si="14808"/>
        <v>0</v>
      </c>
      <c r="AS2883" s="502">
        <f t="shared" si="14808"/>
        <v>0</v>
      </c>
      <c r="AT2883" s="168">
        <f t="shared" si="14808"/>
        <v>0</v>
      </c>
      <c r="AU2883" s="168">
        <f t="shared" si="14808"/>
        <v>0</v>
      </c>
      <c r="AV2883" s="168">
        <f t="shared" si="14808"/>
        <v>0</v>
      </c>
      <c r="AW2883" s="569">
        <f t="shared" si="14808"/>
        <v>1</v>
      </c>
      <c r="AX2883" s="569">
        <f t="shared" si="14808"/>
        <v>831</v>
      </c>
      <c r="AY2883" s="569">
        <f t="shared" si="14808"/>
        <v>832</v>
      </c>
      <c r="AZ2883" s="168">
        <f t="shared" si="14808"/>
        <v>0</v>
      </c>
      <c r="BA2883" s="168">
        <f t="shared" si="14808"/>
        <v>43</v>
      </c>
      <c r="BB2883" s="168">
        <f t="shared" si="14808"/>
        <v>43</v>
      </c>
      <c r="BC2883" s="168">
        <f t="shared" si="14808"/>
        <v>0</v>
      </c>
      <c r="BD2883" s="168">
        <f t="shared" si="14808"/>
        <v>2</v>
      </c>
      <c r="BE2883" s="168">
        <f t="shared" si="14808"/>
        <v>2</v>
      </c>
      <c r="BF2883" s="523"/>
      <c r="BG2883" s="608">
        <f>SUM(BG2808,BG2815,BG2822,BG2824,BG2829,BG2833,BG2837,BG2841,BG2845,BG2849,BG2853,BG2857,BG2861,BG2865,BG2869)</f>
        <v>1121</v>
      </c>
      <c r="BH2883" s="533">
        <f>SUM(G2883,T2883,AG2883)</f>
        <v>1</v>
      </c>
      <c r="BI2883" s="533">
        <f t="shared" ref="BI2883:BI2886" si="14809">SUM(H2883,U2883,AH2883)</f>
        <v>389</v>
      </c>
      <c r="BJ2883" s="533">
        <f t="shared" ref="BJ2883:BJ2886" si="14810">SUM(I2883,V2883,AI2883)</f>
        <v>390</v>
      </c>
      <c r="BK2883" s="533">
        <f t="shared" ref="BK2883:BK2886" si="14811">SUM(J2883,W2883,AJ2883)</f>
        <v>0</v>
      </c>
      <c r="BL2883" s="533">
        <f t="shared" ref="BL2883:BL2886" si="14812">SUM(K2883,X2883,AK2883)</f>
        <v>134</v>
      </c>
      <c r="BM2883" s="533">
        <f t="shared" ref="BM2883:BM2886" si="14813">SUM(L2883,Y2883,AL2883)</f>
        <v>134</v>
      </c>
      <c r="BN2883" s="533">
        <f>SUM(M2883,Z2883,AM2883)</f>
        <v>0</v>
      </c>
      <c r="BO2883" s="533">
        <f t="shared" ref="BO2883:BO2886" si="14814">SUM(N2883,AA2883,AN2883)</f>
        <v>30</v>
      </c>
      <c r="BP2883" s="533">
        <f t="shared" ref="BP2883:BP2886" si="14815">SUM(O2883,AB2883,AO2883)</f>
        <v>30</v>
      </c>
      <c r="BQ2883" s="533">
        <f t="shared" ref="BQ2883:BQ2886" si="14816">SUM(P2883,AC2883,AP2883)</f>
        <v>0</v>
      </c>
      <c r="BR2883" s="533">
        <f t="shared" ref="BR2883:BR2886" si="14817">SUM(Q2883,AD2883,AQ2883)</f>
        <v>278</v>
      </c>
      <c r="BS2883" s="533">
        <f t="shared" ref="BS2883:BS2886" si="14818">SUM(R2883,AE2883,AR2883)</f>
        <v>278</v>
      </c>
      <c r="BT2883" s="533">
        <f>AT2883</f>
        <v>0</v>
      </c>
      <c r="BU2883" s="533">
        <f t="shared" ref="BU2883:BU2886" si="14819">AU2883</f>
        <v>0</v>
      </c>
      <c r="BV2883" s="533">
        <f t="shared" ref="BV2883:BV2886" si="14820">AV2883</f>
        <v>0</v>
      </c>
      <c r="BW2883" s="536">
        <f>SUM(BH2883,BK2883,BN2883,BQ2883,BT2883)</f>
        <v>1</v>
      </c>
      <c r="BX2883" s="536">
        <f t="shared" ref="BX2883:BX2886" si="14821">SUM(BI2883,BL2883,BO2883,BR2883,BU2883)</f>
        <v>831</v>
      </c>
      <c r="BY2883" s="536">
        <f t="shared" ref="BY2883:BY2886" si="14822">SUM(BJ2883,BM2883,BP2883,BS2883,BV2883)</f>
        <v>832</v>
      </c>
      <c r="BZ2883" t="s">
        <v>74</v>
      </c>
      <c r="CA2883" s="642">
        <f>AZ2883</f>
        <v>0</v>
      </c>
      <c r="CB2883" s="642">
        <f t="shared" ref="CB2883:CB2886" si="14823">BA2883</f>
        <v>43</v>
      </c>
      <c r="CC2883" s="642">
        <f t="shared" ref="CC2883:CC2886" si="14824">BB2883</f>
        <v>43</v>
      </c>
      <c r="CD2883" s="642">
        <f>BC2883</f>
        <v>0</v>
      </c>
      <c r="CE2883" s="642">
        <f t="shared" ref="CE2883:CE2886" si="14825">BD2883</f>
        <v>2</v>
      </c>
      <c r="CF2883" s="642">
        <f t="shared" ref="CF2883:CF2886" si="14826">BE2883</f>
        <v>2</v>
      </c>
    </row>
    <row r="2884" spans="1:87">
      <c r="A2884" s="149"/>
      <c r="B2884" s="151" t="s">
        <v>1056</v>
      </c>
      <c r="C2884" s="151"/>
      <c r="D2884" s="151"/>
      <c r="E2884" s="288"/>
      <c r="F2884" s="592"/>
      <c r="G2884" s="168"/>
      <c r="H2884" s="168"/>
      <c r="I2884" s="168"/>
      <c r="J2884" s="168"/>
      <c r="K2884" s="168"/>
      <c r="L2884" s="168"/>
      <c r="M2884" s="168"/>
      <c r="N2884" s="168"/>
      <c r="O2884" s="168"/>
      <c r="P2884" s="168"/>
      <c r="Q2884" s="168"/>
      <c r="R2884" s="168"/>
      <c r="S2884" s="502"/>
      <c r="T2884" s="168"/>
      <c r="U2884" s="168"/>
      <c r="V2884" s="168"/>
      <c r="W2884" s="168"/>
      <c r="X2884" s="168"/>
      <c r="Y2884" s="168"/>
      <c r="Z2884" s="168"/>
      <c r="AA2884" s="168"/>
      <c r="AB2884" s="168"/>
      <c r="AC2884" s="168"/>
      <c r="AD2884" s="168"/>
      <c r="AE2884" s="168"/>
      <c r="AF2884" s="502"/>
      <c r="AG2884" s="168"/>
      <c r="AH2884" s="168"/>
      <c r="AI2884" s="168"/>
      <c r="AJ2884" s="168"/>
      <c r="AK2884" s="168"/>
      <c r="AL2884" s="168"/>
      <c r="AM2884" s="168"/>
      <c r="AN2884" s="168"/>
      <c r="AO2884" s="168"/>
      <c r="AP2884" s="168"/>
      <c r="AQ2884" s="168"/>
      <c r="AR2884" s="168"/>
      <c r="AS2884" s="502"/>
      <c r="AT2884" s="168"/>
      <c r="AU2884" s="168"/>
      <c r="AV2884" s="168"/>
      <c r="AW2884" s="569"/>
      <c r="AX2884" s="569"/>
      <c r="AY2884" s="569"/>
      <c r="AZ2884" s="168"/>
      <c r="BA2884" s="168"/>
      <c r="BB2884" s="168"/>
      <c r="BC2884" s="168"/>
      <c r="BD2884" s="168"/>
      <c r="BE2884" s="168"/>
      <c r="BF2884" s="523"/>
      <c r="BG2884" s="608"/>
      <c r="BW2884" s="536"/>
      <c r="BX2884" s="536"/>
      <c r="BY2884" s="536"/>
      <c r="CA2884" s="665"/>
      <c r="CB2884" s="665"/>
      <c r="CC2884" s="665"/>
      <c r="CD2884" s="665"/>
      <c r="CE2884" s="665"/>
      <c r="CF2884" s="665"/>
    </row>
    <row r="2885" spans="1:87">
      <c r="A2885" s="149"/>
      <c r="B2885" s="151" t="s">
        <v>98</v>
      </c>
      <c r="C2885" s="151"/>
      <c r="D2885" s="151"/>
      <c r="E2885" s="288" t="s">
        <v>74</v>
      </c>
      <c r="F2885" s="592">
        <f t="shared" ref="F2885:AK2885" si="14827">SUM(F2808:F2810,F2815:F2817,F2822,F2824:F2826)</f>
        <v>2153</v>
      </c>
      <c r="G2885" s="168">
        <f t="shared" si="14827"/>
        <v>0</v>
      </c>
      <c r="H2885" s="168">
        <f t="shared" si="14827"/>
        <v>875</v>
      </c>
      <c r="I2885" s="168">
        <f t="shared" si="14827"/>
        <v>875</v>
      </c>
      <c r="J2885" s="168">
        <f t="shared" si="14827"/>
        <v>0</v>
      </c>
      <c r="K2885" s="168">
        <f t="shared" si="14827"/>
        <v>297</v>
      </c>
      <c r="L2885" s="168">
        <f t="shared" si="14827"/>
        <v>297</v>
      </c>
      <c r="M2885" s="168">
        <f t="shared" si="14827"/>
        <v>0</v>
      </c>
      <c r="N2885" s="168">
        <f t="shared" si="14827"/>
        <v>61</v>
      </c>
      <c r="O2885" s="168">
        <f t="shared" si="14827"/>
        <v>61</v>
      </c>
      <c r="P2885" s="168">
        <f t="shared" si="14827"/>
        <v>0</v>
      </c>
      <c r="Q2885" s="168">
        <f t="shared" si="14827"/>
        <v>581</v>
      </c>
      <c r="R2885" s="168">
        <f t="shared" si="14827"/>
        <v>581</v>
      </c>
      <c r="S2885" s="502">
        <f t="shared" si="14827"/>
        <v>0</v>
      </c>
      <c r="T2885" s="168">
        <f t="shared" si="14827"/>
        <v>0</v>
      </c>
      <c r="U2885" s="168">
        <f t="shared" si="14827"/>
        <v>188</v>
      </c>
      <c r="V2885" s="168">
        <f t="shared" si="14827"/>
        <v>188</v>
      </c>
      <c r="W2885" s="168">
        <f t="shared" si="14827"/>
        <v>0</v>
      </c>
      <c r="X2885" s="168">
        <f t="shared" si="14827"/>
        <v>4</v>
      </c>
      <c r="Y2885" s="168">
        <f t="shared" si="14827"/>
        <v>4</v>
      </c>
      <c r="Z2885" s="168">
        <f t="shared" si="14827"/>
        <v>0</v>
      </c>
      <c r="AA2885" s="168">
        <f t="shared" si="14827"/>
        <v>1</v>
      </c>
      <c r="AB2885" s="168">
        <f t="shared" si="14827"/>
        <v>1</v>
      </c>
      <c r="AC2885" s="168">
        <f t="shared" si="14827"/>
        <v>0</v>
      </c>
      <c r="AD2885" s="168">
        <f t="shared" si="14827"/>
        <v>37</v>
      </c>
      <c r="AE2885" s="168">
        <f t="shared" si="14827"/>
        <v>37</v>
      </c>
      <c r="AF2885" s="502">
        <f t="shared" si="14827"/>
        <v>0</v>
      </c>
      <c r="AG2885" s="168">
        <f t="shared" si="14827"/>
        <v>1</v>
      </c>
      <c r="AH2885" s="168">
        <f t="shared" si="14827"/>
        <v>1</v>
      </c>
      <c r="AI2885" s="168">
        <f t="shared" si="14827"/>
        <v>2</v>
      </c>
      <c r="AJ2885" s="168">
        <f t="shared" si="14827"/>
        <v>0</v>
      </c>
      <c r="AK2885" s="168">
        <f t="shared" si="14827"/>
        <v>0</v>
      </c>
      <c r="AL2885" s="168">
        <f t="shared" ref="AL2885:BE2885" si="14828">SUM(AL2808:AL2810,AL2815:AL2817,AL2822,AL2824:AL2826)</f>
        <v>0</v>
      </c>
      <c r="AM2885" s="168">
        <f t="shared" si="14828"/>
        <v>0</v>
      </c>
      <c r="AN2885" s="168">
        <f t="shared" si="14828"/>
        <v>0</v>
      </c>
      <c r="AO2885" s="168">
        <f t="shared" si="14828"/>
        <v>0</v>
      </c>
      <c r="AP2885" s="168">
        <f t="shared" si="14828"/>
        <v>0</v>
      </c>
      <c r="AQ2885" s="168">
        <f t="shared" si="14828"/>
        <v>1</v>
      </c>
      <c r="AR2885" s="168">
        <f t="shared" si="14828"/>
        <v>1</v>
      </c>
      <c r="AS2885" s="502">
        <f t="shared" si="14828"/>
        <v>0</v>
      </c>
      <c r="AT2885" s="168">
        <f t="shared" si="14828"/>
        <v>0</v>
      </c>
      <c r="AU2885" s="168">
        <f t="shared" si="14828"/>
        <v>0</v>
      </c>
      <c r="AV2885" s="168">
        <f t="shared" si="14828"/>
        <v>0</v>
      </c>
      <c r="AW2885" s="569">
        <f t="shared" si="14828"/>
        <v>1</v>
      </c>
      <c r="AX2885" s="569">
        <f t="shared" si="14828"/>
        <v>2046</v>
      </c>
      <c r="AY2885" s="569">
        <f t="shared" si="14828"/>
        <v>2047</v>
      </c>
      <c r="AZ2885" s="168">
        <f t="shared" si="14828"/>
        <v>0</v>
      </c>
      <c r="BA2885" s="168">
        <f t="shared" si="14828"/>
        <v>103</v>
      </c>
      <c r="BB2885" s="168">
        <f t="shared" si="14828"/>
        <v>103</v>
      </c>
      <c r="BC2885" s="168">
        <f t="shared" si="14828"/>
        <v>0</v>
      </c>
      <c r="BD2885" s="168">
        <f t="shared" si="14828"/>
        <v>3</v>
      </c>
      <c r="BE2885" s="168">
        <f t="shared" si="14828"/>
        <v>3</v>
      </c>
      <c r="BF2885" s="523"/>
      <c r="BG2885" s="608">
        <f>SUM(BG2808:BG2810,BG2815:BG2817,BG2822,BG2824:BG2826)</f>
        <v>2153</v>
      </c>
      <c r="BH2885" s="533">
        <f>SUM(G2885,T2885,AG2885)</f>
        <v>1</v>
      </c>
      <c r="BI2885" s="533">
        <f t="shared" si="14809"/>
        <v>1064</v>
      </c>
      <c r="BJ2885" s="533">
        <f t="shared" si="14810"/>
        <v>1065</v>
      </c>
      <c r="BK2885" s="533">
        <f t="shared" si="14811"/>
        <v>0</v>
      </c>
      <c r="BL2885" s="533">
        <f t="shared" si="14812"/>
        <v>301</v>
      </c>
      <c r="BM2885" s="533">
        <f t="shared" si="14813"/>
        <v>301</v>
      </c>
      <c r="BN2885" s="533">
        <f>SUM(M2885,Z2885,AM2885)</f>
        <v>0</v>
      </c>
      <c r="BO2885" s="533">
        <f t="shared" si="14814"/>
        <v>62</v>
      </c>
      <c r="BP2885" s="533">
        <f t="shared" si="14815"/>
        <v>62</v>
      </c>
      <c r="BQ2885" s="533">
        <f t="shared" si="14816"/>
        <v>0</v>
      </c>
      <c r="BR2885" s="533">
        <f t="shared" si="14817"/>
        <v>619</v>
      </c>
      <c r="BS2885" s="533">
        <f t="shared" si="14818"/>
        <v>619</v>
      </c>
      <c r="BT2885" s="533">
        <f>AT2885</f>
        <v>0</v>
      </c>
      <c r="BU2885" s="533">
        <f t="shared" si="14819"/>
        <v>0</v>
      </c>
      <c r="BV2885" s="533">
        <f t="shared" si="14820"/>
        <v>0</v>
      </c>
      <c r="BW2885" s="536">
        <f>SUM(BH2885,BK2885,BN2885,BQ2885,BT2885)</f>
        <v>1</v>
      </c>
      <c r="BX2885" s="536">
        <f t="shared" si="14821"/>
        <v>2046</v>
      </c>
      <c r="BY2885" s="536">
        <f t="shared" si="14822"/>
        <v>2047</v>
      </c>
      <c r="BZ2885" t="s">
        <v>74</v>
      </c>
      <c r="CA2885" s="642">
        <f>AZ2885</f>
        <v>0</v>
      </c>
      <c r="CB2885" s="642">
        <f t="shared" si="14823"/>
        <v>103</v>
      </c>
      <c r="CC2885" s="642">
        <f t="shared" si="14824"/>
        <v>103</v>
      </c>
      <c r="CD2885" s="642">
        <f>BC2885</f>
        <v>0</v>
      </c>
      <c r="CE2885" s="642">
        <f t="shared" si="14825"/>
        <v>3</v>
      </c>
      <c r="CF2885" s="642">
        <f t="shared" si="14826"/>
        <v>3</v>
      </c>
    </row>
    <row r="2886" spans="1:87">
      <c r="A2886" s="149"/>
      <c r="B2886" s="151" t="s">
        <v>501</v>
      </c>
      <c r="C2886" s="151"/>
      <c r="D2886" s="151"/>
      <c r="E2886" s="288"/>
      <c r="F2886" s="592">
        <f>SUM(F2880)</f>
        <v>660</v>
      </c>
      <c r="G2886" s="168">
        <f>SUM(G2880)</f>
        <v>0</v>
      </c>
      <c r="H2886" s="168">
        <f t="shared" ref="H2886:R2887" si="14829">SUM(H2880)</f>
        <v>204</v>
      </c>
      <c r="I2886" s="168">
        <f t="shared" si="14829"/>
        <v>204</v>
      </c>
      <c r="J2886" s="168">
        <f t="shared" si="14829"/>
        <v>0</v>
      </c>
      <c r="K2886" s="168">
        <f t="shared" si="14829"/>
        <v>77</v>
      </c>
      <c r="L2886" s="168">
        <f t="shared" si="14829"/>
        <v>77</v>
      </c>
      <c r="M2886" s="168">
        <f t="shared" si="14829"/>
        <v>0</v>
      </c>
      <c r="N2886" s="168">
        <f t="shared" si="14829"/>
        <v>19</v>
      </c>
      <c r="O2886" s="168">
        <f t="shared" si="14829"/>
        <v>19</v>
      </c>
      <c r="P2886" s="168">
        <f t="shared" si="14829"/>
        <v>0</v>
      </c>
      <c r="Q2886" s="168">
        <f t="shared" si="14829"/>
        <v>193</v>
      </c>
      <c r="R2886" s="168">
        <f t="shared" si="14829"/>
        <v>193</v>
      </c>
      <c r="S2886" s="502">
        <f>SUM(S2880)</f>
        <v>0</v>
      </c>
      <c r="T2886" s="168">
        <f t="shared" ref="T2886:BE2887" si="14830">SUM(T2880)</f>
        <v>0</v>
      </c>
      <c r="U2886" s="168">
        <f t="shared" si="14830"/>
        <v>33</v>
      </c>
      <c r="V2886" s="168">
        <f t="shared" si="14830"/>
        <v>33</v>
      </c>
      <c r="W2886" s="168">
        <f t="shared" si="14830"/>
        <v>0</v>
      </c>
      <c r="X2886" s="168">
        <f t="shared" si="14830"/>
        <v>0</v>
      </c>
      <c r="Y2886" s="168">
        <f t="shared" si="14830"/>
        <v>0</v>
      </c>
      <c r="Z2886" s="168">
        <f t="shared" si="14830"/>
        <v>0</v>
      </c>
      <c r="AA2886" s="168">
        <f t="shared" si="14830"/>
        <v>1</v>
      </c>
      <c r="AB2886" s="168">
        <f t="shared" si="14830"/>
        <v>1</v>
      </c>
      <c r="AC2886" s="168">
        <f t="shared" si="14830"/>
        <v>0</v>
      </c>
      <c r="AD2886" s="168">
        <f t="shared" si="14830"/>
        <v>11</v>
      </c>
      <c r="AE2886" s="168">
        <f t="shared" si="14830"/>
        <v>11</v>
      </c>
      <c r="AF2886" s="502">
        <f t="shared" si="14830"/>
        <v>0</v>
      </c>
      <c r="AG2886" s="168">
        <f t="shared" si="14830"/>
        <v>0</v>
      </c>
      <c r="AH2886" s="168">
        <f t="shared" si="14830"/>
        <v>0</v>
      </c>
      <c r="AI2886" s="168">
        <f t="shared" si="14830"/>
        <v>0</v>
      </c>
      <c r="AJ2886" s="168">
        <f t="shared" si="14830"/>
        <v>0</v>
      </c>
      <c r="AK2886" s="168">
        <f t="shared" si="14830"/>
        <v>0</v>
      </c>
      <c r="AL2886" s="168">
        <f t="shared" si="14830"/>
        <v>0</v>
      </c>
      <c r="AM2886" s="168">
        <f t="shared" si="14830"/>
        <v>0</v>
      </c>
      <c r="AN2886" s="168">
        <f t="shared" si="14830"/>
        <v>0</v>
      </c>
      <c r="AO2886" s="168">
        <f t="shared" si="14830"/>
        <v>0</v>
      </c>
      <c r="AP2886" s="168">
        <f t="shared" si="14830"/>
        <v>0</v>
      </c>
      <c r="AQ2886" s="168">
        <f t="shared" si="14830"/>
        <v>0</v>
      </c>
      <c r="AR2886" s="168">
        <f t="shared" si="14830"/>
        <v>0</v>
      </c>
      <c r="AS2886" s="502">
        <f t="shared" si="14830"/>
        <v>0</v>
      </c>
      <c r="AT2886" s="168">
        <f t="shared" si="14830"/>
        <v>0</v>
      </c>
      <c r="AU2886" s="168">
        <f t="shared" si="14830"/>
        <v>0</v>
      </c>
      <c r="AV2886" s="168">
        <f t="shared" si="14830"/>
        <v>0</v>
      </c>
      <c r="AW2886" s="569">
        <f t="shared" si="14830"/>
        <v>0</v>
      </c>
      <c r="AX2886" s="569">
        <f t="shared" si="14830"/>
        <v>538</v>
      </c>
      <c r="AY2886" s="569">
        <f t="shared" si="14830"/>
        <v>538</v>
      </c>
      <c r="AZ2886" s="168">
        <f t="shared" si="14830"/>
        <v>0</v>
      </c>
      <c r="BA2886" s="168">
        <f t="shared" si="14830"/>
        <v>34</v>
      </c>
      <c r="BB2886" s="168">
        <f t="shared" si="14830"/>
        <v>34</v>
      </c>
      <c r="BC2886" s="168">
        <f t="shared" si="14830"/>
        <v>0</v>
      </c>
      <c r="BD2886" s="168">
        <f t="shared" si="14830"/>
        <v>1</v>
      </c>
      <c r="BE2886" s="168">
        <f t="shared" si="14830"/>
        <v>1</v>
      </c>
      <c r="BF2886" s="523"/>
      <c r="BG2886" s="608">
        <f t="shared" ref="BG2886:BG2887" si="14831">SUM(BG2880)</f>
        <v>661</v>
      </c>
      <c r="BH2886" s="533">
        <f>SUM(G2886,T2886,AG2886)</f>
        <v>0</v>
      </c>
      <c r="BI2886" s="533">
        <f t="shared" si="14809"/>
        <v>237</v>
      </c>
      <c r="BJ2886" s="533">
        <f t="shared" si="14810"/>
        <v>237</v>
      </c>
      <c r="BK2886" s="533">
        <f t="shared" si="14811"/>
        <v>0</v>
      </c>
      <c r="BL2886" s="533">
        <f t="shared" si="14812"/>
        <v>77</v>
      </c>
      <c r="BM2886" s="533">
        <f t="shared" si="14813"/>
        <v>77</v>
      </c>
      <c r="BN2886" s="533">
        <f>SUM(M2886,Z2886,AM2886)</f>
        <v>0</v>
      </c>
      <c r="BO2886" s="533">
        <f t="shared" si="14814"/>
        <v>20</v>
      </c>
      <c r="BP2886" s="533">
        <f t="shared" si="14815"/>
        <v>20</v>
      </c>
      <c r="BQ2886" s="533">
        <f t="shared" si="14816"/>
        <v>0</v>
      </c>
      <c r="BR2886" s="533">
        <f t="shared" si="14817"/>
        <v>204</v>
      </c>
      <c r="BS2886" s="533">
        <f t="shared" si="14818"/>
        <v>204</v>
      </c>
      <c r="BT2886" s="533">
        <f>AT2886</f>
        <v>0</v>
      </c>
      <c r="BU2886" s="533">
        <f t="shared" si="14819"/>
        <v>0</v>
      </c>
      <c r="BV2886" s="533">
        <f t="shared" si="14820"/>
        <v>0</v>
      </c>
      <c r="BW2886" s="536">
        <f>SUM(BH2886,BK2886,BN2886,BQ2886,BT2886)</f>
        <v>0</v>
      </c>
      <c r="BX2886" s="536">
        <f t="shared" si="14821"/>
        <v>538</v>
      </c>
      <c r="BY2886" s="536">
        <f t="shared" si="14822"/>
        <v>538</v>
      </c>
      <c r="BZ2886" t="s">
        <v>74</v>
      </c>
      <c r="CA2886" s="642">
        <f>AZ2886</f>
        <v>0</v>
      </c>
      <c r="CB2886" s="642">
        <f t="shared" si="14823"/>
        <v>34</v>
      </c>
      <c r="CC2886" s="642">
        <f t="shared" si="14824"/>
        <v>34</v>
      </c>
      <c r="CD2886" s="642">
        <f>BC2886</f>
        <v>0</v>
      </c>
      <c r="CE2886" s="642">
        <f t="shared" si="14825"/>
        <v>1</v>
      </c>
      <c r="CF2886" s="642">
        <f t="shared" si="14826"/>
        <v>1</v>
      </c>
      <c r="CI2886" t="s">
        <v>74</v>
      </c>
    </row>
    <row r="2887" spans="1:87">
      <c r="A2887" s="149"/>
      <c r="B2887" s="151" t="s">
        <v>301</v>
      </c>
      <c r="C2887" s="151"/>
      <c r="D2887" s="151"/>
      <c r="E2887" s="288"/>
      <c r="F2887" s="592">
        <f>SUM(F2881)</f>
        <v>18</v>
      </c>
      <c r="G2887" s="168">
        <f>SUM(G2881)</f>
        <v>5</v>
      </c>
      <c r="H2887" s="168">
        <f t="shared" si="14829"/>
        <v>1</v>
      </c>
      <c r="I2887" s="168">
        <f t="shared" si="14829"/>
        <v>6</v>
      </c>
      <c r="J2887" s="168">
        <f t="shared" si="14829"/>
        <v>0</v>
      </c>
      <c r="K2887" s="168">
        <f t="shared" si="14829"/>
        <v>1</v>
      </c>
      <c r="L2887" s="168">
        <f t="shared" si="14829"/>
        <v>1</v>
      </c>
      <c r="M2887" s="168">
        <f t="shared" si="14829"/>
        <v>0</v>
      </c>
      <c r="N2887" s="168">
        <f t="shared" si="14829"/>
        <v>0</v>
      </c>
      <c r="O2887" s="168">
        <f t="shared" si="14829"/>
        <v>0</v>
      </c>
      <c r="P2887" s="168">
        <f t="shared" si="14829"/>
        <v>3</v>
      </c>
      <c r="Q2887" s="168">
        <f t="shared" si="14829"/>
        <v>3</v>
      </c>
      <c r="R2887" s="168">
        <f t="shared" si="14829"/>
        <v>6</v>
      </c>
      <c r="S2887" s="502">
        <f>SUM(S2881)</f>
        <v>0</v>
      </c>
      <c r="T2887" s="168">
        <f t="shared" si="14830"/>
        <v>0</v>
      </c>
      <c r="U2887" s="168">
        <f t="shared" si="14830"/>
        <v>0</v>
      </c>
      <c r="V2887" s="168">
        <f t="shared" si="14830"/>
        <v>0</v>
      </c>
      <c r="W2887" s="168">
        <f t="shared" si="14830"/>
        <v>0</v>
      </c>
      <c r="X2887" s="168">
        <f t="shared" si="14830"/>
        <v>0</v>
      </c>
      <c r="Y2887" s="168">
        <f t="shared" si="14830"/>
        <v>0</v>
      </c>
      <c r="Z2887" s="168">
        <f t="shared" si="14830"/>
        <v>0</v>
      </c>
      <c r="AA2887" s="168">
        <f t="shared" si="14830"/>
        <v>0</v>
      </c>
      <c r="AB2887" s="168">
        <f t="shared" si="14830"/>
        <v>0</v>
      </c>
      <c r="AC2887" s="168">
        <f t="shared" si="14830"/>
        <v>0</v>
      </c>
      <c r="AD2887" s="168">
        <f t="shared" si="14830"/>
        <v>0</v>
      </c>
      <c r="AE2887" s="168">
        <f t="shared" si="14830"/>
        <v>0</v>
      </c>
      <c r="AF2887" s="502">
        <f t="shared" si="14830"/>
        <v>0</v>
      </c>
      <c r="AG2887" s="168">
        <f t="shared" si="14830"/>
        <v>0</v>
      </c>
      <c r="AH2887" s="168">
        <f t="shared" si="14830"/>
        <v>0</v>
      </c>
      <c r="AI2887" s="168">
        <f t="shared" si="14830"/>
        <v>0</v>
      </c>
      <c r="AJ2887" s="168">
        <f t="shared" si="14830"/>
        <v>0</v>
      </c>
      <c r="AK2887" s="168">
        <f t="shared" si="14830"/>
        <v>0</v>
      </c>
      <c r="AL2887" s="168">
        <f t="shared" si="14830"/>
        <v>0</v>
      </c>
      <c r="AM2887" s="168">
        <f t="shared" si="14830"/>
        <v>0</v>
      </c>
      <c r="AN2887" s="168">
        <f t="shared" si="14830"/>
        <v>0</v>
      </c>
      <c r="AO2887" s="168">
        <f t="shared" si="14830"/>
        <v>0</v>
      </c>
      <c r="AP2887" s="168">
        <f t="shared" si="14830"/>
        <v>0</v>
      </c>
      <c r="AQ2887" s="168">
        <f t="shared" si="14830"/>
        <v>0</v>
      </c>
      <c r="AR2887" s="168">
        <f t="shared" si="14830"/>
        <v>0</v>
      </c>
      <c r="AS2887" s="502">
        <f t="shared" si="14830"/>
        <v>0</v>
      </c>
      <c r="AT2887" s="168">
        <f t="shared" si="14830"/>
        <v>0</v>
      </c>
      <c r="AU2887" s="168">
        <f t="shared" si="14830"/>
        <v>0</v>
      </c>
      <c r="AV2887" s="168">
        <f t="shared" si="14830"/>
        <v>0</v>
      </c>
      <c r="AW2887" s="569">
        <f t="shared" si="14830"/>
        <v>8</v>
      </c>
      <c r="AX2887" s="569">
        <f t="shared" si="14830"/>
        <v>5</v>
      </c>
      <c r="AY2887" s="569">
        <f t="shared" si="14830"/>
        <v>13</v>
      </c>
      <c r="AZ2887" s="168">
        <f t="shared" si="14830"/>
        <v>0</v>
      </c>
      <c r="BA2887" s="168">
        <f t="shared" si="14830"/>
        <v>0</v>
      </c>
      <c r="BB2887" s="168">
        <f t="shared" si="14830"/>
        <v>0</v>
      </c>
      <c r="BC2887" s="168">
        <f t="shared" si="14830"/>
        <v>0</v>
      </c>
      <c r="BD2887" s="168">
        <f t="shared" si="14830"/>
        <v>0</v>
      </c>
      <c r="BE2887" s="168">
        <f t="shared" si="14830"/>
        <v>0</v>
      </c>
      <c r="BF2887" s="523"/>
      <c r="BG2887" s="608">
        <f t="shared" si="14831"/>
        <v>18</v>
      </c>
      <c r="BH2887" s="533">
        <f>SUM(G2887,T2887,AG2887)</f>
        <v>5</v>
      </c>
      <c r="BI2887" s="533">
        <f t="shared" ref="BI2887" si="14832">SUM(H2887,U2887,AH2887)</f>
        <v>1</v>
      </c>
      <c r="BJ2887" s="533">
        <f t="shared" ref="BJ2887" si="14833">SUM(I2887,V2887,AI2887)</f>
        <v>6</v>
      </c>
      <c r="BK2887" s="533">
        <f t="shared" ref="BK2887" si="14834">SUM(J2887,W2887,AJ2887)</f>
        <v>0</v>
      </c>
      <c r="BL2887" s="533">
        <f t="shared" ref="BL2887" si="14835">SUM(K2887,X2887,AK2887)</f>
        <v>1</v>
      </c>
      <c r="BM2887" s="533">
        <f t="shared" ref="BM2887" si="14836">SUM(L2887,Y2887,AL2887)</f>
        <v>1</v>
      </c>
      <c r="BN2887" s="533">
        <f>SUM(M2887,Z2887,AM2887)</f>
        <v>0</v>
      </c>
      <c r="BO2887" s="533">
        <f t="shared" ref="BO2887" si="14837">SUM(N2887,AA2887,AN2887)</f>
        <v>0</v>
      </c>
      <c r="BP2887" s="533">
        <f t="shared" ref="BP2887" si="14838">SUM(O2887,AB2887,AO2887)</f>
        <v>0</v>
      </c>
      <c r="BQ2887" s="533">
        <f t="shared" ref="BQ2887" si="14839">SUM(P2887,AC2887,AP2887)</f>
        <v>3</v>
      </c>
      <c r="BR2887" s="533">
        <f t="shared" ref="BR2887" si="14840">SUM(Q2887,AD2887,AQ2887)</f>
        <v>3</v>
      </c>
      <c r="BS2887" s="533">
        <f t="shared" ref="BS2887" si="14841">SUM(R2887,AE2887,AR2887)</f>
        <v>6</v>
      </c>
      <c r="BT2887" s="533">
        <f>AT2887</f>
        <v>0</v>
      </c>
      <c r="BU2887" s="533">
        <f t="shared" ref="BU2887" si="14842">AU2887</f>
        <v>0</v>
      </c>
      <c r="BV2887" s="533">
        <f t="shared" ref="BV2887" si="14843">AV2887</f>
        <v>0</v>
      </c>
      <c r="BW2887" s="536">
        <f>SUM(BH2887,BK2887,BN2887,BQ2887,BT2887)</f>
        <v>8</v>
      </c>
      <c r="BX2887" s="536">
        <f t="shared" ref="BX2887" si="14844">SUM(BI2887,BL2887,BO2887,BR2887,BU2887)</f>
        <v>5</v>
      </c>
      <c r="BY2887" s="536">
        <f t="shared" ref="BY2887" si="14845">SUM(BJ2887,BM2887,BP2887,BS2887,BV2887)</f>
        <v>13</v>
      </c>
      <c r="BZ2887" t="s">
        <v>74</v>
      </c>
      <c r="CA2887" s="642">
        <f>AZ2887</f>
        <v>0</v>
      </c>
      <c r="CB2887" s="642">
        <f t="shared" ref="CB2887" si="14846">BA2887</f>
        <v>0</v>
      </c>
      <c r="CC2887" s="642">
        <f t="shared" ref="CC2887" si="14847">BB2887</f>
        <v>0</v>
      </c>
      <c r="CD2887" s="642">
        <f>BC2887</f>
        <v>0</v>
      </c>
      <c r="CE2887" s="642">
        <f t="shared" ref="CE2887" si="14848">BD2887</f>
        <v>0</v>
      </c>
      <c r="CF2887" s="642">
        <f t="shared" ref="CF2887" si="14849">BE2887</f>
        <v>0</v>
      </c>
      <c r="CI2887" t="s">
        <v>74</v>
      </c>
    </row>
    <row r="2888" spans="1:87">
      <c r="A2888" s="149"/>
      <c r="B2888" s="151"/>
      <c r="C2888" s="151"/>
      <c r="D2888" s="151"/>
      <c r="E2888" s="288"/>
      <c r="F2888" s="592"/>
      <c r="G2888" s="168"/>
      <c r="H2888" s="168"/>
      <c r="I2888" s="168"/>
      <c r="J2888" s="168"/>
      <c r="K2888" s="168"/>
      <c r="L2888" s="168"/>
      <c r="M2888" s="168"/>
      <c r="N2888" s="168"/>
      <c r="O2888" s="168"/>
      <c r="P2888" s="168"/>
      <c r="Q2888" s="168"/>
      <c r="R2888" s="168"/>
      <c r="S2888" s="502"/>
      <c r="T2888" s="168"/>
      <c r="U2888" s="168"/>
      <c r="V2888" s="168"/>
      <c r="W2888" s="168"/>
      <c r="X2888" s="168"/>
      <c r="Y2888" s="168"/>
      <c r="Z2888" s="168"/>
      <c r="AA2888" s="168"/>
      <c r="AB2888" s="168"/>
      <c r="AC2888" s="168"/>
      <c r="AD2888" s="168"/>
      <c r="AE2888" s="168"/>
      <c r="AF2888" s="502"/>
      <c r="AG2888" s="168"/>
      <c r="AH2888" s="168"/>
      <c r="AI2888" s="168"/>
      <c r="AJ2888" s="168"/>
      <c r="AK2888" s="168"/>
      <c r="AL2888" s="168"/>
      <c r="AM2888" s="168"/>
      <c r="AN2888" s="168"/>
      <c r="AO2888" s="168"/>
      <c r="AP2888" s="168"/>
      <c r="AQ2888" s="168"/>
      <c r="AR2888" s="168"/>
      <c r="AS2888" s="502"/>
      <c r="AT2888" s="168"/>
      <c r="AU2888" s="168"/>
      <c r="AV2888" s="168"/>
      <c r="AW2888" s="569"/>
      <c r="AX2888" s="569"/>
      <c r="AY2888" s="569"/>
      <c r="AZ2888" s="159"/>
      <c r="BA2888" s="159"/>
      <c r="BB2888" s="159"/>
      <c r="BC2888" s="168"/>
      <c r="BD2888" s="168"/>
      <c r="BE2888" s="168"/>
      <c r="BF2888" s="523"/>
    </row>
    <row r="2889" spans="1:87" ht="59.25" customHeight="1">
      <c r="A2889" s="149"/>
      <c r="B2889" s="151"/>
      <c r="C2889" s="151"/>
      <c r="D2889" s="151"/>
      <c r="E2889" s="288"/>
      <c r="F2889" s="592"/>
      <c r="G2889" s="168"/>
      <c r="H2889" s="168"/>
      <c r="I2889" s="168"/>
      <c r="J2889" s="168"/>
      <c r="K2889" s="168"/>
      <c r="L2889" s="168"/>
      <c r="M2889" s="168"/>
      <c r="N2889" s="168"/>
      <c r="O2889" s="168"/>
      <c r="P2889" s="168"/>
      <c r="Q2889" s="168"/>
      <c r="R2889" s="168"/>
      <c r="S2889" s="502"/>
      <c r="T2889" s="168"/>
      <c r="U2889" s="168"/>
      <c r="V2889" s="168"/>
      <c r="W2889" s="168"/>
      <c r="X2889" s="168"/>
      <c r="Y2889" s="168"/>
      <c r="Z2889" s="168"/>
      <c r="AA2889" s="168"/>
      <c r="AB2889" s="168"/>
      <c r="AC2889" s="168"/>
      <c r="AD2889" s="168"/>
      <c r="AE2889" s="168"/>
      <c r="AF2889" s="502"/>
      <c r="AG2889" s="168"/>
      <c r="AH2889" s="168"/>
      <c r="AI2889" s="168"/>
      <c r="AJ2889" s="168"/>
      <c r="AK2889" s="168"/>
      <c r="AL2889" s="168"/>
      <c r="AM2889" s="168"/>
      <c r="AN2889" s="168"/>
      <c r="AO2889" s="168"/>
      <c r="AP2889" s="168"/>
      <c r="AQ2889" s="168"/>
      <c r="AR2889" s="168"/>
      <c r="AS2889" s="502"/>
      <c r="AT2889" s="168"/>
      <c r="AU2889" s="168"/>
      <c r="AV2889" s="168"/>
      <c r="AW2889" s="569"/>
      <c r="AX2889" s="569"/>
      <c r="AY2889" s="569"/>
      <c r="AZ2889" s="159"/>
      <c r="BA2889" s="159"/>
      <c r="BB2889" s="159"/>
      <c r="BC2889" s="168"/>
      <c r="BD2889" s="168"/>
      <c r="BE2889" s="168"/>
      <c r="BF2889" s="523"/>
    </row>
    <row r="2890" spans="1:87" ht="15.75">
      <c r="A2890" s="149"/>
      <c r="B2890" s="293" t="s">
        <v>287</v>
      </c>
      <c r="C2890" s="151"/>
      <c r="D2890" s="151"/>
      <c r="E2890" s="288"/>
      <c r="F2890" s="592"/>
      <c r="G2890" s="159"/>
      <c r="H2890" s="159"/>
      <c r="I2890" s="275"/>
      <c r="J2890" s="159"/>
      <c r="K2890" s="159"/>
      <c r="L2890" s="275"/>
      <c r="M2890" s="159"/>
      <c r="N2890" s="159"/>
      <c r="O2890" s="275"/>
      <c r="P2890" s="159"/>
      <c r="Q2890" s="159"/>
      <c r="R2890" s="275"/>
      <c r="S2890" s="500"/>
      <c r="T2890" s="275"/>
      <c r="U2890" s="275"/>
      <c r="V2890" s="275"/>
      <c r="W2890" s="275"/>
      <c r="X2890" s="275"/>
      <c r="Y2890" s="275"/>
      <c r="Z2890" s="275"/>
      <c r="AA2890" s="275"/>
      <c r="AB2890" s="275"/>
      <c r="AC2890" s="275"/>
      <c r="AD2890" s="275"/>
      <c r="AE2890" s="275"/>
      <c r="AF2890" s="500"/>
      <c r="AG2890" s="275"/>
      <c r="AH2890" s="275"/>
      <c r="AI2890" s="275"/>
      <c r="AJ2890" s="275"/>
      <c r="AK2890" s="275"/>
      <c r="AL2890" s="275"/>
      <c r="AM2890" s="275"/>
      <c r="AN2890" s="275"/>
      <c r="AO2890" s="275"/>
      <c r="AP2890" s="275"/>
      <c r="AQ2890" s="275"/>
      <c r="AR2890" s="275"/>
      <c r="AS2890" s="500"/>
      <c r="AT2890" s="275"/>
      <c r="AU2890" s="275"/>
      <c r="AV2890" s="275"/>
      <c r="AW2890" s="567"/>
      <c r="AX2890" s="567"/>
      <c r="AY2890" s="567"/>
      <c r="AZ2890" s="159"/>
      <c r="BA2890" s="159"/>
      <c r="BB2890" s="159"/>
      <c r="BC2890" s="275"/>
      <c r="BD2890" s="275"/>
      <c r="BE2890" s="275"/>
      <c r="BF2890" s="521"/>
    </row>
    <row r="2891" spans="1:87" ht="25.5">
      <c r="A2891" s="149" t="s">
        <v>95</v>
      </c>
      <c r="B2891" s="151" t="s">
        <v>228</v>
      </c>
      <c r="C2891" s="151"/>
      <c r="D2891" s="151"/>
      <c r="E2891" s="377" t="s">
        <v>76</v>
      </c>
      <c r="F2891" s="592"/>
      <c r="G2891" s="159"/>
      <c r="H2891" s="159"/>
      <c r="I2891" s="275"/>
      <c r="J2891" s="159"/>
      <c r="K2891" s="159"/>
      <c r="L2891" s="275"/>
      <c r="M2891" s="159"/>
      <c r="N2891" s="159"/>
      <c r="O2891" s="275"/>
      <c r="P2891" s="159"/>
      <c r="Q2891" s="159"/>
      <c r="R2891" s="275"/>
      <c r="S2891" s="500"/>
      <c r="T2891" s="275"/>
      <c r="U2891" s="275"/>
      <c r="V2891" s="275"/>
      <c r="W2891" s="275"/>
      <c r="X2891" s="275"/>
      <c r="Y2891" s="275"/>
      <c r="Z2891" s="275"/>
      <c r="AA2891" s="275"/>
      <c r="AB2891" s="275"/>
      <c r="AC2891" s="275"/>
      <c r="AD2891" s="275"/>
      <c r="AE2891" s="275"/>
      <c r="AF2891" s="500"/>
      <c r="AG2891" s="275"/>
      <c r="AH2891" s="275"/>
      <c r="AI2891" s="275"/>
      <c r="AJ2891" s="275"/>
      <c r="AK2891" s="275"/>
      <c r="AL2891" s="275"/>
      <c r="AM2891" s="275"/>
      <c r="AN2891" s="275"/>
      <c r="AO2891" s="275"/>
      <c r="AP2891" s="275"/>
      <c r="AQ2891" s="275"/>
      <c r="AR2891" s="275"/>
      <c r="AS2891" s="500"/>
      <c r="AT2891" s="275"/>
      <c r="AU2891" s="275"/>
      <c r="AV2891" s="275"/>
      <c r="AW2891" s="567"/>
      <c r="AX2891" s="567"/>
      <c r="AY2891" s="567"/>
      <c r="AZ2891" s="159"/>
      <c r="BA2891" s="159"/>
      <c r="BB2891" s="159"/>
      <c r="BC2891" s="275"/>
      <c r="BD2891" s="275"/>
      <c r="BE2891" s="275"/>
      <c r="BF2891" s="521"/>
    </row>
    <row r="2892" spans="1:87">
      <c r="A2892" s="149"/>
      <c r="B2892" s="151"/>
      <c r="C2892" s="151"/>
      <c r="D2892" s="151"/>
      <c r="E2892" s="288" t="s">
        <v>77</v>
      </c>
      <c r="F2892" s="592">
        <f>SUM(F2897,F2901,F2905)</f>
        <v>691</v>
      </c>
      <c r="G2892" s="168">
        <f>SUM(G2897,G2901,G2905)</f>
        <v>314</v>
      </c>
      <c r="H2892" s="168">
        <f t="shared" ref="G2892:R2894" si="14850">SUM(H2897,H2901,H2905)</f>
        <v>22</v>
      </c>
      <c r="I2892" s="168">
        <f t="shared" si="14850"/>
        <v>336</v>
      </c>
      <c r="J2892" s="168">
        <f t="shared" si="14850"/>
        <v>100</v>
      </c>
      <c r="K2892" s="168">
        <f t="shared" si="14850"/>
        <v>3</v>
      </c>
      <c r="L2892" s="168">
        <f t="shared" si="14850"/>
        <v>103</v>
      </c>
      <c r="M2892" s="168">
        <f t="shared" si="14850"/>
        <v>49</v>
      </c>
      <c r="N2892" s="168">
        <f t="shared" si="14850"/>
        <v>3</v>
      </c>
      <c r="O2892" s="168">
        <f t="shared" si="14850"/>
        <v>52</v>
      </c>
      <c r="P2892" s="168">
        <f t="shared" si="14850"/>
        <v>178</v>
      </c>
      <c r="Q2892" s="168">
        <f t="shared" si="14850"/>
        <v>13</v>
      </c>
      <c r="R2892" s="168">
        <f t="shared" si="14850"/>
        <v>191</v>
      </c>
      <c r="S2892" s="502">
        <f t="shared" ref="S2892:BE2892" si="14851">SUM(S2897,S2901,S2905)</f>
        <v>0</v>
      </c>
      <c r="T2892" s="168">
        <f t="shared" si="14851"/>
        <v>89</v>
      </c>
      <c r="U2892" s="168">
        <f t="shared" si="14851"/>
        <v>4</v>
      </c>
      <c r="V2892" s="168">
        <f t="shared" si="14851"/>
        <v>93</v>
      </c>
      <c r="W2892" s="168">
        <f t="shared" si="14851"/>
        <v>0</v>
      </c>
      <c r="X2892" s="168">
        <f t="shared" si="14851"/>
        <v>0</v>
      </c>
      <c r="Y2892" s="168">
        <f t="shared" si="14851"/>
        <v>0</v>
      </c>
      <c r="Z2892" s="168">
        <f t="shared" si="14851"/>
        <v>0</v>
      </c>
      <c r="AA2892" s="168">
        <f t="shared" si="14851"/>
        <v>0</v>
      </c>
      <c r="AB2892" s="168">
        <f t="shared" si="14851"/>
        <v>0</v>
      </c>
      <c r="AC2892" s="168">
        <f t="shared" si="14851"/>
        <v>6</v>
      </c>
      <c r="AD2892" s="168">
        <f t="shared" si="14851"/>
        <v>0</v>
      </c>
      <c r="AE2892" s="168">
        <f t="shared" si="14851"/>
        <v>6</v>
      </c>
      <c r="AF2892" s="502">
        <f t="shared" si="14851"/>
        <v>0</v>
      </c>
      <c r="AG2892" s="168">
        <f t="shared" si="14851"/>
        <v>1</v>
      </c>
      <c r="AH2892" s="168">
        <f t="shared" si="14851"/>
        <v>1</v>
      </c>
      <c r="AI2892" s="168">
        <f t="shared" si="14851"/>
        <v>2</v>
      </c>
      <c r="AJ2892" s="168">
        <f t="shared" si="14851"/>
        <v>0</v>
      </c>
      <c r="AK2892" s="168">
        <f t="shared" si="14851"/>
        <v>0</v>
      </c>
      <c r="AL2892" s="168">
        <f t="shared" si="14851"/>
        <v>0</v>
      </c>
      <c r="AM2892" s="168">
        <f t="shared" si="14851"/>
        <v>0</v>
      </c>
      <c r="AN2892" s="168">
        <f t="shared" si="14851"/>
        <v>0</v>
      </c>
      <c r="AO2892" s="168">
        <f t="shared" si="14851"/>
        <v>0</v>
      </c>
      <c r="AP2892" s="168">
        <f t="shared" si="14851"/>
        <v>0</v>
      </c>
      <c r="AQ2892" s="168">
        <f t="shared" si="14851"/>
        <v>0</v>
      </c>
      <c r="AR2892" s="168">
        <f t="shared" si="14851"/>
        <v>0</v>
      </c>
      <c r="AS2892" s="502">
        <f t="shared" si="14851"/>
        <v>0</v>
      </c>
      <c r="AT2892" s="168">
        <f t="shared" si="14851"/>
        <v>0</v>
      </c>
      <c r="AU2892" s="168">
        <f t="shared" si="14851"/>
        <v>0</v>
      </c>
      <c r="AV2892" s="168">
        <f t="shared" si="14851"/>
        <v>0</v>
      </c>
      <c r="AW2892" s="569">
        <f t="shared" si="14851"/>
        <v>737</v>
      </c>
      <c r="AX2892" s="569">
        <f t="shared" si="14851"/>
        <v>46</v>
      </c>
      <c r="AY2892" s="569">
        <f t="shared" si="14851"/>
        <v>783</v>
      </c>
      <c r="AZ2892" s="168">
        <f t="shared" si="14851"/>
        <v>12</v>
      </c>
      <c r="BA2892" s="168">
        <f t="shared" si="14851"/>
        <v>0</v>
      </c>
      <c r="BB2892" s="168">
        <f t="shared" si="14851"/>
        <v>12</v>
      </c>
      <c r="BC2892" s="168">
        <f t="shared" si="14851"/>
        <v>13</v>
      </c>
      <c r="BD2892" s="168">
        <f t="shared" si="14851"/>
        <v>1</v>
      </c>
      <c r="BE2892" s="168">
        <f t="shared" si="14851"/>
        <v>14</v>
      </c>
      <c r="BF2892" s="523"/>
      <c r="BG2892" s="608">
        <f t="shared" ref="BG2892:BY2892" si="14852">SUM(BG2897,BG2901,BG2905)</f>
        <v>691</v>
      </c>
      <c r="BH2892" s="168">
        <f t="shared" si="14852"/>
        <v>404</v>
      </c>
      <c r="BI2892" s="626">
        <f t="shared" si="14852"/>
        <v>27</v>
      </c>
      <c r="BJ2892" s="626">
        <f t="shared" si="14852"/>
        <v>431</v>
      </c>
      <c r="BK2892" s="626">
        <f t="shared" si="14852"/>
        <v>100</v>
      </c>
      <c r="BL2892" s="626">
        <f t="shared" si="14852"/>
        <v>3</v>
      </c>
      <c r="BM2892" s="626">
        <f t="shared" si="14852"/>
        <v>103</v>
      </c>
      <c r="BN2892" s="626">
        <f t="shared" si="14852"/>
        <v>49</v>
      </c>
      <c r="BO2892" s="626">
        <f t="shared" si="14852"/>
        <v>3</v>
      </c>
      <c r="BP2892" s="626">
        <f t="shared" si="14852"/>
        <v>52</v>
      </c>
      <c r="BQ2892" s="626">
        <f t="shared" si="14852"/>
        <v>184</v>
      </c>
      <c r="BR2892" s="626">
        <f t="shared" si="14852"/>
        <v>13</v>
      </c>
      <c r="BS2892" s="626">
        <f t="shared" si="14852"/>
        <v>197</v>
      </c>
      <c r="BT2892" s="168">
        <f t="shared" si="14852"/>
        <v>0</v>
      </c>
      <c r="BU2892" s="626">
        <f t="shared" si="14852"/>
        <v>0</v>
      </c>
      <c r="BV2892" s="626">
        <f t="shared" si="14852"/>
        <v>0</v>
      </c>
      <c r="BW2892" s="168">
        <f t="shared" si="14852"/>
        <v>737</v>
      </c>
      <c r="BX2892" s="168">
        <f t="shared" si="14852"/>
        <v>46</v>
      </c>
      <c r="BY2892" s="168">
        <f t="shared" si="14852"/>
        <v>783</v>
      </c>
      <c r="CA2892" s="168">
        <f t="shared" ref="CA2892:CF2892" si="14853">SUM(CA2897,CA2901,CA2905)</f>
        <v>12</v>
      </c>
      <c r="CB2892" s="168">
        <f t="shared" si="14853"/>
        <v>0</v>
      </c>
      <c r="CC2892" s="168">
        <f t="shared" si="14853"/>
        <v>12</v>
      </c>
      <c r="CD2892" s="168">
        <f t="shared" si="14853"/>
        <v>13</v>
      </c>
      <c r="CE2892" s="168">
        <f t="shared" si="14853"/>
        <v>1</v>
      </c>
      <c r="CF2892" s="168">
        <f t="shared" si="14853"/>
        <v>14</v>
      </c>
    </row>
    <row r="2893" spans="1:87">
      <c r="A2893" s="149"/>
      <c r="B2893" s="151" t="s">
        <v>74</v>
      </c>
      <c r="C2893" s="151"/>
      <c r="D2893" s="151"/>
      <c r="E2893" s="288" t="s">
        <v>78</v>
      </c>
      <c r="F2893" s="592">
        <f t="shared" ref="F2893:R2894" si="14854">SUM(F2898,F2902,F2906)</f>
        <v>691</v>
      </c>
      <c r="G2893" s="168">
        <f t="shared" si="14854"/>
        <v>273</v>
      </c>
      <c r="H2893" s="168">
        <f t="shared" si="14854"/>
        <v>26</v>
      </c>
      <c r="I2893" s="168">
        <f t="shared" si="14854"/>
        <v>299</v>
      </c>
      <c r="J2893" s="168">
        <f t="shared" si="14854"/>
        <v>80</v>
      </c>
      <c r="K2893" s="168">
        <f t="shared" si="14854"/>
        <v>0</v>
      </c>
      <c r="L2893" s="168">
        <f t="shared" si="14854"/>
        <v>80</v>
      </c>
      <c r="M2893" s="168">
        <f t="shared" si="14854"/>
        <v>42</v>
      </c>
      <c r="N2893" s="168">
        <f t="shared" si="14854"/>
        <v>2</v>
      </c>
      <c r="O2893" s="168">
        <f t="shared" si="14854"/>
        <v>44</v>
      </c>
      <c r="P2893" s="168">
        <f t="shared" si="14854"/>
        <v>207</v>
      </c>
      <c r="Q2893" s="168">
        <f t="shared" si="14854"/>
        <v>7</v>
      </c>
      <c r="R2893" s="168">
        <f t="shared" si="14854"/>
        <v>214</v>
      </c>
      <c r="S2893" s="502">
        <f t="shared" ref="S2893:BE2893" si="14855">SUM(S2898,S2902,S2906)</f>
        <v>0</v>
      </c>
      <c r="T2893" s="168">
        <f t="shared" si="14855"/>
        <v>48</v>
      </c>
      <c r="U2893" s="168">
        <f t="shared" si="14855"/>
        <v>2</v>
      </c>
      <c r="V2893" s="168">
        <f t="shared" si="14855"/>
        <v>50</v>
      </c>
      <c r="W2893" s="168">
        <f t="shared" si="14855"/>
        <v>0</v>
      </c>
      <c r="X2893" s="168">
        <f t="shared" si="14855"/>
        <v>0</v>
      </c>
      <c r="Y2893" s="168">
        <f t="shared" si="14855"/>
        <v>0</v>
      </c>
      <c r="Z2893" s="168">
        <f t="shared" si="14855"/>
        <v>0</v>
      </c>
      <c r="AA2893" s="168">
        <f t="shared" si="14855"/>
        <v>0</v>
      </c>
      <c r="AB2893" s="168">
        <f t="shared" si="14855"/>
        <v>0</v>
      </c>
      <c r="AC2893" s="168">
        <f t="shared" si="14855"/>
        <v>6</v>
      </c>
      <c r="AD2893" s="168">
        <f t="shared" si="14855"/>
        <v>0</v>
      </c>
      <c r="AE2893" s="168">
        <f t="shared" si="14855"/>
        <v>6</v>
      </c>
      <c r="AF2893" s="502">
        <f t="shared" si="14855"/>
        <v>0</v>
      </c>
      <c r="AG2893" s="168">
        <f t="shared" si="14855"/>
        <v>0</v>
      </c>
      <c r="AH2893" s="168">
        <f t="shared" si="14855"/>
        <v>0</v>
      </c>
      <c r="AI2893" s="168">
        <f t="shared" si="14855"/>
        <v>0</v>
      </c>
      <c r="AJ2893" s="168">
        <f t="shared" si="14855"/>
        <v>0</v>
      </c>
      <c r="AK2893" s="168">
        <f t="shared" si="14855"/>
        <v>0</v>
      </c>
      <c r="AL2893" s="168">
        <f t="shared" si="14855"/>
        <v>0</v>
      </c>
      <c r="AM2893" s="168">
        <f t="shared" si="14855"/>
        <v>0</v>
      </c>
      <c r="AN2893" s="168">
        <f t="shared" si="14855"/>
        <v>1</v>
      </c>
      <c r="AO2893" s="168">
        <f t="shared" si="14855"/>
        <v>1</v>
      </c>
      <c r="AP2893" s="168">
        <f t="shared" si="14855"/>
        <v>0</v>
      </c>
      <c r="AQ2893" s="168">
        <f t="shared" si="14855"/>
        <v>1</v>
      </c>
      <c r="AR2893" s="168">
        <f t="shared" si="14855"/>
        <v>1</v>
      </c>
      <c r="AS2893" s="502">
        <f t="shared" si="14855"/>
        <v>0</v>
      </c>
      <c r="AT2893" s="168">
        <f t="shared" si="14855"/>
        <v>0</v>
      </c>
      <c r="AU2893" s="168">
        <f t="shared" si="14855"/>
        <v>0</v>
      </c>
      <c r="AV2893" s="168">
        <f t="shared" si="14855"/>
        <v>0</v>
      </c>
      <c r="AW2893" s="569">
        <f t="shared" si="14855"/>
        <v>656</v>
      </c>
      <c r="AX2893" s="569">
        <f t="shared" si="14855"/>
        <v>39</v>
      </c>
      <c r="AY2893" s="569">
        <f t="shared" si="14855"/>
        <v>695</v>
      </c>
      <c r="AZ2893" s="168">
        <f t="shared" si="14855"/>
        <v>11</v>
      </c>
      <c r="BA2893" s="168">
        <f t="shared" si="14855"/>
        <v>0</v>
      </c>
      <c r="BB2893" s="168">
        <f t="shared" si="14855"/>
        <v>11</v>
      </c>
      <c r="BC2893" s="168">
        <f t="shared" si="14855"/>
        <v>10</v>
      </c>
      <c r="BD2893" s="168">
        <f t="shared" si="14855"/>
        <v>0</v>
      </c>
      <c r="BE2893" s="168">
        <f t="shared" si="14855"/>
        <v>10</v>
      </c>
      <c r="BF2893" s="523"/>
      <c r="BG2893" s="608">
        <f t="shared" ref="BG2893:BY2893" si="14856">SUM(BG2898,BG2902,BG2906)</f>
        <v>691</v>
      </c>
      <c r="BH2893" s="168">
        <f t="shared" si="14856"/>
        <v>321</v>
      </c>
      <c r="BI2893" s="626">
        <f t="shared" si="14856"/>
        <v>28</v>
      </c>
      <c r="BJ2893" s="626">
        <f t="shared" si="14856"/>
        <v>349</v>
      </c>
      <c r="BK2893" s="626">
        <f t="shared" si="14856"/>
        <v>80</v>
      </c>
      <c r="BL2893" s="626">
        <f t="shared" si="14856"/>
        <v>0</v>
      </c>
      <c r="BM2893" s="626">
        <f t="shared" si="14856"/>
        <v>80</v>
      </c>
      <c r="BN2893" s="626">
        <f t="shared" si="14856"/>
        <v>42</v>
      </c>
      <c r="BO2893" s="626">
        <f t="shared" si="14856"/>
        <v>3</v>
      </c>
      <c r="BP2893" s="626">
        <f t="shared" si="14856"/>
        <v>45</v>
      </c>
      <c r="BQ2893" s="626">
        <f t="shared" si="14856"/>
        <v>213</v>
      </c>
      <c r="BR2893" s="626">
        <f t="shared" si="14856"/>
        <v>8</v>
      </c>
      <c r="BS2893" s="626">
        <f t="shared" si="14856"/>
        <v>221</v>
      </c>
      <c r="BT2893" s="168">
        <f t="shared" si="14856"/>
        <v>0</v>
      </c>
      <c r="BU2893" s="626">
        <f t="shared" si="14856"/>
        <v>0</v>
      </c>
      <c r="BV2893" s="626">
        <f t="shared" si="14856"/>
        <v>0</v>
      </c>
      <c r="BW2893" s="168">
        <f t="shared" si="14856"/>
        <v>656</v>
      </c>
      <c r="BX2893" s="168">
        <f t="shared" si="14856"/>
        <v>39</v>
      </c>
      <c r="BY2893" s="168">
        <f t="shared" si="14856"/>
        <v>695</v>
      </c>
      <c r="CA2893" s="168">
        <f t="shared" ref="CA2893:CF2893" si="14857">SUM(CA2898,CA2902,CA2906)</f>
        <v>11</v>
      </c>
      <c r="CB2893" s="168">
        <f t="shared" si="14857"/>
        <v>0</v>
      </c>
      <c r="CC2893" s="168">
        <f t="shared" si="14857"/>
        <v>11</v>
      </c>
      <c r="CD2893" s="168">
        <f t="shared" si="14857"/>
        <v>10</v>
      </c>
      <c r="CE2893" s="168">
        <f t="shared" si="14857"/>
        <v>0</v>
      </c>
      <c r="CF2893" s="168">
        <f t="shared" si="14857"/>
        <v>10</v>
      </c>
    </row>
    <row r="2894" spans="1:87">
      <c r="A2894" s="149"/>
      <c r="B2894" s="151"/>
      <c r="C2894" s="151"/>
      <c r="D2894" s="151"/>
      <c r="E2894" s="288" t="s">
        <v>79</v>
      </c>
      <c r="F2894" s="592">
        <f t="shared" si="14854"/>
        <v>691</v>
      </c>
      <c r="G2894" s="168">
        <f t="shared" si="14850"/>
        <v>253</v>
      </c>
      <c r="H2894" s="168">
        <f t="shared" si="14850"/>
        <v>13</v>
      </c>
      <c r="I2894" s="168">
        <f t="shared" si="14850"/>
        <v>266</v>
      </c>
      <c r="J2894" s="168">
        <f t="shared" si="14850"/>
        <v>75</v>
      </c>
      <c r="K2894" s="168">
        <f t="shared" si="14850"/>
        <v>4</v>
      </c>
      <c r="L2894" s="168">
        <f t="shared" si="14850"/>
        <v>79</v>
      </c>
      <c r="M2894" s="168">
        <f t="shared" si="14850"/>
        <v>32</v>
      </c>
      <c r="N2894" s="168">
        <f t="shared" si="14850"/>
        <v>2</v>
      </c>
      <c r="O2894" s="168">
        <f t="shared" si="14850"/>
        <v>34</v>
      </c>
      <c r="P2894" s="168">
        <f t="shared" si="14850"/>
        <v>187</v>
      </c>
      <c r="Q2894" s="168">
        <f t="shared" si="14850"/>
        <v>8</v>
      </c>
      <c r="R2894" s="168">
        <f t="shared" si="14850"/>
        <v>195</v>
      </c>
      <c r="S2894" s="502">
        <f t="shared" ref="S2894:BE2894" si="14858">SUM(S2899,S2903,S2907)</f>
        <v>0</v>
      </c>
      <c r="T2894" s="168">
        <f t="shared" si="14858"/>
        <v>49</v>
      </c>
      <c r="U2894" s="168">
        <f t="shared" si="14858"/>
        <v>5</v>
      </c>
      <c r="V2894" s="168">
        <f t="shared" si="14858"/>
        <v>54</v>
      </c>
      <c r="W2894" s="168">
        <f t="shared" si="14858"/>
        <v>1</v>
      </c>
      <c r="X2894" s="168">
        <f t="shared" si="14858"/>
        <v>0</v>
      </c>
      <c r="Y2894" s="168">
        <f t="shared" si="14858"/>
        <v>1</v>
      </c>
      <c r="Z2894" s="168">
        <f t="shared" si="14858"/>
        <v>0</v>
      </c>
      <c r="AA2894" s="168">
        <f t="shared" si="14858"/>
        <v>0</v>
      </c>
      <c r="AB2894" s="168">
        <f t="shared" si="14858"/>
        <v>0</v>
      </c>
      <c r="AC2894" s="168">
        <f t="shared" si="14858"/>
        <v>10</v>
      </c>
      <c r="AD2894" s="168">
        <f t="shared" si="14858"/>
        <v>0</v>
      </c>
      <c r="AE2894" s="168">
        <f t="shared" si="14858"/>
        <v>10</v>
      </c>
      <c r="AF2894" s="502">
        <f t="shared" si="14858"/>
        <v>0</v>
      </c>
      <c r="AG2894" s="168">
        <f t="shared" si="14858"/>
        <v>2</v>
      </c>
      <c r="AH2894" s="168">
        <f t="shared" si="14858"/>
        <v>0</v>
      </c>
      <c r="AI2894" s="168">
        <f t="shared" si="14858"/>
        <v>2</v>
      </c>
      <c r="AJ2894" s="168">
        <f t="shared" si="14858"/>
        <v>0</v>
      </c>
      <c r="AK2894" s="168">
        <f t="shared" si="14858"/>
        <v>0</v>
      </c>
      <c r="AL2894" s="168">
        <f t="shared" si="14858"/>
        <v>0</v>
      </c>
      <c r="AM2894" s="168">
        <f t="shared" si="14858"/>
        <v>0</v>
      </c>
      <c r="AN2894" s="168">
        <f t="shared" si="14858"/>
        <v>0</v>
      </c>
      <c r="AO2894" s="168">
        <f t="shared" si="14858"/>
        <v>0</v>
      </c>
      <c r="AP2894" s="168">
        <f t="shared" si="14858"/>
        <v>0</v>
      </c>
      <c r="AQ2894" s="168">
        <f t="shared" si="14858"/>
        <v>0</v>
      </c>
      <c r="AR2894" s="168">
        <f t="shared" si="14858"/>
        <v>0</v>
      </c>
      <c r="AS2894" s="502">
        <f t="shared" si="14858"/>
        <v>0</v>
      </c>
      <c r="AT2894" s="168">
        <f t="shared" si="14858"/>
        <v>0</v>
      </c>
      <c r="AU2894" s="168">
        <f t="shared" si="14858"/>
        <v>0</v>
      </c>
      <c r="AV2894" s="168">
        <f t="shared" si="14858"/>
        <v>0</v>
      </c>
      <c r="AW2894" s="569">
        <f t="shared" si="14858"/>
        <v>609</v>
      </c>
      <c r="AX2894" s="569">
        <f t="shared" si="14858"/>
        <v>32</v>
      </c>
      <c r="AY2894" s="569">
        <f t="shared" si="14858"/>
        <v>641</v>
      </c>
      <c r="AZ2894" s="168">
        <f t="shared" si="14858"/>
        <v>19</v>
      </c>
      <c r="BA2894" s="168">
        <f t="shared" si="14858"/>
        <v>2</v>
      </c>
      <c r="BB2894" s="168">
        <f t="shared" si="14858"/>
        <v>21</v>
      </c>
      <c r="BC2894" s="168">
        <f t="shared" si="14858"/>
        <v>5</v>
      </c>
      <c r="BD2894" s="168">
        <f t="shared" si="14858"/>
        <v>0</v>
      </c>
      <c r="BE2894" s="168">
        <f t="shared" si="14858"/>
        <v>5</v>
      </c>
      <c r="BF2894" s="531"/>
      <c r="BG2894" s="608">
        <f t="shared" ref="BG2894:BY2894" si="14859">SUM(BG2899,BG2903,BG2907)</f>
        <v>691</v>
      </c>
      <c r="BH2894" s="168">
        <f t="shared" si="14859"/>
        <v>304</v>
      </c>
      <c r="BI2894" s="626">
        <f t="shared" si="14859"/>
        <v>18</v>
      </c>
      <c r="BJ2894" s="626">
        <f t="shared" si="14859"/>
        <v>322</v>
      </c>
      <c r="BK2894" s="626">
        <f t="shared" si="14859"/>
        <v>76</v>
      </c>
      <c r="BL2894" s="626">
        <f t="shared" si="14859"/>
        <v>4</v>
      </c>
      <c r="BM2894" s="626">
        <f t="shared" si="14859"/>
        <v>80</v>
      </c>
      <c r="BN2894" s="626">
        <f t="shared" si="14859"/>
        <v>32</v>
      </c>
      <c r="BO2894" s="626">
        <f t="shared" si="14859"/>
        <v>2</v>
      </c>
      <c r="BP2894" s="626">
        <f t="shared" si="14859"/>
        <v>34</v>
      </c>
      <c r="BQ2894" s="626">
        <f t="shared" si="14859"/>
        <v>197</v>
      </c>
      <c r="BR2894" s="626">
        <f t="shared" si="14859"/>
        <v>8</v>
      </c>
      <c r="BS2894" s="626">
        <f t="shared" si="14859"/>
        <v>205</v>
      </c>
      <c r="BT2894" s="168">
        <f t="shared" si="14859"/>
        <v>0</v>
      </c>
      <c r="BU2894" s="626">
        <f t="shared" si="14859"/>
        <v>0</v>
      </c>
      <c r="BV2894" s="626">
        <f t="shared" si="14859"/>
        <v>0</v>
      </c>
      <c r="BW2894" s="168">
        <f t="shared" si="14859"/>
        <v>609</v>
      </c>
      <c r="BX2894" s="168">
        <f t="shared" si="14859"/>
        <v>32</v>
      </c>
      <c r="BY2894" s="168">
        <f t="shared" si="14859"/>
        <v>641</v>
      </c>
      <c r="CA2894" s="168">
        <f t="shared" ref="CA2894:CF2894" si="14860">SUM(CA2899,CA2903,CA2907)</f>
        <v>19</v>
      </c>
      <c r="CB2894" s="168">
        <f t="shared" si="14860"/>
        <v>2</v>
      </c>
      <c r="CC2894" s="168">
        <f t="shared" si="14860"/>
        <v>21</v>
      </c>
      <c r="CD2894" s="168">
        <f t="shared" si="14860"/>
        <v>5</v>
      </c>
      <c r="CE2894" s="168">
        <f t="shared" si="14860"/>
        <v>0</v>
      </c>
      <c r="CF2894" s="168">
        <f t="shared" si="14860"/>
        <v>5</v>
      </c>
    </row>
    <row r="2895" spans="1:87">
      <c r="A2895" s="149"/>
      <c r="B2895" s="151"/>
      <c r="C2895" s="151"/>
      <c r="D2895" s="151"/>
      <c r="E2895" s="288"/>
      <c r="F2895" s="592">
        <f t="shared" ref="F2895:R2895" si="14861">SUM(F2892:F2894)</f>
        <v>2073</v>
      </c>
      <c r="G2895" s="168">
        <f t="shared" si="14861"/>
        <v>840</v>
      </c>
      <c r="H2895" s="168">
        <f t="shared" si="14861"/>
        <v>61</v>
      </c>
      <c r="I2895" s="168">
        <f t="shared" si="14861"/>
        <v>901</v>
      </c>
      <c r="J2895" s="168">
        <f t="shared" si="14861"/>
        <v>255</v>
      </c>
      <c r="K2895" s="168">
        <f t="shared" si="14861"/>
        <v>7</v>
      </c>
      <c r="L2895" s="168">
        <f t="shared" si="14861"/>
        <v>262</v>
      </c>
      <c r="M2895" s="168">
        <f t="shared" si="14861"/>
        <v>123</v>
      </c>
      <c r="N2895" s="168">
        <f t="shared" si="14861"/>
        <v>7</v>
      </c>
      <c r="O2895" s="168">
        <f t="shared" si="14861"/>
        <v>130</v>
      </c>
      <c r="P2895" s="168">
        <f t="shared" si="14861"/>
        <v>572</v>
      </c>
      <c r="Q2895" s="168">
        <f t="shared" si="14861"/>
        <v>28</v>
      </c>
      <c r="R2895" s="168">
        <f t="shared" si="14861"/>
        <v>600</v>
      </c>
      <c r="S2895" s="502">
        <f t="shared" ref="S2895:BE2895" si="14862">SUM(S2892:S2894)</f>
        <v>0</v>
      </c>
      <c r="T2895" s="168">
        <f t="shared" si="14862"/>
        <v>186</v>
      </c>
      <c r="U2895" s="168">
        <f t="shared" si="14862"/>
        <v>11</v>
      </c>
      <c r="V2895" s="168">
        <f t="shared" si="14862"/>
        <v>197</v>
      </c>
      <c r="W2895" s="168">
        <f t="shared" si="14862"/>
        <v>1</v>
      </c>
      <c r="X2895" s="168">
        <f t="shared" si="14862"/>
        <v>0</v>
      </c>
      <c r="Y2895" s="168">
        <f t="shared" si="14862"/>
        <v>1</v>
      </c>
      <c r="Z2895" s="168">
        <f t="shared" si="14862"/>
        <v>0</v>
      </c>
      <c r="AA2895" s="168">
        <f t="shared" si="14862"/>
        <v>0</v>
      </c>
      <c r="AB2895" s="168">
        <f t="shared" si="14862"/>
        <v>0</v>
      </c>
      <c r="AC2895" s="168">
        <f t="shared" si="14862"/>
        <v>22</v>
      </c>
      <c r="AD2895" s="168">
        <f t="shared" si="14862"/>
        <v>0</v>
      </c>
      <c r="AE2895" s="168">
        <f t="shared" si="14862"/>
        <v>22</v>
      </c>
      <c r="AF2895" s="502">
        <f t="shared" si="14862"/>
        <v>0</v>
      </c>
      <c r="AG2895" s="168">
        <f t="shared" si="14862"/>
        <v>3</v>
      </c>
      <c r="AH2895" s="168">
        <f t="shared" si="14862"/>
        <v>1</v>
      </c>
      <c r="AI2895" s="168">
        <f t="shared" si="14862"/>
        <v>4</v>
      </c>
      <c r="AJ2895" s="168">
        <f t="shared" si="14862"/>
        <v>0</v>
      </c>
      <c r="AK2895" s="168">
        <f t="shared" si="14862"/>
        <v>0</v>
      </c>
      <c r="AL2895" s="168">
        <f t="shared" si="14862"/>
        <v>0</v>
      </c>
      <c r="AM2895" s="168">
        <f t="shared" si="14862"/>
        <v>0</v>
      </c>
      <c r="AN2895" s="168">
        <f t="shared" si="14862"/>
        <v>1</v>
      </c>
      <c r="AO2895" s="168">
        <f t="shared" si="14862"/>
        <v>1</v>
      </c>
      <c r="AP2895" s="168">
        <f t="shared" si="14862"/>
        <v>0</v>
      </c>
      <c r="AQ2895" s="168">
        <f t="shared" si="14862"/>
        <v>1</v>
      </c>
      <c r="AR2895" s="168">
        <f t="shared" si="14862"/>
        <v>1</v>
      </c>
      <c r="AS2895" s="502">
        <f t="shared" si="14862"/>
        <v>0</v>
      </c>
      <c r="AT2895" s="168">
        <f t="shared" si="14862"/>
        <v>0</v>
      </c>
      <c r="AU2895" s="168">
        <f t="shared" si="14862"/>
        <v>0</v>
      </c>
      <c r="AV2895" s="168">
        <f t="shared" si="14862"/>
        <v>0</v>
      </c>
      <c r="AW2895" s="569">
        <f t="shared" si="14862"/>
        <v>2002</v>
      </c>
      <c r="AX2895" s="569">
        <f t="shared" si="14862"/>
        <v>117</v>
      </c>
      <c r="AY2895" s="569">
        <f t="shared" si="14862"/>
        <v>2119</v>
      </c>
      <c r="AZ2895" s="168">
        <f t="shared" si="14862"/>
        <v>42</v>
      </c>
      <c r="BA2895" s="168">
        <f t="shared" si="14862"/>
        <v>2</v>
      </c>
      <c r="BB2895" s="168">
        <f t="shared" si="14862"/>
        <v>44</v>
      </c>
      <c r="BC2895" s="168">
        <f t="shared" si="14862"/>
        <v>28</v>
      </c>
      <c r="BD2895" s="168">
        <f t="shared" si="14862"/>
        <v>1</v>
      </c>
      <c r="BE2895" s="168">
        <f t="shared" si="14862"/>
        <v>29</v>
      </c>
      <c r="BF2895" s="531"/>
      <c r="BG2895" s="608">
        <f t="shared" ref="BG2895:BY2895" si="14863">SUM(BG2892:BG2894)</f>
        <v>2073</v>
      </c>
      <c r="BH2895" s="168">
        <f t="shared" si="14863"/>
        <v>1029</v>
      </c>
      <c r="BI2895" s="626">
        <f t="shared" si="14863"/>
        <v>73</v>
      </c>
      <c r="BJ2895" s="626">
        <f t="shared" si="14863"/>
        <v>1102</v>
      </c>
      <c r="BK2895" s="626">
        <f t="shared" si="14863"/>
        <v>256</v>
      </c>
      <c r="BL2895" s="626">
        <f t="shared" si="14863"/>
        <v>7</v>
      </c>
      <c r="BM2895" s="626">
        <f t="shared" si="14863"/>
        <v>263</v>
      </c>
      <c r="BN2895" s="626">
        <f t="shared" si="14863"/>
        <v>123</v>
      </c>
      <c r="BO2895" s="626">
        <f t="shared" si="14863"/>
        <v>8</v>
      </c>
      <c r="BP2895" s="626">
        <f t="shared" si="14863"/>
        <v>131</v>
      </c>
      <c r="BQ2895" s="626">
        <f t="shared" si="14863"/>
        <v>594</v>
      </c>
      <c r="BR2895" s="626">
        <f t="shared" si="14863"/>
        <v>29</v>
      </c>
      <c r="BS2895" s="626">
        <f t="shared" si="14863"/>
        <v>623</v>
      </c>
      <c r="BT2895" s="168">
        <f t="shared" si="14863"/>
        <v>0</v>
      </c>
      <c r="BU2895" s="626">
        <f t="shared" si="14863"/>
        <v>0</v>
      </c>
      <c r="BV2895" s="626">
        <f t="shared" si="14863"/>
        <v>0</v>
      </c>
      <c r="BW2895" s="168">
        <f t="shared" si="14863"/>
        <v>2002</v>
      </c>
      <c r="BX2895" s="168">
        <f t="shared" si="14863"/>
        <v>117</v>
      </c>
      <c r="BY2895" s="168">
        <f t="shared" si="14863"/>
        <v>2119</v>
      </c>
      <c r="CA2895" s="168">
        <f t="shared" ref="CA2895:CF2895" si="14864">SUM(CA2892:CA2894)</f>
        <v>42</v>
      </c>
      <c r="CB2895" s="168">
        <f t="shared" si="14864"/>
        <v>2</v>
      </c>
      <c r="CC2895" s="168">
        <f t="shared" si="14864"/>
        <v>44</v>
      </c>
      <c r="CD2895" s="168">
        <f t="shared" si="14864"/>
        <v>28</v>
      </c>
      <c r="CE2895" s="168">
        <f t="shared" si="14864"/>
        <v>1</v>
      </c>
      <c r="CF2895" s="168">
        <f t="shared" si="14864"/>
        <v>29</v>
      </c>
    </row>
    <row r="2896" spans="1:87" ht="25.5">
      <c r="A2896" s="149" t="s">
        <v>95</v>
      </c>
      <c r="B2896" s="151" t="s">
        <v>281</v>
      </c>
      <c r="C2896" s="151"/>
      <c r="D2896" s="151"/>
      <c r="E2896" s="377" t="s">
        <v>76</v>
      </c>
      <c r="F2896" s="592" t="s">
        <v>1053</v>
      </c>
      <c r="G2896" s="159"/>
      <c r="H2896" s="159"/>
      <c r="I2896" s="275"/>
      <c r="J2896" s="159"/>
      <c r="K2896" s="159"/>
      <c r="L2896" s="275"/>
      <c r="M2896" s="159"/>
      <c r="N2896" s="159"/>
      <c r="O2896" s="275"/>
      <c r="P2896" s="159"/>
      <c r="Q2896" s="159"/>
      <c r="R2896" s="275"/>
      <c r="S2896" s="500"/>
      <c r="T2896" s="275"/>
      <c r="U2896" s="275"/>
      <c r="V2896" s="275"/>
      <c r="W2896" s="275"/>
      <c r="X2896" s="275"/>
      <c r="Y2896" s="275"/>
      <c r="Z2896" s="275"/>
      <c r="AA2896" s="275"/>
      <c r="AB2896" s="275"/>
      <c r="AC2896" s="275"/>
      <c r="AD2896" s="275"/>
      <c r="AE2896" s="275"/>
      <c r="AF2896" s="500"/>
      <c r="AG2896" s="275"/>
      <c r="AH2896" s="275"/>
      <c r="AI2896" s="275"/>
      <c r="AJ2896" s="275"/>
      <c r="AK2896" s="275"/>
      <c r="AL2896" s="275"/>
      <c r="AM2896" s="275"/>
      <c r="AN2896" s="275"/>
      <c r="AO2896" s="275"/>
      <c r="AP2896" s="275"/>
      <c r="AQ2896" s="275"/>
      <c r="AR2896" s="275"/>
      <c r="AS2896" s="500"/>
      <c r="AT2896" s="275"/>
      <c r="AU2896" s="275"/>
      <c r="AV2896" s="275"/>
      <c r="AW2896" s="567"/>
      <c r="AX2896" s="567"/>
      <c r="AY2896" s="567"/>
      <c r="AZ2896" s="159"/>
      <c r="BA2896" s="159"/>
      <c r="BB2896" s="159"/>
      <c r="BC2896" s="275"/>
      <c r="BD2896" s="275"/>
      <c r="BE2896" s="275"/>
      <c r="BF2896" s="521"/>
      <c r="BG2896" s="605">
        <f>SUM(BG2894:BG2895)</f>
        <v>2764</v>
      </c>
    </row>
    <row r="2897" spans="1:84">
      <c r="A2897" s="149"/>
      <c r="B2897" s="151"/>
      <c r="C2897" s="151"/>
      <c r="D2897" s="151"/>
      <c r="E2897" s="288" t="s">
        <v>77</v>
      </c>
      <c r="F2897" s="592">
        <v>246</v>
      </c>
      <c r="G2897" s="159">
        <v>314</v>
      </c>
      <c r="H2897" s="159">
        <v>22</v>
      </c>
      <c r="I2897" s="275">
        <f t="shared" ref="I2897:I2899" si="14865">SUM(G2897:H2897)</f>
        <v>336</v>
      </c>
      <c r="J2897" s="159">
        <v>100</v>
      </c>
      <c r="K2897" s="159">
        <v>3</v>
      </c>
      <c r="L2897" s="275">
        <f t="shared" ref="L2897:L2899" si="14866">SUM(J2897:K2897)</f>
        <v>103</v>
      </c>
      <c r="M2897" s="159">
        <v>49</v>
      </c>
      <c r="N2897" s="159">
        <v>3</v>
      </c>
      <c r="O2897" s="275">
        <f t="shared" ref="O2897:O2899" si="14867">SUM(M2897:N2897)</f>
        <v>52</v>
      </c>
      <c r="P2897" s="159">
        <v>178</v>
      </c>
      <c r="Q2897" s="159">
        <v>13</v>
      </c>
      <c r="R2897" s="275">
        <f t="shared" ref="R2897:R2899" si="14868">SUM(P2897:Q2897)</f>
        <v>191</v>
      </c>
      <c r="S2897" s="500"/>
      <c r="T2897" s="275">
        <v>89</v>
      </c>
      <c r="U2897" s="275">
        <v>4</v>
      </c>
      <c r="V2897" s="275">
        <f t="shared" ref="V2897:V2899" si="14869">SUM(T2897:U2897)</f>
        <v>93</v>
      </c>
      <c r="W2897" s="275">
        <v>0</v>
      </c>
      <c r="X2897" s="275">
        <v>0</v>
      </c>
      <c r="Y2897" s="275">
        <f t="shared" ref="Y2897:Y2899" si="14870">SUM(W2897:X2897)</f>
        <v>0</v>
      </c>
      <c r="Z2897" s="275">
        <v>0</v>
      </c>
      <c r="AA2897" s="275">
        <v>0</v>
      </c>
      <c r="AB2897" s="275">
        <f t="shared" ref="AB2897:AB2899" si="14871">SUM(Z2897:AA2897)</f>
        <v>0</v>
      </c>
      <c r="AC2897" s="275">
        <v>6</v>
      </c>
      <c r="AD2897" s="275">
        <v>0</v>
      </c>
      <c r="AE2897" s="275">
        <f t="shared" ref="AE2897:AE2899" si="14872">SUM(AC2897:AD2897)</f>
        <v>6</v>
      </c>
      <c r="AF2897" s="500"/>
      <c r="AG2897" s="275">
        <v>1</v>
      </c>
      <c r="AH2897" s="275">
        <v>1</v>
      </c>
      <c r="AI2897" s="275">
        <f t="shared" ref="AI2897:AI2899" si="14873">SUM(AG2897:AH2897)</f>
        <v>2</v>
      </c>
      <c r="AJ2897" s="275">
        <v>0</v>
      </c>
      <c r="AK2897" s="275">
        <v>0</v>
      </c>
      <c r="AL2897" s="275">
        <f t="shared" ref="AL2897:AL2899" si="14874">SUM(AJ2897:AK2897)</f>
        <v>0</v>
      </c>
      <c r="AM2897" s="275">
        <v>0</v>
      </c>
      <c r="AN2897" s="275">
        <v>0</v>
      </c>
      <c r="AO2897" s="275">
        <f t="shared" ref="AO2897:AO2899" si="14875">SUM(AM2897:AN2897)</f>
        <v>0</v>
      </c>
      <c r="AP2897" s="275">
        <v>0</v>
      </c>
      <c r="AQ2897" s="275">
        <v>0</v>
      </c>
      <c r="AR2897" s="275">
        <f t="shared" ref="AR2897:AR2899" si="14876">SUM(AP2897:AQ2897)</f>
        <v>0</v>
      </c>
      <c r="AS2897" s="500"/>
      <c r="AT2897" s="275"/>
      <c r="AU2897" s="275"/>
      <c r="AV2897" s="275">
        <f>SUM(AT2897:AU2897)</f>
        <v>0</v>
      </c>
      <c r="AW2897" s="567">
        <f t="shared" ref="AW2897:AW2899" si="14877">SUM(G2897,J2897,M2897,P2897,T2897,W2897,Z2897,AC2897,AG2897,AJ2897,AM2897,AP2897,AT2897)</f>
        <v>737</v>
      </c>
      <c r="AX2897" s="567">
        <f t="shared" ref="AX2897:AX2899" si="14878">SUM(H2897,K2897,N2897,Q2897,U2897,X2897,AA2897,AD2897,AH2897,AK2897,AN2897,AQ2897,AU2897)</f>
        <v>46</v>
      </c>
      <c r="AY2897" s="567">
        <f t="shared" ref="AY2897:AY2899" si="14879">SUM(I2897,L2897,O2897,R2897,V2897,Y2897,AB2897,AE2897,AI2897,AL2897,AO2897,AR2897,AV2897)</f>
        <v>783</v>
      </c>
      <c r="AZ2897" s="159">
        <v>12</v>
      </c>
      <c r="BA2897" s="159">
        <v>0</v>
      </c>
      <c r="BB2897" s="275">
        <f t="shared" ref="BB2897:BB2899" si="14880">SUM(AZ2897:BA2897)</f>
        <v>12</v>
      </c>
      <c r="BC2897" s="275">
        <v>13</v>
      </c>
      <c r="BD2897" s="275">
        <v>1</v>
      </c>
      <c r="BE2897" s="275">
        <f t="shared" ref="BE2897:BE2899" si="14881">SUM(BC2897:BD2897)</f>
        <v>14</v>
      </c>
      <c r="BF2897" s="521"/>
      <c r="BG2897" s="605">
        <f>SUM(F2897,S2897,AF2897,AS2897)</f>
        <v>246</v>
      </c>
      <c r="BH2897" s="533">
        <f>SUM(G2897,T2897,AG2897)</f>
        <v>404</v>
      </c>
      <c r="BI2897" s="533">
        <f t="shared" ref="BI2897:BI2899" si="14882">SUM(H2897,U2897,AH2897)</f>
        <v>27</v>
      </c>
      <c r="BJ2897" s="533">
        <f t="shared" ref="BJ2897:BJ2899" si="14883">SUM(I2897,V2897,AI2897)</f>
        <v>431</v>
      </c>
      <c r="BK2897" s="533">
        <f t="shared" ref="BK2897:BK2899" si="14884">SUM(J2897,W2897,AJ2897)</f>
        <v>100</v>
      </c>
      <c r="BL2897" s="533">
        <f t="shared" ref="BL2897:BL2899" si="14885">SUM(K2897,X2897,AK2897)</f>
        <v>3</v>
      </c>
      <c r="BM2897" s="533">
        <f t="shared" ref="BM2897:BM2899" si="14886">SUM(L2897,Y2897,AL2897)</f>
        <v>103</v>
      </c>
      <c r="BN2897" s="533">
        <f>SUM(M2897,Z2897,AM2897)</f>
        <v>49</v>
      </c>
      <c r="BO2897" s="533">
        <f t="shared" ref="BO2897:BO2899" si="14887">SUM(N2897,AA2897,AN2897)</f>
        <v>3</v>
      </c>
      <c r="BP2897" s="533">
        <f t="shared" ref="BP2897:BP2899" si="14888">SUM(O2897,AB2897,AO2897)</f>
        <v>52</v>
      </c>
      <c r="BQ2897" s="533">
        <f t="shared" ref="BQ2897:BQ2899" si="14889">SUM(P2897,AC2897,AP2897)</f>
        <v>184</v>
      </c>
      <c r="BR2897" s="533">
        <f t="shared" ref="BR2897:BR2899" si="14890">SUM(Q2897,AD2897,AQ2897)</f>
        <v>13</v>
      </c>
      <c r="BS2897" s="533">
        <f t="shared" ref="BS2897:BS2899" si="14891">SUM(R2897,AE2897,AR2897)</f>
        <v>197</v>
      </c>
      <c r="BT2897" s="533">
        <f>AT2897</f>
        <v>0</v>
      </c>
      <c r="BU2897" s="533">
        <f t="shared" ref="BU2897:BU2899" si="14892">AU2897</f>
        <v>0</v>
      </c>
      <c r="BV2897" s="533">
        <f t="shared" ref="BV2897:BV2899" si="14893">AV2897</f>
        <v>0</v>
      </c>
      <c r="BW2897" s="536">
        <f>SUM(BH2897,BK2897,BN2897,BQ2897,BT2897)</f>
        <v>737</v>
      </c>
      <c r="BX2897" s="536">
        <f t="shared" ref="BX2897:BX2899" si="14894">SUM(BI2897,BL2897,BO2897,BR2897,BU2897)</f>
        <v>46</v>
      </c>
      <c r="BY2897" s="536">
        <f t="shared" ref="BY2897:BY2899" si="14895">SUM(BJ2897,BM2897,BP2897,BS2897,BV2897)</f>
        <v>783</v>
      </c>
      <c r="BZ2897" t="s">
        <v>74</v>
      </c>
      <c r="CA2897" s="553">
        <f>AZ2897</f>
        <v>12</v>
      </c>
      <c r="CB2897" s="553">
        <f t="shared" ref="CB2897:CB2899" si="14896">BA2897</f>
        <v>0</v>
      </c>
      <c r="CC2897" s="553">
        <f t="shared" ref="CC2897:CC2899" si="14897">BB2897</f>
        <v>12</v>
      </c>
      <c r="CD2897" s="553">
        <f>BC2897</f>
        <v>13</v>
      </c>
      <c r="CE2897" s="553">
        <f t="shared" ref="CE2897:CE2899" si="14898">BD2897</f>
        <v>1</v>
      </c>
      <c r="CF2897" s="553">
        <f t="shared" ref="CF2897:CF2899" si="14899">BE2897</f>
        <v>14</v>
      </c>
    </row>
    <row r="2898" spans="1:84">
      <c r="A2898" s="149"/>
      <c r="B2898" s="151"/>
      <c r="C2898" s="151"/>
      <c r="D2898" s="151"/>
      <c r="E2898" s="288" t="s">
        <v>78</v>
      </c>
      <c r="F2898" s="592">
        <v>246</v>
      </c>
      <c r="G2898" s="159">
        <v>273</v>
      </c>
      <c r="H2898" s="159">
        <v>26</v>
      </c>
      <c r="I2898" s="275">
        <f t="shared" si="14865"/>
        <v>299</v>
      </c>
      <c r="J2898" s="159">
        <v>80</v>
      </c>
      <c r="K2898" s="159">
        <v>0</v>
      </c>
      <c r="L2898" s="275">
        <f t="shared" si="14866"/>
        <v>80</v>
      </c>
      <c r="M2898" s="159">
        <v>42</v>
      </c>
      <c r="N2898" s="159">
        <v>2</v>
      </c>
      <c r="O2898" s="275">
        <f t="shared" si="14867"/>
        <v>44</v>
      </c>
      <c r="P2898" s="159">
        <v>207</v>
      </c>
      <c r="Q2898" s="159">
        <v>7</v>
      </c>
      <c r="R2898" s="275">
        <f t="shared" si="14868"/>
        <v>214</v>
      </c>
      <c r="S2898" s="500"/>
      <c r="T2898" s="275">
        <v>48</v>
      </c>
      <c r="U2898" s="275">
        <v>2</v>
      </c>
      <c r="V2898" s="275">
        <f t="shared" si="14869"/>
        <v>50</v>
      </c>
      <c r="W2898" s="275">
        <v>0</v>
      </c>
      <c r="X2898" s="275">
        <v>0</v>
      </c>
      <c r="Y2898" s="275">
        <f t="shared" si="14870"/>
        <v>0</v>
      </c>
      <c r="Z2898" s="275">
        <v>0</v>
      </c>
      <c r="AA2898" s="275">
        <v>0</v>
      </c>
      <c r="AB2898" s="275">
        <f t="shared" si="14871"/>
        <v>0</v>
      </c>
      <c r="AC2898" s="275">
        <v>6</v>
      </c>
      <c r="AD2898" s="275">
        <v>0</v>
      </c>
      <c r="AE2898" s="275">
        <f t="shared" si="14872"/>
        <v>6</v>
      </c>
      <c r="AF2898" s="500"/>
      <c r="AG2898" s="275">
        <v>0</v>
      </c>
      <c r="AH2898" s="275">
        <v>0</v>
      </c>
      <c r="AI2898" s="275">
        <f t="shared" si="14873"/>
        <v>0</v>
      </c>
      <c r="AJ2898" s="275">
        <v>0</v>
      </c>
      <c r="AK2898" s="275">
        <v>0</v>
      </c>
      <c r="AL2898" s="275">
        <f t="shared" si="14874"/>
        <v>0</v>
      </c>
      <c r="AM2898" s="275">
        <v>0</v>
      </c>
      <c r="AN2898" s="275">
        <v>1</v>
      </c>
      <c r="AO2898" s="275">
        <f t="shared" si="14875"/>
        <v>1</v>
      </c>
      <c r="AP2898" s="275">
        <v>0</v>
      </c>
      <c r="AQ2898" s="275">
        <v>1</v>
      </c>
      <c r="AR2898" s="275">
        <f t="shared" si="14876"/>
        <v>1</v>
      </c>
      <c r="AS2898" s="500"/>
      <c r="AT2898" s="275"/>
      <c r="AU2898" s="275"/>
      <c r="AV2898" s="275">
        <f>SUM(AT2898:AU2898)</f>
        <v>0</v>
      </c>
      <c r="AW2898" s="567">
        <f t="shared" si="14877"/>
        <v>656</v>
      </c>
      <c r="AX2898" s="567">
        <f t="shared" si="14878"/>
        <v>39</v>
      </c>
      <c r="AY2898" s="567">
        <f t="shared" si="14879"/>
        <v>695</v>
      </c>
      <c r="AZ2898" s="159">
        <v>11</v>
      </c>
      <c r="BA2898" s="159">
        <v>0</v>
      </c>
      <c r="BB2898" s="275">
        <f t="shared" si="14880"/>
        <v>11</v>
      </c>
      <c r="BC2898" s="275">
        <v>10</v>
      </c>
      <c r="BD2898" s="275">
        <v>0</v>
      </c>
      <c r="BE2898" s="275">
        <f t="shared" si="14881"/>
        <v>10</v>
      </c>
      <c r="BF2898" s="521"/>
      <c r="BG2898" s="605">
        <f>SUM(F2898,S2898,AF2898,AS2898)</f>
        <v>246</v>
      </c>
      <c r="BH2898" s="533">
        <f>SUM(G2898,T2898,AG2898)</f>
        <v>321</v>
      </c>
      <c r="BI2898" s="533">
        <f t="shared" si="14882"/>
        <v>28</v>
      </c>
      <c r="BJ2898" s="533">
        <f t="shared" si="14883"/>
        <v>349</v>
      </c>
      <c r="BK2898" s="533">
        <f t="shared" si="14884"/>
        <v>80</v>
      </c>
      <c r="BL2898" s="533">
        <f t="shared" si="14885"/>
        <v>0</v>
      </c>
      <c r="BM2898" s="533">
        <f t="shared" si="14886"/>
        <v>80</v>
      </c>
      <c r="BN2898" s="533">
        <f>SUM(M2898,Z2898,AM2898)</f>
        <v>42</v>
      </c>
      <c r="BO2898" s="533">
        <f t="shared" si="14887"/>
        <v>3</v>
      </c>
      <c r="BP2898" s="533">
        <f t="shared" si="14888"/>
        <v>45</v>
      </c>
      <c r="BQ2898" s="533">
        <f t="shared" si="14889"/>
        <v>213</v>
      </c>
      <c r="BR2898" s="533">
        <f t="shared" si="14890"/>
        <v>8</v>
      </c>
      <c r="BS2898" s="533">
        <f t="shared" si="14891"/>
        <v>221</v>
      </c>
      <c r="BT2898" s="533">
        <f>AT2898</f>
        <v>0</v>
      </c>
      <c r="BU2898" s="533">
        <f t="shared" si="14892"/>
        <v>0</v>
      </c>
      <c r="BV2898" s="533">
        <f t="shared" si="14893"/>
        <v>0</v>
      </c>
      <c r="BW2898" s="536">
        <f>SUM(BH2898,BK2898,BN2898,BQ2898,BT2898)</f>
        <v>656</v>
      </c>
      <c r="BX2898" s="536">
        <f t="shared" si="14894"/>
        <v>39</v>
      </c>
      <c r="BY2898" s="536">
        <f t="shared" si="14895"/>
        <v>695</v>
      </c>
      <c r="BZ2898" t="s">
        <v>74</v>
      </c>
      <c r="CA2898" s="553">
        <f>AZ2898</f>
        <v>11</v>
      </c>
      <c r="CB2898" s="553">
        <f t="shared" si="14896"/>
        <v>0</v>
      </c>
      <c r="CC2898" s="553">
        <f t="shared" si="14897"/>
        <v>11</v>
      </c>
      <c r="CD2898" s="553">
        <f>BC2898</f>
        <v>10</v>
      </c>
      <c r="CE2898" s="553">
        <f t="shared" si="14898"/>
        <v>0</v>
      </c>
      <c r="CF2898" s="553">
        <f t="shared" si="14899"/>
        <v>10</v>
      </c>
    </row>
    <row r="2899" spans="1:84">
      <c r="A2899" s="149"/>
      <c r="B2899" s="151"/>
      <c r="C2899" s="151"/>
      <c r="D2899" s="151"/>
      <c r="E2899" s="288" t="s">
        <v>79</v>
      </c>
      <c r="F2899" s="592">
        <v>246</v>
      </c>
      <c r="G2899" s="159">
        <v>253</v>
      </c>
      <c r="H2899" s="159">
        <v>13</v>
      </c>
      <c r="I2899" s="275">
        <f t="shared" si="14865"/>
        <v>266</v>
      </c>
      <c r="J2899" s="159">
        <v>75</v>
      </c>
      <c r="K2899" s="159">
        <v>4</v>
      </c>
      <c r="L2899" s="275">
        <f t="shared" si="14866"/>
        <v>79</v>
      </c>
      <c r="M2899" s="159">
        <v>32</v>
      </c>
      <c r="N2899" s="159">
        <v>2</v>
      </c>
      <c r="O2899" s="275">
        <f t="shared" si="14867"/>
        <v>34</v>
      </c>
      <c r="P2899" s="159">
        <v>187</v>
      </c>
      <c r="Q2899" s="159">
        <v>8</v>
      </c>
      <c r="R2899" s="275">
        <f t="shared" si="14868"/>
        <v>195</v>
      </c>
      <c r="S2899" s="500"/>
      <c r="T2899" s="275">
        <v>49</v>
      </c>
      <c r="U2899" s="275">
        <v>5</v>
      </c>
      <c r="V2899" s="275">
        <f t="shared" si="14869"/>
        <v>54</v>
      </c>
      <c r="W2899" s="275">
        <v>1</v>
      </c>
      <c r="X2899" s="275">
        <v>0</v>
      </c>
      <c r="Y2899" s="275">
        <f t="shared" si="14870"/>
        <v>1</v>
      </c>
      <c r="Z2899" s="275">
        <v>0</v>
      </c>
      <c r="AA2899" s="275">
        <v>0</v>
      </c>
      <c r="AB2899" s="275">
        <f t="shared" si="14871"/>
        <v>0</v>
      </c>
      <c r="AC2899" s="275">
        <v>10</v>
      </c>
      <c r="AD2899" s="275">
        <v>0</v>
      </c>
      <c r="AE2899" s="275">
        <f t="shared" si="14872"/>
        <v>10</v>
      </c>
      <c r="AF2899" s="500"/>
      <c r="AG2899" s="275">
        <v>2</v>
      </c>
      <c r="AH2899" s="275">
        <v>0</v>
      </c>
      <c r="AI2899" s="275">
        <f t="shared" si="14873"/>
        <v>2</v>
      </c>
      <c r="AJ2899" s="275">
        <v>0</v>
      </c>
      <c r="AK2899" s="275">
        <v>0</v>
      </c>
      <c r="AL2899" s="275">
        <f t="shared" si="14874"/>
        <v>0</v>
      </c>
      <c r="AM2899" s="275">
        <v>0</v>
      </c>
      <c r="AN2899" s="275">
        <v>0</v>
      </c>
      <c r="AO2899" s="275">
        <f t="shared" si="14875"/>
        <v>0</v>
      </c>
      <c r="AP2899" s="275">
        <v>0</v>
      </c>
      <c r="AQ2899" s="275">
        <v>0</v>
      </c>
      <c r="AR2899" s="275">
        <f t="shared" si="14876"/>
        <v>0</v>
      </c>
      <c r="AS2899" s="500"/>
      <c r="AT2899" s="275"/>
      <c r="AU2899" s="275"/>
      <c r="AV2899" s="275">
        <f>SUM(AT2899:AU2899)</f>
        <v>0</v>
      </c>
      <c r="AW2899" s="567">
        <f t="shared" si="14877"/>
        <v>609</v>
      </c>
      <c r="AX2899" s="567">
        <f t="shared" si="14878"/>
        <v>32</v>
      </c>
      <c r="AY2899" s="567">
        <f t="shared" si="14879"/>
        <v>641</v>
      </c>
      <c r="AZ2899" s="159">
        <v>19</v>
      </c>
      <c r="BA2899" s="159">
        <v>2</v>
      </c>
      <c r="BB2899" s="275">
        <f t="shared" si="14880"/>
        <v>21</v>
      </c>
      <c r="BC2899" s="275">
        <v>5</v>
      </c>
      <c r="BD2899" s="275">
        <v>0</v>
      </c>
      <c r="BE2899" s="275">
        <f t="shared" si="14881"/>
        <v>5</v>
      </c>
      <c r="BF2899" s="521"/>
      <c r="BG2899" s="605">
        <f>SUM(F2899,S2899,AF2899,AS2899)</f>
        <v>246</v>
      </c>
      <c r="BH2899" s="533">
        <f>SUM(G2899,T2899,AG2899)</f>
        <v>304</v>
      </c>
      <c r="BI2899" s="533">
        <f t="shared" si="14882"/>
        <v>18</v>
      </c>
      <c r="BJ2899" s="533">
        <f t="shared" si="14883"/>
        <v>322</v>
      </c>
      <c r="BK2899" s="533">
        <f t="shared" si="14884"/>
        <v>76</v>
      </c>
      <c r="BL2899" s="533">
        <f t="shared" si="14885"/>
        <v>4</v>
      </c>
      <c r="BM2899" s="533">
        <f t="shared" si="14886"/>
        <v>80</v>
      </c>
      <c r="BN2899" s="533">
        <f>SUM(M2899,Z2899,AM2899)</f>
        <v>32</v>
      </c>
      <c r="BO2899" s="533">
        <f t="shared" si="14887"/>
        <v>2</v>
      </c>
      <c r="BP2899" s="533">
        <f t="shared" si="14888"/>
        <v>34</v>
      </c>
      <c r="BQ2899" s="533">
        <f t="shared" si="14889"/>
        <v>197</v>
      </c>
      <c r="BR2899" s="533">
        <f t="shared" si="14890"/>
        <v>8</v>
      </c>
      <c r="BS2899" s="533">
        <f t="shared" si="14891"/>
        <v>205</v>
      </c>
      <c r="BT2899" s="533">
        <f>AT2899</f>
        <v>0</v>
      </c>
      <c r="BU2899" s="533">
        <f t="shared" si="14892"/>
        <v>0</v>
      </c>
      <c r="BV2899" s="533">
        <f t="shared" si="14893"/>
        <v>0</v>
      </c>
      <c r="BW2899" s="536">
        <f>SUM(BH2899,BK2899,BN2899,BQ2899,BT2899)</f>
        <v>609</v>
      </c>
      <c r="BX2899" s="536">
        <f t="shared" si="14894"/>
        <v>32</v>
      </c>
      <c r="BY2899" s="536">
        <f t="shared" si="14895"/>
        <v>641</v>
      </c>
      <c r="BZ2899" t="s">
        <v>74</v>
      </c>
      <c r="CA2899" s="553">
        <f>AZ2899</f>
        <v>19</v>
      </c>
      <c r="CB2899" s="553">
        <f t="shared" si="14896"/>
        <v>2</v>
      </c>
      <c r="CC2899" s="553">
        <f t="shared" si="14897"/>
        <v>21</v>
      </c>
      <c r="CD2899" s="553">
        <f>BC2899</f>
        <v>5</v>
      </c>
      <c r="CE2899" s="553">
        <f t="shared" si="14898"/>
        <v>0</v>
      </c>
      <c r="CF2899" s="553">
        <f t="shared" si="14899"/>
        <v>5</v>
      </c>
    </row>
    <row r="2900" spans="1:84" ht="25.5">
      <c r="A2900" s="149" t="s">
        <v>95</v>
      </c>
      <c r="B2900" s="151" t="s">
        <v>280</v>
      </c>
      <c r="C2900" s="151"/>
      <c r="D2900" s="151"/>
      <c r="E2900" s="377" t="s">
        <v>76</v>
      </c>
      <c r="F2900" s="592"/>
      <c r="G2900" s="159"/>
      <c r="H2900" s="159"/>
      <c r="I2900" s="275"/>
      <c r="J2900" s="159"/>
      <c r="K2900" s="159"/>
      <c r="L2900" s="275"/>
      <c r="M2900" s="159"/>
      <c r="N2900" s="159"/>
      <c r="O2900" s="275"/>
      <c r="P2900" s="159"/>
      <c r="Q2900" s="159"/>
      <c r="R2900" s="275"/>
      <c r="S2900" s="500"/>
      <c r="T2900" s="275"/>
      <c r="U2900" s="275"/>
      <c r="V2900" s="275"/>
      <c r="W2900" s="275"/>
      <c r="X2900" s="275"/>
      <c r="Y2900" s="275"/>
      <c r="Z2900" s="275"/>
      <c r="AA2900" s="275"/>
      <c r="AB2900" s="275"/>
      <c r="AC2900" s="275"/>
      <c r="AD2900" s="275"/>
      <c r="AE2900" s="275"/>
      <c r="AF2900" s="500"/>
      <c r="AG2900" s="275"/>
      <c r="AH2900" s="275"/>
      <c r="AI2900" s="275"/>
      <c r="AJ2900" s="275"/>
      <c r="AK2900" s="275"/>
      <c r="AL2900" s="275"/>
      <c r="AM2900" s="275"/>
      <c r="AN2900" s="275"/>
      <c r="AO2900" s="275"/>
      <c r="AP2900" s="275"/>
      <c r="AQ2900" s="275"/>
      <c r="AR2900" s="275"/>
      <c r="AS2900" s="500"/>
      <c r="AT2900" s="275"/>
      <c r="AU2900" s="275"/>
      <c r="AV2900" s="275"/>
      <c r="AW2900" s="567"/>
      <c r="AX2900" s="567"/>
      <c r="AY2900" s="567"/>
      <c r="AZ2900" s="159"/>
      <c r="BA2900" s="159"/>
      <c r="BB2900" s="275"/>
      <c r="BC2900" s="275"/>
      <c r="BD2900" s="275"/>
      <c r="BE2900" s="275"/>
      <c r="BF2900" s="521"/>
    </row>
    <row r="2901" spans="1:84">
      <c r="A2901" s="149"/>
      <c r="B2901" s="151"/>
      <c r="C2901" s="151"/>
      <c r="D2901" s="151"/>
      <c r="E2901" s="288" t="s">
        <v>77</v>
      </c>
      <c r="F2901" s="592">
        <v>261</v>
      </c>
      <c r="G2901" s="159"/>
      <c r="H2901" s="159"/>
      <c r="I2901" s="275">
        <f t="shared" ref="I2901:I2903" si="14900">SUM(G2901:H2901)</f>
        <v>0</v>
      </c>
      <c r="J2901" s="159"/>
      <c r="K2901" s="159"/>
      <c r="L2901" s="275">
        <f t="shared" ref="L2901:L2903" si="14901">SUM(J2901:K2901)</f>
        <v>0</v>
      </c>
      <c r="M2901" s="159"/>
      <c r="N2901" s="159"/>
      <c r="O2901" s="275">
        <f t="shared" ref="O2901:O2903" si="14902">SUM(M2901:N2901)</f>
        <v>0</v>
      </c>
      <c r="P2901" s="159"/>
      <c r="Q2901" s="159"/>
      <c r="R2901" s="275">
        <f t="shared" ref="R2901:R2903" si="14903">SUM(P2901:Q2901)</f>
        <v>0</v>
      </c>
      <c r="S2901" s="500"/>
      <c r="T2901" s="275"/>
      <c r="U2901" s="275"/>
      <c r="V2901" s="275">
        <f t="shared" ref="V2901:V2903" si="14904">SUM(T2901:U2901)</f>
        <v>0</v>
      </c>
      <c r="W2901" s="275"/>
      <c r="X2901" s="275"/>
      <c r="Y2901" s="275">
        <f t="shared" ref="Y2901:Y2903" si="14905">SUM(W2901:X2901)</f>
        <v>0</v>
      </c>
      <c r="Z2901" s="275"/>
      <c r="AA2901" s="275"/>
      <c r="AB2901" s="275">
        <f t="shared" ref="AB2901:AB2903" si="14906">SUM(Z2901:AA2901)</f>
        <v>0</v>
      </c>
      <c r="AC2901" s="275"/>
      <c r="AD2901" s="275"/>
      <c r="AE2901" s="275">
        <f t="shared" ref="AE2901:AE2903" si="14907">SUM(AC2901:AD2901)</f>
        <v>0</v>
      </c>
      <c r="AF2901" s="500"/>
      <c r="AG2901" s="275"/>
      <c r="AH2901" s="275"/>
      <c r="AI2901" s="275">
        <f t="shared" ref="AI2901:AI2903" si="14908">SUM(AG2901:AH2901)</f>
        <v>0</v>
      </c>
      <c r="AJ2901" s="275"/>
      <c r="AK2901" s="275"/>
      <c r="AL2901" s="275">
        <f t="shared" ref="AL2901:AL2903" si="14909">SUM(AJ2901:AK2901)</f>
        <v>0</v>
      </c>
      <c r="AM2901" s="275"/>
      <c r="AN2901" s="275"/>
      <c r="AO2901" s="275">
        <f t="shared" ref="AO2901:AO2903" si="14910">SUM(AM2901:AN2901)</f>
        <v>0</v>
      </c>
      <c r="AP2901" s="275"/>
      <c r="AQ2901" s="275"/>
      <c r="AR2901" s="275">
        <f t="shared" ref="AR2901:AR2903" si="14911">SUM(AP2901:AQ2901)</f>
        <v>0</v>
      </c>
      <c r="AS2901" s="500"/>
      <c r="AT2901" s="275"/>
      <c r="AU2901" s="275"/>
      <c r="AV2901" s="275">
        <f>SUM(AT2901:AU2901)</f>
        <v>0</v>
      </c>
      <c r="AW2901" s="567">
        <f t="shared" ref="AW2901:AW2903" si="14912">SUM(G2901,J2901,M2901,P2901,T2901,W2901,Z2901,AC2901,AG2901,AJ2901,AM2901,AP2901,AT2901)</f>
        <v>0</v>
      </c>
      <c r="AX2901" s="567">
        <f t="shared" ref="AX2901:AX2903" si="14913">SUM(H2901,K2901,N2901,Q2901,U2901,X2901,AA2901,AD2901,AH2901,AK2901,AN2901,AQ2901,AU2901)</f>
        <v>0</v>
      </c>
      <c r="AY2901" s="567">
        <f t="shared" ref="AY2901:AY2903" si="14914">SUM(I2901,L2901,O2901,R2901,V2901,Y2901,AB2901,AE2901,AI2901,AL2901,AO2901,AR2901,AV2901)</f>
        <v>0</v>
      </c>
      <c r="AZ2901" s="159"/>
      <c r="BA2901" s="159"/>
      <c r="BB2901" s="275">
        <f t="shared" ref="BB2901:BB2903" si="14915">SUM(AZ2901:BA2901)</f>
        <v>0</v>
      </c>
      <c r="BC2901" s="275"/>
      <c r="BD2901" s="275"/>
      <c r="BE2901" s="275">
        <f t="shared" ref="BE2901:BE2903" si="14916">SUM(BC2901:BD2901)</f>
        <v>0</v>
      </c>
      <c r="BF2901" s="521"/>
      <c r="BG2901" s="605">
        <f>SUM(F2901,S2901,AF2901,AS2901)</f>
        <v>261</v>
      </c>
      <c r="BH2901" s="533">
        <f>SUM(G2901,T2901,AG2901)</f>
        <v>0</v>
      </c>
      <c r="BI2901" s="533">
        <f t="shared" ref="BI2901:BI2903" si="14917">SUM(H2901,U2901,AH2901)</f>
        <v>0</v>
      </c>
      <c r="BJ2901" s="533">
        <f t="shared" ref="BJ2901:BJ2903" si="14918">SUM(I2901,V2901,AI2901)</f>
        <v>0</v>
      </c>
      <c r="BK2901" s="533">
        <f t="shared" ref="BK2901:BK2903" si="14919">SUM(J2901,W2901,AJ2901)</f>
        <v>0</v>
      </c>
      <c r="BL2901" s="533">
        <f t="shared" ref="BL2901:BL2903" si="14920">SUM(K2901,X2901,AK2901)</f>
        <v>0</v>
      </c>
      <c r="BM2901" s="533">
        <f t="shared" ref="BM2901:BM2903" si="14921">SUM(L2901,Y2901,AL2901)</f>
        <v>0</v>
      </c>
      <c r="BN2901" s="533">
        <f>SUM(M2901,Z2901,AM2901)</f>
        <v>0</v>
      </c>
      <c r="BO2901" s="533">
        <f t="shared" ref="BO2901:BO2903" si="14922">SUM(N2901,AA2901,AN2901)</f>
        <v>0</v>
      </c>
      <c r="BP2901" s="533">
        <f t="shared" ref="BP2901:BP2903" si="14923">SUM(O2901,AB2901,AO2901)</f>
        <v>0</v>
      </c>
      <c r="BQ2901" s="533">
        <f t="shared" ref="BQ2901:BQ2903" si="14924">SUM(P2901,AC2901,AP2901)</f>
        <v>0</v>
      </c>
      <c r="BR2901" s="533">
        <f t="shared" ref="BR2901:BR2903" si="14925">SUM(Q2901,AD2901,AQ2901)</f>
        <v>0</v>
      </c>
      <c r="BS2901" s="533">
        <f t="shared" ref="BS2901:BS2903" si="14926">SUM(R2901,AE2901,AR2901)</f>
        <v>0</v>
      </c>
      <c r="BT2901" s="533">
        <f>AT2901</f>
        <v>0</v>
      </c>
      <c r="BU2901" s="533">
        <f t="shared" ref="BU2901:BU2903" si="14927">AU2901</f>
        <v>0</v>
      </c>
      <c r="BV2901" s="533">
        <f t="shared" ref="BV2901:BV2903" si="14928">AV2901</f>
        <v>0</v>
      </c>
      <c r="BW2901" s="536">
        <f>SUM(BH2901,BK2901,BN2901,BQ2901,BT2901)</f>
        <v>0</v>
      </c>
      <c r="BX2901" s="536">
        <f t="shared" ref="BX2901:BX2903" si="14929">SUM(BI2901,BL2901,BO2901,BR2901,BU2901)</f>
        <v>0</v>
      </c>
      <c r="BY2901" s="536">
        <f t="shared" ref="BY2901:BY2903" si="14930">SUM(BJ2901,BM2901,BP2901,BS2901,BV2901)</f>
        <v>0</v>
      </c>
      <c r="BZ2901" t="s">
        <v>74</v>
      </c>
      <c r="CA2901" s="553">
        <f>AZ2901</f>
        <v>0</v>
      </c>
      <c r="CB2901" s="553">
        <f t="shared" ref="CB2901:CB2903" si="14931">BA2901</f>
        <v>0</v>
      </c>
      <c r="CC2901" s="553">
        <f t="shared" ref="CC2901:CC2903" si="14932">BB2901</f>
        <v>0</v>
      </c>
      <c r="CD2901" s="553">
        <f>BC2901</f>
        <v>0</v>
      </c>
      <c r="CE2901" s="553">
        <f t="shared" ref="CE2901:CE2903" si="14933">BD2901</f>
        <v>0</v>
      </c>
      <c r="CF2901" s="553">
        <f t="shared" ref="CF2901:CF2903" si="14934">BE2901</f>
        <v>0</v>
      </c>
    </row>
    <row r="2902" spans="1:84">
      <c r="A2902" s="149"/>
      <c r="B2902" s="151"/>
      <c r="C2902" s="151"/>
      <c r="D2902" s="151"/>
      <c r="E2902" s="288" t="s">
        <v>78</v>
      </c>
      <c r="F2902" s="592">
        <v>261</v>
      </c>
      <c r="G2902" s="159"/>
      <c r="H2902" s="159"/>
      <c r="I2902" s="275">
        <f t="shared" si="14900"/>
        <v>0</v>
      </c>
      <c r="J2902" s="159"/>
      <c r="K2902" s="159"/>
      <c r="L2902" s="275">
        <f t="shared" si="14901"/>
        <v>0</v>
      </c>
      <c r="M2902" s="159"/>
      <c r="N2902" s="159"/>
      <c r="O2902" s="275">
        <f t="shared" si="14902"/>
        <v>0</v>
      </c>
      <c r="P2902" s="159"/>
      <c r="Q2902" s="159"/>
      <c r="R2902" s="275">
        <f t="shared" si="14903"/>
        <v>0</v>
      </c>
      <c r="S2902" s="500"/>
      <c r="T2902" s="275"/>
      <c r="U2902" s="275"/>
      <c r="V2902" s="275">
        <f t="shared" si="14904"/>
        <v>0</v>
      </c>
      <c r="W2902" s="275"/>
      <c r="X2902" s="275"/>
      <c r="Y2902" s="275">
        <f t="shared" si="14905"/>
        <v>0</v>
      </c>
      <c r="Z2902" s="275"/>
      <c r="AA2902" s="275"/>
      <c r="AB2902" s="275">
        <f t="shared" si="14906"/>
        <v>0</v>
      </c>
      <c r="AC2902" s="275"/>
      <c r="AD2902" s="275"/>
      <c r="AE2902" s="275">
        <f t="shared" si="14907"/>
        <v>0</v>
      </c>
      <c r="AF2902" s="500"/>
      <c r="AG2902" s="275"/>
      <c r="AH2902" s="275"/>
      <c r="AI2902" s="275">
        <f t="shared" si="14908"/>
        <v>0</v>
      </c>
      <c r="AJ2902" s="275"/>
      <c r="AK2902" s="275"/>
      <c r="AL2902" s="275">
        <f t="shared" si="14909"/>
        <v>0</v>
      </c>
      <c r="AM2902" s="275"/>
      <c r="AN2902" s="275"/>
      <c r="AO2902" s="275">
        <f t="shared" si="14910"/>
        <v>0</v>
      </c>
      <c r="AP2902" s="275"/>
      <c r="AQ2902" s="275"/>
      <c r="AR2902" s="275">
        <f t="shared" si="14911"/>
        <v>0</v>
      </c>
      <c r="AS2902" s="500"/>
      <c r="AT2902" s="275"/>
      <c r="AU2902" s="275"/>
      <c r="AV2902" s="275">
        <f>SUM(AT2902:AU2902)</f>
        <v>0</v>
      </c>
      <c r="AW2902" s="567">
        <f t="shared" si="14912"/>
        <v>0</v>
      </c>
      <c r="AX2902" s="567">
        <f t="shared" si="14913"/>
        <v>0</v>
      </c>
      <c r="AY2902" s="567">
        <f t="shared" si="14914"/>
        <v>0</v>
      </c>
      <c r="AZ2902" s="159"/>
      <c r="BA2902" s="159"/>
      <c r="BB2902" s="275">
        <f t="shared" si="14915"/>
        <v>0</v>
      </c>
      <c r="BC2902" s="275"/>
      <c r="BD2902" s="275"/>
      <c r="BE2902" s="275">
        <f t="shared" si="14916"/>
        <v>0</v>
      </c>
      <c r="BF2902" s="521"/>
      <c r="BG2902" s="605">
        <f>SUM(F2902,S2902,AF2902,AS2902)</f>
        <v>261</v>
      </c>
      <c r="BH2902" s="533">
        <f>SUM(G2902,T2902,AG2902)</f>
        <v>0</v>
      </c>
      <c r="BI2902" s="533">
        <f t="shared" si="14917"/>
        <v>0</v>
      </c>
      <c r="BJ2902" s="533">
        <f t="shared" si="14918"/>
        <v>0</v>
      </c>
      <c r="BK2902" s="533">
        <f t="shared" si="14919"/>
        <v>0</v>
      </c>
      <c r="BL2902" s="533">
        <f t="shared" si="14920"/>
        <v>0</v>
      </c>
      <c r="BM2902" s="533">
        <f t="shared" si="14921"/>
        <v>0</v>
      </c>
      <c r="BN2902" s="533">
        <f>SUM(M2902,Z2902,AM2902)</f>
        <v>0</v>
      </c>
      <c r="BO2902" s="533">
        <f t="shared" si="14922"/>
        <v>0</v>
      </c>
      <c r="BP2902" s="533">
        <f t="shared" si="14923"/>
        <v>0</v>
      </c>
      <c r="BQ2902" s="533">
        <f t="shared" si="14924"/>
        <v>0</v>
      </c>
      <c r="BR2902" s="533">
        <f t="shared" si="14925"/>
        <v>0</v>
      </c>
      <c r="BS2902" s="533">
        <f t="shared" si="14926"/>
        <v>0</v>
      </c>
      <c r="BT2902" s="533">
        <f>AT2902</f>
        <v>0</v>
      </c>
      <c r="BU2902" s="533">
        <f t="shared" si="14927"/>
        <v>0</v>
      </c>
      <c r="BV2902" s="533">
        <f t="shared" si="14928"/>
        <v>0</v>
      </c>
      <c r="BW2902" s="536">
        <f>SUM(BH2902,BK2902,BN2902,BQ2902,BT2902)</f>
        <v>0</v>
      </c>
      <c r="BX2902" s="536">
        <f t="shared" si="14929"/>
        <v>0</v>
      </c>
      <c r="BY2902" s="536">
        <f t="shared" si="14930"/>
        <v>0</v>
      </c>
      <c r="BZ2902" t="s">
        <v>74</v>
      </c>
      <c r="CA2902" s="553">
        <f>AZ2902</f>
        <v>0</v>
      </c>
      <c r="CB2902" s="553">
        <f t="shared" si="14931"/>
        <v>0</v>
      </c>
      <c r="CC2902" s="553">
        <f t="shared" si="14932"/>
        <v>0</v>
      </c>
      <c r="CD2902" s="553">
        <f>BC2902</f>
        <v>0</v>
      </c>
      <c r="CE2902" s="553">
        <f t="shared" si="14933"/>
        <v>0</v>
      </c>
      <c r="CF2902" s="553">
        <f t="shared" si="14934"/>
        <v>0</v>
      </c>
    </row>
    <row r="2903" spans="1:84">
      <c r="A2903" s="149"/>
      <c r="B2903" s="151"/>
      <c r="C2903" s="151"/>
      <c r="D2903" s="151"/>
      <c r="E2903" s="288" t="s">
        <v>79</v>
      </c>
      <c r="F2903" s="592">
        <v>261</v>
      </c>
      <c r="G2903" s="159"/>
      <c r="H2903" s="159"/>
      <c r="I2903" s="275">
        <f t="shared" si="14900"/>
        <v>0</v>
      </c>
      <c r="J2903" s="159"/>
      <c r="K2903" s="159"/>
      <c r="L2903" s="275">
        <f t="shared" si="14901"/>
        <v>0</v>
      </c>
      <c r="M2903" s="159"/>
      <c r="N2903" s="159"/>
      <c r="O2903" s="275">
        <f t="shared" si="14902"/>
        <v>0</v>
      </c>
      <c r="P2903" s="159"/>
      <c r="Q2903" s="159"/>
      <c r="R2903" s="275">
        <f t="shared" si="14903"/>
        <v>0</v>
      </c>
      <c r="S2903" s="500"/>
      <c r="T2903" s="275"/>
      <c r="U2903" s="275"/>
      <c r="V2903" s="275">
        <f t="shared" si="14904"/>
        <v>0</v>
      </c>
      <c r="W2903" s="275"/>
      <c r="X2903" s="275"/>
      <c r="Y2903" s="275">
        <f t="shared" si="14905"/>
        <v>0</v>
      </c>
      <c r="Z2903" s="275"/>
      <c r="AA2903" s="275"/>
      <c r="AB2903" s="275">
        <f t="shared" si="14906"/>
        <v>0</v>
      </c>
      <c r="AC2903" s="275"/>
      <c r="AD2903" s="275"/>
      <c r="AE2903" s="275">
        <f t="shared" si="14907"/>
        <v>0</v>
      </c>
      <c r="AF2903" s="500"/>
      <c r="AG2903" s="275"/>
      <c r="AH2903" s="275"/>
      <c r="AI2903" s="275">
        <f t="shared" si="14908"/>
        <v>0</v>
      </c>
      <c r="AJ2903" s="275"/>
      <c r="AK2903" s="275"/>
      <c r="AL2903" s="275">
        <f t="shared" si="14909"/>
        <v>0</v>
      </c>
      <c r="AM2903" s="275"/>
      <c r="AN2903" s="275"/>
      <c r="AO2903" s="275">
        <f t="shared" si="14910"/>
        <v>0</v>
      </c>
      <c r="AP2903" s="275"/>
      <c r="AQ2903" s="275"/>
      <c r="AR2903" s="275">
        <f t="shared" si="14911"/>
        <v>0</v>
      </c>
      <c r="AS2903" s="500"/>
      <c r="AT2903" s="275"/>
      <c r="AU2903" s="275"/>
      <c r="AV2903" s="275">
        <f>SUM(AT2903:AU2903)</f>
        <v>0</v>
      </c>
      <c r="AW2903" s="567">
        <f t="shared" si="14912"/>
        <v>0</v>
      </c>
      <c r="AX2903" s="567">
        <f t="shared" si="14913"/>
        <v>0</v>
      </c>
      <c r="AY2903" s="567">
        <f t="shared" si="14914"/>
        <v>0</v>
      </c>
      <c r="AZ2903" s="159"/>
      <c r="BA2903" s="159"/>
      <c r="BB2903" s="275">
        <f t="shared" si="14915"/>
        <v>0</v>
      </c>
      <c r="BC2903" s="275"/>
      <c r="BD2903" s="275"/>
      <c r="BE2903" s="275">
        <f t="shared" si="14916"/>
        <v>0</v>
      </c>
      <c r="BF2903" s="521"/>
      <c r="BG2903" s="605">
        <f>SUM(F2903,S2903,AF2903,AS2903)</f>
        <v>261</v>
      </c>
      <c r="BH2903" s="533">
        <f>SUM(G2903,T2903,AG2903)</f>
        <v>0</v>
      </c>
      <c r="BI2903" s="533">
        <f t="shared" si="14917"/>
        <v>0</v>
      </c>
      <c r="BJ2903" s="533">
        <f t="shared" si="14918"/>
        <v>0</v>
      </c>
      <c r="BK2903" s="533">
        <f t="shared" si="14919"/>
        <v>0</v>
      </c>
      <c r="BL2903" s="533">
        <f t="shared" si="14920"/>
        <v>0</v>
      </c>
      <c r="BM2903" s="533">
        <f t="shared" si="14921"/>
        <v>0</v>
      </c>
      <c r="BN2903" s="533">
        <f>SUM(M2903,Z2903,AM2903)</f>
        <v>0</v>
      </c>
      <c r="BO2903" s="533">
        <f t="shared" si="14922"/>
        <v>0</v>
      </c>
      <c r="BP2903" s="533">
        <f t="shared" si="14923"/>
        <v>0</v>
      </c>
      <c r="BQ2903" s="533">
        <f t="shared" si="14924"/>
        <v>0</v>
      </c>
      <c r="BR2903" s="533">
        <f t="shared" si="14925"/>
        <v>0</v>
      </c>
      <c r="BS2903" s="533">
        <f t="shared" si="14926"/>
        <v>0</v>
      </c>
      <c r="BT2903" s="533">
        <f>AT2903</f>
        <v>0</v>
      </c>
      <c r="BU2903" s="533">
        <f t="shared" si="14927"/>
        <v>0</v>
      </c>
      <c r="BV2903" s="533">
        <f t="shared" si="14928"/>
        <v>0</v>
      </c>
      <c r="BW2903" s="536">
        <f>SUM(BH2903,BK2903,BN2903,BQ2903,BT2903)</f>
        <v>0</v>
      </c>
      <c r="BX2903" s="536">
        <f t="shared" si="14929"/>
        <v>0</v>
      </c>
      <c r="BY2903" s="536">
        <f t="shared" si="14930"/>
        <v>0</v>
      </c>
      <c r="BZ2903" t="s">
        <v>74</v>
      </c>
      <c r="CA2903" s="553">
        <f>AZ2903</f>
        <v>0</v>
      </c>
      <c r="CB2903" s="553">
        <f t="shared" si="14931"/>
        <v>0</v>
      </c>
      <c r="CC2903" s="553">
        <f t="shared" si="14932"/>
        <v>0</v>
      </c>
      <c r="CD2903" s="553">
        <f>BC2903</f>
        <v>0</v>
      </c>
      <c r="CE2903" s="553">
        <f t="shared" si="14933"/>
        <v>0</v>
      </c>
      <c r="CF2903" s="553">
        <f t="shared" si="14934"/>
        <v>0</v>
      </c>
    </row>
    <row r="2904" spans="1:84" ht="25.5">
      <c r="A2904" s="149" t="s">
        <v>95</v>
      </c>
      <c r="B2904" s="151"/>
      <c r="C2904" s="151"/>
      <c r="D2904" s="151"/>
      <c r="E2904" s="377" t="s">
        <v>76</v>
      </c>
      <c r="F2904" s="592"/>
      <c r="G2904" s="159"/>
      <c r="H2904" s="159"/>
      <c r="I2904" s="275"/>
      <c r="J2904" s="159"/>
      <c r="K2904" s="159"/>
      <c r="L2904" s="275"/>
      <c r="M2904" s="159"/>
      <c r="N2904" s="159"/>
      <c r="O2904" s="275"/>
      <c r="P2904" s="159"/>
      <c r="Q2904" s="159"/>
      <c r="R2904" s="275"/>
      <c r="S2904" s="500"/>
      <c r="T2904" s="275"/>
      <c r="U2904" s="275"/>
      <c r="V2904" s="275"/>
      <c r="W2904" s="275"/>
      <c r="X2904" s="275"/>
      <c r="Y2904" s="275"/>
      <c r="Z2904" s="275"/>
      <c r="AA2904" s="275"/>
      <c r="AB2904" s="275"/>
      <c r="AC2904" s="275"/>
      <c r="AD2904" s="275"/>
      <c r="AE2904" s="275"/>
      <c r="AF2904" s="500"/>
      <c r="AG2904" s="275"/>
      <c r="AH2904" s="275"/>
      <c r="AI2904" s="275"/>
      <c r="AJ2904" s="275"/>
      <c r="AK2904" s="275"/>
      <c r="AL2904" s="275"/>
      <c r="AM2904" s="275"/>
      <c r="AN2904" s="275"/>
      <c r="AO2904" s="275"/>
      <c r="AP2904" s="275"/>
      <c r="AQ2904" s="275"/>
      <c r="AR2904" s="275"/>
      <c r="AS2904" s="500"/>
      <c r="AT2904" s="275"/>
      <c r="AU2904" s="275"/>
      <c r="AV2904" s="275"/>
      <c r="AW2904" s="567"/>
      <c r="AX2904" s="567"/>
      <c r="AY2904" s="567"/>
      <c r="AZ2904" s="159"/>
      <c r="BA2904" s="159"/>
      <c r="BB2904" s="159"/>
      <c r="BC2904" s="275"/>
      <c r="BD2904" s="275"/>
      <c r="BE2904" s="275"/>
      <c r="BF2904" s="521"/>
    </row>
    <row r="2905" spans="1:84">
      <c r="A2905" s="149"/>
      <c r="B2905" s="151"/>
      <c r="C2905" s="151"/>
      <c r="D2905" s="151"/>
      <c r="E2905" s="288" t="s">
        <v>77</v>
      </c>
      <c r="F2905" s="592">
        <v>184</v>
      </c>
      <c r="G2905" s="159"/>
      <c r="H2905" s="159"/>
      <c r="I2905" s="275">
        <f t="shared" ref="I2905:I2907" si="14935">SUM(G2905:H2905)</f>
        <v>0</v>
      </c>
      <c r="J2905" s="159"/>
      <c r="K2905" s="159"/>
      <c r="L2905" s="275">
        <f t="shared" ref="L2905:L2907" si="14936">SUM(J2905:K2905)</f>
        <v>0</v>
      </c>
      <c r="M2905" s="159"/>
      <c r="N2905" s="159"/>
      <c r="O2905" s="275">
        <f t="shared" ref="O2905:O2907" si="14937">SUM(M2905:N2905)</f>
        <v>0</v>
      </c>
      <c r="P2905" s="159"/>
      <c r="Q2905" s="159"/>
      <c r="R2905" s="275">
        <f t="shared" ref="R2905:R2907" si="14938">SUM(P2905:Q2905)</f>
        <v>0</v>
      </c>
      <c r="S2905" s="500"/>
      <c r="T2905" s="275"/>
      <c r="U2905" s="275"/>
      <c r="V2905" s="275">
        <f t="shared" ref="V2905:V2907" si="14939">SUM(T2905:U2905)</f>
        <v>0</v>
      </c>
      <c r="W2905" s="275"/>
      <c r="X2905" s="275"/>
      <c r="Y2905" s="275">
        <f t="shared" ref="Y2905:Y2907" si="14940">SUM(W2905:X2905)</f>
        <v>0</v>
      </c>
      <c r="Z2905" s="275"/>
      <c r="AA2905" s="275"/>
      <c r="AB2905" s="275">
        <f t="shared" ref="AB2905:AB2907" si="14941">SUM(Z2905:AA2905)</f>
        <v>0</v>
      </c>
      <c r="AC2905" s="275"/>
      <c r="AD2905" s="275"/>
      <c r="AE2905" s="275">
        <f t="shared" ref="AE2905:AE2907" si="14942">SUM(AC2905:AD2905)</f>
        <v>0</v>
      </c>
      <c r="AF2905" s="500"/>
      <c r="AG2905" s="275"/>
      <c r="AH2905" s="275"/>
      <c r="AI2905" s="275">
        <f t="shared" ref="AI2905:AI2907" si="14943">SUM(AG2905:AH2905)</f>
        <v>0</v>
      </c>
      <c r="AJ2905" s="275"/>
      <c r="AK2905" s="275"/>
      <c r="AL2905" s="275">
        <f t="shared" ref="AL2905:AL2907" si="14944">SUM(AJ2905:AK2905)</f>
        <v>0</v>
      </c>
      <c r="AM2905" s="275"/>
      <c r="AN2905" s="275"/>
      <c r="AO2905" s="275">
        <f t="shared" ref="AO2905:AO2907" si="14945">SUM(AM2905:AN2905)</f>
        <v>0</v>
      </c>
      <c r="AP2905" s="275"/>
      <c r="AQ2905" s="275"/>
      <c r="AR2905" s="275">
        <f t="shared" ref="AR2905:AR2907" si="14946">SUM(AP2905:AQ2905)</f>
        <v>0</v>
      </c>
      <c r="AS2905" s="500"/>
      <c r="AT2905" s="275"/>
      <c r="AU2905" s="275"/>
      <c r="AV2905" s="275">
        <f>SUM(AT2905:AU2905)</f>
        <v>0</v>
      </c>
      <c r="AW2905" s="567">
        <f t="shared" ref="AW2905:AW2907" si="14947">SUM(G2905,J2905,M2905,P2905,T2905,W2905,Z2905,AC2905,AG2905,AJ2905,AM2905,AP2905,AT2905)</f>
        <v>0</v>
      </c>
      <c r="AX2905" s="567">
        <f t="shared" ref="AX2905:AX2907" si="14948">SUM(H2905,K2905,N2905,Q2905,U2905,X2905,AA2905,AD2905,AH2905,AK2905,AN2905,AQ2905,AU2905)</f>
        <v>0</v>
      </c>
      <c r="AY2905" s="567">
        <f t="shared" ref="AY2905:AY2907" si="14949">SUM(I2905,L2905,O2905,R2905,V2905,Y2905,AB2905,AE2905,AI2905,AL2905,AO2905,AR2905,AV2905)</f>
        <v>0</v>
      </c>
      <c r="AZ2905" s="159"/>
      <c r="BA2905" s="159"/>
      <c r="BB2905" s="275">
        <f t="shared" ref="BB2905:BB2907" si="14950">SUM(AZ2905:BA2905)</f>
        <v>0</v>
      </c>
      <c r="BC2905" s="275"/>
      <c r="BD2905" s="275"/>
      <c r="BE2905" s="275">
        <f t="shared" ref="BE2905:BE2907" si="14951">SUM(BC2905:BD2905)</f>
        <v>0</v>
      </c>
      <c r="BF2905" s="521"/>
      <c r="BG2905" s="605">
        <f>SUM(F2905,S2905,AF2905,AS2905)</f>
        <v>184</v>
      </c>
      <c r="BH2905" s="533">
        <f>SUM(G2905,T2905,AG2905)</f>
        <v>0</v>
      </c>
      <c r="BI2905" s="533">
        <f t="shared" ref="BI2905:BI2907" si="14952">SUM(H2905,U2905,AH2905)</f>
        <v>0</v>
      </c>
      <c r="BJ2905" s="533">
        <f t="shared" ref="BJ2905:BJ2907" si="14953">SUM(I2905,V2905,AI2905)</f>
        <v>0</v>
      </c>
      <c r="BK2905" s="533">
        <f t="shared" ref="BK2905:BK2907" si="14954">SUM(J2905,W2905,AJ2905)</f>
        <v>0</v>
      </c>
      <c r="BL2905" s="533">
        <f t="shared" ref="BL2905:BL2907" si="14955">SUM(K2905,X2905,AK2905)</f>
        <v>0</v>
      </c>
      <c r="BM2905" s="533">
        <f t="shared" ref="BM2905:BM2907" si="14956">SUM(L2905,Y2905,AL2905)</f>
        <v>0</v>
      </c>
      <c r="BN2905" s="533">
        <f>SUM(M2905,Z2905,AM2905)</f>
        <v>0</v>
      </c>
      <c r="BO2905" s="533">
        <f t="shared" ref="BO2905:BO2907" si="14957">SUM(N2905,AA2905,AN2905)</f>
        <v>0</v>
      </c>
      <c r="BP2905" s="533">
        <f t="shared" ref="BP2905:BP2907" si="14958">SUM(O2905,AB2905,AO2905)</f>
        <v>0</v>
      </c>
      <c r="BQ2905" s="533">
        <f t="shared" ref="BQ2905:BQ2907" si="14959">SUM(P2905,AC2905,AP2905)</f>
        <v>0</v>
      </c>
      <c r="BR2905" s="533">
        <f t="shared" ref="BR2905:BR2907" si="14960">SUM(Q2905,AD2905,AQ2905)</f>
        <v>0</v>
      </c>
      <c r="BS2905" s="533">
        <f t="shared" ref="BS2905:BS2907" si="14961">SUM(R2905,AE2905,AR2905)</f>
        <v>0</v>
      </c>
      <c r="BT2905" s="533">
        <f>AT2905</f>
        <v>0</v>
      </c>
      <c r="BU2905" s="533">
        <f t="shared" ref="BU2905:BU2907" si="14962">AU2905</f>
        <v>0</v>
      </c>
      <c r="BV2905" s="533">
        <f t="shared" ref="BV2905:BV2907" si="14963">AV2905</f>
        <v>0</v>
      </c>
      <c r="BW2905" s="536">
        <f>SUM(BH2905,BK2905,BN2905,BQ2905,BT2905)</f>
        <v>0</v>
      </c>
      <c r="BX2905" s="536">
        <f t="shared" ref="BX2905:BX2907" si="14964">SUM(BI2905,BL2905,BO2905,BR2905,BU2905)</f>
        <v>0</v>
      </c>
      <c r="BY2905" s="536">
        <f t="shared" ref="BY2905:BY2907" si="14965">SUM(BJ2905,BM2905,BP2905,BS2905,BV2905)</f>
        <v>0</v>
      </c>
      <c r="BZ2905" t="s">
        <v>74</v>
      </c>
      <c r="CA2905" s="553">
        <f>AZ2905</f>
        <v>0</v>
      </c>
      <c r="CB2905" s="553">
        <f t="shared" ref="CB2905:CB2907" si="14966">BA2905</f>
        <v>0</v>
      </c>
      <c r="CC2905" s="553">
        <f t="shared" ref="CC2905:CC2907" si="14967">BB2905</f>
        <v>0</v>
      </c>
      <c r="CD2905" s="553">
        <f>BC2905</f>
        <v>0</v>
      </c>
      <c r="CE2905" s="553">
        <f t="shared" ref="CE2905:CE2907" si="14968">BD2905</f>
        <v>0</v>
      </c>
      <c r="CF2905" s="553">
        <f t="shared" ref="CF2905:CF2907" si="14969">BE2905</f>
        <v>0</v>
      </c>
    </row>
    <row r="2906" spans="1:84">
      <c r="A2906" s="149"/>
      <c r="B2906" s="151"/>
      <c r="C2906" s="151"/>
      <c r="D2906" s="151"/>
      <c r="E2906" s="288" t="s">
        <v>78</v>
      </c>
      <c r="F2906" s="592">
        <v>184</v>
      </c>
      <c r="G2906" s="159"/>
      <c r="H2906" s="159"/>
      <c r="I2906" s="275">
        <f t="shared" si="14935"/>
        <v>0</v>
      </c>
      <c r="J2906" s="159"/>
      <c r="K2906" s="159"/>
      <c r="L2906" s="275">
        <f t="shared" si="14936"/>
        <v>0</v>
      </c>
      <c r="M2906" s="159"/>
      <c r="N2906" s="159"/>
      <c r="O2906" s="275">
        <f t="shared" si="14937"/>
        <v>0</v>
      </c>
      <c r="P2906" s="159"/>
      <c r="Q2906" s="159"/>
      <c r="R2906" s="275">
        <f t="shared" si="14938"/>
        <v>0</v>
      </c>
      <c r="S2906" s="500"/>
      <c r="T2906" s="275"/>
      <c r="U2906" s="275"/>
      <c r="V2906" s="275">
        <f t="shared" si="14939"/>
        <v>0</v>
      </c>
      <c r="W2906" s="275"/>
      <c r="X2906" s="275"/>
      <c r="Y2906" s="275">
        <f t="shared" si="14940"/>
        <v>0</v>
      </c>
      <c r="Z2906" s="275"/>
      <c r="AA2906" s="275"/>
      <c r="AB2906" s="275">
        <f t="shared" si="14941"/>
        <v>0</v>
      </c>
      <c r="AC2906" s="275"/>
      <c r="AD2906" s="275"/>
      <c r="AE2906" s="275">
        <f t="shared" si="14942"/>
        <v>0</v>
      </c>
      <c r="AF2906" s="500"/>
      <c r="AG2906" s="275"/>
      <c r="AH2906" s="275"/>
      <c r="AI2906" s="275">
        <f t="shared" si="14943"/>
        <v>0</v>
      </c>
      <c r="AJ2906" s="275"/>
      <c r="AK2906" s="275"/>
      <c r="AL2906" s="275">
        <f t="shared" si="14944"/>
        <v>0</v>
      </c>
      <c r="AM2906" s="275"/>
      <c r="AN2906" s="275"/>
      <c r="AO2906" s="275">
        <f t="shared" si="14945"/>
        <v>0</v>
      </c>
      <c r="AP2906" s="275"/>
      <c r="AQ2906" s="275"/>
      <c r="AR2906" s="275">
        <f t="shared" si="14946"/>
        <v>0</v>
      </c>
      <c r="AS2906" s="500"/>
      <c r="AT2906" s="275"/>
      <c r="AU2906" s="275"/>
      <c r="AV2906" s="275">
        <f>SUM(AT2906:AU2906)</f>
        <v>0</v>
      </c>
      <c r="AW2906" s="567">
        <f t="shared" si="14947"/>
        <v>0</v>
      </c>
      <c r="AX2906" s="567">
        <f t="shared" si="14948"/>
        <v>0</v>
      </c>
      <c r="AY2906" s="567">
        <f t="shared" si="14949"/>
        <v>0</v>
      </c>
      <c r="AZ2906" s="159"/>
      <c r="BA2906" s="159"/>
      <c r="BB2906" s="275">
        <f t="shared" si="14950"/>
        <v>0</v>
      </c>
      <c r="BC2906" s="275"/>
      <c r="BD2906" s="275"/>
      <c r="BE2906" s="275">
        <f t="shared" si="14951"/>
        <v>0</v>
      </c>
      <c r="BF2906" s="521"/>
      <c r="BG2906" s="605">
        <f>SUM(F2906,S2906,AF2906,AS2906)</f>
        <v>184</v>
      </c>
      <c r="BH2906" s="533">
        <f>SUM(G2906,T2906,AG2906)</f>
        <v>0</v>
      </c>
      <c r="BI2906" s="533">
        <f t="shared" si="14952"/>
        <v>0</v>
      </c>
      <c r="BJ2906" s="533">
        <f t="shared" si="14953"/>
        <v>0</v>
      </c>
      <c r="BK2906" s="533">
        <f t="shared" si="14954"/>
        <v>0</v>
      </c>
      <c r="BL2906" s="533">
        <f t="shared" si="14955"/>
        <v>0</v>
      </c>
      <c r="BM2906" s="533">
        <f t="shared" si="14956"/>
        <v>0</v>
      </c>
      <c r="BN2906" s="533">
        <f>SUM(M2906,Z2906,AM2906)</f>
        <v>0</v>
      </c>
      <c r="BO2906" s="533">
        <f t="shared" si="14957"/>
        <v>0</v>
      </c>
      <c r="BP2906" s="533">
        <f t="shared" si="14958"/>
        <v>0</v>
      </c>
      <c r="BQ2906" s="533">
        <f t="shared" si="14959"/>
        <v>0</v>
      </c>
      <c r="BR2906" s="533">
        <f t="shared" si="14960"/>
        <v>0</v>
      </c>
      <c r="BS2906" s="533">
        <f t="shared" si="14961"/>
        <v>0</v>
      </c>
      <c r="BT2906" s="533">
        <f>AT2906</f>
        <v>0</v>
      </c>
      <c r="BU2906" s="533">
        <f t="shared" si="14962"/>
        <v>0</v>
      </c>
      <c r="BV2906" s="533">
        <f t="shared" si="14963"/>
        <v>0</v>
      </c>
      <c r="BW2906" s="536">
        <f>SUM(BH2906,BK2906,BN2906,BQ2906,BT2906)</f>
        <v>0</v>
      </c>
      <c r="BX2906" s="536">
        <f t="shared" si="14964"/>
        <v>0</v>
      </c>
      <c r="BY2906" s="536">
        <f t="shared" si="14965"/>
        <v>0</v>
      </c>
      <c r="BZ2906" t="s">
        <v>74</v>
      </c>
      <c r="CA2906" s="553">
        <f>AZ2906</f>
        <v>0</v>
      </c>
      <c r="CB2906" s="553">
        <f t="shared" si="14966"/>
        <v>0</v>
      </c>
      <c r="CC2906" s="553">
        <f t="shared" si="14967"/>
        <v>0</v>
      </c>
      <c r="CD2906" s="553">
        <f>BC2906</f>
        <v>0</v>
      </c>
      <c r="CE2906" s="553">
        <f t="shared" si="14968"/>
        <v>0</v>
      </c>
      <c r="CF2906" s="553">
        <f t="shared" si="14969"/>
        <v>0</v>
      </c>
    </row>
    <row r="2907" spans="1:84">
      <c r="A2907" s="149"/>
      <c r="B2907" s="151"/>
      <c r="C2907" s="151"/>
      <c r="D2907" s="151"/>
      <c r="E2907" s="288" t="s">
        <v>79</v>
      </c>
      <c r="F2907" s="592">
        <v>184</v>
      </c>
      <c r="G2907" s="159"/>
      <c r="H2907" s="159"/>
      <c r="I2907" s="275">
        <f t="shared" si="14935"/>
        <v>0</v>
      </c>
      <c r="J2907" s="159"/>
      <c r="K2907" s="159"/>
      <c r="L2907" s="275">
        <f t="shared" si="14936"/>
        <v>0</v>
      </c>
      <c r="M2907" s="159"/>
      <c r="N2907" s="159"/>
      <c r="O2907" s="275">
        <f t="shared" si="14937"/>
        <v>0</v>
      </c>
      <c r="P2907" s="159"/>
      <c r="Q2907" s="159"/>
      <c r="R2907" s="275">
        <f t="shared" si="14938"/>
        <v>0</v>
      </c>
      <c r="S2907" s="500"/>
      <c r="T2907" s="275"/>
      <c r="U2907" s="275"/>
      <c r="V2907" s="275">
        <f t="shared" si="14939"/>
        <v>0</v>
      </c>
      <c r="W2907" s="275"/>
      <c r="X2907" s="275"/>
      <c r="Y2907" s="275">
        <f t="shared" si="14940"/>
        <v>0</v>
      </c>
      <c r="Z2907" s="275"/>
      <c r="AA2907" s="275"/>
      <c r="AB2907" s="275">
        <f t="shared" si="14941"/>
        <v>0</v>
      </c>
      <c r="AC2907" s="275"/>
      <c r="AD2907" s="275"/>
      <c r="AE2907" s="275">
        <f t="shared" si="14942"/>
        <v>0</v>
      </c>
      <c r="AF2907" s="500"/>
      <c r="AG2907" s="275"/>
      <c r="AH2907" s="275"/>
      <c r="AI2907" s="275">
        <f t="shared" si="14943"/>
        <v>0</v>
      </c>
      <c r="AJ2907" s="275"/>
      <c r="AK2907" s="275"/>
      <c r="AL2907" s="275">
        <f t="shared" si="14944"/>
        <v>0</v>
      </c>
      <c r="AM2907" s="275"/>
      <c r="AN2907" s="275"/>
      <c r="AO2907" s="275">
        <f t="shared" si="14945"/>
        <v>0</v>
      </c>
      <c r="AP2907" s="275"/>
      <c r="AQ2907" s="275"/>
      <c r="AR2907" s="275">
        <f t="shared" si="14946"/>
        <v>0</v>
      </c>
      <c r="AS2907" s="500"/>
      <c r="AT2907" s="275"/>
      <c r="AU2907" s="275"/>
      <c r="AV2907" s="275">
        <f>SUM(AT2907:AU2907)</f>
        <v>0</v>
      </c>
      <c r="AW2907" s="567">
        <f t="shared" si="14947"/>
        <v>0</v>
      </c>
      <c r="AX2907" s="567">
        <f t="shared" si="14948"/>
        <v>0</v>
      </c>
      <c r="AY2907" s="567">
        <f t="shared" si="14949"/>
        <v>0</v>
      </c>
      <c r="AZ2907" s="159"/>
      <c r="BA2907" s="159"/>
      <c r="BB2907" s="275">
        <f t="shared" si="14950"/>
        <v>0</v>
      </c>
      <c r="BC2907" s="275"/>
      <c r="BD2907" s="275"/>
      <c r="BE2907" s="275">
        <f t="shared" si="14951"/>
        <v>0</v>
      </c>
      <c r="BF2907" s="521"/>
      <c r="BG2907" s="605">
        <f>SUM(F2907,S2907,AF2907,AS2907)</f>
        <v>184</v>
      </c>
      <c r="BH2907" s="533">
        <f>SUM(G2907,T2907,AG2907)</f>
        <v>0</v>
      </c>
      <c r="BI2907" s="533">
        <f t="shared" si="14952"/>
        <v>0</v>
      </c>
      <c r="BJ2907" s="533">
        <f t="shared" si="14953"/>
        <v>0</v>
      </c>
      <c r="BK2907" s="533">
        <f t="shared" si="14954"/>
        <v>0</v>
      </c>
      <c r="BL2907" s="533">
        <f t="shared" si="14955"/>
        <v>0</v>
      </c>
      <c r="BM2907" s="533">
        <f t="shared" si="14956"/>
        <v>0</v>
      </c>
      <c r="BN2907" s="533">
        <f>SUM(M2907,Z2907,AM2907)</f>
        <v>0</v>
      </c>
      <c r="BO2907" s="533">
        <f t="shared" si="14957"/>
        <v>0</v>
      </c>
      <c r="BP2907" s="533">
        <f t="shared" si="14958"/>
        <v>0</v>
      </c>
      <c r="BQ2907" s="533">
        <f t="shared" si="14959"/>
        <v>0</v>
      </c>
      <c r="BR2907" s="533">
        <f t="shared" si="14960"/>
        <v>0</v>
      </c>
      <c r="BS2907" s="533">
        <f t="shared" si="14961"/>
        <v>0</v>
      </c>
      <c r="BT2907" s="533">
        <f>AT2907</f>
        <v>0</v>
      </c>
      <c r="BU2907" s="533">
        <f t="shared" si="14962"/>
        <v>0</v>
      </c>
      <c r="BV2907" s="533">
        <f t="shared" si="14963"/>
        <v>0</v>
      </c>
      <c r="BW2907" s="536">
        <f>SUM(BH2907,BK2907,BN2907,BQ2907,BT2907)</f>
        <v>0</v>
      </c>
      <c r="BX2907" s="536">
        <f t="shared" si="14964"/>
        <v>0</v>
      </c>
      <c r="BY2907" s="536">
        <f t="shared" si="14965"/>
        <v>0</v>
      </c>
      <c r="BZ2907" t="s">
        <v>74</v>
      </c>
      <c r="CA2907" s="553">
        <f>AZ2907</f>
        <v>0</v>
      </c>
      <c r="CB2907" s="553">
        <f t="shared" si="14966"/>
        <v>0</v>
      </c>
      <c r="CC2907" s="553">
        <f t="shared" si="14967"/>
        <v>0</v>
      </c>
      <c r="CD2907" s="553">
        <f>BC2907</f>
        <v>0</v>
      </c>
      <c r="CE2907" s="553">
        <f t="shared" si="14968"/>
        <v>0</v>
      </c>
      <c r="CF2907" s="553">
        <f t="shared" si="14969"/>
        <v>0</v>
      </c>
    </row>
    <row r="2908" spans="1:84">
      <c r="A2908" s="149" t="s">
        <v>74</v>
      </c>
      <c r="B2908" s="149"/>
      <c r="C2908" s="151"/>
      <c r="D2908" s="151"/>
      <c r="E2908" s="288"/>
      <c r="F2908" s="591"/>
      <c r="G2908" s="159"/>
      <c r="H2908" s="159"/>
      <c r="I2908" s="159"/>
      <c r="J2908" s="159"/>
      <c r="K2908" s="159"/>
      <c r="L2908" s="159"/>
      <c r="M2908" s="159"/>
      <c r="N2908" s="159"/>
      <c r="O2908" s="159"/>
      <c r="P2908" s="159"/>
      <c r="Q2908" s="159"/>
      <c r="R2908" s="159"/>
      <c r="S2908" s="503"/>
      <c r="T2908" s="159"/>
      <c r="U2908" s="159"/>
      <c r="V2908" s="159"/>
      <c r="W2908" s="159"/>
      <c r="X2908" s="159"/>
      <c r="Y2908" s="159"/>
      <c r="Z2908" s="159"/>
      <c r="AA2908" s="159"/>
      <c r="AB2908" s="159"/>
      <c r="AC2908" s="159"/>
      <c r="AD2908" s="159"/>
      <c r="AE2908" s="159"/>
      <c r="AF2908" s="503"/>
      <c r="AG2908" s="159"/>
      <c r="AH2908" s="159"/>
      <c r="AI2908" s="159"/>
      <c r="AJ2908" s="159"/>
      <c r="AK2908" s="159"/>
      <c r="AL2908" s="159"/>
      <c r="AM2908" s="159"/>
      <c r="AN2908" s="159"/>
      <c r="AO2908" s="159"/>
      <c r="AP2908" s="159"/>
      <c r="AQ2908" s="159"/>
      <c r="AR2908" s="159"/>
      <c r="AS2908" s="503"/>
      <c r="AT2908" s="159"/>
      <c r="AU2908" s="159"/>
      <c r="AV2908" s="159"/>
      <c r="AW2908" s="570"/>
      <c r="AX2908" s="570"/>
      <c r="AY2908" s="570"/>
      <c r="AZ2908" s="159"/>
      <c r="BA2908" s="159"/>
      <c r="BB2908" s="159"/>
      <c r="BC2908" s="159"/>
      <c r="BD2908" s="159"/>
      <c r="BE2908" s="159"/>
      <c r="BF2908" s="474"/>
    </row>
    <row r="2909" spans="1:84">
      <c r="A2909" s="149"/>
      <c r="B2909" s="149"/>
      <c r="C2909" s="151"/>
      <c r="D2909" s="151"/>
      <c r="E2909" s="288"/>
      <c r="F2909" s="591"/>
      <c r="G2909" s="159"/>
      <c r="H2909" s="159"/>
      <c r="I2909" s="159"/>
      <c r="J2909" s="159"/>
      <c r="K2909" s="159"/>
      <c r="L2909" s="159"/>
      <c r="M2909" s="159"/>
      <c r="N2909" s="159"/>
      <c r="O2909" s="159"/>
      <c r="P2909" s="159"/>
      <c r="Q2909" s="159"/>
      <c r="R2909" s="159"/>
      <c r="S2909" s="503"/>
      <c r="T2909" s="159"/>
      <c r="U2909" s="159"/>
      <c r="V2909" s="159"/>
      <c r="W2909" s="159"/>
      <c r="X2909" s="159"/>
      <c r="Y2909" s="159"/>
      <c r="Z2909" s="159"/>
      <c r="AA2909" s="159"/>
      <c r="AB2909" s="159"/>
      <c r="AC2909" s="159"/>
      <c r="AD2909" s="159"/>
      <c r="AE2909" s="159"/>
      <c r="AF2909" s="503"/>
      <c r="AG2909" s="159"/>
      <c r="AH2909" s="159"/>
      <c r="AI2909" s="159"/>
      <c r="AJ2909" s="159"/>
      <c r="AK2909" s="159"/>
      <c r="AL2909" s="159"/>
      <c r="AM2909" s="159"/>
      <c r="AN2909" s="159"/>
      <c r="AO2909" s="159"/>
      <c r="AP2909" s="159"/>
      <c r="AQ2909" s="159"/>
      <c r="AR2909" s="159"/>
      <c r="AS2909" s="503"/>
      <c r="AT2909" s="159"/>
      <c r="AU2909" s="159"/>
      <c r="AV2909" s="159"/>
      <c r="AW2909" s="570"/>
      <c r="AX2909" s="570"/>
      <c r="AY2909" s="570"/>
      <c r="AZ2909" s="159"/>
      <c r="BA2909" s="159"/>
      <c r="BB2909" s="159"/>
      <c r="BC2909" s="159"/>
      <c r="BD2909" s="159"/>
      <c r="BE2909" s="159"/>
      <c r="BF2909" s="474"/>
    </row>
    <row r="2910" spans="1:84">
      <c r="A2910" s="149"/>
      <c r="B2910" s="149"/>
      <c r="C2910" s="151"/>
      <c r="D2910" s="151"/>
      <c r="E2910" s="288"/>
      <c r="F2910" s="591" t="s">
        <v>1054</v>
      </c>
      <c r="G2910" s="159"/>
      <c r="H2910" s="159"/>
      <c r="I2910" s="159"/>
      <c r="J2910" s="159"/>
      <c r="K2910" s="159"/>
      <c r="L2910" s="159"/>
      <c r="M2910" s="159"/>
      <c r="N2910" s="159"/>
      <c r="O2910" s="159"/>
      <c r="P2910" s="159"/>
      <c r="Q2910" s="159"/>
      <c r="R2910" s="159"/>
      <c r="S2910" s="503"/>
      <c r="T2910" s="159"/>
      <c r="U2910" s="159"/>
      <c r="V2910" s="159"/>
      <c r="W2910" s="159"/>
      <c r="X2910" s="159"/>
      <c r="Y2910" s="159"/>
      <c r="Z2910" s="159"/>
      <c r="AA2910" s="159"/>
      <c r="AB2910" s="159"/>
      <c r="AC2910" s="159"/>
      <c r="AD2910" s="159"/>
      <c r="AE2910" s="159"/>
      <c r="AF2910" s="503"/>
      <c r="AG2910" s="159"/>
      <c r="AH2910" s="159"/>
      <c r="AI2910" s="159"/>
      <c r="AJ2910" s="159"/>
      <c r="AK2910" s="159"/>
      <c r="AL2910" s="159"/>
      <c r="AM2910" s="159"/>
      <c r="AN2910" s="159"/>
      <c r="AO2910" s="159"/>
      <c r="AP2910" s="159"/>
      <c r="AQ2910" s="159"/>
      <c r="AR2910" s="159"/>
      <c r="AS2910" s="503"/>
      <c r="AT2910" s="159"/>
      <c r="AU2910" s="159"/>
      <c r="AV2910" s="159"/>
      <c r="AW2910" s="570"/>
      <c r="AX2910" s="570"/>
      <c r="AY2910" s="570"/>
      <c r="AZ2910" s="159"/>
      <c r="BA2910" s="159"/>
      <c r="BB2910" s="159"/>
      <c r="BC2910" s="159"/>
      <c r="BD2910" s="159"/>
      <c r="BE2910" s="159"/>
      <c r="BF2910" s="474"/>
    </row>
    <row r="2911" spans="1:84">
      <c r="A2911" s="149"/>
      <c r="B2911" s="151" t="s">
        <v>519</v>
      </c>
      <c r="C2911" s="151"/>
      <c r="D2911" s="151"/>
      <c r="E2911" s="375" t="s">
        <v>518</v>
      </c>
      <c r="F2911" s="592"/>
      <c r="G2911" s="159"/>
      <c r="H2911" s="159"/>
      <c r="I2911" s="159"/>
      <c r="J2911" s="159"/>
      <c r="K2911" s="159"/>
      <c r="L2911" s="159"/>
      <c r="M2911" s="159"/>
      <c r="N2911" s="159"/>
      <c r="O2911" s="159"/>
      <c r="P2911" s="159"/>
      <c r="Q2911" s="159"/>
      <c r="R2911" s="159"/>
      <c r="S2911" s="503"/>
      <c r="T2911" s="159"/>
      <c r="U2911" s="159"/>
      <c r="V2911" s="159"/>
      <c r="W2911" s="159"/>
      <c r="X2911" s="159"/>
      <c r="Y2911" s="159"/>
      <c r="Z2911" s="159"/>
      <c r="AA2911" s="159"/>
      <c r="AB2911" s="159"/>
      <c r="AC2911" s="159"/>
      <c r="AD2911" s="159"/>
      <c r="AE2911" s="159"/>
      <c r="AF2911" s="503"/>
      <c r="AG2911" s="159"/>
      <c r="AH2911" s="159"/>
      <c r="AI2911" s="159"/>
      <c r="AJ2911" s="159"/>
      <c r="AK2911" s="159"/>
      <c r="AL2911" s="159"/>
      <c r="AM2911" s="159"/>
      <c r="AN2911" s="159"/>
      <c r="AO2911" s="159"/>
      <c r="AP2911" s="159"/>
      <c r="AQ2911" s="159"/>
      <c r="AR2911" s="159"/>
      <c r="AS2911" s="503"/>
      <c r="AT2911" s="159"/>
      <c r="AU2911" s="159"/>
      <c r="AV2911" s="275"/>
      <c r="AW2911" s="570"/>
      <c r="AX2911" s="570"/>
      <c r="AY2911" s="570"/>
      <c r="AZ2911" s="159"/>
      <c r="BA2911" s="159"/>
      <c r="BB2911" s="159"/>
      <c r="BC2911" s="159"/>
      <c r="BD2911" s="159"/>
      <c r="BE2911" s="159"/>
      <c r="BF2911" s="474"/>
    </row>
    <row r="2912" spans="1:84">
      <c r="A2912" s="149"/>
      <c r="B2912" s="149"/>
      <c r="C2912" s="151"/>
      <c r="D2912" s="151"/>
      <c r="E2912" s="288" t="s">
        <v>77</v>
      </c>
      <c r="F2912" s="592">
        <v>30</v>
      </c>
      <c r="G2912" s="159">
        <v>89</v>
      </c>
      <c r="H2912" s="159">
        <v>28</v>
      </c>
      <c r="I2912" s="275">
        <f t="shared" ref="I2912:I2913" si="14970">SUM(G2912:H2912)</f>
        <v>117</v>
      </c>
      <c r="J2912" s="159">
        <v>34</v>
      </c>
      <c r="K2912" s="159">
        <v>14</v>
      </c>
      <c r="L2912" s="275">
        <f t="shared" ref="L2912:L2913" si="14971">SUM(J2912:K2912)</f>
        <v>48</v>
      </c>
      <c r="M2912" s="159">
        <v>9</v>
      </c>
      <c r="N2912" s="159">
        <v>7</v>
      </c>
      <c r="O2912" s="275">
        <f t="shared" ref="O2912:O2913" si="14972">SUM(M2912:N2912)</f>
        <v>16</v>
      </c>
      <c r="P2912" s="159">
        <v>60</v>
      </c>
      <c r="Q2912" s="159">
        <v>26</v>
      </c>
      <c r="R2912" s="275">
        <f t="shared" ref="R2912:R2913" si="14973">SUM(P2912:Q2912)</f>
        <v>86</v>
      </c>
      <c r="S2912" s="500"/>
      <c r="T2912" s="275">
        <v>16</v>
      </c>
      <c r="U2912" s="275">
        <v>17</v>
      </c>
      <c r="V2912" s="275">
        <f t="shared" ref="V2912:V2913" si="14974">SUM(T2912:U2912)</f>
        <v>33</v>
      </c>
      <c r="W2912" s="275"/>
      <c r="X2912" s="275"/>
      <c r="Y2912" s="275">
        <f t="shared" ref="Y2912:Y2913" si="14975">SUM(W2912:X2912)</f>
        <v>0</v>
      </c>
      <c r="Z2912" s="275"/>
      <c r="AA2912" s="275"/>
      <c r="AB2912" s="275">
        <f t="shared" ref="AB2912:AB2913" si="14976">SUM(Z2912:AA2912)</f>
        <v>0</v>
      </c>
      <c r="AC2912" s="275">
        <v>2</v>
      </c>
      <c r="AD2912" s="275">
        <v>1</v>
      </c>
      <c r="AE2912" s="275">
        <f t="shared" ref="AE2912:AE2913" si="14977">SUM(AC2912:AD2912)</f>
        <v>3</v>
      </c>
      <c r="AF2912" s="500"/>
      <c r="AG2912" s="275">
        <v>0</v>
      </c>
      <c r="AH2912" s="275">
        <v>0</v>
      </c>
      <c r="AI2912" s="275">
        <f t="shared" ref="AI2912:AI2913" si="14978">SUM(AG2912:AH2912)</f>
        <v>0</v>
      </c>
      <c r="AJ2912" s="275"/>
      <c r="AK2912" s="275"/>
      <c r="AL2912" s="275">
        <f t="shared" ref="AL2912:AL2913" si="14979">SUM(AJ2912:AK2912)</f>
        <v>0</v>
      </c>
      <c r="AM2912" s="275"/>
      <c r="AN2912" s="275"/>
      <c r="AO2912" s="275">
        <f t="shared" ref="AO2912:AO2913" si="14980">SUM(AM2912:AN2912)</f>
        <v>0</v>
      </c>
      <c r="AP2912" s="275"/>
      <c r="AQ2912" s="275"/>
      <c r="AR2912" s="275">
        <f t="shared" ref="AR2912:AR2913" si="14981">SUM(AP2912:AQ2912)</f>
        <v>0</v>
      </c>
      <c r="AS2912" s="500"/>
      <c r="AT2912" s="275"/>
      <c r="AU2912" s="275"/>
      <c r="AV2912" s="275">
        <f>SUM(AT2912:AU2912)</f>
        <v>0</v>
      </c>
      <c r="AW2912" s="567">
        <f t="shared" ref="AW2912:AW2913" si="14982">SUM(G2912,J2912,M2912,P2912,T2912,W2912,Z2912,AC2912,AG2912,AJ2912,AM2912,AP2912,AT2912)</f>
        <v>210</v>
      </c>
      <c r="AX2912" s="567">
        <f t="shared" ref="AX2912:AX2913" si="14983">SUM(H2912,K2912,N2912,Q2912,U2912,X2912,AA2912,AD2912,AH2912,AK2912,AN2912,AQ2912,AU2912)</f>
        <v>93</v>
      </c>
      <c r="AY2912" s="567">
        <f t="shared" ref="AY2912:AY2913" si="14984">SUM(I2912,L2912,O2912,R2912,V2912,Y2912,AB2912,AE2912,AI2912,AL2912,AO2912,AR2912,AV2912)</f>
        <v>303</v>
      </c>
      <c r="AZ2912" s="159">
        <v>4</v>
      </c>
      <c r="BA2912" s="159">
        <v>2</v>
      </c>
      <c r="BB2912" s="275">
        <f t="shared" ref="BB2912:BB2913" si="14985">SUM(AZ2912:BA2912)</f>
        <v>6</v>
      </c>
      <c r="BC2912" s="275">
        <v>2</v>
      </c>
      <c r="BD2912" s="275">
        <v>0</v>
      </c>
      <c r="BE2912" s="275">
        <f t="shared" ref="BE2912:BE2913" si="14986">SUM(BC2912:BD2912)</f>
        <v>2</v>
      </c>
      <c r="BF2912" s="521"/>
      <c r="BG2912" s="605">
        <f>SUM(F2912,S2912,AF2912,AS2912)</f>
        <v>30</v>
      </c>
      <c r="BH2912" s="533">
        <f>SUM(G2912,T2912,AG2912)</f>
        <v>105</v>
      </c>
      <c r="BI2912" s="533">
        <f t="shared" ref="BI2912:BI2913" si="14987">SUM(H2912,U2912,AH2912)</f>
        <v>45</v>
      </c>
      <c r="BJ2912" s="533">
        <f t="shared" ref="BJ2912:BJ2913" si="14988">SUM(I2912,V2912,AI2912)</f>
        <v>150</v>
      </c>
      <c r="BK2912" s="533">
        <f t="shared" ref="BK2912:BK2913" si="14989">SUM(J2912,W2912,AJ2912)</f>
        <v>34</v>
      </c>
      <c r="BL2912" s="533">
        <f t="shared" ref="BL2912:BL2913" si="14990">SUM(K2912,X2912,AK2912)</f>
        <v>14</v>
      </c>
      <c r="BM2912" s="533">
        <f t="shared" ref="BM2912:BM2913" si="14991">SUM(L2912,Y2912,AL2912)</f>
        <v>48</v>
      </c>
      <c r="BN2912" s="533">
        <f>SUM(M2912,Z2912,AM2912)</f>
        <v>9</v>
      </c>
      <c r="BO2912" s="533">
        <f t="shared" ref="BO2912:BO2913" si="14992">SUM(N2912,AA2912,AN2912)</f>
        <v>7</v>
      </c>
      <c r="BP2912" s="533">
        <f t="shared" ref="BP2912:BP2913" si="14993">SUM(O2912,AB2912,AO2912)</f>
        <v>16</v>
      </c>
      <c r="BQ2912" s="533">
        <f t="shared" ref="BQ2912:BQ2913" si="14994">SUM(P2912,AC2912,AP2912)</f>
        <v>62</v>
      </c>
      <c r="BR2912" s="533">
        <f t="shared" ref="BR2912:BR2913" si="14995">SUM(Q2912,AD2912,AQ2912)</f>
        <v>27</v>
      </c>
      <c r="BS2912" s="533">
        <f t="shared" ref="BS2912:BS2913" si="14996">SUM(R2912,AE2912,AR2912)</f>
        <v>89</v>
      </c>
      <c r="BT2912" s="533">
        <f>AT2912</f>
        <v>0</v>
      </c>
      <c r="BU2912" s="533">
        <f t="shared" ref="BU2912:BU2913" si="14997">AU2912</f>
        <v>0</v>
      </c>
      <c r="BV2912" s="533">
        <f t="shared" ref="BV2912:BV2913" si="14998">AV2912</f>
        <v>0</v>
      </c>
      <c r="BW2912" s="536">
        <f>SUM(BH2912,BK2912,BN2912,BQ2912,BT2912)</f>
        <v>210</v>
      </c>
      <c r="BX2912" s="536">
        <f t="shared" ref="BX2912:BX2913" si="14999">SUM(BI2912,BL2912,BO2912,BR2912,BU2912)</f>
        <v>93</v>
      </c>
      <c r="BY2912" s="536">
        <f t="shared" ref="BY2912:BY2913" si="15000">SUM(BJ2912,BM2912,BP2912,BS2912,BV2912)</f>
        <v>303</v>
      </c>
      <c r="BZ2912" t="s">
        <v>74</v>
      </c>
      <c r="CA2912" s="553">
        <f>AZ2912</f>
        <v>4</v>
      </c>
      <c r="CB2912" s="553">
        <f t="shared" ref="CB2912:CB2913" si="15001">BA2912</f>
        <v>2</v>
      </c>
      <c r="CC2912" s="553">
        <f t="shared" ref="CC2912:CC2913" si="15002">BB2912</f>
        <v>6</v>
      </c>
      <c r="CD2912" s="553">
        <f>BC2912</f>
        <v>2</v>
      </c>
      <c r="CE2912" s="553">
        <f t="shared" ref="CE2912:CE2913" si="15003">BD2912</f>
        <v>0</v>
      </c>
      <c r="CF2912" s="553">
        <f t="shared" ref="CF2912:CF2913" si="15004">BE2912</f>
        <v>2</v>
      </c>
    </row>
    <row r="2913" spans="1:84">
      <c r="A2913" s="149"/>
      <c r="B2913" s="149"/>
      <c r="C2913" s="151"/>
      <c r="D2913" s="151"/>
      <c r="E2913" s="288" t="s">
        <v>78</v>
      </c>
      <c r="F2913" s="592">
        <v>30</v>
      </c>
      <c r="G2913" s="159">
        <v>68</v>
      </c>
      <c r="H2913" s="159">
        <v>21</v>
      </c>
      <c r="I2913" s="275">
        <f t="shared" si="14970"/>
        <v>89</v>
      </c>
      <c r="J2913" s="159">
        <v>27</v>
      </c>
      <c r="K2913" s="159">
        <v>5</v>
      </c>
      <c r="L2913" s="275">
        <f t="shared" si="14971"/>
        <v>32</v>
      </c>
      <c r="M2913" s="159">
        <v>10</v>
      </c>
      <c r="N2913" s="159">
        <v>3</v>
      </c>
      <c r="O2913" s="275">
        <f t="shared" si="14972"/>
        <v>13</v>
      </c>
      <c r="P2913" s="159">
        <v>50</v>
      </c>
      <c r="Q2913" s="159">
        <v>12</v>
      </c>
      <c r="R2913" s="275">
        <f t="shared" si="14973"/>
        <v>62</v>
      </c>
      <c r="S2913" s="500"/>
      <c r="T2913" s="275">
        <v>16</v>
      </c>
      <c r="U2913" s="275">
        <v>4</v>
      </c>
      <c r="V2913" s="275">
        <f t="shared" si="14974"/>
        <v>20</v>
      </c>
      <c r="W2913" s="275"/>
      <c r="X2913" s="275"/>
      <c r="Y2913" s="275">
        <f t="shared" si="14975"/>
        <v>0</v>
      </c>
      <c r="Z2913" s="275"/>
      <c r="AA2913" s="275"/>
      <c r="AB2913" s="275">
        <f t="shared" si="14976"/>
        <v>0</v>
      </c>
      <c r="AC2913" s="275">
        <v>8</v>
      </c>
      <c r="AD2913" s="275">
        <v>1</v>
      </c>
      <c r="AE2913" s="275">
        <f t="shared" si="14977"/>
        <v>9</v>
      </c>
      <c r="AF2913" s="500"/>
      <c r="AG2913" s="275">
        <v>1</v>
      </c>
      <c r="AH2913" s="275">
        <v>0</v>
      </c>
      <c r="AI2913" s="275">
        <f t="shared" si="14978"/>
        <v>1</v>
      </c>
      <c r="AJ2913" s="275"/>
      <c r="AK2913" s="275"/>
      <c r="AL2913" s="275">
        <f t="shared" si="14979"/>
        <v>0</v>
      </c>
      <c r="AM2913" s="275"/>
      <c r="AN2913" s="275"/>
      <c r="AO2913" s="275">
        <f t="shared" si="14980"/>
        <v>0</v>
      </c>
      <c r="AP2913" s="275"/>
      <c r="AQ2913" s="275"/>
      <c r="AR2913" s="275">
        <f t="shared" si="14981"/>
        <v>0</v>
      </c>
      <c r="AS2913" s="500"/>
      <c r="AT2913" s="275"/>
      <c r="AU2913" s="275"/>
      <c r="AV2913" s="275">
        <f>SUM(AT2913:AU2913)</f>
        <v>0</v>
      </c>
      <c r="AW2913" s="567">
        <f t="shared" si="14982"/>
        <v>180</v>
      </c>
      <c r="AX2913" s="567">
        <f t="shared" si="14983"/>
        <v>46</v>
      </c>
      <c r="AY2913" s="567">
        <f t="shared" si="14984"/>
        <v>226</v>
      </c>
      <c r="AZ2913" s="159">
        <v>6</v>
      </c>
      <c r="BA2913" s="159">
        <v>1</v>
      </c>
      <c r="BB2913" s="275">
        <f t="shared" si="14985"/>
        <v>7</v>
      </c>
      <c r="BC2913" s="275">
        <v>4</v>
      </c>
      <c r="BD2913" s="275">
        <v>0</v>
      </c>
      <c r="BE2913" s="275">
        <f t="shared" si="14986"/>
        <v>4</v>
      </c>
      <c r="BF2913" s="521"/>
      <c r="BG2913" s="605">
        <f>SUM(F2913,S2913,AF2913,AS2913)</f>
        <v>30</v>
      </c>
      <c r="BH2913" s="533">
        <f>SUM(G2913,T2913,AG2913)</f>
        <v>85</v>
      </c>
      <c r="BI2913" s="533">
        <f t="shared" si="14987"/>
        <v>25</v>
      </c>
      <c r="BJ2913" s="533">
        <f t="shared" si="14988"/>
        <v>110</v>
      </c>
      <c r="BK2913" s="533">
        <f t="shared" si="14989"/>
        <v>27</v>
      </c>
      <c r="BL2913" s="533">
        <f t="shared" si="14990"/>
        <v>5</v>
      </c>
      <c r="BM2913" s="533">
        <f t="shared" si="14991"/>
        <v>32</v>
      </c>
      <c r="BN2913" s="533">
        <f>SUM(M2913,Z2913,AM2913)</f>
        <v>10</v>
      </c>
      <c r="BO2913" s="533">
        <f t="shared" si="14992"/>
        <v>3</v>
      </c>
      <c r="BP2913" s="533">
        <f t="shared" si="14993"/>
        <v>13</v>
      </c>
      <c r="BQ2913" s="533">
        <f t="shared" si="14994"/>
        <v>58</v>
      </c>
      <c r="BR2913" s="533">
        <f t="shared" si="14995"/>
        <v>13</v>
      </c>
      <c r="BS2913" s="533">
        <f t="shared" si="14996"/>
        <v>71</v>
      </c>
      <c r="BT2913" s="533">
        <f>AT2913</f>
        <v>0</v>
      </c>
      <c r="BU2913" s="533">
        <f t="shared" si="14997"/>
        <v>0</v>
      </c>
      <c r="BV2913" s="533">
        <f t="shared" si="14998"/>
        <v>0</v>
      </c>
      <c r="BW2913" s="536">
        <f>SUM(BH2913,BK2913,BN2913,BQ2913,BT2913)</f>
        <v>180</v>
      </c>
      <c r="BX2913" s="536">
        <f t="shared" si="14999"/>
        <v>46</v>
      </c>
      <c r="BY2913" s="536">
        <f t="shared" si="15000"/>
        <v>226</v>
      </c>
      <c r="BZ2913" t="s">
        <v>74</v>
      </c>
      <c r="CA2913" s="553">
        <f>AZ2913</f>
        <v>6</v>
      </c>
      <c r="CB2913" s="553">
        <f t="shared" si="15001"/>
        <v>1</v>
      </c>
      <c r="CC2913" s="553">
        <f t="shared" si="15002"/>
        <v>7</v>
      </c>
      <c r="CD2913" s="553">
        <f>BC2913</f>
        <v>4</v>
      </c>
      <c r="CE2913" s="553">
        <f t="shared" si="15003"/>
        <v>0</v>
      </c>
      <c r="CF2913" s="553">
        <f t="shared" si="15004"/>
        <v>4</v>
      </c>
    </row>
    <row r="2914" spans="1:84">
      <c r="A2914" s="149"/>
      <c r="B2914" s="149" t="s">
        <v>74</v>
      </c>
      <c r="C2914" s="151"/>
      <c r="D2914" s="151"/>
      <c r="E2914" s="288"/>
      <c r="F2914" s="591"/>
      <c r="G2914" s="159"/>
      <c r="H2914" s="159"/>
      <c r="I2914" s="159"/>
      <c r="J2914" s="159"/>
      <c r="K2914" s="159"/>
      <c r="L2914" s="159"/>
      <c r="M2914" s="159"/>
      <c r="N2914" s="159"/>
      <c r="O2914" s="159"/>
      <c r="P2914" s="159"/>
      <c r="Q2914" s="159"/>
      <c r="R2914" s="159"/>
      <c r="S2914" s="503"/>
      <c r="T2914" s="159"/>
      <c r="U2914" s="159"/>
      <c r="V2914" s="159"/>
      <c r="W2914" s="159"/>
      <c r="X2914" s="159"/>
      <c r="Y2914" s="159"/>
      <c r="Z2914" s="159"/>
      <c r="AA2914" s="159"/>
      <c r="AB2914" s="159"/>
      <c r="AC2914" s="159"/>
      <c r="AD2914" s="159"/>
      <c r="AE2914" s="159"/>
      <c r="AF2914" s="503"/>
      <c r="AG2914" s="159"/>
      <c r="AH2914" s="159"/>
      <c r="AI2914" s="159"/>
      <c r="AJ2914" s="159"/>
      <c r="AK2914" s="159"/>
      <c r="AL2914" s="159"/>
      <c r="AM2914" s="159"/>
      <c r="AN2914" s="159"/>
      <c r="AO2914" s="159"/>
      <c r="AP2914" s="159"/>
      <c r="AQ2914" s="159"/>
      <c r="AR2914" s="159"/>
      <c r="AS2914" s="503"/>
      <c r="AT2914" s="159"/>
      <c r="AU2914" s="159"/>
      <c r="AV2914" s="159"/>
      <c r="AW2914" s="570"/>
      <c r="AX2914" s="570"/>
      <c r="AY2914" s="570"/>
      <c r="AZ2914" s="159"/>
      <c r="BA2914" s="159"/>
      <c r="BB2914" s="159"/>
      <c r="BC2914" s="159"/>
      <c r="BD2914" s="159"/>
      <c r="BE2914" s="159"/>
      <c r="BF2914" s="474"/>
    </row>
    <row r="2915" spans="1:84">
      <c r="A2915" s="149"/>
      <c r="B2915" s="151" t="s">
        <v>519</v>
      </c>
      <c r="C2915" s="151"/>
      <c r="D2915" s="151"/>
      <c r="E2915" s="375" t="s">
        <v>520</v>
      </c>
      <c r="F2915" s="592"/>
      <c r="G2915" s="159"/>
      <c r="H2915" s="159"/>
      <c r="I2915" s="159"/>
      <c r="J2915" s="159"/>
      <c r="K2915" s="159"/>
      <c r="L2915" s="159"/>
      <c r="M2915" s="159"/>
      <c r="N2915" s="159"/>
      <c r="O2915" s="159"/>
      <c r="P2915" s="159"/>
      <c r="Q2915" s="159"/>
      <c r="R2915" s="159"/>
      <c r="S2915" s="503"/>
      <c r="T2915" s="159"/>
      <c r="U2915" s="159"/>
      <c r="V2915" s="159"/>
      <c r="W2915" s="159"/>
      <c r="X2915" s="159"/>
      <c r="Y2915" s="159"/>
      <c r="Z2915" s="159"/>
      <c r="AA2915" s="159"/>
      <c r="AB2915" s="159"/>
      <c r="AC2915" s="159"/>
      <c r="AD2915" s="159"/>
      <c r="AE2915" s="159"/>
      <c r="AF2915" s="503"/>
      <c r="AG2915" s="159"/>
      <c r="AH2915" s="159"/>
      <c r="AI2915" s="159"/>
      <c r="AJ2915" s="159"/>
      <c r="AK2915" s="159"/>
      <c r="AL2915" s="159"/>
      <c r="AM2915" s="159"/>
      <c r="AN2915" s="159"/>
      <c r="AO2915" s="159"/>
      <c r="AP2915" s="159"/>
      <c r="AQ2915" s="159"/>
      <c r="AR2915" s="159"/>
      <c r="AS2915" s="503"/>
      <c r="AT2915" s="159"/>
      <c r="AU2915" s="159"/>
      <c r="AV2915" s="159"/>
      <c r="AW2915" s="570"/>
      <c r="AX2915" s="570"/>
      <c r="AY2915" s="570"/>
      <c r="AZ2915" s="159"/>
      <c r="BA2915" s="159"/>
      <c r="BB2915" s="159"/>
      <c r="BC2915" s="159"/>
      <c r="BD2915" s="159"/>
      <c r="BE2915" s="159"/>
      <c r="BF2915" s="474"/>
    </row>
    <row r="2916" spans="1:84">
      <c r="A2916" s="149"/>
      <c r="B2916" s="149"/>
      <c r="C2916" s="151"/>
      <c r="D2916" s="151"/>
      <c r="E2916" s="288" t="s">
        <v>77</v>
      </c>
      <c r="F2916" s="592">
        <v>30</v>
      </c>
      <c r="G2916" s="159"/>
      <c r="H2916" s="159"/>
      <c r="I2916" s="275">
        <f t="shared" ref="I2916:I2917" si="15005">SUM(G2916:H2916)</f>
        <v>0</v>
      </c>
      <c r="J2916" s="159"/>
      <c r="K2916" s="159"/>
      <c r="L2916" s="275">
        <f t="shared" ref="L2916:L2917" si="15006">SUM(J2916:K2916)</f>
        <v>0</v>
      </c>
      <c r="M2916" s="159"/>
      <c r="N2916" s="159"/>
      <c r="O2916" s="275">
        <f t="shared" ref="O2916:O2917" si="15007">SUM(M2916:N2916)</f>
        <v>0</v>
      </c>
      <c r="P2916" s="159"/>
      <c r="Q2916" s="159"/>
      <c r="R2916" s="275">
        <f t="shared" ref="R2916:R2917" si="15008">SUM(P2916:Q2916)</f>
        <v>0</v>
      </c>
      <c r="S2916" s="500"/>
      <c r="T2916" s="275"/>
      <c r="U2916" s="275"/>
      <c r="V2916" s="275">
        <f t="shared" ref="V2916:V2917" si="15009">SUM(T2916:U2916)</f>
        <v>0</v>
      </c>
      <c r="W2916" s="275"/>
      <c r="X2916" s="275"/>
      <c r="Y2916" s="275">
        <f t="shared" ref="Y2916:Y2917" si="15010">SUM(W2916:X2916)</f>
        <v>0</v>
      </c>
      <c r="Z2916" s="275"/>
      <c r="AA2916" s="275"/>
      <c r="AB2916" s="275">
        <f t="shared" ref="AB2916:AB2917" si="15011">SUM(Z2916:AA2916)</f>
        <v>0</v>
      </c>
      <c r="AC2916" s="275"/>
      <c r="AD2916" s="275"/>
      <c r="AE2916" s="275">
        <f t="shared" ref="AE2916:AE2917" si="15012">SUM(AC2916:AD2916)</f>
        <v>0</v>
      </c>
      <c r="AF2916" s="500"/>
      <c r="AG2916" s="275"/>
      <c r="AH2916" s="275"/>
      <c r="AI2916" s="275">
        <f t="shared" ref="AI2916:AI2917" si="15013">SUM(AG2916:AH2916)</f>
        <v>0</v>
      </c>
      <c r="AJ2916" s="275"/>
      <c r="AK2916" s="275"/>
      <c r="AL2916" s="275">
        <f t="shared" ref="AL2916:AL2917" si="15014">SUM(AJ2916:AK2916)</f>
        <v>0</v>
      </c>
      <c r="AM2916" s="275"/>
      <c r="AN2916" s="275"/>
      <c r="AO2916" s="275">
        <f t="shared" ref="AO2916:AO2917" si="15015">SUM(AM2916:AN2916)</f>
        <v>0</v>
      </c>
      <c r="AP2916" s="275"/>
      <c r="AQ2916" s="275"/>
      <c r="AR2916" s="275">
        <f t="shared" ref="AR2916:AR2917" si="15016">SUM(AP2916:AQ2916)</f>
        <v>0</v>
      </c>
      <c r="AS2916" s="500"/>
      <c r="AT2916" s="275"/>
      <c r="AU2916" s="275"/>
      <c r="AV2916" s="275">
        <f>SUM(AT2916:AU2916)</f>
        <v>0</v>
      </c>
      <c r="AW2916" s="567">
        <f t="shared" ref="AW2916:AW2917" si="15017">SUM(G2916,J2916,M2916,P2916,T2916,W2916,Z2916,AC2916,AG2916,AJ2916,AM2916,AP2916,AT2916)</f>
        <v>0</v>
      </c>
      <c r="AX2916" s="567">
        <f t="shared" ref="AX2916:AX2917" si="15018">SUM(H2916,K2916,N2916,Q2916,U2916,X2916,AA2916,AD2916,AH2916,AK2916,AN2916,AQ2916,AU2916)</f>
        <v>0</v>
      </c>
      <c r="AY2916" s="567">
        <f t="shared" ref="AY2916:AY2917" si="15019">SUM(I2916,L2916,O2916,R2916,V2916,Y2916,AB2916,AE2916,AI2916,AL2916,AO2916,AR2916,AV2916)</f>
        <v>0</v>
      </c>
      <c r="AZ2916" s="159"/>
      <c r="BA2916" s="159"/>
      <c r="BB2916" s="275">
        <f t="shared" ref="BB2916:BB2917" si="15020">SUM(AZ2916:BA2916)</f>
        <v>0</v>
      </c>
      <c r="BC2916" s="275"/>
      <c r="BD2916" s="275"/>
      <c r="BE2916" s="275">
        <f t="shared" ref="BE2916:BE2917" si="15021">SUM(BC2916:BD2916)</f>
        <v>0</v>
      </c>
      <c r="BF2916" s="521"/>
      <c r="BG2916" s="605">
        <f>SUM(F2916,S2916,AF2916,AS2916)</f>
        <v>30</v>
      </c>
      <c r="BH2916" s="533">
        <f>SUM(G2916,T2916,AG2916)</f>
        <v>0</v>
      </c>
      <c r="BI2916" s="533">
        <f t="shared" ref="BI2916:BI2917" si="15022">SUM(H2916,U2916,AH2916)</f>
        <v>0</v>
      </c>
      <c r="BJ2916" s="533">
        <f t="shared" ref="BJ2916:BJ2917" si="15023">SUM(I2916,V2916,AI2916)</f>
        <v>0</v>
      </c>
      <c r="BK2916" s="533">
        <f t="shared" ref="BK2916:BK2917" si="15024">SUM(J2916,W2916,AJ2916)</f>
        <v>0</v>
      </c>
      <c r="BL2916" s="533">
        <f t="shared" ref="BL2916:BL2917" si="15025">SUM(K2916,X2916,AK2916)</f>
        <v>0</v>
      </c>
      <c r="BM2916" s="533">
        <f t="shared" ref="BM2916:BM2917" si="15026">SUM(L2916,Y2916,AL2916)</f>
        <v>0</v>
      </c>
      <c r="BN2916" s="533">
        <f>SUM(M2916,Z2916,AM2916)</f>
        <v>0</v>
      </c>
      <c r="BO2916" s="533">
        <f t="shared" ref="BO2916:BO2917" si="15027">SUM(N2916,AA2916,AN2916)</f>
        <v>0</v>
      </c>
      <c r="BP2916" s="533">
        <f t="shared" ref="BP2916:BP2917" si="15028">SUM(O2916,AB2916,AO2916)</f>
        <v>0</v>
      </c>
      <c r="BQ2916" s="533">
        <f t="shared" ref="BQ2916:BQ2917" si="15029">SUM(P2916,AC2916,AP2916)</f>
        <v>0</v>
      </c>
      <c r="BR2916" s="533">
        <f t="shared" ref="BR2916:BR2917" si="15030">SUM(Q2916,AD2916,AQ2916)</f>
        <v>0</v>
      </c>
      <c r="BS2916" s="533">
        <f t="shared" ref="BS2916:BS2917" si="15031">SUM(R2916,AE2916,AR2916)</f>
        <v>0</v>
      </c>
      <c r="BT2916" s="533">
        <f>AT2916</f>
        <v>0</v>
      </c>
      <c r="BU2916" s="533">
        <f t="shared" ref="BU2916:BU2917" si="15032">AU2916</f>
        <v>0</v>
      </c>
      <c r="BV2916" s="533">
        <f t="shared" ref="BV2916:BV2917" si="15033">AV2916</f>
        <v>0</v>
      </c>
      <c r="BW2916" s="536">
        <f>SUM(BH2916,BK2916,BN2916,BQ2916,BT2916)</f>
        <v>0</v>
      </c>
      <c r="BX2916" s="536">
        <f t="shared" ref="BX2916:BX2917" si="15034">SUM(BI2916,BL2916,BO2916,BR2916,BU2916)</f>
        <v>0</v>
      </c>
      <c r="BY2916" s="536">
        <f t="shared" ref="BY2916:BY2917" si="15035">SUM(BJ2916,BM2916,BP2916,BS2916,BV2916)</f>
        <v>0</v>
      </c>
      <c r="BZ2916" t="s">
        <v>74</v>
      </c>
      <c r="CA2916" s="553">
        <f>AZ2916</f>
        <v>0</v>
      </c>
      <c r="CB2916" s="553">
        <f t="shared" ref="CB2916:CB2917" si="15036">BA2916</f>
        <v>0</v>
      </c>
      <c r="CC2916" s="553">
        <f t="shared" ref="CC2916:CC2917" si="15037">BB2916</f>
        <v>0</v>
      </c>
      <c r="CD2916" s="553">
        <f>BC2916</f>
        <v>0</v>
      </c>
      <c r="CE2916" s="553">
        <f t="shared" ref="CE2916:CE2917" si="15038">BD2916</f>
        <v>0</v>
      </c>
      <c r="CF2916" s="553">
        <f t="shared" ref="CF2916:CF2917" si="15039">BE2916</f>
        <v>0</v>
      </c>
    </row>
    <row r="2917" spans="1:84">
      <c r="A2917" s="149"/>
      <c r="B2917" s="149"/>
      <c r="C2917" s="151"/>
      <c r="D2917" s="151"/>
      <c r="E2917" s="288" t="s">
        <v>78</v>
      </c>
      <c r="F2917" s="592">
        <v>30</v>
      </c>
      <c r="G2917" s="159"/>
      <c r="H2917" s="159"/>
      <c r="I2917" s="275">
        <f t="shared" si="15005"/>
        <v>0</v>
      </c>
      <c r="J2917" s="159"/>
      <c r="K2917" s="159"/>
      <c r="L2917" s="275">
        <f t="shared" si="15006"/>
        <v>0</v>
      </c>
      <c r="M2917" s="159"/>
      <c r="N2917" s="159"/>
      <c r="O2917" s="275">
        <f t="shared" si="15007"/>
        <v>0</v>
      </c>
      <c r="P2917" s="159"/>
      <c r="Q2917" s="159"/>
      <c r="R2917" s="275">
        <f t="shared" si="15008"/>
        <v>0</v>
      </c>
      <c r="S2917" s="500"/>
      <c r="T2917" s="275"/>
      <c r="U2917" s="275"/>
      <c r="V2917" s="275">
        <f t="shared" si="15009"/>
        <v>0</v>
      </c>
      <c r="W2917" s="275"/>
      <c r="X2917" s="275"/>
      <c r="Y2917" s="275">
        <f t="shared" si="15010"/>
        <v>0</v>
      </c>
      <c r="Z2917" s="275"/>
      <c r="AA2917" s="275"/>
      <c r="AB2917" s="275">
        <f t="shared" si="15011"/>
        <v>0</v>
      </c>
      <c r="AC2917" s="275"/>
      <c r="AD2917" s="275"/>
      <c r="AE2917" s="275">
        <f t="shared" si="15012"/>
        <v>0</v>
      </c>
      <c r="AF2917" s="500"/>
      <c r="AG2917" s="275"/>
      <c r="AH2917" s="275"/>
      <c r="AI2917" s="275">
        <f t="shared" si="15013"/>
        <v>0</v>
      </c>
      <c r="AJ2917" s="275"/>
      <c r="AK2917" s="275"/>
      <c r="AL2917" s="275">
        <f t="shared" si="15014"/>
        <v>0</v>
      </c>
      <c r="AM2917" s="275"/>
      <c r="AN2917" s="275"/>
      <c r="AO2917" s="275">
        <f t="shared" si="15015"/>
        <v>0</v>
      </c>
      <c r="AP2917" s="275"/>
      <c r="AQ2917" s="275"/>
      <c r="AR2917" s="275">
        <f t="shared" si="15016"/>
        <v>0</v>
      </c>
      <c r="AS2917" s="500"/>
      <c r="AT2917" s="275"/>
      <c r="AU2917" s="275"/>
      <c r="AV2917" s="275">
        <f>SUM(AT2917:AU2917)</f>
        <v>0</v>
      </c>
      <c r="AW2917" s="567">
        <f t="shared" si="15017"/>
        <v>0</v>
      </c>
      <c r="AX2917" s="567">
        <f t="shared" si="15018"/>
        <v>0</v>
      </c>
      <c r="AY2917" s="567">
        <f t="shared" si="15019"/>
        <v>0</v>
      </c>
      <c r="AZ2917" s="159"/>
      <c r="BA2917" s="159"/>
      <c r="BB2917" s="275">
        <f t="shared" si="15020"/>
        <v>0</v>
      </c>
      <c r="BC2917" s="275"/>
      <c r="BD2917" s="275"/>
      <c r="BE2917" s="275">
        <f t="shared" si="15021"/>
        <v>0</v>
      </c>
      <c r="BF2917" s="521"/>
      <c r="BG2917" s="605">
        <f>SUM(F2917,S2917,AF2917,AS2917)</f>
        <v>30</v>
      </c>
      <c r="BH2917" s="533">
        <f>SUM(G2917,T2917,AG2917)</f>
        <v>0</v>
      </c>
      <c r="BI2917" s="533">
        <f t="shared" si="15022"/>
        <v>0</v>
      </c>
      <c r="BJ2917" s="533">
        <f t="shared" si="15023"/>
        <v>0</v>
      </c>
      <c r="BK2917" s="533">
        <f t="shared" si="15024"/>
        <v>0</v>
      </c>
      <c r="BL2917" s="533">
        <f t="shared" si="15025"/>
        <v>0</v>
      </c>
      <c r="BM2917" s="533">
        <f t="shared" si="15026"/>
        <v>0</v>
      </c>
      <c r="BN2917" s="533">
        <f>SUM(M2917,Z2917,AM2917)</f>
        <v>0</v>
      </c>
      <c r="BO2917" s="533">
        <f t="shared" si="15027"/>
        <v>0</v>
      </c>
      <c r="BP2917" s="533">
        <f t="shared" si="15028"/>
        <v>0</v>
      </c>
      <c r="BQ2917" s="533">
        <f t="shared" si="15029"/>
        <v>0</v>
      </c>
      <c r="BR2917" s="533">
        <f t="shared" si="15030"/>
        <v>0</v>
      </c>
      <c r="BS2917" s="533">
        <f t="shared" si="15031"/>
        <v>0</v>
      </c>
      <c r="BT2917" s="533">
        <f>AT2917</f>
        <v>0</v>
      </c>
      <c r="BU2917" s="533">
        <f t="shared" si="15032"/>
        <v>0</v>
      </c>
      <c r="BV2917" s="533">
        <f t="shared" si="15033"/>
        <v>0</v>
      </c>
      <c r="BW2917" s="536">
        <f>SUM(BH2917,BK2917,BN2917,BQ2917,BT2917)</f>
        <v>0</v>
      </c>
      <c r="BX2917" s="536">
        <f t="shared" si="15034"/>
        <v>0</v>
      </c>
      <c r="BY2917" s="536">
        <f t="shared" si="15035"/>
        <v>0</v>
      </c>
      <c r="BZ2917" t="s">
        <v>74</v>
      </c>
      <c r="CA2917" s="553">
        <f>AZ2917</f>
        <v>0</v>
      </c>
      <c r="CB2917" s="553">
        <f t="shared" si="15036"/>
        <v>0</v>
      </c>
      <c r="CC2917" s="553">
        <f t="shared" si="15037"/>
        <v>0</v>
      </c>
      <c r="CD2917" s="553">
        <f>BC2917</f>
        <v>0</v>
      </c>
      <c r="CE2917" s="553">
        <f t="shared" si="15038"/>
        <v>0</v>
      </c>
      <c r="CF2917" s="553">
        <f t="shared" si="15039"/>
        <v>0</v>
      </c>
    </row>
    <row r="2918" spans="1:84">
      <c r="A2918" s="149"/>
      <c r="B2918" s="149"/>
      <c r="C2918" s="151"/>
      <c r="D2918" s="151"/>
      <c r="E2918" s="288"/>
      <c r="F2918" s="591"/>
      <c r="G2918" s="159"/>
      <c r="H2918" s="159"/>
      <c r="I2918" s="159"/>
      <c r="J2918" s="159"/>
      <c r="K2918" s="159"/>
      <c r="L2918" s="159"/>
      <c r="M2918" s="159"/>
      <c r="N2918" s="159"/>
      <c r="O2918" s="159"/>
      <c r="P2918" s="159"/>
      <c r="Q2918" s="159"/>
      <c r="R2918" s="159"/>
      <c r="S2918" s="503"/>
      <c r="T2918" s="159"/>
      <c r="U2918" s="159"/>
      <c r="V2918" s="159"/>
      <c r="W2918" s="159"/>
      <c r="X2918" s="159"/>
      <c r="Y2918" s="159"/>
      <c r="Z2918" s="159"/>
      <c r="AA2918" s="159"/>
      <c r="AB2918" s="159"/>
      <c r="AC2918" s="159"/>
      <c r="AD2918" s="159"/>
      <c r="AE2918" s="159"/>
      <c r="AF2918" s="503"/>
      <c r="AG2918" s="159"/>
      <c r="AH2918" s="159"/>
      <c r="AI2918" s="159"/>
      <c r="AJ2918" s="159"/>
      <c r="AK2918" s="159"/>
      <c r="AL2918" s="159"/>
      <c r="AM2918" s="159"/>
      <c r="AN2918" s="159"/>
      <c r="AO2918" s="159"/>
      <c r="AP2918" s="159"/>
      <c r="AQ2918" s="159"/>
      <c r="AR2918" s="159"/>
      <c r="AS2918" s="503"/>
      <c r="AT2918" s="159"/>
      <c r="AU2918" s="159"/>
      <c r="AV2918" s="159"/>
      <c r="AW2918" s="570"/>
      <c r="AX2918" s="570"/>
      <c r="AY2918" s="570"/>
      <c r="AZ2918" s="159"/>
      <c r="BA2918" s="159"/>
      <c r="BB2918" s="159"/>
      <c r="BC2918" s="159"/>
      <c r="BD2918" s="159"/>
      <c r="BE2918" s="159"/>
      <c r="BF2918" s="474"/>
    </row>
    <row r="2919" spans="1:84">
      <c r="A2919" s="149"/>
      <c r="B2919" s="149"/>
      <c r="C2919" s="151"/>
      <c r="D2919" s="151"/>
      <c r="E2919" s="288"/>
      <c r="F2919" s="591"/>
      <c r="G2919" s="159"/>
      <c r="H2919" s="159"/>
      <c r="I2919" s="159"/>
      <c r="J2919" s="159"/>
      <c r="K2919" s="159"/>
      <c r="L2919" s="159"/>
      <c r="M2919" s="159"/>
      <c r="N2919" s="159"/>
      <c r="O2919" s="159"/>
      <c r="P2919" s="159"/>
      <c r="Q2919" s="159"/>
      <c r="R2919" s="159"/>
      <c r="S2919" s="503"/>
      <c r="T2919" s="159"/>
      <c r="U2919" s="159"/>
      <c r="V2919" s="159"/>
      <c r="W2919" s="159"/>
      <c r="X2919" s="159"/>
      <c r="Y2919" s="159"/>
      <c r="Z2919" s="159"/>
      <c r="AA2919" s="159"/>
      <c r="AB2919" s="159"/>
      <c r="AC2919" s="159"/>
      <c r="AD2919" s="159"/>
      <c r="AE2919" s="159"/>
      <c r="AF2919" s="503"/>
      <c r="AG2919" s="159"/>
      <c r="AH2919" s="159"/>
      <c r="AI2919" s="159"/>
      <c r="AJ2919" s="159"/>
      <c r="AK2919" s="159"/>
      <c r="AL2919" s="159"/>
      <c r="AM2919" s="159"/>
      <c r="AN2919" s="159"/>
      <c r="AO2919" s="159"/>
      <c r="AP2919" s="159"/>
      <c r="AQ2919" s="159"/>
      <c r="AR2919" s="159"/>
      <c r="AS2919" s="503"/>
      <c r="AT2919" s="159"/>
      <c r="AU2919" s="159"/>
      <c r="AV2919" s="159"/>
      <c r="AW2919" s="570"/>
      <c r="AX2919" s="570"/>
      <c r="AY2919" s="570"/>
      <c r="AZ2919" s="159"/>
      <c r="BA2919" s="159"/>
      <c r="BB2919" s="159"/>
      <c r="BC2919" s="159"/>
      <c r="BD2919" s="159"/>
      <c r="BE2919" s="159"/>
      <c r="BF2919" s="474"/>
    </row>
    <row r="2920" spans="1:84">
      <c r="A2920" s="149"/>
      <c r="B2920" s="151" t="s">
        <v>519</v>
      </c>
      <c r="C2920" s="151"/>
      <c r="D2920" s="151"/>
      <c r="E2920" s="375" t="s">
        <v>521</v>
      </c>
      <c r="F2920" s="592"/>
      <c r="G2920" s="159"/>
      <c r="H2920" s="159"/>
      <c r="I2920" s="159"/>
      <c r="J2920" s="159"/>
      <c r="K2920" s="159"/>
      <c r="L2920" s="159"/>
      <c r="M2920" s="159"/>
      <c r="N2920" s="159"/>
      <c r="O2920" s="159"/>
      <c r="P2920" s="159"/>
      <c r="Q2920" s="159"/>
      <c r="R2920" s="159"/>
      <c r="S2920" s="503"/>
      <c r="T2920" s="159"/>
      <c r="U2920" s="159"/>
      <c r="V2920" s="159"/>
      <c r="W2920" s="159"/>
      <c r="X2920" s="159"/>
      <c r="Y2920" s="159"/>
      <c r="Z2920" s="159"/>
      <c r="AA2920" s="159"/>
      <c r="AB2920" s="159"/>
      <c r="AC2920" s="159"/>
      <c r="AD2920" s="159"/>
      <c r="AE2920" s="159"/>
      <c r="AF2920" s="503"/>
      <c r="AG2920" s="159"/>
      <c r="AH2920" s="159"/>
      <c r="AI2920" s="159"/>
      <c r="AJ2920" s="159"/>
      <c r="AK2920" s="159"/>
      <c r="AL2920" s="159"/>
      <c r="AM2920" s="159"/>
      <c r="AN2920" s="159"/>
      <c r="AO2920" s="159"/>
      <c r="AP2920" s="159"/>
      <c r="AQ2920" s="159"/>
      <c r="AR2920" s="159"/>
      <c r="AS2920" s="503"/>
      <c r="AT2920" s="159"/>
      <c r="AU2920" s="159"/>
      <c r="AV2920" s="159"/>
      <c r="AW2920" s="570"/>
      <c r="AX2920" s="570"/>
      <c r="AY2920" s="570"/>
      <c r="AZ2920" s="159"/>
      <c r="BA2920" s="159"/>
      <c r="BB2920" s="159"/>
      <c r="BC2920" s="159"/>
      <c r="BD2920" s="159"/>
      <c r="BE2920" s="159"/>
      <c r="BF2920" s="474"/>
    </row>
    <row r="2921" spans="1:84">
      <c r="A2921" s="149"/>
      <c r="B2921" s="149"/>
      <c r="C2921" s="151"/>
      <c r="D2921" s="151"/>
      <c r="E2921" s="288" t="s">
        <v>77</v>
      </c>
      <c r="F2921" s="592">
        <v>30</v>
      </c>
      <c r="G2921" s="159"/>
      <c r="H2921" s="159"/>
      <c r="I2921" s="275">
        <f t="shared" ref="I2921:I2922" si="15040">SUM(G2921:H2921)</f>
        <v>0</v>
      </c>
      <c r="J2921" s="159"/>
      <c r="K2921" s="159"/>
      <c r="L2921" s="275">
        <f t="shared" ref="L2921:L2922" si="15041">SUM(J2921:K2921)</f>
        <v>0</v>
      </c>
      <c r="M2921" s="159"/>
      <c r="N2921" s="159"/>
      <c r="O2921" s="275">
        <f t="shared" ref="O2921:O2922" si="15042">SUM(M2921:N2921)</f>
        <v>0</v>
      </c>
      <c r="P2921" s="159"/>
      <c r="Q2921" s="159"/>
      <c r="R2921" s="275">
        <f t="shared" ref="R2921:R2922" si="15043">SUM(P2921:Q2921)</f>
        <v>0</v>
      </c>
      <c r="S2921" s="500"/>
      <c r="T2921" s="275"/>
      <c r="U2921" s="275"/>
      <c r="V2921" s="275">
        <f t="shared" ref="V2921:V2922" si="15044">SUM(T2921:U2921)</f>
        <v>0</v>
      </c>
      <c r="W2921" s="275"/>
      <c r="X2921" s="275"/>
      <c r="Y2921" s="275">
        <f t="shared" ref="Y2921:Y2922" si="15045">SUM(W2921:X2921)</f>
        <v>0</v>
      </c>
      <c r="Z2921" s="275"/>
      <c r="AA2921" s="275"/>
      <c r="AB2921" s="275">
        <f t="shared" ref="AB2921:AB2922" si="15046">SUM(Z2921:AA2921)</f>
        <v>0</v>
      </c>
      <c r="AC2921" s="275"/>
      <c r="AD2921" s="275"/>
      <c r="AE2921" s="275">
        <f t="shared" ref="AE2921:AE2922" si="15047">SUM(AC2921:AD2921)</f>
        <v>0</v>
      </c>
      <c r="AF2921" s="500"/>
      <c r="AG2921" s="275"/>
      <c r="AH2921" s="275"/>
      <c r="AI2921" s="275">
        <f t="shared" ref="AI2921:AI2922" si="15048">SUM(AG2921:AH2921)</f>
        <v>0</v>
      </c>
      <c r="AJ2921" s="275"/>
      <c r="AK2921" s="275"/>
      <c r="AL2921" s="275">
        <f t="shared" ref="AL2921:AL2922" si="15049">SUM(AJ2921:AK2921)</f>
        <v>0</v>
      </c>
      <c r="AM2921" s="275"/>
      <c r="AN2921" s="275"/>
      <c r="AO2921" s="275">
        <f t="shared" ref="AO2921:AO2922" si="15050">SUM(AM2921:AN2921)</f>
        <v>0</v>
      </c>
      <c r="AP2921" s="275"/>
      <c r="AQ2921" s="275"/>
      <c r="AR2921" s="275">
        <f t="shared" ref="AR2921:AR2922" si="15051">SUM(AP2921:AQ2921)</f>
        <v>0</v>
      </c>
      <c r="AS2921" s="500"/>
      <c r="AT2921" s="275"/>
      <c r="AU2921" s="275"/>
      <c r="AV2921" s="275">
        <f>SUM(AT2921:AU2921)</f>
        <v>0</v>
      </c>
      <c r="AW2921" s="567">
        <f t="shared" ref="AW2921:AW2922" si="15052">SUM(G2921,J2921,M2921,P2921,T2921,W2921,Z2921,AC2921,AG2921,AJ2921,AM2921,AP2921,AT2921)</f>
        <v>0</v>
      </c>
      <c r="AX2921" s="567">
        <f t="shared" ref="AX2921:AX2922" si="15053">SUM(H2921,K2921,N2921,Q2921,U2921,X2921,AA2921,AD2921,AH2921,AK2921,AN2921,AQ2921,AU2921)</f>
        <v>0</v>
      </c>
      <c r="AY2921" s="567">
        <f t="shared" ref="AY2921:AY2922" si="15054">SUM(I2921,L2921,O2921,R2921,V2921,Y2921,AB2921,AE2921,AI2921,AL2921,AO2921,AR2921,AV2921)</f>
        <v>0</v>
      </c>
      <c r="AZ2921" s="159"/>
      <c r="BA2921" s="159"/>
      <c r="BB2921" s="275">
        <f t="shared" ref="BB2921:BB2922" si="15055">SUM(AZ2921:BA2921)</f>
        <v>0</v>
      </c>
      <c r="BC2921" s="275"/>
      <c r="BD2921" s="275"/>
      <c r="BE2921" s="275">
        <f t="shared" ref="BE2921:BE2922" si="15056">SUM(BC2921:BD2921)</f>
        <v>0</v>
      </c>
      <c r="BF2921" s="521"/>
      <c r="BG2921" s="605">
        <f>SUM(F2921,S2921,AF2921,AS2921)</f>
        <v>30</v>
      </c>
      <c r="BH2921" s="533">
        <f>SUM(G2921,T2921,AG2921)</f>
        <v>0</v>
      </c>
      <c r="BI2921" s="533">
        <f t="shared" ref="BI2921:BI2922" si="15057">SUM(H2921,U2921,AH2921)</f>
        <v>0</v>
      </c>
      <c r="BJ2921" s="533">
        <f t="shared" ref="BJ2921:BJ2922" si="15058">SUM(I2921,V2921,AI2921)</f>
        <v>0</v>
      </c>
      <c r="BK2921" s="533">
        <f t="shared" ref="BK2921:BK2922" si="15059">SUM(J2921,W2921,AJ2921)</f>
        <v>0</v>
      </c>
      <c r="BL2921" s="533">
        <f t="shared" ref="BL2921:BL2922" si="15060">SUM(K2921,X2921,AK2921)</f>
        <v>0</v>
      </c>
      <c r="BM2921" s="533">
        <f t="shared" ref="BM2921:BM2922" si="15061">SUM(L2921,Y2921,AL2921)</f>
        <v>0</v>
      </c>
      <c r="BN2921" s="533">
        <f>SUM(M2921,Z2921,AM2921)</f>
        <v>0</v>
      </c>
      <c r="BO2921" s="533">
        <f t="shared" ref="BO2921:BO2922" si="15062">SUM(N2921,AA2921,AN2921)</f>
        <v>0</v>
      </c>
      <c r="BP2921" s="533">
        <f t="shared" ref="BP2921:BP2922" si="15063">SUM(O2921,AB2921,AO2921)</f>
        <v>0</v>
      </c>
      <c r="BQ2921" s="533">
        <f t="shared" ref="BQ2921:BQ2922" si="15064">SUM(P2921,AC2921,AP2921)</f>
        <v>0</v>
      </c>
      <c r="BR2921" s="533">
        <f t="shared" ref="BR2921:BR2922" si="15065">SUM(Q2921,AD2921,AQ2921)</f>
        <v>0</v>
      </c>
      <c r="BS2921" s="533">
        <f t="shared" ref="BS2921:BS2922" si="15066">SUM(R2921,AE2921,AR2921)</f>
        <v>0</v>
      </c>
      <c r="BT2921" s="533">
        <f>AT2921</f>
        <v>0</v>
      </c>
      <c r="BU2921" s="533">
        <f t="shared" ref="BU2921:BU2922" si="15067">AU2921</f>
        <v>0</v>
      </c>
      <c r="BV2921" s="533">
        <f t="shared" ref="BV2921:BV2922" si="15068">AV2921</f>
        <v>0</v>
      </c>
      <c r="BW2921" s="536">
        <f>SUM(BH2921,BK2921,BN2921,BQ2921,BT2921)</f>
        <v>0</v>
      </c>
      <c r="BX2921" s="536">
        <f t="shared" ref="BX2921:BX2922" si="15069">SUM(BI2921,BL2921,BO2921,BR2921,BU2921)</f>
        <v>0</v>
      </c>
      <c r="BY2921" s="536">
        <f t="shared" ref="BY2921:BY2922" si="15070">SUM(BJ2921,BM2921,BP2921,BS2921,BV2921)</f>
        <v>0</v>
      </c>
      <c r="BZ2921" t="s">
        <v>74</v>
      </c>
      <c r="CA2921" s="553">
        <f>AZ2921</f>
        <v>0</v>
      </c>
      <c r="CB2921" s="553">
        <f t="shared" ref="CB2921:CB2922" si="15071">BA2921</f>
        <v>0</v>
      </c>
      <c r="CC2921" s="553">
        <f t="shared" ref="CC2921:CC2922" si="15072">BB2921</f>
        <v>0</v>
      </c>
      <c r="CD2921" s="553">
        <f>BC2921</f>
        <v>0</v>
      </c>
      <c r="CE2921" s="553">
        <f t="shared" ref="CE2921:CE2922" si="15073">BD2921</f>
        <v>0</v>
      </c>
      <c r="CF2921" s="553">
        <f t="shared" ref="CF2921:CF2922" si="15074">BE2921</f>
        <v>0</v>
      </c>
    </row>
    <row r="2922" spans="1:84">
      <c r="A2922" s="149"/>
      <c r="B2922" s="149"/>
      <c r="C2922" s="151"/>
      <c r="D2922" s="151"/>
      <c r="E2922" s="288" t="s">
        <v>78</v>
      </c>
      <c r="F2922" s="592">
        <v>30</v>
      </c>
      <c r="G2922" s="159"/>
      <c r="H2922" s="159"/>
      <c r="I2922" s="275">
        <f t="shared" si="15040"/>
        <v>0</v>
      </c>
      <c r="J2922" s="159"/>
      <c r="K2922" s="159"/>
      <c r="L2922" s="275">
        <f t="shared" si="15041"/>
        <v>0</v>
      </c>
      <c r="M2922" s="159"/>
      <c r="N2922" s="159"/>
      <c r="O2922" s="275">
        <f t="shared" si="15042"/>
        <v>0</v>
      </c>
      <c r="P2922" s="159"/>
      <c r="Q2922" s="159"/>
      <c r="R2922" s="275">
        <f t="shared" si="15043"/>
        <v>0</v>
      </c>
      <c r="S2922" s="500"/>
      <c r="T2922" s="275"/>
      <c r="U2922" s="275"/>
      <c r="V2922" s="275">
        <f t="shared" si="15044"/>
        <v>0</v>
      </c>
      <c r="W2922" s="275"/>
      <c r="X2922" s="275"/>
      <c r="Y2922" s="275">
        <f t="shared" si="15045"/>
        <v>0</v>
      </c>
      <c r="Z2922" s="275"/>
      <c r="AA2922" s="275"/>
      <c r="AB2922" s="275">
        <f t="shared" si="15046"/>
        <v>0</v>
      </c>
      <c r="AC2922" s="275"/>
      <c r="AD2922" s="275"/>
      <c r="AE2922" s="275">
        <f t="shared" si="15047"/>
        <v>0</v>
      </c>
      <c r="AF2922" s="500"/>
      <c r="AG2922" s="275"/>
      <c r="AH2922" s="275"/>
      <c r="AI2922" s="275">
        <f t="shared" si="15048"/>
        <v>0</v>
      </c>
      <c r="AJ2922" s="275"/>
      <c r="AK2922" s="275"/>
      <c r="AL2922" s="275">
        <f t="shared" si="15049"/>
        <v>0</v>
      </c>
      <c r="AM2922" s="275"/>
      <c r="AN2922" s="275"/>
      <c r="AO2922" s="275">
        <f t="shared" si="15050"/>
        <v>0</v>
      </c>
      <c r="AP2922" s="275"/>
      <c r="AQ2922" s="275"/>
      <c r="AR2922" s="275">
        <f t="shared" si="15051"/>
        <v>0</v>
      </c>
      <c r="AS2922" s="500"/>
      <c r="AT2922" s="275"/>
      <c r="AU2922" s="275"/>
      <c r="AV2922" s="275">
        <f>SUM(AT2922:AU2922)</f>
        <v>0</v>
      </c>
      <c r="AW2922" s="567">
        <f t="shared" si="15052"/>
        <v>0</v>
      </c>
      <c r="AX2922" s="567">
        <f t="shared" si="15053"/>
        <v>0</v>
      </c>
      <c r="AY2922" s="567">
        <f t="shared" si="15054"/>
        <v>0</v>
      </c>
      <c r="AZ2922" s="159"/>
      <c r="BA2922" s="159"/>
      <c r="BB2922" s="275">
        <f t="shared" si="15055"/>
        <v>0</v>
      </c>
      <c r="BC2922" s="275"/>
      <c r="BD2922" s="275"/>
      <c r="BE2922" s="275">
        <f t="shared" si="15056"/>
        <v>0</v>
      </c>
      <c r="BF2922" s="521"/>
      <c r="BG2922" s="605">
        <f>SUM(F2922,S2922,AF2922,AS2922)</f>
        <v>30</v>
      </c>
      <c r="BH2922" s="533">
        <f>SUM(G2922,T2922,AG2922)</f>
        <v>0</v>
      </c>
      <c r="BI2922" s="533">
        <f t="shared" si="15057"/>
        <v>0</v>
      </c>
      <c r="BJ2922" s="533">
        <f t="shared" si="15058"/>
        <v>0</v>
      </c>
      <c r="BK2922" s="533">
        <f t="shared" si="15059"/>
        <v>0</v>
      </c>
      <c r="BL2922" s="533">
        <f t="shared" si="15060"/>
        <v>0</v>
      </c>
      <c r="BM2922" s="533">
        <f t="shared" si="15061"/>
        <v>0</v>
      </c>
      <c r="BN2922" s="533">
        <f>SUM(M2922,Z2922,AM2922)</f>
        <v>0</v>
      </c>
      <c r="BO2922" s="533">
        <f t="shared" si="15062"/>
        <v>0</v>
      </c>
      <c r="BP2922" s="533">
        <f t="shared" si="15063"/>
        <v>0</v>
      </c>
      <c r="BQ2922" s="533">
        <f t="shared" si="15064"/>
        <v>0</v>
      </c>
      <c r="BR2922" s="533">
        <f t="shared" si="15065"/>
        <v>0</v>
      </c>
      <c r="BS2922" s="533">
        <f t="shared" si="15066"/>
        <v>0</v>
      </c>
      <c r="BT2922" s="533">
        <f>AT2922</f>
        <v>0</v>
      </c>
      <c r="BU2922" s="533">
        <f t="shared" si="15067"/>
        <v>0</v>
      </c>
      <c r="BV2922" s="533">
        <f t="shared" si="15068"/>
        <v>0</v>
      </c>
      <c r="BW2922" s="536">
        <f>SUM(BH2922,BK2922,BN2922,BQ2922,BT2922)</f>
        <v>0</v>
      </c>
      <c r="BX2922" s="536">
        <f t="shared" si="15069"/>
        <v>0</v>
      </c>
      <c r="BY2922" s="536">
        <f t="shared" si="15070"/>
        <v>0</v>
      </c>
      <c r="BZ2922" t="s">
        <v>74</v>
      </c>
      <c r="CA2922" s="553">
        <f>AZ2922</f>
        <v>0</v>
      </c>
      <c r="CB2922" s="553">
        <f t="shared" si="15071"/>
        <v>0</v>
      </c>
      <c r="CC2922" s="553">
        <f t="shared" si="15072"/>
        <v>0</v>
      </c>
      <c r="CD2922" s="553">
        <f>BC2922</f>
        <v>0</v>
      </c>
      <c r="CE2922" s="553">
        <f t="shared" si="15073"/>
        <v>0</v>
      </c>
      <c r="CF2922" s="553">
        <f t="shared" si="15074"/>
        <v>0</v>
      </c>
    </row>
    <row r="2923" spans="1:84">
      <c r="A2923" s="149"/>
      <c r="B2923" s="149"/>
      <c r="C2923" s="151"/>
      <c r="D2923" s="151"/>
      <c r="E2923" s="288"/>
      <c r="F2923" s="591"/>
      <c r="G2923" s="159"/>
      <c r="H2923" s="159"/>
      <c r="I2923" s="159"/>
      <c r="J2923" s="159"/>
      <c r="K2923" s="159"/>
      <c r="L2923" s="159"/>
      <c r="M2923" s="159"/>
      <c r="N2923" s="159"/>
      <c r="O2923" s="159"/>
      <c r="P2923" s="159"/>
      <c r="Q2923" s="159"/>
      <c r="R2923" s="159"/>
      <c r="S2923" s="503"/>
      <c r="T2923" s="159"/>
      <c r="U2923" s="159"/>
      <c r="V2923" s="159"/>
      <c r="W2923" s="159"/>
      <c r="X2923" s="159"/>
      <c r="Y2923" s="159"/>
      <c r="Z2923" s="159"/>
      <c r="AA2923" s="159"/>
      <c r="AB2923" s="159"/>
      <c r="AC2923" s="159"/>
      <c r="AD2923" s="159"/>
      <c r="AE2923" s="159"/>
      <c r="AF2923" s="503"/>
      <c r="AG2923" s="159"/>
      <c r="AH2923" s="159"/>
      <c r="AI2923" s="159"/>
      <c r="AJ2923" s="159"/>
      <c r="AK2923" s="159"/>
      <c r="AL2923" s="159"/>
      <c r="AM2923" s="159"/>
      <c r="AN2923" s="159"/>
      <c r="AO2923" s="159"/>
      <c r="AP2923" s="159"/>
      <c r="AQ2923" s="159"/>
      <c r="AR2923" s="159"/>
      <c r="AS2923" s="503"/>
      <c r="AT2923" s="159"/>
      <c r="AU2923" s="159"/>
      <c r="AV2923" s="159"/>
      <c r="AW2923" s="570"/>
      <c r="AX2923" s="570"/>
      <c r="AY2923" s="570"/>
      <c r="AZ2923" s="159"/>
      <c r="BA2923" s="159"/>
      <c r="BB2923" s="159"/>
      <c r="BC2923" s="159"/>
      <c r="BD2923" s="159"/>
      <c r="BE2923" s="159"/>
      <c r="BF2923" s="474"/>
    </row>
    <row r="2924" spans="1:84">
      <c r="A2924" s="149"/>
      <c r="B2924" s="149"/>
      <c r="C2924" s="151"/>
      <c r="D2924" s="151"/>
      <c r="E2924" s="288"/>
      <c r="F2924" s="591"/>
      <c r="G2924" s="159"/>
      <c r="H2924" s="159"/>
      <c r="I2924" s="159"/>
      <c r="J2924" s="159"/>
      <c r="K2924" s="159"/>
      <c r="L2924" s="159"/>
      <c r="M2924" s="159"/>
      <c r="N2924" s="159"/>
      <c r="O2924" s="159"/>
      <c r="P2924" s="159"/>
      <c r="Q2924" s="159"/>
      <c r="R2924" s="159"/>
      <c r="S2924" s="503"/>
      <c r="T2924" s="159"/>
      <c r="U2924" s="159"/>
      <c r="V2924" s="159"/>
      <c r="W2924" s="159"/>
      <c r="X2924" s="159"/>
      <c r="Y2924" s="159"/>
      <c r="Z2924" s="159"/>
      <c r="AA2924" s="159"/>
      <c r="AB2924" s="159"/>
      <c r="AC2924" s="159"/>
      <c r="AD2924" s="159"/>
      <c r="AE2924" s="159"/>
      <c r="AF2924" s="503"/>
      <c r="AG2924" s="159"/>
      <c r="AH2924" s="159"/>
      <c r="AI2924" s="159"/>
      <c r="AJ2924" s="159"/>
      <c r="AK2924" s="159"/>
      <c r="AL2924" s="159"/>
      <c r="AM2924" s="159"/>
      <c r="AN2924" s="159"/>
      <c r="AO2924" s="159"/>
      <c r="AP2924" s="159"/>
      <c r="AQ2924" s="159"/>
      <c r="AR2924" s="159"/>
      <c r="AS2924" s="503"/>
      <c r="AT2924" s="159"/>
      <c r="AU2924" s="159"/>
      <c r="AV2924" s="159"/>
      <c r="AW2924" s="570"/>
      <c r="AX2924" s="570"/>
      <c r="AY2924" s="570"/>
      <c r="AZ2924" s="159"/>
      <c r="BA2924" s="159"/>
      <c r="BB2924" s="159"/>
      <c r="BC2924" s="159"/>
      <c r="BD2924" s="159"/>
      <c r="BE2924" s="159"/>
      <c r="BF2924" s="474"/>
    </row>
    <row r="2925" spans="1:84">
      <c r="A2925" s="149"/>
      <c r="B2925" s="151" t="s">
        <v>281</v>
      </c>
      <c r="C2925" s="151"/>
      <c r="D2925" s="151"/>
      <c r="E2925" s="375" t="s">
        <v>20</v>
      </c>
      <c r="F2925" s="592"/>
      <c r="G2925" s="159"/>
      <c r="H2925" s="159"/>
      <c r="I2925" s="159"/>
      <c r="J2925" s="159"/>
      <c r="K2925" s="159"/>
      <c r="L2925" s="159"/>
      <c r="M2925" s="159"/>
      <c r="N2925" s="159"/>
      <c r="O2925" s="159"/>
      <c r="P2925" s="159"/>
      <c r="Q2925" s="159"/>
      <c r="R2925" s="159"/>
      <c r="S2925" s="503"/>
      <c r="T2925" s="159"/>
      <c r="U2925" s="159"/>
      <c r="V2925" s="159"/>
      <c r="W2925" s="159"/>
      <c r="X2925" s="159"/>
      <c r="Y2925" s="159"/>
      <c r="Z2925" s="159"/>
      <c r="AA2925" s="159"/>
      <c r="AB2925" s="159"/>
      <c r="AC2925" s="159"/>
      <c r="AD2925" s="159"/>
      <c r="AE2925" s="159"/>
      <c r="AF2925" s="503"/>
      <c r="AG2925" s="159"/>
      <c r="AH2925" s="159"/>
      <c r="AI2925" s="159"/>
      <c r="AJ2925" s="159"/>
      <c r="AK2925" s="159"/>
      <c r="AL2925" s="159"/>
      <c r="AM2925" s="159"/>
      <c r="AN2925" s="159"/>
      <c r="AO2925" s="159"/>
      <c r="AP2925" s="159"/>
      <c r="AQ2925" s="159"/>
      <c r="AR2925" s="159"/>
      <c r="AS2925" s="503"/>
      <c r="AT2925" s="159"/>
      <c r="AU2925" s="159"/>
      <c r="AV2925" s="159"/>
      <c r="AW2925" s="570"/>
      <c r="AX2925" s="570"/>
      <c r="AY2925" s="570"/>
      <c r="AZ2925" s="159"/>
      <c r="BA2925" s="159"/>
      <c r="BB2925" s="159"/>
      <c r="BC2925" s="159"/>
      <c r="BD2925" s="159"/>
      <c r="BE2925" s="159"/>
      <c r="BF2925" s="474"/>
    </row>
    <row r="2926" spans="1:84" s="430" customFormat="1">
      <c r="A2926" s="424"/>
      <c r="B2926" s="424"/>
      <c r="C2926" s="425"/>
      <c r="D2926" s="425"/>
      <c r="E2926" s="431" t="s">
        <v>77</v>
      </c>
      <c r="F2926" s="592">
        <v>30</v>
      </c>
      <c r="G2926" s="159"/>
      <c r="H2926" s="159"/>
      <c r="I2926" s="275">
        <f t="shared" ref="I2926:I2927" si="15075">SUM(G2926:H2926)</f>
        <v>0</v>
      </c>
      <c r="J2926" s="159"/>
      <c r="K2926" s="159"/>
      <c r="L2926" s="275">
        <f t="shared" ref="L2926:L2927" si="15076">SUM(J2926:K2926)</f>
        <v>0</v>
      </c>
      <c r="M2926" s="159"/>
      <c r="N2926" s="159"/>
      <c r="O2926" s="275">
        <f t="shared" ref="O2926:O2927" si="15077">SUM(M2926:N2926)</f>
        <v>0</v>
      </c>
      <c r="P2926" s="159"/>
      <c r="Q2926" s="159"/>
      <c r="R2926" s="275">
        <f t="shared" ref="R2926:R2927" si="15078">SUM(P2926:Q2926)</f>
        <v>0</v>
      </c>
      <c r="S2926" s="500"/>
      <c r="T2926" s="275"/>
      <c r="U2926" s="275"/>
      <c r="V2926" s="275">
        <f t="shared" ref="V2926:V2927" si="15079">SUM(T2926:U2926)</f>
        <v>0</v>
      </c>
      <c r="W2926" s="275"/>
      <c r="X2926" s="275"/>
      <c r="Y2926" s="275">
        <f t="shared" ref="Y2926:Y2927" si="15080">SUM(W2926:X2926)</f>
        <v>0</v>
      </c>
      <c r="Z2926" s="275"/>
      <c r="AA2926" s="275"/>
      <c r="AB2926" s="275">
        <f t="shared" ref="AB2926:AB2927" si="15081">SUM(Z2926:AA2926)</f>
        <v>0</v>
      </c>
      <c r="AC2926" s="275"/>
      <c r="AD2926" s="275"/>
      <c r="AE2926" s="275">
        <f t="shared" ref="AE2926:AE2927" si="15082">SUM(AC2926:AD2926)</f>
        <v>0</v>
      </c>
      <c r="AF2926" s="500"/>
      <c r="AG2926" s="275"/>
      <c r="AH2926" s="275"/>
      <c r="AI2926" s="275">
        <f t="shared" ref="AI2926:AI2927" si="15083">SUM(AG2926:AH2926)</f>
        <v>0</v>
      </c>
      <c r="AJ2926" s="275"/>
      <c r="AK2926" s="275"/>
      <c r="AL2926" s="275">
        <f t="shared" ref="AL2926:AL2927" si="15084">SUM(AJ2926:AK2926)</f>
        <v>0</v>
      </c>
      <c r="AM2926" s="275"/>
      <c r="AN2926" s="275"/>
      <c r="AO2926" s="275">
        <f t="shared" ref="AO2926:AO2927" si="15085">SUM(AM2926:AN2926)</f>
        <v>0</v>
      </c>
      <c r="AP2926" s="275"/>
      <c r="AQ2926" s="275"/>
      <c r="AR2926" s="275">
        <f t="shared" ref="AR2926:AR2927" si="15086">SUM(AP2926:AQ2926)</f>
        <v>0</v>
      </c>
      <c r="AS2926" s="500"/>
      <c r="AT2926" s="275"/>
      <c r="AU2926" s="275"/>
      <c r="AV2926" s="275">
        <f>SUM(AT2926:AU2926)</f>
        <v>0</v>
      </c>
      <c r="AW2926" s="567">
        <f t="shared" ref="AW2926:AW2927" si="15087">SUM(G2926,J2926,M2926,P2926,T2926,W2926,Z2926,AC2926,AG2926,AJ2926,AM2926,AP2926,AT2926)</f>
        <v>0</v>
      </c>
      <c r="AX2926" s="567">
        <f t="shared" ref="AX2926:AX2927" si="15088">SUM(H2926,K2926,N2926,Q2926,U2926,X2926,AA2926,AD2926,AH2926,AK2926,AN2926,AQ2926,AU2926)</f>
        <v>0</v>
      </c>
      <c r="AY2926" s="567">
        <f t="shared" ref="AY2926:AY2927" si="15089">SUM(I2926,L2926,O2926,R2926,V2926,Y2926,AB2926,AE2926,AI2926,AL2926,AO2926,AR2926,AV2926)</f>
        <v>0</v>
      </c>
      <c r="AZ2926" s="159"/>
      <c r="BA2926" s="159"/>
      <c r="BB2926" s="275">
        <f t="shared" ref="BB2926:BB2927" si="15090">SUM(AZ2926:BA2926)</f>
        <v>0</v>
      </c>
      <c r="BC2926" s="275"/>
      <c r="BD2926" s="275"/>
      <c r="BE2926" s="275">
        <f t="shared" ref="BE2926:BE2927" si="15091">SUM(BC2926:BD2926)</f>
        <v>0</v>
      </c>
      <c r="BF2926" s="521"/>
      <c r="BG2926" s="605">
        <f>SUM(F2926,S2926,AF2926,AS2926)</f>
        <v>30</v>
      </c>
      <c r="BH2926" s="533">
        <f>SUM(G2926,T2926,AG2926)</f>
        <v>0</v>
      </c>
      <c r="BI2926" s="533">
        <f t="shared" ref="BI2926:BI2927" si="15092">SUM(H2926,U2926,AH2926)</f>
        <v>0</v>
      </c>
      <c r="BJ2926" s="533">
        <f t="shared" ref="BJ2926:BJ2927" si="15093">SUM(I2926,V2926,AI2926)</f>
        <v>0</v>
      </c>
      <c r="BK2926" s="533">
        <f t="shared" ref="BK2926:BK2927" si="15094">SUM(J2926,W2926,AJ2926)</f>
        <v>0</v>
      </c>
      <c r="BL2926" s="533">
        <f t="shared" ref="BL2926:BL2927" si="15095">SUM(K2926,X2926,AK2926)</f>
        <v>0</v>
      </c>
      <c r="BM2926" s="533">
        <f t="shared" ref="BM2926:BM2927" si="15096">SUM(L2926,Y2926,AL2926)</f>
        <v>0</v>
      </c>
      <c r="BN2926" s="533">
        <f>SUM(M2926,Z2926,AM2926)</f>
        <v>0</v>
      </c>
      <c r="BO2926" s="533">
        <f t="shared" ref="BO2926:BO2927" si="15097">SUM(N2926,AA2926,AN2926)</f>
        <v>0</v>
      </c>
      <c r="BP2926" s="533">
        <f t="shared" ref="BP2926:BP2927" si="15098">SUM(O2926,AB2926,AO2926)</f>
        <v>0</v>
      </c>
      <c r="BQ2926" s="533">
        <f t="shared" ref="BQ2926:BQ2927" si="15099">SUM(P2926,AC2926,AP2926)</f>
        <v>0</v>
      </c>
      <c r="BR2926" s="533">
        <f t="shared" ref="BR2926:BR2927" si="15100">SUM(Q2926,AD2926,AQ2926)</f>
        <v>0</v>
      </c>
      <c r="BS2926" s="533">
        <f t="shared" ref="BS2926:BS2927" si="15101">SUM(R2926,AE2926,AR2926)</f>
        <v>0</v>
      </c>
      <c r="BT2926" s="533">
        <f>AT2926</f>
        <v>0</v>
      </c>
      <c r="BU2926" s="533">
        <f t="shared" ref="BU2926:BU2927" si="15102">AU2926</f>
        <v>0</v>
      </c>
      <c r="BV2926" s="533">
        <f t="shared" ref="BV2926:BV2927" si="15103">AV2926</f>
        <v>0</v>
      </c>
      <c r="BW2926" s="536">
        <f>SUM(BH2926,BK2926,BN2926,BQ2926,BT2926)</f>
        <v>0</v>
      </c>
      <c r="BX2926" s="536">
        <f t="shared" ref="BX2926:BX2927" si="15104">SUM(BI2926,BL2926,BO2926,BR2926,BU2926)</f>
        <v>0</v>
      </c>
      <c r="BY2926" s="536">
        <f t="shared" ref="BY2926:BY2927" si="15105">SUM(BJ2926,BM2926,BP2926,BS2926,BV2926)</f>
        <v>0</v>
      </c>
      <c r="BZ2926" t="s">
        <v>74</v>
      </c>
      <c r="CA2926" s="553">
        <f>AZ2926</f>
        <v>0</v>
      </c>
      <c r="CB2926" s="553">
        <f t="shared" ref="CB2926:CB2927" si="15106">BA2926</f>
        <v>0</v>
      </c>
      <c r="CC2926" s="553">
        <f t="shared" ref="CC2926:CC2927" si="15107">BB2926</f>
        <v>0</v>
      </c>
      <c r="CD2926" s="553">
        <f>BC2926</f>
        <v>0</v>
      </c>
      <c r="CE2926" s="553">
        <f t="shared" ref="CE2926:CE2927" si="15108">BD2926</f>
        <v>0</v>
      </c>
      <c r="CF2926" s="553">
        <f t="shared" ref="CF2926:CF2927" si="15109">BE2926</f>
        <v>0</v>
      </c>
    </row>
    <row r="2927" spans="1:84">
      <c r="A2927" s="149"/>
      <c r="B2927" s="149"/>
      <c r="C2927" s="151"/>
      <c r="D2927" s="151"/>
      <c r="E2927" s="288" t="s">
        <v>78</v>
      </c>
      <c r="F2927" s="592">
        <v>30</v>
      </c>
      <c r="G2927" s="159"/>
      <c r="H2927" s="159"/>
      <c r="I2927" s="275">
        <f t="shared" si="15075"/>
        <v>0</v>
      </c>
      <c r="J2927" s="159"/>
      <c r="K2927" s="159"/>
      <c r="L2927" s="275">
        <f t="shared" si="15076"/>
        <v>0</v>
      </c>
      <c r="M2927" s="159"/>
      <c r="N2927" s="159"/>
      <c r="O2927" s="275">
        <f t="shared" si="15077"/>
        <v>0</v>
      </c>
      <c r="P2927" s="159"/>
      <c r="Q2927" s="159"/>
      <c r="R2927" s="275">
        <f t="shared" si="15078"/>
        <v>0</v>
      </c>
      <c r="S2927" s="500"/>
      <c r="T2927" s="275"/>
      <c r="U2927" s="275"/>
      <c r="V2927" s="275">
        <f t="shared" si="15079"/>
        <v>0</v>
      </c>
      <c r="W2927" s="275"/>
      <c r="X2927" s="275"/>
      <c r="Y2927" s="275">
        <f t="shared" si="15080"/>
        <v>0</v>
      </c>
      <c r="Z2927" s="275"/>
      <c r="AA2927" s="275"/>
      <c r="AB2927" s="275">
        <f t="shared" si="15081"/>
        <v>0</v>
      </c>
      <c r="AC2927" s="275"/>
      <c r="AD2927" s="275"/>
      <c r="AE2927" s="275">
        <f t="shared" si="15082"/>
        <v>0</v>
      </c>
      <c r="AF2927" s="500"/>
      <c r="AG2927" s="275"/>
      <c r="AH2927" s="275"/>
      <c r="AI2927" s="275">
        <f t="shared" si="15083"/>
        <v>0</v>
      </c>
      <c r="AJ2927" s="275"/>
      <c r="AK2927" s="275"/>
      <c r="AL2927" s="275">
        <f t="shared" si="15084"/>
        <v>0</v>
      </c>
      <c r="AM2927" s="275"/>
      <c r="AN2927" s="275"/>
      <c r="AO2927" s="275">
        <f t="shared" si="15085"/>
        <v>0</v>
      </c>
      <c r="AP2927" s="275"/>
      <c r="AQ2927" s="275"/>
      <c r="AR2927" s="275">
        <f t="shared" si="15086"/>
        <v>0</v>
      </c>
      <c r="AS2927" s="500"/>
      <c r="AT2927" s="275"/>
      <c r="AU2927" s="275"/>
      <c r="AV2927" s="275">
        <f>SUM(AT2927:AU2927)</f>
        <v>0</v>
      </c>
      <c r="AW2927" s="567">
        <f t="shared" si="15087"/>
        <v>0</v>
      </c>
      <c r="AX2927" s="567">
        <f t="shared" si="15088"/>
        <v>0</v>
      </c>
      <c r="AY2927" s="567">
        <f t="shared" si="15089"/>
        <v>0</v>
      </c>
      <c r="AZ2927" s="159"/>
      <c r="BA2927" s="159"/>
      <c r="BB2927" s="275">
        <f t="shared" si="15090"/>
        <v>0</v>
      </c>
      <c r="BC2927" s="275"/>
      <c r="BD2927" s="275"/>
      <c r="BE2927" s="275">
        <f t="shared" si="15091"/>
        <v>0</v>
      </c>
      <c r="BF2927" s="521"/>
      <c r="BG2927" s="605">
        <f>SUM(F2927,S2927,AF2927,AS2927)</f>
        <v>30</v>
      </c>
      <c r="BH2927" s="533">
        <f>SUM(G2927,T2927,AG2927)</f>
        <v>0</v>
      </c>
      <c r="BI2927" s="533">
        <f t="shared" si="15092"/>
        <v>0</v>
      </c>
      <c r="BJ2927" s="533">
        <f t="shared" si="15093"/>
        <v>0</v>
      </c>
      <c r="BK2927" s="533">
        <f t="shared" si="15094"/>
        <v>0</v>
      </c>
      <c r="BL2927" s="533">
        <f t="shared" si="15095"/>
        <v>0</v>
      </c>
      <c r="BM2927" s="533">
        <f t="shared" si="15096"/>
        <v>0</v>
      </c>
      <c r="BN2927" s="533">
        <f>SUM(M2927,Z2927,AM2927)</f>
        <v>0</v>
      </c>
      <c r="BO2927" s="533">
        <f t="shared" si="15097"/>
        <v>0</v>
      </c>
      <c r="BP2927" s="533">
        <f t="shared" si="15098"/>
        <v>0</v>
      </c>
      <c r="BQ2927" s="533">
        <f t="shared" si="15099"/>
        <v>0</v>
      </c>
      <c r="BR2927" s="533">
        <f t="shared" si="15100"/>
        <v>0</v>
      </c>
      <c r="BS2927" s="533">
        <f t="shared" si="15101"/>
        <v>0</v>
      </c>
      <c r="BT2927" s="533">
        <f>AT2927</f>
        <v>0</v>
      </c>
      <c r="BU2927" s="533">
        <f t="shared" si="15102"/>
        <v>0</v>
      </c>
      <c r="BV2927" s="533">
        <f t="shared" si="15103"/>
        <v>0</v>
      </c>
      <c r="BW2927" s="536">
        <f>SUM(BH2927,BK2927,BN2927,BQ2927,BT2927)</f>
        <v>0</v>
      </c>
      <c r="BX2927" s="536">
        <f t="shared" si="15104"/>
        <v>0</v>
      </c>
      <c r="BY2927" s="536">
        <f t="shared" si="15105"/>
        <v>0</v>
      </c>
      <c r="BZ2927" t="s">
        <v>74</v>
      </c>
      <c r="CA2927" s="553">
        <f>AZ2927</f>
        <v>0</v>
      </c>
      <c r="CB2927" s="553">
        <f t="shared" si="15106"/>
        <v>0</v>
      </c>
      <c r="CC2927" s="553">
        <f t="shared" si="15107"/>
        <v>0</v>
      </c>
      <c r="CD2927" s="553">
        <f>BC2927</f>
        <v>0</v>
      </c>
      <c r="CE2927" s="553">
        <f t="shared" si="15108"/>
        <v>0</v>
      </c>
      <c r="CF2927" s="553">
        <f t="shared" si="15109"/>
        <v>0</v>
      </c>
    </row>
    <row r="2928" spans="1:84">
      <c r="A2928" s="149"/>
      <c r="B2928" s="149"/>
      <c r="C2928" s="151"/>
      <c r="D2928" s="151"/>
      <c r="E2928" s="288"/>
      <c r="F2928" s="591"/>
      <c r="G2928" s="159"/>
      <c r="H2928" s="159"/>
      <c r="I2928" s="159"/>
      <c r="J2928" s="159"/>
      <c r="K2928" s="159"/>
      <c r="L2928" s="159"/>
      <c r="M2928" s="159"/>
      <c r="N2928" s="159"/>
      <c r="O2928" s="159"/>
      <c r="P2928" s="159"/>
      <c r="Q2928" s="159"/>
      <c r="R2928" s="159"/>
      <c r="S2928" s="503"/>
      <c r="T2928" s="159"/>
      <c r="U2928" s="159"/>
      <c r="V2928" s="159"/>
      <c r="W2928" s="159"/>
      <c r="X2928" s="159"/>
      <c r="Y2928" s="159"/>
      <c r="Z2928" s="159"/>
      <c r="AA2928" s="159"/>
      <c r="AB2928" s="159"/>
      <c r="AC2928" s="159"/>
      <c r="AD2928" s="159"/>
      <c r="AE2928" s="159"/>
      <c r="AF2928" s="503"/>
      <c r="AG2928" s="159"/>
      <c r="AH2928" s="159"/>
      <c r="AI2928" s="159"/>
      <c r="AJ2928" s="159"/>
      <c r="AK2928" s="159"/>
      <c r="AL2928" s="159"/>
      <c r="AM2928" s="159"/>
      <c r="AN2928" s="159"/>
      <c r="AO2928" s="159"/>
      <c r="AP2928" s="159"/>
      <c r="AQ2928" s="159"/>
      <c r="AR2928" s="159"/>
      <c r="AS2928" s="503"/>
      <c r="AT2928" s="159"/>
      <c r="AU2928" s="159"/>
      <c r="AV2928" s="159"/>
      <c r="AW2928" s="570"/>
      <c r="AX2928" s="570"/>
      <c r="AY2928" s="570"/>
      <c r="AZ2928" s="159"/>
      <c r="BA2928" s="159"/>
      <c r="BB2928" s="159"/>
      <c r="BC2928" s="159"/>
      <c r="BD2928" s="159"/>
      <c r="BE2928" s="159"/>
      <c r="BF2928" s="474"/>
    </row>
    <row r="2929" spans="1:84">
      <c r="A2929" s="149"/>
      <c r="B2929" s="149"/>
      <c r="C2929" s="151"/>
      <c r="D2929" s="151"/>
      <c r="E2929" s="288"/>
      <c r="F2929" s="591"/>
      <c r="G2929" s="159"/>
      <c r="H2929" s="159"/>
      <c r="I2929" s="159"/>
      <c r="J2929" s="159"/>
      <c r="K2929" s="159"/>
      <c r="L2929" s="159"/>
      <c r="M2929" s="159"/>
      <c r="N2929" s="159"/>
      <c r="O2929" s="159"/>
      <c r="P2929" s="159"/>
      <c r="Q2929" s="159"/>
      <c r="R2929" s="159"/>
      <c r="S2929" s="503"/>
      <c r="T2929" s="159"/>
      <c r="U2929" s="159"/>
      <c r="V2929" s="159"/>
      <c r="W2929" s="159"/>
      <c r="X2929" s="159"/>
      <c r="Y2929" s="159"/>
      <c r="Z2929" s="159"/>
      <c r="AA2929" s="159"/>
      <c r="AB2929" s="159"/>
      <c r="AC2929" s="159"/>
      <c r="AD2929" s="159"/>
      <c r="AE2929" s="159"/>
      <c r="AF2929" s="503"/>
      <c r="AG2929" s="159"/>
      <c r="AH2929" s="159"/>
      <c r="AI2929" s="159"/>
      <c r="AJ2929" s="159"/>
      <c r="AK2929" s="159"/>
      <c r="AL2929" s="159"/>
      <c r="AM2929" s="159"/>
      <c r="AN2929" s="159"/>
      <c r="AO2929" s="159"/>
      <c r="AP2929" s="159"/>
      <c r="AQ2929" s="159"/>
      <c r="AR2929" s="159"/>
      <c r="AS2929" s="503"/>
      <c r="AT2929" s="159"/>
      <c r="AU2929" s="159"/>
      <c r="AV2929" s="159"/>
      <c r="AW2929" s="570"/>
      <c r="AX2929" s="570"/>
      <c r="AY2929" s="570"/>
      <c r="AZ2929" s="159"/>
      <c r="BA2929" s="159"/>
      <c r="BB2929" s="159"/>
      <c r="BC2929" s="159"/>
      <c r="BD2929" s="159"/>
      <c r="BE2929" s="159"/>
      <c r="BF2929" s="474"/>
    </row>
    <row r="2930" spans="1:84">
      <c r="A2930" s="149"/>
      <c r="B2930" s="151" t="s">
        <v>519</v>
      </c>
      <c r="C2930" s="151"/>
      <c r="D2930" s="151"/>
      <c r="E2930" s="375" t="s">
        <v>21</v>
      </c>
      <c r="F2930" s="592"/>
      <c r="G2930" s="159"/>
      <c r="H2930" s="159"/>
      <c r="I2930" s="159"/>
      <c r="J2930" s="159"/>
      <c r="K2930" s="159"/>
      <c r="L2930" s="159"/>
      <c r="M2930" s="159"/>
      <c r="N2930" s="159"/>
      <c r="O2930" s="159"/>
      <c r="P2930" s="159"/>
      <c r="Q2930" s="159"/>
      <c r="R2930" s="159"/>
      <c r="S2930" s="503"/>
      <c r="T2930" s="159"/>
      <c r="U2930" s="159"/>
      <c r="V2930" s="159"/>
      <c r="W2930" s="159"/>
      <c r="X2930" s="159"/>
      <c r="Y2930" s="159"/>
      <c r="Z2930" s="159"/>
      <c r="AA2930" s="159"/>
      <c r="AB2930" s="159"/>
      <c r="AC2930" s="159"/>
      <c r="AD2930" s="159"/>
      <c r="AE2930" s="159"/>
      <c r="AF2930" s="503"/>
      <c r="AG2930" s="159"/>
      <c r="AH2930" s="159"/>
      <c r="AI2930" s="159"/>
      <c r="AJ2930" s="159"/>
      <c r="AK2930" s="159"/>
      <c r="AL2930" s="159"/>
      <c r="AM2930" s="159"/>
      <c r="AN2930" s="159"/>
      <c r="AO2930" s="159"/>
      <c r="AP2930" s="159"/>
      <c r="AQ2930" s="159"/>
      <c r="AR2930" s="159"/>
      <c r="AS2930" s="503"/>
      <c r="AT2930" s="159"/>
      <c r="AU2930" s="159"/>
      <c r="AV2930" s="159"/>
      <c r="AW2930" s="570"/>
      <c r="AX2930" s="570"/>
      <c r="AY2930" s="570"/>
      <c r="AZ2930" s="159"/>
      <c r="BA2930" s="159"/>
      <c r="BB2930" s="159"/>
      <c r="BC2930" s="159"/>
      <c r="BD2930" s="159"/>
      <c r="BE2930" s="159"/>
      <c r="BF2930" s="474"/>
    </row>
    <row r="2931" spans="1:84">
      <c r="A2931" s="149"/>
      <c r="B2931" s="149"/>
      <c r="C2931" s="151"/>
      <c r="D2931" s="151"/>
      <c r="E2931" s="288" t="s">
        <v>77</v>
      </c>
      <c r="F2931" s="592">
        <v>30</v>
      </c>
      <c r="G2931" s="159"/>
      <c r="H2931" s="159"/>
      <c r="I2931" s="275">
        <f t="shared" ref="I2931:I2932" si="15110">SUM(G2931:H2931)</f>
        <v>0</v>
      </c>
      <c r="J2931" s="159"/>
      <c r="K2931" s="159"/>
      <c r="L2931" s="275">
        <f t="shared" ref="L2931:L2932" si="15111">SUM(J2931:K2931)</f>
        <v>0</v>
      </c>
      <c r="M2931" s="159"/>
      <c r="N2931" s="159"/>
      <c r="O2931" s="275">
        <f t="shared" ref="O2931:O2932" si="15112">SUM(M2931:N2931)</f>
        <v>0</v>
      </c>
      <c r="P2931" s="159"/>
      <c r="Q2931" s="159"/>
      <c r="R2931" s="275">
        <f t="shared" ref="R2931:R2932" si="15113">SUM(P2931:Q2931)</f>
        <v>0</v>
      </c>
      <c r="S2931" s="500"/>
      <c r="T2931" s="275"/>
      <c r="U2931" s="275"/>
      <c r="V2931" s="275">
        <f t="shared" ref="V2931:V2932" si="15114">SUM(T2931:U2931)</f>
        <v>0</v>
      </c>
      <c r="W2931" s="275"/>
      <c r="X2931" s="275"/>
      <c r="Y2931" s="275">
        <f t="shared" ref="Y2931:Y2932" si="15115">SUM(W2931:X2931)</f>
        <v>0</v>
      </c>
      <c r="Z2931" s="275"/>
      <c r="AA2931" s="275"/>
      <c r="AB2931" s="275">
        <f t="shared" ref="AB2931:AB2932" si="15116">SUM(Z2931:AA2931)</f>
        <v>0</v>
      </c>
      <c r="AC2931" s="275"/>
      <c r="AD2931" s="275"/>
      <c r="AE2931" s="275">
        <f t="shared" ref="AE2931:AE2932" si="15117">SUM(AC2931:AD2931)</f>
        <v>0</v>
      </c>
      <c r="AF2931" s="500"/>
      <c r="AG2931" s="275"/>
      <c r="AH2931" s="275"/>
      <c r="AI2931" s="275">
        <f t="shared" ref="AI2931:AI2932" si="15118">SUM(AG2931:AH2931)</f>
        <v>0</v>
      </c>
      <c r="AJ2931" s="275"/>
      <c r="AK2931" s="275"/>
      <c r="AL2931" s="275">
        <f t="shared" ref="AL2931:AL2932" si="15119">SUM(AJ2931:AK2931)</f>
        <v>0</v>
      </c>
      <c r="AM2931" s="275"/>
      <c r="AN2931" s="275"/>
      <c r="AO2931" s="275">
        <f t="shared" ref="AO2931:AO2932" si="15120">SUM(AM2931:AN2931)</f>
        <v>0</v>
      </c>
      <c r="AP2931" s="275"/>
      <c r="AQ2931" s="275"/>
      <c r="AR2931" s="275">
        <f t="shared" ref="AR2931:AR2932" si="15121">SUM(AP2931:AQ2931)</f>
        <v>0</v>
      </c>
      <c r="AS2931" s="500"/>
      <c r="AT2931" s="275"/>
      <c r="AU2931" s="275"/>
      <c r="AV2931" s="275">
        <f>SUM(AT2931:AU2931)</f>
        <v>0</v>
      </c>
      <c r="AW2931" s="567">
        <f t="shared" ref="AW2931:AW2932" si="15122">SUM(G2931,J2931,M2931,P2931,T2931,W2931,Z2931,AC2931,AG2931,AJ2931,AM2931,AP2931,AT2931)</f>
        <v>0</v>
      </c>
      <c r="AX2931" s="567">
        <f t="shared" ref="AX2931:AX2932" si="15123">SUM(H2931,K2931,N2931,Q2931,U2931,X2931,AA2931,AD2931,AH2931,AK2931,AN2931,AQ2931,AU2931)</f>
        <v>0</v>
      </c>
      <c r="AY2931" s="567">
        <f t="shared" ref="AY2931:AY2932" si="15124">SUM(I2931,L2931,O2931,R2931,V2931,Y2931,AB2931,AE2931,AI2931,AL2931,AO2931,AR2931,AV2931)</f>
        <v>0</v>
      </c>
      <c r="AZ2931" s="159"/>
      <c r="BA2931" s="159"/>
      <c r="BB2931" s="275">
        <f t="shared" ref="BB2931:BB2932" si="15125">SUM(AZ2931:BA2931)</f>
        <v>0</v>
      </c>
      <c r="BC2931" s="275"/>
      <c r="BD2931" s="275"/>
      <c r="BE2931" s="275">
        <f t="shared" ref="BE2931:BE2932" si="15126">SUM(BC2931:BD2931)</f>
        <v>0</v>
      </c>
      <c r="BF2931" s="521"/>
      <c r="BG2931" s="605">
        <f>SUM(F2931,S2931,AF2931,AS2931)</f>
        <v>30</v>
      </c>
      <c r="BH2931" s="533">
        <f>SUM(G2931,T2931,AG2931)</f>
        <v>0</v>
      </c>
      <c r="BI2931" s="533">
        <f t="shared" ref="BI2931:BI2932" si="15127">SUM(H2931,U2931,AH2931)</f>
        <v>0</v>
      </c>
      <c r="BJ2931" s="533">
        <f t="shared" ref="BJ2931:BJ2932" si="15128">SUM(I2931,V2931,AI2931)</f>
        <v>0</v>
      </c>
      <c r="BK2931" s="533">
        <f t="shared" ref="BK2931:BK2932" si="15129">SUM(J2931,W2931,AJ2931)</f>
        <v>0</v>
      </c>
      <c r="BL2931" s="533">
        <f t="shared" ref="BL2931:BL2932" si="15130">SUM(K2931,X2931,AK2931)</f>
        <v>0</v>
      </c>
      <c r="BM2931" s="533">
        <f t="shared" ref="BM2931:BM2932" si="15131">SUM(L2931,Y2931,AL2931)</f>
        <v>0</v>
      </c>
      <c r="BN2931" s="533">
        <f>SUM(M2931,Z2931,AM2931)</f>
        <v>0</v>
      </c>
      <c r="BO2931" s="533">
        <f t="shared" ref="BO2931:BO2932" si="15132">SUM(N2931,AA2931,AN2931)</f>
        <v>0</v>
      </c>
      <c r="BP2931" s="533">
        <f t="shared" ref="BP2931:BP2932" si="15133">SUM(O2931,AB2931,AO2931)</f>
        <v>0</v>
      </c>
      <c r="BQ2931" s="533">
        <f t="shared" ref="BQ2931:BQ2932" si="15134">SUM(P2931,AC2931,AP2931)</f>
        <v>0</v>
      </c>
      <c r="BR2931" s="533">
        <f t="shared" ref="BR2931:BR2932" si="15135">SUM(Q2931,AD2931,AQ2931)</f>
        <v>0</v>
      </c>
      <c r="BS2931" s="533">
        <f t="shared" ref="BS2931:BS2932" si="15136">SUM(R2931,AE2931,AR2931)</f>
        <v>0</v>
      </c>
      <c r="BT2931" s="533">
        <f>AT2931</f>
        <v>0</v>
      </c>
      <c r="BU2931" s="533">
        <f t="shared" ref="BU2931:BU2932" si="15137">AU2931</f>
        <v>0</v>
      </c>
      <c r="BV2931" s="533">
        <f t="shared" ref="BV2931:BV2932" si="15138">AV2931</f>
        <v>0</v>
      </c>
      <c r="BW2931" s="536">
        <f>SUM(BH2931,BK2931,BN2931,BQ2931,BT2931)</f>
        <v>0</v>
      </c>
      <c r="BX2931" s="536">
        <f t="shared" ref="BX2931:BX2932" si="15139">SUM(BI2931,BL2931,BO2931,BR2931,BU2931)</f>
        <v>0</v>
      </c>
      <c r="BY2931" s="536">
        <f t="shared" ref="BY2931:BY2932" si="15140">SUM(BJ2931,BM2931,BP2931,BS2931,BV2931)</f>
        <v>0</v>
      </c>
      <c r="BZ2931" t="s">
        <v>74</v>
      </c>
      <c r="CA2931" s="553">
        <f>AZ2931</f>
        <v>0</v>
      </c>
      <c r="CB2931" s="553">
        <f t="shared" ref="CB2931:CB2932" si="15141">BA2931</f>
        <v>0</v>
      </c>
      <c r="CC2931" s="553">
        <f t="shared" ref="CC2931:CC2932" si="15142">BB2931</f>
        <v>0</v>
      </c>
      <c r="CD2931" s="553">
        <f>BC2931</f>
        <v>0</v>
      </c>
      <c r="CE2931" s="553">
        <f t="shared" ref="CE2931:CE2932" si="15143">BD2931</f>
        <v>0</v>
      </c>
      <c r="CF2931" s="553">
        <f t="shared" ref="CF2931:CF2932" si="15144">BE2931</f>
        <v>0</v>
      </c>
    </row>
    <row r="2932" spans="1:84">
      <c r="A2932" s="149"/>
      <c r="B2932" s="149"/>
      <c r="C2932" s="151"/>
      <c r="D2932" s="151"/>
      <c r="E2932" s="288" t="s">
        <v>78</v>
      </c>
      <c r="F2932" s="592">
        <v>30</v>
      </c>
      <c r="G2932" s="159"/>
      <c r="H2932" s="159"/>
      <c r="I2932" s="275">
        <f t="shared" si="15110"/>
        <v>0</v>
      </c>
      <c r="J2932" s="159"/>
      <c r="K2932" s="159"/>
      <c r="L2932" s="275">
        <f t="shared" si="15111"/>
        <v>0</v>
      </c>
      <c r="M2932" s="159"/>
      <c r="N2932" s="159"/>
      <c r="O2932" s="275">
        <f t="shared" si="15112"/>
        <v>0</v>
      </c>
      <c r="P2932" s="159"/>
      <c r="Q2932" s="159"/>
      <c r="R2932" s="275">
        <f t="shared" si="15113"/>
        <v>0</v>
      </c>
      <c r="S2932" s="500"/>
      <c r="T2932" s="275"/>
      <c r="U2932" s="275"/>
      <c r="V2932" s="275">
        <f t="shared" si="15114"/>
        <v>0</v>
      </c>
      <c r="W2932" s="275"/>
      <c r="X2932" s="275"/>
      <c r="Y2932" s="275">
        <f t="shared" si="15115"/>
        <v>0</v>
      </c>
      <c r="Z2932" s="275"/>
      <c r="AA2932" s="275"/>
      <c r="AB2932" s="275">
        <f t="shared" si="15116"/>
        <v>0</v>
      </c>
      <c r="AC2932" s="275"/>
      <c r="AD2932" s="275"/>
      <c r="AE2932" s="275">
        <f t="shared" si="15117"/>
        <v>0</v>
      </c>
      <c r="AF2932" s="500"/>
      <c r="AG2932" s="275"/>
      <c r="AH2932" s="275"/>
      <c r="AI2932" s="275">
        <f t="shared" si="15118"/>
        <v>0</v>
      </c>
      <c r="AJ2932" s="275"/>
      <c r="AK2932" s="275"/>
      <c r="AL2932" s="275">
        <f t="shared" si="15119"/>
        <v>0</v>
      </c>
      <c r="AM2932" s="275"/>
      <c r="AN2932" s="275"/>
      <c r="AO2932" s="275">
        <f t="shared" si="15120"/>
        <v>0</v>
      </c>
      <c r="AP2932" s="275"/>
      <c r="AQ2932" s="275"/>
      <c r="AR2932" s="275">
        <f t="shared" si="15121"/>
        <v>0</v>
      </c>
      <c r="AS2932" s="500"/>
      <c r="AT2932" s="275"/>
      <c r="AU2932" s="275"/>
      <c r="AV2932" s="275">
        <f>SUM(AT2932:AU2932)</f>
        <v>0</v>
      </c>
      <c r="AW2932" s="567">
        <f t="shared" si="15122"/>
        <v>0</v>
      </c>
      <c r="AX2932" s="567">
        <f t="shared" si="15123"/>
        <v>0</v>
      </c>
      <c r="AY2932" s="567">
        <f t="shared" si="15124"/>
        <v>0</v>
      </c>
      <c r="AZ2932" s="159"/>
      <c r="BA2932" s="159"/>
      <c r="BB2932" s="275">
        <f t="shared" si="15125"/>
        <v>0</v>
      </c>
      <c r="BC2932" s="275"/>
      <c r="BD2932" s="275"/>
      <c r="BE2932" s="275">
        <f t="shared" si="15126"/>
        <v>0</v>
      </c>
      <c r="BF2932" s="521"/>
      <c r="BG2932" s="605">
        <f>SUM(F2932,S2932,AF2932,AS2932)</f>
        <v>30</v>
      </c>
      <c r="BH2932" s="533">
        <f>SUM(G2932,T2932,AG2932)</f>
        <v>0</v>
      </c>
      <c r="BI2932" s="533">
        <f t="shared" si="15127"/>
        <v>0</v>
      </c>
      <c r="BJ2932" s="533">
        <f t="shared" si="15128"/>
        <v>0</v>
      </c>
      <c r="BK2932" s="533">
        <f t="shared" si="15129"/>
        <v>0</v>
      </c>
      <c r="BL2932" s="533">
        <f t="shared" si="15130"/>
        <v>0</v>
      </c>
      <c r="BM2932" s="533">
        <f t="shared" si="15131"/>
        <v>0</v>
      </c>
      <c r="BN2932" s="533">
        <f>SUM(M2932,Z2932,AM2932)</f>
        <v>0</v>
      </c>
      <c r="BO2932" s="533">
        <f t="shared" si="15132"/>
        <v>0</v>
      </c>
      <c r="BP2932" s="533">
        <f t="shared" si="15133"/>
        <v>0</v>
      </c>
      <c r="BQ2932" s="533">
        <f t="shared" si="15134"/>
        <v>0</v>
      </c>
      <c r="BR2932" s="533">
        <f t="shared" si="15135"/>
        <v>0</v>
      </c>
      <c r="BS2932" s="533">
        <f t="shared" si="15136"/>
        <v>0</v>
      </c>
      <c r="BT2932" s="533">
        <f>AT2932</f>
        <v>0</v>
      </c>
      <c r="BU2932" s="533">
        <f t="shared" si="15137"/>
        <v>0</v>
      </c>
      <c r="BV2932" s="533">
        <f t="shared" si="15138"/>
        <v>0</v>
      </c>
      <c r="BW2932" s="536">
        <f>SUM(BH2932,BK2932,BN2932,BQ2932,BT2932)</f>
        <v>0</v>
      </c>
      <c r="BX2932" s="536">
        <f t="shared" si="15139"/>
        <v>0</v>
      </c>
      <c r="BY2932" s="536">
        <f t="shared" si="15140"/>
        <v>0</v>
      </c>
      <c r="BZ2932" t="s">
        <v>74</v>
      </c>
      <c r="CA2932" s="553">
        <f>AZ2932</f>
        <v>0</v>
      </c>
      <c r="CB2932" s="553">
        <f t="shared" si="15141"/>
        <v>0</v>
      </c>
      <c r="CC2932" s="553">
        <f t="shared" si="15142"/>
        <v>0</v>
      </c>
      <c r="CD2932" s="553">
        <f>BC2932</f>
        <v>0</v>
      </c>
      <c r="CE2932" s="553">
        <f t="shared" si="15143"/>
        <v>0</v>
      </c>
      <c r="CF2932" s="553">
        <f t="shared" si="15144"/>
        <v>0</v>
      </c>
    </row>
    <row r="2933" spans="1:84">
      <c r="A2933" s="149"/>
      <c r="B2933" s="149"/>
      <c r="C2933" s="151"/>
      <c r="D2933" s="151"/>
      <c r="E2933" s="288"/>
      <c r="F2933" s="591"/>
      <c r="G2933" s="159"/>
      <c r="H2933" s="159"/>
      <c r="I2933" s="159"/>
      <c r="J2933" s="159"/>
      <c r="K2933" s="159"/>
      <c r="L2933" s="159"/>
      <c r="M2933" s="159"/>
      <c r="N2933" s="159"/>
      <c r="O2933" s="159"/>
      <c r="P2933" s="159"/>
      <c r="Q2933" s="159"/>
      <c r="R2933" s="159"/>
      <c r="S2933" s="503"/>
      <c r="T2933" s="159"/>
      <c r="U2933" s="159"/>
      <c r="V2933" s="159"/>
      <c r="W2933" s="159"/>
      <c r="X2933" s="159"/>
      <c r="Y2933" s="159"/>
      <c r="Z2933" s="159"/>
      <c r="AA2933" s="159"/>
      <c r="AB2933" s="159"/>
      <c r="AC2933" s="159"/>
      <c r="AD2933" s="159"/>
      <c r="AE2933" s="159"/>
      <c r="AF2933" s="503"/>
      <c r="AG2933" s="159"/>
      <c r="AH2933" s="159"/>
      <c r="AI2933" s="159"/>
      <c r="AJ2933" s="159"/>
      <c r="AK2933" s="159"/>
      <c r="AL2933" s="159"/>
      <c r="AM2933" s="159"/>
      <c r="AN2933" s="159"/>
      <c r="AO2933" s="159"/>
      <c r="AP2933" s="159"/>
      <c r="AQ2933" s="159"/>
      <c r="AR2933" s="159"/>
      <c r="AS2933" s="503"/>
      <c r="AT2933" s="159"/>
      <c r="AU2933" s="159"/>
      <c r="AV2933" s="159"/>
      <c r="AW2933" s="570"/>
      <c r="AX2933" s="570"/>
      <c r="AY2933" s="570"/>
      <c r="AZ2933" s="159"/>
      <c r="BA2933" s="159"/>
      <c r="BB2933" s="159"/>
      <c r="BC2933" s="159"/>
      <c r="BD2933" s="159"/>
      <c r="BE2933" s="159"/>
      <c r="BF2933" s="474"/>
    </row>
    <row r="2934" spans="1:84">
      <c r="A2934" s="149"/>
      <c r="B2934" s="149"/>
      <c r="C2934" s="151"/>
      <c r="D2934" s="151"/>
      <c r="E2934" s="288"/>
      <c r="F2934" s="591"/>
      <c r="G2934" s="159"/>
      <c r="H2934" s="159"/>
      <c r="I2934" s="159"/>
      <c r="J2934" s="159"/>
      <c r="K2934" s="159"/>
      <c r="L2934" s="159"/>
      <c r="M2934" s="159"/>
      <c r="N2934" s="159"/>
      <c r="O2934" s="159"/>
      <c r="P2934" s="159"/>
      <c r="Q2934" s="159"/>
      <c r="R2934" s="159"/>
      <c r="S2934" s="503"/>
      <c r="T2934" s="159"/>
      <c r="U2934" s="159"/>
      <c r="V2934" s="159"/>
      <c r="W2934" s="159"/>
      <c r="X2934" s="159"/>
      <c r="Y2934" s="159"/>
      <c r="Z2934" s="159"/>
      <c r="AA2934" s="159"/>
      <c r="AB2934" s="159"/>
      <c r="AC2934" s="159"/>
      <c r="AD2934" s="159"/>
      <c r="AE2934" s="159"/>
      <c r="AF2934" s="503"/>
      <c r="AG2934" s="159"/>
      <c r="AH2934" s="159"/>
      <c r="AI2934" s="159"/>
      <c r="AJ2934" s="159"/>
      <c r="AK2934" s="159"/>
      <c r="AL2934" s="159"/>
      <c r="AM2934" s="159"/>
      <c r="AN2934" s="159"/>
      <c r="AO2934" s="159"/>
      <c r="AP2934" s="159"/>
      <c r="AQ2934" s="159"/>
      <c r="AR2934" s="159"/>
      <c r="AS2934" s="503"/>
      <c r="AT2934" s="159"/>
      <c r="AU2934" s="159"/>
      <c r="AV2934" s="159" t="s">
        <v>74</v>
      </c>
      <c r="AW2934" s="570"/>
      <c r="AX2934" s="570"/>
      <c r="AY2934" s="570"/>
      <c r="AZ2934" s="159"/>
      <c r="BA2934" s="159"/>
      <c r="BB2934" s="159"/>
      <c r="BC2934" s="159"/>
      <c r="BD2934" s="159"/>
      <c r="BE2934" s="159"/>
      <c r="BF2934" s="474"/>
    </row>
    <row r="2935" spans="1:84">
      <c r="A2935" s="149"/>
      <c r="B2935" s="151" t="s">
        <v>519</v>
      </c>
      <c r="C2935" s="151"/>
      <c r="D2935" s="151"/>
      <c r="E2935" s="375" t="s">
        <v>22</v>
      </c>
      <c r="F2935" s="592"/>
      <c r="G2935" s="159"/>
      <c r="H2935" s="159"/>
      <c r="I2935" s="159"/>
      <c r="J2935" s="159"/>
      <c r="K2935" s="159"/>
      <c r="L2935" s="159"/>
      <c r="M2935" s="159"/>
      <c r="N2935" s="159"/>
      <c r="O2935" s="159"/>
      <c r="P2935" s="159"/>
      <c r="Q2935" s="159"/>
      <c r="R2935" s="159"/>
      <c r="S2935" s="503"/>
      <c r="T2935" s="159"/>
      <c r="U2935" s="159"/>
      <c r="V2935" s="159"/>
      <c r="W2935" s="159"/>
      <c r="X2935" s="159"/>
      <c r="Y2935" s="159"/>
      <c r="Z2935" s="159"/>
      <c r="AA2935" s="159"/>
      <c r="AB2935" s="159"/>
      <c r="AC2935" s="159"/>
      <c r="AD2935" s="159"/>
      <c r="AE2935" s="159"/>
      <c r="AF2935" s="503"/>
      <c r="AG2935" s="159"/>
      <c r="AH2935" s="159"/>
      <c r="AI2935" s="159"/>
      <c r="AJ2935" s="159"/>
      <c r="AK2935" s="159"/>
      <c r="AL2935" s="159"/>
      <c r="AM2935" s="159"/>
      <c r="AN2935" s="159"/>
      <c r="AO2935" s="159"/>
      <c r="AP2935" s="159"/>
      <c r="AQ2935" s="159"/>
      <c r="AR2935" s="159"/>
      <c r="AS2935" s="503"/>
      <c r="AT2935" s="159"/>
      <c r="AU2935" s="159"/>
      <c r="AV2935" s="159"/>
      <c r="AW2935" s="570"/>
      <c r="AX2935" s="570"/>
      <c r="AY2935" s="570"/>
      <c r="AZ2935" s="159"/>
      <c r="BA2935" s="159"/>
      <c r="BB2935" s="159"/>
      <c r="BC2935" s="159"/>
      <c r="BD2935" s="159"/>
      <c r="BE2935" s="159"/>
      <c r="BF2935" s="474"/>
    </row>
    <row r="2936" spans="1:84">
      <c r="A2936" s="149"/>
      <c r="B2936" s="149"/>
      <c r="C2936" s="151"/>
      <c r="D2936" s="151"/>
      <c r="E2936" s="288" t="s">
        <v>77</v>
      </c>
      <c r="F2936" s="592">
        <v>30</v>
      </c>
      <c r="G2936" s="159"/>
      <c r="H2936" s="159"/>
      <c r="I2936" s="275">
        <f t="shared" ref="I2936:I2937" si="15145">SUM(G2936:H2936)</f>
        <v>0</v>
      </c>
      <c r="J2936" s="159"/>
      <c r="K2936" s="159"/>
      <c r="L2936" s="275">
        <f t="shared" ref="L2936:L2937" si="15146">SUM(J2936:K2936)</f>
        <v>0</v>
      </c>
      <c r="M2936" s="159"/>
      <c r="N2936" s="159"/>
      <c r="O2936" s="275">
        <f t="shared" ref="O2936:O2937" si="15147">SUM(M2936:N2936)</f>
        <v>0</v>
      </c>
      <c r="P2936" s="159"/>
      <c r="Q2936" s="159"/>
      <c r="R2936" s="275">
        <f t="shared" ref="R2936:R2937" si="15148">SUM(P2936:Q2936)</f>
        <v>0</v>
      </c>
      <c r="S2936" s="500"/>
      <c r="T2936" s="275"/>
      <c r="U2936" s="275"/>
      <c r="V2936" s="275">
        <f t="shared" ref="V2936:V2937" si="15149">SUM(T2936:U2936)</f>
        <v>0</v>
      </c>
      <c r="W2936" s="275"/>
      <c r="X2936" s="275"/>
      <c r="Y2936" s="275">
        <f t="shared" ref="Y2936:Y2937" si="15150">SUM(W2936:X2936)</f>
        <v>0</v>
      </c>
      <c r="Z2936" s="275"/>
      <c r="AA2936" s="275"/>
      <c r="AB2936" s="275">
        <f t="shared" ref="AB2936:AB2937" si="15151">SUM(Z2936:AA2936)</f>
        <v>0</v>
      </c>
      <c r="AC2936" s="275"/>
      <c r="AD2936" s="275"/>
      <c r="AE2936" s="275">
        <f t="shared" ref="AE2936:AE2937" si="15152">SUM(AC2936:AD2936)</f>
        <v>0</v>
      </c>
      <c r="AF2936" s="500"/>
      <c r="AG2936" s="275"/>
      <c r="AH2936" s="275"/>
      <c r="AI2936" s="275">
        <f t="shared" ref="AI2936:AI2937" si="15153">SUM(AG2936:AH2936)</f>
        <v>0</v>
      </c>
      <c r="AJ2936" s="275"/>
      <c r="AK2936" s="275"/>
      <c r="AL2936" s="275">
        <f t="shared" ref="AL2936:AL2937" si="15154">SUM(AJ2936:AK2936)</f>
        <v>0</v>
      </c>
      <c r="AM2936" s="275"/>
      <c r="AN2936" s="275"/>
      <c r="AO2936" s="275">
        <f t="shared" ref="AO2936:AO2937" si="15155">SUM(AM2936:AN2936)</f>
        <v>0</v>
      </c>
      <c r="AP2936" s="275"/>
      <c r="AQ2936" s="275"/>
      <c r="AR2936" s="275">
        <f t="shared" ref="AR2936:AR2937" si="15156">SUM(AP2936:AQ2936)</f>
        <v>0</v>
      </c>
      <c r="AS2936" s="500"/>
      <c r="AT2936" s="275"/>
      <c r="AU2936" s="275"/>
      <c r="AV2936" s="275">
        <f>SUM(AT2936:AU2936)</f>
        <v>0</v>
      </c>
      <c r="AW2936" s="567">
        <f t="shared" ref="AW2936:AW2937" si="15157">SUM(G2936,J2936,M2936,P2936,T2936,W2936,Z2936,AC2936,AG2936,AJ2936,AM2936,AP2936,AT2936)</f>
        <v>0</v>
      </c>
      <c r="AX2936" s="567">
        <f t="shared" ref="AX2936:AX2937" si="15158">SUM(H2936,K2936,N2936,Q2936,U2936,X2936,AA2936,AD2936,AH2936,AK2936,AN2936,AQ2936,AU2936)</f>
        <v>0</v>
      </c>
      <c r="AY2936" s="567">
        <f t="shared" ref="AY2936:AY2937" si="15159">SUM(I2936,L2936,O2936,R2936,V2936,Y2936,AB2936,AE2936,AI2936,AL2936,AO2936,AR2936,AV2936)</f>
        <v>0</v>
      </c>
      <c r="AZ2936" s="159"/>
      <c r="BA2936" s="159"/>
      <c r="BB2936" s="275">
        <f t="shared" ref="BB2936:BB2937" si="15160">SUM(AZ2936:BA2936)</f>
        <v>0</v>
      </c>
      <c r="BC2936" s="275"/>
      <c r="BD2936" s="275"/>
      <c r="BE2936" s="275">
        <f t="shared" ref="BE2936:BE2937" si="15161">SUM(BC2936:BD2936)</f>
        <v>0</v>
      </c>
      <c r="BF2936" s="521"/>
      <c r="BG2936" s="605">
        <f>SUM(F2936,S2936,AF2936,AS2936)</f>
        <v>30</v>
      </c>
      <c r="BH2936" s="533">
        <f>SUM(G2936,T2936,AG2936)</f>
        <v>0</v>
      </c>
      <c r="BI2936" s="533">
        <f t="shared" ref="BI2936:BI2937" si="15162">SUM(H2936,U2936,AH2936)</f>
        <v>0</v>
      </c>
      <c r="BJ2936" s="533">
        <f t="shared" ref="BJ2936:BJ2937" si="15163">SUM(I2936,V2936,AI2936)</f>
        <v>0</v>
      </c>
      <c r="BK2936" s="533">
        <f t="shared" ref="BK2936:BK2937" si="15164">SUM(J2936,W2936,AJ2936)</f>
        <v>0</v>
      </c>
      <c r="BL2936" s="533">
        <f t="shared" ref="BL2936:BL2937" si="15165">SUM(K2936,X2936,AK2936)</f>
        <v>0</v>
      </c>
      <c r="BM2936" s="533">
        <f t="shared" ref="BM2936:BM2937" si="15166">SUM(L2936,Y2936,AL2936)</f>
        <v>0</v>
      </c>
      <c r="BN2936" s="533">
        <f>SUM(M2936,Z2936,AM2936)</f>
        <v>0</v>
      </c>
      <c r="BO2936" s="533">
        <f t="shared" ref="BO2936:BO2937" si="15167">SUM(N2936,AA2936,AN2936)</f>
        <v>0</v>
      </c>
      <c r="BP2936" s="533">
        <f t="shared" ref="BP2936:BP2937" si="15168">SUM(O2936,AB2936,AO2936)</f>
        <v>0</v>
      </c>
      <c r="BQ2936" s="533">
        <f t="shared" ref="BQ2936:BQ2937" si="15169">SUM(P2936,AC2936,AP2936)</f>
        <v>0</v>
      </c>
      <c r="BR2936" s="533">
        <f t="shared" ref="BR2936:BR2937" si="15170">SUM(Q2936,AD2936,AQ2936)</f>
        <v>0</v>
      </c>
      <c r="BS2936" s="533">
        <f t="shared" ref="BS2936:BS2937" si="15171">SUM(R2936,AE2936,AR2936)</f>
        <v>0</v>
      </c>
      <c r="BT2936" s="533">
        <f>AT2936</f>
        <v>0</v>
      </c>
      <c r="BU2936" s="533">
        <f t="shared" ref="BU2936:BU2937" si="15172">AU2936</f>
        <v>0</v>
      </c>
      <c r="BV2936" s="533">
        <f t="shared" ref="BV2936:BV2937" si="15173">AV2936</f>
        <v>0</v>
      </c>
      <c r="BW2936" s="536">
        <f>SUM(BH2936,BK2936,BN2936,BQ2936,BT2936)</f>
        <v>0</v>
      </c>
      <c r="BX2936" s="536">
        <f t="shared" ref="BX2936:BX2937" si="15174">SUM(BI2936,BL2936,BO2936,BR2936,BU2936)</f>
        <v>0</v>
      </c>
      <c r="BY2936" s="536">
        <f t="shared" ref="BY2936:BY2937" si="15175">SUM(BJ2936,BM2936,BP2936,BS2936,BV2936)</f>
        <v>0</v>
      </c>
      <c r="BZ2936" t="s">
        <v>74</v>
      </c>
      <c r="CA2936" s="553">
        <f>AZ2936</f>
        <v>0</v>
      </c>
      <c r="CB2936" s="553">
        <f t="shared" ref="CB2936:CB2937" si="15176">BA2936</f>
        <v>0</v>
      </c>
      <c r="CC2936" s="553">
        <f t="shared" ref="CC2936:CC2937" si="15177">BB2936</f>
        <v>0</v>
      </c>
      <c r="CD2936" s="553">
        <f>BC2936</f>
        <v>0</v>
      </c>
      <c r="CE2936" s="553">
        <f t="shared" ref="CE2936:CE2937" si="15178">BD2936</f>
        <v>0</v>
      </c>
      <c r="CF2936" s="553">
        <f t="shared" ref="CF2936:CF2937" si="15179">BE2936</f>
        <v>0</v>
      </c>
    </row>
    <row r="2937" spans="1:84">
      <c r="A2937" s="149"/>
      <c r="B2937" s="149" t="s">
        <v>74</v>
      </c>
      <c r="C2937" s="151"/>
      <c r="D2937" s="151"/>
      <c r="E2937" s="288" t="s">
        <v>78</v>
      </c>
      <c r="F2937" s="592">
        <v>30</v>
      </c>
      <c r="G2937" s="159"/>
      <c r="H2937" s="159"/>
      <c r="I2937" s="275">
        <f t="shared" si="15145"/>
        <v>0</v>
      </c>
      <c r="J2937" s="159"/>
      <c r="K2937" s="159"/>
      <c r="L2937" s="275">
        <f t="shared" si="15146"/>
        <v>0</v>
      </c>
      <c r="M2937" s="159"/>
      <c r="N2937" s="159"/>
      <c r="O2937" s="275">
        <f t="shared" si="15147"/>
        <v>0</v>
      </c>
      <c r="P2937" s="159"/>
      <c r="Q2937" s="159"/>
      <c r="R2937" s="275">
        <f t="shared" si="15148"/>
        <v>0</v>
      </c>
      <c r="S2937" s="500"/>
      <c r="T2937" s="275"/>
      <c r="U2937" s="275"/>
      <c r="V2937" s="275">
        <f t="shared" si="15149"/>
        <v>0</v>
      </c>
      <c r="W2937" s="275"/>
      <c r="X2937" s="275"/>
      <c r="Y2937" s="275">
        <f t="shared" si="15150"/>
        <v>0</v>
      </c>
      <c r="Z2937" s="275"/>
      <c r="AA2937" s="275"/>
      <c r="AB2937" s="275">
        <f t="shared" si="15151"/>
        <v>0</v>
      </c>
      <c r="AC2937" s="275"/>
      <c r="AD2937" s="275"/>
      <c r="AE2937" s="275">
        <f t="shared" si="15152"/>
        <v>0</v>
      </c>
      <c r="AF2937" s="500"/>
      <c r="AG2937" s="275"/>
      <c r="AH2937" s="275"/>
      <c r="AI2937" s="275">
        <f t="shared" si="15153"/>
        <v>0</v>
      </c>
      <c r="AJ2937" s="275"/>
      <c r="AK2937" s="275"/>
      <c r="AL2937" s="275">
        <f t="shared" si="15154"/>
        <v>0</v>
      </c>
      <c r="AM2937" s="275"/>
      <c r="AN2937" s="275"/>
      <c r="AO2937" s="275">
        <f t="shared" si="15155"/>
        <v>0</v>
      </c>
      <c r="AP2937" s="275"/>
      <c r="AQ2937" s="275"/>
      <c r="AR2937" s="275">
        <f t="shared" si="15156"/>
        <v>0</v>
      </c>
      <c r="AS2937" s="500"/>
      <c r="AT2937" s="275"/>
      <c r="AU2937" s="275"/>
      <c r="AV2937" s="275">
        <f>SUM(AT2937:AU2937)</f>
        <v>0</v>
      </c>
      <c r="AW2937" s="567">
        <f t="shared" si="15157"/>
        <v>0</v>
      </c>
      <c r="AX2937" s="567">
        <f t="shared" si="15158"/>
        <v>0</v>
      </c>
      <c r="AY2937" s="567">
        <f t="shared" si="15159"/>
        <v>0</v>
      </c>
      <c r="AZ2937" s="159"/>
      <c r="BA2937" s="159"/>
      <c r="BB2937" s="275">
        <f t="shared" si="15160"/>
        <v>0</v>
      </c>
      <c r="BC2937" s="275"/>
      <c r="BD2937" s="275"/>
      <c r="BE2937" s="275">
        <f t="shared" si="15161"/>
        <v>0</v>
      </c>
      <c r="BF2937" s="521"/>
      <c r="BG2937" s="605">
        <f>SUM(F2937,S2937,AF2937,AS2937)</f>
        <v>30</v>
      </c>
      <c r="BH2937" s="533">
        <f>SUM(G2937,T2937,AG2937)</f>
        <v>0</v>
      </c>
      <c r="BI2937" s="533">
        <f t="shared" si="15162"/>
        <v>0</v>
      </c>
      <c r="BJ2937" s="533">
        <f t="shared" si="15163"/>
        <v>0</v>
      </c>
      <c r="BK2937" s="533">
        <f t="shared" si="15164"/>
        <v>0</v>
      </c>
      <c r="BL2937" s="533">
        <f t="shared" si="15165"/>
        <v>0</v>
      </c>
      <c r="BM2937" s="533">
        <f t="shared" si="15166"/>
        <v>0</v>
      </c>
      <c r="BN2937" s="533">
        <f>SUM(M2937,Z2937,AM2937)</f>
        <v>0</v>
      </c>
      <c r="BO2937" s="533">
        <f t="shared" si="15167"/>
        <v>0</v>
      </c>
      <c r="BP2937" s="533">
        <f t="shared" si="15168"/>
        <v>0</v>
      </c>
      <c r="BQ2937" s="533">
        <f t="shared" si="15169"/>
        <v>0</v>
      </c>
      <c r="BR2937" s="533">
        <f t="shared" si="15170"/>
        <v>0</v>
      </c>
      <c r="BS2937" s="533">
        <f t="shared" si="15171"/>
        <v>0</v>
      </c>
      <c r="BT2937" s="533">
        <f>AT2937</f>
        <v>0</v>
      </c>
      <c r="BU2937" s="533">
        <f t="shared" si="15172"/>
        <v>0</v>
      </c>
      <c r="BV2937" s="533">
        <f t="shared" si="15173"/>
        <v>0</v>
      </c>
      <c r="BW2937" s="536">
        <f>SUM(BH2937,BK2937,BN2937,BQ2937,BT2937)</f>
        <v>0</v>
      </c>
      <c r="BX2937" s="536">
        <f t="shared" si="15174"/>
        <v>0</v>
      </c>
      <c r="BY2937" s="536">
        <f t="shared" si="15175"/>
        <v>0</v>
      </c>
      <c r="BZ2937" t="s">
        <v>74</v>
      </c>
      <c r="CA2937" s="553">
        <f>AZ2937</f>
        <v>0</v>
      </c>
      <c r="CB2937" s="553">
        <f t="shared" si="15176"/>
        <v>0</v>
      </c>
      <c r="CC2937" s="553">
        <f t="shared" si="15177"/>
        <v>0</v>
      </c>
      <c r="CD2937" s="553">
        <f>BC2937</f>
        <v>0</v>
      </c>
      <c r="CE2937" s="553">
        <f t="shared" si="15178"/>
        <v>0</v>
      </c>
      <c r="CF2937" s="553">
        <f t="shared" si="15179"/>
        <v>0</v>
      </c>
    </row>
    <row r="2938" spans="1:84">
      <c r="A2938" s="149"/>
      <c r="B2938" s="149" t="s">
        <v>74</v>
      </c>
      <c r="C2938" s="151"/>
      <c r="D2938" s="151"/>
      <c r="E2938" s="288"/>
      <c r="F2938" s="591"/>
      <c r="G2938" s="159"/>
      <c r="H2938" s="159"/>
      <c r="I2938" s="159"/>
      <c r="J2938" s="159"/>
      <c r="K2938" s="159"/>
      <c r="L2938" s="159"/>
      <c r="M2938" s="159"/>
      <c r="N2938" s="159"/>
      <c r="O2938" s="159"/>
      <c r="P2938" s="159"/>
      <c r="Q2938" s="159"/>
      <c r="R2938" s="159"/>
      <c r="S2938" s="503"/>
      <c r="T2938" s="159"/>
      <c r="U2938" s="159"/>
      <c r="V2938" s="159"/>
      <c r="W2938" s="159"/>
      <c r="X2938" s="159"/>
      <c r="Y2938" s="159"/>
      <c r="Z2938" s="159"/>
      <c r="AA2938" s="159"/>
      <c r="AB2938" s="159"/>
      <c r="AC2938" s="159"/>
      <c r="AD2938" s="159"/>
      <c r="AE2938" s="159"/>
      <c r="AF2938" s="503"/>
      <c r="AG2938" s="159"/>
      <c r="AH2938" s="159"/>
      <c r="AI2938" s="159"/>
      <c r="AJ2938" s="159"/>
      <c r="AK2938" s="159"/>
      <c r="AL2938" s="159"/>
      <c r="AM2938" s="159"/>
      <c r="AN2938" s="159"/>
      <c r="AO2938" s="159"/>
      <c r="AP2938" s="159"/>
      <c r="AQ2938" s="159"/>
      <c r="AR2938" s="159"/>
      <c r="AS2938" s="503"/>
      <c r="AT2938" s="159"/>
      <c r="AU2938" s="159"/>
      <c r="AV2938" s="159"/>
      <c r="AW2938" s="570"/>
      <c r="AX2938" s="570"/>
      <c r="AY2938" s="570"/>
      <c r="AZ2938" s="159"/>
      <c r="BA2938" s="159"/>
      <c r="BB2938" s="159"/>
      <c r="BC2938" s="159"/>
      <c r="BD2938" s="159"/>
      <c r="BE2938" s="159"/>
      <c r="BF2938" s="474"/>
    </row>
    <row r="2939" spans="1:84">
      <c r="A2939" s="149"/>
      <c r="B2939" s="149"/>
      <c r="C2939" s="151"/>
      <c r="D2939" s="151"/>
      <c r="E2939" s="288"/>
      <c r="F2939" s="591"/>
      <c r="G2939" s="159"/>
      <c r="H2939" s="159"/>
      <c r="I2939" s="159"/>
      <c r="J2939" s="159"/>
      <c r="K2939" s="159"/>
      <c r="L2939" s="159"/>
      <c r="M2939" s="159"/>
      <c r="N2939" s="159"/>
      <c r="O2939" s="159"/>
      <c r="P2939" s="159"/>
      <c r="Q2939" s="159"/>
      <c r="R2939" s="159"/>
      <c r="S2939" s="503"/>
      <c r="T2939" s="159"/>
      <c r="U2939" s="159"/>
      <c r="V2939" s="159"/>
      <c r="W2939" s="159"/>
      <c r="X2939" s="159"/>
      <c r="Y2939" s="159"/>
      <c r="Z2939" s="159"/>
      <c r="AA2939" s="159"/>
      <c r="AB2939" s="159"/>
      <c r="AC2939" s="159"/>
      <c r="AD2939" s="159"/>
      <c r="AE2939" s="159"/>
      <c r="AF2939" s="503"/>
      <c r="AG2939" s="159"/>
      <c r="AH2939" s="159"/>
      <c r="AI2939" s="159"/>
      <c r="AJ2939" s="159"/>
      <c r="AK2939" s="159"/>
      <c r="AL2939" s="159"/>
      <c r="AM2939" s="159"/>
      <c r="AN2939" s="159"/>
      <c r="AO2939" s="159"/>
      <c r="AP2939" s="159"/>
      <c r="AQ2939" s="159"/>
      <c r="AR2939" s="159"/>
      <c r="AS2939" s="503"/>
      <c r="AT2939" s="159"/>
      <c r="AU2939" s="159"/>
      <c r="AV2939" s="159"/>
      <c r="AW2939" s="570"/>
      <c r="AX2939" s="570"/>
      <c r="AY2939" s="570"/>
      <c r="AZ2939" s="159"/>
      <c r="BA2939" s="159"/>
      <c r="BB2939" s="159"/>
      <c r="BC2939" s="159"/>
      <c r="BD2939" s="159"/>
      <c r="BE2939" s="159"/>
      <c r="BF2939" s="474"/>
    </row>
    <row r="2940" spans="1:84">
      <c r="A2940" s="149"/>
      <c r="B2940" s="151" t="s">
        <v>281</v>
      </c>
      <c r="C2940" s="151"/>
      <c r="D2940" s="151"/>
      <c r="E2940" s="375" t="s">
        <v>963</v>
      </c>
      <c r="F2940" s="592"/>
      <c r="G2940" s="159"/>
      <c r="H2940" s="159"/>
      <c r="I2940" s="159"/>
      <c r="J2940" s="159"/>
      <c r="K2940" s="159"/>
      <c r="L2940" s="159"/>
      <c r="M2940" s="159"/>
      <c r="N2940" s="159"/>
      <c r="O2940" s="159"/>
      <c r="P2940" s="159"/>
      <c r="Q2940" s="159"/>
      <c r="R2940" s="159"/>
      <c r="S2940" s="503"/>
      <c r="T2940" s="159"/>
      <c r="U2940" s="159"/>
      <c r="V2940" s="159"/>
      <c r="W2940" s="159"/>
      <c r="X2940" s="159"/>
      <c r="Y2940" s="159"/>
      <c r="Z2940" s="159"/>
      <c r="AA2940" s="159"/>
      <c r="AB2940" s="159"/>
      <c r="AC2940" s="159"/>
      <c r="AD2940" s="159"/>
      <c r="AE2940" s="159"/>
      <c r="AF2940" s="503"/>
      <c r="AG2940" s="159"/>
      <c r="AH2940" s="159"/>
      <c r="AI2940" s="159"/>
      <c r="AJ2940" s="159"/>
      <c r="AK2940" s="159"/>
      <c r="AL2940" s="159"/>
      <c r="AM2940" s="159"/>
      <c r="AN2940" s="159"/>
      <c r="AO2940" s="159"/>
      <c r="AP2940" s="159"/>
      <c r="AQ2940" s="159"/>
      <c r="AR2940" s="159"/>
      <c r="AS2940" s="503"/>
      <c r="AT2940" s="159"/>
      <c r="AU2940" s="159"/>
      <c r="AV2940" s="159"/>
      <c r="AW2940" s="570"/>
      <c r="AX2940" s="570"/>
      <c r="AY2940" s="570"/>
      <c r="AZ2940" s="159"/>
      <c r="BA2940" s="159"/>
      <c r="BB2940" s="159"/>
      <c r="BC2940" s="159"/>
      <c r="BD2940" s="159"/>
      <c r="BE2940" s="159"/>
      <c r="BF2940" s="474"/>
    </row>
    <row r="2941" spans="1:84">
      <c r="A2941" s="149"/>
      <c r="B2941" s="149"/>
      <c r="C2941" s="151"/>
      <c r="D2941" s="151"/>
      <c r="E2941" s="288" t="s">
        <v>77</v>
      </c>
      <c r="F2941" s="592">
        <v>30</v>
      </c>
      <c r="G2941" s="159"/>
      <c r="H2941" s="159"/>
      <c r="I2941" s="275">
        <f t="shared" ref="I2941:I2942" si="15180">SUM(G2941:H2941)</f>
        <v>0</v>
      </c>
      <c r="J2941" s="159"/>
      <c r="K2941" s="159"/>
      <c r="L2941" s="275">
        <f t="shared" ref="L2941:L2942" si="15181">SUM(J2941:K2941)</f>
        <v>0</v>
      </c>
      <c r="M2941" s="159"/>
      <c r="N2941" s="159"/>
      <c r="O2941" s="275">
        <f t="shared" ref="O2941:O2942" si="15182">SUM(M2941:N2941)</f>
        <v>0</v>
      </c>
      <c r="P2941" s="159"/>
      <c r="Q2941" s="159"/>
      <c r="R2941" s="275">
        <f t="shared" ref="R2941:R2942" si="15183">SUM(P2941:Q2941)</f>
        <v>0</v>
      </c>
      <c r="S2941" s="500"/>
      <c r="T2941" s="275"/>
      <c r="U2941" s="275"/>
      <c r="V2941" s="275">
        <f t="shared" ref="V2941:V2942" si="15184">SUM(T2941:U2941)</f>
        <v>0</v>
      </c>
      <c r="W2941" s="275"/>
      <c r="X2941" s="275"/>
      <c r="Y2941" s="275">
        <f t="shared" ref="Y2941:Y2942" si="15185">SUM(W2941:X2941)</f>
        <v>0</v>
      </c>
      <c r="Z2941" s="275"/>
      <c r="AA2941" s="275"/>
      <c r="AB2941" s="275">
        <f t="shared" ref="AB2941:AB2942" si="15186">SUM(Z2941:AA2941)</f>
        <v>0</v>
      </c>
      <c r="AC2941" s="275"/>
      <c r="AD2941" s="275"/>
      <c r="AE2941" s="275">
        <f t="shared" ref="AE2941:AE2942" si="15187">SUM(AC2941:AD2941)</f>
        <v>0</v>
      </c>
      <c r="AF2941" s="500"/>
      <c r="AG2941" s="275"/>
      <c r="AH2941" s="275"/>
      <c r="AI2941" s="275">
        <f t="shared" ref="AI2941:AI2942" si="15188">SUM(AG2941:AH2941)</f>
        <v>0</v>
      </c>
      <c r="AJ2941" s="275"/>
      <c r="AK2941" s="275"/>
      <c r="AL2941" s="275">
        <f t="shared" ref="AL2941:AL2942" si="15189">SUM(AJ2941:AK2941)</f>
        <v>0</v>
      </c>
      <c r="AM2941" s="275"/>
      <c r="AN2941" s="275"/>
      <c r="AO2941" s="275">
        <f t="shared" ref="AO2941:AO2942" si="15190">SUM(AM2941:AN2941)</f>
        <v>0</v>
      </c>
      <c r="AP2941" s="275"/>
      <c r="AQ2941" s="275"/>
      <c r="AR2941" s="275">
        <f t="shared" ref="AR2941:AR2942" si="15191">SUM(AP2941:AQ2941)</f>
        <v>0</v>
      </c>
      <c r="AS2941" s="500"/>
      <c r="AT2941" s="275"/>
      <c r="AU2941" s="275"/>
      <c r="AV2941" s="275">
        <f>SUM(AT2941:AU2941)</f>
        <v>0</v>
      </c>
      <c r="AW2941" s="567">
        <f t="shared" ref="AW2941:AW2942" si="15192">SUM(G2941,J2941,M2941,P2941,T2941,W2941,Z2941,AC2941,AG2941,AJ2941,AM2941,AP2941,AT2941)</f>
        <v>0</v>
      </c>
      <c r="AX2941" s="567">
        <f t="shared" ref="AX2941:AX2942" si="15193">SUM(H2941,K2941,N2941,Q2941,U2941,X2941,AA2941,AD2941,AH2941,AK2941,AN2941,AQ2941,AU2941)</f>
        <v>0</v>
      </c>
      <c r="AY2941" s="567">
        <f t="shared" ref="AY2941:AY2942" si="15194">SUM(I2941,L2941,O2941,R2941,V2941,Y2941,AB2941,AE2941,AI2941,AL2941,AO2941,AR2941,AV2941)</f>
        <v>0</v>
      </c>
      <c r="AZ2941" s="159"/>
      <c r="BA2941" s="159"/>
      <c r="BB2941" s="275">
        <f t="shared" ref="BB2941:BB2942" si="15195">SUM(AZ2941:BA2941)</f>
        <v>0</v>
      </c>
      <c r="BC2941" s="275"/>
      <c r="BD2941" s="275"/>
      <c r="BE2941" s="275">
        <f t="shared" ref="BE2941:BE2942" si="15196">SUM(BC2941:BD2941)</f>
        <v>0</v>
      </c>
      <c r="BF2941" s="521"/>
      <c r="BG2941" s="605">
        <f>SUM(F2941,S2941,AF2941,AS2941)</f>
        <v>30</v>
      </c>
      <c r="BH2941" s="533">
        <f>SUM(G2941,T2941,AG2941)</f>
        <v>0</v>
      </c>
      <c r="BI2941" s="533">
        <f t="shared" ref="BI2941:BI2942" si="15197">SUM(H2941,U2941,AH2941)</f>
        <v>0</v>
      </c>
      <c r="BJ2941" s="533">
        <f t="shared" ref="BJ2941:BJ2942" si="15198">SUM(I2941,V2941,AI2941)</f>
        <v>0</v>
      </c>
      <c r="BK2941" s="533">
        <f t="shared" ref="BK2941:BK2942" si="15199">SUM(J2941,W2941,AJ2941)</f>
        <v>0</v>
      </c>
      <c r="BL2941" s="533">
        <f t="shared" ref="BL2941:BL2942" si="15200">SUM(K2941,X2941,AK2941)</f>
        <v>0</v>
      </c>
      <c r="BM2941" s="533">
        <f t="shared" ref="BM2941:BM2942" si="15201">SUM(L2941,Y2941,AL2941)</f>
        <v>0</v>
      </c>
      <c r="BN2941" s="533">
        <f>SUM(M2941,Z2941,AM2941)</f>
        <v>0</v>
      </c>
      <c r="BO2941" s="533">
        <f t="shared" ref="BO2941:BO2942" si="15202">SUM(N2941,AA2941,AN2941)</f>
        <v>0</v>
      </c>
      <c r="BP2941" s="533">
        <f t="shared" ref="BP2941:BP2942" si="15203">SUM(O2941,AB2941,AO2941)</f>
        <v>0</v>
      </c>
      <c r="BQ2941" s="533">
        <f t="shared" ref="BQ2941:BQ2942" si="15204">SUM(P2941,AC2941,AP2941)</f>
        <v>0</v>
      </c>
      <c r="BR2941" s="533">
        <f t="shared" ref="BR2941:BR2942" si="15205">SUM(Q2941,AD2941,AQ2941)</f>
        <v>0</v>
      </c>
      <c r="BS2941" s="533">
        <f t="shared" ref="BS2941:BS2942" si="15206">SUM(R2941,AE2941,AR2941)</f>
        <v>0</v>
      </c>
      <c r="BT2941" s="533">
        <f>AT2941</f>
        <v>0</v>
      </c>
      <c r="BU2941" s="533">
        <f t="shared" ref="BU2941:BU2942" si="15207">AU2941</f>
        <v>0</v>
      </c>
      <c r="BV2941" s="533">
        <f t="shared" ref="BV2941:BV2942" si="15208">AV2941</f>
        <v>0</v>
      </c>
      <c r="BW2941" s="536">
        <f>SUM(BH2941,BK2941,BN2941,BQ2941,BT2941)</f>
        <v>0</v>
      </c>
      <c r="BX2941" s="536">
        <f t="shared" ref="BX2941:BX2942" si="15209">SUM(BI2941,BL2941,BO2941,BR2941,BU2941)</f>
        <v>0</v>
      </c>
      <c r="BY2941" s="536">
        <f t="shared" ref="BY2941:BY2942" si="15210">SUM(BJ2941,BM2941,BP2941,BS2941,BV2941)</f>
        <v>0</v>
      </c>
      <c r="BZ2941" t="s">
        <v>74</v>
      </c>
      <c r="CA2941" s="553">
        <f>AZ2941</f>
        <v>0</v>
      </c>
      <c r="CB2941" s="553">
        <f t="shared" ref="CB2941:CB2942" si="15211">BA2941</f>
        <v>0</v>
      </c>
      <c r="CC2941" s="553">
        <f t="shared" ref="CC2941:CC2942" si="15212">BB2941</f>
        <v>0</v>
      </c>
      <c r="CD2941" s="553">
        <f>BC2941</f>
        <v>0</v>
      </c>
      <c r="CE2941" s="553">
        <f t="shared" ref="CE2941:CE2942" si="15213">BD2941</f>
        <v>0</v>
      </c>
      <c r="CF2941" s="553">
        <f t="shared" ref="CF2941:CF2942" si="15214">BE2941</f>
        <v>0</v>
      </c>
    </row>
    <row r="2942" spans="1:84">
      <c r="A2942" s="149"/>
      <c r="B2942" s="149"/>
      <c r="C2942" s="151"/>
      <c r="D2942" s="151"/>
      <c r="E2942" s="288" t="s">
        <v>78</v>
      </c>
      <c r="F2942" s="592">
        <v>30</v>
      </c>
      <c r="G2942" s="159"/>
      <c r="H2942" s="159"/>
      <c r="I2942" s="275">
        <f t="shared" si="15180"/>
        <v>0</v>
      </c>
      <c r="J2942" s="159"/>
      <c r="K2942" s="159"/>
      <c r="L2942" s="275">
        <f t="shared" si="15181"/>
        <v>0</v>
      </c>
      <c r="M2942" s="159"/>
      <c r="N2942" s="159"/>
      <c r="O2942" s="275">
        <f t="shared" si="15182"/>
        <v>0</v>
      </c>
      <c r="P2942" s="159"/>
      <c r="Q2942" s="159"/>
      <c r="R2942" s="275">
        <f t="shared" si="15183"/>
        <v>0</v>
      </c>
      <c r="S2942" s="500"/>
      <c r="T2942" s="275"/>
      <c r="U2942" s="275"/>
      <c r="V2942" s="275">
        <f t="shared" si="15184"/>
        <v>0</v>
      </c>
      <c r="W2942" s="275"/>
      <c r="X2942" s="275"/>
      <c r="Y2942" s="275">
        <f t="shared" si="15185"/>
        <v>0</v>
      </c>
      <c r="Z2942" s="275"/>
      <c r="AA2942" s="275"/>
      <c r="AB2942" s="275">
        <f t="shared" si="15186"/>
        <v>0</v>
      </c>
      <c r="AC2942" s="275"/>
      <c r="AD2942" s="275"/>
      <c r="AE2942" s="275">
        <f t="shared" si="15187"/>
        <v>0</v>
      </c>
      <c r="AF2942" s="500"/>
      <c r="AG2942" s="275"/>
      <c r="AH2942" s="275"/>
      <c r="AI2942" s="275">
        <f t="shared" si="15188"/>
        <v>0</v>
      </c>
      <c r="AJ2942" s="275"/>
      <c r="AK2942" s="275"/>
      <c r="AL2942" s="275">
        <f t="shared" si="15189"/>
        <v>0</v>
      </c>
      <c r="AM2942" s="275"/>
      <c r="AN2942" s="275"/>
      <c r="AO2942" s="275">
        <f t="shared" si="15190"/>
        <v>0</v>
      </c>
      <c r="AP2942" s="275"/>
      <c r="AQ2942" s="275"/>
      <c r="AR2942" s="275">
        <f t="shared" si="15191"/>
        <v>0</v>
      </c>
      <c r="AS2942" s="500"/>
      <c r="AT2942" s="275"/>
      <c r="AU2942" s="275"/>
      <c r="AV2942" s="275">
        <f>SUM(AT2942:AU2942)</f>
        <v>0</v>
      </c>
      <c r="AW2942" s="567">
        <f t="shared" si="15192"/>
        <v>0</v>
      </c>
      <c r="AX2942" s="567">
        <f t="shared" si="15193"/>
        <v>0</v>
      </c>
      <c r="AY2942" s="567">
        <f t="shared" si="15194"/>
        <v>0</v>
      </c>
      <c r="AZ2942" s="159"/>
      <c r="BA2942" s="159"/>
      <c r="BB2942" s="275">
        <f t="shared" si="15195"/>
        <v>0</v>
      </c>
      <c r="BC2942" s="275"/>
      <c r="BD2942" s="275"/>
      <c r="BE2942" s="275">
        <f t="shared" si="15196"/>
        <v>0</v>
      </c>
      <c r="BF2942" s="521"/>
      <c r="BG2942" s="605">
        <f>SUM(F2942,S2942,AF2942,AS2942)</f>
        <v>30</v>
      </c>
      <c r="BH2942" s="533">
        <f>SUM(G2942,T2942,AG2942)</f>
        <v>0</v>
      </c>
      <c r="BI2942" s="533">
        <f t="shared" si="15197"/>
        <v>0</v>
      </c>
      <c r="BJ2942" s="533">
        <f t="shared" si="15198"/>
        <v>0</v>
      </c>
      <c r="BK2942" s="533">
        <f t="shared" si="15199"/>
        <v>0</v>
      </c>
      <c r="BL2942" s="533">
        <f t="shared" si="15200"/>
        <v>0</v>
      </c>
      <c r="BM2942" s="533">
        <f t="shared" si="15201"/>
        <v>0</v>
      </c>
      <c r="BN2942" s="533">
        <f>SUM(M2942,Z2942,AM2942)</f>
        <v>0</v>
      </c>
      <c r="BO2942" s="533">
        <f t="shared" si="15202"/>
        <v>0</v>
      </c>
      <c r="BP2942" s="533">
        <f t="shared" si="15203"/>
        <v>0</v>
      </c>
      <c r="BQ2942" s="533">
        <f t="shared" si="15204"/>
        <v>0</v>
      </c>
      <c r="BR2942" s="533">
        <f t="shared" si="15205"/>
        <v>0</v>
      </c>
      <c r="BS2942" s="533">
        <f t="shared" si="15206"/>
        <v>0</v>
      </c>
      <c r="BT2942" s="533">
        <f>AT2942</f>
        <v>0</v>
      </c>
      <c r="BU2942" s="533">
        <f t="shared" si="15207"/>
        <v>0</v>
      </c>
      <c r="BV2942" s="533">
        <f t="shared" si="15208"/>
        <v>0</v>
      </c>
      <c r="BW2942" s="536">
        <f>SUM(BH2942,BK2942,BN2942,BQ2942,BT2942)</f>
        <v>0</v>
      </c>
      <c r="BX2942" s="536">
        <f t="shared" si="15209"/>
        <v>0</v>
      </c>
      <c r="BY2942" s="536">
        <f t="shared" si="15210"/>
        <v>0</v>
      </c>
      <c r="BZ2942" t="s">
        <v>74</v>
      </c>
      <c r="CA2942" s="553">
        <f>AZ2942</f>
        <v>0</v>
      </c>
      <c r="CB2942" s="553">
        <f t="shared" si="15211"/>
        <v>0</v>
      </c>
      <c r="CC2942" s="553">
        <f t="shared" si="15212"/>
        <v>0</v>
      </c>
      <c r="CD2942" s="553">
        <f>BC2942</f>
        <v>0</v>
      </c>
      <c r="CE2942" s="553">
        <f t="shared" si="15213"/>
        <v>0</v>
      </c>
      <c r="CF2942" s="553">
        <f t="shared" si="15214"/>
        <v>0</v>
      </c>
    </row>
    <row r="2943" spans="1:84">
      <c r="A2943" s="149"/>
      <c r="B2943" s="149"/>
      <c r="C2943" s="151"/>
      <c r="D2943" s="151"/>
      <c r="E2943" s="288"/>
      <c r="F2943" s="592"/>
      <c r="G2943" s="159"/>
      <c r="H2943" s="159"/>
      <c r="I2943" s="275"/>
      <c r="J2943" s="159"/>
      <c r="K2943" s="159"/>
      <c r="L2943" s="275"/>
      <c r="M2943" s="159"/>
      <c r="N2943" s="159"/>
      <c r="O2943" s="275"/>
      <c r="P2943" s="159"/>
      <c r="Q2943" s="159"/>
      <c r="R2943" s="275"/>
      <c r="S2943" s="500"/>
      <c r="T2943" s="275"/>
      <c r="U2943" s="275"/>
      <c r="V2943" s="275"/>
      <c r="W2943" s="275"/>
      <c r="X2943" s="275"/>
      <c r="Y2943" s="275"/>
      <c r="Z2943" s="275"/>
      <c r="AA2943" s="275"/>
      <c r="AB2943" s="275"/>
      <c r="AC2943" s="275"/>
      <c r="AD2943" s="275"/>
      <c r="AE2943" s="275"/>
      <c r="AF2943" s="500"/>
      <c r="AG2943" s="275"/>
      <c r="AH2943" s="275"/>
      <c r="AI2943" s="275"/>
      <c r="AJ2943" s="275"/>
      <c r="AK2943" s="275"/>
      <c r="AL2943" s="275"/>
      <c r="AM2943" s="275"/>
      <c r="AN2943" s="275"/>
      <c r="AO2943" s="275"/>
      <c r="AP2943" s="275"/>
      <c r="AQ2943" s="275"/>
      <c r="AR2943" s="275"/>
      <c r="AS2943" s="500"/>
      <c r="AT2943" s="275"/>
      <c r="AU2943" s="275"/>
      <c r="AV2943" s="275"/>
      <c r="AW2943" s="567"/>
      <c r="AX2943" s="567"/>
      <c r="AY2943" s="567"/>
      <c r="AZ2943" s="279"/>
      <c r="BA2943" s="159"/>
      <c r="BB2943" s="275"/>
      <c r="BC2943" s="159"/>
      <c r="BD2943" s="159"/>
      <c r="BE2943" s="275"/>
      <c r="BF2943" s="521"/>
    </row>
    <row r="2944" spans="1:84">
      <c r="A2944" s="149"/>
      <c r="B2944" s="149"/>
      <c r="C2944" s="151"/>
      <c r="D2944" s="151"/>
      <c r="E2944" s="288"/>
      <c r="F2944" s="591"/>
      <c r="G2944" s="159"/>
      <c r="H2944" s="159"/>
      <c r="I2944" s="159"/>
      <c r="J2944" s="159"/>
      <c r="K2944" s="159"/>
      <c r="L2944" s="159"/>
      <c r="M2944" s="159"/>
      <c r="N2944" s="159"/>
      <c r="O2944" s="159"/>
      <c r="P2944" s="159"/>
      <c r="Q2944" s="159"/>
      <c r="R2944" s="159"/>
      <c r="S2944" s="503"/>
      <c r="T2944" s="159"/>
      <c r="U2944" s="159"/>
      <c r="V2944" s="159"/>
      <c r="W2944" s="159"/>
      <c r="X2944" s="159"/>
      <c r="Y2944" s="159"/>
      <c r="Z2944" s="159"/>
      <c r="AA2944" s="159"/>
      <c r="AB2944" s="159"/>
      <c r="AC2944" s="159"/>
      <c r="AD2944" s="159"/>
      <c r="AE2944" s="159"/>
      <c r="AF2944" s="503"/>
      <c r="AG2944" s="159"/>
      <c r="AH2944" s="159"/>
      <c r="AI2944" s="159"/>
      <c r="AJ2944" s="159"/>
      <c r="AK2944" s="159"/>
      <c r="AL2944" s="159"/>
      <c r="AM2944" s="159"/>
      <c r="AN2944" s="159"/>
      <c r="AO2944" s="159"/>
      <c r="AP2944" s="159"/>
      <c r="AQ2944" s="159"/>
      <c r="AR2944" s="159"/>
      <c r="AS2944" s="503"/>
      <c r="AT2944" s="159"/>
      <c r="AU2944" s="159"/>
      <c r="AV2944" s="159"/>
      <c r="AW2944" s="570"/>
      <c r="AX2944" s="570"/>
      <c r="AY2944" s="570"/>
      <c r="AZ2944" s="159"/>
      <c r="BA2944" s="159"/>
      <c r="BB2944" s="159"/>
      <c r="BC2944" s="159"/>
      <c r="BD2944" s="159"/>
      <c r="BE2944" s="159"/>
      <c r="BF2944" s="474"/>
    </row>
    <row r="2945" spans="1:84">
      <c r="A2945" s="149"/>
      <c r="B2945" s="151" t="s">
        <v>281</v>
      </c>
      <c r="C2945" s="151"/>
      <c r="D2945" s="151"/>
      <c r="E2945" s="375" t="s">
        <v>964</v>
      </c>
      <c r="F2945" s="592"/>
      <c r="G2945" s="159"/>
      <c r="H2945" s="159"/>
      <c r="I2945" s="159"/>
      <c r="J2945" s="159"/>
      <c r="K2945" s="159"/>
      <c r="L2945" s="159"/>
      <c r="M2945" s="159"/>
      <c r="N2945" s="159"/>
      <c r="O2945" s="159"/>
      <c r="P2945" s="159"/>
      <c r="Q2945" s="159"/>
      <c r="R2945" s="159"/>
      <c r="S2945" s="503"/>
      <c r="T2945" s="159"/>
      <c r="U2945" s="159"/>
      <c r="V2945" s="159"/>
      <c r="W2945" s="159"/>
      <c r="X2945" s="159"/>
      <c r="Y2945" s="159"/>
      <c r="Z2945" s="159"/>
      <c r="AA2945" s="159"/>
      <c r="AB2945" s="159"/>
      <c r="AC2945" s="159"/>
      <c r="AD2945" s="159"/>
      <c r="AE2945" s="159"/>
      <c r="AF2945" s="503"/>
      <c r="AG2945" s="159"/>
      <c r="AH2945" s="159"/>
      <c r="AI2945" s="159"/>
      <c r="AJ2945" s="159"/>
      <c r="AK2945" s="159"/>
      <c r="AL2945" s="159"/>
      <c r="AM2945" s="159"/>
      <c r="AN2945" s="159"/>
      <c r="AO2945" s="159"/>
      <c r="AP2945" s="159"/>
      <c r="AQ2945" s="159"/>
      <c r="AR2945" s="159"/>
      <c r="AS2945" s="503"/>
      <c r="AT2945" s="159"/>
      <c r="AU2945" s="159"/>
      <c r="AV2945" s="159"/>
      <c r="AW2945" s="570"/>
      <c r="AX2945" s="570"/>
      <c r="AY2945" s="570"/>
      <c r="AZ2945" s="159"/>
      <c r="BA2945" s="159"/>
      <c r="BB2945" s="159"/>
      <c r="BC2945" s="159"/>
      <c r="BD2945" s="159"/>
      <c r="BE2945" s="159"/>
      <c r="BF2945" s="474"/>
    </row>
    <row r="2946" spans="1:84">
      <c r="A2946" s="149"/>
      <c r="B2946" s="149"/>
      <c r="C2946" s="151"/>
      <c r="D2946" s="151"/>
      <c r="E2946" s="288" t="s">
        <v>77</v>
      </c>
      <c r="F2946" s="592">
        <v>30</v>
      </c>
      <c r="G2946" s="159"/>
      <c r="H2946" s="159"/>
      <c r="I2946" s="275">
        <f t="shared" ref="I2946:I2947" si="15215">SUM(G2946:H2946)</f>
        <v>0</v>
      </c>
      <c r="J2946" s="159"/>
      <c r="K2946" s="159"/>
      <c r="L2946" s="275">
        <f t="shared" ref="L2946:L2947" si="15216">SUM(J2946:K2946)</f>
        <v>0</v>
      </c>
      <c r="M2946" s="159"/>
      <c r="N2946" s="159"/>
      <c r="O2946" s="275">
        <f t="shared" ref="O2946:O2947" si="15217">SUM(M2946:N2946)</f>
        <v>0</v>
      </c>
      <c r="P2946" s="159"/>
      <c r="Q2946" s="159"/>
      <c r="R2946" s="275">
        <f t="shared" ref="R2946:R2947" si="15218">SUM(P2946:Q2946)</f>
        <v>0</v>
      </c>
      <c r="S2946" s="500"/>
      <c r="T2946" s="275"/>
      <c r="U2946" s="275"/>
      <c r="V2946" s="275">
        <f t="shared" ref="V2946:V2947" si="15219">SUM(T2946:U2946)</f>
        <v>0</v>
      </c>
      <c r="W2946" s="275"/>
      <c r="X2946" s="275"/>
      <c r="Y2946" s="275">
        <f t="shared" ref="Y2946:Y2947" si="15220">SUM(W2946:X2946)</f>
        <v>0</v>
      </c>
      <c r="Z2946" s="275"/>
      <c r="AA2946" s="275"/>
      <c r="AB2946" s="275">
        <f t="shared" ref="AB2946:AB2947" si="15221">SUM(Z2946:AA2946)</f>
        <v>0</v>
      </c>
      <c r="AC2946" s="275"/>
      <c r="AD2946" s="275"/>
      <c r="AE2946" s="275">
        <f t="shared" ref="AE2946:AE2947" si="15222">SUM(AC2946:AD2946)</f>
        <v>0</v>
      </c>
      <c r="AF2946" s="500"/>
      <c r="AG2946" s="275"/>
      <c r="AH2946" s="275"/>
      <c r="AI2946" s="275">
        <f t="shared" ref="AI2946:AI2947" si="15223">SUM(AG2946:AH2946)</f>
        <v>0</v>
      </c>
      <c r="AJ2946" s="275"/>
      <c r="AK2946" s="275"/>
      <c r="AL2946" s="275">
        <f t="shared" ref="AL2946:AL2947" si="15224">SUM(AJ2946:AK2946)</f>
        <v>0</v>
      </c>
      <c r="AM2946" s="275"/>
      <c r="AN2946" s="275"/>
      <c r="AO2946" s="275">
        <f t="shared" ref="AO2946:AO2947" si="15225">SUM(AM2946:AN2946)</f>
        <v>0</v>
      </c>
      <c r="AP2946" s="275"/>
      <c r="AQ2946" s="275"/>
      <c r="AR2946" s="275">
        <f t="shared" ref="AR2946:AR2947" si="15226">SUM(AP2946:AQ2946)</f>
        <v>0</v>
      </c>
      <c r="AS2946" s="500"/>
      <c r="AT2946" s="275"/>
      <c r="AU2946" s="275"/>
      <c r="AV2946" s="275">
        <f>SUM(AT2946:AU2946)</f>
        <v>0</v>
      </c>
      <c r="AW2946" s="567">
        <f t="shared" ref="AW2946:AW2947" si="15227">SUM(G2946,J2946,M2946,P2946,T2946,W2946,Z2946,AC2946,AG2946,AJ2946,AM2946,AP2946,AT2946)</f>
        <v>0</v>
      </c>
      <c r="AX2946" s="567">
        <f t="shared" ref="AX2946:AX2947" si="15228">SUM(H2946,K2946,N2946,Q2946,U2946,X2946,AA2946,AD2946,AH2946,AK2946,AN2946,AQ2946,AU2946)</f>
        <v>0</v>
      </c>
      <c r="AY2946" s="567">
        <f t="shared" ref="AY2946:AY2947" si="15229">SUM(I2946,L2946,O2946,R2946,V2946,Y2946,AB2946,AE2946,AI2946,AL2946,AO2946,AR2946,AV2946)</f>
        <v>0</v>
      </c>
      <c r="AZ2946" s="159"/>
      <c r="BA2946" s="159"/>
      <c r="BB2946" s="275">
        <f t="shared" ref="BB2946:BB2947" si="15230">SUM(AZ2946:BA2946)</f>
        <v>0</v>
      </c>
      <c r="BC2946" s="275"/>
      <c r="BD2946" s="275"/>
      <c r="BE2946" s="275">
        <f t="shared" ref="BE2946:BE2947" si="15231">SUM(BC2946:BD2946)</f>
        <v>0</v>
      </c>
      <c r="BF2946" s="521"/>
      <c r="BG2946" s="605">
        <f>SUM(F2946,S2946,AF2946,AS2946)</f>
        <v>30</v>
      </c>
      <c r="BH2946" s="533">
        <f>SUM(G2946,T2946,AG2946)</f>
        <v>0</v>
      </c>
      <c r="BI2946" s="533">
        <f t="shared" ref="BI2946:BI2947" si="15232">SUM(H2946,U2946,AH2946)</f>
        <v>0</v>
      </c>
      <c r="BJ2946" s="533">
        <f t="shared" ref="BJ2946:BJ2947" si="15233">SUM(I2946,V2946,AI2946)</f>
        <v>0</v>
      </c>
      <c r="BK2946" s="533">
        <f t="shared" ref="BK2946:BK2947" si="15234">SUM(J2946,W2946,AJ2946)</f>
        <v>0</v>
      </c>
      <c r="BL2946" s="533">
        <f t="shared" ref="BL2946:BL2947" si="15235">SUM(K2946,X2946,AK2946)</f>
        <v>0</v>
      </c>
      <c r="BM2946" s="533">
        <f t="shared" ref="BM2946:BM2947" si="15236">SUM(L2946,Y2946,AL2946)</f>
        <v>0</v>
      </c>
      <c r="BN2946" s="533">
        <f>SUM(M2946,Z2946,AM2946)</f>
        <v>0</v>
      </c>
      <c r="BO2946" s="533">
        <f t="shared" ref="BO2946:BO2947" si="15237">SUM(N2946,AA2946,AN2946)</f>
        <v>0</v>
      </c>
      <c r="BP2946" s="533">
        <f t="shared" ref="BP2946:BP2947" si="15238">SUM(O2946,AB2946,AO2946)</f>
        <v>0</v>
      </c>
      <c r="BQ2946" s="533">
        <f t="shared" ref="BQ2946:BQ2947" si="15239">SUM(P2946,AC2946,AP2946)</f>
        <v>0</v>
      </c>
      <c r="BR2946" s="533">
        <f t="shared" ref="BR2946:BR2947" si="15240">SUM(Q2946,AD2946,AQ2946)</f>
        <v>0</v>
      </c>
      <c r="BS2946" s="533">
        <f t="shared" ref="BS2946:BS2947" si="15241">SUM(R2946,AE2946,AR2946)</f>
        <v>0</v>
      </c>
      <c r="BT2946" s="533">
        <f>AT2946</f>
        <v>0</v>
      </c>
      <c r="BU2946" s="533">
        <f t="shared" ref="BU2946:BU2947" si="15242">AU2946</f>
        <v>0</v>
      </c>
      <c r="BV2946" s="533">
        <f t="shared" ref="BV2946:BV2947" si="15243">AV2946</f>
        <v>0</v>
      </c>
      <c r="BW2946" s="536">
        <f>SUM(BH2946,BK2946,BN2946,BQ2946,BT2946)</f>
        <v>0</v>
      </c>
      <c r="BX2946" s="536">
        <f t="shared" ref="BX2946:BX2947" si="15244">SUM(BI2946,BL2946,BO2946,BR2946,BU2946)</f>
        <v>0</v>
      </c>
      <c r="BY2946" s="536">
        <f t="shared" ref="BY2946:BY2947" si="15245">SUM(BJ2946,BM2946,BP2946,BS2946,BV2946)</f>
        <v>0</v>
      </c>
      <c r="BZ2946" t="s">
        <v>74</v>
      </c>
      <c r="CA2946" s="553">
        <f>AZ2946</f>
        <v>0</v>
      </c>
      <c r="CB2946" s="553">
        <f t="shared" ref="CB2946:CB2947" si="15246">BA2946</f>
        <v>0</v>
      </c>
      <c r="CC2946" s="553">
        <f t="shared" ref="CC2946:CC2947" si="15247">BB2946</f>
        <v>0</v>
      </c>
      <c r="CD2946" s="553">
        <f>BC2946</f>
        <v>0</v>
      </c>
      <c r="CE2946" s="553">
        <f t="shared" ref="CE2946:CE2947" si="15248">BD2946</f>
        <v>0</v>
      </c>
      <c r="CF2946" s="553">
        <f t="shared" ref="CF2946:CF2947" si="15249">BE2946</f>
        <v>0</v>
      </c>
    </row>
    <row r="2947" spans="1:84">
      <c r="A2947" s="149"/>
      <c r="B2947" s="149"/>
      <c r="C2947" s="151"/>
      <c r="D2947" s="151"/>
      <c r="E2947" s="288" t="s">
        <v>78</v>
      </c>
      <c r="F2947" s="592">
        <v>30</v>
      </c>
      <c r="G2947" s="159"/>
      <c r="H2947" s="159"/>
      <c r="I2947" s="275">
        <f t="shared" si="15215"/>
        <v>0</v>
      </c>
      <c r="J2947" s="159"/>
      <c r="K2947" s="159"/>
      <c r="L2947" s="275">
        <f t="shared" si="15216"/>
        <v>0</v>
      </c>
      <c r="M2947" s="159"/>
      <c r="N2947" s="159"/>
      <c r="O2947" s="275">
        <f t="shared" si="15217"/>
        <v>0</v>
      </c>
      <c r="P2947" s="159"/>
      <c r="Q2947" s="159"/>
      <c r="R2947" s="275">
        <f t="shared" si="15218"/>
        <v>0</v>
      </c>
      <c r="S2947" s="500"/>
      <c r="T2947" s="275"/>
      <c r="U2947" s="275"/>
      <c r="V2947" s="275">
        <f t="shared" si="15219"/>
        <v>0</v>
      </c>
      <c r="W2947" s="275"/>
      <c r="X2947" s="275"/>
      <c r="Y2947" s="275">
        <f t="shared" si="15220"/>
        <v>0</v>
      </c>
      <c r="Z2947" s="275"/>
      <c r="AA2947" s="275"/>
      <c r="AB2947" s="275">
        <f t="shared" si="15221"/>
        <v>0</v>
      </c>
      <c r="AC2947" s="275"/>
      <c r="AD2947" s="275"/>
      <c r="AE2947" s="275">
        <f t="shared" si="15222"/>
        <v>0</v>
      </c>
      <c r="AF2947" s="500"/>
      <c r="AG2947" s="275"/>
      <c r="AH2947" s="275"/>
      <c r="AI2947" s="275">
        <f t="shared" si="15223"/>
        <v>0</v>
      </c>
      <c r="AJ2947" s="275"/>
      <c r="AK2947" s="275"/>
      <c r="AL2947" s="275">
        <f t="shared" si="15224"/>
        <v>0</v>
      </c>
      <c r="AM2947" s="275"/>
      <c r="AN2947" s="275"/>
      <c r="AO2947" s="275">
        <f t="shared" si="15225"/>
        <v>0</v>
      </c>
      <c r="AP2947" s="275"/>
      <c r="AQ2947" s="275"/>
      <c r="AR2947" s="275">
        <f t="shared" si="15226"/>
        <v>0</v>
      </c>
      <c r="AS2947" s="500"/>
      <c r="AT2947" s="275"/>
      <c r="AU2947" s="275"/>
      <c r="AV2947" s="275">
        <f>SUM(AT2947:AU2947)</f>
        <v>0</v>
      </c>
      <c r="AW2947" s="567">
        <f t="shared" si="15227"/>
        <v>0</v>
      </c>
      <c r="AX2947" s="567">
        <f t="shared" si="15228"/>
        <v>0</v>
      </c>
      <c r="AY2947" s="567">
        <f t="shared" si="15229"/>
        <v>0</v>
      </c>
      <c r="AZ2947" s="159"/>
      <c r="BA2947" s="159"/>
      <c r="BB2947" s="275">
        <f t="shared" si="15230"/>
        <v>0</v>
      </c>
      <c r="BC2947" s="275"/>
      <c r="BD2947" s="275"/>
      <c r="BE2947" s="275">
        <f t="shared" si="15231"/>
        <v>0</v>
      </c>
      <c r="BF2947" s="521"/>
      <c r="BG2947" s="605">
        <f>SUM(F2947,S2947,AF2947,AS2947)</f>
        <v>30</v>
      </c>
      <c r="BH2947" s="533">
        <f>SUM(G2947,T2947,AG2947)</f>
        <v>0</v>
      </c>
      <c r="BI2947" s="533">
        <f t="shared" si="15232"/>
        <v>0</v>
      </c>
      <c r="BJ2947" s="533">
        <f t="shared" si="15233"/>
        <v>0</v>
      </c>
      <c r="BK2947" s="533">
        <f t="shared" si="15234"/>
        <v>0</v>
      </c>
      <c r="BL2947" s="533">
        <f t="shared" si="15235"/>
        <v>0</v>
      </c>
      <c r="BM2947" s="533">
        <f t="shared" si="15236"/>
        <v>0</v>
      </c>
      <c r="BN2947" s="533">
        <f>SUM(M2947,Z2947,AM2947)</f>
        <v>0</v>
      </c>
      <c r="BO2947" s="533">
        <f t="shared" si="15237"/>
        <v>0</v>
      </c>
      <c r="BP2947" s="533">
        <f t="shared" si="15238"/>
        <v>0</v>
      </c>
      <c r="BQ2947" s="533">
        <f t="shared" si="15239"/>
        <v>0</v>
      </c>
      <c r="BR2947" s="533">
        <f t="shared" si="15240"/>
        <v>0</v>
      </c>
      <c r="BS2947" s="533">
        <f t="shared" si="15241"/>
        <v>0</v>
      </c>
      <c r="BT2947" s="533">
        <f>AT2947</f>
        <v>0</v>
      </c>
      <c r="BU2947" s="533">
        <f t="shared" si="15242"/>
        <v>0</v>
      </c>
      <c r="BV2947" s="533">
        <f t="shared" si="15243"/>
        <v>0</v>
      </c>
      <c r="BW2947" s="536">
        <f>SUM(BH2947,BK2947,BN2947,BQ2947,BT2947)</f>
        <v>0</v>
      </c>
      <c r="BX2947" s="536">
        <f t="shared" si="15244"/>
        <v>0</v>
      </c>
      <c r="BY2947" s="536">
        <f t="shared" si="15245"/>
        <v>0</v>
      </c>
      <c r="BZ2947" t="s">
        <v>74</v>
      </c>
      <c r="CA2947" s="553">
        <f>AZ2947</f>
        <v>0</v>
      </c>
      <c r="CB2947" s="553">
        <f t="shared" si="15246"/>
        <v>0</v>
      </c>
      <c r="CC2947" s="553">
        <f t="shared" si="15247"/>
        <v>0</v>
      </c>
      <c r="CD2947" s="553">
        <f>BC2947</f>
        <v>0</v>
      </c>
      <c r="CE2947" s="553">
        <f t="shared" si="15248"/>
        <v>0</v>
      </c>
      <c r="CF2947" s="553">
        <f t="shared" si="15249"/>
        <v>0</v>
      </c>
    </row>
    <row r="2948" spans="1:84">
      <c r="A2948" s="149"/>
      <c r="B2948" s="149"/>
      <c r="C2948" s="151"/>
      <c r="D2948" s="151"/>
      <c r="E2948" s="288"/>
      <c r="F2948" s="592"/>
      <c r="G2948" s="159"/>
      <c r="H2948" s="159"/>
      <c r="I2948" s="275"/>
      <c r="J2948" s="159"/>
      <c r="K2948" s="159"/>
      <c r="L2948" s="275"/>
      <c r="M2948" s="159"/>
      <c r="N2948" s="159"/>
      <c r="O2948" s="275"/>
      <c r="P2948" s="159"/>
      <c r="Q2948" s="159"/>
      <c r="R2948" s="275"/>
      <c r="S2948" s="500"/>
      <c r="T2948" s="275"/>
      <c r="U2948" s="275"/>
      <c r="V2948" s="275"/>
      <c r="W2948" s="275"/>
      <c r="X2948" s="275"/>
      <c r="Y2948" s="275"/>
      <c r="Z2948" s="275"/>
      <c r="AA2948" s="275"/>
      <c r="AB2948" s="275"/>
      <c r="AC2948" s="275"/>
      <c r="AD2948" s="275"/>
      <c r="AE2948" s="275"/>
      <c r="AF2948" s="500"/>
      <c r="AG2948" s="275"/>
      <c r="AH2948" s="275"/>
      <c r="AI2948" s="275"/>
      <c r="AJ2948" s="275"/>
      <c r="AK2948" s="275"/>
      <c r="AL2948" s="275"/>
      <c r="AM2948" s="275"/>
      <c r="AN2948" s="275"/>
      <c r="AO2948" s="275"/>
      <c r="AP2948" s="275"/>
      <c r="AQ2948" s="275"/>
      <c r="AR2948" s="275"/>
      <c r="AS2948" s="500"/>
      <c r="AT2948" s="275"/>
      <c r="AU2948" s="275"/>
      <c r="AV2948" s="275"/>
      <c r="AW2948" s="567"/>
      <c r="AX2948" s="567"/>
      <c r="AY2948" s="567"/>
      <c r="AZ2948" s="279"/>
      <c r="BA2948" s="159"/>
      <c r="BB2948" s="275"/>
      <c r="BC2948" s="159"/>
      <c r="BD2948" s="159"/>
      <c r="BE2948" s="275"/>
      <c r="BF2948" s="521"/>
    </row>
    <row r="2949" spans="1:84">
      <c r="A2949" s="149"/>
      <c r="B2949" s="149"/>
      <c r="C2949" s="151"/>
      <c r="D2949" s="151"/>
      <c r="E2949" s="288"/>
      <c r="F2949" s="591"/>
      <c r="G2949" s="159"/>
      <c r="H2949" s="159"/>
      <c r="I2949" s="159"/>
      <c r="J2949" s="159"/>
      <c r="K2949" s="159"/>
      <c r="L2949" s="159"/>
      <c r="M2949" s="159"/>
      <c r="N2949" s="159"/>
      <c r="O2949" s="159"/>
      <c r="P2949" s="159"/>
      <c r="Q2949" s="159"/>
      <c r="R2949" s="159"/>
      <c r="S2949" s="503"/>
      <c r="T2949" s="159"/>
      <c r="U2949" s="159"/>
      <c r="V2949" s="159"/>
      <c r="W2949" s="159"/>
      <c r="X2949" s="159"/>
      <c r="Y2949" s="159"/>
      <c r="Z2949" s="159"/>
      <c r="AA2949" s="159"/>
      <c r="AB2949" s="159"/>
      <c r="AC2949" s="159"/>
      <c r="AD2949" s="159"/>
      <c r="AE2949" s="159"/>
      <c r="AF2949" s="503"/>
      <c r="AG2949" s="159"/>
      <c r="AH2949" s="159"/>
      <c r="AI2949" s="159"/>
      <c r="AJ2949" s="159"/>
      <c r="AK2949" s="159"/>
      <c r="AL2949" s="159"/>
      <c r="AM2949" s="159"/>
      <c r="AN2949" s="159"/>
      <c r="AO2949" s="159"/>
      <c r="AP2949" s="159"/>
      <c r="AQ2949" s="159"/>
      <c r="AR2949" s="159"/>
      <c r="AS2949" s="503"/>
      <c r="AT2949" s="159"/>
      <c r="AU2949" s="159"/>
      <c r="AV2949" s="159"/>
      <c r="AW2949" s="570"/>
      <c r="AX2949" s="570"/>
      <c r="AY2949" s="570"/>
      <c r="AZ2949" s="159"/>
      <c r="BA2949" s="159"/>
      <c r="BB2949" s="159"/>
      <c r="BC2949" s="159"/>
      <c r="BD2949" s="159"/>
      <c r="BE2949" s="159"/>
      <c r="BF2949" s="474"/>
    </row>
    <row r="2950" spans="1:84">
      <c r="A2950" s="149"/>
      <c r="B2950" s="151" t="s">
        <v>87</v>
      </c>
      <c r="C2950" s="151"/>
      <c r="D2950" s="151"/>
      <c r="E2950" s="375" t="s">
        <v>23</v>
      </c>
      <c r="F2950" s="592"/>
      <c r="G2950" s="159"/>
      <c r="H2950" s="159"/>
      <c r="I2950" s="159"/>
      <c r="J2950" s="159"/>
      <c r="K2950" s="159"/>
      <c r="L2950" s="159"/>
      <c r="M2950" s="159"/>
      <c r="N2950" s="159"/>
      <c r="O2950" s="159"/>
      <c r="P2950" s="159"/>
      <c r="Q2950" s="159"/>
      <c r="R2950" s="159"/>
      <c r="S2950" s="503"/>
      <c r="T2950" s="159"/>
      <c r="U2950" s="159"/>
      <c r="V2950" s="159"/>
      <c r="W2950" s="159"/>
      <c r="X2950" s="159"/>
      <c r="Y2950" s="159"/>
      <c r="Z2950" s="159"/>
      <c r="AA2950" s="159"/>
      <c r="AB2950" s="159"/>
      <c r="AC2950" s="159"/>
      <c r="AD2950" s="159"/>
      <c r="AE2950" s="159"/>
      <c r="AF2950" s="503"/>
      <c r="AG2950" s="159"/>
      <c r="AH2950" s="159"/>
      <c r="AI2950" s="159"/>
      <c r="AJ2950" s="159"/>
      <c r="AK2950" s="159"/>
      <c r="AL2950" s="159"/>
      <c r="AM2950" s="159"/>
      <c r="AN2950" s="159"/>
      <c r="AO2950" s="159"/>
      <c r="AP2950" s="159"/>
      <c r="AQ2950" s="159"/>
      <c r="AR2950" s="159"/>
      <c r="AS2950" s="503"/>
      <c r="AT2950" s="159"/>
      <c r="AU2950" s="159"/>
      <c r="AV2950" s="159"/>
      <c r="AW2950" s="570"/>
      <c r="AX2950" s="570"/>
      <c r="AY2950" s="570"/>
      <c r="AZ2950" s="159"/>
      <c r="BA2950" s="159"/>
      <c r="BB2950" s="159"/>
      <c r="BC2950" s="159"/>
      <c r="BD2950" s="159"/>
      <c r="BE2950" s="159"/>
      <c r="BF2950" s="474"/>
    </row>
    <row r="2951" spans="1:84" s="430" customFormat="1">
      <c r="A2951" s="424"/>
      <c r="B2951" s="424"/>
      <c r="C2951" s="425"/>
      <c r="D2951" s="425"/>
      <c r="E2951" s="431" t="s">
        <v>77</v>
      </c>
      <c r="F2951" s="502">
        <f>SUM(F2912,F2916,F2921,F2926,F2931,F2936,F2941,F2946)</f>
        <v>240</v>
      </c>
      <c r="G2951" s="502">
        <f>SUM(G2912,G2916,G2921,G2926,G2931,G2936,G2941,G2946)</f>
        <v>89</v>
      </c>
      <c r="H2951" s="502">
        <f t="shared" ref="H2951:BE2951" si="15250">SUM(H2912,H2916,H2921,H2926,H2931,H2936,H2941,H2946)</f>
        <v>28</v>
      </c>
      <c r="I2951" s="502">
        <f t="shared" si="15250"/>
        <v>117</v>
      </c>
      <c r="J2951" s="502">
        <f t="shared" si="15250"/>
        <v>34</v>
      </c>
      <c r="K2951" s="502">
        <f t="shared" si="15250"/>
        <v>14</v>
      </c>
      <c r="L2951" s="502">
        <f t="shared" si="15250"/>
        <v>48</v>
      </c>
      <c r="M2951" s="502">
        <f t="shared" si="15250"/>
        <v>9</v>
      </c>
      <c r="N2951" s="502">
        <f t="shared" si="15250"/>
        <v>7</v>
      </c>
      <c r="O2951" s="502">
        <f t="shared" si="15250"/>
        <v>16</v>
      </c>
      <c r="P2951" s="502">
        <f t="shared" si="15250"/>
        <v>60</v>
      </c>
      <c r="Q2951" s="502">
        <f t="shared" si="15250"/>
        <v>26</v>
      </c>
      <c r="R2951" s="502">
        <f t="shared" si="15250"/>
        <v>86</v>
      </c>
      <c r="S2951" s="502">
        <f t="shared" si="15250"/>
        <v>0</v>
      </c>
      <c r="T2951" s="502">
        <f t="shared" si="15250"/>
        <v>16</v>
      </c>
      <c r="U2951" s="502">
        <f t="shared" si="15250"/>
        <v>17</v>
      </c>
      <c r="V2951" s="502">
        <f t="shared" si="15250"/>
        <v>33</v>
      </c>
      <c r="W2951" s="502">
        <f t="shared" si="15250"/>
        <v>0</v>
      </c>
      <c r="X2951" s="502">
        <f t="shared" si="15250"/>
        <v>0</v>
      </c>
      <c r="Y2951" s="502">
        <f t="shared" si="15250"/>
        <v>0</v>
      </c>
      <c r="Z2951" s="502">
        <f t="shared" si="15250"/>
        <v>0</v>
      </c>
      <c r="AA2951" s="502">
        <f t="shared" si="15250"/>
        <v>0</v>
      </c>
      <c r="AB2951" s="502">
        <f t="shared" si="15250"/>
        <v>0</v>
      </c>
      <c r="AC2951" s="502">
        <f t="shared" si="15250"/>
        <v>2</v>
      </c>
      <c r="AD2951" s="502">
        <f t="shared" si="15250"/>
        <v>1</v>
      </c>
      <c r="AE2951" s="502">
        <f t="shared" si="15250"/>
        <v>3</v>
      </c>
      <c r="AF2951" s="502">
        <f t="shared" si="15250"/>
        <v>0</v>
      </c>
      <c r="AG2951" s="502">
        <f t="shared" si="15250"/>
        <v>0</v>
      </c>
      <c r="AH2951" s="502">
        <f t="shared" si="15250"/>
        <v>0</v>
      </c>
      <c r="AI2951" s="502">
        <f t="shared" si="15250"/>
        <v>0</v>
      </c>
      <c r="AJ2951" s="502">
        <f t="shared" si="15250"/>
        <v>0</v>
      </c>
      <c r="AK2951" s="502">
        <f t="shared" si="15250"/>
        <v>0</v>
      </c>
      <c r="AL2951" s="502">
        <f t="shared" si="15250"/>
        <v>0</v>
      </c>
      <c r="AM2951" s="502">
        <f t="shared" si="15250"/>
        <v>0</v>
      </c>
      <c r="AN2951" s="502">
        <f t="shared" si="15250"/>
        <v>0</v>
      </c>
      <c r="AO2951" s="502">
        <f t="shared" si="15250"/>
        <v>0</v>
      </c>
      <c r="AP2951" s="502">
        <f t="shared" si="15250"/>
        <v>0</v>
      </c>
      <c r="AQ2951" s="502">
        <f t="shared" si="15250"/>
        <v>0</v>
      </c>
      <c r="AR2951" s="502">
        <f t="shared" si="15250"/>
        <v>0</v>
      </c>
      <c r="AS2951" s="502">
        <f t="shared" si="15250"/>
        <v>0</v>
      </c>
      <c r="AT2951" s="502">
        <f t="shared" si="15250"/>
        <v>0</v>
      </c>
      <c r="AU2951" s="502">
        <f t="shared" si="15250"/>
        <v>0</v>
      </c>
      <c r="AV2951" s="502">
        <f t="shared" si="15250"/>
        <v>0</v>
      </c>
      <c r="AW2951" s="502">
        <f t="shared" si="15250"/>
        <v>210</v>
      </c>
      <c r="AX2951" s="502">
        <f t="shared" si="15250"/>
        <v>93</v>
      </c>
      <c r="AY2951" s="502">
        <f t="shared" si="15250"/>
        <v>303</v>
      </c>
      <c r="AZ2951" s="502">
        <f t="shared" si="15250"/>
        <v>4</v>
      </c>
      <c r="BA2951" s="502">
        <f t="shared" si="15250"/>
        <v>2</v>
      </c>
      <c r="BB2951" s="502">
        <f t="shared" si="15250"/>
        <v>6</v>
      </c>
      <c r="BC2951" s="502">
        <f t="shared" si="15250"/>
        <v>2</v>
      </c>
      <c r="BD2951" s="502">
        <f t="shared" si="15250"/>
        <v>0</v>
      </c>
      <c r="BE2951" s="502">
        <f t="shared" si="15250"/>
        <v>2</v>
      </c>
      <c r="BF2951" s="525"/>
      <c r="BG2951" s="608">
        <f t="shared" ref="BG2951:BY2951" si="15251">SUM(BG2912,BG2916,BG2921,BG2926,BG2931,BG2936)</f>
        <v>180</v>
      </c>
      <c r="BH2951" s="427">
        <f t="shared" si="15251"/>
        <v>105</v>
      </c>
      <c r="BI2951" s="626">
        <f t="shared" si="15251"/>
        <v>45</v>
      </c>
      <c r="BJ2951" s="626">
        <f t="shared" si="15251"/>
        <v>150</v>
      </c>
      <c r="BK2951" s="626">
        <f t="shared" si="15251"/>
        <v>34</v>
      </c>
      <c r="BL2951" s="626">
        <f t="shared" si="15251"/>
        <v>14</v>
      </c>
      <c r="BM2951" s="626">
        <f t="shared" si="15251"/>
        <v>48</v>
      </c>
      <c r="BN2951" s="626">
        <f t="shared" si="15251"/>
        <v>9</v>
      </c>
      <c r="BO2951" s="626">
        <f t="shared" si="15251"/>
        <v>7</v>
      </c>
      <c r="BP2951" s="626">
        <f t="shared" si="15251"/>
        <v>16</v>
      </c>
      <c r="BQ2951" s="626">
        <f t="shared" si="15251"/>
        <v>62</v>
      </c>
      <c r="BR2951" s="626">
        <f t="shared" si="15251"/>
        <v>27</v>
      </c>
      <c r="BS2951" s="626">
        <f t="shared" si="15251"/>
        <v>89</v>
      </c>
      <c r="BT2951" s="427">
        <f t="shared" si="15251"/>
        <v>0</v>
      </c>
      <c r="BU2951" s="626">
        <f t="shared" si="15251"/>
        <v>0</v>
      </c>
      <c r="BV2951" s="626">
        <f t="shared" si="15251"/>
        <v>0</v>
      </c>
      <c r="BW2951" s="427">
        <f t="shared" si="15251"/>
        <v>210</v>
      </c>
      <c r="BX2951" s="427">
        <f t="shared" si="15251"/>
        <v>93</v>
      </c>
      <c r="BY2951" s="427">
        <f t="shared" si="15251"/>
        <v>303</v>
      </c>
      <c r="CA2951" s="427">
        <f t="shared" ref="CA2951:CF2951" si="15252">SUM(CA2912,CA2916,CA2921,CA2926,CA2931,CA2936)</f>
        <v>4</v>
      </c>
      <c r="CB2951" s="427">
        <f t="shared" si="15252"/>
        <v>2</v>
      </c>
      <c r="CC2951" s="427">
        <f t="shared" si="15252"/>
        <v>6</v>
      </c>
      <c r="CD2951" s="427">
        <f t="shared" si="15252"/>
        <v>2</v>
      </c>
      <c r="CE2951" s="427">
        <f t="shared" si="15252"/>
        <v>0</v>
      </c>
      <c r="CF2951" s="427">
        <f t="shared" si="15252"/>
        <v>2</v>
      </c>
    </row>
    <row r="2952" spans="1:84">
      <c r="A2952" s="149"/>
      <c r="B2952" s="149"/>
      <c r="C2952" s="151"/>
      <c r="D2952" s="151"/>
      <c r="E2952" s="288" t="s">
        <v>78</v>
      </c>
      <c r="F2952" s="502">
        <f>SUM(F2913,F2917,F2922,F2927,F2932,F2937,F2942,F2947)</f>
        <v>240</v>
      </c>
      <c r="G2952" s="502">
        <f t="shared" ref="G2952:BE2952" si="15253">SUM(G2913,G2917,G2922,G2927,G2932,G2937,G2942,G2947)</f>
        <v>68</v>
      </c>
      <c r="H2952" s="502">
        <f t="shared" si="15253"/>
        <v>21</v>
      </c>
      <c r="I2952" s="502">
        <f t="shared" si="15253"/>
        <v>89</v>
      </c>
      <c r="J2952" s="502">
        <f t="shared" si="15253"/>
        <v>27</v>
      </c>
      <c r="K2952" s="502">
        <f t="shared" si="15253"/>
        <v>5</v>
      </c>
      <c r="L2952" s="502">
        <f t="shared" si="15253"/>
        <v>32</v>
      </c>
      <c r="M2952" s="502">
        <f t="shared" si="15253"/>
        <v>10</v>
      </c>
      <c r="N2952" s="502">
        <f t="shared" si="15253"/>
        <v>3</v>
      </c>
      <c r="O2952" s="502">
        <f t="shared" si="15253"/>
        <v>13</v>
      </c>
      <c r="P2952" s="502">
        <f t="shared" si="15253"/>
        <v>50</v>
      </c>
      <c r="Q2952" s="502">
        <f t="shared" si="15253"/>
        <v>12</v>
      </c>
      <c r="R2952" s="502">
        <f t="shared" si="15253"/>
        <v>62</v>
      </c>
      <c r="S2952" s="502">
        <f t="shared" si="15253"/>
        <v>0</v>
      </c>
      <c r="T2952" s="502">
        <f t="shared" si="15253"/>
        <v>16</v>
      </c>
      <c r="U2952" s="502">
        <f t="shared" si="15253"/>
        <v>4</v>
      </c>
      <c r="V2952" s="502">
        <f t="shared" si="15253"/>
        <v>20</v>
      </c>
      <c r="W2952" s="502">
        <f t="shared" si="15253"/>
        <v>0</v>
      </c>
      <c r="X2952" s="502">
        <f t="shared" si="15253"/>
        <v>0</v>
      </c>
      <c r="Y2952" s="502">
        <f t="shared" si="15253"/>
        <v>0</v>
      </c>
      <c r="Z2952" s="502">
        <f t="shared" si="15253"/>
        <v>0</v>
      </c>
      <c r="AA2952" s="502">
        <f t="shared" si="15253"/>
        <v>0</v>
      </c>
      <c r="AB2952" s="502">
        <f t="shared" si="15253"/>
        <v>0</v>
      </c>
      <c r="AC2952" s="502">
        <f t="shared" si="15253"/>
        <v>8</v>
      </c>
      <c r="AD2952" s="502">
        <f t="shared" si="15253"/>
        <v>1</v>
      </c>
      <c r="AE2952" s="502">
        <f t="shared" si="15253"/>
        <v>9</v>
      </c>
      <c r="AF2952" s="502">
        <f t="shared" si="15253"/>
        <v>0</v>
      </c>
      <c r="AG2952" s="502">
        <f t="shared" si="15253"/>
        <v>1</v>
      </c>
      <c r="AH2952" s="502">
        <f t="shared" si="15253"/>
        <v>0</v>
      </c>
      <c r="AI2952" s="502">
        <f t="shared" si="15253"/>
        <v>1</v>
      </c>
      <c r="AJ2952" s="502">
        <f t="shared" si="15253"/>
        <v>0</v>
      </c>
      <c r="AK2952" s="502">
        <f t="shared" si="15253"/>
        <v>0</v>
      </c>
      <c r="AL2952" s="502">
        <f t="shared" si="15253"/>
        <v>0</v>
      </c>
      <c r="AM2952" s="502">
        <f t="shared" si="15253"/>
        <v>0</v>
      </c>
      <c r="AN2952" s="502">
        <f t="shared" si="15253"/>
        <v>0</v>
      </c>
      <c r="AO2952" s="502">
        <f t="shared" si="15253"/>
        <v>0</v>
      </c>
      <c r="AP2952" s="502">
        <f t="shared" si="15253"/>
        <v>0</v>
      </c>
      <c r="AQ2952" s="502">
        <f t="shared" si="15253"/>
        <v>0</v>
      </c>
      <c r="AR2952" s="502">
        <f t="shared" si="15253"/>
        <v>0</v>
      </c>
      <c r="AS2952" s="502">
        <f t="shared" si="15253"/>
        <v>0</v>
      </c>
      <c r="AT2952" s="502">
        <f t="shared" si="15253"/>
        <v>0</v>
      </c>
      <c r="AU2952" s="502">
        <f t="shared" si="15253"/>
        <v>0</v>
      </c>
      <c r="AV2952" s="502">
        <f t="shared" si="15253"/>
        <v>0</v>
      </c>
      <c r="AW2952" s="502">
        <f t="shared" si="15253"/>
        <v>180</v>
      </c>
      <c r="AX2952" s="502">
        <f t="shared" si="15253"/>
        <v>46</v>
      </c>
      <c r="AY2952" s="502">
        <f t="shared" si="15253"/>
        <v>226</v>
      </c>
      <c r="AZ2952" s="502">
        <f t="shared" si="15253"/>
        <v>6</v>
      </c>
      <c r="BA2952" s="502">
        <f t="shared" si="15253"/>
        <v>1</v>
      </c>
      <c r="BB2952" s="502">
        <f t="shared" si="15253"/>
        <v>7</v>
      </c>
      <c r="BC2952" s="502">
        <f t="shared" si="15253"/>
        <v>4</v>
      </c>
      <c r="BD2952" s="502">
        <f t="shared" si="15253"/>
        <v>0</v>
      </c>
      <c r="BE2952" s="502">
        <f t="shared" si="15253"/>
        <v>4</v>
      </c>
      <c r="BF2952" s="411"/>
      <c r="BG2952" s="608">
        <f t="shared" ref="BG2952:BY2952" si="15254">SUM(BG2923,BG2927,BG2932,BG2937,BG2942,BG2947)</f>
        <v>150</v>
      </c>
      <c r="BH2952" s="290">
        <f t="shared" si="15254"/>
        <v>0</v>
      </c>
      <c r="BI2952" s="626">
        <f t="shared" si="15254"/>
        <v>0</v>
      </c>
      <c r="BJ2952" s="626">
        <f t="shared" si="15254"/>
        <v>0</v>
      </c>
      <c r="BK2952" s="626">
        <f t="shared" si="15254"/>
        <v>0</v>
      </c>
      <c r="BL2952" s="626">
        <f t="shared" si="15254"/>
        <v>0</v>
      </c>
      <c r="BM2952" s="626">
        <f t="shared" si="15254"/>
        <v>0</v>
      </c>
      <c r="BN2952" s="626">
        <f t="shared" si="15254"/>
        <v>0</v>
      </c>
      <c r="BO2952" s="626">
        <f t="shared" si="15254"/>
        <v>0</v>
      </c>
      <c r="BP2952" s="626">
        <f t="shared" si="15254"/>
        <v>0</v>
      </c>
      <c r="BQ2952" s="626">
        <f t="shared" si="15254"/>
        <v>0</v>
      </c>
      <c r="BR2952" s="626">
        <f t="shared" si="15254"/>
        <v>0</v>
      </c>
      <c r="BS2952" s="626">
        <f t="shared" si="15254"/>
        <v>0</v>
      </c>
      <c r="BT2952" s="290">
        <f t="shared" si="15254"/>
        <v>0</v>
      </c>
      <c r="BU2952" s="626">
        <f t="shared" si="15254"/>
        <v>0</v>
      </c>
      <c r="BV2952" s="626">
        <f t="shared" si="15254"/>
        <v>0</v>
      </c>
      <c r="BW2952" s="290">
        <f t="shared" si="15254"/>
        <v>0</v>
      </c>
      <c r="BX2952" s="290">
        <f t="shared" si="15254"/>
        <v>0</v>
      </c>
      <c r="BY2952" s="290">
        <f t="shared" si="15254"/>
        <v>0</v>
      </c>
      <c r="CA2952" s="290">
        <f t="shared" ref="CA2952:CF2952" si="15255">SUM(CA2923,CA2927,CA2932,CA2937,CA2942,CA2947)</f>
        <v>0</v>
      </c>
      <c r="CB2952" s="290">
        <f t="shared" si="15255"/>
        <v>0</v>
      </c>
      <c r="CC2952" s="290">
        <f t="shared" si="15255"/>
        <v>0</v>
      </c>
      <c r="CD2952" s="290">
        <f t="shared" si="15255"/>
        <v>0</v>
      </c>
      <c r="CE2952" s="290">
        <f t="shared" si="15255"/>
        <v>0</v>
      </c>
      <c r="CF2952" s="290">
        <f t="shared" si="15255"/>
        <v>0</v>
      </c>
    </row>
    <row r="2953" spans="1:84">
      <c r="A2953" s="149"/>
      <c r="B2953" s="149"/>
      <c r="C2953" s="151"/>
      <c r="D2953" s="151"/>
      <c r="E2953" s="288"/>
      <c r="F2953" s="591"/>
      <c r="G2953" s="159"/>
      <c r="H2953" s="159"/>
      <c r="I2953" s="159"/>
      <c r="J2953" s="159"/>
      <c r="K2953" s="159"/>
      <c r="L2953" s="159"/>
      <c r="M2953" s="159"/>
      <c r="N2953" s="159"/>
      <c r="O2953" s="159"/>
      <c r="P2953" s="159"/>
      <c r="Q2953" s="159"/>
      <c r="R2953" s="159"/>
      <c r="S2953" s="503"/>
      <c r="T2953" s="159"/>
      <c r="U2953" s="159"/>
      <c r="V2953" s="159"/>
      <c r="W2953" s="159"/>
      <c r="X2953" s="159"/>
      <c r="Y2953" s="159"/>
      <c r="Z2953" s="159"/>
      <c r="AA2953" s="159"/>
      <c r="AB2953" s="159"/>
      <c r="AC2953" s="159"/>
      <c r="AD2953" s="159"/>
      <c r="AE2953" s="159"/>
      <c r="AF2953" s="503"/>
      <c r="AG2953" s="159"/>
      <c r="AH2953" s="159"/>
      <c r="AI2953" s="159"/>
      <c r="AJ2953" s="159"/>
      <c r="AK2953" s="159"/>
      <c r="AL2953" s="159"/>
      <c r="AM2953" s="159"/>
      <c r="AN2953" s="159"/>
      <c r="AO2953" s="159"/>
      <c r="AP2953" s="159"/>
      <c r="AQ2953" s="159"/>
      <c r="AR2953" s="159"/>
      <c r="AS2953" s="503"/>
      <c r="AT2953" s="159"/>
      <c r="AU2953" s="159"/>
      <c r="AV2953" s="159"/>
      <c r="AW2953" s="570"/>
      <c r="AX2953" s="570"/>
      <c r="AY2953" s="570"/>
      <c r="AZ2953" s="159"/>
      <c r="BA2953" s="159"/>
      <c r="BB2953" s="159"/>
      <c r="BC2953" s="159"/>
      <c r="BD2953" s="159"/>
      <c r="BE2953" s="159"/>
      <c r="BF2953" s="474"/>
    </row>
    <row r="2954" spans="1:84">
      <c r="A2954" s="149"/>
      <c r="B2954" s="151" t="s">
        <v>187</v>
      </c>
      <c r="C2954" s="151"/>
      <c r="D2954" s="151"/>
      <c r="E2954" s="375" t="s">
        <v>485</v>
      </c>
      <c r="F2954" s="591"/>
      <c r="G2954" s="159"/>
      <c r="H2954" s="159"/>
      <c r="I2954" s="159"/>
      <c r="J2954" s="159"/>
      <c r="K2954" s="159"/>
      <c r="L2954" s="159"/>
      <c r="M2954" s="159"/>
      <c r="N2954" s="159"/>
      <c r="O2954" s="159"/>
      <c r="P2954" s="159"/>
      <c r="Q2954" s="159"/>
      <c r="R2954" s="159"/>
      <c r="S2954" s="503"/>
      <c r="T2954" s="159"/>
      <c r="U2954" s="159"/>
      <c r="V2954" s="159"/>
      <c r="W2954" s="159"/>
      <c r="X2954" s="159"/>
      <c r="Y2954" s="159"/>
      <c r="Z2954" s="159"/>
      <c r="AA2954" s="159"/>
      <c r="AB2954" s="159"/>
      <c r="AC2954" s="159"/>
      <c r="AD2954" s="159"/>
      <c r="AE2954" s="159"/>
      <c r="AF2954" s="503"/>
      <c r="AG2954" s="159"/>
      <c r="AH2954" s="159"/>
      <c r="AI2954" s="159"/>
      <c r="AJ2954" s="159"/>
      <c r="AK2954" s="159"/>
      <c r="AL2954" s="159"/>
      <c r="AM2954" s="159"/>
      <c r="AN2954" s="159"/>
      <c r="AO2954" s="159"/>
      <c r="AP2954" s="159"/>
      <c r="AQ2954" s="159"/>
      <c r="AR2954" s="159"/>
      <c r="AS2954" s="503"/>
      <c r="AT2954" s="159"/>
      <c r="AU2954" s="159"/>
      <c r="AV2954" s="159"/>
      <c r="AW2954" s="570"/>
      <c r="AX2954" s="570"/>
      <c r="AY2954" s="570"/>
      <c r="AZ2954" s="159"/>
      <c r="BA2954" s="159"/>
      <c r="BB2954" s="159"/>
      <c r="BC2954" s="159"/>
      <c r="BD2954" s="159"/>
      <c r="BE2954" s="159"/>
      <c r="BF2954" s="474"/>
    </row>
    <row r="2955" spans="1:84">
      <c r="A2955" s="149"/>
      <c r="B2955" s="149"/>
      <c r="C2955" s="151"/>
      <c r="D2955" s="151"/>
      <c r="E2955" s="288" t="s">
        <v>77</v>
      </c>
      <c r="F2955" s="592">
        <v>30</v>
      </c>
      <c r="G2955" s="159"/>
      <c r="H2955" s="159"/>
      <c r="I2955" s="275">
        <f t="shared" ref="I2955:I2956" si="15256">SUM(G2955:H2955)</f>
        <v>0</v>
      </c>
      <c r="J2955" s="159"/>
      <c r="K2955" s="159"/>
      <c r="L2955" s="275">
        <f t="shared" ref="L2955:L2956" si="15257">SUM(J2955:K2955)</f>
        <v>0</v>
      </c>
      <c r="M2955" s="159"/>
      <c r="N2955" s="159"/>
      <c r="O2955" s="275">
        <f t="shared" ref="O2955:O2956" si="15258">SUM(M2955:N2955)</f>
        <v>0</v>
      </c>
      <c r="P2955" s="159"/>
      <c r="Q2955" s="159"/>
      <c r="R2955" s="275">
        <f t="shared" ref="R2955:R2956" si="15259">SUM(P2955:Q2955)</f>
        <v>0</v>
      </c>
      <c r="S2955" s="500"/>
      <c r="T2955" s="275"/>
      <c r="U2955" s="275"/>
      <c r="V2955" s="275">
        <f t="shared" ref="V2955:V2956" si="15260">SUM(T2955:U2955)</f>
        <v>0</v>
      </c>
      <c r="W2955" s="275"/>
      <c r="X2955" s="275"/>
      <c r="Y2955" s="275">
        <f t="shared" ref="Y2955:Y2956" si="15261">SUM(W2955:X2955)</f>
        <v>0</v>
      </c>
      <c r="Z2955" s="275"/>
      <c r="AA2955" s="275"/>
      <c r="AB2955" s="275">
        <f t="shared" ref="AB2955:AB2956" si="15262">SUM(Z2955:AA2955)</f>
        <v>0</v>
      </c>
      <c r="AC2955" s="275"/>
      <c r="AD2955" s="275"/>
      <c r="AE2955" s="275">
        <f t="shared" ref="AE2955:AE2956" si="15263">SUM(AC2955:AD2955)</f>
        <v>0</v>
      </c>
      <c r="AF2955" s="500"/>
      <c r="AG2955" s="275"/>
      <c r="AH2955" s="275"/>
      <c r="AI2955" s="275">
        <f t="shared" ref="AI2955:AI2956" si="15264">SUM(AG2955:AH2955)</f>
        <v>0</v>
      </c>
      <c r="AJ2955" s="275"/>
      <c r="AK2955" s="275"/>
      <c r="AL2955" s="275">
        <f t="shared" ref="AL2955:AL2956" si="15265">SUM(AJ2955:AK2955)</f>
        <v>0</v>
      </c>
      <c r="AM2955" s="275"/>
      <c r="AN2955" s="275"/>
      <c r="AO2955" s="275">
        <f t="shared" ref="AO2955:AO2956" si="15266">SUM(AM2955:AN2955)</f>
        <v>0</v>
      </c>
      <c r="AP2955" s="275"/>
      <c r="AQ2955" s="275"/>
      <c r="AR2955" s="275">
        <f t="shared" ref="AR2955:AR2956" si="15267">SUM(AP2955:AQ2955)</f>
        <v>0</v>
      </c>
      <c r="AS2955" s="500"/>
      <c r="AT2955" s="275"/>
      <c r="AU2955" s="275"/>
      <c r="AV2955" s="275">
        <f>SUM(AT2955:AU2955)</f>
        <v>0</v>
      </c>
      <c r="AW2955" s="567">
        <f t="shared" ref="AW2955:AW2956" si="15268">SUM(G2955,J2955,M2955,P2955,T2955,W2955,Z2955,AC2955,AG2955,AJ2955,AM2955,AP2955,AT2955)</f>
        <v>0</v>
      </c>
      <c r="AX2955" s="567">
        <f t="shared" ref="AX2955:AX2956" si="15269">SUM(H2955,K2955,N2955,Q2955,U2955,X2955,AA2955,AD2955,AH2955,AK2955,AN2955,AQ2955,AU2955)</f>
        <v>0</v>
      </c>
      <c r="AY2955" s="567">
        <f t="shared" ref="AY2955:AY2956" si="15270">SUM(I2955,L2955,O2955,R2955,V2955,Y2955,AB2955,AE2955,AI2955,AL2955,AO2955,AR2955,AV2955)</f>
        <v>0</v>
      </c>
      <c r="AZ2955" s="159"/>
      <c r="BA2955" s="159"/>
      <c r="BB2955" s="275">
        <f t="shared" ref="BB2955:BB2956" si="15271">SUM(AZ2955:BA2955)</f>
        <v>0</v>
      </c>
      <c r="BC2955" s="275"/>
      <c r="BD2955" s="275"/>
      <c r="BE2955" s="275">
        <f t="shared" ref="BE2955:BE2956" si="15272">SUM(BC2955:BD2955)</f>
        <v>0</v>
      </c>
      <c r="BF2955" s="521"/>
      <c r="BG2955" s="605">
        <f>SUM(F2955,S2955,AF2955,AS2955)</f>
        <v>30</v>
      </c>
      <c r="BH2955" s="533">
        <f>SUM(G2955,T2955,AG2955)</f>
        <v>0</v>
      </c>
      <c r="BI2955" s="533">
        <f t="shared" ref="BI2955:BI2956" si="15273">SUM(H2955,U2955,AH2955)</f>
        <v>0</v>
      </c>
      <c r="BJ2955" s="533">
        <f t="shared" ref="BJ2955:BJ2956" si="15274">SUM(I2955,V2955,AI2955)</f>
        <v>0</v>
      </c>
      <c r="BK2955" s="533">
        <f t="shared" ref="BK2955:BK2956" si="15275">SUM(J2955,W2955,AJ2955)</f>
        <v>0</v>
      </c>
      <c r="BL2955" s="533">
        <f t="shared" ref="BL2955:BL2956" si="15276">SUM(K2955,X2955,AK2955)</f>
        <v>0</v>
      </c>
      <c r="BM2955" s="533">
        <f t="shared" ref="BM2955:BM2956" si="15277">SUM(L2955,Y2955,AL2955)</f>
        <v>0</v>
      </c>
      <c r="BN2955" s="533">
        <f>SUM(M2955,Z2955,AM2955)</f>
        <v>0</v>
      </c>
      <c r="BO2955" s="533">
        <f t="shared" ref="BO2955:BO2956" si="15278">SUM(N2955,AA2955,AN2955)</f>
        <v>0</v>
      </c>
      <c r="BP2955" s="533">
        <f t="shared" ref="BP2955:BP2956" si="15279">SUM(O2955,AB2955,AO2955)</f>
        <v>0</v>
      </c>
      <c r="BQ2955" s="533">
        <f t="shared" ref="BQ2955:BQ2956" si="15280">SUM(P2955,AC2955,AP2955)</f>
        <v>0</v>
      </c>
      <c r="BR2955" s="533">
        <f t="shared" ref="BR2955:BR2956" si="15281">SUM(Q2955,AD2955,AQ2955)</f>
        <v>0</v>
      </c>
      <c r="BS2955" s="533">
        <f t="shared" ref="BS2955:BS2956" si="15282">SUM(R2955,AE2955,AR2955)</f>
        <v>0</v>
      </c>
      <c r="BT2955" s="533">
        <f>AT2955</f>
        <v>0</v>
      </c>
      <c r="BU2955" s="533">
        <f t="shared" ref="BU2955:BU2956" si="15283">AU2955</f>
        <v>0</v>
      </c>
      <c r="BV2955" s="533">
        <f t="shared" ref="BV2955:BV2956" si="15284">AV2955</f>
        <v>0</v>
      </c>
      <c r="BW2955" s="536">
        <f>SUM(BH2955,BK2955,BN2955,BQ2955,BT2955)</f>
        <v>0</v>
      </c>
      <c r="BX2955" s="536">
        <f t="shared" ref="BX2955:BX2956" si="15285">SUM(BI2955,BL2955,BO2955,BR2955,BU2955)</f>
        <v>0</v>
      </c>
      <c r="BY2955" s="536">
        <f t="shared" ref="BY2955:BY2956" si="15286">SUM(BJ2955,BM2955,BP2955,BS2955,BV2955)</f>
        <v>0</v>
      </c>
      <c r="BZ2955" t="s">
        <v>74</v>
      </c>
      <c r="CA2955" s="553">
        <f>AZ2955</f>
        <v>0</v>
      </c>
      <c r="CB2955" s="553">
        <f t="shared" ref="CB2955:CB2956" si="15287">BA2955</f>
        <v>0</v>
      </c>
      <c r="CC2955" s="553">
        <f t="shared" ref="CC2955:CC2956" si="15288">BB2955</f>
        <v>0</v>
      </c>
      <c r="CD2955" s="553">
        <f>BC2955</f>
        <v>0</v>
      </c>
      <c r="CE2955" s="553">
        <f t="shared" ref="CE2955:CE2956" si="15289">BD2955</f>
        <v>0</v>
      </c>
      <c r="CF2955" s="553">
        <f t="shared" ref="CF2955:CF2956" si="15290">BE2955</f>
        <v>0</v>
      </c>
    </row>
    <row r="2956" spans="1:84">
      <c r="A2956" s="149"/>
      <c r="B2956" s="149"/>
      <c r="C2956" s="151"/>
      <c r="D2956" s="151"/>
      <c r="E2956" s="288" t="s">
        <v>78</v>
      </c>
      <c r="F2956" s="592">
        <v>30</v>
      </c>
      <c r="G2956" s="159"/>
      <c r="H2956" s="159"/>
      <c r="I2956" s="275">
        <f t="shared" si="15256"/>
        <v>0</v>
      </c>
      <c r="J2956" s="159"/>
      <c r="K2956" s="159"/>
      <c r="L2956" s="275">
        <f t="shared" si="15257"/>
        <v>0</v>
      </c>
      <c r="M2956" s="159"/>
      <c r="N2956" s="159"/>
      <c r="O2956" s="275">
        <f t="shared" si="15258"/>
        <v>0</v>
      </c>
      <c r="P2956" s="159"/>
      <c r="Q2956" s="159"/>
      <c r="R2956" s="275">
        <f t="shared" si="15259"/>
        <v>0</v>
      </c>
      <c r="S2956" s="500"/>
      <c r="T2956" s="275"/>
      <c r="U2956" s="275"/>
      <c r="V2956" s="275">
        <f t="shared" si="15260"/>
        <v>0</v>
      </c>
      <c r="W2956" s="275"/>
      <c r="X2956" s="275"/>
      <c r="Y2956" s="275">
        <f t="shared" si="15261"/>
        <v>0</v>
      </c>
      <c r="Z2956" s="275"/>
      <c r="AA2956" s="275"/>
      <c r="AB2956" s="275">
        <f t="shared" si="15262"/>
        <v>0</v>
      </c>
      <c r="AC2956" s="275"/>
      <c r="AD2956" s="275"/>
      <c r="AE2956" s="275">
        <f t="shared" si="15263"/>
        <v>0</v>
      </c>
      <c r="AF2956" s="500"/>
      <c r="AG2956" s="275"/>
      <c r="AH2956" s="275"/>
      <c r="AI2956" s="275">
        <f t="shared" si="15264"/>
        <v>0</v>
      </c>
      <c r="AJ2956" s="275"/>
      <c r="AK2956" s="275"/>
      <c r="AL2956" s="275">
        <f t="shared" si="15265"/>
        <v>0</v>
      </c>
      <c r="AM2956" s="275"/>
      <c r="AN2956" s="275"/>
      <c r="AO2956" s="275">
        <f t="shared" si="15266"/>
        <v>0</v>
      </c>
      <c r="AP2956" s="275"/>
      <c r="AQ2956" s="275"/>
      <c r="AR2956" s="275">
        <f t="shared" si="15267"/>
        <v>0</v>
      </c>
      <c r="AS2956" s="500"/>
      <c r="AT2956" s="275"/>
      <c r="AU2956" s="275"/>
      <c r="AV2956" s="275">
        <f>SUM(AT2956:AU2956)</f>
        <v>0</v>
      </c>
      <c r="AW2956" s="567">
        <f t="shared" si="15268"/>
        <v>0</v>
      </c>
      <c r="AX2956" s="567">
        <f t="shared" si="15269"/>
        <v>0</v>
      </c>
      <c r="AY2956" s="567">
        <f t="shared" si="15270"/>
        <v>0</v>
      </c>
      <c r="AZ2956" s="159"/>
      <c r="BA2956" s="159"/>
      <c r="BB2956" s="275">
        <f t="shared" si="15271"/>
        <v>0</v>
      </c>
      <c r="BC2956" s="275"/>
      <c r="BD2956" s="275"/>
      <c r="BE2956" s="275">
        <f t="shared" si="15272"/>
        <v>0</v>
      </c>
      <c r="BF2956" s="521"/>
      <c r="BG2956" s="605">
        <f>SUM(F2956,S2956,AF2956,AS2956)</f>
        <v>30</v>
      </c>
      <c r="BH2956" s="533">
        <f>SUM(G2956,T2956,AG2956)</f>
        <v>0</v>
      </c>
      <c r="BI2956" s="533">
        <f t="shared" si="15273"/>
        <v>0</v>
      </c>
      <c r="BJ2956" s="533">
        <f t="shared" si="15274"/>
        <v>0</v>
      </c>
      <c r="BK2956" s="533">
        <f t="shared" si="15275"/>
        <v>0</v>
      </c>
      <c r="BL2956" s="533">
        <f t="shared" si="15276"/>
        <v>0</v>
      </c>
      <c r="BM2956" s="533">
        <f t="shared" si="15277"/>
        <v>0</v>
      </c>
      <c r="BN2956" s="533">
        <f>SUM(M2956,Z2956,AM2956)</f>
        <v>0</v>
      </c>
      <c r="BO2956" s="533">
        <f t="shared" si="15278"/>
        <v>0</v>
      </c>
      <c r="BP2956" s="533">
        <f t="shared" si="15279"/>
        <v>0</v>
      </c>
      <c r="BQ2956" s="533">
        <f t="shared" si="15280"/>
        <v>0</v>
      </c>
      <c r="BR2956" s="533">
        <f t="shared" si="15281"/>
        <v>0</v>
      </c>
      <c r="BS2956" s="533">
        <f t="shared" si="15282"/>
        <v>0</v>
      </c>
      <c r="BT2956" s="533">
        <f>AT2956</f>
        <v>0</v>
      </c>
      <c r="BU2956" s="533">
        <f t="shared" si="15283"/>
        <v>0</v>
      </c>
      <c r="BV2956" s="533">
        <f t="shared" si="15284"/>
        <v>0</v>
      </c>
      <c r="BW2956" s="536">
        <f>SUM(BH2956,BK2956,BN2956,BQ2956,BT2956)</f>
        <v>0</v>
      </c>
      <c r="BX2956" s="536">
        <f t="shared" si="15285"/>
        <v>0</v>
      </c>
      <c r="BY2956" s="536">
        <f t="shared" si="15286"/>
        <v>0</v>
      </c>
      <c r="BZ2956" t="s">
        <v>74</v>
      </c>
      <c r="CA2956" s="553">
        <f>AZ2956</f>
        <v>0</v>
      </c>
      <c r="CB2956" s="553">
        <f t="shared" si="15287"/>
        <v>0</v>
      </c>
      <c r="CC2956" s="553">
        <f t="shared" si="15288"/>
        <v>0</v>
      </c>
      <c r="CD2956" s="553">
        <f>BC2956</f>
        <v>0</v>
      </c>
      <c r="CE2956" s="553">
        <f t="shared" si="15289"/>
        <v>0</v>
      </c>
      <c r="CF2956" s="553">
        <f t="shared" si="15290"/>
        <v>0</v>
      </c>
    </row>
    <row r="2957" spans="1:84">
      <c r="A2957" s="149"/>
      <c r="B2957" s="149"/>
      <c r="C2957" s="151"/>
      <c r="D2957" s="151"/>
      <c r="E2957" s="288"/>
      <c r="F2957" s="591"/>
      <c r="G2957" s="159"/>
      <c r="H2957" s="159"/>
      <c r="I2957" s="275"/>
      <c r="J2957" s="159"/>
      <c r="K2957" s="159"/>
      <c r="L2957" s="275"/>
      <c r="M2957" s="159"/>
      <c r="N2957" s="159"/>
      <c r="O2957" s="275"/>
      <c r="P2957" s="159"/>
      <c r="Q2957" s="159"/>
      <c r="R2957" s="275"/>
      <c r="S2957" s="500"/>
      <c r="T2957" s="275"/>
      <c r="U2957" s="275"/>
      <c r="V2957" s="275"/>
      <c r="W2957" s="275"/>
      <c r="X2957" s="275"/>
      <c r="Y2957" s="275"/>
      <c r="Z2957" s="275"/>
      <c r="AA2957" s="275"/>
      <c r="AB2957" s="275"/>
      <c r="AC2957" s="275"/>
      <c r="AD2957" s="275"/>
      <c r="AE2957" s="275"/>
      <c r="AF2957" s="500"/>
      <c r="AG2957" s="275"/>
      <c r="AH2957" s="275"/>
      <c r="AI2957" s="275"/>
      <c r="AJ2957" s="275"/>
      <c r="AK2957" s="275"/>
      <c r="AL2957" s="275"/>
      <c r="AM2957" s="275"/>
      <c r="AN2957" s="275"/>
      <c r="AO2957" s="275"/>
      <c r="AP2957" s="275"/>
      <c r="AQ2957" s="275"/>
      <c r="AR2957" s="275"/>
      <c r="AS2957" s="500"/>
      <c r="AT2957" s="275"/>
      <c r="AU2957" s="275"/>
      <c r="AV2957" s="275"/>
      <c r="AW2957" s="567"/>
      <c r="AX2957" s="567"/>
      <c r="AY2957" s="567"/>
      <c r="AZ2957" s="279"/>
      <c r="BA2957" s="159"/>
      <c r="BB2957" s="275"/>
      <c r="BC2957" s="159"/>
      <c r="BD2957" s="159"/>
      <c r="BE2957" s="275"/>
      <c r="BF2957" s="521"/>
    </row>
    <row r="2958" spans="1:84">
      <c r="A2958" s="149"/>
      <c r="B2958" s="151" t="s">
        <v>24</v>
      </c>
      <c r="C2958" s="151"/>
      <c r="D2958" s="151"/>
      <c r="E2958" s="375" t="s">
        <v>116</v>
      </c>
      <c r="F2958" s="591"/>
      <c r="G2958" s="159"/>
      <c r="H2958" s="159"/>
      <c r="I2958" s="159"/>
      <c r="J2958" s="159"/>
      <c r="K2958" s="159"/>
      <c r="L2958" s="159"/>
      <c r="M2958" s="159"/>
      <c r="N2958" s="159"/>
      <c r="O2958" s="159"/>
      <c r="P2958" s="159"/>
      <c r="Q2958" s="159"/>
      <c r="R2958" s="159"/>
      <c r="S2958" s="503"/>
      <c r="T2958" s="159"/>
      <c r="U2958" s="159"/>
      <c r="V2958" s="159"/>
      <c r="W2958" s="159"/>
      <c r="X2958" s="159"/>
      <c r="Y2958" s="159"/>
      <c r="Z2958" s="159"/>
      <c r="AA2958" s="159"/>
      <c r="AB2958" s="159"/>
      <c r="AC2958" s="159"/>
      <c r="AD2958" s="159"/>
      <c r="AE2958" s="159"/>
      <c r="AF2958" s="503"/>
      <c r="AG2958" s="159"/>
      <c r="AH2958" s="159"/>
      <c r="AI2958" s="159"/>
      <c r="AJ2958" s="159"/>
      <c r="AK2958" s="159"/>
      <c r="AL2958" s="159"/>
      <c r="AM2958" s="159"/>
      <c r="AN2958" s="159"/>
      <c r="AO2958" s="159"/>
      <c r="AP2958" s="159"/>
      <c r="AQ2958" s="159"/>
      <c r="AR2958" s="159"/>
      <c r="AS2958" s="503"/>
      <c r="AT2958" s="159"/>
      <c r="AU2958" s="159"/>
      <c r="AV2958" s="159"/>
      <c r="AW2958" s="570"/>
      <c r="AX2958" s="570"/>
      <c r="AY2958" s="570"/>
      <c r="AZ2958" s="159"/>
      <c r="BA2958" s="159"/>
      <c r="BB2958" s="159"/>
      <c r="BC2958" s="159"/>
      <c r="BD2958" s="159"/>
      <c r="BE2958" s="159"/>
      <c r="BF2958" s="474"/>
    </row>
    <row r="2959" spans="1:84">
      <c r="A2959" s="149"/>
      <c r="B2959" s="149"/>
      <c r="C2959" s="151"/>
      <c r="D2959" s="151"/>
      <c r="E2959" s="288" t="s">
        <v>77</v>
      </c>
      <c r="F2959" s="592">
        <f>SUM(F2951,F2955)</f>
        <v>270</v>
      </c>
      <c r="G2959" s="290">
        <f>SUM(G2951,G2955)</f>
        <v>89</v>
      </c>
      <c r="H2959" s="290">
        <f t="shared" ref="H2959:BE2959" si="15291">SUM(H2951,H2955)</f>
        <v>28</v>
      </c>
      <c r="I2959" s="290">
        <f t="shared" si="15291"/>
        <v>117</v>
      </c>
      <c r="J2959" s="290">
        <f t="shared" si="15291"/>
        <v>34</v>
      </c>
      <c r="K2959" s="290">
        <f t="shared" si="15291"/>
        <v>14</v>
      </c>
      <c r="L2959" s="290">
        <f t="shared" si="15291"/>
        <v>48</v>
      </c>
      <c r="M2959" s="290">
        <f t="shared" si="15291"/>
        <v>9</v>
      </c>
      <c r="N2959" s="290">
        <f t="shared" si="15291"/>
        <v>7</v>
      </c>
      <c r="O2959" s="290">
        <f t="shared" si="15291"/>
        <v>16</v>
      </c>
      <c r="P2959" s="290">
        <f t="shared" si="15291"/>
        <v>60</v>
      </c>
      <c r="Q2959" s="290">
        <f t="shared" si="15291"/>
        <v>26</v>
      </c>
      <c r="R2959" s="290">
        <f t="shared" si="15291"/>
        <v>86</v>
      </c>
      <c r="S2959" s="502">
        <f t="shared" si="15291"/>
        <v>0</v>
      </c>
      <c r="T2959" s="290">
        <f t="shared" si="15291"/>
        <v>16</v>
      </c>
      <c r="U2959" s="290">
        <f t="shared" si="15291"/>
        <v>17</v>
      </c>
      <c r="V2959" s="290">
        <f t="shared" si="15291"/>
        <v>33</v>
      </c>
      <c r="W2959" s="290">
        <f t="shared" si="15291"/>
        <v>0</v>
      </c>
      <c r="X2959" s="290">
        <f t="shared" si="15291"/>
        <v>0</v>
      </c>
      <c r="Y2959" s="290">
        <f t="shared" si="15291"/>
        <v>0</v>
      </c>
      <c r="Z2959" s="290">
        <f t="shared" si="15291"/>
        <v>0</v>
      </c>
      <c r="AA2959" s="290">
        <f t="shared" si="15291"/>
        <v>0</v>
      </c>
      <c r="AB2959" s="290">
        <f t="shared" si="15291"/>
        <v>0</v>
      </c>
      <c r="AC2959" s="290">
        <f t="shared" si="15291"/>
        <v>2</v>
      </c>
      <c r="AD2959" s="290">
        <f t="shared" si="15291"/>
        <v>1</v>
      </c>
      <c r="AE2959" s="290">
        <f t="shared" si="15291"/>
        <v>3</v>
      </c>
      <c r="AF2959" s="502">
        <f t="shared" si="15291"/>
        <v>0</v>
      </c>
      <c r="AG2959" s="290">
        <f t="shared" si="15291"/>
        <v>0</v>
      </c>
      <c r="AH2959" s="290">
        <f t="shared" si="15291"/>
        <v>0</v>
      </c>
      <c r="AI2959" s="290">
        <f t="shared" si="15291"/>
        <v>0</v>
      </c>
      <c r="AJ2959" s="290">
        <f t="shared" si="15291"/>
        <v>0</v>
      </c>
      <c r="AK2959" s="290">
        <f t="shared" si="15291"/>
        <v>0</v>
      </c>
      <c r="AL2959" s="290">
        <f t="shared" si="15291"/>
        <v>0</v>
      </c>
      <c r="AM2959" s="290">
        <f t="shared" si="15291"/>
        <v>0</v>
      </c>
      <c r="AN2959" s="290">
        <f t="shared" si="15291"/>
        <v>0</v>
      </c>
      <c r="AO2959" s="290">
        <f t="shared" si="15291"/>
        <v>0</v>
      </c>
      <c r="AP2959" s="290">
        <f t="shared" si="15291"/>
        <v>0</v>
      </c>
      <c r="AQ2959" s="290">
        <f t="shared" si="15291"/>
        <v>0</v>
      </c>
      <c r="AR2959" s="290">
        <f t="shared" si="15291"/>
        <v>0</v>
      </c>
      <c r="AS2959" s="502">
        <f t="shared" si="15291"/>
        <v>0</v>
      </c>
      <c r="AT2959" s="290">
        <f t="shared" si="15291"/>
        <v>0</v>
      </c>
      <c r="AU2959" s="290">
        <f t="shared" si="15291"/>
        <v>0</v>
      </c>
      <c r="AV2959" s="290">
        <f t="shared" si="15291"/>
        <v>0</v>
      </c>
      <c r="AW2959" s="569">
        <f t="shared" si="15291"/>
        <v>210</v>
      </c>
      <c r="AX2959" s="569">
        <f t="shared" si="15291"/>
        <v>93</v>
      </c>
      <c r="AY2959" s="569">
        <f t="shared" si="15291"/>
        <v>303</v>
      </c>
      <c r="AZ2959" s="290">
        <f t="shared" si="15291"/>
        <v>4</v>
      </c>
      <c r="BA2959" s="290">
        <f t="shared" si="15291"/>
        <v>2</v>
      </c>
      <c r="BB2959" s="290">
        <f t="shared" si="15291"/>
        <v>6</v>
      </c>
      <c r="BC2959" s="290">
        <f t="shared" si="15291"/>
        <v>2</v>
      </c>
      <c r="BD2959" s="290">
        <f t="shared" si="15291"/>
        <v>0</v>
      </c>
      <c r="BE2959" s="290">
        <f t="shared" si="15291"/>
        <v>2</v>
      </c>
      <c r="BF2959" s="411"/>
      <c r="BG2959" s="608">
        <f t="shared" ref="BG2959:BY2959" si="15292">SUM(BG2951,BG2955)</f>
        <v>210</v>
      </c>
      <c r="BH2959" s="290">
        <f t="shared" si="15292"/>
        <v>105</v>
      </c>
      <c r="BI2959" s="626">
        <f t="shared" si="15292"/>
        <v>45</v>
      </c>
      <c r="BJ2959" s="626">
        <f t="shared" si="15292"/>
        <v>150</v>
      </c>
      <c r="BK2959" s="626">
        <f t="shared" si="15292"/>
        <v>34</v>
      </c>
      <c r="BL2959" s="626">
        <f t="shared" si="15292"/>
        <v>14</v>
      </c>
      <c r="BM2959" s="626">
        <f t="shared" si="15292"/>
        <v>48</v>
      </c>
      <c r="BN2959" s="626">
        <f t="shared" si="15292"/>
        <v>9</v>
      </c>
      <c r="BO2959" s="626">
        <f t="shared" si="15292"/>
        <v>7</v>
      </c>
      <c r="BP2959" s="626">
        <f t="shared" si="15292"/>
        <v>16</v>
      </c>
      <c r="BQ2959" s="626">
        <f t="shared" si="15292"/>
        <v>62</v>
      </c>
      <c r="BR2959" s="626">
        <f t="shared" si="15292"/>
        <v>27</v>
      </c>
      <c r="BS2959" s="626">
        <f t="shared" si="15292"/>
        <v>89</v>
      </c>
      <c r="BT2959" s="290">
        <f t="shared" si="15292"/>
        <v>0</v>
      </c>
      <c r="BU2959" s="626">
        <f t="shared" si="15292"/>
        <v>0</v>
      </c>
      <c r="BV2959" s="626">
        <f t="shared" si="15292"/>
        <v>0</v>
      </c>
      <c r="BW2959" s="290">
        <f t="shared" si="15292"/>
        <v>210</v>
      </c>
      <c r="BX2959" s="290">
        <f t="shared" si="15292"/>
        <v>93</v>
      </c>
      <c r="BY2959" s="290">
        <f t="shared" si="15292"/>
        <v>303</v>
      </c>
      <c r="CA2959" s="290">
        <f t="shared" ref="CA2959:CF2959" si="15293">SUM(CA2951,CA2955)</f>
        <v>4</v>
      </c>
      <c r="CB2959" s="290">
        <f t="shared" si="15293"/>
        <v>2</v>
      </c>
      <c r="CC2959" s="290">
        <f t="shared" si="15293"/>
        <v>6</v>
      </c>
      <c r="CD2959" s="290">
        <f t="shared" si="15293"/>
        <v>2</v>
      </c>
      <c r="CE2959" s="290">
        <f t="shared" si="15293"/>
        <v>0</v>
      </c>
      <c r="CF2959" s="290">
        <f t="shared" si="15293"/>
        <v>2</v>
      </c>
    </row>
    <row r="2960" spans="1:84">
      <c r="A2960" s="149"/>
      <c r="B2960" s="149"/>
      <c r="C2960" s="151"/>
      <c r="D2960" s="151"/>
      <c r="E2960" s="288" t="s">
        <v>78</v>
      </c>
      <c r="F2960" s="592">
        <f>SUM(F2952,F2956)</f>
        <v>270</v>
      </c>
      <c r="G2960" s="290">
        <f>SUM(G2952,G2956)</f>
        <v>68</v>
      </c>
      <c r="H2960" s="290">
        <f t="shared" ref="H2960:BE2960" si="15294">SUM(H2952,H2956)</f>
        <v>21</v>
      </c>
      <c r="I2960" s="290">
        <f t="shared" si="15294"/>
        <v>89</v>
      </c>
      <c r="J2960" s="290">
        <f t="shared" si="15294"/>
        <v>27</v>
      </c>
      <c r="K2960" s="290">
        <f t="shared" si="15294"/>
        <v>5</v>
      </c>
      <c r="L2960" s="290">
        <f t="shared" si="15294"/>
        <v>32</v>
      </c>
      <c r="M2960" s="290">
        <f t="shared" si="15294"/>
        <v>10</v>
      </c>
      <c r="N2960" s="290">
        <f t="shared" si="15294"/>
        <v>3</v>
      </c>
      <c r="O2960" s="290">
        <f t="shared" si="15294"/>
        <v>13</v>
      </c>
      <c r="P2960" s="290">
        <f t="shared" si="15294"/>
        <v>50</v>
      </c>
      <c r="Q2960" s="290">
        <f t="shared" si="15294"/>
        <v>12</v>
      </c>
      <c r="R2960" s="290">
        <f t="shared" si="15294"/>
        <v>62</v>
      </c>
      <c r="S2960" s="502">
        <f t="shared" si="15294"/>
        <v>0</v>
      </c>
      <c r="T2960" s="290">
        <f t="shared" si="15294"/>
        <v>16</v>
      </c>
      <c r="U2960" s="290">
        <f t="shared" si="15294"/>
        <v>4</v>
      </c>
      <c r="V2960" s="290">
        <f t="shared" si="15294"/>
        <v>20</v>
      </c>
      <c r="W2960" s="290">
        <f t="shared" si="15294"/>
        <v>0</v>
      </c>
      <c r="X2960" s="290">
        <f t="shared" si="15294"/>
        <v>0</v>
      </c>
      <c r="Y2960" s="290">
        <f t="shared" si="15294"/>
        <v>0</v>
      </c>
      <c r="Z2960" s="290">
        <f t="shared" si="15294"/>
        <v>0</v>
      </c>
      <c r="AA2960" s="290">
        <f t="shared" si="15294"/>
        <v>0</v>
      </c>
      <c r="AB2960" s="290">
        <f t="shared" si="15294"/>
        <v>0</v>
      </c>
      <c r="AC2960" s="290">
        <f t="shared" si="15294"/>
        <v>8</v>
      </c>
      <c r="AD2960" s="290">
        <f t="shared" si="15294"/>
        <v>1</v>
      </c>
      <c r="AE2960" s="290">
        <f t="shared" si="15294"/>
        <v>9</v>
      </c>
      <c r="AF2960" s="502">
        <f t="shared" si="15294"/>
        <v>0</v>
      </c>
      <c r="AG2960" s="290">
        <f t="shared" si="15294"/>
        <v>1</v>
      </c>
      <c r="AH2960" s="290">
        <f t="shared" si="15294"/>
        <v>0</v>
      </c>
      <c r="AI2960" s="290">
        <f t="shared" si="15294"/>
        <v>1</v>
      </c>
      <c r="AJ2960" s="290">
        <f t="shared" si="15294"/>
        <v>0</v>
      </c>
      <c r="AK2960" s="290">
        <f t="shared" si="15294"/>
        <v>0</v>
      </c>
      <c r="AL2960" s="290">
        <f t="shared" si="15294"/>
        <v>0</v>
      </c>
      <c r="AM2960" s="290">
        <f t="shared" si="15294"/>
        <v>0</v>
      </c>
      <c r="AN2960" s="290">
        <f t="shared" si="15294"/>
        <v>0</v>
      </c>
      <c r="AO2960" s="290">
        <f t="shared" si="15294"/>
        <v>0</v>
      </c>
      <c r="AP2960" s="290">
        <f t="shared" si="15294"/>
        <v>0</v>
      </c>
      <c r="AQ2960" s="290">
        <f t="shared" si="15294"/>
        <v>0</v>
      </c>
      <c r="AR2960" s="290">
        <f t="shared" si="15294"/>
        <v>0</v>
      </c>
      <c r="AS2960" s="502">
        <f t="shared" si="15294"/>
        <v>0</v>
      </c>
      <c r="AT2960" s="290">
        <f t="shared" si="15294"/>
        <v>0</v>
      </c>
      <c r="AU2960" s="290">
        <f t="shared" si="15294"/>
        <v>0</v>
      </c>
      <c r="AV2960" s="290">
        <f t="shared" si="15294"/>
        <v>0</v>
      </c>
      <c r="AW2960" s="569">
        <f t="shared" si="15294"/>
        <v>180</v>
      </c>
      <c r="AX2960" s="569">
        <f t="shared" si="15294"/>
        <v>46</v>
      </c>
      <c r="AY2960" s="569">
        <f t="shared" si="15294"/>
        <v>226</v>
      </c>
      <c r="AZ2960" s="290">
        <f t="shared" si="15294"/>
        <v>6</v>
      </c>
      <c r="BA2960" s="290">
        <f t="shared" si="15294"/>
        <v>1</v>
      </c>
      <c r="BB2960" s="290">
        <f t="shared" si="15294"/>
        <v>7</v>
      </c>
      <c r="BC2960" s="290">
        <f t="shared" si="15294"/>
        <v>4</v>
      </c>
      <c r="BD2960" s="290">
        <f t="shared" si="15294"/>
        <v>0</v>
      </c>
      <c r="BE2960" s="290">
        <f t="shared" si="15294"/>
        <v>4</v>
      </c>
      <c r="BF2960" s="411"/>
      <c r="BG2960" s="608">
        <f t="shared" ref="BG2960:BY2960" si="15295">SUM(BG2952,BG2956)</f>
        <v>180</v>
      </c>
      <c r="BH2960" s="290">
        <f t="shared" si="15295"/>
        <v>0</v>
      </c>
      <c r="BI2960" s="626">
        <f t="shared" si="15295"/>
        <v>0</v>
      </c>
      <c r="BJ2960" s="626">
        <f t="shared" si="15295"/>
        <v>0</v>
      </c>
      <c r="BK2960" s="626">
        <f t="shared" si="15295"/>
        <v>0</v>
      </c>
      <c r="BL2960" s="626">
        <f t="shared" si="15295"/>
        <v>0</v>
      </c>
      <c r="BM2960" s="626">
        <f t="shared" si="15295"/>
        <v>0</v>
      </c>
      <c r="BN2960" s="626">
        <f t="shared" si="15295"/>
        <v>0</v>
      </c>
      <c r="BO2960" s="626">
        <f t="shared" si="15295"/>
        <v>0</v>
      </c>
      <c r="BP2960" s="626">
        <f t="shared" si="15295"/>
        <v>0</v>
      </c>
      <c r="BQ2960" s="626">
        <f t="shared" si="15295"/>
        <v>0</v>
      </c>
      <c r="BR2960" s="626">
        <f t="shared" si="15295"/>
        <v>0</v>
      </c>
      <c r="BS2960" s="626">
        <f t="shared" si="15295"/>
        <v>0</v>
      </c>
      <c r="BT2960" s="290">
        <f t="shared" si="15295"/>
        <v>0</v>
      </c>
      <c r="BU2960" s="626">
        <f t="shared" si="15295"/>
        <v>0</v>
      </c>
      <c r="BV2960" s="626">
        <f t="shared" si="15295"/>
        <v>0</v>
      </c>
      <c r="BW2960" s="290">
        <f t="shared" si="15295"/>
        <v>0</v>
      </c>
      <c r="BX2960" s="290">
        <f t="shared" si="15295"/>
        <v>0</v>
      </c>
      <c r="BY2960" s="290">
        <f t="shared" si="15295"/>
        <v>0</v>
      </c>
      <c r="CA2960" s="290">
        <f t="shared" ref="CA2960:CF2960" si="15296">SUM(CA2952,CA2956)</f>
        <v>0</v>
      </c>
      <c r="CB2960" s="290">
        <f t="shared" si="15296"/>
        <v>0</v>
      </c>
      <c r="CC2960" s="290">
        <f t="shared" si="15296"/>
        <v>0</v>
      </c>
      <c r="CD2960" s="290">
        <f t="shared" si="15296"/>
        <v>0</v>
      </c>
      <c r="CE2960" s="290">
        <f t="shared" si="15296"/>
        <v>0</v>
      </c>
      <c r="CF2960" s="290">
        <f t="shared" si="15296"/>
        <v>0</v>
      </c>
    </row>
    <row r="2961" spans="1:84">
      <c r="A2961" s="149"/>
      <c r="B2961" s="149"/>
      <c r="C2961" s="151"/>
      <c r="D2961" s="151"/>
      <c r="E2961" s="288"/>
      <c r="F2961" s="592">
        <f>SUM(F2959:F2960)</f>
        <v>540</v>
      </c>
      <c r="G2961" s="168">
        <f t="shared" ref="G2961:R2961" si="15297">SUM(G2959:G2960)</f>
        <v>157</v>
      </c>
      <c r="H2961" s="168">
        <f t="shared" si="15297"/>
        <v>49</v>
      </c>
      <c r="I2961" s="168">
        <f t="shared" si="15297"/>
        <v>206</v>
      </c>
      <c r="J2961" s="168">
        <f t="shared" si="15297"/>
        <v>61</v>
      </c>
      <c r="K2961" s="168">
        <f t="shared" si="15297"/>
        <v>19</v>
      </c>
      <c r="L2961" s="168">
        <f t="shared" si="15297"/>
        <v>80</v>
      </c>
      <c r="M2961" s="168">
        <f t="shared" si="15297"/>
        <v>19</v>
      </c>
      <c r="N2961" s="168">
        <f t="shared" si="15297"/>
        <v>10</v>
      </c>
      <c r="O2961" s="168">
        <f t="shared" si="15297"/>
        <v>29</v>
      </c>
      <c r="P2961" s="168">
        <f t="shared" si="15297"/>
        <v>110</v>
      </c>
      <c r="Q2961" s="168">
        <f t="shared" si="15297"/>
        <v>38</v>
      </c>
      <c r="R2961" s="168">
        <f t="shared" si="15297"/>
        <v>148</v>
      </c>
      <c r="S2961" s="502">
        <f t="shared" ref="S2961:BE2961" si="15298">SUM(S2959:S2960)</f>
        <v>0</v>
      </c>
      <c r="T2961" s="168">
        <f t="shared" si="15298"/>
        <v>32</v>
      </c>
      <c r="U2961" s="168">
        <f t="shared" si="15298"/>
        <v>21</v>
      </c>
      <c r="V2961" s="168">
        <f t="shared" si="15298"/>
        <v>53</v>
      </c>
      <c r="W2961" s="168">
        <f t="shared" si="15298"/>
        <v>0</v>
      </c>
      <c r="X2961" s="168">
        <f t="shared" si="15298"/>
        <v>0</v>
      </c>
      <c r="Y2961" s="168">
        <f t="shared" si="15298"/>
        <v>0</v>
      </c>
      <c r="Z2961" s="168">
        <f t="shared" si="15298"/>
        <v>0</v>
      </c>
      <c r="AA2961" s="168">
        <f t="shared" si="15298"/>
        <v>0</v>
      </c>
      <c r="AB2961" s="168">
        <f t="shared" si="15298"/>
        <v>0</v>
      </c>
      <c r="AC2961" s="168">
        <f t="shared" si="15298"/>
        <v>10</v>
      </c>
      <c r="AD2961" s="168">
        <f t="shared" si="15298"/>
        <v>2</v>
      </c>
      <c r="AE2961" s="168">
        <f t="shared" si="15298"/>
        <v>12</v>
      </c>
      <c r="AF2961" s="502">
        <f t="shared" si="15298"/>
        <v>0</v>
      </c>
      <c r="AG2961" s="168">
        <f t="shared" si="15298"/>
        <v>1</v>
      </c>
      <c r="AH2961" s="168">
        <f t="shared" si="15298"/>
        <v>0</v>
      </c>
      <c r="AI2961" s="168">
        <f t="shared" si="15298"/>
        <v>1</v>
      </c>
      <c r="AJ2961" s="168">
        <f t="shared" si="15298"/>
        <v>0</v>
      </c>
      <c r="AK2961" s="168">
        <f t="shared" si="15298"/>
        <v>0</v>
      </c>
      <c r="AL2961" s="168">
        <f t="shared" si="15298"/>
        <v>0</v>
      </c>
      <c r="AM2961" s="168">
        <f t="shared" si="15298"/>
        <v>0</v>
      </c>
      <c r="AN2961" s="168">
        <f t="shared" si="15298"/>
        <v>0</v>
      </c>
      <c r="AO2961" s="168">
        <f t="shared" si="15298"/>
        <v>0</v>
      </c>
      <c r="AP2961" s="168">
        <f t="shared" si="15298"/>
        <v>0</v>
      </c>
      <c r="AQ2961" s="168">
        <f t="shared" si="15298"/>
        <v>0</v>
      </c>
      <c r="AR2961" s="168">
        <f t="shared" si="15298"/>
        <v>0</v>
      </c>
      <c r="AS2961" s="502">
        <f t="shared" si="15298"/>
        <v>0</v>
      </c>
      <c r="AT2961" s="168">
        <f t="shared" si="15298"/>
        <v>0</v>
      </c>
      <c r="AU2961" s="168">
        <f t="shared" si="15298"/>
        <v>0</v>
      </c>
      <c r="AV2961" s="168">
        <f t="shared" si="15298"/>
        <v>0</v>
      </c>
      <c r="AW2961" s="569">
        <f t="shared" si="15298"/>
        <v>390</v>
      </c>
      <c r="AX2961" s="569">
        <f t="shared" si="15298"/>
        <v>139</v>
      </c>
      <c r="AY2961" s="569">
        <f t="shared" si="15298"/>
        <v>529</v>
      </c>
      <c r="AZ2961" s="168">
        <f t="shared" si="15298"/>
        <v>10</v>
      </c>
      <c r="BA2961" s="168">
        <f t="shared" si="15298"/>
        <v>3</v>
      </c>
      <c r="BB2961" s="168">
        <f t="shared" si="15298"/>
        <v>13</v>
      </c>
      <c r="BC2961" s="168">
        <f t="shared" si="15298"/>
        <v>6</v>
      </c>
      <c r="BD2961" s="168">
        <f t="shared" si="15298"/>
        <v>0</v>
      </c>
      <c r="BE2961" s="168">
        <f t="shared" si="15298"/>
        <v>6</v>
      </c>
      <c r="BF2961" s="523"/>
      <c r="BG2961" s="608">
        <f t="shared" ref="BG2961:BY2961" si="15299">SUM(BG2959:BG2960)</f>
        <v>390</v>
      </c>
      <c r="BH2961" s="168">
        <f t="shared" si="15299"/>
        <v>105</v>
      </c>
      <c r="BI2961" s="626">
        <f t="shared" si="15299"/>
        <v>45</v>
      </c>
      <c r="BJ2961" s="626">
        <f t="shared" si="15299"/>
        <v>150</v>
      </c>
      <c r="BK2961" s="626">
        <f t="shared" si="15299"/>
        <v>34</v>
      </c>
      <c r="BL2961" s="626">
        <f t="shared" si="15299"/>
        <v>14</v>
      </c>
      <c r="BM2961" s="626">
        <f t="shared" si="15299"/>
        <v>48</v>
      </c>
      <c r="BN2961" s="626">
        <f t="shared" si="15299"/>
        <v>9</v>
      </c>
      <c r="BO2961" s="626">
        <f t="shared" si="15299"/>
        <v>7</v>
      </c>
      <c r="BP2961" s="626">
        <f t="shared" si="15299"/>
        <v>16</v>
      </c>
      <c r="BQ2961" s="626">
        <f t="shared" si="15299"/>
        <v>62</v>
      </c>
      <c r="BR2961" s="626">
        <f t="shared" si="15299"/>
        <v>27</v>
      </c>
      <c r="BS2961" s="626">
        <f t="shared" si="15299"/>
        <v>89</v>
      </c>
      <c r="BT2961" s="168">
        <f t="shared" si="15299"/>
        <v>0</v>
      </c>
      <c r="BU2961" s="626">
        <f t="shared" si="15299"/>
        <v>0</v>
      </c>
      <c r="BV2961" s="626">
        <f t="shared" si="15299"/>
        <v>0</v>
      </c>
      <c r="BW2961" s="168">
        <f t="shared" si="15299"/>
        <v>210</v>
      </c>
      <c r="BX2961" s="168">
        <f t="shared" si="15299"/>
        <v>93</v>
      </c>
      <c r="BY2961" s="168">
        <f t="shared" si="15299"/>
        <v>303</v>
      </c>
      <c r="CA2961" s="168">
        <f t="shared" ref="CA2961:CF2961" si="15300">SUM(CA2959:CA2960)</f>
        <v>4</v>
      </c>
      <c r="CB2961" s="168">
        <f t="shared" si="15300"/>
        <v>2</v>
      </c>
      <c r="CC2961" s="168">
        <f t="shared" si="15300"/>
        <v>6</v>
      </c>
      <c r="CD2961" s="168">
        <f t="shared" si="15300"/>
        <v>2</v>
      </c>
      <c r="CE2961" s="168">
        <f t="shared" si="15300"/>
        <v>0</v>
      </c>
      <c r="CF2961" s="168">
        <f t="shared" si="15300"/>
        <v>2</v>
      </c>
    </row>
    <row r="2962" spans="1:84">
      <c r="A2962" s="149"/>
      <c r="B2962" s="149"/>
      <c r="C2962" s="151"/>
      <c r="D2962" s="151"/>
      <c r="E2962" s="288"/>
      <c r="F2962" s="591"/>
      <c r="G2962" s="159"/>
      <c r="H2962" s="159"/>
      <c r="I2962" s="275"/>
      <c r="J2962" s="159"/>
      <c r="K2962" s="159"/>
      <c r="L2962" s="275"/>
      <c r="M2962" s="159"/>
      <c r="N2962" s="159"/>
      <c r="O2962" s="275"/>
      <c r="P2962" s="159"/>
      <c r="Q2962" s="159"/>
      <c r="R2962" s="275"/>
      <c r="S2962" s="500"/>
      <c r="T2962" s="275"/>
      <c r="U2962" s="275"/>
      <c r="V2962" s="275"/>
      <c r="W2962" s="275"/>
      <c r="X2962" s="275"/>
      <c r="Y2962" s="275"/>
      <c r="Z2962" s="275"/>
      <c r="AA2962" s="275"/>
      <c r="AB2962" s="275"/>
      <c r="AC2962" s="275"/>
      <c r="AD2962" s="275"/>
      <c r="AE2962" s="275"/>
      <c r="AF2962" s="500"/>
      <c r="AG2962" s="275"/>
      <c r="AH2962" s="275"/>
      <c r="AI2962" s="275"/>
      <c r="AJ2962" s="275"/>
      <c r="AK2962" s="275"/>
      <c r="AL2962" s="275"/>
      <c r="AM2962" s="275"/>
      <c r="AN2962" s="275"/>
      <c r="AO2962" s="275"/>
      <c r="AP2962" s="275"/>
      <c r="AQ2962" s="275"/>
      <c r="AR2962" s="275"/>
      <c r="AS2962" s="500"/>
      <c r="AT2962" s="275"/>
      <c r="AU2962" s="275"/>
      <c r="AV2962" s="275"/>
      <c r="AW2962" s="567"/>
      <c r="AX2962" s="567"/>
      <c r="AY2962" s="567"/>
      <c r="AZ2962" s="279"/>
      <c r="BA2962" s="159"/>
      <c r="BB2962" s="275"/>
      <c r="BC2962" s="159"/>
      <c r="BD2962" s="159"/>
      <c r="BE2962" s="275"/>
      <c r="BF2962" s="521"/>
    </row>
    <row r="2963" spans="1:84">
      <c r="A2963" s="149"/>
      <c r="B2963" s="151" t="s">
        <v>301</v>
      </c>
      <c r="C2963" s="151"/>
      <c r="D2963" s="151"/>
      <c r="E2963" s="375" t="s">
        <v>522</v>
      </c>
      <c r="F2963" s="591"/>
      <c r="G2963" s="159"/>
      <c r="H2963" s="159"/>
      <c r="I2963" s="275">
        <f t="shared" ref="I2963:I2966" si="15301">SUM(G2963:H2963)</f>
        <v>0</v>
      </c>
      <c r="J2963" s="159"/>
      <c r="K2963" s="159"/>
      <c r="L2963" s="275">
        <f t="shared" ref="L2963:L2966" si="15302">SUM(J2963:K2963)</f>
        <v>0</v>
      </c>
      <c r="M2963" s="159"/>
      <c r="N2963" s="159"/>
      <c r="O2963" s="275">
        <f t="shared" ref="O2963:O2966" si="15303">SUM(M2963:N2963)</f>
        <v>0</v>
      </c>
      <c r="P2963" s="159"/>
      <c r="Q2963" s="159"/>
      <c r="R2963" s="275">
        <f t="shared" ref="R2963:R2966" si="15304">SUM(P2963:Q2963)</f>
        <v>0</v>
      </c>
      <c r="S2963" s="500"/>
      <c r="T2963" s="275"/>
      <c r="U2963" s="275"/>
      <c r="V2963" s="275">
        <f t="shared" ref="V2963:V2966" si="15305">SUM(T2963:U2963)</f>
        <v>0</v>
      </c>
      <c r="W2963" s="275"/>
      <c r="X2963" s="275"/>
      <c r="Y2963" s="275">
        <f t="shared" ref="Y2963:Y2966" si="15306">SUM(W2963:X2963)</f>
        <v>0</v>
      </c>
      <c r="Z2963" s="275"/>
      <c r="AA2963" s="275"/>
      <c r="AB2963" s="275">
        <f t="shared" ref="AB2963:AB2966" si="15307">SUM(Z2963:AA2963)</f>
        <v>0</v>
      </c>
      <c r="AC2963" s="275"/>
      <c r="AD2963" s="275"/>
      <c r="AE2963" s="275">
        <f t="shared" ref="AE2963:AE2966" si="15308">SUM(AC2963:AD2963)</f>
        <v>0</v>
      </c>
      <c r="AF2963" s="500"/>
      <c r="AG2963" s="275"/>
      <c r="AH2963" s="275"/>
      <c r="AI2963" s="275">
        <f t="shared" ref="AI2963:AI2966" si="15309">SUM(AG2963:AH2963)</f>
        <v>0</v>
      </c>
      <c r="AJ2963" s="275"/>
      <c r="AK2963" s="275"/>
      <c r="AL2963" s="275">
        <f t="shared" ref="AL2963:AL2966" si="15310">SUM(AJ2963:AK2963)</f>
        <v>0</v>
      </c>
      <c r="AM2963" s="275"/>
      <c r="AN2963" s="275"/>
      <c r="AO2963" s="275">
        <f t="shared" ref="AO2963:AO2966" si="15311">SUM(AM2963:AN2963)</f>
        <v>0</v>
      </c>
      <c r="AP2963" s="275"/>
      <c r="AQ2963" s="275"/>
      <c r="AR2963" s="275">
        <f t="shared" ref="AR2963:AR2966" si="15312">SUM(AP2963:AQ2963)</f>
        <v>0</v>
      </c>
      <c r="AS2963" s="500"/>
      <c r="AT2963" s="275"/>
      <c r="AU2963" s="275"/>
      <c r="AV2963" s="275">
        <f>SUM(AT2963:AU2963)</f>
        <v>0</v>
      </c>
      <c r="AW2963" s="567">
        <f t="shared" ref="AW2963:AW2966" si="15313">SUM(G2963,J2963,M2963,P2963,T2963,W2963,Z2963,AC2963,AG2963,AJ2963,AM2963,AP2963,AT2963)</f>
        <v>0</v>
      </c>
      <c r="AX2963" s="567">
        <f t="shared" ref="AX2963:AX2966" si="15314">SUM(H2963,K2963,N2963,Q2963,U2963,X2963,AA2963,AD2963,AH2963,AK2963,AN2963,AQ2963,AU2963)</f>
        <v>0</v>
      </c>
      <c r="AY2963" s="567">
        <f t="shared" ref="AY2963:AY2966" si="15315">SUM(I2963,L2963,O2963,R2963,V2963,Y2963,AB2963,AE2963,AI2963,AL2963,AO2963,AR2963,AV2963)</f>
        <v>0</v>
      </c>
      <c r="AZ2963" s="159"/>
      <c r="BA2963" s="159"/>
      <c r="BB2963" s="275">
        <f t="shared" ref="BB2963:BB2966" si="15316">SUM(AZ2963:BA2963)</f>
        <v>0</v>
      </c>
      <c r="BC2963" s="275"/>
      <c r="BD2963" s="275"/>
      <c r="BE2963" s="275">
        <f t="shared" ref="BE2963:BE2966" si="15317">SUM(BC2963:BD2963)</f>
        <v>0</v>
      </c>
      <c r="BF2963" s="521"/>
      <c r="BG2963" s="605">
        <f>SUM(F2963,S2963,AF2963,AS2963)</f>
        <v>0</v>
      </c>
      <c r="BH2963" s="533">
        <f>SUM(G2963,T2963,AG2963)</f>
        <v>0</v>
      </c>
      <c r="BI2963" s="533">
        <f t="shared" ref="BI2963:BI2966" si="15318">SUM(H2963,U2963,AH2963)</f>
        <v>0</v>
      </c>
      <c r="BJ2963" s="533">
        <f t="shared" ref="BJ2963:BJ2966" si="15319">SUM(I2963,V2963,AI2963)</f>
        <v>0</v>
      </c>
      <c r="BK2963" s="533">
        <f t="shared" ref="BK2963:BK2966" si="15320">SUM(J2963,W2963,AJ2963)</f>
        <v>0</v>
      </c>
      <c r="BL2963" s="533">
        <f t="shared" ref="BL2963:BL2966" si="15321">SUM(K2963,X2963,AK2963)</f>
        <v>0</v>
      </c>
      <c r="BM2963" s="533">
        <f t="shared" ref="BM2963:BM2966" si="15322">SUM(L2963,Y2963,AL2963)</f>
        <v>0</v>
      </c>
      <c r="BN2963" s="533">
        <f>SUM(M2963,Z2963,AM2963)</f>
        <v>0</v>
      </c>
      <c r="BO2963" s="533">
        <f t="shared" ref="BO2963:BO2966" si="15323">SUM(N2963,AA2963,AN2963)</f>
        <v>0</v>
      </c>
      <c r="BP2963" s="533">
        <f t="shared" ref="BP2963:BP2966" si="15324">SUM(O2963,AB2963,AO2963)</f>
        <v>0</v>
      </c>
      <c r="BQ2963" s="533">
        <f t="shared" ref="BQ2963:BQ2966" si="15325">SUM(P2963,AC2963,AP2963)</f>
        <v>0</v>
      </c>
      <c r="BR2963" s="533">
        <f t="shared" ref="BR2963:BR2966" si="15326">SUM(Q2963,AD2963,AQ2963)</f>
        <v>0</v>
      </c>
      <c r="BS2963" s="533">
        <f t="shared" ref="BS2963:BS2966" si="15327">SUM(R2963,AE2963,AR2963)</f>
        <v>0</v>
      </c>
      <c r="BT2963" s="533">
        <f>AT2963</f>
        <v>0</v>
      </c>
      <c r="BU2963" s="533">
        <f t="shared" ref="BU2963:BU2966" si="15328">AU2963</f>
        <v>0</v>
      </c>
      <c r="BV2963" s="533">
        <f t="shared" ref="BV2963:BV2966" si="15329">AV2963</f>
        <v>0</v>
      </c>
      <c r="BW2963" s="536">
        <f>SUM(BH2963,BK2963,BN2963,BQ2963,BT2963)</f>
        <v>0</v>
      </c>
      <c r="BX2963" s="536">
        <f t="shared" ref="BX2963:BX2966" si="15330">SUM(BI2963,BL2963,BO2963,BR2963,BU2963)</f>
        <v>0</v>
      </c>
      <c r="BY2963" s="536">
        <f t="shared" ref="BY2963:BY2966" si="15331">SUM(BJ2963,BM2963,BP2963,BS2963,BV2963)</f>
        <v>0</v>
      </c>
      <c r="BZ2963" t="s">
        <v>74</v>
      </c>
      <c r="CA2963" s="553">
        <f>AZ2963</f>
        <v>0</v>
      </c>
      <c r="CB2963" s="553">
        <f t="shared" ref="CB2963:CB2966" si="15332">BA2963</f>
        <v>0</v>
      </c>
      <c r="CC2963" s="553">
        <f t="shared" ref="CC2963:CC2966" si="15333">BB2963</f>
        <v>0</v>
      </c>
      <c r="CD2963" s="553">
        <f>BC2963</f>
        <v>0</v>
      </c>
      <c r="CE2963" s="553">
        <f t="shared" ref="CE2963:CE2966" si="15334">BD2963</f>
        <v>0</v>
      </c>
      <c r="CF2963" s="553">
        <f t="shared" ref="CF2963:CF2966" si="15335">BE2963</f>
        <v>0</v>
      </c>
    </row>
    <row r="2964" spans="1:84">
      <c r="A2964" s="149"/>
      <c r="B2964" s="151" t="s">
        <v>301</v>
      </c>
      <c r="C2964" s="151"/>
      <c r="D2964" s="151"/>
      <c r="E2964" s="375" t="s">
        <v>523</v>
      </c>
      <c r="F2964" s="591"/>
      <c r="G2964" s="159"/>
      <c r="H2964" s="159"/>
      <c r="I2964" s="275">
        <f t="shared" si="15301"/>
        <v>0</v>
      </c>
      <c r="J2964" s="159"/>
      <c r="K2964" s="159"/>
      <c r="L2964" s="275">
        <f t="shared" si="15302"/>
        <v>0</v>
      </c>
      <c r="M2964" s="159"/>
      <c r="N2964" s="159"/>
      <c r="O2964" s="275">
        <f t="shared" si="15303"/>
        <v>0</v>
      </c>
      <c r="P2964" s="159"/>
      <c r="Q2964" s="159"/>
      <c r="R2964" s="275">
        <f t="shared" si="15304"/>
        <v>0</v>
      </c>
      <c r="S2964" s="500"/>
      <c r="T2964" s="275"/>
      <c r="U2964" s="275"/>
      <c r="V2964" s="275">
        <f t="shared" si="15305"/>
        <v>0</v>
      </c>
      <c r="W2964" s="275"/>
      <c r="X2964" s="275"/>
      <c r="Y2964" s="275">
        <f t="shared" si="15306"/>
        <v>0</v>
      </c>
      <c r="Z2964" s="275"/>
      <c r="AA2964" s="275"/>
      <c r="AB2964" s="275">
        <f t="shared" si="15307"/>
        <v>0</v>
      </c>
      <c r="AC2964" s="275"/>
      <c r="AD2964" s="275"/>
      <c r="AE2964" s="275">
        <f t="shared" si="15308"/>
        <v>0</v>
      </c>
      <c r="AF2964" s="500"/>
      <c r="AG2964" s="275"/>
      <c r="AH2964" s="275"/>
      <c r="AI2964" s="275">
        <f t="shared" si="15309"/>
        <v>0</v>
      </c>
      <c r="AJ2964" s="275"/>
      <c r="AK2964" s="275"/>
      <c r="AL2964" s="275">
        <f t="shared" si="15310"/>
        <v>0</v>
      </c>
      <c r="AM2964" s="275"/>
      <c r="AN2964" s="275"/>
      <c r="AO2964" s="275">
        <f t="shared" si="15311"/>
        <v>0</v>
      </c>
      <c r="AP2964" s="275"/>
      <c r="AQ2964" s="275"/>
      <c r="AR2964" s="275">
        <f t="shared" si="15312"/>
        <v>0</v>
      </c>
      <c r="AS2964" s="500"/>
      <c r="AT2964" s="275"/>
      <c r="AU2964" s="275"/>
      <c r="AV2964" s="275">
        <f>SUM(AT2964:AU2964)</f>
        <v>0</v>
      </c>
      <c r="AW2964" s="567">
        <f t="shared" si="15313"/>
        <v>0</v>
      </c>
      <c r="AX2964" s="567">
        <f t="shared" si="15314"/>
        <v>0</v>
      </c>
      <c r="AY2964" s="567">
        <f t="shared" si="15315"/>
        <v>0</v>
      </c>
      <c r="AZ2964" s="159"/>
      <c r="BA2964" s="159"/>
      <c r="BB2964" s="275">
        <f t="shared" si="15316"/>
        <v>0</v>
      </c>
      <c r="BC2964" s="275"/>
      <c r="BD2964" s="275"/>
      <c r="BE2964" s="275">
        <f t="shared" si="15317"/>
        <v>0</v>
      </c>
      <c r="BF2964" s="521"/>
      <c r="BG2964" s="605">
        <f>SUM(F2964,S2964,AF2964,AS2964)</f>
        <v>0</v>
      </c>
      <c r="BH2964" s="533">
        <f>SUM(G2964,T2964,AG2964)</f>
        <v>0</v>
      </c>
      <c r="BI2964" s="533">
        <f t="shared" si="15318"/>
        <v>0</v>
      </c>
      <c r="BJ2964" s="533">
        <f t="shared" si="15319"/>
        <v>0</v>
      </c>
      <c r="BK2964" s="533">
        <f t="shared" si="15320"/>
        <v>0</v>
      </c>
      <c r="BL2964" s="533">
        <f t="shared" si="15321"/>
        <v>0</v>
      </c>
      <c r="BM2964" s="533">
        <f t="shared" si="15322"/>
        <v>0</v>
      </c>
      <c r="BN2964" s="533">
        <f>SUM(M2964,Z2964,AM2964)</f>
        <v>0</v>
      </c>
      <c r="BO2964" s="533">
        <f t="shared" si="15323"/>
        <v>0</v>
      </c>
      <c r="BP2964" s="533">
        <f t="shared" si="15324"/>
        <v>0</v>
      </c>
      <c r="BQ2964" s="533">
        <f t="shared" si="15325"/>
        <v>0</v>
      </c>
      <c r="BR2964" s="533">
        <f t="shared" si="15326"/>
        <v>0</v>
      </c>
      <c r="BS2964" s="533">
        <f t="shared" si="15327"/>
        <v>0</v>
      </c>
      <c r="BT2964" s="533">
        <f>AT2964</f>
        <v>0</v>
      </c>
      <c r="BU2964" s="533">
        <f t="shared" si="15328"/>
        <v>0</v>
      </c>
      <c r="BV2964" s="533">
        <f t="shared" si="15329"/>
        <v>0</v>
      </c>
      <c r="BW2964" s="536">
        <f>SUM(BH2964,BK2964,BN2964,BQ2964,BT2964)</f>
        <v>0</v>
      </c>
      <c r="BX2964" s="536">
        <f t="shared" si="15330"/>
        <v>0</v>
      </c>
      <c r="BY2964" s="536">
        <f t="shared" si="15331"/>
        <v>0</v>
      </c>
      <c r="BZ2964" t="s">
        <v>74</v>
      </c>
      <c r="CA2964" s="553">
        <f>AZ2964</f>
        <v>0</v>
      </c>
      <c r="CB2964" s="553">
        <f t="shared" si="15332"/>
        <v>0</v>
      </c>
      <c r="CC2964" s="553">
        <f t="shared" si="15333"/>
        <v>0</v>
      </c>
      <c r="CD2964" s="553">
        <f>BC2964</f>
        <v>0</v>
      </c>
      <c r="CE2964" s="553">
        <f t="shared" si="15334"/>
        <v>0</v>
      </c>
      <c r="CF2964" s="553">
        <f t="shared" si="15335"/>
        <v>0</v>
      </c>
    </row>
    <row r="2965" spans="1:84">
      <c r="A2965" s="149"/>
      <c r="B2965" s="151" t="s">
        <v>301</v>
      </c>
      <c r="C2965" s="151"/>
      <c r="D2965" s="151"/>
      <c r="E2965" s="375" t="s">
        <v>524</v>
      </c>
      <c r="F2965" s="591"/>
      <c r="G2965" s="159"/>
      <c r="H2965" s="159"/>
      <c r="I2965" s="275">
        <f t="shared" si="15301"/>
        <v>0</v>
      </c>
      <c r="J2965" s="159"/>
      <c r="K2965" s="159"/>
      <c r="L2965" s="275">
        <f t="shared" si="15302"/>
        <v>0</v>
      </c>
      <c r="M2965" s="159"/>
      <c r="N2965" s="159"/>
      <c r="O2965" s="275">
        <f t="shared" si="15303"/>
        <v>0</v>
      </c>
      <c r="P2965" s="159"/>
      <c r="Q2965" s="159"/>
      <c r="R2965" s="275">
        <f t="shared" si="15304"/>
        <v>0</v>
      </c>
      <c r="S2965" s="500"/>
      <c r="T2965" s="275"/>
      <c r="U2965" s="275"/>
      <c r="V2965" s="275">
        <f t="shared" si="15305"/>
        <v>0</v>
      </c>
      <c r="W2965" s="275"/>
      <c r="X2965" s="275"/>
      <c r="Y2965" s="275">
        <f t="shared" si="15306"/>
        <v>0</v>
      </c>
      <c r="Z2965" s="275"/>
      <c r="AA2965" s="275"/>
      <c r="AB2965" s="275">
        <f t="shared" si="15307"/>
        <v>0</v>
      </c>
      <c r="AC2965" s="275"/>
      <c r="AD2965" s="275"/>
      <c r="AE2965" s="275">
        <f t="shared" si="15308"/>
        <v>0</v>
      </c>
      <c r="AF2965" s="500"/>
      <c r="AG2965" s="275"/>
      <c r="AH2965" s="275"/>
      <c r="AI2965" s="275">
        <f t="shared" si="15309"/>
        <v>0</v>
      </c>
      <c r="AJ2965" s="275"/>
      <c r="AK2965" s="275"/>
      <c r="AL2965" s="275">
        <f t="shared" si="15310"/>
        <v>0</v>
      </c>
      <c r="AM2965" s="275"/>
      <c r="AN2965" s="275"/>
      <c r="AO2965" s="275">
        <f t="shared" si="15311"/>
        <v>0</v>
      </c>
      <c r="AP2965" s="275"/>
      <c r="AQ2965" s="275"/>
      <c r="AR2965" s="275">
        <f t="shared" si="15312"/>
        <v>0</v>
      </c>
      <c r="AS2965" s="500"/>
      <c r="AT2965" s="275"/>
      <c r="AU2965" s="275"/>
      <c r="AV2965" s="275">
        <f>SUM(AT2965:AU2965)</f>
        <v>0</v>
      </c>
      <c r="AW2965" s="567">
        <f t="shared" si="15313"/>
        <v>0</v>
      </c>
      <c r="AX2965" s="567">
        <f t="shared" si="15314"/>
        <v>0</v>
      </c>
      <c r="AY2965" s="567">
        <f t="shared" si="15315"/>
        <v>0</v>
      </c>
      <c r="AZ2965" s="159"/>
      <c r="BA2965" s="159"/>
      <c r="BB2965" s="275">
        <f t="shared" si="15316"/>
        <v>0</v>
      </c>
      <c r="BC2965" s="275"/>
      <c r="BD2965" s="275"/>
      <c r="BE2965" s="275">
        <f t="shared" si="15317"/>
        <v>0</v>
      </c>
      <c r="BF2965" s="521"/>
      <c r="BG2965" s="605">
        <f>SUM(F2965,S2965,AF2965,AS2965)</f>
        <v>0</v>
      </c>
      <c r="BH2965" s="533">
        <f>SUM(G2965,T2965,AG2965)</f>
        <v>0</v>
      </c>
      <c r="BI2965" s="533">
        <f t="shared" si="15318"/>
        <v>0</v>
      </c>
      <c r="BJ2965" s="533">
        <f t="shared" si="15319"/>
        <v>0</v>
      </c>
      <c r="BK2965" s="533">
        <f t="shared" si="15320"/>
        <v>0</v>
      </c>
      <c r="BL2965" s="533">
        <f t="shared" si="15321"/>
        <v>0</v>
      </c>
      <c r="BM2965" s="533">
        <f t="shared" si="15322"/>
        <v>0</v>
      </c>
      <c r="BN2965" s="533">
        <f>SUM(M2965,Z2965,AM2965)</f>
        <v>0</v>
      </c>
      <c r="BO2965" s="533">
        <f t="shared" si="15323"/>
        <v>0</v>
      </c>
      <c r="BP2965" s="533">
        <f t="shared" si="15324"/>
        <v>0</v>
      </c>
      <c r="BQ2965" s="533">
        <f t="shared" si="15325"/>
        <v>0</v>
      </c>
      <c r="BR2965" s="533">
        <f t="shared" si="15326"/>
        <v>0</v>
      </c>
      <c r="BS2965" s="533">
        <f t="shared" si="15327"/>
        <v>0</v>
      </c>
      <c r="BT2965" s="533">
        <f>AT2965</f>
        <v>0</v>
      </c>
      <c r="BU2965" s="533">
        <f t="shared" si="15328"/>
        <v>0</v>
      </c>
      <c r="BV2965" s="533">
        <f t="shared" si="15329"/>
        <v>0</v>
      </c>
      <c r="BW2965" s="536">
        <f>SUM(BH2965,BK2965,BN2965,BQ2965,BT2965)</f>
        <v>0</v>
      </c>
      <c r="BX2965" s="536">
        <f t="shared" si="15330"/>
        <v>0</v>
      </c>
      <c r="BY2965" s="536">
        <f t="shared" si="15331"/>
        <v>0</v>
      </c>
      <c r="BZ2965" t="s">
        <v>74</v>
      </c>
      <c r="CA2965" s="553">
        <f>AZ2965</f>
        <v>0</v>
      </c>
      <c r="CB2965" s="553">
        <f t="shared" si="15332"/>
        <v>0</v>
      </c>
      <c r="CC2965" s="553">
        <f t="shared" si="15333"/>
        <v>0</v>
      </c>
      <c r="CD2965" s="553">
        <f>BC2965</f>
        <v>0</v>
      </c>
      <c r="CE2965" s="553">
        <f t="shared" si="15334"/>
        <v>0</v>
      </c>
      <c r="CF2965" s="553">
        <f t="shared" si="15335"/>
        <v>0</v>
      </c>
    </row>
    <row r="2966" spans="1:84">
      <c r="A2966" s="149"/>
      <c r="B2966" s="151" t="s">
        <v>301</v>
      </c>
      <c r="C2966" s="151"/>
      <c r="D2966" s="151"/>
      <c r="E2966" s="375" t="s">
        <v>525</v>
      </c>
      <c r="F2966" s="591"/>
      <c r="G2966" s="159"/>
      <c r="H2966" s="159"/>
      <c r="I2966" s="275">
        <f t="shared" si="15301"/>
        <v>0</v>
      </c>
      <c r="J2966" s="159"/>
      <c r="K2966" s="159"/>
      <c r="L2966" s="275">
        <f t="shared" si="15302"/>
        <v>0</v>
      </c>
      <c r="M2966" s="159"/>
      <c r="N2966" s="159"/>
      <c r="O2966" s="275">
        <f t="shared" si="15303"/>
        <v>0</v>
      </c>
      <c r="P2966" s="159"/>
      <c r="Q2966" s="159"/>
      <c r="R2966" s="275">
        <f t="shared" si="15304"/>
        <v>0</v>
      </c>
      <c r="S2966" s="500"/>
      <c r="T2966" s="275"/>
      <c r="U2966" s="275"/>
      <c r="V2966" s="275">
        <f t="shared" si="15305"/>
        <v>0</v>
      </c>
      <c r="W2966" s="275"/>
      <c r="X2966" s="275"/>
      <c r="Y2966" s="275">
        <f t="shared" si="15306"/>
        <v>0</v>
      </c>
      <c r="Z2966" s="275"/>
      <c r="AA2966" s="275"/>
      <c r="AB2966" s="275">
        <f t="shared" si="15307"/>
        <v>0</v>
      </c>
      <c r="AC2966" s="275"/>
      <c r="AD2966" s="275"/>
      <c r="AE2966" s="275">
        <f t="shared" si="15308"/>
        <v>0</v>
      </c>
      <c r="AF2966" s="500"/>
      <c r="AG2966" s="275"/>
      <c r="AH2966" s="275"/>
      <c r="AI2966" s="275">
        <f t="shared" si="15309"/>
        <v>0</v>
      </c>
      <c r="AJ2966" s="275"/>
      <c r="AK2966" s="275"/>
      <c r="AL2966" s="275">
        <f t="shared" si="15310"/>
        <v>0</v>
      </c>
      <c r="AM2966" s="275"/>
      <c r="AN2966" s="275"/>
      <c r="AO2966" s="275">
        <f t="shared" si="15311"/>
        <v>0</v>
      </c>
      <c r="AP2966" s="275"/>
      <c r="AQ2966" s="275"/>
      <c r="AR2966" s="275">
        <f t="shared" si="15312"/>
        <v>0</v>
      </c>
      <c r="AS2966" s="500"/>
      <c r="AT2966" s="275"/>
      <c r="AU2966" s="275"/>
      <c r="AV2966" s="275">
        <f>SUM(AT2966:AU2966)</f>
        <v>0</v>
      </c>
      <c r="AW2966" s="567">
        <f t="shared" si="15313"/>
        <v>0</v>
      </c>
      <c r="AX2966" s="567">
        <f t="shared" si="15314"/>
        <v>0</v>
      </c>
      <c r="AY2966" s="567">
        <f t="shared" si="15315"/>
        <v>0</v>
      </c>
      <c r="AZ2966" s="159"/>
      <c r="BA2966" s="159"/>
      <c r="BB2966" s="275">
        <f t="shared" si="15316"/>
        <v>0</v>
      </c>
      <c r="BC2966" s="275"/>
      <c r="BD2966" s="275"/>
      <c r="BE2966" s="275">
        <f t="shared" si="15317"/>
        <v>0</v>
      </c>
      <c r="BF2966" s="521"/>
      <c r="BG2966" s="605">
        <f>SUM(F2966,S2966,AF2966,AS2966)</f>
        <v>0</v>
      </c>
      <c r="BH2966" s="533">
        <f>SUM(G2966,T2966,AG2966)</f>
        <v>0</v>
      </c>
      <c r="BI2966" s="533">
        <f t="shared" si="15318"/>
        <v>0</v>
      </c>
      <c r="BJ2966" s="533">
        <f t="shared" si="15319"/>
        <v>0</v>
      </c>
      <c r="BK2966" s="533">
        <f t="shared" si="15320"/>
        <v>0</v>
      </c>
      <c r="BL2966" s="533">
        <f t="shared" si="15321"/>
        <v>0</v>
      </c>
      <c r="BM2966" s="533">
        <f t="shared" si="15322"/>
        <v>0</v>
      </c>
      <c r="BN2966" s="533">
        <f>SUM(M2966,Z2966,AM2966)</f>
        <v>0</v>
      </c>
      <c r="BO2966" s="533">
        <f t="shared" si="15323"/>
        <v>0</v>
      </c>
      <c r="BP2966" s="533">
        <f t="shared" si="15324"/>
        <v>0</v>
      </c>
      <c r="BQ2966" s="533">
        <f t="shared" si="15325"/>
        <v>0</v>
      </c>
      <c r="BR2966" s="533">
        <f t="shared" si="15326"/>
        <v>0</v>
      </c>
      <c r="BS2966" s="533">
        <f t="shared" si="15327"/>
        <v>0</v>
      </c>
      <c r="BT2966" s="533">
        <f>AT2966</f>
        <v>0</v>
      </c>
      <c r="BU2966" s="533">
        <f t="shared" si="15328"/>
        <v>0</v>
      </c>
      <c r="BV2966" s="533">
        <f t="shared" si="15329"/>
        <v>0</v>
      </c>
      <c r="BW2966" s="536">
        <f>SUM(BH2966,BK2966,BN2966,BQ2966,BT2966)</f>
        <v>0</v>
      </c>
      <c r="BX2966" s="536">
        <f t="shared" si="15330"/>
        <v>0</v>
      </c>
      <c r="BY2966" s="536">
        <f t="shared" si="15331"/>
        <v>0</v>
      </c>
      <c r="BZ2966" t="s">
        <v>74</v>
      </c>
      <c r="CA2966" s="553">
        <f>AZ2966</f>
        <v>0</v>
      </c>
      <c r="CB2966" s="553">
        <f t="shared" si="15332"/>
        <v>0</v>
      </c>
      <c r="CC2966" s="553">
        <f t="shared" si="15333"/>
        <v>0</v>
      </c>
      <c r="CD2966" s="553">
        <f>BC2966</f>
        <v>0</v>
      </c>
      <c r="CE2966" s="553">
        <f t="shared" si="15334"/>
        <v>0</v>
      </c>
      <c r="CF2966" s="553">
        <f t="shared" si="15335"/>
        <v>0</v>
      </c>
    </row>
    <row r="2967" spans="1:84">
      <c r="A2967" s="149"/>
      <c r="B2967" s="149"/>
      <c r="C2967" s="151"/>
      <c r="D2967" s="151"/>
      <c r="E2967" s="288"/>
      <c r="F2967" s="591" t="s">
        <v>74</v>
      </c>
      <c r="G2967" s="159"/>
      <c r="H2967" s="159" t="s">
        <v>74</v>
      </c>
      <c r="I2967" s="159"/>
      <c r="J2967" s="159"/>
      <c r="K2967" s="159"/>
      <c r="L2967" s="159"/>
      <c r="M2967" s="159"/>
      <c r="N2967" s="159"/>
      <c r="O2967" s="159"/>
      <c r="P2967" s="159"/>
      <c r="Q2967" s="159"/>
      <c r="R2967" s="159"/>
      <c r="S2967" s="503"/>
      <c r="T2967" s="159"/>
      <c r="U2967" s="159"/>
      <c r="V2967" s="159"/>
      <c r="W2967" s="159"/>
      <c r="X2967" s="159"/>
      <c r="Y2967" s="159"/>
      <c r="Z2967" s="159"/>
      <c r="AA2967" s="159"/>
      <c r="AB2967" s="159"/>
      <c r="AC2967" s="159"/>
      <c r="AD2967" s="159"/>
      <c r="AE2967" s="159"/>
      <c r="AF2967" s="503"/>
      <c r="AG2967" s="159"/>
      <c r="AH2967" s="159"/>
      <c r="AI2967" s="159"/>
      <c r="AJ2967" s="159"/>
      <c r="AK2967" s="159"/>
      <c r="AL2967" s="159"/>
      <c r="AM2967" s="159"/>
      <c r="AN2967" s="159"/>
      <c r="AO2967" s="159"/>
      <c r="AP2967" s="159"/>
      <c r="AQ2967" s="159"/>
      <c r="AR2967" s="159"/>
      <c r="AS2967" s="503"/>
      <c r="AT2967" s="159"/>
      <c r="AU2967" s="159"/>
      <c r="AV2967" s="159"/>
      <c r="AW2967" s="570"/>
      <c r="AX2967" s="570"/>
      <c r="AY2967" s="570"/>
      <c r="AZ2967" s="159"/>
      <c r="BA2967" s="159"/>
      <c r="BB2967" s="159"/>
      <c r="BC2967" s="159"/>
      <c r="BD2967" s="159"/>
      <c r="BE2967" s="159"/>
      <c r="BF2967" s="474"/>
    </row>
    <row r="2968" spans="1:84" s="10" customFormat="1">
      <c r="A2968" s="151"/>
      <c r="B2968" s="151" t="s">
        <v>526</v>
      </c>
      <c r="C2968" s="151"/>
      <c r="D2968" s="151"/>
      <c r="E2968" s="375" t="s">
        <v>301</v>
      </c>
      <c r="F2968" s="591">
        <v>24</v>
      </c>
      <c r="G2968" s="159">
        <v>24</v>
      </c>
      <c r="H2968" s="159">
        <v>10</v>
      </c>
      <c r="I2968" s="275">
        <f t="shared" ref="I2968" si="15336">SUM(G2968:H2968)</f>
        <v>34</v>
      </c>
      <c r="J2968" s="159">
        <v>19</v>
      </c>
      <c r="K2968" s="159">
        <v>2</v>
      </c>
      <c r="L2968" s="275">
        <f t="shared" ref="L2968" si="15337">SUM(J2968:K2968)</f>
        <v>21</v>
      </c>
      <c r="M2968" s="159">
        <v>2</v>
      </c>
      <c r="N2968" s="159">
        <v>0</v>
      </c>
      <c r="O2968" s="275">
        <f t="shared" ref="O2968" si="15338">SUM(M2968:N2968)</f>
        <v>2</v>
      </c>
      <c r="P2968" s="159">
        <v>27</v>
      </c>
      <c r="Q2968" s="159">
        <v>2</v>
      </c>
      <c r="R2968" s="275">
        <f t="shared" ref="R2968" si="15339">SUM(P2968:Q2968)</f>
        <v>29</v>
      </c>
      <c r="S2968" s="500"/>
      <c r="T2968" s="275"/>
      <c r="U2968" s="275"/>
      <c r="V2968" s="275">
        <f t="shared" ref="V2968" si="15340">SUM(T2968:U2968)</f>
        <v>0</v>
      </c>
      <c r="W2968" s="275"/>
      <c r="X2968" s="275"/>
      <c r="Y2968" s="275">
        <f t="shared" ref="Y2968" si="15341">SUM(W2968:X2968)</f>
        <v>0</v>
      </c>
      <c r="Z2968" s="275"/>
      <c r="AA2968" s="275"/>
      <c r="AB2968" s="275">
        <f t="shared" ref="AB2968" si="15342">SUM(Z2968:AA2968)</f>
        <v>0</v>
      </c>
      <c r="AC2968" s="275"/>
      <c r="AD2968" s="275"/>
      <c r="AE2968" s="275">
        <f t="shared" ref="AE2968" si="15343">SUM(AC2968:AD2968)</f>
        <v>0</v>
      </c>
      <c r="AF2968" s="500"/>
      <c r="AG2968" s="275"/>
      <c r="AH2968" s="275"/>
      <c r="AI2968" s="275">
        <f t="shared" ref="AI2968" si="15344">SUM(AG2968:AH2968)</f>
        <v>0</v>
      </c>
      <c r="AJ2968" s="275"/>
      <c r="AK2968" s="275"/>
      <c r="AL2968" s="275">
        <f t="shared" ref="AL2968" si="15345">SUM(AJ2968:AK2968)</f>
        <v>0</v>
      </c>
      <c r="AM2968" s="275"/>
      <c r="AN2968" s="275"/>
      <c r="AO2968" s="275">
        <f t="shared" ref="AO2968" si="15346">SUM(AM2968:AN2968)</f>
        <v>0</v>
      </c>
      <c r="AP2968" s="275"/>
      <c r="AQ2968" s="275"/>
      <c r="AR2968" s="275">
        <f>SUM(AP2968:AQ2968)</f>
        <v>0</v>
      </c>
      <c r="AS2968" s="500"/>
      <c r="AT2968" s="275"/>
      <c r="AU2968" s="275"/>
      <c r="AV2968" s="275">
        <f>SUM(AT2968:AU2968)</f>
        <v>0</v>
      </c>
      <c r="AW2968" s="567">
        <f t="shared" ref="AW2968" si="15347">SUM(G2968,J2968,M2968,P2968,T2968,W2968,Z2968,AC2968,AG2968,AJ2968,AM2968,AP2968,AT2968)</f>
        <v>72</v>
      </c>
      <c r="AX2968" s="567">
        <f t="shared" ref="AX2968" si="15348">SUM(H2968,K2968,N2968,Q2968,U2968,X2968,AA2968,AD2968,AH2968,AK2968,AN2968,AQ2968,AU2968)</f>
        <v>14</v>
      </c>
      <c r="AY2968" s="567">
        <f t="shared" ref="AY2968" si="15349">SUM(I2968,L2968,O2968,R2968,V2968,Y2968,AB2968,AE2968,AI2968,AL2968,AO2968,AR2968,AV2968)</f>
        <v>86</v>
      </c>
      <c r="AZ2968" s="159">
        <v>1</v>
      </c>
      <c r="BA2968" s="159">
        <v>0</v>
      </c>
      <c r="BB2968" s="275">
        <f t="shared" ref="BB2968:BB2969" si="15350">SUM(AZ2968:BA2968)</f>
        <v>1</v>
      </c>
      <c r="BC2968" s="275">
        <v>1</v>
      </c>
      <c r="BD2968" s="275">
        <v>0</v>
      </c>
      <c r="BE2968" s="275">
        <f t="shared" ref="BE2968:BE2969" si="15351">SUM(BC2968:BD2968)</f>
        <v>1</v>
      </c>
      <c r="BF2968" s="521"/>
      <c r="BG2968" s="605">
        <f>SUM(F2968,S2968,AF2968,AS2968)</f>
        <v>24</v>
      </c>
      <c r="BH2968" s="533">
        <f>SUM(G2968,T2968,AG2968)</f>
        <v>24</v>
      </c>
      <c r="BI2968" s="533">
        <f t="shared" ref="BI2968" si="15352">SUM(H2968,U2968,AH2968)</f>
        <v>10</v>
      </c>
      <c r="BJ2968" s="533">
        <f t="shared" ref="BJ2968" si="15353">SUM(I2968,V2968,AI2968)</f>
        <v>34</v>
      </c>
      <c r="BK2968" s="533">
        <f t="shared" ref="BK2968" si="15354">SUM(J2968,W2968,AJ2968)</f>
        <v>19</v>
      </c>
      <c r="BL2968" s="533">
        <f t="shared" ref="BL2968" si="15355">SUM(K2968,X2968,AK2968)</f>
        <v>2</v>
      </c>
      <c r="BM2968" s="533">
        <f t="shared" ref="BM2968" si="15356">SUM(L2968,Y2968,AL2968)</f>
        <v>21</v>
      </c>
      <c r="BN2968" s="533">
        <f>SUM(M2968,Z2968,AM2968)</f>
        <v>2</v>
      </c>
      <c r="BO2968" s="533">
        <f t="shared" ref="BO2968" si="15357">SUM(N2968,AA2968,AN2968)</f>
        <v>0</v>
      </c>
      <c r="BP2968" s="533">
        <f t="shared" ref="BP2968" si="15358">SUM(O2968,AB2968,AO2968)</f>
        <v>2</v>
      </c>
      <c r="BQ2968" s="533">
        <f t="shared" ref="BQ2968" si="15359">SUM(P2968,AC2968,AP2968)</f>
        <v>27</v>
      </c>
      <c r="BR2968" s="533">
        <f t="shared" ref="BR2968" si="15360">SUM(Q2968,AD2968,AQ2968)</f>
        <v>2</v>
      </c>
      <c r="BS2968" s="533">
        <f t="shared" ref="BS2968" si="15361">SUM(R2968,AE2968,AR2968)</f>
        <v>29</v>
      </c>
      <c r="BT2968" s="533">
        <f>AT2968</f>
        <v>0</v>
      </c>
      <c r="BU2968" s="533">
        <f t="shared" ref="BU2968" si="15362">AU2968</f>
        <v>0</v>
      </c>
      <c r="BV2968" s="533">
        <f t="shared" ref="BV2968" si="15363">AV2968</f>
        <v>0</v>
      </c>
      <c r="BW2968" s="536">
        <f>SUM(BH2968,BK2968,BN2968,BQ2968,BT2968)</f>
        <v>72</v>
      </c>
      <c r="BX2968" s="536">
        <f t="shared" ref="BX2968" si="15364">SUM(BI2968,BL2968,BO2968,BR2968,BU2968)</f>
        <v>14</v>
      </c>
      <c r="BY2968" s="536">
        <f t="shared" ref="BY2968" si="15365">SUM(BJ2968,BM2968,BP2968,BS2968,BV2968)</f>
        <v>86</v>
      </c>
      <c r="BZ2968" t="s">
        <v>74</v>
      </c>
      <c r="CA2968" s="553">
        <f>AZ2968</f>
        <v>1</v>
      </c>
      <c r="CB2968" s="553">
        <f t="shared" ref="CB2968" si="15366">BA2968</f>
        <v>0</v>
      </c>
      <c r="CC2968" s="553">
        <f t="shared" ref="CC2968" si="15367">BB2968</f>
        <v>1</v>
      </c>
      <c r="CD2968" s="553">
        <f>BC2968</f>
        <v>1</v>
      </c>
      <c r="CE2968" s="553">
        <f t="shared" ref="CE2968" si="15368">BD2968</f>
        <v>0</v>
      </c>
      <c r="CF2968" s="553">
        <f t="shared" ref="CF2968" si="15369">BE2968</f>
        <v>1</v>
      </c>
    </row>
    <row r="2969" spans="1:84" s="10" customFormat="1">
      <c r="A2969" s="151"/>
      <c r="B2969" s="151"/>
      <c r="C2969" s="151"/>
      <c r="D2969" s="151"/>
      <c r="E2969" s="375"/>
      <c r="F2969" s="591"/>
      <c r="G2969" s="159"/>
      <c r="H2969" s="159"/>
      <c r="I2969" s="275"/>
      <c r="J2969" s="159"/>
      <c r="K2969" s="159"/>
      <c r="L2969" s="275"/>
      <c r="M2969" s="159"/>
      <c r="N2969" s="159"/>
      <c r="O2969" s="275"/>
      <c r="P2969" s="159"/>
      <c r="Q2969" s="159"/>
      <c r="R2969" s="275"/>
      <c r="S2969" s="500"/>
      <c r="T2969" s="275"/>
      <c r="U2969" s="275"/>
      <c r="V2969" s="275"/>
      <c r="W2969" s="275"/>
      <c r="X2969" s="275"/>
      <c r="Y2969" s="275"/>
      <c r="Z2969" s="275"/>
      <c r="AA2969" s="275"/>
      <c r="AB2969" s="275"/>
      <c r="AC2969" s="275"/>
      <c r="AD2969" s="275"/>
      <c r="AE2969" s="275"/>
      <c r="AF2969" s="500"/>
      <c r="AG2969" s="275"/>
      <c r="AH2969" s="275"/>
      <c r="AI2969" s="275"/>
      <c r="AJ2969" s="275"/>
      <c r="AK2969" s="275"/>
      <c r="AL2969" s="275"/>
      <c r="AM2969" s="275"/>
      <c r="AN2969" s="275"/>
      <c r="AO2969" s="275"/>
      <c r="AP2969" s="275"/>
      <c r="AQ2969" s="275"/>
      <c r="AR2969" s="275"/>
      <c r="AS2969" s="500"/>
      <c r="AT2969" s="275"/>
      <c r="AU2969" s="275"/>
      <c r="AV2969" s="275"/>
      <c r="AW2969" s="567"/>
      <c r="AX2969" s="567"/>
      <c r="AY2969" s="567"/>
      <c r="AZ2969" s="279">
        <v>0</v>
      </c>
      <c r="BA2969" s="159">
        <v>0</v>
      </c>
      <c r="BB2969" s="275">
        <f t="shared" si="15350"/>
        <v>0</v>
      </c>
      <c r="BC2969" s="159">
        <v>0</v>
      </c>
      <c r="BD2969" s="159">
        <v>0</v>
      </c>
      <c r="BE2969" s="275">
        <f t="shared" si="15351"/>
        <v>0</v>
      </c>
      <c r="BF2969" s="521"/>
      <c r="BG2969" s="611"/>
      <c r="BH2969" s="537"/>
      <c r="BI2969" s="537"/>
      <c r="BJ2969" s="537"/>
      <c r="BK2969" s="537"/>
      <c r="BL2969" s="537"/>
      <c r="BM2969" s="537"/>
      <c r="BN2969" s="537"/>
      <c r="BO2969" s="537"/>
      <c r="BP2969" s="537"/>
      <c r="BQ2969" s="537"/>
      <c r="BR2969" s="537"/>
      <c r="BS2969" s="537"/>
      <c r="BT2969" s="537"/>
      <c r="BU2969" s="537"/>
      <c r="BV2969" s="537"/>
      <c r="BW2969" s="537"/>
      <c r="BX2969" s="537"/>
      <c r="BY2969" s="537"/>
      <c r="CA2969" s="171"/>
      <c r="CB2969" s="171"/>
      <c r="CC2969" s="171"/>
      <c r="CD2969" s="171"/>
      <c r="CE2969" s="171"/>
      <c r="CF2969" s="171"/>
    </row>
    <row r="2970" spans="1:84" s="10" customFormat="1">
      <c r="A2970" s="151"/>
      <c r="B2970" s="151" t="s">
        <v>741</v>
      </c>
      <c r="C2970" s="151"/>
      <c r="D2970" s="151"/>
      <c r="E2970" s="288" t="s">
        <v>77</v>
      </c>
      <c r="F2970" s="591"/>
      <c r="G2970" s="159">
        <v>412</v>
      </c>
      <c r="H2970" s="159">
        <v>26</v>
      </c>
      <c r="I2970" s="275">
        <f t="shared" ref="I2970:I2972" si="15370">SUM(G2970:H2970)</f>
        <v>438</v>
      </c>
      <c r="J2970" s="159">
        <v>100</v>
      </c>
      <c r="K2970" s="159">
        <v>3</v>
      </c>
      <c r="L2970" s="275">
        <f t="shared" ref="L2970:L2972" si="15371">SUM(J2970:K2970)</f>
        <v>103</v>
      </c>
      <c r="M2970" s="159">
        <v>49</v>
      </c>
      <c r="N2970" s="159">
        <v>3</v>
      </c>
      <c r="O2970" s="275">
        <f t="shared" ref="O2970:O2972" si="15372">SUM(M2970:N2970)</f>
        <v>52</v>
      </c>
      <c r="P2970" s="159">
        <v>178</v>
      </c>
      <c r="Q2970" s="159">
        <v>12</v>
      </c>
      <c r="R2970" s="275">
        <f t="shared" ref="R2970:R2972" si="15373">SUM(P2970:Q2970)</f>
        <v>190</v>
      </c>
      <c r="S2970" s="500"/>
      <c r="T2970" s="275"/>
      <c r="U2970" s="275"/>
      <c r="V2970" s="275">
        <f t="shared" ref="V2970:V2972" si="15374">SUM(T2970:U2970)</f>
        <v>0</v>
      </c>
      <c r="W2970" s="275"/>
      <c r="X2970" s="275"/>
      <c r="Y2970" s="275">
        <f t="shared" ref="Y2970:Y2972" si="15375">SUM(W2970:X2970)</f>
        <v>0</v>
      </c>
      <c r="Z2970" s="275"/>
      <c r="AA2970" s="275"/>
      <c r="AB2970" s="275">
        <f t="shared" ref="AB2970:AB2972" si="15376">SUM(Z2970:AA2970)</f>
        <v>0</v>
      </c>
      <c r="AC2970" s="275"/>
      <c r="AD2970" s="275"/>
      <c r="AE2970" s="275">
        <f t="shared" ref="AE2970:AE2972" si="15377">SUM(AC2970:AD2970)</f>
        <v>0</v>
      </c>
      <c r="AF2970" s="500"/>
      <c r="AG2970" s="275"/>
      <c r="AH2970" s="275"/>
      <c r="AI2970" s="275">
        <f t="shared" ref="AI2970:AI2972" si="15378">SUM(AG2970:AH2970)</f>
        <v>0</v>
      </c>
      <c r="AJ2970" s="275"/>
      <c r="AK2970" s="275"/>
      <c r="AL2970" s="275">
        <f t="shared" ref="AL2970:AL2972" si="15379">SUM(AJ2970:AK2970)</f>
        <v>0</v>
      </c>
      <c r="AM2970" s="275"/>
      <c r="AN2970" s="275"/>
      <c r="AO2970" s="275">
        <f t="shared" ref="AO2970:AO2972" si="15380">SUM(AM2970:AN2970)</f>
        <v>0</v>
      </c>
      <c r="AP2970" s="275"/>
      <c r="AQ2970" s="275"/>
      <c r="AR2970" s="275">
        <f t="shared" ref="AR2970:AR2972" si="15381">SUM(AP2970:AQ2970)</f>
        <v>0</v>
      </c>
      <c r="AS2970" s="500"/>
      <c r="AT2970" s="275"/>
      <c r="AU2970" s="275"/>
      <c r="AV2970" s="275">
        <f>SUM(AT2970:AU2970)</f>
        <v>0</v>
      </c>
      <c r="AW2970" s="567">
        <f t="shared" ref="AW2970:AW2972" si="15382">SUM(G2970,J2970,M2970,P2970,T2970,W2970,Z2970,AC2970,AG2970,AJ2970,AM2970,AP2970,AT2970)</f>
        <v>739</v>
      </c>
      <c r="AX2970" s="567">
        <f t="shared" ref="AX2970:AX2972" si="15383">SUM(H2970,K2970,N2970,Q2970,U2970,X2970,AA2970,AD2970,AH2970,AK2970,AN2970,AQ2970,AU2970)</f>
        <v>44</v>
      </c>
      <c r="AY2970" s="567">
        <f t="shared" ref="AY2970:AY2972" si="15384">SUM(I2970,L2970,O2970,R2970,V2970,Y2970,AB2970,AE2970,AI2970,AL2970,AO2970,AR2970,AV2970)</f>
        <v>783</v>
      </c>
      <c r="AZ2970" s="159"/>
      <c r="BA2970" s="159"/>
      <c r="BB2970" s="275">
        <f t="shared" ref="BB2970:BB2972" si="15385">SUM(AZ2970:BA2970)</f>
        <v>0</v>
      </c>
      <c r="BC2970" s="275"/>
      <c r="BD2970" s="275"/>
      <c r="BE2970" s="275">
        <f t="shared" ref="BE2970:BE2972" si="15386">SUM(BC2970:BD2970)</f>
        <v>0</v>
      </c>
      <c r="BF2970" s="521"/>
      <c r="BG2970" s="605">
        <f>SUM(F2970,S2970,AF2970,AS2970)</f>
        <v>0</v>
      </c>
      <c r="BH2970" s="533">
        <f>SUM(G2970,T2970,AG2970)</f>
        <v>412</v>
      </c>
      <c r="BI2970" s="533">
        <f t="shared" ref="BI2970:BI2972" si="15387">SUM(H2970,U2970,AH2970)</f>
        <v>26</v>
      </c>
      <c r="BJ2970" s="533">
        <f t="shared" ref="BJ2970:BJ2972" si="15388">SUM(I2970,V2970,AI2970)</f>
        <v>438</v>
      </c>
      <c r="BK2970" s="533">
        <f t="shared" ref="BK2970:BK2972" si="15389">SUM(J2970,W2970,AJ2970)</f>
        <v>100</v>
      </c>
      <c r="BL2970" s="533">
        <f t="shared" ref="BL2970:BL2972" si="15390">SUM(K2970,X2970,AK2970)</f>
        <v>3</v>
      </c>
      <c r="BM2970" s="533">
        <f t="shared" ref="BM2970:BM2972" si="15391">SUM(L2970,Y2970,AL2970)</f>
        <v>103</v>
      </c>
      <c r="BN2970" s="533">
        <f>SUM(M2970,Z2970,AM2970)</f>
        <v>49</v>
      </c>
      <c r="BO2970" s="533">
        <f t="shared" ref="BO2970:BO2972" si="15392">SUM(N2970,AA2970,AN2970)</f>
        <v>3</v>
      </c>
      <c r="BP2970" s="533">
        <f t="shared" ref="BP2970:BP2972" si="15393">SUM(O2970,AB2970,AO2970)</f>
        <v>52</v>
      </c>
      <c r="BQ2970" s="533">
        <f t="shared" ref="BQ2970:BQ2972" si="15394">SUM(P2970,AC2970,AP2970)</f>
        <v>178</v>
      </c>
      <c r="BR2970" s="533">
        <f t="shared" ref="BR2970:BR2972" si="15395">SUM(Q2970,AD2970,AQ2970)</f>
        <v>12</v>
      </c>
      <c r="BS2970" s="533">
        <f t="shared" ref="BS2970:BS2972" si="15396">SUM(R2970,AE2970,AR2970)</f>
        <v>190</v>
      </c>
      <c r="BT2970" s="533">
        <f>AT2970</f>
        <v>0</v>
      </c>
      <c r="BU2970" s="533">
        <f t="shared" ref="BU2970:BU2972" si="15397">AU2970</f>
        <v>0</v>
      </c>
      <c r="BV2970" s="533">
        <f t="shared" ref="BV2970:BV2972" si="15398">AV2970</f>
        <v>0</v>
      </c>
      <c r="BW2970" s="536">
        <f>SUM(BH2970,BK2970,BN2970,BQ2970,BT2970)</f>
        <v>739</v>
      </c>
      <c r="BX2970" s="536">
        <f t="shared" ref="BX2970:BX2972" si="15399">SUM(BI2970,BL2970,BO2970,BR2970,BU2970)</f>
        <v>44</v>
      </c>
      <c r="BY2970" s="536">
        <f t="shared" ref="BY2970:BY2972" si="15400">SUM(BJ2970,BM2970,BP2970,BS2970,BV2970)</f>
        <v>783</v>
      </c>
      <c r="BZ2970" t="s">
        <v>74</v>
      </c>
      <c r="CA2970" s="553">
        <f>AZ2970</f>
        <v>0</v>
      </c>
      <c r="CB2970" s="553">
        <f t="shared" ref="CB2970:CB2972" si="15401">BA2970</f>
        <v>0</v>
      </c>
      <c r="CC2970" s="553">
        <f t="shared" ref="CC2970:CC2972" si="15402">BB2970</f>
        <v>0</v>
      </c>
      <c r="CD2970" s="553">
        <f>BC2970</f>
        <v>0</v>
      </c>
      <c r="CE2970" s="553">
        <f t="shared" ref="CE2970:CE2972" si="15403">BD2970</f>
        <v>0</v>
      </c>
      <c r="CF2970" s="553">
        <f t="shared" ref="CF2970:CF2972" si="15404">BE2970</f>
        <v>0</v>
      </c>
    </row>
    <row r="2971" spans="1:84" s="10" customFormat="1">
      <c r="A2971" s="151"/>
      <c r="B2971" s="151"/>
      <c r="C2971" s="151"/>
      <c r="D2971" s="151"/>
      <c r="E2971" s="288" t="s">
        <v>78</v>
      </c>
      <c r="F2971" s="591"/>
      <c r="G2971" s="159">
        <v>141</v>
      </c>
      <c r="H2971" s="159">
        <v>18</v>
      </c>
      <c r="I2971" s="275">
        <f t="shared" si="15370"/>
        <v>159</v>
      </c>
      <c r="J2971" s="159">
        <v>58</v>
      </c>
      <c r="K2971" s="159">
        <v>0</v>
      </c>
      <c r="L2971" s="275">
        <f t="shared" si="15371"/>
        <v>58</v>
      </c>
      <c r="M2971" s="159">
        <v>27</v>
      </c>
      <c r="N2971" s="159">
        <v>2</v>
      </c>
      <c r="O2971" s="275">
        <f t="shared" si="15372"/>
        <v>29</v>
      </c>
      <c r="P2971" s="159">
        <v>133</v>
      </c>
      <c r="Q2971" s="159">
        <v>14</v>
      </c>
      <c r="R2971" s="275">
        <f t="shared" si="15373"/>
        <v>147</v>
      </c>
      <c r="S2971" s="500"/>
      <c r="T2971" s="275"/>
      <c r="U2971" s="275"/>
      <c r="V2971" s="275">
        <f t="shared" si="15374"/>
        <v>0</v>
      </c>
      <c r="W2971" s="275"/>
      <c r="X2971" s="275"/>
      <c r="Y2971" s="275">
        <f t="shared" si="15375"/>
        <v>0</v>
      </c>
      <c r="Z2971" s="275"/>
      <c r="AA2971" s="275"/>
      <c r="AB2971" s="275">
        <f t="shared" si="15376"/>
        <v>0</v>
      </c>
      <c r="AC2971" s="275"/>
      <c r="AD2971" s="275"/>
      <c r="AE2971" s="275">
        <f t="shared" si="15377"/>
        <v>0</v>
      </c>
      <c r="AF2971" s="500"/>
      <c r="AG2971" s="275"/>
      <c r="AH2971" s="275"/>
      <c r="AI2971" s="275">
        <f t="shared" si="15378"/>
        <v>0</v>
      </c>
      <c r="AJ2971" s="275"/>
      <c r="AK2971" s="275"/>
      <c r="AL2971" s="275">
        <f t="shared" si="15379"/>
        <v>0</v>
      </c>
      <c r="AM2971" s="275"/>
      <c r="AN2971" s="275"/>
      <c r="AO2971" s="275">
        <f t="shared" si="15380"/>
        <v>0</v>
      </c>
      <c r="AP2971" s="275"/>
      <c r="AQ2971" s="275"/>
      <c r="AR2971" s="275">
        <f t="shared" si="15381"/>
        <v>0</v>
      </c>
      <c r="AS2971" s="500"/>
      <c r="AT2971" s="275"/>
      <c r="AU2971" s="275"/>
      <c r="AV2971" s="275">
        <f>SUM(AT2971:AU2971)</f>
        <v>0</v>
      </c>
      <c r="AW2971" s="567">
        <f t="shared" si="15382"/>
        <v>359</v>
      </c>
      <c r="AX2971" s="567">
        <f t="shared" si="15383"/>
        <v>34</v>
      </c>
      <c r="AY2971" s="567">
        <f t="shared" si="15384"/>
        <v>393</v>
      </c>
      <c r="AZ2971" s="159"/>
      <c r="BA2971" s="159"/>
      <c r="BB2971" s="275">
        <f t="shared" si="15385"/>
        <v>0</v>
      </c>
      <c r="BC2971" s="275"/>
      <c r="BD2971" s="275"/>
      <c r="BE2971" s="275">
        <f t="shared" si="15386"/>
        <v>0</v>
      </c>
      <c r="BF2971" s="521"/>
      <c r="BG2971" s="605">
        <f>SUM(F2971,S2971,AF2971,AS2971)</f>
        <v>0</v>
      </c>
      <c r="BH2971" s="533">
        <f>SUM(G2971,T2971,AG2971)</f>
        <v>141</v>
      </c>
      <c r="BI2971" s="533">
        <f t="shared" si="15387"/>
        <v>18</v>
      </c>
      <c r="BJ2971" s="533">
        <f t="shared" si="15388"/>
        <v>159</v>
      </c>
      <c r="BK2971" s="533">
        <f t="shared" si="15389"/>
        <v>58</v>
      </c>
      <c r="BL2971" s="533">
        <f t="shared" si="15390"/>
        <v>0</v>
      </c>
      <c r="BM2971" s="533">
        <f t="shared" si="15391"/>
        <v>58</v>
      </c>
      <c r="BN2971" s="533">
        <f>SUM(M2971,Z2971,AM2971)</f>
        <v>27</v>
      </c>
      <c r="BO2971" s="533">
        <f t="shared" si="15392"/>
        <v>2</v>
      </c>
      <c r="BP2971" s="533">
        <f t="shared" si="15393"/>
        <v>29</v>
      </c>
      <c r="BQ2971" s="533">
        <f t="shared" si="15394"/>
        <v>133</v>
      </c>
      <c r="BR2971" s="533">
        <f t="shared" si="15395"/>
        <v>14</v>
      </c>
      <c r="BS2971" s="533">
        <f t="shared" si="15396"/>
        <v>147</v>
      </c>
      <c r="BT2971" s="533">
        <f>AT2971</f>
        <v>0</v>
      </c>
      <c r="BU2971" s="533">
        <f t="shared" si="15397"/>
        <v>0</v>
      </c>
      <c r="BV2971" s="533">
        <f t="shared" si="15398"/>
        <v>0</v>
      </c>
      <c r="BW2971" s="536">
        <f>SUM(BH2971,BK2971,BN2971,BQ2971,BT2971)</f>
        <v>359</v>
      </c>
      <c r="BX2971" s="536">
        <f t="shared" si="15399"/>
        <v>34</v>
      </c>
      <c r="BY2971" s="536">
        <f t="shared" si="15400"/>
        <v>393</v>
      </c>
      <c r="BZ2971" t="s">
        <v>74</v>
      </c>
      <c r="CA2971" s="553">
        <f>AZ2971</f>
        <v>0</v>
      </c>
      <c r="CB2971" s="553">
        <f t="shared" si="15401"/>
        <v>0</v>
      </c>
      <c r="CC2971" s="553">
        <f t="shared" si="15402"/>
        <v>0</v>
      </c>
      <c r="CD2971" s="553">
        <f>BC2971</f>
        <v>0</v>
      </c>
      <c r="CE2971" s="553">
        <f t="shared" si="15403"/>
        <v>0</v>
      </c>
      <c r="CF2971" s="553">
        <f t="shared" si="15404"/>
        <v>0</v>
      </c>
    </row>
    <row r="2972" spans="1:84" s="10" customFormat="1">
      <c r="A2972" s="151"/>
      <c r="B2972" s="151"/>
      <c r="C2972" s="151"/>
      <c r="D2972" s="151"/>
      <c r="E2972" s="288" t="s">
        <v>79</v>
      </c>
      <c r="F2972" s="591"/>
      <c r="G2972" s="159">
        <v>155</v>
      </c>
      <c r="H2972" s="159">
        <v>14</v>
      </c>
      <c r="I2972" s="275">
        <f t="shared" si="15370"/>
        <v>169</v>
      </c>
      <c r="J2972" s="159">
        <v>57</v>
      </c>
      <c r="K2972" s="159">
        <v>4</v>
      </c>
      <c r="L2972" s="275">
        <f t="shared" si="15371"/>
        <v>61</v>
      </c>
      <c r="M2972" s="159">
        <v>21</v>
      </c>
      <c r="N2972" s="159">
        <v>2</v>
      </c>
      <c r="O2972" s="275">
        <f t="shared" si="15372"/>
        <v>23</v>
      </c>
      <c r="P2972" s="159">
        <v>159</v>
      </c>
      <c r="Q2972" s="159">
        <v>6</v>
      </c>
      <c r="R2972" s="275">
        <f t="shared" si="15373"/>
        <v>165</v>
      </c>
      <c r="S2972" s="500"/>
      <c r="T2972" s="275"/>
      <c r="U2972" s="275"/>
      <c r="V2972" s="275">
        <f t="shared" si="15374"/>
        <v>0</v>
      </c>
      <c r="W2972" s="275"/>
      <c r="X2972" s="275"/>
      <c r="Y2972" s="275">
        <f t="shared" si="15375"/>
        <v>0</v>
      </c>
      <c r="Z2972" s="275"/>
      <c r="AA2972" s="275"/>
      <c r="AB2972" s="275">
        <f t="shared" si="15376"/>
        <v>0</v>
      </c>
      <c r="AC2972" s="275"/>
      <c r="AD2972" s="275"/>
      <c r="AE2972" s="275">
        <f t="shared" si="15377"/>
        <v>0</v>
      </c>
      <c r="AF2972" s="500"/>
      <c r="AG2972" s="275"/>
      <c r="AH2972" s="275"/>
      <c r="AI2972" s="275">
        <f t="shared" si="15378"/>
        <v>0</v>
      </c>
      <c r="AJ2972" s="275"/>
      <c r="AK2972" s="275"/>
      <c r="AL2972" s="275">
        <f t="shared" si="15379"/>
        <v>0</v>
      </c>
      <c r="AM2972" s="275"/>
      <c r="AN2972" s="275"/>
      <c r="AO2972" s="275">
        <f t="shared" si="15380"/>
        <v>0</v>
      </c>
      <c r="AP2972" s="275"/>
      <c r="AQ2972" s="275"/>
      <c r="AR2972" s="275">
        <f t="shared" si="15381"/>
        <v>0</v>
      </c>
      <c r="AS2972" s="500"/>
      <c r="AT2972" s="275"/>
      <c r="AU2972" s="275"/>
      <c r="AV2972" s="275">
        <f>SUM(AT2972:AU2972)</f>
        <v>0</v>
      </c>
      <c r="AW2972" s="567">
        <f t="shared" si="15382"/>
        <v>392</v>
      </c>
      <c r="AX2972" s="567">
        <f t="shared" si="15383"/>
        <v>26</v>
      </c>
      <c r="AY2972" s="567">
        <f t="shared" si="15384"/>
        <v>418</v>
      </c>
      <c r="AZ2972" s="159"/>
      <c r="BA2972" s="159"/>
      <c r="BB2972" s="275">
        <f t="shared" si="15385"/>
        <v>0</v>
      </c>
      <c r="BC2972" s="275"/>
      <c r="BD2972" s="275"/>
      <c r="BE2972" s="275">
        <f t="shared" si="15386"/>
        <v>0</v>
      </c>
      <c r="BF2972" s="521"/>
      <c r="BG2972" s="605">
        <f>SUM(F2972,S2972,AF2972,AS2972)</f>
        <v>0</v>
      </c>
      <c r="BH2972" s="533">
        <f>SUM(G2972,T2972,AG2972)</f>
        <v>155</v>
      </c>
      <c r="BI2972" s="533">
        <f t="shared" si="15387"/>
        <v>14</v>
      </c>
      <c r="BJ2972" s="533">
        <f t="shared" si="15388"/>
        <v>169</v>
      </c>
      <c r="BK2972" s="533">
        <f t="shared" si="15389"/>
        <v>57</v>
      </c>
      <c r="BL2972" s="533">
        <f t="shared" si="15390"/>
        <v>4</v>
      </c>
      <c r="BM2972" s="533">
        <f t="shared" si="15391"/>
        <v>61</v>
      </c>
      <c r="BN2972" s="533">
        <f>SUM(M2972,Z2972,AM2972)</f>
        <v>21</v>
      </c>
      <c r="BO2972" s="533">
        <f t="shared" si="15392"/>
        <v>2</v>
      </c>
      <c r="BP2972" s="533">
        <f t="shared" si="15393"/>
        <v>23</v>
      </c>
      <c r="BQ2972" s="533">
        <f t="shared" si="15394"/>
        <v>159</v>
      </c>
      <c r="BR2972" s="533">
        <f t="shared" si="15395"/>
        <v>6</v>
      </c>
      <c r="BS2972" s="533">
        <f t="shared" si="15396"/>
        <v>165</v>
      </c>
      <c r="BT2972" s="533">
        <f>AT2972</f>
        <v>0</v>
      </c>
      <c r="BU2972" s="533">
        <f t="shared" si="15397"/>
        <v>0</v>
      </c>
      <c r="BV2972" s="533">
        <f t="shared" si="15398"/>
        <v>0</v>
      </c>
      <c r="BW2972" s="536">
        <f>SUM(BH2972,BK2972,BN2972,BQ2972,BT2972)</f>
        <v>392</v>
      </c>
      <c r="BX2972" s="536">
        <f t="shared" si="15399"/>
        <v>26</v>
      </c>
      <c r="BY2972" s="536">
        <f t="shared" si="15400"/>
        <v>418</v>
      </c>
      <c r="BZ2972" t="s">
        <v>74</v>
      </c>
      <c r="CA2972" s="553">
        <f>AZ2972</f>
        <v>0</v>
      </c>
      <c r="CB2972" s="553">
        <f t="shared" si="15401"/>
        <v>0</v>
      </c>
      <c r="CC2972" s="553">
        <f t="shared" si="15402"/>
        <v>0</v>
      </c>
      <c r="CD2972" s="553">
        <f>BC2972</f>
        <v>0</v>
      </c>
      <c r="CE2972" s="553">
        <f t="shared" si="15403"/>
        <v>0</v>
      </c>
      <c r="CF2972" s="553">
        <f t="shared" si="15404"/>
        <v>0</v>
      </c>
    </row>
    <row r="2973" spans="1:84" s="10" customFormat="1">
      <c r="A2973" s="151"/>
      <c r="B2973" s="151"/>
      <c r="C2973" s="151"/>
      <c r="D2973" s="151"/>
      <c r="E2973" s="375"/>
      <c r="F2973" s="591"/>
      <c r="G2973" s="168">
        <f>SUM(G2970:G2972)</f>
        <v>708</v>
      </c>
      <c r="H2973" s="168">
        <f t="shared" ref="H2973:BS2973" si="15405">SUM(H2970:H2972)</f>
        <v>58</v>
      </c>
      <c r="I2973" s="168">
        <f t="shared" si="15405"/>
        <v>766</v>
      </c>
      <c r="J2973" s="168">
        <f t="shared" si="15405"/>
        <v>215</v>
      </c>
      <c r="K2973" s="168">
        <f t="shared" si="15405"/>
        <v>7</v>
      </c>
      <c r="L2973" s="168">
        <f t="shared" si="15405"/>
        <v>222</v>
      </c>
      <c r="M2973" s="168">
        <f t="shared" si="15405"/>
        <v>97</v>
      </c>
      <c r="N2973" s="168">
        <f t="shared" si="15405"/>
        <v>7</v>
      </c>
      <c r="O2973" s="168">
        <f t="shared" si="15405"/>
        <v>104</v>
      </c>
      <c r="P2973" s="168">
        <f t="shared" si="15405"/>
        <v>470</v>
      </c>
      <c r="Q2973" s="168">
        <f t="shared" si="15405"/>
        <v>32</v>
      </c>
      <c r="R2973" s="168">
        <f t="shared" si="15405"/>
        <v>502</v>
      </c>
      <c r="S2973" s="502">
        <f t="shared" si="15405"/>
        <v>0</v>
      </c>
      <c r="T2973" s="168">
        <f t="shared" si="15405"/>
        <v>0</v>
      </c>
      <c r="U2973" s="168">
        <f t="shared" si="15405"/>
        <v>0</v>
      </c>
      <c r="V2973" s="168">
        <f t="shared" si="15405"/>
        <v>0</v>
      </c>
      <c r="W2973" s="168">
        <f t="shared" si="15405"/>
        <v>0</v>
      </c>
      <c r="X2973" s="168">
        <f t="shared" si="15405"/>
        <v>0</v>
      </c>
      <c r="Y2973" s="168">
        <f t="shared" si="15405"/>
        <v>0</v>
      </c>
      <c r="Z2973" s="168">
        <f t="shared" si="15405"/>
        <v>0</v>
      </c>
      <c r="AA2973" s="168">
        <f t="shared" si="15405"/>
        <v>0</v>
      </c>
      <c r="AB2973" s="168">
        <f t="shared" si="15405"/>
        <v>0</v>
      </c>
      <c r="AC2973" s="168">
        <f t="shared" si="15405"/>
        <v>0</v>
      </c>
      <c r="AD2973" s="168">
        <f t="shared" si="15405"/>
        <v>0</v>
      </c>
      <c r="AE2973" s="168">
        <f t="shared" si="15405"/>
        <v>0</v>
      </c>
      <c r="AF2973" s="502">
        <f t="shared" si="15405"/>
        <v>0</v>
      </c>
      <c r="AG2973" s="168">
        <f t="shared" si="15405"/>
        <v>0</v>
      </c>
      <c r="AH2973" s="168">
        <f t="shared" si="15405"/>
        <v>0</v>
      </c>
      <c r="AI2973" s="168">
        <f t="shared" si="15405"/>
        <v>0</v>
      </c>
      <c r="AJ2973" s="168">
        <f t="shared" si="15405"/>
        <v>0</v>
      </c>
      <c r="AK2973" s="168">
        <f t="shared" si="15405"/>
        <v>0</v>
      </c>
      <c r="AL2973" s="168">
        <f t="shared" si="15405"/>
        <v>0</v>
      </c>
      <c r="AM2973" s="168">
        <f t="shared" si="15405"/>
        <v>0</v>
      </c>
      <c r="AN2973" s="168">
        <f t="shared" si="15405"/>
        <v>0</v>
      </c>
      <c r="AO2973" s="168">
        <f t="shared" si="15405"/>
        <v>0</v>
      </c>
      <c r="AP2973" s="168">
        <f t="shared" si="15405"/>
        <v>0</v>
      </c>
      <c r="AQ2973" s="168">
        <f t="shared" si="15405"/>
        <v>0</v>
      </c>
      <c r="AR2973" s="168">
        <f t="shared" si="15405"/>
        <v>0</v>
      </c>
      <c r="AS2973" s="502">
        <f t="shared" si="15405"/>
        <v>0</v>
      </c>
      <c r="AT2973" s="168">
        <f t="shared" si="15405"/>
        <v>0</v>
      </c>
      <c r="AU2973" s="168">
        <f t="shared" si="15405"/>
        <v>0</v>
      </c>
      <c r="AV2973" s="168">
        <f t="shared" si="15405"/>
        <v>0</v>
      </c>
      <c r="AW2973" s="569">
        <f t="shared" si="15405"/>
        <v>1490</v>
      </c>
      <c r="AX2973" s="569">
        <f t="shared" si="15405"/>
        <v>104</v>
      </c>
      <c r="AY2973" s="569">
        <f t="shared" si="15405"/>
        <v>1594</v>
      </c>
      <c r="AZ2973" s="168">
        <f t="shared" si="15405"/>
        <v>0</v>
      </c>
      <c r="BA2973" s="168">
        <f t="shared" si="15405"/>
        <v>0</v>
      </c>
      <c r="BB2973" s="168">
        <f t="shared" si="15405"/>
        <v>0</v>
      </c>
      <c r="BC2973" s="168">
        <f t="shared" si="15405"/>
        <v>0</v>
      </c>
      <c r="BD2973" s="168">
        <f t="shared" si="15405"/>
        <v>0</v>
      </c>
      <c r="BE2973" s="168">
        <f t="shared" si="15405"/>
        <v>0</v>
      </c>
      <c r="BF2973" s="523"/>
      <c r="BG2973" s="608">
        <f t="shared" si="15405"/>
        <v>0</v>
      </c>
      <c r="BH2973" s="168">
        <f t="shared" si="15405"/>
        <v>708</v>
      </c>
      <c r="BI2973" s="626">
        <f t="shared" si="15405"/>
        <v>58</v>
      </c>
      <c r="BJ2973" s="626">
        <f t="shared" si="15405"/>
        <v>766</v>
      </c>
      <c r="BK2973" s="626">
        <f t="shared" si="15405"/>
        <v>215</v>
      </c>
      <c r="BL2973" s="626">
        <f t="shared" si="15405"/>
        <v>7</v>
      </c>
      <c r="BM2973" s="626">
        <f t="shared" si="15405"/>
        <v>222</v>
      </c>
      <c r="BN2973" s="626">
        <f t="shared" si="15405"/>
        <v>97</v>
      </c>
      <c r="BO2973" s="626">
        <f t="shared" si="15405"/>
        <v>7</v>
      </c>
      <c r="BP2973" s="626">
        <f t="shared" si="15405"/>
        <v>104</v>
      </c>
      <c r="BQ2973" s="626">
        <f t="shared" si="15405"/>
        <v>470</v>
      </c>
      <c r="BR2973" s="626">
        <f t="shared" si="15405"/>
        <v>32</v>
      </c>
      <c r="BS2973" s="626">
        <f t="shared" si="15405"/>
        <v>502</v>
      </c>
      <c r="BT2973" s="168">
        <f t="shared" ref="BT2973:CF2973" si="15406">SUM(BT2970:BT2972)</f>
        <v>0</v>
      </c>
      <c r="BU2973" s="626">
        <f t="shared" si="15406"/>
        <v>0</v>
      </c>
      <c r="BV2973" s="626">
        <f t="shared" si="15406"/>
        <v>0</v>
      </c>
      <c r="BW2973" s="168">
        <f t="shared" si="15406"/>
        <v>1490</v>
      </c>
      <c r="BX2973" s="168">
        <f t="shared" si="15406"/>
        <v>104</v>
      </c>
      <c r="BY2973" s="168">
        <f t="shared" si="15406"/>
        <v>1594</v>
      </c>
      <c r="CA2973" s="168">
        <f t="shared" si="15406"/>
        <v>0</v>
      </c>
      <c r="CB2973" s="168">
        <f t="shared" si="15406"/>
        <v>0</v>
      </c>
      <c r="CC2973" s="168">
        <f t="shared" si="15406"/>
        <v>0</v>
      </c>
      <c r="CD2973" s="168">
        <f t="shared" si="15406"/>
        <v>0</v>
      </c>
      <c r="CE2973" s="168">
        <f t="shared" si="15406"/>
        <v>0</v>
      </c>
      <c r="CF2973" s="168">
        <f t="shared" si="15406"/>
        <v>0</v>
      </c>
    </row>
    <row r="2974" spans="1:84" s="10" customFormat="1">
      <c r="A2974" s="151"/>
      <c r="B2974" s="151"/>
      <c r="C2974" s="151"/>
      <c r="D2974" s="151"/>
      <c r="E2974" s="375"/>
      <c r="F2974" s="591"/>
      <c r="G2974" s="168"/>
      <c r="H2974" s="168"/>
      <c r="I2974" s="168"/>
      <c r="J2974" s="168"/>
      <c r="K2974" s="168"/>
      <c r="L2974" s="168"/>
      <c r="M2974" s="168"/>
      <c r="N2974" s="168"/>
      <c r="O2974" s="168"/>
      <c r="P2974" s="168"/>
      <c r="Q2974" s="168"/>
      <c r="R2974" s="168"/>
      <c r="S2974" s="502"/>
      <c r="T2974" s="168"/>
      <c r="U2974" s="168"/>
      <c r="V2974" s="168"/>
      <c r="W2974" s="168"/>
      <c r="X2974" s="168"/>
      <c r="Y2974" s="168"/>
      <c r="Z2974" s="168"/>
      <c r="AA2974" s="168"/>
      <c r="AB2974" s="168"/>
      <c r="AC2974" s="168"/>
      <c r="AD2974" s="168"/>
      <c r="AE2974" s="168"/>
      <c r="AF2974" s="502"/>
      <c r="AG2974" s="168"/>
      <c r="AH2974" s="168"/>
      <c r="AI2974" s="168"/>
      <c r="AJ2974" s="168"/>
      <c r="AK2974" s="168"/>
      <c r="AL2974" s="168"/>
      <c r="AM2974" s="168"/>
      <c r="AN2974" s="168"/>
      <c r="AO2974" s="168"/>
      <c r="AP2974" s="168"/>
      <c r="AQ2974" s="168"/>
      <c r="AR2974" s="168"/>
      <c r="AS2974" s="502"/>
      <c r="AT2974" s="168"/>
      <c r="AU2974" s="168"/>
      <c r="AV2974" s="168"/>
      <c r="AW2974" s="569"/>
      <c r="AX2974" s="569"/>
      <c r="AY2974" s="569"/>
      <c r="AZ2974" s="168"/>
      <c r="BA2974" s="168"/>
      <c r="BB2974" s="168"/>
      <c r="BC2974" s="168"/>
      <c r="BD2974" s="168"/>
      <c r="BE2974" s="168"/>
      <c r="BF2974" s="523"/>
      <c r="BG2974" s="611"/>
      <c r="BH2974" s="537"/>
      <c r="BI2974" s="537"/>
      <c r="BJ2974" s="537"/>
      <c r="BK2974" s="537"/>
      <c r="BL2974" s="537"/>
      <c r="BM2974" s="537"/>
      <c r="BN2974" s="537"/>
      <c r="BO2974" s="537"/>
      <c r="BP2974" s="537"/>
      <c r="BQ2974" s="537"/>
      <c r="BR2974" s="537"/>
      <c r="BS2974" s="537"/>
      <c r="BT2974" s="537"/>
      <c r="BU2974" s="537"/>
      <c r="BV2974" s="537"/>
      <c r="BW2974" s="537"/>
      <c r="BX2974" s="537"/>
      <c r="BY2974" s="537"/>
      <c r="CA2974" s="171"/>
      <c r="CB2974" s="171"/>
      <c r="CC2974" s="171"/>
      <c r="CD2974" s="171"/>
      <c r="CE2974" s="171"/>
      <c r="CF2974" s="171"/>
    </row>
    <row r="2975" spans="1:84" s="10" customFormat="1">
      <c r="A2975" s="151"/>
      <c r="B2975" s="151" t="s">
        <v>743</v>
      </c>
      <c r="C2975" s="151"/>
      <c r="D2975" s="151"/>
      <c r="E2975" s="288" t="s">
        <v>77</v>
      </c>
      <c r="F2975" s="591"/>
      <c r="G2975" s="159">
        <v>14</v>
      </c>
      <c r="H2975" s="159">
        <v>2</v>
      </c>
      <c r="I2975" s="275">
        <f t="shared" ref="I2975:I2976" si="15407">SUM(G2975:H2975)</f>
        <v>16</v>
      </c>
      <c r="J2975" s="159"/>
      <c r="K2975" s="159"/>
      <c r="L2975" s="275">
        <f t="shared" ref="L2975:L2976" si="15408">SUM(J2975:K2975)</f>
        <v>0</v>
      </c>
      <c r="M2975" s="159"/>
      <c r="N2975" s="159"/>
      <c r="O2975" s="275">
        <f t="shared" ref="O2975:O2976" si="15409">SUM(M2975:N2975)</f>
        <v>0</v>
      </c>
      <c r="P2975" s="159">
        <v>2</v>
      </c>
      <c r="Q2975" s="159">
        <v>0</v>
      </c>
      <c r="R2975" s="275">
        <f t="shared" ref="R2975:R2976" si="15410">SUM(P2975:Q2975)</f>
        <v>2</v>
      </c>
      <c r="S2975" s="500"/>
      <c r="T2975" s="275"/>
      <c r="U2975" s="275"/>
      <c r="V2975" s="275">
        <f t="shared" ref="V2975:V2976" si="15411">SUM(T2975:U2975)</f>
        <v>0</v>
      </c>
      <c r="W2975" s="275"/>
      <c r="X2975" s="275"/>
      <c r="Y2975" s="275">
        <f t="shared" ref="Y2975:Y2976" si="15412">SUM(W2975:X2975)</f>
        <v>0</v>
      </c>
      <c r="Z2975" s="275"/>
      <c r="AA2975" s="275"/>
      <c r="AB2975" s="275">
        <f t="shared" ref="AB2975:AB2976" si="15413">SUM(Z2975:AA2975)</f>
        <v>0</v>
      </c>
      <c r="AC2975" s="275"/>
      <c r="AD2975" s="275"/>
      <c r="AE2975" s="275">
        <f t="shared" ref="AE2975:AE2976" si="15414">SUM(AC2975:AD2975)</f>
        <v>0</v>
      </c>
      <c r="AF2975" s="500"/>
      <c r="AG2975" s="275"/>
      <c r="AH2975" s="275"/>
      <c r="AI2975" s="275">
        <f t="shared" ref="AI2975:AI2976" si="15415">SUM(AG2975:AH2975)</f>
        <v>0</v>
      </c>
      <c r="AJ2975" s="275"/>
      <c r="AK2975" s="275"/>
      <c r="AL2975" s="275">
        <f t="shared" ref="AL2975:AL2976" si="15416">SUM(AJ2975:AK2975)</f>
        <v>0</v>
      </c>
      <c r="AM2975" s="275"/>
      <c r="AN2975" s="275"/>
      <c r="AO2975" s="275">
        <f t="shared" ref="AO2975:AO2976" si="15417">SUM(AM2975:AN2975)</f>
        <v>0</v>
      </c>
      <c r="AP2975" s="275"/>
      <c r="AQ2975" s="275"/>
      <c r="AR2975" s="275">
        <f t="shared" ref="AR2975:AR2976" si="15418">SUM(AP2975:AQ2975)</f>
        <v>0</v>
      </c>
      <c r="AS2975" s="500"/>
      <c r="AT2975" s="275"/>
      <c r="AU2975" s="275"/>
      <c r="AV2975" s="275">
        <f>SUM(AT2975:AU2975)</f>
        <v>0</v>
      </c>
      <c r="AW2975" s="567">
        <f t="shared" ref="AW2975:AW2976" si="15419">SUM(G2975,J2975,M2975,P2975,T2975,W2975,Z2975,AC2975,AG2975,AJ2975,AM2975,AP2975,AT2975)</f>
        <v>16</v>
      </c>
      <c r="AX2975" s="567">
        <f t="shared" ref="AX2975:AX2976" si="15420">SUM(H2975,K2975,N2975,Q2975,U2975,X2975,AA2975,AD2975,AH2975,AK2975,AN2975,AQ2975,AU2975)</f>
        <v>2</v>
      </c>
      <c r="AY2975" s="567">
        <f t="shared" ref="AY2975:AY2976" si="15421">SUM(I2975,L2975,O2975,R2975,V2975,Y2975,AB2975,AE2975,AI2975,AL2975,AO2975,AR2975,AV2975)</f>
        <v>18</v>
      </c>
      <c r="AZ2975" s="159"/>
      <c r="BA2975" s="159"/>
      <c r="BB2975" s="275">
        <f t="shared" ref="BB2975:BB2976" si="15422">SUM(AZ2975:BA2975)</f>
        <v>0</v>
      </c>
      <c r="BC2975" s="275"/>
      <c r="BD2975" s="275"/>
      <c r="BE2975" s="275">
        <f t="shared" ref="BE2975:BE2976" si="15423">SUM(BC2975:BD2975)</f>
        <v>0</v>
      </c>
      <c r="BF2975" s="521"/>
      <c r="BG2975" s="605">
        <f>SUM(F2975,S2975,AF2975,AS2975)</f>
        <v>0</v>
      </c>
      <c r="BH2975" s="533">
        <f>SUM(G2975,T2975,AG2975)</f>
        <v>14</v>
      </c>
      <c r="BI2975" s="533">
        <f t="shared" ref="BI2975:BI2976" si="15424">SUM(H2975,U2975,AH2975)</f>
        <v>2</v>
      </c>
      <c r="BJ2975" s="533">
        <f t="shared" ref="BJ2975:BJ2976" si="15425">SUM(I2975,V2975,AI2975)</f>
        <v>16</v>
      </c>
      <c r="BK2975" s="533">
        <f t="shared" ref="BK2975:BK2976" si="15426">SUM(J2975,W2975,AJ2975)</f>
        <v>0</v>
      </c>
      <c r="BL2975" s="533">
        <f t="shared" ref="BL2975:BL2976" si="15427">SUM(K2975,X2975,AK2975)</f>
        <v>0</v>
      </c>
      <c r="BM2975" s="533">
        <f t="shared" ref="BM2975:BM2976" si="15428">SUM(L2975,Y2975,AL2975)</f>
        <v>0</v>
      </c>
      <c r="BN2975" s="533">
        <f>SUM(M2975,Z2975,AM2975)</f>
        <v>0</v>
      </c>
      <c r="BO2975" s="533">
        <f t="shared" ref="BO2975:BO2976" si="15429">SUM(N2975,AA2975,AN2975)</f>
        <v>0</v>
      </c>
      <c r="BP2975" s="533">
        <f t="shared" ref="BP2975:BP2976" si="15430">SUM(O2975,AB2975,AO2975)</f>
        <v>0</v>
      </c>
      <c r="BQ2975" s="533">
        <f t="shared" ref="BQ2975:BQ2976" si="15431">SUM(P2975,AC2975,AP2975)</f>
        <v>2</v>
      </c>
      <c r="BR2975" s="533">
        <f t="shared" ref="BR2975:BR2976" si="15432">SUM(Q2975,AD2975,AQ2975)</f>
        <v>0</v>
      </c>
      <c r="BS2975" s="533">
        <f t="shared" ref="BS2975:BS2976" si="15433">SUM(R2975,AE2975,AR2975)</f>
        <v>2</v>
      </c>
      <c r="BT2975" s="533">
        <f>AT2975</f>
        <v>0</v>
      </c>
      <c r="BU2975" s="533">
        <f t="shared" ref="BU2975:BU2976" si="15434">AU2975</f>
        <v>0</v>
      </c>
      <c r="BV2975" s="533">
        <f t="shared" ref="BV2975:BV2976" si="15435">AV2975</f>
        <v>0</v>
      </c>
      <c r="BW2975" s="536">
        <f>SUM(BH2975,BK2975,BN2975,BQ2975,BT2975)</f>
        <v>16</v>
      </c>
      <c r="BX2975" s="536">
        <f t="shared" ref="BX2975:BX2976" si="15436">SUM(BI2975,BL2975,BO2975,BR2975,BU2975)</f>
        <v>2</v>
      </c>
      <c r="BY2975" s="536">
        <f t="shared" ref="BY2975:BY2976" si="15437">SUM(BJ2975,BM2975,BP2975,BS2975,BV2975)</f>
        <v>18</v>
      </c>
      <c r="BZ2975" t="s">
        <v>74</v>
      </c>
      <c r="CA2975" s="553">
        <f>AZ2975</f>
        <v>0</v>
      </c>
      <c r="CB2975" s="553">
        <f t="shared" ref="CB2975:CB2976" si="15438">BA2975</f>
        <v>0</v>
      </c>
      <c r="CC2975" s="553">
        <f t="shared" ref="CC2975:CC2976" si="15439">BB2975</f>
        <v>0</v>
      </c>
      <c r="CD2975" s="553">
        <f>BC2975</f>
        <v>0</v>
      </c>
      <c r="CE2975" s="553">
        <f t="shared" ref="CE2975:CE2976" si="15440">BD2975</f>
        <v>0</v>
      </c>
      <c r="CF2975" s="553">
        <f t="shared" ref="CF2975:CF2976" si="15441">BE2975</f>
        <v>0</v>
      </c>
    </row>
    <row r="2976" spans="1:84" s="10" customFormat="1">
      <c r="A2976" s="151"/>
      <c r="B2976" s="151"/>
      <c r="C2976" s="151"/>
      <c r="D2976" s="151"/>
      <c r="E2976" s="288" t="s">
        <v>78</v>
      </c>
      <c r="F2976" s="591"/>
      <c r="G2976" s="159"/>
      <c r="H2976" s="159"/>
      <c r="I2976" s="275">
        <f t="shared" si="15407"/>
        <v>0</v>
      </c>
      <c r="J2976" s="159"/>
      <c r="K2976" s="159"/>
      <c r="L2976" s="275">
        <f t="shared" si="15408"/>
        <v>0</v>
      </c>
      <c r="M2976" s="159"/>
      <c r="N2976" s="159"/>
      <c r="O2976" s="275">
        <f t="shared" si="15409"/>
        <v>0</v>
      </c>
      <c r="P2976" s="159"/>
      <c r="Q2976" s="159"/>
      <c r="R2976" s="275">
        <f t="shared" si="15410"/>
        <v>0</v>
      </c>
      <c r="S2976" s="500"/>
      <c r="T2976" s="275"/>
      <c r="U2976" s="275"/>
      <c r="V2976" s="275">
        <f t="shared" si="15411"/>
        <v>0</v>
      </c>
      <c r="W2976" s="275"/>
      <c r="X2976" s="275"/>
      <c r="Y2976" s="275">
        <f t="shared" si="15412"/>
        <v>0</v>
      </c>
      <c r="Z2976" s="275"/>
      <c r="AA2976" s="275"/>
      <c r="AB2976" s="275">
        <f t="shared" si="15413"/>
        <v>0</v>
      </c>
      <c r="AC2976" s="275"/>
      <c r="AD2976" s="275"/>
      <c r="AE2976" s="275">
        <f t="shared" si="15414"/>
        <v>0</v>
      </c>
      <c r="AF2976" s="500"/>
      <c r="AG2976" s="275"/>
      <c r="AH2976" s="275"/>
      <c r="AI2976" s="275">
        <f t="shared" si="15415"/>
        <v>0</v>
      </c>
      <c r="AJ2976" s="275"/>
      <c r="AK2976" s="275"/>
      <c r="AL2976" s="275">
        <f t="shared" si="15416"/>
        <v>0</v>
      </c>
      <c r="AM2976" s="275"/>
      <c r="AN2976" s="275"/>
      <c r="AO2976" s="275">
        <f t="shared" si="15417"/>
        <v>0</v>
      </c>
      <c r="AP2976" s="275"/>
      <c r="AQ2976" s="275"/>
      <c r="AR2976" s="275">
        <f t="shared" si="15418"/>
        <v>0</v>
      </c>
      <c r="AS2976" s="500"/>
      <c r="AT2976" s="275"/>
      <c r="AU2976" s="275"/>
      <c r="AV2976" s="275">
        <f>SUM(AT2976:AU2976)</f>
        <v>0</v>
      </c>
      <c r="AW2976" s="567">
        <f t="shared" si="15419"/>
        <v>0</v>
      </c>
      <c r="AX2976" s="567">
        <f t="shared" si="15420"/>
        <v>0</v>
      </c>
      <c r="AY2976" s="567">
        <f t="shared" si="15421"/>
        <v>0</v>
      </c>
      <c r="AZ2976" s="159"/>
      <c r="BA2976" s="159"/>
      <c r="BB2976" s="275">
        <f t="shared" si="15422"/>
        <v>0</v>
      </c>
      <c r="BC2976" s="275"/>
      <c r="BD2976" s="275"/>
      <c r="BE2976" s="275">
        <f t="shared" si="15423"/>
        <v>0</v>
      </c>
      <c r="BF2976" s="521"/>
      <c r="BG2976" s="605">
        <f>SUM(F2976,S2976,AF2976,AS2976)</f>
        <v>0</v>
      </c>
      <c r="BH2976" s="533">
        <f>SUM(G2976,T2976,AG2976)</f>
        <v>0</v>
      </c>
      <c r="BI2976" s="533">
        <f t="shared" si="15424"/>
        <v>0</v>
      </c>
      <c r="BJ2976" s="533">
        <f t="shared" si="15425"/>
        <v>0</v>
      </c>
      <c r="BK2976" s="533">
        <f t="shared" si="15426"/>
        <v>0</v>
      </c>
      <c r="BL2976" s="533">
        <f t="shared" si="15427"/>
        <v>0</v>
      </c>
      <c r="BM2976" s="533">
        <f t="shared" si="15428"/>
        <v>0</v>
      </c>
      <c r="BN2976" s="533">
        <f>SUM(M2976,Z2976,AM2976)</f>
        <v>0</v>
      </c>
      <c r="BO2976" s="533">
        <f t="shared" si="15429"/>
        <v>0</v>
      </c>
      <c r="BP2976" s="533">
        <f t="shared" si="15430"/>
        <v>0</v>
      </c>
      <c r="BQ2976" s="533">
        <f t="shared" si="15431"/>
        <v>0</v>
      </c>
      <c r="BR2976" s="533">
        <f t="shared" si="15432"/>
        <v>0</v>
      </c>
      <c r="BS2976" s="533">
        <f t="shared" si="15433"/>
        <v>0</v>
      </c>
      <c r="BT2976" s="533">
        <f>AT2976</f>
        <v>0</v>
      </c>
      <c r="BU2976" s="533">
        <f t="shared" si="15434"/>
        <v>0</v>
      </c>
      <c r="BV2976" s="533">
        <f t="shared" si="15435"/>
        <v>0</v>
      </c>
      <c r="BW2976" s="536">
        <f>SUM(BH2976,BK2976,BN2976,BQ2976,BT2976)</f>
        <v>0</v>
      </c>
      <c r="BX2976" s="536">
        <f t="shared" si="15436"/>
        <v>0</v>
      </c>
      <c r="BY2976" s="536">
        <f t="shared" si="15437"/>
        <v>0</v>
      </c>
      <c r="BZ2976" t="s">
        <v>74</v>
      </c>
      <c r="CA2976" s="553">
        <f>AZ2976</f>
        <v>0</v>
      </c>
      <c r="CB2976" s="553">
        <f t="shared" si="15438"/>
        <v>0</v>
      </c>
      <c r="CC2976" s="553">
        <f t="shared" si="15439"/>
        <v>0</v>
      </c>
      <c r="CD2976" s="553">
        <f>BC2976</f>
        <v>0</v>
      </c>
      <c r="CE2976" s="553">
        <f t="shared" si="15440"/>
        <v>0</v>
      </c>
      <c r="CF2976" s="553">
        <f t="shared" si="15441"/>
        <v>0</v>
      </c>
    </row>
    <row r="2977" spans="1:84" s="10" customFormat="1">
      <c r="A2977" s="151"/>
      <c r="B2977" s="151"/>
      <c r="C2977" s="151"/>
      <c r="D2977" s="151"/>
      <c r="E2977" s="375"/>
      <c r="F2977" s="591"/>
      <c r="G2977" s="168">
        <f>SUM(G2975:G2976)</f>
        <v>14</v>
      </c>
      <c r="H2977" s="168">
        <f t="shared" ref="H2977:P2977" si="15442">SUM(H2975:H2975)</f>
        <v>2</v>
      </c>
      <c r="I2977" s="168">
        <f t="shared" si="15442"/>
        <v>16</v>
      </c>
      <c r="J2977" s="168">
        <f t="shared" si="15442"/>
        <v>0</v>
      </c>
      <c r="K2977" s="168">
        <f t="shared" si="15442"/>
        <v>0</v>
      </c>
      <c r="L2977" s="168">
        <f t="shared" si="15442"/>
        <v>0</v>
      </c>
      <c r="M2977" s="168">
        <f t="shared" si="15442"/>
        <v>0</v>
      </c>
      <c r="N2977" s="168">
        <f t="shared" si="15442"/>
        <v>0</v>
      </c>
      <c r="O2977" s="168">
        <f t="shared" si="15442"/>
        <v>0</v>
      </c>
      <c r="P2977" s="168">
        <f t="shared" si="15442"/>
        <v>2</v>
      </c>
      <c r="Q2977" s="168">
        <f>SUM(Q2975:Q2976)</f>
        <v>0</v>
      </c>
      <c r="R2977" s="168">
        <f t="shared" ref="R2977:CC2977" si="15443">SUM(R2975:R2975)</f>
        <v>2</v>
      </c>
      <c r="S2977" s="502">
        <f t="shared" si="15443"/>
        <v>0</v>
      </c>
      <c r="T2977" s="168">
        <f t="shared" si="15443"/>
        <v>0</v>
      </c>
      <c r="U2977" s="168">
        <f t="shared" si="15443"/>
        <v>0</v>
      </c>
      <c r="V2977" s="168">
        <f t="shared" si="15443"/>
        <v>0</v>
      </c>
      <c r="W2977" s="168">
        <f t="shared" si="15443"/>
        <v>0</v>
      </c>
      <c r="X2977" s="168">
        <f t="shared" si="15443"/>
        <v>0</v>
      </c>
      <c r="Y2977" s="168">
        <f t="shared" si="15443"/>
        <v>0</v>
      </c>
      <c r="Z2977" s="168">
        <f t="shared" si="15443"/>
        <v>0</v>
      </c>
      <c r="AA2977" s="168">
        <f t="shared" si="15443"/>
        <v>0</v>
      </c>
      <c r="AB2977" s="168">
        <f t="shared" si="15443"/>
        <v>0</v>
      </c>
      <c r="AC2977" s="168">
        <f t="shared" si="15443"/>
        <v>0</v>
      </c>
      <c r="AD2977" s="168">
        <f t="shared" si="15443"/>
        <v>0</v>
      </c>
      <c r="AE2977" s="168">
        <f t="shared" si="15443"/>
        <v>0</v>
      </c>
      <c r="AF2977" s="502">
        <f t="shared" si="15443"/>
        <v>0</v>
      </c>
      <c r="AG2977" s="168">
        <f t="shared" si="15443"/>
        <v>0</v>
      </c>
      <c r="AH2977" s="168">
        <f t="shared" si="15443"/>
        <v>0</v>
      </c>
      <c r="AI2977" s="168">
        <f t="shared" si="15443"/>
        <v>0</v>
      </c>
      <c r="AJ2977" s="168">
        <f t="shared" si="15443"/>
        <v>0</v>
      </c>
      <c r="AK2977" s="168">
        <f t="shared" si="15443"/>
        <v>0</v>
      </c>
      <c r="AL2977" s="168">
        <f t="shared" si="15443"/>
        <v>0</v>
      </c>
      <c r="AM2977" s="168">
        <f t="shared" si="15443"/>
        <v>0</v>
      </c>
      <c r="AN2977" s="168">
        <f t="shared" si="15443"/>
        <v>0</v>
      </c>
      <c r="AO2977" s="168">
        <f t="shared" si="15443"/>
        <v>0</v>
      </c>
      <c r="AP2977" s="168">
        <f t="shared" si="15443"/>
        <v>0</v>
      </c>
      <c r="AQ2977" s="168">
        <f t="shared" si="15443"/>
        <v>0</v>
      </c>
      <c r="AR2977" s="168">
        <f t="shared" si="15443"/>
        <v>0</v>
      </c>
      <c r="AS2977" s="502">
        <f t="shared" si="15443"/>
        <v>0</v>
      </c>
      <c r="AT2977" s="168">
        <f t="shared" si="15443"/>
        <v>0</v>
      </c>
      <c r="AU2977" s="168">
        <f t="shared" si="15443"/>
        <v>0</v>
      </c>
      <c r="AV2977" s="168">
        <f t="shared" si="15443"/>
        <v>0</v>
      </c>
      <c r="AW2977" s="569">
        <f t="shared" si="15443"/>
        <v>16</v>
      </c>
      <c r="AX2977" s="569">
        <f t="shared" si="15443"/>
        <v>2</v>
      </c>
      <c r="AY2977" s="569">
        <f t="shared" si="15443"/>
        <v>18</v>
      </c>
      <c r="AZ2977" s="168">
        <f t="shared" si="15443"/>
        <v>0</v>
      </c>
      <c r="BA2977" s="168">
        <f t="shared" si="15443"/>
        <v>0</v>
      </c>
      <c r="BB2977" s="168">
        <f t="shared" si="15443"/>
        <v>0</v>
      </c>
      <c r="BC2977" s="168">
        <f t="shared" si="15443"/>
        <v>0</v>
      </c>
      <c r="BD2977" s="168">
        <f t="shared" si="15443"/>
        <v>0</v>
      </c>
      <c r="BE2977" s="168">
        <f t="shared" si="15443"/>
        <v>0</v>
      </c>
      <c r="BF2977" s="523"/>
      <c r="BG2977" s="608">
        <f t="shared" si="15443"/>
        <v>0</v>
      </c>
      <c r="BH2977" s="168">
        <f t="shared" si="15443"/>
        <v>14</v>
      </c>
      <c r="BI2977" s="626">
        <f t="shared" si="15443"/>
        <v>2</v>
      </c>
      <c r="BJ2977" s="626">
        <f t="shared" si="15443"/>
        <v>16</v>
      </c>
      <c r="BK2977" s="626">
        <f t="shared" si="15443"/>
        <v>0</v>
      </c>
      <c r="BL2977" s="626">
        <f t="shared" si="15443"/>
        <v>0</v>
      </c>
      <c r="BM2977" s="626">
        <f t="shared" si="15443"/>
        <v>0</v>
      </c>
      <c r="BN2977" s="626">
        <f t="shared" si="15443"/>
        <v>0</v>
      </c>
      <c r="BO2977" s="626">
        <f t="shared" si="15443"/>
        <v>0</v>
      </c>
      <c r="BP2977" s="626">
        <f t="shared" si="15443"/>
        <v>0</v>
      </c>
      <c r="BQ2977" s="626">
        <f t="shared" si="15443"/>
        <v>2</v>
      </c>
      <c r="BR2977" s="626">
        <f t="shared" si="15443"/>
        <v>0</v>
      </c>
      <c r="BS2977" s="626">
        <f t="shared" si="15443"/>
        <v>2</v>
      </c>
      <c r="BT2977" s="168">
        <f t="shared" si="15443"/>
        <v>0</v>
      </c>
      <c r="BU2977" s="626">
        <f t="shared" si="15443"/>
        <v>0</v>
      </c>
      <c r="BV2977" s="626">
        <f t="shared" si="15443"/>
        <v>0</v>
      </c>
      <c r="BW2977" s="168">
        <f t="shared" si="15443"/>
        <v>16</v>
      </c>
      <c r="BX2977" s="168">
        <f t="shared" si="15443"/>
        <v>2</v>
      </c>
      <c r="BY2977" s="168">
        <f t="shared" si="15443"/>
        <v>18</v>
      </c>
      <c r="CA2977" s="168">
        <f t="shared" si="15443"/>
        <v>0</v>
      </c>
      <c r="CB2977" s="168">
        <f t="shared" si="15443"/>
        <v>0</v>
      </c>
      <c r="CC2977" s="168">
        <f t="shared" si="15443"/>
        <v>0</v>
      </c>
      <c r="CD2977" s="168">
        <f t="shared" ref="CD2977:CF2977" si="15444">SUM(CD2975:CD2975)</f>
        <v>0</v>
      </c>
      <c r="CE2977" s="168">
        <f t="shared" si="15444"/>
        <v>0</v>
      </c>
      <c r="CF2977" s="168">
        <f t="shared" si="15444"/>
        <v>0</v>
      </c>
    </row>
    <row r="2978" spans="1:84" s="10" customFormat="1">
      <c r="A2978" s="151"/>
      <c r="B2978" s="151"/>
      <c r="C2978" s="151"/>
      <c r="D2978" s="151"/>
      <c r="E2978" s="375"/>
      <c r="F2978" s="591"/>
      <c r="G2978" s="168"/>
      <c r="H2978" s="168"/>
      <c r="I2978" s="168"/>
      <c r="J2978" s="168"/>
      <c r="K2978" s="168"/>
      <c r="L2978" s="168"/>
      <c r="M2978" s="168"/>
      <c r="N2978" s="168"/>
      <c r="O2978" s="168"/>
      <c r="P2978" s="168"/>
      <c r="Q2978" s="168"/>
      <c r="R2978" s="168"/>
      <c r="S2978" s="502"/>
      <c r="T2978" s="168"/>
      <c r="U2978" s="168"/>
      <c r="V2978" s="168"/>
      <c r="W2978" s="168"/>
      <c r="X2978" s="168"/>
      <c r="Y2978" s="168"/>
      <c r="Z2978" s="168"/>
      <c r="AA2978" s="168"/>
      <c r="AB2978" s="168"/>
      <c r="AC2978" s="168"/>
      <c r="AD2978" s="168"/>
      <c r="AE2978" s="168"/>
      <c r="AF2978" s="502"/>
      <c r="AG2978" s="168"/>
      <c r="AH2978" s="168"/>
      <c r="AI2978" s="168"/>
      <c r="AJ2978" s="168"/>
      <c r="AK2978" s="168"/>
      <c r="AL2978" s="168"/>
      <c r="AM2978" s="168"/>
      <c r="AN2978" s="168"/>
      <c r="AO2978" s="168"/>
      <c r="AP2978" s="168"/>
      <c r="AQ2978" s="168"/>
      <c r="AR2978" s="168"/>
      <c r="AS2978" s="502"/>
      <c r="AT2978" s="168"/>
      <c r="AU2978" s="168"/>
      <c r="AV2978" s="168"/>
      <c r="AW2978" s="569"/>
      <c r="AX2978" s="569"/>
      <c r="AY2978" s="569"/>
      <c r="AZ2978" s="168"/>
      <c r="BA2978" s="168"/>
      <c r="BB2978" s="168"/>
      <c r="BC2978" s="168"/>
      <c r="BD2978" s="168"/>
      <c r="BE2978" s="168"/>
      <c r="BF2978" s="523"/>
      <c r="BG2978" s="611"/>
      <c r="BH2978" s="537"/>
      <c r="BI2978" s="537"/>
      <c r="BJ2978" s="537"/>
      <c r="BK2978" s="537"/>
      <c r="BL2978" s="537"/>
      <c r="BM2978" s="537"/>
      <c r="BN2978" s="537"/>
      <c r="BO2978" s="537"/>
      <c r="BP2978" s="537"/>
      <c r="BQ2978" s="537"/>
      <c r="BR2978" s="537"/>
      <c r="BS2978" s="537"/>
      <c r="BT2978" s="537"/>
      <c r="BU2978" s="537"/>
      <c r="BV2978" s="537"/>
      <c r="BW2978" s="537"/>
      <c r="BX2978" s="537"/>
      <c r="BY2978" s="537"/>
      <c r="CA2978" s="171"/>
      <c r="CB2978" s="171"/>
      <c r="CC2978" s="171"/>
      <c r="CD2978" s="171"/>
      <c r="CE2978" s="171"/>
      <c r="CF2978" s="171"/>
    </row>
    <row r="2979" spans="1:84" s="10" customFormat="1">
      <c r="A2979" s="151"/>
      <c r="B2979" s="151" t="s">
        <v>744</v>
      </c>
      <c r="C2979" s="151"/>
      <c r="D2979" s="151"/>
      <c r="E2979" s="375"/>
      <c r="F2979" s="592"/>
      <c r="G2979" s="159">
        <v>6</v>
      </c>
      <c r="H2979" s="159">
        <v>0</v>
      </c>
      <c r="I2979" s="275">
        <f t="shared" ref="I2979" si="15445">SUM(G2979:H2979)</f>
        <v>6</v>
      </c>
      <c r="J2979" s="159"/>
      <c r="K2979" s="159"/>
      <c r="L2979" s="275">
        <f t="shared" ref="L2979" si="15446">SUM(J2979:K2979)</f>
        <v>0</v>
      </c>
      <c r="M2979" s="159"/>
      <c r="N2979" s="159"/>
      <c r="O2979" s="275">
        <f t="shared" ref="O2979" si="15447">SUM(M2979:N2979)</f>
        <v>0</v>
      </c>
      <c r="P2979" s="159">
        <v>1</v>
      </c>
      <c r="Q2979" s="159">
        <v>1</v>
      </c>
      <c r="R2979" s="275">
        <f t="shared" ref="R2979" si="15448">SUM(P2979:Q2979)</f>
        <v>2</v>
      </c>
      <c r="S2979" s="500"/>
      <c r="T2979" s="275"/>
      <c r="U2979" s="275"/>
      <c r="V2979" s="275">
        <f t="shared" ref="V2979" si="15449">SUM(T2979:U2979)</f>
        <v>0</v>
      </c>
      <c r="W2979" s="275"/>
      <c r="X2979" s="275"/>
      <c r="Y2979" s="275">
        <f t="shared" ref="Y2979" si="15450">SUM(W2979:X2979)</f>
        <v>0</v>
      </c>
      <c r="Z2979" s="275"/>
      <c r="AA2979" s="275"/>
      <c r="AB2979" s="275">
        <f t="shared" ref="AB2979" si="15451">SUM(Z2979:AA2979)</f>
        <v>0</v>
      </c>
      <c r="AC2979" s="275"/>
      <c r="AD2979" s="275"/>
      <c r="AE2979" s="275">
        <f t="shared" ref="AE2979" si="15452">SUM(AC2979:AD2979)</f>
        <v>0</v>
      </c>
      <c r="AF2979" s="500"/>
      <c r="AG2979" s="275"/>
      <c r="AH2979" s="275"/>
      <c r="AI2979" s="275">
        <f t="shared" ref="AI2979" si="15453">SUM(AG2979:AH2979)</f>
        <v>0</v>
      </c>
      <c r="AJ2979" s="275"/>
      <c r="AK2979" s="275"/>
      <c r="AL2979" s="275">
        <f t="shared" ref="AL2979" si="15454">SUM(AJ2979:AK2979)</f>
        <v>0</v>
      </c>
      <c r="AM2979" s="275"/>
      <c r="AN2979" s="275"/>
      <c r="AO2979" s="275">
        <f t="shared" ref="AO2979" si="15455">SUM(AM2979:AN2979)</f>
        <v>0</v>
      </c>
      <c r="AP2979" s="275"/>
      <c r="AQ2979" s="275"/>
      <c r="AR2979" s="275">
        <f t="shared" ref="AR2979" si="15456">SUM(AP2979:AQ2979)</f>
        <v>0</v>
      </c>
      <c r="AS2979" s="500"/>
      <c r="AT2979" s="275"/>
      <c r="AU2979" s="275"/>
      <c r="AV2979" s="275">
        <f>SUM(AT2979:AU2979)</f>
        <v>0</v>
      </c>
      <c r="AW2979" s="567">
        <f t="shared" ref="AW2979" si="15457">SUM(G2979,J2979,M2979,P2979,T2979,W2979,Z2979,AC2979,AG2979,AJ2979,AM2979,AP2979,AT2979)</f>
        <v>7</v>
      </c>
      <c r="AX2979" s="567">
        <f t="shared" ref="AX2979" si="15458">SUM(H2979,K2979,N2979,Q2979,U2979,X2979,AA2979,AD2979,AH2979,AK2979,AN2979,AQ2979,AU2979)</f>
        <v>1</v>
      </c>
      <c r="AY2979" s="567">
        <f t="shared" ref="AY2979" si="15459">SUM(I2979,L2979,O2979,R2979,V2979,Y2979,AB2979,AE2979,AI2979,AL2979,AO2979,AR2979,AV2979)</f>
        <v>8</v>
      </c>
      <c r="AZ2979" s="159"/>
      <c r="BA2979" s="159"/>
      <c r="BB2979" s="275">
        <f t="shared" ref="BB2979" si="15460">SUM(AZ2979:BA2979)</f>
        <v>0</v>
      </c>
      <c r="BC2979" s="275"/>
      <c r="BD2979" s="275"/>
      <c r="BE2979" s="275">
        <f t="shared" ref="BE2979" si="15461">SUM(BC2979:BD2979)</f>
        <v>0</v>
      </c>
      <c r="BF2979" s="521"/>
      <c r="BG2979" s="605">
        <f>SUM(F2979,S2979,AF2979,AS2979)</f>
        <v>0</v>
      </c>
      <c r="BH2979" s="533">
        <f>SUM(G2979,T2979,AG2979)</f>
        <v>6</v>
      </c>
      <c r="BI2979" s="533">
        <f t="shared" ref="BI2979" si="15462">SUM(H2979,U2979,AH2979)</f>
        <v>0</v>
      </c>
      <c r="BJ2979" s="533">
        <f t="shared" ref="BJ2979" si="15463">SUM(I2979,V2979,AI2979)</f>
        <v>6</v>
      </c>
      <c r="BK2979" s="533">
        <f t="shared" ref="BK2979" si="15464">SUM(J2979,W2979,AJ2979)</f>
        <v>0</v>
      </c>
      <c r="BL2979" s="533">
        <f t="shared" ref="BL2979" si="15465">SUM(K2979,X2979,AK2979)</f>
        <v>0</v>
      </c>
      <c r="BM2979" s="533">
        <f t="shared" ref="BM2979" si="15466">SUM(L2979,Y2979,AL2979)</f>
        <v>0</v>
      </c>
      <c r="BN2979" s="533">
        <f>SUM(M2979,Z2979,AM2979)</f>
        <v>0</v>
      </c>
      <c r="BO2979" s="533">
        <f t="shared" ref="BO2979" si="15467">SUM(N2979,AA2979,AN2979)</f>
        <v>0</v>
      </c>
      <c r="BP2979" s="533">
        <f t="shared" ref="BP2979" si="15468">SUM(O2979,AB2979,AO2979)</f>
        <v>0</v>
      </c>
      <c r="BQ2979" s="533">
        <f t="shared" ref="BQ2979" si="15469">SUM(P2979,AC2979,AP2979)</f>
        <v>1</v>
      </c>
      <c r="BR2979" s="533">
        <f t="shared" ref="BR2979" si="15470">SUM(Q2979,AD2979,AQ2979)</f>
        <v>1</v>
      </c>
      <c r="BS2979" s="533">
        <f t="shared" ref="BS2979" si="15471">SUM(R2979,AE2979,AR2979)</f>
        <v>2</v>
      </c>
      <c r="BT2979" s="533">
        <f>AT2979</f>
        <v>0</v>
      </c>
      <c r="BU2979" s="533">
        <f t="shared" ref="BU2979" si="15472">AU2979</f>
        <v>0</v>
      </c>
      <c r="BV2979" s="533">
        <f t="shared" ref="BV2979" si="15473">AV2979</f>
        <v>0</v>
      </c>
      <c r="BW2979" s="536">
        <f>SUM(BH2979,BK2979,BN2979,BQ2979,BT2979)</f>
        <v>7</v>
      </c>
      <c r="BX2979" s="536">
        <f t="shared" ref="BX2979" si="15474">SUM(BI2979,BL2979,BO2979,BR2979,BU2979)</f>
        <v>1</v>
      </c>
      <c r="BY2979" s="536">
        <f t="shared" ref="BY2979" si="15475">SUM(BJ2979,BM2979,BP2979,BS2979,BV2979)</f>
        <v>8</v>
      </c>
      <c r="BZ2979" t="s">
        <v>74</v>
      </c>
      <c r="CA2979" s="553">
        <f>AZ2979</f>
        <v>0</v>
      </c>
      <c r="CB2979" s="553">
        <f t="shared" ref="CB2979" si="15476">BA2979</f>
        <v>0</v>
      </c>
      <c r="CC2979" s="553">
        <f t="shared" ref="CC2979" si="15477">BB2979</f>
        <v>0</v>
      </c>
      <c r="CD2979" s="553">
        <f>BC2979</f>
        <v>0</v>
      </c>
      <c r="CE2979" s="553">
        <f t="shared" ref="CE2979" si="15478">BD2979</f>
        <v>0</v>
      </c>
      <c r="CF2979" s="553">
        <f t="shared" ref="CF2979" si="15479">BE2979</f>
        <v>0</v>
      </c>
    </row>
    <row r="2980" spans="1:84" s="10" customFormat="1">
      <c r="A2980" s="151"/>
      <c r="B2980" s="151"/>
      <c r="C2980" s="151"/>
      <c r="D2980" s="151"/>
      <c r="E2980" s="288"/>
      <c r="F2980" s="591"/>
      <c r="G2980" s="159"/>
      <c r="H2980" s="159"/>
      <c r="I2980" s="275"/>
      <c r="J2980" s="159"/>
      <c r="K2980" s="159"/>
      <c r="L2980" s="275"/>
      <c r="M2980" s="159"/>
      <c r="N2980" s="159"/>
      <c r="O2980" s="275"/>
      <c r="P2980" s="159"/>
      <c r="Q2980" s="159"/>
      <c r="R2980" s="275"/>
      <c r="S2980" s="500"/>
      <c r="T2980" s="275"/>
      <c r="U2980" s="275"/>
      <c r="V2980" s="275"/>
      <c r="W2980" s="275"/>
      <c r="X2980" s="275"/>
      <c r="Y2980" s="275"/>
      <c r="Z2980" s="275"/>
      <c r="AA2980" s="275"/>
      <c r="AB2980" s="275"/>
      <c r="AC2980" s="275"/>
      <c r="AD2980" s="275"/>
      <c r="AE2980" s="275"/>
      <c r="AF2980" s="500"/>
      <c r="AG2980" s="275"/>
      <c r="AH2980" s="275"/>
      <c r="AI2980" s="275"/>
      <c r="AJ2980" s="275"/>
      <c r="AK2980" s="275"/>
      <c r="AL2980" s="275"/>
      <c r="AM2980" s="275"/>
      <c r="AN2980" s="275"/>
      <c r="AO2980" s="275"/>
      <c r="AP2980" s="275"/>
      <c r="AQ2980" s="275"/>
      <c r="AR2980" s="275"/>
      <c r="AS2980" s="500"/>
      <c r="AT2980" s="275"/>
      <c r="AU2980" s="275"/>
      <c r="AV2980" s="275"/>
      <c r="AW2980" s="567"/>
      <c r="AX2980" s="567"/>
      <c r="AY2980" s="567"/>
      <c r="AZ2980" s="279"/>
      <c r="BA2980" s="159"/>
      <c r="BB2980" s="275"/>
      <c r="BC2980" s="159"/>
      <c r="BD2980" s="159"/>
      <c r="BE2980" s="275"/>
      <c r="BF2980" s="521"/>
      <c r="BG2980" s="611"/>
      <c r="BH2980" s="537"/>
      <c r="BI2980" s="537"/>
      <c r="BJ2980" s="537"/>
      <c r="BK2980" s="537"/>
      <c r="BL2980" s="537"/>
      <c r="BM2980" s="537"/>
      <c r="BN2980" s="537"/>
      <c r="BO2980" s="537"/>
      <c r="BP2980" s="537"/>
      <c r="BQ2980" s="537"/>
      <c r="BR2980" s="537"/>
      <c r="BS2980" s="537"/>
      <c r="BT2980" s="537"/>
      <c r="BU2980" s="537"/>
      <c r="BV2980" s="537"/>
      <c r="BW2980" s="537"/>
      <c r="BX2980" s="537"/>
      <c r="BY2980" s="537"/>
      <c r="CA2980" s="171"/>
      <c r="CB2980" s="171"/>
      <c r="CC2980" s="171"/>
      <c r="CD2980" s="171"/>
      <c r="CE2980" s="171"/>
      <c r="CF2980" s="171"/>
    </row>
    <row r="2981" spans="1:84" s="10" customFormat="1">
      <c r="A2981" s="151"/>
      <c r="B2981" s="151"/>
      <c r="C2981" s="151"/>
      <c r="D2981" s="151"/>
      <c r="E2981" s="375"/>
      <c r="F2981" s="591"/>
      <c r="G2981" s="168"/>
      <c r="H2981" s="168"/>
      <c r="I2981" s="168"/>
      <c r="J2981" s="168"/>
      <c r="K2981" s="168"/>
      <c r="L2981" s="168"/>
      <c r="M2981" s="168"/>
      <c r="N2981" s="168"/>
      <c r="O2981" s="168"/>
      <c r="P2981" s="168"/>
      <c r="Q2981" s="168"/>
      <c r="R2981" s="168"/>
      <c r="S2981" s="502"/>
      <c r="T2981" s="168"/>
      <c r="U2981" s="168"/>
      <c r="V2981" s="168"/>
      <c r="W2981" s="168"/>
      <c r="X2981" s="168"/>
      <c r="Y2981" s="168"/>
      <c r="Z2981" s="168"/>
      <c r="AA2981" s="168"/>
      <c r="AB2981" s="168"/>
      <c r="AC2981" s="168"/>
      <c r="AD2981" s="168"/>
      <c r="AE2981" s="168"/>
      <c r="AF2981" s="502"/>
      <c r="AG2981" s="168"/>
      <c r="AH2981" s="168"/>
      <c r="AI2981" s="168"/>
      <c r="AJ2981" s="168"/>
      <c r="AK2981" s="168"/>
      <c r="AL2981" s="168"/>
      <c r="AM2981" s="168"/>
      <c r="AN2981" s="168"/>
      <c r="AO2981" s="168"/>
      <c r="AP2981" s="168"/>
      <c r="AQ2981" s="168"/>
      <c r="AR2981" s="168"/>
      <c r="AS2981" s="502"/>
      <c r="AT2981" s="168"/>
      <c r="AU2981" s="168"/>
      <c r="AV2981" s="168"/>
      <c r="AW2981" s="569"/>
      <c r="AX2981" s="569"/>
      <c r="AY2981" s="569"/>
      <c r="AZ2981" s="168"/>
      <c r="BA2981" s="168"/>
      <c r="BB2981" s="168"/>
      <c r="BC2981" s="168"/>
      <c r="BD2981" s="168"/>
      <c r="BE2981" s="168"/>
      <c r="BF2981" s="523"/>
      <c r="BG2981" s="611"/>
      <c r="BH2981" s="537"/>
      <c r="BI2981" s="537"/>
      <c r="BJ2981" s="537"/>
      <c r="BK2981" s="537"/>
      <c r="BL2981" s="537"/>
      <c r="BM2981" s="537"/>
      <c r="BN2981" s="537"/>
      <c r="BO2981" s="537"/>
      <c r="BP2981" s="537"/>
      <c r="BQ2981" s="537"/>
      <c r="BR2981" s="537"/>
      <c r="BS2981" s="537"/>
      <c r="BT2981" s="537"/>
      <c r="BU2981" s="537"/>
      <c r="BV2981" s="537"/>
      <c r="BW2981" s="537"/>
      <c r="BX2981" s="537"/>
      <c r="BY2981" s="537"/>
      <c r="CA2981" s="171"/>
      <c r="CB2981" s="171"/>
      <c r="CC2981" s="171"/>
      <c r="CD2981" s="171"/>
      <c r="CE2981" s="171"/>
      <c r="CF2981" s="171"/>
    </row>
    <row r="2982" spans="1:84" s="10" customFormat="1">
      <c r="A2982" s="151"/>
      <c r="B2982" s="151" t="s">
        <v>742</v>
      </c>
      <c r="C2982" s="151"/>
      <c r="D2982" s="151"/>
      <c r="E2982" s="375"/>
      <c r="F2982" s="592"/>
      <c r="G2982" s="159">
        <v>37</v>
      </c>
      <c r="H2982" s="159">
        <v>3</v>
      </c>
      <c r="I2982" s="275">
        <f t="shared" ref="I2982" si="15480">SUM(G2982:H2982)</f>
        <v>40</v>
      </c>
      <c r="J2982" s="159"/>
      <c r="K2982" s="159"/>
      <c r="L2982" s="275">
        <f t="shared" ref="L2982" si="15481">SUM(J2982:K2982)</f>
        <v>0</v>
      </c>
      <c r="M2982" s="159"/>
      <c r="N2982" s="159"/>
      <c r="O2982" s="275">
        <f t="shared" ref="O2982" si="15482">SUM(M2982:N2982)</f>
        <v>0</v>
      </c>
      <c r="P2982" s="159">
        <v>1</v>
      </c>
      <c r="Q2982" s="159">
        <v>0</v>
      </c>
      <c r="R2982" s="275">
        <f t="shared" ref="R2982" si="15483">SUM(P2982:Q2982)</f>
        <v>1</v>
      </c>
      <c r="S2982" s="500"/>
      <c r="T2982" s="275"/>
      <c r="U2982" s="275"/>
      <c r="V2982" s="275">
        <f t="shared" ref="V2982" si="15484">SUM(T2982:U2982)</f>
        <v>0</v>
      </c>
      <c r="W2982" s="275"/>
      <c r="X2982" s="275"/>
      <c r="Y2982" s="275">
        <f t="shared" ref="Y2982" si="15485">SUM(W2982:X2982)</f>
        <v>0</v>
      </c>
      <c r="Z2982" s="275"/>
      <c r="AA2982" s="275"/>
      <c r="AB2982" s="275">
        <f t="shared" ref="AB2982" si="15486">SUM(Z2982:AA2982)</f>
        <v>0</v>
      </c>
      <c r="AC2982" s="275"/>
      <c r="AD2982" s="275"/>
      <c r="AE2982" s="275">
        <f t="shared" ref="AE2982" si="15487">SUM(AC2982:AD2982)</f>
        <v>0</v>
      </c>
      <c r="AF2982" s="500"/>
      <c r="AG2982" s="275"/>
      <c r="AH2982" s="275"/>
      <c r="AI2982" s="275">
        <f t="shared" ref="AI2982" si="15488">SUM(AG2982:AH2982)</f>
        <v>0</v>
      </c>
      <c r="AJ2982" s="275"/>
      <c r="AK2982" s="275"/>
      <c r="AL2982" s="275">
        <f t="shared" ref="AL2982" si="15489">SUM(AJ2982:AK2982)</f>
        <v>0</v>
      </c>
      <c r="AM2982" s="275"/>
      <c r="AN2982" s="275"/>
      <c r="AO2982" s="275">
        <f t="shared" ref="AO2982" si="15490">SUM(AM2982:AN2982)</f>
        <v>0</v>
      </c>
      <c r="AP2982" s="275"/>
      <c r="AQ2982" s="275"/>
      <c r="AR2982" s="275">
        <f t="shared" ref="AR2982" si="15491">SUM(AP2982:AQ2982)</f>
        <v>0</v>
      </c>
      <c r="AS2982" s="500"/>
      <c r="AT2982" s="275"/>
      <c r="AU2982" s="275"/>
      <c r="AV2982" s="275">
        <f>SUM(AT2982:AU2982)</f>
        <v>0</v>
      </c>
      <c r="AW2982" s="567">
        <f t="shared" ref="AW2982" si="15492">SUM(G2982,J2982,M2982,P2982,T2982,W2982,Z2982,AC2982,AG2982,AJ2982,AM2982,AP2982,AT2982)</f>
        <v>38</v>
      </c>
      <c r="AX2982" s="567">
        <f t="shared" ref="AX2982" si="15493">SUM(H2982,K2982,N2982,Q2982,U2982,X2982,AA2982,AD2982,AH2982,AK2982,AN2982,AQ2982,AU2982)</f>
        <v>3</v>
      </c>
      <c r="AY2982" s="567">
        <f t="shared" ref="AY2982" si="15494">SUM(I2982,L2982,O2982,R2982,V2982,Y2982,AB2982,AE2982,AI2982,AL2982,AO2982,AR2982,AV2982)</f>
        <v>41</v>
      </c>
      <c r="AZ2982" s="159"/>
      <c r="BA2982" s="159"/>
      <c r="BB2982" s="275">
        <f t="shared" ref="BB2982" si="15495">SUM(AZ2982:BA2982)</f>
        <v>0</v>
      </c>
      <c r="BC2982" s="275"/>
      <c r="BD2982" s="275"/>
      <c r="BE2982" s="275">
        <f t="shared" ref="BE2982" si="15496">SUM(BC2982:BD2982)</f>
        <v>0</v>
      </c>
      <c r="BF2982" s="521"/>
      <c r="BG2982" s="605">
        <f>SUM(F2982,S2982,AF2982,AS2982)</f>
        <v>0</v>
      </c>
      <c r="BH2982" s="533">
        <f>SUM(G2982,T2982,AG2982)</f>
        <v>37</v>
      </c>
      <c r="BI2982" s="533">
        <f t="shared" ref="BI2982" si="15497">SUM(H2982,U2982,AH2982)</f>
        <v>3</v>
      </c>
      <c r="BJ2982" s="533">
        <f t="shared" ref="BJ2982" si="15498">SUM(I2982,V2982,AI2982)</f>
        <v>40</v>
      </c>
      <c r="BK2982" s="533">
        <f t="shared" ref="BK2982" si="15499">SUM(J2982,W2982,AJ2982)</f>
        <v>0</v>
      </c>
      <c r="BL2982" s="533">
        <f t="shared" ref="BL2982" si="15500">SUM(K2982,X2982,AK2982)</f>
        <v>0</v>
      </c>
      <c r="BM2982" s="533">
        <f t="shared" ref="BM2982" si="15501">SUM(L2982,Y2982,AL2982)</f>
        <v>0</v>
      </c>
      <c r="BN2982" s="533">
        <f>SUM(M2982,Z2982,AM2982)</f>
        <v>0</v>
      </c>
      <c r="BO2982" s="533">
        <f t="shared" ref="BO2982" si="15502">SUM(N2982,AA2982,AN2982)</f>
        <v>0</v>
      </c>
      <c r="BP2982" s="533">
        <f t="shared" ref="BP2982" si="15503">SUM(O2982,AB2982,AO2982)</f>
        <v>0</v>
      </c>
      <c r="BQ2982" s="533">
        <f t="shared" ref="BQ2982" si="15504">SUM(P2982,AC2982,AP2982)</f>
        <v>1</v>
      </c>
      <c r="BR2982" s="533">
        <f t="shared" ref="BR2982" si="15505">SUM(Q2982,AD2982,AQ2982)</f>
        <v>0</v>
      </c>
      <c r="BS2982" s="533">
        <f t="shared" ref="BS2982" si="15506">SUM(R2982,AE2982,AR2982)</f>
        <v>1</v>
      </c>
      <c r="BT2982" s="533">
        <f>AT2982</f>
        <v>0</v>
      </c>
      <c r="BU2982" s="533">
        <f t="shared" ref="BU2982" si="15507">AU2982</f>
        <v>0</v>
      </c>
      <c r="BV2982" s="533">
        <f t="shared" ref="BV2982" si="15508">AV2982</f>
        <v>0</v>
      </c>
      <c r="BW2982" s="536">
        <f>SUM(BH2982,BK2982,BN2982,BQ2982,BT2982)</f>
        <v>38</v>
      </c>
      <c r="BX2982" s="536">
        <f t="shared" ref="BX2982" si="15509">SUM(BI2982,BL2982,BO2982,BR2982,BU2982)</f>
        <v>3</v>
      </c>
      <c r="BY2982" s="536">
        <f t="shared" ref="BY2982" si="15510">SUM(BJ2982,BM2982,BP2982,BS2982,BV2982)</f>
        <v>41</v>
      </c>
      <c r="BZ2982" t="s">
        <v>74</v>
      </c>
      <c r="CA2982" s="553">
        <f>AZ2982</f>
        <v>0</v>
      </c>
      <c r="CB2982" s="553">
        <f t="shared" ref="CB2982" si="15511">BA2982</f>
        <v>0</v>
      </c>
      <c r="CC2982" s="553">
        <f t="shared" ref="CC2982" si="15512">BB2982</f>
        <v>0</v>
      </c>
      <c r="CD2982" s="553">
        <f>BC2982</f>
        <v>0</v>
      </c>
      <c r="CE2982" s="553">
        <f t="shared" ref="CE2982" si="15513">BD2982</f>
        <v>0</v>
      </c>
      <c r="CF2982" s="553">
        <f t="shared" ref="CF2982" si="15514">BE2982</f>
        <v>0</v>
      </c>
    </row>
    <row r="2983" spans="1:84" s="10" customFormat="1">
      <c r="A2983" s="151"/>
      <c r="B2983" s="151"/>
      <c r="C2983" s="151"/>
      <c r="D2983" s="151"/>
      <c r="E2983" s="375"/>
      <c r="F2983" s="591"/>
      <c r="G2983" s="168"/>
      <c r="H2983" s="168"/>
      <c r="I2983" s="168"/>
      <c r="J2983" s="168"/>
      <c r="K2983" s="168"/>
      <c r="L2983" s="168"/>
      <c r="M2983" s="168"/>
      <c r="N2983" s="168"/>
      <c r="O2983" s="168"/>
      <c r="P2983" s="168"/>
      <c r="Q2983" s="168"/>
      <c r="R2983" s="168"/>
      <c r="S2983" s="502"/>
      <c r="T2983" s="168"/>
      <c r="U2983" s="168"/>
      <c r="V2983" s="168"/>
      <c r="W2983" s="168"/>
      <c r="X2983" s="168"/>
      <c r="Y2983" s="168"/>
      <c r="Z2983" s="168"/>
      <c r="AA2983" s="168"/>
      <c r="AB2983" s="168"/>
      <c r="AC2983" s="168"/>
      <c r="AD2983" s="168"/>
      <c r="AE2983" s="168"/>
      <c r="AF2983" s="502"/>
      <c r="AG2983" s="168"/>
      <c r="AH2983" s="168"/>
      <c r="AI2983" s="168"/>
      <c r="AJ2983" s="168"/>
      <c r="AK2983" s="168"/>
      <c r="AL2983" s="168"/>
      <c r="AM2983" s="168"/>
      <c r="AN2983" s="168"/>
      <c r="AO2983" s="168"/>
      <c r="AP2983" s="168"/>
      <c r="AQ2983" s="168"/>
      <c r="AR2983" s="168"/>
      <c r="AS2983" s="502"/>
      <c r="AT2983" s="168"/>
      <c r="AU2983" s="168"/>
      <c r="AV2983" s="168"/>
      <c r="AW2983" s="569"/>
      <c r="AX2983" s="569"/>
      <c r="AY2983" s="569"/>
      <c r="AZ2983" s="168"/>
      <c r="BA2983" s="168"/>
      <c r="BB2983" s="168"/>
      <c r="BC2983" s="168"/>
      <c r="BD2983" s="168"/>
      <c r="BE2983" s="168"/>
      <c r="BF2983" s="523"/>
      <c r="BG2983" s="611"/>
      <c r="BH2983" s="537"/>
      <c r="BI2983" s="537"/>
      <c r="BJ2983" s="537"/>
      <c r="BK2983" s="537"/>
      <c r="BL2983" s="537"/>
      <c r="BM2983" s="537"/>
      <c r="BN2983" s="537"/>
      <c r="BO2983" s="537"/>
      <c r="BP2983" s="537"/>
      <c r="BQ2983" s="537"/>
      <c r="BR2983" s="537"/>
      <c r="BS2983" s="537"/>
      <c r="BT2983" s="537"/>
      <c r="BU2983" s="537"/>
      <c r="BV2983" s="537"/>
      <c r="BW2983" s="537"/>
      <c r="BX2983" s="537"/>
      <c r="BY2983" s="537"/>
      <c r="CA2983" s="171"/>
      <c r="CB2983" s="171"/>
      <c r="CC2983" s="171"/>
      <c r="CD2983" s="171"/>
      <c r="CE2983" s="171"/>
      <c r="CF2983" s="171"/>
    </row>
    <row r="2984" spans="1:84" s="10" customFormat="1">
      <c r="A2984" s="151"/>
      <c r="B2984" s="151"/>
      <c r="C2984" s="151"/>
      <c r="D2984" s="151"/>
      <c r="E2984" s="375"/>
      <c r="F2984" s="591"/>
      <c r="G2984" s="168"/>
      <c r="H2984" s="168"/>
      <c r="I2984" s="168"/>
      <c r="J2984" s="168"/>
      <c r="K2984" s="168"/>
      <c r="L2984" s="168"/>
      <c r="M2984" s="168"/>
      <c r="N2984" s="168"/>
      <c r="O2984" s="168"/>
      <c r="P2984" s="168"/>
      <c r="Q2984" s="168"/>
      <c r="R2984" s="168"/>
      <c r="S2984" s="502"/>
      <c r="T2984" s="168"/>
      <c r="U2984" s="168"/>
      <c r="V2984" s="168"/>
      <c r="W2984" s="168"/>
      <c r="X2984" s="168"/>
      <c r="Y2984" s="168"/>
      <c r="Z2984" s="168"/>
      <c r="AA2984" s="168"/>
      <c r="AB2984" s="168"/>
      <c r="AC2984" s="168"/>
      <c r="AD2984" s="168"/>
      <c r="AE2984" s="168"/>
      <c r="AF2984" s="502"/>
      <c r="AG2984" s="168"/>
      <c r="AH2984" s="168"/>
      <c r="AI2984" s="168"/>
      <c r="AJ2984" s="168"/>
      <c r="AK2984" s="168"/>
      <c r="AL2984" s="168"/>
      <c r="AM2984" s="168"/>
      <c r="AN2984" s="168"/>
      <c r="AO2984" s="168"/>
      <c r="AP2984" s="168"/>
      <c r="AQ2984" s="168"/>
      <c r="AR2984" s="168"/>
      <c r="AS2984" s="502"/>
      <c r="AT2984" s="168"/>
      <c r="AU2984" s="168"/>
      <c r="AV2984" s="168"/>
      <c r="AW2984" s="569"/>
      <c r="AX2984" s="569"/>
      <c r="AY2984" s="569"/>
      <c r="AZ2984" s="168"/>
      <c r="BA2984" s="168"/>
      <c r="BB2984" s="168"/>
      <c r="BC2984" s="168"/>
      <c r="BD2984" s="168"/>
      <c r="BE2984" s="168"/>
      <c r="BF2984" s="523"/>
      <c r="BG2984" s="611"/>
      <c r="BH2984" s="537"/>
      <c r="BI2984" s="537"/>
      <c r="BJ2984" s="537"/>
      <c r="BK2984" s="537"/>
      <c r="BL2984" s="537"/>
      <c r="BM2984" s="537"/>
      <c r="BN2984" s="537"/>
      <c r="BO2984" s="537"/>
      <c r="BP2984" s="537"/>
      <c r="BQ2984" s="537"/>
      <c r="BR2984" s="537"/>
      <c r="BS2984" s="537"/>
      <c r="BT2984" s="537"/>
      <c r="BU2984" s="537"/>
      <c r="BV2984" s="537"/>
      <c r="BW2984" s="537"/>
      <c r="BX2984" s="537"/>
      <c r="BY2984" s="537"/>
      <c r="CA2984" s="171"/>
      <c r="CB2984" s="171"/>
      <c r="CC2984" s="171"/>
      <c r="CD2984" s="171"/>
      <c r="CE2984" s="171"/>
      <c r="CF2984" s="171"/>
    </row>
    <row r="2985" spans="1:84" s="10" customFormat="1">
      <c r="A2985" s="151"/>
      <c r="B2985" s="151" t="s">
        <v>501</v>
      </c>
      <c r="C2985" s="151"/>
      <c r="D2985" s="151"/>
      <c r="E2985" s="375"/>
      <c r="F2985" s="592">
        <f>SUM(F2951:F2952,F2955:F2956)</f>
        <v>540</v>
      </c>
      <c r="G2985" s="168">
        <f t="shared" ref="G2985:R2985" si="15515">SUM(G2951:G2952,G2955:G2956)</f>
        <v>157</v>
      </c>
      <c r="H2985" s="168">
        <f t="shared" si="15515"/>
        <v>49</v>
      </c>
      <c r="I2985" s="168">
        <f t="shared" si="15515"/>
        <v>206</v>
      </c>
      <c r="J2985" s="168">
        <f t="shared" si="15515"/>
        <v>61</v>
      </c>
      <c r="K2985" s="168">
        <f t="shared" si="15515"/>
        <v>19</v>
      </c>
      <c r="L2985" s="168">
        <f t="shared" si="15515"/>
        <v>80</v>
      </c>
      <c r="M2985" s="168">
        <f t="shared" si="15515"/>
        <v>19</v>
      </c>
      <c r="N2985" s="168">
        <f t="shared" si="15515"/>
        <v>10</v>
      </c>
      <c r="O2985" s="168">
        <f t="shared" si="15515"/>
        <v>29</v>
      </c>
      <c r="P2985" s="168">
        <f t="shared" si="15515"/>
        <v>110</v>
      </c>
      <c r="Q2985" s="168">
        <f t="shared" si="15515"/>
        <v>38</v>
      </c>
      <c r="R2985" s="168">
        <f t="shared" si="15515"/>
        <v>148</v>
      </c>
      <c r="S2985" s="502">
        <f t="shared" ref="S2985:BE2985" si="15516">SUM(S2951:S2952,S2955:S2956)</f>
        <v>0</v>
      </c>
      <c r="T2985" s="168">
        <f t="shared" si="15516"/>
        <v>32</v>
      </c>
      <c r="U2985" s="168">
        <f t="shared" si="15516"/>
        <v>21</v>
      </c>
      <c r="V2985" s="168">
        <f t="shared" si="15516"/>
        <v>53</v>
      </c>
      <c r="W2985" s="168">
        <f t="shared" si="15516"/>
        <v>0</v>
      </c>
      <c r="X2985" s="168">
        <f t="shared" si="15516"/>
        <v>0</v>
      </c>
      <c r="Y2985" s="168">
        <f t="shared" si="15516"/>
        <v>0</v>
      </c>
      <c r="Z2985" s="168">
        <f t="shared" si="15516"/>
        <v>0</v>
      </c>
      <c r="AA2985" s="168">
        <f t="shared" si="15516"/>
        <v>0</v>
      </c>
      <c r="AB2985" s="168">
        <f t="shared" si="15516"/>
        <v>0</v>
      </c>
      <c r="AC2985" s="168">
        <f t="shared" si="15516"/>
        <v>10</v>
      </c>
      <c r="AD2985" s="168">
        <f t="shared" si="15516"/>
        <v>2</v>
      </c>
      <c r="AE2985" s="168">
        <f t="shared" si="15516"/>
        <v>12</v>
      </c>
      <c r="AF2985" s="502">
        <f t="shared" si="15516"/>
        <v>0</v>
      </c>
      <c r="AG2985" s="168">
        <f t="shared" si="15516"/>
        <v>1</v>
      </c>
      <c r="AH2985" s="168">
        <f t="shared" si="15516"/>
        <v>0</v>
      </c>
      <c r="AI2985" s="168">
        <f t="shared" si="15516"/>
        <v>1</v>
      </c>
      <c r="AJ2985" s="168">
        <f t="shared" si="15516"/>
        <v>0</v>
      </c>
      <c r="AK2985" s="168">
        <f t="shared" si="15516"/>
        <v>0</v>
      </c>
      <c r="AL2985" s="168">
        <f t="shared" si="15516"/>
        <v>0</v>
      </c>
      <c r="AM2985" s="168">
        <f t="shared" si="15516"/>
        <v>0</v>
      </c>
      <c r="AN2985" s="168">
        <f t="shared" si="15516"/>
        <v>0</v>
      </c>
      <c r="AO2985" s="168">
        <f t="shared" si="15516"/>
        <v>0</v>
      </c>
      <c r="AP2985" s="168">
        <f t="shared" si="15516"/>
        <v>0</v>
      </c>
      <c r="AQ2985" s="168">
        <f t="shared" si="15516"/>
        <v>0</v>
      </c>
      <c r="AR2985" s="168">
        <f t="shared" si="15516"/>
        <v>0</v>
      </c>
      <c r="AS2985" s="502">
        <f t="shared" si="15516"/>
        <v>0</v>
      </c>
      <c r="AT2985" s="168">
        <f t="shared" si="15516"/>
        <v>0</v>
      </c>
      <c r="AU2985" s="168">
        <f t="shared" si="15516"/>
        <v>0</v>
      </c>
      <c r="AV2985" s="168">
        <f t="shared" si="15516"/>
        <v>0</v>
      </c>
      <c r="AW2985" s="569">
        <f t="shared" si="15516"/>
        <v>390</v>
      </c>
      <c r="AX2985" s="569">
        <f t="shared" si="15516"/>
        <v>139</v>
      </c>
      <c r="AY2985" s="569">
        <f t="shared" si="15516"/>
        <v>529</v>
      </c>
      <c r="AZ2985" s="168">
        <f t="shared" si="15516"/>
        <v>10</v>
      </c>
      <c r="BA2985" s="168">
        <f t="shared" si="15516"/>
        <v>3</v>
      </c>
      <c r="BB2985" s="168">
        <f t="shared" si="15516"/>
        <v>13</v>
      </c>
      <c r="BC2985" s="168">
        <f t="shared" si="15516"/>
        <v>6</v>
      </c>
      <c r="BD2985" s="168">
        <f t="shared" si="15516"/>
        <v>0</v>
      </c>
      <c r="BE2985" s="168">
        <f t="shared" si="15516"/>
        <v>6</v>
      </c>
      <c r="BF2985" s="523"/>
      <c r="BG2985" s="608">
        <f t="shared" ref="BG2985:BY2985" si="15517">SUM(BG2951:BG2952,BG2955:BG2956)</f>
        <v>390</v>
      </c>
      <c r="BH2985" s="168">
        <f t="shared" si="15517"/>
        <v>105</v>
      </c>
      <c r="BI2985" s="626">
        <f t="shared" si="15517"/>
        <v>45</v>
      </c>
      <c r="BJ2985" s="626">
        <f t="shared" si="15517"/>
        <v>150</v>
      </c>
      <c r="BK2985" s="626">
        <f t="shared" si="15517"/>
        <v>34</v>
      </c>
      <c r="BL2985" s="626">
        <f t="shared" si="15517"/>
        <v>14</v>
      </c>
      <c r="BM2985" s="626">
        <f t="shared" si="15517"/>
        <v>48</v>
      </c>
      <c r="BN2985" s="626">
        <f t="shared" si="15517"/>
        <v>9</v>
      </c>
      <c r="BO2985" s="626">
        <f t="shared" si="15517"/>
        <v>7</v>
      </c>
      <c r="BP2985" s="626">
        <f t="shared" si="15517"/>
        <v>16</v>
      </c>
      <c r="BQ2985" s="626">
        <f t="shared" si="15517"/>
        <v>62</v>
      </c>
      <c r="BR2985" s="626">
        <f t="shared" si="15517"/>
        <v>27</v>
      </c>
      <c r="BS2985" s="626">
        <f t="shared" si="15517"/>
        <v>89</v>
      </c>
      <c r="BT2985" s="168">
        <f t="shared" si="15517"/>
        <v>0</v>
      </c>
      <c r="BU2985" s="626">
        <f t="shared" si="15517"/>
        <v>0</v>
      </c>
      <c r="BV2985" s="626">
        <f t="shared" si="15517"/>
        <v>0</v>
      </c>
      <c r="BW2985" s="168">
        <f t="shared" si="15517"/>
        <v>210</v>
      </c>
      <c r="BX2985" s="168">
        <f t="shared" si="15517"/>
        <v>93</v>
      </c>
      <c r="BY2985" s="168">
        <f t="shared" si="15517"/>
        <v>303</v>
      </c>
      <c r="CA2985" s="168">
        <f t="shared" ref="CA2985:CF2985" si="15518">SUM(CA2951:CA2952,CA2955:CA2956)</f>
        <v>4</v>
      </c>
      <c r="CB2985" s="168">
        <f t="shared" si="15518"/>
        <v>2</v>
      </c>
      <c r="CC2985" s="168">
        <f t="shared" si="15518"/>
        <v>6</v>
      </c>
      <c r="CD2985" s="168">
        <f t="shared" si="15518"/>
        <v>2</v>
      </c>
      <c r="CE2985" s="168">
        <f t="shared" si="15518"/>
        <v>0</v>
      </c>
      <c r="CF2985" s="168">
        <f t="shared" si="15518"/>
        <v>2</v>
      </c>
    </row>
    <row r="2986" spans="1:84">
      <c r="A2986" s="149"/>
      <c r="B2986" s="151" t="s">
        <v>98</v>
      </c>
      <c r="C2986" s="151"/>
      <c r="D2986" s="151"/>
      <c r="E2986" s="288"/>
      <c r="F2986" s="592">
        <f>SUM(F2897:F2899,F2901:F2903,F2905:F2907)</f>
        <v>2073</v>
      </c>
      <c r="G2986" s="168">
        <f t="shared" ref="G2986:R2986" si="15519">SUM(G2897:G2899,G2901:G2903,G2905:G2907)</f>
        <v>840</v>
      </c>
      <c r="H2986" s="168">
        <f t="shared" si="15519"/>
        <v>61</v>
      </c>
      <c r="I2986" s="168">
        <f t="shared" si="15519"/>
        <v>901</v>
      </c>
      <c r="J2986" s="168">
        <f t="shared" si="15519"/>
        <v>255</v>
      </c>
      <c r="K2986" s="168">
        <f t="shared" si="15519"/>
        <v>7</v>
      </c>
      <c r="L2986" s="168">
        <f t="shared" si="15519"/>
        <v>262</v>
      </c>
      <c r="M2986" s="168">
        <f t="shared" si="15519"/>
        <v>123</v>
      </c>
      <c r="N2986" s="168">
        <f t="shared" si="15519"/>
        <v>7</v>
      </c>
      <c r="O2986" s="168">
        <f t="shared" si="15519"/>
        <v>130</v>
      </c>
      <c r="P2986" s="168">
        <f t="shared" si="15519"/>
        <v>572</v>
      </c>
      <c r="Q2986" s="168">
        <f t="shared" si="15519"/>
        <v>28</v>
      </c>
      <c r="R2986" s="168">
        <f t="shared" si="15519"/>
        <v>600</v>
      </c>
      <c r="S2986" s="502">
        <f t="shared" ref="S2986:BE2986" si="15520">SUM(S2897:S2899,S2901:S2903,S2905:S2907)</f>
        <v>0</v>
      </c>
      <c r="T2986" s="168">
        <f t="shared" si="15520"/>
        <v>186</v>
      </c>
      <c r="U2986" s="168">
        <f t="shared" si="15520"/>
        <v>11</v>
      </c>
      <c r="V2986" s="168">
        <f t="shared" si="15520"/>
        <v>197</v>
      </c>
      <c r="W2986" s="168">
        <f t="shared" si="15520"/>
        <v>1</v>
      </c>
      <c r="X2986" s="168">
        <f t="shared" si="15520"/>
        <v>0</v>
      </c>
      <c r="Y2986" s="168">
        <f t="shared" si="15520"/>
        <v>1</v>
      </c>
      <c r="Z2986" s="168">
        <f t="shared" si="15520"/>
        <v>0</v>
      </c>
      <c r="AA2986" s="168">
        <f t="shared" si="15520"/>
        <v>0</v>
      </c>
      <c r="AB2986" s="168">
        <f t="shared" si="15520"/>
        <v>0</v>
      </c>
      <c r="AC2986" s="168">
        <f t="shared" si="15520"/>
        <v>22</v>
      </c>
      <c r="AD2986" s="168">
        <f t="shared" si="15520"/>
        <v>0</v>
      </c>
      <c r="AE2986" s="168">
        <f t="shared" si="15520"/>
        <v>22</v>
      </c>
      <c r="AF2986" s="502">
        <f t="shared" si="15520"/>
        <v>0</v>
      </c>
      <c r="AG2986" s="168">
        <f t="shared" si="15520"/>
        <v>3</v>
      </c>
      <c r="AH2986" s="168">
        <f t="shared" si="15520"/>
        <v>1</v>
      </c>
      <c r="AI2986" s="168">
        <f t="shared" si="15520"/>
        <v>4</v>
      </c>
      <c r="AJ2986" s="168">
        <f t="shared" si="15520"/>
        <v>0</v>
      </c>
      <c r="AK2986" s="168">
        <f t="shared" si="15520"/>
        <v>0</v>
      </c>
      <c r="AL2986" s="168">
        <f t="shared" si="15520"/>
        <v>0</v>
      </c>
      <c r="AM2986" s="168">
        <f t="shared" si="15520"/>
        <v>0</v>
      </c>
      <c r="AN2986" s="168">
        <f t="shared" si="15520"/>
        <v>1</v>
      </c>
      <c r="AO2986" s="168">
        <f t="shared" si="15520"/>
        <v>1</v>
      </c>
      <c r="AP2986" s="168">
        <f t="shared" si="15520"/>
        <v>0</v>
      </c>
      <c r="AQ2986" s="168">
        <f t="shared" si="15520"/>
        <v>1</v>
      </c>
      <c r="AR2986" s="168">
        <f t="shared" si="15520"/>
        <v>1</v>
      </c>
      <c r="AS2986" s="502">
        <f t="shared" si="15520"/>
        <v>0</v>
      </c>
      <c r="AT2986" s="168">
        <f t="shared" si="15520"/>
        <v>0</v>
      </c>
      <c r="AU2986" s="168">
        <f t="shared" si="15520"/>
        <v>0</v>
      </c>
      <c r="AV2986" s="168">
        <f t="shared" si="15520"/>
        <v>0</v>
      </c>
      <c r="AW2986" s="569">
        <f t="shared" si="15520"/>
        <v>2002</v>
      </c>
      <c r="AX2986" s="569">
        <f t="shared" si="15520"/>
        <v>117</v>
      </c>
      <c r="AY2986" s="569">
        <f t="shared" si="15520"/>
        <v>2119</v>
      </c>
      <c r="AZ2986" s="168">
        <f t="shared" si="15520"/>
        <v>42</v>
      </c>
      <c r="BA2986" s="168">
        <f t="shared" si="15520"/>
        <v>2</v>
      </c>
      <c r="BB2986" s="168">
        <f t="shared" si="15520"/>
        <v>44</v>
      </c>
      <c r="BC2986" s="168">
        <f t="shared" si="15520"/>
        <v>28</v>
      </c>
      <c r="BD2986" s="168">
        <f t="shared" si="15520"/>
        <v>1</v>
      </c>
      <c r="BE2986" s="168">
        <f t="shared" si="15520"/>
        <v>29</v>
      </c>
      <c r="BF2986" s="523"/>
      <c r="BG2986" s="608">
        <f t="shared" ref="BG2986:BY2986" si="15521">SUM(BG2897:BG2899,BG2901:BG2903,BG2905:BG2907)</f>
        <v>2073</v>
      </c>
      <c r="BH2986" s="168">
        <f t="shared" si="15521"/>
        <v>1029</v>
      </c>
      <c r="BI2986" s="626">
        <f t="shared" si="15521"/>
        <v>73</v>
      </c>
      <c r="BJ2986" s="626">
        <f t="shared" si="15521"/>
        <v>1102</v>
      </c>
      <c r="BK2986" s="626">
        <f t="shared" si="15521"/>
        <v>256</v>
      </c>
      <c r="BL2986" s="626">
        <f t="shared" si="15521"/>
        <v>7</v>
      </c>
      <c r="BM2986" s="626">
        <f t="shared" si="15521"/>
        <v>263</v>
      </c>
      <c r="BN2986" s="626">
        <f t="shared" si="15521"/>
        <v>123</v>
      </c>
      <c r="BO2986" s="626">
        <f t="shared" si="15521"/>
        <v>8</v>
      </c>
      <c r="BP2986" s="626">
        <f t="shared" si="15521"/>
        <v>131</v>
      </c>
      <c r="BQ2986" s="626">
        <f t="shared" si="15521"/>
        <v>594</v>
      </c>
      <c r="BR2986" s="626">
        <f t="shared" si="15521"/>
        <v>29</v>
      </c>
      <c r="BS2986" s="626">
        <f t="shared" si="15521"/>
        <v>623</v>
      </c>
      <c r="BT2986" s="168">
        <f t="shared" si="15521"/>
        <v>0</v>
      </c>
      <c r="BU2986" s="626">
        <f t="shared" si="15521"/>
        <v>0</v>
      </c>
      <c r="BV2986" s="626">
        <f t="shared" si="15521"/>
        <v>0</v>
      </c>
      <c r="BW2986" s="168">
        <f t="shared" si="15521"/>
        <v>2002</v>
      </c>
      <c r="BX2986" s="168">
        <f t="shared" si="15521"/>
        <v>117</v>
      </c>
      <c r="BY2986" s="168">
        <f t="shared" si="15521"/>
        <v>2119</v>
      </c>
      <c r="CA2986" s="168">
        <f t="shared" ref="CA2986:CF2986" si="15522">SUM(CA2897:CA2899,CA2901:CA2903,CA2905:CA2907)</f>
        <v>42</v>
      </c>
      <c r="CB2986" s="168">
        <f t="shared" si="15522"/>
        <v>2</v>
      </c>
      <c r="CC2986" s="168">
        <f t="shared" si="15522"/>
        <v>44</v>
      </c>
      <c r="CD2986" s="168">
        <f t="shared" si="15522"/>
        <v>28</v>
      </c>
      <c r="CE2986" s="168">
        <f t="shared" si="15522"/>
        <v>1</v>
      </c>
      <c r="CF2986" s="168">
        <f t="shared" si="15522"/>
        <v>29</v>
      </c>
    </row>
    <row r="2987" spans="1:84">
      <c r="A2987" s="149"/>
      <c r="B2987" s="151" t="s">
        <v>25</v>
      </c>
      <c r="C2987" s="151"/>
      <c r="D2987" s="151"/>
      <c r="E2987" s="288"/>
      <c r="F2987" s="592">
        <f>SUM(F2968)</f>
        <v>24</v>
      </c>
      <c r="G2987" s="168">
        <f t="shared" ref="G2987:R2987" si="15523">SUM(G2968)</f>
        <v>24</v>
      </c>
      <c r="H2987" s="168">
        <f t="shared" si="15523"/>
        <v>10</v>
      </c>
      <c r="I2987" s="168">
        <f t="shared" si="15523"/>
        <v>34</v>
      </c>
      <c r="J2987" s="168">
        <f t="shared" si="15523"/>
        <v>19</v>
      </c>
      <c r="K2987" s="168">
        <f t="shared" si="15523"/>
        <v>2</v>
      </c>
      <c r="L2987" s="168">
        <f t="shared" si="15523"/>
        <v>21</v>
      </c>
      <c r="M2987" s="168">
        <f t="shared" si="15523"/>
        <v>2</v>
      </c>
      <c r="N2987" s="168">
        <f t="shared" si="15523"/>
        <v>0</v>
      </c>
      <c r="O2987" s="168">
        <f t="shared" si="15523"/>
        <v>2</v>
      </c>
      <c r="P2987" s="168">
        <f t="shared" si="15523"/>
        <v>27</v>
      </c>
      <c r="Q2987" s="168">
        <f t="shared" si="15523"/>
        <v>2</v>
      </c>
      <c r="R2987" s="168">
        <f t="shared" si="15523"/>
        <v>29</v>
      </c>
      <c r="S2987" s="502">
        <f t="shared" ref="S2987:BE2987" si="15524">SUM(S2968)</f>
        <v>0</v>
      </c>
      <c r="T2987" s="168">
        <f t="shared" si="15524"/>
        <v>0</v>
      </c>
      <c r="U2987" s="168">
        <f t="shared" si="15524"/>
        <v>0</v>
      </c>
      <c r="V2987" s="168">
        <f t="shared" si="15524"/>
        <v>0</v>
      </c>
      <c r="W2987" s="168">
        <f t="shared" si="15524"/>
        <v>0</v>
      </c>
      <c r="X2987" s="168">
        <f t="shared" si="15524"/>
        <v>0</v>
      </c>
      <c r="Y2987" s="168">
        <f t="shared" si="15524"/>
        <v>0</v>
      </c>
      <c r="Z2987" s="168">
        <f t="shared" si="15524"/>
        <v>0</v>
      </c>
      <c r="AA2987" s="168">
        <f t="shared" si="15524"/>
        <v>0</v>
      </c>
      <c r="AB2987" s="168">
        <f t="shared" si="15524"/>
        <v>0</v>
      </c>
      <c r="AC2987" s="168">
        <f t="shared" si="15524"/>
        <v>0</v>
      </c>
      <c r="AD2987" s="168">
        <f t="shared" si="15524"/>
        <v>0</v>
      </c>
      <c r="AE2987" s="168">
        <f t="shared" si="15524"/>
        <v>0</v>
      </c>
      <c r="AF2987" s="502">
        <f t="shared" si="15524"/>
        <v>0</v>
      </c>
      <c r="AG2987" s="168">
        <f t="shared" si="15524"/>
        <v>0</v>
      </c>
      <c r="AH2987" s="168">
        <f t="shared" si="15524"/>
        <v>0</v>
      </c>
      <c r="AI2987" s="168">
        <f t="shared" si="15524"/>
        <v>0</v>
      </c>
      <c r="AJ2987" s="168">
        <f t="shared" si="15524"/>
        <v>0</v>
      </c>
      <c r="AK2987" s="168">
        <f t="shared" si="15524"/>
        <v>0</v>
      </c>
      <c r="AL2987" s="168">
        <f t="shared" si="15524"/>
        <v>0</v>
      </c>
      <c r="AM2987" s="168">
        <f t="shared" si="15524"/>
        <v>0</v>
      </c>
      <c r="AN2987" s="168">
        <f t="shared" si="15524"/>
        <v>0</v>
      </c>
      <c r="AO2987" s="168">
        <f t="shared" si="15524"/>
        <v>0</v>
      </c>
      <c r="AP2987" s="168">
        <f t="shared" si="15524"/>
        <v>0</v>
      </c>
      <c r="AQ2987" s="168">
        <f t="shared" si="15524"/>
        <v>0</v>
      </c>
      <c r="AR2987" s="168">
        <f t="shared" si="15524"/>
        <v>0</v>
      </c>
      <c r="AS2987" s="502">
        <f t="shared" si="15524"/>
        <v>0</v>
      </c>
      <c r="AT2987" s="168">
        <f t="shared" si="15524"/>
        <v>0</v>
      </c>
      <c r="AU2987" s="168">
        <f t="shared" si="15524"/>
        <v>0</v>
      </c>
      <c r="AV2987" s="168">
        <f t="shared" si="15524"/>
        <v>0</v>
      </c>
      <c r="AW2987" s="569">
        <f t="shared" si="15524"/>
        <v>72</v>
      </c>
      <c r="AX2987" s="569">
        <f t="shared" si="15524"/>
        <v>14</v>
      </c>
      <c r="AY2987" s="569">
        <f t="shared" si="15524"/>
        <v>86</v>
      </c>
      <c r="AZ2987" s="168">
        <f t="shared" si="15524"/>
        <v>1</v>
      </c>
      <c r="BA2987" s="168">
        <f t="shared" si="15524"/>
        <v>0</v>
      </c>
      <c r="BB2987" s="168">
        <f t="shared" si="15524"/>
        <v>1</v>
      </c>
      <c r="BC2987" s="168">
        <f t="shared" si="15524"/>
        <v>1</v>
      </c>
      <c r="BD2987" s="168">
        <f t="shared" si="15524"/>
        <v>0</v>
      </c>
      <c r="BE2987" s="168">
        <f t="shared" si="15524"/>
        <v>1</v>
      </c>
      <c r="BF2987" s="523"/>
      <c r="BG2987" s="608">
        <f t="shared" ref="BG2987:BY2987" si="15525">SUM(BG2968)</f>
        <v>24</v>
      </c>
      <c r="BH2987" s="168">
        <f t="shared" si="15525"/>
        <v>24</v>
      </c>
      <c r="BI2987" s="626">
        <f t="shared" si="15525"/>
        <v>10</v>
      </c>
      <c r="BJ2987" s="626">
        <f t="shared" si="15525"/>
        <v>34</v>
      </c>
      <c r="BK2987" s="626">
        <f t="shared" si="15525"/>
        <v>19</v>
      </c>
      <c r="BL2987" s="626">
        <f t="shared" si="15525"/>
        <v>2</v>
      </c>
      <c r="BM2987" s="626">
        <f t="shared" si="15525"/>
        <v>21</v>
      </c>
      <c r="BN2987" s="626">
        <f t="shared" si="15525"/>
        <v>2</v>
      </c>
      <c r="BO2987" s="626">
        <f t="shared" si="15525"/>
        <v>0</v>
      </c>
      <c r="BP2987" s="626">
        <f t="shared" si="15525"/>
        <v>2</v>
      </c>
      <c r="BQ2987" s="626">
        <f t="shared" si="15525"/>
        <v>27</v>
      </c>
      <c r="BR2987" s="626">
        <f t="shared" si="15525"/>
        <v>2</v>
      </c>
      <c r="BS2987" s="626">
        <f t="shared" si="15525"/>
        <v>29</v>
      </c>
      <c r="BT2987" s="168">
        <f t="shared" si="15525"/>
        <v>0</v>
      </c>
      <c r="BU2987" s="626">
        <f t="shared" si="15525"/>
        <v>0</v>
      </c>
      <c r="BV2987" s="626">
        <f t="shared" si="15525"/>
        <v>0</v>
      </c>
      <c r="BW2987" s="168">
        <f t="shared" si="15525"/>
        <v>72</v>
      </c>
      <c r="BX2987" s="168">
        <f t="shared" si="15525"/>
        <v>14</v>
      </c>
      <c r="BY2987" s="168">
        <f t="shared" si="15525"/>
        <v>86</v>
      </c>
      <c r="CA2987" s="168">
        <f t="shared" ref="CA2987:CF2987" si="15526">SUM(CA2968)</f>
        <v>1</v>
      </c>
      <c r="CB2987" s="168">
        <f t="shared" si="15526"/>
        <v>0</v>
      </c>
      <c r="CC2987" s="168">
        <f t="shared" si="15526"/>
        <v>1</v>
      </c>
      <c r="CD2987" s="168">
        <f t="shared" si="15526"/>
        <v>1</v>
      </c>
      <c r="CE2987" s="168">
        <f t="shared" si="15526"/>
        <v>0</v>
      </c>
      <c r="CF2987" s="168">
        <f t="shared" si="15526"/>
        <v>1</v>
      </c>
    </row>
    <row r="2988" spans="1:84">
      <c r="A2988" s="149"/>
      <c r="B2988" s="151" t="s">
        <v>26</v>
      </c>
      <c r="C2988" s="151"/>
      <c r="D2988" s="151"/>
      <c r="E2988" s="288"/>
      <c r="F2988" s="592">
        <f>SUM(F2973,F2977,F2979)</f>
        <v>0</v>
      </c>
      <c r="G2988" s="168">
        <f>SUM(G2973,G2977,G2979)</f>
        <v>728</v>
      </c>
      <c r="H2988" s="168">
        <f t="shared" ref="H2988:R2988" si="15527">SUM(H2973,H2977,H2979)</f>
        <v>60</v>
      </c>
      <c r="I2988" s="168">
        <f t="shared" si="15527"/>
        <v>788</v>
      </c>
      <c r="J2988" s="168">
        <f t="shared" si="15527"/>
        <v>215</v>
      </c>
      <c r="K2988" s="168">
        <f t="shared" si="15527"/>
        <v>7</v>
      </c>
      <c r="L2988" s="168">
        <f t="shared" si="15527"/>
        <v>222</v>
      </c>
      <c r="M2988" s="168">
        <f t="shared" si="15527"/>
        <v>97</v>
      </c>
      <c r="N2988" s="168">
        <f t="shared" si="15527"/>
        <v>7</v>
      </c>
      <c r="O2988" s="168">
        <f t="shared" si="15527"/>
        <v>104</v>
      </c>
      <c r="P2988" s="168">
        <f t="shared" si="15527"/>
        <v>473</v>
      </c>
      <c r="Q2988" s="168">
        <f t="shared" si="15527"/>
        <v>33</v>
      </c>
      <c r="R2988" s="168">
        <f t="shared" si="15527"/>
        <v>506</v>
      </c>
      <c r="S2988" s="502">
        <f t="shared" ref="S2988:BE2988" si="15528">SUM(S2973,S2977,S2979)</f>
        <v>0</v>
      </c>
      <c r="T2988" s="168">
        <f t="shared" si="15528"/>
        <v>0</v>
      </c>
      <c r="U2988" s="168">
        <f t="shared" si="15528"/>
        <v>0</v>
      </c>
      <c r="V2988" s="168">
        <f t="shared" si="15528"/>
        <v>0</v>
      </c>
      <c r="W2988" s="168">
        <f t="shared" si="15528"/>
        <v>0</v>
      </c>
      <c r="X2988" s="168">
        <f t="shared" si="15528"/>
        <v>0</v>
      </c>
      <c r="Y2988" s="168">
        <f t="shared" si="15528"/>
        <v>0</v>
      </c>
      <c r="Z2988" s="168">
        <f t="shared" si="15528"/>
        <v>0</v>
      </c>
      <c r="AA2988" s="168">
        <f t="shared" si="15528"/>
        <v>0</v>
      </c>
      <c r="AB2988" s="168">
        <f t="shared" si="15528"/>
        <v>0</v>
      </c>
      <c r="AC2988" s="168">
        <f t="shared" si="15528"/>
        <v>0</v>
      </c>
      <c r="AD2988" s="168">
        <f t="shared" si="15528"/>
        <v>0</v>
      </c>
      <c r="AE2988" s="168">
        <f t="shared" si="15528"/>
        <v>0</v>
      </c>
      <c r="AF2988" s="502">
        <f t="shared" si="15528"/>
        <v>0</v>
      </c>
      <c r="AG2988" s="168">
        <f t="shared" si="15528"/>
        <v>0</v>
      </c>
      <c r="AH2988" s="168">
        <f t="shared" si="15528"/>
        <v>0</v>
      </c>
      <c r="AI2988" s="168">
        <f t="shared" si="15528"/>
        <v>0</v>
      </c>
      <c r="AJ2988" s="168">
        <f t="shared" si="15528"/>
        <v>0</v>
      </c>
      <c r="AK2988" s="168">
        <f t="shared" si="15528"/>
        <v>0</v>
      </c>
      <c r="AL2988" s="168">
        <f t="shared" si="15528"/>
        <v>0</v>
      </c>
      <c r="AM2988" s="168">
        <f t="shared" si="15528"/>
        <v>0</v>
      </c>
      <c r="AN2988" s="168">
        <f t="shared" si="15528"/>
        <v>0</v>
      </c>
      <c r="AO2988" s="168">
        <f t="shared" si="15528"/>
        <v>0</v>
      </c>
      <c r="AP2988" s="168">
        <f t="shared" si="15528"/>
        <v>0</v>
      </c>
      <c r="AQ2988" s="168">
        <f t="shared" si="15528"/>
        <v>0</v>
      </c>
      <c r="AR2988" s="168">
        <f t="shared" si="15528"/>
        <v>0</v>
      </c>
      <c r="AS2988" s="502">
        <f t="shared" si="15528"/>
        <v>0</v>
      </c>
      <c r="AT2988" s="168">
        <f t="shared" si="15528"/>
        <v>0</v>
      </c>
      <c r="AU2988" s="168">
        <f t="shared" si="15528"/>
        <v>0</v>
      </c>
      <c r="AV2988" s="168">
        <f t="shared" si="15528"/>
        <v>0</v>
      </c>
      <c r="AW2988" s="569">
        <f t="shared" si="15528"/>
        <v>1513</v>
      </c>
      <c r="AX2988" s="569">
        <f t="shared" si="15528"/>
        <v>107</v>
      </c>
      <c r="AY2988" s="569">
        <f t="shared" si="15528"/>
        <v>1620</v>
      </c>
      <c r="AZ2988" s="168">
        <f t="shared" si="15528"/>
        <v>0</v>
      </c>
      <c r="BA2988" s="168">
        <f t="shared" si="15528"/>
        <v>0</v>
      </c>
      <c r="BB2988" s="168">
        <f t="shared" si="15528"/>
        <v>0</v>
      </c>
      <c r="BC2988" s="168">
        <f t="shared" si="15528"/>
        <v>0</v>
      </c>
      <c r="BD2988" s="168">
        <f t="shared" si="15528"/>
        <v>0</v>
      </c>
      <c r="BE2988" s="168">
        <f t="shared" si="15528"/>
        <v>0</v>
      </c>
      <c r="BF2988" s="523"/>
      <c r="BG2988" s="608">
        <f t="shared" ref="BG2988:BY2988" si="15529">SUM(BG2973,BG2977,BG2979)</f>
        <v>0</v>
      </c>
      <c r="BH2988" s="168">
        <f t="shared" si="15529"/>
        <v>728</v>
      </c>
      <c r="BI2988" s="626">
        <f t="shared" si="15529"/>
        <v>60</v>
      </c>
      <c r="BJ2988" s="626">
        <f t="shared" si="15529"/>
        <v>788</v>
      </c>
      <c r="BK2988" s="626">
        <f t="shared" si="15529"/>
        <v>215</v>
      </c>
      <c r="BL2988" s="626">
        <f t="shared" si="15529"/>
        <v>7</v>
      </c>
      <c r="BM2988" s="626">
        <f t="shared" si="15529"/>
        <v>222</v>
      </c>
      <c r="BN2988" s="626">
        <f t="shared" si="15529"/>
        <v>97</v>
      </c>
      <c r="BO2988" s="626">
        <f t="shared" si="15529"/>
        <v>7</v>
      </c>
      <c r="BP2988" s="626">
        <f t="shared" si="15529"/>
        <v>104</v>
      </c>
      <c r="BQ2988" s="626">
        <f t="shared" si="15529"/>
        <v>473</v>
      </c>
      <c r="BR2988" s="626">
        <f t="shared" si="15529"/>
        <v>33</v>
      </c>
      <c r="BS2988" s="626">
        <f t="shared" si="15529"/>
        <v>506</v>
      </c>
      <c r="BT2988" s="168">
        <f t="shared" si="15529"/>
        <v>0</v>
      </c>
      <c r="BU2988" s="626">
        <f t="shared" si="15529"/>
        <v>0</v>
      </c>
      <c r="BV2988" s="626">
        <f t="shared" si="15529"/>
        <v>0</v>
      </c>
      <c r="BW2988" s="168">
        <f t="shared" si="15529"/>
        <v>1513</v>
      </c>
      <c r="BX2988" s="168">
        <f t="shared" si="15529"/>
        <v>107</v>
      </c>
      <c r="BY2988" s="168">
        <f t="shared" si="15529"/>
        <v>1620</v>
      </c>
      <c r="CA2988" s="168">
        <f t="shared" ref="CA2988:CF2988" si="15530">SUM(CA2973,CA2977,CA2979)</f>
        <v>0</v>
      </c>
      <c r="CB2988" s="168">
        <f t="shared" si="15530"/>
        <v>0</v>
      </c>
      <c r="CC2988" s="168">
        <f t="shared" si="15530"/>
        <v>0</v>
      </c>
      <c r="CD2988" s="168">
        <f t="shared" si="15530"/>
        <v>0</v>
      </c>
      <c r="CE2988" s="168">
        <f t="shared" si="15530"/>
        <v>0</v>
      </c>
      <c r="CF2988" s="168">
        <f t="shared" si="15530"/>
        <v>0</v>
      </c>
    </row>
    <row r="2989" spans="1:84">
      <c r="A2989" s="149"/>
      <c r="B2989" s="151" t="s">
        <v>273</v>
      </c>
      <c r="C2989" s="151"/>
      <c r="D2989" s="151"/>
      <c r="E2989" s="288"/>
      <c r="F2989" s="592">
        <f>SUM(F2982)</f>
        <v>0</v>
      </c>
      <c r="G2989" s="168">
        <f t="shared" ref="G2989:R2989" si="15531">SUM(G2982)</f>
        <v>37</v>
      </c>
      <c r="H2989" s="168">
        <f t="shared" si="15531"/>
        <v>3</v>
      </c>
      <c r="I2989" s="168">
        <f t="shared" si="15531"/>
        <v>40</v>
      </c>
      <c r="J2989" s="168">
        <f t="shared" si="15531"/>
        <v>0</v>
      </c>
      <c r="K2989" s="168">
        <f t="shared" si="15531"/>
        <v>0</v>
      </c>
      <c r="L2989" s="168">
        <f t="shared" si="15531"/>
        <v>0</v>
      </c>
      <c r="M2989" s="168">
        <f t="shared" si="15531"/>
        <v>0</v>
      </c>
      <c r="N2989" s="168">
        <f t="shared" si="15531"/>
        <v>0</v>
      </c>
      <c r="O2989" s="168">
        <f t="shared" si="15531"/>
        <v>0</v>
      </c>
      <c r="P2989" s="168">
        <f t="shared" si="15531"/>
        <v>1</v>
      </c>
      <c r="Q2989" s="168">
        <f t="shared" si="15531"/>
        <v>0</v>
      </c>
      <c r="R2989" s="168">
        <f t="shared" si="15531"/>
        <v>1</v>
      </c>
      <c r="S2989" s="502">
        <f t="shared" ref="S2989:BE2989" si="15532">SUM(S2982)</f>
        <v>0</v>
      </c>
      <c r="T2989" s="168">
        <f t="shared" si="15532"/>
        <v>0</v>
      </c>
      <c r="U2989" s="168">
        <f t="shared" si="15532"/>
        <v>0</v>
      </c>
      <c r="V2989" s="168">
        <f t="shared" si="15532"/>
        <v>0</v>
      </c>
      <c r="W2989" s="168">
        <f t="shared" si="15532"/>
        <v>0</v>
      </c>
      <c r="X2989" s="168">
        <f t="shared" si="15532"/>
        <v>0</v>
      </c>
      <c r="Y2989" s="168">
        <f t="shared" si="15532"/>
        <v>0</v>
      </c>
      <c r="Z2989" s="168">
        <f t="shared" si="15532"/>
        <v>0</v>
      </c>
      <c r="AA2989" s="168">
        <f t="shared" si="15532"/>
        <v>0</v>
      </c>
      <c r="AB2989" s="168">
        <f t="shared" si="15532"/>
        <v>0</v>
      </c>
      <c r="AC2989" s="168">
        <f t="shared" si="15532"/>
        <v>0</v>
      </c>
      <c r="AD2989" s="168">
        <f t="shared" si="15532"/>
        <v>0</v>
      </c>
      <c r="AE2989" s="168">
        <f t="shared" si="15532"/>
        <v>0</v>
      </c>
      <c r="AF2989" s="502">
        <f t="shared" si="15532"/>
        <v>0</v>
      </c>
      <c r="AG2989" s="168">
        <f t="shared" si="15532"/>
        <v>0</v>
      </c>
      <c r="AH2989" s="168">
        <f t="shared" si="15532"/>
        <v>0</v>
      </c>
      <c r="AI2989" s="168">
        <f t="shared" si="15532"/>
        <v>0</v>
      </c>
      <c r="AJ2989" s="168">
        <f t="shared" si="15532"/>
        <v>0</v>
      </c>
      <c r="AK2989" s="168">
        <f t="shared" si="15532"/>
        <v>0</v>
      </c>
      <c r="AL2989" s="168">
        <f t="shared" si="15532"/>
        <v>0</v>
      </c>
      <c r="AM2989" s="168">
        <f t="shared" si="15532"/>
        <v>0</v>
      </c>
      <c r="AN2989" s="168">
        <f t="shared" si="15532"/>
        <v>0</v>
      </c>
      <c r="AO2989" s="168">
        <f t="shared" si="15532"/>
        <v>0</v>
      </c>
      <c r="AP2989" s="168">
        <f t="shared" si="15532"/>
        <v>0</v>
      </c>
      <c r="AQ2989" s="168">
        <f t="shared" si="15532"/>
        <v>0</v>
      </c>
      <c r="AR2989" s="168">
        <f t="shared" si="15532"/>
        <v>0</v>
      </c>
      <c r="AS2989" s="502">
        <f t="shared" si="15532"/>
        <v>0</v>
      </c>
      <c r="AT2989" s="168">
        <f t="shared" si="15532"/>
        <v>0</v>
      </c>
      <c r="AU2989" s="168">
        <f t="shared" si="15532"/>
        <v>0</v>
      </c>
      <c r="AV2989" s="168">
        <f t="shared" si="15532"/>
        <v>0</v>
      </c>
      <c r="AW2989" s="569">
        <f t="shared" si="15532"/>
        <v>38</v>
      </c>
      <c r="AX2989" s="569">
        <f t="shared" si="15532"/>
        <v>3</v>
      </c>
      <c r="AY2989" s="569">
        <f t="shared" si="15532"/>
        <v>41</v>
      </c>
      <c r="AZ2989" s="168">
        <f t="shared" si="15532"/>
        <v>0</v>
      </c>
      <c r="BA2989" s="168">
        <f t="shared" si="15532"/>
        <v>0</v>
      </c>
      <c r="BB2989" s="168">
        <f t="shared" si="15532"/>
        <v>0</v>
      </c>
      <c r="BC2989" s="168">
        <f t="shared" si="15532"/>
        <v>0</v>
      </c>
      <c r="BD2989" s="168">
        <f t="shared" si="15532"/>
        <v>0</v>
      </c>
      <c r="BE2989" s="168">
        <f t="shared" si="15532"/>
        <v>0</v>
      </c>
      <c r="BF2989" s="523"/>
      <c r="BG2989" s="608">
        <f t="shared" ref="BG2989:BY2989" si="15533">SUM(BG2982)</f>
        <v>0</v>
      </c>
      <c r="BH2989" s="168">
        <f t="shared" si="15533"/>
        <v>37</v>
      </c>
      <c r="BI2989" s="626">
        <f t="shared" si="15533"/>
        <v>3</v>
      </c>
      <c r="BJ2989" s="626">
        <f t="shared" si="15533"/>
        <v>40</v>
      </c>
      <c r="BK2989" s="626">
        <f t="shared" si="15533"/>
        <v>0</v>
      </c>
      <c r="BL2989" s="626">
        <f t="shared" si="15533"/>
        <v>0</v>
      </c>
      <c r="BM2989" s="626">
        <f t="shared" si="15533"/>
        <v>0</v>
      </c>
      <c r="BN2989" s="626">
        <f t="shared" si="15533"/>
        <v>0</v>
      </c>
      <c r="BO2989" s="626">
        <f t="shared" si="15533"/>
        <v>0</v>
      </c>
      <c r="BP2989" s="626">
        <f t="shared" si="15533"/>
        <v>0</v>
      </c>
      <c r="BQ2989" s="626">
        <f t="shared" si="15533"/>
        <v>1</v>
      </c>
      <c r="BR2989" s="626">
        <f t="shared" si="15533"/>
        <v>0</v>
      </c>
      <c r="BS2989" s="626">
        <f t="shared" si="15533"/>
        <v>1</v>
      </c>
      <c r="BT2989" s="168">
        <f t="shared" si="15533"/>
        <v>0</v>
      </c>
      <c r="BU2989" s="626">
        <f t="shared" si="15533"/>
        <v>0</v>
      </c>
      <c r="BV2989" s="626">
        <f t="shared" si="15533"/>
        <v>0</v>
      </c>
      <c r="BW2989" s="168">
        <f t="shared" si="15533"/>
        <v>38</v>
      </c>
      <c r="BX2989" s="168">
        <f t="shared" si="15533"/>
        <v>3</v>
      </c>
      <c r="BY2989" s="168">
        <f t="shared" si="15533"/>
        <v>41</v>
      </c>
      <c r="CA2989" s="168">
        <f t="shared" ref="CA2989:CF2989" si="15534">SUM(CA2982)</f>
        <v>0</v>
      </c>
      <c r="CB2989" s="168">
        <f t="shared" si="15534"/>
        <v>0</v>
      </c>
      <c r="CC2989" s="168">
        <f t="shared" si="15534"/>
        <v>0</v>
      </c>
      <c r="CD2989" s="168">
        <f t="shared" si="15534"/>
        <v>0</v>
      </c>
      <c r="CE2989" s="168">
        <f t="shared" si="15534"/>
        <v>0</v>
      </c>
      <c r="CF2989" s="168">
        <f t="shared" si="15534"/>
        <v>0</v>
      </c>
    </row>
    <row r="2990" spans="1:84">
      <c r="A2990" s="149"/>
      <c r="B2990" s="149"/>
      <c r="C2990" s="151"/>
      <c r="D2990" s="151"/>
      <c r="E2990" s="288"/>
      <c r="F2990" s="592">
        <f>SUM(F2985:F2989)</f>
        <v>2637</v>
      </c>
      <c r="G2990" s="168">
        <f t="shared" ref="G2990:R2990" si="15535">SUM(G2985:G2989)</f>
        <v>1786</v>
      </c>
      <c r="H2990" s="168">
        <f t="shared" si="15535"/>
        <v>183</v>
      </c>
      <c r="I2990" s="168">
        <f t="shared" si="15535"/>
        <v>1969</v>
      </c>
      <c r="J2990" s="168">
        <f t="shared" si="15535"/>
        <v>550</v>
      </c>
      <c r="K2990" s="168">
        <f t="shared" si="15535"/>
        <v>35</v>
      </c>
      <c r="L2990" s="168">
        <f t="shared" si="15535"/>
        <v>585</v>
      </c>
      <c r="M2990" s="168">
        <f t="shared" si="15535"/>
        <v>241</v>
      </c>
      <c r="N2990" s="168">
        <f t="shared" si="15535"/>
        <v>24</v>
      </c>
      <c r="O2990" s="168">
        <f t="shared" si="15535"/>
        <v>265</v>
      </c>
      <c r="P2990" s="168">
        <f t="shared" si="15535"/>
        <v>1183</v>
      </c>
      <c r="Q2990" s="168">
        <f t="shared" si="15535"/>
        <v>101</v>
      </c>
      <c r="R2990" s="168">
        <f t="shared" si="15535"/>
        <v>1284</v>
      </c>
      <c r="S2990" s="502">
        <f t="shared" ref="S2990:BE2990" si="15536">SUM(S2985:S2989)</f>
        <v>0</v>
      </c>
      <c r="T2990" s="168">
        <f t="shared" si="15536"/>
        <v>218</v>
      </c>
      <c r="U2990" s="168">
        <f t="shared" si="15536"/>
        <v>32</v>
      </c>
      <c r="V2990" s="168">
        <f t="shared" si="15536"/>
        <v>250</v>
      </c>
      <c r="W2990" s="168">
        <f t="shared" si="15536"/>
        <v>1</v>
      </c>
      <c r="X2990" s="168">
        <f t="shared" si="15536"/>
        <v>0</v>
      </c>
      <c r="Y2990" s="168">
        <f t="shared" si="15536"/>
        <v>1</v>
      </c>
      <c r="Z2990" s="168">
        <f t="shared" si="15536"/>
        <v>0</v>
      </c>
      <c r="AA2990" s="168">
        <f t="shared" si="15536"/>
        <v>0</v>
      </c>
      <c r="AB2990" s="168">
        <f t="shared" si="15536"/>
        <v>0</v>
      </c>
      <c r="AC2990" s="168">
        <f t="shared" si="15536"/>
        <v>32</v>
      </c>
      <c r="AD2990" s="168">
        <f t="shared" si="15536"/>
        <v>2</v>
      </c>
      <c r="AE2990" s="168">
        <f t="shared" si="15536"/>
        <v>34</v>
      </c>
      <c r="AF2990" s="502">
        <f t="shared" si="15536"/>
        <v>0</v>
      </c>
      <c r="AG2990" s="168">
        <f t="shared" si="15536"/>
        <v>4</v>
      </c>
      <c r="AH2990" s="168">
        <f t="shared" si="15536"/>
        <v>1</v>
      </c>
      <c r="AI2990" s="168">
        <f t="shared" si="15536"/>
        <v>5</v>
      </c>
      <c r="AJ2990" s="168">
        <f t="shared" si="15536"/>
        <v>0</v>
      </c>
      <c r="AK2990" s="168">
        <f t="shared" si="15536"/>
        <v>0</v>
      </c>
      <c r="AL2990" s="168">
        <f t="shared" si="15536"/>
        <v>0</v>
      </c>
      <c r="AM2990" s="168">
        <f t="shared" si="15536"/>
        <v>0</v>
      </c>
      <c r="AN2990" s="168">
        <f t="shared" si="15536"/>
        <v>1</v>
      </c>
      <c r="AO2990" s="168">
        <f t="shared" si="15536"/>
        <v>1</v>
      </c>
      <c r="AP2990" s="168">
        <f t="shared" si="15536"/>
        <v>0</v>
      </c>
      <c r="AQ2990" s="168">
        <f t="shared" si="15536"/>
        <v>1</v>
      </c>
      <c r="AR2990" s="168">
        <f t="shared" si="15536"/>
        <v>1</v>
      </c>
      <c r="AS2990" s="502">
        <f t="shared" si="15536"/>
        <v>0</v>
      </c>
      <c r="AT2990" s="168">
        <f t="shared" si="15536"/>
        <v>0</v>
      </c>
      <c r="AU2990" s="168">
        <f t="shared" si="15536"/>
        <v>0</v>
      </c>
      <c r="AV2990" s="168">
        <f t="shared" si="15536"/>
        <v>0</v>
      </c>
      <c r="AW2990" s="569">
        <f t="shared" si="15536"/>
        <v>4015</v>
      </c>
      <c r="AX2990" s="569">
        <f t="shared" si="15536"/>
        <v>380</v>
      </c>
      <c r="AY2990" s="569">
        <f t="shared" si="15536"/>
        <v>4395</v>
      </c>
      <c r="AZ2990" s="168">
        <f t="shared" si="15536"/>
        <v>53</v>
      </c>
      <c r="BA2990" s="168">
        <f t="shared" si="15536"/>
        <v>5</v>
      </c>
      <c r="BB2990" s="168">
        <f t="shared" si="15536"/>
        <v>58</v>
      </c>
      <c r="BC2990" s="168">
        <f t="shared" si="15536"/>
        <v>35</v>
      </c>
      <c r="BD2990" s="168">
        <f t="shared" si="15536"/>
        <v>1</v>
      </c>
      <c r="BE2990" s="168">
        <f t="shared" si="15536"/>
        <v>36</v>
      </c>
      <c r="BF2990" s="531"/>
      <c r="BG2990" s="608">
        <f t="shared" ref="BG2990:BY2990" si="15537">SUM(BG2985:BG2989)</f>
        <v>2487</v>
      </c>
      <c r="BH2990" s="168">
        <f t="shared" si="15537"/>
        <v>1923</v>
      </c>
      <c r="BI2990" s="626">
        <f t="shared" si="15537"/>
        <v>191</v>
      </c>
      <c r="BJ2990" s="626">
        <f t="shared" si="15537"/>
        <v>2114</v>
      </c>
      <c r="BK2990" s="626">
        <f t="shared" si="15537"/>
        <v>524</v>
      </c>
      <c r="BL2990" s="626">
        <f t="shared" si="15537"/>
        <v>30</v>
      </c>
      <c r="BM2990" s="626">
        <f t="shared" si="15537"/>
        <v>554</v>
      </c>
      <c r="BN2990" s="626">
        <f t="shared" si="15537"/>
        <v>231</v>
      </c>
      <c r="BO2990" s="626">
        <f t="shared" si="15537"/>
        <v>22</v>
      </c>
      <c r="BP2990" s="626">
        <f t="shared" si="15537"/>
        <v>253</v>
      </c>
      <c r="BQ2990" s="626">
        <f t="shared" si="15537"/>
        <v>1157</v>
      </c>
      <c r="BR2990" s="626">
        <f t="shared" si="15537"/>
        <v>91</v>
      </c>
      <c r="BS2990" s="626">
        <f t="shared" si="15537"/>
        <v>1248</v>
      </c>
      <c r="BT2990" s="168">
        <f t="shared" si="15537"/>
        <v>0</v>
      </c>
      <c r="BU2990" s="626">
        <f t="shared" si="15537"/>
        <v>0</v>
      </c>
      <c r="BV2990" s="626">
        <f t="shared" si="15537"/>
        <v>0</v>
      </c>
      <c r="BW2990" s="168">
        <f t="shared" si="15537"/>
        <v>3835</v>
      </c>
      <c r="BX2990" s="168">
        <f t="shared" si="15537"/>
        <v>334</v>
      </c>
      <c r="BY2990" s="168">
        <f t="shared" si="15537"/>
        <v>4169</v>
      </c>
      <c r="CA2990" s="168">
        <f t="shared" ref="CA2990:CF2990" si="15538">SUM(CA2985:CA2989)</f>
        <v>47</v>
      </c>
      <c r="CB2990" s="168">
        <f t="shared" si="15538"/>
        <v>4</v>
      </c>
      <c r="CC2990" s="168">
        <f t="shared" si="15538"/>
        <v>51</v>
      </c>
      <c r="CD2990" s="168">
        <f t="shared" si="15538"/>
        <v>31</v>
      </c>
      <c r="CE2990" s="168">
        <f t="shared" si="15538"/>
        <v>1</v>
      </c>
      <c r="CF2990" s="168">
        <f t="shared" si="15538"/>
        <v>32</v>
      </c>
    </row>
    <row r="2991" spans="1:84">
      <c r="A2991" s="149"/>
      <c r="B2991" s="151" t="s">
        <v>284</v>
      </c>
      <c r="C2991" s="151"/>
      <c r="D2991" s="151"/>
      <c r="E2991" s="288"/>
      <c r="F2991" s="601">
        <f>SUM(F2892,F2959,F2968,F2970,F2975,F2979,F2982)</f>
        <v>985</v>
      </c>
      <c r="G2991" s="287">
        <f t="shared" ref="G2991:R2991" si="15539">SUM(G2892,G2959,G2968,G2970,G2975,G2979,G2982)</f>
        <v>896</v>
      </c>
      <c r="H2991" s="287">
        <f t="shared" si="15539"/>
        <v>91</v>
      </c>
      <c r="I2991" s="287">
        <f t="shared" si="15539"/>
        <v>987</v>
      </c>
      <c r="J2991" s="287">
        <f t="shared" si="15539"/>
        <v>253</v>
      </c>
      <c r="K2991" s="287">
        <f t="shared" si="15539"/>
        <v>22</v>
      </c>
      <c r="L2991" s="287">
        <f t="shared" si="15539"/>
        <v>275</v>
      </c>
      <c r="M2991" s="287">
        <f t="shared" si="15539"/>
        <v>109</v>
      </c>
      <c r="N2991" s="287">
        <f t="shared" si="15539"/>
        <v>13</v>
      </c>
      <c r="O2991" s="287">
        <f t="shared" si="15539"/>
        <v>122</v>
      </c>
      <c r="P2991" s="287">
        <f t="shared" si="15539"/>
        <v>447</v>
      </c>
      <c r="Q2991" s="287">
        <f t="shared" si="15539"/>
        <v>54</v>
      </c>
      <c r="R2991" s="287">
        <f t="shared" si="15539"/>
        <v>501</v>
      </c>
      <c r="S2991" s="511">
        <f t="shared" ref="S2991:BE2991" si="15540">SUM(S2892,S2959,S2968,S2970,S2975,S2979,S2982)</f>
        <v>0</v>
      </c>
      <c r="T2991" s="287">
        <f t="shared" si="15540"/>
        <v>105</v>
      </c>
      <c r="U2991" s="287">
        <f t="shared" si="15540"/>
        <v>21</v>
      </c>
      <c r="V2991" s="287">
        <f t="shared" si="15540"/>
        <v>126</v>
      </c>
      <c r="W2991" s="287">
        <f t="shared" si="15540"/>
        <v>0</v>
      </c>
      <c r="X2991" s="287">
        <f t="shared" si="15540"/>
        <v>0</v>
      </c>
      <c r="Y2991" s="287">
        <f t="shared" si="15540"/>
        <v>0</v>
      </c>
      <c r="Z2991" s="287">
        <f t="shared" si="15540"/>
        <v>0</v>
      </c>
      <c r="AA2991" s="287">
        <f t="shared" si="15540"/>
        <v>0</v>
      </c>
      <c r="AB2991" s="287">
        <f t="shared" si="15540"/>
        <v>0</v>
      </c>
      <c r="AC2991" s="287">
        <f t="shared" si="15540"/>
        <v>8</v>
      </c>
      <c r="AD2991" s="287">
        <f t="shared" si="15540"/>
        <v>1</v>
      </c>
      <c r="AE2991" s="287">
        <f t="shared" si="15540"/>
        <v>9</v>
      </c>
      <c r="AF2991" s="511">
        <f t="shared" si="15540"/>
        <v>0</v>
      </c>
      <c r="AG2991" s="287">
        <f t="shared" si="15540"/>
        <v>1</v>
      </c>
      <c r="AH2991" s="287">
        <f t="shared" si="15540"/>
        <v>1</v>
      </c>
      <c r="AI2991" s="287">
        <f t="shared" si="15540"/>
        <v>2</v>
      </c>
      <c r="AJ2991" s="287">
        <f t="shared" si="15540"/>
        <v>0</v>
      </c>
      <c r="AK2991" s="287">
        <f t="shared" si="15540"/>
        <v>0</v>
      </c>
      <c r="AL2991" s="287">
        <f t="shared" si="15540"/>
        <v>0</v>
      </c>
      <c r="AM2991" s="287">
        <f t="shared" si="15540"/>
        <v>0</v>
      </c>
      <c r="AN2991" s="287">
        <f t="shared" si="15540"/>
        <v>0</v>
      </c>
      <c r="AO2991" s="287">
        <f t="shared" si="15540"/>
        <v>0</v>
      </c>
      <c r="AP2991" s="287">
        <f t="shared" si="15540"/>
        <v>0</v>
      </c>
      <c r="AQ2991" s="287">
        <f t="shared" si="15540"/>
        <v>0</v>
      </c>
      <c r="AR2991" s="287">
        <f t="shared" si="15540"/>
        <v>0</v>
      </c>
      <c r="AS2991" s="511">
        <f t="shared" si="15540"/>
        <v>0</v>
      </c>
      <c r="AT2991" s="287">
        <f t="shared" si="15540"/>
        <v>0</v>
      </c>
      <c r="AU2991" s="287">
        <f t="shared" si="15540"/>
        <v>0</v>
      </c>
      <c r="AV2991" s="287">
        <f t="shared" si="15540"/>
        <v>0</v>
      </c>
      <c r="AW2991" s="578">
        <f t="shared" si="15540"/>
        <v>1819</v>
      </c>
      <c r="AX2991" s="578">
        <f t="shared" si="15540"/>
        <v>203</v>
      </c>
      <c r="AY2991" s="578">
        <f t="shared" si="15540"/>
        <v>2022</v>
      </c>
      <c r="AZ2991" s="287">
        <f t="shared" si="15540"/>
        <v>17</v>
      </c>
      <c r="BA2991" s="287">
        <f t="shared" si="15540"/>
        <v>2</v>
      </c>
      <c r="BB2991" s="287">
        <f t="shared" si="15540"/>
        <v>19</v>
      </c>
      <c r="BC2991" s="287">
        <f t="shared" si="15540"/>
        <v>16</v>
      </c>
      <c r="BD2991" s="287">
        <f t="shared" si="15540"/>
        <v>1</v>
      </c>
      <c r="BE2991" s="287">
        <f t="shared" si="15540"/>
        <v>17</v>
      </c>
      <c r="BF2991" s="527"/>
      <c r="BG2991" s="615">
        <f t="shared" ref="BG2991:BY2991" si="15541">SUM(BG2892,BG2959,BG2968,BG2970,BG2975,BG2979,BG2982)</f>
        <v>925</v>
      </c>
      <c r="BH2991" s="287">
        <f t="shared" si="15541"/>
        <v>1002</v>
      </c>
      <c r="BI2991" s="628">
        <f t="shared" si="15541"/>
        <v>113</v>
      </c>
      <c r="BJ2991" s="628">
        <f t="shared" si="15541"/>
        <v>1115</v>
      </c>
      <c r="BK2991" s="628">
        <f t="shared" si="15541"/>
        <v>253</v>
      </c>
      <c r="BL2991" s="628">
        <f t="shared" si="15541"/>
        <v>22</v>
      </c>
      <c r="BM2991" s="628">
        <f t="shared" si="15541"/>
        <v>275</v>
      </c>
      <c r="BN2991" s="628">
        <f t="shared" si="15541"/>
        <v>109</v>
      </c>
      <c r="BO2991" s="628">
        <f t="shared" si="15541"/>
        <v>13</v>
      </c>
      <c r="BP2991" s="628">
        <f t="shared" si="15541"/>
        <v>122</v>
      </c>
      <c r="BQ2991" s="628">
        <f t="shared" si="15541"/>
        <v>455</v>
      </c>
      <c r="BR2991" s="628">
        <f t="shared" si="15541"/>
        <v>55</v>
      </c>
      <c r="BS2991" s="628">
        <f t="shared" si="15541"/>
        <v>510</v>
      </c>
      <c r="BT2991" s="287">
        <f t="shared" si="15541"/>
        <v>0</v>
      </c>
      <c r="BU2991" s="628">
        <f t="shared" si="15541"/>
        <v>0</v>
      </c>
      <c r="BV2991" s="628">
        <f t="shared" si="15541"/>
        <v>0</v>
      </c>
      <c r="BW2991" s="287">
        <f t="shared" si="15541"/>
        <v>1819</v>
      </c>
      <c r="BX2991" s="287">
        <f t="shared" si="15541"/>
        <v>203</v>
      </c>
      <c r="BY2991" s="287">
        <f t="shared" si="15541"/>
        <v>2022</v>
      </c>
      <c r="CA2991" s="287">
        <f t="shared" ref="CA2991:CF2991" si="15542">SUM(CA2892,CA2959,CA2968,CA2970,CA2975,CA2979,CA2982)</f>
        <v>17</v>
      </c>
      <c r="CB2991" s="287">
        <f t="shared" si="15542"/>
        <v>2</v>
      </c>
      <c r="CC2991" s="287">
        <f t="shared" si="15542"/>
        <v>19</v>
      </c>
      <c r="CD2991" s="287">
        <f t="shared" si="15542"/>
        <v>16</v>
      </c>
      <c r="CE2991" s="287">
        <f t="shared" si="15542"/>
        <v>1</v>
      </c>
      <c r="CF2991" s="287">
        <f t="shared" si="15542"/>
        <v>17</v>
      </c>
    </row>
    <row r="2992" spans="1:84">
      <c r="A2992" s="149"/>
      <c r="B2992" s="149"/>
      <c r="C2992" s="151"/>
      <c r="D2992" s="151"/>
      <c r="E2992" s="288"/>
      <c r="F2992" s="591"/>
      <c r="G2992" s="159"/>
      <c r="H2992" s="159"/>
      <c r="I2992" s="159"/>
      <c r="J2992" s="159"/>
      <c r="K2992" s="159"/>
      <c r="L2992" s="159"/>
      <c r="M2992" s="159"/>
      <c r="N2992" s="159"/>
      <c r="O2992" s="159"/>
      <c r="P2992" s="159"/>
      <c r="Q2992" s="159"/>
      <c r="R2992" s="159"/>
      <c r="S2992" s="503"/>
      <c r="T2992" s="159"/>
      <c r="U2992" s="159"/>
      <c r="V2992" s="159"/>
      <c r="W2992" s="159"/>
      <c r="X2992" s="159"/>
      <c r="Y2992" s="159"/>
      <c r="Z2992" s="159"/>
      <c r="AA2992" s="159"/>
      <c r="AB2992" s="159"/>
      <c r="AC2992" s="159"/>
      <c r="AD2992" s="159"/>
      <c r="AE2992" s="159"/>
      <c r="AF2992" s="503"/>
      <c r="AG2992" s="159"/>
      <c r="AH2992" s="159"/>
      <c r="AI2992" s="159"/>
      <c r="AJ2992" s="159"/>
      <c r="AK2992" s="159"/>
      <c r="AL2992" s="159"/>
      <c r="AM2992" s="159"/>
      <c r="AN2992" s="159"/>
      <c r="AO2992" s="159"/>
      <c r="AP2992" s="159"/>
      <c r="AQ2992" s="159"/>
      <c r="AR2992" s="159"/>
      <c r="AS2992" s="503"/>
      <c r="AT2992" s="159"/>
      <c r="AU2992" s="159"/>
      <c r="AV2992" s="159"/>
      <c r="AW2992" s="570"/>
      <c r="AX2992" s="570"/>
      <c r="AY2992" s="570"/>
      <c r="AZ2992" s="159"/>
      <c r="BA2992" s="159"/>
      <c r="BB2992" s="159"/>
      <c r="BC2992" s="159"/>
      <c r="BD2992" s="159"/>
      <c r="BE2992" s="159"/>
      <c r="BF2992" s="474"/>
      <c r="BG2992" s="616"/>
      <c r="BH2992" s="159"/>
      <c r="BI2992" s="629"/>
      <c r="BJ2992" s="629"/>
      <c r="BK2992" s="629"/>
      <c r="BL2992" s="629"/>
      <c r="BM2992" s="629"/>
      <c r="BN2992" s="629"/>
      <c r="BO2992" s="629"/>
      <c r="BP2992" s="629"/>
      <c r="BQ2992" s="629"/>
      <c r="BR2992" s="629"/>
      <c r="BS2992" s="629"/>
      <c r="BT2992" s="159"/>
      <c r="BU2992" s="629"/>
      <c r="BV2992" s="629"/>
      <c r="BW2992" s="159"/>
      <c r="BX2992" s="159"/>
      <c r="BY2992" s="159"/>
      <c r="CA2992" s="159"/>
      <c r="CB2992" s="159"/>
      <c r="CC2992" s="159"/>
      <c r="CD2992" s="159"/>
      <c r="CE2992" s="159"/>
      <c r="CF2992" s="159"/>
    </row>
    <row r="2993" spans="1:84">
      <c r="A2993" s="149"/>
      <c r="B2993" s="149"/>
      <c r="C2993" s="151"/>
      <c r="D2993" s="151"/>
      <c r="E2993" s="288"/>
      <c r="F2993" s="591"/>
      <c r="G2993" s="159"/>
      <c r="H2993" s="159"/>
      <c r="I2993" s="159"/>
      <c r="J2993" s="159"/>
      <c r="K2993" s="159"/>
      <c r="L2993" s="159"/>
      <c r="M2993" s="159"/>
      <c r="N2993" s="159"/>
      <c r="O2993" s="159"/>
      <c r="P2993" s="159"/>
      <c r="Q2993" s="159"/>
      <c r="R2993" s="159"/>
      <c r="S2993" s="503"/>
      <c r="T2993" s="159"/>
      <c r="U2993" s="159"/>
      <c r="V2993" s="159"/>
      <c r="W2993" s="159"/>
      <c r="X2993" s="159"/>
      <c r="Y2993" s="159"/>
      <c r="Z2993" s="159"/>
      <c r="AA2993" s="159"/>
      <c r="AB2993" s="159"/>
      <c r="AC2993" s="159"/>
      <c r="AD2993" s="159"/>
      <c r="AE2993" s="159"/>
      <c r="AF2993" s="503"/>
      <c r="AG2993" s="159"/>
      <c r="AH2993" s="159"/>
      <c r="AI2993" s="159"/>
      <c r="AJ2993" s="159"/>
      <c r="AK2993" s="159"/>
      <c r="AL2993" s="159"/>
      <c r="AM2993" s="159"/>
      <c r="AN2993" s="159"/>
      <c r="AO2993" s="159"/>
      <c r="AP2993" s="159"/>
      <c r="AQ2993" s="159"/>
      <c r="AR2993" s="159"/>
      <c r="AS2993" s="503"/>
      <c r="AT2993" s="159"/>
      <c r="AU2993" s="159"/>
      <c r="AV2993" s="159"/>
      <c r="AW2993" s="570"/>
      <c r="AX2993" s="570"/>
      <c r="AY2993" s="570"/>
      <c r="AZ2993" s="159"/>
      <c r="BA2993" s="159"/>
      <c r="BB2993" s="159"/>
      <c r="BC2993" s="159"/>
      <c r="BD2993" s="159"/>
      <c r="BE2993" s="159"/>
      <c r="BF2993" s="474"/>
      <c r="BG2993" s="616"/>
      <c r="BH2993" s="159"/>
      <c r="BI2993" s="629"/>
      <c r="BJ2993" s="629"/>
      <c r="BK2993" s="629"/>
      <c r="BL2993" s="629"/>
      <c r="BM2993" s="629"/>
      <c r="BN2993" s="629"/>
      <c r="BO2993" s="629"/>
      <c r="BP2993" s="629"/>
      <c r="BQ2993" s="629"/>
      <c r="BR2993" s="629"/>
      <c r="BS2993" s="629"/>
      <c r="BT2993" s="159"/>
      <c r="BU2993" s="629"/>
      <c r="BV2993" s="629"/>
      <c r="BW2993" s="159"/>
      <c r="BX2993" s="159"/>
      <c r="BY2993" s="159"/>
      <c r="CA2993" s="159"/>
      <c r="CB2993" s="159"/>
      <c r="CC2993" s="159"/>
      <c r="CD2993" s="159"/>
      <c r="CE2993" s="159"/>
      <c r="CF2993" s="159"/>
    </row>
    <row r="2994" spans="1:84">
      <c r="A2994" s="149"/>
      <c r="B2994" s="149"/>
      <c r="C2994" s="151"/>
      <c r="D2994" s="151"/>
      <c r="E2994" s="288"/>
      <c r="F2994" s="591"/>
      <c r="G2994" s="159"/>
      <c r="H2994" s="159"/>
      <c r="I2994" s="159"/>
      <c r="J2994" s="159"/>
      <c r="K2994" s="159"/>
      <c r="L2994" s="159"/>
      <c r="M2994" s="159"/>
      <c r="N2994" s="159"/>
      <c r="O2994" s="159"/>
      <c r="P2994" s="159"/>
      <c r="Q2994" s="159"/>
      <c r="R2994" s="159"/>
      <c r="S2994" s="503"/>
      <c r="T2994" s="159"/>
      <c r="U2994" s="159"/>
      <c r="V2994" s="159"/>
      <c r="W2994" s="159"/>
      <c r="X2994" s="159"/>
      <c r="Y2994" s="159"/>
      <c r="Z2994" s="159"/>
      <c r="AA2994" s="159"/>
      <c r="AB2994" s="159"/>
      <c r="AC2994" s="159"/>
      <c r="AD2994" s="159"/>
      <c r="AE2994" s="159"/>
      <c r="AF2994" s="503"/>
      <c r="AG2994" s="159"/>
      <c r="AH2994" s="159"/>
      <c r="AI2994" s="159"/>
      <c r="AJ2994" s="159"/>
      <c r="AK2994" s="159"/>
      <c r="AL2994" s="159"/>
      <c r="AM2994" s="159"/>
      <c r="AN2994" s="159"/>
      <c r="AO2994" s="159"/>
      <c r="AP2994" s="159"/>
      <c r="AQ2994" s="159"/>
      <c r="AR2994" s="159"/>
      <c r="AS2994" s="503"/>
      <c r="AT2994" s="159"/>
      <c r="AU2994" s="159"/>
      <c r="AV2994" s="159"/>
      <c r="AW2994" s="570"/>
      <c r="AX2994" s="570"/>
      <c r="AY2994" s="570"/>
      <c r="AZ2994" s="159"/>
      <c r="BA2994" s="159"/>
      <c r="BB2994" s="159"/>
      <c r="BC2994" s="159"/>
      <c r="BD2994" s="159"/>
      <c r="BE2994" s="159"/>
      <c r="BF2994" s="474"/>
      <c r="BG2994" s="616"/>
      <c r="BH2994" s="159"/>
      <c r="BI2994" s="629"/>
      <c r="BJ2994" s="629"/>
      <c r="BK2994" s="629"/>
      <c r="BL2994" s="629"/>
      <c r="BM2994" s="629"/>
      <c r="BN2994" s="629"/>
      <c r="BO2994" s="629"/>
      <c r="BP2994" s="629"/>
      <c r="BQ2994" s="629"/>
      <c r="BR2994" s="629"/>
      <c r="BS2994" s="629"/>
      <c r="BT2994" s="159"/>
      <c r="BU2994" s="629"/>
      <c r="BV2994" s="629"/>
      <c r="BW2994" s="159"/>
      <c r="BX2994" s="159"/>
      <c r="BY2994" s="159"/>
      <c r="CA2994" s="159"/>
      <c r="CB2994" s="159"/>
      <c r="CC2994" s="159"/>
      <c r="CD2994" s="159"/>
      <c r="CE2994" s="159"/>
      <c r="CF2994" s="159"/>
    </row>
    <row r="2995" spans="1:84">
      <c r="A2995" s="149"/>
      <c r="B2995" s="151" t="s">
        <v>509</v>
      </c>
      <c r="C2995" s="151"/>
      <c r="D2995" s="151"/>
      <c r="E2995" s="288"/>
      <c r="F2995" s="592">
        <f t="shared" ref="F2995:AK2995" si="15543">SUM(F2750,F2800,F2885,F2986)</f>
        <v>7649</v>
      </c>
      <c r="G2995" s="168">
        <f t="shared" si="15543"/>
        <v>840</v>
      </c>
      <c r="H2995" s="168">
        <f t="shared" si="15543"/>
        <v>2160</v>
      </c>
      <c r="I2995" s="168">
        <f t="shared" si="15543"/>
        <v>3000</v>
      </c>
      <c r="J2995" s="168">
        <f t="shared" si="15543"/>
        <v>259</v>
      </c>
      <c r="K2995" s="168">
        <f t="shared" si="15543"/>
        <v>764</v>
      </c>
      <c r="L2995" s="168">
        <f t="shared" si="15543"/>
        <v>1023</v>
      </c>
      <c r="M2995" s="168">
        <f t="shared" si="15543"/>
        <v>124</v>
      </c>
      <c r="N2995" s="168">
        <f t="shared" si="15543"/>
        <v>196</v>
      </c>
      <c r="O2995" s="168">
        <f t="shared" si="15543"/>
        <v>320</v>
      </c>
      <c r="P2995" s="168">
        <f t="shared" si="15543"/>
        <v>574</v>
      </c>
      <c r="Q2995" s="168">
        <f t="shared" si="15543"/>
        <v>1879</v>
      </c>
      <c r="R2995" s="168">
        <f t="shared" si="15543"/>
        <v>2453</v>
      </c>
      <c r="S2995" s="502">
        <f t="shared" si="15543"/>
        <v>111</v>
      </c>
      <c r="T2995" s="168">
        <f t="shared" si="15543"/>
        <v>186</v>
      </c>
      <c r="U2995" s="168">
        <f t="shared" si="15543"/>
        <v>461</v>
      </c>
      <c r="V2995" s="168">
        <f t="shared" si="15543"/>
        <v>647</v>
      </c>
      <c r="W2995" s="168">
        <f t="shared" si="15543"/>
        <v>1</v>
      </c>
      <c r="X2995" s="168">
        <f t="shared" si="15543"/>
        <v>6</v>
      </c>
      <c r="Y2995" s="168">
        <f t="shared" si="15543"/>
        <v>7</v>
      </c>
      <c r="Z2995" s="168">
        <f t="shared" si="15543"/>
        <v>0</v>
      </c>
      <c r="AA2995" s="168">
        <f t="shared" si="15543"/>
        <v>2</v>
      </c>
      <c r="AB2995" s="168">
        <f t="shared" si="15543"/>
        <v>2</v>
      </c>
      <c r="AC2995" s="168">
        <f t="shared" si="15543"/>
        <v>22</v>
      </c>
      <c r="AD2995" s="168">
        <f t="shared" si="15543"/>
        <v>123</v>
      </c>
      <c r="AE2995" s="168">
        <f t="shared" si="15543"/>
        <v>145</v>
      </c>
      <c r="AF2995" s="502">
        <f t="shared" si="15543"/>
        <v>111</v>
      </c>
      <c r="AG2995" s="168">
        <f t="shared" si="15543"/>
        <v>4</v>
      </c>
      <c r="AH2995" s="168">
        <f t="shared" si="15543"/>
        <v>6</v>
      </c>
      <c r="AI2995" s="168">
        <f t="shared" si="15543"/>
        <v>10</v>
      </c>
      <c r="AJ2995" s="168">
        <f t="shared" si="15543"/>
        <v>0</v>
      </c>
      <c r="AK2995" s="168">
        <f t="shared" si="15543"/>
        <v>0</v>
      </c>
      <c r="AL2995" s="168">
        <f t="shared" ref="AL2995:BE2995" si="15544">SUM(AL2750,AL2800,AL2885,AL2986)</f>
        <v>0</v>
      </c>
      <c r="AM2995" s="168">
        <f t="shared" si="15544"/>
        <v>0</v>
      </c>
      <c r="AN2995" s="168">
        <f t="shared" si="15544"/>
        <v>1</v>
      </c>
      <c r="AO2995" s="168">
        <f t="shared" si="15544"/>
        <v>1</v>
      </c>
      <c r="AP2995" s="168">
        <f t="shared" si="15544"/>
        <v>0</v>
      </c>
      <c r="AQ2995" s="168">
        <f t="shared" si="15544"/>
        <v>3</v>
      </c>
      <c r="AR2995" s="168">
        <f t="shared" si="15544"/>
        <v>3</v>
      </c>
      <c r="AS2995" s="502">
        <f t="shared" si="15544"/>
        <v>111</v>
      </c>
      <c r="AT2995" s="168">
        <f t="shared" si="15544"/>
        <v>0</v>
      </c>
      <c r="AU2995" s="168">
        <f t="shared" si="15544"/>
        <v>0</v>
      </c>
      <c r="AV2995" s="168">
        <f t="shared" si="15544"/>
        <v>0</v>
      </c>
      <c r="AW2995" s="569">
        <f t="shared" si="15544"/>
        <v>2010</v>
      </c>
      <c r="AX2995" s="569">
        <f t="shared" si="15544"/>
        <v>5601</v>
      </c>
      <c r="AY2995" s="569">
        <f t="shared" si="15544"/>
        <v>7611</v>
      </c>
      <c r="AZ2995" s="168">
        <f t="shared" si="15544"/>
        <v>42</v>
      </c>
      <c r="BA2995" s="168">
        <f t="shared" si="15544"/>
        <v>312</v>
      </c>
      <c r="BB2995" s="168">
        <f t="shared" si="15544"/>
        <v>354</v>
      </c>
      <c r="BC2995" s="168">
        <f t="shared" si="15544"/>
        <v>28</v>
      </c>
      <c r="BD2995" s="168">
        <f t="shared" si="15544"/>
        <v>14</v>
      </c>
      <c r="BE2995" s="168">
        <f t="shared" si="15544"/>
        <v>42</v>
      </c>
      <c r="BF2995" s="523"/>
      <c r="BG2995" s="608">
        <f t="shared" ref="BG2995:BY2995" si="15545">SUM(BG2750,BG2800,BG2885,BG2986)</f>
        <v>7982</v>
      </c>
      <c r="BH2995" s="168">
        <f t="shared" si="15545"/>
        <v>1030</v>
      </c>
      <c r="BI2995" s="626">
        <f t="shared" si="15545"/>
        <v>2627</v>
      </c>
      <c r="BJ2995" s="626">
        <f t="shared" si="15545"/>
        <v>3657</v>
      </c>
      <c r="BK2995" s="626">
        <f t="shared" si="15545"/>
        <v>260</v>
      </c>
      <c r="BL2995" s="626">
        <f t="shared" si="15545"/>
        <v>770</v>
      </c>
      <c r="BM2995" s="626">
        <f t="shared" si="15545"/>
        <v>1030</v>
      </c>
      <c r="BN2995" s="626">
        <f t="shared" si="15545"/>
        <v>124</v>
      </c>
      <c r="BO2995" s="626">
        <f t="shared" si="15545"/>
        <v>199</v>
      </c>
      <c r="BP2995" s="626">
        <f t="shared" si="15545"/>
        <v>323</v>
      </c>
      <c r="BQ2995" s="626">
        <f t="shared" si="15545"/>
        <v>596</v>
      </c>
      <c r="BR2995" s="626">
        <f t="shared" si="15545"/>
        <v>2005</v>
      </c>
      <c r="BS2995" s="626">
        <f t="shared" si="15545"/>
        <v>2601</v>
      </c>
      <c r="BT2995" s="168">
        <f t="shared" si="15545"/>
        <v>0</v>
      </c>
      <c r="BU2995" s="626">
        <f t="shared" si="15545"/>
        <v>0</v>
      </c>
      <c r="BV2995" s="626">
        <f t="shared" si="15545"/>
        <v>0</v>
      </c>
      <c r="BW2995" s="168">
        <f t="shared" si="15545"/>
        <v>2010</v>
      </c>
      <c r="BX2995" s="168">
        <f t="shared" si="15545"/>
        <v>5601</v>
      </c>
      <c r="BY2995" s="168">
        <f t="shared" si="15545"/>
        <v>7611</v>
      </c>
      <c r="CA2995" s="168">
        <f t="shared" ref="CA2995:CF2995" si="15546">SUM(CA2750,CA2800,CA2885,CA2986)</f>
        <v>42</v>
      </c>
      <c r="CB2995" s="168">
        <f t="shared" si="15546"/>
        <v>312</v>
      </c>
      <c r="CC2995" s="168">
        <f t="shared" si="15546"/>
        <v>354</v>
      </c>
      <c r="CD2995" s="168">
        <f t="shared" si="15546"/>
        <v>28</v>
      </c>
      <c r="CE2995" s="168">
        <f t="shared" si="15546"/>
        <v>14</v>
      </c>
      <c r="CF2995" s="168">
        <f t="shared" si="15546"/>
        <v>42</v>
      </c>
    </row>
    <row r="2996" spans="1:84">
      <c r="A2996" s="149"/>
      <c r="B2996" s="151" t="s">
        <v>510</v>
      </c>
      <c r="C2996" s="151"/>
      <c r="D2996" s="151"/>
      <c r="E2996" s="288"/>
      <c r="F2996" s="592">
        <f t="shared" ref="F2996:AK2996" si="15547">SUM(F2698:F2710,F2759:F2765,F2808:F2817,F2822:F2826,F2829:F2830,F2833:F2834,F2837:F2838,F2897:F2907,F2951:F2968)</f>
        <v>10998</v>
      </c>
      <c r="G2996" s="168">
        <f t="shared" si="15547"/>
        <v>1335</v>
      </c>
      <c r="H2996" s="168">
        <f t="shared" si="15547"/>
        <v>2915</v>
      </c>
      <c r="I2996" s="168">
        <f t="shared" si="15547"/>
        <v>4250</v>
      </c>
      <c r="J2996" s="168">
        <f t="shared" si="15547"/>
        <v>457</v>
      </c>
      <c r="K2996" s="168">
        <f t="shared" si="15547"/>
        <v>1024</v>
      </c>
      <c r="L2996" s="168">
        <f t="shared" si="15547"/>
        <v>1481</v>
      </c>
      <c r="M2996" s="168">
        <f t="shared" si="15547"/>
        <v>182</v>
      </c>
      <c r="N2996" s="168">
        <f t="shared" si="15547"/>
        <v>249</v>
      </c>
      <c r="O2996" s="168">
        <f t="shared" si="15547"/>
        <v>431</v>
      </c>
      <c r="P2996" s="168">
        <f t="shared" si="15547"/>
        <v>929</v>
      </c>
      <c r="Q2996" s="168">
        <f t="shared" si="15547"/>
        <v>2428</v>
      </c>
      <c r="R2996" s="168">
        <f t="shared" si="15547"/>
        <v>3357</v>
      </c>
      <c r="S2996" s="502">
        <f t="shared" si="15547"/>
        <v>111</v>
      </c>
      <c r="T2996" s="168">
        <f t="shared" si="15547"/>
        <v>282</v>
      </c>
      <c r="U2996" s="168">
        <f t="shared" si="15547"/>
        <v>647</v>
      </c>
      <c r="V2996" s="168">
        <f t="shared" si="15547"/>
        <v>929</v>
      </c>
      <c r="W2996" s="168">
        <f t="shared" si="15547"/>
        <v>1</v>
      </c>
      <c r="X2996" s="168">
        <f t="shared" si="15547"/>
        <v>10</v>
      </c>
      <c r="Y2996" s="168">
        <f t="shared" si="15547"/>
        <v>11</v>
      </c>
      <c r="Z2996" s="168">
        <f t="shared" si="15547"/>
        <v>0</v>
      </c>
      <c r="AA2996" s="168">
        <f t="shared" si="15547"/>
        <v>2</v>
      </c>
      <c r="AB2996" s="168">
        <f t="shared" si="15547"/>
        <v>2</v>
      </c>
      <c r="AC2996" s="168">
        <f t="shared" si="15547"/>
        <v>52</v>
      </c>
      <c r="AD2996" s="168">
        <f t="shared" si="15547"/>
        <v>161</v>
      </c>
      <c r="AE2996" s="168">
        <f t="shared" si="15547"/>
        <v>213</v>
      </c>
      <c r="AF2996" s="502">
        <f t="shared" si="15547"/>
        <v>111</v>
      </c>
      <c r="AG2996" s="168">
        <f t="shared" si="15547"/>
        <v>7</v>
      </c>
      <c r="AH2996" s="168">
        <f t="shared" si="15547"/>
        <v>7</v>
      </c>
      <c r="AI2996" s="168">
        <f t="shared" si="15547"/>
        <v>14</v>
      </c>
      <c r="AJ2996" s="168">
        <f t="shared" si="15547"/>
        <v>0</v>
      </c>
      <c r="AK2996" s="168">
        <f t="shared" si="15547"/>
        <v>0</v>
      </c>
      <c r="AL2996" s="168">
        <f t="shared" ref="AL2996:BE2996" si="15548">SUM(AL2698:AL2710,AL2759:AL2765,AL2808:AL2817,AL2822:AL2826,AL2829:AL2830,AL2833:AL2834,AL2837:AL2838,AL2897:AL2907,AL2951:AL2968)</f>
        <v>0</v>
      </c>
      <c r="AM2996" s="168">
        <f t="shared" si="15548"/>
        <v>0</v>
      </c>
      <c r="AN2996" s="168">
        <f t="shared" si="15548"/>
        <v>1</v>
      </c>
      <c r="AO2996" s="168">
        <f t="shared" si="15548"/>
        <v>1</v>
      </c>
      <c r="AP2996" s="168">
        <f t="shared" si="15548"/>
        <v>0</v>
      </c>
      <c r="AQ2996" s="168">
        <f t="shared" si="15548"/>
        <v>4</v>
      </c>
      <c r="AR2996" s="168">
        <f t="shared" si="15548"/>
        <v>4</v>
      </c>
      <c r="AS2996" s="502">
        <f t="shared" si="15548"/>
        <v>111</v>
      </c>
      <c r="AT2996" s="168">
        <f t="shared" si="15548"/>
        <v>0</v>
      </c>
      <c r="AU2996" s="168">
        <f t="shared" si="15548"/>
        <v>0</v>
      </c>
      <c r="AV2996" s="168">
        <f t="shared" si="15548"/>
        <v>0</v>
      </c>
      <c r="AW2996" s="569">
        <f t="shared" si="15548"/>
        <v>3245</v>
      </c>
      <c r="AX2996" s="569">
        <f t="shared" si="15548"/>
        <v>7448</v>
      </c>
      <c r="AY2996" s="569">
        <f t="shared" si="15548"/>
        <v>10693</v>
      </c>
      <c r="AZ2996" s="168">
        <f t="shared" si="15548"/>
        <v>73</v>
      </c>
      <c r="BA2996" s="168">
        <f t="shared" si="15548"/>
        <v>392</v>
      </c>
      <c r="BB2996" s="168">
        <f t="shared" si="15548"/>
        <v>465</v>
      </c>
      <c r="BC2996" s="168">
        <f t="shared" si="15548"/>
        <v>47</v>
      </c>
      <c r="BD2996" s="168">
        <f t="shared" si="15548"/>
        <v>15</v>
      </c>
      <c r="BE2996" s="168">
        <f t="shared" si="15548"/>
        <v>62</v>
      </c>
      <c r="BF2996" s="523"/>
      <c r="BG2996" s="608">
        <f t="shared" ref="BG2996:BY2996" si="15549">SUM(BG2698:BG2710,BG2759:BG2765,BG2808:BG2817,BG2822:BG2826,BG2829:BG2830,BG2833:BG2834,BG2837:BG2838,BG2897:BG2907,BG2951:BG2968)</f>
        <v>10881</v>
      </c>
      <c r="BH2996" s="168">
        <f t="shared" si="15549"/>
        <v>1369</v>
      </c>
      <c r="BI2996" s="626">
        <f t="shared" si="15549"/>
        <v>3494</v>
      </c>
      <c r="BJ2996" s="626">
        <f t="shared" si="15549"/>
        <v>4863</v>
      </c>
      <c r="BK2996" s="626">
        <f t="shared" si="15549"/>
        <v>377</v>
      </c>
      <c r="BL2996" s="626">
        <f t="shared" si="15549"/>
        <v>1019</v>
      </c>
      <c r="BM2996" s="626">
        <f t="shared" si="15549"/>
        <v>1396</v>
      </c>
      <c r="BN2996" s="626">
        <f t="shared" si="15549"/>
        <v>152</v>
      </c>
      <c r="BO2996" s="626">
        <f t="shared" si="15549"/>
        <v>243</v>
      </c>
      <c r="BP2996" s="626">
        <f t="shared" si="15549"/>
        <v>395</v>
      </c>
      <c r="BQ2996" s="626">
        <f t="shared" si="15549"/>
        <v>807</v>
      </c>
      <c r="BR2996" s="626">
        <f t="shared" si="15549"/>
        <v>2554</v>
      </c>
      <c r="BS2996" s="626">
        <f t="shared" si="15549"/>
        <v>3361</v>
      </c>
      <c r="BT2996" s="168">
        <f t="shared" si="15549"/>
        <v>0</v>
      </c>
      <c r="BU2996" s="626">
        <f t="shared" si="15549"/>
        <v>0</v>
      </c>
      <c r="BV2996" s="626">
        <f t="shared" si="15549"/>
        <v>0</v>
      </c>
      <c r="BW2996" s="168">
        <f t="shared" si="15549"/>
        <v>2705</v>
      </c>
      <c r="BX2996" s="168">
        <f t="shared" si="15549"/>
        <v>7310</v>
      </c>
      <c r="BY2996" s="168">
        <f t="shared" si="15549"/>
        <v>10015</v>
      </c>
      <c r="CA2996" s="168">
        <f t="shared" ref="CA2996:CF2996" si="15550">SUM(CA2698:CA2710,CA2759:CA2765,CA2808:CA2817,CA2822:CA2826,CA2829:CA2830,CA2833:CA2834,CA2837:CA2838,CA2897:CA2907,CA2951:CA2968)</f>
        <v>55</v>
      </c>
      <c r="CB2996" s="168">
        <f t="shared" si="15550"/>
        <v>389</v>
      </c>
      <c r="CC2996" s="168">
        <f t="shared" si="15550"/>
        <v>444</v>
      </c>
      <c r="CD2996" s="168">
        <f t="shared" si="15550"/>
        <v>35</v>
      </c>
      <c r="CE2996" s="168">
        <f t="shared" si="15550"/>
        <v>15</v>
      </c>
      <c r="CF2996" s="168">
        <f t="shared" si="15550"/>
        <v>50</v>
      </c>
    </row>
    <row r="2997" spans="1:84">
      <c r="A2997" s="149"/>
      <c r="B2997" s="149"/>
      <c r="C2997" s="151"/>
      <c r="D2997" s="151"/>
      <c r="E2997" s="288"/>
      <c r="F2997" s="591"/>
      <c r="G2997" s="159"/>
      <c r="H2997" s="159"/>
      <c r="I2997" s="159"/>
      <c r="J2997" s="159"/>
      <c r="K2997" s="159"/>
      <c r="L2997" s="159"/>
      <c r="M2997" s="159"/>
      <c r="N2997" s="159"/>
      <c r="O2997" s="159"/>
      <c r="P2997" s="159"/>
      <c r="Q2997" s="159"/>
      <c r="R2997" s="159"/>
      <c r="S2997" s="503"/>
      <c r="T2997" s="159"/>
      <c r="U2997" s="159"/>
      <c r="V2997" s="159"/>
      <c r="W2997" s="159"/>
      <c r="X2997" s="159"/>
      <c r="Y2997" s="159"/>
      <c r="Z2997" s="159"/>
      <c r="AA2997" s="159"/>
      <c r="AB2997" s="159"/>
      <c r="AC2997" s="159"/>
      <c r="AD2997" s="159"/>
      <c r="AE2997" s="159"/>
      <c r="AF2997" s="503"/>
      <c r="AG2997" s="159"/>
      <c r="AH2997" s="159"/>
      <c r="AI2997" s="159"/>
      <c r="AJ2997" s="159"/>
      <c r="AK2997" s="159"/>
      <c r="AL2997" s="159"/>
      <c r="AM2997" s="159"/>
      <c r="AN2997" s="159"/>
      <c r="AO2997" s="159"/>
      <c r="AP2997" s="159"/>
      <c r="AQ2997" s="159"/>
      <c r="AR2997" s="159"/>
      <c r="AS2997" s="503"/>
      <c r="AT2997" s="159"/>
      <c r="AU2997" s="159"/>
      <c r="AV2997" s="159"/>
      <c r="AW2997" s="570"/>
      <c r="AX2997" s="570"/>
      <c r="AY2997" s="570"/>
      <c r="AZ2997" s="159"/>
      <c r="BA2997" s="159"/>
      <c r="BB2997" s="159"/>
      <c r="BC2997" s="159"/>
      <c r="BD2997" s="159"/>
      <c r="BE2997" s="159"/>
      <c r="BF2997" s="474"/>
      <c r="BG2997" s="616"/>
      <c r="BH2997" s="159"/>
      <c r="BI2997" s="629"/>
      <c r="BJ2997" s="629"/>
      <c r="BK2997" s="629"/>
      <c r="BL2997" s="629"/>
      <c r="BM2997" s="629"/>
      <c r="BN2997" s="629"/>
      <c r="BO2997" s="629"/>
      <c r="BP2997" s="629"/>
      <c r="BQ2997" s="629"/>
      <c r="BR2997" s="629"/>
      <c r="BS2997" s="629"/>
      <c r="BT2997" s="159"/>
      <c r="BU2997" s="629"/>
      <c r="BV2997" s="629"/>
      <c r="BW2997" s="159"/>
      <c r="BX2997" s="159"/>
      <c r="BY2997" s="159"/>
      <c r="CA2997" s="159"/>
      <c r="CB2997" s="159"/>
      <c r="CC2997" s="159"/>
      <c r="CD2997" s="159"/>
      <c r="CE2997" s="159"/>
      <c r="CF2997" s="159"/>
    </row>
    <row r="2998" spans="1:84">
      <c r="A2998" s="149"/>
      <c r="B2998" s="149"/>
      <c r="C2998" s="151"/>
      <c r="D2998" s="151"/>
      <c r="E2998" s="288"/>
      <c r="F2998" s="591"/>
      <c r="G2998" s="159"/>
      <c r="H2998" s="159"/>
      <c r="I2998" s="159"/>
      <c r="J2998" s="159"/>
      <c r="K2998" s="159"/>
      <c r="L2998" s="159"/>
      <c r="M2998" s="159"/>
      <c r="N2998" s="159"/>
      <c r="O2998" s="159"/>
      <c r="P2998" s="159"/>
      <c r="Q2998" s="159"/>
      <c r="R2998" s="159"/>
      <c r="S2998" s="503"/>
      <c r="T2998" s="159"/>
      <c r="U2998" s="159"/>
      <c r="V2998" s="159"/>
      <c r="W2998" s="159"/>
      <c r="X2998" s="159"/>
      <c r="Y2998" s="159"/>
      <c r="Z2998" s="159"/>
      <c r="AA2998" s="159"/>
      <c r="AB2998" s="159"/>
      <c r="AC2998" s="159"/>
      <c r="AD2998" s="159"/>
      <c r="AE2998" s="159"/>
      <c r="AF2998" s="503"/>
      <c r="AG2998" s="159"/>
      <c r="AH2998" s="159"/>
      <c r="AI2998" s="159"/>
      <c r="AJ2998" s="159"/>
      <c r="AK2998" s="159"/>
      <c r="AL2998" s="159"/>
      <c r="AM2998" s="159"/>
      <c r="AN2998" s="159"/>
      <c r="AO2998" s="159"/>
      <c r="AP2998" s="159"/>
      <c r="AQ2998" s="159"/>
      <c r="AR2998" s="159"/>
      <c r="AS2998" s="503"/>
      <c r="AT2998" s="159"/>
      <c r="AU2998" s="159"/>
      <c r="AV2998" s="159"/>
      <c r="AW2998" s="570"/>
      <c r="AX2998" s="570"/>
      <c r="AY2998" s="570"/>
      <c r="AZ2998" s="159"/>
      <c r="BA2998" s="159"/>
      <c r="BB2998" s="159"/>
      <c r="BC2998" s="159"/>
      <c r="BD2998" s="159"/>
      <c r="BE2998" s="159"/>
      <c r="BF2998" s="474"/>
      <c r="BG2998" s="616"/>
      <c r="BH2998" s="159"/>
      <c r="BI2998" s="629"/>
      <c r="BJ2998" s="629"/>
      <c r="BK2998" s="629"/>
      <c r="BL2998" s="629"/>
      <c r="BM2998" s="629"/>
      <c r="BN2998" s="629"/>
      <c r="BO2998" s="629"/>
      <c r="BP2998" s="629"/>
      <c r="BQ2998" s="629"/>
      <c r="BR2998" s="629"/>
      <c r="BS2998" s="629"/>
      <c r="BT2998" s="159"/>
      <c r="BU2998" s="629"/>
      <c r="BV2998" s="629"/>
      <c r="BW2998" s="159"/>
      <c r="BX2998" s="159"/>
      <c r="BY2998" s="159"/>
      <c r="CA2998" s="159"/>
      <c r="CB2998" s="159"/>
      <c r="CC2998" s="159"/>
      <c r="CD2998" s="159"/>
      <c r="CE2998" s="159"/>
      <c r="CF2998" s="159"/>
    </row>
    <row r="2999" spans="1:84">
      <c r="A2999" s="149"/>
      <c r="B2999" s="151" t="s">
        <v>505</v>
      </c>
      <c r="C2999" s="151"/>
      <c r="D2999" s="151"/>
      <c r="E2999" s="288"/>
      <c r="F2999" s="591">
        <f t="shared" ref="F2999:AK2999" si="15551">SUM(F2698:F2700,F2763:F2765,F2815:F2817,F2901:F2903)</f>
        <v>1890</v>
      </c>
      <c r="G2999" s="159">
        <f t="shared" si="15551"/>
        <v>0</v>
      </c>
      <c r="H2999" s="159">
        <f t="shared" si="15551"/>
        <v>474</v>
      </c>
      <c r="I2999" s="159">
        <f t="shared" si="15551"/>
        <v>474</v>
      </c>
      <c r="J2999" s="159">
        <f t="shared" si="15551"/>
        <v>0</v>
      </c>
      <c r="K2999" s="159">
        <f t="shared" si="15551"/>
        <v>157</v>
      </c>
      <c r="L2999" s="159">
        <f t="shared" si="15551"/>
        <v>157</v>
      </c>
      <c r="M2999" s="159">
        <f t="shared" si="15551"/>
        <v>0</v>
      </c>
      <c r="N2999" s="159">
        <f t="shared" si="15551"/>
        <v>41</v>
      </c>
      <c r="O2999" s="159">
        <f t="shared" si="15551"/>
        <v>41</v>
      </c>
      <c r="P2999" s="159">
        <f t="shared" si="15551"/>
        <v>0</v>
      </c>
      <c r="Q2999" s="159">
        <f t="shared" si="15551"/>
        <v>421</v>
      </c>
      <c r="R2999" s="159">
        <f t="shared" si="15551"/>
        <v>421</v>
      </c>
      <c r="S2999" s="503">
        <f t="shared" si="15551"/>
        <v>75</v>
      </c>
      <c r="T2999" s="159">
        <f t="shared" si="15551"/>
        <v>0</v>
      </c>
      <c r="U2999" s="159">
        <f t="shared" si="15551"/>
        <v>111</v>
      </c>
      <c r="V2999" s="159">
        <f t="shared" si="15551"/>
        <v>111</v>
      </c>
      <c r="W2999" s="159">
        <f t="shared" si="15551"/>
        <v>0</v>
      </c>
      <c r="X2999" s="159">
        <f t="shared" si="15551"/>
        <v>1</v>
      </c>
      <c r="Y2999" s="159">
        <f t="shared" si="15551"/>
        <v>1</v>
      </c>
      <c r="Z2999" s="159">
        <f t="shared" si="15551"/>
        <v>0</v>
      </c>
      <c r="AA2999" s="159">
        <f t="shared" si="15551"/>
        <v>1</v>
      </c>
      <c r="AB2999" s="159">
        <f t="shared" si="15551"/>
        <v>1</v>
      </c>
      <c r="AC2999" s="159">
        <f t="shared" si="15551"/>
        <v>0</v>
      </c>
      <c r="AD2999" s="159">
        <f t="shared" si="15551"/>
        <v>35</v>
      </c>
      <c r="AE2999" s="159">
        <f t="shared" si="15551"/>
        <v>35</v>
      </c>
      <c r="AF2999" s="503">
        <f t="shared" si="15551"/>
        <v>75</v>
      </c>
      <c r="AG2999" s="159">
        <f t="shared" si="15551"/>
        <v>0</v>
      </c>
      <c r="AH2999" s="159">
        <f t="shared" si="15551"/>
        <v>3</v>
      </c>
      <c r="AI2999" s="159">
        <f t="shared" si="15551"/>
        <v>3</v>
      </c>
      <c r="AJ2999" s="159">
        <f t="shared" si="15551"/>
        <v>0</v>
      </c>
      <c r="AK2999" s="159">
        <f t="shared" si="15551"/>
        <v>0</v>
      </c>
      <c r="AL2999" s="159">
        <f t="shared" ref="AL2999:BE2999" si="15552">SUM(AL2698:AL2700,AL2763:AL2765,AL2815:AL2817,AL2901:AL2903)</f>
        <v>0</v>
      </c>
      <c r="AM2999" s="159">
        <f t="shared" si="15552"/>
        <v>0</v>
      </c>
      <c r="AN2999" s="159">
        <f t="shared" si="15552"/>
        <v>0</v>
      </c>
      <c r="AO2999" s="159">
        <f t="shared" si="15552"/>
        <v>0</v>
      </c>
      <c r="AP2999" s="159">
        <f t="shared" si="15552"/>
        <v>0</v>
      </c>
      <c r="AQ2999" s="159">
        <f t="shared" si="15552"/>
        <v>1</v>
      </c>
      <c r="AR2999" s="159">
        <f t="shared" si="15552"/>
        <v>1</v>
      </c>
      <c r="AS2999" s="503">
        <f t="shared" si="15552"/>
        <v>75</v>
      </c>
      <c r="AT2999" s="159">
        <f t="shared" si="15552"/>
        <v>0</v>
      </c>
      <c r="AU2999" s="159">
        <f t="shared" si="15552"/>
        <v>0</v>
      </c>
      <c r="AV2999" s="159">
        <f t="shared" si="15552"/>
        <v>0</v>
      </c>
      <c r="AW2999" s="570">
        <f t="shared" si="15552"/>
        <v>0</v>
      </c>
      <c r="AX2999" s="570">
        <f t="shared" si="15552"/>
        <v>1245</v>
      </c>
      <c r="AY2999" s="570">
        <f t="shared" si="15552"/>
        <v>1245</v>
      </c>
      <c r="AZ2999" s="159">
        <f t="shared" si="15552"/>
        <v>0</v>
      </c>
      <c r="BA2999" s="159">
        <f t="shared" si="15552"/>
        <v>55</v>
      </c>
      <c r="BB2999" s="159">
        <f t="shared" si="15552"/>
        <v>55</v>
      </c>
      <c r="BC2999" s="159">
        <f t="shared" si="15552"/>
        <v>0</v>
      </c>
      <c r="BD2999" s="159">
        <f t="shared" si="15552"/>
        <v>5</v>
      </c>
      <c r="BE2999" s="159">
        <f t="shared" si="15552"/>
        <v>5</v>
      </c>
      <c r="BF2999" s="474"/>
      <c r="BG2999" s="616">
        <f t="shared" ref="BG2999:BY2999" si="15553">SUM(BG2698:BG2700,BG2763:BG2765,BG2815:BG2817,BG2901:BG2903)</f>
        <v>2115</v>
      </c>
      <c r="BH2999" s="159">
        <f t="shared" si="15553"/>
        <v>0</v>
      </c>
      <c r="BI2999" s="629">
        <f t="shared" si="15553"/>
        <v>588</v>
      </c>
      <c r="BJ2999" s="629">
        <f t="shared" si="15553"/>
        <v>588</v>
      </c>
      <c r="BK2999" s="629">
        <f t="shared" si="15553"/>
        <v>0</v>
      </c>
      <c r="BL2999" s="629">
        <f t="shared" si="15553"/>
        <v>158</v>
      </c>
      <c r="BM2999" s="629">
        <f t="shared" si="15553"/>
        <v>158</v>
      </c>
      <c r="BN2999" s="629">
        <f t="shared" si="15553"/>
        <v>0</v>
      </c>
      <c r="BO2999" s="629">
        <f t="shared" si="15553"/>
        <v>42</v>
      </c>
      <c r="BP2999" s="629">
        <f t="shared" si="15553"/>
        <v>42</v>
      </c>
      <c r="BQ2999" s="629">
        <f t="shared" si="15553"/>
        <v>0</v>
      </c>
      <c r="BR2999" s="629">
        <f t="shared" si="15553"/>
        <v>457</v>
      </c>
      <c r="BS2999" s="629">
        <f t="shared" si="15553"/>
        <v>457</v>
      </c>
      <c r="BT2999" s="159">
        <f t="shared" si="15553"/>
        <v>0</v>
      </c>
      <c r="BU2999" s="629">
        <f t="shared" si="15553"/>
        <v>0</v>
      </c>
      <c r="BV2999" s="629">
        <f t="shared" si="15553"/>
        <v>0</v>
      </c>
      <c r="BW2999" s="159">
        <f t="shared" si="15553"/>
        <v>0</v>
      </c>
      <c r="BX2999" s="159">
        <f t="shared" si="15553"/>
        <v>1245</v>
      </c>
      <c r="BY2999" s="159">
        <f t="shared" si="15553"/>
        <v>1245</v>
      </c>
      <c r="CA2999" s="159">
        <f t="shared" ref="CA2999:CF2999" si="15554">SUM(CA2698:CA2700,CA2763:CA2765,CA2815:CA2817,CA2901:CA2903)</f>
        <v>0</v>
      </c>
      <c r="CB2999" s="159">
        <f t="shared" si="15554"/>
        <v>55</v>
      </c>
      <c r="CC2999" s="159">
        <f t="shared" si="15554"/>
        <v>55</v>
      </c>
      <c r="CD2999" s="159">
        <f t="shared" si="15554"/>
        <v>0</v>
      </c>
      <c r="CE2999" s="159">
        <f t="shared" si="15554"/>
        <v>5</v>
      </c>
      <c r="CF2999" s="159">
        <f t="shared" si="15554"/>
        <v>5</v>
      </c>
    </row>
    <row r="3000" spans="1:84">
      <c r="A3000" s="149"/>
      <c r="B3000" s="149"/>
      <c r="C3000" s="151"/>
      <c r="D3000" s="151"/>
      <c r="E3000" s="288"/>
      <c r="F3000" s="591"/>
      <c r="G3000" s="159"/>
      <c r="H3000" s="159"/>
      <c r="I3000" s="159"/>
      <c r="J3000" s="159"/>
      <c r="K3000" s="159"/>
      <c r="L3000" s="159"/>
      <c r="M3000" s="159"/>
      <c r="N3000" s="159"/>
      <c r="O3000" s="159"/>
      <c r="P3000" s="159"/>
      <c r="Q3000" s="159"/>
      <c r="R3000" s="159"/>
      <c r="S3000" s="503"/>
      <c r="T3000" s="159"/>
      <c r="U3000" s="159"/>
      <c r="V3000" s="159"/>
      <c r="W3000" s="159"/>
      <c r="X3000" s="159"/>
      <c r="Y3000" s="159"/>
      <c r="Z3000" s="159"/>
      <c r="AA3000" s="159"/>
      <c r="AB3000" s="159"/>
      <c r="AC3000" s="159"/>
      <c r="AD3000" s="159"/>
      <c r="AE3000" s="159"/>
      <c r="AF3000" s="503"/>
      <c r="AG3000" s="159"/>
      <c r="AH3000" s="159"/>
      <c r="AI3000" s="159"/>
      <c r="AJ3000" s="159"/>
      <c r="AK3000" s="159"/>
      <c r="AL3000" s="159"/>
      <c r="AM3000" s="159"/>
      <c r="AN3000" s="159"/>
      <c r="AO3000" s="159"/>
      <c r="AP3000" s="159"/>
      <c r="AQ3000" s="159"/>
      <c r="AR3000" s="159"/>
      <c r="AS3000" s="503"/>
      <c r="AT3000" s="159"/>
      <c r="AU3000" s="159"/>
      <c r="AV3000" s="159"/>
      <c r="AW3000" s="570"/>
      <c r="AX3000" s="570"/>
      <c r="AY3000" s="570"/>
      <c r="AZ3000" s="159"/>
      <c r="BA3000" s="159"/>
      <c r="BB3000" s="159"/>
      <c r="BC3000" s="159"/>
      <c r="BD3000" s="159"/>
      <c r="BE3000" s="159"/>
      <c r="BF3000" s="474"/>
      <c r="BG3000" s="616"/>
      <c r="BH3000" s="159"/>
      <c r="BI3000" s="629"/>
      <c r="BJ3000" s="629"/>
      <c r="BK3000" s="629"/>
      <c r="BL3000" s="629"/>
      <c r="BM3000" s="629"/>
      <c r="BN3000" s="629"/>
      <c r="BO3000" s="629"/>
      <c r="BP3000" s="629"/>
      <c r="BQ3000" s="629"/>
      <c r="BR3000" s="629"/>
      <c r="BS3000" s="629"/>
      <c r="BT3000" s="159"/>
      <c r="BU3000" s="629"/>
      <c r="BV3000" s="629"/>
      <c r="BW3000" s="159"/>
      <c r="BX3000" s="159"/>
      <c r="BY3000" s="159"/>
      <c r="CA3000" s="159"/>
      <c r="CB3000" s="159"/>
      <c r="CC3000" s="159"/>
      <c r="CD3000" s="159"/>
      <c r="CE3000" s="159"/>
      <c r="CF3000" s="159"/>
    </row>
    <row r="3001" spans="1:84">
      <c r="A3001" s="149"/>
      <c r="B3001" s="151" t="s">
        <v>506</v>
      </c>
      <c r="C3001" s="151"/>
      <c r="D3001" s="151"/>
      <c r="E3001" s="288"/>
      <c r="F3001" s="591">
        <f t="shared" ref="F3001:AK3001" si="15555">SUM(F2702:F2704,F2759:F2761,F2808:F2810,F2897:F2899)</f>
        <v>4260</v>
      </c>
      <c r="G3001" s="159">
        <f t="shared" si="15555"/>
        <v>840</v>
      </c>
      <c r="H3001" s="159">
        <f t="shared" si="15555"/>
        <v>1292</v>
      </c>
      <c r="I3001" s="159">
        <f t="shared" si="15555"/>
        <v>2132</v>
      </c>
      <c r="J3001" s="159">
        <f t="shared" si="15555"/>
        <v>255</v>
      </c>
      <c r="K3001" s="159">
        <f t="shared" si="15555"/>
        <v>469</v>
      </c>
      <c r="L3001" s="159">
        <f t="shared" si="15555"/>
        <v>724</v>
      </c>
      <c r="M3001" s="159">
        <f t="shared" si="15555"/>
        <v>123</v>
      </c>
      <c r="N3001" s="159">
        <f t="shared" si="15555"/>
        <v>94</v>
      </c>
      <c r="O3001" s="159">
        <f t="shared" si="15555"/>
        <v>217</v>
      </c>
      <c r="P3001" s="159">
        <f t="shared" si="15555"/>
        <v>572</v>
      </c>
      <c r="Q3001" s="159">
        <f t="shared" si="15555"/>
        <v>1184</v>
      </c>
      <c r="R3001" s="159">
        <f t="shared" si="15555"/>
        <v>1756</v>
      </c>
      <c r="S3001" s="503">
        <f t="shared" si="15555"/>
        <v>0</v>
      </c>
      <c r="T3001" s="159">
        <f t="shared" si="15555"/>
        <v>186</v>
      </c>
      <c r="U3001" s="159">
        <f t="shared" si="15555"/>
        <v>249</v>
      </c>
      <c r="V3001" s="159">
        <f t="shared" si="15555"/>
        <v>435</v>
      </c>
      <c r="W3001" s="159">
        <f t="shared" si="15555"/>
        <v>1</v>
      </c>
      <c r="X3001" s="159">
        <f t="shared" si="15555"/>
        <v>5</v>
      </c>
      <c r="Y3001" s="159">
        <f t="shared" si="15555"/>
        <v>6</v>
      </c>
      <c r="Z3001" s="159">
        <f t="shared" si="15555"/>
        <v>0</v>
      </c>
      <c r="AA3001" s="159">
        <f t="shared" si="15555"/>
        <v>0</v>
      </c>
      <c r="AB3001" s="159">
        <f t="shared" si="15555"/>
        <v>0</v>
      </c>
      <c r="AC3001" s="159">
        <f t="shared" si="15555"/>
        <v>22</v>
      </c>
      <c r="AD3001" s="159">
        <f t="shared" si="15555"/>
        <v>75</v>
      </c>
      <c r="AE3001" s="159">
        <f t="shared" si="15555"/>
        <v>97</v>
      </c>
      <c r="AF3001" s="503">
        <f t="shared" si="15555"/>
        <v>0</v>
      </c>
      <c r="AG3001" s="159">
        <f t="shared" si="15555"/>
        <v>3</v>
      </c>
      <c r="AH3001" s="159">
        <f t="shared" si="15555"/>
        <v>2</v>
      </c>
      <c r="AI3001" s="159">
        <f t="shared" si="15555"/>
        <v>5</v>
      </c>
      <c r="AJ3001" s="159">
        <f t="shared" si="15555"/>
        <v>0</v>
      </c>
      <c r="AK3001" s="159">
        <f t="shared" si="15555"/>
        <v>0</v>
      </c>
      <c r="AL3001" s="159">
        <f t="shared" ref="AL3001:BE3001" si="15556">SUM(AL2702:AL2704,AL2759:AL2761,AL2808:AL2810,AL2897:AL2899)</f>
        <v>0</v>
      </c>
      <c r="AM3001" s="159">
        <f t="shared" si="15556"/>
        <v>0</v>
      </c>
      <c r="AN3001" s="159">
        <f t="shared" si="15556"/>
        <v>1</v>
      </c>
      <c r="AO3001" s="159">
        <f t="shared" si="15556"/>
        <v>1</v>
      </c>
      <c r="AP3001" s="159">
        <f t="shared" si="15556"/>
        <v>0</v>
      </c>
      <c r="AQ3001" s="159">
        <f t="shared" si="15556"/>
        <v>2</v>
      </c>
      <c r="AR3001" s="159">
        <f t="shared" si="15556"/>
        <v>2</v>
      </c>
      <c r="AS3001" s="503">
        <f t="shared" si="15556"/>
        <v>0</v>
      </c>
      <c r="AT3001" s="159">
        <f t="shared" si="15556"/>
        <v>0</v>
      </c>
      <c r="AU3001" s="159">
        <f t="shared" si="15556"/>
        <v>0</v>
      </c>
      <c r="AV3001" s="159">
        <f t="shared" si="15556"/>
        <v>0</v>
      </c>
      <c r="AW3001" s="570">
        <f t="shared" si="15556"/>
        <v>2002</v>
      </c>
      <c r="AX3001" s="570">
        <f t="shared" si="15556"/>
        <v>3373</v>
      </c>
      <c r="AY3001" s="570">
        <f t="shared" si="15556"/>
        <v>5375</v>
      </c>
      <c r="AZ3001" s="159">
        <f t="shared" si="15556"/>
        <v>42</v>
      </c>
      <c r="BA3001" s="159">
        <f t="shared" si="15556"/>
        <v>200</v>
      </c>
      <c r="BB3001" s="159">
        <f t="shared" si="15556"/>
        <v>242</v>
      </c>
      <c r="BC3001" s="159">
        <f t="shared" si="15556"/>
        <v>28</v>
      </c>
      <c r="BD3001" s="159">
        <f t="shared" si="15556"/>
        <v>3</v>
      </c>
      <c r="BE3001" s="159">
        <f t="shared" si="15556"/>
        <v>31</v>
      </c>
      <c r="BF3001" s="474"/>
      <c r="BG3001" s="616">
        <f t="shared" ref="BG3001:BY3001" si="15557">SUM(BG2702:BG2704,BG2759:BG2761,BG2808:BG2810,BG2897:BG2899)</f>
        <v>4260</v>
      </c>
      <c r="BH3001" s="159">
        <f t="shared" si="15557"/>
        <v>1029</v>
      </c>
      <c r="BI3001" s="629">
        <f t="shared" si="15557"/>
        <v>1543</v>
      </c>
      <c r="BJ3001" s="629">
        <f t="shared" si="15557"/>
        <v>2572</v>
      </c>
      <c r="BK3001" s="629">
        <f t="shared" si="15557"/>
        <v>256</v>
      </c>
      <c r="BL3001" s="629">
        <f t="shared" si="15557"/>
        <v>474</v>
      </c>
      <c r="BM3001" s="629">
        <f t="shared" si="15557"/>
        <v>730</v>
      </c>
      <c r="BN3001" s="629">
        <f t="shared" si="15557"/>
        <v>123</v>
      </c>
      <c r="BO3001" s="629">
        <f t="shared" si="15557"/>
        <v>95</v>
      </c>
      <c r="BP3001" s="629">
        <f t="shared" si="15557"/>
        <v>218</v>
      </c>
      <c r="BQ3001" s="629">
        <f t="shared" si="15557"/>
        <v>594</v>
      </c>
      <c r="BR3001" s="629">
        <f t="shared" si="15557"/>
        <v>1261</v>
      </c>
      <c r="BS3001" s="629">
        <f t="shared" si="15557"/>
        <v>1855</v>
      </c>
      <c r="BT3001" s="159">
        <f t="shared" si="15557"/>
        <v>0</v>
      </c>
      <c r="BU3001" s="629">
        <f t="shared" si="15557"/>
        <v>0</v>
      </c>
      <c r="BV3001" s="629">
        <f t="shared" si="15557"/>
        <v>0</v>
      </c>
      <c r="BW3001" s="159">
        <f t="shared" si="15557"/>
        <v>2002</v>
      </c>
      <c r="BX3001" s="159">
        <f t="shared" si="15557"/>
        <v>3373</v>
      </c>
      <c r="BY3001" s="159">
        <f t="shared" si="15557"/>
        <v>5375</v>
      </c>
      <c r="CA3001" s="159">
        <f t="shared" ref="CA3001:CF3001" si="15558">SUM(CA2702:CA2704,CA2759:CA2761,CA2808:CA2810,CA2897:CA2899)</f>
        <v>42</v>
      </c>
      <c r="CB3001" s="159">
        <f t="shared" si="15558"/>
        <v>200</v>
      </c>
      <c r="CC3001" s="159">
        <f t="shared" si="15558"/>
        <v>242</v>
      </c>
      <c r="CD3001" s="159">
        <f t="shared" si="15558"/>
        <v>28</v>
      </c>
      <c r="CE3001" s="159">
        <f t="shared" si="15558"/>
        <v>3</v>
      </c>
      <c r="CF3001" s="159">
        <f t="shared" si="15558"/>
        <v>31</v>
      </c>
    </row>
    <row r="3002" spans="1:84">
      <c r="A3002" s="149"/>
      <c r="B3002" s="149"/>
      <c r="C3002" s="151"/>
      <c r="D3002" s="151"/>
      <c r="E3002" s="288"/>
      <c r="F3002" s="591"/>
      <c r="G3002" s="159"/>
      <c r="H3002" s="159"/>
      <c r="I3002" s="159"/>
      <c r="J3002" s="159"/>
      <c r="K3002" s="159"/>
      <c r="L3002" s="159"/>
      <c r="M3002" s="159"/>
      <c r="N3002" s="159"/>
      <c r="O3002" s="159"/>
      <c r="P3002" s="159"/>
      <c r="Q3002" s="159"/>
      <c r="R3002" s="159"/>
      <c r="S3002" s="503"/>
      <c r="T3002" s="159"/>
      <c r="U3002" s="159"/>
      <c r="V3002" s="159"/>
      <c r="W3002" s="159"/>
      <c r="X3002" s="159"/>
      <c r="Y3002" s="159"/>
      <c r="Z3002" s="159"/>
      <c r="AA3002" s="159"/>
      <c r="AB3002" s="159"/>
      <c r="AC3002" s="159"/>
      <c r="AD3002" s="159"/>
      <c r="AE3002" s="159"/>
      <c r="AF3002" s="503"/>
      <c r="AG3002" s="159"/>
      <c r="AH3002" s="159"/>
      <c r="AI3002" s="159"/>
      <c r="AJ3002" s="159"/>
      <c r="AK3002" s="159"/>
      <c r="AL3002" s="159"/>
      <c r="AM3002" s="159"/>
      <c r="AN3002" s="159"/>
      <c r="AO3002" s="159"/>
      <c r="AP3002" s="159"/>
      <c r="AQ3002" s="159"/>
      <c r="AR3002" s="159"/>
      <c r="AS3002" s="503"/>
      <c r="AT3002" s="159"/>
      <c r="AU3002" s="159"/>
      <c r="AV3002" s="159"/>
      <c r="AW3002" s="570"/>
      <c r="AX3002" s="570"/>
      <c r="AY3002" s="570"/>
      <c r="AZ3002" s="159"/>
      <c r="BA3002" s="159"/>
      <c r="BB3002" s="159"/>
      <c r="BC3002" s="159"/>
      <c r="BD3002" s="159"/>
      <c r="BE3002" s="159"/>
      <c r="BF3002" s="474"/>
      <c r="BG3002" s="616"/>
      <c r="BH3002" s="159"/>
      <c r="BI3002" s="629"/>
      <c r="BJ3002" s="629"/>
      <c r="BK3002" s="629"/>
      <c r="BL3002" s="629"/>
      <c r="BM3002" s="629"/>
      <c r="BN3002" s="629"/>
      <c r="BO3002" s="629"/>
      <c r="BP3002" s="629"/>
      <c r="BQ3002" s="629"/>
      <c r="BR3002" s="629"/>
      <c r="BS3002" s="629"/>
      <c r="BT3002" s="159"/>
      <c r="BU3002" s="629"/>
      <c r="BV3002" s="629"/>
      <c r="BW3002" s="159"/>
      <c r="BX3002" s="159"/>
      <c r="BY3002" s="159"/>
      <c r="CA3002" s="159"/>
      <c r="CB3002" s="159"/>
      <c r="CC3002" s="159"/>
      <c r="CD3002" s="159"/>
      <c r="CE3002" s="159"/>
      <c r="CF3002" s="159"/>
    </row>
    <row r="3003" spans="1:84">
      <c r="A3003" s="149"/>
      <c r="B3003" s="151" t="s">
        <v>507</v>
      </c>
      <c r="C3003" s="151"/>
      <c r="D3003" s="151"/>
      <c r="E3003" s="288"/>
      <c r="F3003" s="591">
        <f t="shared" ref="F3003:AK3003" si="15559">SUM(F2708:F2710,F2824:F2826,F2905:F2907)</f>
        <v>994</v>
      </c>
      <c r="G3003" s="159">
        <f t="shared" si="15559"/>
        <v>0</v>
      </c>
      <c r="H3003" s="159">
        <f t="shared" si="15559"/>
        <v>201</v>
      </c>
      <c r="I3003" s="159">
        <f t="shared" si="15559"/>
        <v>201</v>
      </c>
      <c r="J3003" s="159">
        <f t="shared" si="15559"/>
        <v>0</v>
      </c>
      <c r="K3003" s="159">
        <f t="shared" si="15559"/>
        <v>61</v>
      </c>
      <c r="L3003" s="159">
        <f t="shared" si="15559"/>
        <v>61</v>
      </c>
      <c r="M3003" s="159">
        <f t="shared" si="15559"/>
        <v>0</v>
      </c>
      <c r="N3003" s="159">
        <f t="shared" si="15559"/>
        <v>32</v>
      </c>
      <c r="O3003" s="159">
        <f t="shared" si="15559"/>
        <v>32</v>
      </c>
      <c r="P3003" s="159">
        <f t="shared" si="15559"/>
        <v>0</v>
      </c>
      <c r="Q3003" s="159">
        <f t="shared" si="15559"/>
        <v>90</v>
      </c>
      <c r="R3003" s="159">
        <f t="shared" si="15559"/>
        <v>90</v>
      </c>
      <c r="S3003" s="503">
        <f t="shared" si="15559"/>
        <v>36</v>
      </c>
      <c r="T3003" s="159">
        <f t="shared" si="15559"/>
        <v>0</v>
      </c>
      <c r="U3003" s="159">
        <f t="shared" si="15559"/>
        <v>64</v>
      </c>
      <c r="V3003" s="159">
        <f t="shared" si="15559"/>
        <v>64</v>
      </c>
      <c r="W3003" s="159">
        <f t="shared" si="15559"/>
        <v>0</v>
      </c>
      <c r="X3003" s="159">
        <f t="shared" si="15559"/>
        <v>0</v>
      </c>
      <c r="Y3003" s="159">
        <f t="shared" si="15559"/>
        <v>0</v>
      </c>
      <c r="Z3003" s="159">
        <f t="shared" si="15559"/>
        <v>0</v>
      </c>
      <c r="AA3003" s="159">
        <f t="shared" si="15559"/>
        <v>0</v>
      </c>
      <c r="AB3003" s="159">
        <f t="shared" si="15559"/>
        <v>0</v>
      </c>
      <c r="AC3003" s="159">
        <f t="shared" si="15559"/>
        <v>0</v>
      </c>
      <c r="AD3003" s="159">
        <f t="shared" si="15559"/>
        <v>6</v>
      </c>
      <c r="AE3003" s="159">
        <f t="shared" si="15559"/>
        <v>6</v>
      </c>
      <c r="AF3003" s="503">
        <f t="shared" si="15559"/>
        <v>36</v>
      </c>
      <c r="AG3003" s="159">
        <f t="shared" si="15559"/>
        <v>0</v>
      </c>
      <c r="AH3003" s="159">
        <f t="shared" si="15559"/>
        <v>1</v>
      </c>
      <c r="AI3003" s="159">
        <f t="shared" si="15559"/>
        <v>1</v>
      </c>
      <c r="AJ3003" s="159">
        <f t="shared" si="15559"/>
        <v>0</v>
      </c>
      <c r="AK3003" s="159">
        <f t="shared" si="15559"/>
        <v>0</v>
      </c>
      <c r="AL3003" s="159">
        <f t="shared" ref="AL3003:BE3003" si="15560">SUM(AL2708:AL2710,AL2824:AL2826,AL2905:AL2907)</f>
        <v>0</v>
      </c>
      <c r="AM3003" s="159">
        <f t="shared" si="15560"/>
        <v>0</v>
      </c>
      <c r="AN3003" s="159">
        <f t="shared" si="15560"/>
        <v>0</v>
      </c>
      <c r="AO3003" s="159">
        <f t="shared" si="15560"/>
        <v>0</v>
      </c>
      <c r="AP3003" s="159">
        <f t="shared" si="15560"/>
        <v>0</v>
      </c>
      <c r="AQ3003" s="159">
        <f t="shared" si="15560"/>
        <v>0</v>
      </c>
      <c r="AR3003" s="159">
        <f t="shared" si="15560"/>
        <v>0</v>
      </c>
      <c r="AS3003" s="503">
        <f t="shared" si="15560"/>
        <v>36</v>
      </c>
      <c r="AT3003" s="159">
        <f t="shared" si="15560"/>
        <v>0</v>
      </c>
      <c r="AU3003" s="159">
        <f t="shared" si="15560"/>
        <v>0</v>
      </c>
      <c r="AV3003" s="159">
        <f t="shared" si="15560"/>
        <v>0</v>
      </c>
      <c r="AW3003" s="570">
        <f t="shared" si="15560"/>
        <v>0</v>
      </c>
      <c r="AX3003" s="570">
        <f t="shared" si="15560"/>
        <v>455</v>
      </c>
      <c r="AY3003" s="570">
        <f t="shared" si="15560"/>
        <v>455</v>
      </c>
      <c r="AZ3003" s="159">
        <f t="shared" si="15560"/>
        <v>0</v>
      </c>
      <c r="BA3003" s="159">
        <f t="shared" si="15560"/>
        <v>23</v>
      </c>
      <c r="BB3003" s="159">
        <f t="shared" si="15560"/>
        <v>23</v>
      </c>
      <c r="BC3003" s="159">
        <f t="shared" si="15560"/>
        <v>0</v>
      </c>
      <c r="BD3003" s="159">
        <f t="shared" si="15560"/>
        <v>6</v>
      </c>
      <c r="BE3003" s="159">
        <f t="shared" si="15560"/>
        <v>6</v>
      </c>
      <c r="BF3003" s="474"/>
      <c r="BG3003" s="616">
        <f t="shared" ref="BG3003:BY3003" si="15561">SUM(BG2708:BG2710,BG2824:BG2826,BG2905:BG2907)</f>
        <v>1102</v>
      </c>
      <c r="BH3003" s="159">
        <f t="shared" si="15561"/>
        <v>0</v>
      </c>
      <c r="BI3003" s="629">
        <f t="shared" si="15561"/>
        <v>266</v>
      </c>
      <c r="BJ3003" s="629">
        <f t="shared" si="15561"/>
        <v>266</v>
      </c>
      <c r="BK3003" s="629">
        <f t="shared" si="15561"/>
        <v>0</v>
      </c>
      <c r="BL3003" s="629">
        <f t="shared" si="15561"/>
        <v>61</v>
      </c>
      <c r="BM3003" s="629">
        <f t="shared" si="15561"/>
        <v>61</v>
      </c>
      <c r="BN3003" s="629">
        <f t="shared" si="15561"/>
        <v>0</v>
      </c>
      <c r="BO3003" s="629">
        <f t="shared" si="15561"/>
        <v>32</v>
      </c>
      <c r="BP3003" s="629">
        <f t="shared" si="15561"/>
        <v>32</v>
      </c>
      <c r="BQ3003" s="629">
        <f t="shared" si="15561"/>
        <v>0</v>
      </c>
      <c r="BR3003" s="629">
        <f t="shared" si="15561"/>
        <v>96</v>
      </c>
      <c r="BS3003" s="629">
        <f t="shared" si="15561"/>
        <v>96</v>
      </c>
      <c r="BT3003" s="159">
        <f t="shared" si="15561"/>
        <v>0</v>
      </c>
      <c r="BU3003" s="629">
        <f t="shared" si="15561"/>
        <v>0</v>
      </c>
      <c r="BV3003" s="629">
        <f t="shared" si="15561"/>
        <v>0</v>
      </c>
      <c r="BW3003" s="159">
        <f t="shared" si="15561"/>
        <v>0</v>
      </c>
      <c r="BX3003" s="159">
        <f t="shared" si="15561"/>
        <v>455</v>
      </c>
      <c r="BY3003" s="159">
        <f t="shared" si="15561"/>
        <v>455</v>
      </c>
      <c r="CA3003" s="159">
        <f t="shared" ref="CA3003:CF3003" si="15562">SUM(CA2708:CA2710,CA2824:CA2826,CA2905:CA2907)</f>
        <v>0</v>
      </c>
      <c r="CB3003" s="159">
        <f t="shared" si="15562"/>
        <v>23</v>
      </c>
      <c r="CC3003" s="159">
        <f t="shared" si="15562"/>
        <v>23</v>
      </c>
      <c r="CD3003" s="159">
        <f t="shared" si="15562"/>
        <v>0</v>
      </c>
      <c r="CE3003" s="159">
        <f t="shared" si="15562"/>
        <v>6</v>
      </c>
      <c r="CF3003" s="159">
        <f t="shared" si="15562"/>
        <v>6</v>
      </c>
    </row>
    <row r="3004" spans="1:84">
      <c r="A3004" s="149"/>
      <c r="B3004" s="149"/>
      <c r="C3004" s="151"/>
      <c r="D3004" s="151"/>
      <c r="E3004" s="288"/>
      <c r="F3004" s="591"/>
      <c r="G3004" s="159"/>
      <c r="H3004" s="159"/>
      <c r="I3004" s="159"/>
      <c r="J3004" s="159"/>
      <c r="K3004" s="159"/>
      <c r="L3004" s="159"/>
      <c r="M3004" s="159"/>
      <c r="N3004" s="159"/>
      <c r="O3004" s="159"/>
      <c r="P3004" s="159"/>
      <c r="Q3004" s="159"/>
      <c r="R3004" s="159"/>
      <c r="S3004" s="503"/>
      <c r="T3004" s="159"/>
      <c r="U3004" s="159"/>
      <c r="V3004" s="159"/>
      <c r="W3004" s="159"/>
      <c r="X3004" s="159"/>
      <c r="Y3004" s="159"/>
      <c r="Z3004" s="159"/>
      <c r="AA3004" s="159"/>
      <c r="AB3004" s="159"/>
      <c r="AC3004" s="159"/>
      <c r="AD3004" s="159"/>
      <c r="AE3004" s="159"/>
      <c r="AF3004" s="503"/>
      <c r="AG3004" s="159"/>
      <c r="AH3004" s="159"/>
      <c r="AI3004" s="159"/>
      <c r="AJ3004" s="159"/>
      <c r="AK3004" s="159"/>
      <c r="AL3004" s="159"/>
      <c r="AM3004" s="159"/>
      <c r="AN3004" s="159"/>
      <c r="AO3004" s="159"/>
      <c r="AP3004" s="159"/>
      <c r="AQ3004" s="159"/>
      <c r="AR3004" s="159"/>
      <c r="AS3004" s="503"/>
      <c r="AT3004" s="159"/>
      <c r="AU3004" s="159"/>
      <c r="AV3004" s="159"/>
      <c r="AW3004" s="570"/>
      <c r="AX3004" s="570"/>
      <c r="AY3004" s="570"/>
      <c r="AZ3004" s="159"/>
      <c r="BA3004" s="159"/>
      <c r="BB3004" s="159"/>
      <c r="BC3004" s="159"/>
      <c r="BD3004" s="159"/>
      <c r="BE3004" s="159"/>
      <c r="BF3004" s="474"/>
      <c r="BG3004" s="616"/>
      <c r="BH3004" s="159"/>
      <c r="BI3004" s="629"/>
      <c r="BJ3004" s="629"/>
      <c r="BK3004" s="629"/>
      <c r="BL3004" s="629"/>
      <c r="BM3004" s="629"/>
      <c r="BN3004" s="629"/>
      <c r="BO3004" s="629"/>
      <c r="BP3004" s="629"/>
      <c r="BQ3004" s="629"/>
      <c r="BR3004" s="629"/>
      <c r="BS3004" s="629"/>
      <c r="BT3004" s="159"/>
      <c r="BU3004" s="629"/>
      <c r="BV3004" s="629"/>
      <c r="BW3004" s="159"/>
      <c r="BX3004" s="159"/>
      <c r="BY3004" s="159"/>
      <c r="CA3004" s="159"/>
      <c r="CB3004" s="159"/>
      <c r="CC3004" s="159"/>
      <c r="CD3004" s="159"/>
      <c r="CE3004" s="159"/>
      <c r="CF3004" s="159"/>
    </row>
    <row r="3005" spans="1:84">
      <c r="A3005" s="149"/>
      <c r="B3005" s="151" t="s">
        <v>508</v>
      </c>
      <c r="C3005" s="151"/>
      <c r="D3005" s="151"/>
      <c r="E3005" s="288"/>
      <c r="F3005" s="591">
        <f t="shared" ref="F3005:AK3005" si="15563">SUM(F2705,F2822)</f>
        <v>138</v>
      </c>
      <c r="G3005" s="159">
        <f t="shared" si="15563"/>
        <v>0</v>
      </c>
      <c r="H3005" s="159">
        <f t="shared" si="15563"/>
        <v>65</v>
      </c>
      <c r="I3005" s="159">
        <f t="shared" si="15563"/>
        <v>65</v>
      </c>
      <c r="J3005" s="159">
        <f t="shared" si="15563"/>
        <v>0</v>
      </c>
      <c r="K3005" s="159">
        <f t="shared" si="15563"/>
        <v>19</v>
      </c>
      <c r="L3005" s="159">
        <f t="shared" si="15563"/>
        <v>19</v>
      </c>
      <c r="M3005" s="159">
        <f t="shared" si="15563"/>
        <v>0</v>
      </c>
      <c r="N3005" s="159">
        <f t="shared" si="15563"/>
        <v>10</v>
      </c>
      <c r="O3005" s="159">
        <f t="shared" si="15563"/>
        <v>10</v>
      </c>
      <c r="P3005" s="159">
        <f t="shared" si="15563"/>
        <v>0</v>
      </c>
      <c r="Q3005" s="159">
        <f t="shared" si="15563"/>
        <v>40</v>
      </c>
      <c r="R3005" s="159">
        <f t="shared" si="15563"/>
        <v>40</v>
      </c>
      <c r="S3005" s="503">
        <f t="shared" si="15563"/>
        <v>0</v>
      </c>
      <c r="T3005" s="159">
        <f t="shared" si="15563"/>
        <v>0</v>
      </c>
      <c r="U3005" s="159">
        <f t="shared" si="15563"/>
        <v>7</v>
      </c>
      <c r="V3005" s="159">
        <f t="shared" si="15563"/>
        <v>7</v>
      </c>
      <c r="W3005" s="159">
        <f t="shared" si="15563"/>
        <v>0</v>
      </c>
      <c r="X3005" s="159">
        <f t="shared" si="15563"/>
        <v>0</v>
      </c>
      <c r="Y3005" s="159">
        <f t="shared" si="15563"/>
        <v>0</v>
      </c>
      <c r="Z3005" s="159">
        <f t="shared" si="15563"/>
        <v>0</v>
      </c>
      <c r="AA3005" s="159">
        <f t="shared" si="15563"/>
        <v>1</v>
      </c>
      <c r="AB3005" s="159">
        <f t="shared" si="15563"/>
        <v>1</v>
      </c>
      <c r="AC3005" s="159">
        <f t="shared" si="15563"/>
        <v>0</v>
      </c>
      <c r="AD3005" s="159">
        <f t="shared" si="15563"/>
        <v>1</v>
      </c>
      <c r="AE3005" s="159">
        <f t="shared" si="15563"/>
        <v>1</v>
      </c>
      <c r="AF3005" s="503">
        <f t="shared" si="15563"/>
        <v>0</v>
      </c>
      <c r="AG3005" s="159">
        <f t="shared" si="15563"/>
        <v>1</v>
      </c>
      <c r="AH3005" s="159">
        <f t="shared" si="15563"/>
        <v>0</v>
      </c>
      <c r="AI3005" s="159">
        <f t="shared" si="15563"/>
        <v>1</v>
      </c>
      <c r="AJ3005" s="159">
        <f t="shared" si="15563"/>
        <v>0</v>
      </c>
      <c r="AK3005" s="159">
        <f t="shared" si="15563"/>
        <v>0</v>
      </c>
      <c r="AL3005" s="159">
        <f t="shared" ref="AL3005:BE3005" si="15564">SUM(AL2705,AL2822)</f>
        <v>0</v>
      </c>
      <c r="AM3005" s="159">
        <f t="shared" si="15564"/>
        <v>0</v>
      </c>
      <c r="AN3005" s="159">
        <f t="shared" si="15564"/>
        <v>0</v>
      </c>
      <c r="AO3005" s="159">
        <f t="shared" si="15564"/>
        <v>0</v>
      </c>
      <c r="AP3005" s="159">
        <f t="shared" si="15564"/>
        <v>0</v>
      </c>
      <c r="AQ3005" s="159">
        <f t="shared" si="15564"/>
        <v>0</v>
      </c>
      <c r="AR3005" s="159">
        <f t="shared" si="15564"/>
        <v>0</v>
      </c>
      <c r="AS3005" s="503">
        <f t="shared" si="15564"/>
        <v>0</v>
      </c>
      <c r="AT3005" s="159">
        <f t="shared" si="15564"/>
        <v>0</v>
      </c>
      <c r="AU3005" s="159">
        <f t="shared" si="15564"/>
        <v>0</v>
      </c>
      <c r="AV3005" s="159">
        <f t="shared" si="15564"/>
        <v>0</v>
      </c>
      <c r="AW3005" s="570">
        <f t="shared" si="15564"/>
        <v>1</v>
      </c>
      <c r="AX3005" s="570">
        <f t="shared" si="15564"/>
        <v>143</v>
      </c>
      <c r="AY3005" s="570">
        <f t="shared" si="15564"/>
        <v>144</v>
      </c>
      <c r="AZ3005" s="159">
        <f t="shared" si="15564"/>
        <v>0</v>
      </c>
      <c r="BA3005" s="159">
        <f t="shared" si="15564"/>
        <v>13</v>
      </c>
      <c r="BB3005" s="159">
        <f t="shared" si="15564"/>
        <v>13</v>
      </c>
      <c r="BC3005" s="159">
        <f t="shared" si="15564"/>
        <v>0</v>
      </c>
      <c r="BD3005" s="159">
        <f t="shared" si="15564"/>
        <v>0</v>
      </c>
      <c r="BE3005" s="159">
        <f t="shared" si="15564"/>
        <v>0</v>
      </c>
      <c r="BF3005" s="474"/>
      <c r="BG3005" s="616">
        <f t="shared" ref="BG3005:BY3005" si="15565">SUM(BG2705,BG2822)</f>
        <v>138</v>
      </c>
      <c r="BH3005" s="159">
        <f t="shared" si="15565"/>
        <v>1</v>
      </c>
      <c r="BI3005" s="629">
        <f t="shared" si="15565"/>
        <v>72</v>
      </c>
      <c r="BJ3005" s="629">
        <f t="shared" si="15565"/>
        <v>73</v>
      </c>
      <c r="BK3005" s="629">
        <f t="shared" si="15565"/>
        <v>0</v>
      </c>
      <c r="BL3005" s="629">
        <f t="shared" si="15565"/>
        <v>19</v>
      </c>
      <c r="BM3005" s="629">
        <f t="shared" si="15565"/>
        <v>19</v>
      </c>
      <c r="BN3005" s="629">
        <f t="shared" si="15565"/>
        <v>0</v>
      </c>
      <c r="BO3005" s="629">
        <f t="shared" si="15565"/>
        <v>11</v>
      </c>
      <c r="BP3005" s="629">
        <f t="shared" si="15565"/>
        <v>11</v>
      </c>
      <c r="BQ3005" s="629">
        <f t="shared" si="15565"/>
        <v>0</v>
      </c>
      <c r="BR3005" s="629">
        <f t="shared" si="15565"/>
        <v>41</v>
      </c>
      <c r="BS3005" s="629">
        <f t="shared" si="15565"/>
        <v>41</v>
      </c>
      <c r="BT3005" s="159">
        <f t="shared" si="15565"/>
        <v>0</v>
      </c>
      <c r="BU3005" s="629">
        <f t="shared" si="15565"/>
        <v>0</v>
      </c>
      <c r="BV3005" s="629">
        <f t="shared" si="15565"/>
        <v>0</v>
      </c>
      <c r="BW3005" s="159">
        <f t="shared" si="15565"/>
        <v>1</v>
      </c>
      <c r="BX3005" s="159">
        <f t="shared" si="15565"/>
        <v>143</v>
      </c>
      <c r="BY3005" s="159">
        <f t="shared" si="15565"/>
        <v>144</v>
      </c>
      <c r="CA3005" s="159">
        <f t="shared" ref="CA3005:CF3005" si="15566">SUM(CA2705,CA2822)</f>
        <v>0</v>
      </c>
      <c r="CB3005" s="159">
        <f t="shared" si="15566"/>
        <v>13</v>
      </c>
      <c r="CC3005" s="159">
        <f t="shared" si="15566"/>
        <v>13</v>
      </c>
      <c r="CD3005" s="159">
        <f t="shared" si="15566"/>
        <v>0</v>
      </c>
      <c r="CE3005" s="159">
        <f t="shared" si="15566"/>
        <v>0</v>
      </c>
      <c r="CF3005" s="159">
        <f t="shared" si="15566"/>
        <v>0</v>
      </c>
    </row>
    <row r="3006" spans="1:84">
      <c r="A3006" s="149"/>
      <c r="B3006" s="149"/>
      <c r="C3006" s="151"/>
      <c r="D3006" s="151"/>
      <c r="E3006" s="288"/>
      <c r="F3006" s="591"/>
      <c r="G3006" s="159"/>
      <c r="H3006" s="159"/>
      <c r="I3006" s="159"/>
      <c r="J3006" s="159"/>
      <c r="K3006" s="159"/>
      <c r="L3006" s="159"/>
      <c r="M3006" s="159"/>
      <c r="N3006" s="159"/>
      <c r="O3006" s="159"/>
      <c r="P3006" s="159"/>
      <c r="Q3006" s="159"/>
      <c r="R3006" s="159"/>
      <c r="S3006" s="503"/>
      <c r="T3006" s="159"/>
      <c r="U3006" s="159"/>
      <c r="V3006" s="159"/>
      <c r="W3006" s="159"/>
      <c r="X3006" s="159"/>
      <c r="Y3006" s="159"/>
      <c r="Z3006" s="159"/>
      <c r="AA3006" s="159"/>
      <c r="AB3006" s="159"/>
      <c r="AC3006" s="159"/>
      <c r="AD3006" s="159"/>
      <c r="AE3006" s="159"/>
      <c r="AF3006" s="503"/>
      <c r="AG3006" s="159"/>
      <c r="AH3006" s="159"/>
      <c r="AI3006" s="159"/>
      <c r="AJ3006" s="159"/>
      <c r="AK3006" s="159"/>
      <c r="AL3006" s="159"/>
      <c r="AM3006" s="159"/>
      <c r="AN3006" s="159"/>
      <c r="AO3006" s="159"/>
      <c r="AP3006" s="159"/>
      <c r="AQ3006" s="159"/>
      <c r="AR3006" s="159"/>
      <c r="AS3006" s="503"/>
      <c r="AT3006" s="159"/>
      <c r="AU3006" s="159"/>
      <c r="AV3006" s="159"/>
      <c r="AW3006" s="570"/>
      <c r="AX3006" s="570"/>
      <c r="AY3006" s="570"/>
      <c r="AZ3006" s="159"/>
      <c r="BA3006" s="159"/>
      <c r="BB3006" s="159"/>
      <c r="BC3006" s="159"/>
      <c r="BD3006" s="159"/>
      <c r="BE3006" s="159"/>
      <c r="BF3006" s="474"/>
      <c r="BG3006" s="616"/>
      <c r="BH3006" s="159"/>
      <c r="BI3006" s="629"/>
      <c r="BJ3006" s="629"/>
      <c r="BK3006" s="629"/>
      <c r="BL3006" s="629"/>
      <c r="BM3006" s="629"/>
      <c r="BN3006" s="629"/>
      <c r="BO3006" s="629"/>
      <c r="BP3006" s="629"/>
      <c r="BQ3006" s="629"/>
      <c r="BR3006" s="629"/>
      <c r="BS3006" s="629"/>
      <c r="BT3006" s="159"/>
      <c r="BU3006" s="629"/>
      <c r="BV3006" s="629"/>
      <c r="BW3006" s="159"/>
      <c r="BX3006" s="159"/>
      <c r="BY3006" s="159"/>
      <c r="CA3006" s="159"/>
      <c r="CB3006" s="159"/>
      <c r="CC3006" s="159"/>
      <c r="CD3006" s="159"/>
      <c r="CE3006" s="159"/>
      <c r="CF3006" s="159"/>
    </row>
    <row r="3007" spans="1:84">
      <c r="A3007" s="149"/>
      <c r="B3007" s="151" t="s">
        <v>606</v>
      </c>
      <c r="C3007" s="151"/>
      <c r="D3007" s="151"/>
      <c r="E3007" s="288"/>
      <c r="F3007" s="591">
        <f>SUM(F2999:F3006)</f>
        <v>7282</v>
      </c>
      <c r="G3007" s="159">
        <f t="shared" ref="G3007:R3007" si="15567">SUM(G2999:G3006)</f>
        <v>840</v>
      </c>
      <c r="H3007" s="159">
        <f t="shared" si="15567"/>
        <v>2032</v>
      </c>
      <c r="I3007" s="159">
        <f t="shared" si="15567"/>
        <v>2872</v>
      </c>
      <c r="J3007" s="159">
        <f t="shared" si="15567"/>
        <v>255</v>
      </c>
      <c r="K3007" s="159">
        <f t="shared" si="15567"/>
        <v>706</v>
      </c>
      <c r="L3007" s="159">
        <f t="shared" si="15567"/>
        <v>961</v>
      </c>
      <c r="M3007" s="159">
        <f t="shared" si="15567"/>
        <v>123</v>
      </c>
      <c r="N3007" s="159">
        <f t="shared" si="15567"/>
        <v>177</v>
      </c>
      <c r="O3007" s="159">
        <f t="shared" si="15567"/>
        <v>300</v>
      </c>
      <c r="P3007" s="159">
        <f t="shared" si="15567"/>
        <v>572</v>
      </c>
      <c r="Q3007" s="159">
        <f t="shared" si="15567"/>
        <v>1735</v>
      </c>
      <c r="R3007" s="159">
        <f t="shared" si="15567"/>
        <v>2307</v>
      </c>
      <c r="S3007" s="503">
        <f t="shared" ref="S3007:BE3007" si="15568">SUM(S2999:S3006)</f>
        <v>111</v>
      </c>
      <c r="T3007" s="159">
        <f t="shared" si="15568"/>
        <v>186</v>
      </c>
      <c r="U3007" s="159">
        <f t="shared" si="15568"/>
        <v>431</v>
      </c>
      <c r="V3007" s="159">
        <f t="shared" si="15568"/>
        <v>617</v>
      </c>
      <c r="W3007" s="159">
        <f t="shared" si="15568"/>
        <v>1</v>
      </c>
      <c r="X3007" s="159">
        <f t="shared" si="15568"/>
        <v>6</v>
      </c>
      <c r="Y3007" s="159">
        <f t="shared" si="15568"/>
        <v>7</v>
      </c>
      <c r="Z3007" s="159">
        <f t="shared" si="15568"/>
        <v>0</v>
      </c>
      <c r="AA3007" s="159">
        <f t="shared" si="15568"/>
        <v>2</v>
      </c>
      <c r="AB3007" s="159">
        <f t="shared" si="15568"/>
        <v>2</v>
      </c>
      <c r="AC3007" s="159">
        <f t="shared" si="15568"/>
        <v>22</v>
      </c>
      <c r="AD3007" s="159">
        <f t="shared" si="15568"/>
        <v>117</v>
      </c>
      <c r="AE3007" s="159">
        <f t="shared" si="15568"/>
        <v>139</v>
      </c>
      <c r="AF3007" s="503">
        <f t="shared" si="15568"/>
        <v>111</v>
      </c>
      <c r="AG3007" s="159">
        <f t="shared" si="15568"/>
        <v>4</v>
      </c>
      <c r="AH3007" s="159">
        <f t="shared" si="15568"/>
        <v>6</v>
      </c>
      <c r="AI3007" s="159">
        <f t="shared" si="15568"/>
        <v>10</v>
      </c>
      <c r="AJ3007" s="159">
        <f t="shared" si="15568"/>
        <v>0</v>
      </c>
      <c r="AK3007" s="159">
        <f t="shared" si="15568"/>
        <v>0</v>
      </c>
      <c r="AL3007" s="159">
        <f t="shared" si="15568"/>
        <v>0</v>
      </c>
      <c r="AM3007" s="159">
        <f t="shared" si="15568"/>
        <v>0</v>
      </c>
      <c r="AN3007" s="159">
        <f t="shared" si="15568"/>
        <v>1</v>
      </c>
      <c r="AO3007" s="159">
        <f t="shared" si="15568"/>
        <v>1</v>
      </c>
      <c r="AP3007" s="159">
        <f t="shared" si="15568"/>
        <v>0</v>
      </c>
      <c r="AQ3007" s="159">
        <f t="shared" si="15568"/>
        <v>3</v>
      </c>
      <c r="AR3007" s="159">
        <f t="shared" si="15568"/>
        <v>3</v>
      </c>
      <c r="AS3007" s="503">
        <f t="shared" si="15568"/>
        <v>111</v>
      </c>
      <c r="AT3007" s="159">
        <f t="shared" si="15568"/>
        <v>0</v>
      </c>
      <c r="AU3007" s="159">
        <f t="shared" si="15568"/>
        <v>0</v>
      </c>
      <c r="AV3007" s="159">
        <f t="shared" si="15568"/>
        <v>0</v>
      </c>
      <c r="AW3007" s="570">
        <f t="shared" si="15568"/>
        <v>2003</v>
      </c>
      <c r="AX3007" s="570">
        <f t="shared" si="15568"/>
        <v>5216</v>
      </c>
      <c r="AY3007" s="570">
        <f t="shared" si="15568"/>
        <v>7219</v>
      </c>
      <c r="AZ3007" s="159">
        <f t="shared" si="15568"/>
        <v>42</v>
      </c>
      <c r="BA3007" s="159">
        <f t="shared" si="15568"/>
        <v>291</v>
      </c>
      <c r="BB3007" s="159">
        <f t="shared" si="15568"/>
        <v>333</v>
      </c>
      <c r="BC3007" s="159">
        <f t="shared" si="15568"/>
        <v>28</v>
      </c>
      <c r="BD3007" s="159">
        <f t="shared" si="15568"/>
        <v>14</v>
      </c>
      <c r="BE3007" s="159">
        <f t="shared" si="15568"/>
        <v>42</v>
      </c>
      <c r="BF3007" s="474"/>
      <c r="BG3007" s="616">
        <f t="shared" ref="BG3007:BY3007" si="15569">SUM(BG2999:BG3006)</f>
        <v>7615</v>
      </c>
      <c r="BH3007" s="159">
        <f t="shared" si="15569"/>
        <v>1030</v>
      </c>
      <c r="BI3007" s="629">
        <f t="shared" si="15569"/>
        <v>2469</v>
      </c>
      <c r="BJ3007" s="629">
        <f t="shared" si="15569"/>
        <v>3499</v>
      </c>
      <c r="BK3007" s="629">
        <f t="shared" si="15569"/>
        <v>256</v>
      </c>
      <c r="BL3007" s="629">
        <f t="shared" si="15569"/>
        <v>712</v>
      </c>
      <c r="BM3007" s="629">
        <f t="shared" si="15569"/>
        <v>968</v>
      </c>
      <c r="BN3007" s="629">
        <f t="shared" si="15569"/>
        <v>123</v>
      </c>
      <c r="BO3007" s="629">
        <f t="shared" si="15569"/>
        <v>180</v>
      </c>
      <c r="BP3007" s="629">
        <f t="shared" si="15569"/>
        <v>303</v>
      </c>
      <c r="BQ3007" s="629">
        <f t="shared" si="15569"/>
        <v>594</v>
      </c>
      <c r="BR3007" s="629">
        <f t="shared" si="15569"/>
        <v>1855</v>
      </c>
      <c r="BS3007" s="629">
        <f t="shared" si="15569"/>
        <v>2449</v>
      </c>
      <c r="BT3007" s="159">
        <f t="shared" si="15569"/>
        <v>0</v>
      </c>
      <c r="BU3007" s="629">
        <f t="shared" si="15569"/>
        <v>0</v>
      </c>
      <c r="BV3007" s="629">
        <f t="shared" si="15569"/>
        <v>0</v>
      </c>
      <c r="BW3007" s="159">
        <f t="shared" si="15569"/>
        <v>2003</v>
      </c>
      <c r="BX3007" s="159">
        <f t="shared" si="15569"/>
        <v>5216</v>
      </c>
      <c r="BY3007" s="159">
        <f t="shared" si="15569"/>
        <v>7219</v>
      </c>
      <c r="CA3007" s="159">
        <f t="shared" ref="CA3007:CF3007" si="15570">SUM(CA2999:CA3006)</f>
        <v>42</v>
      </c>
      <c r="CB3007" s="159">
        <f t="shared" si="15570"/>
        <v>291</v>
      </c>
      <c r="CC3007" s="159">
        <f t="shared" si="15570"/>
        <v>333</v>
      </c>
      <c r="CD3007" s="159">
        <f t="shared" si="15570"/>
        <v>28</v>
      </c>
      <c r="CE3007" s="159">
        <f t="shared" si="15570"/>
        <v>14</v>
      </c>
      <c r="CF3007" s="159">
        <f t="shared" si="15570"/>
        <v>42</v>
      </c>
    </row>
    <row r="3008" spans="1:84">
      <c r="A3008" s="149"/>
      <c r="B3008" s="149"/>
      <c r="C3008" s="151"/>
      <c r="D3008" s="151"/>
      <c r="E3008" s="288"/>
      <c r="F3008" s="591"/>
      <c r="G3008" s="159"/>
      <c r="H3008" s="159"/>
      <c r="I3008" s="159"/>
      <c r="J3008" s="159"/>
      <c r="K3008" s="159"/>
      <c r="L3008" s="159"/>
      <c r="M3008" s="159"/>
      <c r="N3008" s="159"/>
      <c r="O3008" s="159"/>
      <c r="P3008" s="159"/>
      <c r="Q3008" s="159"/>
      <c r="R3008" s="159"/>
      <c r="S3008" s="503"/>
      <c r="T3008" s="159"/>
      <c r="U3008" s="159"/>
      <c r="V3008" s="159"/>
      <c r="W3008" s="159"/>
      <c r="X3008" s="159"/>
      <c r="Y3008" s="159"/>
      <c r="Z3008" s="159"/>
      <c r="AA3008" s="159"/>
      <c r="AB3008" s="159"/>
      <c r="AC3008" s="159"/>
      <c r="AD3008" s="159"/>
      <c r="AE3008" s="159"/>
      <c r="AF3008" s="503"/>
      <c r="AG3008" s="159"/>
      <c r="AH3008" s="159"/>
      <c r="AI3008" s="159"/>
      <c r="AJ3008" s="159"/>
      <c r="AK3008" s="159"/>
      <c r="AL3008" s="159"/>
      <c r="AM3008" s="159"/>
      <c r="AN3008" s="159"/>
      <c r="AO3008" s="159"/>
      <c r="AP3008" s="159"/>
      <c r="AQ3008" s="159"/>
      <c r="AR3008" s="159"/>
      <c r="AS3008" s="503"/>
      <c r="AT3008" s="159"/>
      <c r="AU3008" s="159"/>
      <c r="AV3008" s="159"/>
      <c r="AW3008" s="570"/>
      <c r="AX3008" s="570"/>
      <c r="AY3008" s="570"/>
      <c r="AZ3008" s="159"/>
      <c r="BA3008" s="159"/>
      <c r="BB3008" s="159"/>
      <c r="BC3008" s="159"/>
      <c r="BD3008" s="159"/>
      <c r="BE3008" s="159"/>
      <c r="BF3008" s="474"/>
      <c r="BG3008" s="616"/>
      <c r="BH3008" s="159"/>
      <c r="BI3008" s="629"/>
      <c r="BJ3008" s="629"/>
      <c r="BK3008" s="629"/>
      <c r="BL3008" s="629"/>
      <c r="BM3008" s="629"/>
      <c r="BN3008" s="629"/>
      <c r="BO3008" s="629"/>
      <c r="BP3008" s="629"/>
      <c r="BQ3008" s="629"/>
      <c r="BR3008" s="629"/>
      <c r="BS3008" s="629"/>
      <c r="BT3008" s="159"/>
      <c r="BU3008" s="629"/>
      <c r="BV3008" s="629"/>
      <c r="BW3008" s="159"/>
      <c r="BX3008" s="159"/>
      <c r="BY3008" s="159"/>
      <c r="CA3008" s="159"/>
      <c r="CB3008" s="159"/>
      <c r="CC3008" s="159"/>
      <c r="CD3008" s="159"/>
      <c r="CE3008" s="159"/>
      <c r="CF3008" s="159"/>
    </row>
    <row r="3009" spans="1:85">
      <c r="A3009" s="149"/>
      <c r="B3009" s="149"/>
      <c r="C3009" s="151"/>
      <c r="D3009" s="151"/>
      <c r="E3009" s="288"/>
      <c r="F3009" s="591"/>
      <c r="G3009" s="159"/>
      <c r="H3009" s="159"/>
      <c r="I3009" s="159"/>
      <c r="J3009" s="159"/>
      <c r="K3009" s="159"/>
      <c r="L3009" s="159"/>
      <c r="M3009" s="159"/>
      <c r="N3009" s="159"/>
      <c r="O3009" s="159"/>
      <c r="P3009" s="159"/>
      <c r="Q3009" s="159"/>
      <c r="R3009" s="159"/>
      <c r="S3009" s="503"/>
      <c r="T3009" s="159"/>
      <c r="U3009" s="159"/>
      <c r="V3009" s="159"/>
      <c r="W3009" s="159"/>
      <c r="X3009" s="159"/>
      <c r="Y3009" s="159"/>
      <c r="Z3009" s="159"/>
      <c r="AA3009" s="159"/>
      <c r="AB3009" s="159"/>
      <c r="AC3009" s="159"/>
      <c r="AD3009" s="159"/>
      <c r="AE3009" s="159"/>
      <c r="AF3009" s="503"/>
      <c r="AG3009" s="159"/>
      <c r="AH3009" s="159"/>
      <c r="AI3009" s="159"/>
      <c r="AJ3009" s="159"/>
      <c r="AK3009" s="159"/>
      <c r="AL3009" s="159"/>
      <c r="AM3009" s="159"/>
      <c r="AN3009" s="159"/>
      <c r="AO3009" s="159"/>
      <c r="AP3009" s="159"/>
      <c r="AQ3009" s="159"/>
      <c r="AR3009" s="159"/>
      <c r="AS3009" s="503"/>
      <c r="AT3009" s="159"/>
      <c r="AU3009" s="159"/>
      <c r="AV3009" s="159"/>
      <c r="AW3009" s="570"/>
      <c r="AX3009" s="570"/>
      <c r="AY3009" s="570"/>
      <c r="AZ3009" s="159"/>
      <c r="BA3009" s="159"/>
      <c r="BB3009" s="159"/>
      <c r="BC3009" s="159"/>
      <c r="BD3009" s="159"/>
      <c r="BE3009" s="159"/>
      <c r="BF3009" s="474"/>
      <c r="BG3009" s="616"/>
      <c r="BH3009" s="159"/>
      <c r="BI3009" s="629"/>
      <c r="BJ3009" s="629"/>
      <c r="BK3009" s="629"/>
      <c r="BL3009" s="629"/>
      <c r="BM3009" s="629"/>
      <c r="BN3009" s="629"/>
      <c r="BO3009" s="629"/>
      <c r="BP3009" s="629"/>
      <c r="BQ3009" s="629"/>
      <c r="BR3009" s="629"/>
      <c r="BS3009" s="629"/>
      <c r="BT3009" s="159"/>
      <c r="BU3009" s="629"/>
      <c r="BV3009" s="629"/>
      <c r="BW3009" s="159"/>
      <c r="BX3009" s="159"/>
      <c r="BY3009" s="159"/>
      <c r="CA3009" s="159"/>
      <c r="CB3009" s="159"/>
      <c r="CC3009" s="159"/>
      <c r="CD3009" s="159"/>
      <c r="CE3009" s="159"/>
      <c r="CF3009" s="159"/>
    </row>
    <row r="3010" spans="1:85">
      <c r="A3010" s="149"/>
      <c r="B3010" s="149"/>
      <c r="C3010" s="151"/>
      <c r="D3010" s="151"/>
      <c r="E3010" s="288"/>
      <c r="F3010" s="591"/>
      <c r="G3010" s="159"/>
      <c r="H3010" s="159"/>
      <c r="I3010" s="159"/>
      <c r="J3010" s="159"/>
      <c r="K3010" s="159"/>
      <c r="L3010" s="159"/>
      <c r="M3010" s="159"/>
      <c r="N3010" s="159"/>
      <c r="O3010" s="159"/>
      <c r="P3010" s="159"/>
      <c r="Q3010" s="159"/>
      <c r="R3010" s="159"/>
      <c r="S3010" s="503"/>
      <c r="T3010" s="159"/>
      <c r="U3010" s="159"/>
      <c r="V3010" s="159"/>
      <c r="W3010" s="159"/>
      <c r="X3010" s="159"/>
      <c r="Y3010" s="159"/>
      <c r="Z3010" s="159"/>
      <c r="AA3010" s="159"/>
      <c r="AB3010" s="159"/>
      <c r="AC3010" s="159"/>
      <c r="AD3010" s="159"/>
      <c r="AE3010" s="159"/>
      <c r="AF3010" s="503"/>
      <c r="AG3010" s="159"/>
      <c r="AH3010" s="159"/>
      <c r="AI3010" s="159"/>
      <c r="AJ3010" s="159"/>
      <c r="AK3010" s="159"/>
      <c r="AL3010" s="159"/>
      <c r="AM3010" s="159"/>
      <c r="AN3010" s="159"/>
      <c r="AO3010" s="159"/>
      <c r="AP3010" s="159"/>
      <c r="AQ3010" s="159"/>
      <c r="AR3010" s="159"/>
      <c r="AS3010" s="503"/>
      <c r="AT3010" s="159"/>
      <c r="AU3010" s="159"/>
      <c r="AV3010" s="159"/>
      <c r="AW3010" s="570"/>
      <c r="AX3010" s="570"/>
      <c r="AY3010" s="570"/>
      <c r="AZ3010" s="159"/>
      <c r="BA3010" s="159"/>
      <c r="BB3010" s="159"/>
      <c r="BC3010" s="159"/>
      <c r="BD3010" s="159"/>
      <c r="BE3010" s="159"/>
      <c r="BF3010" s="474"/>
      <c r="BG3010" s="616"/>
      <c r="BH3010" s="159"/>
      <c r="BI3010" s="629"/>
      <c r="BJ3010" s="629"/>
      <c r="BK3010" s="629"/>
      <c r="BL3010" s="629"/>
      <c r="BM3010" s="629"/>
      <c r="BN3010" s="629"/>
      <c r="BO3010" s="629"/>
      <c r="BP3010" s="629"/>
      <c r="BQ3010" s="629"/>
      <c r="BR3010" s="629"/>
      <c r="BS3010" s="629"/>
      <c r="BT3010" s="159"/>
      <c r="BU3010" s="629"/>
      <c r="BV3010" s="629"/>
      <c r="BW3010" s="159"/>
      <c r="BX3010" s="159"/>
      <c r="BY3010" s="159"/>
      <c r="CA3010" s="159"/>
      <c r="CB3010" s="159"/>
      <c r="CC3010" s="159"/>
      <c r="CD3010" s="159"/>
      <c r="CE3010" s="159"/>
      <c r="CF3010" s="159"/>
    </row>
    <row r="3011" spans="1:85">
      <c r="A3011" s="149"/>
      <c r="B3011" s="149" t="s">
        <v>516</v>
      </c>
      <c r="C3011" s="151"/>
      <c r="D3011" s="151"/>
      <c r="E3011" s="288" t="s">
        <v>77</v>
      </c>
      <c r="F3011" s="592">
        <f t="shared" ref="F3011:AK3011" si="15571">SUM(F2698,F2702,F2705,F2708,F2759,F2763,F2808,F2815,F2822,F2824,F2897,F2901,F2905)</f>
        <v>2526</v>
      </c>
      <c r="G3011" s="159">
        <f t="shared" si="15571"/>
        <v>314</v>
      </c>
      <c r="H3011" s="159">
        <f t="shared" si="15571"/>
        <v>759</v>
      </c>
      <c r="I3011" s="159">
        <f t="shared" si="15571"/>
        <v>1073</v>
      </c>
      <c r="J3011" s="159">
        <f t="shared" si="15571"/>
        <v>100</v>
      </c>
      <c r="K3011" s="159">
        <f t="shared" si="15571"/>
        <v>294</v>
      </c>
      <c r="L3011" s="159">
        <f t="shared" si="15571"/>
        <v>394</v>
      </c>
      <c r="M3011" s="159">
        <f t="shared" si="15571"/>
        <v>49</v>
      </c>
      <c r="N3011" s="159">
        <f t="shared" si="15571"/>
        <v>85</v>
      </c>
      <c r="O3011" s="159">
        <f t="shared" si="15571"/>
        <v>134</v>
      </c>
      <c r="P3011" s="159">
        <f t="shared" si="15571"/>
        <v>178</v>
      </c>
      <c r="Q3011" s="159">
        <f t="shared" si="15571"/>
        <v>685</v>
      </c>
      <c r="R3011" s="159">
        <f t="shared" si="15571"/>
        <v>863</v>
      </c>
      <c r="S3011" s="503">
        <f t="shared" si="15571"/>
        <v>37</v>
      </c>
      <c r="T3011" s="159">
        <f t="shared" si="15571"/>
        <v>89</v>
      </c>
      <c r="U3011" s="159">
        <f t="shared" si="15571"/>
        <v>188</v>
      </c>
      <c r="V3011" s="159">
        <f t="shared" si="15571"/>
        <v>277</v>
      </c>
      <c r="W3011" s="159">
        <f t="shared" si="15571"/>
        <v>0</v>
      </c>
      <c r="X3011" s="159">
        <f t="shared" si="15571"/>
        <v>2</v>
      </c>
      <c r="Y3011" s="159">
        <f t="shared" si="15571"/>
        <v>2</v>
      </c>
      <c r="Z3011" s="159">
        <f t="shared" si="15571"/>
        <v>0</v>
      </c>
      <c r="AA3011" s="159">
        <f t="shared" si="15571"/>
        <v>2</v>
      </c>
      <c r="AB3011" s="159">
        <f t="shared" si="15571"/>
        <v>2</v>
      </c>
      <c r="AC3011" s="159">
        <f t="shared" si="15571"/>
        <v>6</v>
      </c>
      <c r="AD3011" s="159">
        <f t="shared" si="15571"/>
        <v>57</v>
      </c>
      <c r="AE3011" s="159">
        <f t="shared" si="15571"/>
        <v>63</v>
      </c>
      <c r="AF3011" s="503">
        <f t="shared" si="15571"/>
        <v>37</v>
      </c>
      <c r="AG3011" s="159">
        <f t="shared" si="15571"/>
        <v>2</v>
      </c>
      <c r="AH3011" s="159">
        <f t="shared" si="15571"/>
        <v>4</v>
      </c>
      <c r="AI3011" s="159">
        <f t="shared" si="15571"/>
        <v>6</v>
      </c>
      <c r="AJ3011" s="159">
        <f t="shared" si="15571"/>
        <v>0</v>
      </c>
      <c r="AK3011" s="159">
        <f t="shared" si="15571"/>
        <v>0</v>
      </c>
      <c r="AL3011" s="159">
        <f t="shared" ref="AL3011:BE3011" si="15572">SUM(AL2698,AL2702,AL2705,AL2708,AL2759,AL2763,AL2808,AL2815,AL2822,AL2824,AL2897,AL2901,AL2905)</f>
        <v>0</v>
      </c>
      <c r="AM3011" s="159">
        <f t="shared" si="15572"/>
        <v>0</v>
      </c>
      <c r="AN3011" s="159">
        <f t="shared" si="15572"/>
        <v>0</v>
      </c>
      <c r="AO3011" s="159">
        <f t="shared" si="15572"/>
        <v>0</v>
      </c>
      <c r="AP3011" s="159">
        <f t="shared" si="15572"/>
        <v>0</v>
      </c>
      <c r="AQ3011" s="159">
        <f t="shared" si="15572"/>
        <v>0</v>
      </c>
      <c r="AR3011" s="159">
        <f t="shared" si="15572"/>
        <v>0</v>
      </c>
      <c r="AS3011" s="503">
        <f t="shared" si="15572"/>
        <v>37</v>
      </c>
      <c r="AT3011" s="159">
        <f t="shared" si="15572"/>
        <v>0</v>
      </c>
      <c r="AU3011" s="159">
        <f t="shared" si="15572"/>
        <v>0</v>
      </c>
      <c r="AV3011" s="159">
        <f t="shared" si="15572"/>
        <v>0</v>
      </c>
      <c r="AW3011" s="570">
        <f t="shared" si="15572"/>
        <v>738</v>
      </c>
      <c r="AX3011" s="570">
        <f t="shared" si="15572"/>
        <v>2076</v>
      </c>
      <c r="AY3011" s="570">
        <f t="shared" si="15572"/>
        <v>2814</v>
      </c>
      <c r="AZ3011" s="159">
        <f t="shared" si="15572"/>
        <v>12</v>
      </c>
      <c r="BA3011" s="159">
        <f t="shared" si="15572"/>
        <v>113</v>
      </c>
      <c r="BB3011" s="159">
        <f t="shared" si="15572"/>
        <v>125</v>
      </c>
      <c r="BC3011" s="159">
        <f t="shared" si="15572"/>
        <v>13</v>
      </c>
      <c r="BD3011" s="159">
        <f t="shared" si="15572"/>
        <v>10</v>
      </c>
      <c r="BE3011" s="159">
        <f t="shared" si="15572"/>
        <v>23</v>
      </c>
      <c r="BF3011" s="474"/>
      <c r="BG3011" s="616">
        <f t="shared" ref="BG3011:BY3011" si="15573">SUM(BG2698,BG2702,BG2705,BG2708,BG2759,BG2763,BG2808,BG2815,BG2822,BG2824,BG2897,BG2901,BG2905)</f>
        <v>2637</v>
      </c>
      <c r="BH3011" s="159">
        <f t="shared" si="15573"/>
        <v>405</v>
      </c>
      <c r="BI3011" s="629">
        <f t="shared" si="15573"/>
        <v>951</v>
      </c>
      <c r="BJ3011" s="629">
        <f t="shared" si="15573"/>
        <v>1356</v>
      </c>
      <c r="BK3011" s="629">
        <f t="shared" si="15573"/>
        <v>100</v>
      </c>
      <c r="BL3011" s="629">
        <f t="shared" si="15573"/>
        <v>296</v>
      </c>
      <c r="BM3011" s="629">
        <f t="shared" si="15573"/>
        <v>396</v>
      </c>
      <c r="BN3011" s="629">
        <f t="shared" si="15573"/>
        <v>49</v>
      </c>
      <c r="BO3011" s="629">
        <f t="shared" si="15573"/>
        <v>87</v>
      </c>
      <c r="BP3011" s="629">
        <f t="shared" si="15573"/>
        <v>136</v>
      </c>
      <c r="BQ3011" s="629">
        <f t="shared" si="15573"/>
        <v>184</v>
      </c>
      <c r="BR3011" s="629">
        <f t="shared" si="15573"/>
        <v>742</v>
      </c>
      <c r="BS3011" s="629">
        <f t="shared" si="15573"/>
        <v>926</v>
      </c>
      <c r="BT3011" s="159">
        <f t="shared" si="15573"/>
        <v>0</v>
      </c>
      <c r="BU3011" s="629">
        <f t="shared" si="15573"/>
        <v>0</v>
      </c>
      <c r="BV3011" s="629">
        <f t="shared" si="15573"/>
        <v>0</v>
      </c>
      <c r="BW3011" s="159">
        <f t="shared" si="15573"/>
        <v>738</v>
      </c>
      <c r="BX3011" s="159">
        <f t="shared" si="15573"/>
        <v>2076</v>
      </c>
      <c r="BY3011" s="159">
        <f t="shared" si="15573"/>
        <v>2814</v>
      </c>
      <c r="CA3011" s="159">
        <f t="shared" ref="CA3011:CF3011" si="15574">SUM(CA2698,CA2702,CA2705,CA2708,CA2759,CA2763,CA2808,CA2815,CA2822,CA2824,CA2897,CA2901,CA2905)</f>
        <v>12</v>
      </c>
      <c r="CB3011" s="159">
        <f t="shared" si="15574"/>
        <v>113</v>
      </c>
      <c r="CC3011" s="159">
        <f t="shared" si="15574"/>
        <v>125</v>
      </c>
      <c r="CD3011" s="159">
        <f t="shared" si="15574"/>
        <v>13</v>
      </c>
      <c r="CE3011" s="159">
        <f t="shared" si="15574"/>
        <v>10</v>
      </c>
      <c r="CF3011" s="159">
        <f t="shared" si="15574"/>
        <v>23</v>
      </c>
    </row>
    <row r="3012" spans="1:85">
      <c r="A3012" s="149"/>
      <c r="B3012" s="149"/>
      <c r="C3012" s="151"/>
      <c r="D3012" s="151"/>
      <c r="E3012" s="288" t="s">
        <v>78</v>
      </c>
      <c r="F3012" s="592">
        <f t="shared" ref="F3012:AK3012" si="15575">SUM(F2699,F2703,F2709,F2760,F2764,F2809,F2816,F2825,F2898,F2902,F2906)</f>
        <v>2388</v>
      </c>
      <c r="G3012" s="159">
        <f t="shared" si="15575"/>
        <v>273</v>
      </c>
      <c r="H3012" s="159">
        <f t="shared" si="15575"/>
        <v>633</v>
      </c>
      <c r="I3012" s="159">
        <f t="shared" si="15575"/>
        <v>906</v>
      </c>
      <c r="J3012" s="159">
        <f t="shared" si="15575"/>
        <v>80</v>
      </c>
      <c r="K3012" s="159">
        <f t="shared" si="15575"/>
        <v>202</v>
      </c>
      <c r="L3012" s="159">
        <f t="shared" si="15575"/>
        <v>282</v>
      </c>
      <c r="M3012" s="159">
        <f t="shared" si="15575"/>
        <v>42</v>
      </c>
      <c r="N3012" s="159">
        <f t="shared" si="15575"/>
        <v>48</v>
      </c>
      <c r="O3012" s="159">
        <f t="shared" si="15575"/>
        <v>90</v>
      </c>
      <c r="P3012" s="159">
        <f t="shared" si="15575"/>
        <v>207</v>
      </c>
      <c r="Q3012" s="159">
        <f t="shared" si="15575"/>
        <v>578</v>
      </c>
      <c r="R3012" s="159">
        <f t="shared" si="15575"/>
        <v>785</v>
      </c>
      <c r="S3012" s="503">
        <f t="shared" si="15575"/>
        <v>37</v>
      </c>
      <c r="T3012" s="159">
        <f t="shared" si="15575"/>
        <v>48</v>
      </c>
      <c r="U3012" s="159">
        <f t="shared" si="15575"/>
        <v>128</v>
      </c>
      <c r="V3012" s="159">
        <f t="shared" si="15575"/>
        <v>176</v>
      </c>
      <c r="W3012" s="159">
        <f t="shared" si="15575"/>
        <v>0</v>
      </c>
      <c r="X3012" s="159">
        <f t="shared" si="15575"/>
        <v>1</v>
      </c>
      <c r="Y3012" s="159">
        <f t="shared" si="15575"/>
        <v>1</v>
      </c>
      <c r="Z3012" s="159">
        <f t="shared" si="15575"/>
        <v>0</v>
      </c>
      <c r="AA3012" s="159">
        <f t="shared" si="15575"/>
        <v>0</v>
      </c>
      <c r="AB3012" s="159">
        <f t="shared" si="15575"/>
        <v>0</v>
      </c>
      <c r="AC3012" s="159">
        <f t="shared" si="15575"/>
        <v>6</v>
      </c>
      <c r="AD3012" s="159">
        <f t="shared" si="15575"/>
        <v>37</v>
      </c>
      <c r="AE3012" s="159">
        <f t="shared" si="15575"/>
        <v>43</v>
      </c>
      <c r="AF3012" s="503">
        <f t="shared" si="15575"/>
        <v>37</v>
      </c>
      <c r="AG3012" s="159">
        <f t="shared" si="15575"/>
        <v>0</v>
      </c>
      <c r="AH3012" s="159">
        <f t="shared" si="15575"/>
        <v>1</v>
      </c>
      <c r="AI3012" s="159">
        <f t="shared" si="15575"/>
        <v>1</v>
      </c>
      <c r="AJ3012" s="159">
        <f t="shared" si="15575"/>
        <v>0</v>
      </c>
      <c r="AK3012" s="159">
        <f t="shared" si="15575"/>
        <v>0</v>
      </c>
      <c r="AL3012" s="159">
        <f t="shared" ref="AL3012:BE3012" si="15576">SUM(AL2699,AL2703,AL2709,AL2760,AL2764,AL2809,AL2816,AL2825,AL2898,AL2902,AL2906)</f>
        <v>0</v>
      </c>
      <c r="AM3012" s="159">
        <f t="shared" si="15576"/>
        <v>0</v>
      </c>
      <c r="AN3012" s="159">
        <f t="shared" si="15576"/>
        <v>1</v>
      </c>
      <c r="AO3012" s="159">
        <f t="shared" si="15576"/>
        <v>1</v>
      </c>
      <c r="AP3012" s="159">
        <f t="shared" si="15576"/>
        <v>0</v>
      </c>
      <c r="AQ3012" s="159">
        <f t="shared" si="15576"/>
        <v>1</v>
      </c>
      <c r="AR3012" s="159">
        <f t="shared" si="15576"/>
        <v>1</v>
      </c>
      <c r="AS3012" s="503">
        <f t="shared" si="15576"/>
        <v>37</v>
      </c>
      <c r="AT3012" s="159">
        <f t="shared" si="15576"/>
        <v>0</v>
      </c>
      <c r="AU3012" s="159">
        <f t="shared" si="15576"/>
        <v>0</v>
      </c>
      <c r="AV3012" s="159">
        <f t="shared" si="15576"/>
        <v>0</v>
      </c>
      <c r="AW3012" s="570">
        <f t="shared" si="15576"/>
        <v>656</v>
      </c>
      <c r="AX3012" s="570">
        <f t="shared" si="15576"/>
        <v>1630</v>
      </c>
      <c r="AY3012" s="570">
        <f t="shared" si="15576"/>
        <v>2286</v>
      </c>
      <c r="AZ3012" s="159">
        <f t="shared" si="15576"/>
        <v>11</v>
      </c>
      <c r="BA3012" s="159">
        <f t="shared" si="15576"/>
        <v>93</v>
      </c>
      <c r="BB3012" s="159">
        <f t="shared" si="15576"/>
        <v>104</v>
      </c>
      <c r="BC3012" s="159">
        <f t="shared" si="15576"/>
        <v>10</v>
      </c>
      <c r="BD3012" s="159">
        <f t="shared" si="15576"/>
        <v>2</v>
      </c>
      <c r="BE3012" s="159">
        <f t="shared" si="15576"/>
        <v>12</v>
      </c>
      <c r="BF3012" s="474"/>
      <c r="BG3012" s="616">
        <f t="shared" ref="BG3012:BY3012" si="15577">SUM(BG2699,BG2703,BG2709,BG2760,BG2764,BG2809,BG2816,BG2825,BG2898,BG2902,BG2906)</f>
        <v>2499</v>
      </c>
      <c r="BH3012" s="159">
        <f t="shared" si="15577"/>
        <v>321</v>
      </c>
      <c r="BI3012" s="629">
        <f t="shared" si="15577"/>
        <v>762</v>
      </c>
      <c r="BJ3012" s="629">
        <f t="shared" si="15577"/>
        <v>1083</v>
      </c>
      <c r="BK3012" s="629">
        <f t="shared" si="15577"/>
        <v>80</v>
      </c>
      <c r="BL3012" s="629">
        <f t="shared" si="15577"/>
        <v>203</v>
      </c>
      <c r="BM3012" s="629">
        <f t="shared" si="15577"/>
        <v>283</v>
      </c>
      <c r="BN3012" s="629">
        <f t="shared" si="15577"/>
        <v>42</v>
      </c>
      <c r="BO3012" s="629">
        <f t="shared" si="15577"/>
        <v>49</v>
      </c>
      <c r="BP3012" s="629">
        <f t="shared" si="15577"/>
        <v>91</v>
      </c>
      <c r="BQ3012" s="629">
        <f t="shared" si="15577"/>
        <v>213</v>
      </c>
      <c r="BR3012" s="629">
        <f t="shared" si="15577"/>
        <v>616</v>
      </c>
      <c r="BS3012" s="629">
        <f t="shared" si="15577"/>
        <v>829</v>
      </c>
      <c r="BT3012" s="159">
        <f t="shared" si="15577"/>
        <v>0</v>
      </c>
      <c r="BU3012" s="629">
        <f t="shared" si="15577"/>
        <v>0</v>
      </c>
      <c r="BV3012" s="629">
        <f t="shared" si="15577"/>
        <v>0</v>
      </c>
      <c r="BW3012" s="159">
        <f t="shared" si="15577"/>
        <v>656</v>
      </c>
      <c r="BX3012" s="159">
        <f t="shared" si="15577"/>
        <v>1630</v>
      </c>
      <c r="BY3012" s="159">
        <f t="shared" si="15577"/>
        <v>2286</v>
      </c>
      <c r="CA3012" s="159">
        <f t="shared" ref="CA3012:CF3013" si="15578">SUM(CA2699,CA2703,CA2709,CA2760,CA2764,CA2809,CA2816,CA2825,CA2898,CA2902,CA2906)</f>
        <v>11</v>
      </c>
      <c r="CB3012" s="159">
        <f t="shared" si="15578"/>
        <v>93</v>
      </c>
      <c r="CC3012" s="159">
        <f t="shared" si="15578"/>
        <v>104</v>
      </c>
      <c r="CD3012" s="159">
        <f t="shared" si="15578"/>
        <v>10</v>
      </c>
      <c r="CE3012" s="159">
        <f t="shared" si="15578"/>
        <v>2</v>
      </c>
      <c r="CF3012" s="159">
        <f t="shared" si="15578"/>
        <v>12</v>
      </c>
    </row>
    <row r="3013" spans="1:85">
      <c r="A3013" s="149"/>
      <c r="B3013" s="149"/>
      <c r="C3013" s="151"/>
      <c r="D3013" s="151"/>
      <c r="E3013" s="288" t="s">
        <v>79</v>
      </c>
      <c r="F3013" s="592">
        <f t="shared" ref="F3013:AK3013" si="15579">SUM(F2700,F2704,F2710,F2761,F2765,F2810,F2817,F2826,F2899,F2903,F2907)</f>
        <v>2368</v>
      </c>
      <c r="G3013" s="159">
        <f t="shared" si="15579"/>
        <v>253</v>
      </c>
      <c r="H3013" s="159">
        <f t="shared" si="15579"/>
        <v>640</v>
      </c>
      <c r="I3013" s="159">
        <f t="shared" si="15579"/>
        <v>893</v>
      </c>
      <c r="J3013" s="159">
        <f t="shared" si="15579"/>
        <v>75</v>
      </c>
      <c r="K3013" s="159">
        <f t="shared" si="15579"/>
        <v>210</v>
      </c>
      <c r="L3013" s="159">
        <f t="shared" si="15579"/>
        <v>285</v>
      </c>
      <c r="M3013" s="159">
        <f t="shared" si="15579"/>
        <v>32</v>
      </c>
      <c r="N3013" s="159">
        <f t="shared" si="15579"/>
        <v>44</v>
      </c>
      <c r="O3013" s="159">
        <f t="shared" si="15579"/>
        <v>76</v>
      </c>
      <c r="P3013" s="159">
        <f t="shared" si="15579"/>
        <v>187</v>
      </c>
      <c r="Q3013" s="159">
        <f t="shared" si="15579"/>
        <v>472</v>
      </c>
      <c r="R3013" s="159">
        <f t="shared" si="15579"/>
        <v>659</v>
      </c>
      <c r="S3013" s="503">
        <f t="shared" si="15579"/>
        <v>37</v>
      </c>
      <c r="T3013" s="159">
        <f t="shared" si="15579"/>
        <v>49</v>
      </c>
      <c r="U3013" s="159">
        <f t="shared" si="15579"/>
        <v>115</v>
      </c>
      <c r="V3013" s="159">
        <f t="shared" si="15579"/>
        <v>164</v>
      </c>
      <c r="W3013" s="159">
        <f t="shared" si="15579"/>
        <v>1</v>
      </c>
      <c r="X3013" s="159">
        <f t="shared" si="15579"/>
        <v>3</v>
      </c>
      <c r="Y3013" s="159">
        <f t="shared" si="15579"/>
        <v>4</v>
      </c>
      <c r="Z3013" s="159">
        <f t="shared" si="15579"/>
        <v>0</v>
      </c>
      <c r="AA3013" s="159">
        <f t="shared" si="15579"/>
        <v>0</v>
      </c>
      <c r="AB3013" s="159">
        <f t="shared" si="15579"/>
        <v>0</v>
      </c>
      <c r="AC3013" s="159">
        <f t="shared" si="15579"/>
        <v>10</v>
      </c>
      <c r="AD3013" s="159">
        <f t="shared" si="15579"/>
        <v>23</v>
      </c>
      <c r="AE3013" s="159">
        <f t="shared" si="15579"/>
        <v>33</v>
      </c>
      <c r="AF3013" s="503">
        <f t="shared" si="15579"/>
        <v>37</v>
      </c>
      <c r="AG3013" s="159">
        <f t="shared" si="15579"/>
        <v>2</v>
      </c>
      <c r="AH3013" s="159">
        <f t="shared" si="15579"/>
        <v>1</v>
      </c>
      <c r="AI3013" s="159">
        <f t="shared" si="15579"/>
        <v>3</v>
      </c>
      <c r="AJ3013" s="159">
        <f t="shared" si="15579"/>
        <v>0</v>
      </c>
      <c r="AK3013" s="159">
        <f t="shared" si="15579"/>
        <v>0</v>
      </c>
      <c r="AL3013" s="159">
        <f t="shared" ref="AL3013:BE3013" si="15580">SUM(AL2700,AL2704,AL2710,AL2761,AL2765,AL2810,AL2817,AL2826,AL2899,AL2903,AL2907)</f>
        <v>0</v>
      </c>
      <c r="AM3013" s="159">
        <f t="shared" si="15580"/>
        <v>0</v>
      </c>
      <c r="AN3013" s="159">
        <f t="shared" si="15580"/>
        <v>0</v>
      </c>
      <c r="AO3013" s="159">
        <f t="shared" si="15580"/>
        <v>0</v>
      </c>
      <c r="AP3013" s="159">
        <f t="shared" si="15580"/>
        <v>0</v>
      </c>
      <c r="AQ3013" s="159">
        <f t="shared" si="15580"/>
        <v>2</v>
      </c>
      <c r="AR3013" s="159">
        <f t="shared" si="15580"/>
        <v>2</v>
      </c>
      <c r="AS3013" s="503">
        <f t="shared" si="15580"/>
        <v>37</v>
      </c>
      <c r="AT3013" s="159">
        <f t="shared" si="15580"/>
        <v>0</v>
      </c>
      <c r="AU3013" s="159">
        <f t="shared" si="15580"/>
        <v>0</v>
      </c>
      <c r="AV3013" s="159">
        <f t="shared" si="15580"/>
        <v>0</v>
      </c>
      <c r="AW3013" s="570">
        <f t="shared" si="15580"/>
        <v>609</v>
      </c>
      <c r="AX3013" s="570">
        <f t="shared" si="15580"/>
        <v>1510</v>
      </c>
      <c r="AY3013" s="570">
        <f t="shared" si="15580"/>
        <v>2119</v>
      </c>
      <c r="AZ3013" s="159">
        <f t="shared" si="15580"/>
        <v>19</v>
      </c>
      <c r="BA3013" s="159">
        <f t="shared" si="15580"/>
        <v>85</v>
      </c>
      <c r="BB3013" s="159">
        <f t="shared" si="15580"/>
        <v>104</v>
      </c>
      <c r="BC3013" s="159">
        <f t="shared" si="15580"/>
        <v>5</v>
      </c>
      <c r="BD3013" s="159">
        <f t="shared" si="15580"/>
        <v>2</v>
      </c>
      <c r="BE3013" s="159">
        <f t="shared" si="15580"/>
        <v>7</v>
      </c>
      <c r="BF3013" s="474"/>
      <c r="BG3013" s="616">
        <f t="shared" ref="BG3013:BY3013" si="15581">SUM(BG2700,BG2704,BG2710,BG2761,BG2765,BG2810,BG2817,BG2826,BG2899,BG2903,BG2907)</f>
        <v>2479</v>
      </c>
      <c r="BH3013" s="159">
        <f t="shared" si="15581"/>
        <v>304</v>
      </c>
      <c r="BI3013" s="629">
        <f t="shared" si="15581"/>
        <v>756</v>
      </c>
      <c r="BJ3013" s="629">
        <f t="shared" si="15581"/>
        <v>1060</v>
      </c>
      <c r="BK3013" s="629">
        <f t="shared" si="15581"/>
        <v>76</v>
      </c>
      <c r="BL3013" s="629">
        <f t="shared" si="15581"/>
        <v>213</v>
      </c>
      <c r="BM3013" s="629">
        <f t="shared" si="15581"/>
        <v>289</v>
      </c>
      <c r="BN3013" s="629">
        <f t="shared" si="15581"/>
        <v>32</v>
      </c>
      <c r="BO3013" s="629">
        <f t="shared" si="15581"/>
        <v>44</v>
      </c>
      <c r="BP3013" s="629">
        <f t="shared" si="15581"/>
        <v>76</v>
      </c>
      <c r="BQ3013" s="629">
        <f t="shared" si="15581"/>
        <v>197</v>
      </c>
      <c r="BR3013" s="629">
        <f t="shared" si="15581"/>
        <v>497</v>
      </c>
      <c r="BS3013" s="629">
        <f t="shared" si="15581"/>
        <v>694</v>
      </c>
      <c r="BT3013" s="159">
        <f t="shared" si="15581"/>
        <v>0</v>
      </c>
      <c r="BU3013" s="629">
        <f t="shared" si="15581"/>
        <v>0</v>
      </c>
      <c r="BV3013" s="629">
        <f t="shared" si="15581"/>
        <v>0</v>
      </c>
      <c r="BW3013" s="159">
        <f t="shared" si="15581"/>
        <v>609</v>
      </c>
      <c r="BX3013" s="159">
        <f t="shared" si="15581"/>
        <v>1510</v>
      </c>
      <c r="BY3013" s="159">
        <f t="shared" si="15581"/>
        <v>2119</v>
      </c>
      <c r="CA3013" s="159">
        <f t="shared" si="15578"/>
        <v>19</v>
      </c>
      <c r="CB3013" s="159">
        <f t="shared" si="15578"/>
        <v>85</v>
      </c>
      <c r="CC3013" s="159">
        <f t="shared" si="15578"/>
        <v>104</v>
      </c>
      <c r="CD3013" s="159">
        <f t="shared" si="15578"/>
        <v>5</v>
      </c>
      <c r="CE3013" s="159">
        <f t="shared" si="15578"/>
        <v>2</v>
      </c>
      <c r="CF3013" s="159">
        <f t="shared" si="15578"/>
        <v>7</v>
      </c>
    </row>
    <row r="3014" spans="1:85">
      <c r="A3014" s="149"/>
      <c r="B3014" s="149"/>
      <c r="C3014" s="151"/>
      <c r="D3014" s="151"/>
      <c r="E3014" s="288"/>
      <c r="F3014" s="592">
        <f>SUM(F3011:F3013)</f>
        <v>7282</v>
      </c>
      <c r="G3014" s="168">
        <f t="shared" ref="G3014:R3014" si="15582">SUM(G3011:G3013)</f>
        <v>840</v>
      </c>
      <c r="H3014" s="168">
        <f t="shared" si="15582"/>
        <v>2032</v>
      </c>
      <c r="I3014" s="168">
        <f t="shared" si="15582"/>
        <v>2872</v>
      </c>
      <c r="J3014" s="168">
        <f t="shared" si="15582"/>
        <v>255</v>
      </c>
      <c r="K3014" s="168">
        <f t="shared" si="15582"/>
        <v>706</v>
      </c>
      <c r="L3014" s="168">
        <f t="shared" si="15582"/>
        <v>961</v>
      </c>
      <c r="M3014" s="168">
        <f t="shared" si="15582"/>
        <v>123</v>
      </c>
      <c r="N3014" s="168">
        <f t="shared" si="15582"/>
        <v>177</v>
      </c>
      <c r="O3014" s="168">
        <f t="shared" si="15582"/>
        <v>300</v>
      </c>
      <c r="P3014" s="168">
        <f t="shared" si="15582"/>
        <v>572</v>
      </c>
      <c r="Q3014" s="168">
        <f t="shared" si="15582"/>
        <v>1735</v>
      </c>
      <c r="R3014" s="168">
        <f t="shared" si="15582"/>
        <v>2307</v>
      </c>
      <c r="S3014" s="502">
        <f t="shared" ref="S3014:BE3014" si="15583">SUM(S3011:S3013)</f>
        <v>111</v>
      </c>
      <c r="T3014" s="168">
        <f t="shared" si="15583"/>
        <v>186</v>
      </c>
      <c r="U3014" s="168">
        <f t="shared" si="15583"/>
        <v>431</v>
      </c>
      <c r="V3014" s="168">
        <f t="shared" si="15583"/>
        <v>617</v>
      </c>
      <c r="W3014" s="168">
        <f t="shared" si="15583"/>
        <v>1</v>
      </c>
      <c r="X3014" s="168">
        <f t="shared" si="15583"/>
        <v>6</v>
      </c>
      <c r="Y3014" s="168">
        <f t="shared" si="15583"/>
        <v>7</v>
      </c>
      <c r="Z3014" s="168">
        <f t="shared" si="15583"/>
        <v>0</v>
      </c>
      <c r="AA3014" s="168">
        <f t="shared" si="15583"/>
        <v>2</v>
      </c>
      <c r="AB3014" s="168">
        <f t="shared" si="15583"/>
        <v>2</v>
      </c>
      <c r="AC3014" s="168">
        <f t="shared" si="15583"/>
        <v>22</v>
      </c>
      <c r="AD3014" s="168">
        <f t="shared" si="15583"/>
        <v>117</v>
      </c>
      <c r="AE3014" s="168">
        <f t="shared" si="15583"/>
        <v>139</v>
      </c>
      <c r="AF3014" s="502">
        <f t="shared" si="15583"/>
        <v>111</v>
      </c>
      <c r="AG3014" s="168">
        <f t="shared" si="15583"/>
        <v>4</v>
      </c>
      <c r="AH3014" s="168">
        <f t="shared" si="15583"/>
        <v>6</v>
      </c>
      <c r="AI3014" s="168">
        <f t="shared" si="15583"/>
        <v>10</v>
      </c>
      <c r="AJ3014" s="168">
        <f t="shared" si="15583"/>
        <v>0</v>
      </c>
      <c r="AK3014" s="168">
        <f t="shared" si="15583"/>
        <v>0</v>
      </c>
      <c r="AL3014" s="168">
        <f t="shared" si="15583"/>
        <v>0</v>
      </c>
      <c r="AM3014" s="168">
        <f t="shared" si="15583"/>
        <v>0</v>
      </c>
      <c r="AN3014" s="168">
        <f t="shared" si="15583"/>
        <v>1</v>
      </c>
      <c r="AO3014" s="168">
        <f t="shared" si="15583"/>
        <v>1</v>
      </c>
      <c r="AP3014" s="168">
        <f t="shared" si="15583"/>
        <v>0</v>
      </c>
      <c r="AQ3014" s="168">
        <f t="shared" si="15583"/>
        <v>3</v>
      </c>
      <c r="AR3014" s="168">
        <f t="shared" si="15583"/>
        <v>3</v>
      </c>
      <c r="AS3014" s="502">
        <f t="shared" si="15583"/>
        <v>111</v>
      </c>
      <c r="AT3014" s="168">
        <f t="shared" si="15583"/>
        <v>0</v>
      </c>
      <c r="AU3014" s="168">
        <f t="shared" si="15583"/>
        <v>0</v>
      </c>
      <c r="AV3014" s="168">
        <f t="shared" si="15583"/>
        <v>0</v>
      </c>
      <c r="AW3014" s="569">
        <f t="shared" si="15583"/>
        <v>2003</v>
      </c>
      <c r="AX3014" s="569">
        <f t="shared" si="15583"/>
        <v>5216</v>
      </c>
      <c r="AY3014" s="569">
        <f t="shared" si="15583"/>
        <v>7219</v>
      </c>
      <c r="AZ3014" s="168">
        <f t="shared" si="15583"/>
        <v>42</v>
      </c>
      <c r="BA3014" s="168">
        <f t="shared" si="15583"/>
        <v>291</v>
      </c>
      <c r="BB3014" s="168">
        <f t="shared" si="15583"/>
        <v>333</v>
      </c>
      <c r="BC3014" s="168">
        <f t="shared" si="15583"/>
        <v>28</v>
      </c>
      <c r="BD3014" s="168">
        <f t="shared" si="15583"/>
        <v>14</v>
      </c>
      <c r="BE3014" s="168">
        <f t="shared" si="15583"/>
        <v>42</v>
      </c>
      <c r="BF3014" s="523"/>
      <c r="BG3014" s="608">
        <f t="shared" ref="BG3014:BY3014" si="15584">SUM(BG3011:BG3013)</f>
        <v>7615</v>
      </c>
      <c r="BH3014" s="168">
        <f t="shared" si="15584"/>
        <v>1030</v>
      </c>
      <c r="BI3014" s="626">
        <f t="shared" si="15584"/>
        <v>2469</v>
      </c>
      <c r="BJ3014" s="626">
        <f t="shared" si="15584"/>
        <v>3499</v>
      </c>
      <c r="BK3014" s="626">
        <f t="shared" si="15584"/>
        <v>256</v>
      </c>
      <c r="BL3014" s="626">
        <f t="shared" si="15584"/>
        <v>712</v>
      </c>
      <c r="BM3014" s="626">
        <f t="shared" si="15584"/>
        <v>968</v>
      </c>
      <c r="BN3014" s="626">
        <f t="shared" si="15584"/>
        <v>123</v>
      </c>
      <c r="BO3014" s="626">
        <f t="shared" si="15584"/>
        <v>180</v>
      </c>
      <c r="BP3014" s="626">
        <f t="shared" si="15584"/>
        <v>303</v>
      </c>
      <c r="BQ3014" s="626">
        <f t="shared" si="15584"/>
        <v>594</v>
      </c>
      <c r="BR3014" s="626">
        <f t="shared" si="15584"/>
        <v>1855</v>
      </c>
      <c r="BS3014" s="626">
        <f t="shared" si="15584"/>
        <v>2449</v>
      </c>
      <c r="BT3014" s="168">
        <f t="shared" si="15584"/>
        <v>0</v>
      </c>
      <c r="BU3014" s="626">
        <f t="shared" si="15584"/>
        <v>0</v>
      </c>
      <c r="BV3014" s="626">
        <f t="shared" si="15584"/>
        <v>0</v>
      </c>
      <c r="BW3014" s="168">
        <f t="shared" si="15584"/>
        <v>2003</v>
      </c>
      <c r="BX3014" s="168">
        <f t="shared" si="15584"/>
        <v>5216</v>
      </c>
      <c r="BY3014" s="168">
        <f t="shared" si="15584"/>
        <v>7219</v>
      </c>
      <c r="CA3014" s="168">
        <f t="shared" ref="CA3014:CF3014" si="15585">SUM(CA3011:CA3013)</f>
        <v>42</v>
      </c>
      <c r="CB3014" s="168">
        <f t="shared" si="15585"/>
        <v>291</v>
      </c>
      <c r="CC3014" s="168">
        <f t="shared" si="15585"/>
        <v>333</v>
      </c>
      <c r="CD3014" s="168">
        <f t="shared" si="15585"/>
        <v>28</v>
      </c>
      <c r="CE3014" s="168">
        <f t="shared" si="15585"/>
        <v>14</v>
      </c>
      <c r="CF3014" s="168">
        <f t="shared" si="15585"/>
        <v>42</v>
      </c>
    </row>
    <row r="3015" spans="1:85">
      <c r="A3015" s="149"/>
      <c r="B3015" s="149"/>
      <c r="C3015" s="151"/>
      <c r="D3015" s="151"/>
      <c r="E3015" s="288"/>
      <c r="F3015" s="592"/>
      <c r="G3015" s="159"/>
      <c r="H3015" s="159"/>
      <c r="I3015" s="159"/>
      <c r="J3015" s="159"/>
      <c r="K3015" s="159"/>
      <c r="L3015" s="159"/>
      <c r="M3015" s="159"/>
      <c r="N3015" s="159"/>
      <c r="O3015" s="159"/>
      <c r="P3015" s="159"/>
      <c r="Q3015" s="159"/>
      <c r="R3015" s="159"/>
      <c r="S3015" s="503"/>
      <c r="T3015" s="159"/>
      <c r="U3015" s="159"/>
      <c r="V3015" s="159"/>
      <c r="W3015" s="159"/>
      <c r="X3015" s="159"/>
      <c r="Y3015" s="159"/>
      <c r="Z3015" s="159"/>
      <c r="AA3015" s="159"/>
      <c r="AB3015" s="159"/>
      <c r="AC3015" s="159"/>
      <c r="AD3015" s="159"/>
      <c r="AE3015" s="159"/>
      <c r="AF3015" s="503"/>
      <c r="AG3015" s="159"/>
      <c r="AH3015" s="159"/>
      <c r="AI3015" s="159"/>
      <c r="AJ3015" s="159"/>
      <c r="AK3015" s="159"/>
      <c r="AL3015" s="159"/>
      <c r="AM3015" s="159"/>
      <c r="AN3015" s="159"/>
      <c r="AO3015" s="159"/>
      <c r="AP3015" s="159"/>
      <c r="AQ3015" s="159"/>
      <c r="AR3015" s="159"/>
      <c r="AS3015" s="503"/>
      <c r="AT3015" s="159"/>
      <c r="AU3015" s="159"/>
      <c r="AV3015" s="159"/>
      <c r="AW3015" s="570"/>
      <c r="AX3015" s="570"/>
      <c r="AY3015" s="570"/>
      <c r="AZ3015" s="159"/>
      <c r="BA3015" s="159"/>
      <c r="BB3015" s="159"/>
      <c r="BC3015" s="159"/>
      <c r="BD3015" s="159"/>
      <c r="BE3015" s="159"/>
      <c r="BF3015" s="474"/>
      <c r="BG3015" s="616"/>
      <c r="BH3015" s="159"/>
      <c r="BI3015" s="629"/>
      <c r="BJ3015" s="629"/>
      <c r="BK3015" s="629"/>
      <c r="BL3015" s="629"/>
      <c r="BM3015" s="629"/>
      <c r="BN3015" s="629"/>
      <c r="BO3015" s="629"/>
      <c r="BP3015" s="629"/>
      <c r="BQ3015" s="629"/>
      <c r="BR3015" s="629"/>
      <c r="BS3015" s="629"/>
      <c r="BT3015" s="159"/>
      <c r="BU3015" s="629"/>
      <c r="BV3015" s="629"/>
      <c r="BW3015" s="159"/>
      <c r="BX3015" s="159"/>
      <c r="BY3015" s="159"/>
      <c r="CA3015" s="159"/>
      <c r="CB3015" s="159"/>
      <c r="CC3015" s="159"/>
      <c r="CD3015" s="159"/>
      <c r="CE3015" s="159"/>
      <c r="CF3015" s="159"/>
    </row>
    <row r="3016" spans="1:85">
      <c r="A3016" s="149"/>
      <c r="B3016" s="149" t="s">
        <v>517</v>
      </c>
      <c r="C3016" s="151"/>
      <c r="D3016" s="151"/>
      <c r="E3016" s="288" t="s">
        <v>77</v>
      </c>
      <c r="F3016" s="592">
        <f t="shared" ref="F3016:R3016" si="15586">SUM(F2878,F2951,F2955)</f>
        <v>600</v>
      </c>
      <c r="G3016" s="168">
        <f t="shared" si="15586"/>
        <v>89</v>
      </c>
      <c r="H3016" s="168">
        <f t="shared" si="15586"/>
        <v>140</v>
      </c>
      <c r="I3016" s="168">
        <f t="shared" si="15586"/>
        <v>229</v>
      </c>
      <c r="J3016" s="168">
        <f t="shared" si="15586"/>
        <v>34</v>
      </c>
      <c r="K3016" s="168">
        <f t="shared" si="15586"/>
        <v>64</v>
      </c>
      <c r="L3016" s="168">
        <f t="shared" si="15586"/>
        <v>98</v>
      </c>
      <c r="M3016" s="168">
        <f t="shared" si="15586"/>
        <v>9</v>
      </c>
      <c r="N3016" s="168">
        <f t="shared" si="15586"/>
        <v>15</v>
      </c>
      <c r="O3016" s="168">
        <f t="shared" si="15586"/>
        <v>24</v>
      </c>
      <c r="P3016" s="168">
        <f t="shared" si="15586"/>
        <v>60</v>
      </c>
      <c r="Q3016" s="168">
        <f t="shared" si="15586"/>
        <v>121</v>
      </c>
      <c r="R3016" s="168">
        <f t="shared" si="15586"/>
        <v>181</v>
      </c>
      <c r="S3016" s="502">
        <f t="shared" ref="S3016:BE3016" si="15587">SUM(S2878,S2951,S2955)</f>
        <v>0</v>
      </c>
      <c r="T3016" s="168">
        <f t="shared" si="15587"/>
        <v>16</v>
      </c>
      <c r="U3016" s="168">
        <f t="shared" si="15587"/>
        <v>34</v>
      </c>
      <c r="V3016" s="168">
        <f t="shared" si="15587"/>
        <v>50</v>
      </c>
      <c r="W3016" s="168">
        <f t="shared" si="15587"/>
        <v>0</v>
      </c>
      <c r="X3016" s="168">
        <f t="shared" si="15587"/>
        <v>0</v>
      </c>
      <c r="Y3016" s="168">
        <f t="shared" si="15587"/>
        <v>0</v>
      </c>
      <c r="Z3016" s="168">
        <f t="shared" si="15587"/>
        <v>0</v>
      </c>
      <c r="AA3016" s="168">
        <f t="shared" si="15587"/>
        <v>1</v>
      </c>
      <c r="AB3016" s="168">
        <f t="shared" si="15587"/>
        <v>1</v>
      </c>
      <c r="AC3016" s="168">
        <f t="shared" si="15587"/>
        <v>2</v>
      </c>
      <c r="AD3016" s="168">
        <f t="shared" si="15587"/>
        <v>7</v>
      </c>
      <c r="AE3016" s="168">
        <f t="shared" si="15587"/>
        <v>9</v>
      </c>
      <c r="AF3016" s="502">
        <f t="shared" si="15587"/>
        <v>0</v>
      </c>
      <c r="AG3016" s="168">
        <f t="shared" si="15587"/>
        <v>0</v>
      </c>
      <c r="AH3016" s="168">
        <f t="shared" si="15587"/>
        <v>0</v>
      </c>
      <c r="AI3016" s="168">
        <f t="shared" si="15587"/>
        <v>0</v>
      </c>
      <c r="AJ3016" s="168">
        <f t="shared" si="15587"/>
        <v>0</v>
      </c>
      <c r="AK3016" s="168">
        <f t="shared" si="15587"/>
        <v>0</v>
      </c>
      <c r="AL3016" s="168">
        <f t="shared" si="15587"/>
        <v>0</v>
      </c>
      <c r="AM3016" s="168">
        <f t="shared" si="15587"/>
        <v>0</v>
      </c>
      <c r="AN3016" s="168">
        <f t="shared" si="15587"/>
        <v>0</v>
      </c>
      <c r="AO3016" s="168">
        <f t="shared" si="15587"/>
        <v>0</v>
      </c>
      <c r="AP3016" s="168">
        <f t="shared" si="15587"/>
        <v>0</v>
      </c>
      <c r="AQ3016" s="168">
        <f t="shared" si="15587"/>
        <v>0</v>
      </c>
      <c r="AR3016" s="168">
        <f t="shared" si="15587"/>
        <v>0</v>
      </c>
      <c r="AS3016" s="502">
        <f t="shared" si="15587"/>
        <v>0</v>
      </c>
      <c r="AT3016" s="168">
        <f t="shared" si="15587"/>
        <v>0</v>
      </c>
      <c r="AU3016" s="168">
        <f t="shared" si="15587"/>
        <v>0</v>
      </c>
      <c r="AV3016" s="168">
        <f t="shared" si="15587"/>
        <v>0</v>
      </c>
      <c r="AW3016" s="569">
        <f t="shared" si="15587"/>
        <v>210</v>
      </c>
      <c r="AX3016" s="569">
        <f t="shared" si="15587"/>
        <v>382</v>
      </c>
      <c r="AY3016" s="569">
        <f t="shared" si="15587"/>
        <v>592</v>
      </c>
      <c r="AZ3016" s="168">
        <f t="shared" si="15587"/>
        <v>4</v>
      </c>
      <c r="BA3016" s="168">
        <f t="shared" si="15587"/>
        <v>21</v>
      </c>
      <c r="BB3016" s="168">
        <f t="shared" si="15587"/>
        <v>25</v>
      </c>
      <c r="BC3016" s="168">
        <f t="shared" si="15587"/>
        <v>2</v>
      </c>
      <c r="BD3016" s="168">
        <f t="shared" si="15587"/>
        <v>1</v>
      </c>
      <c r="BE3016" s="168">
        <f t="shared" si="15587"/>
        <v>3</v>
      </c>
      <c r="BF3016" s="523"/>
      <c r="BG3016" s="608">
        <f t="shared" ref="BG3016:BY3016" si="15588">SUM(BG2878,BG2951,BG2955)</f>
        <v>540</v>
      </c>
      <c r="BH3016" s="168">
        <f t="shared" si="15588"/>
        <v>105</v>
      </c>
      <c r="BI3016" s="626">
        <f t="shared" si="15588"/>
        <v>45</v>
      </c>
      <c r="BJ3016" s="626">
        <f t="shared" si="15588"/>
        <v>150</v>
      </c>
      <c r="BK3016" s="626">
        <f t="shared" si="15588"/>
        <v>34</v>
      </c>
      <c r="BL3016" s="626">
        <f t="shared" si="15588"/>
        <v>14</v>
      </c>
      <c r="BM3016" s="626">
        <f t="shared" si="15588"/>
        <v>48</v>
      </c>
      <c r="BN3016" s="626">
        <f t="shared" si="15588"/>
        <v>9</v>
      </c>
      <c r="BO3016" s="626">
        <f t="shared" si="15588"/>
        <v>7</v>
      </c>
      <c r="BP3016" s="626">
        <f t="shared" si="15588"/>
        <v>16</v>
      </c>
      <c r="BQ3016" s="626">
        <f t="shared" si="15588"/>
        <v>62</v>
      </c>
      <c r="BR3016" s="626">
        <f t="shared" si="15588"/>
        <v>27</v>
      </c>
      <c r="BS3016" s="626">
        <f t="shared" si="15588"/>
        <v>89</v>
      </c>
      <c r="BT3016" s="168">
        <f t="shared" si="15588"/>
        <v>0</v>
      </c>
      <c r="BU3016" s="626">
        <f t="shared" si="15588"/>
        <v>0</v>
      </c>
      <c r="BV3016" s="626">
        <f t="shared" si="15588"/>
        <v>0</v>
      </c>
      <c r="BW3016" s="168">
        <f t="shared" si="15588"/>
        <v>210</v>
      </c>
      <c r="BX3016" s="168">
        <f t="shared" si="15588"/>
        <v>93</v>
      </c>
      <c r="BY3016" s="168">
        <f t="shared" si="15588"/>
        <v>303</v>
      </c>
      <c r="CA3016" s="168">
        <f t="shared" ref="CA3016:CF3016" si="15589">SUM(CA2878,CA2951,CA2955)</f>
        <v>4</v>
      </c>
      <c r="CB3016" s="168">
        <f t="shared" si="15589"/>
        <v>2</v>
      </c>
      <c r="CC3016" s="168">
        <f t="shared" si="15589"/>
        <v>6</v>
      </c>
      <c r="CD3016" s="168">
        <f t="shared" si="15589"/>
        <v>2</v>
      </c>
      <c r="CE3016" s="168">
        <f t="shared" si="15589"/>
        <v>0</v>
      </c>
      <c r="CF3016" s="168">
        <f t="shared" si="15589"/>
        <v>2</v>
      </c>
    </row>
    <row r="3017" spans="1:85">
      <c r="A3017" s="149"/>
      <c r="B3017" s="149"/>
      <c r="C3017" s="151"/>
      <c r="D3017" s="151"/>
      <c r="E3017" s="288" t="s">
        <v>78</v>
      </c>
      <c r="F3017" s="592">
        <f t="shared" ref="F3017:R3017" si="15590">SUM(F2879,F2952,F2956)</f>
        <v>600</v>
      </c>
      <c r="G3017" s="168">
        <f t="shared" si="15590"/>
        <v>68</v>
      </c>
      <c r="H3017" s="168">
        <f t="shared" si="15590"/>
        <v>113</v>
      </c>
      <c r="I3017" s="168">
        <f t="shared" si="15590"/>
        <v>181</v>
      </c>
      <c r="J3017" s="168">
        <f t="shared" si="15590"/>
        <v>27</v>
      </c>
      <c r="K3017" s="168">
        <f t="shared" si="15590"/>
        <v>32</v>
      </c>
      <c r="L3017" s="168">
        <f t="shared" si="15590"/>
        <v>59</v>
      </c>
      <c r="M3017" s="168">
        <f t="shared" si="15590"/>
        <v>10</v>
      </c>
      <c r="N3017" s="168">
        <f t="shared" si="15590"/>
        <v>14</v>
      </c>
      <c r="O3017" s="168">
        <f t="shared" si="15590"/>
        <v>24</v>
      </c>
      <c r="P3017" s="168">
        <f t="shared" si="15590"/>
        <v>50</v>
      </c>
      <c r="Q3017" s="168">
        <f t="shared" si="15590"/>
        <v>110</v>
      </c>
      <c r="R3017" s="168">
        <f t="shared" si="15590"/>
        <v>160</v>
      </c>
      <c r="S3017" s="502">
        <f t="shared" ref="S3017:BE3017" si="15591">SUM(S2879,S2952,S2956)</f>
        <v>0</v>
      </c>
      <c r="T3017" s="168">
        <f t="shared" si="15591"/>
        <v>16</v>
      </c>
      <c r="U3017" s="168">
        <f t="shared" si="15591"/>
        <v>20</v>
      </c>
      <c r="V3017" s="168">
        <f t="shared" si="15591"/>
        <v>36</v>
      </c>
      <c r="W3017" s="168">
        <f t="shared" si="15591"/>
        <v>0</v>
      </c>
      <c r="X3017" s="168">
        <f t="shared" si="15591"/>
        <v>0</v>
      </c>
      <c r="Y3017" s="168">
        <f t="shared" si="15591"/>
        <v>0</v>
      </c>
      <c r="Z3017" s="168">
        <f t="shared" si="15591"/>
        <v>0</v>
      </c>
      <c r="AA3017" s="168">
        <f t="shared" si="15591"/>
        <v>0</v>
      </c>
      <c r="AB3017" s="168">
        <f t="shared" si="15591"/>
        <v>0</v>
      </c>
      <c r="AC3017" s="168">
        <f t="shared" si="15591"/>
        <v>8</v>
      </c>
      <c r="AD3017" s="168">
        <f t="shared" si="15591"/>
        <v>6</v>
      </c>
      <c r="AE3017" s="168">
        <f t="shared" si="15591"/>
        <v>14</v>
      </c>
      <c r="AF3017" s="502">
        <f t="shared" si="15591"/>
        <v>0</v>
      </c>
      <c r="AG3017" s="168">
        <f t="shared" si="15591"/>
        <v>1</v>
      </c>
      <c r="AH3017" s="168">
        <f t="shared" si="15591"/>
        <v>0</v>
      </c>
      <c r="AI3017" s="168">
        <f t="shared" si="15591"/>
        <v>1</v>
      </c>
      <c r="AJ3017" s="168">
        <f t="shared" si="15591"/>
        <v>0</v>
      </c>
      <c r="AK3017" s="168">
        <f t="shared" si="15591"/>
        <v>0</v>
      </c>
      <c r="AL3017" s="168">
        <f t="shared" si="15591"/>
        <v>0</v>
      </c>
      <c r="AM3017" s="168">
        <f t="shared" si="15591"/>
        <v>0</v>
      </c>
      <c r="AN3017" s="168">
        <f t="shared" si="15591"/>
        <v>0</v>
      </c>
      <c r="AO3017" s="168">
        <f t="shared" si="15591"/>
        <v>0</v>
      </c>
      <c r="AP3017" s="168">
        <f t="shared" si="15591"/>
        <v>0</v>
      </c>
      <c r="AQ3017" s="168">
        <f t="shared" si="15591"/>
        <v>0</v>
      </c>
      <c r="AR3017" s="168">
        <f t="shared" si="15591"/>
        <v>0</v>
      </c>
      <c r="AS3017" s="502">
        <f t="shared" si="15591"/>
        <v>0</v>
      </c>
      <c r="AT3017" s="168">
        <f t="shared" si="15591"/>
        <v>0</v>
      </c>
      <c r="AU3017" s="168">
        <f t="shared" si="15591"/>
        <v>0</v>
      </c>
      <c r="AV3017" s="168">
        <f t="shared" si="15591"/>
        <v>0</v>
      </c>
      <c r="AW3017" s="569">
        <f t="shared" si="15591"/>
        <v>180</v>
      </c>
      <c r="AX3017" s="569">
        <f t="shared" si="15591"/>
        <v>295</v>
      </c>
      <c r="AY3017" s="569">
        <f t="shared" si="15591"/>
        <v>475</v>
      </c>
      <c r="AZ3017" s="168">
        <f t="shared" si="15591"/>
        <v>6</v>
      </c>
      <c r="BA3017" s="168">
        <f t="shared" si="15591"/>
        <v>16</v>
      </c>
      <c r="BB3017" s="168">
        <f t="shared" si="15591"/>
        <v>22</v>
      </c>
      <c r="BC3017" s="168">
        <f t="shared" si="15591"/>
        <v>4</v>
      </c>
      <c r="BD3017" s="168">
        <f t="shared" si="15591"/>
        <v>0</v>
      </c>
      <c r="BE3017" s="168">
        <f t="shared" si="15591"/>
        <v>4</v>
      </c>
      <c r="BF3017" s="523"/>
      <c r="BG3017" s="608">
        <f t="shared" ref="BG3017:BY3017" si="15592">SUM(BG2879,BG2952,BG2956)</f>
        <v>511</v>
      </c>
      <c r="BH3017" s="168">
        <f t="shared" si="15592"/>
        <v>0</v>
      </c>
      <c r="BI3017" s="626">
        <f t="shared" si="15592"/>
        <v>0</v>
      </c>
      <c r="BJ3017" s="626">
        <f t="shared" si="15592"/>
        <v>0</v>
      </c>
      <c r="BK3017" s="626">
        <f t="shared" si="15592"/>
        <v>0</v>
      </c>
      <c r="BL3017" s="626">
        <f t="shared" si="15592"/>
        <v>0</v>
      </c>
      <c r="BM3017" s="626">
        <f t="shared" si="15592"/>
        <v>0</v>
      </c>
      <c r="BN3017" s="626">
        <f t="shared" si="15592"/>
        <v>0</v>
      </c>
      <c r="BO3017" s="626">
        <f t="shared" si="15592"/>
        <v>0</v>
      </c>
      <c r="BP3017" s="626">
        <f t="shared" si="15592"/>
        <v>0</v>
      </c>
      <c r="BQ3017" s="626">
        <f t="shared" si="15592"/>
        <v>0</v>
      </c>
      <c r="BR3017" s="626">
        <f t="shared" si="15592"/>
        <v>0</v>
      </c>
      <c r="BS3017" s="626">
        <f t="shared" si="15592"/>
        <v>0</v>
      </c>
      <c r="BT3017" s="168">
        <f t="shared" si="15592"/>
        <v>0</v>
      </c>
      <c r="BU3017" s="626">
        <f t="shared" si="15592"/>
        <v>0</v>
      </c>
      <c r="BV3017" s="626">
        <f t="shared" si="15592"/>
        <v>0</v>
      </c>
      <c r="BW3017" s="168">
        <f t="shared" si="15592"/>
        <v>0</v>
      </c>
      <c r="BX3017" s="168">
        <f t="shared" si="15592"/>
        <v>0</v>
      </c>
      <c r="BY3017" s="168">
        <f t="shared" si="15592"/>
        <v>0</v>
      </c>
      <c r="CA3017" s="168">
        <f t="shared" ref="CA3017:CF3017" si="15593">SUM(CA2879,CA2952,CA2956)</f>
        <v>0</v>
      </c>
      <c r="CB3017" s="168">
        <f t="shared" si="15593"/>
        <v>0</v>
      </c>
      <c r="CC3017" s="168">
        <f t="shared" si="15593"/>
        <v>0</v>
      </c>
      <c r="CD3017" s="168">
        <f t="shared" si="15593"/>
        <v>0</v>
      </c>
      <c r="CE3017" s="168">
        <f t="shared" si="15593"/>
        <v>0</v>
      </c>
      <c r="CF3017" s="168">
        <f t="shared" si="15593"/>
        <v>0</v>
      </c>
    </row>
    <row r="3018" spans="1:85">
      <c r="A3018" s="149"/>
      <c r="B3018" s="149"/>
      <c r="C3018" s="151"/>
      <c r="D3018" s="151"/>
      <c r="E3018" s="288"/>
      <c r="F3018" s="592">
        <f>SUM(F3016:F3017)</f>
        <v>1200</v>
      </c>
      <c r="G3018" s="168">
        <f t="shared" ref="G3018:R3018" si="15594">SUM(G3016:G3017)</f>
        <v>157</v>
      </c>
      <c r="H3018" s="168">
        <f t="shared" si="15594"/>
        <v>253</v>
      </c>
      <c r="I3018" s="168">
        <f t="shared" si="15594"/>
        <v>410</v>
      </c>
      <c r="J3018" s="168">
        <f t="shared" si="15594"/>
        <v>61</v>
      </c>
      <c r="K3018" s="168">
        <f t="shared" si="15594"/>
        <v>96</v>
      </c>
      <c r="L3018" s="168">
        <f t="shared" si="15594"/>
        <v>157</v>
      </c>
      <c r="M3018" s="168">
        <f t="shared" si="15594"/>
        <v>19</v>
      </c>
      <c r="N3018" s="168">
        <f t="shared" si="15594"/>
        <v>29</v>
      </c>
      <c r="O3018" s="168">
        <f t="shared" si="15594"/>
        <v>48</v>
      </c>
      <c r="P3018" s="168">
        <f t="shared" si="15594"/>
        <v>110</v>
      </c>
      <c r="Q3018" s="168">
        <f t="shared" si="15594"/>
        <v>231</v>
      </c>
      <c r="R3018" s="168">
        <f t="shared" si="15594"/>
        <v>341</v>
      </c>
      <c r="S3018" s="502">
        <f t="shared" ref="S3018:BE3018" si="15595">SUM(S3016:S3017)</f>
        <v>0</v>
      </c>
      <c r="T3018" s="168">
        <f t="shared" si="15595"/>
        <v>32</v>
      </c>
      <c r="U3018" s="168">
        <f t="shared" si="15595"/>
        <v>54</v>
      </c>
      <c r="V3018" s="168">
        <f t="shared" si="15595"/>
        <v>86</v>
      </c>
      <c r="W3018" s="168">
        <f t="shared" si="15595"/>
        <v>0</v>
      </c>
      <c r="X3018" s="168">
        <f t="shared" si="15595"/>
        <v>0</v>
      </c>
      <c r="Y3018" s="168">
        <f t="shared" si="15595"/>
        <v>0</v>
      </c>
      <c r="Z3018" s="168">
        <f t="shared" si="15595"/>
        <v>0</v>
      </c>
      <c r="AA3018" s="168">
        <f t="shared" si="15595"/>
        <v>1</v>
      </c>
      <c r="AB3018" s="168">
        <f t="shared" si="15595"/>
        <v>1</v>
      </c>
      <c r="AC3018" s="168">
        <f t="shared" si="15595"/>
        <v>10</v>
      </c>
      <c r="AD3018" s="168">
        <f t="shared" si="15595"/>
        <v>13</v>
      </c>
      <c r="AE3018" s="168">
        <f t="shared" si="15595"/>
        <v>23</v>
      </c>
      <c r="AF3018" s="502">
        <f t="shared" si="15595"/>
        <v>0</v>
      </c>
      <c r="AG3018" s="168">
        <f t="shared" si="15595"/>
        <v>1</v>
      </c>
      <c r="AH3018" s="168">
        <f t="shared" si="15595"/>
        <v>0</v>
      </c>
      <c r="AI3018" s="168">
        <f t="shared" si="15595"/>
        <v>1</v>
      </c>
      <c r="AJ3018" s="168">
        <f t="shared" si="15595"/>
        <v>0</v>
      </c>
      <c r="AK3018" s="168">
        <f t="shared" si="15595"/>
        <v>0</v>
      </c>
      <c r="AL3018" s="168">
        <f t="shared" si="15595"/>
        <v>0</v>
      </c>
      <c r="AM3018" s="168">
        <f t="shared" si="15595"/>
        <v>0</v>
      </c>
      <c r="AN3018" s="168">
        <f t="shared" si="15595"/>
        <v>0</v>
      </c>
      <c r="AO3018" s="168">
        <f t="shared" si="15595"/>
        <v>0</v>
      </c>
      <c r="AP3018" s="168">
        <f t="shared" si="15595"/>
        <v>0</v>
      </c>
      <c r="AQ3018" s="168">
        <f t="shared" si="15595"/>
        <v>0</v>
      </c>
      <c r="AR3018" s="168">
        <f t="shared" si="15595"/>
        <v>0</v>
      </c>
      <c r="AS3018" s="502">
        <f t="shared" si="15595"/>
        <v>0</v>
      </c>
      <c r="AT3018" s="168">
        <f t="shared" si="15595"/>
        <v>0</v>
      </c>
      <c r="AU3018" s="168">
        <f t="shared" si="15595"/>
        <v>0</v>
      </c>
      <c r="AV3018" s="168">
        <f t="shared" si="15595"/>
        <v>0</v>
      </c>
      <c r="AW3018" s="569">
        <f t="shared" si="15595"/>
        <v>390</v>
      </c>
      <c r="AX3018" s="569">
        <f t="shared" si="15595"/>
        <v>677</v>
      </c>
      <c r="AY3018" s="569">
        <f t="shared" si="15595"/>
        <v>1067</v>
      </c>
      <c r="AZ3018" s="168">
        <f t="shared" si="15595"/>
        <v>10</v>
      </c>
      <c r="BA3018" s="168">
        <f t="shared" si="15595"/>
        <v>37</v>
      </c>
      <c r="BB3018" s="168">
        <f t="shared" si="15595"/>
        <v>47</v>
      </c>
      <c r="BC3018" s="168">
        <f t="shared" si="15595"/>
        <v>6</v>
      </c>
      <c r="BD3018" s="168">
        <f t="shared" si="15595"/>
        <v>1</v>
      </c>
      <c r="BE3018" s="168">
        <f t="shared" si="15595"/>
        <v>7</v>
      </c>
      <c r="BF3018" s="523"/>
      <c r="BG3018" s="608">
        <f t="shared" ref="BG3018:BY3018" si="15596">SUM(BG3016:BG3017)</f>
        <v>1051</v>
      </c>
      <c r="BH3018" s="168">
        <f t="shared" si="15596"/>
        <v>105</v>
      </c>
      <c r="BI3018" s="626">
        <f t="shared" si="15596"/>
        <v>45</v>
      </c>
      <c r="BJ3018" s="626">
        <f t="shared" si="15596"/>
        <v>150</v>
      </c>
      <c r="BK3018" s="626">
        <f t="shared" si="15596"/>
        <v>34</v>
      </c>
      <c r="BL3018" s="626">
        <f t="shared" si="15596"/>
        <v>14</v>
      </c>
      <c r="BM3018" s="626">
        <f t="shared" si="15596"/>
        <v>48</v>
      </c>
      <c r="BN3018" s="626">
        <f t="shared" si="15596"/>
        <v>9</v>
      </c>
      <c r="BO3018" s="626">
        <f t="shared" si="15596"/>
        <v>7</v>
      </c>
      <c r="BP3018" s="626">
        <f t="shared" si="15596"/>
        <v>16</v>
      </c>
      <c r="BQ3018" s="626">
        <f t="shared" si="15596"/>
        <v>62</v>
      </c>
      <c r="BR3018" s="626">
        <f t="shared" si="15596"/>
        <v>27</v>
      </c>
      <c r="BS3018" s="626">
        <f t="shared" si="15596"/>
        <v>89</v>
      </c>
      <c r="BT3018" s="168">
        <f t="shared" si="15596"/>
        <v>0</v>
      </c>
      <c r="BU3018" s="626">
        <f t="shared" si="15596"/>
        <v>0</v>
      </c>
      <c r="BV3018" s="626">
        <f t="shared" si="15596"/>
        <v>0</v>
      </c>
      <c r="BW3018" s="168">
        <f t="shared" si="15596"/>
        <v>210</v>
      </c>
      <c r="BX3018" s="168">
        <f t="shared" si="15596"/>
        <v>93</v>
      </c>
      <c r="BY3018" s="168">
        <f t="shared" si="15596"/>
        <v>303</v>
      </c>
      <c r="CA3018" s="168">
        <f t="shared" ref="CA3018:CF3018" si="15597">SUM(CA3016:CA3017)</f>
        <v>4</v>
      </c>
      <c r="CB3018" s="168">
        <f t="shared" si="15597"/>
        <v>2</v>
      </c>
      <c r="CC3018" s="168">
        <f t="shared" si="15597"/>
        <v>6</v>
      </c>
      <c r="CD3018" s="168">
        <f t="shared" si="15597"/>
        <v>2</v>
      </c>
      <c r="CE3018" s="168">
        <f t="shared" si="15597"/>
        <v>0</v>
      </c>
      <c r="CF3018" s="168">
        <f t="shared" si="15597"/>
        <v>2</v>
      </c>
    </row>
    <row r="3019" spans="1:85">
      <c r="A3019" s="149"/>
      <c r="B3019" s="149"/>
      <c r="C3019" s="151"/>
      <c r="D3019" s="151"/>
      <c r="E3019" s="288"/>
      <c r="F3019" s="592"/>
      <c r="G3019" s="159"/>
      <c r="H3019" s="159"/>
      <c r="I3019" s="159"/>
      <c r="J3019" s="159"/>
      <c r="K3019" s="159"/>
      <c r="L3019" s="159"/>
      <c r="M3019" s="159"/>
      <c r="N3019" s="159"/>
      <c r="O3019" s="159"/>
      <c r="P3019" s="159"/>
      <c r="Q3019" s="159"/>
      <c r="R3019" s="159"/>
      <c r="S3019" s="503"/>
      <c r="T3019" s="159"/>
      <c r="U3019" s="159"/>
      <c r="V3019" s="159"/>
      <c r="W3019" s="159"/>
      <c r="X3019" s="159"/>
      <c r="Y3019" s="159"/>
      <c r="Z3019" s="159"/>
      <c r="AA3019" s="159"/>
      <c r="AB3019" s="159"/>
      <c r="AC3019" s="159"/>
      <c r="AD3019" s="159"/>
      <c r="AE3019" s="159"/>
      <c r="AF3019" s="503"/>
      <c r="AG3019" s="159"/>
      <c r="AH3019" s="159"/>
      <c r="AI3019" s="159"/>
      <c r="AJ3019" s="159"/>
      <c r="AK3019" s="159"/>
      <c r="AL3019" s="159"/>
      <c r="AM3019" s="159"/>
      <c r="AN3019" s="159"/>
      <c r="AO3019" s="159"/>
      <c r="AP3019" s="159"/>
      <c r="AQ3019" s="159"/>
      <c r="AR3019" s="159"/>
      <c r="AS3019" s="503"/>
      <c r="AT3019" s="159"/>
      <c r="AU3019" s="159"/>
      <c r="AV3019" s="159"/>
      <c r="AW3019" s="570"/>
      <c r="AX3019" s="570"/>
      <c r="AY3019" s="570"/>
      <c r="AZ3019" s="159"/>
      <c r="BA3019" s="159"/>
      <c r="BB3019" s="159"/>
      <c r="BC3019" s="159"/>
      <c r="BD3019" s="159"/>
      <c r="BE3019" s="159"/>
      <c r="BF3019" s="474"/>
      <c r="BG3019" s="616"/>
      <c r="BH3019" s="159"/>
      <c r="BI3019" s="629"/>
      <c r="BJ3019" s="629"/>
      <c r="BK3019" s="629"/>
      <c r="BL3019" s="629"/>
      <c r="BM3019" s="629"/>
      <c r="BN3019" s="629"/>
      <c r="BO3019" s="629"/>
      <c r="BP3019" s="629"/>
      <c r="BQ3019" s="629"/>
      <c r="BR3019" s="629"/>
      <c r="BS3019" s="629"/>
      <c r="BT3019" s="159"/>
      <c r="BU3019" s="629"/>
      <c r="BV3019" s="629"/>
      <c r="BW3019" s="159"/>
      <c r="BX3019" s="159"/>
      <c r="BY3019" s="159"/>
      <c r="CA3019" s="159"/>
      <c r="CB3019" s="159"/>
      <c r="CC3019" s="159"/>
      <c r="CD3019" s="159"/>
      <c r="CE3019" s="159"/>
      <c r="CF3019" s="159"/>
    </row>
    <row r="3020" spans="1:85">
      <c r="A3020" s="149"/>
      <c r="B3020" s="149" t="s">
        <v>596</v>
      </c>
      <c r="C3020" s="151"/>
      <c r="D3020" s="151"/>
      <c r="E3020" s="288"/>
      <c r="F3020" s="592">
        <f t="shared" ref="F3020:AK3020" si="15598">SUM(F2737,F2790,F2881,F2968)</f>
        <v>42</v>
      </c>
      <c r="G3020" s="168">
        <f t="shared" si="15598"/>
        <v>29</v>
      </c>
      <c r="H3020" s="168">
        <f t="shared" si="15598"/>
        <v>11</v>
      </c>
      <c r="I3020" s="168">
        <f t="shared" si="15598"/>
        <v>40</v>
      </c>
      <c r="J3020" s="168">
        <f t="shared" si="15598"/>
        <v>19</v>
      </c>
      <c r="K3020" s="168">
        <f t="shared" si="15598"/>
        <v>3</v>
      </c>
      <c r="L3020" s="168">
        <f t="shared" si="15598"/>
        <v>22</v>
      </c>
      <c r="M3020" s="168">
        <f t="shared" si="15598"/>
        <v>2</v>
      </c>
      <c r="N3020" s="168">
        <f t="shared" si="15598"/>
        <v>0</v>
      </c>
      <c r="O3020" s="168">
        <f t="shared" si="15598"/>
        <v>2</v>
      </c>
      <c r="P3020" s="168">
        <f t="shared" si="15598"/>
        <v>30</v>
      </c>
      <c r="Q3020" s="168">
        <f t="shared" si="15598"/>
        <v>5</v>
      </c>
      <c r="R3020" s="168">
        <f t="shared" si="15598"/>
        <v>35</v>
      </c>
      <c r="S3020" s="502">
        <f t="shared" si="15598"/>
        <v>0</v>
      </c>
      <c r="T3020" s="168">
        <f t="shared" si="15598"/>
        <v>0</v>
      </c>
      <c r="U3020" s="168">
        <f t="shared" si="15598"/>
        <v>0</v>
      </c>
      <c r="V3020" s="168">
        <f t="shared" si="15598"/>
        <v>0</v>
      </c>
      <c r="W3020" s="168">
        <f t="shared" si="15598"/>
        <v>0</v>
      </c>
      <c r="X3020" s="168">
        <f t="shared" si="15598"/>
        <v>0</v>
      </c>
      <c r="Y3020" s="168">
        <f t="shared" si="15598"/>
        <v>0</v>
      </c>
      <c r="Z3020" s="168">
        <f t="shared" si="15598"/>
        <v>0</v>
      </c>
      <c r="AA3020" s="168">
        <f t="shared" si="15598"/>
        <v>0</v>
      </c>
      <c r="AB3020" s="168">
        <f t="shared" si="15598"/>
        <v>0</v>
      </c>
      <c r="AC3020" s="168">
        <f t="shared" si="15598"/>
        <v>0</v>
      </c>
      <c r="AD3020" s="168">
        <f t="shared" si="15598"/>
        <v>0</v>
      </c>
      <c r="AE3020" s="168">
        <f t="shared" si="15598"/>
        <v>0</v>
      </c>
      <c r="AF3020" s="502">
        <f t="shared" si="15598"/>
        <v>0</v>
      </c>
      <c r="AG3020" s="168">
        <f t="shared" si="15598"/>
        <v>0</v>
      </c>
      <c r="AH3020" s="168">
        <f t="shared" si="15598"/>
        <v>0</v>
      </c>
      <c r="AI3020" s="168">
        <f t="shared" si="15598"/>
        <v>0</v>
      </c>
      <c r="AJ3020" s="168">
        <f t="shared" si="15598"/>
        <v>0</v>
      </c>
      <c r="AK3020" s="168">
        <f t="shared" si="15598"/>
        <v>0</v>
      </c>
      <c r="AL3020" s="168">
        <f t="shared" ref="AL3020:BE3020" si="15599">SUM(AL2737,AL2790,AL2881,AL2968)</f>
        <v>0</v>
      </c>
      <c r="AM3020" s="168">
        <f t="shared" si="15599"/>
        <v>0</v>
      </c>
      <c r="AN3020" s="168">
        <f t="shared" si="15599"/>
        <v>0</v>
      </c>
      <c r="AO3020" s="168">
        <f t="shared" si="15599"/>
        <v>0</v>
      </c>
      <c r="AP3020" s="168">
        <f t="shared" si="15599"/>
        <v>0</v>
      </c>
      <c r="AQ3020" s="168">
        <f t="shared" si="15599"/>
        <v>0</v>
      </c>
      <c r="AR3020" s="168">
        <f t="shared" si="15599"/>
        <v>0</v>
      </c>
      <c r="AS3020" s="502">
        <f t="shared" si="15599"/>
        <v>0</v>
      </c>
      <c r="AT3020" s="168">
        <f t="shared" si="15599"/>
        <v>0</v>
      </c>
      <c r="AU3020" s="168">
        <f t="shared" si="15599"/>
        <v>0</v>
      </c>
      <c r="AV3020" s="168">
        <f t="shared" si="15599"/>
        <v>0</v>
      </c>
      <c r="AW3020" s="569">
        <f t="shared" si="15599"/>
        <v>80</v>
      </c>
      <c r="AX3020" s="569">
        <f t="shared" si="15599"/>
        <v>19</v>
      </c>
      <c r="AY3020" s="569">
        <f t="shared" si="15599"/>
        <v>99</v>
      </c>
      <c r="AZ3020" s="168">
        <f t="shared" si="15599"/>
        <v>1</v>
      </c>
      <c r="BA3020" s="168">
        <f t="shared" si="15599"/>
        <v>0</v>
      </c>
      <c r="BB3020" s="168">
        <f t="shared" si="15599"/>
        <v>1</v>
      </c>
      <c r="BC3020" s="168">
        <f t="shared" si="15599"/>
        <v>1</v>
      </c>
      <c r="BD3020" s="168">
        <f t="shared" si="15599"/>
        <v>0</v>
      </c>
      <c r="BE3020" s="168">
        <f t="shared" si="15599"/>
        <v>1</v>
      </c>
      <c r="BF3020" s="523"/>
      <c r="BG3020" s="608">
        <f t="shared" ref="BG3020:BY3020" si="15600">SUM(BG2737,BG2790,BG2881,BG2968)</f>
        <v>42</v>
      </c>
      <c r="BH3020" s="168">
        <f t="shared" si="15600"/>
        <v>29</v>
      </c>
      <c r="BI3020" s="626">
        <f t="shared" si="15600"/>
        <v>11</v>
      </c>
      <c r="BJ3020" s="626">
        <f t="shared" si="15600"/>
        <v>40</v>
      </c>
      <c r="BK3020" s="626">
        <f t="shared" si="15600"/>
        <v>19</v>
      </c>
      <c r="BL3020" s="626">
        <f t="shared" si="15600"/>
        <v>3</v>
      </c>
      <c r="BM3020" s="626">
        <f t="shared" si="15600"/>
        <v>22</v>
      </c>
      <c r="BN3020" s="626">
        <f t="shared" si="15600"/>
        <v>2</v>
      </c>
      <c r="BO3020" s="626">
        <f t="shared" si="15600"/>
        <v>0</v>
      </c>
      <c r="BP3020" s="626">
        <f t="shared" si="15600"/>
        <v>2</v>
      </c>
      <c r="BQ3020" s="626">
        <f t="shared" si="15600"/>
        <v>30</v>
      </c>
      <c r="BR3020" s="626">
        <f t="shared" si="15600"/>
        <v>5</v>
      </c>
      <c r="BS3020" s="626">
        <f t="shared" si="15600"/>
        <v>35</v>
      </c>
      <c r="BT3020" s="168">
        <f t="shared" si="15600"/>
        <v>0</v>
      </c>
      <c r="BU3020" s="626">
        <f t="shared" si="15600"/>
        <v>0</v>
      </c>
      <c r="BV3020" s="626">
        <f t="shared" si="15600"/>
        <v>0</v>
      </c>
      <c r="BW3020" s="168">
        <f t="shared" si="15600"/>
        <v>80</v>
      </c>
      <c r="BX3020" s="168">
        <f t="shared" si="15600"/>
        <v>19</v>
      </c>
      <c r="BY3020" s="168">
        <f t="shared" si="15600"/>
        <v>99</v>
      </c>
      <c r="CA3020" s="168">
        <f t="shared" ref="CA3020:CF3020" si="15601">SUM(CA2737,CA2790,CA2881,CA2968)</f>
        <v>1</v>
      </c>
      <c r="CB3020" s="168">
        <f t="shared" si="15601"/>
        <v>0</v>
      </c>
      <c r="CC3020" s="168">
        <f t="shared" si="15601"/>
        <v>1</v>
      </c>
      <c r="CD3020" s="168">
        <f t="shared" si="15601"/>
        <v>1</v>
      </c>
      <c r="CE3020" s="168">
        <f t="shared" si="15601"/>
        <v>0</v>
      </c>
      <c r="CF3020" s="168">
        <f t="shared" si="15601"/>
        <v>1</v>
      </c>
    </row>
    <row r="3022" spans="1:85">
      <c r="CG3022" t="s">
        <v>74</v>
      </c>
    </row>
    <row r="3028" spans="5:58">
      <c r="E3028" s="381" t="s">
        <v>74</v>
      </c>
    </row>
    <row r="3034" spans="5:58">
      <c r="F3034" s="604"/>
      <c r="G3034" s="291"/>
      <c r="H3034" s="291"/>
      <c r="I3034" s="291"/>
      <c r="J3034" s="291"/>
      <c r="K3034" s="291"/>
      <c r="L3034" s="291"/>
      <c r="M3034" s="291"/>
      <c r="N3034" s="291"/>
      <c r="O3034" s="291"/>
      <c r="P3034" s="291"/>
      <c r="Q3034" s="291"/>
      <c r="R3034" s="291"/>
      <c r="S3034" s="514"/>
      <c r="T3034" s="291"/>
      <c r="U3034" s="291"/>
      <c r="V3034" s="291"/>
      <c r="W3034" s="291"/>
      <c r="X3034" s="291"/>
      <c r="Y3034" s="291"/>
      <c r="Z3034" s="291"/>
      <c r="AA3034" s="291"/>
      <c r="AB3034" s="291"/>
      <c r="AC3034" s="291"/>
      <c r="AD3034" s="291"/>
      <c r="AE3034" s="291"/>
      <c r="AF3034" s="514"/>
      <c r="AG3034" s="291"/>
      <c r="AH3034" s="291"/>
      <c r="AI3034" s="291"/>
      <c r="AJ3034" s="291"/>
      <c r="AK3034" s="291"/>
      <c r="AL3034" s="291"/>
      <c r="AM3034" s="291"/>
      <c r="AN3034" s="291"/>
      <c r="AO3034" s="291"/>
      <c r="AP3034" s="291"/>
      <c r="AQ3034" s="291"/>
      <c r="AR3034" s="291"/>
      <c r="AS3034" s="514"/>
      <c r="AT3034" s="291"/>
      <c r="AU3034" s="291"/>
      <c r="AV3034" s="291"/>
      <c r="AW3034" s="581"/>
      <c r="AX3034" s="581"/>
      <c r="AY3034" s="581"/>
      <c r="AZ3034" s="291"/>
      <c r="BA3034" s="291"/>
      <c r="BB3034" s="291"/>
      <c r="BC3034" s="291"/>
      <c r="BD3034" s="291"/>
      <c r="BE3034" s="291"/>
      <c r="BF3034" s="291"/>
    </row>
    <row r="3035" spans="5:58">
      <c r="F3035" s="604"/>
      <c r="G3035" s="291"/>
      <c r="H3035" s="291"/>
      <c r="I3035" s="282"/>
      <c r="J3035" s="291"/>
      <c r="K3035" s="291"/>
      <c r="L3035" s="282"/>
      <c r="M3035" s="291"/>
      <c r="N3035" s="291"/>
      <c r="O3035" s="282"/>
      <c r="P3035" s="291"/>
      <c r="Q3035" s="291"/>
      <c r="R3035" s="282"/>
      <c r="S3035" s="515"/>
      <c r="T3035" s="282"/>
      <c r="U3035" s="282"/>
      <c r="V3035" s="282"/>
      <c r="W3035" s="282"/>
      <c r="X3035" s="282"/>
      <c r="Y3035" s="282"/>
      <c r="Z3035" s="282"/>
      <c r="AA3035" s="282"/>
      <c r="AB3035" s="282"/>
      <c r="AC3035" s="282"/>
      <c r="AD3035" s="282"/>
      <c r="AE3035" s="282"/>
      <c r="AF3035" s="515"/>
      <c r="AG3035" s="282"/>
      <c r="AH3035" s="282"/>
      <c r="AI3035" s="282"/>
      <c r="AJ3035" s="282"/>
      <c r="AK3035" s="282"/>
      <c r="AL3035" s="282"/>
      <c r="AM3035" s="282"/>
      <c r="AN3035" s="282"/>
      <c r="AO3035" s="282"/>
      <c r="AP3035" s="282"/>
      <c r="AQ3035" s="282"/>
      <c r="AR3035" s="282"/>
      <c r="AS3035" s="515"/>
      <c r="AT3035" s="282"/>
      <c r="AU3035" s="282"/>
      <c r="AV3035" s="282"/>
      <c r="AW3035" s="582"/>
      <c r="AX3035" s="582"/>
      <c r="AY3035" s="582"/>
      <c r="AZ3035" s="292"/>
      <c r="BA3035" s="291"/>
      <c r="BB3035" s="282"/>
      <c r="BC3035" s="282"/>
      <c r="BD3035" s="282"/>
      <c r="BE3035" s="282"/>
      <c r="BF3035" s="282"/>
    </row>
    <row r="3036" spans="5:58">
      <c r="F3036" s="604"/>
      <c r="G3036" s="291"/>
      <c r="H3036" s="291"/>
      <c r="I3036" s="282"/>
      <c r="J3036" s="291"/>
      <c r="K3036" s="291"/>
      <c r="L3036" s="282"/>
      <c r="M3036" s="291"/>
      <c r="N3036" s="291"/>
      <c r="O3036" s="282"/>
      <c r="P3036" s="291"/>
      <c r="Q3036" s="291"/>
      <c r="R3036" s="282"/>
      <c r="S3036" s="515"/>
      <c r="T3036" s="282"/>
      <c r="U3036" s="282"/>
      <c r="V3036" s="282"/>
      <c r="W3036" s="282"/>
      <c r="X3036" s="282"/>
      <c r="Y3036" s="282"/>
      <c r="Z3036" s="282"/>
      <c r="AA3036" s="282"/>
      <c r="AB3036" s="282"/>
      <c r="AC3036" s="282"/>
      <c r="AD3036" s="282"/>
      <c r="AE3036" s="282"/>
      <c r="AF3036" s="515"/>
      <c r="AG3036" s="282"/>
      <c r="AH3036" s="282"/>
      <c r="AI3036" s="282"/>
      <c r="AJ3036" s="282"/>
      <c r="AK3036" s="282"/>
      <c r="AL3036" s="282"/>
      <c r="AM3036" s="282"/>
      <c r="AN3036" s="282"/>
      <c r="AO3036" s="282"/>
      <c r="AP3036" s="282"/>
      <c r="AQ3036" s="282"/>
      <c r="AR3036" s="282"/>
      <c r="AS3036" s="515"/>
      <c r="AT3036" s="282"/>
      <c r="AU3036" s="282"/>
      <c r="AV3036" s="282"/>
      <c r="AW3036" s="582"/>
      <c r="AX3036" s="582"/>
      <c r="AY3036" s="582"/>
      <c r="AZ3036" s="291"/>
      <c r="BA3036" s="291"/>
      <c r="BB3036" s="282"/>
      <c r="BC3036" s="282"/>
      <c r="BD3036" s="282"/>
      <c r="BE3036" s="282"/>
      <c r="BF3036" s="282"/>
    </row>
    <row r="3037" spans="5:58">
      <c r="F3037" s="604"/>
      <c r="G3037" s="291"/>
      <c r="H3037" s="291"/>
      <c r="I3037" s="282"/>
      <c r="J3037" s="291"/>
      <c r="K3037" s="291"/>
      <c r="L3037" s="282"/>
      <c r="M3037" s="291"/>
      <c r="N3037" s="291"/>
      <c r="O3037" s="282"/>
      <c r="P3037" s="291"/>
      <c r="Q3037" s="291"/>
      <c r="R3037" s="282"/>
      <c r="S3037" s="515"/>
      <c r="T3037" s="282"/>
      <c r="U3037" s="282"/>
      <c r="V3037" s="282"/>
      <c r="W3037" s="282"/>
      <c r="X3037" s="282"/>
      <c r="Y3037" s="282"/>
      <c r="Z3037" s="282"/>
      <c r="AA3037" s="282"/>
      <c r="AB3037" s="282"/>
      <c r="AC3037" s="282"/>
      <c r="AD3037" s="282"/>
      <c r="AE3037" s="282"/>
      <c r="AF3037" s="515"/>
      <c r="AG3037" s="282"/>
      <c r="AH3037" s="282"/>
      <c r="AI3037" s="282"/>
      <c r="AJ3037" s="282"/>
      <c r="AK3037" s="282"/>
      <c r="AL3037" s="282"/>
      <c r="AM3037" s="282"/>
      <c r="AN3037" s="282"/>
      <c r="AO3037" s="282"/>
      <c r="AP3037" s="282"/>
      <c r="AQ3037" s="282"/>
      <c r="AR3037" s="282"/>
      <c r="AS3037" s="515"/>
      <c r="AT3037" s="282"/>
      <c r="AU3037" s="282"/>
      <c r="AV3037" s="282"/>
      <c r="AW3037" s="582"/>
      <c r="AX3037" s="582"/>
      <c r="AY3037" s="582"/>
      <c r="AZ3037" s="291"/>
      <c r="BA3037" s="291"/>
      <c r="BB3037" s="282"/>
      <c r="BC3037" s="282"/>
      <c r="BD3037" s="282"/>
      <c r="BE3037" s="282"/>
      <c r="BF3037" s="282"/>
    </row>
    <row r="3038" spans="5:58">
      <c r="F3038" s="604"/>
      <c r="G3038" s="291"/>
      <c r="H3038" s="291"/>
      <c r="I3038" s="282"/>
      <c r="J3038" s="291"/>
      <c r="K3038" s="291"/>
      <c r="L3038" s="282"/>
      <c r="M3038" s="291"/>
      <c r="N3038" s="291"/>
      <c r="O3038" s="282"/>
      <c r="P3038" s="291"/>
      <c r="Q3038" s="291"/>
      <c r="R3038" s="282"/>
      <c r="S3038" s="515"/>
      <c r="T3038" s="282"/>
      <c r="U3038" s="282"/>
      <c r="V3038" s="282"/>
      <c r="W3038" s="282"/>
      <c r="X3038" s="282"/>
      <c r="Y3038" s="282"/>
      <c r="Z3038" s="282"/>
      <c r="AA3038" s="282"/>
      <c r="AB3038" s="282"/>
      <c r="AC3038" s="282"/>
      <c r="AD3038" s="282"/>
      <c r="AE3038" s="282"/>
      <c r="AF3038" s="515"/>
      <c r="AG3038" s="282"/>
      <c r="AH3038" s="282"/>
      <c r="AI3038" s="282"/>
      <c r="AJ3038" s="282"/>
      <c r="AK3038" s="282"/>
      <c r="AL3038" s="282"/>
      <c r="AM3038" s="282"/>
      <c r="AN3038" s="282"/>
      <c r="AO3038" s="282"/>
      <c r="AP3038" s="282"/>
      <c r="AQ3038" s="282"/>
      <c r="AR3038" s="282"/>
      <c r="AS3038" s="515"/>
      <c r="AT3038" s="282"/>
      <c r="AU3038" s="282"/>
      <c r="AV3038" s="282"/>
      <c r="AW3038" s="582"/>
      <c r="AX3038" s="582"/>
      <c r="AY3038" s="582"/>
      <c r="AZ3038" s="291"/>
      <c r="BA3038" s="291"/>
      <c r="BB3038" s="282"/>
      <c r="BC3038" s="291"/>
      <c r="BD3038" s="291"/>
      <c r="BE3038" s="282"/>
      <c r="BF3038" s="282"/>
    </row>
    <row r="3039" spans="5:58">
      <c r="F3039" s="604"/>
      <c r="G3039" s="222"/>
      <c r="H3039" s="222"/>
      <c r="I3039" s="222"/>
      <c r="J3039" s="222"/>
      <c r="K3039" s="222"/>
      <c r="L3039" s="222"/>
      <c r="M3039" s="222"/>
      <c r="N3039" s="291"/>
      <c r="O3039" s="222"/>
      <c r="P3039" s="222"/>
      <c r="Q3039" s="222"/>
      <c r="R3039" s="222"/>
      <c r="S3039" s="516"/>
      <c r="T3039" s="222"/>
      <c r="U3039" s="222"/>
      <c r="V3039" s="222"/>
      <c r="W3039" s="222"/>
      <c r="X3039" s="222"/>
      <c r="Y3039" s="222"/>
      <c r="Z3039" s="222"/>
      <c r="AA3039" s="222"/>
      <c r="AB3039" s="222"/>
      <c r="AC3039" s="222"/>
      <c r="AD3039" s="222"/>
      <c r="AE3039" s="222"/>
      <c r="AF3039" s="516"/>
      <c r="AG3039" s="222"/>
      <c r="AH3039" s="222"/>
      <c r="AI3039" s="222"/>
      <c r="AJ3039" s="222"/>
      <c r="AK3039" s="222"/>
      <c r="AL3039" s="222"/>
      <c r="AM3039" s="222"/>
      <c r="AN3039" s="222"/>
      <c r="AO3039" s="222"/>
      <c r="AP3039" s="222"/>
      <c r="AQ3039" s="222"/>
      <c r="AR3039" s="222"/>
      <c r="AS3039" s="516"/>
      <c r="AT3039" s="222"/>
      <c r="AU3039" s="222"/>
      <c r="AV3039" s="222"/>
      <c r="AW3039" s="583"/>
      <c r="AX3039" s="583"/>
      <c r="AY3039" s="583"/>
      <c r="AZ3039" s="222"/>
      <c r="BA3039" s="222"/>
      <c r="BB3039" s="222"/>
      <c r="BC3039" s="222"/>
      <c r="BD3039" s="222"/>
      <c r="BE3039" s="222"/>
      <c r="BF3039" s="222"/>
    </row>
    <row r="3040" spans="5:58">
      <c r="F3040" s="604"/>
      <c r="G3040" s="291"/>
      <c r="H3040" s="291"/>
      <c r="I3040" s="291"/>
      <c r="J3040" s="291"/>
      <c r="K3040" s="291"/>
      <c r="L3040" s="291"/>
      <c r="M3040" s="291"/>
      <c r="N3040" s="291"/>
      <c r="O3040" s="291"/>
      <c r="P3040" s="291"/>
      <c r="Q3040" s="291"/>
      <c r="R3040" s="291"/>
      <c r="S3040" s="514"/>
      <c r="T3040" s="291"/>
      <c r="U3040" s="291"/>
      <c r="V3040" s="291"/>
      <c r="W3040" s="291"/>
      <c r="X3040" s="291"/>
      <c r="Y3040" s="291"/>
      <c r="Z3040" s="291"/>
      <c r="AA3040" s="291"/>
      <c r="AB3040" s="291"/>
      <c r="AC3040" s="291"/>
      <c r="AD3040" s="291"/>
      <c r="AE3040" s="291"/>
      <c r="AF3040" s="514"/>
      <c r="AG3040" s="291"/>
      <c r="AH3040" s="291"/>
      <c r="AI3040" s="291"/>
      <c r="AJ3040" s="291"/>
      <c r="AK3040" s="291"/>
      <c r="AL3040" s="291"/>
      <c r="AM3040" s="291"/>
      <c r="AN3040" s="291"/>
      <c r="AO3040" s="291"/>
      <c r="AP3040" s="291"/>
      <c r="AQ3040" s="291"/>
      <c r="AR3040" s="291"/>
      <c r="AS3040" s="514"/>
      <c r="AT3040" s="291"/>
      <c r="AU3040" s="291"/>
      <c r="AV3040" s="291"/>
      <c r="AW3040" s="581"/>
      <c r="AX3040" s="581"/>
      <c r="AY3040" s="581"/>
      <c r="AZ3040" s="291"/>
      <c r="BA3040" s="291"/>
      <c r="BB3040" s="291"/>
      <c r="BC3040" s="291"/>
      <c r="BD3040" s="291"/>
      <c r="BE3040" s="291"/>
      <c r="BF3040" s="291"/>
    </row>
    <row r="3041" spans="1:58">
      <c r="F3041" s="604"/>
      <c r="G3041" s="291"/>
      <c r="H3041" s="291"/>
      <c r="I3041" s="291"/>
      <c r="J3041" s="291"/>
      <c r="K3041" s="291"/>
      <c r="L3041" s="291"/>
      <c r="M3041" s="291"/>
      <c r="N3041" s="291"/>
      <c r="O3041" s="291"/>
      <c r="P3041" s="291"/>
      <c r="Q3041" s="291"/>
      <c r="R3041" s="291"/>
      <c r="S3041" s="514"/>
      <c r="T3041" s="291"/>
      <c r="U3041" s="291"/>
      <c r="V3041" s="291"/>
      <c r="W3041" s="291"/>
      <c r="X3041" s="291"/>
      <c r="Y3041" s="291"/>
      <c r="Z3041" s="291"/>
      <c r="AA3041" s="291"/>
      <c r="AB3041" s="291"/>
      <c r="AC3041" s="291"/>
      <c r="AD3041" s="291"/>
      <c r="AE3041" s="291"/>
      <c r="AF3041" s="514"/>
      <c r="AG3041" s="291"/>
      <c r="AH3041" s="291"/>
      <c r="AI3041" s="291"/>
      <c r="AJ3041" s="291"/>
      <c r="AK3041" s="291"/>
      <c r="AL3041" s="291"/>
      <c r="AM3041" s="291"/>
      <c r="AN3041" s="291"/>
      <c r="AO3041" s="291"/>
      <c r="AP3041" s="291"/>
      <c r="AQ3041" s="291"/>
      <c r="AR3041" s="291"/>
      <c r="AS3041" s="514"/>
      <c r="AT3041" s="291"/>
      <c r="AU3041" s="291"/>
      <c r="AV3041" s="291"/>
      <c r="AW3041" s="581"/>
      <c r="AX3041" s="581"/>
      <c r="AY3041" s="581"/>
      <c r="AZ3041" s="291"/>
      <c r="BA3041" s="291"/>
      <c r="BB3041" s="291"/>
      <c r="BC3041" s="291"/>
      <c r="BD3041" s="291"/>
      <c r="BE3041" s="291"/>
      <c r="BF3041" s="291"/>
    </row>
    <row r="3042" spans="1:58">
      <c r="A3042" s="274" t="s">
        <v>74</v>
      </c>
      <c r="F3042" s="604"/>
      <c r="G3042" s="291"/>
      <c r="H3042" s="291"/>
      <c r="I3042" s="291"/>
      <c r="J3042" s="291"/>
      <c r="K3042" s="291"/>
      <c r="L3042" s="291"/>
      <c r="M3042" s="291"/>
      <c r="N3042" s="291"/>
      <c r="O3042" s="291"/>
      <c r="P3042" s="291"/>
      <c r="Q3042" s="291"/>
      <c r="R3042" s="291"/>
      <c r="S3042" s="514"/>
      <c r="T3042" s="291"/>
      <c r="U3042" s="291"/>
      <c r="V3042" s="291"/>
      <c r="W3042" s="291"/>
      <c r="X3042" s="291"/>
      <c r="Y3042" s="291"/>
      <c r="Z3042" s="291"/>
      <c r="AA3042" s="291"/>
      <c r="AB3042" s="291"/>
      <c r="AC3042" s="291"/>
      <c r="AD3042" s="291"/>
      <c r="AE3042" s="291"/>
      <c r="AF3042" s="514"/>
      <c r="AG3042" s="291"/>
      <c r="AH3042" s="291"/>
      <c r="AI3042" s="291"/>
      <c r="AJ3042" s="291"/>
      <c r="AK3042" s="291"/>
      <c r="AL3042" s="291"/>
      <c r="AM3042" s="291"/>
      <c r="AN3042" s="291"/>
      <c r="AO3042" s="291"/>
      <c r="AP3042" s="291"/>
      <c r="AQ3042" s="291"/>
      <c r="AR3042" s="291"/>
      <c r="AS3042" s="514"/>
      <c r="AT3042" s="291"/>
      <c r="AU3042" s="291"/>
      <c r="AV3042" s="291"/>
      <c r="AW3042" s="581"/>
      <c r="AX3042" s="581"/>
      <c r="AY3042" s="581"/>
      <c r="AZ3042" s="291"/>
      <c r="BA3042" s="291"/>
      <c r="BB3042" s="291"/>
      <c r="BC3042" s="291"/>
      <c r="BD3042" s="291"/>
      <c r="BE3042" s="291"/>
      <c r="BF3042" s="291"/>
    </row>
    <row r="3043" spans="1:58">
      <c r="F3043" s="604"/>
      <c r="G3043" s="291"/>
      <c r="H3043" s="291"/>
      <c r="I3043" s="282"/>
      <c r="J3043" s="291"/>
      <c r="K3043" s="291"/>
      <c r="L3043" s="282"/>
      <c r="M3043" s="291"/>
      <c r="N3043" s="291"/>
      <c r="O3043" s="282"/>
      <c r="P3043" s="291"/>
      <c r="Q3043" s="291"/>
      <c r="R3043" s="282"/>
      <c r="S3043" s="515"/>
      <c r="T3043" s="282"/>
      <c r="U3043" s="282"/>
      <c r="V3043" s="282"/>
      <c r="W3043" s="282"/>
      <c r="X3043" s="282"/>
      <c r="Y3043" s="282"/>
      <c r="Z3043" s="282"/>
      <c r="AA3043" s="282"/>
      <c r="AB3043" s="282"/>
      <c r="AC3043" s="282"/>
      <c r="AD3043" s="282"/>
      <c r="AE3043" s="282"/>
      <c r="AF3043" s="515"/>
      <c r="AG3043" s="282"/>
      <c r="AH3043" s="282"/>
      <c r="AI3043" s="282"/>
      <c r="AJ3043" s="282"/>
      <c r="AK3043" s="282"/>
      <c r="AL3043" s="282"/>
      <c r="AM3043" s="282"/>
      <c r="AN3043" s="282"/>
      <c r="AO3043" s="282"/>
      <c r="AP3043" s="282"/>
      <c r="AQ3043" s="282"/>
      <c r="AR3043" s="282"/>
      <c r="AS3043" s="515"/>
      <c r="AT3043" s="282"/>
      <c r="AU3043" s="282"/>
      <c r="AV3043" s="282"/>
      <c r="AW3043" s="582"/>
      <c r="AX3043" s="582"/>
      <c r="AY3043" s="582"/>
      <c r="AZ3043" s="292"/>
      <c r="BA3043" s="291"/>
      <c r="BB3043" s="282"/>
      <c r="BC3043" s="282"/>
      <c r="BD3043" s="282"/>
      <c r="BE3043" s="282"/>
      <c r="BF3043" s="282"/>
    </row>
    <row r="3044" spans="1:58">
      <c r="F3044" s="604"/>
      <c r="G3044" s="291"/>
      <c r="H3044" s="291"/>
      <c r="I3044" s="282"/>
      <c r="J3044" s="291"/>
      <c r="K3044" s="291"/>
      <c r="L3044" s="282"/>
      <c r="M3044" s="291"/>
      <c r="N3044" s="291"/>
      <c r="O3044" s="282"/>
      <c r="P3044" s="291"/>
      <c r="Q3044" s="291"/>
      <c r="R3044" s="282"/>
      <c r="S3044" s="515"/>
      <c r="T3044" s="282"/>
      <c r="U3044" s="282"/>
      <c r="V3044" s="282"/>
      <c r="W3044" s="282"/>
      <c r="X3044" s="282"/>
      <c r="Y3044" s="282"/>
      <c r="Z3044" s="282"/>
      <c r="AA3044" s="282"/>
      <c r="AB3044" s="282"/>
      <c r="AC3044" s="282"/>
      <c r="AD3044" s="282"/>
      <c r="AE3044" s="282"/>
      <c r="AF3044" s="515"/>
      <c r="AG3044" s="282"/>
      <c r="AH3044" s="282"/>
      <c r="AI3044" s="282"/>
      <c r="AJ3044" s="282"/>
      <c r="AK3044" s="282"/>
      <c r="AL3044" s="282"/>
      <c r="AM3044" s="282"/>
      <c r="AN3044" s="282"/>
      <c r="AO3044" s="282"/>
      <c r="AP3044" s="282"/>
      <c r="AQ3044" s="282"/>
      <c r="AR3044" s="282"/>
      <c r="AS3044" s="515"/>
      <c r="AT3044" s="282"/>
      <c r="AU3044" s="282"/>
      <c r="AV3044" s="282"/>
      <c r="AW3044" s="582"/>
      <c r="AX3044" s="582"/>
      <c r="AY3044" s="582"/>
      <c r="AZ3044" s="291"/>
      <c r="BA3044" s="291"/>
      <c r="BB3044" s="282"/>
      <c r="BC3044" s="282"/>
      <c r="BD3044" s="282"/>
      <c r="BE3044" s="282"/>
      <c r="BF3044" s="282"/>
    </row>
    <row r="3045" spans="1:58">
      <c r="F3045" s="604"/>
      <c r="G3045" s="291"/>
      <c r="H3045" s="291"/>
      <c r="I3045" s="282"/>
      <c r="J3045" s="291"/>
      <c r="K3045" s="291"/>
      <c r="L3045" s="282"/>
      <c r="M3045" s="291"/>
      <c r="N3045" s="291"/>
      <c r="O3045" s="282"/>
      <c r="P3045" s="291"/>
      <c r="Q3045" s="291"/>
      <c r="R3045" s="282"/>
      <c r="S3045" s="515"/>
      <c r="T3045" s="282"/>
      <c r="U3045" s="282"/>
      <c r="V3045" s="282"/>
      <c r="W3045" s="282"/>
      <c r="X3045" s="282"/>
      <c r="Y3045" s="282"/>
      <c r="Z3045" s="282"/>
      <c r="AA3045" s="282"/>
      <c r="AB3045" s="282"/>
      <c r="AC3045" s="282"/>
      <c r="AD3045" s="282"/>
      <c r="AE3045" s="282"/>
      <c r="AF3045" s="515"/>
      <c r="AG3045" s="282"/>
      <c r="AH3045" s="282"/>
      <c r="AI3045" s="282"/>
      <c r="AJ3045" s="282"/>
      <c r="AK3045" s="282"/>
      <c r="AL3045" s="282"/>
      <c r="AM3045" s="282"/>
      <c r="AN3045" s="282"/>
      <c r="AO3045" s="282"/>
      <c r="AP3045" s="282"/>
      <c r="AQ3045" s="282"/>
      <c r="AR3045" s="282"/>
      <c r="AS3045" s="515"/>
      <c r="AT3045" s="282"/>
      <c r="AU3045" s="282"/>
      <c r="AV3045" s="282"/>
      <c r="AW3045" s="582"/>
      <c r="AX3045" s="582"/>
      <c r="AY3045" s="582"/>
      <c r="AZ3045" s="291"/>
      <c r="BA3045" s="291"/>
      <c r="BB3045" s="282"/>
      <c r="BC3045" s="282"/>
      <c r="BD3045" s="282"/>
      <c r="BE3045" s="282"/>
      <c r="BF3045" s="282"/>
    </row>
    <row r="3046" spans="1:58">
      <c r="F3046" s="604"/>
      <c r="G3046" s="291"/>
      <c r="H3046" s="291"/>
      <c r="I3046" s="282"/>
      <c r="J3046" s="291"/>
      <c r="K3046" s="291"/>
      <c r="L3046" s="282"/>
      <c r="M3046" s="291"/>
      <c r="N3046" s="291"/>
      <c r="O3046" s="282"/>
      <c r="P3046" s="291"/>
      <c r="Q3046" s="291"/>
      <c r="R3046" s="282"/>
      <c r="S3046" s="515"/>
      <c r="T3046" s="282"/>
      <c r="U3046" s="282"/>
      <c r="V3046" s="282"/>
      <c r="W3046" s="282"/>
      <c r="X3046" s="282"/>
      <c r="Y3046" s="282"/>
      <c r="Z3046" s="282"/>
      <c r="AA3046" s="282"/>
      <c r="AB3046" s="282"/>
      <c r="AC3046" s="282"/>
      <c r="AD3046" s="282"/>
      <c r="AE3046" s="282"/>
      <c r="AF3046" s="515"/>
      <c r="AG3046" s="282"/>
      <c r="AH3046" s="282"/>
      <c r="AI3046" s="282"/>
      <c r="AJ3046" s="282"/>
      <c r="AK3046" s="282"/>
      <c r="AL3046" s="282"/>
      <c r="AM3046" s="282"/>
      <c r="AN3046" s="282"/>
      <c r="AO3046" s="282"/>
      <c r="AP3046" s="282"/>
      <c r="AQ3046" s="282"/>
      <c r="AR3046" s="282"/>
      <c r="AS3046" s="515"/>
      <c r="AT3046" s="282"/>
      <c r="AU3046" s="282"/>
      <c r="AV3046" s="282"/>
      <c r="AW3046" s="582"/>
      <c r="AX3046" s="582"/>
      <c r="AY3046" s="582"/>
      <c r="AZ3046" s="291"/>
      <c r="BA3046" s="291"/>
      <c r="BB3046" s="282"/>
      <c r="BC3046" s="291"/>
      <c r="BD3046" s="291"/>
      <c r="BE3046" s="282"/>
      <c r="BF3046" s="282"/>
    </row>
    <row r="3047" spans="1:58">
      <c r="F3047" s="604"/>
      <c r="G3047" s="222"/>
      <c r="H3047" s="222"/>
      <c r="I3047" s="222"/>
      <c r="J3047" s="222"/>
      <c r="K3047" s="222"/>
      <c r="L3047" s="222"/>
      <c r="M3047" s="222"/>
      <c r="N3047" s="291"/>
      <c r="O3047" s="222"/>
      <c r="P3047" s="222"/>
      <c r="Q3047" s="222"/>
      <c r="R3047" s="222"/>
      <c r="S3047" s="516"/>
      <c r="T3047" s="222"/>
      <c r="U3047" s="222"/>
      <c r="V3047" s="222"/>
      <c r="W3047" s="222"/>
      <c r="X3047" s="222"/>
      <c r="Y3047" s="222"/>
      <c r="Z3047" s="222"/>
      <c r="AA3047" s="222"/>
      <c r="AB3047" s="222"/>
      <c r="AC3047" s="222"/>
      <c r="AD3047" s="222"/>
      <c r="AE3047" s="222"/>
      <c r="AF3047" s="516"/>
      <c r="AG3047" s="222"/>
      <c r="AH3047" s="222"/>
      <c r="AI3047" s="222"/>
      <c r="AJ3047" s="222"/>
      <c r="AK3047" s="222"/>
      <c r="AL3047" s="222"/>
      <c r="AM3047" s="222"/>
      <c r="AN3047" s="222"/>
      <c r="AO3047" s="222"/>
      <c r="AP3047" s="222"/>
      <c r="AQ3047" s="222"/>
      <c r="AR3047" s="222"/>
      <c r="AS3047" s="516"/>
      <c r="AT3047" s="222"/>
      <c r="AU3047" s="222"/>
      <c r="AV3047" s="222"/>
      <c r="AW3047" s="583"/>
      <c r="AX3047" s="583"/>
      <c r="AY3047" s="583"/>
      <c r="AZ3047" s="222"/>
      <c r="BA3047" s="222"/>
      <c r="BB3047" s="222"/>
      <c r="BC3047" s="222"/>
      <c r="BD3047" s="222"/>
      <c r="BE3047" s="222"/>
      <c r="BF3047" s="222"/>
    </row>
    <row r="3048" spans="1:58">
      <c r="F3048" s="604"/>
      <c r="G3048" s="291"/>
      <c r="H3048" s="291"/>
      <c r="I3048" s="291"/>
      <c r="J3048" s="291"/>
      <c r="K3048" s="291"/>
      <c r="L3048" s="291"/>
      <c r="M3048" s="291"/>
      <c r="N3048" s="291"/>
      <c r="O3048" s="291"/>
      <c r="P3048" s="291"/>
      <c r="Q3048" s="291"/>
      <c r="R3048" s="291"/>
      <c r="S3048" s="514"/>
      <c r="T3048" s="291"/>
      <c r="U3048" s="291"/>
      <c r="V3048" s="291"/>
      <c r="W3048" s="291"/>
      <c r="X3048" s="291"/>
      <c r="Y3048" s="291"/>
      <c r="Z3048" s="291"/>
      <c r="AA3048" s="291"/>
      <c r="AB3048" s="291"/>
      <c r="AC3048" s="291"/>
      <c r="AD3048" s="291"/>
      <c r="AE3048" s="291"/>
      <c r="AF3048" s="514"/>
      <c r="AG3048" s="291"/>
      <c r="AH3048" s="291"/>
      <c r="AI3048" s="291"/>
      <c r="AJ3048" s="291"/>
      <c r="AK3048" s="291"/>
      <c r="AL3048" s="291"/>
      <c r="AM3048" s="291"/>
      <c r="AN3048" s="291"/>
      <c r="AO3048" s="291"/>
      <c r="AP3048" s="291"/>
      <c r="AQ3048" s="291"/>
      <c r="AR3048" s="291"/>
      <c r="AS3048" s="514"/>
      <c r="AT3048" s="291"/>
      <c r="AU3048" s="291"/>
      <c r="AV3048" s="291"/>
      <c r="AW3048" s="581"/>
      <c r="AX3048" s="581"/>
      <c r="AY3048" s="581"/>
      <c r="AZ3048" s="291"/>
      <c r="BA3048" s="291"/>
      <c r="BB3048" s="291"/>
      <c r="BC3048" s="291"/>
      <c r="BD3048" s="291"/>
      <c r="BE3048" s="291"/>
      <c r="BF3048" s="291"/>
    </row>
    <row r="3049" spans="1:58">
      <c r="F3049" s="604"/>
      <c r="G3049" s="291"/>
      <c r="H3049" s="291"/>
      <c r="I3049" s="291"/>
      <c r="J3049" s="291"/>
      <c r="K3049" s="291"/>
      <c r="L3049" s="291"/>
      <c r="M3049" s="291"/>
      <c r="N3049" s="291"/>
      <c r="O3049" s="291"/>
      <c r="P3049" s="291"/>
      <c r="Q3049" s="291"/>
      <c r="R3049" s="291"/>
      <c r="S3049" s="514"/>
      <c r="T3049" s="291"/>
      <c r="U3049" s="291"/>
      <c r="V3049" s="291"/>
      <c r="W3049" s="291"/>
      <c r="X3049" s="291"/>
      <c r="Y3049" s="291"/>
      <c r="Z3049" s="291"/>
      <c r="AA3049" s="291"/>
      <c r="AB3049" s="291"/>
      <c r="AC3049" s="291"/>
      <c r="AD3049" s="291"/>
      <c r="AE3049" s="291"/>
      <c r="AF3049" s="514"/>
      <c r="AG3049" s="291"/>
      <c r="AH3049" s="291"/>
      <c r="AI3049" s="291"/>
      <c r="AJ3049" s="291"/>
      <c r="AK3049" s="291"/>
      <c r="AL3049" s="291"/>
      <c r="AM3049" s="291"/>
      <c r="AN3049" s="291"/>
      <c r="AO3049" s="291"/>
      <c r="AP3049" s="291"/>
      <c r="AQ3049" s="291"/>
      <c r="AR3049" s="291"/>
      <c r="AS3049" s="514"/>
      <c r="AT3049" s="291"/>
      <c r="AU3049" s="291"/>
      <c r="AV3049" s="291"/>
      <c r="AW3049" s="581"/>
      <c r="AX3049" s="581"/>
      <c r="AY3049" s="581"/>
      <c r="AZ3049" s="291"/>
      <c r="BA3049" s="291"/>
      <c r="BB3049" s="291"/>
      <c r="BC3049" s="291"/>
      <c r="BD3049" s="291"/>
      <c r="BE3049" s="291"/>
      <c r="BF3049" s="291"/>
    </row>
    <row r="3050" spans="1:58">
      <c r="F3050" s="604"/>
      <c r="G3050" s="291"/>
      <c r="H3050" s="291"/>
      <c r="I3050" s="291"/>
      <c r="J3050" s="291"/>
      <c r="K3050" s="291"/>
      <c r="L3050" s="291"/>
      <c r="M3050" s="291"/>
      <c r="N3050" s="291"/>
      <c r="O3050" s="291"/>
      <c r="P3050" s="291"/>
      <c r="Q3050" s="291"/>
      <c r="R3050" s="291"/>
      <c r="S3050" s="514"/>
      <c r="T3050" s="291"/>
      <c r="U3050" s="291"/>
      <c r="V3050" s="291"/>
      <c r="W3050" s="291"/>
      <c r="X3050" s="291"/>
      <c r="Y3050" s="291"/>
      <c r="Z3050" s="291"/>
      <c r="AA3050" s="291"/>
      <c r="AB3050" s="291"/>
      <c r="AC3050" s="291"/>
      <c r="AD3050" s="291"/>
      <c r="AE3050" s="291"/>
      <c r="AF3050" s="514"/>
      <c r="AG3050" s="291"/>
      <c r="AH3050" s="291"/>
      <c r="AI3050" s="291"/>
      <c r="AJ3050" s="291"/>
      <c r="AK3050" s="291"/>
      <c r="AL3050" s="291"/>
      <c r="AM3050" s="291"/>
      <c r="AN3050" s="291"/>
      <c r="AO3050" s="291"/>
      <c r="AP3050" s="291"/>
      <c r="AQ3050" s="291"/>
      <c r="AR3050" s="291"/>
      <c r="AS3050" s="514"/>
      <c r="AT3050" s="291"/>
      <c r="AU3050" s="291"/>
      <c r="AV3050" s="291"/>
      <c r="AW3050" s="581"/>
      <c r="AX3050" s="581"/>
      <c r="AY3050" s="581"/>
      <c r="AZ3050" s="291"/>
      <c r="BA3050" s="291"/>
      <c r="BB3050" s="291"/>
      <c r="BC3050" s="291"/>
      <c r="BD3050" s="291"/>
      <c r="BE3050" s="291"/>
      <c r="BF3050" s="291"/>
    </row>
    <row r="3051" spans="1:58">
      <c r="F3051" s="604"/>
      <c r="G3051" s="291"/>
      <c r="H3051" s="291"/>
      <c r="I3051" s="282"/>
      <c r="J3051" s="291"/>
      <c r="K3051" s="291"/>
      <c r="L3051" s="282"/>
      <c r="M3051" s="291"/>
      <c r="N3051" s="291"/>
      <c r="O3051" s="282"/>
      <c r="P3051" s="291"/>
      <c r="Q3051" s="291"/>
      <c r="R3051" s="282"/>
      <c r="S3051" s="515"/>
      <c r="T3051" s="282"/>
      <c r="U3051" s="282"/>
      <c r="V3051" s="282"/>
      <c r="W3051" s="282"/>
      <c r="X3051" s="282"/>
      <c r="Y3051" s="282"/>
      <c r="Z3051" s="282"/>
      <c r="AA3051" s="282"/>
      <c r="AB3051" s="282"/>
      <c r="AC3051" s="282"/>
      <c r="AD3051" s="282"/>
      <c r="AE3051" s="282"/>
      <c r="AF3051" s="515"/>
      <c r="AG3051" s="282"/>
      <c r="AH3051" s="282"/>
      <c r="AI3051" s="282"/>
      <c r="AJ3051" s="282"/>
      <c r="AK3051" s="282"/>
      <c r="AL3051" s="282"/>
      <c r="AM3051" s="282"/>
      <c r="AN3051" s="282"/>
      <c r="AO3051" s="282"/>
      <c r="AP3051" s="282"/>
      <c r="AQ3051" s="282"/>
      <c r="AR3051" s="282"/>
      <c r="AS3051" s="515"/>
      <c r="AT3051" s="282"/>
      <c r="AU3051" s="282"/>
      <c r="AV3051" s="282"/>
      <c r="AW3051" s="582"/>
      <c r="AX3051" s="582"/>
      <c r="AY3051" s="582"/>
      <c r="AZ3051" s="292"/>
      <c r="BA3051" s="291"/>
      <c r="BB3051" s="282"/>
      <c r="BC3051" s="282"/>
      <c r="BD3051" s="282"/>
      <c r="BE3051" s="282"/>
      <c r="BF3051" s="282"/>
    </row>
    <row r="3052" spans="1:58">
      <c r="F3052" s="604"/>
      <c r="G3052" s="291"/>
      <c r="H3052" s="291"/>
      <c r="I3052" s="282"/>
      <c r="J3052" s="291"/>
      <c r="K3052" s="291"/>
      <c r="L3052" s="282"/>
      <c r="M3052" s="291"/>
      <c r="N3052" s="291"/>
      <c r="O3052" s="282"/>
      <c r="P3052" s="291"/>
      <c r="Q3052" s="291"/>
      <c r="R3052" s="282"/>
      <c r="S3052" s="515"/>
      <c r="T3052" s="282"/>
      <c r="U3052" s="282"/>
      <c r="V3052" s="282"/>
      <c r="W3052" s="282"/>
      <c r="X3052" s="282"/>
      <c r="Y3052" s="282"/>
      <c r="Z3052" s="282"/>
      <c r="AA3052" s="282"/>
      <c r="AB3052" s="282"/>
      <c r="AC3052" s="282"/>
      <c r="AD3052" s="282"/>
      <c r="AE3052" s="282"/>
      <c r="AF3052" s="515"/>
      <c r="AG3052" s="282"/>
      <c r="AH3052" s="282"/>
      <c r="AI3052" s="282"/>
      <c r="AJ3052" s="282"/>
      <c r="AK3052" s="282"/>
      <c r="AL3052" s="282"/>
      <c r="AM3052" s="282"/>
      <c r="AN3052" s="282"/>
      <c r="AO3052" s="282"/>
      <c r="AP3052" s="282"/>
      <c r="AQ3052" s="282"/>
      <c r="AR3052" s="282"/>
      <c r="AS3052" s="515"/>
      <c r="AT3052" s="282"/>
      <c r="AU3052" s="282"/>
      <c r="AV3052" s="282"/>
      <c r="AW3052" s="582"/>
      <c r="AX3052" s="582"/>
      <c r="AY3052" s="582"/>
      <c r="AZ3052" s="291"/>
      <c r="BA3052" s="291"/>
      <c r="BB3052" s="282"/>
      <c r="BC3052" s="282"/>
      <c r="BD3052" s="282"/>
      <c r="BE3052" s="282"/>
      <c r="BF3052" s="282"/>
    </row>
    <row r="3053" spans="1:58">
      <c r="F3053" s="604"/>
      <c r="G3053" s="291"/>
      <c r="H3053" s="291"/>
      <c r="I3053" s="282"/>
      <c r="J3053" s="291"/>
      <c r="K3053" s="291"/>
      <c r="L3053" s="282"/>
      <c r="M3053" s="291"/>
      <c r="N3053" s="291"/>
      <c r="O3053" s="282"/>
      <c r="P3053" s="291"/>
      <c r="Q3053" s="291"/>
      <c r="R3053" s="282"/>
      <c r="S3053" s="515"/>
      <c r="T3053" s="282"/>
      <c r="U3053" s="282"/>
      <c r="V3053" s="282"/>
      <c r="W3053" s="282"/>
      <c r="X3053" s="282"/>
      <c r="Y3053" s="282"/>
      <c r="Z3053" s="282"/>
      <c r="AA3053" s="282"/>
      <c r="AB3053" s="282"/>
      <c r="AC3053" s="282"/>
      <c r="AD3053" s="282"/>
      <c r="AE3053" s="282"/>
      <c r="AF3053" s="515"/>
      <c r="AG3053" s="282"/>
      <c r="AH3053" s="282"/>
      <c r="AI3053" s="282"/>
      <c r="AJ3053" s="282"/>
      <c r="AK3053" s="282"/>
      <c r="AL3053" s="282"/>
      <c r="AM3053" s="282"/>
      <c r="AN3053" s="282"/>
      <c r="AO3053" s="282"/>
      <c r="AP3053" s="282"/>
      <c r="AQ3053" s="282"/>
      <c r="AR3053" s="282"/>
      <c r="AS3053" s="515"/>
      <c r="AT3053" s="282"/>
      <c r="AU3053" s="282"/>
      <c r="AV3053" s="282"/>
      <c r="AW3053" s="582"/>
      <c r="AX3053" s="582"/>
      <c r="AY3053" s="582"/>
      <c r="AZ3053" s="291"/>
      <c r="BA3053" s="291"/>
      <c r="BB3053" s="282"/>
      <c r="BC3053" s="282"/>
      <c r="BD3053" s="282"/>
      <c r="BE3053" s="282"/>
      <c r="BF3053" s="282"/>
    </row>
    <row r="3054" spans="1:58">
      <c r="F3054" s="604"/>
      <c r="G3054" s="291"/>
      <c r="H3054" s="291"/>
      <c r="I3054" s="282"/>
      <c r="J3054" s="291"/>
      <c r="K3054" s="291"/>
      <c r="L3054" s="282"/>
      <c r="M3054" s="291"/>
      <c r="N3054" s="291"/>
      <c r="O3054" s="282"/>
      <c r="P3054" s="291"/>
      <c r="Q3054" s="291"/>
      <c r="R3054" s="282"/>
      <c r="S3054" s="515"/>
      <c r="T3054" s="282"/>
      <c r="U3054" s="282"/>
      <c r="V3054" s="282"/>
      <c r="W3054" s="282"/>
      <c r="X3054" s="282"/>
      <c r="Y3054" s="282"/>
      <c r="Z3054" s="282"/>
      <c r="AA3054" s="282"/>
      <c r="AB3054" s="282"/>
      <c r="AC3054" s="282"/>
      <c r="AD3054" s="282"/>
      <c r="AE3054" s="282"/>
      <c r="AF3054" s="515"/>
      <c r="AG3054" s="282"/>
      <c r="AH3054" s="282"/>
      <c r="AI3054" s="282"/>
      <c r="AJ3054" s="282"/>
      <c r="AK3054" s="282"/>
      <c r="AL3054" s="282"/>
      <c r="AM3054" s="282"/>
      <c r="AN3054" s="282"/>
      <c r="AO3054" s="282"/>
      <c r="AP3054" s="282"/>
      <c r="AQ3054" s="282"/>
      <c r="AR3054" s="282"/>
      <c r="AS3054" s="515"/>
      <c r="AT3054" s="282"/>
      <c r="AU3054" s="282"/>
      <c r="AV3054" s="282"/>
      <c r="AW3054" s="582"/>
      <c r="AX3054" s="582"/>
      <c r="AY3054" s="582"/>
      <c r="AZ3054" s="291"/>
      <c r="BA3054" s="291"/>
      <c r="BB3054" s="282"/>
      <c r="BC3054" s="291"/>
      <c r="BD3054" s="291"/>
      <c r="BE3054" s="282"/>
      <c r="BF3054" s="282"/>
    </row>
    <row r="3055" spans="1:58">
      <c r="F3055" s="604"/>
      <c r="G3055" s="222"/>
      <c r="H3055" s="222"/>
      <c r="I3055" s="222"/>
      <c r="J3055" s="222"/>
      <c r="K3055" s="222"/>
      <c r="L3055" s="222"/>
      <c r="M3055" s="222"/>
      <c r="N3055" s="291"/>
      <c r="O3055" s="222"/>
      <c r="P3055" s="222"/>
      <c r="Q3055" s="222"/>
      <c r="R3055" s="222"/>
      <c r="S3055" s="516"/>
      <c r="T3055" s="222"/>
      <c r="U3055" s="222"/>
      <c r="V3055" s="222"/>
      <c r="W3055" s="222"/>
      <c r="X3055" s="222"/>
      <c r="Y3055" s="222"/>
      <c r="Z3055" s="222"/>
      <c r="AA3055" s="222"/>
      <c r="AB3055" s="222"/>
      <c r="AC3055" s="222"/>
      <c r="AD3055" s="222"/>
      <c r="AE3055" s="222"/>
      <c r="AF3055" s="516"/>
      <c r="AG3055" s="222"/>
      <c r="AH3055" s="222"/>
      <c r="AI3055" s="222"/>
      <c r="AJ3055" s="222"/>
      <c r="AK3055" s="222"/>
      <c r="AL3055" s="222"/>
      <c r="AM3055" s="222"/>
      <c r="AN3055" s="222"/>
      <c r="AO3055" s="222"/>
      <c r="AP3055" s="222"/>
      <c r="AQ3055" s="222"/>
      <c r="AR3055" s="222"/>
      <c r="AS3055" s="516"/>
      <c r="AT3055" s="222"/>
      <c r="AU3055" s="222"/>
      <c r="AV3055" s="222"/>
      <c r="AW3055" s="583"/>
      <c r="AX3055" s="583"/>
      <c r="AY3055" s="583"/>
      <c r="AZ3055" s="222"/>
      <c r="BA3055" s="222"/>
      <c r="BB3055" s="222"/>
      <c r="BC3055" s="222"/>
      <c r="BD3055" s="222"/>
      <c r="BE3055" s="222"/>
      <c r="BF3055" s="222"/>
    </row>
    <row r="3056" spans="1:58">
      <c r="F3056" s="604"/>
      <c r="G3056" s="291"/>
      <c r="H3056" s="291"/>
      <c r="I3056" s="291"/>
      <c r="J3056" s="291"/>
      <c r="K3056" s="291"/>
      <c r="L3056" s="291"/>
      <c r="M3056" s="291"/>
      <c r="N3056" s="291"/>
      <c r="O3056" s="291"/>
      <c r="P3056" s="291"/>
      <c r="Q3056" s="291"/>
      <c r="R3056" s="291"/>
      <c r="S3056" s="514"/>
      <c r="T3056" s="291"/>
      <c r="U3056" s="291"/>
      <c r="V3056" s="291"/>
      <c r="W3056" s="291"/>
      <c r="X3056" s="291"/>
      <c r="Y3056" s="291"/>
      <c r="Z3056" s="291"/>
      <c r="AA3056" s="291"/>
      <c r="AB3056" s="291"/>
      <c r="AC3056" s="291"/>
      <c r="AD3056" s="291"/>
      <c r="AE3056" s="291"/>
      <c r="AF3056" s="514"/>
      <c r="AG3056" s="291"/>
      <c r="AH3056" s="291"/>
      <c r="AI3056" s="291"/>
      <c r="AJ3056" s="291"/>
      <c r="AK3056" s="291"/>
      <c r="AL3056" s="291"/>
      <c r="AM3056" s="291"/>
      <c r="AN3056" s="291"/>
      <c r="AO3056" s="291"/>
      <c r="AP3056" s="291"/>
      <c r="AQ3056" s="291"/>
      <c r="AR3056" s="291"/>
      <c r="AS3056" s="514"/>
      <c r="AT3056" s="291"/>
      <c r="AU3056" s="291"/>
      <c r="AV3056" s="291"/>
      <c r="AW3056" s="581"/>
      <c r="AX3056" s="581"/>
      <c r="AY3056" s="581"/>
      <c r="AZ3056" s="291"/>
      <c r="BA3056" s="291"/>
      <c r="BB3056" s="291"/>
      <c r="BC3056" s="291"/>
      <c r="BD3056" s="291"/>
      <c r="BE3056" s="291"/>
      <c r="BF3056" s="291"/>
    </row>
    <row r="3057" spans="6:58">
      <c r="F3057" s="604"/>
      <c r="G3057" s="291"/>
      <c r="H3057" s="291"/>
      <c r="I3057" s="291"/>
      <c r="J3057" s="291"/>
      <c r="K3057" s="291"/>
      <c r="L3057" s="291"/>
      <c r="M3057" s="291"/>
      <c r="N3057" s="291"/>
      <c r="O3057" s="291"/>
      <c r="P3057" s="291"/>
      <c r="Q3057" s="291"/>
      <c r="R3057" s="291"/>
      <c r="S3057" s="514"/>
      <c r="T3057" s="291"/>
      <c r="U3057" s="291"/>
      <c r="V3057" s="291"/>
      <c r="W3057" s="291"/>
      <c r="X3057" s="291"/>
      <c r="Y3057" s="291"/>
      <c r="Z3057" s="291"/>
      <c r="AA3057" s="291"/>
      <c r="AB3057" s="291"/>
      <c r="AC3057" s="291"/>
      <c r="AD3057" s="291"/>
      <c r="AE3057" s="291"/>
      <c r="AF3057" s="514"/>
      <c r="AG3057" s="291"/>
      <c r="AH3057" s="291"/>
      <c r="AI3057" s="291"/>
      <c r="AJ3057" s="291"/>
      <c r="AK3057" s="291"/>
      <c r="AL3057" s="291"/>
      <c r="AM3057" s="291"/>
      <c r="AN3057" s="291"/>
      <c r="AO3057" s="291"/>
      <c r="AP3057" s="291"/>
      <c r="AQ3057" s="291"/>
      <c r="AR3057" s="291"/>
      <c r="AS3057" s="514"/>
      <c r="AT3057" s="291"/>
      <c r="AU3057" s="291"/>
      <c r="AV3057" s="291"/>
      <c r="AW3057" s="581"/>
      <c r="AX3057" s="581"/>
      <c r="AY3057" s="581"/>
      <c r="AZ3057" s="291"/>
      <c r="BA3057" s="291"/>
      <c r="BB3057" s="291"/>
      <c r="BC3057" s="291"/>
      <c r="BD3057" s="291"/>
      <c r="BE3057" s="291"/>
      <c r="BF3057" s="291"/>
    </row>
  </sheetData>
  <mergeCells count="47">
    <mergeCell ref="AF4:AR4"/>
    <mergeCell ref="F4:R4"/>
    <mergeCell ref="AS4:AV4"/>
    <mergeCell ref="A2671:BE2671"/>
    <mergeCell ref="C5:C6"/>
    <mergeCell ref="BC5:BE5"/>
    <mergeCell ref="B705:C705"/>
    <mergeCell ref="A5:A6"/>
    <mergeCell ref="B5:B6"/>
    <mergeCell ref="E5:E6"/>
    <mergeCell ref="B205:C205"/>
    <mergeCell ref="B200:C200"/>
    <mergeCell ref="E958:G958"/>
    <mergeCell ref="AF5:AF6"/>
    <mergeCell ref="AG5:AI5"/>
    <mergeCell ref="AC5:AE5"/>
    <mergeCell ref="BG2:BI2"/>
    <mergeCell ref="BG1:BI1"/>
    <mergeCell ref="A1:BE1"/>
    <mergeCell ref="A2:BE2"/>
    <mergeCell ref="AZ5:BB5"/>
    <mergeCell ref="F5:F6"/>
    <mergeCell ref="G5:I5"/>
    <mergeCell ref="J5:L5"/>
    <mergeCell ref="M5:O5"/>
    <mergeCell ref="P5:R5"/>
    <mergeCell ref="D5:D6"/>
    <mergeCell ref="S5:S6"/>
    <mergeCell ref="T5:V5"/>
    <mergeCell ref="W5:Y5"/>
    <mergeCell ref="Z5:AB5"/>
    <mergeCell ref="S4:AE4"/>
    <mergeCell ref="AM5:AO5"/>
    <mergeCell ref="AP5:AR5"/>
    <mergeCell ref="AS5:AS6"/>
    <mergeCell ref="AT5:AV5"/>
    <mergeCell ref="AJ5:AL5"/>
    <mergeCell ref="AW5:AY5"/>
    <mergeCell ref="BT5:BV5"/>
    <mergeCell ref="CA5:CC5"/>
    <mergeCell ref="CD5:CF5"/>
    <mergeCell ref="BW5:BY5"/>
    <mergeCell ref="BG5:BG6"/>
    <mergeCell ref="BH5:BJ5"/>
    <mergeCell ref="BK5:BM5"/>
    <mergeCell ref="BN5:BP5"/>
    <mergeCell ref="BQ5:BS5"/>
  </mergeCells>
  <phoneticPr fontId="1" type="noConversion"/>
  <pageMargins left="0.5" right="0.1" top="0.6" bottom="0.5" header="0.511811023622047" footer="0.511811023622047"/>
  <pageSetup paperSize="5" firstPageNumber="0" orientation="landscape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180"/>
  <sheetViews>
    <sheetView zoomScale="115" zoomScaleNormal="115" workbookViewId="0">
      <pane xSplit="2" ySplit="2" topLeftCell="C12" activePane="bottomRight" state="frozen"/>
      <selection activeCell="A6" sqref="A6"/>
      <selection pane="topRight" activeCell="A6" sqref="A6"/>
      <selection pane="bottomLeft" activeCell="A6" sqref="A6"/>
      <selection pane="bottomRight" activeCell="AC28" sqref="AC28"/>
    </sheetView>
  </sheetViews>
  <sheetFormatPr defaultRowHeight="12.75"/>
  <cols>
    <col min="1" max="1" width="4" customWidth="1"/>
    <col min="2" max="2" width="22.42578125" customWidth="1"/>
    <col min="3" max="3" width="5.7109375" customWidth="1"/>
    <col min="4" max="4" width="4.5703125" customWidth="1"/>
    <col min="5" max="5" width="5.28515625" customWidth="1"/>
    <col min="6" max="11" width="4.5703125" customWidth="1"/>
    <col min="12" max="14" width="4.42578125" customWidth="1"/>
    <col min="15" max="15" width="5" customWidth="1"/>
    <col min="16" max="16" width="4.42578125" customWidth="1"/>
    <col min="17" max="17" width="4.7109375" customWidth="1"/>
    <col min="18" max="18" width="5.28515625" customWidth="1"/>
    <col min="19" max="19" width="5" customWidth="1"/>
    <col min="20" max="20" width="5.85546875" customWidth="1"/>
    <col min="21" max="21" width="3.85546875" customWidth="1"/>
    <col min="22" max="27" width="3.7109375" customWidth="1"/>
  </cols>
  <sheetData>
    <row r="1" spans="1:29" ht="13.5">
      <c r="A1" s="798" t="s">
        <v>439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</row>
    <row r="2" spans="1:29" ht="13.5">
      <c r="A2" s="799" t="s">
        <v>1103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</row>
    <row r="3" spans="1:29" ht="6" customHeight="1">
      <c r="B3" s="100" t="s">
        <v>74</v>
      </c>
      <c r="C3" s="100"/>
      <c r="D3" s="100" t="s">
        <v>74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700" t="s">
        <v>1081</v>
      </c>
      <c r="P3" s="100"/>
      <c r="Q3" s="100"/>
      <c r="R3" s="100"/>
      <c r="S3" s="100"/>
      <c r="T3" s="100"/>
    </row>
    <row r="4" spans="1:29" ht="12.75" customHeight="1">
      <c r="A4" s="828" t="s">
        <v>289</v>
      </c>
      <c r="B4" s="811" t="s">
        <v>440</v>
      </c>
      <c r="C4" s="796" t="s">
        <v>477</v>
      </c>
      <c r="D4" s="796"/>
      <c r="E4" s="796"/>
      <c r="F4" s="796" t="s">
        <v>478</v>
      </c>
      <c r="G4" s="796"/>
      <c r="H4" s="796"/>
      <c r="I4" s="796" t="s">
        <v>479</v>
      </c>
      <c r="J4" s="796"/>
      <c r="K4" s="796"/>
      <c r="L4" s="796" t="s">
        <v>480</v>
      </c>
      <c r="M4" s="796"/>
      <c r="N4" s="796"/>
      <c r="O4" s="796" t="s">
        <v>481</v>
      </c>
      <c r="P4" s="796"/>
      <c r="Q4" s="796"/>
      <c r="R4" s="846" t="s">
        <v>69</v>
      </c>
      <c r="S4" s="846"/>
      <c r="T4" s="846"/>
      <c r="V4" s="796" t="s">
        <v>491</v>
      </c>
      <c r="W4" s="796"/>
      <c r="X4" s="796"/>
      <c r="Y4" s="796" t="s">
        <v>636</v>
      </c>
      <c r="Z4" s="796"/>
      <c r="AA4" s="796"/>
    </row>
    <row r="5" spans="1:29" ht="22.5" customHeight="1">
      <c r="A5" s="828"/>
      <c r="B5" s="811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846"/>
      <c r="S5" s="846"/>
      <c r="T5" s="846"/>
      <c r="V5" s="796"/>
      <c r="W5" s="796"/>
      <c r="X5" s="796"/>
      <c r="Y5" s="796"/>
      <c r="Z5" s="796"/>
      <c r="AA5" s="796"/>
    </row>
    <row r="6" spans="1:29" s="261" customFormat="1" ht="9" customHeight="1">
      <c r="A6" s="828"/>
      <c r="B6" s="811"/>
      <c r="C6" s="314" t="s">
        <v>498</v>
      </c>
      <c r="D6" s="314" t="s">
        <v>499</v>
      </c>
      <c r="E6" s="314" t="s">
        <v>500</v>
      </c>
      <c r="F6" s="314" t="s">
        <v>498</v>
      </c>
      <c r="G6" s="314" t="s">
        <v>499</v>
      </c>
      <c r="H6" s="314" t="s">
        <v>500</v>
      </c>
      <c r="I6" s="314" t="s">
        <v>498</v>
      </c>
      <c r="J6" s="314" t="s">
        <v>499</v>
      </c>
      <c r="K6" s="314" t="s">
        <v>500</v>
      </c>
      <c r="L6" s="314" t="s">
        <v>498</v>
      </c>
      <c r="M6" s="314" t="s">
        <v>499</v>
      </c>
      <c r="N6" s="314" t="s">
        <v>500</v>
      </c>
      <c r="O6" s="314" t="s">
        <v>498</v>
      </c>
      <c r="P6" s="314" t="s">
        <v>499</v>
      </c>
      <c r="Q6" s="314" t="s">
        <v>500</v>
      </c>
      <c r="R6" s="314" t="s">
        <v>498</v>
      </c>
      <c r="S6" s="314" t="s">
        <v>499</v>
      </c>
      <c r="T6" s="314" t="s">
        <v>500</v>
      </c>
      <c r="U6" s="261" t="s">
        <v>74</v>
      </c>
      <c r="V6" s="314" t="s">
        <v>498</v>
      </c>
      <c r="W6" s="314" t="s">
        <v>499</v>
      </c>
      <c r="X6" s="314" t="s">
        <v>500</v>
      </c>
      <c r="Y6" s="314" t="s">
        <v>498</v>
      </c>
      <c r="Z6" s="314" t="s">
        <v>499</v>
      </c>
      <c r="AA6" s="314" t="s">
        <v>500</v>
      </c>
    </row>
    <row r="7" spans="1:29" ht="15" customHeight="1">
      <c r="A7" s="102">
        <v>1</v>
      </c>
      <c r="B7" s="103" t="s">
        <v>457</v>
      </c>
      <c r="C7" s="117">
        <f>UG!C7+PG!C7+Ph_D_!C7+diploma!C7</f>
        <v>471</v>
      </c>
      <c r="D7" s="117">
        <f>UG!D7+PG!D7+Ph_D_!D7+diploma!D7</f>
        <v>276</v>
      </c>
      <c r="E7" s="117">
        <f>UG!E7+PG!E7+Ph_D_!E7+diploma!E7</f>
        <v>747</v>
      </c>
      <c r="F7" s="117">
        <f>UG!F7+PG!F7+Ph_D_!F7+diploma!F7</f>
        <v>138</v>
      </c>
      <c r="G7" s="117">
        <f>UG!G7+PG!G7+Ph_D_!G7+diploma!G7</f>
        <v>45</v>
      </c>
      <c r="H7" s="117">
        <f>UG!H7+PG!H7+Ph_D_!H7+diploma!H7</f>
        <v>183</v>
      </c>
      <c r="I7" s="117">
        <f>UG!I7+PG!I7+Ph_D_!I7+diploma!I7</f>
        <v>70</v>
      </c>
      <c r="J7" s="117">
        <f>UG!J7+PG!J7+Ph_D_!J7+diploma!J7</f>
        <v>55</v>
      </c>
      <c r="K7" s="117">
        <f>UG!K7+PG!K7+Ph_D_!K7+diploma!K7</f>
        <v>125</v>
      </c>
      <c r="L7" s="117">
        <f>UG!L7+PG!L7+Ph_D_!L7+diploma!L7</f>
        <v>448</v>
      </c>
      <c r="M7" s="117">
        <f>UG!M7+PG!M7+Ph_D_!M7+diploma!M7</f>
        <v>161</v>
      </c>
      <c r="N7" s="117">
        <f>UG!N7+PG!N7+Ph_D_!N7+diploma!N7</f>
        <v>609</v>
      </c>
      <c r="O7" s="117">
        <f>UG!O7+PG!O7+Ph_D_!O7+diploma!O7</f>
        <v>82</v>
      </c>
      <c r="P7" s="117">
        <f>UG!P7+PG!P7+Ph_D_!P7+diploma!P7</f>
        <v>17</v>
      </c>
      <c r="Q7" s="117">
        <f>UG!Q7+PG!Q7+Ph_D_!Q7+diploma!Q7</f>
        <v>99</v>
      </c>
      <c r="R7" s="117">
        <f>UG!R7+PG!R7+Ph_D_!R7+diploma!R7</f>
        <v>1209</v>
      </c>
      <c r="S7" s="117">
        <f>UG!S7+PG!S7+Ph_D_!S7+diploma!S7</f>
        <v>554</v>
      </c>
      <c r="T7" s="125">
        <f>UG!T7+PG!T7+Ph_D_!T7+diploma!T7</f>
        <v>1763</v>
      </c>
      <c r="V7" s="117">
        <f>UG!V7+PG!V7+M.Phil.!V7+Ph_D_!V7+diploma!V7+certificate!V7</f>
        <v>18</v>
      </c>
      <c r="W7" s="117">
        <f>UG!W7+PG!W7+M.Phil.!W7+Ph_D_!W7+diploma!W7+certificate!W7</f>
        <v>12</v>
      </c>
      <c r="X7" s="117">
        <f>UG!X7+PG!X7+M.Phil.!X7+Ph_D_!X7+diploma!X7+certificate!X7</f>
        <v>30</v>
      </c>
      <c r="Y7" s="117">
        <f>UG!Y7+PG!Y7+M.Phil.!Y7+Ph_D_!Y7+diploma!Y7+certificate!Y7</f>
        <v>19</v>
      </c>
      <c r="Z7" s="117">
        <f>UG!Z7+PG!Z7+M.Phil.!Z7+Ph_D_!Z7+diploma!Z7+certificate!Z7</f>
        <v>2</v>
      </c>
      <c r="AA7" s="117">
        <f>UG!AA7+PG!AA7+M.Phil.!AA7+Ph_D_!AA7+diploma!AA7+certificate!AA7</f>
        <v>21</v>
      </c>
      <c r="AC7" s="421">
        <v>1763</v>
      </c>
    </row>
    <row r="8" spans="1:29" ht="22.5" customHeight="1">
      <c r="A8" s="102">
        <v>2</v>
      </c>
      <c r="B8" s="707" t="s">
        <v>1097</v>
      </c>
      <c r="C8" s="117">
        <f>UG!C8</f>
        <v>7</v>
      </c>
      <c r="D8" s="117">
        <f>UG!D8+PG!D8+Ph_D_!D8+diploma!D8</f>
        <v>0</v>
      </c>
      <c r="E8" s="117">
        <f>UG!E8+PG!E8+Ph_D_!E8+diploma!E8</f>
        <v>7</v>
      </c>
      <c r="F8" s="117">
        <f>UG!F8+PG!F8+Ph_D_!F8+diploma!F8</f>
        <v>7</v>
      </c>
      <c r="G8" s="117">
        <f>UG!G8+PG!G8+Ph_D_!G8+diploma!G8</f>
        <v>0</v>
      </c>
      <c r="H8" s="117">
        <f>UG!H8+PG!H8+Ph_D_!H8+diploma!H8</f>
        <v>7</v>
      </c>
      <c r="I8" s="117">
        <f>UG!I8+PG!I8+Ph_D_!I8+diploma!I8</f>
        <v>2</v>
      </c>
      <c r="J8" s="117">
        <f>UG!J8+PG!J8+Ph_D_!J8+diploma!J8</f>
        <v>1</v>
      </c>
      <c r="K8" s="117">
        <f>UG!K8+PG!K8+Ph_D_!K8+diploma!K8</f>
        <v>3</v>
      </c>
      <c r="L8" s="117">
        <f>UG!L8+PG!L8+Ph_D_!L8+diploma!L8</f>
        <v>24</v>
      </c>
      <c r="M8" s="117">
        <f>UG!M8+PG!M8+Ph_D_!M8+diploma!M8</f>
        <v>5</v>
      </c>
      <c r="N8" s="117">
        <f>UG!N8+PG!N8+Ph_D_!N8+diploma!N8</f>
        <v>29</v>
      </c>
      <c r="O8" s="117">
        <f>UG!O8+PG!O8+Ph_D_!O8+diploma!O8</f>
        <v>0</v>
      </c>
      <c r="P8" s="117">
        <f>UG!P8+PG!P8+Ph_D_!P8+diploma!P8</f>
        <v>0</v>
      </c>
      <c r="Q8" s="117">
        <f>UG!Q8+PG!Q8+Ph_D_!Q8+diploma!Q8</f>
        <v>0</v>
      </c>
      <c r="R8" s="117">
        <f>UG!R8+PG!R8+Ph_D_!R8+diploma!R8</f>
        <v>40</v>
      </c>
      <c r="S8" s="117">
        <f>UG!S8+PG!S8+Ph_D_!S8+diploma!S8</f>
        <v>6</v>
      </c>
      <c r="T8" s="125">
        <f>UG!T8+PG!T8+Ph_D_!T8+diploma!T8</f>
        <v>46</v>
      </c>
      <c r="V8" s="117">
        <f>UG!V8+PG!V8+M.Phil.!V8+Ph_D_!V8+diploma!V8+certificate!V8</f>
        <v>0</v>
      </c>
      <c r="W8" s="117">
        <f>UG!W8+PG!W8+M.Phil.!W8+Ph_D_!W8+diploma!W8+certificate!W8</f>
        <v>0</v>
      </c>
      <c r="X8" s="117">
        <f>UG!X8+PG!X8+M.Phil.!X8+Ph_D_!X8+diploma!X8+certificate!X8</f>
        <v>0</v>
      </c>
      <c r="Y8" s="117">
        <f>UG!Y8+PG!Y8+M.Phil.!Y8+Ph_D_!Y8+diploma!Y8+certificate!Y8</f>
        <v>0</v>
      </c>
      <c r="Z8" s="117">
        <f>UG!Z8+PG!Z8+M.Phil.!Z8+Ph_D_!Z8+diploma!Z8+certificate!Z8</f>
        <v>0</v>
      </c>
      <c r="AA8" s="117">
        <f>UG!AA8+PG!AA8+M.Phil.!AA8+Ph_D_!AA8+diploma!AA8+certificate!AA8</f>
        <v>0</v>
      </c>
      <c r="AC8" s="421"/>
    </row>
    <row r="9" spans="1:29" ht="24.75" customHeight="1">
      <c r="A9" s="102">
        <v>3</v>
      </c>
      <c r="B9" s="103" t="s">
        <v>870</v>
      </c>
      <c r="C9" s="117">
        <f>PG!C9+Ph_D_!C9+M.Phil.!C9</f>
        <v>16</v>
      </c>
      <c r="D9" s="117">
        <f>PG!D9+Ph_D_!D9+M.Phil.!D9</f>
        <v>14</v>
      </c>
      <c r="E9" s="117">
        <f>PG!E9+Ph_D_!E9+M.Phil.!E9</f>
        <v>30</v>
      </c>
      <c r="F9" s="117">
        <f>PG!F9+Ph_D_!F9+M.Phil.!F9</f>
        <v>3</v>
      </c>
      <c r="G9" s="117">
        <f>PG!G9+Ph_D_!G9+M.Phil.!G9</f>
        <v>3</v>
      </c>
      <c r="H9" s="117">
        <f>PG!H9+Ph_D_!H9+M.Phil.!H9</f>
        <v>6</v>
      </c>
      <c r="I9" s="117">
        <f>PG!I9+Ph_D_!I9+M.Phil.!I9</f>
        <v>5</v>
      </c>
      <c r="J9" s="117">
        <f>PG!J9+Ph_D_!J9+M.Phil.!J9</f>
        <v>3</v>
      </c>
      <c r="K9" s="117">
        <f>PG!K9+Ph_D_!K9+M.Phil.!K9</f>
        <v>8</v>
      </c>
      <c r="L9" s="117">
        <f>PG!L9+Ph_D_!L9+M.Phil.!L9</f>
        <v>12</v>
      </c>
      <c r="M9" s="117">
        <f>PG!M9+Ph_D_!M9+M.Phil.!M9</f>
        <v>12</v>
      </c>
      <c r="N9" s="117">
        <f>PG!N9+Ph_D_!N9+M.Phil.!N9</f>
        <v>24</v>
      </c>
      <c r="O9" s="117">
        <f>PG!O9+Ph_D_!O9+M.Phil.!O9</f>
        <v>0</v>
      </c>
      <c r="P9" s="117">
        <f>PG!P9+Ph_D_!P9+M.Phil.!P9</f>
        <v>0</v>
      </c>
      <c r="Q9" s="117">
        <f>PG!Q9+Ph_D_!Q9+M.Phil.!Q9</f>
        <v>0</v>
      </c>
      <c r="R9" s="117">
        <f>PG!R9+Ph_D_!R9+M.Phil.!R9</f>
        <v>36</v>
      </c>
      <c r="S9" s="117">
        <f>PG!S9+Ph_D_!S9+M.Phil.!S9</f>
        <v>32</v>
      </c>
      <c r="T9" s="125">
        <f>PG!T9+Ph_D_!T9+M.Phil.!T9</f>
        <v>68</v>
      </c>
      <c r="U9" t="s">
        <v>74</v>
      </c>
      <c r="V9" s="117">
        <f>UG!V9+PG!V9+M.Phil.!V9+Ph_D_!V9+diploma!V9+certificate!V9</f>
        <v>0</v>
      </c>
      <c r="W9" s="117">
        <f>UG!W9+PG!W9+M.Phil.!W9+Ph_D_!W9+diploma!W9+certificate!W9</f>
        <v>0</v>
      </c>
      <c r="X9" s="117">
        <f>UG!X9+PG!X9+M.Phil.!X9+Ph_D_!X9+diploma!X9+certificate!X9</f>
        <v>0</v>
      </c>
      <c r="Y9" s="117">
        <f>UG!Y9+PG!Y9+M.Phil.!Y9+Ph_D_!Y9+diploma!Y9+certificate!Y9</f>
        <v>0</v>
      </c>
      <c r="Z9" s="117">
        <f>UG!Z9+PG!Z9+M.Phil.!Z9+Ph_D_!Z9+diploma!Z9+certificate!Z9</f>
        <v>0</v>
      </c>
      <c r="AA9" s="117">
        <f>UG!AA9+PG!AA9+M.Phil.!AA9+Ph_D_!AA9+diploma!AA9+certificate!AA9</f>
        <v>0</v>
      </c>
      <c r="AB9" t="s">
        <v>74</v>
      </c>
      <c r="AC9">
        <v>68</v>
      </c>
    </row>
    <row r="10" spans="1:29" ht="15" customHeight="1">
      <c r="A10" s="102">
        <v>4</v>
      </c>
      <c r="B10" s="106" t="s">
        <v>459</v>
      </c>
      <c r="C10" s="117">
        <f>UG!C10+PG!C10+Ph_D_!C10+diploma!C10+certificate!C10</f>
        <v>399</v>
      </c>
      <c r="D10" s="117">
        <f>UG!D10+PG!D10+Ph_D_!D10+diploma!D10+certificate!D10</f>
        <v>334</v>
      </c>
      <c r="E10" s="117">
        <f>UG!E10+PG!E10+Ph_D_!E10+diploma!E10+certificate!E10</f>
        <v>733</v>
      </c>
      <c r="F10" s="117">
        <f>UG!F10+PG!F10+Ph_D_!F10+diploma!F10+certificate!F10</f>
        <v>101</v>
      </c>
      <c r="G10" s="117">
        <f>UG!G10+PG!G10+Ph_D_!G10+diploma!G10+certificate!G10</f>
        <v>97</v>
      </c>
      <c r="H10" s="117">
        <f>UG!H10+PG!H10+Ph_D_!H10+diploma!H10+certificate!H10</f>
        <v>198</v>
      </c>
      <c r="I10" s="117">
        <f>UG!I10+PG!I10+Ph_D_!I10+diploma!I10+certificate!I10</f>
        <v>42</v>
      </c>
      <c r="J10" s="117">
        <f>UG!J10+PG!J10+Ph_D_!J10+diploma!J10+certificate!J10</f>
        <v>27</v>
      </c>
      <c r="K10" s="117">
        <f>UG!K10+PG!K10+Ph_D_!K10+diploma!K10+certificate!K10</f>
        <v>69</v>
      </c>
      <c r="L10" s="117">
        <f>UG!L10+PG!L10+Ph_D_!L10+diploma!L10+certificate!L10</f>
        <v>218</v>
      </c>
      <c r="M10" s="117">
        <f>UG!M10+PG!M10+Ph_D_!M10+diploma!M10+certificate!M10</f>
        <v>140</v>
      </c>
      <c r="N10" s="117">
        <f>UG!N10+PG!N10+Ph_D_!N10+diploma!N10+certificate!N10</f>
        <v>358</v>
      </c>
      <c r="O10" s="117">
        <f>UG!O10+PG!O10+Ph_D_!O10+diploma!O10+certificate!O10</f>
        <v>14</v>
      </c>
      <c r="P10" s="117">
        <f>UG!P10+PG!P10+Ph_D_!P10+diploma!P10+certificate!P10</f>
        <v>8</v>
      </c>
      <c r="Q10" s="117">
        <f>UG!Q10+PG!Q10+Ph_D_!Q10+diploma!Q10+certificate!Q10</f>
        <v>22</v>
      </c>
      <c r="R10" s="117">
        <f>UG!R10+PG!R10+Ph_D_!R10+diploma!R10+certificate!R10</f>
        <v>774</v>
      </c>
      <c r="S10" s="117">
        <f>UG!S10+PG!S10+Ph_D_!S10+diploma!S10+certificate!S10</f>
        <v>606</v>
      </c>
      <c r="T10" s="125">
        <f>UG!T10+PG!T10+Ph_D_!T10+diploma!T10+certificate!T10</f>
        <v>1380</v>
      </c>
      <c r="U10" t="s">
        <v>74</v>
      </c>
      <c r="V10" s="117">
        <f>UG!V10+PG!V10+M.Phil.!V10+Ph_D_!V10+diploma!V10+certificate!V10</f>
        <v>35</v>
      </c>
      <c r="W10" s="117">
        <f>UG!W10+PG!W10+M.Phil.!W10+Ph_D_!W10+diploma!W10+certificate!W10</f>
        <v>13</v>
      </c>
      <c r="X10" s="117">
        <f>UG!X10+PG!X10+M.Phil.!X10+Ph_D_!X10+diploma!X10+certificate!X10</f>
        <v>48</v>
      </c>
      <c r="Y10" s="117">
        <f>UG!Y10+PG!Y10+M.Phil.!Y10+Ph_D_!Y10+diploma!Y10+certificate!Y10</f>
        <v>13</v>
      </c>
      <c r="Z10" s="117">
        <f>UG!Z10+PG!Z10+M.Phil.!Z10+Ph_D_!Z10+diploma!Z10+certificate!Z10</f>
        <v>3</v>
      </c>
      <c r="AA10" s="117">
        <f>UG!AA10+PG!AA10+M.Phil.!AA10+Ph_D_!AA10+diploma!AA10+certificate!AA10</f>
        <v>16</v>
      </c>
      <c r="AC10">
        <v>1380</v>
      </c>
    </row>
    <row r="11" spans="1:29" ht="15" customHeight="1">
      <c r="A11" s="102">
        <v>5</v>
      </c>
      <c r="B11" s="106" t="s">
        <v>460</v>
      </c>
      <c r="C11" s="117">
        <f>UG!C11+PG!C11+Ph_D_!C11+diploma!C11+certificate!C11</f>
        <v>153</v>
      </c>
      <c r="D11" s="117">
        <f>UG!D11+PG!D11+Ph_D_!D11+diploma!D11+certificate!D11</f>
        <v>175</v>
      </c>
      <c r="E11" s="117">
        <f>UG!E11+PG!E11+Ph_D_!E11+diploma!E11+certificate!E11</f>
        <v>328</v>
      </c>
      <c r="F11" s="117">
        <f>UG!F11+PG!F11+Ph_D_!F11+diploma!F11+certificate!F11</f>
        <v>50</v>
      </c>
      <c r="G11" s="117">
        <f>UG!G11+PG!G11+Ph_D_!G11+diploma!G11+certificate!G11</f>
        <v>33</v>
      </c>
      <c r="H11" s="117">
        <f>UG!H11+PG!H11+Ph_D_!H11+diploma!H11+certificate!H11</f>
        <v>83</v>
      </c>
      <c r="I11" s="117">
        <f>UG!I11+PG!I11+Ph_D_!I11+diploma!I11+certificate!I11</f>
        <v>16</v>
      </c>
      <c r="J11" s="117">
        <f>UG!J11+PG!J11+Ph_D_!J11+diploma!J11+certificate!J11</f>
        <v>15</v>
      </c>
      <c r="K11" s="117">
        <f>UG!K11+PG!K11+Ph_D_!K11+diploma!K11+certificate!K11</f>
        <v>31</v>
      </c>
      <c r="L11" s="117">
        <f>UG!L11+PG!L11+Ph_D_!L11+diploma!L11+certificate!L11</f>
        <v>110</v>
      </c>
      <c r="M11" s="117">
        <f>UG!M11+PG!M11+Ph_D_!M11+diploma!M11+certificate!M11</f>
        <v>93</v>
      </c>
      <c r="N11" s="117">
        <f>UG!N11+PG!N11+Ph_D_!N11+diploma!N11+certificate!N11</f>
        <v>203</v>
      </c>
      <c r="O11" s="117">
        <f>UG!O11+PG!O11+Ph_D_!O11+diploma!O11+certificate!O11</f>
        <v>1</v>
      </c>
      <c r="P11" s="117">
        <f>UG!P11+PG!P11+Ph_D_!P11+diploma!P11+certificate!P11</f>
        <v>0</v>
      </c>
      <c r="Q11" s="117">
        <f>UG!Q11+PG!Q11+Ph_D_!Q11+diploma!Q11+certificate!Q11</f>
        <v>1</v>
      </c>
      <c r="R11" s="117">
        <f>UG!R11+PG!R11+Ph_D_!R11+diploma!R11+certificate!R11</f>
        <v>330</v>
      </c>
      <c r="S11" s="117">
        <f>UG!S11+PG!S11+Ph_D_!S11+diploma!S11+certificate!S11</f>
        <v>316</v>
      </c>
      <c r="T11" s="125">
        <f>UG!T11+PG!T11+Ph_D_!T11+diploma!T11+certificate!T11</f>
        <v>646</v>
      </c>
      <c r="V11" s="117">
        <f>UG!V11+PG!V11+M.Phil.!V11+Ph_D_!V11+diploma!V11+certificate!V11</f>
        <v>6</v>
      </c>
      <c r="W11" s="117">
        <f>UG!W11+PG!W11+M.Phil.!W11+Ph_D_!W11+diploma!W11+certificate!W11</f>
        <v>9</v>
      </c>
      <c r="X11" s="117">
        <f>UG!X11+PG!X11+M.Phil.!X11+Ph_D_!X11+diploma!X11+certificate!X11</f>
        <v>15</v>
      </c>
      <c r="Y11" s="117">
        <f>UG!Y11+PG!Y11+M.Phil.!Y11+Ph_D_!Y11+diploma!Y11+certificate!Y11</f>
        <v>1</v>
      </c>
      <c r="Z11" s="117">
        <f>UG!Z11+PG!Z11+M.Phil.!Z11+Ph_D_!Z11+diploma!Z11+certificate!Z11</f>
        <v>5</v>
      </c>
      <c r="AA11" s="117">
        <f>UG!AA11+PG!AA11+M.Phil.!AA11+Ph_D_!AA11+diploma!AA11+certificate!AA11</f>
        <v>6</v>
      </c>
      <c r="AC11">
        <v>646</v>
      </c>
    </row>
    <row r="12" spans="1:29" ht="15" customHeight="1">
      <c r="A12" s="102">
        <v>6</v>
      </c>
      <c r="B12" s="106" t="s">
        <v>461</v>
      </c>
      <c r="C12" s="117">
        <f>UG!C12+PG!C12+Ph_D_!C12+diploma!C12</f>
        <v>42</v>
      </c>
      <c r="D12" s="117">
        <f>UG!D12+PG!D12+Ph_D_!D12+diploma!D12</f>
        <v>72</v>
      </c>
      <c r="E12" s="117">
        <f>UG!E12+PG!E12+Ph_D_!E12+diploma!E12</f>
        <v>114</v>
      </c>
      <c r="F12" s="117">
        <f>UG!F12+PG!F12+Ph_D_!F12+diploma!F12</f>
        <v>19</v>
      </c>
      <c r="G12" s="117">
        <f>UG!G12+PG!G12+Ph_D_!G12+diploma!G12</f>
        <v>24</v>
      </c>
      <c r="H12" s="117">
        <f>UG!H12+PG!H12+Ph_D_!H12+diploma!H12</f>
        <v>43</v>
      </c>
      <c r="I12" s="117">
        <f>UG!I12+PG!I12+Ph_D_!I12+diploma!I12</f>
        <v>3</v>
      </c>
      <c r="J12" s="117">
        <f>UG!J12+PG!J12+Ph_D_!J12+diploma!J12</f>
        <v>6</v>
      </c>
      <c r="K12" s="117">
        <f>UG!K12+PG!K12+Ph_D_!K12+diploma!K12</f>
        <v>9</v>
      </c>
      <c r="L12" s="117">
        <f>UG!L12+PG!L12+Ph_D_!L12+diploma!L12</f>
        <v>29</v>
      </c>
      <c r="M12" s="117">
        <f>UG!M12+PG!M12+Ph_D_!M12+diploma!M12</f>
        <v>56</v>
      </c>
      <c r="N12" s="117">
        <f>UG!N12+PG!N12+Ph_D_!N12+diploma!N12</f>
        <v>85</v>
      </c>
      <c r="O12" s="117">
        <f>UG!O12+PG!O12+Ph_D_!O12+diploma!O12</f>
        <v>0</v>
      </c>
      <c r="P12" s="117">
        <f>UG!P12+PG!P12+Ph_D_!P12+diploma!P12</f>
        <v>0</v>
      </c>
      <c r="Q12" s="117">
        <f>UG!Q12+PG!Q12+Ph_D_!Q12+diploma!Q12</f>
        <v>0</v>
      </c>
      <c r="R12" s="117">
        <f>UG!R12+PG!R12+Ph_D_!R12+diploma!R12</f>
        <v>93</v>
      </c>
      <c r="S12" s="117">
        <f>UG!S12+PG!S12+Ph_D_!S12+diploma!S12</f>
        <v>158</v>
      </c>
      <c r="T12" s="125">
        <f>UG!T12+PG!T12+Ph_D_!T12+diploma!T12</f>
        <v>251</v>
      </c>
      <c r="V12" s="117">
        <f>UG!V12+PG!V12+M.Phil.!V12+Ph_D_!V12+diploma!V12+certificate!V12</f>
        <v>6</v>
      </c>
      <c r="W12" s="117">
        <f>UG!W12+PG!W12+M.Phil.!W12+Ph_D_!W12+diploma!W12+certificate!W12</f>
        <v>9</v>
      </c>
      <c r="X12" s="117">
        <f>UG!X12+PG!X12+M.Phil.!X12+Ph_D_!X12+diploma!X12+certificate!X12</f>
        <v>15</v>
      </c>
      <c r="Y12" s="117">
        <f>UG!Y12+PG!Y12+M.Phil.!Y12+Ph_D_!Y12+diploma!Y12+certificate!Y12</f>
        <v>0</v>
      </c>
      <c r="Z12" s="117">
        <f>UG!Z12+PG!Z12+M.Phil.!Z12+Ph_D_!Z12+diploma!Z12+certificate!Z12</f>
        <v>0</v>
      </c>
      <c r="AA12" s="117">
        <f>UG!AA12+PG!AA12+M.Phil.!AA12+Ph_D_!AA12+diploma!AA12+certificate!AA12</f>
        <v>0</v>
      </c>
      <c r="AC12">
        <v>251</v>
      </c>
    </row>
    <row r="13" spans="1:29" ht="15" customHeight="1">
      <c r="A13" s="102">
        <v>7</v>
      </c>
      <c r="B13" s="103" t="s">
        <v>462</v>
      </c>
      <c r="C13" s="117">
        <f>UG!C13+PG!C13+Ph_D_!C13+diploma!C13+certificate!C13</f>
        <v>1685</v>
      </c>
      <c r="D13" s="117">
        <f>UG!D13+PG!D13+Ph_D_!D13+diploma!D13+certificate!D13</f>
        <v>710</v>
      </c>
      <c r="E13" s="117">
        <f>UG!E13+PG!E13+Ph_D_!E13+diploma!E13+certificate!E13</f>
        <v>2395</v>
      </c>
      <c r="F13" s="117">
        <f>UG!F13+PG!F13+Ph_D_!F13+diploma!F13+certificate!F13</f>
        <v>599</v>
      </c>
      <c r="G13" s="117">
        <f>UG!G13+PG!G13+Ph_D_!G13+diploma!G13+certificate!G13</f>
        <v>188</v>
      </c>
      <c r="H13" s="117">
        <f>UG!H13+PG!H13+Ph_D_!H13+diploma!H13+certificate!H13</f>
        <v>787</v>
      </c>
      <c r="I13" s="117">
        <f>UG!I13+PG!I13+Ph_D_!I13+diploma!I13+certificate!I13</f>
        <v>209</v>
      </c>
      <c r="J13" s="117">
        <f>UG!J13+PG!J13+Ph_D_!J13+diploma!J13+certificate!J13</f>
        <v>85</v>
      </c>
      <c r="K13" s="117">
        <f>UG!K13+PG!K13+Ph_D_!K13+diploma!K13+certificate!K13</f>
        <v>294</v>
      </c>
      <c r="L13" s="117">
        <f>UG!L13+PG!L13+Ph_D_!L13+diploma!L13+certificate!L13</f>
        <v>1584</v>
      </c>
      <c r="M13" s="117">
        <f>UG!M13+PG!M13+Ph_D_!M13+diploma!M13+certificate!M13</f>
        <v>570</v>
      </c>
      <c r="N13" s="117">
        <f>UG!N13+PG!N13+Ph_D_!N13+diploma!N13+certificate!N13</f>
        <v>2154</v>
      </c>
      <c r="O13" s="117">
        <f>UG!O13+PG!O13+Ph_D_!O13+diploma!O13+certificate!O13</f>
        <v>43</v>
      </c>
      <c r="P13" s="117">
        <f>UG!P13+PG!P13+Ph_D_!P13+diploma!P13+certificate!P13</f>
        <v>22</v>
      </c>
      <c r="Q13" s="117">
        <f>UG!Q13+PG!Q13+Ph_D_!Q13+diploma!Q13+certificate!Q13</f>
        <v>65</v>
      </c>
      <c r="R13" s="117">
        <f>UG!R13+PG!R13+Ph_D_!R13+diploma!R13+certificate!R13</f>
        <v>4120</v>
      </c>
      <c r="S13" s="117">
        <f>UG!S13+PG!S13+Ph_D_!S13+diploma!S13+certificate!S13</f>
        <v>1575</v>
      </c>
      <c r="T13" s="125">
        <f>UG!T13+PG!T13+Ph_D_!T13+diploma!T13+certificate!T13</f>
        <v>5695</v>
      </c>
      <c r="V13" s="117">
        <f>UG!V13+PG!V13+M.Phil.!V13+Ph_D_!V13+diploma!V13+certificate!V13</f>
        <v>124</v>
      </c>
      <c r="W13" s="117">
        <f>UG!W13+PG!W13+M.Phil.!W13+Ph_D_!W13+diploma!W13+certificate!W13</f>
        <v>89</v>
      </c>
      <c r="X13" s="117">
        <f>UG!X13+PG!X13+M.Phil.!X13+Ph_D_!X13+diploma!X13+certificate!X13</f>
        <v>213</v>
      </c>
      <c r="Y13" s="117">
        <f>UG!Y13+PG!Y13+M.Phil.!Y13+Ph_D_!Y13+diploma!Y13+certificate!Y13</f>
        <v>67</v>
      </c>
      <c r="Z13" s="117">
        <f>UG!Z13+PG!Z13+M.Phil.!Z13+Ph_D_!Z13+diploma!Z13+certificate!Z13</f>
        <v>19</v>
      </c>
      <c r="AA13" s="117">
        <f>UG!AA13+PG!AA13+M.Phil.!AA13+Ph_D_!AA13+diploma!AA13+certificate!AA13</f>
        <v>86</v>
      </c>
      <c r="AC13">
        <v>4734</v>
      </c>
    </row>
    <row r="14" spans="1:29" ht="15" customHeight="1">
      <c r="A14" s="102">
        <v>8</v>
      </c>
      <c r="B14" s="103" t="s">
        <v>463</v>
      </c>
      <c r="C14" s="117">
        <f>UG!C14+PG!C14+Ph_D_!C14+diploma!C14</f>
        <v>609</v>
      </c>
      <c r="D14" s="117">
        <f>UG!D14+PG!D14+Ph_D_!D14+diploma!D14</f>
        <v>401</v>
      </c>
      <c r="E14" s="117">
        <f>UG!E14+PG!E14+Ph_D_!E14+diploma!E14</f>
        <v>1010</v>
      </c>
      <c r="F14" s="117">
        <f>UG!F14+PG!F14+Ph_D_!F14+diploma!F14</f>
        <v>216</v>
      </c>
      <c r="G14" s="117">
        <f>UG!G14+PG!G14+Ph_D_!G14+diploma!G14</f>
        <v>68</v>
      </c>
      <c r="H14" s="117">
        <f>UG!H14+PG!H14+Ph_D_!H14+diploma!H14</f>
        <v>284</v>
      </c>
      <c r="I14" s="117">
        <f>UG!I14+PG!I14+Ph_D_!I14+diploma!I14</f>
        <v>102</v>
      </c>
      <c r="J14" s="117">
        <f>UG!J14+PG!J14+Ph_D_!J14+diploma!J14</f>
        <v>38</v>
      </c>
      <c r="K14" s="117">
        <f>UG!K14+PG!K14+Ph_D_!K14+diploma!K14</f>
        <v>140</v>
      </c>
      <c r="L14" s="117">
        <f>UG!L14+PG!L14+Ph_D_!L14+diploma!L14</f>
        <v>413</v>
      </c>
      <c r="M14" s="117">
        <f>UG!M14+PG!M14+Ph_D_!M14+diploma!M14</f>
        <v>217</v>
      </c>
      <c r="N14" s="117">
        <f>UG!N14+PG!N14+Ph_D_!N14+diploma!N14</f>
        <v>630</v>
      </c>
      <c r="O14" s="117">
        <f>UG!O14+PG!O14+Ph_D_!O14+diploma!O14</f>
        <v>44</v>
      </c>
      <c r="P14" s="117">
        <f>UG!P14+PG!P14+Ph_D_!P14+diploma!P14</f>
        <v>24</v>
      </c>
      <c r="Q14" s="117">
        <f>UG!Q14+PG!Q14+Ph_D_!Q14+diploma!Q14</f>
        <v>68</v>
      </c>
      <c r="R14" s="117">
        <f>UG!R14+PG!R14+Ph_D_!R14+diploma!R14</f>
        <v>1384</v>
      </c>
      <c r="S14" s="117">
        <f>UG!S14+PG!S14+Ph_D_!S14+diploma!S14</f>
        <v>748</v>
      </c>
      <c r="T14" s="125">
        <f>UG!T14+PG!T14+Ph_D_!T14+diploma!T14</f>
        <v>2132</v>
      </c>
      <c r="V14" s="117">
        <f>UG!V14+PG!V14+M.Phil.!V14+Ph_D_!V14+diploma!V14+certificate!V14</f>
        <v>74</v>
      </c>
      <c r="W14" s="117">
        <f>UG!W14+PG!W14+M.Phil.!W14+Ph_D_!W14+diploma!W14+certificate!W14</f>
        <v>49</v>
      </c>
      <c r="X14" s="117">
        <f>UG!X14+PG!X14+M.Phil.!X14+Ph_D_!X14+diploma!X14+certificate!X14</f>
        <v>123</v>
      </c>
      <c r="Y14" s="117">
        <f>UG!Y14+PG!Y14+M.Phil.!Y14+Ph_D_!Y14+diploma!Y14+certificate!Y14</f>
        <v>21</v>
      </c>
      <c r="Z14" s="117">
        <f>UG!Z14+PG!Z14+M.Phil.!Z14+Ph_D_!Z14+diploma!Z14+certificate!Z14</f>
        <v>11</v>
      </c>
      <c r="AA14" s="117">
        <f>UG!AA14+PG!AA14+M.Phil.!AA14+Ph_D_!AA14+diploma!AA14+certificate!AA14</f>
        <v>32</v>
      </c>
      <c r="AC14">
        <v>2132</v>
      </c>
    </row>
    <row r="15" spans="1:29" ht="15" customHeight="1">
      <c r="A15" s="102">
        <v>9</v>
      </c>
      <c r="B15" s="103" t="s">
        <v>464</v>
      </c>
      <c r="C15" s="117">
        <f>UG!C15+PG!C15+Ph_D_!C15</f>
        <v>132</v>
      </c>
      <c r="D15" s="117">
        <f>UG!D15+PG!D15+Ph_D_!D15</f>
        <v>145</v>
      </c>
      <c r="E15" s="117">
        <f>UG!E15+PG!E15+Ph_D_!E15</f>
        <v>277</v>
      </c>
      <c r="F15" s="117">
        <f>UG!F15+PG!F15+Ph_D_!F15</f>
        <v>64</v>
      </c>
      <c r="G15" s="117">
        <f>UG!G15+PG!G15+Ph_D_!G15</f>
        <v>34</v>
      </c>
      <c r="H15" s="117">
        <f>UG!H15+PG!H15+Ph_D_!H15</f>
        <v>98</v>
      </c>
      <c r="I15" s="117">
        <f>UG!I15+PG!I15+Ph_D_!I15</f>
        <v>26</v>
      </c>
      <c r="J15" s="117">
        <f>UG!J15+PG!J15+Ph_D_!J15</f>
        <v>14</v>
      </c>
      <c r="K15" s="117">
        <f>UG!K15+PG!K15+Ph_D_!K15</f>
        <v>40</v>
      </c>
      <c r="L15" s="117">
        <f>UG!L15+PG!L15+Ph_D_!L15</f>
        <v>184</v>
      </c>
      <c r="M15" s="117">
        <f>UG!M15+PG!M15+Ph_D_!M15</f>
        <v>121</v>
      </c>
      <c r="N15" s="117">
        <f>UG!N15+PG!N15+Ph_D_!N15</f>
        <v>305</v>
      </c>
      <c r="O15" s="117">
        <f>UG!O15+PG!O15+Ph_D_!O15</f>
        <v>2</v>
      </c>
      <c r="P15" s="117">
        <f>UG!P15+PG!P15+Ph_D_!P15</f>
        <v>3</v>
      </c>
      <c r="Q15" s="117">
        <f>UG!Q15+PG!Q15+Ph_D_!Q15</f>
        <v>5</v>
      </c>
      <c r="R15" s="117">
        <f>UG!R15+PG!R15+Ph_D_!R15</f>
        <v>408</v>
      </c>
      <c r="S15" s="117">
        <f>UG!S15+PG!S15+Ph_D_!S15</f>
        <v>317</v>
      </c>
      <c r="T15" s="125">
        <f>UG!T15+PG!T15+Ph_D_!T15</f>
        <v>725</v>
      </c>
      <c r="V15" s="117">
        <f>UG!V15+PG!V15+M.Phil.!V15+Ph_D_!V15+diploma!V15+certificate!V15</f>
        <v>1</v>
      </c>
      <c r="W15" s="117">
        <f>UG!W15+PG!W15+M.Phil.!W15+Ph_D_!W15+diploma!W15+certificate!W15</f>
        <v>0</v>
      </c>
      <c r="X15" s="117">
        <f>UG!X15+PG!X15+M.Phil.!X15+Ph_D_!X15+diploma!X15+certificate!X15</f>
        <v>1</v>
      </c>
      <c r="Y15" s="117">
        <f>UG!Y15+PG!Y15+M.Phil.!Y15+Ph_D_!Y15+diploma!Y15+certificate!Y15</f>
        <v>14</v>
      </c>
      <c r="Z15" s="117">
        <f>UG!Z15+PG!Z15+M.Phil.!Z15+Ph_D_!Z15+diploma!Z15+certificate!Z15</f>
        <v>6</v>
      </c>
      <c r="AA15" s="117">
        <f>UG!AA15+PG!AA15+M.Phil.!AA15+Ph_D_!AA15+diploma!AA15+certificate!AA15</f>
        <v>20</v>
      </c>
      <c r="AC15">
        <v>725</v>
      </c>
    </row>
    <row r="16" spans="1:29" ht="15" customHeight="1">
      <c r="A16" s="102">
        <v>10</v>
      </c>
      <c r="B16" s="103" t="s">
        <v>465</v>
      </c>
      <c r="C16" s="117">
        <f>UG!C16+PG!C16+Ph_D_!C16+diploma!C16</f>
        <v>547</v>
      </c>
      <c r="D16" s="117">
        <f>UG!D16+PG!D16+Ph_D_!D16+diploma!D16</f>
        <v>168</v>
      </c>
      <c r="E16" s="117">
        <f>UG!E16+PG!E16+Ph_D_!E16+diploma!E16</f>
        <v>715</v>
      </c>
      <c r="F16" s="117">
        <f>UG!F16+PG!F16+Ph_D_!F16+diploma!F16</f>
        <v>128</v>
      </c>
      <c r="G16" s="117">
        <f>UG!G16+PG!G16+Ph_D_!G16+diploma!G16</f>
        <v>31</v>
      </c>
      <c r="H16" s="117">
        <f>UG!H16+PG!H16+Ph_D_!H16+diploma!H16</f>
        <v>159</v>
      </c>
      <c r="I16" s="117">
        <f>UG!I16+PG!I16+Ph_D_!I16+diploma!I16</f>
        <v>56</v>
      </c>
      <c r="J16" s="117">
        <f>UG!J16+PG!J16+Ph_D_!J16+diploma!J16</f>
        <v>23</v>
      </c>
      <c r="K16" s="117">
        <f>UG!K16+PG!K16+Ph_D_!K16+diploma!K16</f>
        <v>79</v>
      </c>
      <c r="L16" s="117">
        <f>UG!L16+PG!L16+Ph_D_!L16+diploma!L16</f>
        <v>302</v>
      </c>
      <c r="M16" s="117">
        <f>UG!M16+PG!M16+Ph_D_!M16+diploma!M16</f>
        <v>88</v>
      </c>
      <c r="N16" s="117">
        <f>UG!N16+PG!N16+Ph_D_!N16+diploma!N16</f>
        <v>390</v>
      </c>
      <c r="O16" s="117">
        <f>UG!O16+PG!O16+Ph_D_!O16+diploma!O16</f>
        <v>2</v>
      </c>
      <c r="P16" s="117">
        <f>UG!P16+PG!P16+Ph_D_!P16+diploma!P16</f>
        <v>1</v>
      </c>
      <c r="Q16" s="117">
        <f>UG!Q16+PG!Q16+Ph_D_!Q16+diploma!Q16</f>
        <v>3</v>
      </c>
      <c r="R16" s="117">
        <f>UG!R16+PG!R16+Ph_D_!R16+diploma!R16</f>
        <v>1035</v>
      </c>
      <c r="S16" s="117">
        <f>UG!S16+PG!S16+Ph_D_!S16+diploma!S16</f>
        <v>311</v>
      </c>
      <c r="T16" s="125">
        <f>UG!T16+PG!T16+Ph_D_!T16+diploma!T16</f>
        <v>1346</v>
      </c>
      <c r="V16" s="117">
        <f>UG!V16+PG!V16+M.Phil.!V16+Ph_D_!V16+diploma!V16+certificate!V16</f>
        <v>30</v>
      </c>
      <c r="W16" s="117">
        <f>UG!W16+PG!W16+M.Phil.!W16+Ph_D_!W16+diploma!W16+certificate!W16</f>
        <v>17</v>
      </c>
      <c r="X16" s="117">
        <f>UG!X16+PG!X16+M.Phil.!X16+Ph_D_!X16+diploma!X16+certificate!X16</f>
        <v>47</v>
      </c>
      <c r="Y16" s="117">
        <f>UG!Y16+PG!Y16+M.Phil.!Y16+Ph_D_!Y16+diploma!Y16+certificate!Y16</f>
        <v>20</v>
      </c>
      <c r="Z16" s="117">
        <f>UG!Z16+PG!Z16+M.Phil.!Z16+Ph_D_!Z16+diploma!Z16+certificate!Z16</f>
        <v>6</v>
      </c>
      <c r="AA16" s="117">
        <f>UG!AA16+PG!AA16+M.Phil.!AA16+Ph_D_!AA16+diploma!AA16+certificate!AA16</f>
        <v>26</v>
      </c>
      <c r="AC16">
        <v>1346</v>
      </c>
    </row>
    <row r="17" spans="1:30" ht="15" customHeight="1">
      <c r="A17" s="102">
        <v>11</v>
      </c>
      <c r="B17" s="103" t="s">
        <v>466</v>
      </c>
      <c r="C17" s="117">
        <f>PG!C17+Ph_D_!C17+diploma!C17++certificate!C17</f>
        <v>112</v>
      </c>
      <c r="D17" s="117">
        <f>PG!D17+Ph_D_!D17+diploma!D17++certificate!D17</f>
        <v>95</v>
      </c>
      <c r="E17" s="117">
        <f>PG!E17+Ph_D_!E17+diploma!E17++certificate!E17</f>
        <v>207</v>
      </c>
      <c r="F17" s="117">
        <f>PG!F17+Ph_D_!F17+diploma!F17++certificate!F17</f>
        <v>30</v>
      </c>
      <c r="G17" s="117">
        <f>PG!G17+Ph_D_!G17+diploma!G17++certificate!G17</f>
        <v>17</v>
      </c>
      <c r="H17" s="117">
        <f>PG!H17+Ph_D_!H17+diploma!H17++certificate!H17</f>
        <v>47</v>
      </c>
      <c r="I17" s="117">
        <f>PG!I17+Ph_D_!I17+diploma!I17++certificate!I17</f>
        <v>9</v>
      </c>
      <c r="J17" s="117">
        <f>PG!J17+Ph_D_!J17+diploma!J17++certificate!J17</f>
        <v>8</v>
      </c>
      <c r="K17" s="117">
        <f>PG!K17+Ph_D_!K17+diploma!K17++certificate!K17</f>
        <v>17</v>
      </c>
      <c r="L17" s="117">
        <f>PG!L17+Ph_D_!L17+diploma!L17++certificate!L17</f>
        <v>71</v>
      </c>
      <c r="M17" s="117">
        <f>PG!M17+Ph_D_!M17+diploma!M17++certificate!M17</f>
        <v>35</v>
      </c>
      <c r="N17" s="117">
        <f>PG!N17+Ph_D_!N17+diploma!N17++certificate!N17</f>
        <v>106</v>
      </c>
      <c r="O17" s="117">
        <f>PG!O17+Ph_D_!O17+diploma!O17++certificate!O17</f>
        <v>3</v>
      </c>
      <c r="P17" s="117">
        <f>PG!P17+Ph_D_!P17+diploma!P17++certificate!P17</f>
        <v>1</v>
      </c>
      <c r="Q17" s="117">
        <f>PG!Q17+Ph_D_!Q17+diploma!Q17++certificate!Q17</f>
        <v>4</v>
      </c>
      <c r="R17" s="117">
        <f>PG!R17+Ph_D_!R17+diploma!R17++certificate!R17</f>
        <v>225</v>
      </c>
      <c r="S17" s="117">
        <f>PG!S17+Ph_D_!S17+diploma!S17++certificate!S17</f>
        <v>156</v>
      </c>
      <c r="T17" s="125">
        <f>PG!T17+Ph_D_!T17+diploma!T17++certificate!T17</f>
        <v>381</v>
      </c>
      <c r="V17" s="117">
        <f>UG!V17+PG!V17+M.Phil.!V17+Ph_D_!V17+diploma!V17+certificate!V17</f>
        <v>13</v>
      </c>
      <c r="W17" s="117">
        <f>UG!W17+PG!W17+M.Phil.!W17+Ph_D_!W17+diploma!W17+certificate!W17</f>
        <v>6</v>
      </c>
      <c r="X17" s="117">
        <f>UG!X17+PG!X17+M.Phil.!X17+Ph_D_!X17+diploma!X17+certificate!X17</f>
        <v>19</v>
      </c>
      <c r="Y17" s="117">
        <f>UG!Y17+PG!Y17+M.Phil.!Y17+Ph_D_!Y17+diploma!Y17+certificate!Y17</f>
        <v>2</v>
      </c>
      <c r="Z17" s="117">
        <f>UG!Z17+PG!Z17+M.Phil.!Z17+Ph_D_!Z17+diploma!Z17+certificate!Z17</f>
        <v>2</v>
      </c>
      <c r="AA17" s="117">
        <f>UG!AA17+PG!AA17+M.Phil.!AA17+Ph_D_!AA17+diploma!AA17+certificate!AA17</f>
        <v>4</v>
      </c>
      <c r="AC17">
        <v>381</v>
      </c>
    </row>
    <row r="18" spans="1:30" ht="15" customHeight="1">
      <c r="A18" s="102">
        <v>12</v>
      </c>
      <c r="B18" s="103" t="s">
        <v>467</v>
      </c>
      <c r="C18" s="117">
        <f>UG!C18+PG!C18+M.Phil.!C18+Ph_D_!C18+diploma!C18+certificate!C18</f>
        <v>354</v>
      </c>
      <c r="D18" s="117">
        <f>UG!D18+PG!D18+M.Phil.!D18+Ph_D_!D18+diploma!D18+certificate!D18</f>
        <v>450</v>
      </c>
      <c r="E18" s="117">
        <f>UG!E18+PG!E18+M.Phil.!E18+Ph_D_!E18+diploma!E18+certificate!E18</f>
        <v>804</v>
      </c>
      <c r="F18" s="117">
        <f>UG!F18+PG!F18+M.Phil.!F18+Ph_D_!F18+diploma!F18+certificate!F18</f>
        <v>58</v>
      </c>
      <c r="G18" s="117">
        <f>UG!G18+PG!G18+M.Phil.!G18+Ph_D_!G18+diploma!G18+certificate!G18</f>
        <v>64</v>
      </c>
      <c r="H18" s="117">
        <f>UG!H18+PG!H18+M.Phil.!H18+Ph_D_!H18+diploma!H18+certificate!H18</f>
        <v>122</v>
      </c>
      <c r="I18" s="117">
        <f>UG!I18+PG!I18+M.Phil.!I18+Ph_D_!I18+diploma!I18+certificate!I18</f>
        <v>11</v>
      </c>
      <c r="J18" s="117">
        <f>UG!J18+PG!J18+M.Phil.!J18+Ph_D_!J18+diploma!J18+certificate!J18</f>
        <v>15</v>
      </c>
      <c r="K18" s="117">
        <f>UG!K18+PG!K18+M.Phil.!K18+Ph_D_!K18+diploma!K18+certificate!K18</f>
        <v>26</v>
      </c>
      <c r="L18" s="117">
        <f>UG!L18+PG!L18+M.Phil.!L18+Ph_D_!L18+diploma!L18+certificate!L18</f>
        <v>149</v>
      </c>
      <c r="M18" s="117">
        <f>UG!M18+PG!M18+M.Phil.!M18+Ph_D_!M18+diploma!M18+certificate!M18</f>
        <v>148</v>
      </c>
      <c r="N18" s="117">
        <f>UG!N18+PG!N18+M.Phil.!N18+Ph_D_!N18+diploma!N18+certificate!N18</f>
        <v>297</v>
      </c>
      <c r="O18" s="117">
        <f>UG!O18+PG!O18+M.Phil.!O18+Ph_D_!O18+diploma!O18+certificate!O18</f>
        <v>2</v>
      </c>
      <c r="P18" s="117">
        <f>UG!P18+PG!P18+M.Phil.!P18+Ph_D_!P18+diploma!P18+certificate!P18</f>
        <v>3</v>
      </c>
      <c r="Q18" s="117">
        <f>UG!Q18+PG!Q18+M.Phil.!Q18+Ph_D_!Q18+diploma!Q18+certificate!Q18</f>
        <v>5</v>
      </c>
      <c r="R18" s="117">
        <f>UG!R18+PG!R18+M.Phil.!R18+Ph_D_!R18+diploma!R18+certificate!R18</f>
        <v>574</v>
      </c>
      <c r="S18" s="117">
        <f>UG!S18+PG!S18+M.Phil.!S18+Ph_D_!S18+diploma!S18+certificate!S18</f>
        <v>680</v>
      </c>
      <c r="T18" s="125">
        <f>UG!T18+PG!T18+M.Phil.!T18+Ph_D_!T18+diploma!T18+certificate!T18</f>
        <v>1254</v>
      </c>
      <c r="V18" s="117">
        <f>UG!V18+PG!V18+M.Phil.!V18+Ph_D_!V18+diploma!V18+certificate!V18</f>
        <v>0</v>
      </c>
      <c r="W18" s="117">
        <f>UG!W18+PG!W18+M.Phil.!W18+Ph_D_!W18+diploma!W18+certificate!W18</f>
        <v>0</v>
      </c>
      <c r="X18" s="117">
        <f>UG!X18+PG!X18+M.Phil.!X18+Ph_D_!X18+diploma!X18+certificate!X18</f>
        <v>0</v>
      </c>
      <c r="Y18" s="117">
        <f>UG!Y18+PG!Y18+M.Phil.!Y18+Ph_D_!Y18+diploma!Y18+certificate!Y18</f>
        <v>0</v>
      </c>
      <c r="Z18" s="117">
        <f>UG!Z18+PG!Z18+M.Phil.!Z18+Ph_D_!Z18+diploma!Z18+certificate!Z18</f>
        <v>0</v>
      </c>
      <c r="AA18" s="117">
        <f>UG!AA18+PG!AA18+M.Phil.!AA18+Ph_D_!AA18+diploma!AA18+certificate!AA18</f>
        <v>0</v>
      </c>
      <c r="AC18">
        <v>1254</v>
      </c>
    </row>
    <row r="19" spans="1:30" ht="15" customHeight="1">
      <c r="A19" s="102">
        <v>13</v>
      </c>
      <c r="B19" s="103" t="s">
        <v>468</v>
      </c>
      <c r="C19" s="117">
        <f>UG!C19+PG!C19+Ph_D_!C19+M.Phil.!C19+diploma!C19+certificate!C19</f>
        <v>1620</v>
      </c>
      <c r="D19" s="117">
        <f>UG!D19+PG!D19+Ph_D_!D19+M.Phil.!D19+diploma!D19+certificate!D19</f>
        <v>853</v>
      </c>
      <c r="E19" s="117">
        <f>UG!E19+PG!E19+Ph_D_!E19+M.Phil.!E19+diploma!E19+certificate!E19</f>
        <v>2473</v>
      </c>
      <c r="F19" s="117">
        <f>UG!F19+PG!F19+Ph_D_!F19+M.Phil.!F19+diploma!F19+certificate!F19</f>
        <v>397</v>
      </c>
      <c r="G19" s="117">
        <f>UG!G19+PG!G19+Ph_D_!G19+M.Phil.!G19+diploma!G19+certificate!G19</f>
        <v>161</v>
      </c>
      <c r="H19" s="117">
        <f>UG!H19+PG!H19+Ph_D_!H19+M.Phil.!H19+diploma!H19+certificate!H19</f>
        <v>558</v>
      </c>
      <c r="I19" s="117">
        <f>UG!I19+PG!I19+Ph_D_!I19+M.Phil.!I19+diploma!I19+certificate!I19</f>
        <v>166</v>
      </c>
      <c r="J19" s="117">
        <f>UG!J19+PG!J19+Ph_D_!J19+M.Phil.!J19+diploma!J19+certificate!J19</f>
        <v>73</v>
      </c>
      <c r="K19" s="117">
        <f>UG!K19+PG!K19+Ph_D_!K19+M.Phil.!K19+diploma!K19+certificate!K19</f>
        <v>239</v>
      </c>
      <c r="L19" s="117">
        <f>UG!L19+PG!L19+Ph_D_!L19+M.Phil.!L19+diploma!L19+certificate!L19</f>
        <v>948</v>
      </c>
      <c r="M19" s="117">
        <f>UG!M19+PG!M19+Ph_D_!M19+M.Phil.!M19+diploma!M19+certificate!M19</f>
        <v>385</v>
      </c>
      <c r="N19" s="117">
        <f>UG!N19+PG!N19+Ph_D_!N19+M.Phil.!N19+diploma!N19+certificate!N19</f>
        <v>1333</v>
      </c>
      <c r="O19" s="117">
        <f>UG!O19+PG!O19+Ph_D_!O19+M.Phil.!O19+diploma!O19+certificate!O19</f>
        <v>54</v>
      </c>
      <c r="P19" s="117">
        <f>UG!P19+PG!P19+Ph_D_!P19+M.Phil.!P19+diploma!P19+certificate!P19</f>
        <v>22</v>
      </c>
      <c r="Q19" s="117">
        <f>UG!Q19+PG!Q19+Ph_D_!Q19+M.Phil.!Q19+diploma!Q19+certificate!Q19</f>
        <v>76</v>
      </c>
      <c r="R19" s="117">
        <f>UG!R19+PG!R19+Ph_D_!R19+M.Phil.!R19+diploma!R19+certificate!R19</f>
        <v>3185</v>
      </c>
      <c r="S19" s="117">
        <f>UG!S19+PG!S19+Ph_D_!S19+M.Phil.!S19+diploma!S19+certificate!S19</f>
        <v>1494</v>
      </c>
      <c r="T19" s="125">
        <f>UG!T19+PG!T19+Ph_D_!T19+M.Phil.!T19+diploma!T19+certificate!T19</f>
        <v>4679</v>
      </c>
      <c r="V19" s="117">
        <f>UG!V19+PG!V19+M.Phil.!V19+Ph_D_!V19+diploma!V19+certificate!V19</f>
        <v>33</v>
      </c>
      <c r="W19" s="117">
        <f>UG!W19+PG!W19+M.Phil.!W19+Ph_D_!W19+diploma!W19+certificate!W19</f>
        <v>30</v>
      </c>
      <c r="X19" s="117">
        <f>UG!X19+PG!X19+M.Phil.!X19+Ph_D_!X19+diploma!X19+certificate!X19</f>
        <v>63</v>
      </c>
      <c r="Y19" s="117">
        <f>UG!Y19+PG!Y19+M.Phil.!Y19+Ph_D_!Y19+diploma!Y19+certificate!Y19</f>
        <v>95</v>
      </c>
      <c r="Z19" s="117">
        <f>UG!Z19+PG!Z19+M.Phil.!Z19+Ph_D_!Z19+diploma!Z19+certificate!Z19</f>
        <v>39</v>
      </c>
      <c r="AA19" s="117">
        <f>UG!AA19+PG!AA19+M.Phil.!AA19+Ph_D_!AA19+diploma!AA19+certificate!AA19</f>
        <v>134</v>
      </c>
      <c r="AC19">
        <v>4640</v>
      </c>
      <c r="AD19" t="s">
        <v>74</v>
      </c>
    </row>
    <row r="20" spans="1:30" ht="15" customHeight="1">
      <c r="A20" s="102">
        <v>14</v>
      </c>
      <c r="B20" s="103" t="s">
        <v>469</v>
      </c>
      <c r="C20" s="117">
        <f>UG!C20+PG!C20+M.Phil.!C20+Ph_D_!C20+diploma!C20</f>
        <v>1116</v>
      </c>
      <c r="D20" s="117">
        <f>UG!D20+PG!D20+M.Phil.!D20+Ph_D_!D20+diploma!D20</f>
        <v>417</v>
      </c>
      <c r="E20" s="117">
        <f>UG!E20+PG!E20+M.Phil.!E20+Ph_D_!E20+diploma!E20</f>
        <v>1533</v>
      </c>
      <c r="F20" s="117">
        <f>UG!F20+PG!F20+M.Phil.!F20+Ph_D_!F20+diploma!F20</f>
        <v>342</v>
      </c>
      <c r="G20" s="117">
        <f>UG!G20+PG!G20+M.Phil.!G20+Ph_D_!G20+diploma!G20</f>
        <v>81</v>
      </c>
      <c r="H20" s="117">
        <f>UG!H20+PG!H20+M.Phil.!H20+Ph_D_!H20+diploma!H20</f>
        <v>423</v>
      </c>
      <c r="I20" s="117">
        <f>UG!I20+PG!I20+M.Phil.!I20+Ph_D_!I20+diploma!I20</f>
        <v>151</v>
      </c>
      <c r="J20" s="117">
        <f>UG!J20+PG!J20+M.Phil.!J20+Ph_D_!J20+diploma!J20</f>
        <v>43</v>
      </c>
      <c r="K20" s="117">
        <f>UG!K20+PG!K20+M.Phil.!K20+Ph_D_!K20+diploma!K20</f>
        <v>194</v>
      </c>
      <c r="L20" s="117">
        <f>UG!L20+PG!L20+M.Phil.!L20+Ph_D_!L20+diploma!L20</f>
        <v>691</v>
      </c>
      <c r="M20" s="117">
        <f>UG!M20+PG!M20+M.Phil.!M20+Ph_D_!M20+diploma!M20</f>
        <v>204</v>
      </c>
      <c r="N20" s="117">
        <f>UG!N20+PG!N20+M.Phil.!N20+Ph_D_!N20+diploma!N20</f>
        <v>895</v>
      </c>
      <c r="O20" s="117">
        <f>UG!O20+PG!O20+M.Phil.!O20+Ph_D_!O20+diploma!O20</f>
        <v>23</v>
      </c>
      <c r="P20" s="117">
        <f>UG!P20+PG!P20+M.Phil.!P20+Ph_D_!P20+diploma!P20</f>
        <v>7</v>
      </c>
      <c r="Q20" s="117">
        <f>UG!Q20+PG!Q20+M.Phil.!Q20+Ph_D_!Q20+diploma!Q20</f>
        <v>30</v>
      </c>
      <c r="R20" s="117">
        <f>UG!R20+PG!R20+M.Phil.!R20+Ph_D_!R20+diploma!R20</f>
        <v>2323</v>
      </c>
      <c r="S20" s="117">
        <f>UG!S20+PG!S20+M.Phil.!S20+Ph_D_!S20+diploma!S20</f>
        <v>752</v>
      </c>
      <c r="T20" s="125">
        <f>UG!T20+PG!T20+M.Phil.!T20+Ph_D_!T20+diploma!T20</f>
        <v>3075</v>
      </c>
      <c r="U20" t="s">
        <v>420</v>
      </c>
      <c r="V20" s="117">
        <f>UG!V20+PG!V20+M.Phil.!V20+Ph_D_!V20+diploma!V20+certificate!V20</f>
        <v>46</v>
      </c>
      <c r="W20" s="117">
        <f>UG!W20+PG!W20+M.Phil.!W20+Ph_D_!W20+diploma!W20+certificate!W20</f>
        <v>7</v>
      </c>
      <c r="X20" s="117">
        <f>UG!X20+PG!X20+M.Phil.!X20+Ph_D_!X20+diploma!X20+certificate!X20</f>
        <v>53</v>
      </c>
      <c r="Y20" s="117">
        <f>UG!Y20+PG!Y20+M.Phil.!Y20+Ph_D_!Y20+diploma!Y20+certificate!Y20</f>
        <v>52</v>
      </c>
      <c r="Z20" s="117">
        <f>UG!Z20+PG!Z20+M.Phil.!Z20+Ph_D_!Z20+diploma!Z20+certificate!Z20</f>
        <v>8</v>
      </c>
      <c r="AA20" s="117">
        <f>UG!AA20+PG!AA20+M.Phil.!AA20+Ph_D_!AA20+diploma!AA20+certificate!AA20</f>
        <v>60</v>
      </c>
      <c r="AC20">
        <v>2857</v>
      </c>
    </row>
    <row r="21" spans="1:30" ht="15" customHeight="1">
      <c r="A21" s="102">
        <v>15</v>
      </c>
      <c r="B21" s="103" t="s">
        <v>470</v>
      </c>
      <c r="C21" s="117">
        <f>UG!C21+PG!C21+Ph_D_!C21+diploma!C21+certificate!C21</f>
        <v>926</v>
      </c>
      <c r="D21" s="117">
        <f>UG!D21+PG!D21+Ph_D_!D21+diploma!D21+certificate!D21</f>
        <v>30</v>
      </c>
      <c r="E21" s="117">
        <f>UG!E21+PG!E21+Ph_D_!E21+diploma!E21+certificate!E21</f>
        <v>956</v>
      </c>
      <c r="F21" s="117">
        <f>UG!F21+PG!F21+Ph_D_!F21+diploma!F21+certificate!F21</f>
        <v>6</v>
      </c>
      <c r="G21" s="117">
        <f>UG!G21+PG!G21+Ph_D_!G21+diploma!G21+certificate!G21</f>
        <v>1</v>
      </c>
      <c r="H21" s="117">
        <f>UG!H21+PG!H21+Ph_D_!H21+diploma!H21+certificate!H21</f>
        <v>7</v>
      </c>
      <c r="I21" s="117">
        <f>UG!I21+PG!I21+Ph_D_!I21+diploma!I21+certificate!I21</f>
        <v>3</v>
      </c>
      <c r="J21" s="117">
        <f>UG!J21+PG!J21+Ph_D_!J21+diploma!J21+certificate!J21</f>
        <v>1</v>
      </c>
      <c r="K21" s="117">
        <f>UG!K21+PG!K21+Ph_D_!K21+diploma!K21+certificate!K21</f>
        <v>4</v>
      </c>
      <c r="L21" s="117">
        <f>UG!L21+PG!L21+Ph_D_!L21+diploma!L21+certificate!L21</f>
        <v>43</v>
      </c>
      <c r="M21" s="117">
        <f>UG!M21+PG!M21+Ph_D_!M21+diploma!M21+certificate!M21</f>
        <v>14</v>
      </c>
      <c r="N21" s="117">
        <f>UG!N21+PG!N21+Ph_D_!N21+diploma!N21+certificate!N21</f>
        <v>57</v>
      </c>
      <c r="O21" s="117">
        <f>UG!O21+PG!O21+Ph_D_!O21+diploma!O21+certificate!O21</f>
        <v>4</v>
      </c>
      <c r="P21" s="117">
        <f>UG!P21+PG!P21+Ph_D_!P21+diploma!P21+certificate!P21</f>
        <v>0</v>
      </c>
      <c r="Q21" s="117">
        <f>UG!Q21+PG!Q21+Ph_D_!Q21+diploma!Q21+certificate!Q21</f>
        <v>4</v>
      </c>
      <c r="R21" s="117">
        <f>UG!R21+PG!R21+Ph_D_!R21+diploma!R21+certificate!R21</f>
        <v>982</v>
      </c>
      <c r="S21" s="117">
        <f>UG!S21+PG!S21+Ph_D_!S21+diploma!S21+certificate!S21</f>
        <v>46</v>
      </c>
      <c r="T21" s="125">
        <f>UG!T21+PG!T21+Ph_D_!T21+diploma!T21+certificate!T21</f>
        <v>1028</v>
      </c>
      <c r="V21" s="117">
        <f>UG!V21+PG!V21+M.Phil.!V21+Ph_D_!V21+diploma!V21+certificate!V21</f>
        <v>2</v>
      </c>
      <c r="W21" s="117">
        <f>UG!W21+PG!W21+M.Phil.!W21+Ph_D_!W21+diploma!W21+certificate!W21</f>
        <v>0</v>
      </c>
      <c r="X21" s="117">
        <f>UG!X21+PG!X21+M.Phil.!X21+Ph_D_!X21+diploma!X21+certificate!X21</f>
        <v>2</v>
      </c>
      <c r="Y21" s="117">
        <f>UG!Y21+PG!Y21+M.Phil.!Y21+Ph_D_!Y21+diploma!Y21+certificate!Y21</f>
        <v>0</v>
      </c>
      <c r="Z21" s="117">
        <f>UG!Z21+PG!Z21+M.Phil.!Z21+Ph_D_!Z21+diploma!Z21+certificate!Z21</f>
        <v>0</v>
      </c>
      <c r="AA21" s="117">
        <f>UG!AA21+PG!AA21+M.Phil.!AA21+Ph_D_!AA21+diploma!AA21+certificate!AA21</f>
        <v>0</v>
      </c>
      <c r="AC21">
        <v>1028</v>
      </c>
    </row>
    <row r="22" spans="1:30" ht="15" customHeight="1">
      <c r="A22" s="102">
        <v>16</v>
      </c>
      <c r="B22" s="103" t="s">
        <v>471</v>
      </c>
      <c r="C22" s="117">
        <f>UG!C22+PG!C22+Ph_D_!C22+diploma!C22+certificate!C22</f>
        <v>56</v>
      </c>
      <c r="D22" s="117">
        <f>UG!D22+PG!D22+Ph_D_!D22+diploma!D22+certificate!D22</f>
        <v>75</v>
      </c>
      <c r="E22" s="117">
        <f>UG!E22+PG!E22+Ph_D_!E22+diploma!E22+certificate!E22</f>
        <v>131</v>
      </c>
      <c r="F22" s="117">
        <f>UG!F22+PG!F22+Ph_D_!F22+diploma!F22+certificate!F22</f>
        <v>71</v>
      </c>
      <c r="G22" s="117">
        <f>UG!G22+PG!G22+Ph_D_!G22+diploma!G22+certificate!G22</f>
        <v>30</v>
      </c>
      <c r="H22" s="117">
        <f>UG!H22+PG!H22+Ph_D_!H22+diploma!H22+certificate!H22</f>
        <v>101</v>
      </c>
      <c r="I22" s="117">
        <f>UG!I22+PG!I22+Ph_D_!I22+diploma!I22+certificate!I22</f>
        <v>21</v>
      </c>
      <c r="J22" s="117">
        <f>UG!J22+PG!J22+Ph_D_!J22+diploma!J22+certificate!J22</f>
        <v>14</v>
      </c>
      <c r="K22" s="117">
        <f>UG!K22+PG!K22+Ph_D_!K22+diploma!K22+certificate!K22</f>
        <v>35</v>
      </c>
      <c r="L22" s="117">
        <f>UG!L22+PG!L22+Ph_D_!L22+diploma!L22+certificate!L22</f>
        <v>194</v>
      </c>
      <c r="M22" s="117">
        <f>UG!M22+PG!M22+Ph_D_!M22+diploma!M22+certificate!M22</f>
        <v>160</v>
      </c>
      <c r="N22" s="117">
        <f>UG!N22+PG!N22+Ph_D_!N22+diploma!N22+certificate!N22</f>
        <v>354</v>
      </c>
      <c r="O22" s="117">
        <f>UG!O22+PG!O22+Ph_D_!O22+diploma!O22+certificate!O22</f>
        <v>6</v>
      </c>
      <c r="P22" s="117">
        <f>UG!P22+PG!P22+Ph_D_!P22+diploma!P22+certificate!P22</f>
        <v>5</v>
      </c>
      <c r="Q22" s="117">
        <f>UG!Q22+PG!Q22+Ph_D_!Q22+diploma!Q22+certificate!Q22</f>
        <v>11</v>
      </c>
      <c r="R22" s="117">
        <f>UG!R22+PG!R22+Ph_D_!R22+diploma!R22+certificate!R22</f>
        <v>348</v>
      </c>
      <c r="S22" s="117">
        <f>UG!S22+PG!S22+Ph_D_!S22+diploma!S22+certificate!S22</f>
        <v>284</v>
      </c>
      <c r="T22" s="125">
        <f>UG!T22+PG!T22+Ph_D_!T22+diploma!T22+certificate!T22</f>
        <v>632</v>
      </c>
      <c r="V22" s="117">
        <f>UG!V22+PG!V22+M.Phil.!V22+Ph_D_!V22+diploma!V22+certificate!V22</f>
        <v>3</v>
      </c>
      <c r="W22" s="117">
        <f>UG!W22+PG!W22+M.Phil.!W22+Ph_D_!W22+diploma!W22+certificate!W22</f>
        <v>8</v>
      </c>
      <c r="X22" s="117">
        <f>UG!X22+PG!X22+M.Phil.!X22+Ph_D_!X22+diploma!X22+certificate!X22</f>
        <v>11</v>
      </c>
      <c r="Y22" s="117">
        <f>UG!Y22+PG!Y22+M.Phil.!Y22+Ph_D_!Y22+diploma!Y22+certificate!Y22</f>
        <v>8</v>
      </c>
      <c r="Z22" s="117">
        <f>UG!Z22+PG!Z22+M.Phil.!Z22+Ph_D_!Z22+diploma!Z22+certificate!Z22</f>
        <v>10</v>
      </c>
      <c r="AA22" s="117">
        <f>UG!AA22+PG!AA22+M.Phil.!AA22+Ph_D_!AA22+diploma!AA22+certificate!AA22</f>
        <v>18</v>
      </c>
      <c r="AC22">
        <v>532</v>
      </c>
      <c r="AD22" t="s">
        <v>74</v>
      </c>
    </row>
    <row r="23" spans="1:30" ht="15" customHeight="1">
      <c r="A23" s="102">
        <v>17</v>
      </c>
      <c r="B23" s="103" t="s">
        <v>472</v>
      </c>
      <c r="C23" s="117">
        <f>UG!C23+PG!C23+Ph_D_!C23+diploma!C23</f>
        <v>0</v>
      </c>
      <c r="D23" s="117">
        <f>UG!D23+PG!D23+Ph_D_!D23+diploma!D23</f>
        <v>1208</v>
      </c>
      <c r="E23" s="117">
        <f>UG!E23+PG!E23+Ph_D_!E23+diploma!E23</f>
        <v>1208</v>
      </c>
      <c r="F23" s="117">
        <f>UG!F23+PG!F23+Ph_D_!F23+diploma!F23</f>
        <v>0</v>
      </c>
      <c r="G23" s="117">
        <f>UG!G23+PG!G23+Ph_D_!G23+diploma!G23</f>
        <v>329</v>
      </c>
      <c r="H23" s="117">
        <f>UG!H23+PG!H23+Ph_D_!H23+diploma!H23</f>
        <v>329</v>
      </c>
      <c r="I23" s="117">
        <f>UG!I23+PG!I23+Ph_D_!I23+diploma!I23</f>
        <v>0</v>
      </c>
      <c r="J23" s="117">
        <f>UG!J23+PG!J23+Ph_D_!J23+diploma!J23</f>
        <v>156</v>
      </c>
      <c r="K23" s="117">
        <f>UG!K23+PG!K23+Ph_D_!K23+diploma!K23</f>
        <v>156</v>
      </c>
      <c r="L23" s="117">
        <f>UG!L23+PG!L23+Ph_D_!L23+diploma!L23</f>
        <v>0</v>
      </c>
      <c r="M23" s="117">
        <f>UG!M23+PG!M23+Ph_D_!M23+diploma!M23</f>
        <v>699</v>
      </c>
      <c r="N23" s="117">
        <f>UG!N23+PG!N23+Ph_D_!N23+diploma!N23</f>
        <v>699</v>
      </c>
      <c r="O23" s="117">
        <f>UG!O23+PG!O23+Ph_D_!O23+diploma!O23</f>
        <v>0</v>
      </c>
      <c r="P23" s="117">
        <f>UG!P23+PG!P23+Ph_D_!P23+diploma!P23</f>
        <v>27</v>
      </c>
      <c r="Q23" s="117">
        <f>UG!Q23+PG!Q23+Ph_D_!Q23+diploma!Q23</f>
        <v>27</v>
      </c>
      <c r="R23" s="117">
        <f>UG!R23+PG!R23+Ph_D_!R23+diploma!R23</f>
        <v>0</v>
      </c>
      <c r="S23" s="117">
        <f>UG!S23+PG!S23+Ph_D_!S23+diploma!S23</f>
        <v>2419</v>
      </c>
      <c r="T23" s="125">
        <f>UG!T23+PG!T23+Ph_D_!T23+diploma!T23</f>
        <v>2419</v>
      </c>
      <c r="V23" s="117">
        <f>UG!V23+PG!V23+M.Phil.!V23+Ph_D_!V23+diploma!V23+certificate!V23</f>
        <v>0</v>
      </c>
      <c r="W23" s="117">
        <f>UG!W23+PG!W23+M.Phil.!W23+Ph_D_!W23+diploma!W23+certificate!W23</f>
        <v>63</v>
      </c>
      <c r="X23" s="117">
        <f>UG!X23+PG!X23+M.Phil.!X23+Ph_D_!X23+diploma!X23+certificate!X23</f>
        <v>63</v>
      </c>
      <c r="Y23" s="117">
        <f>UG!Y23+PG!Y23+M.Phil.!Y23+Ph_D_!Y23+diploma!Y23+certificate!Y23</f>
        <v>0</v>
      </c>
      <c r="Z23" s="117">
        <f>UG!Z23+PG!Z23+M.Phil.!Z23+Ph_D_!Z23+diploma!Z23+certificate!Z23</f>
        <v>39</v>
      </c>
      <c r="AA23" s="117">
        <f>UG!AA23+PG!AA23+M.Phil.!AA23+Ph_D_!AA23+diploma!AA23+certificate!AA23</f>
        <v>39</v>
      </c>
      <c r="AC23">
        <v>1558</v>
      </c>
    </row>
    <row r="24" spans="1:30" ht="15" customHeight="1">
      <c r="A24" s="107"/>
      <c r="B24" s="108" t="s">
        <v>87</v>
      </c>
      <c r="C24" s="125">
        <f>SUM(C7:C23)</f>
        <v>8245</v>
      </c>
      <c r="D24" s="125">
        <f t="shared" ref="D24:T24" si="0">SUM(D7:D23)</f>
        <v>5423</v>
      </c>
      <c r="E24" s="125">
        <f t="shared" si="0"/>
        <v>13668</v>
      </c>
      <c r="F24" s="125">
        <f t="shared" si="0"/>
        <v>2229</v>
      </c>
      <c r="G24" s="125">
        <f t="shared" si="0"/>
        <v>1206</v>
      </c>
      <c r="H24" s="125">
        <f t="shared" si="0"/>
        <v>3435</v>
      </c>
      <c r="I24" s="125">
        <f t="shared" si="0"/>
        <v>892</v>
      </c>
      <c r="J24" s="125">
        <f t="shared" si="0"/>
        <v>577</v>
      </c>
      <c r="K24" s="125">
        <f t="shared" si="0"/>
        <v>1469</v>
      </c>
      <c r="L24" s="125">
        <f t="shared" si="0"/>
        <v>5420</v>
      </c>
      <c r="M24" s="125">
        <f t="shared" si="0"/>
        <v>3108</v>
      </c>
      <c r="N24" s="125">
        <f t="shared" si="0"/>
        <v>8528</v>
      </c>
      <c r="O24" s="125">
        <f t="shared" si="0"/>
        <v>280</v>
      </c>
      <c r="P24" s="125">
        <f t="shared" si="0"/>
        <v>140</v>
      </c>
      <c r="Q24" s="125">
        <f t="shared" si="0"/>
        <v>420</v>
      </c>
      <c r="R24" s="125">
        <f t="shared" si="0"/>
        <v>17066</v>
      </c>
      <c r="S24" s="125">
        <f t="shared" si="0"/>
        <v>10454</v>
      </c>
      <c r="T24" s="125">
        <f t="shared" si="0"/>
        <v>27520</v>
      </c>
      <c r="U24" s="214"/>
      <c r="V24" s="117">
        <f>UG!V24+PG!V24+M.Phil.!V24+Ph_D_!V24+diploma!V24+certificate!V24</f>
        <v>391</v>
      </c>
      <c r="W24" s="117">
        <f>UG!W24+PG!W24+M.Phil.!W24+Ph_D_!W24+diploma!W24+certificate!W24</f>
        <v>312</v>
      </c>
      <c r="X24" s="117">
        <f>UG!X24+PG!X24+M.Phil.!X24+Ph_D_!X24+diploma!X24+certificate!X24</f>
        <v>703</v>
      </c>
      <c r="Y24" s="117">
        <f>UG!Y24+PG!Y24+M.Phil.!Y24+Ph_D_!Y24+diploma!Y24+certificate!Y24</f>
        <v>312</v>
      </c>
      <c r="Z24" s="117">
        <f>UG!Z24+PG!Z24+M.Phil.!Z24+Ph_D_!Z24+diploma!Z24+certificate!Z24</f>
        <v>150</v>
      </c>
      <c r="AA24" s="117">
        <f>UG!AA24+PG!AA24+M.Phil.!AA24+Ph_D_!AA24+diploma!AA24+certificate!AA24</f>
        <v>462</v>
      </c>
      <c r="AC24">
        <v>25295</v>
      </c>
    </row>
    <row r="25" spans="1:30" s="1" customFormat="1" ht="11.25">
      <c r="B25" s="1" t="s">
        <v>58</v>
      </c>
    </row>
    <row r="26" spans="1:30" s="1" customFormat="1" ht="11.25" customHeight="1">
      <c r="C26" s="1">
        <f>C64</f>
        <v>1141</v>
      </c>
      <c r="D26" s="1">
        <f t="shared" ref="D26:AA26" si="1">D64</f>
        <v>760</v>
      </c>
      <c r="E26" s="1">
        <f t="shared" si="1"/>
        <v>1901</v>
      </c>
      <c r="F26" s="1">
        <f t="shared" si="1"/>
        <v>389</v>
      </c>
      <c r="G26" s="1">
        <f t="shared" si="1"/>
        <v>154</v>
      </c>
      <c r="H26" s="1">
        <f t="shared" si="1"/>
        <v>543</v>
      </c>
      <c r="I26" s="1">
        <f t="shared" si="1"/>
        <v>74</v>
      </c>
      <c r="J26" s="1">
        <f t="shared" si="1"/>
        <v>41</v>
      </c>
      <c r="K26" s="1">
        <f t="shared" si="1"/>
        <v>115</v>
      </c>
      <c r="L26" s="1">
        <f t="shared" si="1"/>
        <v>845</v>
      </c>
      <c r="M26" s="1">
        <f t="shared" si="1"/>
        <v>425</v>
      </c>
      <c r="N26" s="1">
        <f t="shared" si="1"/>
        <v>1270</v>
      </c>
      <c r="O26" s="1">
        <f t="shared" si="1"/>
        <v>56</v>
      </c>
      <c r="P26" s="1">
        <f t="shared" si="1"/>
        <v>18</v>
      </c>
      <c r="Q26" s="1">
        <f t="shared" si="1"/>
        <v>74</v>
      </c>
      <c r="R26" s="1">
        <f t="shared" si="1"/>
        <v>2505</v>
      </c>
      <c r="S26" s="1">
        <f t="shared" si="1"/>
        <v>1398</v>
      </c>
      <c r="T26" s="1">
        <f t="shared" si="1"/>
        <v>3903</v>
      </c>
      <c r="V26" s="1">
        <f t="shared" si="1"/>
        <v>0</v>
      </c>
      <c r="W26" s="1">
        <f t="shared" si="1"/>
        <v>0</v>
      </c>
      <c r="X26" s="1">
        <f t="shared" si="1"/>
        <v>0</v>
      </c>
      <c r="Y26" s="1">
        <f t="shared" si="1"/>
        <v>32</v>
      </c>
      <c r="Z26" s="1">
        <f t="shared" si="1"/>
        <v>12</v>
      </c>
      <c r="AA26" s="1">
        <f t="shared" si="1"/>
        <v>44</v>
      </c>
    </row>
    <row r="27" spans="1:30" s="1" customFormat="1" ht="3" customHeight="1"/>
    <row r="28" spans="1:30" s="1" customFormat="1" ht="12" customHeight="1">
      <c r="C28" s="1">
        <f>C65</f>
        <v>9201</v>
      </c>
      <c r="D28" s="1">
        <f t="shared" ref="D28:AA28" si="2">D65</f>
        <v>6069</v>
      </c>
      <c r="E28" s="1">
        <f t="shared" si="2"/>
        <v>15270</v>
      </c>
      <c r="F28" s="1">
        <f t="shared" si="2"/>
        <v>2573</v>
      </c>
      <c r="G28" s="1">
        <f t="shared" si="2"/>
        <v>1339</v>
      </c>
      <c r="H28" s="1">
        <f t="shared" si="2"/>
        <v>3912</v>
      </c>
      <c r="I28" s="1">
        <f t="shared" si="2"/>
        <v>949</v>
      </c>
      <c r="J28" s="1">
        <f t="shared" si="2"/>
        <v>607</v>
      </c>
      <c r="K28" s="1">
        <f t="shared" si="2"/>
        <v>1556</v>
      </c>
      <c r="L28" s="1">
        <f t="shared" si="2"/>
        <v>6137</v>
      </c>
      <c r="M28" s="1">
        <f t="shared" si="2"/>
        <v>3466</v>
      </c>
      <c r="N28" s="1">
        <f t="shared" si="2"/>
        <v>9603</v>
      </c>
      <c r="O28" s="1">
        <f t="shared" si="2"/>
        <v>329</v>
      </c>
      <c r="P28" s="1">
        <f t="shared" si="2"/>
        <v>158</v>
      </c>
      <c r="Q28" s="1">
        <f t="shared" si="2"/>
        <v>487</v>
      </c>
      <c r="R28" s="1">
        <f t="shared" si="2"/>
        <v>19189</v>
      </c>
      <c r="S28" s="1">
        <f t="shared" si="2"/>
        <v>11639</v>
      </c>
      <c r="T28" s="1">
        <f t="shared" si="2"/>
        <v>30828</v>
      </c>
      <c r="V28" s="1">
        <f t="shared" si="2"/>
        <v>386</v>
      </c>
      <c r="W28" s="1">
        <f t="shared" si="2"/>
        <v>312</v>
      </c>
      <c r="X28" s="1">
        <f t="shared" si="2"/>
        <v>698</v>
      </c>
      <c r="Y28" s="1">
        <f t="shared" si="2"/>
        <v>312</v>
      </c>
      <c r="Z28" s="1">
        <f t="shared" si="2"/>
        <v>150</v>
      </c>
      <c r="AA28" s="1">
        <f t="shared" si="2"/>
        <v>462</v>
      </c>
    </row>
    <row r="29" spans="1:30" s="1" customFormat="1" ht="14.25" customHeight="1">
      <c r="C29" s="1">
        <f>SUM(C28-C23)</f>
        <v>9201</v>
      </c>
      <c r="D29" s="1">
        <f t="shared" ref="D29:AA29" si="3">SUM(D28-D23)</f>
        <v>4861</v>
      </c>
      <c r="E29" s="1">
        <f t="shared" si="3"/>
        <v>14062</v>
      </c>
      <c r="F29" s="1">
        <f t="shared" si="3"/>
        <v>2573</v>
      </c>
      <c r="G29" s="1">
        <f t="shared" si="3"/>
        <v>1010</v>
      </c>
      <c r="H29" s="1">
        <f t="shared" si="3"/>
        <v>3583</v>
      </c>
      <c r="I29" s="1">
        <f t="shared" si="3"/>
        <v>949</v>
      </c>
      <c r="J29" s="1">
        <f t="shared" si="3"/>
        <v>451</v>
      </c>
      <c r="K29" s="1">
        <f t="shared" si="3"/>
        <v>1400</v>
      </c>
      <c r="L29" s="1">
        <f t="shared" si="3"/>
        <v>6137</v>
      </c>
      <c r="M29" s="1">
        <f t="shared" si="3"/>
        <v>2767</v>
      </c>
      <c r="N29" s="1">
        <f t="shared" si="3"/>
        <v>8904</v>
      </c>
      <c r="O29" s="1">
        <f t="shared" si="3"/>
        <v>329</v>
      </c>
      <c r="P29" s="1">
        <f t="shared" si="3"/>
        <v>131</v>
      </c>
      <c r="Q29" s="1">
        <f t="shared" si="3"/>
        <v>460</v>
      </c>
      <c r="R29" s="1">
        <f t="shared" si="3"/>
        <v>19189</v>
      </c>
      <c r="S29" s="1">
        <f t="shared" si="3"/>
        <v>9220</v>
      </c>
      <c r="T29" s="1">
        <f t="shared" si="3"/>
        <v>28409</v>
      </c>
      <c r="U29" s="1">
        <f t="shared" si="3"/>
        <v>0</v>
      </c>
      <c r="V29" s="1">
        <f t="shared" si="3"/>
        <v>386</v>
      </c>
      <c r="W29" s="1">
        <f t="shared" si="3"/>
        <v>249</v>
      </c>
      <c r="X29" s="1">
        <f t="shared" si="3"/>
        <v>635</v>
      </c>
      <c r="Y29" s="1">
        <f t="shared" si="3"/>
        <v>312</v>
      </c>
      <c r="Z29" s="1">
        <f t="shared" si="3"/>
        <v>111</v>
      </c>
      <c r="AA29" s="1">
        <f t="shared" si="3"/>
        <v>423</v>
      </c>
    </row>
    <row r="30" spans="1:30" ht="4.5" customHeight="1"/>
    <row r="31" spans="1:30" ht="13.5">
      <c r="A31" s="798" t="s">
        <v>439</v>
      </c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845"/>
      <c r="M31" s="845"/>
      <c r="N31" s="845"/>
      <c r="O31" s="845"/>
      <c r="P31" s="845"/>
      <c r="Q31" s="845"/>
      <c r="R31" s="845"/>
      <c r="S31" s="845"/>
      <c r="T31" s="845"/>
    </row>
    <row r="32" spans="1:30" ht="13.5">
      <c r="A32" s="799" t="s">
        <v>1108</v>
      </c>
      <c r="B32" s="845"/>
      <c r="C32" s="845"/>
      <c r="D32" s="845"/>
      <c r="E32" s="845"/>
      <c r="F32" s="845"/>
      <c r="G32" s="845"/>
      <c r="H32" s="845"/>
      <c r="I32" s="845"/>
      <c r="J32" s="845"/>
      <c r="K32" s="845"/>
      <c r="L32" s="845"/>
      <c r="M32" s="845"/>
      <c r="N32" s="845"/>
      <c r="O32" s="845"/>
      <c r="P32" s="845"/>
      <c r="Q32" s="845"/>
      <c r="R32" s="845"/>
      <c r="S32" s="845"/>
      <c r="T32" s="845"/>
    </row>
    <row r="33" spans="1:29" ht="9.75" customHeight="1">
      <c r="B33" s="100" t="s">
        <v>74</v>
      </c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9" ht="29.25" customHeight="1">
      <c r="A34" s="847" t="s">
        <v>289</v>
      </c>
      <c r="B34" s="766" t="s">
        <v>440</v>
      </c>
      <c r="C34" s="842" t="s">
        <v>477</v>
      </c>
      <c r="D34" s="842"/>
      <c r="E34" s="842"/>
      <c r="F34" s="842" t="s">
        <v>478</v>
      </c>
      <c r="G34" s="842"/>
      <c r="H34" s="842"/>
      <c r="I34" s="842" t="s">
        <v>479</v>
      </c>
      <c r="J34" s="842"/>
      <c r="K34" s="842"/>
      <c r="L34" s="842" t="s">
        <v>480</v>
      </c>
      <c r="M34" s="842"/>
      <c r="N34" s="842"/>
      <c r="O34" s="842" t="s">
        <v>481</v>
      </c>
      <c r="P34" s="842"/>
      <c r="Q34" s="842"/>
      <c r="R34" s="843" t="s">
        <v>69</v>
      </c>
      <c r="S34" s="843"/>
      <c r="T34" s="843"/>
      <c r="V34" s="842" t="s">
        <v>491</v>
      </c>
      <c r="W34" s="842"/>
      <c r="X34" s="842"/>
      <c r="Y34" s="842" t="s">
        <v>636</v>
      </c>
      <c r="Z34" s="842"/>
      <c r="AA34" s="842"/>
      <c r="AC34" t="s">
        <v>74</v>
      </c>
    </row>
    <row r="35" spans="1:29" ht="8.25" customHeight="1">
      <c r="A35" s="847"/>
      <c r="B35" s="766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  <c r="Q35" s="842"/>
      <c r="R35" s="843"/>
      <c r="S35" s="843"/>
      <c r="T35" s="843"/>
      <c r="V35" s="842"/>
      <c r="W35" s="842"/>
      <c r="X35" s="842"/>
      <c r="Y35" s="842"/>
      <c r="Z35" s="842"/>
      <c r="AA35" s="842"/>
    </row>
    <row r="36" spans="1:29" ht="9.75" customHeight="1">
      <c r="A36" s="847"/>
      <c r="B36" s="766"/>
      <c r="C36" s="205" t="s">
        <v>498</v>
      </c>
      <c r="D36" s="205" t="s">
        <v>499</v>
      </c>
      <c r="E36" s="205" t="s">
        <v>500</v>
      </c>
      <c r="F36" s="205" t="s">
        <v>498</v>
      </c>
      <c r="G36" s="205" t="s">
        <v>499</v>
      </c>
      <c r="H36" s="205" t="s">
        <v>500</v>
      </c>
      <c r="I36" s="205" t="s">
        <v>498</v>
      </c>
      <c r="J36" s="205" t="s">
        <v>499</v>
      </c>
      <c r="K36" s="205" t="s">
        <v>500</v>
      </c>
      <c r="L36" s="205" t="s">
        <v>498</v>
      </c>
      <c r="M36" s="205" t="s">
        <v>499</v>
      </c>
      <c r="N36" s="205" t="s">
        <v>500</v>
      </c>
      <c r="O36" s="205" t="s">
        <v>498</v>
      </c>
      <c r="P36" s="205" t="s">
        <v>499</v>
      </c>
      <c r="Q36" s="205" t="s">
        <v>500</v>
      </c>
      <c r="R36" s="205" t="s">
        <v>498</v>
      </c>
      <c r="S36" s="205" t="s">
        <v>499</v>
      </c>
      <c r="T36" s="205" t="s">
        <v>500</v>
      </c>
      <c r="V36" s="205" t="s">
        <v>498</v>
      </c>
      <c r="W36" s="205" t="s">
        <v>499</v>
      </c>
      <c r="X36" s="205" t="s">
        <v>500</v>
      </c>
      <c r="Y36" s="205" t="s">
        <v>498</v>
      </c>
      <c r="Z36" s="205" t="s">
        <v>499</v>
      </c>
      <c r="AA36" s="205" t="s">
        <v>500</v>
      </c>
    </row>
    <row r="37" spans="1:29" ht="15" customHeight="1">
      <c r="A37" s="140">
        <v>1</v>
      </c>
      <c r="B37" s="206" t="s">
        <v>473</v>
      </c>
      <c r="C37" s="117">
        <f>UG!C36+PG!C36+Ph_D_!C36+diploma!C36+certificate!C36</f>
        <v>0</v>
      </c>
      <c r="D37" s="117">
        <f>UG!D36+PG!D36+Ph_D_!D36+diploma!D36+certificate!D36</f>
        <v>752</v>
      </c>
      <c r="E37" s="117">
        <f>UG!E36+PG!E36+Ph_D_!E36+diploma!E36+certificate!E36</f>
        <v>752</v>
      </c>
      <c r="F37" s="117">
        <f>UG!F36+PG!F36+Ph_D_!F36+diploma!F36+certificate!F36</f>
        <v>4</v>
      </c>
      <c r="G37" s="117">
        <f>UG!G36+PG!G36+Ph_D_!G36+diploma!G36+certificate!G36</f>
        <v>227</v>
      </c>
      <c r="H37" s="117">
        <f>UG!H36+PG!H36+Ph_D_!H36+diploma!H36+certificate!H36</f>
        <v>231</v>
      </c>
      <c r="I37" s="117">
        <f>UG!I36+PG!I36+Ph_D_!I36+diploma!I36+certificate!I36</f>
        <v>1</v>
      </c>
      <c r="J37" s="117">
        <f>UG!J36+PG!J36+Ph_D_!J36+diploma!J36+certificate!J36</f>
        <v>68</v>
      </c>
      <c r="K37" s="117">
        <f>UG!K36+PG!K36+Ph_D_!K36+diploma!K36+certificate!K36</f>
        <v>69</v>
      </c>
      <c r="L37" s="117">
        <f>UG!L36+PG!L36+Ph_D_!L36+diploma!L36+certificate!L36</f>
        <v>2</v>
      </c>
      <c r="M37" s="117">
        <f>UG!M36+PG!M36+Ph_D_!M36+diploma!M36+certificate!M36</f>
        <v>676</v>
      </c>
      <c r="N37" s="117">
        <f>UG!N36+PG!N36+Ph_D_!N36+diploma!N36+certificate!N36</f>
        <v>678</v>
      </c>
      <c r="O37" s="117">
        <f>UG!O36+PG!O36+Ph_D_!O36+diploma!O36+certificate!O36</f>
        <v>0</v>
      </c>
      <c r="P37" s="117">
        <f>UG!P36+PG!P36+Ph_D_!P36+diploma!P36+certificate!P36</f>
        <v>0</v>
      </c>
      <c r="Q37" s="117">
        <f>UG!Q36+PG!Q36+Ph_D_!Q36+diploma!Q36+certificate!Q36</f>
        <v>0</v>
      </c>
      <c r="R37" s="117">
        <f>UG!R36+PG!R36+Ph_D_!R36+diploma!R36+certificate!R36</f>
        <v>7</v>
      </c>
      <c r="S37" s="117">
        <f>UG!S36+PG!S36+Ph_D_!S36+diploma!S36+certificate!S36</f>
        <v>1723</v>
      </c>
      <c r="T37" s="117">
        <f>UG!T36+PG!T36+Ph_D_!T36+diploma!T36+certificate!T36</f>
        <v>1730</v>
      </c>
      <c r="V37" s="117">
        <f>UG!V37+PG!V38+M.Phil.!V37+Ph_D_!V39+diploma!V36+certificate!V37</f>
        <v>1</v>
      </c>
      <c r="W37" s="117">
        <f>UG!W37+PG!W38+M.Phil.!W37+Ph_D_!W39+diploma!W36+certificate!W37</f>
        <v>123</v>
      </c>
      <c r="X37" s="117">
        <f>UG!X37+PG!X38+M.Phil.!X37+Ph_D_!X39+diploma!X36+certificate!X37</f>
        <v>124</v>
      </c>
      <c r="Y37" s="117">
        <f>UG!Y37+PG!Y38+M.Phil.!Y37+Ph_D_!Y39+diploma!Y36+certificate!Y37</f>
        <v>1</v>
      </c>
      <c r="Z37" s="117">
        <f>UG!Z37+PG!Z38+M.Phil.!Z37+Ph_D_!Z39+diploma!Z36+certificate!Z37</f>
        <v>5</v>
      </c>
      <c r="AA37" s="117">
        <f>UG!AA37+PG!AA38+M.Phil.!AA37+Ph_D_!AA39+diploma!AA36+certificate!AA37</f>
        <v>6</v>
      </c>
    </row>
    <row r="38" spans="1:29" ht="15" customHeight="1">
      <c r="A38" s="140">
        <v>2</v>
      </c>
      <c r="B38" s="206" t="s">
        <v>474</v>
      </c>
      <c r="C38" s="117">
        <f>UG!C37+PG!C37+Ph_D_!C37+diploma!C37+certificate!C37</f>
        <v>6</v>
      </c>
      <c r="D38" s="117" t="e">
        <f>UG!D37+PG!D37+Ph_D_!D37+diploma!D37+certificate!D37</f>
        <v>#VALUE!</v>
      </c>
      <c r="E38" s="117">
        <f>UG!E37+PG!E37+Ph_D_!E37+diploma!E37+certificate!E37</f>
        <v>1308</v>
      </c>
      <c r="F38" s="117">
        <f>UG!F37+PG!F37+Ph_D_!F37+diploma!F37+certificate!F37</f>
        <v>0</v>
      </c>
      <c r="G38" s="117">
        <f>UG!G37+PG!G37+Ph_D_!G37+diploma!G37+certificate!G37</f>
        <v>379</v>
      </c>
      <c r="H38" s="117">
        <f>UG!H37+PG!H37+Ph_D_!H37+diploma!H37+certificate!H37</f>
        <v>379</v>
      </c>
      <c r="I38" s="117">
        <f>UG!I37+PG!I37+Ph_D_!I37+diploma!I37+certificate!I37</f>
        <v>0</v>
      </c>
      <c r="J38" s="117">
        <f>UG!J37+PG!J37+Ph_D_!J37+diploma!J37+certificate!J37</f>
        <v>82</v>
      </c>
      <c r="K38" s="117">
        <f>UG!K37+PG!K37+Ph_D_!K37+diploma!K37+certificate!K37</f>
        <v>82</v>
      </c>
      <c r="L38" s="117">
        <f>UG!L37+PG!L37+Ph_D_!L37+diploma!L37+certificate!L37</f>
        <v>3</v>
      </c>
      <c r="M38" s="117">
        <f>UG!M37+PG!M37+Ph_D_!M37+diploma!M37+certificate!M37</f>
        <v>826</v>
      </c>
      <c r="N38" s="117">
        <f>UG!N37+PG!N37+Ph_D_!N37+diploma!N37+certificate!N37</f>
        <v>829</v>
      </c>
      <c r="O38" s="117">
        <f>UG!O37+PG!O37+Ph_D_!O37+diploma!O37+certificate!O37</f>
        <v>0</v>
      </c>
      <c r="P38" s="117">
        <f>UG!P37+PG!P37+Ph_D_!P37+diploma!P37+certificate!P37</f>
        <v>0</v>
      </c>
      <c r="Q38" s="117">
        <f>UG!Q37+PG!Q37+Ph_D_!Q37+diploma!Q37+certificate!Q37</f>
        <v>0</v>
      </c>
      <c r="R38" s="117">
        <f>UG!R37+PG!R37+Ph_D_!R37+diploma!R37+certificate!R37</f>
        <v>9</v>
      </c>
      <c r="S38" s="117">
        <f>UG!S37+PG!S37+Ph_D_!S37+diploma!S37+certificate!S37</f>
        <v>2589</v>
      </c>
      <c r="T38" s="117">
        <f>UG!T37+PG!T37+Ph_D_!T37+diploma!T37+certificate!T37</f>
        <v>2598</v>
      </c>
      <c r="U38" t="s">
        <v>74</v>
      </c>
      <c r="V38" s="117">
        <f>UG!V38+PG!V39+M.Phil.!V38+Ph_D_!V40+diploma!V37+certificate!V38</f>
        <v>5</v>
      </c>
      <c r="W38" s="117">
        <f>UG!W38+PG!W39+M.Phil.!W38+Ph_D_!W40+diploma!W37+certificate!W38</f>
        <v>148</v>
      </c>
      <c r="X38" s="117">
        <f>UG!X38+PG!X39+M.Phil.!X38+Ph_D_!X40+diploma!X37+certificate!X38</f>
        <v>153</v>
      </c>
      <c r="Y38" s="117">
        <f>UG!Y38+PG!Y39+M.Phil.!Y38+Ph_D_!Y40+diploma!Y37+certificate!Y38</f>
        <v>5</v>
      </c>
      <c r="Z38" s="117">
        <f>UG!Z38+PG!Z39+M.Phil.!Z38+Ph_D_!Z40+diploma!Z37+certificate!Z38</f>
        <v>7</v>
      </c>
      <c r="AA38" s="117">
        <f>UG!AA38+PG!AA39+M.Phil.!AA38+Ph_D_!AA40+diploma!AA37+certificate!AA38</f>
        <v>12</v>
      </c>
    </row>
    <row r="39" spans="1:29" ht="15" customHeight="1">
      <c r="A39" s="140">
        <v>3</v>
      </c>
      <c r="B39" s="206" t="s">
        <v>475</v>
      </c>
      <c r="C39" s="117">
        <f>UG!C38+PG!C38+Ph_D_!C38+diploma!C38+certificate!C38</f>
        <v>8</v>
      </c>
      <c r="D39" s="117">
        <f>UG!D38+PG!D38+Ph_D_!D38+diploma!D38+certificate!D38</f>
        <v>895</v>
      </c>
      <c r="E39" s="117">
        <f>UG!E38+PG!E38+Ph_D_!E38+diploma!E38+certificate!E38</f>
        <v>903</v>
      </c>
      <c r="F39" s="117">
        <f>UG!F38+PG!F38+Ph_D_!F38+diploma!F38+certificate!F38</f>
        <v>5</v>
      </c>
      <c r="G39" s="117">
        <f>UG!G38+PG!G38+Ph_D_!G38+diploma!G38+certificate!G38</f>
        <v>289</v>
      </c>
      <c r="H39" s="117">
        <f>UG!H38+PG!H38+Ph_D_!H38+diploma!H38+certificate!H38</f>
        <v>294</v>
      </c>
      <c r="I39" s="117">
        <f>UG!I38+PG!I38+Ph_D_!I38+diploma!I38+certificate!I38</f>
        <v>1</v>
      </c>
      <c r="J39" s="117">
        <f>UG!J38+PG!J38+Ph_D_!J38+diploma!J38+certificate!J38</f>
        <v>82</v>
      </c>
      <c r="K39" s="117">
        <f>UG!K38+PG!K38+Ph_D_!K38+diploma!K38+certificate!K38</f>
        <v>83</v>
      </c>
      <c r="L39" s="117">
        <f>UG!L38+PG!L38+Ph_D_!L38+diploma!L38+certificate!L38</f>
        <v>10</v>
      </c>
      <c r="M39" s="117">
        <f>UG!M38+PG!M38+Ph_D_!M38+diploma!M38+certificate!M38</f>
        <v>808</v>
      </c>
      <c r="N39" s="117">
        <f>UG!N38+PG!N38+Ph_D_!N38+diploma!N38+certificate!N38</f>
        <v>818</v>
      </c>
      <c r="O39" s="117">
        <f>UG!O38+PG!O38+Ph_D_!O38+diploma!O38+certificate!O38</f>
        <v>0</v>
      </c>
      <c r="P39" s="117">
        <f>UG!P38+PG!P38+Ph_D_!P38+diploma!P38+certificate!P38</f>
        <v>0</v>
      </c>
      <c r="Q39" s="117">
        <f>UG!Q38+PG!Q38+Ph_D_!Q38+diploma!Q38+certificate!Q38</f>
        <v>0</v>
      </c>
      <c r="R39" s="117">
        <f>UG!R38+PG!R38+Ph_D_!R38+diploma!R38+certificate!R38</f>
        <v>24</v>
      </c>
      <c r="S39" s="117">
        <f>UG!S38+PG!S38+Ph_D_!S38+diploma!S38+certificate!S38</f>
        <v>2074</v>
      </c>
      <c r="T39" s="117">
        <f>UG!T38+PG!T38+Ph_D_!T38+diploma!T38+certificate!T38</f>
        <v>2098</v>
      </c>
      <c r="V39" s="117">
        <f>UG!V39+PG!V40+M.Phil.!V39+Ph_D_!V41+diploma!V38+certificate!V39</f>
        <v>46</v>
      </c>
      <c r="W39" s="117">
        <f>UG!W39+PG!W40+M.Phil.!W39+Ph_D_!W41+diploma!W38+certificate!W39</f>
        <v>73</v>
      </c>
      <c r="X39" s="117">
        <f>UG!X39+PG!X40+M.Phil.!X39+Ph_D_!X41+diploma!X38+certificate!X39</f>
        <v>119</v>
      </c>
      <c r="Y39" s="117">
        <f>UG!Y39+PG!Y40+M.Phil.!Y39+Ph_D_!Y41+diploma!Y38+certificate!Y39</f>
        <v>30</v>
      </c>
      <c r="Z39" s="117">
        <f>UG!Z39+PG!Z40+M.Phil.!Z39+Ph_D_!Z41+diploma!Z38+certificate!Z39</f>
        <v>4</v>
      </c>
      <c r="AA39" s="117">
        <f>UG!AA39+PG!AA40+M.Phil.!AA39+Ph_D_!AA41+diploma!AA38+certificate!AA39</f>
        <v>34</v>
      </c>
    </row>
    <row r="40" spans="1:29" ht="15" customHeight="1">
      <c r="A40" s="140">
        <v>4</v>
      </c>
      <c r="B40" s="206" t="s">
        <v>476</v>
      </c>
      <c r="C40" s="117">
        <f>UG!C39+PG!C39+Ph_D_!C39+diploma!C39+certificate!C39</f>
        <v>1923</v>
      </c>
      <c r="D40" s="117">
        <f>UG!D39+PG!D39+Ph_D_!D39+diploma!D39+certificate!D39</f>
        <v>191</v>
      </c>
      <c r="E40" s="117">
        <f>UG!E39+PG!E39+Ph_D_!E39+diploma!E39+certificate!E39</f>
        <v>2114</v>
      </c>
      <c r="F40" s="117">
        <f>UG!F39+PG!F39+Ph_D_!F39+diploma!F39+certificate!F39</f>
        <v>524</v>
      </c>
      <c r="G40" s="117">
        <f>UG!G39+PG!G39+Ph_D_!G39+diploma!G39+certificate!G39</f>
        <v>30</v>
      </c>
      <c r="H40" s="117">
        <f>UG!H39+PG!H39+Ph_D_!H39+diploma!H39+certificate!H39</f>
        <v>554</v>
      </c>
      <c r="I40" s="117">
        <f>UG!I39+PG!I39+Ph_D_!I39+diploma!I39+certificate!I39</f>
        <v>231</v>
      </c>
      <c r="J40" s="117">
        <f>UG!J39+PG!J39+Ph_D_!J39+diploma!J39+certificate!J39</f>
        <v>22</v>
      </c>
      <c r="K40" s="117">
        <f>UG!K39+PG!K39+Ph_D_!K39+diploma!K39+certificate!K39</f>
        <v>253</v>
      </c>
      <c r="L40" s="117">
        <f>UG!L39+PG!L39+Ph_D_!L39+diploma!L39+certificate!L39</f>
        <v>1157</v>
      </c>
      <c r="M40" s="117">
        <f>UG!M39+PG!M39+Ph_D_!M39+diploma!M39+certificate!M39</f>
        <v>91</v>
      </c>
      <c r="N40" s="117">
        <f>UG!N39+PG!N39+Ph_D_!N39+diploma!N39+certificate!N39</f>
        <v>1248</v>
      </c>
      <c r="O40" s="117">
        <f>UG!O39+PG!O39+Ph_D_!O39+diploma!O39+certificate!O39</f>
        <v>0</v>
      </c>
      <c r="P40" s="117">
        <f>UG!P39+PG!P39+Ph_D_!P39+diploma!P39+certificate!P39</f>
        <v>0</v>
      </c>
      <c r="Q40" s="117">
        <f>UG!Q39+PG!Q39+Ph_D_!Q39+diploma!Q39+certificate!Q39</f>
        <v>0</v>
      </c>
      <c r="R40" s="117">
        <f>UG!R39+PG!R39+Ph_D_!R39+diploma!R39+certificate!R39</f>
        <v>3835</v>
      </c>
      <c r="S40" s="117">
        <f>UG!S39+PG!S39+Ph_D_!S39+diploma!S39+certificate!S39</f>
        <v>334</v>
      </c>
      <c r="T40" s="117">
        <f>UG!T39+PG!T39+Ph_D_!T39+diploma!T39+certificate!T39</f>
        <v>4169</v>
      </c>
      <c r="V40" s="117">
        <f>UG!V40+PG!V41+M.Phil.!V40+Ph_D_!V42+diploma!V39+certificate!V40</f>
        <v>42</v>
      </c>
      <c r="W40" s="117">
        <f>UG!W40+PG!W41+M.Phil.!W40+Ph_D_!W42+diploma!W39+certificate!W40</f>
        <v>297</v>
      </c>
      <c r="X40" s="117">
        <f>UG!X40+PG!X41+M.Phil.!X40+Ph_D_!X42+diploma!X39+certificate!X40</f>
        <v>339</v>
      </c>
      <c r="Y40" s="117">
        <f>UG!Y40+PG!Y41+M.Phil.!Y40+Ph_D_!Y42+diploma!Y39+certificate!Y40</f>
        <v>28</v>
      </c>
      <c r="Z40" s="117">
        <f>UG!Z40+PG!Z41+M.Phil.!Z40+Ph_D_!Z42+diploma!Z39+certificate!Z40</f>
        <v>14</v>
      </c>
      <c r="AA40" s="117">
        <f>UG!AA40+PG!AA41+M.Phil.!AA40+Ph_D_!AA42+diploma!AA39+certificate!AA40</f>
        <v>42</v>
      </c>
    </row>
    <row r="41" spans="1:29" ht="15" customHeight="1">
      <c r="A41" s="140"/>
      <c r="B41" s="194" t="s">
        <v>87</v>
      </c>
      <c r="C41" s="195">
        <f>SUM(C37:C40)</f>
        <v>1937</v>
      </c>
      <c r="D41" s="117">
        <f>UG!D40+PG!D40+diploma!D40+certificate!D40</f>
        <v>3121</v>
      </c>
      <c r="E41" s="195">
        <f t="shared" ref="E41:T41" si="4">SUM(E37:E40)</f>
        <v>5077</v>
      </c>
      <c r="F41" s="195">
        <f t="shared" si="4"/>
        <v>533</v>
      </c>
      <c r="G41" s="195">
        <f t="shared" si="4"/>
        <v>925</v>
      </c>
      <c r="H41" s="195">
        <f t="shared" si="4"/>
        <v>1458</v>
      </c>
      <c r="I41" s="195">
        <f t="shared" si="4"/>
        <v>233</v>
      </c>
      <c r="J41" s="195">
        <f t="shared" si="4"/>
        <v>254</v>
      </c>
      <c r="K41" s="195">
        <f t="shared" si="4"/>
        <v>487</v>
      </c>
      <c r="L41" s="195">
        <f t="shared" si="4"/>
        <v>1172</v>
      </c>
      <c r="M41" s="195">
        <f t="shared" si="4"/>
        <v>2401</v>
      </c>
      <c r="N41" s="195">
        <f t="shared" si="4"/>
        <v>3573</v>
      </c>
      <c r="O41" s="195">
        <f t="shared" si="4"/>
        <v>0</v>
      </c>
      <c r="P41" s="195">
        <f t="shared" si="4"/>
        <v>0</v>
      </c>
      <c r="Q41" s="195">
        <f t="shared" si="4"/>
        <v>0</v>
      </c>
      <c r="R41" s="195">
        <f t="shared" si="4"/>
        <v>3875</v>
      </c>
      <c r="S41" s="195">
        <f t="shared" si="4"/>
        <v>6720</v>
      </c>
      <c r="T41" s="195">
        <f t="shared" si="4"/>
        <v>10595</v>
      </c>
      <c r="V41" s="195">
        <f>SUM(V37:V40)</f>
        <v>94</v>
      </c>
      <c r="W41" s="195">
        <f t="shared" ref="W41:AA41" si="5">SUM(W37:W40)</f>
        <v>641</v>
      </c>
      <c r="X41" s="195">
        <f t="shared" si="5"/>
        <v>735</v>
      </c>
      <c r="Y41" s="195">
        <f t="shared" si="5"/>
        <v>64</v>
      </c>
      <c r="Z41" s="195">
        <f t="shared" si="5"/>
        <v>30</v>
      </c>
      <c r="AA41" s="195">
        <f t="shared" si="5"/>
        <v>94</v>
      </c>
    </row>
    <row r="42" spans="1:29" ht="9.75" customHeight="1"/>
    <row r="43" spans="1:29" s="1" customFormat="1" ht="11.25">
      <c r="B43" s="1" t="s">
        <v>58</v>
      </c>
      <c r="D43" s="1" t="s">
        <v>74</v>
      </c>
      <c r="O43" s="1" t="s">
        <v>74</v>
      </c>
      <c r="U43" s="1" t="s">
        <v>74</v>
      </c>
    </row>
    <row r="44" spans="1:29" s="1" customFormat="1" ht="11.25">
      <c r="I44" s="1" t="s">
        <v>74</v>
      </c>
    </row>
    <row r="45" spans="1:29" s="1" customFormat="1" ht="11.25">
      <c r="AB45" s="1" t="s">
        <v>74</v>
      </c>
    </row>
    <row r="46" spans="1:29" ht="15.75">
      <c r="A46" s="844"/>
      <c r="B46" s="845"/>
      <c r="C46" s="845"/>
      <c r="D46" s="845"/>
      <c r="E46" s="845"/>
      <c r="F46" s="845"/>
      <c r="G46" s="845"/>
      <c r="H46" s="845"/>
      <c r="I46" s="845"/>
      <c r="J46" s="845"/>
      <c r="K46" s="845"/>
      <c r="L46" s="845"/>
      <c r="M46" s="845"/>
      <c r="N46" s="845"/>
      <c r="O46" s="845"/>
      <c r="P46" s="845"/>
      <c r="Q46" s="845"/>
      <c r="R46" s="845"/>
      <c r="S46" s="845"/>
      <c r="T46" s="845"/>
      <c r="V46" t="s">
        <v>74</v>
      </c>
      <c r="AC46" t="s">
        <v>74</v>
      </c>
    </row>
    <row r="47" spans="1:29" hidden="1">
      <c r="C47" s="1">
        <f>SUM(C24)</f>
        <v>8245</v>
      </c>
      <c r="D47" s="1">
        <f t="shared" ref="D47:T47" si="6">SUM(D24)</f>
        <v>5423</v>
      </c>
      <c r="E47" s="1">
        <f t="shared" si="6"/>
        <v>13668</v>
      </c>
      <c r="F47" s="1">
        <f t="shared" si="6"/>
        <v>2229</v>
      </c>
      <c r="G47" s="1">
        <f t="shared" si="6"/>
        <v>1206</v>
      </c>
      <c r="H47" s="1">
        <f t="shared" si="6"/>
        <v>3435</v>
      </c>
      <c r="I47" s="1">
        <f t="shared" si="6"/>
        <v>892</v>
      </c>
      <c r="J47" s="1">
        <f t="shared" si="6"/>
        <v>577</v>
      </c>
      <c r="K47" s="1">
        <f t="shared" si="6"/>
        <v>1469</v>
      </c>
      <c r="L47" s="1">
        <f t="shared" si="6"/>
        <v>5420</v>
      </c>
      <c r="M47" s="1">
        <f t="shared" si="6"/>
        <v>3108</v>
      </c>
      <c r="N47" s="1">
        <f t="shared" si="6"/>
        <v>8528</v>
      </c>
      <c r="O47" s="1">
        <f t="shared" si="6"/>
        <v>280</v>
      </c>
      <c r="P47" s="1">
        <f t="shared" si="6"/>
        <v>140</v>
      </c>
      <c r="Q47" s="1">
        <f t="shared" si="6"/>
        <v>420</v>
      </c>
      <c r="R47" s="1">
        <f t="shared" si="6"/>
        <v>17066</v>
      </c>
      <c r="S47" s="1">
        <f t="shared" si="6"/>
        <v>10454</v>
      </c>
      <c r="T47" s="1">
        <f t="shared" si="6"/>
        <v>27520</v>
      </c>
    </row>
    <row r="48" spans="1:29" hidden="1">
      <c r="C48">
        <f>Ph_D_!C24</f>
        <v>185</v>
      </c>
      <c r="D48">
        <f>Ph_D_!D24</f>
        <v>114</v>
      </c>
      <c r="E48">
        <f>Ph_D_!E24</f>
        <v>299</v>
      </c>
      <c r="F48">
        <f>Ph_D_!F24</f>
        <v>45</v>
      </c>
      <c r="G48">
        <f>Ph_D_!G24</f>
        <v>21</v>
      </c>
      <c r="H48">
        <f>Ph_D_!H24</f>
        <v>66</v>
      </c>
      <c r="I48">
        <f>Ph_D_!I24</f>
        <v>17</v>
      </c>
      <c r="J48">
        <f>Ph_D_!J24</f>
        <v>11</v>
      </c>
      <c r="K48">
        <f>Ph_D_!K24</f>
        <v>28</v>
      </c>
      <c r="L48">
        <f>Ph_D_!L24</f>
        <v>128</v>
      </c>
      <c r="M48">
        <f>Ph_D_!M24</f>
        <v>67</v>
      </c>
      <c r="N48">
        <f>Ph_D_!N24</f>
        <v>195</v>
      </c>
      <c r="O48">
        <f>Ph_D_!O24</f>
        <v>7</v>
      </c>
      <c r="P48">
        <f>Ph_D_!P24</f>
        <v>0</v>
      </c>
      <c r="Q48">
        <f>Ph_D_!Q24</f>
        <v>7</v>
      </c>
      <c r="R48">
        <f>Ph_D_!R24</f>
        <v>382</v>
      </c>
      <c r="S48">
        <f>Ph_D_!S24</f>
        <v>213</v>
      </c>
      <c r="T48">
        <f>Ph_D_!T24</f>
        <v>595</v>
      </c>
    </row>
    <row r="49" spans="2:28" hidden="1">
      <c r="C49" s="1">
        <f>SUM(C47-C48)</f>
        <v>8060</v>
      </c>
      <c r="D49" s="1">
        <f t="shared" ref="D49:T49" si="7">SUM(D47-D48)</f>
        <v>5309</v>
      </c>
      <c r="E49" s="1">
        <f t="shared" si="7"/>
        <v>13369</v>
      </c>
      <c r="F49" s="1">
        <f t="shared" si="7"/>
        <v>2184</v>
      </c>
      <c r="G49" s="1">
        <f t="shared" si="7"/>
        <v>1185</v>
      </c>
      <c r="H49" s="1">
        <f t="shared" si="7"/>
        <v>3369</v>
      </c>
      <c r="I49" s="1">
        <f t="shared" si="7"/>
        <v>875</v>
      </c>
      <c r="J49" s="1">
        <f t="shared" si="7"/>
        <v>566</v>
      </c>
      <c r="K49" s="1">
        <f t="shared" si="7"/>
        <v>1441</v>
      </c>
      <c r="L49" s="1">
        <f t="shared" si="7"/>
        <v>5292</v>
      </c>
      <c r="M49" s="1">
        <f t="shared" si="7"/>
        <v>3041</v>
      </c>
      <c r="N49" s="1">
        <f t="shared" si="7"/>
        <v>8333</v>
      </c>
      <c r="O49" s="1">
        <f t="shared" si="7"/>
        <v>273</v>
      </c>
      <c r="P49" s="1">
        <f t="shared" si="7"/>
        <v>140</v>
      </c>
      <c r="Q49" s="1">
        <f t="shared" si="7"/>
        <v>413</v>
      </c>
      <c r="R49" s="1">
        <f t="shared" si="7"/>
        <v>16684</v>
      </c>
      <c r="S49" s="1">
        <f t="shared" si="7"/>
        <v>10241</v>
      </c>
      <c r="T49" s="1">
        <f t="shared" si="7"/>
        <v>26925</v>
      </c>
    </row>
    <row r="50" spans="2:28" s="1" customFormat="1" ht="11.25" hidden="1">
      <c r="C50" s="1">
        <v>1614</v>
      </c>
      <c r="D50" s="1">
        <v>898</v>
      </c>
      <c r="E50" s="1">
        <v>2512</v>
      </c>
      <c r="F50" s="1">
        <v>421</v>
      </c>
      <c r="G50" s="1">
        <v>112</v>
      </c>
      <c r="H50" s="1">
        <v>533</v>
      </c>
      <c r="I50" s="1">
        <v>87</v>
      </c>
      <c r="J50" s="1">
        <v>25</v>
      </c>
      <c r="K50" s="1">
        <v>112</v>
      </c>
      <c r="L50" s="1">
        <v>533</v>
      </c>
      <c r="M50" s="1">
        <v>206</v>
      </c>
      <c r="N50" s="1">
        <v>739</v>
      </c>
      <c r="O50" s="1">
        <v>93</v>
      </c>
      <c r="P50" s="1">
        <v>25</v>
      </c>
      <c r="Q50" s="1">
        <v>118</v>
      </c>
      <c r="R50" s="1" t="e">
        <f>SUM(C50,F50,I50,L50,#REF!,#REF!,O50)</f>
        <v>#REF!</v>
      </c>
      <c r="S50" s="1" t="e">
        <f>SUM(D50,G50,J50,M50,#REF!,#REF!,P50)</f>
        <v>#REF!</v>
      </c>
      <c r="T50" s="1" t="e">
        <f>SUM(E50,H50,K50,N50,#REF!,#REF!,Q50)</f>
        <v>#REF!</v>
      </c>
    </row>
    <row r="51" spans="2:28" s="1" customFormat="1" ht="11.25" hidden="1">
      <c r="C51" s="1">
        <f>SUM(C49:C50)</f>
        <v>9674</v>
      </c>
      <c r="D51" s="1">
        <f t="shared" ref="D51:T51" si="8">SUM(D49:D50)</f>
        <v>6207</v>
      </c>
      <c r="E51" s="1">
        <f t="shared" si="8"/>
        <v>15881</v>
      </c>
      <c r="F51" s="1">
        <f t="shared" si="8"/>
        <v>2605</v>
      </c>
      <c r="G51" s="1">
        <f t="shared" si="8"/>
        <v>1297</v>
      </c>
      <c r="H51" s="1">
        <f t="shared" si="8"/>
        <v>3902</v>
      </c>
      <c r="I51" s="1">
        <f t="shared" si="8"/>
        <v>962</v>
      </c>
      <c r="J51" s="1">
        <f t="shared" si="8"/>
        <v>591</v>
      </c>
      <c r="K51" s="1">
        <f t="shared" si="8"/>
        <v>1553</v>
      </c>
      <c r="L51" s="1">
        <f t="shared" si="8"/>
        <v>5825</v>
      </c>
      <c r="M51" s="1">
        <f t="shared" si="8"/>
        <v>3247</v>
      </c>
      <c r="N51" s="1">
        <f t="shared" si="8"/>
        <v>9072</v>
      </c>
      <c r="O51" s="1">
        <f t="shared" si="8"/>
        <v>366</v>
      </c>
      <c r="P51" s="1">
        <f t="shared" si="8"/>
        <v>165</v>
      </c>
      <c r="Q51" s="1">
        <f t="shared" si="8"/>
        <v>531</v>
      </c>
      <c r="R51" s="1" t="e">
        <f t="shared" si="8"/>
        <v>#REF!</v>
      </c>
      <c r="S51" s="1" t="e">
        <f t="shared" si="8"/>
        <v>#REF!</v>
      </c>
      <c r="T51" s="1" t="e">
        <f t="shared" si="8"/>
        <v>#REF!</v>
      </c>
    </row>
    <row r="52" spans="2:28" s="1" customFormat="1" ht="11.25" hidden="1">
      <c r="U52" s="1" t="s">
        <v>74</v>
      </c>
    </row>
    <row r="53" spans="2:28" hidden="1"/>
    <row r="54" spans="2:28" s="1" customFormat="1" ht="11.25" hidden="1">
      <c r="C54" s="1">
        <f>SUM(C24)</f>
        <v>8245</v>
      </c>
      <c r="D54" s="1">
        <f t="shared" ref="D54:T54" si="9">SUM(D24)</f>
        <v>5423</v>
      </c>
      <c r="E54" s="1">
        <f t="shared" si="9"/>
        <v>13668</v>
      </c>
      <c r="F54" s="1">
        <f t="shared" si="9"/>
        <v>2229</v>
      </c>
      <c r="G54" s="1">
        <f t="shared" si="9"/>
        <v>1206</v>
      </c>
      <c r="H54" s="1">
        <f t="shared" si="9"/>
        <v>3435</v>
      </c>
      <c r="I54" s="1">
        <f t="shared" si="9"/>
        <v>892</v>
      </c>
      <c r="J54" s="1">
        <f t="shared" si="9"/>
        <v>577</v>
      </c>
      <c r="K54" s="1">
        <f t="shared" si="9"/>
        <v>1469</v>
      </c>
      <c r="L54" s="1">
        <f t="shared" si="9"/>
        <v>5420</v>
      </c>
      <c r="M54" s="1">
        <f t="shared" si="9"/>
        <v>3108</v>
      </c>
      <c r="N54" s="1">
        <f t="shared" si="9"/>
        <v>8528</v>
      </c>
      <c r="O54" s="1">
        <f t="shared" si="9"/>
        <v>280</v>
      </c>
      <c r="P54" s="1">
        <f t="shared" si="9"/>
        <v>140</v>
      </c>
      <c r="Q54" s="1">
        <f t="shared" si="9"/>
        <v>420</v>
      </c>
      <c r="R54" s="1">
        <f t="shared" si="9"/>
        <v>17066</v>
      </c>
      <c r="S54" s="1">
        <f t="shared" si="9"/>
        <v>10454</v>
      </c>
      <c r="T54" s="1">
        <f t="shared" si="9"/>
        <v>27520</v>
      </c>
    </row>
    <row r="55" spans="2:28" s="1" customFormat="1" ht="11.25" hidden="1">
      <c r="C55" s="1">
        <f>Ph_D_!C24</f>
        <v>185</v>
      </c>
      <c r="D55" s="1">
        <f>Ph_D_!D24</f>
        <v>114</v>
      </c>
      <c r="E55" s="1">
        <f>Ph_D_!E24</f>
        <v>299</v>
      </c>
      <c r="F55" s="1">
        <f>Ph_D_!F24</f>
        <v>45</v>
      </c>
      <c r="G55" s="1">
        <f>Ph_D_!G24</f>
        <v>21</v>
      </c>
      <c r="H55" s="1">
        <f>Ph_D_!H24</f>
        <v>66</v>
      </c>
      <c r="I55" s="1">
        <f>Ph_D_!I24</f>
        <v>17</v>
      </c>
      <c r="J55" s="1">
        <f>Ph_D_!J24</f>
        <v>11</v>
      </c>
      <c r="K55" s="1">
        <f>Ph_D_!K24</f>
        <v>28</v>
      </c>
      <c r="L55" s="1">
        <f>Ph_D_!L24</f>
        <v>128</v>
      </c>
      <c r="M55" s="1">
        <f>Ph_D_!M24</f>
        <v>67</v>
      </c>
      <c r="N55" s="1">
        <f>Ph_D_!N24</f>
        <v>195</v>
      </c>
      <c r="O55" s="1">
        <f>Ph_D_!O24</f>
        <v>7</v>
      </c>
      <c r="P55" s="1">
        <f>Ph_D_!P24</f>
        <v>0</v>
      </c>
      <c r="Q55" s="1">
        <f>Ph_D_!Q24</f>
        <v>7</v>
      </c>
      <c r="R55" s="1">
        <f>Ph_D_!R24</f>
        <v>382</v>
      </c>
      <c r="S55" s="1">
        <f>Ph_D_!S24</f>
        <v>213</v>
      </c>
      <c r="T55" s="1">
        <f>Ph_D_!T24</f>
        <v>595</v>
      </c>
    </row>
    <row r="56" spans="2:28" s="1" customFormat="1" ht="11.25" hidden="1">
      <c r="C56" s="1">
        <f>SUM(C54-C55)</f>
        <v>8060</v>
      </c>
      <c r="D56" s="1">
        <f t="shared" ref="D56:T56" si="10">SUM(D54-D55)</f>
        <v>5309</v>
      </c>
      <c r="E56" s="1">
        <f t="shared" si="10"/>
        <v>13369</v>
      </c>
      <c r="F56" s="1">
        <f t="shared" si="10"/>
        <v>2184</v>
      </c>
      <c r="G56" s="1">
        <f t="shared" si="10"/>
        <v>1185</v>
      </c>
      <c r="H56" s="1">
        <f t="shared" si="10"/>
        <v>3369</v>
      </c>
      <c r="I56" s="1">
        <f t="shared" si="10"/>
        <v>875</v>
      </c>
      <c r="J56" s="1">
        <f t="shared" si="10"/>
        <v>566</v>
      </c>
      <c r="K56" s="1">
        <f t="shared" si="10"/>
        <v>1441</v>
      </c>
      <c r="L56" s="1">
        <f t="shared" si="10"/>
        <v>5292</v>
      </c>
      <c r="M56" s="1">
        <f t="shared" si="10"/>
        <v>3041</v>
      </c>
      <c r="N56" s="1">
        <f t="shared" si="10"/>
        <v>8333</v>
      </c>
      <c r="O56" s="1">
        <f t="shared" si="10"/>
        <v>273</v>
      </c>
      <c r="P56" s="1">
        <f t="shared" si="10"/>
        <v>140</v>
      </c>
      <c r="Q56" s="1">
        <f t="shared" si="10"/>
        <v>413</v>
      </c>
      <c r="R56" s="1">
        <f t="shared" si="10"/>
        <v>16684</v>
      </c>
      <c r="S56" s="1">
        <f t="shared" si="10"/>
        <v>10241</v>
      </c>
      <c r="T56" s="1">
        <f t="shared" si="10"/>
        <v>26925</v>
      </c>
    </row>
    <row r="57" spans="2:28" s="1" customFormat="1" ht="11.25" hidden="1">
      <c r="C57" s="1">
        <v>1718</v>
      </c>
      <c r="D57" s="1">
        <v>978</v>
      </c>
      <c r="E57" s="1">
        <f>SUM(C57:D57)</f>
        <v>2696</v>
      </c>
      <c r="F57" s="1">
        <v>459</v>
      </c>
      <c r="G57" s="1">
        <v>139</v>
      </c>
      <c r="H57" s="1">
        <f>SUM(F57:G57)</f>
        <v>598</v>
      </c>
      <c r="I57" s="1">
        <v>91</v>
      </c>
      <c r="J57" s="1">
        <v>28</v>
      </c>
      <c r="K57" s="1">
        <f>SUM(I57:J57)</f>
        <v>119</v>
      </c>
      <c r="L57" s="1">
        <v>573</v>
      </c>
      <c r="M57" s="1">
        <v>216</v>
      </c>
      <c r="N57" s="1">
        <f>SUM(L57:M57)</f>
        <v>789</v>
      </c>
      <c r="O57" s="1">
        <v>103</v>
      </c>
      <c r="P57" s="1">
        <v>27</v>
      </c>
      <c r="Q57" s="1">
        <f>SUM(O57:P57)</f>
        <v>130</v>
      </c>
      <c r="R57" s="1" t="e">
        <f>SUM(C57,F57,I57,L57,#REF!,#REF!,O57)</f>
        <v>#REF!</v>
      </c>
      <c r="S57" s="1" t="e">
        <f>SUM(D57,G57,J57,M57,#REF!,#REF!,P57)</f>
        <v>#REF!</v>
      </c>
      <c r="T57" s="1" t="e">
        <f>SUM(E57,H57,K57,N57,#REF!,#REF!,Q57)</f>
        <v>#REF!</v>
      </c>
    </row>
    <row r="58" spans="2:28" s="1" customFormat="1" ht="11.25" hidden="1">
      <c r="C58" s="261">
        <f>SUM(C56:C57)</f>
        <v>9778</v>
      </c>
      <c r="D58" s="1">
        <f t="shared" ref="D58:S58" si="11">SUM(D56:D57)</f>
        <v>6287</v>
      </c>
      <c r="E58" s="1">
        <f t="shared" si="11"/>
        <v>16065</v>
      </c>
      <c r="F58" s="1">
        <f t="shared" si="11"/>
        <v>2643</v>
      </c>
      <c r="G58" s="1">
        <f t="shared" si="11"/>
        <v>1324</v>
      </c>
      <c r="H58" s="1">
        <f t="shared" si="11"/>
        <v>3967</v>
      </c>
      <c r="I58" s="1">
        <f t="shared" si="11"/>
        <v>966</v>
      </c>
      <c r="J58" s="1">
        <f t="shared" si="11"/>
        <v>594</v>
      </c>
      <c r="K58" s="1">
        <f t="shared" si="11"/>
        <v>1560</v>
      </c>
      <c r="L58" s="1">
        <f t="shared" si="11"/>
        <v>5865</v>
      </c>
      <c r="M58" s="1">
        <f t="shared" si="11"/>
        <v>3257</v>
      </c>
      <c r="N58" s="1">
        <f t="shared" si="11"/>
        <v>9122</v>
      </c>
      <c r="O58" s="1">
        <f t="shared" si="11"/>
        <v>376</v>
      </c>
      <c r="P58" s="1">
        <f t="shared" si="11"/>
        <v>167</v>
      </c>
      <c r="Q58" s="1">
        <f t="shared" si="11"/>
        <v>543</v>
      </c>
      <c r="R58" s="1" t="e">
        <f t="shared" si="11"/>
        <v>#REF!</v>
      </c>
      <c r="S58" s="1" t="e">
        <f t="shared" si="11"/>
        <v>#REF!</v>
      </c>
      <c r="T58" s="1" t="e">
        <f>SUM(T56:T57)</f>
        <v>#REF!</v>
      </c>
      <c r="U58" s="1" t="e">
        <f>SUM(C58,#REF!,#REF!,O58)</f>
        <v>#REF!</v>
      </c>
      <c r="V58" s="1" t="e">
        <f>SUM(D58,#REF!,#REF!,P58)</f>
        <v>#REF!</v>
      </c>
    </row>
    <row r="59" spans="2:28">
      <c r="X59">
        <v>36</v>
      </c>
      <c r="AA59">
        <v>47</v>
      </c>
    </row>
    <row r="60" spans="2:28">
      <c r="Z60" t="s">
        <v>74</v>
      </c>
      <c r="AB60" t="s">
        <v>74</v>
      </c>
    </row>
    <row r="61" spans="2:28" s="326" customFormat="1" ht="11.25">
      <c r="C61" s="1">
        <f>SUM(C24)</f>
        <v>8245</v>
      </c>
      <c r="D61" s="1">
        <f t="shared" ref="D61:AA61" si="12">SUM(D24)</f>
        <v>5423</v>
      </c>
      <c r="E61" s="1">
        <f t="shared" si="12"/>
        <v>13668</v>
      </c>
      <c r="F61" s="1">
        <f t="shared" si="12"/>
        <v>2229</v>
      </c>
      <c r="G61" s="1">
        <f t="shared" si="12"/>
        <v>1206</v>
      </c>
      <c r="H61" s="1">
        <f t="shared" si="12"/>
        <v>3435</v>
      </c>
      <c r="I61" s="1">
        <f t="shared" si="12"/>
        <v>892</v>
      </c>
      <c r="J61" s="1">
        <f t="shared" si="12"/>
        <v>577</v>
      </c>
      <c r="K61" s="1">
        <f t="shared" si="12"/>
        <v>1469</v>
      </c>
      <c r="L61" s="1">
        <f t="shared" si="12"/>
        <v>5420</v>
      </c>
      <c r="M61" s="1">
        <f t="shared" si="12"/>
        <v>3108</v>
      </c>
      <c r="N61" s="1">
        <f t="shared" si="12"/>
        <v>8528</v>
      </c>
      <c r="O61" s="1">
        <f t="shared" si="12"/>
        <v>280</v>
      </c>
      <c r="P61" s="1">
        <f t="shared" si="12"/>
        <v>140</v>
      </c>
      <c r="Q61" s="1">
        <f t="shared" si="12"/>
        <v>420</v>
      </c>
      <c r="R61" s="1">
        <f t="shared" si="12"/>
        <v>17066</v>
      </c>
      <c r="S61" s="1">
        <f t="shared" si="12"/>
        <v>10454</v>
      </c>
      <c r="T61" s="1">
        <f t="shared" si="12"/>
        <v>27520</v>
      </c>
      <c r="V61" s="1">
        <f t="shared" si="12"/>
        <v>391</v>
      </c>
      <c r="W61" s="1">
        <f t="shared" si="12"/>
        <v>312</v>
      </c>
      <c r="X61" s="1">
        <f t="shared" si="12"/>
        <v>703</v>
      </c>
      <c r="Y61" s="1">
        <f t="shared" si="12"/>
        <v>312</v>
      </c>
      <c r="Z61" s="1">
        <f t="shared" si="12"/>
        <v>150</v>
      </c>
      <c r="AA61" s="1">
        <f t="shared" si="12"/>
        <v>462</v>
      </c>
    </row>
    <row r="62" spans="2:28" s="326" customFormat="1" ht="11.25">
      <c r="C62" s="1">
        <f>Ph_D_!C24</f>
        <v>185</v>
      </c>
      <c r="D62" s="1">
        <f>Ph_D_!D24</f>
        <v>114</v>
      </c>
      <c r="E62" s="1">
        <f>Ph_D_!E24</f>
        <v>299</v>
      </c>
      <c r="F62" s="1">
        <f>Ph_D_!F24</f>
        <v>45</v>
      </c>
      <c r="G62" s="1">
        <f>Ph_D_!G24</f>
        <v>21</v>
      </c>
      <c r="H62" s="1">
        <f>Ph_D_!H24</f>
        <v>66</v>
      </c>
      <c r="I62" s="1">
        <f>Ph_D_!I24</f>
        <v>17</v>
      </c>
      <c r="J62" s="1">
        <f>Ph_D_!J24</f>
        <v>11</v>
      </c>
      <c r="K62" s="1">
        <f>Ph_D_!K24</f>
        <v>28</v>
      </c>
      <c r="L62" s="1">
        <f>Ph_D_!L24</f>
        <v>128</v>
      </c>
      <c r="M62" s="1">
        <f>Ph_D_!M24</f>
        <v>67</v>
      </c>
      <c r="N62" s="1">
        <f>Ph_D_!N24</f>
        <v>195</v>
      </c>
      <c r="O62" s="1">
        <f>Ph_D_!O24</f>
        <v>7</v>
      </c>
      <c r="P62" s="1">
        <f>Ph_D_!P24</f>
        <v>0</v>
      </c>
      <c r="Q62" s="1">
        <f>Ph_D_!Q24</f>
        <v>7</v>
      </c>
      <c r="R62" s="1">
        <f>Ph_D_!R24</f>
        <v>382</v>
      </c>
      <c r="S62" s="1">
        <f>Ph_D_!S24</f>
        <v>213</v>
      </c>
      <c r="T62" s="1">
        <f>Ph_D_!T24</f>
        <v>595</v>
      </c>
      <c r="V62" s="1">
        <f>Ph_D_!V24</f>
        <v>5</v>
      </c>
      <c r="W62" s="1">
        <f>Ph_D_!W24</f>
        <v>0</v>
      </c>
      <c r="X62" s="1">
        <f>Ph_D_!X24</f>
        <v>5</v>
      </c>
      <c r="Y62" s="1">
        <f>Ph_D_!Y24</f>
        <v>32</v>
      </c>
      <c r="Z62" s="1">
        <f>Ph_D_!Z24</f>
        <v>12</v>
      </c>
      <c r="AA62" s="1">
        <f>Ph_D_!AA24</f>
        <v>44</v>
      </c>
    </row>
    <row r="63" spans="2:28" s="326" customFormat="1" ht="11.25">
      <c r="C63" s="1">
        <f>SUM(C61-C62)</f>
        <v>8060</v>
      </c>
      <c r="D63" s="1">
        <f t="shared" ref="D63:S63" si="13">SUM(D61-D62)</f>
        <v>5309</v>
      </c>
      <c r="E63" s="1">
        <f>SUM(E61-E62)</f>
        <v>13369</v>
      </c>
      <c r="F63" s="1">
        <f t="shared" si="13"/>
        <v>2184</v>
      </c>
      <c r="G63" s="1">
        <f t="shared" si="13"/>
        <v>1185</v>
      </c>
      <c r="H63" s="1">
        <f t="shared" si="13"/>
        <v>3369</v>
      </c>
      <c r="I63" s="1">
        <f t="shared" si="13"/>
        <v>875</v>
      </c>
      <c r="J63" s="1">
        <f t="shared" si="13"/>
        <v>566</v>
      </c>
      <c r="K63" s="1">
        <f t="shared" si="13"/>
        <v>1441</v>
      </c>
      <c r="L63" s="1">
        <f t="shared" si="13"/>
        <v>5292</v>
      </c>
      <c r="M63" s="1">
        <f t="shared" si="13"/>
        <v>3041</v>
      </c>
      <c r="N63" s="1">
        <f t="shared" si="13"/>
        <v>8333</v>
      </c>
      <c r="O63" s="1">
        <f t="shared" si="13"/>
        <v>273</v>
      </c>
      <c r="P63" s="1">
        <f t="shared" si="13"/>
        <v>140</v>
      </c>
      <c r="Q63" s="1">
        <f t="shared" si="13"/>
        <v>413</v>
      </c>
      <c r="R63" s="1">
        <f t="shared" si="13"/>
        <v>16684</v>
      </c>
      <c r="S63" s="1">
        <f t="shared" si="13"/>
        <v>10241</v>
      </c>
      <c r="T63" s="1">
        <f>SUM(T61-T62)</f>
        <v>26925</v>
      </c>
      <c r="V63" s="1">
        <f>SUM(V61-V62)</f>
        <v>386</v>
      </c>
      <c r="W63" s="1">
        <f t="shared" ref="W63:AA63" si="14">SUM(W61-W62)</f>
        <v>312</v>
      </c>
      <c r="X63" s="1">
        <f t="shared" si="14"/>
        <v>698</v>
      </c>
      <c r="Y63" s="1">
        <f>SUM(Y61-Y62)</f>
        <v>280</v>
      </c>
      <c r="Z63" s="1">
        <f t="shared" si="14"/>
        <v>138</v>
      </c>
      <c r="AA63" s="1">
        <f t="shared" si="14"/>
        <v>418</v>
      </c>
      <c r="AB63" s="326" t="s">
        <v>74</v>
      </c>
    </row>
    <row r="64" spans="2:28" s="634" customFormat="1" ht="10.5" customHeight="1">
      <c r="B64" s="634" t="s">
        <v>1055</v>
      </c>
      <c r="C64" s="633">
        <f>'cast-wise only Ph.d. Total'!C24</f>
        <v>1141</v>
      </c>
      <c r="D64" s="633">
        <f>'cast-wise only Ph.d. Total'!D24</f>
        <v>760</v>
      </c>
      <c r="E64" s="633">
        <f>'cast-wise only Ph.d. Total'!E24</f>
        <v>1901</v>
      </c>
      <c r="F64" s="633">
        <f>'cast-wise only Ph.d. Total'!F24</f>
        <v>389</v>
      </c>
      <c r="G64" s="633">
        <f>'cast-wise only Ph.d. Total'!G24</f>
        <v>154</v>
      </c>
      <c r="H64" s="633">
        <f>'cast-wise only Ph.d. Total'!H24</f>
        <v>543</v>
      </c>
      <c r="I64" s="633">
        <f>'cast-wise only Ph.d. Total'!I24</f>
        <v>74</v>
      </c>
      <c r="J64" s="633">
        <f>'cast-wise only Ph.d. Total'!J24</f>
        <v>41</v>
      </c>
      <c r="K64" s="633">
        <f>'cast-wise only Ph.d. Total'!K24</f>
        <v>115</v>
      </c>
      <c r="L64" s="633">
        <f>'cast-wise only Ph.d. Total'!L24</f>
        <v>845</v>
      </c>
      <c r="M64" s="633">
        <f>'cast-wise only Ph.d. Total'!M24</f>
        <v>425</v>
      </c>
      <c r="N64" s="633">
        <f>'cast-wise only Ph.d. Total'!N24</f>
        <v>1270</v>
      </c>
      <c r="O64" s="633">
        <f>'cast-wise only Ph.d. Total'!O24</f>
        <v>56</v>
      </c>
      <c r="P64" s="633">
        <f>'cast-wise only Ph.d. Total'!P24</f>
        <v>18</v>
      </c>
      <c r="Q64" s="633">
        <f>'cast-wise only Ph.d. Total'!Q24</f>
        <v>74</v>
      </c>
      <c r="R64" s="633">
        <f>'cast-wise only Ph.d. Total'!R24</f>
        <v>2505</v>
      </c>
      <c r="S64" s="633">
        <f>'cast-wise only Ph.d. Total'!S24</f>
        <v>1398</v>
      </c>
      <c r="T64" s="633">
        <f>'cast-wise only Ph.d. Total'!T24</f>
        <v>3903</v>
      </c>
      <c r="V64" s="633">
        <f>'cast-wise only Ph.d. Total'!V24</f>
        <v>0</v>
      </c>
      <c r="W64" s="633">
        <f>'cast-wise only Ph.d. Total'!W24</f>
        <v>0</v>
      </c>
      <c r="X64" s="633">
        <f>'cast-wise only Ph.d. Total'!X24</f>
        <v>0</v>
      </c>
      <c r="Y64" s="633">
        <f>'cast-wise only Ph.d. Total'!Y24</f>
        <v>32</v>
      </c>
      <c r="Z64" s="633">
        <f>'cast-wise only Ph.d. Total'!Z24</f>
        <v>12</v>
      </c>
      <c r="AA64" s="633">
        <f>'cast-wise only Ph.d. Total'!AA24</f>
        <v>44</v>
      </c>
    </row>
    <row r="65" spans="3:27" s="409" customFormat="1" ht="11.25">
      <c r="C65" s="409">
        <f>SUM(C63:C64)</f>
        <v>9201</v>
      </c>
      <c r="D65" s="409">
        <f t="shared" ref="D65:AA65" si="15">SUM(D63:D64)</f>
        <v>6069</v>
      </c>
      <c r="E65" s="409">
        <f t="shared" si="15"/>
        <v>15270</v>
      </c>
      <c r="F65" s="409">
        <f t="shared" si="15"/>
        <v>2573</v>
      </c>
      <c r="G65" s="409">
        <f t="shared" si="15"/>
        <v>1339</v>
      </c>
      <c r="H65" s="409">
        <f t="shared" si="15"/>
        <v>3912</v>
      </c>
      <c r="I65" s="409">
        <f t="shared" si="15"/>
        <v>949</v>
      </c>
      <c r="J65" s="409">
        <f t="shared" si="15"/>
        <v>607</v>
      </c>
      <c r="K65" s="409">
        <f t="shared" si="15"/>
        <v>1556</v>
      </c>
      <c r="L65" s="409">
        <f t="shared" si="15"/>
        <v>6137</v>
      </c>
      <c r="M65" s="409">
        <f t="shared" si="15"/>
        <v>3466</v>
      </c>
      <c r="N65" s="409">
        <f t="shared" si="15"/>
        <v>9603</v>
      </c>
      <c r="O65" s="409">
        <f t="shared" si="15"/>
        <v>329</v>
      </c>
      <c r="P65" s="409">
        <f t="shared" si="15"/>
        <v>158</v>
      </c>
      <c r="Q65" s="409">
        <f t="shared" si="15"/>
        <v>487</v>
      </c>
      <c r="R65" s="409">
        <f t="shared" si="15"/>
        <v>19189</v>
      </c>
      <c r="S65" s="409">
        <f t="shared" si="15"/>
        <v>11639</v>
      </c>
      <c r="T65" s="409">
        <f t="shared" si="15"/>
        <v>30828</v>
      </c>
      <c r="U65" s="409">
        <f t="shared" si="15"/>
        <v>0</v>
      </c>
      <c r="V65" s="409">
        <f t="shared" si="15"/>
        <v>386</v>
      </c>
      <c r="W65" s="409">
        <f t="shared" si="15"/>
        <v>312</v>
      </c>
      <c r="X65" s="409">
        <f t="shared" si="15"/>
        <v>698</v>
      </c>
      <c r="Y65" s="409">
        <f t="shared" si="15"/>
        <v>312</v>
      </c>
      <c r="Z65" s="409">
        <f t="shared" si="15"/>
        <v>150</v>
      </c>
      <c r="AA65" s="409">
        <f t="shared" si="15"/>
        <v>462</v>
      </c>
    </row>
    <row r="66" spans="3:27" s="326" customFormat="1" ht="11.25"/>
    <row r="67" spans="3:27">
      <c r="E67" s="1"/>
      <c r="V67" s="326"/>
    </row>
    <row r="68" spans="3:27">
      <c r="X68" s="417"/>
    </row>
    <row r="69" spans="3:27">
      <c r="X69" s="417"/>
    </row>
    <row r="70" spans="3:27">
      <c r="N70" s="1"/>
      <c r="O70" s="1"/>
      <c r="V70" s="410"/>
      <c r="X70" s="417"/>
    </row>
    <row r="71" spans="3:27">
      <c r="X71" s="417"/>
    </row>
    <row r="72" spans="3:27">
      <c r="N72" s="1"/>
      <c r="V72" s="326"/>
      <c r="X72" s="417"/>
    </row>
    <row r="73" spans="3:27">
      <c r="X73" s="417"/>
    </row>
    <row r="74" spans="3:27">
      <c r="X74" s="417"/>
      <c r="Y74" s="417"/>
      <c r="Z74" s="10"/>
    </row>
    <row r="75" spans="3:27">
      <c r="X75" s="417"/>
      <c r="Y75" s="417"/>
      <c r="Z75" s="10"/>
    </row>
    <row r="163" spans="7:7">
      <c r="G163" t="s">
        <v>74</v>
      </c>
    </row>
    <row r="179" spans="4:6">
      <c r="D179" t="e">
        <f>SUM(D6:D178)</f>
        <v>#VALUE!</v>
      </c>
      <c r="E179">
        <f>SUM(E6:E178)</f>
        <v>205056</v>
      </c>
      <c r="F179">
        <f>SUM(F6:F178)</f>
        <v>33523</v>
      </c>
    </row>
    <row r="180" spans="4:6">
      <c r="D180" t="s">
        <v>74</v>
      </c>
    </row>
  </sheetData>
  <mergeCells count="25">
    <mergeCell ref="A46:T46"/>
    <mergeCell ref="A1:T1"/>
    <mergeCell ref="A2:T2"/>
    <mergeCell ref="A4:A6"/>
    <mergeCell ref="B4:B6"/>
    <mergeCell ref="C4:E5"/>
    <mergeCell ref="F4:H5"/>
    <mergeCell ref="O4:Q5"/>
    <mergeCell ref="L4:N5"/>
    <mergeCell ref="R4:T5"/>
    <mergeCell ref="I4:K5"/>
    <mergeCell ref="A31:T31"/>
    <mergeCell ref="A32:T32"/>
    <mergeCell ref="A34:A36"/>
    <mergeCell ref="V4:X5"/>
    <mergeCell ref="Y4:AA5"/>
    <mergeCell ref="V34:X35"/>
    <mergeCell ref="Y34:AA35"/>
    <mergeCell ref="B34:B36"/>
    <mergeCell ref="O34:Q35"/>
    <mergeCell ref="R34:T35"/>
    <mergeCell ref="C34:E35"/>
    <mergeCell ref="F34:H35"/>
    <mergeCell ref="I34:K35"/>
    <mergeCell ref="L34:N35"/>
  </mergeCells>
  <phoneticPr fontId="1" type="noConversion"/>
  <pageMargins left="0.53" right="0.24" top="0.5" bottom="0.2" header="0.511811023622047" footer="0.511811023622047"/>
  <pageSetup paperSize="9" orientation="landscape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D434"/>
  <sheetViews>
    <sheetView topLeftCell="A13" zoomScale="98" zoomScaleNormal="98" workbookViewId="0">
      <pane xSplit="2" topLeftCell="C1" activePane="topRight" state="frozen"/>
      <selection activeCell="A6" sqref="A6"/>
      <selection pane="topRight" activeCell="AB150" sqref="AB150"/>
    </sheetView>
  </sheetViews>
  <sheetFormatPr defaultRowHeight="12.75"/>
  <cols>
    <col min="1" max="1" width="3.7109375" style="260" customWidth="1"/>
    <col min="2" max="2" width="21.28515625" style="260" customWidth="1"/>
    <col min="3" max="4" width="5" customWidth="1"/>
    <col min="5" max="5" width="5.42578125" customWidth="1"/>
    <col min="6" max="6" width="5" customWidth="1"/>
    <col min="7" max="7" width="4" customWidth="1"/>
    <col min="8" max="8" width="5" customWidth="1"/>
    <col min="9" max="10" width="4" customWidth="1"/>
    <col min="11" max="11" width="4.85546875" customWidth="1"/>
    <col min="12" max="12" width="4.42578125" customWidth="1"/>
    <col min="13" max="14" width="4.85546875" customWidth="1"/>
    <col min="15" max="16" width="3.7109375" customWidth="1"/>
    <col min="17" max="17" width="4" customWidth="1"/>
    <col min="18" max="19" width="5.42578125" customWidth="1"/>
    <col min="20" max="20" width="5.42578125" style="394" customWidth="1"/>
    <col min="21" max="21" width="2.85546875" customWidth="1"/>
    <col min="22" max="27" width="4.7109375" customWidth="1"/>
  </cols>
  <sheetData>
    <row r="1" spans="1:30" ht="18">
      <c r="B1" s="798" t="s">
        <v>439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  <c r="U1" s="18"/>
      <c r="V1" s="18"/>
      <c r="W1" s="18"/>
      <c r="X1" s="18"/>
      <c r="Y1" s="18"/>
    </row>
    <row r="2" spans="1:30" ht="15.75">
      <c r="B2" s="799" t="s">
        <v>1117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18"/>
      <c r="V2" s="18"/>
      <c r="W2" s="18"/>
      <c r="X2" s="18"/>
      <c r="Y2" s="18"/>
    </row>
    <row r="3" spans="1:30" ht="15.75">
      <c r="B3" s="799" t="s">
        <v>792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799"/>
      <c r="O3" s="799"/>
      <c r="P3" s="799"/>
      <c r="Q3" s="799"/>
      <c r="R3" s="799"/>
      <c r="S3" s="799"/>
      <c r="T3" s="799"/>
      <c r="U3" s="18" t="s">
        <v>74</v>
      </c>
      <c r="V3" s="18"/>
      <c r="W3" s="18"/>
      <c r="X3" s="18"/>
      <c r="Y3" s="18"/>
    </row>
    <row r="4" spans="1:30" ht="12.75" customHeight="1">
      <c r="A4" s="796" t="s">
        <v>289</v>
      </c>
      <c r="B4" s="796" t="s">
        <v>440</v>
      </c>
      <c r="C4" s="794" t="s">
        <v>477</v>
      </c>
      <c r="D4" s="794"/>
      <c r="E4" s="794"/>
      <c r="F4" s="794" t="s">
        <v>478</v>
      </c>
      <c r="G4" s="794"/>
      <c r="H4" s="794"/>
      <c r="I4" s="794" t="s">
        <v>479</v>
      </c>
      <c r="J4" s="794"/>
      <c r="K4" s="794"/>
      <c r="L4" s="794" t="s">
        <v>480</v>
      </c>
      <c r="M4" s="794"/>
      <c r="N4" s="794"/>
      <c r="O4" s="794" t="s">
        <v>481</v>
      </c>
      <c r="P4" s="794"/>
      <c r="Q4" s="795"/>
      <c r="R4" s="800" t="s">
        <v>69</v>
      </c>
      <c r="S4" s="800"/>
      <c r="T4" s="800"/>
      <c r="U4" s="18"/>
      <c r="V4" s="788" t="s">
        <v>483</v>
      </c>
      <c r="W4" s="789"/>
      <c r="X4" s="790"/>
      <c r="Y4" s="794" t="s">
        <v>636</v>
      </c>
      <c r="Z4" s="794"/>
      <c r="AA4" s="794"/>
    </row>
    <row r="5" spans="1:30" ht="41.25" customHeight="1">
      <c r="A5" s="796"/>
      <c r="B5" s="796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5"/>
      <c r="R5" s="800"/>
      <c r="S5" s="800"/>
      <c r="T5" s="800"/>
      <c r="U5" s="18"/>
      <c r="V5" s="791"/>
      <c r="W5" s="792"/>
      <c r="X5" s="793"/>
      <c r="Y5" s="794"/>
      <c r="Z5" s="794"/>
      <c r="AA5" s="794"/>
    </row>
    <row r="6" spans="1:30">
      <c r="A6" s="796"/>
      <c r="B6" s="796"/>
      <c r="C6" s="132" t="s">
        <v>498</v>
      </c>
      <c r="D6" s="132" t="s">
        <v>499</v>
      </c>
      <c r="E6" s="132" t="s">
        <v>500</v>
      </c>
      <c r="F6" s="132" t="s">
        <v>498</v>
      </c>
      <c r="G6" s="132" t="s">
        <v>499</v>
      </c>
      <c r="H6" s="132" t="s">
        <v>500</v>
      </c>
      <c r="I6" s="132" t="s">
        <v>498</v>
      </c>
      <c r="J6" s="132" t="s">
        <v>499</v>
      </c>
      <c r="K6" s="132" t="s">
        <v>500</v>
      </c>
      <c r="L6" s="132" t="s">
        <v>498</v>
      </c>
      <c r="M6" s="132" t="s">
        <v>499</v>
      </c>
      <c r="N6" s="132" t="s">
        <v>500</v>
      </c>
      <c r="O6" s="132" t="s">
        <v>498</v>
      </c>
      <c r="P6" s="132" t="s">
        <v>499</v>
      </c>
      <c r="Q6" s="350" t="s">
        <v>500</v>
      </c>
      <c r="R6" s="205" t="s">
        <v>498</v>
      </c>
      <c r="S6" s="205" t="s">
        <v>499</v>
      </c>
      <c r="T6" s="406" t="s">
        <v>500</v>
      </c>
      <c r="U6" s="18"/>
      <c r="V6" s="132" t="s">
        <v>498</v>
      </c>
      <c r="W6" s="132" t="s">
        <v>499</v>
      </c>
      <c r="X6" s="132" t="s">
        <v>500</v>
      </c>
      <c r="Y6" s="132" t="s">
        <v>498</v>
      </c>
      <c r="Z6" s="132" t="s">
        <v>499</v>
      </c>
      <c r="AA6" s="132" t="s">
        <v>500</v>
      </c>
    </row>
    <row r="7" spans="1:30" ht="24.75" customHeight="1">
      <c r="A7" s="102">
        <v>1</v>
      </c>
      <c r="B7" s="103" t="s">
        <v>457</v>
      </c>
      <c r="C7" s="104">
        <f>all!BH10</f>
        <v>84</v>
      </c>
      <c r="D7" s="104">
        <f>all!BI10</f>
        <v>33</v>
      </c>
      <c r="E7" s="104">
        <f>all!BJ10</f>
        <v>117</v>
      </c>
      <c r="F7" s="104">
        <f>all!BK10</f>
        <v>27</v>
      </c>
      <c r="G7" s="104">
        <f>all!BL10</f>
        <v>6</v>
      </c>
      <c r="H7" s="104">
        <f>all!BM10</f>
        <v>33</v>
      </c>
      <c r="I7" s="104">
        <f>all!BN10</f>
        <v>11</v>
      </c>
      <c r="J7" s="104">
        <f>all!BO10</f>
        <v>4</v>
      </c>
      <c r="K7" s="104">
        <f>all!BP10</f>
        <v>15</v>
      </c>
      <c r="L7" s="104">
        <f>all!BQ10</f>
        <v>83</v>
      </c>
      <c r="M7" s="104">
        <f>all!BR10</f>
        <v>21</v>
      </c>
      <c r="N7" s="104">
        <f>all!BS10</f>
        <v>104</v>
      </c>
      <c r="O7" s="104">
        <f>all!BT10</f>
        <v>15</v>
      </c>
      <c r="P7" s="104">
        <f>all!BU10</f>
        <v>3</v>
      </c>
      <c r="Q7" s="104">
        <f>all!BV10</f>
        <v>18</v>
      </c>
      <c r="R7" s="305">
        <f>SUM(C7,F7,I7,L7,O7)</f>
        <v>220</v>
      </c>
      <c r="S7" s="305">
        <f t="shared" ref="S7:T7" si="0">SUM(D7,G7,J7,M7,P7)</f>
        <v>67</v>
      </c>
      <c r="T7" s="305">
        <f t="shared" si="0"/>
        <v>287</v>
      </c>
      <c r="U7" s="18"/>
      <c r="V7" s="104">
        <f>all!CA10</f>
        <v>0</v>
      </c>
      <c r="W7" s="104">
        <f>all!CB10</f>
        <v>0</v>
      </c>
      <c r="X7" s="104">
        <f>all!CC10</f>
        <v>0</v>
      </c>
      <c r="Y7" s="104">
        <f>all!CD10</f>
        <v>0</v>
      </c>
      <c r="Z7" s="104">
        <f>all!CE10</f>
        <v>0</v>
      </c>
      <c r="AA7" s="104">
        <f>all!CF10</f>
        <v>0</v>
      </c>
    </row>
    <row r="8" spans="1:30" ht="24.75" customHeight="1">
      <c r="A8" s="102">
        <v>2</v>
      </c>
      <c r="B8" s="707" t="s">
        <v>1097</v>
      </c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305"/>
      <c r="S8" s="305"/>
      <c r="T8" s="305"/>
      <c r="U8" s="18"/>
      <c r="V8" s="104"/>
      <c r="W8" s="104"/>
      <c r="X8" s="104"/>
      <c r="Y8" s="104"/>
      <c r="Z8" s="104"/>
      <c r="AA8" s="104"/>
    </row>
    <row r="9" spans="1:30" ht="23.25" customHeight="1">
      <c r="A9" s="102">
        <v>3</v>
      </c>
      <c r="B9" s="103" t="s">
        <v>870</v>
      </c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305">
        <f t="shared" ref="R9:R23" si="1">SUM(C9,F9,I9,L9,O9)</f>
        <v>0</v>
      </c>
      <c r="S9" s="305">
        <f t="shared" ref="S9:S24" si="2">SUM(D9,G9,J9,M9,P9)</f>
        <v>0</v>
      </c>
      <c r="T9" s="305">
        <f t="shared" ref="T9:T24" si="3">SUM(E9,H9,K9,N9,Q9)</f>
        <v>0</v>
      </c>
      <c r="U9" s="18"/>
      <c r="V9" s="104"/>
      <c r="W9" s="104"/>
      <c r="X9" s="104"/>
      <c r="Y9" s="104"/>
      <c r="Z9" s="104"/>
      <c r="AA9" s="104"/>
    </row>
    <row r="10" spans="1:30" ht="18" customHeight="1">
      <c r="A10" s="102">
        <v>4</v>
      </c>
      <c r="B10" s="106" t="s">
        <v>459</v>
      </c>
      <c r="C10" s="104">
        <f>all!BH54</f>
        <v>35</v>
      </c>
      <c r="D10" s="104">
        <f>all!BI54</f>
        <v>41</v>
      </c>
      <c r="E10" s="104">
        <f>all!BJ54</f>
        <v>76</v>
      </c>
      <c r="F10" s="104">
        <f>all!BK54</f>
        <v>10</v>
      </c>
      <c r="G10" s="104">
        <f>all!BL54</f>
        <v>13</v>
      </c>
      <c r="H10" s="104">
        <f>all!BM54</f>
        <v>23</v>
      </c>
      <c r="I10" s="104">
        <f>all!BN54</f>
        <v>5</v>
      </c>
      <c r="J10" s="104">
        <f>all!BO54</f>
        <v>5</v>
      </c>
      <c r="K10" s="104">
        <f>all!BP54</f>
        <v>10</v>
      </c>
      <c r="L10" s="104">
        <f>all!BQ54</f>
        <v>15</v>
      </c>
      <c r="M10" s="104">
        <f>all!BR54</f>
        <v>20</v>
      </c>
      <c r="N10" s="104">
        <f>all!BS54</f>
        <v>35</v>
      </c>
      <c r="O10" s="104">
        <f>all!BT54</f>
        <v>2</v>
      </c>
      <c r="P10" s="104">
        <f>all!BU54</f>
        <v>2</v>
      </c>
      <c r="Q10" s="104">
        <f>all!BV54</f>
        <v>4</v>
      </c>
      <c r="R10" s="305">
        <f t="shared" si="1"/>
        <v>67</v>
      </c>
      <c r="S10" s="305">
        <f t="shared" si="2"/>
        <v>81</v>
      </c>
      <c r="T10" s="305">
        <f t="shared" si="3"/>
        <v>148</v>
      </c>
      <c r="U10" s="18"/>
      <c r="V10" s="104">
        <f>all!CA54</f>
        <v>1</v>
      </c>
      <c r="W10" s="104">
        <f>all!CB54</f>
        <v>2</v>
      </c>
      <c r="X10" s="104">
        <f>all!CC54</f>
        <v>3</v>
      </c>
      <c r="Y10" s="104">
        <f>all!CD54</f>
        <v>2</v>
      </c>
      <c r="Z10" s="104">
        <f>all!CE54</f>
        <v>1</v>
      </c>
      <c r="AA10" s="104">
        <f>all!CF54</f>
        <v>3</v>
      </c>
      <c r="AD10" t="s">
        <v>74</v>
      </c>
    </row>
    <row r="11" spans="1:30" ht="18" customHeight="1">
      <c r="A11" s="102">
        <v>5</v>
      </c>
      <c r="B11" s="106" t="s">
        <v>460</v>
      </c>
      <c r="C11" s="104">
        <f>all!BH86</f>
        <v>26</v>
      </c>
      <c r="D11" s="104">
        <f>all!BI86</f>
        <v>29</v>
      </c>
      <c r="E11" s="104">
        <f>all!BJ86</f>
        <v>55</v>
      </c>
      <c r="F11" s="104">
        <f>all!BK86</f>
        <v>13</v>
      </c>
      <c r="G11" s="104">
        <f>all!BL86</f>
        <v>2</v>
      </c>
      <c r="H11" s="104">
        <f>all!BM86</f>
        <v>15</v>
      </c>
      <c r="I11" s="104">
        <f>all!BN86</f>
        <v>0</v>
      </c>
      <c r="J11" s="104">
        <f>all!BO86</f>
        <v>0</v>
      </c>
      <c r="K11" s="104">
        <f>all!BP86</f>
        <v>0</v>
      </c>
      <c r="L11" s="104">
        <f>all!BQ86</f>
        <v>20</v>
      </c>
      <c r="M11" s="104">
        <f>all!BR86</f>
        <v>17</v>
      </c>
      <c r="N11" s="104">
        <f>all!BS86</f>
        <v>37</v>
      </c>
      <c r="O11" s="104">
        <f>all!BT86</f>
        <v>0</v>
      </c>
      <c r="P11" s="104">
        <f>all!BU86</f>
        <v>0</v>
      </c>
      <c r="Q11" s="104">
        <f>all!BV86</f>
        <v>0</v>
      </c>
      <c r="R11" s="305">
        <f t="shared" si="1"/>
        <v>59</v>
      </c>
      <c r="S11" s="305">
        <f t="shared" si="2"/>
        <v>48</v>
      </c>
      <c r="T11" s="305">
        <f t="shared" si="3"/>
        <v>107</v>
      </c>
      <c r="U11" s="18"/>
      <c r="V11" s="104">
        <f>all!CA86</f>
        <v>2</v>
      </c>
      <c r="W11" s="104">
        <f>all!CB86</f>
        <v>1</v>
      </c>
      <c r="X11" s="104">
        <f>all!CC86</f>
        <v>3</v>
      </c>
      <c r="Y11" s="104">
        <f>all!CD86</f>
        <v>0</v>
      </c>
      <c r="Z11" s="104">
        <f>all!CE86</f>
        <v>0</v>
      </c>
      <c r="AA11" s="104">
        <f>all!CF86</f>
        <v>0</v>
      </c>
    </row>
    <row r="12" spans="1:30" ht="18" customHeight="1">
      <c r="A12" s="102">
        <v>6</v>
      </c>
      <c r="B12" s="106" t="s">
        <v>461</v>
      </c>
      <c r="C12" s="104">
        <f>all!BH90</f>
        <v>5</v>
      </c>
      <c r="D12" s="104">
        <f>all!BI90</f>
        <v>13</v>
      </c>
      <c r="E12" s="104">
        <f>all!BJ90</f>
        <v>18</v>
      </c>
      <c r="F12" s="104">
        <f>all!BK90</f>
        <v>4</v>
      </c>
      <c r="G12" s="104">
        <f>all!BL90</f>
        <v>3</v>
      </c>
      <c r="H12" s="104">
        <f>all!BM90</f>
        <v>7</v>
      </c>
      <c r="I12" s="104">
        <f>all!BN90</f>
        <v>2</v>
      </c>
      <c r="J12" s="104">
        <f>all!BO90</f>
        <v>1</v>
      </c>
      <c r="K12" s="104">
        <f>all!BP90</f>
        <v>3</v>
      </c>
      <c r="L12" s="104">
        <f>all!BQ90</f>
        <v>7</v>
      </c>
      <c r="M12" s="104">
        <f>all!BR90</f>
        <v>15</v>
      </c>
      <c r="N12" s="104">
        <f>all!BS90</f>
        <v>22</v>
      </c>
      <c r="O12" s="104">
        <f>all!BT90</f>
        <v>0</v>
      </c>
      <c r="P12" s="104">
        <f>all!BU90</f>
        <v>0</v>
      </c>
      <c r="Q12" s="104">
        <f>all!BV90</f>
        <v>0</v>
      </c>
      <c r="R12" s="305">
        <f t="shared" si="1"/>
        <v>18</v>
      </c>
      <c r="S12" s="305">
        <f t="shared" si="2"/>
        <v>32</v>
      </c>
      <c r="T12" s="305">
        <f t="shared" si="3"/>
        <v>50</v>
      </c>
      <c r="U12" s="18"/>
      <c r="V12" s="104">
        <f>all!CA90</f>
        <v>0</v>
      </c>
      <c r="W12" s="104">
        <f>all!CB90</f>
        <v>0</v>
      </c>
      <c r="X12" s="104">
        <f>all!CC90</f>
        <v>0</v>
      </c>
      <c r="Y12" s="104">
        <f>all!CD90</f>
        <v>0</v>
      </c>
      <c r="Z12" s="104">
        <f>all!CE90</f>
        <v>0</v>
      </c>
      <c r="AA12" s="104">
        <f>all!CF90</f>
        <v>0</v>
      </c>
    </row>
    <row r="13" spans="1:30" s="430" customFormat="1" ht="18" customHeight="1">
      <c r="A13" s="102">
        <v>7</v>
      </c>
      <c r="B13" s="458" t="s">
        <v>462</v>
      </c>
      <c r="C13" s="459">
        <f>all!BH121</f>
        <v>281</v>
      </c>
      <c r="D13" s="459">
        <f>all!BI121</f>
        <v>73</v>
      </c>
      <c r="E13" s="459">
        <f>all!BJ121</f>
        <v>354</v>
      </c>
      <c r="F13" s="459">
        <f>all!BK121</f>
        <v>94</v>
      </c>
      <c r="G13" s="459">
        <f>all!BL121</f>
        <v>21</v>
      </c>
      <c r="H13" s="459">
        <f>all!BM121</f>
        <v>115</v>
      </c>
      <c r="I13" s="459">
        <f>all!BN121</f>
        <v>41</v>
      </c>
      <c r="J13" s="459">
        <f>all!BO121</f>
        <v>10</v>
      </c>
      <c r="K13" s="459">
        <f>all!BP121</f>
        <v>51</v>
      </c>
      <c r="L13" s="459">
        <f>all!BQ121</f>
        <v>298</v>
      </c>
      <c r="M13" s="459">
        <f>all!BR121</f>
        <v>36</v>
      </c>
      <c r="N13" s="459">
        <f>all!BS121</f>
        <v>334</v>
      </c>
      <c r="O13" s="459">
        <f>all!BT121</f>
        <v>5</v>
      </c>
      <c r="P13" s="459">
        <f>all!BU121</f>
        <v>2</v>
      </c>
      <c r="Q13" s="459">
        <f>all!BV121</f>
        <v>7</v>
      </c>
      <c r="R13" s="305">
        <f t="shared" si="1"/>
        <v>719</v>
      </c>
      <c r="S13" s="305">
        <f t="shared" si="2"/>
        <v>142</v>
      </c>
      <c r="T13" s="305">
        <f t="shared" si="3"/>
        <v>861</v>
      </c>
      <c r="U13" s="457"/>
      <c r="V13" s="459">
        <f>all!CA121</f>
        <v>0</v>
      </c>
      <c r="W13" s="459">
        <f>all!CB121</f>
        <v>0</v>
      </c>
      <c r="X13" s="459">
        <f>all!CC121</f>
        <v>0</v>
      </c>
      <c r="Y13" s="459">
        <f>all!CD121</f>
        <v>15</v>
      </c>
      <c r="Z13" s="459">
        <f>all!CE121</f>
        <v>1</v>
      </c>
      <c r="AA13" s="459">
        <f>all!CF121</f>
        <v>16</v>
      </c>
    </row>
    <row r="14" spans="1:30" ht="18" customHeight="1">
      <c r="A14" s="102">
        <v>8</v>
      </c>
      <c r="B14" s="103" t="s">
        <v>463</v>
      </c>
      <c r="C14" s="104">
        <f>all!BH146</f>
        <v>131</v>
      </c>
      <c r="D14" s="104">
        <f>all!BI146</f>
        <v>67</v>
      </c>
      <c r="E14" s="104">
        <f>all!BJ146</f>
        <v>198</v>
      </c>
      <c r="F14" s="104">
        <f>all!BK146</f>
        <v>52</v>
      </c>
      <c r="G14" s="104">
        <f>all!BL146</f>
        <v>16</v>
      </c>
      <c r="H14" s="104">
        <f>all!BM146</f>
        <v>68</v>
      </c>
      <c r="I14" s="104">
        <f>all!BN146</f>
        <v>22</v>
      </c>
      <c r="J14" s="104">
        <f>all!BO146</f>
        <v>12</v>
      </c>
      <c r="K14" s="104">
        <f>all!BP146</f>
        <v>34</v>
      </c>
      <c r="L14" s="104">
        <f>all!BQ146</f>
        <v>121</v>
      </c>
      <c r="M14" s="104">
        <f>all!BR146</f>
        <v>52</v>
      </c>
      <c r="N14" s="104">
        <f>all!BS146</f>
        <v>173</v>
      </c>
      <c r="O14" s="104">
        <f>all!BT146</f>
        <v>13</v>
      </c>
      <c r="P14" s="104">
        <f>all!BU146</f>
        <v>2</v>
      </c>
      <c r="Q14" s="104">
        <f>all!BV146</f>
        <v>15</v>
      </c>
      <c r="R14" s="305">
        <f t="shared" si="1"/>
        <v>339</v>
      </c>
      <c r="S14" s="305">
        <f t="shared" si="2"/>
        <v>149</v>
      </c>
      <c r="T14" s="305">
        <f t="shared" si="3"/>
        <v>488</v>
      </c>
      <c r="U14" s="18"/>
      <c r="V14" s="104">
        <f>all!CA146</f>
        <v>21</v>
      </c>
      <c r="W14" s="104">
        <f>all!CB146</f>
        <v>10</v>
      </c>
      <c r="X14" s="104">
        <f>all!CC146</f>
        <v>31</v>
      </c>
      <c r="Y14" s="104">
        <f>all!CD146</f>
        <v>8</v>
      </c>
      <c r="Z14" s="104">
        <f>all!CE146</f>
        <v>1</v>
      </c>
      <c r="AA14" s="104">
        <f>all!CF146</f>
        <v>9</v>
      </c>
    </row>
    <row r="15" spans="1:30" ht="18" customHeight="1">
      <c r="A15" s="102">
        <v>9</v>
      </c>
      <c r="B15" s="103" t="s">
        <v>464</v>
      </c>
      <c r="C15" s="104">
        <f>all!BH165</f>
        <v>58</v>
      </c>
      <c r="D15" s="104">
        <f>all!BI165</f>
        <v>45</v>
      </c>
      <c r="E15" s="104">
        <f>all!BJ165</f>
        <v>103</v>
      </c>
      <c r="F15" s="104">
        <f>all!BK165</f>
        <v>26</v>
      </c>
      <c r="G15" s="104">
        <f>all!BL165</f>
        <v>8</v>
      </c>
      <c r="H15" s="104">
        <f>all!BM165</f>
        <v>34</v>
      </c>
      <c r="I15" s="104">
        <f>all!BN165</f>
        <v>6</v>
      </c>
      <c r="J15" s="104">
        <f>all!BO165</f>
        <v>4</v>
      </c>
      <c r="K15" s="104">
        <f>all!BP165</f>
        <v>10</v>
      </c>
      <c r="L15" s="104">
        <f>all!BQ165</f>
        <v>73</v>
      </c>
      <c r="M15" s="104">
        <f>all!BR165</f>
        <v>31</v>
      </c>
      <c r="N15" s="104">
        <f>all!BS165</f>
        <v>104</v>
      </c>
      <c r="O15" s="104">
        <f>all!BT165</f>
        <v>0</v>
      </c>
      <c r="P15" s="104">
        <f>all!BU165</f>
        <v>0</v>
      </c>
      <c r="Q15" s="104">
        <f>all!BV165</f>
        <v>0</v>
      </c>
      <c r="R15" s="305">
        <f t="shared" si="1"/>
        <v>163</v>
      </c>
      <c r="S15" s="305">
        <f t="shared" si="2"/>
        <v>88</v>
      </c>
      <c r="T15" s="305">
        <f t="shared" si="3"/>
        <v>251</v>
      </c>
      <c r="U15" s="18"/>
      <c r="V15" s="104">
        <f>all!CA165</f>
        <v>0</v>
      </c>
      <c r="W15" s="104">
        <f>all!CB165</f>
        <v>0</v>
      </c>
      <c r="X15" s="104">
        <f>all!CC165</f>
        <v>0</v>
      </c>
      <c r="Y15" s="104">
        <f>all!CD165</f>
        <v>5</v>
      </c>
      <c r="Z15" s="104">
        <f>all!CE165</f>
        <v>1</v>
      </c>
      <c r="AA15" s="104">
        <f>all!CF165</f>
        <v>6</v>
      </c>
    </row>
    <row r="16" spans="1:30" ht="18" customHeight="1">
      <c r="A16" s="102">
        <v>10</v>
      </c>
      <c r="B16" s="103" t="s">
        <v>465</v>
      </c>
      <c r="C16" s="104">
        <f>all!BH186</f>
        <v>174</v>
      </c>
      <c r="D16" s="104">
        <f>all!BI186</f>
        <v>34</v>
      </c>
      <c r="E16" s="104">
        <f>all!BJ186</f>
        <v>208</v>
      </c>
      <c r="F16" s="104">
        <f>all!BK186</f>
        <v>42</v>
      </c>
      <c r="G16" s="104">
        <f>all!BL186</f>
        <v>8</v>
      </c>
      <c r="H16" s="104">
        <f>all!BM186</f>
        <v>50</v>
      </c>
      <c r="I16" s="104">
        <f>all!BN186</f>
        <v>17</v>
      </c>
      <c r="J16" s="104">
        <f>all!BO186</f>
        <v>5</v>
      </c>
      <c r="K16" s="104">
        <f>all!BP186</f>
        <v>22</v>
      </c>
      <c r="L16" s="104">
        <f>all!BQ186</f>
        <v>73</v>
      </c>
      <c r="M16" s="104">
        <f>all!BR186</f>
        <v>14</v>
      </c>
      <c r="N16" s="104">
        <f>all!BS186</f>
        <v>87</v>
      </c>
      <c r="O16" s="104">
        <f>all!BT186</f>
        <v>2</v>
      </c>
      <c r="P16" s="104">
        <f>all!BU186</f>
        <v>0</v>
      </c>
      <c r="Q16" s="104">
        <f>all!BV186</f>
        <v>2</v>
      </c>
      <c r="R16" s="305">
        <f t="shared" si="1"/>
        <v>308</v>
      </c>
      <c r="S16" s="305">
        <f t="shared" si="2"/>
        <v>61</v>
      </c>
      <c r="T16" s="305">
        <f t="shared" si="3"/>
        <v>369</v>
      </c>
      <c r="U16" s="18"/>
      <c r="V16" s="104">
        <f>all!CA186</f>
        <v>7</v>
      </c>
      <c r="W16" s="104">
        <f>all!CB186</f>
        <v>2</v>
      </c>
      <c r="X16" s="104">
        <f>all!CC186</f>
        <v>9</v>
      </c>
      <c r="Y16" s="104">
        <f>all!CD186</f>
        <v>7</v>
      </c>
      <c r="Z16" s="104">
        <f>all!CE186</f>
        <v>2</v>
      </c>
      <c r="AA16" s="104">
        <f>all!CF186</f>
        <v>9</v>
      </c>
    </row>
    <row r="17" spans="1:29" ht="18" customHeight="1">
      <c r="A17" s="102">
        <v>11</v>
      </c>
      <c r="B17" s="103" t="s">
        <v>466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305">
        <f t="shared" si="1"/>
        <v>0</v>
      </c>
      <c r="S17" s="305">
        <f t="shared" si="2"/>
        <v>0</v>
      </c>
      <c r="T17" s="305">
        <f t="shared" si="3"/>
        <v>0</v>
      </c>
      <c r="U17" s="18"/>
      <c r="V17" s="104"/>
      <c r="W17" s="104"/>
      <c r="X17" s="104"/>
      <c r="Y17" s="104"/>
      <c r="Z17" s="104"/>
      <c r="AA17" s="104"/>
    </row>
    <row r="18" spans="1:29" ht="18" customHeight="1">
      <c r="A18" s="102">
        <v>12</v>
      </c>
      <c r="B18" s="103" t="s">
        <v>467</v>
      </c>
      <c r="C18" s="104">
        <f>all!BH211</f>
        <v>20</v>
      </c>
      <c r="D18" s="104">
        <f>all!BI211</f>
        <v>22</v>
      </c>
      <c r="E18" s="104">
        <f>all!BJ211</f>
        <v>42</v>
      </c>
      <c r="F18" s="104">
        <f>all!BK211</f>
        <v>4</v>
      </c>
      <c r="G18" s="104">
        <f>all!BL211</f>
        <v>6</v>
      </c>
      <c r="H18" s="104">
        <f>all!BM211</f>
        <v>10</v>
      </c>
      <c r="I18" s="104">
        <f>all!BN211</f>
        <v>2</v>
      </c>
      <c r="J18" s="104">
        <f>all!BO211</f>
        <v>3</v>
      </c>
      <c r="K18" s="104">
        <f>all!BP211</f>
        <v>5</v>
      </c>
      <c r="L18" s="104">
        <f>all!BQ211</f>
        <v>13</v>
      </c>
      <c r="M18" s="104">
        <f>all!BR211</f>
        <v>15</v>
      </c>
      <c r="N18" s="104">
        <f>all!BS211</f>
        <v>28</v>
      </c>
      <c r="O18" s="104">
        <f>all!BT211</f>
        <v>1</v>
      </c>
      <c r="P18" s="104">
        <f>all!BU211</f>
        <v>0</v>
      </c>
      <c r="Q18" s="104">
        <f>all!BV211</f>
        <v>1</v>
      </c>
      <c r="R18" s="305">
        <f t="shared" si="1"/>
        <v>40</v>
      </c>
      <c r="S18" s="305">
        <f t="shared" si="2"/>
        <v>46</v>
      </c>
      <c r="T18" s="305">
        <f t="shared" si="3"/>
        <v>86</v>
      </c>
      <c r="U18" s="18"/>
      <c r="V18" s="104">
        <f>all!CA211</f>
        <v>0</v>
      </c>
      <c r="W18" s="104">
        <f>all!CB211</f>
        <v>0</v>
      </c>
      <c r="X18" s="104">
        <f>all!CC211</f>
        <v>0</v>
      </c>
      <c r="Y18" s="104">
        <f>all!CD211</f>
        <v>0</v>
      </c>
      <c r="Z18" s="104">
        <f>all!CE211</f>
        <v>0</v>
      </c>
      <c r="AA18" s="104">
        <f>all!CF211</f>
        <v>0</v>
      </c>
    </row>
    <row r="19" spans="1:29" ht="18" customHeight="1">
      <c r="A19" s="102">
        <v>13</v>
      </c>
      <c r="B19" s="103" t="s">
        <v>468</v>
      </c>
      <c r="C19" s="104">
        <f>all!BH219</f>
        <v>368</v>
      </c>
      <c r="D19" s="104">
        <f>all!BI219</f>
        <v>132</v>
      </c>
      <c r="E19" s="104">
        <f>all!BJ219</f>
        <v>500</v>
      </c>
      <c r="F19" s="104">
        <f>all!BK219</f>
        <v>97</v>
      </c>
      <c r="G19" s="104">
        <f>all!BL219</f>
        <v>27</v>
      </c>
      <c r="H19" s="104">
        <f>all!BM219</f>
        <v>124</v>
      </c>
      <c r="I19" s="104">
        <f>all!BN219</f>
        <v>47</v>
      </c>
      <c r="J19" s="104">
        <f>all!BO219</f>
        <v>13</v>
      </c>
      <c r="K19" s="104">
        <f>all!BP219</f>
        <v>60</v>
      </c>
      <c r="L19" s="104">
        <f>all!BQ219</f>
        <v>184</v>
      </c>
      <c r="M19" s="104">
        <f>all!BR219</f>
        <v>57</v>
      </c>
      <c r="N19" s="104">
        <f>all!BS219</f>
        <v>241</v>
      </c>
      <c r="O19" s="104">
        <f>all!BT219</f>
        <v>14</v>
      </c>
      <c r="P19" s="104">
        <f>all!BU219</f>
        <v>3</v>
      </c>
      <c r="Q19" s="104">
        <f>all!BV219</f>
        <v>17</v>
      </c>
      <c r="R19" s="305">
        <f t="shared" si="1"/>
        <v>710</v>
      </c>
      <c r="S19" s="305">
        <f t="shared" si="2"/>
        <v>232</v>
      </c>
      <c r="T19" s="305">
        <f t="shared" si="3"/>
        <v>942</v>
      </c>
      <c r="U19" s="18"/>
      <c r="V19" s="104">
        <f>all!CA219</f>
        <v>0</v>
      </c>
      <c r="W19" s="104">
        <f>all!CB219</f>
        <v>0</v>
      </c>
      <c r="X19" s="104">
        <f>all!CC219</f>
        <v>0</v>
      </c>
      <c r="Y19" s="104">
        <f>all!CD219</f>
        <v>18</v>
      </c>
      <c r="Z19" s="104">
        <f>all!CE219</f>
        <v>7</v>
      </c>
      <c r="AA19" s="104">
        <f>all!CF219</f>
        <v>25</v>
      </c>
    </row>
    <row r="20" spans="1:29" ht="18" customHeight="1">
      <c r="A20" s="102">
        <v>14</v>
      </c>
      <c r="B20" s="103" t="s">
        <v>649</v>
      </c>
      <c r="C20" s="104">
        <f>all!BH227</f>
        <v>250</v>
      </c>
      <c r="D20" s="104">
        <f>all!BI227</f>
        <v>65</v>
      </c>
      <c r="E20" s="104">
        <f>all!BJ227</f>
        <v>315</v>
      </c>
      <c r="F20" s="104">
        <f>all!BK227</f>
        <v>66</v>
      </c>
      <c r="G20" s="104">
        <f>all!BL227</f>
        <v>13</v>
      </c>
      <c r="H20" s="104">
        <f>all!BM227</f>
        <v>79</v>
      </c>
      <c r="I20" s="104">
        <f>all!BN227</f>
        <v>36</v>
      </c>
      <c r="J20" s="104">
        <f>all!BO227</f>
        <v>10</v>
      </c>
      <c r="K20" s="104">
        <f>all!BP227</f>
        <v>46</v>
      </c>
      <c r="L20" s="104">
        <f>all!BQ227</f>
        <v>126</v>
      </c>
      <c r="M20" s="104">
        <f>all!BR227</f>
        <v>27</v>
      </c>
      <c r="N20" s="104">
        <f>all!BS227</f>
        <v>153</v>
      </c>
      <c r="O20" s="104">
        <f>all!BT227</f>
        <v>3</v>
      </c>
      <c r="P20" s="104">
        <f>all!BU227</f>
        <v>2</v>
      </c>
      <c r="Q20" s="104">
        <f>all!BV227</f>
        <v>5</v>
      </c>
      <c r="R20" s="305">
        <f t="shared" si="1"/>
        <v>481</v>
      </c>
      <c r="S20" s="305">
        <f t="shared" si="2"/>
        <v>117</v>
      </c>
      <c r="T20" s="305">
        <f t="shared" si="3"/>
        <v>598</v>
      </c>
      <c r="U20" s="18"/>
      <c r="V20" s="104">
        <f>all!CA227</f>
        <v>15</v>
      </c>
      <c r="W20" s="104">
        <f>all!CB227</f>
        <v>3</v>
      </c>
      <c r="X20" s="104">
        <f>all!CC227</f>
        <v>18</v>
      </c>
      <c r="Y20" s="104">
        <f>all!CD227</f>
        <v>12</v>
      </c>
      <c r="Z20" s="104">
        <f>all!CE227</f>
        <v>2</v>
      </c>
      <c r="AA20" s="104">
        <f>all!CF227</f>
        <v>14</v>
      </c>
    </row>
    <row r="21" spans="1:29" ht="18" customHeight="1">
      <c r="A21" s="102">
        <v>15</v>
      </c>
      <c r="B21" s="103" t="s">
        <v>470</v>
      </c>
      <c r="C21" s="104">
        <f>all!BH233</f>
        <v>241</v>
      </c>
      <c r="D21" s="104">
        <f>all!BI233</f>
        <v>7</v>
      </c>
      <c r="E21" s="104">
        <f>all!BJ233</f>
        <v>248</v>
      </c>
      <c r="F21" s="104">
        <f>all!BK233</f>
        <v>1</v>
      </c>
      <c r="G21" s="104">
        <f>all!BL233</f>
        <v>0</v>
      </c>
      <c r="H21" s="104">
        <f>all!BM233</f>
        <v>1</v>
      </c>
      <c r="I21" s="104">
        <f>all!BN233</f>
        <v>0</v>
      </c>
      <c r="J21" s="104">
        <f>all!BO233</f>
        <v>0</v>
      </c>
      <c r="K21" s="104">
        <f>all!BP233</f>
        <v>0</v>
      </c>
      <c r="L21" s="104">
        <f>all!BQ233</f>
        <v>17</v>
      </c>
      <c r="M21" s="104">
        <f>all!BR233</f>
        <v>3</v>
      </c>
      <c r="N21" s="104">
        <f>all!BS233</f>
        <v>20</v>
      </c>
      <c r="O21" s="104">
        <f>all!BT233</f>
        <v>4</v>
      </c>
      <c r="P21" s="104">
        <f>all!BU233</f>
        <v>0</v>
      </c>
      <c r="Q21" s="104">
        <f>all!BV233</f>
        <v>4</v>
      </c>
      <c r="R21" s="305">
        <f t="shared" si="1"/>
        <v>263</v>
      </c>
      <c r="S21" s="305">
        <f t="shared" si="2"/>
        <v>10</v>
      </c>
      <c r="T21" s="305">
        <f t="shared" si="3"/>
        <v>273</v>
      </c>
      <c r="U21" s="18"/>
      <c r="V21" s="104">
        <f>all!CA233</f>
        <v>0</v>
      </c>
      <c r="W21" s="104">
        <f>all!CB233</f>
        <v>0</v>
      </c>
      <c r="X21" s="104">
        <f>all!CC233</f>
        <v>0</v>
      </c>
      <c r="Y21" s="104">
        <f>all!CD233</f>
        <v>0</v>
      </c>
      <c r="Z21" s="104">
        <f>all!CE233</f>
        <v>0</v>
      </c>
      <c r="AA21" s="104">
        <f>all!CF233</f>
        <v>0</v>
      </c>
    </row>
    <row r="22" spans="1:29" ht="18" customHeight="1">
      <c r="A22" s="102">
        <v>16</v>
      </c>
      <c r="B22" s="103" t="s">
        <v>471</v>
      </c>
      <c r="C22" s="104">
        <f>all!BH323</f>
        <v>17</v>
      </c>
      <c r="D22" s="104">
        <f>all!BI323</f>
        <v>13</v>
      </c>
      <c r="E22" s="104">
        <f>all!BJ323</f>
        <v>30</v>
      </c>
      <c r="F22" s="104">
        <f>all!BK323</f>
        <v>11</v>
      </c>
      <c r="G22" s="104">
        <f>all!BL323</f>
        <v>7</v>
      </c>
      <c r="H22" s="104">
        <f>all!BM323</f>
        <v>18</v>
      </c>
      <c r="I22" s="104">
        <f>all!BN323</f>
        <v>6</v>
      </c>
      <c r="J22" s="104">
        <f>all!BO323</f>
        <v>1</v>
      </c>
      <c r="K22" s="104">
        <f>all!BP323</f>
        <v>7</v>
      </c>
      <c r="L22" s="104">
        <f>all!BQ323</f>
        <v>28</v>
      </c>
      <c r="M22" s="104">
        <f>all!BR323</f>
        <v>30</v>
      </c>
      <c r="N22" s="104">
        <f>all!BS323</f>
        <v>58</v>
      </c>
      <c r="O22" s="104">
        <f>all!BT323</f>
        <v>0</v>
      </c>
      <c r="P22" s="104">
        <f>all!BU323</f>
        <v>1</v>
      </c>
      <c r="Q22" s="104">
        <f>all!BV323</f>
        <v>1</v>
      </c>
      <c r="R22" s="305">
        <f t="shared" si="1"/>
        <v>62</v>
      </c>
      <c r="S22" s="305">
        <f t="shared" si="2"/>
        <v>52</v>
      </c>
      <c r="T22" s="305">
        <f t="shared" si="3"/>
        <v>114</v>
      </c>
      <c r="U22" s="18"/>
      <c r="V22" s="104">
        <f>all!CA323</f>
        <v>1</v>
      </c>
      <c r="W22" s="104">
        <f>all!CB323</f>
        <v>2</v>
      </c>
      <c r="X22" s="104">
        <f>all!CC323</f>
        <v>3</v>
      </c>
      <c r="Y22" s="104">
        <f>all!CD323</f>
        <v>0</v>
      </c>
      <c r="Z22" s="104">
        <f>all!CE323</f>
        <v>2</v>
      </c>
      <c r="AA22" s="104">
        <f>all!CF323</f>
        <v>2</v>
      </c>
    </row>
    <row r="23" spans="1:29" ht="18" customHeight="1">
      <c r="A23" s="102">
        <v>17</v>
      </c>
      <c r="B23" s="103" t="s">
        <v>472</v>
      </c>
      <c r="C23" s="104">
        <f>all!BH347</f>
        <v>0</v>
      </c>
      <c r="D23" s="104">
        <f>all!BI347</f>
        <v>369</v>
      </c>
      <c r="E23" s="104">
        <f>all!BJ347</f>
        <v>369</v>
      </c>
      <c r="F23" s="104">
        <f>all!BK347</f>
        <v>0</v>
      </c>
      <c r="G23" s="104">
        <f>all!BL347</f>
        <v>95</v>
      </c>
      <c r="H23" s="104">
        <f>all!BM347</f>
        <v>95</v>
      </c>
      <c r="I23" s="104">
        <f>all!BN347</f>
        <v>0</v>
      </c>
      <c r="J23" s="104">
        <f>all!BO347</f>
        <v>45</v>
      </c>
      <c r="K23" s="104">
        <f>all!BP347</f>
        <v>45</v>
      </c>
      <c r="L23" s="104">
        <f>all!BQ347</f>
        <v>0</v>
      </c>
      <c r="M23" s="104">
        <f>all!BR347</f>
        <v>213</v>
      </c>
      <c r="N23" s="104">
        <f>all!BS347</f>
        <v>213</v>
      </c>
      <c r="O23" s="104">
        <f>all!BT347</f>
        <v>0</v>
      </c>
      <c r="P23" s="104">
        <f>all!BU347</f>
        <v>3</v>
      </c>
      <c r="Q23" s="104">
        <f>all!BV347</f>
        <v>3</v>
      </c>
      <c r="R23" s="305">
        <f t="shared" si="1"/>
        <v>0</v>
      </c>
      <c r="S23" s="305">
        <f t="shared" si="2"/>
        <v>725</v>
      </c>
      <c r="T23" s="305">
        <f t="shared" si="3"/>
        <v>725</v>
      </c>
      <c r="U23" s="18"/>
      <c r="V23" s="104">
        <f>all!CA347</f>
        <v>0</v>
      </c>
      <c r="W23" s="104">
        <f>all!CB347</f>
        <v>14</v>
      </c>
      <c r="X23" s="104">
        <f>all!CC347</f>
        <v>14</v>
      </c>
      <c r="Y23" s="104">
        <f>all!CD347</f>
        <v>0</v>
      </c>
      <c r="Z23" s="104">
        <f>all!CE347</f>
        <v>11</v>
      </c>
      <c r="AA23" s="104">
        <f>all!CF347</f>
        <v>11</v>
      </c>
    </row>
    <row r="24" spans="1:29" ht="18" customHeight="1">
      <c r="A24" s="264"/>
      <c r="B24" s="108" t="s">
        <v>87</v>
      </c>
      <c r="C24" s="109">
        <f>SUM(C7:C23)</f>
        <v>1690</v>
      </c>
      <c r="D24" s="109">
        <f t="shared" ref="D24:Q24" si="4">SUM(D7:D23)</f>
        <v>943</v>
      </c>
      <c r="E24" s="109">
        <f t="shared" si="4"/>
        <v>2633</v>
      </c>
      <c r="F24" s="109">
        <f t="shared" si="4"/>
        <v>447</v>
      </c>
      <c r="G24" s="109">
        <f t="shared" si="4"/>
        <v>225</v>
      </c>
      <c r="H24" s="109">
        <f t="shared" si="4"/>
        <v>672</v>
      </c>
      <c r="I24" s="109">
        <f t="shared" si="4"/>
        <v>195</v>
      </c>
      <c r="J24" s="109">
        <f t="shared" si="4"/>
        <v>113</v>
      </c>
      <c r="K24" s="109">
        <f t="shared" si="4"/>
        <v>308</v>
      </c>
      <c r="L24" s="109">
        <f t="shared" si="4"/>
        <v>1058</v>
      </c>
      <c r="M24" s="109">
        <f t="shared" si="4"/>
        <v>551</v>
      </c>
      <c r="N24" s="109">
        <f t="shared" si="4"/>
        <v>1609</v>
      </c>
      <c r="O24" s="109">
        <f t="shared" si="4"/>
        <v>59</v>
      </c>
      <c r="P24" s="109">
        <f t="shared" si="4"/>
        <v>18</v>
      </c>
      <c r="Q24" s="109">
        <f t="shared" si="4"/>
        <v>77</v>
      </c>
      <c r="R24" s="305">
        <f>SUM(C24,F24,I24,L24,O24)</f>
        <v>3449</v>
      </c>
      <c r="S24" s="305">
        <f t="shared" si="2"/>
        <v>1850</v>
      </c>
      <c r="T24" s="305">
        <f t="shared" si="3"/>
        <v>5299</v>
      </c>
      <c r="U24" s="115"/>
      <c r="V24" s="109">
        <f>SUM(V7:V23)</f>
        <v>47</v>
      </c>
      <c r="W24" s="109">
        <f t="shared" ref="W24:AA24" si="5">SUM(W7:W23)</f>
        <v>34</v>
      </c>
      <c r="X24" s="109">
        <f t="shared" si="5"/>
        <v>81</v>
      </c>
      <c r="Y24" s="109">
        <f t="shared" si="5"/>
        <v>67</v>
      </c>
      <c r="Z24" s="109">
        <f t="shared" si="5"/>
        <v>28</v>
      </c>
      <c r="AA24" s="109">
        <f t="shared" si="5"/>
        <v>95</v>
      </c>
      <c r="AC24" s="659">
        <f>SUM(E24,H24,K24,N24,Q24)</f>
        <v>5299</v>
      </c>
    </row>
    <row r="25" spans="1:29">
      <c r="U25" s="18"/>
      <c r="V25" s="18"/>
      <c r="W25" s="18"/>
      <c r="X25" s="18"/>
      <c r="Y25" s="18"/>
    </row>
    <row r="26" spans="1:29">
      <c r="U26" s="18"/>
      <c r="V26" s="18"/>
      <c r="W26" s="18"/>
      <c r="X26" s="18"/>
      <c r="Y26" s="18"/>
    </row>
    <row r="27" spans="1:29" ht="56.25" customHeight="1">
      <c r="U27" s="18"/>
      <c r="V27" s="18"/>
      <c r="W27" s="18"/>
      <c r="X27" s="18"/>
      <c r="Y27" s="18"/>
    </row>
    <row r="28" spans="1:29" ht="18">
      <c r="B28" s="798" t="s">
        <v>439</v>
      </c>
      <c r="C28" s="798"/>
      <c r="D28" s="798"/>
      <c r="E28" s="798"/>
      <c r="F28" s="798"/>
      <c r="G28" s="798"/>
      <c r="H28" s="798"/>
      <c r="I28" s="798"/>
      <c r="J28" s="798"/>
      <c r="K28" s="798"/>
      <c r="L28" s="798"/>
      <c r="M28" s="798"/>
      <c r="N28" s="798"/>
      <c r="O28" s="798"/>
      <c r="P28" s="798"/>
      <c r="Q28" s="798"/>
      <c r="R28" s="798"/>
      <c r="S28" s="798"/>
      <c r="T28" s="798"/>
      <c r="U28" s="18"/>
      <c r="V28" s="18"/>
      <c r="W28" s="18"/>
      <c r="X28" s="18"/>
      <c r="Y28" s="18"/>
    </row>
    <row r="29" spans="1:29" ht="15.75">
      <c r="B29" s="799" t="s">
        <v>1117</v>
      </c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18"/>
      <c r="V29" s="18"/>
      <c r="W29" s="18"/>
      <c r="X29" s="18"/>
      <c r="Y29" s="18"/>
    </row>
    <row r="30" spans="1:29" ht="15.75">
      <c r="B30" s="799" t="s">
        <v>793</v>
      </c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18"/>
      <c r="V30" s="18"/>
      <c r="W30" s="18"/>
      <c r="X30" s="18"/>
      <c r="Y30" s="18"/>
    </row>
    <row r="31" spans="1:29" ht="12.75" customHeight="1">
      <c r="A31" s="801" t="s">
        <v>289</v>
      </c>
      <c r="B31" s="801" t="s">
        <v>440</v>
      </c>
      <c r="C31" s="794" t="s">
        <v>477</v>
      </c>
      <c r="D31" s="794"/>
      <c r="E31" s="794"/>
      <c r="F31" s="794" t="s">
        <v>478</v>
      </c>
      <c r="G31" s="794"/>
      <c r="H31" s="794"/>
      <c r="I31" s="794" t="s">
        <v>479</v>
      </c>
      <c r="J31" s="794"/>
      <c r="K31" s="794"/>
      <c r="L31" s="794" t="s">
        <v>480</v>
      </c>
      <c r="M31" s="794"/>
      <c r="N31" s="794"/>
      <c r="O31" s="797" t="s">
        <v>481</v>
      </c>
      <c r="P31" s="797"/>
      <c r="Q31" s="797"/>
      <c r="R31" s="800" t="s">
        <v>69</v>
      </c>
      <c r="S31" s="800"/>
      <c r="T31" s="800"/>
      <c r="U31" s="18"/>
      <c r="V31" s="788" t="s">
        <v>483</v>
      </c>
      <c r="W31" s="789"/>
      <c r="X31" s="790"/>
      <c r="Y31" s="794" t="s">
        <v>636</v>
      </c>
      <c r="Z31" s="794"/>
      <c r="AA31" s="795"/>
    </row>
    <row r="32" spans="1:29" ht="42" customHeight="1">
      <c r="A32" s="802"/>
      <c r="B32" s="802"/>
      <c r="C32" s="794"/>
      <c r="D32" s="794"/>
      <c r="E32" s="794"/>
      <c r="F32" s="794"/>
      <c r="G32" s="794"/>
      <c r="H32" s="794"/>
      <c r="I32" s="794"/>
      <c r="J32" s="794"/>
      <c r="K32" s="794"/>
      <c r="L32" s="794"/>
      <c r="M32" s="794"/>
      <c r="N32" s="794"/>
      <c r="O32" s="797"/>
      <c r="P32" s="797"/>
      <c r="Q32" s="797"/>
      <c r="R32" s="800"/>
      <c r="S32" s="800"/>
      <c r="T32" s="800"/>
      <c r="U32" s="18"/>
      <c r="V32" s="791"/>
      <c r="W32" s="792"/>
      <c r="X32" s="793"/>
      <c r="Y32" s="794"/>
      <c r="Z32" s="794"/>
      <c r="AA32" s="795"/>
    </row>
    <row r="33" spans="1:27">
      <c r="A33" s="803"/>
      <c r="B33" s="803"/>
      <c r="C33" s="132" t="s">
        <v>498</v>
      </c>
      <c r="D33" s="132" t="s">
        <v>499</v>
      </c>
      <c r="E33" s="132" t="s">
        <v>500</v>
      </c>
      <c r="F33" s="132" t="s">
        <v>498</v>
      </c>
      <c r="G33" s="132" t="s">
        <v>499</v>
      </c>
      <c r="H33" s="132" t="s">
        <v>500</v>
      </c>
      <c r="I33" s="132" t="s">
        <v>498</v>
      </c>
      <c r="J33" s="132" t="s">
        <v>499</v>
      </c>
      <c r="K33" s="132" t="s">
        <v>500</v>
      </c>
      <c r="L33" s="132" t="s">
        <v>498</v>
      </c>
      <c r="M33" s="132" t="s">
        <v>499</v>
      </c>
      <c r="N33" s="132" t="s">
        <v>500</v>
      </c>
      <c r="O33" s="205" t="s">
        <v>498</v>
      </c>
      <c r="P33" s="205" t="s">
        <v>499</v>
      </c>
      <c r="Q33" s="205" t="s">
        <v>500</v>
      </c>
      <c r="R33" s="205" t="s">
        <v>498</v>
      </c>
      <c r="S33" s="205" t="s">
        <v>499</v>
      </c>
      <c r="T33" s="406" t="s">
        <v>500</v>
      </c>
      <c r="U33" s="18"/>
      <c r="V33" s="132" t="s">
        <v>498</v>
      </c>
      <c r="W33" s="132" t="s">
        <v>499</v>
      </c>
      <c r="X33" s="132" t="s">
        <v>500</v>
      </c>
      <c r="Y33" s="132" t="s">
        <v>498</v>
      </c>
      <c r="Z33" s="132" t="s">
        <v>499</v>
      </c>
      <c r="AA33" s="350" t="s">
        <v>500</v>
      </c>
    </row>
    <row r="34" spans="1:27" ht="18" customHeight="1">
      <c r="A34" s="102">
        <v>1</v>
      </c>
      <c r="B34" s="103" t="s">
        <v>457</v>
      </c>
      <c r="C34" s="104">
        <f>all!BH489</f>
        <v>60</v>
      </c>
      <c r="D34" s="104">
        <f>all!BI489</f>
        <v>57</v>
      </c>
      <c r="E34" s="104">
        <f>all!BJ489</f>
        <v>117</v>
      </c>
      <c r="F34" s="104">
        <f>all!BK489</f>
        <v>35</v>
      </c>
      <c r="G34" s="104">
        <f>all!BL489</f>
        <v>9</v>
      </c>
      <c r="H34" s="104">
        <f>all!BM489</f>
        <v>44</v>
      </c>
      <c r="I34" s="104">
        <f>all!BN489</f>
        <v>8</v>
      </c>
      <c r="J34" s="104">
        <f>all!BO489</f>
        <v>10</v>
      </c>
      <c r="K34" s="104">
        <f>all!BP489</f>
        <v>18</v>
      </c>
      <c r="L34" s="104">
        <f>all!BQ489</f>
        <v>89</v>
      </c>
      <c r="M34" s="104">
        <f>all!BR489</f>
        <v>37</v>
      </c>
      <c r="N34" s="104">
        <f>all!BS489</f>
        <v>126</v>
      </c>
      <c r="O34" s="104">
        <f>all!BT489</f>
        <v>11</v>
      </c>
      <c r="P34" s="104">
        <f>all!BU489</f>
        <v>2</v>
      </c>
      <c r="Q34" s="104">
        <f>all!BV489</f>
        <v>13</v>
      </c>
      <c r="R34" s="305">
        <f>SUM(C34,F34,I34,L34,O34)</f>
        <v>203</v>
      </c>
      <c r="S34" s="305">
        <f t="shared" ref="S34" si="6">SUM(D34,G34,J34,M34,P34)</f>
        <v>115</v>
      </c>
      <c r="T34" s="305">
        <f t="shared" ref="T34" si="7">SUM(E34,H34,K34,N34,Q34)</f>
        <v>318</v>
      </c>
      <c r="U34" s="18"/>
      <c r="V34" s="104">
        <f>all!CA489</f>
        <v>2</v>
      </c>
      <c r="W34" s="104">
        <f>all!CB489</f>
        <v>4</v>
      </c>
      <c r="X34" s="104">
        <f>all!CC489</f>
        <v>6</v>
      </c>
      <c r="Y34" s="104">
        <f>all!CD489</f>
        <v>2</v>
      </c>
      <c r="Z34" s="104">
        <f>all!CE489</f>
        <v>1</v>
      </c>
      <c r="AA34" s="104">
        <f>all!CF489</f>
        <v>3</v>
      </c>
    </row>
    <row r="35" spans="1:27" ht="24" customHeight="1">
      <c r="A35" s="102">
        <v>2</v>
      </c>
      <c r="B35" s="103" t="s">
        <v>870</v>
      </c>
      <c r="C35" s="104">
        <f>all!BH497</f>
        <v>8</v>
      </c>
      <c r="D35" s="104">
        <f>all!BI497</f>
        <v>3</v>
      </c>
      <c r="E35" s="104">
        <f>all!BJ497</f>
        <v>11</v>
      </c>
      <c r="F35" s="104">
        <f>all!BK497</f>
        <v>1</v>
      </c>
      <c r="G35" s="104">
        <f>all!BL497</f>
        <v>0</v>
      </c>
      <c r="H35" s="104">
        <f>all!BM497</f>
        <v>1</v>
      </c>
      <c r="I35" s="104">
        <f>all!BN497</f>
        <v>3</v>
      </c>
      <c r="J35" s="104">
        <f>all!BO497</f>
        <v>3</v>
      </c>
      <c r="K35" s="104">
        <f>all!BP497</f>
        <v>6</v>
      </c>
      <c r="L35" s="104">
        <f>all!BQ497</f>
        <v>6</v>
      </c>
      <c r="M35" s="104">
        <f>all!BR497</f>
        <v>5</v>
      </c>
      <c r="N35" s="104">
        <f>all!BS497</f>
        <v>11</v>
      </c>
      <c r="O35" s="104">
        <f>all!BT497</f>
        <v>0</v>
      </c>
      <c r="P35" s="104">
        <f>all!BU497</f>
        <v>0</v>
      </c>
      <c r="Q35" s="104">
        <f>all!BV497</f>
        <v>0</v>
      </c>
      <c r="R35" s="305">
        <f t="shared" ref="R35:R50" si="8">SUM(C35,F35,I35,L35,O35)</f>
        <v>18</v>
      </c>
      <c r="S35" s="305">
        <f t="shared" ref="S35:S50" si="9">SUM(D35,G35,J35,M35,P35)</f>
        <v>11</v>
      </c>
      <c r="T35" s="305">
        <f t="shared" ref="T35:T50" si="10">SUM(E35,H35,K35,N35,Q35)</f>
        <v>29</v>
      </c>
      <c r="U35" s="18"/>
      <c r="V35" s="104">
        <f>all!CA497</f>
        <v>0</v>
      </c>
      <c r="W35" s="104">
        <f>all!CB497</f>
        <v>0</v>
      </c>
      <c r="X35" s="104">
        <f>all!CC497</f>
        <v>0</v>
      </c>
      <c r="Y35" s="104">
        <f>all!CD497</f>
        <v>0</v>
      </c>
      <c r="Z35" s="104">
        <f>all!CE497</f>
        <v>0</v>
      </c>
      <c r="AA35" s="104">
        <f>all!CF497</f>
        <v>0</v>
      </c>
    </row>
    <row r="36" spans="1:27" ht="18" customHeight="1">
      <c r="A36" s="102">
        <v>3</v>
      </c>
      <c r="B36" s="106" t="s">
        <v>459</v>
      </c>
      <c r="C36" s="104">
        <f>all!BH753</f>
        <v>72</v>
      </c>
      <c r="D36" s="104">
        <f>all!BI753</f>
        <v>51</v>
      </c>
      <c r="E36" s="104">
        <f>all!BJ753</f>
        <v>123</v>
      </c>
      <c r="F36" s="104">
        <f>all!BK753</f>
        <v>11</v>
      </c>
      <c r="G36" s="104">
        <f>all!BL753</f>
        <v>7</v>
      </c>
      <c r="H36" s="104">
        <f>all!BM753</f>
        <v>18</v>
      </c>
      <c r="I36" s="104">
        <f>all!BN753</f>
        <v>4</v>
      </c>
      <c r="J36" s="104">
        <f>all!BO753</f>
        <v>2</v>
      </c>
      <c r="K36" s="104">
        <f>all!BP753</f>
        <v>6</v>
      </c>
      <c r="L36" s="104">
        <f>all!BQ753</f>
        <v>33</v>
      </c>
      <c r="M36" s="104">
        <f>all!BR753</f>
        <v>9</v>
      </c>
      <c r="N36" s="104">
        <f>all!BS753</f>
        <v>42</v>
      </c>
      <c r="O36" s="104">
        <f>all!BT753</f>
        <v>1</v>
      </c>
      <c r="P36" s="104">
        <f>all!BU753</f>
        <v>1</v>
      </c>
      <c r="Q36" s="104">
        <f>all!BV753</f>
        <v>2</v>
      </c>
      <c r="R36" s="305">
        <f t="shared" si="8"/>
        <v>121</v>
      </c>
      <c r="S36" s="305">
        <f t="shared" si="9"/>
        <v>70</v>
      </c>
      <c r="T36" s="305">
        <f t="shared" si="10"/>
        <v>191</v>
      </c>
      <c r="U36" s="18"/>
      <c r="V36" s="104">
        <f>all!CA753</f>
        <v>9</v>
      </c>
      <c r="W36" s="104">
        <f>all!CB753</f>
        <v>5</v>
      </c>
      <c r="X36" s="104">
        <f>all!CC753</f>
        <v>14</v>
      </c>
      <c r="Y36" s="104">
        <f>all!CD753</f>
        <v>0</v>
      </c>
      <c r="Z36" s="104">
        <f>all!CE753</f>
        <v>1</v>
      </c>
      <c r="AA36" s="104">
        <f>all!CF753</f>
        <v>1</v>
      </c>
    </row>
    <row r="37" spans="1:27" ht="18" customHeight="1">
      <c r="A37" s="102">
        <v>4</v>
      </c>
      <c r="B37" s="106" t="s">
        <v>460</v>
      </c>
      <c r="C37" s="104">
        <f>all!BH861</f>
        <v>8</v>
      </c>
      <c r="D37" s="104">
        <f>all!BI861</f>
        <v>11</v>
      </c>
      <c r="E37" s="104">
        <f>all!BJ861</f>
        <v>19</v>
      </c>
      <c r="F37" s="104">
        <f>all!BK861</f>
        <v>3</v>
      </c>
      <c r="G37" s="104">
        <f>all!BL861</f>
        <v>2</v>
      </c>
      <c r="H37" s="104">
        <f>all!BM861</f>
        <v>5</v>
      </c>
      <c r="I37" s="104">
        <f>all!BN861</f>
        <v>2</v>
      </c>
      <c r="J37" s="104">
        <f>all!BO861</f>
        <v>0</v>
      </c>
      <c r="K37" s="104">
        <f>all!BP861</f>
        <v>2</v>
      </c>
      <c r="L37" s="104">
        <f>all!BQ861</f>
        <v>3</v>
      </c>
      <c r="M37" s="104">
        <f>all!BR861</f>
        <v>7</v>
      </c>
      <c r="N37" s="104">
        <f>all!BS861</f>
        <v>10</v>
      </c>
      <c r="O37" s="104">
        <f>all!BT861</f>
        <v>0</v>
      </c>
      <c r="P37" s="104">
        <f>all!BU861</f>
        <v>0</v>
      </c>
      <c r="Q37" s="104">
        <f>all!BV861</f>
        <v>0</v>
      </c>
      <c r="R37" s="305">
        <f t="shared" si="8"/>
        <v>16</v>
      </c>
      <c r="S37" s="305">
        <f t="shared" si="9"/>
        <v>20</v>
      </c>
      <c r="T37" s="305">
        <f t="shared" si="10"/>
        <v>36</v>
      </c>
      <c r="U37" s="18"/>
      <c r="V37" s="104">
        <f>all!CA861</f>
        <v>0</v>
      </c>
      <c r="W37" s="104">
        <f>all!CB861</f>
        <v>0</v>
      </c>
      <c r="X37" s="104">
        <f>all!CC861</f>
        <v>0</v>
      </c>
      <c r="Y37" s="104">
        <f>all!CD861</f>
        <v>0</v>
      </c>
      <c r="Z37" s="104">
        <f>all!CE861</f>
        <v>0</v>
      </c>
      <c r="AA37" s="104">
        <f>all!CF861</f>
        <v>0</v>
      </c>
    </row>
    <row r="38" spans="1:27" ht="18" customHeight="1">
      <c r="A38" s="102">
        <v>5</v>
      </c>
      <c r="B38" s="106" t="s">
        <v>461</v>
      </c>
      <c r="C38" s="104">
        <f>all!BH762</f>
        <v>2</v>
      </c>
      <c r="D38" s="104">
        <f>all!BI762</f>
        <v>6</v>
      </c>
      <c r="E38" s="104">
        <f>all!BJ762</f>
        <v>8</v>
      </c>
      <c r="F38" s="104">
        <f>all!BK762</f>
        <v>2</v>
      </c>
      <c r="G38" s="104">
        <f>all!BL762</f>
        <v>0</v>
      </c>
      <c r="H38" s="104">
        <f>all!BM762</f>
        <v>2</v>
      </c>
      <c r="I38" s="104">
        <f>all!BN762</f>
        <v>0</v>
      </c>
      <c r="J38" s="104">
        <f>all!BO762</f>
        <v>0</v>
      </c>
      <c r="K38" s="104">
        <f>all!BP762</f>
        <v>0</v>
      </c>
      <c r="L38" s="104">
        <f>all!BQ762</f>
        <v>0</v>
      </c>
      <c r="M38" s="104">
        <f>all!BR762</f>
        <v>2</v>
      </c>
      <c r="N38" s="104">
        <f>all!BS762</f>
        <v>2</v>
      </c>
      <c r="O38" s="104">
        <f>all!BT762</f>
        <v>0</v>
      </c>
      <c r="P38" s="104">
        <f>all!BU762</f>
        <v>0</v>
      </c>
      <c r="Q38" s="104">
        <f>all!BV762</f>
        <v>0</v>
      </c>
      <c r="R38" s="305">
        <f t="shared" si="8"/>
        <v>4</v>
      </c>
      <c r="S38" s="305">
        <f t="shared" si="9"/>
        <v>8</v>
      </c>
      <c r="T38" s="305">
        <f t="shared" si="10"/>
        <v>12</v>
      </c>
      <c r="U38" s="18"/>
      <c r="V38" s="104">
        <f>all!CA762</f>
        <v>1</v>
      </c>
      <c r="W38" s="104">
        <f>all!CB762</f>
        <v>0</v>
      </c>
      <c r="X38" s="104">
        <f>all!CC762</f>
        <v>1</v>
      </c>
      <c r="Y38" s="104">
        <f>all!CD762</f>
        <v>0</v>
      </c>
      <c r="Z38" s="104">
        <f>all!CE762</f>
        <v>0</v>
      </c>
      <c r="AA38" s="104">
        <f>all!CF762</f>
        <v>0</v>
      </c>
    </row>
    <row r="39" spans="1:27" ht="18" customHeight="1">
      <c r="A39" s="102">
        <v>6</v>
      </c>
      <c r="B39" s="103" t="s">
        <v>462</v>
      </c>
      <c r="C39" s="104">
        <f>all!BH1022</f>
        <v>259</v>
      </c>
      <c r="D39" s="104">
        <f>all!BI1022</f>
        <v>176</v>
      </c>
      <c r="E39" s="104">
        <f>all!BJ1022</f>
        <v>435</v>
      </c>
      <c r="F39" s="104">
        <f>all!BK1022</f>
        <v>108</v>
      </c>
      <c r="G39" s="104">
        <f>all!BL1022</f>
        <v>57</v>
      </c>
      <c r="H39" s="104">
        <f>all!BM1022</f>
        <v>165</v>
      </c>
      <c r="I39" s="104">
        <f>all!BN1022</f>
        <v>39</v>
      </c>
      <c r="J39" s="104">
        <f>all!BO1022</f>
        <v>22</v>
      </c>
      <c r="K39" s="104">
        <f>all!BP1022</f>
        <v>61</v>
      </c>
      <c r="L39" s="104">
        <f>all!BQ1022</f>
        <v>231</v>
      </c>
      <c r="M39" s="104">
        <f>all!BR1022</f>
        <v>169</v>
      </c>
      <c r="N39" s="104">
        <f>all!BS1022</f>
        <v>400</v>
      </c>
      <c r="O39" s="104">
        <f>all!BT1022</f>
        <v>8</v>
      </c>
      <c r="P39" s="104">
        <f>all!BU1022</f>
        <v>2</v>
      </c>
      <c r="Q39" s="104">
        <f>all!BV1022</f>
        <v>10</v>
      </c>
      <c r="R39" s="305">
        <f t="shared" si="8"/>
        <v>645</v>
      </c>
      <c r="S39" s="305">
        <f t="shared" si="9"/>
        <v>426</v>
      </c>
      <c r="T39" s="305">
        <f t="shared" si="10"/>
        <v>1071</v>
      </c>
      <c r="U39" s="18"/>
      <c r="V39" s="104">
        <f>all!CA1022</f>
        <v>24</v>
      </c>
      <c r="W39" s="104">
        <f>all!CB1022</f>
        <v>26</v>
      </c>
      <c r="X39" s="104">
        <f>all!CC1022</f>
        <v>50</v>
      </c>
      <c r="Y39" s="104">
        <f>all!CD1022</f>
        <v>5</v>
      </c>
      <c r="Z39" s="104">
        <f>all!CE1022</f>
        <v>6</v>
      </c>
      <c r="AA39" s="104">
        <f>all!CF1022</f>
        <v>11</v>
      </c>
    </row>
    <row r="40" spans="1:27" ht="18" customHeight="1">
      <c r="A40" s="102">
        <v>7</v>
      </c>
      <c r="B40" s="103" t="s">
        <v>463</v>
      </c>
      <c r="C40" s="104">
        <f>all!BH1061</f>
        <v>125</v>
      </c>
      <c r="D40" s="104">
        <f>all!BI1061</f>
        <v>79</v>
      </c>
      <c r="E40" s="104">
        <f>all!BJ1061</f>
        <v>204</v>
      </c>
      <c r="F40" s="104">
        <f>all!BK1061</f>
        <v>41</v>
      </c>
      <c r="G40" s="104">
        <f>all!BL1061</f>
        <v>9</v>
      </c>
      <c r="H40" s="104">
        <f>all!BM1061</f>
        <v>50</v>
      </c>
      <c r="I40" s="104">
        <f>all!BN1061</f>
        <v>17</v>
      </c>
      <c r="J40" s="104">
        <f>all!BO1061</f>
        <v>4</v>
      </c>
      <c r="K40" s="104">
        <f>all!BP1061</f>
        <v>21</v>
      </c>
      <c r="L40" s="104">
        <f>all!BQ1061</f>
        <v>51</v>
      </c>
      <c r="M40" s="104">
        <f>all!BR1061</f>
        <v>38</v>
      </c>
      <c r="N40" s="104">
        <f>all!BS1061</f>
        <v>89</v>
      </c>
      <c r="O40" s="104">
        <f>all!BT1061</f>
        <v>6</v>
      </c>
      <c r="P40" s="104">
        <f>all!BU1061</f>
        <v>7</v>
      </c>
      <c r="Q40" s="104">
        <f>all!BV1061</f>
        <v>13</v>
      </c>
      <c r="R40" s="305">
        <f t="shared" si="8"/>
        <v>240</v>
      </c>
      <c r="S40" s="305">
        <f t="shared" si="9"/>
        <v>137</v>
      </c>
      <c r="T40" s="305">
        <f t="shared" si="10"/>
        <v>377</v>
      </c>
      <c r="U40" s="18"/>
      <c r="V40" s="104">
        <f>all!CA1061</f>
        <v>9</v>
      </c>
      <c r="W40" s="104">
        <f>all!CB1061</f>
        <v>11</v>
      </c>
      <c r="X40" s="104">
        <f>all!CC1061</f>
        <v>20</v>
      </c>
      <c r="Y40" s="104">
        <f>all!CD1061</f>
        <v>5</v>
      </c>
      <c r="Z40" s="104">
        <f>all!CE1061</f>
        <v>1</v>
      </c>
      <c r="AA40" s="104">
        <f>all!CF1061</f>
        <v>6</v>
      </c>
    </row>
    <row r="41" spans="1:27" ht="18" customHeight="1">
      <c r="A41" s="102">
        <v>8</v>
      </c>
      <c r="B41" s="103" t="s">
        <v>464</v>
      </c>
      <c r="C41" s="104">
        <f>all!BH1076</f>
        <v>21</v>
      </c>
      <c r="D41" s="104">
        <f>all!BI1076</f>
        <v>38</v>
      </c>
      <c r="E41" s="104">
        <f>all!BJ1076</f>
        <v>59</v>
      </c>
      <c r="F41" s="104">
        <f>all!BK1076</f>
        <v>10</v>
      </c>
      <c r="G41" s="104">
        <f>all!BL1076</f>
        <v>9</v>
      </c>
      <c r="H41" s="104">
        <f>all!BM1076</f>
        <v>19</v>
      </c>
      <c r="I41" s="104">
        <f>all!BN1076</f>
        <v>11</v>
      </c>
      <c r="J41" s="104">
        <f>all!BO1076</f>
        <v>4</v>
      </c>
      <c r="K41" s="104">
        <f>all!BP1076</f>
        <v>15</v>
      </c>
      <c r="L41" s="104">
        <f>all!BQ1076</f>
        <v>31</v>
      </c>
      <c r="M41" s="104">
        <f>all!BR1076</f>
        <v>44</v>
      </c>
      <c r="N41" s="104">
        <f>all!BS1076</f>
        <v>75</v>
      </c>
      <c r="O41" s="104">
        <f>all!BT1076</f>
        <v>0</v>
      </c>
      <c r="P41" s="104">
        <f>all!BU1076</f>
        <v>0</v>
      </c>
      <c r="Q41" s="104">
        <f>all!BV1076</f>
        <v>0</v>
      </c>
      <c r="R41" s="305">
        <f t="shared" si="8"/>
        <v>73</v>
      </c>
      <c r="S41" s="305">
        <f t="shared" si="9"/>
        <v>95</v>
      </c>
      <c r="T41" s="305">
        <f t="shared" si="10"/>
        <v>168</v>
      </c>
      <c r="U41" s="18"/>
      <c r="V41" s="104">
        <f>all!CA1076</f>
        <v>0</v>
      </c>
      <c r="W41" s="104">
        <f>all!CB1076</f>
        <v>0</v>
      </c>
      <c r="X41" s="104">
        <f>all!CC1076</f>
        <v>0</v>
      </c>
      <c r="Y41" s="104">
        <f>all!CD1076</f>
        <v>6</v>
      </c>
      <c r="Z41" s="104">
        <f>all!CE1076</f>
        <v>3</v>
      </c>
      <c r="AA41" s="104">
        <f>all!CF1076</f>
        <v>9</v>
      </c>
    </row>
    <row r="42" spans="1:27" ht="18" customHeight="1">
      <c r="A42" s="102">
        <v>9</v>
      </c>
      <c r="B42" s="103" t="s">
        <v>465</v>
      </c>
      <c r="C42" s="104">
        <f>all!BH1090</f>
        <v>31</v>
      </c>
      <c r="D42" s="104">
        <f>all!BI1090</f>
        <v>8</v>
      </c>
      <c r="E42" s="104">
        <f>all!BJ1090</f>
        <v>39</v>
      </c>
      <c r="F42" s="104">
        <f>all!BK1090</f>
        <v>8</v>
      </c>
      <c r="G42" s="104">
        <f>all!BL1090</f>
        <v>3</v>
      </c>
      <c r="H42" s="104">
        <f>all!BM1090</f>
        <v>11</v>
      </c>
      <c r="I42" s="104">
        <f>all!BN1090</f>
        <v>1</v>
      </c>
      <c r="J42" s="104">
        <f>all!BO1090</f>
        <v>3</v>
      </c>
      <c r="K42" s="104">
        <f>all!BP1090</f>
        <v>4</v>
      </c>
      <c r="L42" s="104">
        <f>all!BQ1090</f>
        <v>22</v>
      </c>
      <c r="M42" s="104">
        <f>all!BR1090</f>
        <v>6</v>
      </c>
      <c r="N42" s="104">
        <f>all!BS1090</f>
        <v>28</v>
      </c>
      <c r="O42" s="104">
        <f>all!BT1090</f>
        <v>0</v>
      </c>
      <c r="P42" s="104">
        <f>all!BU1090</f>
        <v>0</v>
      </c>
      <c r="Q42" s="104">
        <f>all!BV1090</f>
        <v>0</v>
      </c>
      <c r="R42" s="305">
        <f t="shared" si="8"/>
        <v>62</v>
      </c>
      <c r="S42" s="305">
        <f t="shared" si="9"/>
        <v>20</v>
      </c>
      <c r="T42" s="305">
        <f t="shared" si="10"/>
        <v>82</v>
      </c>
      <c r="U42" s="18"/>
      <c r="V42" s="104">
        <f>all!CA1090</f>
        <v>0</v>
      </c>
      <c r="W42" s="104">
        <f>all!CB1090</f>
        <v>0</v>
      </c>
      <c r="X42" s="104">
        <f>all!CC1090</f>
        <v>0</v>
      </c>
      <c r="Y42" s="104">
        <f>all!CD1090</f>
        <v>3</v>
      </c>
      <c r="Z42" s="104">
        <f>all!CE1090</f>
        <v>0</v>
      </c>
      <c r="AA42" s="104">
        <f>all!CF1090</f>
        <v>3</v>
      </c>
    </row>
    <row r="43" spans="1:27" ht="18" customHeight="1">
      <c r="A43" s="102">
        <v>10</v>
      </c>
      <c r="B43" s="103" t="s">
        <v>466</v>
      </c>
      <c r="C43" s="104">
        <f>all!BH1106</f>
        <v>48</v>
      </c>
      <c r="D43" s="104">
        <f>all!BI1106</f>
        <v>36</v>
      </c>
      <c r="E43" s="104">
        <f>all!BJ1106</f>
        <v>84</v>
      </c>
      <c r="F43" s="104">
        <f>all!BK1106</f>
        <v>14</v>
      </c>
      <c r="G43" s="104">
        <f>all!BL1106</f>
        <v>7</v>
      </c>
      <c r="H43" s="104">
        <f>all!BM1106</f>
        <v>21</v>
      </c>
      <c r="I43" s="104">
        <f>all!BN1106</f>
        <v>3</v>
      </c>
      <c r="J43" s="104">
        <f>all!BO1106</f>
        <v>4</v>
      </c>
      <c r="K43" s="104">
        <f>all!BP1106</f>
        <v>7</v>
      </c>
      <c r="L43" s="104">
        <f>all!BQ1106</f>
        <v>28</v>
      </c>
      <c r="M43" s="104">
        <f>all!BR1106</f>
        <v>12</v>
      </c>
      <c r="N43" s="104">
        <f>all!BS1106</f>
        <v>40</v>
      </c>
      <c r="O43" s="104">
        <f>all!BT1106</f>
        <v>1</v>
      </c>
      <c r="P43" s="104">
        <f>all!BU1106</f>
        <v>1</v>
      </c>
      <c r="Q43" s="104">
        <f>all!BV1106</f>
        <v>2</v>
      </c>
      <c r="R43" s="305">
        <f t="shared" si="8"/>
        <v>94</v>
      </c>
      <c r="S43" s="305">
        <f t="shared" si="9"/>
        <v>60</v>
      </c>
      <c r="T43" s="305">
        <f t="shared" si="10"/>
        <v>154</v>
      </c>
      <c r="U43" s="18"/>
      <c r="V43" s="104">
        <f>all!CA1106</f>
        <v>7</v>
      </c>
      <c r="W43" s="104">
        <f>all!CB1106</f>
        <v>3</v>
      </c>
      <c r="X43" s="104">
        <f>all!CC1106</f>
        <v>10</v>
      </c>
      <c r="Y43" s="104">
        <f>all!CD1106</f>
        <v>1</v>
      </c>
      <c r="Z43" s="104">
        <f>all!CE1106</f>
        <v>1</v>
      </c>
      <c r="AA43" s="104">
        <f>all!CF1106</f>
        <v>2</v>
      </c>
    </row>
    <row r="44" spans="1:27" ht="18" customHeight="1">
      <c r="A44" s="102">
        <v>11</v>
      </c>
      <c r="B44" s="103" t="s">
        <v>467</v>
      </c>
      <c r="C44" s="104">
        <f>all!BH1128</f>
        <v>18</v>
      </c>
      <c r="D44" s="104">
        <f>all!BI1128</f>
        <v>20</v>
      </c>
      <c r="E44" s="104">
        <f>all!BJ1128</f>
        <v>38</v>
      </c>
      <c r="F44" s="104">
        <f>all!BK1128</f>
        <v>5</v>
      </c>
      <c r="G44" s="104">
        <f>all!BL1128</f>
        <v>3</v>
      </c>
      <c r="H44" s="104">
        <f>all!BM1128</f>
        <v>8</v>
      </c>
      <c r="I44" s="104">
        <f>all!BN1128</f>
        <v>1</v>
      </c>
      <c r="J44" s="104">
        <f>all!BO1128</f>
        <v>2</v>
      </c>
      <c r="K44" s="104">
        <f>all!BP1128</f>
        <v>3</v>
      </c>
      <c r="L44" s="104">
        <f>all!BQ1128</f>
        <v>11</v>
      </c>
      <c r="M44" s="104">
        <f>all!BR1128</f>
        <v>9</v>
      </c>
      <c r="N44" s="104">
        <f>all!BS1128</f>
        <v>20</v>
      </c>
      <c r="O44" s="104">
        <f>all!BT1128</f>
        <v>0</v>
      </c>
      <c r="P44" s="104">
        <f>all!BU1128</f>
        <v>0</v>
      </c>
      <c r="Q44" s="104">
        <f>all!BV1128</f>
        <v>0</v>
      </c>
      <c r="R44" s="305">
        <f t="shared" si="8"/>
        <v>35</v>
      </c>
      <c r="S44" s="305">
        <f t="shared" si="9"/>
        <v>34</v>
      </c>
      <c r="T44" s="305">
        <f t="shared" si="10"/>
        <v>69</v>
      </c>
      <c r="U44" s="18"/>
      <c r="V44" s="104">
        <f>all!CA1128</f>
        <v>0</v>
      </c>
      <c r="W44" s="104">
        <f>all!CB1128</f>
        <v>0</v>
      </c>
      <c r="X44" s="104">
        <f>all!CC1128</f>
        <v>0</v>
      </c>
      <c r="Y44" s="104">
        <f>all!CD1128</f>
        <v>0</v>
      </c>
      <c r="Z44" s="104">
        <f>all!CE1128</f>
        <v>0</v>
      </c>
      <c r="AA44" s="104">
        <f>all!CF1128</f>
        <v>0</v>
      </c>
    </row>
    <row r="45" spans="1:27" ht="18" customHeight="1">
      <c r="A45" s="102">
        <v>12</v>
      </c>
      <c r="B45" s="103" t="s">
        <v>468</v>
      </c>
      <c r="C45" s="104">
        <f>all!BH1253</f>
        <v>299</v>
      </c>
      <c r="D45" s="104">
        <f>all!BI1253</f>
        <v>238</v>
      </c>
      <c r="E45" s="104">
        <f>all!BJ1253</f>
        <v>537</v>
      </c>
      <c r="F45" s="104">
        <f>all!BK1253</f>
        <v>78</v>
      </c>
      <c r="G45" s="104">
        <f>all!BL1253</f>
        <v>43</v>
      </c>
      <c r="H45" s="104">
        <f>all!BM1253</f>
        <v>121</v>
      </c>
      <c r="I45" s="104">
        <f>all!BN1253</f>
        <v>38</v>
      </c>
      <c r="J45" s="104">
        <f>all!BO1253</f>
        <v>20</v>
      </c>
      <c r="K45" s="104">
        <f>all!BP1253</f>
        <v>58</v>
      </c>
      <c r="L45" s="104">
        <f>all!BQ1253</f>
        <v>203</v>
      </c>
      <c r="M45" s="104">
        <f>all!BR1253</f>
        <v>119</v>
      </c>
      <c r="N45" s="104">
        <f>all!BS1253</f>
        <v>322</v>
      </c>
      <c r="O45" s="104">
        <f>all!BT1253</f>
        <v>8</v>
      </c>
      <c r="P45" s="104">
        <f>all!BU1253</f>
        <v>9</v>
      </c>
      <c r="Q45" s="104">
        <f>all!BV1253</f>
        <v>17</v>
      </c>
      <c r="R45" s="305">
        <f t="shared" si="8"/>
        <v>626</v>
      </c>
      <c r="S45" s="305">
        <f t="shared" si="9"/>
        <v>429</v>
      </c>
      <c r="T45" s="305">
        <f t="shared" si="10"/>
        <v>1055</v>
      </c>
      <c r="U45" s="18"/>
      <c r="V45" s="104">
        <f>all!CA1253</f>
        <v>6</v>
      </c>
      <c r="W45" s="104">
        <f>all!CB1253</f>
        <v>13</v>
      </c>
      <c r="X45" s="104">
        <f>all!CC1253</f>
        <v>19</v>
      </c>
      <c r="Y45" s="104">
        <f>all!CD1253</f>
        <v>12</v>
      </c>
      <c r="Z45" s="104">
        <f>all!CE1253</f>
        <v>7</v>
      </c>
      <c r="AA45" s="104">
        <f>all!CF1253</f>
        <v>19</v>
      </c>
    </row>
    <row r="46" spans="1:27" ht="18" customHeight="1">
      <c r="A46" s="102">
        <v>13</v>
      </c>
      <c r="B46" s="103" t="s">
        <v>469</v>
      </c>
      <c r="C46" s="104">
        <f>all!BH1357</f>
        <v>182</v>
      </c>
      <c r="D46" s="104">
        <f>all!BI1357</f>
        <v>155</v>
      </c>
      <c r="E46" s="104">
        <f>all!BJ1357</f>
        <v>337</v>
      </c>
      <c r="F46" s="104">
        <f>all!BK1357</f>
        <v>53</v>
      </c>
      <c r="G46" s="104">
        <f>all!BL1357</f>
        <v>27</v>
      </c>
      <c r="H46" s="104">
        <f>all!BM1357</f>
        <v>80</v>
      </c>
      <c r="I46" s="104">
        <f>all!BN1357</f>
        <v>21</v>
      </c>
      <c r="J46" s="104">
        <f>all!BO1357</f>
        <v>15</v>
      </c>
      <c r="K46" s="104">
        <f>all!BP1357</f>
        <v>36</v>
      </c>
      <c r="L46" s="104">
        <f>all!BQ1357</f>
        <v>95</v>
      </c>
      <c r="M46" s="104">
        <f>all!BR1357</f>
        <v>71</v>
      </c>
      <c r="N46" s="104">
        <f>all!BS1357</f>
        <v>166</v>
      </c>
      <c r="O46" s="104">
        <f>all!BT1357</f>
        <v>5</v>
      </c>
      <c r="P46" s="104">
        <f>all!BU1357</f>
        <v>4</v>
      </c>
      <c r="Q46" s="104">
        <f>all!BV1357</f>
        <v>9</v>
      </c>
      <c r="R46" s="305">
        <f t="shared" si="8"/>
        <v>356</v>
      </c>
      <c r="S46" s="305">
        <f t="shared" si="9"/>
        <v>272</v>
      </c>
      <c r="T46" s="305">
        <f t="shared" si="10"/>
        <v>628</v>
      </c>
      <c r="U46" s="18"/>
      <c r="V46" s="104">
        <f>all!CA1357</f>
        <v>0</v>
      </c>
      <c r="W46" s="104">
        <f>all!CB1357</f>
        <v>0</v>
      </c>
      <c r="X46" s="104">
        <f>all!CC1357</f>
        <v>0</v>
      </c>
      <c r="Y46" s="104">
        <f>all!CD1357</f>
        <v>7</v>
      </c>
      <c r="Z46" s="104">
        <f>all!CE1357</f>
        <v>4</v>
      </c>
      <c r="AA46" s="104">
        <f>all!CF1357</f>
        <v>11</v>
      </c>
    </row>
    <row r="47" spans="1:27" ht="18" customHeight="1">
      <c r="A47" s="102">
        <v>14</v>
      </c>
      <c r="B47" s="103" t="s">
        <v>470</v>
      </c>
      <c r="C47" s="104">
        <f>all!BH1405</f>
        <v>0</v>
      </c>
      <c r="D47" s="104">
        <f>all!BI1405</f>
        <v>0</v>
      </c>
      <c r="E47" s="104">
        <f>all!BJ1405</f>
        <v>0</v>
      </c>
      <c r="F47" s="104">
        <f>all!BK1405</f>
        <v>0</v>
      </c>
      <c r="G47" s="104">
        <f>all!BL1405</f>
        <v>0</v>
      </c>
      <c r="H47" s="104">
        <f>all!BM1405</f>
        <v>0</v>
      </c>
      <c r="I47" s="104">
        <f>all!BN1405</f>
        <v>0</v>
      </c>
      <c r="J47" s="104">
        <f>all!BO1405</f>
        <v>0</v>
      </c>
      <c r="K47" s="104">
        <f>all!BP1405</f>
        <v>0</v>
      </c>
      <c r="L47" s="104">
        <f>all!BQ1405</f>
        <v>0</v>
      </c>
      <c r="M47" s="104">
        <f>all!BR1405</f>
        <v>0</v>
      </c>
      <c r="N47" s="104">
        <f>all!BS1405</f>
        <v>0</v>
      </c>
      <c r="O47" s="104">
        <f>all!BT1405</f>
        <v>0</v>
      </c>
      <c r="P47" s="104">
        <f>all!BU1405</f>
        <v>0</v>
      </c>
      <c r="Q47" s="104">
        <f>all!BV1405</f>
        <v>0</v>
      </c>
      <c r="R47" s="305">
        <f t="shared" si="8"/>
        <v>0</v>
      </c>
      <c r="S47" s="305">
        <f t="shared" si="9"/>
        <v>0</v>
      </c>
      <c r="T47" s="305">
        <f t="shared" si="10"/>
        <v>0</v>
      </c>
      <c r="U47" s="18"/>
      <c r="V47" s="104">
        <f>all!CA1405</f>
        <v>0</v>
      </c>
      <c r="W47" s="104">
        <f>all!CB1405</f>
        <v>0</v>
      </c>
      <c r="X47" s="104">
        <f>all!CC1405</f>
        <v>0</v>
      </c>
      <c r="Y47" s="104">
        <f>all!CD1405</f>
        <v>0</v>
      </c>
      <c r="Z47" s="104">
        <f>all!CE1405</f>
        <v>0</v>
      </c>
      <c r="AA47" s="104">
        <f>all!CF1405</f>
        <v>0</v>
      </c>
    </row>
    <row r="48" spans="1:27" ht="18" customHeight="1">
      <c r="A48" s="102">
        <v>15</v>
      </c>
      <c r="B48" s="103" t="s">
        <v>471</v>
      </c>
      <c r="C48" s="104">
        <f>all!BH1435</f>
        <v>0</v>
      </c>
      <c r="D48" s="104">
        <f>all!BI1435</f>
        <v>6</v>
      </c>
      <c r="E48" s="104">
        <f>all!BJ1435</f>
        <v>6</v>
      </c>
      <c r="F48" s="104">
        <f>all!BK1435</f>
        <v>8</v>
      </c>
      <c r="G48" s="104">
        <f>all!BL1435</f>
        <v>8</v>
      </c>
      <c r="H48" s="104">
        <f>all!BM1435</f>
        <v>16</v>
      </c>
      <c r="I48" s="104">
        <f>all!BN1435</f>
        <v>2</v>
      </c>
      <c r="J48" s="104">
        <f>all!BO1435</f>
        <v>3</v>
      </c>
      <c r="K48" s="104">
        <f>all!BP1435</f>
        <v>5</v>
      </c>
      <c r="L48" s="104">
        <f>all!BQ1435</f>
        <v>37</v>
      </c>
      <c r="M48" s="104">
        <f>all!BR1435</f>
        <v>25</v>
      </c>
      <c r="N48" s="104">
        <f>all!BS1435</f>
        <v>62</v>
      </c>
      <c r="O48" s="104">
        <f>all!BT1435</f>
        <v>2</v>
      </c>
      <c r="P48" s="104">
        <f>all!BU1435</f>
        <v>0</v>
      </c>
      <c r="Q48" s="104">
        <f>all!BV1435</f>
        <v>2</v>
      </c>
      <c r="R48" s="305">
        <f t="shared" si="8"/>
        <v>49</v>
      </c>
      <c r="S48" s="305">
        <f t="shared" si="9"/>
        <v>42</v>
      </c>
      <c r="T48" s="305">
        <f t="shared" si="10"/>
        <v>91</v>
      </c>
      <c r="U48" s="18"/>
      <c r="V48" s="104">
        <f>all!CA1435</f>
        <v>1</v>
      </c>
      <c r="W48" s="104">
        <f>all!CB1435</f>
        <v>1</v>
      </c>
      <c r="X48" s="104">
        <f>all!CC1435</f>
        <v>2</v>
      </c>
      <c r="Y48" s="104">
        <f>all!CD1435</f>
        <v>0</v>
      </c>
      <c r="Z48" s="104">
        <f>all!CE1435</f>
        <v>1</v>
      </c>
      <c r="AA48" s="104">
        <f>all!CF1435</f>
        <v>1</v>
      </c>
    </row>
    <row r="49" spans="1:27" ht="18" customHeight="1">
      <c r="A49" s="102">
        <v>16</v>
      </c>
      <c r="B49" s="103" t="s">
        <v>472</v>
      </c>
      <c r="C49" s="104">
        <f>all!BH1461</f>
        <v>0</v>
      </c>
      <c r="D49" s="104">
        <f>all!BI1461</f>
        <v>60</v>
      </c>
      <c r="E49" s="104">
        <f>all!BJ1461</f>
        <v>60</v>
      </c>
      <c r="F49" s="104">
        <f>all!BK1461</f>
        <v>0</v>
      </c>
      <c r="G49" s="104">
        <f>all!BL1461</f>
        <v>20</v>
      </c>
      <c r="H49" s="104">
        <f>all!BM1461</f>
        <v>20</v>
      </c>
      <c r="I49" s="104">
        <f>all!BN1461</f>
        <v>0</v>
      </c>
      <c r="J49" s="104">
        <f>all!BO1461</f>
        <v>6</v>
      </c>
      <c r="K49" s="104">
        <f>all!BP1461</f>
        <v>6</v>
      </c>
      <c r="L49" s="104">
        <f>all!BQ1461</f>
        <v>0</v>
      </c>
      <c r="M49" s="104">
        <f>all!BR1461</f>
        <v>31</v>
      </c>
      <c r="N49" s="104">
        <f>all!BS1461</f>
        <v>31</v>
      </c>
      <c r="O49" s="104">
        <f>all!BT1461</f>
        <v>0</v>
      </c>
      <c r="P49" s="104">
        <f>all!BU1461</f>
        <v>0</v>
      </c>
      <c r="Q49" s="104">
        <f>all!BV1461</f>
        <v>0</v>
      </c>
      <c r="R49" s="305">
        <f t="shared" si="8"/>
        <v>0</v>
      </c>
      <c r="S49" s="305">
        <f t="shared" si="9"/>
        <v>117</v>
      </c>
      <c r="T49" s="305">
        <f t="shared" si="10"/>
        <v>117</v>
      </c>
      <c r="U49" s="18"/>
      <c r="V49" s="104">
        <f>all!CA1461</f>
        <v>0</v>
      </c>
      <c r="W49" s="104">
        <f>all!CB1461</f>
        <v>4</v>
      </c>
      <c r="X49" s="104">
        <f>all!CC1461</f>
        <v>4</v>
      </c>
      <c r="Y49" s="104">
        <f>all!CD1461</f>
        <v>0</v>
      </c>
      <c r="Z49" s="104">
        <f>all!CE1461</f>
        <v>1</v>
      </c>
      <c r="AA49" s="104">
        <f>all!CF1461</f>
        <v>1</v>
      </c>
    </row>
    <row r="50" spans="1:27" ht="18" customHeight="1">
      <c r="A50" s="264"/>
      <c r="B50" s="108" t="s">
        <v>87</v>
      </c>
      <c r="C50" s="109">
        <f>SUM(C34:C49)</f>
        <v>1133</v>
      </c>
      <c r="D50" s="109">
        <f t="shared" ref="D50:Q50" si="11">SUM(D34:D49)</f>
        <v>944</v>
      </c>
      <c r="E50" s="109">
        <f t="shared" si="11"/>
        <v>2077</v>
      </c>
      <c r="F50" s="109">
        <f t="shared" si="11"/>
        <v>377</v>
      </c>
      <c r="G50" s="109">
        <f t="shared" si="11"/>
        <v>204</v>
      </c>
      <c r="H50" s="109">
        <f t="shared" si="11"/>
        <v>581</v>
      </c>
      <c r="I50" s="109">
        <f t="shared" si="11"/>
        <v>150</v>
      </c>
      <c r="J50" s="109">
        <f t="shared" si="11"/>
        <v>98</v>
      </c>
      <c r="K50" s="109">
        <f t="shared" si="11"/>
        <v>248</v>
      </c>
      <c r="L50" s="109">
        <f t="shared" si="11"/>
        <v>840</v>
      </c>
      <c r="M50" s="109">
        <f t="shared" si="11"/>
        <v>584</v>
      </c>
      <c r="N50" s="109">
        <f t="shared" si="11"/>
        <v>1424</v>
      </c>
      <c r="O50" s="109">
        <f t="shared" si="11"/>
        <v>42</v>
      </c>
      <c r="P50" s="109">
        <f t="shared" si="11"/>
        <v>26</v>
      </c>
      <c r="Q50" s="109">
        <f t="shared" si="11"/>
        <v>68</v>
      </c>
      <c r="R50" s="305">
        <f t="shared" si="8"/>
        <v>2542</v>
      </c>
      <c r="S50" s="305">
        <f t="shared" si="9"/>
        <v>1856</v>
      </c>
      <c r="T50" s="305">
        <f t="shared" si="10"/>
        <v>4398</v>
      </c>
      <c r="U50" s="353"/>
      <c r="V50" s="109">
        <f>SUM(V34:V49)</f>
        <v>59</v>
      </c>
      <c r="W50" s="109">
        <f t="shared" ref="W50:AA50" si="12">SUM(W34:W49)</f>
        <v>67</v>
      </c>
      <c r="X50" s="109">
        <f t="shared" si="12"/>
        <v>126</v>
      </c>
      <c r="Y50" s="109">
        <f t="shared" si="12"/>
        <v>41</v>
      </c>
      <c r="Z50" s="109">
        <f t="shared" si="12"/>
        <v>26</v>
      </c>
      <c r="AA50" s="109">
        <f t="shared" si="12"/>
        <v>67</v>
      </c>
    </row>
    <row r="51" spans="1:27">
      <c r="U51" s="18"/>
      <c r="V51" s="18"/>
      <c r="W51" s="18"/>
      <c r="X51" s="18"/>
      <c r="Y51" s="18"/>
    </row>
    <row r="52" spans="1:27">
      <c r="U52" s="18"/>
      <c r="V52" s="18"/>
      <c r="W52" s="18"/>
      <c r="X52" s="18"/>
      <c r="Y52" s="18"/>
    </row>
    <row r="53" spans="1:27" ht="55.5" customHeight="1">
      <c r="U53" s="18"/>
      <c r="V53" s="18"/>
      <c r="W53" s="18"/>
      <c r="X53" s="18"/>
      <c r="Y53" s="18"/>
    </row>
    <row r="54" spans="1:27" ht="18">
      <c r="B54" s="798" t="s">
        <v>439</v>
      </c>
      <c r="C54" s="798"/>
      <c r="D54" s="798"/>
      <c r="E54" s="798"/>
      <c r="F54" s="798"/>
      <c r="G54" s="798"/>
      <c r="H54" s="798"/>
      <c r="I54" s="798"/>
      <c r="J54" s="798"/>
      <c r="K54" s="798"/>
      <c r="L54" s="798"/>
      <c r="M54" s="798"/>
      <c r="N54" s="798"/>
      <c r="O54" s="798"/>
      <c r="P54" s="798"/>
      <c r="Q54" s="798"/>
      <c r="R54" s="798"/>
      <c r="S54" s="798"/>
      <c r="T54" s="798"/>
      <c r="U54" s="18"/>
      <c r="V54" s="18"/>
      <c r="W54" s="18"/>
      <c r="X54" s="18"/>
      <c r="Y54" s="18"/>
    </row>
    <row r="55" spans="1:27" ht="15.75">
      <c r="B55" s="799" t="s">
        <v>1117</v>
      </c>
      <c r="C55" s="799"/>
      <c r="D55" s="799"/>
      <c r="E55" s="799"/>
      <c r="F55" s="799"/>
      <c r="G55" s="799"/>
      <c r="H55" s="799"/>
      <c r="I55" s="799"/>
      <c r="J55" s="799"/>
      <c r="K55" s="799"/>
      <c r="L55" s="799"/>
      <c r="M55" s="799"/>
      <c r="N55" s="799"/>
      <c r="O55" s="799"/>
      <c r="P55" s="799"/>
      <c r="Q55" s="799"/>
      <c r="R55" s="799"/>
      <c r="S55" s="799"/>
      <c r="T55" s="799"/>
      <c r="U55" s="18"/>
      <c r="V55" s="18"/>
      <c r="W55" s="18"/>
      <c r="X55" s="18"/>
      <c r="Y55" s="18"/>
    </row>
    <row r="56" spans="1:27" ht="15.75">
      <c r="B56" s="799" t="s">
        <v>794</v>
      </c>
      <c r="C56" s="799"/>
      <c r="D56" s="799"/>
      <c r="E56" s="799"/>
      <c r="F56" s="799"/>
      <c r="G56" s="799"/>
      <c r="H56" s="799"/>
      <c r="I56" s="799"/>
      <c r="J56" s="799"/>
      <c r="K56" s="799"/>
      <c r="L56" s="799"/>
      <c r="M56" s="799"/>
      <c r="N56" s="799"/>
      <c r="O56" s="799"/>
      <c r="P56" s="799"/>
      <c r="Q56" s="799"/>
      <c r="R56" s="799"/>
      <c r="S56" s="799"/>
      <c r="T56" s="799"/>
      <c r="U56" s="18"/>
      <c r="V56" s="18"/>
      <c r="W56" s="18"/>
      <c r="X56" s="18"/>
      <c r="Y56" s="18"/>
    </row>
    <row r="57" spans="1:27" ht="12.75" customHeight="1">
      <c r="A57" s="801" t="s">
        <v>289</v>
      </c>
      <c r="B57" s="801" t="s">
        <v>440</v>
      </c>
      <c r="C57" s="794" t="s">
        <v>477</v>
      </c>
      <c r="D57" s="794"/>
      <c r="E57" s="794"/>
      <c r="F57" s="794" t="s">
        <v>478</v>
      </c>
      <c r="G57" s="794"/>
      <c r="H57" s="794"/>
      <c r="I57" s="794" t="s">
        <v>479</v>
      </c>
      <c r="J57" s="794"/>
      <c r="K57" s="794"/>
      <c r="L57" s="794" t="s">
        <v>480</v>
      </c>
      <c r="M57" s="794"/>
      <c r="N57" s="794"/>
      <c r="O57" s="794" t="s">
        <v>481</v>
      </c>
      <c r="P57" s="794"/>
      <c r="Q57" s="795"/>
      <c r="R57" s="800" t="s">
        <v>69</v>
      </c>
      <c r="S57" s="800"/>
      <c r="T57" s="800"/>
      <c r="U57" s="18"/>
      <c r="V57" s="788" t="s">
        <v>483</v>
      </c>
      <c r="W57" s="789"/>
      <c r="X57" s="790"/>
      <c r="Y57" s="794" t="s">
        <v>636</v>
      </c>
      <c r="Z57" s="794"/>
      <c r="AA57" s="795"/>
    </row>
    <row r="58" spans="1:27" ht="40.5" customHeight="1">
      <c r="A58" s="802"/>
      <c r="B58" s="802"/>
      <c r="C58" s="794"/>
      <c r="D58" s="794"/>
      <c r="E58" s="794"/>
      <c r="F58" s="794"/>
      <c r="G58" s="794"/>
      <c r="H58" s="794"/>
      <c r="I58" s="794"/>
      <c r="J58" s="794"/>
      <c r="K58" s="794"/>
      <c r="L58" s="794"/>
      <c r="M58" s="794"/>
      <c r="N58" s="794"/>
      <c r="O58" s="794"/>
      <c r="P58" s="794"/>
      <c r="Q58" s="795"/>
      <c r="R58" s="800"/>
      <c r="S58" s="800"/>
      <c r="T58" s="800"/>
      <c r="U58" s="18"/>
      <c r="V58" s="791"/>
      <c r="W58" s="792"/>
      <c r="X58" s="793"/>
      <c r="Y58" s="794"/>
      <c r="Z58" s="794"/>
      <c r="AA58" s="795"/>
    </row>
    <row r="59" spans="1:27" ht="18" customHeight="1">
      <c r="A59" s="803"/>
      <c r="B59" s="803"/>
      <c r="C59" s="132" t="s">
        <v>498</v>
      </c>
      <c r="D59" s="132" t="s">
        <v>499</v>
      </c>
      <c r="E59" s="132" t="s">
        <v>500</v>
      </c>
      <c r="F59" s="132" t="s">
        <v>498</v>
      </c>
      <c r="G59" s="132" t="s">
        <v>499</v>
      </c>
      <c r="H59" s="132" t="s">
        <v>500</v>
      </c>
      <c r="I59" s="132" t="s">
        <v>498</v>
      </c>
      <c r="J59" s="132" t="s">
        <v>499</v>
      </c>
      <c r="K59" s="132" t="s">
        <v>500</v>
      </c>
      <c r="L59" s="132" t="s">
        <v>498</v>
      </c>
      <c r="M59" s="132" t="s">
        <v>499</v>
      </c>
      <c r="N59" s="132" t="s">
        <v>500</v>
      </c>
      <c r="O59" s="132" t="s">
        <v>498</v>
      </c>
      <c r="P59" s="132" t="s">
        <v>499</v>
      </c>
      <c r="Q59" s="350" t="s">
        <v>500</v>
      </c>
      <c r="R59" s="205" t="s">
        <v>498</v>
      </c>
      <c r="S59" s="205" t="s">
        <v>499</v>
      </c>
      <c r="T59" s="406" t="s">
        <v>500</v>
      </c>
      <c r="U59" s="18"/>
      <c r="V59" s="132" t="s">
        <v>498</v>
      </c>
      <c r="W59" s="132" t="s">
        <v>499</v>
      </c>
      <c r="X59" s="132" t="s">
        <v>500</v>
      </c>
      <c r="Y59" s="132" t="s">
        <v>498</v>
      </c>
      <c r="Z59" s="132" t="s">
        <v>499</v>
      </c>
      <c r="AA59" s="350" t="s">
        <v>500</v>
      </c>
    </row>
    <row r="60" spans="1:27" ht="18" customHeight="1">
      <c r="A60" s="102">
        <v>1</v>
      </c>
      <c r="B60" s="268" t="s">
        <v>457</v>
      </c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305">
        <f>SUM(C60,F60,I60,L60,O60)</f>
        <v>0</v>
      </c>
      <c r="S60" s="305">
        <f t="shared" ref="S60:S76" si="13">SUM(D60,G60,J60,M60,P60)</f>
        <v>0</v>
      </c>
      <c r="T60" s="305">
        <f t="shared" ref="T60:T76" si="14">SUM(E60,H60,K60,N60,Q60)</f>
        <v>0</v>
      </c>
      <c r="U60" s="18"/>
      <c r="V60" s="104"/>
      <c r="W60" s="104"/>
      <c r="X60" s="104"/>
      <c r="Y60" s="104"/>
      <c r="Z60" s="104"/>
      <c r="AA60" s="104"/>
    </row>
    <row r="61" spans="1:27" ht="24" customHeight="1">
      <c r="A61" s="102">
        <v>2</v>
      </c>
      <c r="B61" s="268" t="s">
        <v>870</v>
      </c>
      <c r="C61" s="104">
        <f>all!BH1497</f>
        <v>1</v>
      </c>
      <c r="D61" s="104">
        <f>all!BI1497</f>
        <v>4</v>
      </c>
      <c r="E61" s="104">
        <f>all!BJ1497</f>
        <v>5</v>
      </c>
      <c r="F61" s="104">
        <f>all!BK1497</f>
        <v>0</v>
      </c>
      <c r="G61" s="104">
        <f>all!BL1497</f>
        <v>1</v>
      </c>
      <c r="H61" s="104">
        <f>all!BM1497</f>
        <v>1</v>
      </c>
      <c r="I61" s="104">
        <f>all!BN1497</f>
        <v>0</v>
      </c>
      <c r="J61" s="104">
        <f>all!BO1497</f>
        <v>0</v>
      </c>
      <c r="K61" s="104">
        <f>all!BP1497</f>
        <v>0</v>
      </c>
      <c r="L61" s="104">
        <f>all!BQ1497</f>
        <v>0</v>
      </c>
      <c r="M61" s="104">
        <f>all!BR1497</f>
        <v>3</v>
      </c>
      <c r="N61" s="104">
        <f>all!BS1497</f>
        <v>3</v>
      </c>
      <c r="O61" s="104">
        <f>all!BT1497</f>
        <v>0</v>
      </c>
      <c r="P61" s="104">
        <f>all!BU1497</f>
        <v>0</v>
      </c>
      <c r="Q61" s="104">
        <f>all!BV1497</f>
        <v>0</v>
      </c>
      <c r="R61" s="305">
        <f t="shared" ref="R61:R76" si="15">SUM(C61,F61,I61,L61,O61)</f>
        <v>1</v>
      </c>
      <c r="S61" s="305">
        <f t="shared" si="13"/>
        <v>8</v>
      </c>
      <c r="T61" s="305">
        <f t="shared" si="14"/>
        <v>9</v>
      </c>
      <c r="U61" s="18"/>
      <c r="V61" s="104">
        <f>all!CA1497</f>
        <v>0</v>
      </c>
      <c r="W61" s="104">
        <f>all!CB1497</f>
        <v>0</v>
      </c>
      <c r="X61" s="104">
        <f>all!CC1497</f>
        <v>0</v>
      </c>
      <c r="Y61" s="104">
        <f>all!CD1497</f>
        <v>0</v>
      </c>
      <c r="Z61" s="104">
        <f>all!CE1497</f>
        <v>0</v>
      </c>
      <c r="AA61" s="104">
        <f>all!CF1497</f>
        <v>0</v>
      </c>
    </row>
    <row r="62" spans="1:27" ht="18" customHeight="1">
      <c r="A62" s="102">
        <v>3</v>
      </c>
      <c r="B62" s="269" t="s">
        <v>459</v>
      </c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305">
        <f t="shared" si="15"/>
        <v>0</v>
      </c>
      <c r="S62" s="305">
        <f t="shared" si="13"/>
        <v>0</v>
      </c>
      <c r="T62" s="305">
        <f t="shared" si="14"/>
        <v>0</v>
      </c>
      <c r="U62" s="18"/>
      <c r="V62" s="104"/>
      <c r="W62" s="104"/>
      <c r="X62" s="104"/>
      <c r="Y62" s="104"/>
      <c r="Z62" s="104"/>
      <c r="AA62" s="104"/>
    </row>
    <row r="63" spans="1:27" ht="18" customHeight="1">
      <c r="A63" s="102">
        <v>4</v>
      </c>
      <c r="B63" s="269" t="s">
        <v>460</v>
      </c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305">
        <f t="shared" si="15"/>
        <v>0</v>
      </c>
      <c r="S63" s="305">
        <f t="shared" si="13"/>
        <v>0</v>
      </c>
      <c r="T63" s="305">
        <f t="shared" si="14"/>
        <v>0</v>
      </c>
      <c r="U63" s="18"/>
      <c r="V63" s="104"/>
      <c r="W63" s="104"/>
      <c r="X63" s="104"/>
      <c r="Y63" s="104"/>
      <c r="Z63" s="104"/>
      <c r="AA63" s="104"/>
    </row>
    <row r="64" spans="1:27" ht="18" customHeight="1">
      <c r="A64" s="102">
        <v>5</v>
      </c>
      <c r="B64" s="269" t="s">
        <v>461</v>
      </c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305">
        <f t="shared" si="15"/>
        <v>0</v>
      </c>
      <c r="S64" s="305">
        <f t="shared" si="13"/>
        <v>0</v>
      </c>
      <c r="T64" s="305">
        <f t="shared" si="14"/>
        <v>0</v>
      </c>
      <c r="U64" s="18"/>
      <c r="V64" s="104"/>
      <c r="W64" s="104"/>
      <c r="X64" s="104"/>
      <c r="Y64" s="104"/>
      <c r="Z64" s="104"/>
      <c r="AA64" s="104"/>
    </row>
    <row r="65" spans="1:27" ht="18" customHeight="1">
      <c r="A65" s="102">
        <v>6</v>
      </c>
      <c r="B65" s="268" t="s">
        <v>462</v>
      </c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305">
        <f t="shared" si="15"/>
        <v>0</v>
      </c>
      <c r="S65" s="305">
        <f t="shared" si="13"/>
        <v>0</v>
      </c>
      <c r="T65" s="305">
        <f t="shared" si="14"/>
        <v>0</v>
      </c>
      <c r="U65" s="18"/>
      <c r="V65" s="104"/>
      <c r="W65" s="104"/>
      <c r="X65" s="104"/>
      <c r="Y65" s="104"/>
      <c r="Z65" s="104"/>
      <c r="AA65" s="104"/>
    </row>
    <row r="66" spans="1:27" ht="18" customHeight="1">
      <c r="A66" s="102">
        <v>7</v>
      </c>
      <c r="B66" s="268" t="s">
        <v>463</v>
      </c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305">
        <f t="shared" si="15"/>
        <v>0</v>
      </c>
      <c r="S66" s="305">
        <f t="shared" si="13"/>
        <v>0</v>
      </c>
      <c r="T66" s="305">
        <f t="shared" si="14"/>
        <v>0</v>
      </c>
      <c r="U66" s="18"/>
      <c r="V66" s="104"/>
      <c r="W66" s="104"/>
      <c r="X66" s="104"/>
      <c r="Y66" s="104"/>
      <c r="Z66" s="104"/>
      <c r="AA66" s="104"/>
    </row>
    <row r="67" spans="1:27" ht="18" customHeight="1">
      <c r="A67" s="102">
        <v>8</v>
      </c>
      <c r="B67" s="268" t="s">
        <v>464</v>
      </c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305">
        <f t="shared" si="15"/>
        <v>0</v>
      </c>
      <c r="S67" s="305">
        <f t="shared" si="13"/>
        <v>0</v>
      </c>
      <c r="T67" s="305">
        <f t="shared" si="14"/>
        <v>0</v>
      </c>
      <c r="U67" s="18"/>
      <c r="V67" s="104"/>
      <c r="W67" s="104"/>
      <c r="X67" s="104"/>
      <c r="Y67" s="104"/>
      <c r="Z67" s="104"/>
      <c r="AA67" s="104"/>
    </row>
    <row r="68" spans="1:27" ht="18" customHeight="1">
      <c r="A68" s="102">
        <v>9</v>
      </c>
      <c r="B68" s="268" t="s">
        <v>465</v>
      </c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305">
        <f t="shared" si="15"/>
        <v>0</v>
      </c>
      <c r="S68" s="305">
        <f t="shared" si="13"/>
        <v>0</v>
      </c>
      <c r="T68" s="305">
        <f t="shared" si="14"/>
        <v>0</v>
      </c>
      <c r="U68" s="18"/>
      <c r="V68" s="104"/>
      <c r="W68" s="104"/>
      <c r="X68" s="104"/>
      <c r="Y68" s="104"/>
      <c r="Z68" s="104"/>
      <c r="AA68" s="104"/>
    </row>
    <row r="69" spans="1:27" ht="18" customHeight="1">
      <c r="A69" s="102">
        <v>10</v>
      </c>
      <c r="B69" s="268" t="s">
        <v>466</v>
      </c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305">
        <f t="shared" si="15"/>
        <v>0</v>
      </c>
      <c r="S69" s="305">
        <f t="shared" si="13"/>
        <v>0</v>
      </c>
      <c r="T69" s="305">
        <f t="shared" si="14"/>
        <v>0</v>
      </c>
      <c r="U69" s="18"/>
      <c r="V69" s="104"/>
      <c r="W69" s="104"/>
      <c r="X69" s="104"/>
      <c r="Y69" s="104"/>
      <c r="Z69" s="104"/>
      <c r="AA69" s="104"/>
    </row>
    <row r="70" spans="1:27" ht="18" customHeight="1">
      <c r="A70" s="102">
        <v>11</v>
      </c>
      <c r="B70" s="268" t="s">
        <v>467</v>
      </c>
      <c r="C70" s="104">
        <f>all!BH1919</f>
        <v>0</v>
      </c>
      <c r="D70" s="104">
        <f>all!BI1919</f>
        <v>0</v>
      </c>
      <c r="E70" s="104">
        <f>all!BJ1919</f>
        <v>0</v>
      </c>
      <c r="F70" s="104">
        <f>all!BK1919</f>
        <v>0</v>
      </c>
      <c r="G70" s="104">
        <f>all!BL1919</f>
        <v>0</v>
      </c>
      <c r="H70" s="104">
        <f>all!BM1919</f>
        <v>0</v>
      </c>
      <c r="I70" s="104">
        <f>all!BN1919</f>
        <v>0</v>
      </c>
      <c r="J70" s="104">
        <f>all!BO1919</f>
        <v>0</v>
      </c>
      <c r="K70" s="104">
        <f>all!BP1919</f>
        <v>0</v>
      </c>
      <c r="L70" s="104">
        <f>all!BQ1919</f>
        <v>0</v>
      </c>
      <c r="M70" s="104">
        <f>all!BR1919</f>
        <v>0</v>
      </c>
      <c r="N70" s="104">
        <f>all!BS1919</f>
        <v>0</v>
      </c>
      <c r="O70" s="104">
        <f>all!BT1919</f>
        <v>0</v>
      </c>
      <c r="P70" s="104">
        <f>all!BU1919</f>
        <v>0</v>
      </c>
      <c r="Q70" s="104">
        <f>all!BV1919</f>
        <v>0</v>
      </c>
      <c r="R70" s="305">
        <f t="shared" si="15"/>
        <v>0</v>
      </c>
      <c r="S70" s="305">
        <f t="shared" si="13"/>
        <v>0</v>
      </c>
      <c r="T70" s="305">
        <f t="shared" si="14"/>
        <v>0</v>
      </c>
      <c r="U70" s="18"/>
      <c r="V70" s="104">
        <f>all!CA1919</f>
        <v>0</v>
      </c>
      <c r="W70" s="104">
        <f>all!CB1919</f>
        <v>0</v>
      </c>
      <c r="X70" s="104">
        <f>all!CC1919</f>
        <v>0</v>
      </c>
      <c r="Y70" s="104">
        <f>all!CD1919</f>
        <v>0</v>
      </c>
      <c r="Z70" s="104">
        <f>all!CE1919</f>
        <v>0</v>
      </c>
      <c r="AA70" s="104">
        <f>all!CF1919</f>
        <v>0</v>
      </c>
    </row>
    <row r="71" spans="1:27" ht="18" customHeight="1">
      <c r="A71" s="102">
        <v>12</v>
      </c>
      <c r="B71" s="268" t="s">
        <v>468</v>
      </c>
      <c r="C71" s="104">
        <f>all!BH2004</f>
        <v>1</v>
      </c>
      <c r="D71" s="104">
        <f>all!BI2004</f>
        <v>1</v>
      </c>
      <c r="E71" s="104">
        <f>all!BJ2004</f>
        <v>2</v>
      </c>
      <c r="F71" s="104">
        <f>all!BK2004</f>
        <v>0</v>
      </c>
      <c r="G71" s="104">
        <f>all!BL2004</f>
        <v>0</v>
      </c>
      <c r="H71" s="104">
        <f>all!BM2004</f>
        <v>0</v>
      </c>
      <c r="I71" s="104">
        <f>all!BN2004</f>
        <v>0</v>
      </c>
      <c r="J71" s="104">
        <f>all!BO2004</f>
        <v>0</v>
      </c>
      <c r="K71" s="104">
        <f>all!BP2004</f>
        <v>0</v>
      </c>
      <c r="L71" s="104">
        <f>all!BQ2004</f>
        <v>0</v>
      </c>
      <c r="M71" s="104">
        <f>all!BR2004</f>
        <v>0</v>
      </c>
      <c r="N71" s="104">
        <f>all!BS2004</f>
        <v>0</v>
      </c>
      <c r="O71" s="104">
        <f>all!BT2004</f>
        <v>0</v>
      </c>
      <c r="P71" s="104">
        <f>all!BU2004</f>
        <v>0</v>
      </c>
      <c r="Q71" s="104">
        <f>all!BV2004</f>
        <v>0</v>
      </c>
      <c r="R71" s="305">
        <f t="shared" ref="R71" si="16">SUM(C71,F71,I71,L71,O71)</f>
        <v>1</v>
      </c>
      <c r="S71" s="305">
        <f t="shared" ref="S71" si="17">SUM(D71,G71,J71,M71,P71)</f>
        <v>1</v>
      </c>
      <c r="T71" s="305">
        <f t="shared" ref="T71" si="18">SUM(E71,H71,K71,N71,Q71)</f>
        <v>2</v>
      </c>
      <c r="U71" s="18"/>
      <c r="V71" s="104">
        <f>all!CA2004</f>
        <v>0</v>
      </c>
      <c r="W71" s="104">
        <f>all!CB2004</f>
        <v>0</v>
      </c>
      <c r="X71" s="104">
        <f>all!CC2004</f>
        <v>0</v>
      </c>
      <c r="Y71" s="104">
        <f>all!CD2004</f>
        <v>0</v>
      </c>
      <c r="Z71" s="104">
        <f>all!CE2004</f>
        <v>0</v>
      </c>
      <c r="AA71" s="104">
        <f>all!CF2004</f>
        <v>0</v>
      </c>
    </row>
    <row r="72" spans="1:27" ht="18" customHeight="1">
      <c r="A72" s="102">
        <v>13</v>
      </c>
      <c r="B72" s="268" t="s">
        <v>469</v>
      </c>
      <c r="C72" s="104">
        <f>all!BH2055</f>
        <v>7</v>
      </c>
      <c r="D72" s="104">
        <f>all!BI2055</f>
        <v>3</v>
      </c>
      <c r="E72" s="104">
        <f>all!BJ2055</f>
        <v>10</v>
      </c>
      <c r="F72" s="104">
        <f>all!BK2055</f>
        <v>3</v>
      </c>
      <c r="G72" s="104">
        <f>all!BL2055</f>
        <v>0</v>
      </c>
      <c r="H72" s="104">
        <f>all!BM2055</f>
        <v>3</v>
      </c>
      <c r="I72" s="104">
        <f>all!BN2055</f>
        <v>2</v>
      </c>
      <c r="J72" s="104">
        <f>all!BO2055</f>
        <v>0</v>
      </c>
      <c r="K72" s="104">
        <f>all!BP2055</f>
        <v>2</v>
      </c>
      <c r="L72" s="104">
        <f>all!BQ2055</f>
        <v>5</v>
      </c>
      <c r="M72" s="104">
        <f>all!BR2055</f>
        <v>0</v>
      </c>
      <c r="N72" s="104">
        <f>all!BS2055</f>
        <v>5</v>
      </c>
      <c r="O72" s="104">
        <f>all!BT2055</f>
        <v>0</v>
      </c>
      <c r="P72" s="104">
        <f>all!BU2055</f>
        <v>0</v>
      </c>
      <c r="Q72" s="104">
        <f>all!BV2055</f>
        <v>0</v>
      </c>
      <c r="R72" s="305">
        <f t="shared" si="15"/>
        <v>17</v>
      </c>
      <c r="S72" s="305">
        <f t="shared" si="13"/>
        <v>3</v>
      </c>
      <c r="T72" s="305">
        <f t="shared" si="14"/>
        <v>20</v>
      </c>
      <c r="U72" s="18"/>
      <c r="V72" s="104">
        <f>all!CA2055</f>
        <v>0</v>
      </c>
      <c r="W72" s="104">
        <f>all!CB2055</f>
        <v>0</v>
      </c>
      <c r="X72" s="104">
        <f>all!CC2055</f>
        <v>0</v>
      </c>
      <c r="Y72" s="104">
        <f>all!CD2055</f>
        <v>0</v>
      </c>
      <c r="Z72" s="104">
        <f>all!CE2055</f>
        <v>0</v>
      </c>
      <c r="AA72" s="104">
        <f>all!CF2055</f>
        <v>0</v>
      </c>
    </row>
    <row r="73" spans="1:27" ht="18" customHeight="1">
      <c r="A73" s="102">
        <v>14</v>
      </c>
      <c r="B73" s="268" t="s">
        <v>470</v>
      </c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305">
        <f t="shared" si="15"/>
        <v>0</v>
      </c>
      <c r="S73" s="305">
        <f t="shared" si="13"/>
        <v>0</v>
      </c>
      <c r="T73" s="305">
        <f t="shared" si="14"/>
        <v>0</v>
      </c>
      <c r="U73" s="18"/>
      <c r="V73" s="104"/>
      <c r="W73" s="104"/>
      <c r="X73" s="104"/>
      <c r="Y73" s="104"/>
      <c r="Z73" s="104"/>
      <c r="AA73" s="104"/>
    </row>
    <row r="74" spans="1:27" ht="18" customHeight="1">
      <c r="A74" s="102">
        <v>15</v>
      </c>
      <c r="B74" s="268" t="s">
        <v>471</v>
      </c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305">
        <f t="shared" si="15"/>
        <v>0</v>
      </c>
      <c r="S74" s="305">
        <f t="shared" si="13"/>
        <v>0</v>
      </c>
      <c r="T74" s="305">
        <f t="shared" si="14"/>
        <v>0</v>
      </c>
      <c r="U74" s="18"/>
      <c r="V74" s="104"/>
      <c r="W74" s="104"/>
      <c r="X74" s="104"/>
      <c r="Y74" s="104"/>
      <c r="Z74" s="104"/>
      <c r="AA74" s="104"/>
    </row>
    <row r="75" spans="1:27" ht="18" customHeight="1">
      <c r="A75" s="102">
        <v>16</v>
      </c>
      <c r="B75" s="268" t="s">
        <v>472</v>
      </c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305">
        <f t="shared" si="15"/>
        <v>0</v>
      </c>
      <c r="S75" s="305">
        <f t="shared" si="13"/>
        <v>0</v>
      </c>
      <c r="T75" s="305">
        <f t="shared" si="14"/>
        <v>0</v>
      </c>
      <c r="U75" s="18"/>
      <c r="V75" s="104"/>
      <c r="W75" s="104"/>
      <c r="X75" s="104"/>
      <c r="Y75" s="104"/>
      <c r="Z75" s="104"/>
      <c r="AA75" s="104"/>
    </row>
    <row r="76" spans="1:27" ht="18" customHeight="1">
      <c r="A76" s="264"/>
      <c r="B76" s="108" t="s">
        <v>87</v>
      </c>
      <c r="C76" s="109">
        <f t="shared" ref="C76" si="19">SUM(C60:C75)</f>
        <v>9</v>
      </c>
      <c r="D76" s="109">
        <f t="shared" ref="D76:Q76" si="20">SUM(D60:D75)</f>
        <v>8</v>
      </c>
      <c r="E76" s="109">
        <f t="shared" si="20"/>
        <v>17</v>
      </c>
      <c r="F76" s="109">
        <f t="shared" si="20"/>
        <v>3</v>
      </c>
      <c r="G76" s="109">
        <f t="shared" si="20"/>
        <v>1</v>
      </c>
      <c r="H76" s="109">
        <f t="shared" si="20"/>
        <v>4</v>
      </c>
      <c r="I76" s="109">
        <f t="shared" si="20"/>
        <v>2</v>
      </c>
      <c r="J76" s="109">
        <f t="shared" si="20"/>
        <v>0</v>
      </c>
      <c r="K76" s="109">
        <f t="shared" si="20"/>
        <v>2</v>
      </c>
      <c r="L76" s="109">
        <f t="shared" si="20"/>
        <v>5</v>
      </c>
      <c r="M76" s="109">
        <f t="shared" si="20"/>
        <v>3</v>
      </c>
      <c r="N76" s="109">
        <f t="shared" si="20"/>
        <v>8</v>
      </c>
      <c r="O76" s="109">
        <f t="shared" si="20"/>
        <v>0</v>
      </c>
      <c r="P76" s="109">
        <f t="shared" si="20"/>
        <v>0</v>
      </c>
      <c r="Q76" s="109">
        <f t="shared" si="20"/>
        <v>0</v>
      </c>
      <c r="R76" s="305">
        <f t="shared" si="15"/>
        <v>19</v>
      </c>
      <c r="S76" s="305">
        <f t="shared" si="13"/>
        <v>12</v>
      </c>
      <c r="T76" s="305">
        <f t="shared" si="14"/>
        <v>31</v>
      </c>
      <c r="U76" s="18"/>
      <c r="V76" s="109">
        <f t="shared" ref="V76:AA76" si="21">SUM(V60:V75)</f>
        <v>0</v>
      </c>
      <c r="W76" s="109">
        <f t="shared" si="21"/>
        <v>0</v>
      </c>
      <c r="X76" s="109">
        <f t="shared" si="21"/>
        <v>0</v>
      </c>
      <c r="Y76" s="109">
        <f t="shared" si="21"/>
        <v>0</v>
      </c>
      <c r="Z76" s="109">
        <f t="shared" si="21"/>
        <v>0</v>
      </c>
      <c r="AA76" s="109">
        <f t="shared" si="21"/>
        <v>0</v>
      </c>
    </row>
    <row r="77" spans="1:27">
      <c r="U77" s="18"/>
      <c r="V77" s="18"/>
      <c r="W77" s="18"/>
      <c r="X77" s="18"/>
      <c r="Y77" s="18"/>
    </row>
    <row r="78" spans="1:27" ht="64.5" customHeight="1">
      <c r="U78" s="18"/>
      <c r="V78" s="18"/>
      <c r="W78" s="18"/>
      <c r="X78" s="18"/>
      <c r="Y78" s="18"/>
    </row>
    <row r="79" spans="1:27" ht="18">
      <c r="B79" s="798" t="s">
        <v>439</v>
      </c>
      <c r="C79" s="798"/>
      <c r="D79" s="798"/>
      <c r="E79" s="798"/>
      <c r="F79" s="798"/>
      <c r="G79" s="798"/>
      <c r="H79" s="798"/>
      <c r="I79" s="798"/>
      <c r="J79" s="798"/>
      <c r="K79" s="798"/>
      <c r="L79" s="798"/>
      <c r="M79" s="798"/>
      <c r="N79" s="798"/>
      <c r="O79" s="798"/>
      <c r="P79" s="798"/>
      <c r="Q79" s="798"/>
      <c r="R79" s="798"/>
      <c r="S79" s="798"/>
      <c r="T79" s="798"/>
      <c r="U79" s="18"/>
      <c r="V79" s="18"/>
      <c r="W79" s="18"/>
      <c r="X79" s="18"/>
      <c r="Y79" s="18"/>
    </row>
    <row r="80" spans="1:27" ht="15.75">
      <c r="B80" s="799" t="s">
        <v>1117</v>
      </c>
      <c r="C80" s="799"/>
      <c r="D80" s="799"/>
      <c r="E80" s="799"/>
      <c r="F80" s="799"/>
      <c r="G80" s="799"/>
      <c r="H80" s="799"/>
      <c r="I80" s="799"/>
      <c r="J80" s="799"/>
      <c r="K80" s="799"/>
      <c r="L80" s="799"/>
      <c r="M80" s="799"/>
      <c r="N80" s="799"/>
      <c r="O80" s="799"/>
      <c r="P80" s="799"/>
      <c r="Q80" s="799"/>
      <c r="R80" s="799"/>
      <c r="S80" s="799"/>
      <c r="T80" s="799"/>
      <c r="U80" s="18"/>
      <c r="V80" s="18"/>
      <c r="W80" s="18"/>
      <c r="X80" s="18"/>
      <c r="Y80" s="18"/>
    </row>
    <row r="81" spans="1:27" ht="15.75">
      <c r="B81" s="799" t="s">
        <v>795</v>
      </c>
      <c r="C81" s="799"/>
      <c r="D81" s="799"/>
      <c r="E81" s="799"/>
      <c r="F81" s="799"/>
      <c r="G81" s="799"/>
      <c r="H81" s="799"/>
      <c r="I81" s="799"/>
      <c r="J81" s="799"/>
      <c r="K81" s="799"/>
      <c r="L81" s="799"/>
      <c r="M81" s="799"/>
      <c r="N81" s="799"/>
      <c r="O81" s="799"/>
      <c r="P81" s="799"/>
      <c r="Q81" s="799"/>
      <c r="R81" s="799"/>
      <c r="S81" s="799"/>
      <c r="T81" s="799"/>
      <c r="U81" s="18"/>
      <c r="V81" s="18"/>
      <c r="W81" s="18"/>
      <c r="X81" s="18"/>
      <c r="Y81" s="18"/>
    </row>
    <row r="82" spans="1:27" ht="12.75" customHeight="1">
      <c r="A82" s="801" t="s">
        <v>289</v>
      </c>
      <c r="B82" s="801" t="s">
        <v>440</v>
      </c>
      <c r="C82" s="794" t="s">
        <v>477</v>
      </c>
      <c r="D82" s="794"/>
      <c r="E82" s="794"/>
      <c r="F82" s="794" t="s">
        <v>478</v>
      </c>
      <c r="G82" s="794"/>
      <c r="H82" s="794"/>
      <c r="I82" s="794" t="s">
        <v>479</v>
      </c>
      <c r="J82" s="794"/>
      <c r="K82" s="794"/>
      <c r="L82" s="794" t="s">
        <v>480</v>
      </c>
      <c r="M82" s="794"/>
      <c r="N82" s="794"/>
      <c r="O82" s="794" t="s">
        <v>481</v>
      </c>
      <c r="P82" s="794"/>
      <c r="Q82" s="795"/>
      <c r="R82" s="800" t="s">
        <v>69</v>
      </c>
      <c r="S82" s="800"/>
      <c r="T82" s="800"/>
      <c r="U82" s="18"/>
      <c r="V82" s="788" t="s">
        <v>483</v>
      </c>
      <c r="W82" s="789"/>
      <c r="X82" s="790"/>
      <c r="Y82" s="794" t="s">
        <v>636</v>
      </c>
      <c r="Z82" s="794"/>
      <c r="AA82" s="795"/>
    </row>
    <row r="83" spans="1:27" ht="42.75" customHeight="1">
      <c r="A83" s="802"/>
      <c r="B83" s="802"/>
      <c r="C83" s="794"/>
      <c r="D83" s="794"/>
      <c r="E83" s="794"/>
      <c r="F83" s="794"/>
      <c r="G83" s="794"/>
      <c r="H83" s="794"/>
      <c r="I83" s="794"/>
      <c r="J83" s="794"/>
      <c r="K83" s="794"/>
      <c r="L83" s="794"/>
      <c r="M83" s="794"/>
      <c r="N83" s="794"/>
      <c r="O83" s="794"/>
      <c r="P83" s="794"/>
      <c r="Q83" s="795"/>
      <c r="R83" s="800"/>
      <c r="S83" s="800"/>
      <c r="T83" s="800"/>
      <c r="U83" s="18"/>
      <c r="V83" s="791"/>
      <c r="W83" s="792"/>
      <c r="X83" s="793"/>
      <c r="Y83" s="794"/>
      <c r="Z83" s="794"/>
      <c r="AA83" s="795"/>
    </row>
    <row r="84" spans="1:27">
      <c r="A84" s="803"/>
      <c r="B84" s="803"/>
      <c r="C84" s="132" t="s">
        <v>498</v>
      </c>
      <c r="D84" s="132" t="s">
        <v>499</v>
      </c>
      <c r="E84" s="132" t="s">
        <v>500</v>
      </c>
      <c r="F84" s="132" t="s">
        <v>498</v>
      </c>
      <c r="G84" s="132" t="s">
        <v>499</v>
      </c>
      <c r="H84" s="132" t="s">
        <v>500</v>
      </c>
      <c r="I84" s="132" t="s">
        <v>498</v>
      </c>
      <c r="J84" s="132" t="s">
        <v>499</v>
      </c>
      <c r="K84" s="132" t="s">
        <v>500</v>
      </c>
      <c r="L84" s="132" t="s">
        <v>498</v>
      </c>
      <c r="M84" s="132" t="s">
        <v>499</v>
      </c>
      <c r="N84" s="132" t="s">
        <v>500</v>
      </c>
      <c r="O84" s="132" t="s">
        <v>498</v>
      </c>
      <c r="P84" s="132" t="s">
        <v>499</v>
      </c>
      <c r="Q84" s="350" t="s">
        <v>500</v>
      </c>
      <c r="R84" s="205" t="s">
        <v>498</v>
      </c>
      <c r="S84" s="205" t="s">
        <v>499</v>
      </c>
      <c r="T84" s="406" t="s">
        <v>500</v>
      </c>
      <c r="U84" s="18"/>
      <c r="V84" s="132" t="s">
        <v>498</v>
      </c>
      <c r="W84" s="132" t="s">
        <v>499</v>
      </c>
      <c r="X84" s="132" t="s">
        <v>500</v>
      </c>
      <c r="Y84" s="132" t="s">
        <v>498</v>
      </c>
      <c r="Z84" s="132" t="s">
        <v>499</v>
      </c>
      <c r="AA84" s="350" t="s">
        <v>500</v>
      </c>
    </row>
    <row r="85" spans="1:27" ht="18" customHeight="1">
      <c r="A85" s="102">
        <v>1</v>
      </c>
      <c r="B85" s="268" t="s">
        <v>457</v>
      </c>
      <c r="C85" s="104">
        <f>all!BH1552</f>
        <v>27</v>
      </c>
      <c r="D85" s="104">
        <f>all!BI1552</f>
        <v>12</v>
      </c>
      <c r="E85" s="104">
        <f>all!BJ1552</f>
        <v>39</v>
      </c>
      <c r="F85" s="104">
        <f>all!BK1552</f>
        <v>7</v>
      </c>
      <c r="G85" s="104">
        <f>all!BL1552</f>
        <v>1</v>
      </c>
      <c r="H85" s="104">
        <f>all!BM1552</f>
        <v>8</v>
      </c>
      <c r="I85" s="104">
        <f>all!BN1552</f>
        <v>5</v>
      </c>
      <c r="J85" s="104">
        <f>all!BO1552</f>
        <v>3</v>
      </c>
      <c r="K85" s="104">
        <f>all!BP1552</f>
        <v>8</v>
      </c>
      <c r="L85" s="104">
        <f>all!BQ1552</f>
        <v>28</v>
      </c>
      <c r="M85" s="104">
        <f>all!BR1552</f>
        <v>18</v>
      </c>
      <c r="N85" s="104">
        <f>all!BS1552</f>
        <v>46</v>
      </c>
      <c r="O85" s="104">
        <f>all!BT1552</f>
        <v>2</v>
      </c>
      <c r="P85" s="104">
        <f>all!BU1552</f>
        <v>0</v>
      </c>
      <c r="Q85" s="104">
        <f>all!BV1552</f>
        <v>2</v>
      </c>
      <c r="R85" s="109">
        <f>SUM(C85,F85,I85,L85,O85)</f>
        <v>69</v>
      </c>
      <c r="S85" s="109">
        <f t="shared" ref="S85:T85" si="22">SUM(D85,G85,J85,M85,P85)</f>
        <v>34</v>
      </c>
      <c r="T85" s="109">
        <f t="shared" si="22"/>
        <v>103</v>
      </c>
      <c r="U85" s="18"/>
      <c r="V85" s="104">
        <f>all!CA1552</f>
        <v>2</v>
      </c>
      <c r="W85" s="104">
        <f>all!CB1552</f>
        <v>0</v>
      </c>
      <c r="X85" s="104">
        <f>all!CC1552</f>
        <v>2</v>
      </c>
      <c r="Y85" s="104">
        <f>all!CD1552</f>
        <v>2</v>
      </c>
      <c r="Z85" s="104">
        <f>all!CE1552</f>
        <v>0</v>
      </c>
      <c r="AA85" s="104">
        <f>all!CF1552</f>
        <v>2</v>
      </c>
    </row>
    <row r="86" spans="1:27" ht="24" customHeight="1">
      <c r="A86" s="102">
        <v>2</v>
      </c>
      <c r="B86" s="268" t="s">
        <v>870</v>
      </c>
      <c r="C86" s="104">
        <f>all!BH1494</f>
        <v>0</v>
      </c>
      <c r="D86" s="104">
        <f>all!BI1494</f>
        <v>0</v>
      </c>
      <c r="E86" s="104">
        <f>all!BJ1494</f>
        <v>0</v>
      </c>
      <c r="F86" s="104">
        <f>all!BK1494</f>
        <v>0</v>
      </c>
      <c r="G86" s="104">
        <f>all!BL1494</f>
        <v>0</v>
      </c>
      <c r="H86" s="104">
        <f>all!BM1494</f>
        <v>0</v>
      </c>
      <c r="I86" s="104">
        <f>all!BN1494</f>
        <v>0</v>
      </c>
      <c r="J86" s="104">
        <f>all!BO1494</f>
        <v>0</v>
      </c>
      <c r="K86" s="104">
        <f>all!BP1494</f>
        <v>0</v>
      </c>
      <c r="L86" s="104">
        <f>all!BQ1494</f>
        <v>0</v>
      </c>
      <c r="M86" s="104">
        <f>all!BR1494</f>
        <v>0</v>
      </c>
      <c r="N86" s="104">
        <f>all!BS1494</f>
        <v>0</v>
      </c>
      <c r="O86" s="104">
        <f>all!BT1494</f>
        <v>0</v>
      </c>
      <c r="P86" s="104">
        <f>all!BU1494</f>
        <v>0</v>
      </c>
      <c r="Q86" s="104">
        <f>all!BV1494</f>
        <v>0</v>
      </c>
      <c r="R86" s="104">
        <f>all!BW1494</f>
        <v>0</v>
      </c>
      <c r="S86" s="104">
        <f>all!BX1494</f>
        <v>0</v>
      </c>
      <c r="T86" s="104">
        <f>all!BY1494</f>
        <v>0</v>
      </c>
      <c r="U86" s="18"/>
      <c r="V86" s="104">
        <f>all!CA1494</f>
        <v>0</v>
      </c>
      <c r="W86" s="104">
        <f>all!CB1494</f>
        <v>0</v>
      </c>
      <c r="X86" s="104">
        <f>all!CC1494</f>
        <v>0</v>
      </c>
      <c r="Y86" s="104">
        <f>all!CD1494</f>
        <v>0</v>
      </c>
      <c r="Z86" s="104">
        <f>all!CE1494</f>
        <v>0</v>
      </c>
      <c r="AA86" s="104">
        <f>all!CF1494</f>
        <v>0</v>
      </c>
    </row>
    <row r="87" spans="1:27" ht="18" customHeight="1">
      <c r="A87" s="102">
        <v>3</v>
      </c>
      <c r="B87" s="269" t="s">
        <v>459</v>
      </c>
      <c r="C87" s="104">
        <f>all!BH1657</f>
        <v>6</v>
      </c>
      <c r="D87" s="104">
        <f>all!BI1657</f>
        <v>14</v>
      </c>
      <c r="E87" s="104">
        <f>all!BJ1657</f>
        <v>20</v>
      </c>
      <c r="F87" s="104">
        <f>all!BK1657</f>
        <v>1</v>
      </c>
      <c r="G87" s="104">
        <f>all!BL1657</f>
        <v>2</v>
      </c>
      <c r="H87" s="104">
        <f>all!BM1657</f>
        <v>3</v>
      </c>
      <c r="I87" s="104">
        <f>all!BN1657</f>
        <v>1</v>
      </c>
      <c r="J87" s="104">
        <f>all!BO1657</f>
        <v>0</v>
      </c>
      <c r="K87" s="104">
        <f>all!BP1657</f>
        <v>1</v>
      </c>
      <c r="L87" s="104">
        <f>all!BQ1657</f>
        <v>3</v>
      </c>
      <c r="M87" s="104">
        <f>all!BR1657</f>
        <v>2</v>
      </c>
      <c r="N87" s="104">
        <f>all!BS1657</f>
        <v>5</v>
      </c>
      <c r="O87" s="104">
        <f>all!BT1657</f>
        <v>0</v>
      </c>
      <c r="P87" s="104">
        <f>all!BU1657</f>
        <v>0</v>
      </c>
      <c r="Q87" s="104">
        <f>all!BV1657</f>
        <v>0</v>
      </c>
      <c r="R87" s="104">
        <f>all!BW1657</f>
        <v>11</v>
      </c>
      <c r="S87" s="104">
        <f>all!BX1657</f>
        <v>18</v>
      </c>
      <c r="T87" s="104">
        <f>all!BY1657</f>
        <v>29</v>
      </c>
      <c r="U87" s="18"/>
      <c r="V87" s="104">
        <f>all!CA1657</f>
        <v>0</v>
      </c>
      <c r="W87" s="104">
        <f>all!CB1657</f>
        <v>0</v>
      </c>
      <c r="X87" s="104">
        <f>all!CC1657</f>
        <v>0</v>
      </c>
      <c r="Y87" s="104">
        <f>all!CD1657</f>
        <v>0</v>
      </c>
      <c r="Z87" s="104">
        <f>all!CE1657</f>
        <v>0</v>
      </c>
      <c r="AA87" s="104">
        <f>all!CF1657</f>
        <v>0</v>
      </c>
    </row>
    <row r="88" spans="1:27" ht="18" customHeight="1">
      <c r="A88" s="102">
        <v>4</v>
      </c>
      <c r="B88" s="269" t="s">
        <v>460</v>
      </c>
      <c r="C88" s="104">
        <f>all!BH1754</f>
        <v>10</v>
      </c>
      <c r="D88" s="104">
        <f>all!BI1754</f>
        <v>5</v>
      </c>
      <c r="E88" s="104">
        <f>all!BJ1754</f>
        <v>15</v>
      </c>
      <c r="F88" s="104">
        <f>all!BK1754</f>
        <v>4</v>
      </c>
      <c r="G88" s="104">
        <f>all!BL1754</f>
        <v>2</v>
      </c>
      <c r="H88" s="104">
        <f>all!BM1754</f>
        <v>6</v>
      </c>
      <c r="I88" s="104">
        <f>all!BN1754</f>
        <v>2</v>
      </c>
      <c r="J88" s="104">
        <f>all!BO1754</f>
        <v>1</v>
      </c>
      <c r="K88" s="104">
        <f>all!BP1754</f>
        <v>3</v>
      </c>
      <c r="L88" s="104">
        <f>all!BQ1754</f>
        <v>1</v>
      </c>
      <c r="M88" s="104">
        <f>all!BR1754</f>
        <v>3</v>
      </c>
      <c r="N88" s="104">
        <f>all!BS1754</f>
        <v>4</v>
      </c>
      <c r="O88" s="104">
        <f>all!BT1754</f>
        <v>0</v>
      </c>
      <c r="P88" s="104">
        <f>all!BU1754</f>
        <v>0</v>
      </c>
      <c r="Q88" s="104">
        <f>all!BV1754</f>
        <v>0</v>
      </c>
      <c r="R88" s="104">
        <f>all!BW1754</f>
        <v>17</v>
      </c>
      <c r="S88" s="104">
        <f>all!BX1754</f>
        <v>11</v>
      </c>
      <c r="T88" s="104">
        <f>all!BY1754</f>
        <v>28</v>
      </c>
      <c r="U88" s="18"/>
      <c r="V88" s="104">
        <f>all!CA1754</f>
        <v>0</v>
      </c>
      <c r="W88" s="104">
        <f>all!CB1754</f>
        <v>0</v>
      </c>
      <c r="X88" s="104">
        <f>all!CC1754</f>
        <v>0</v>
      </c>
      <c r="Y88" s="104">
        <f>all!CD1754</f>
        <v>0</v>
      </c>
      <c r="Z88" s="104">
        <f>all!CE1754</f>
        <v>0</v>
      </c>
      <c r="AA88" s="104">
        <f>all!CF1754</f>
        <v>0</v>
      </c>
    </row>
    <row r="89" spans="1:27" ht="18" customHeight="1">
      <c r="A89" s="102">
        <v>5</v>
      </c>
      <c r="B89" s="269" t="s">
        <v>461</v>
      </c>
      <c r="C89" s="104">
        <f>all!BH1668</f>
        <v>1</v>
      </c>
      <c r="D89" s="104">
        <f>all!BI1668</f>
        <v>1</v>
      </c>
      <c r="E89" s="104">
        <f>all!BJ1668</f>
        <v>2</v>
      </c>
      <c r="F89" s="104">
        <f>all!BK1668</f>
        <v>0</v>
      </c>
      <c r="G89" s="104">
        <f>all!BL1668</f>
        <v>0</v>
      </c>
      <c r="H89" s="104">
        <f>all!BM1668</f>
        <v>0</v>
      </c>
      <c r="I89" s="104">
        <f>all!BN1668</f>
        <v>0</v>
      </c>
      <c r="J89" s="104">
        <f>all!BO1668</f>
        <v>0</v>
      </c>
      <c r="K89" s="104">
        <f>all!BP1668</f>
        <v>0</v>
      </c>
      <c r="L89" s="104">
        <f>all!BQ1668</f>
        <v>0</v>
      </c>
      <c r="M89" s="104">
        <f>all!BR1668</f>
        <v>0</v>
      </c>
      <c r="N89" s="104">
        <f>all!BS1668</f>
        <v>0</v>
      </c>
      <c r="O89" s="104">
        <f>all!BT1668</f>
        <v>0</v>
      </c>
      <c r="P89" s="104">
        <f>all!BU1668</f>
        <v>0</v>
      </c>
      <c r="Q89" s="104">
        <f>all!BV1668</f>
        <v>0</v>
      </c>
      <c r="R89" s="104">
        <f>all!BW1668</f>
        <v>1</v>
      </c>
      <c r="S89" s="104">
        <f>all!BX1668</f>
        <v>1</v>
      </c>
      <c r="T89" s="104">
        <f>all!BY1668</f>
        <v>2</v>
      </c>
      <c r="U89" s="18"/>
      <c r="V89" s="104">
        <f>all!CA1668</f>
        <v>0</v>
      </c>
      <c r="W89" s="104">
        <f>all!CB1668</f>
        <v>0</v>
      </c>
      <c r="X89" s="104">
        <f>all!CC1668</f>
        <v>0</v>
      </c>
      <c r="Y89" s="104">
        <f>all!CD1668</f>
        <v>0</v>
      </c>
      <c r="Z89" s="104">
        <f>all!CE1668</f>
        <v>0</v>
      </c>
      <c r="AA89" s="104">
        <f>all!CF1668</f>
        <v>0</v>
      </c>
    </row>
    <row r="90" spans="1:27" ht="18" customHeight="1">
      <c r="A90" s="102">
        <v>6</v>
      </c>
      <c r="B90" s="268" t="s">
        <v>462</v>
      </c>
      <c r="C90" s="104">
        <f>all!BH1866</f>
        <v>44</v>
      </c>
      <c r="D90" s="104">
        <f>all!BI1866</f>
        <v>18</v>
      </c>
      <c r="E90" s="104">
        <f>all!BJ1866</f>
        <v>62</v>
      </c>
      <c r="F90" s="104">
        <f>all!BK1866</f>
        <v>9</v>
      </c>
      <c r="G90" s="104">
        <f>all!BL1866</f>
        <v>3</v>
      </c>
      <c r="H90" s="104">
        <f>all!BM1866</f>
        <v>12</v>
      </c>
      <c r="I90" s="104">
        <f>all!BN1866</f>
        <v>4</v>
      </c>
      <c r="J90" s="104">
        <f>all!BO1866</f>
        <v>3</v>
      </c>
      <c r="K90" s="104">
        <f>all!BP1866</f>
        <v>7</v>
      </c>
      <c r="L90" s="104">
        <f>all!BQ1866</f>
        <v>36</v>
      </c>
      <c r="M90" s="104">
        <f>all!BR1866</f>
        <v>17</v>
      </c>
      <c r="N90" s="104">
        <f>all!BS1866</f>
        <v>53</v>
      </c>
      <c r="O90" s="104">
        <f>all!BT1866</f>
        <v>4</v>
      </c>
      <c r="P90" s="104">
        <f>all!BU1866</f>
        <v>0</v>
      </c>
      <c r="Q90" s="104">
        <f>all!BV1866</f>
        <v>4</v>
      </c>
      <c r="R90" s="104">
        <f>all!BW1866</f>
        <v>97</v>
      </c>
      <c r="S90" s="104">
        <f>all!BX1866</f>
        <v>41</v>
      </c>
      <c r="T90" s="104">
        <f>all!BY1866</f>
        <v>138</v>
      </c>
      <c r="U90" s="18"/>
      <c r="V90" s="104">
        <f>all!CA1866</f>
        <v>1</v>
      </c>
      <c r="W90" s="104">
        <f>all!CB1866</f>
        <v>0</v>
      </c>
      <c r="X90" s="104">
        <f>all!CC1866</f>
        <v>1</v>
      </c>
      <c r="Y90" s="104">
        <f>all!CD1866</f>
        <v>1</v>
      </c>
      <c r="Z90" s="104">
        <f>all!CE1866</f>
        <v>0</v>
      </c>
      <c r="AA90" s="104">
        <f>all!CF1866</f>
        <v>1</v>
      </c>
    </row>
    <row r="91" spans="1:27" ht="18" customHeight="1">
      <c r="A91" s="102">
        <v>7</v>
      </c>
      <c r="B91" s="268" t="s">
        <v>463</v>
      </c>
      <c r="C91" s="104">
        <f>all!BH1876</f>
        <v>0</v>
      </c>
      <c r="D91" s="104">
        <f>all!BI1876</f>
        <v>5</v>
      </c>
      <c r="E91" s="104">
        <f>all!BJ1876</f>
        <v>5</v>
      </c>
      <c r="F91" s="104">
        <f>all!BK1876</f>
        <v>1</v>
      </c>
      <c r="G91" s="104">
        <f>all!BL1876</f>
        <v>0</v>
      </c>
      <c r="H91" s="104">
        <f>all!BM1876</f>
        <v>1</v>
      </c>
      <c r="I91" s="104">
        <f>all!BN1876</f>
        <v>1</v>
      </c>
      <c r="J91" s="104">
        <f>all!BO1876</f>
        <v>0</v>
      </c>
      <c r="K91" s="104">
        <f>all!BP1876</f>
        <v>1</v>
      </c>
      <c r="L91" s="104">
        <f>all!BQ1876</f>
        <v>2</v>
      </c>
      <c r="M91" s="104">
        <f>all!BR1876</f>
        <v>1</v>
      </c>
      <c r="N91" s="104">
        <f>all!BS1876</f>
        <v>3</v>
      </c>
      <c r="O91" s="104">
        <f>all!BT1876</f>
        <v>0</v>
      </c>
      <c r="P91" s="104">
        <f>all!BU1876</f>
        <v>0</v>
      </c>
      <c r="Q91" s="104">
        <f>all!BV1876</f>
        <v>0</v>
      </c>
      <c r="R91" s="104">
        <f>all!BW1876</f>
        <v>4</v>
      </c>
      <c r="S91" s="104">
        <f>all!BX1876</f>
        <v>6</v>
      </c>
      <c r="T91" s="104">
        <f>all!BY1876</f>
        <v>10</v>
      </c>
      <c r="U91" s="18"/>
      <c r="V91" s="104">
        <f>all!CA1876</f>
        <v>0</v>
      </c>
      <c r="W91" s="104">
        <f>all!CB1876</f>
        <v>0</v>
      </c>
      <c r="X91" s="104">
        <f>all!CC1876</f>
        <v>0</v>
      </c>
      <c r="Y91" s="104">
        <f>all!CD1876</f>
        <v>0</v>
      </c>
      <c r="Z91" s="104">
        <f>all!CE1876</f>
        <v>0</v>
      </c>
      <c r="AA91" s="104">
        <f>all!CF1876</f>
        <v>0</v>
      </c>
    </row>
    <row r="92" spans="1:27" ht="18" customHeight="1">
      <c r="A92" s="102">
        <v>8</v>
      </c>
      <c r="B92" s="268" t="s">
        <v>464</v>
      </c>
      <c r="C92" s="104">
        <f>all!BH1883</f>
        <v>4</v>
      </c>
      <c r="D92" s="104">
        <f>all!BI1883</f>
        <v>4</v>
      </c>
      <c r="E92" s="104">
        <f>all!BJ1883</f>
        <v>8</v>
      </c>
      <c r="F92" s="104">
        <f>all!BK1883</f>
        <v>2</v>
      </c>
      <c r="G92" s="104">
        <f>all!BL1883</f>
        <v>2</v>
      </c>
      <c r="H92" s="104">
        <f>all!BM1883</f>
        <v>4</v>
      </c>
      <c r="I92" s="104">
        <f>all!BN1883</f>
        <v>0</v>
      </c>
      <c r="J92" s="104">
        <f>all!BO1883</f>
        <v>1</v>
      </c>
      <c r="K92" s="104">
        <f>all!BP1883</f>
        <v>1</v>
      </c>
      <c r="L92" s="104">
        <f>all!BQ1883</f>
        <v>4</v>
      </c>
      <c r="M92" s="104">
        <f>all!BR1883</f>
        <v>1</v>
      </c>
      <c r="N92" s="104">
        <f>all!BS1883</f>
        <v>5</v>
      </c>
      <c r="O92" s="104">
        <f>all!BT1883</f>
        <v>0</v>
      </c>
      <c r="P92" s="104">
        <f>all!BU1883</f>
        <v>0</v>
      </c>
      <c r="Q92" s="104">
        <f>all!BV1883</f>
        <v>0</v>
      </c>
      <c r="R92" s="104">
        <f>all!BW1883</f>
        <v>10</v>
      </c>
      <c r="S92" s="104">
        <f>all!BX1883</f>
        <v>8</v>
      </c>
      <c r="T92" s="104">
        <f>all!BY1883</f>
        <v>18</v>
      </c>
      <c r="U92" s="18"/>
      <c r="V92" s="104">
        <f>all!CA1883</f>
        <v>1</v>
      </c>
      <c r="W92" s="104">
        <f>all!CB1883</f>
        <v>0</v>
      </c>
      <c r="X92" s="104">
        <f>all!CC1883</f>
        <v>1</v>
      </c>
      <c r="Y92" s="104">
        <f>all!CD1883</f>
        <v>1</v>
      </c>
      <c r="Z92" s="104">
        <f>all!CE1883</f>
        <v>0</v>
      </c>
      <c r="AA92" s="104">
        <f>all!CF1883</f>
        <v>1</v>
      </c>
    </row>
    <row r="93" spans="1:27" ht="18" customHeight="1">
      <c r="A93" s="102">
        <v>9</v>
      </c>
      <c r="B93" s="268" t="s">
        <v>465</v>
      </c>
      <c r="C93" s="104">
        <f>all!BH1889</f>
        <v>3</v>
      </c>
      <c r="D93" s="104">
        <f>all!BI1889</f>
        <v>1</v>
      </c>
      <c r="E93" s="104">
        <f>all!BJ1889</f>
        <v>4</v>
      </c>
      <c r="F93" s="104">
        <f>all!BK1889</f>
        <v>1</v>
      </c>
      <c r="G93" s="104">
        <f>all!BL1889</f>
        <v>0</v>
      </c>
      <c r="H93" s="104">
        <f>all!BM1889</f>
        <v>1</v>
      </c>
      <c r="I93" s="104">
        <f>all!BN1889</f>
        <v>1</v>
      </c>
      <c r="J93" s="104">
        <f>all!BO1889</f>
        <v>0</v>
      </c>
      <c r="K93" s="104">
        <f>all!BP1889</f>
        <v>1</v>
      </c>
      <c r="L93" s="104">
        <f>all!BQ1889</f>
        <v>3</v>
      </c>
      <c r="M93" s="104">
        <f>all!BR1889</f>
        <v>0</v>
      </c>
      <c r="N93" s="104">
        <f>all!BS1889</f>
        <v>3</v>
      </c>
      <c r="O93" s="104">
        <f>all!BT1889</f>
        <v>0</v>
      </c>
      <c r="P93" s="104">
        <f>all!BU1889</f>
        <v>0</v>
      </c>
      <c r="Q93" s="104">
        <f>all!BV1889</f>
        <v>0</v>
      </c>
      <c r="R93" s="104">
        <f>all!BW1889</f>
        <v>8</v>
      </c>
      <c r="S93" s="104">
        <f>all!BX1889</f>
        <v>1</v>
      </c>
      <c r="T93" s="104">
        <f>all!BY1889</f>
        <v>9</v>
      </c>
      <c r="U93" s="18"/>
      <c r="V93" s="104">
        <f>all!CA1889</f>
        <v>0</v>
      </c>
      <c r="W93" s="104">
        <f>all!CB1889</f>
        <v>0</v>
      </c>
      <c r="X93" s="104">
        <f>all!CC1889</f>
        <v>0</v>
      </c>
      <c r="Y93" s="104">
        <f>all!CD1889</f>
        <v>0</v>
      </c>
      <c r="Z93" s="104">
        <f>all!CE1889</f>
        <v>0</v>
      </c>
      <c r="AA93" s="104">
        <f>all!CF1889</f>
        <v>0</v>
      </c>
    </row>
    <row r="94" spans="1:27" ht="18" customHeight="1">
      <c r="A94" s="102">
        <v>10</v>
      </c>
      <c r="B94" s="268" t="s">
        <v>466</v>
      </c>
      <c r="C94" s="104">
        <f>all!BH1894</f>
        <v>2</v>
      </c>
      <c r="D94" s="104">
        <f>all!BI1894</f>
        <v>5</v>
      </c>
      <c r="E94" s="104">
        <f>all!BJ1894</f>
        <v>7</v>
      </c>
      <c r="F94" s="104">
        <f>all!BK1894</f>
        <v>1</v>
      </c>
      <c r="G94" s="104">
        <f>all!BL1894</f>
        <v>2</v>
      </c>
      <c r="H94" s="104">
        <f>all!BM1894</f>
        <v>3</v>
      </c>
      <c r="I94" s="104">
        <f>all!BN1894</f>
        <v>0</v>
      </c>
      <c r="J94" s="104">
        <f>all!BO1894</f>
        <v>0</v>
      </c>
      <c r="K94" s="104">
        <f>all!BP1894</f>
        <v>0</v>
      </c>
      <c r="L94" s="104">
        <f>all!BQ1894</f>
        <v>4</v>
      </c>
      <c r="M94" s="104">
        <f>all!BR1894</f>
        <v>3</v>
      </c>
      <c r="N94" s="104">
        <f>all!BS1894</f>
        <v>7</v>
      </c>
      <c r="O94" s="104">
        <f>all!BT1894</f>
        <v>0</v>
      </c>
      <c r="P94" s="104">
        <f>all!BU1894</f>
        <v>0</v>
      </c>
      <c r="Q94" s="104">
        <f>all!BV1894</f>
        <v>0</v>
      </c>
      <c r="R94" s="104">
        <f>all!BW1894</f>
        <v>7</v>
      </c>
      <c r="S94" s="104">
        <f>all!BX1894</f>
        <v>10</v>
      </c>
      <c r="T94" s="104">
        <f>all!BY1894</f>
        <v>17</v>
      </c>
      <c r="U94" s="18"/>
      <c r="V94" s="104">
        <f>all!CA1894</f>
        <v>0</v>
      </c>
      <c r="W94" s="104">
        <f>all!CB1894</f>
        <v>0</v>
      </c>
      <c r="X94" s="104">
        <f>all!CC1894</f>
        <v>0</v>
      </c>
      <c r="Y94" s="104">
        <f>all!CD1894</f>
        <v>0</v>
      </c>
      <c r="Z94" s="104">
        <f>all!CE1894</f>
        <v>0</v>
      </c>
      <c r="AA94" s="104">
        <f>all!CF1894</f>
        <v>0</v>
      </c>
    </row>
    <row r="95" spans="1:27" ht="18" customHeight="1">
      <c r="A95" s="102">
        <v>11</v>
      </c>
      <c r="B95" s="268" t="s">
        <v>467</v>
      </c>
      <c r="C95" s="104">
        <f>all!BH1924</f>
        <v>3</v>
      </c>
      <c r="D95" s="104">
        <f>all!BI1924</f>
        <v>3</v>
      </c>
      <c r="E95" s="104">
        <f>all!BJ1924</f>
        <v>6</v>
      </c>
      <c r="F95" s="104">
        <f>all!BK1924</f>
        <v>2</v>
      </c>
      <c r="G95" s="104">
        <f>all!BL1924</f>
        <v>1</v>
      </c>
      <c r="H95" s="104">
        <f>all!BM1924</f>
        <v>3</v>
      </c>
      <c r="I95" s="104">
        <f>all!BN1924</f>
        <v>0</v>
      </c>
      <c r="J95" s="104">
        <f>all!BO1924</f>
        <v>0</v>
      </c>
      <c r="K95" s="104">
        <f>all!BP1924</f>
        <v>0</v>
      </c>
      <c r="L95" s="104">
        <f>all!BQ1924</f>
        <v>2</v>
      </c>
      <c r="M95" s="104">
        <f>all!BR1924</f>
        <v>2</v>
      </c>
      <c r="N95" s="104">
        <f>all!BS1924</f>
        <v>4</v>
      </c>
      <c r="O95" s="104">
        <f>all!BT1924</f>
        <v>0</v>
      </c>
      <c r="P95" s="104">
        <f>all!BU1924</f>
        <v>0</v>
      </c>
      <c r="Q95" s="104">
        <f>all!BV1924</f>
        <v>0</v>
      </c>
      <c r="R95" s="104">
        <f>all!BW1924</f>
        <v>7</v>
      </c>
      <c r="S95" s="104">
        <f>all!BX1924</f>
        <v>6</v>
      </c>
      <c r="T95" s="104">
        <f>all!BY1924</f>
        <v>13</v>
      </c>
      <c r="U95" s="18"/>
      <c r="V95" s="104">
        <f>all!CA1924</f>
        <v>0</v>
      </c>
      <c r="W95" s="104">
        <f>all!CB1924</f>
        <v>0</v>
      </c>
      <c r="X95" s="104">
        <f>all!CC1924</f>
        <v>0</v>
      </c>
      <c r="Y95" s="104">
        <f>all!CD1924</f>
        <v>0</v>
      </c>
      <c r="Z95" s="104">
        <f>all!CE1924</f>
        <v>0</v>
      </c>
      <c r="AA95" s="104">
        <f>all!CF1924</f>
        <v>0</v>
      </c>
    </row>
    <row r="96" spans="1:27" ht="18" customHeight="1">
      <c r="A96" s="102">
        <v>12</v>
      </c>
      <c r="B96" s="268" t="s">
        <v>468</v>
      </c>
      <c r="C96" s="104">
        <f>all!BH2009</f>
        <v>62</v>
      </c>
      <c r="D96" s="104">
        <f>all!BI2009</f>
        <v>37</v>
      </c>
      <c r="E96" s="104">
        <f>all!BJ2009</f>
        <v>99</v>
      </c>
      <c r="F96" s="104">
        <f>all!BK2009</f>
        <v>15</v>
      </c>
      <c r="G96" s="104">
        <f>all!BL2009</f>
        <v>4</v>
      </c>
      <c r="H96" s="104">
        <f>all!BM2009</f>
        <v>19</v>
      </c>
      <c r="I96" s="104">
        <f>all!BN2009</f>
        <v>2</v>
      </c>
      <c r="J96" s="104">
        <f>all!BO2009</f>
        <v>2</v>
      </c>
      <c r="K96" s="104">
        <f>all!BP2009</f>
        <v>4</v>
      </c>
      <c r="L96" s="104">
        <f>all!BQ2009</f>
        <v>36</v>
      </c>
      <c r="M96" s="104">
        <f>all!BR2009</f>
        <v>12</v>
      </c>
      <c r="N96" s="104">
        <f>all!BS2009</f>
        <v>48</v>
      </c>
      <c r="O96" s="104">
        <f>all!BT2009</f>
        <v>1</v>
      </c>
      <c r="P96" s="104">
        <f>all!BU2009</f>
        <v>0</v>
      </c>
      <c r="Q96" s="104">
        <f>all!BV2009</f>
        <v>1</v>
      </c>
      <c r="R96" s="104">
        <f>all!BW2009</f>
        <v>116</v>
      </c>
      <c r="S96" s="104">
        <f>all!BX2009</f>
        <v>55</v>
      </c>
      <c r="T96" s="104">
        <f>all!BY2009</f>
        <v>171</v>
      </c>
      <c r="U96" s="18"/>
      <c r="V96" s="104">
        <f>all!CA2009</f>
        <v>1</v>
      </c>
      <c r="W96" s="104">
        <f>all!CB2009</f>
        <v>0</v>
      </c>
      <c r="X96" s="104">
        <f>all!CC2009</f>
        <v>1</v>
      </c>
      <c r="Y96" s="104">
        <f>all!CD2009</f>
        <v>28</v>
      </c>
      <c r="Z96" s="104">
        <f>all!CE2009</f>
        <v>12</v>
      </c>
      <c r="AA96" s="104">
        <f>all!CF2009</f>
        <v>40</v>
      </c>
    </row>
    <row r="97" spans="1:27" ht="18" customHeight="1">
      <c r="A97" s="102">
        <v>13</v>
      </c>
      <c r="B97" s="268" t="s">
        <v>469</v>
      </c>
      <c r="C97" s="104">
        <f>all!BH2061</f>
        <v>5</v>
      </c>
      <c r="D97" s="104">
        <f>all!BI2061</f>
        <v>7</v>
      </c>
      <c r="E97" s="104">
        <f>all!BJ2061</f>
        <v>12</v>
      </c>
      <c r="F97" s="104">
        <f>all!BK2061</f>
        <v>1</v>
      </c>
      <c r="G97" s="104">
        <f>all!BL2061</f>
        <v>4</v>
      </c>
      <c r="H97" s="104">
        <f>all!BM2061</f>
        <v>5</v>
      </c>
      <c r="I97" s="104">
        <f>all!BN2061</f>
        <v>1</v>
      </c>
      <c r="J97" s="104">
        <f>all!BO2061</f>
        <v>1</v>
      </c>
      <c r="K97" s="104">
        <f>all!BP2061</f>
        <v>2</v>
      </c>
      <c r="L97" s="104">
        <f>all!BQ2061</f>
        <v>6</v>
      </c>
      <c r="M97" s="104">
        <f>all!BR2061</f>
        <v>5</v>
      </c>
      <c r="N97" s="104">
        <f>all!BS2061</f>
        <v>11</v>
      </c>
      <c r="O97" s="104">
        <f>all!BT2061</f>
        <v>0</v>
      </c>
      <c r="P97" s="104">
        <f>all!BU2061</f>
        <v>0</v>
      </c>
      <c r="Q97" s="104">
        <f>all!BV2061</f>
        <v>0</v>
      </c>
      <c r="R97" s="104">
        <f>all!BW2061</f>
        <v>13</v>
      </c>
      <c r="S97" s="104">
        <f>all!BX2061</f>
        <v>17</v>
      </c>
      <c r="T97" s="104">
        <f>all!BY2061</f>
        <v>30</v>
      </c>
      <c r="U97" s="18"/>
      <c r="V97" s="104">
        <f>all!CA2061</f>
        <v>0</v>
      </c>
      <c r="W97" s="104">
        <f>all!CB2061</f>
        <v>0</v>
      </c>
      <c r="X97" s="104">
        <f>all!CC2061</f>
        <v>0</v>
      </c>
      <c r="Y97" s="104">
        <f>all!CD2061</f>
        <v>0</v>
      </c>
      <c r="Z97" s="104">
        <f>all!CE2061</f>
        <v>0</v>
      </c>
      <c r="AA97" s="104">
        <f>all!CF2061</f>
        <v>0</v>
      </c>
    </row>
    <row r="98" spans="1:27" ht="18" customHeight="1">
      <c r="A98" s="102">
        <v>14</v>
      </c>
      <c r="B98" s="268" t="s">
        <v>470</v>
      </c>
      <c r="C98" s="104">
        <f>all!BH2119</f>
        <v>18</v>
      </c>
      <c r="D98" s="104">
        <f>all!BI2119</f>
        <v>2</v>
      </c>
      <c r="E98" s="104">
        <f>all!BJ2119</f>
        <v>20</v>
      </c>
      <c r="F98" s="104">
        <f>all!BK2119</f>
        <v>1</v>
      </c>
      <c r="G98" s="104">
        <f>all!BL2119</f>
        <v>0</v>
      </c>
      <c r="H98" s="104">
        <f>all!BM2119</f>
        <v>1</v>
      </c>
      <c r="I98" s="104">
        <f>all!BN2119</f>
        <v>0</v>
      </c>
      <c r="J98" s="104">
        <f>all!BO2119</f>
        <v>0</v>
      </c>
      <c r="K98" s="104">
        <f>all!BP2119</f>
        <v>0</v>
      </c>
      <c r="L98" s="104">
        <f>all!BQ2119</f>
        <v>1</v>
      </c>
      <c r="M98" s="104">
        <f>all!BR2119</f>
        <v>2</v>
      </c>
      <c r="N98" s="104">
        <f>all!BS2119</f>
        <v>3</v>
      </c>
      <c r="O98" s="104">
        <f>all!BT2119</f>
        <v>0</v>
      </c>
      <c r="P98" s="104">
        <f>all!BU2119</f>
        <v>0</v>
      </c>
      <c r="Q98" s="104">
        <f>all!BV2119</f>
        <v>0</v>
      </c>
      <c r="R98" s="104">
        <f>all!BW2119</f>
        <v>20</v>
      </c>
      <c r="S98" s="104">
        <f>all!BX2119</f>
        <v>4</v>
      </c>
      <c r="T98" s="104">
        <f>all!BY2119</f>
        <v>24</v>
      </c>
      <c r="U98" s="18"/>
      <c r="V98" s="104">
        <f>all!CA2119</f>
        <v>0</v>
      </c>
      <c r="W98" s="104">
        <f>all!CB2119</f>
        <v>0</v>
      </c>
      <c r="X98" s="104">
        <f>all!CC2119</f>
        <v>0</v>
      </c>
      <c r="Y98" s="104">
        <f>all!CD2119</f>
        <v>0</v>
      </c>
      <c r="Z98" s="104">
        <f>all!CE2119</f>
        <v>0</v>
      </c>
      <c r="AA98" s="104">
        <f>all!CF2119</f>
        <v>0</v>
      </c>
    </row>
    <row r="99" spans="1:27" ht="18" customHeight="1">
      <c r="A99" s="102">
        <v>15</v>
      </c>
      <c r="B99" s="268" t="s">
        <v>471</v>
      </c>
      <c r="C99" s="104">
        <f>all!BH2142</f>
        <v>0</v>
      </c>
      <c r="D99" s="104">
        <f>all!BI2142</f>
        <v>0</v>
      </c>
      <c r="E99" s="104">
        <f>all!BJ2142</f>
        <v>0</v>
      </c>
      <c r="F99" s="104">
        <f>all!BK2142</f>
        <v>0</v>
      </c>
      <c r="G99" s="104">
        <f>all!BL2142</f>
        <v>0</v>
      </c>
      <c r="H99" s="104">
        <f>all!BM2142</f>
        <v>0</v>
      </c>
      <c r="I99" s="104">
        <f>all!BN2142</f>
        <v>0</v>
      </c>
      <c r="J99" s="104">
        <f>all!BO2142</f>
        <v>0</v>
      </c>
      <c r="K99" s="104">
        <f>all!BP2142</f>
        <v>0</v>
      </c>
      <c r="L99" s="104">
        <f>all!BQ2142</f>
        <v>2</v>
      </c>
      <c r="M99" s="104">
        <f>all!BR2142</f>
        <v>1</v>
      </c>
      <c r="N99" s="104">
        <f>all!BS2142</f>
        <v>3</v>
      </c>
      <c r="O99" s="104">
        <f>all!BT2142</f>
        <v>0</v>
      </c>
      <c r="P99" s="104">
        <f>all!BU2142</f>
        <v>0</v>
      </c>
      <c r="Q99" s="104">
        <f>all!BV2142</f>
        <v>0</v>
      </c>
      <c r="R99" s="104">
        <f>all!BW2142</f>
        <v>2</v>
      </c>
      <c r="S99" s="104">
        <f>all!BX2142</f>
        <v>1</v>
      </c>
      <c r="T99" s="104">
        <f>all!BY2142</f>
        <v>3</v>
      </c>
      <c r="U99" s="18"/>
      <c r="V99" s="104">
        <f>all!CA2142</f>
        <v>0</v>
      </c>
      <c r="W99" s="104">
        <f>all!CB2142</f>
        <v>0</v>
      </c>
      <c r="X99" s="104">
        <f>all!CC2142</f>
        <v>0</v>
      </c>
      <c r="Y99" s="104">
        <f>all!CD2142</f>
        <v>0</v>
      </c>
      <c r="Z99" s="104">
        <f>all!CE2142</f>
        <v>0</v>
      </c>
      <c r="AA99" s="104">
        <f>all!CF2142</f>
        <v>0</v>
      </c>
    </row>
    <row r="100" spans="1:27" ht="18" customHeight="1">
      <c r="A100" s="102">
        <v>16</v>
      </c>
      <c r="B100" s="268" t="s">
        <v>472</v>
      </c>
      <c r="C100" s="104">
        <f>all!BH2146</f>
        <v>0</v>
      </c>
      <c r="D100" s="104">
        <f>all!BI2146</f>
        <v>0</v>
      </c>
      <c r="E100" s="104">
        <f>all!BJ2146</f>
        <v>0</v>
      </c>
      <c r="F100" s="104">
        <f>all!BK2146</f>
        <v>0</v>
      </c>
      <c r="G100" s="104">
        <f>all!BL2146</f>
        <v>0</v>
      </c>
      <c r="H100" s="104">
        <f>all!BM2146</f>
        <v>0</v>
      </c>
      <c r="I100" s="104">
        <f>all!BN2146</f>
        <v>0</v>
      </c>
      <c r="J100" s="104">
        <f>all!BO2146</f>
        <v>0</v>
      </c>
      <c r="K100" s="104">
        <f>all!BP2146</f>
        <v>0</v>
      </c>
      <c r="L100" s="104">
        <f>all!BQ2146</f>
        <v>0</v>
      </c>
      <c r="M100" s="104">
        <f>all!BR2146</f>
        <v>0</v>
      </c>
      <c r="N100" s="104">
        <f>all!BS2146</f>
        <v>0</v>
      </c>
      <c r="O100" s="104">
        <f>all!BT2146</f>
        <v>0</v>
      </c>
      <c r="P100" s="104">
        <f>all!BU2146</f>
        <v>0</v>
      </c>
      <c r="Q100" s="104">
        <f>all!BV2146</f>
        <v>0</v>
      </c>
      <c r="R100" s="104">
        <f>all!BW2146</f>
        <v>0</v>
      </c>
      <c r="S100" s="104">
        <f>all!BX2146</f>
        <v>0</v>
      </c>
      <c r="T100" s="104">
        <f>all!BY2146</f>
        <v>0</v>
      </c>
      <c r="U100" s="18"/>
      <c r="V100" s="104">
        <f>all!CA2146</f>
        <v>0</v>
      </c>
      <c r="W100" s="104">
        <f>all!CB2146</f>
        <v>0</v>
      </c>
      <c r="X100" s="104">
        <f>all!CC2146</f>
        <v>0</v>
      </c>
      <c r="Y100" s="104">
        <f>all!CD2146</f>
        <v>0</v>
      </c>
      <c r="Z100" s="104">
        <f>all!CE2146</f>
        <v>0</v>
      </c>
      <c r="AA100" s="104">
        <f>all!CF2146</f>
        <v>0</v>
      </c>
    </row>
    <row r="101" spans="1:27" ht="18" customHeight="1">
      <c r="A101" s="264"/>
      <c r="B101" s="108" t="s">
        <v>87</v>
      </c>
      <c r="C101" s="109">
        <f>SUM(C85:C100)</f>
        <v>185</v>
      </c>
      <c r="D101" s="109">
        <f t="shared" ref="D101:Q101" si="23">SUM(D85:D100)</f>
        <v>114</v>
      </c>
      <c r="E101" s="109">
        <f t="shared" si="23"/>
        <v>299</v>
      </c>
      <c r="F101" s="109">
        <f t="shared" si="23"/>
        <v>45</v>
      </c>
      <c r="G101" s="109">
        <f t="shared" si="23"/>
        <v>21</v>
      </c>
      <c r="H101" s="109">
        <f t="shared" si="23"/>
        <v>66</v>
      </c>
      <c r="I101" s="109">
        <f t="shared" si="23"/>
        <v>17</v>
      </c>
      <c r="J101" s="109">
        <f t="shared" si="23"/>
        <v>11</v>
      </c>
      <c r="K101" s="109">
        <f t="shared" si="23"/>
        <v>28</v>
      </c>
      <c r="L101" s="109">
        <f t="shared" si="23"/>
        <v>128</v>
      </c>
      <c r="M101" s="109">
        <f t="shared" si="23"/>
        <v>67</v>
      </c>
      <c r="N101" s="109">
        <f t="shared" si="23"/>
        <v>195</v>
      </c>
      <c r="O101" s="109">
        <f t="shared" si="23"/>
        <v>7</v>
      </c>
      <c r="P101" s="109">
        <f t="shared" si="23"/>
        <v>0</v>
      </c>
      <c r="Q101" s="109">
        <f t="shared" si="23"/>
        <v>7</v>
      </c>
      <c r="R101" s="109">
        <f t="shared" ref="R101" si="24">SUM(C101,F101,I101,L101,O101)</f>
        <v>382</v>
      </c>
      <c r="S101" s="109">
        <f t="shared" ref="S101" si="25">SUM(D101,G101,J101,M101,P101)</f>
        <v>213</v>
      </c>
      <c r="T101" s="109">
        <f t="shared" ref="T101" si="26">SUM(E101,H101,K101,N101,Q101)</f>
        <v>595</v>
      </c>
      <c r="U101" s="18"/>
      <c r="V101" s="109">
        <f>SUM(V85:V100)</f>
        <v>5</v>
      </c>
      <c r="W101" s="109">
        <f t="shared" ref="W101:AA101" si="27">SUM(W85:W100)</f>
        <v>0</v>
      </c>
      <c r="X101" s="109">
        <f t="shared" si="27"/>
        <v>5</v>
      </c>
      <c r="Y101" s="109">
        <f t="shared" si="27"/>
        <v>32</v>
      </c>
      <c r="Z101" s="109">
        <f t="shared" si="27"/>
        <v>12</v>
      </c>
      <c r="AA101" s="109">
        <f t="shared" si="27"/>
        <v>44</v>
      </c>
    </row>
    <row r="102" spans="1:27">
      <c r="U102" s="18"/>
      <c r="V102" s="18"/>
      <c r="W102" s="18"/>
      <c r="X102" s="18"/>
      <c r="Y102" s="18"/>
    </row>
    <row r="103" spans="1:27">
      <c r="U103" s="18"/>
      <c r="V103" s="18"/>
      <c r="W103" s="18"/>
      <c r="X103" s="18"/>
      <c r="Y103" s="18"/>
    </row>
    <row r="104" spans="1:27" ht="60" customHeight="1">
      <c r="D104" t="s">
        <v>74</v>
      </c>
      <c r="U104" s="18"/>
      <c r="V104" s="18"/>
      <c r="W104" s="18"/>
      <c r="X104" s="18"/>
      <c r="Y104" s="18"/>
    </row>
    <row r="105" spans="1:27" ht="18">
      <c r="B105" s="798" t="s">
        <v>439</v>
      </c>
      <c r="C105" s="798"/>
      <c r="D105" s="798"/>
      <c r="E105" s="798"/>
      <c r="F105" s="798"/>
      <c r="G105" s="798"/>
      <c r="H105" s="798"/>
      <c r="I105" s="798"/>
      <c r="J105" s="798"/>
      <c r="K105" s="798"/>
      <c r="L105" s="798"/>
      <c r="M105" s="798"/>
      <c r="N105" s="798"/>
      <c r="O105" s="798"/>
      <c r="P105" s="798"/>
      <c r="Q105" s="798"/>
      <c r="R105" s="798"/>
      <c r="S105" s="798"/>
      <c r="T105" s="798"/>
      <c r="U105" s="18"/>
      <c r="V105" s="18"/>
      <c r="W105" s="18"/>
      <c r="X105" s="18"/>
      <c r="Y105" s="18"/>
    </row>
    <row r="106" spans="1:27" ht="15.75">
      <c r="B106" s="799" t="s">
        <v>1117</v>
      </c>
      <c r="C106" s="799"/>
      <c r="D106" s="799"/>
      <c r="E106" s="799"/>
      <c r="F106" s="799"/>
      <c r="G106" s="799"/>
      <c r="H106" s="799"/>
      <c r="I106" s="799"/>
      <c r="J106" s="799"/>
      <c r="K106" s="799"/>
      <c r="L106" s="799"/>
      <c r="M106" s="799"/>
      <c r="N106" s="799"/>
      <c r="O106" s="799"/>
      <c r="P106" s="799"/>
      <c r="Q106" s="799"/>
      <c r="R106" s="799"/>
      <c r="S106" s="799"/>
      <c r="T106" s="799"/>
      <c r="U106" s="18"/>
      <c r="V106" s="18"/>
      <c r="W106" s="18"/>
      <c r="X106" s="18"/>
      <c r="Y106" s="18"/>
    </row>
    <row r="107" spans="1:27" ht="15.75">
      <c r="B107" s="799" t="s">
        <v>796</v>
      </c>
      <c r="C107" s="799"/>
      <c r="D107" s="799"/>
      <c r="E107" s="799"/>
      <c r="F107" s="799"/>
      <c r="G107" s="799"/>
      <c r="H107" s="799"/>
      <c r="I107" s="799"/>
      <c r="J107" s="799"/>
      <c r="K107" s="799"/>
      <c r="L107" s="799"/>
      <c r="M107" s="799"/>
      <c r="N107" s="799"/>
      <c r="O107" s="799"/>
      <c r="P107" s="799"/>
      <c r="Q107" s="799"/>
      <c r="R107" s="799"/>
      <c r="S107" s="799"/>
      <c r="T107" s="799"/>
      <c r="U107" s="18"/>
      <c r="V107" s="18"/>
      <c r="W107" s="18"/>
      <c r="X107" s="18"/>
      <c r="Y107" s="18"/>
    </row>
    <row r="108" spans="1:27" ht="12.75" customHeight="1">
      <c r="A108" s="796" t="s">
        <v>289</v>
      </c>
      <c r="B108" s="796" t="s">
        <v>440</v>
      </c>
      <c r="C108" s="794" t="s">
        <v>477</v>
      </c>
      <c r="D108" s="794"/>
      <c r="E108" s="794"/>
      <c r="F108" s="794" t="s">
        <v>478</v>
      </c>
      <c r="G108" s="794"/>
      <c r="H108" s="794"/>
      <c r="I108" s="794" t="s">
        <v>479</v>
      </c>
      <c r="J108" s="794"/>
      <c r="K108" s="794"/>
      <c r="L108" s="794" t="s">
        <v>480</v>
      </c>
      <c r="M108" s="794"/>
      <c r="N108" s="794"/>
      <c r="O108" s="797" t="s">
        <v>481</v>
      </c>
      <c r="P108" s="797"/>
      <c r="Q108" s="797"/>
      <c r="R108" s="800" t="s">
        <v>69</v>
      </c>
      <c r="S108" s="800"/>
      <c r="T108" s="800"/>
      <c r="U108" s="18"/>
      <c r="V108" s="788" t="s">
        <v>483</v>
      </c>
      <c r="W108" s="789"/>
      <c r="X108" s="790"/>
      <c r="Y108" s="794" t="s">
        <v>636</v>
      </c>
      <c r="Z108" s="794"/>
      <c r="AA108" s="795"/>
    </row>
    <row r="109" spans="1:27" ht="43.5" customHeight="1">
      <c r="A109" s="796"/>
      <c r="B109" s="796"/>
      <c r="C109" s="794"/>
      <c r="D109" s="794"/>
      <c r="E109" s="794"/>
      <c r="F109" s="794"/>
      <c r="G109" s="794"/>
      <c r="H109" s="794"/>
      <c r="I109" s="794"/>
      <c r="J109" s="794"/>
      <c r="K109" s="794"/>
      <c r="L109" s="794"/>
      <c r="M109" s="794"/>
      <c r="N109" s="794"/>
      <c r="O109" s="797"/>
      <c r="P109" s="797"/>
      <c r="Q109" s="797"/>
      <c r="R109" s="800"/>
      <c r="S109" s="800"/>
      <c r="T109" s="800"/>
      <c r="U109" s="18"/>
      <c r="V109" s="791"/>
      <c r="W109" s="792"/>
      <c r="X109" s="793"/>
      <c r="Y109" s="794"/>
      <c r="Z109" s="794"/>
      <c r="AA109" s="795"/>
    </row>
    <row r="110" spans="1:27">
      <c r="A110" s="796"/>
      <c r="B110" s="796"/>
      <c r="C110" s="132" t="s">
        <v>498</v>
      </c>
      <c r="D110" s="132" t="s">
        <v>499</v>
      </c>
      <c r="E110" s="132" t="s">
        <v>500</v>
      </c>
      <c r="F110" s="132" t="s">
        <v>498</v>
      </c>
      <c r="G110" s="132" t="s">
        <v>499</v>
      </c>
      <c r="H110" s="132" t="s">
        <v>500</v>
      </c>
      <c r="I110" s="132" t="s">
        <v>498</v>
      </c>
      <c r="J110" s="132" t="s">
        <v>499</v>
      </c>
      <c r="K110" s="132" t="s">
        <v>500</v>
      </c>
      <c r="L110" s="132" t="s">
        <v>498</v>
      </c>
      <c r="M110" s="132" t="s">
        <v>499</v>
      </c>
      <c r="N110" s="132" t="s">
        <v>500</v>
      </c>
      <c r="O110" s="205" t="s">
        <v>498</v>
      </c>
      <c r="P110" s="205" t="s">
        <v>499</v>
      </c>
      <c r="Q110" s="205" t="s">
        <v>500</v>
      </c>
      <c r="R110" s="205" t="s">
        <v>498</v>
      </c>
      <c r="S110" s="205" t="s">
        <v>499</v>
      </c>
      <c r="T110" s="406" t="s">
        <v>500</v>
      </c>
      <c r="U110" s="18"/>
      <c r="V110" s="132" t="s">
        <v>498</v>
      </c>
      <c r="W110" s="132" t="s">
        <v>499</v>
      </c>
      <c r="X110" s="132" t="s">
        <v>500</v>
      </c>
      <c r="Y110" s="132" t="s">
        <v>498</v>
      </c>
      <c r="Z110" s="132" t="s">
        <v>499</v>
      </c>
      <c r="AA110" s="350" t="s">
        <v>500</v>
      </c>
    </row>
    <row r="111" spans="1:27" ht="18" customHeight="1">
      <c r="A111" s="102">
        <v>1</v>
      </c>
      <c r="B111" s="268" t="s">
        <v>457</v>
      </c>
      <c r="C111" s="104">
        <f>all!BH2172</f>
        <v>5</v>
      </c>
      <c r="D111" s="104">
        <f>all!BI2172</f>
        <v>0</v>
      </c>
      <c r="E111" s="104">
        <f>all!BJ2172</f>
        <v>5</v>
      </c>
      <c r="F111" s="104">
        <f>all!BK2172</f>
        <v>3</v>
      </c>
      <c r="G111" s="104">
        <f>all!BL2172</f>
        <v>0</v>
      </c>
      <c r="H111" s="104">
        <f>all!BM2172</f>
        <v>3</v>
      </c>
      <c r="I111" s="104">
        <f>all!BN2172</f>
        <v>0</v>
      </c>
      <c r="J111" s="104">
        <f>all!BO2172</f>
        <v>0</v>
      </c>
      <c r="K111" s="104">
        <f>all!BP2172</f>
        <v>0</v>
      </c>
      <c r="L111" s="104">
        <f>all!BQ2172</f>
        <v>12</v>
      </c>
      <c r="M111" s="104">
        <f>all!BR2172</f>
        <v>0</v>
      </c>
      <c r="N111" s="104">
        <f>all!BS2172</f>
        <v>12</v>
      </c>
      <c r="O111" s="104">
        <f>all!BT2172</f>
        <v>0</v>
      </c>
      <c r="P111" s="104">
        <f>all!BU2172</f>
        <v>0</v>
      </c>
      <c r="Q111" s="104">
        <f>all!BV2172</f>
        <v>0</v>
      </c>
      <c r="R111" s="305">
        <f>SUM(C111,F111,I111,L111,O111)</f>
        <v>20</v>
      </c>
      <c r="S111" s="305">
        <f t="shared" ref="S111:S127" si="28">SUM(D111,G111,J111,M111,P111)</f>
        <v>0</v>
      </c>
      <c r="T111" s="305">
        <f t="shared" ref="T111:T127" si="29">SUM(E111,H111,K111,N111,Q111)</f>
        <v>20</v>
      </c>
      <c r="U111" s="18"/>
      <c r="V111" s="104">
        <f>all!CA2172</f>
        <v>0</v>
      </c>
      <c r="W111" s="104">
        <f>all!CB2172</f>
        <v>0</v>
      </c>
      <c r="X111" s="104">
        <f>all!CC2172</f>
        <v>0</v>
      </c>
      <c r="Y111" s="104">
        <f>all!CD2172</f>
        <v>0</v>
      </c>
      <c r="Z111" s="104">
        <f>all!CE2172</f>
        <v>0</v>
      </c>
      <c r="AA111" s="104">
        <f>all!CF2172</f>
        <v>0</v>
      </c>
    </row>
    <row r="112" spans="1:27" ht="22.5" customHeight="1">
      <c r="A112" s="102">
        <v>2</v>
      </c>
      <c r="B112" s="268" t="s">
        <v>870</v>
      </c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305">
        <f t="shared" ref="R112:R127" si="30">SUM(C112,F112,I112,L112,O112)</f>
        <v>0</v>
      </c>
      <c r="S112" s="305">
        <f t="shared" si="28"/>
        <v>0</v>
      </c>
      <c r="T112" s="305">
        <f t="shared" si="29"/>
        <v>0</v>
      </c>
      <c r="U112" s="18"/>
      <c r="V112" s="104"/>
      <c r="W112" s="104"/>
      <c r="X112" s="104"/>
      <c r="Y112" s="104"/>
      <c r="Z112" s="104"/>
      <c r="AA112" s="104"/>
    </row>
    <row r="113" spans="1:29" ht="18" customHeight="1">
      <c r="A113" s="102">
        <v>3</v>
      </c>
      <c r="B113" s="269" t="s">
        <v>459</v>
      </c>
      <c r="C113" s="104">
        <f>all!BH2198</f>
        <v>3</v>
      </c>
      <c r="D113" s="104">
        <f>all!BI2198</f>
        <v>6</v>
      </c>
      <c r="E113" s="104">
        <f>all!BJ2198</f>
        <v>9</v>
      </c>
      <c r="F113" s="104">
        <f>all!BK2198</f>
        <v>4</v>
      </c>
      <c r="G113" s="104">
        <f>all!BL2198</f>
        <v>1</v>
      </c>
      <c r="H113" s="104">
        <f>all!BM2198</f>
        <v>5</v>
      </c>
      <c r="I113" s="104">
        <f>all!BN2198</f>
        <v>0</v>
      </c>
      <c r="J113" s="104">
        <f>all!BO2198</f>
        <v>0</v>
      </c>
      <c r="K113" s="104">
        <f>all!BP2198</f>
        <v>0</v>
      </c>
      <c r="L113" s="104">
        <f>all!BQ2198</f>
        <v>8</v>
      </c>
      <c r="M113" s="104">
        <f>all!BR2198</f>
        <v>5</v>
      </c>
      <c r="N113" s="104">
        <f>all!BS2198</f>
        <v>13</v>
      </c>
      <c r="O113" s="104">
        <f>all!BT2198</f>
        <v>0</v>
      </c>
      <c r="P113" s="104">
        <f>all!BU2198</f>
        <v>0</v>
      </c>
      <c r="Q113" s="104">
        <f>all!BV2198</f>
        <v>0</v>
      </c>
      <c r="R113" s="305">
        <f t="shared" si="30"/>
        <v>15</v>
      </c>
      <c r="S113" s="305">
        <f t="shared" si="28"/>
        <v>12</v>
      </c>
      <c r="T113" s="305">
        <f t="shared" si="29"/>
        <v>27</v>
      </c>
      <c r="U113" s="18"/>
      <c r="V113" s="104">
        <f>all!CA2198</f>
        <v>0</v>
      </c>
      <c r="W113" s="104">
        <f>all!CB2198</f>
        <v>0</v>
      </c>
      <c r="X113" s="104">
        <f>all!CC2198</f>
        <v>0</v>
      </c>
      <c r="Y113" s="104">
        <f>all!CD2198</f>
        <v>0</v>
      </c>
      <c r="Z113" s="104">
        <f>all!CE2198</f>
        <v>0</v>
      </c>
      <c r="AA113" s="104">
        <f>all!CF2198</f>
        <v>0</v>
      </c>
    </row>
    <row r="114" spans="1:29" ht="18" customHeight="1">
      <c r="A114" s="102">
        <v>4</v>
      </c>
      <c r="B114" s="269" t="s">
        <v>460</v>
      </c>
      <c r="C114" s="104">
        <f>all!BH2257</f>
        <v>5</v>
      </c>
      <c r="D114" s="104">
        <f>all!BI2257</f>
        <v>1</v>
      </c>
      <c r="E114" s="104">
        <f>all!BJ2257</f>
        <v>6</v>
      </c>
      <c r="F114" s="104">
        <f>all!BK2257</f>
        <v>0</v>
      </c>
      <c r="G114" s="104">
        <f>all!BL2257</f>
        <v>0</v>
      </c>
      <c r="H114" s="104">
        <f>all!BM2257</f>
        <v>0</v>
      </c>
      <c r="I114" s="104">
        <f>all!BN2257</f>
        <v>0</v>
      </c>
      <c r="J114" s="104">
        <f>all!BO2257</f>
        <v>0</v>
      </c>
      <c r="K114" s="104">
        <f>all!BP2257</f>
        <v>0</v>
      </c>
      <c r="L114" s="104">
        <f>all!BQ2257</f>
        <v>6</v>
      </c>
      <c r="M114" s="104">
        <f>all!BR2257</f>
        <v>2</v>
      </c>
      <c r="N114" s="104">
        <f>all!BS2257</f>
        <v>8</v>
      </c>
      <c r="O114" s="104">
        <f>all!BT2257</f>
        <v>0</v>
      </c>
      <c r="P114" s="104">
        <f>all!BU2257</f>
        <v>0</v>
      </c>
      <c r="Q114" s="104">
        <f>all!BV2257</f>
        <v>0</v>
      </c>
      <c r="R114" s="305">
        <f t="shared" si="30"/>
        <v>11</v>
      </c>
      <c r="S114" s="305">
        <f t="shared" si="28"/>
        <v>3</v>
      </c>
      <c r="T114" s="305">
        <f t="shared" si="29"/>
        <v>14</v>
      </c>
      <c r="U114" s="18"/>
      <c r="V114" s="104">
        <f>all!CA2257</f>
        <v>1</v>
      </c>
      <c r="W114" s="104">
        <f>all!CB2257</f>
        <v>0</v>
      </c>
      <c r="X114" s="104">
        <f>all!CC2257</f>
        <v>1</v>
      </c>
      <c r="Y114" s="104">
        <f>all!CD2257</f>
        <v>0</v>
      </c>
      <c r="Z114" s="104">
        <f>all!CE2257</f>
        <v>1</v>
      </c>
      <c r="AA114" s="104">
        <f>all!CF2257</f>
        <v>1</v>
      </c>
    </row>
    <row r="115" spans="1:29" ht="18" customHeight="1">
      <c r="A115" s="102">
        <v>5</v>
      </c>
      <c r="B115" s="269" t="s">
        <v>461</v>
      </c>
      <c r="C115" s="104">
        <f>all!BH2207</f>
        <v>2</v>
      </c>
      <c r="D115" s="104">
        <f>all!BI2207</f>
        <v>4</v>
      </c>
      <c r="E115" s="104">
        <f>all!BJ2207</f>
        <v>6</v>
      </c>
      <c r="F115" s="104">
        <f>all!BK2207</f>
        <v>0</v>
      </c>
      <c r="G115" s="104">
        <f>all!BL2207</f>
        <v>2</v>
      </c>
      <c r="H115" s="104">
        <f>all!BM2207</f>
        <v>2</v>
      </c>
      <c r="I115" s="104">
        <f>all!BN2207</f>
        <v>0</v>
      </c>
      <c r="J115" s="104">
        <f>all!BO2207</f>
        <v>0</v>
      </c>
      <c r="K115" s="104">
        <f>all!BP2207</f>
        <v>0</v>
      </c>
      <c r="L115" s="104">
        <f>all!BQ2207</f>
        <v>0</v>
      </c>
      <c r="M115" s="104">
        <f>all!BR2207</f>
        <v>2</v>
      </c>
      <c r="N115" s="104">
        <f>all!BS2207</f>
        <v>2</v>
      </c>
      <c r="O115" s="104">
        <f>all!BT2207</f>
        <v>0</v>
      </c>
      <c r="P115" s="104">
        <f>all!BU2207</f>
        <v>0</v>
      </c>
      <c r="Q115" s="104">
        <f>all!BV2207</f>
        <v>0</v>
      </c>
      <c r="R115" s="305">
        <f t="shared" si="30"/>
        <v>2</v>
      </c>
      <c r="S115" s="305">
        <f t="shared" si="28"/>
        <v>8</v>
      </c>
      <c r="T115" s="305">
        <f t="shared" si="29"/>
        <v>10</v>
      </c>
      <c r="U115" s="18"/>
      <c r="V115" s="104">
        <f>all!CA2207</f>
        <v>0</v>
      </c>
      <c r="W115" s="104">
        <f>all!CB2207</f>
        <v>0</v>
      </c>
      <c r="X115" s="104">
        <f>all!CC2207</f>
        <v>0</v>
      </c>
      <c r="Y115" s="104">
        <f>all!CD2207</f>
        <v>0</v>
      </c>
      <c r="Z115" s="104">
        <f>all!CE2207</f>
        <v>0</v>
      </c>
      <c r="AA115" s="104">
        <f>all!CF2207</f>
        <v>0</v>
      </c>
    </row>
    <row r="116" spans="1:29" ht="18" customHeight="1">
      <c r="A116" s="102">
        <v>6</v>
      </c>
      <c r="B116" s="268" t="s">
        <v>462</v>
      </c>
      <c r="C116" s="104">
        <f>all!BH2443</f>
        <v>215</v>
      </c>
      <c r="D116" s="104">
        <f>all!BI2443</f>
        <v>131</v>
      </c>
      <c r="E116" s="104">
        <f>all!BJ2443</f>
        <v>346</v>
      </c>
      <c r="F116" s="104">
        <f>all!BK2443</f>
        <v>72</v>
      </c>
      <c r="G116" s="104">
        <f>all!BL2443</f>
        <v>37</v>
      </c>
      <c r="H116" s="104">
        <f>all!BM2443</f>
        <v>109</v>
      </c>
      <c r="I116" s="104">
        <f>all!BN2443</f>
        <v>18</v>
      </c>
      <c r="J116" s="104">
        <f>all!BO2443</f>
        <v>20</v>
      </c>
      <c r="K116" s="104">
        <f>all!BP2443</f>
        <v>38</v>
      </c>
      <c r="L116" s="104">
        <f>all!BQ2443</f>
        <v>190</v>
      </c>
      <c r="M116" s="104">
        <f>all!BR2443</f>
        <v>104</v>
      </c>
      <c r="N116" s="104">
        <f>all!BS2443</f>
        <v>294</v>
      </c>
      <c r="O116" s="104">
        <f>all!BT2443</f>
        <v>5</v>
      </c>
      <c r="P116" s="104">
        <f>all!BU2443</f>
        <v>6</v>
      </c>
      <c r="Q116" s="104">
        <f>all!BV2443</f>
        <v>11</v>
      </c>
      <c r="R116" s="305">
        <f t="shared" si="30"/>
        <v>500</v>
      </c>
      <c r="S116" s="305">
        <f t="shared" si="28"/>
        <v>298</v>
      </c>
      <c r="T116" s="305">
        <f t="shared" si="29"/>
        <v>798</v>
      </c>
      <c r="U116" s="18"/>
      <c r="V116" s="104">
        <f>all!CA2443</f>
        <v>27</v>
      </c>
      <c r="W116" s="104">
        <f>all!CB2443</f>
        <v>17</v>
      </c>
      <c r="X116" s="104">
        <f>all!CC2443</f>
        <v>44</v>
      </c>
      <c r="Y116" s="104">
        <f>all!CD2443</f>
        <v>6</v>
      </c>
      <c r="Z116" s="104">
        <f>all!CE2443</f>
        <v>0</v>
      </c>
      <c r="AA116" s="104">
        <f>all!CF2443</f>
        <v>6</v>
      </c>
    </row>
    <row r="117" spans="1:29" ht="18" customHeight="1">
      <c r="A117" s="102">
        <v>7</v>
      </c>
      <c r="B117" s="268" t="s">
        <v>463</v>
      </c>
      <c r="C117" s="104">
        <f>all!BH2465</f>
        <v>0</v>
      </c>
      <c r="D117" s="104">
        <f>all!BI2465</f>
        <v>0</v>
      </c>
      <c r="E117" s="104">
        <f>all!BJ2465</f>
        <v>0</v>
      </c>
      <c r="F117" s="104">
        <f>all!BK2465</f>
        <v>0</v>
      </c>
      <c r="G117" s="104">
        <f>all!BL2465</f>
        <v>0</v>
      </c>
      <c r="H117" s="104">
        <f>all!BM2465</f>
        <v>0</v>
      </c>
      <c r="I117" s="104">
        <f>all!BN2465</f>
        <v>0</v>
      </c>
      <c r="J117" s="104">
        <f>all!BO2465</f>
        <v>0</v>
      </c>
      <c r="K117" s="104">
        <f>all!BP2465</f>
        <v>0</v>
      </c>
      <c r="L117" s="104">
        <f>all!BQ2465</f>
        <v>0</v>
      </c>
      <c r="M117" s="104">
        <f>all!BR2465</f>
        <v>0</v>
      </c>
      <c r="N117" s="104">
        <f>all!BS2465</f>
        <v>0</v>
      </c>
      <c r="O117" s="104">
        <f>all!BT2465</f>
        <v>0</v>
      </c>
      <c r="P117" s="104">
        <f>all!BU2465</f>
        <v>0</v>
      </c>
      <c r="Q117" s="104">
        <f>all!BV2465</f>
        <v>0</v>
      </c>
      <c r="R117" s="305">
        <f t="shared" si="30"/>
        <v>0</v>
      </c>
      <c r="S117" s="305">
        <f t="shared" si="28"/>
        <v>0</v>
      </c>
      <c r="T117" s="305">
        <f t="shared" si="29"/>
        <v>0</v>
      </c>
      <c r="U117" s="18"/>
      <c r="V117" s="104">
        <f>all!CA2465</f>
        <v>0</v>
      </c>
      <c r="W117" s="104">
        <f>all!CB2465</f>
        <v>0</v>
      </c>
      <c r="X117" s="104">
        <f>all!CC2465</f>
        <v>0</v>
      </c>
      <c r="Y117" s="104">
        <f>all!CD2465</f>
        <v>0</v>
      </c>
      <c r="Z117" s="104">
        <f>all!CE2465</f>
        <v>0</v>
      </c>
      <c r="AA117" s="104">
        <f>all!CF2465</f>
        <v>0</v>
      </c>
    </row>
    <row r="118" spans="1:29" ht="18" customHeight="1">
      <c r="A118" s="102">
        <v>8</v>
      </c>
      <c r="B118" s="268" t="s">
        <v>464</v>
      </c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305">
        <f t="shared" si="30"/>
        <v>0</v>
      </c>
      <c r="S118" s="305">
        <f t="shared" si="28"/>
        <v>0</v>
      </c>
      <c r="T118" s="305">
        <f t="shared" si="29"/>
        <v>0</v>
      </c>
      <c r="U118" s="18"/>
      <c r="V118" s="104"/>
      <c r="W118" s="104"/>
      <c r="X118" s="104"/>
      <c r="Y118" s="104"/>
      <c r="Z118" s="104"/>
      <c r="AA118" s="104"/>
    </row>
    <row r="119" spans="1:29" ht="18" customHeight="1">
      <c r="A119" s="102">
        <v>9</v>
      </c>
      <c r="B119" s="268" t="s">
        <v>465</v>
      </c>
      <c r="C119" s="104">
        <f>all!BH2596</f>
        <v>34</v>
      </c>
      <c r="D119" s="104">
        <f>all!BI2596</f>
        <v>42</v>
      </c>
      <c r="E119" s="104">
        <f>all!BJ2596</f>
        <v>76</v>
      </c>
      <c r="F119" s="104">
        <f>all!BK2596</f>
        <v>4</v>
      </c>
      <c r="G119" s="104">
        <f>all!BL2596</f>
        <v>2</v>
      </c>
      <c r="H119" s="104">
        <f>all!BM2596</f>
        <v>6</v>
      </c>
      <c r="I119" s="104">
        <f>all!BN2596</f>
        <v>0</v>
      </c>
      <c r="J119" s="104">
        <f>all!BO2596</f>
        <v>0</v>
      </c>
      <c r="K119" s="104">
        <f>all!BP2596</f>
        <v>0</v>
      </c>
      <c r="L119" s="104">
        <f>all!BQ2596</f>
        <v>28</v>
      </c>
      <c r="M119" s="104">
        <f>all!BR2596</f>
        <v>21</v>
      </c>
      <c r="N119" s="104">
        <f>all!BS2596</f>
        <v>49</v>
      </c>
      <c r="O119" s="104">
        <f>all!BT2596</f>
        <v>0</v>
      </c>
      <c r="P119" s="104">
        <f>all!BU2596</f>
        <v>0</v>
      </c>
      <c r="Q119" s="104">
        <f>all!BV2596</f>
        <v>0</v>
      </c>
      <c r="R119" s="305">
        <f t="shared" si="30"/>
        <v>66</v>
      </c>
      <c r="S119" s="305">
        <f t="shared" si="28"/>
        <v>65</v>
      </c>
      <c r="T119" s="305">
        <f t="shared" si="29"/>
        <v>131</v>
      </c>
      <c r="U119" s="18"/>
      <c r="V119" s="104">
        <f>all!CA2596</f>
        <v>4</v>
      </c>
      <c r="W119" s="104">
        <f>all!CB2596</f>
        <v>4</v>
      </c>
      <c r="X119" s="104">
        <f>all!CC2596</f>
        <v>8</v>
      </c>
      <c r="Y119" s="104">
        <f>all!CD2596</f>
        <v>0</v>
      </c>
      <c r="Z119" s="104">
        <f>all!CE2596</f>
        <v>0</v>
      </c>
      <c r="AA119" s="104">
        <f>all!CF2596</f>
        <v>0</v>
      </c>
    </row>
    <row r="120" spans="1:29" ht="18" customHeight="1">
      <c r="A120" s="102">
        <v>10</v>
      </c>
      <c r="B120" s="268" t="s">
        <v>466</v>
      </c>
      <c r="C120" s="104">
        <f>all!BH2579</f>
        <v>17</v>
      </c>
      <c r="D120" s="104">
        <f>all!BI2579</f>
        <v>14</v>
      </c>
      <c r="E120" s="104">
        <f>all!BJ2579</f>
        <v>31</v>
      </c>
      <c r="F120" s="104">
        <f>all!BK2579</f>
        <v>0</v>
      </c>
      <c r="G120" s="104">
        <f>all!BL2579</f>
        <v>0</v>
      </c>
      <c r="H120" s="104">
        <f>all!BM2579</f>
        <v>0</v>
      </c>
      <c r="I120" s="104">
        <f>all!BN2579</f>
        <v>0</v>
      </c>
      <c r="J120" s="104">
        <f>all!BO2579</f>
        <v>0</v>
      </c>
      <c r="K120" s="104">
        <f>all!BP2579</f>
        <v>0</v>
      </c>
      <c r="L120" s="104">
        <f>all!BQ2579</f>
        <v>10</v>
      </c>
      <c r="M120" s="104">
        <f>all!BR2579</f>
        <v>2</v>
      </c>
      <c r="N120" s="104">
        <f>all!BS2579</f>
        <v>12</v>
      </c>
      <c r="O120" s="104">
        <f>all!BT2579</f>
        <v>0</v>
      </c>
      <c r="P120" s="104">
        <f>all!BU2579</f>
        <v>0</v>
      </c>
      <c r="Q120" s="104">
        <f>all!BV2579</f>
        <v>0</v>
      </c>
      <c r="R120" s="305">
        <f t="shared" si="30"/>
        <v>27</v>
      </c>
      <c r="S120" s="305">
        <f t="shared" si="28"/>
        <v>16</v>
      </c>
      <c r="T120" s="305">
        <f t="shared" si="29"/>
        <v>43</v>
      </c>
      <c r="U120" s="18"/>
      <c r="V120" s="104">
        <f>all!CA2579</f>
        <v>0</v>
      </c>
      <c r="W120" s="104">
        <f>all!CB2579</f>
        <v>0</v>
      </c>
      <c r="X120" s="104">
        <f>all!CC2579</f>
        <v>0</v>
      </c>
      <c r="Y120" s="104">
        <f>all!CD2579</f>
        <v>0</v>
      </c>
      <c r="Z120" s="104">
        <f>all!CE2579</f>
        <v>0</v>
      </c>
      <c r="AA120" s="104">
        <f>all!CF2579</f>
        <v>0</v>
      </c>
    </row>
    <row r="121" spans="1:29" ht="18" customHeight="1">
      <c r="A121" s="102">
        <v>11</v>
      </c>
      <c r="B121" s="268" t="s">
        <v>467</v>
      </c>
      <c r="C121" s="104">
        <f>all!BH2491</f>
        <v>56</v>
      </c>
      <c r="D121" s="104">
        <f>all!BI2491</f>
        <v>127</v>
      </c>
      <c r="E121" s="104">
        <f>all!BJ2491</f>
        <v>183</v>
      </c>
      <c r="F121" s="104">
        <f>all!BK2491</f>
        <v>13</v>
      </c>
      <c r="G121" s="104">
        <f>all!BL2491</f>
        <v>14</v>
      </c>
      <c r="H121" s="104">
        <f>all!BM2491</f>
        <v>27</v>
      </c>
      <c r="I121" s="104">
        <f>all!BN2491</f>
        <v>6</v>
      </c>
      <c r="J121" s="104">
        <f>all!BO2491</f>
        <v>3</v>
      </c>
      <c r="K121" s="104">
        <f>all!BP2491</f>
        <v>9</v>
      </c>
      <c r="L121" s="104">
        <f>all!BQ2491</f>
        <v>39</v>
      </c>
      <c r="M121" s="104">
        <f>all!BR2491</f>
        <v>33</v>
      </c>
      <c r="N121" s="104">
        <f>all!BS2491</f>
        <v>72</v>
      </c>
      <c r="O121" s="104">
        <f>all!BT2491</f>
        <v>0</v>
      </c>
      <c r="P121" s="104">
        <f>all!BU2491</f>
        <v>0</v>
      </c>
      <c r="Q121" s="104">
        <f>all!BV2491</f>
        <v>0</v>
      </c>
      <c r="R121" s="305">
        <f t="shared" si="30"/>
        <v>114</v>
      </c>
      <c r="S121" s="305">
        <f t="shared" si="28"/>
        <v>177</v>
      </c>
      <c r="T121" s="305">
        <f t="shared" si="29"/>
        <v>291</v>
      </c>
      <c r="U121" s="18"/>
      <c r="V121" s="104">
        <f>all!CA2491</f>
        <v>0</v>
      </c>
      <c r="W121" s="104">
        <f>all!CB2491</f>
        <v>0</v>
      </c>
      <c r="X121" s="104">
        <f>all!CC2491</f>
        <v>0</v>
      </c>
      <c r="Y121" s="104">
        <f>all!CD2491</f>
        <v>0</v>
      </c>
      <c r="Z121" s="104">
        <f>all!CE2491</f>
        <v>0</v>
      </c>
      <c r="AA121" s="104">
        <f>all!CF2491</f>
        <v>0</v>
      </c>
    </row>
    <row r="122" spans="1:29" ht="18" customHeight="1">
      <c r="A122" s="102">
        <v>12</v>
      </c>
      <c r="B122" s="268" t="s">
        <v>468</v>
      </c>
      <c r="C122" s="104">
        <f>all!BH2514</f>
        <v>14</v>
      </c>
      <c r="D122" s="104">
        <f>all!BI2514</f>
        <v>21</v>
      </c>
      <c r="E122" s="104">
        <f>all!BJ2514</f>
        <v>35</v>
      </c>
      <c r="F122" s="104">
        <f>all!BK2514</f>
        <v>4</v>
      </c>
      <c r="G122" s="104">
        <f>all!BL2514</f>
        <v>5</v>
      </c>
      <c r="H122" s="104">
        <f>all!BM2514</f>
        <v>9</v>
      </c>
      <c r="I122" s="104">
        <f>all!BN2514</f>
        <v>0</v>
      </c>
      <c r="J122" s="104">
        <f>all!BO2514</f>
        <v>0</v>
      </c>
      <c r="K122" s="104">
        <f>all!BP2514</f>
        <v>0</v>
      </c>
      <c r="L122" s="104">
        <f>all!BQ2514</f>
        <v>24</v>
      </c>
      <c r="M122" s="104">
        <f>all!BR2514</f>
        <v>6</v>
      </c>
      <c r="N122" s="104">
        <f>all!BS2514</f>
        <v>30</v>
      </c>
      <c r="O122" s="104">
        <f>all!BT2514</f>
        <v>0</v>
      </c>
      <c r="P122" s="104">
        <f>all!BU2514</f>
        <v>0</v>
      </c>
      <c r="Q122" s="104">
        <f>all!BV2514</f>
        <v>0</v>
      </c>
      <c r="R122" s="305">
        <f t="shared" si="30"/>
        <v>42</v>
      </c>
      <c r="S122" s="305">
        <f t="shared" si="28"/>
        <v>32</v>
      </c>
      <c r="T122" s="305">
        <f t="shared" si="29"/>
        <v>74</v>
      </c>
      <c r="U122" s="18"/>
      <c r="V122" s="104">
        <f>all!CA2514</f>
        <v>0</v>
      </c>
      <c r="W122" s="104">
        <f>all!CB2514</f>
        <v>1</v>
      </c>
      <c r="X122" s="104">
        <f>all!CC2514</f>
        <v>1</v>
      </c>
      <c r="Y122" s="104">
        <f>all!CD2514</f>
        <v>0</v>
      </c>
      <c r="Z122" s="104">
        <f>all!CE2514</f>
        <v>0</v>
      </c>
      <c r="AA122" s="104">
        <f>all!CF2514</f>
        <v>0</v>
      </c>
    </row>
    <row r="123" spans="1:29" ht="18" customHeight="1">
      <c r="A123" s="102">
        <v>13</v>
      </c>
      <c r="B123" s="268" t="s">
        <v>469</v>
      </c>
      <c r="C123" s="104">
        <f>all!BH2542</f>
        <v>12</v>
      </c>
      <c r="D123" s="104">
        <f>all!BI2542</f>
        <v>47</v>
      </c>
      <c r="E123" s="104">
        <f>all!BJ2542</f>
        <v>59</v>
      </c>
      <c r="F123" s="104">
        <f>all!BK2542</f>
        <v>7</v>
      </c>
      <c r="G123" s="104">
        <f>all!BL2542</f>
        <v>8</v>
      </c>
      <c r="H123" s="104">
        <f>all!BM2542</f>
        <v>15</v>
      </c>
      <c r="I123" s="104">
        <f>all!BN2542</f>
        <v>0</v>
      </c>
      <c r="J123" s="104">
        <f>all!BO2542</f>
        <v>2</v>
      </c>
      <c r="K123" s="104">
        <f>all!BP2542</f>
        <v>2</v>
      </c>
      <c r="L123" s="104">
        <f>all!BQ2542</f>
        <v>11</v>
      </c>
      <c r="M123" s="104">
        <f>all!BR2542</f>
        <v>30</v>
      </c>
      <c r="N123" s="104">
        <f>all!BS2542</f>
        <v>41</v>
      </c>
      <c r="O123" s="104">
        <f>all!BT2542</f>
        <v>0</v>
      </c>
      <c r="P123" s="104">
        <f>all!BU2542</f>
        <v>0</v>
      </c>
      <c r="Q123" s="104">
        <f>all!BV2542</f>
        <v>0</v>
      </c>
      <c r="R123" s="305">
        <f t="shared" si="30"/>
        <v>30</v>
      </c>
      <c r="S123" s="305">
        <f t="shared" si="28"/>
        <v>87</v>
      </c>
      <c r="T123" s="305">
        <f t="shared" si="29"/>
        <v>117</v>
      </c>
      <c r="U123" s="18"/>
      <c r="V123" s="104">
        <f>all!CA2542</f>
        <v>0</v>
      </c>
      <c r="W123" s="104">
        <f>all!CB2542</f>
        <v>3</v>
      </c>
      <c r="X123" s="104">
        <f>all!CC2542</f>
        <v>3</v>
      </c>
      <c r="Y123" s="104">
        <f>all!CD2542</f>
        <v>1</v>
      </c>
      <c r="Z123" s="104">
        <f>all!CE2542</f>
        <v>0</v>
      </c>
      <c r="AA123" s="104">
        <f>all!CF2542</f>
        <v>1</v>
      </c>
    </row>
    <row r="124" spans="1:29" ht="18" customHeight="1">
      <c r="A124" s="102">
        <v>14</v>
      </c>
      <c r="B124" s="268" t="s">
        <v>470</v>
      </c>
      <c r="C124" s="104">
        <f>all!BH2558</f>
        <v>22</v>
      </c>
      <c r="D124" s="104">
        <f>all!BI2558</f>
        <v>9</v>
      </c>
      <c r="E124" s="104">
        <f>all!BJ2558</f>
        <v>31</v>
      </c>
      <c r="F124" s="104">
        <f>all!BK2558</f>
        <v>1</v>
      </c>
      <c r="G124" s="104">
        <f>all!BL2558</f>
        <v>0</v>
      </c>
      <c r="H124" s="104">
        <f>all!BM2558</f>
        <v>1</v>
      </c>
      <c r="I124" s="104">
        <f>all!BN2558</f>
        <v>0</v>
      </c>
      <c r="J124" s="104">
        <f>all!BO2558</f>
        <v>0</v>
      </c>
      <c r="K124" s="104">
        <f>all!BP2558</f>
        <v>0</v>
      </c>
      <c r="L124" s="104">
        <f>all!BQ2558</f>
        <v>3</v>
      </c>
      <c r="M124" s="104">
        <f>all!BR2558</f>
        <v>2</v>
      </c>
      <c r="N124" s="104">
        <f>all!BS2558</f>
        <v>5</v>
      </c>
      <c r="O124" s="104">
        <f>all!BT2558</f>
        <v>0</v>
      </c>
      <c r="P124" s="104">
        <f>all!BU2558</f>
        <v>0</v>
      </c>
      <c r="Q124" s="104">
        <f>all!BV2558</f>
        <v>0</v>
      </c>
      <c r="R124" s="305">
        <f t="shared" si="30"/>
        <v>26</v>
      </c>
      <c r="S124" s="305">
        <f t="shared" si="28"/>
        <v>11</v>
      </c>
      <c r="T124" s="305">
        <f t="shared" si="29"/>
        <v>37</v>
      </c>
      <c r="U124" s="18"/>
      <c r="V124" s="104">
        <f>all!CA2558</f>
        <v>0</v>
      </c>
      <c r="W124" s="104">
        <f>all!CB2558</f>
        <v>0</v>
      </c>
      <c r="X124" s="104">
        <f>all!CC2558</f>
        <v>0</v>
      </c>
      <c r="Y124" s="104">
        <f>all!CD2558</f>
        <v>0</v>
      </c>
      <c r="Z124" s="104">
        <f>all!CE2558</f>
        <v>0</v>
      </c>
      <c r="AA124" s="104">
        <f>all!CF2558</f>
        <v>0</v>
      </c>
    </row>
    <row r="125" spans="1:29" ht="18" customHeight="1">
      <c r="A125" s="102">
        <v>15</v>
      </c>
      <c r="B125" s="268" t="s">
        <v>471</v>
      </c>
      <c r="C125" s="104">
        <f>all!BH2565</f>
        <v>0</v>
      </c>
      <c r="D125" s="104">
        <f>all!BI2565</f>
        <v>0</v>
      </c>
      <c r="E125" s="104">
        <f>all!BJ2565</f>
        <v>0</v>
      </c>
      <c r="F125" s="104">
        <f>all!BK2565</f>
        <v>0</v>
      </c>
      <c r="G125" s="104">
        <f>all!BL2565</f>
        <v>0</v>
      </c>
      <c r="H125" s="104">
        <f>all!BM2565</f>
        <v>0</v>
      </c>
      <c r="I125" s="104">
        <f>all!BN2565</f>
        <v>0</v>
      </c>
      <c r="J125" s="104">
        <f>all!BO2565</f>
        <v>0</v>
      </c>
      <c r="K125" s="104">
        <f>all!BP2565</f>
        <v>0</v>
      </c>
      <c r="L125" s="104">
        <f>all!BQ2565</f>
        <v>0</v>
      </c>
      <c r="M125" s="104">
        <f>all!BR2565</f>
        <v>0</v>
      </c>
      <c r="N125" s="104">
        <f>all!BS2565</f>
        <v>0</v>
      </c>
      <c r="O125" s="104">
        <f>all!BT2565</f>
        <v>0</v>
      </c>
      <c r="P125" s="104">
        <f>all!BU2565</f>
        <v>0</v>
      </c>
      <c r="Q125" s="104">
        <f>all!BV2565</f>
        <v>0</v>
      </c>
      <c r="R125" s="305">
        <f t="shared" si="30"/>
        <v>0</v>
      </c>
      <c r="S125" s="305">
        <f t="shared" si="28"/>
        <v>0</v>
      </c>
      <c r="T125" s="305">
        <f t="shared" si="29"/>
        <v>0</v>
      </c>
      <c r="U125" s="18"/>
      <c r="V125" s="104">
        <f>all!CA2565</f>
        <v>0</v>
      </c>
      <c r="W125" s="104">
        <f>all!CB2565</f>
        <v>0</v>
      </c>
      <c r="X125" s="104">
        <f>all!CC2565</f>
        <v>0</v>
      </c>
      <c r="Y125" s="104">
        <f>all!CD2565</f>
        <v>0</v>
      </c>
      <c r="Z125" s="104">
        <f>all!CE2565</f>
        <v>0</v>
      </c>
      <c r="AA125" s="104">
        <f>all!CF2565</f>
        <v>0</v>
      </c>
    </row>
    <row r="126" spans="1:29" ht="18" customHeight="1">
      <c r="A126" s="102">
        <v>16</v>
      </c>
      <c r="B126" s="268" t="s">
        <v>472</v>
      </c>
      <c r="C126" s="104">
        <f>all!BH2600</f>
        <v>0</v>
      </c>
      <c r="D126" s="104">
        <f>all!BI2600</f>
        <v>0</v>
      </c>
      <c r="E126" s="104">
        <f>all!BJ2600</f>
        <v>0</v>
      </c>
      <c r="F126" s="104">
        <f>all!BK2600</f>
        <v>0</v>
      </c>
      <c r="G126" s="104">
        <f>all!BL2600</f>
        <v>0</v>
      </c>
      <c r="H126" s="104">
        <f>all!BM2600</f>
        <v>0</v>
      </c>
      <c r="I126" s="104">
        <f>all!BN2600</f>
        <v>0</v>
      </c>
      <c r="J126" s="104">
        <f>all!BO2600</f>
        <v>0</v>
      </c>
      <c r="K126" s="104">
        <f>all!BP2600</f>
        <v>0</v>
      </c>
      <c r="L126" s="104">
        <f>all!BQ2600</f>
        <v>0</v>
      </c>
      <c r="M126" s="104">
        <f>all!BR2600</f>
        <v>0</v>
      </c>
      <c r="N126" s="104">
        <f>all!BS2600</f>
        <v>0</v>
      </c>
      <c r="O126" s="104">
        <f>all!BT2600</f>
        <v>0</v>
      </c>
      <c r="P126" s="104">
        <f>all!BU2600</f>
        <v>0</v>
      </c>
      <c r="Q126" s="104">
        <f>all!BV2600</f>
        <v>0</v>
      </c>
      <c r="R126" s="305">
        <f t="shared" si="30"/>
        <v>0</v>
      </c>
      <c r="S126" s="305">
        <f t="shared" si="28"/>
        <v>0</v>
      </c>
      <c r="T126" s="305">
        <f t="shared" si="29"/>
        <v>0</v>
      </c>
      <c r="U126" s="18"/>
      <c r="V126" s="104">
        <f>all!CA2600</f>
        <v>0</v>
      </c>
      <c r="W126" s="104">
        <f>all!CB2600</f>
        <v>0</v>
      </c>
      <c r="X126" s="104">
        <f>all!CC2600</f>
        <v>0</v>
      </c>
      <c r="Y126" s="104">
        <f>all!CD2600</f>
        <v>0</v>
      </c>
      <c r="Z126" s="104">
        <f>all!CE2600</f>
        <v>0</v>
      </c>
      <c r="AA126" s="104">
        <f>all!CF2600</f>
        <v>0</v>
      </c>
    </row>
    <row r="127" spans="1:29" ht="18" customHeight="1">
      <c r="A127" s="264"/>
      <c r="B127" s="270" t="s">
        <v>87</v>
      </c>
      <c r="C127" s="109">
        <f>SUM(C111:C126)</f>
        <v>385</v>
      </c>
      <c r="D127" s="109">
        <f t="shared" ref="D127:Q127" si="31">SUM(D111:D126)</f>
        <v>402</v>
      </c>
      <c r="E127" s="109">
        <f t="shared" si="31"/>
        <v>787</v>
      </c>
      <c r="F127" s="109">
        <f t="shared" si="31"/>
        <v>108</v>
      </c>
      <c r="G127" s="109">
        <f t="shared" si="31"/>
        <v>69</v>
      </c>
      <c r="H127" s="109">
        <f t="shared" si="31"/>
        <v>177</v>
      </c>
      <c r="I127" s="109">
        <f t="shared" si="31"/>
        <v>24</v>
      </c>
      <c r="J127" s="109">
        <f t="shared" si="31"/>
        <v>25</v>
      </c>
      <c r="K127" s="109">
        <f t="shared" si="31"/>
        <v>49</v>
      </c>
      <c r="L127" s="109">
        <f t="shared" si="31"/>
        <v>331</v>
      </c>
      <c r="M127" s="109">
        <f t="shared" si="31"/>
        <v>207</v>
      </c>
      <c r="N127" s="109">
        <f t="shared" si="31"/>
        <v>538</v>
      </c>
      <c r="O127" s="109">
        <f t="shared" si="31"/>
        <v>5</v>
      </c>
      <c r="P127" s="109">
        <f t="shared" si="31"/>
        <v>6</v>
      </c>
      <c r="Q127" s="109">
        <f t="shared" si="31"/>
        <v>11</v>
      </c>
      <c r="R127" s="305">
        <f t="shared" si="30"/>
        <v>853</v>
      </c>
      <c r="S127" s="305">
        <f t="shared" si="28"/>
        <v>709</v>
      </c>
      <c r="T127" s="305">
        <f t="shared" si="29"/>
        <v>1562</v>
      </c>
      <c r="U127" s="18"/>
      <c r="V127" s="109">
        <f>SUM(V111:V126)</f>
        <v>32</v>
      </c>
      <c r="W127" s="109">
        <f t="shared" ref="W127:AA127" si="32">SUM(W111:W126)</f>
        <v>25</v>
      </c>
      <c r="X127" s="109">
        <f t="shared" si="32"/>
        <v>57</v>
      </c>
      <c r="Y127" s="109">
        <f t="shared" si="32"/>
        <v>7</v>
      </c>
      <c r="Z127" s="109">
        <f t="shared" si="32"/>
        <v>1</v>
      </c>
      <c r="AA127" s="109">
        <f t="shared" si="32"/>
        <v>8</v>
      </c>
    </row>
    <row r="128" spans="1:29">
      <c r="U128" s="18"/>
      <c r="V128" s="18"/>
      <c r="W128" s="18"/>
      <c r="X128" s="18"/>
      <c r="Y128" s="18"/>
      <c r="AC128">
        <f>SUM(T127,T154)</f>
        <v>1826</v>
      </c>
    </row>
    <row r="129" spans="1:27">
      <c r="U129" s="18"/>
      <c r="V129" s="18"/>
      <c r="W129" s="18"/>
      <c r="X129" s="18"/>
      <c r="Y129" s="18"/>
    </row>
    <row r="130" spans="1:27">
      <c r="U130" s="18"/>
      <c r="V130" s="18"/>
      <c r="W130" s="18"/>
      <c r="X130" s="18"/>
      <c r="Y130" s="18"/>
    </row>
    <row r="131" spans="1:27" ht="42" customHeight="1">
      <c r="U131" s="18"/>
      <c r="V131" s="18"/>
      <c r="W131" s="18"/>
      <c r="X131" s="18"/>
      <c r="Y131" s="18"/>
    </row>
    <row r="132" spans="1:27" ht="18">
      <c r="B132" s="798" t="s">
        <v>439</v>
      </c>
      <c r="C132" s="798"/>
      <c r="D132" s="798"/>
      <c r="E132" s="798"/>
      <c r="F132" s="798"/>
      <c r="G132" s="798"/>
      <c r="H132" s="798"/>
      <c r="I132" s="798"/>
      <c r="J132" s="798"/>
      <c r="K132" s="798"/>
      <c r="L132" s="798"/>
      <c r="M132" s="798"/>
      <c r="N132" s="798"/>
      <c r="O132" s="798"/>
      <c r="P132" s="798"/>
      <c r="Q132" s="798"/>
      <c r="R132" s="798"/>
      <c r="S132" s="798"/>
      <c r="T132" s="798"/>
      <c r="U132" s="18"/>
      <c r="V132" s="18"/>
      <c r="W132" s="18"/>
      <c r="X132" s="18"/>
      <c r="Y132" s="18"/>
    </row>
    <row r="133" spans="1:27" ht="15.75">
      <c r="B133" s="799" t="s">
        <v>1117</v>
      </c>
      <c r="C133" s="799"/>
      <c r="D133" s="799"/>
      <c r="E133" s="799"/>
      <c r="F133" s="799"/>
      <c r="G133" s="799"/>
      <c r="H133" s="799"/>
      <c r="I133" s="799"/>
      <c r="J133" s="799"/>
      <c r="K133" s="799"/>
      <c r="L133" s="799"/>
      <c r="M133" s="799"/>
      <c r="N133" s="799"/>
      <c r="O133" s="799"/>
      <c r="P133" s="799"/>
      <c r="Q133" s="799"/>
      <c r="R133" s="799"/>
      <c r="S133" s="799"/>
      <c r="T133" s="799"/>
      <c r="U133" s="18"/>
      <c r="V133" s="18"/>
      <c r="W133" s="18"/>
      <c r="X133" s="18"/>
      <c r="Y133" s="18"/>
    </row>
    <row r="134" spans="1:27" ht="15.75">
      <c r="B134" s="799" t="s">
        <v>797</v>
      </c>
      <c r="C134" s="799"/>
      <c r="D134" s="799"/>
      <c r="E134" s="799"/>
      <c r="F134" s="799"/>
      <c r="G134" s="799"/>
      <c r="H134" s="799"/>
      <c r="I134" s="799"/>
      <c r="J134" s="799"/>
      <c r="K134" s="799"/>
      <c r="L134" s="799"/>
      <c r="M134" s="799"/>
      <c r="N134" s="799"/>
      <c r="O134" s="799"/>
      <c r="P134" s="799"/>
      <c r="Q134" s="799"/>
      <c r="R134" s="799"/>
      <c r="S134" s="799"/>
      <c r="T134" s="799"/>
      <c r="U134" s="18"/>
      <c r="V134" s="18"/>
      <c r="W134" s="18"/>
      <c r="X134" s="18"/>
      <c r="Y134" s="18"/>
    </row>
    <row r="135" spans="1:27" ht="12.75" customHeight="1">
      <c r="A135" s="796" t="s">
        <v>289</v>
      </c>
      <c r="B135" s="796" t="s">
        <v>440</v>
      </c>
      <c r="C135" s="794" t="s">
        <v>477</v>
      </c>
      <c r="D135" s="794"/>
      <c r="E135" s="794"/>
      <c r="F135" s="794" t="s">
        <v>478</v>
      </c>
      <c r="G135" s="794"/>
      <c r="H135" s="794"/>
      <c r="I135" s="794" t="s">
        <v>479</v>
      </c>
      <c r="J135" s="794"/>
      <c r="K135" s="794"/>
      <c r="L135" s="794" t="s">
        <v>480</v>
      </c>
      <c r="M135" s="794"/>
      <c r="N135" s="794"/>
      <c r="O135" s="797" t="s">
        <v>481</v>
      </c>
      <c r="P135" s="797"/>
      <c r="Q135" s="797"/>
      <c r="R135" s="800" t="s">
        <v>69</v>
      </c>
      <c r="S135" s="800"/>
      <c r="T135" s="800"/>
      <c r="U135" s="18"/>
      <c r="V135" s="788" t="s">
        <v>483</v>
      </c>
      <c r="W135" s="789"/>
      <c r="X135" s="790"/>
      <c r="Y135" s="794" t="s">
        <v>636</v>
      </c>
      <c r="Z135" s="794"/>
      <c r="AA135" s="795"/>
    </row>
    <row r="136" spans="1:27" ht="42" customHeight="1">
      <c r="A136" s="796"/>
      <c r="B136" s="796"/>
      <c r="C136" s="794"/>
      <c r="D136" s="794"/>
      <c r="E136" s="794"/>
      <c r="F136" s="794"/>
      <c r="G136" s="794"/>
      <c r="H136" s="794"/>
      <c r="I136" s="794"/>
      <c r="J136" s="794"/>
      <c r="K136" s="794"/>
      <c r="L136" s="794"/>
      <c r="M136" s="794"/>
      <c r="N136" s="794"/>
      <c r="O136" s="797"/>
      <c r="P136" s="797"/>
      <c r="Q136" s="797"/>
      <c r="R136" s="800"/>
      <c r="S136" s="800"/>
      <c r="T136" s="800"/>
      <c r="U136" s="18"/>
      <c r="V136" s="791"/>
      <c r="W136" s="792"/>
      <c r="X136" s="793"/>
      <c r="Y136" s="794"/>
      <c r="Z136" s="794"/>
      <c r="AA136" s="795"/>
    </row>
    <row r="137" spans="1:27">
      <c r="A137" s="796"/>
      <c r="B137" s="796"/>
      <c r="C137" s="132" t="s">
        <v>498</v>
      </c>
      <c r="D137" s="132" t="s">
        <v>499</v>
      </c>
      <c r="E137" s="132" t="s">
        <v>500</v>
      </c>
      <c r="F137" s="132" t="s">
        <v>498</v>
      </c>
      <c r="G137" s="132" t="s">
        <v>499</v>
      </c>
      <c r="H137" s="132" t="s">
        <v>500</v>
      </c>
      <c r="I137" s="132" t="s">
        <v>498</v>
      </c>
      <c r="J137" s="132" t="s">
        <v>499</v>
      </c>
      <c r="K137" s="132" t="s">
        <v>500</v>
      </c>
      <c r="L137" s="132" t="s">
        <v>498</v>
      </c>
      <c r="M137" s="132" t="s">
        <v>499</v>
      </c>
      <c r="N137" s="132" t="s">
        <v>500</v>
      </c>
      <c r="O137" s="205" t="s">
        <v>498</v>
      </c>
      <c r="P137" s="205" t="s">
        <v>499</v>
      </c>
      <c r="Q137" s="205" t="s">
        <v>500</v>
      </c>
      <c r="R137" s="205" t="s">
        <v>498</v>
      </c>
      <c r="S137" s="205" t="s">
        <v>499</v>
      </c>
      <c r="T137" s="406" t="s">
        <v>500</v>
      </c>
      <c r="U137" s="18"/>
      <c r="V137" s="132" t="s">
        <v>498</v>
      </c>
      <c r="W137" s="132" t="s">
        <v>499</v>
      </c>
      <c r="X137" s="132" t="s">
        <v>500</v>
      </c>
      <c r="Y137" s="132" t="s">
        <v>498</v>
      </c>
      <c r="Z137" s="132" t="s">
        <v>499</v>
      </c>
      <c r="AA137" s="350" t="s">
        <v>500</v>
      </c>
    </row>
    <row r="138" spans="1:27" ht="18" customHeight="1">
      <c r="A138" s="102">
        <v>1</v>
      </c>
      <c r="B138" s="268" t="s">
        <v>457</v>
      </c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305">
        <f>SUM(C138,F138,I138,L138,O138)</f>
        <v>0</v>
      </c>
      <c r="S138" s="305">
        <f t="shared" ref="S138:S154" si="33">SUM(D138,G138,J138,M138,P138)</f>
        <v>0</v>
      </c>
      <c r="T138" s="305">
        <f t="shared" ref="T138:T154" si="34">SUM(E138,H138,K138,N138,Q138)</f>
        <v>0</v>
      </c>
      <c r="U138" s="18"/>
      <c r="V138" s="104"/>
      <c r="W138" s="104"/>
      <c r="X138" s="104"/>
      <c r="Y138" s="104"/>
      <c r="Z138" s="104"/>
      <c r="AA138" s="351"/>
    </row>
    <row r="139" spans="1:27" ht="24" customHeight="1">
      <c r="A139" s="102">
        <v>2</v>
      </c>
      <c r="B139" s="268" t="s">
        <v>870</v>
      </c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305">
        <f t="shared" ref="R139:R154" si="35">SUM(C139,F139,I139,L139,O139)</f>
        <v>0</v>
      </c>
      <c r="S139" s="305">
        <f t="shared" si="33"/>
        <v>0</v>
      </c>
      <c r="T139" s="305">
        <f t="shared" si="34"/>
        <v>0</v>
      </c>
      <c r="U139" s="18"/>
      <c r="V139" s="104"/>
      <c r="W139" s="104"/>
      <c r="X139" s="104"/>
      <c r="Y139" s="104"/>
      <c r="Z139" s="104"/>
      <c r="AA139" s="351"/>
    </row>
    <row r="140" spans="1:27" ht="18" customHeight="1">
      <c r="A140" s="102">
        <v>3</v>
      </c>
      <c r="B140" s="269" t="s">
        <v>459</v>
      </c>
      <c r="C140" s="104">
        <f>all!BH2649</f>
        <v>0</v>
      </c>
      <c r="D140" s="104">
        <f>all!BI2649</f>
        <v>0</v>
      </c>
      <c r="E140" s="104">
        <f>all!BJ2649</f>
        <v>0</v>
      </c>
      <c r="F140" s="104">
        <f>all!BK2649</f>
        <v>0</v>
      </c>
      <c r="G140" s="104">
        <f>all!BL2649</f>
        <v>0</v>
      </c>
      <c r="H140" s="104">
        <f>all!BM2649</f>
        <v>0</v>
      </c>
      <c r="I140" s="104">
        <f>all!BN2649</f>
        <v>0</v>
      </c>
      <c r="J140" s="104">
        <f>all!BO2649</f>
        <v>0</v>
      </c>
      <c r="K140" s="104">
        <f>all!BP2649</f>
        <v>0</v>
      </c>
      <c r="L140" s="104">
        <f>all!BQ2649</f>
        <v>0</v>
      </c>
      <c r="M140" s="104">
        <f>all!BR2649</f>
        <v>0</v>
      </c>
      <c r="N140" s="104">
        <f>all!BS2649</f>
        <v>0</v>
      </c>
      <c r="O140" s="104">
        <f>all!BT2649</f>
        <v>0</v>
      </c>
      <c r="P140" s="104">
        <f>all!BU2649</f>
        <v>0</v>
      </c>
      <c r="Q140" s="104">
        <f>all!BV2649</f>
        <v>0</v>
      </c>
      <c r="R140" s="305">
        <f t="shared" si="35"/>
        <v>0</v>
      </c>
      <c r="S140" s="305">
        <f t="shared" si="33"/>
        <v>0</v>
      </c>
      <c r="T140" s="305">
        <f t="shared" si="34"/>
        <v>0</v>
      </c>
      <c r="U140" s="18"/>
      <c r="V140" s="104">
        <f>all!CA2649</f>
        <v>0</v>
      </c>
      <c r="W140" s="104">
        <f>all!CB2649</f>
        <v>0</v>
      </c>
      <c r="X140" s="104">
        <f>all!CC2649</f>
        <v>0</v>
      </c>
      <c r="Y140" s="104">
        <f>all!CD2649</f>
        <v>0</v>
      </c>
      <c r="Z140" s="104">
        <f>all!CE2649</f>
        <v>0</v>
      </c>
      <c r="AA140" s="104">
        <f>all!CF2649</f>
        <v>0</v>
      </c>
    </row>
    <row r="141" spans="1:27" ht="18" customHeight="1">
      <c r="A141" s="102">
        <v>4</v>
      </c>
      <c r="B141" s="269" t="s">
        <v>460</v>
      </c>
      <c r="C141" s="104">
        <f>all!BH2651</f>
        <v>0</v>
      </c>
      <c r="D141" s="104">
        <f>all!BI2651</f>
        <v>0</v>
      </c>
      <c r="E141" s="104">
        <f>all!BJ2651</f>
        <v>0</v>
      </c>
      <c r="F141" s="104">
        <f>all!BK2651</f>
        <v>0</v>
      </c>
      <c r="G141" s="104">
        <f>all!BL2651</f>
        <v>0</v>
      </c>
      <c r="H141" s="104">
        <f>all!BM2651</f>
        <v>0</v>
      </c>
      <c r="I141" s="104">
        <f>all!BN2651</f>
        <v>0</v>
      </c>
      <c r="J141" s="104">
        <f>all!BO2651</f>
        <v>0</v>
      </c>
      <c r="K141" s="104">
        <f>all!BP2651</f>
        <v>0</v>
      </c>
      <c r="L141" s="104">
        <f>all!BQ2651</f>
        <v>0</v>
      </c>
      <c r="M141" s="104">
        <f>all!BR2651</f>
        <v>0</v>
      </c>
      <c r="N141" s="104">
        <f>all!BS2651</f>
        <v>0</v>
      </c>
      <c r="O141" s="104">
        <f>all!BT2651</f>
        <v>0</v>
      </c>
      <c r="P141" s="104">
        <f>all!BU2651</f>
        <v>0</v>
      </c>
      <c r="Q141" s="104">
        <f>all!BV2651</f>
        <v>0</v>
      </c>
      <c r="R141" s="305">
        <f t="shared" si="35"/>
        <v>0</v>
      </c>
      <c r="S141" s="305">
        <f t="shared" si="33"/>
        <v>0</v>
      </c>
      <c r="T141" s="305">
        <f t="shared" si="34"/>
        <v>0</v>
      </c>
      <c r="U141" s="18"/>
      <c r="V141" s="104">
        <f>all!CA2651</f>
        <v>0</v>
      </c>
      <c r="W141" s="104">
        <f>all!CB2651</f>
        <v>0</v>
      </c>
      <c r="X141" s="104">
        <f>all!CC2651</f>
        <v>0</v>
      </c>
      <c r="Y141" s="104">
        <f>all!CD2651</f>
        <v>0</v>
      </c>
      <c r="Z141" s="104">
        <f>all!CE2651</f>
        <v>0</v>
      </c>
      <c r="AA141" s="104">
        <f>all!CF2651</f>
        <v>0</v>
      </c>
    </row>
    <row r="142" spans="1:27" ht="18" customHeight="1">
      <c r="A142" s="102">
        <v>5</v>
      </c>
      <c r="B142" s="269" t="s">
        <v>461</v>
      </c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305">
        <f t="shared" si="35"/>
        <v>0</v>
      </c>
      <c r="S142" s="305">
        <f t="shared" si="33"/>
        <v>0</v>
      </c>
      <c r="T142" s="305">
        <f t="shared" si="34"/>
        <v>0</v>
      </c>
      <c r="U142" s="18"/>
      <c r="V142" s="104"/>
      <c r="W142" s="104"/>
      <c r="X142" s="104"/>
      <c r="Y142" s="104"/>
      <c r="Z142" s="104"/>
      <c r="AA142" s="104"/>
    </row>
    <row r="143" spans="1:27" ht="18" customHeight="1">
      <c r="A143" s="102">
        <v>6</v>
      </c>
      <c r="B143" s="268" t="s">
        <v>462</v>
      </c>
      <c r="C143" s="104">
        <f>all!BH2626</f>
        <v>37</v>
      </c>
      <c r="D143" s="104">
        <f>all!BI2626</f>
        <v>19</v>
      </c>
      <c r="E143" s="104">
        <f>all!BJ2626</f>
        <v>56</v>
      </c>
      <c r="F143" s="104">
        <f>all!BK2626</f>
        <v>25</v>
      </c>
      <c r="G143" s="104">
        <f>all!BL2626</f>
        <v>3</v>
      </c>
      <c r="H143" s="104">
        <f>all!BM2626</f>
        <v>28</v>
      </c>
      <c r="I143" s="104">
        <f>all!BN2626</f>
        <v>5</v>
      </c>
      <c r="J143" s="104">
        <f>all!BO2626</f>
        <v>3</v>
      </c>
      <c r="K143" s="104">
        <f>all!BP2626</f>
        <v>8</v>
      </c>
      <c r="L143" s="104">
        <f>all!BQ2626</f>
        <v>36</v>
      </c>
      <c r="M143" s="104">
        <f>all!BR2626</f>
        <v>14</v>
      </c>
      <c r="N143" s="104">
        <f>all!BS2626</f>
        <v>50</v>
      </c>
      <c r="O143" s="104">
        <f>all!BT2626</f>
        <v>3</v>
      </c>
      <c r="P143" s="104">
        <f>all!BU2626</f>
        <v>4</v>
      </c>
      <c r="Q143" s="104">
        <f>all!BV2626</f>
        <v>7</v>
      </c>
      <c r="R143" s="305">
        <f t="shared" si="35"/>
        <v>106</v>
      </c>
      <c r="S143" s="305">
        <f t="shared" si="33"/>
        <v>43</v>
      </c>
      <c r="T143" s="305">
        <f t="shared" si="34"/>
        <v>149</v>
      </c>
      <c r="U143" s="18"/>
      <c r="V143" s="104">
        <f>all!CA2626</f>
        <v>12</v>
      </c>
      <c r="W143" s="104">
        <f>all!CB2626</f>
        <v>5</v>
      </c>
      <c r="X143" s="104">
        <f>all!CC2626</f>
        <v>17</v>
      </c>
      <c r="Y143" s="104">
        <f>all!CD2626</f>
        <v>3</v>
      </c>
      <c r="Z143" s="104">
        <f>all!CE2626</f>
        <v>0</v>
      </c>
      <c r="AA143" s="104">
        <f>all!CF2626</f>
        <v>3</v>
      </c>
    </row>
    <row r="144" spans="1:27" ht="18" customHeight="1">
      <c r="A144" s="102">
        <v>7</v>
      </c>
      <c r="B144" s="268" t="s">
        <v>463</v>
      </c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305">
        <f t="shared" si="35"/>
        <v>0</v>
      </c>
      <c r="S144" s="305">
        <f t="shared" si="33"/>
        <v>0</v>
      </c>
      <c r="T144" s="305">
        <f t="shared" si="34"/>
        <v>0</v>
      </c>
      <c r="U144" s="18"/>
      <c r="V144" s="104"/>
      <c r="W144" s="104"/>
      <c r="X144" s="104"/>
      <c r="Y144" s="104"/>
      <c r="Z144" s="104"/>
      <c r="AA144" s="104"/>
    </row>
    <row r="145" spans="1:27" ht="18" customHeight="1">
      <c r="A145" s="102">
        <v>8</v>
      </c>
      <c r="B145" s="268" t="s">
        <v>464</v>
      </c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305">
        <f t="shared" si="35"/>
        <v>0</v>
      </c>
      <c r="S145" s="305">
        <f t="shared" si="33"/>
        <v>0</v>
      </c>
      <c r="T145" s="305">
        <f t="shared" si="34"/>
        <v>0</v>
      </c>
      <c r="U145" s="18"/>
      <c r="V145" s="104"/>
      <c r="W145" s="104"/>
      <c r="X145" s="104"/>
      <c r="Y145" s="104"/>
      <c r="Z145" s="104"/>
      <c r="AA145" s="104"/>
    </row>
    <row r="146" spans="1:27" ht="18" customHeight="1">
      <c r="A146" s="102">
        <v>9</v>
      </c>
      <c r="B146" s="268" t="s">
        <v>465</v>
      </c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305">
        <f t="shared" si="35"/>
        <v>0</v>
      </c>
      <c r="S146" s="305">
        <f t="shared" si="33"/>
        <v>0</v>
      </c>
      <c r="T146" s="305">
        <f t="shared" si="34"/>
        <v>0</v>
      </c>
      <c r="U146" s="18"/>
      <c r="V146" s="104"/>
      <c r="W146" s="104"/>
      <c r="X146" s="104"/>
      <c r="Y146" s="104"/>
      <c r="Z146" s="104"/>
      <c r="AA146" s="104"/>
    </row>
    <row r="147" spans="1:27" ht="18" customHeight="1">
      <c r="A147" s="102">
        <v>10</v>
      </c>
      <c r="B147" s="268" t="s">
        <v>466</v>
      </c>
      <c r="C147" s="104">
        <f>all!BH2656</f>
        <v>2</v>
      </c>
      <c r="D147" s="104">
        <f>all!BI2656</f>
        <v>6</v>
      </c>
      <c r="E147" s="104">
        <f>all!BJ2656</f>
        <v>8</v>
      </c>
      <c r="F147" s="104">
        <f>all!BK2656</f>
        <v>0</v>
      </c>
      <c r="G147" s="104">
        <f>all!BL2656</f>
        <v>3</v>
      </c>
      <c r="H147" s="104">
        <f>all!BM2656</f>
        <v>3</v>
      </c>
      <c r="I147" s="104">
        <f>all!BN2656</f>
        <v>0</v>
      </c>
      <c r="J147" s="104">
        <f>all!BO2656</f>
        <v>1</v>
      </c>
      <c r="K147" s="104">
        <f>all!BP2656</f>
        <v>1</v>
      </c>
      <c r="L147" s="104">
        <f>all!BQ2656</f>
        <v>0</v>
      </c>
      <c r="M147" s="104">
        <f>all!BR2656</f>
        <v>4</v>
      </c>
      <c r="N147" s="104">
        <f>all!BS2656</f>
        <v>4</v>
      </c>
      <c r="O147" s="104">
        <f>all!BT2656</f>
        <v>0</v>
      </c>
      <c r="P147" s="104">
        <f>all!BU2656</f>
        <v>0</v>
      </c>
      <c r="Q147" s="104">
        <f>all!BV2656</f>
        <v>0</v>
      </c>
      <c r="R147" s="305">
        <f t="shared" si="35"/>
        <v>2</v>
      </c>
      <c r="S147" s="305">
        <f t="shared" si="33"/>
        <v>14</v>
      </c>
      <c r="T147" s="305">
        <f t="shared" si="34"/>
        <v>16</v>
      </c>
      <c r="U147" s="18"/>
      <c r="V147" s="104">
        <f>all!BM2656</f>
        <v>3</v>
      </c>
      <c r="W147" s="104">
        <f>all!BN2656</f>
        <v>0</v>
      </c>
      <c r="X147" s="104">
        <f>all!BO2656</f>
        <v>1</v>
      </c>
      <c r="Y147" s="104">
        <f>all!BP2656</f>
        <v>1</v>
      </c>
      <c r="Z147" s="104">
        <f>all!BQ2656</f>
        <v>0</v>
      </c>
      <c r="AA147" s="104">
        <f>all!BR2656</f>
        <v>4</v>
      </c>
    </row>
    <row r="148" spans="1:27" ht="18" customHeight="1">
      <c r="A148" s="102">
        <v>11</v>
      </c>
      <c r="B148" s="268" t="s">
        <v>467</v>
      </c>
      <c r="C148" s="104">
        <f>all!BH2634</f>
        <v>0</v>
      </c>
      <c r="D148" s="104">
        <f>all!BI2634</f>
        <v>0</v>
      </c>
      <c r="E148" s="104">
        <f>all!BJ2634</f>
        <v>0</v>
      </c>
      <c r="F148" s="104">
        <f>all!BK2634</f>
        <v>0</v>
      </c>
      <c r="G148" s="104">
        <f>all!BL2634</f>
        <v>0</v>
      </c>
      <c r="H148" s="104">
        <f>all!BM2634</f>
        <v>0</v>
      </c>
      <c r="I148" s="104">
        <f>all!BN2634</f>
        <v>0</v>
      </c>
      <c r="J148" s="104">
        <f>all!BO2634</f>
        <v>0</v>
      </c>
      <c r="K148" s="104">
        <f>all!BP2634</f>
        <v>0</v>
      </c>
      <c r="L148" s="104">
        <f>all!BQ2634</f>
        <v>0</v>
      </c>
      <c r="M148" s="104">
        <f>all!BR2634</f>
        <v>0</v>
      </c>
      <c r="N148" s="104">
        <f>all!BS2634</f>
        <v>0</v>
      </c>
      <c r="O148" s="104">
        <f>all!BT2634</f>
        <v>0</v>
      </c>
      <c r="P148" s="104">
        <f>all!BU2634</f>
        <v>0</v>
      </c>
      <c r="Q148" s="104">
        <f>all!BV2634</f>
        <v>0</v>
      </c>
      <c r="R148" s="305">
        <f t="shared" si="35"/>
        <v>0</v>
      </c>
      <c r="S148" s="305">
        <f t="shared" si="33"/>
        <v>0</v>
      </c>
      <c r="T148" s="305">
        <f t="shared" si="34"/>
        <v>0</v>
      </c>
      <c r="U148" s="18"/>
      <c r="V148" s="104">
        <f>all!BM2634</f>
        <v>0</v>
      </c>
      <c r="W148" s="104">
        <f>all!BN2634</f>
        <v>0</v>
      </c>
      <c r="X148" s="104">
        <f>all!BO2634</f>
        <v>0</v>
      </c>
      <c r="Y148" s="104">
        <f>all!BP2634</f>
        <v>0</v>
      </c>
      <c r="Z148" s="104">
        <f>all!BQ2634</f>
        <v>0</v>
      </c>
      <c r="AA148" s="104">
        <f>all!BR2634</f>
        <v>0</v>
      </c>
    </row>
    <row r="149" spans="1:27" ht="18" customHeight="1">
      <c r="A149" s="102">
        <v>12</v>
      </c>
      <c r="B149" s="268" t="s">
        <v>468</v>
      </c>
      <c r="C149" s="104">
        <f>all!BH2632</f>
        <v>6</v>
      </c>
      <c r="D149" s="104">
        <f>all!BI2632</f>
        <v>12</v>
      </c>
      <c r="E149" s="104">
        <f>all!BJ2632</f>
        <v>18</v>
      </c>
      <c r="F149" s="104">
        <f>all!BK2632</f>
        <v>2</v>
      </c>
      <c r="G149" s="104">
        <f>all!BL2632</f>
        <v>1</v>
      </c>
      <c r="H149" s="104">
        <f>all!BM2632</f>
        <v>3</v>
      </c>
      <c r="I149" s="104">
        <f>all!BN2632</f>
        <v>0</v>
      </c>
      <c r="J149" s="104">
        <f>all!BO2632</f>
        <v>0</v>
      </c>
      <c r="K149" s="104">
        <f>all!BP2632</f>
        <v>0</v>
      </c>
      <c r="L149" s="104">
        <f>all!BQ2632</f>
        <v>1</v>
      </c>
      <c r="M149" s="104">
        <f>all!BR2632</f>
        <v>4</v>
      </c>
      <c r="N149" s="104">
        <f>all!BS2632</f>
        <v>5</v>
      </c>
      <c r="O149" s="104">
        <f>all!BT2632</f>
        <v>0</v>
      </c>
      <c r="P149" s="104">
        <f>all!BU2632</f>
        <v>0</v>
      </c>
      <c r="Q149" s="104">
        <f>all!BV2632</f>
        <v>0</v>
      </c>
      <c r="R149" s="305">
        <f t="shared" si="35"/>
        <v>9</v>
      </c>
      <c r="S149" s="305">
        <f t="shared" si="33"/>
        <v>17</v>
      </c>
      <c r="T149" s="305">
        <f t="shared" si="34"/>
        <v>26</v>
      </c>
      <c r="U149" s="18"/>
      <c r="V149" s="104">
        <f>all!CA2632</f>
        <v>0</v>
      </c>
      <c r="W149" s="104">
        <f>all!CB2632</f>
        <v>0</v>
      </c>
      <c r="X149" s="104">
        <f>all!CC2632</f>
        <v>0</v>
      </c>
      <c r="Y149" s="104">
        <f>all!CD2632</f>
        <v>0</v>
      </c>
      <c r="Z149" s="104">
        <f>all!CE2632</f>
        <v>0</v>
      </c>
      <c r="AA149" s="104">
        <f>all!CF2632</f>
        <v>0</v>
      </c>
    </row>
    <row r="150" spans="1:27" ht="18" customHeight="1">
      <c r="A150" s="102">
        <v>13</v>
      </c>
      <c r="B150" s="268" t="s">
        <v>469</v>
      </c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305">
        <f t="shared" si="35"/>
        <v>0</v>
      </c>
      <c r="S150" s="305">
        <f t="shared" si="33"/>
        <v>0</v>
      </c>
      <c r="T150" s="305">
        <f t="shared" si="34"/>
        <v>0</v>
      </c>
      <c r="U150" s="18"/>
      <c r="V150" s="104"/>
      <c r="W150" s="104"/>
      <c r="X150" s="104"/>
      <c r="Y150" s="104"/>
      <c r="Z150" s="104"/>
      <c r="AA150" s="104"/>
    </row>
    <row r="151" spans="1:27" ht="18" customHeight="1">
      <c r="A151" s="102">
        <v>14</v>
      </c>
      <c r="B151" s="268" t="s">
        <v>470</v>
      </c>
      <c r="C151" s="104">
        <f>all!BH2639</f>
        <v>16</v>
      </c>
      <c r="D151" s="104">
        <f>all!BI2639</f>
        <v>3</v>
      </c>
      <c r="E151" s="104">
        <f>all!BJ2639</f>
        <v>19</v>
      </c>
      <c r="F151" s="104">
        <f>all!BK2639</f>
        <v>2</v>
      </c>
      <c r="G151" s="104">
        <f>all!BL2639</f>
        <v>0</v>
      </c>
      <c r="H151" s="104">
        <f>all!BM2639</f>
        <v>2</v>
      </c>
      <c r="I151" s="104">
        <f>all!BN2639</f>
        <v>0</v>
      </c>
      <c r="J151" s="104">
        <f>all!BO2639</f>
        <v>0</v>
      </c>
      <c r="K151" s="104">
        <f>all!BP2639</f>
        <v>0</v>
      </c>
      <c r="L151" s="104">
        <f>all!BQ2639</f>
        <v>5</v>
      </c>
      <c r="M151" s="104">
        <f>all!BR2639</f>
        <v>1</v>
      </c>
      <c r="N151" s="104">
        <f>all!BS2639</f>
        <v>6</v>
      </c>
      <c r="O151" s="104">
        <f>all!BT2639</f>
        <v>0</v>
      </c>
      <c r="P151" s="104">
        <f>all!BU2639</f>
        <v>0</v>
      </c>
      <c r="Q151" s="104">
        <f>all!BV2639</f>
        <v>0</v>
      </c>
      <c r="R151" s="305">
        <f t="shared" si="35"/>
        <v>23</v>
      </c>
      <c r="S151" s="305">
        <f t="shared" si="33"/>
        <v>4</v>
      </c>
      <c r="T151" s="305">
        <f t="shared" si="34"/>
        <v>27</v>
      </c>
      <c r="U151" s="18"/>
      <c r="V151" s="104">
        <f>all!CA2639</f>
        <v>2</v>
      </c>
      <c r="W151" s="104">
        <f>all!CB2639</f>
        <v>0</v>
      </c>
      <c r="X151" s="104">
        <f>all!CC2639</f>
        <v>2</v>
      </c>
      <c r="Y151" s="104">
        <f>all!CD2639</f>
        <v>0</v>
      </c>
      <c r="Z151" s="104">
        <f>all!CE2639</f>
        <v>0</v>
      </c>
      <c r="AA151" s="104">
        <f>all!CF2639</f>
        <v>0</v>
      </c>
    </row>
    <row r="152" spans="1:27" ht="18" customHeight="1">
      <c r="A152" s="102">
        <v>15</v>
      </c>
      <c r="B152" s="268" t="s">
        <v>471</v>
      </c>
      <c r="C152" s="104">
        <f>all!BH2647</f>
        <v>10</v>
      </c>
      <c r="D152" s="104">
        <f>all!BI2647</f>
        <v>8</v>
      </c>
      <c r="E152" s="104">
        <f>all!BJ2647</f>
        <v>18</v>
      </c>
      <c r="F152" s="104">
        <f>all!BK2647</f>
        <v>0</v>
      </c>
      <c r="G152" s="104">
        <f>all!BL2647</f>
        <v>1</v>
      </c>
      <c r="H152" s="104">
        <f>all!BM2647</f>
        <v>1</v>
      </c>
      <c r="I152" s="104">
        <f>all!BN2647</f>
        <v>0</v>
      </c>
      <c r="J152" s="104">
        <f>all!BO2647</f>
        <v>0</v>
      </c>
      <c r="K152" s="104">
        <f>all!BP2647</f>
        <v>0</v>
      </c>
      <c r="L152" s="104">
        <f>all!BQ2647</f>
        <v>18</v>
      </c>
      <c r="M152" s="104">
        <f>all!BR2647</f>
        <v>9</v>
      </c>
      <c r="N152" s="104">
        <f>all!BS2647</f>
        <v>27</v>
      </c>
      <c r="O152" s="104">
        <f>all!BT2647</f>
        <v>0</v>
      </c>
      <c r="P152" s="104">
        <f>all!BU2647</f>
        <v>0</v>
      </c>
      <c r="Q152" s="104">
        <f>all!BV2647</f>
        <v>0</v>
      </c>
      <c r="R152" s="305">
        <f t="shared" si="35"/>
        <v>28</v>
      </c>
      <c r="S152" s="305">
        <f t="shared" si="33"/>
        <v>18</v>
      </c>
      <c r="T152" s="305">
        <f t="shared" si="34"/>
        <v>46</v>
      </c>
      <c r="U152" s="18"/>
      <c r="V152" s="104">
        <f>all!CA2647</f>
        <v>0</v>
      </c>
      <c r="W152" s="104">
        <f>all!CB2647</f>
        <v>0</v>
      </c>
      <c r="X152" s="104">
        <f>all!CC2647</f>
        <v>0</v>
      </c>
      <c r="Y152" s="104">
        <f>all!CD2647</f>
        <v>5</v>
      </c>
      <c r="Z152" s="104">
        <f>all!CE2647</f>
        <v>5</v>
      </c>
      <c r="AA152" s="104">
        <f>all!CF2647</f>
        <v>10</v>
      </c>
    </row>
    <row r="153" spans="1:27" ht="18" customHeight="1">
      <c r="A153" s="102">
        <v>16</v>
      </c>
      <c r="B153" s="268" t="s">
        <v>472</v>
      </c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305">
        <f t="shared" si="35"/>
        <v>0</v>
      </c>
      <c r="S153" s="305">
        <f t="shared" si="33"/>
        <v>0</v>
      </c>
      <c r="T153" s="305">
        <f t="shared" si="34"/>
        <v>0</v>
      </c>
      <c r="U153" s="18"/>
      <c r="V153" s="104"/>
      <c r="W153" s="104"/>
      <c r="X153" s="104"/>
      <c r="Y153" s="104"/>
      <c r="Z153" s="104"/>
      <c r="AA153" s="104"/>
    </row>
    <row r="154" spans="1:27" ht="18" customHeight="1">
      <c r="A154" s="264"/>
      <c r="B154" s="270" t="s">
        <v>87</v>
      </c>
      <c r="C154" s="109">
        <f t="shared" ref="C154" si="36">SUM(C138:C153)</f>
        <v>71</v>
      </c>
      <c r="D154" s="109">
        <f t="shared" ref="D154:Q154" si="37">SUM(D138:D153)</f>
        <v>48</v>
      </c>
      <c r="E154" s="109">
        <f t="shared" si="37"/>
        <v>119</v>
      </c>
      <c r="F154" s="109">
        <f t="shared" si="37"/>
        <v>29</v>
      </c>
      <c r="G154" s="109">
        <f t="shared" si="37"/>
        <v>8</v>
      </c>
      <c r="H154" s="109">
        <f t="shared" si="37"/>
        <v>37</v>
      </c>
      <c r="I154" s="109">
        <f t="shared" si="37"/>
        <v>5</v>
      </c>
      <c r="J154" s="109">
        <f t="shared" si="37"/>
        <v>4</v>
      </c>
      <c r="K154" s="109">
        <f t="shared" si="37"/>
        <v>9</v>
      </c>
      <c r="L154" s="109">
        <f t="shared" si="37"/>
        <v>60</v>
      </c>
      <c r="M154" s="109">
        <f t="shared" si="37"/>
        <v>32</v>
      </c>
      <c r="N154" s="109">
        <f t="shared" si="37"/>
        <v>92</v>
      </c>
      <c r="O154" s="109">
        <f t="shared" si="37"/>
        <v>3</v>
      </c>
      <c r="P154" s="109">
        <f t="shared" si="37"/>
        <v>4</v>
      </c>
      <c r="Q154" s="109">
        <f t="shared" si="37"/>
        <v>7</v>
      </c>
      <c r="R154" s="305">
        <f t="shared" si="35"/>
        <v>168</v>
      </c>
      <c r="S154" s="305">
        <f t="shared" si="33"/>
        <v>96</v>
      </c>
      <c r="T154" s="305">
        <f t="shared" si="34"/>
        <v>264</v>
      </c>
      <c r="U154" s="18"/>
      <c r="V154" s="109">
        <f t="shared" ref="V154" si="38">SUM(V138:V153)</f>
        <v>17</v>
      </c>
      <c r="W154" s="109">
        <f t="shared" ref="W154:AA154" si="39">SUM(W138:W153)</f>
        <v>5</v>
      </c>
      <c r="X154" s="109">
        <f t="shared" si="39"/>
        <v>20</v>
      </c>
      <c r="Y154" s="109">
        <f t="shared" si="39"/>
        <v>9</v>
      </c>
      <c r="Z154" s="109">
        <f t="shared" si="39"/>
        <v>5</v>
      </c>
      <c r="AA154" s="109">
        <f t="shared" si="39"/>
        <v>17</v>
      </c>
    </row>
    <row r="155" spans="1:27" ht="28.5" customHeight="1">
      <c r="C155">
        <f>SUM(C127+C154)</f>
        <v>456</v>
      </c>
      <c r="D155">
        <f t="shared" ref="D155:AA155" si="40">SUM(D127+D154)</f>
        <v>450</v>
      </c>
      <c r="E155">
        <f>SUM(E127+E154)</f>
        <v>906</v>
      </c>
      <c r="F155">
        <f t="shared" si="40"/>
        <v>137</v>
      </c>
      <c r="G155">
        <f t="shared" si="40"/>
        <v>77</v>
      </c>
      <c r="H155">
        <f t="shared" si="40"/>
        <v>214</v>
      </c>
      <c r="I155">
        <f t="shared" si="40"/>
        <v>29</v>
      </c>
      <c r="J155">
        <f t="shared" si="40"/>
        <v>29</v>
      </c>
      <c r="K155">
        <f t="shared" si="40"/>
        <v>58</v>
      </c>
      <c r="L155">
        <f t="shared" si="40"/>
        <v>391</v>
      </c>
      <c r="M155">
        <f t="shared" si="40"/>
        <v>239</v>
      </c>
      <c r="N155">
        <f t="shared" si="40"/>
        <v>630</v>
      </c>
      <c r="O155">
        <f t="shared" si="40"/>
        <v>8</v>
      </c>
      <c r="P155">
        <f t="shared" si="40"/>
        <v>10</v>
      </c>
      <c r="Q155">
        <f t="shared" si="40"/>
        <v>18</v>
      </c>
      <c r="R155">
        <f t="shared" si="40"/>
        <v>1021</v>
      </c>
      <c r="S155">
        <f t="shared" si="40"/>
        <v>805</v>
      </c>
      <c r="T155">
        <f>SUM(T127+T154)</f>
        <v>1826</v>
      </c>
      <c r="U155">
        <f t="shared" si="40"/>
        <v>0</v>
      </c>
      <c r="V155">
        <f t="shared" si="40"/>
        <v>49</v>
      </c>
      <c r="W155">
        <f t="shared" si="40"/>
        <v>30</v>
      </c>
      <c r="X155">
        <f t="shared" si="40"/>
        <v>77</v>
      </c>
      <c r="Y155">
        <f t="shared" si="40"/>
        <v>16</v>
      </c>
      <c r="Z155">
        <f t="shared" si="40"/>
        <v>6</v>
      </c>
      <c r="AA155">
        <f t="shared" si="40"/>
        <v>25</v>
      </c>
    </row>
    <row r="156" spans="1:27" ht="3" hidden="1" customHeight="1">
      <c r="U156" s="18"/>
      <c r="V156" s="18"/>
      <c r="W156" s="18"/>
      <c r="X156" s="18"/>
      <c r="Y156" s="18"/>
    </row>
    <row r="157" spans="1:27" ht="51" customHeight="1">
      <c r="U157" s="18"/>
      <c r="V157" s="18"/>
      <c r="W157" s="18"/>
      <c r="X157" s="18"/>
      <c r="Y157" s="18"/>
    </row>
    <row r="158" spans="1:27" ht="18">
      <c r="B158" s="798" t="s">
        <v>439</v>
      </c>
      <c r="C158" s="798"/>
      <c r="D158" s="798"/>
      <c r="E158" s="798"/>
      <c r="F158" s="798"/>
      <c r="G158" s="798"/>
      <c r="H158" s="798"/>
      <c r="I158" s="798"/>
      <c r="J158" s="798"/>
      <c r="K158" s="798"/>
      <c r="L158" s="798"/>
      <c r="M158" s="798"/>
      <c r="N158" s="798"/>
      <c r="O158" s="798"/>
      <c r="P158" s="798"/>
      <c r="Q158" s="798"/>
      <c r="R158" s="798"/>
      <c r="S158" s="798"/>
      <c r="T158" s="798"/>
      <c r="U158" s="18"/>
      <c r="V158" s="18"/>
      <c r="W158" s="18"/>
      <c r="X158" s="18"/>
      <c r="Y158" s="18"/>
    </row>
    <row r="159" spans="1:27" ht="15.75">
      <c r="B159" s="799" t="s">
        <v>1117</v>
      </c>
      <c r="C159" s="799"/>
      <c r="D159" s="799"/>
      <c r="E159" s="799"/>
      <c r="F159" s="799"/>
      <c r="G159" s="799"/>
      <c r="H159" s="799"/>
      <c r="I159" s="799"/>
      <c r="J159" s="799"/>
      <c r="K159" s="799"/>
      <c r="L159" s="799"/>
      <c r="M159" s="799"/>
      <c r="N159" s="799"/>
      <c r="O159" s="799"/>
      <c r="P159" s="799"/>
      <c r="Q159" s="799"/>
      <c r="R159" s="799"/>
      <c r="S159" s="799"/>
      <c r="T159" s="799"/>
      <c r="U159" s="18"/>
      <c r="V159" s="18"/>
      <c r="W159" s="18"/>
      <c r="X159" s="18"/>
      <c r="Y159" s="18"/>
    </row>
    <row r="160" spans="1:27" ht="6" customHeight="1">
      <c r="B160" s="263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398"/>
      <c r="U160" s="18"/>
      <c r="V160" s="18"/>
      <c r="W160" s="18"/>
      <c r="X160" s="18"/>
      <c r="Y160" s="18"/>
    </row>
    <row r="161" spans="1:27" ht="12.75" customHeight="1">
      <c r="A161" s="796" t="s">
        <v>289</v>
      </c>
      <c r="B161" s="796" t="s">
        <v>440</v>
      </c>
      <c r="C161" s="794" t="s">
        <v>477</v>
      </c>
      <c r="D161" s="794"/>
      <c r="E161" s="794"/>
      <c r="F161" s="794" t="s">
        <v>478</v>
      </c>
      <c r="G161" s="794"/>
      <c r="H161" s="794"/>
      <c r="I161" s="794" t="s">
        <v>479</v>
      </c>
      <c r="J161" s="794"/>
      <c r="K161" s="794"/>
      <c r="L161" s="794" t="s">
        <v>480</v>
      </c>
      <c r="M161" s="794"/>
      <c r="N161" s="794"/>
      <c r="O161" s="797" t="s">
        <v>481</v>
      </c>
      <c r="P161" s="797"/>
      <c r="Q161" s="797"/>
      <c r="R161" s="800" t="s">
        <v>69</v>
      </c>
      <c r="S161" s="800"/>
      <c r="T161" s="800"/>
      <c r="U161" s="18"/>
      <c r="V161" s="788" t="s">
        <v>483</v>
      </c>
      <c r="W161" s="789"/>
      <c r="X161" s="790"/>
      <c r="Y161" s="794" t="s">
        <v>636</v>
      </c>
      <c r="Z161" s="794"/>
      <c r="AA161" s="795"/>
    </row>
    <row r="162" spans="1:27" ht="33.75" customHeight="1">
      <c r="A162" s="796"/>
      <c r="B162" s="796"/>
      <c r="C162" s="794"/>
      <c r="D162" s="794"/>
      <c r="E162" s="794"/>
      <c r="F162" s="794"/>
      <c r="G162" s="794"/>
      <c r="H162" s="794"/>
      <c r="I162" s="794"/>
      <c r="J162" s="794"/>
      <c r="K162" s="794"/>
      <c r="L162" s="794"/>
      <c r="M162" s="794"/>
      <c r="N162" s="794"/>
      <c r="O162" s="797"/>
      <c r="P162" s="797"/>
      <c r="Q162" s="797"/>
      <c r="R162" s="800"/>
      <c r="S162" s="800"/>
      <c r="T162" s="800"/>
      <c r="U162" s="18"/>
      <c r="V162" s="791"/>
      <c r="W162" s="792"/>
      <c r="X162" s="793"/>
      <c r="Y162" s="794"/>
      <c r="Z162" s="794"/>
      <c r="AA162" s="795"/>
    </row>
    <row r="163" spans="1:27" ht="9.75" customHeight="1">
      <c r="A163" s="796"/>
      <c r="B163" s="796"/>
      <c r="C163" s="132" t="s">
        <v>498</v>
      </c>
      <c r="D163" s="132" t="s">
        <v>499</v>
      </c>
      <c r="E163" s="132" t="s">
        <v>500</v>
      </c>
      <c r="F163" s="132" t="s">
        <v>498</v>
      </c>
      <c r="G163" s="132" t="s">
        <v>499</v>
      </c>
      <c r="H163" s="132" t="s">
        <v>500</v>
      </c>
      <c r="I163" s="132" t="s">
        <v>498</v>
      </c>
      <c r="J163" s="132" t="s">
        <v>499</v>
      </c>
      <c r="K163" s="132" t="s">
        <v>500</v>
      </c>
      <c r="L163" s="132" t="s">
        <v>498</v>
      </c>
      <c r="M163" s="132" t="s">
        <v>499</v>
      </c>
      <c r="N163" s="132" t="s">
        <v>500</v>
      </c>
      <c r="O163" s="205" t="s">
        <v>498</v>
      </c>
      <c r="P163" s="205" t="s">
        <v>499</v>
      </c>
      <c r="Q163" s="205" t="s">
        <v>500</v>
      </c>
      <c r="R163" s="205" t="s">
        <v>498</v>
      </c>
      <c r="S163" s="205" t="s">
        <v>499</v>
      </c>
      <c r="T163" s="406" t="s">
        <v>500</v>
      </c>
      <c r="U163" s="18"/>
      <c r="V163" s="132" t="s">
        <v>498</v>
      </c>
      <c r="W163" s="132" t="s">
        <v>499</v>
      </c>
      <c r="X163" s="132" t="s">
        <v>500</v>
      </c>
      <c r="Y163" s="132" t="s">
        <v>498</v>
      </c>
      <c r="Z163" s="132" t="s">
        <v>499</v>
      </c>
      <c r="AA163" s="350" t="s">
        <v>500</v>
      </c>
    </row>
    <row r="164" spans="1:27" ht="14.25" customHeight="1">
      <c r="A164" s="102">
        <v>1</v>
      </c>
      <c r="B164" s="268" t="s">
        <v>457</v>
      </c>
      <c r="C164" s="104">
        <f>SUM(C7,C34,C60,C85,C111,C138)</f>
        <v>176</v>
      </c>
      <c r="D164" s="104">
        <f t="shared" ref="D164:Q164" si="41">SUM(D7,D34,D60,D85,D111,D138)</f>
        <v>102</v>
      </c>
      <c r="E164" s="104">
        <f t="shared" si="41"/>
        <v>278</v>
      </c>
      <c r="F164" s="104">
        <f t="shared" si="41"/>
        <v>72</v>
      </c>
      <c r="G164" s="104">
        <f t="shared" si="41"/>
        <v>16</v>
      </c>
      <c r="H164" s="104">
        <f t="shared" si="41"/>
        <v>88</v>
      </c>
      <c r="I164" s="104">
        <f t="shared" si="41"/>
        <v>24</v>
      </c>
      <c r="J164" s="104">
        <f t="shared" si="41"/>
        <v>17</v>
      </c>
      <c r="K164" s="104">
        <f t="shared" si="41"/>
        <v>41</v>
      </c>
      <c r="L164" s="104">
        <f t="shared" si="41"/>
        <v>212</v>
      </c>
      <c r="M164" s="104">
        <f t="shared" si="41"/>
        <v>76</v>
      </c>
      <c r="N164" s="104">
        <f t="shared" si="41"/>
        <v>288</v>
      </c>
      <c r="O164" s="104">
        <f t="shared" si="41"/>
        <v>28</v>
      </c>
      <c r="P164" s="104">
        <f t="shared" si="41"/>
        <v>5</v>
      </c>
      <c r="Q164" s="104">
        <f t="shared" si="41"/>
        <v>33</v>
      </c>
      <c r="R164" s="305">
        <f>SUM(C164,F164,I164,L164,O164)</f>
        <v>512</v>
      </c>
      <c r="S164" s="305">
        <f t="shared" ref="S164:S180" si="42">SUM(D164,G164,J164,M164,P164)</f>
        <v>216</v>
      </c>
      <c r="T164" s="305">
        <f t="shared" ref="T164:T180" si="43">SUM(E164,H164,K164,N164,Q164)</f>
        <v>728</v>
      </c>
      <c r="U164" s="18"/>
      <c r="V164" s="104">
        <f>SUM(V7,V34,V60,V85,V111,V138)</f>
        <v>4</v>
      </c>
      <c r="W164" s="104">
        <f t="shared" ref="W164:Z164" si="44">SUM(W7,W34,W60,W85,W111,W138)</f>
        <v>4</v>
      </c>
      <c r="X164" s="104">
        <f t="shared" si="44"/>
        <v>8</v>
      </c>
      <c r="Y164" s="104">
        <f t="shared" si="44"/>
        <v>4</v>
      </c>
      <c r="Z164" s="104">
        <f t="shared" si="44"/>
        <v>1</v>
      </c>
      <c r="AA164" s="351">
        <f>SUM(AA7,AA34,AA60,AA85,AA111,AA138)</f>
        <v>5</v>
      </c>
    </row>
    <row r="165" spans="1:27" ht="24" customHeight="1">
      <c r="A165" s="102">
        <v>2</v>
      </c>
      <c r="B165" s="268" t="s">
        <v>870</v>
      </c>
      <c r="C165" s="104">
        <f t="shared" ref="C165:C179" si="45">SUM(C9,C35,C61,C86,C112,C139)</f>
        <v>9</v>
      </c>
      <c r="D165" s="104">
        <f t="shared" ref="D165:Q165" si="46">SUM(D9,D35,D61,D86,D112,D139)</f>
        <v>7</v>
      </c>
      <c r="E165" s="104">
        <f t="shared" si="46"/>
        <v>16</v>
      </c>
      <c r="F165" s="104">
        <f t="shared" si="46"/>
        <v>1</v>
      </c>
      <c r="G165" s="104">
        <f t="shared" si="46"/>
        <v>1</v>
      </c>
      <c r="H165" s="104">
        <f t="shared" si="46"/>
        <v>2</v>
      </c>
      <c r="I165" s="104">
        <f t="shared" si="46"/>
        <v>3</v>
      </c>
      <c r="J165" s="104">
        <f t="shared" si="46"/>
        <v>3</v>
      </c>
      <c r="K165" s="104">
        <f t="shared" si="46"/>
        <v>6</v>
      </c>
      <c r="L165" s="104">
        <f t="shared" si="46"/>
        <v>6</v>
      </c>
      <c r="M165" s="104">
        <f t="shared" si="46"/>
        <v>8</v>
      </c>
      <c r="N165" s="104">
        <f t="shared" si="46"/>
        <v>14</v>
      </c>
      <c r="O165" s="104">
        <f t="shared" si="46"/>
        <v>0</v>
      </c>
      <c r="P165" s="104">
        <f t="shared" si="46"/>
        <v>0</v>
      </c>
      <c r="Q165" s="104">
        <f t="shared" si="46"/>
        <v>0</v>
      </c>
      <c r="R165" s="305">
        <f t="shared" ref="R165:R180" si="47">SUM(C165,F165,I165,L165,O165)</f>
        <v>19</v>
      </c>
      <c r="S165" s="305">
        <f t="shared" si="42"/>
        <v>19</v>
      </c>
      <c r="T165" s="305">
        <f t="shared" si="43"/>
        <v>38</v>
      </c>
      <c r="U165" s="18"/>
      <c r="V165" s="104">
        <f t="shared" ref="V165:V180" si="48">SUM(V9,V35,V61,V86,V112,V139)</f>
        <v>0</v>
      </c>
      <c r="W165" s="104">
        <f t="shared" ref="W165:Z165" si="49">SUM(W9,W35,W61,W86,W112,W139)</f>
        <v>0</v>
      </c>
      <c r="X165" s="104">
        <f t="shared" si="49"/>
        <v>0</v>
      </c>
      <c r="Y165" s="104">
        <f t="shared" si="49"/>
        <v>0</v>
      </c>
      <c r="Z165" s="104">
        <f t="shared" si="49"/>
        <v>0</v>
      </c>
      <c r="AA165" s="351">
        <f t="shared" ref="AA165:AA180" si="50">SUM(AA9,AA35,AA61,AA86,AA112,AA139)</f>
        <v>0</v>
      </c>
    </row>
    <row r="166" spans="1:27" ht="14.25" customHeight="1">
      <c r="A166" s="102">
        <v>3</v>
      </c>
      <c r="B166" s="269" t="s">
        <v>459</v>
      </c>
      <c r="C166" s="104">
        <f t="shared" si="45"/>
        <v>116</v>
      </c>
      <c r="D166" s="104">
        <f t="shared" ref="D166:Q166" si="51">SUM(D10,D36,D62,D87,D113,D140)</f>
        <v>112</v>
      </c>
      <c r="E166" s="104">
        <f t="shared" si="51"/>
        <v>228</v>
      </c>
      <c r="F166" s="104">
        <f t="shared" si="51"/>
        <v>26</v>
      </c>
      <c r="G166" s="104">
        <f t="shared" si="51"/>
        <v>23</v>
      </c>
      <c r="H166" s="104">
        <f t="shared" si="51"/>
        <v>49</v>
      </c>
      <c r="I166" s="104">
        <f t="shared" si="51"/>
        <v>10</v>
      </c>
      <c r="J166" s="104">
        <f t="shared" si="51"/>
        <v>7</v>
      </c>
      <c r="K166" s="104">
        <f t="shared" si="51"/>
        <v>17</v>
      </c>
      <c r="L166" s="104">
        <f t="shared" si="51"/>
        <v>59</v>
      </c>
      <c r="M166" s="104">
        <f t="shared" si="51"/>
        <v>36</v>
      </c>
      <c r="N166" s="104">
        <f t="shared" si="51"/>
        <v>95</v>
      </c>
      <c r="O166" s="104">
        <f t="shared" si="51"/>
        <v>3</v>
      </c>
      <c r="P166" s="104">
        <f t="shared" si="51"/>
        <v>3</v>
      </c>
      <c r="Q166" s="104">
        <f t="shared" si="51"/>
        <v>6</v>
      </c>
      <c r="R166" s="305">
        <f t="shared" si="47"/>
        <v>214</v>
      </c>
      <c r="S166" s="305">
        <f t="shared" si="42"/>
        <v>181</v>
      </c>
      <c r="T166" s="305">
        <f t="shared" si="43"/>
        <v>395</v>
      </c>
      <c r="U166" s="18"/>
      <c r="V166" s="104">
        <f t="shared" si="48"/>
        <v>10</v>
      </c>
      <c r="W166" s="104">
        <f t="shared" ref="W166:Z166" si="52">SUM(W10,W36,W62,W87,W113,W140)</f>
        <v>7</v>
      </c>
      <c r="X166" s="104">
        <f t="shared" si="52"/>
        <v>17</v>
      </c>
      <c r="Y166" s="104">
        <f t="shared" si="52"/>
        <v>2</v>
      </c>
      <c r="Z166" s="104">
        <f t="shared" si="52"/>
        <v>2</v>
      </c>
      <c r="AA166" s="351">
        <f t="shared" si="50"/>
        <v>4</v>
      </c>
    </row>
    <row r="167" spans="1:27" ht="14.25" customHeight="1">
      <c r="A167" s="102">
        <v>4</v>
      </c>
      <c r="B167" s="269" t="s">
        <v>460</v>
      </c>
      <c r="C167" s="104">
        <f t="shared" si="45"/>
        <v>49</v>
      </c>
      <c r="D167" s="104">
        <f t="shared" ref="D167:Q167" si="53">SUM(D11,D37,D63,D88,D114,D141)</f>
        <v>46</v>
      </c>
      <c r="E167" s="104">
        <f t="shared" si="53"/>
        <v>95</v>
      </c>
      <c r="F167" s="104">
        <f t="shared" si="53"/>
        <v>20</v>
      </c>
      <c r="G167" s="104">
        <f t="shared" si="53"/>
        <v>6</v>
      </c>
      <c r="H167" s="104">
        <f t="shared" si="53"/>
        <v>26</v>
      </c>
      <c r="I167" s="104">
        <f t="shared" si="53"/>
        <v>4</v>
      </c>
      <c r="J167" s="104">
        <f t="shared" si="53"/>
        <v>1</v>
      </c>
      <c r="K167" s="104">
        <f t="shared" si="53"/>
        <v>5</v>
      </c>
      <c r="L167" s="104">
        <f t="shared" si="53"/>
        <v>30</v>
      </c>
      <c r="M167" s="104">
        <f t="shared" si="53"/>
        <v>29</v>
      </c>
      <c r="N167" s="104">
        <f t="shared" si="53"/>
        <v>59</v>
      </c>
      <c r="O167" s="104">
        <f t="shared" si="53"/>
        <v>0</v>
      </c>
      <c r="P167" s="104">
        <f t="shared" si="53"/>
        <v>0</v>
      </c>
      <c r="Q167" s="104">
        <f t="shared" si="53"/>
        <v>0</v>
      </c>
      <c r="R167" s="305">
        <f t="shared" si="47"/>
        <v>103</v>
      </c>
      <c r="S167" s="305">
        <f t="shared" si="42"/>
        <v>82</v>
      </c>
      <c r="T167" s="305">
        <f t="shared" si="43"/>
        <v>185</v>
      </c>
      <c r="U167" s="18"/>
      <c r="V167" s="104">
        <f t="shared" si="48"/>
        <v>3</v>
      </c>
      <c r="W167" s="104">
        <f t="shared" ref="W167:Z167" si="54">SUM(W11,W37,W63,W88,W114,W141)</f>
        <v>1</v>
      </c>
      <c r="X167" s="104">
        <f t="shared" si="54"/>
        <v>4</v>
      </c>
      <c r="Y167" s="104">
        <f t="shared" si="54"/>
        <v>0</v>
      </c>
      <c r="Z167" s="104">
        <f t="shared" si="54"/>
        <v>1</v>
      </c>
      <c r="AA167" s="351">
        <f t="shared" si="50"/>
        <v>1</v>
      </c>
    </row>
    <row r="168" spans="1:27" ht="14.25" customHeight="1">
      <c r="A168" s="102">
        <v>5</v>
      </c>
      <c r="B168" s="269" t="s">
        <v>461</v>
      </c>
      <c r="C168" s="104">
        <f t="shared" si="45"/>
        <v>10</v>
      </c>
      <c r="D168" s="104">
        <f t="shared" ref="D168:Q168" si="55">SUM(D12,D38,D64,D89,D115,D142)</f>
        <v>24</v>
      </c>
      <c r="E168" s="104">
        <f t="shared" si="55"/>
        <v>34</v>
      </c>
      <c r="F168" s="104">
        <f t="shared" si="55"/>
        <v>6</v>
      </c>
      <c r="G168" s="104">
        <f t="shared" si="55"/>
        <v>5</v>
      </c>
      <c r="H168" s="104">
        <f t="shared" si="55"/>
        <v>11</v>
      </c>
      <c r="I168" s="104">
        <f t="shared" si="55"/>
        <v>2</v>
      </c>
      <c r="J168" s="104">
        <f t="shared" si="55"/>
        <v>1</v>
      </c>
      <c r="K168" s="104">
        <f t="shared" si="55"/>
        <v>3</v>
      </c>
      <c r="L168" s="104">
        <f t="shared" si="55"/>
        <v>7</v>
      </c>
      <c r="M168" s="104">
        <f t="shared" si="55"/>
        <v>19</v>
      </c>
      <c r="N168" s="104">
        <f t="shared" si="55"/>
        <v>26</v>
      </c>
      <c r="O168" s="104">
        <f t="shared" si="55"/>
        <v>0</v>
      </c>
      <c r="P168" s="104">
        <f t="shared" si="55"/>
        <v>0</v>
      </c>
      <c r="Q168" s="104">
        <f t="shared" si="55"/>
        <v>0</v>
      </c>
      <c r="R168" s="305">
        <f t="shared" si="47"/>
        <v>25</v>
      </c>
      <c r="S168" s="305">
        <f t="shared" si="42"/>
        <v>49</v>
      </c>
      <c r="T168" s="305">
        <f t="shared" si="43"/>
        <v>74</v>
      </c>
      <c r="U168" s="18"/>
      <c r="V168" s="104">
        <f t="shared" si="48"/>
        <v>1</v>
      </c>
      <c r="W168" s="104">
        <f t="shared" ref="W168:Z168" si="56">SUM(W12,W38,W64,W89,W115,W142)</f>
        <v>0</v>
      </c>
      <c r="X168" s="104">
        <f t="shared" si="56"/>
        <v>1</v>
      </c>
      <c r="Y168" s="104">
        <f t="shared" si="56"/>
        <v>0</v>
      </c>
      <c r="Z168" s="104">
        <f t="shared" si="56"/>
        <v>0</v>
      </c>
      <c r="AA168" s="351">
        <f t="shared" si="50"/>
        <v>0</v>
      </c>
    </row>
    <row r="169" spans="1:27" ht="14.25" customHeight="1">
      <c r="A169" s="102">
        <v>6</v>
      </c>
      <c r="B169" s="268" t="s">
        <v>462</v>
      </c>
      <c r="C169" s="104">
        <f t="shared" si="45"/>
        <v>836</v>
      </c>
      <c r="D169" s="104">
        <f t="shared" ref="D169:Q169" si="57">SUM(D13,D39,D65,D90,D116,D143)</f>
        <v>417</v>
      </c>
      <c r="E169" s="104">
        <f t="shared" si="57"/>
        <v>1253</v>
      </c>
      <c r="F169" s="104">
        <f t="shared" si="57"/>
        <v>308</v>
      </c>
      <c r="G169" s="104">
        <f t="shared" si="57"/>
        <v>121</v>
      </c>
      <c r="H169" s="104">
        <f t="shared" si="57"/>
        <v>429</v>
      </c>
      <c r="I169" s="104">
        <f t="shared" si="57"/>
        <v>107</v>
      </c>
      <c r="J169" s="104">
        <f t="shared" si="57"/>
        <v>58</v>
      </c>
      <c r="K169" s="104">
        <f t="shared" si="57"/>
        <v>165</v>
      </c>
      <c r="L169" s="104">
        <f t="shared" si="57"/>
        <v>791</v>
      </c>
      <c r="M169" s="104">
        <f t="shared" si="57"/>
        <v>340</v>
      </c>
      <c r="N169" s="104">
        <f t="shared" si="57"/>
        <v>1131</v>
      </c>
      <c r="O169" s="104">
        <f t="shared" si="57"/>
        <v>25</v>
      </c>
      <c r="P169" s="104">
        <f t="shared" si="57"/>
        <v>14</v>
      </c>
      <c r="Q169" s="104">
        <f t="shared" si="57"/>
        <v>39</v>
      </c>
      <c r="R169" s="305">
        <f t="shared" si="47"/>
        <v>2067</v>
      </c>
      <c r="S169" s="305">
        <f t="shared" si="42"/>
        <v>950</v>
      </c>
      <c r="T169" s="305">
        <f t="shared" si="43"/>
        <v>3017</v>
      </c>
      <c r="U169" s="18"/>
      <c r="V169" s="104">
        <f t="shared" si="48"/>
        <v>64</v>
      </c>
      <c r="W169" s="104">
        <f t="shared" ref="W169:Z169" si="58">SUM(W13,W39,W65,W90,W116,W143)</f>
        <v>48</v>
      </c>
      <c r="X169" s="104">
        <f t="shared" si="58"/>
        <v>112</v>
      </c>
      <c r="Y169" s="104">
        <f t="shared" si="58"/>
        <v>30</v>
      </c>
      <c r="Z169" s="104">
        <f t="shared" si="58"/>
        <v>7</v>
      </c>
      <c r="AA169" s="351">
        <f t="shared" si="50"/>
        <v>37</v>
      </c>
    </row>
    <row r="170" spans="1:27" ht="14.25" customHeight="1">
      <c r="A170" s="102">
        <v>7</v>
      </c>
      <c r="B170" s="268" t="s">
        <v>463</v>
      </c>
      <c r="C170" s="104">
        <f t="shared" si="45"/>
        <v>256</v>
      </c>
      <c r="D170" s="104">
        <f t="shared" ref="D170:Q170" si="59">SUM(D14,D40,D66,D91,D117,D144)</f>
        <v>151</v>
      </c>
      <c r="E170" s="104">
        <f t="shared" si="59"/>
        <v>407</v>
      </c>
      <c r="F170" s="104">
        <f t="shared" si="59"/>
        <v>94</v>
      </c>
      <c r="G170" s="104">
        <f t="shared" si="59"/>
        <v>25</v>
      </c>
      <c r="H170" s="104">
        <f t="shared" si="59"/>
        <v>119</v>
      </c>
      <c r="I170" s="104">
        <f t="shared" si="59"/>
        <v>40</v>
      </c>
      <c r="J170" s="104">
        <f t="shared" si="59"/>
        <v>16</v>
      </c>
      <c r="K170" s="104">
        <f t="shared" si="59"/>
        <v>56</v>
      </c>
      <c r="L170" s="104">
        <f t="shared" si="59"/>
        <v>174</v>
      </c>
      <c r="M170" s="104">
        <f t="shared" si="59"/>
        <v>91</v>
      </c>
      <c r="N170" s="104">
        <f t="shared" si="59"/>
        <v>265</v>
      </c>
      <c r="O170" s="104">
        <f t="shared" si="59"/>
        <v>19</v>
      </c>
      <c r="P170" s="104">
        <f t="shared" si="59"/>
        <v>9</v>
      </c>
      <c r="Q170" s="104">
        <f t="shared" si="59"/>
        <v>28</v>
      </c>
      <c r="R170" s="305">
        <f t="shared" si="47"/>
        <v>583</v>
      </c>
      <c r="S170" s="305">
        <f t="shared" si="42"/>
        <v>292</v>
      </c>
      <c r="T170" s="305">
        <f t="shared" si="43"/>
        <v>875</v>
      </c>
      <c r="U170" s="18"/>
      <c r="V170" s="104">
        <f t="shared" si="48"/>
        <v>30</v>
      </c>
      <c r="W170" s="104">
        <f t="shared" ref="W170:Z170" si="60">SUM(W14,W40,W66,W91,W117,W144)</f>
        <v>21</v>
      </c>
      <c r="X170" s="104">
        <f t="shared" si="60"/>
        <v>51</v>
      </c>
      <c r="Y170" s="104">
        <f t="shared" si="60"/>
        <v>13</v>
      </c>
      <c r="Z170" s="104">
        <f t="shared" si="60"/>
        <v>2</v>
      </c>
      <c r="AA170" s="351">
        <f t="shared" si="50"/>
        <v>15</v>
      </c>
    </row>
    <row r="171" spans="1:27" ht="14.25" customHeight="1">
      <c r="A171" s="102">
        <v>8</v>
      </c>
      <c r="B171" s="268" t="s">
        <v>464</v>
      </c>
      <c r="C171" s="104">
        <f t="shared" si="45"/>
        <v>83</v>
      </c>
      <c r="D171" s="104">
        <f t="shared" ref="D171:Q171" si="61">SUM(D15,D41,D67,D92,D118,D145)</f>
        <v>87</v>
      </c>
      <c r="E171" s="104">
        <f t="shared" si="61"/>
        <v>170</v>
      </c>
      <c r="F171" s="104">
        <f t="shared" si="61"/>
        <v>38</v>
      </c>
      <c r="G171" s="104">
        <f t="shared" si="61"/>
        <v>19</v>
      </c>
      <c r="H171" s="104">
        <f t="shared" si="61"/>
        <v>57</v>
      </c>
      <c r="I171" s="104">
        <f t="shared" si="61"/>
        <v>17</v>
      </c>
      <c r="J171" s="104">
        <f t="shared" si="61"/>
        <v>9</v>
      </c>
      <c r="K171" s="104">
        <f t="shared" si="61"/>
        <v>26</v>
      </c>
      <c r="L171" s="104">
        <f t="shared" si="61"/>
        <v>108</v>
      </c>
      <c r="M171" s="104">
        <f t="shared" si="61"/>
        <v>76</v>
      </c>
      <c r="N171" s="104">
        <f t="shared" si="61"/>
        <v>184</v>
      </c>
      <c r="O171" s="104">
        <f t="shared" si="61"/>
        <v>0</v>
      </c>
      <c r="P171" s="104">
        <f t="shared" si="61"/>
        <v>0</v>
      </c>
      <c r="Q171" s="104">
        <f t="shared" si="61"/>
        <v>0</v>
      </c>
      <c r="R171" s="305">
        <f t="shared" si="47"/>
        <v>246</v>
      </c>
      <c r="S171" s="305">
        <f t="shared" si="42"/>
        <v>191</v>
      </c>
      <c r="T171" s="305">
        <f t="shared" si="43"/>
        <v>437</v>
      </c>
      <c r="U171" s="18"/>
      <c r="V171" s="104">
        <f t="shared" si="48"/>
        <v>1</v>
      </c>
      <c r="W171" s="104">
        <f t="shared" ref="W171:Z171" si="62">SUM(W15,W41,W67,W92,W118,W145)</f>
        <v>0</v>
      </c>
      <c r="X171" s="104">
        <f t="shared" si="62"/>
        <v>1</v>
      </c>
      <c r="Y171" s="104">
        <f t="shared" si="62"/>
        <v>12</v>
      </c>
      <c r="Z171" s="104">
        <f t="shared" si="62"/>
        <v>4</v>
      </c>
      <c r="AA171" s="351">
        <f t="shared" si="50"/>
        <v>16</v>
      </c>
    </row>
    <row r="172" spans="1:27" ht="14.25" customHeight="1">
      <c r="A172" s="102">
        <v>9</v>
      </c>
      <c r="B172" s="268" t="s">
        <v>465</v>
      </c>
      <c r="C172" s="104">
        <f t="shared" si="45"/>
        <v>242</v>
      </c>
      <c r="D172" s="104">
        <f t="shared" ref="D172:Q172" si="63">SUM(D16,D42,D68,D93,D119,D146)</f>
        <v>85</v>
      </c>
      <c r="E172" s="104">
        <f t="shared" si="63"/>
        <v>327</v>
      </c>
      <c r="F172" s="104">
        <f t="shared" si="63"/>
        <v>55</v>
      </c>
      <c r="G172" s="104">
        <f t="shared" si="63"/>
        <v>13</v>
      </c>
      <c r="H172" s="104">
        <f t="shared" si="63"/>
        <v>68</v>
      </c>
      <c r="I172" s="104">
        <f t="shared" si="63"/>
        <v>19</v>
      </c>
      <c r="J172" s="104">
        <f t="shared" si="63"/>
        <v>8</v>
      </c>
      <c r="K172" s="104">
        <f t="shared" si="63"/>
        <v>27</v>
      </c>
      <c r="L172" s="104">
        <f t="shared" si="63"/>
        <v>126</v>
      </c>
      <c r="M172" s="104">
        <f t="shared" si="63"/>
        <v>41</v>
      </c>
      <c r="N172" s="104">
        <f t="shared" si="63"/>
        <v>167</v>
      </c>
      <c r="O172" s="104">
        <f t="shared" si="63"/>
        <v>2</v>
      </c>
      <c r="P172" s="104">
        <f t="shared" si="63"/>
        <v>0</v>
      </c>
      <c r="Q172" s="104">
        <f t="shared" si="63"/>
        <v>2</v>
      </c>
      <c r="R172" s="305">
        <f t="shared" si="47"/>
        <v>444</v>
      </c>
      <c r="S172" s="305">
        <f t="shared" si="42"/>
        <v>147</v>
      </c>
      <c r="T172" s="305">
        <f t="shared" si="43"/>
        <v>591</v>
      </c>
      <c r="U172" s="18"/>
      <c r="V172" s="104">
        <f t="shared" si="48"/>
        <v>11</v>
      </c>
      <c r="W172" s="104">
        <f t="shared" ref="W172:Z172" si="64">SUM(W16,W42,W68,W93,W119,W146)</f>
        <v>6</v>
      </c>
      <c r="X172" s="104">
        <f t="shared" si="64"/>
        <v>17</v>
      </c>
      <c r="Y172" s="104">
        <f t="shared" si="64"/>
        <v>10</v>
      </c>
      <c r="Z172" s="104">
        <f t="shared" si="64"/>
        <v>2</v>
      </c>
      <c r="AA172" s="351">
        <f t="shared" si="50"/>
        <v>12</v>
      </c>
    </row>
    <row r="173" spans="1:27" ht="14.25" customHeight="1">
      <c r="A173" s="102">
        <v>10</v>
      </c>
      <c r="B173" s="268" t="s">
        <v>466</v>
      </c>
      <c r="C173" s="104">
        <f t="shared" si="45"/>
        <v>69</v>
      </c>
      <c r="D173" s="104">
        <f t="shared" ref="D173:Q173" si="65">SUM(D17,D43,D69,D94,D120,D147)</f>
        <v>61</v>
      </c>
      <c r="E173" s="104">
        <f t="shared" si="65"/>
        <v>130</v>
      </c>
      <c r="F173" s="104">
        <f t="shared" si="65"/>
        <v>15</v>
      </c>
      <c r="G173" s="104">
        <f t="shared" si="65"/>
        <v>12</v>
      </c>
      <c r="H173" s="104">
        <f t="shared" si="65"/>
        <v>27</v>
      </c>
      <c r="I173" s="104">
        <f t="shared" si="65"/>
        <v>3</v>
      </c>
      <c r="J173" s="104">
        <f t="shared" si="65"/>
        <v>5</v>
      </c>
      <c r="K173" s="104">
        <f t="shared" si="65"/>
        <v>8</v>
      </c>
      <c r="L173" s="104">
        <f t="shared" si="65"/>
        <v>42</v>
      </c>
      <c r="M173" s="104">
        <f t="shared" si="65"/>
        <v>21</v>
      </c>
      <c r="N173" s="104">
        <f t="shared" si="65"/>
        <v>63</v>
      </c>
      <c r="O173" s="104">
        <f t="shared" si="65"/>
        <v>1</v>
      </c>
      <c r="P173" s="104">
        <f t="shared" si="65"/>
        <v>1</v>
      </c>
      <c r="Q173" s="104">
        <f t="shared" si="65"/>
        <v>2</v>
      </c>
      <c r="R173" s="305">
        <f t="shared" si="47"/>
        <v>130</v>
      </c>
      <c r="S173" s="305">
        <f t="shared" si="42"/>
        <v>100</v>
      </c>
      <c r="T173" s="305">
        <f t="shared" si="43"/>
        <v>230</v>
      </c>
      <c r="U173" s="18"/>
      <c r="V173" s="104">
        <f t="shared" si="48"/>
        <v>10</v>
      </c>
      <c r="W173" s="104">
        <f t="shared" ref="W173:Z173" si="66">SUM(W17,W43,W69,W94,W120,W147)</f>
        <v>3</v>
      </c>
      <c r="X173" s="104">
        <f t="shared" si="66"/>
        <v>11</v>
      </c>
      <c r="Y173" s="104">
        <f t="shared" si="66"/>
        <v>2</v>
      </c>
      <c r="Z173" s="104">
        <f t="shared" si="66"/>
        <v>1</v>
      </c>
      <c r="AA173" s="351">
        <f t="shared" si="50"/>
        <v>6</v>
      </c>
    </row>
    <row r="174" spans="1:27" ht="14.25" customHeight="1">
      <c r="A174" s="102">
        <v>11</v>
      </c>
      <c r="B174" s="268" t="s">
        <v>467</v>
      </c>
      <c r="C174" s="104">
        <f t="shared" si="45"/>
        <v>97</v>
      </c>
      <c r="D174" s="104">
        <f t="shared" ref="D174:Q174" si="67">SUM(D18,D44,D70,D95,D121,D148)</f>
        <v>172</v>
      </c>
      <c r="E174" s="104">
        <f t="shared" si="67"/>
        <v>269</v>
      </c>
      <c r="F174" s="104">
        <f t="shared" si="67"/>
        <v>24</v>
      </c>
      <c r="G174" s="104">
        <f t="shared" si="67"/>
        <v>24</v>
      </c>
      <c r="H174" s="104">
        <f t="shared" si="67"/>
        <v>48</v>
      </c>
      <c r="I174" s="104">
        <f t="shared" si="67"/>
        <v>9</v>
      </c>
      <c r="J174" s="104">
        <f t="shared" si="67"/>
        <v>8</v>
      </c>
      <c r="K174" s="104">
        <f t="shared" si="67"/>
        <v>17</v>
      </c>
      <c r="L174" s="104">
        <f t="shared" si="67"/>
        <v>65</v>
      </c>
      <c r="M174" s="104">
        <f t="shared" si="67"/>
        <v>59</v>
      </c>
      <c r="N174" s="104">
        <f t="shared" si="67"/>
        <v>124</v>
      </c>
      <c r="O174" s="104">
        <f t="shared" si="67"/>
        <v>1</v>
      </c>
      <c r="P174" s="104">
        <f t="shared" si="67"/>
        <v>0</v>
      </c>
      <c r="Q174" s="104">
        <f t="shared" si="67"/>
        <v>1</v>
      </c>
      <c r="R174" s="305">
        <f t="shared" si="47"/>
        <v>196</v>
      </c>
      <c r="S174" s="305">
        <f t="shared" si="42"/>
        <v>263</v>
      </c>
      <c r="T174" s="305">
        <f t="shared" si="43"/>
        <v>459</v>
      </c>
      <c r="U174" s="18"/>
      <c r="V174" s="104">
        <f t="shared" si="48"/>
        <v>0</v>
      </c>
      <c r="W174" s="104">
        <f t="shared" ref="W174:Z174" si="68">SUM(W18,W44,W70,W95,W121,W148)</f>
        <v>0</v>
      </c>
      <c r="X174" s="104">
        <f t="shared" si="68"/>
        <v>0</v>
      </c>
      <c r="Y174" s="104">
        <f t="shared" si="68"/>
        <v>0</v>
      </c>
      <c r="Z174" s="104">
        <f t="shared" si="68"/>
        <v>0</v>
      </c>
      <c r="AA174" s="351">
        <f t="shared" si="50"/>
        <v>0</v>
      </c>
    </row>
    <row r="175" spans="1:27" ht="14.25" customHeight="1">
      <c r="A175" s="102">
        <v>12</v>
      </c>
      <c r="B175" s="268" t="s">
        <v>468</v>
      </c>
      <c r="C175" s="104">
        <f t="shared" si="45"/>
        <v>750</v>
      </c>
      <c r="D175" s="104">
        <f t="shared" ref="D175:Q175" si="69">SUM(D19,D45,D71,D96,D122,D149)</f>
        <v>441</v>
      </c>
      <c r="E175" s="104">
        <f t="shared" si="69"/>
        <v>1191</v>
      </c>
      <c r="F175" s="104">
        <f t="shared" si="69"/>
        <v>196</v>
      </c>
      <c r="G175" s="104">
        <f t="shared" si="69"/>
        <v>80</v>
      </c>
      <c r="H175" s="104">
        <f t="shared" si="69"/>
        <v>276</v>
      </c>
      <c r="I175" s="104">
        <f t="shared" si="69"/>
        <v>87</v>
      </c>
      <c r="J175" s="104">
        <f t="shared" si="69"/>
        <v>35</v>
      </c>
      <c r="K175" s="104">
        <f t="shared" si="69"/>
        <v>122</v>
      </c>
      <c r="L175" s="104">
        <f t="shared" si="69"/>
        <v>448</v>
      </c>
      <c r="M175" s="104">
        <f t="shared" si="69"/>
        <v>198</v>
      </c>
      <c r="N175" s="104">
        <f t="shared" si="69"/>
        <v>646</v>
      </c>
      <c r="O175" s="104">
        <f t="shared" si="69"/>
        <v>23</v>
      </c>
      <c r="P175" s="104">
        <f t="shared" si="69"/>
        <v>12</v>
      </c>
      <c r="Q175" s="104">
        <f t="shared" si="69"/>
        <v>35</v>
      </c>
      <c r="R175" s="305">
        <f t="shared" si="47"/>
        <v>1504</v>
      </c>
      <c r="S175" s="305">
        <f t="shared" si="42"/>
        <v>766</v>
      </c>
      <c r="T175" s="305">
        <f t="shared" si="43"/>
        <v>2270</v>
      </c>
      <c r="U175" s="18"/>
      <c r="V175" s="104">
        <f t="shared" si="48"/>
        <v>7</v>
      </c>
      <c r="W175" s="104">
        <f t="shared" ref="W175:Z175" si="70">SUM(W19,W45,W71,W96,W122,W149)</f>
        <v>14</v>
      </c>
      <c r="X175" s="104">
        <f t="shared" si="70"/>
        <v>21</v>
      </c>
      <c r="Y175" s="104">
        <f t="shared" si="70"/>
        <v>58</v>
      </c>
      <c r="Z175" s="104">
        <f t="shared" si="70"/>
        <v>26</v>
      </c>
      <c r="AA175" s="351">
        <f t="shared" si="50"/>
        <v>84</v>
      </c>
    </row>
    <row r="176" spans="1:27" ht="14.25" customHeight="1">
      <c r="A176" s="102">
        <v>13</v>
      </c>
      <c r="B176" s="268" t="s">
        <v>469</v>
      </c>
      <c r="C176" s="104">
        <f t="shared" si="45"/>
        <v>456</v>
      </c>
      <c r="D176" s="104">
        <f t="shared" ref="D176:Q176" si="71">SUM(D20,D46,D72,D97,D123,D150)</f>
        <v>277</v>
      </c>
      <c r="E176" s="104">
        <f t="shared" si="71"/>
        <v>733</v>
      </c>
      <c r="F176" s="104">
        <f t="shared" si="71"/>
        <v>130</v>
      </c>
      <c r="G176" s="104">
        <f t="shared" si="71"/>
        <v>52</v>
      </c>
      <c r="H176" s="104">
        <f t="shared" si="71"/>
        <v>182</v>
      </c>
      <c r="I176" s="104">
        <f t="shared" si="71"/>
        <v>60</v>
      </c>
      <c r="J176" s="104">
        <f t="shared" si="71"/>
        <v>28</v>
      </c>
      <c r="K176" s="104">
        <f t="shared" si="71"/>
        <v>88</v>
      </c>
      <c r="L176" s="104">
        <f t="shared" si="71"/>
        <v>243</v>
      </c>
      <c r="M176" s="104">
        <f t="shared" si="71"/>
        <v>133</v>
      </c>
      <c r="N176" s="104">
        <f t="shared" si="71"/>
        <v>376</v>
      </c>
      <c r="O176" s="104">
        <f t="shared" si="71"/>
        <v>8</v>
      </c>
      <c r="P176" s="104">
        <f t="shared" si="71"/>
        <v>6</v>
      </c>
      <c r="Q176" s="104">
        <f t="shared" si="71"/>
        <v>14</v>
      </c>
      <c r="R176" s="305">
        <f t="shared" si="47"/>
        <v>897</v>
      </c>
      <c r="S176" s="305">
        <f t="shared" si="42"/>
        <v>496</v>
      </c>
      <c r="T176" s="305">
        <f t="shared" si="43"/>
        <v>1393</v>
      </c>
      <c r="U176" s="18"/>
      <c r="V176" s="104">
        <f t="shared" si="48"/>
        <v>15</v>
      </c>
      <c r="W176" s="104">
        <f t="shared" ref="W176:Z176" si="72">SUM(W20,W46,W72,W97,W123,W150)</f>
        <v>6</v>
      </c>
      <c r="X176" s="104">
        <f t="shared" si="72"/>
        <v>21</v>
      </c>
      <c r="Y176" s="104">
        <f t="shared" si="72"/>
        <v>20</v>
      </c>
      <c r="Z176" s="104">
        <f t="shared" si="72"/>
        <v>6</v>
      </c>
      <c r="AA176" s="351">
        <f t="shared" si="50"/>
        <v>26</v>
      </c>
    </row>
    <row r="177" spans="1:30" ht="14.25" customHeight="1">
      <c r="A177" s="102">
        <v>14</v>
      </c>
      <c r="B177" s="268" t="s">
        <v>470</v>
      </c>
      <c r="C177" s="104">
        <f t="shared" si="45"/>
        <v>297</v>
      </c>
      <c r="D177" s="104">
        <f t="shared" ref="D177:Q177" si="73">SUM(D21,D47,D73,D98,D124,D151)</f>
        <v>21</v>
      </c>
      <c r="E177" s="104">
        <f t="shared" si="73"/>
        <v>318</v>
      </c>
      <c r="F177" s="104">
        <f t="shared" si="73"/>
        <v>5</v>
      </c>
      <c r="G177" s="104">
        <f t="shared" si="73"/>
        <v>0</v>
      </c>
      <c r="H177" s="104">
        <f t="shared" si="73"/>
        <v>5</v>
      </c>
      <c r="I177" s="104">
        <f t="shared" si="73"/>
        <v>0</v>
      </c>
      <c r="J177" s="104">
        <f t="shared" si="73"/>
        <v>0</v>
      </c>
      <c r="K177" s="104">
        <f t="shared" si="73"/>
        <v>0</v>
      </c>
      <c r="L177" s="104">
        <f t="shared" si="73"/>
        <v>26</v>
      </c>
      <c r="M177" s="104">
        <f t="shared" si="73"/>
        <v>8</v>
      </c>
      <c r="N177" s="104">
        <f t="shared" si="73"/>
        <v>34</v>
      </c>
      <c r="O177" s="104">
        <f t="shared" si="73"/>
        <v>4</v>
      </c>
      <c r="P177" s="104">
        <f t="shared" si="73"/>
        <v>0</v>
      </c>
      <c r="Q177" s="104">
        <f t="shared" si="73"/>
        <v>4</v>
      </c>
      <c r="R177" s="305">
        <f t="shared" si="47"/>
        <v>332</v>
      </c>
      <c r="S177" s="305">
        <f t="shared" si="42"/>
        <v>29</v>
      </c>
      <c r="T177" s="305">
        <f t="shared" si="43"/>
        <v>361</v>
      </c>
      <c r="U177" s="18"/>
      <c r="V177" s="104">
        <f t="shared" si="48"/>
        <v>2</v>
      </c>
      <c r="W177" s="104">
        <f t="shared" ref="W177:Z177" si="74">SUM(W21,W47,W73,W98,W124,W151)</f>
        <v>0</v>
      </c>
      <c r="X177" s="104">
        <f t="shared" si="74"/>
        <v>2</v>
      </c>
      <c r="Y177" s="104">
        <f t="shared" si="74"/>
        <v>0</v>
      </c>
      <c r="Z177" s="104">
        <f t="shared" si="74"/>
        <v>0</v>
      </c>
      <c r="AA177" s="351">
        <f t="shared" si="50"/>
        <v>0</v>
      </c>
    </row>
    <row r="178" spans="1:30" ht="14.25" customHeight="1">
      <c r="A178" s="102">
        <v>15</v>
      </c>
      <c r="B178" s="268" t="s">
        <v>471</v>
      </c>
      <c r="C178" s="104">
        <f t="shared" si="45"/>
        <v>27</v>
      </c>
      <c r="D178" s="104">
        <f t="shared" ref="D178:Q178" si="75">SUM(D22,D48,D74,D99,D125,D152)</f>
        <v>27</v>
      </c>
      <c r="E178" s="104">
        <f t="shared" si="75"/>
        <v>54</v>
      </c>
      <c r="F178" s="104">
        <f t="shared" si="75"/>
        <v>19</v>
      </c>
      <c r="G178" s="104">
        <f t="shared" si="75"/>
        <v>16</v>
      </c>
      <c r="H178" s="104">
        <f t="shared" si="75"/>
        <v>35</v>
      </c>
      <c r="I178" s="104">
        <f t="shared" si="75"/>
        <v>8</v>
      </c>
      <c r="J178" s="104">
        <f t="shared" si="75"/>
        <v>4</v>
      </c>
      <c r="K178" s="104">
        <f t="shared" si="75"/>
        <v>12</v>
      </c>
      <c r="L178" s="104">
        <f t="shared" si="75"/>
        <v>85</v>
      </c>
      <c r="M178" s="104">
        <f t="shared" si="75"/>
        <v>65</v>
      </c>
      <c r="N178" s="104">
        <f t="shared" si="75"/>
        <v>150</v>
      </c>
      <c r="O178" s="104">
        <f t="shared" si="75"/>
        <v>2</v>
      </c>
      <c r="P178" s="104">
        <f t="shared" si="75"/>
        <v>1</v>
      </c>
      <c r="Q178" s="104">
        <f t="shared" si="75"/>
        <v>3</v>
      </c>
      <c r="R178" s="305">
        <f t="shared" si="47"/>
        <v>141</v>
      </c>
      <c r="S178" s="305">
        <f t="shared" si="42"/>
        <v>113</v>
      </c>
      <c r="T178" s="305">
        <f t="shared" si="43"/>
        <v>254</v>
      </c>
      <c r="U178" s="18"/>
      <c r="V178" s="104">
        <f t="shared" si="48"/>
        <v>2</v>
      </c>
      <c r="W178" s="104">
        <f t="shared" ref="W178:Z178" si="76">SUM(W22,W48,W74,W99,W125,W152)</f>
        <v>3</v>
      </c>
      <c r="X178" s="104">
        <f t="shared" si="76"/>
        <v>5</v>
      </c>
      <c r="Y178" s="104">
        <f t="shared" si="76"/>
        <v>5</v>
      </c>
      <c r="Z178" s="104">
        <f t="shared" si="76"/>
        <v>8</v>
      </c>
      <c r="AA178" s="351">
        <f t="shared" si="50"/>
        <v>13</v>
      </c>
      <c r="AC178" s="115"/>
    </row>
    <row r="179" spans="1:30" ht="14.25" customHeight="1">
      <c r="A179" s="102">
        <v>16</v>
      </c>
      <c r="B179" s="268" t="s">
        <v>472</v>
      </c>
      <c r="C179" s="104">
        <f t="shared" si="45"/>
        <v>0</v>
      </c>
      <c r="D179" s="104">
        <f t="shared" ref="D179:Q179" si="77">SUM(D23,D49,D75,D100,D126,D153)</f>
        <v>429</v>
      </c>
      <c r="E179" s="104">
        <f t="shared" si="77"/>
        <v>429</v>
      </c>
      <c r="F179" s="104">
        <f t="shared" si="77"/>
        <v>0</v>
      </c>
      <c r="G179" s="104">
        <f t="shared" si="77"/>
        <v>115</v>
      </c>
      <c r="H179" s="104">
        <f t="shared" si="77"/>
        <v>115</v>
      </c>
      <c r="I179" s="104">
        <f t="shared" si="77"/>
        <v>0</v>
      </c>
      <c r="J179" s="104">
        <f t="shared" si="77"/>
        <v>51</v>
      </c>
      <c r="K179" s="104">
        <f t="shared" si="77"/>
        <v>51</v>
      </c>
      <c r="L179" s="104">
        <f t="shared" si="77"/>
        <v>0</v>
      </c>
      <c r="M179" s="104">
        <f t="shared" si="77"/>
        <v>244</v>
      </c>
      <c r="N179" s="104">
        <f t="shared" si="77"/>
        <v>244</v>
      </c>
      <c r="O179" s="104">
        <f t="shared" si="77"/>
        <v>0</v>
      </c>
      <c r="P179" s="104">
        <f t="shared" si="77"/>
        <v>3</v>
      </c>
      <c r="Q179" s="104">
        <f t="shared" si="77"/>
        <v>3</v>
      </c>
      <c r="R179" s="305">
        <f t="shared" si="47"/>
        <v>0</v>
      </c>
      <c r="S179" s="305">
        <f t="shared" si="42"/>
        <v>842</v>
      </c>
      <c r="T179" s="305">
        <f t="shared" si="43"/>
        <v>842</v>
      </c>
      <c r="U179" s="18"/>
      <c r="V179" s="104">
        <f t="shared" si="48"/>
        <v>0</v>
      </c>
      <c r="W179" s="104">
        <f t="shared" ref="W179:Z179" si="78">SUM(W23,W49,W75,W100,W126,W153)</f>
        <v>18</v>
      </c>
      <c r="X179" s="104">
        <f t="shared" si="78"/>
        <v>18</v>
      </c>
      <c r="Y179" s="104">
        <f t="shared" si="78"/>
        <v>0</v>
      </c>
      <c r="Z179" s="104">
        <f t="shared" si="78"/>
        <v>12</v>
      </c>
      <c r="AA179" s="351">
        <f t="shared" si="50"/>
        <v>12</v>
      </c>
    </row>
    <row r="180" spans="1:30" s="10" customFormat="1" ht="14.25" customHeight="1">
      <c r="A180" s="265"/>
      <c r="B180" s="270" t="s">
        <v>87</v>
      </c>
      <c r="C180" s="109">
        <f>SUM(C24,C50,C76,C101,C127,C154)</f>
        <v>3473</v>
      </c>
      <c r="D180" s="109">
        <f t="shared" ref="D180:Q180" si="79">SUM(D24,D50,D76,D101,D127,D154)</f>
        <v>2459</v>
      </c>
      <c r="E180" s="109">
        <f t="shared" si="79"/>
        <v>5932</v>
      </c>
      <c r="F180" s="109">
        <f t="shared" si="79"/>
        <v>1009</v>
      </c>
      <c r="G180" s="109">
        <f t="shared" si="79"/>
        <v>528</v>
      </c>
      <c r="H180" s="109">
        <f t="shared" si="79"/>
        <v>1537</v>
      </c>
      <c r="I180" s="109">
        <f t="shared" si="79"/>
        <v>393</v>
      </c>
      <c r="J180" s="109">
        <f t="shared" si="79"/>
        <v>251</v>
      </c>
      <c r="K180" s="109">
        <f t="shared" si="79"/>
        <v>644</v>
      </c>
      <c r="L180" s="109">
        <f t="shared" si="79"/>
        <v>2422</v>
      </c>
      <c r="M180" s="109">
        <f t="shared" si="79"/>
        <v>1444</v>
      </c>
      <c r="N180" s="109">
        <f t="shared" si="79"/>
        <v>3866</v>
      </c>
      <c r="O180" s="109">
        <f t="shared" si="79"/>
        <v>116</v>
      </c>
      <c r="P180" s="109">
        <f t="shared" si="79"/>
        <v>54</v>
      </c>
      <c r="Q180" s="109">
        <f t="shared" si="79"/>
        <v>170</v>
      </c>
      <c r="R180" s="305">
        <f t="shared" si="47"/>
        <v>7413</v>
      </c>
      <c r="S180" s="305">
        <f t="shared" si="42"/>
        <v>4736</v>
      </c>
      <c r="T180" s="305">
        <f t="shared" si="43"/>
        <v>12149</v>
      </c>
      <c r="U180" s="11"/>
      <c r="V180" s="109">
        <f t="shared" si="48"/>
        <v>160</v>
      </c>
      <c r="W180" s="109">
        <f t="shared" ref="W180:Z180" si="80">SUM(W24,W50,W76,W101,W127,W154)</f>
        <v>131</v>
      </c>
      <c r="X180" s="109">
        <f t="shared" si="80"/>
        <v>289</v>
      </c>
      <c r="Y180" s="109">
        <f t="shared" si="80"/>
        <v>156</v>
      </c>
      <c r="Z180" s="109">
        <f t="shared" si="80"/>
        <v>72</v>
      </c>
      <c r="AA180" s="109">
        <f t="shared" si="50"/>
        <v>231</v>
      </c>
      <c r="AC180" s="10">
        <f>SUM(E180+Q180)</f>
        <v>6102</v>
      </c>
      <c r="AD180" s="10">
        <f>N180*100/T180</f>
        <v>31.82154909869125</v>
      </c>
    </row>
    <row r="181" spans="1:30">
      <c r="A181" s="266"/>
      <c r="B181" s="454" t="s">
        <v>981</v>
      </c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8"/>
      <c r="V181" s="18"/>
      <c r="W181" s="18"/>
      <c r="X181" s="18"/>
      <c r="Y181" s="18"/>
    </row>
    <row r="182" spans="1:30" ht="167.25" customHeight="1">
      <c r="A182" s="266"/>
      <c r="B182" s="454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8"/>
      <c r="V182" s="18"/>
      <c r="W182" s="18"/>
      <c r="X182" s="18"/>
      <c r="Y182" s="18"/>
    </row>
    <row r="183" spans="1:30" ht="15.75">
      <c r="A183" s="266"/>
      <c r="B183" s="799" t="s">
        <v>1118</v>
      </c>
      <c r="C183" s="799"/>
      <c r="D183" s="799"/>
      <c r="E183" s="799"/>
      <c r="F183" s="799"/>
      <c r="G183" s="799"/>
      <c r="H183" s="799"/>
      <c r="I183" s="799"/>
      <c r="J183" s="799"/>
      <c r="K183" s="799"/>
      <c r="L183" s="799"/>
      <c r="M183" s="799"/>
      <c r="N183" s="799"/>
      <c r="O183" s="799"/>
      <c r="P183" s="799"/>
      <c r="Q183" s="799"/>
      <c r="R183" s="799"/>
      <c r="S183" s="799"/>
      <c r="T183" s="799"/>
      <c r="U183" s="18"/>
      <c r="V183" s="18"/>
      <c r="W183" s="18"/>
      <c r="X183" s="18"/>
      <c r="Y183" s="18"/>
    </row>
    <row r="184" spans="1:30" ht="6" customHeight="1">
      <c r="A184" s="266"/>
      <c r="B184" s="263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398"/>
      <c r="U184" s="18"/>
      <c r="V184" s="18"/>
      <c r="W184" s="18"/>
      <c r="X184" s="18"/>
      <c r="Y184" s="18"/>
    </row>
    <row r="185" spans="1:30" ht="12.75" customHeight="1">
      <c r="A185" s="801" t="s">
        <v>289</v>
      </c>
      <c r="B185" s="801" t="s">
        <v>440</v>
      </c>
      <c r="C185" s="804" t="s">
        <v>477</v>
      </c>
      <c r="D185" s="805"/>
      <c r="E185" s="806"/>
      <c r="F185" s="804" t="s">
        <v>478</v>
      </c>
      <c r="G185" s="805"/>
      <c r="H185" s="806"/>
      <c r="I185" s="804" t="s">
        <v>479</v>
      </c>
      <c r="J185" s="805"/>
      <c r="K185" s="806"/>
      <c r="L185" s="804" t="s">
        <v>480</v>
      </c>
      <c r="M185" s="805"/>
      <c r="N185" s="806"/>
      <c r="O185" s="804" t="s">
        <v>481</v>
      </c>
      <c r="P185" s="805"/>
      <c r="Q185" s="805"/>
      <c r="R185" s="800" t="s">
        <v>69</v>
      </c>
      <c r="S185" s="800"/>
      <c r="T185" s="800"/>
      <c r="U185" s="18"/>
      <c r="V185" s="788" t="s">
        <v>483</v>
      </c>
      <c r="W185" s="789"/>
      <c r="X185" s="790"/>
      <c r="Y185" s="794" t="s">
        <v>636</v>
      </c>
      <c r="Z185" s="794"/>
      <c r="AA185" s="795"/>
    </row>
    <row r="186" spans="1:30" ht="36.75" customHeight="1">
      <c r="A186" s="802"/>
      <c r="B186" s="802"/>
      <c r="C186" s="807"/>
      <c r="D186" s="808"/>
      <c r="E186" s="809"/>
      <c r="F186" s="807"/>
      <c r="G186" s="808"/>
      <c r="H186" s="809"/>
      <c r="I186" s="807"/>
      <c r="J186" s="808"/>
      <c r="K186" s="809"/>
      <c r="L186" s="807"/>
      <c r="M186" s="808"/>
      <c r="N186" s="809"/>
      <c r="O186" s="807"/>
      <c r="P186" s="808"/>
      <c r="Q186" s="808"/>
      <c r="R186" s="800"/>
      <c r="S186" s="800"/>
      <c r="T186" s="800"/>
      <c r="U186" s="18"/>
      <c r="V186" s="791"/>
      <c r="W186" s="792"/>
      <c r="X186" s="793"/>
      <c r="Y186" s="794"/>
      <c r="Z186" s="794"/>
      <c r="AA186" s="795"/>
    </row>
    <row r="187" spans="1:30" s="127" customFormat="1" ht="10.5">
      <c r="A187" s="803"/>
      <c r="B187" s="803"/>
      <c r="C187" s="101" t="s">
        <v>498</v>
      </c>
      <c r="D187" s="101" t="s">
        <v>499</v>
      </c>
      <c r="E187" s="101" t="s">
        <v>500</v>
      </c>
      <c r="F187" s="101" t="s">
        <v>498</v>
      </c>
      <c r="G187" s="101" t="s">
        <v>499</v>
      </c>
      <c r="H187" s="101" t="s">
        <v>500</v>
      </c>
      <c r="I187" s="101" t="s">
        <v>498</v>
      </c>
      <c r="J187" s="101" t="s">
        <v>499</v>
      </c>
      <c r="K187" s="101" t="s">
        <v>500</v>
      </c>
      <c r="L187" s="101" t="s">
        <v>498</v>
      </c>
      <c r="M187" s="101" t="s">
        <v>499</v>
      </c>
      <c r="N187" s="101" t="s">
        <v>500</v>
      </c>
      <c r="O187" s="101" t="s">
        <v>498</v>
      </c>
      <c r="P187" s="101" t="s">
        <v>499</v>
      </c>
      <c r="Q187" s="452" t="s">
        <v>500</v>
      </c>
      <c r="R187" s="234" t="s">
        <v>498</v>
      </c>
      <c r="S187" s="234" t="s">
        <v>499</v>
      </c>
      <c r="T187" s="403" t="s">
        <v>500</v>
      </c>
      <c r="U187" s="453"/>
      <c r="V187" s="132" t="s">
        <v>498</v>
      </c>
      <c r="W187" s="132" t="s">
        <v>499</v>
      </c>
      <c r="X187" s="132" t="s">
        <v>500</v>
      </c>
      <c r="Y187" s="132" t="s">
        <v>498</v>
      </c>
      <c r="Z187" s="132" t="s">
        <v>499</v>
      </c>
      <c r="AA187" s="350" t="s">
        <v>500</v>
      </c>
    </row>
    <row r="188" spans="1:30" ht="14.25" customHeight="1">
      <c r="A188" s="121">
        <v>1</v>
      </c>
      <c r="B188" s="116" t="s">
        <v>1058</v>
      </c>
      <c r="C188" s="104">
        <f>all!BH2804</f>
        <v>0</v>
      </c>
      <c r="D188" s="104">
        <f>all!BI2804</f>
        <v>311</v>
      </c>
      <c r="E188" s="104">
        <f>all!BJ2804</f>
        <v>311</v>
      </c>
      <c r="F188" s="104">
        <f>all!BK2804</f>
        <v>4</v>
      </c>
      <c r="G188" s="104">
        <f>all!BL2804</f>
        <v>92</v>
      </c>
      <c r="H188" s="104">
        <f>all!BM2804</f>
        <v>96</v>
      </c>
      <c r="I188" s="104">
        <f>all!BN2804</f>
        <v>1</v>
      </c>
      <c r="J188" s="104">
        <f>all!BO2804</f>
        <v>35</v>
      </c>
      <c r="K188" s="104">
        <f>all!BP2804</f>
        <v>36</v>
      </c>
      <c r="L188" s="104">
        <f>all!BQ2804</f>
        <v>2</v>
      </c>
      <c r="M188" s="104">
        <f>all!BR2804</f>
        <v>264</v>
      </c>
      <c r="N188" s="104">
        <f>all!BS2804</f>
        <v>266</v>
      </c>
      <c r="O188" s="104">
        <f>all!BT2804</f>
        <v>0</v>
      </c>
      <c r="P188" s="104">
        <f>all!BU2804</f>
        <v>0</v>
      </c>
      <c r="Q188" s="104">
        <f>all!BV2804</f>
        <v>0</v>
      </c>
      <c r="R188" s="305">
        <f t="shared" ref="R188" si="81">SUM(C188,F188,I188,L188,O188)</f>
        <v>7</v>
      </c>
      <c r="S188" s="305">
        <f t="shared" ref="S188" si="82">SUM(D188,G188,J188,M188,P188)</f>
        <v>702</v>
      </c>
      <c r="T188" s="305">
        <f t="shared" ref="T188" si="83">SUM(E188,H188,K188,N188,Q188)</f>
        <v>709</v>
      </c>
      <c r="U188" s="18"/>
      <c r="V188" s="104">
        <f>all!CA2804</f>
        <v>0</v>
      </c>
      <c r="W188" s="104">
        <f>all!CB2804</f>
        <v>28</v>
      </c>
      <c r="X188" s="104">
        <f>all!CC2804</f>
        <v>28</v>
      </c>
      <c r="Y188" s="104">
        <f>all!CD2804</f>
        <v>0</v>
      </c>
      <c r="Z188" s="104">
        <f>all!CE2804</f>
        <v>4</v>
      </c>
      <c r="AA188" s="104">
        <f>all!CF2804</f>
        <v>4</v>
      </c>
    </row>
    <row r="189" spans="1:30" ht="14.25" customHeight="1">
      <c r="A189" s="121">
        <v>2</v>
      </c>
      <c r="B189" s="116" t="s">
        <v>729</v>
      </c>
      <c r="C189" s="104">
        <f>all!BH2883</f>
        <v>1</v>
      </c>
      <c r="D189" s="104">
        <f>all!BI2883</f>
        <v>389</v>
      </c>
      <c r="E189" s="104">
        <f>all!BJ2883</f>
        <v>390</v>
      </c>
      <c r="F189" s="104">
        <f>all!BK2883</f>
        <v>0</v>
      </c>
      <c r="G189" s="104">
        <f>all!BL2883</f>
        <v>134</v>
      </c>
      <c r="H189" s="104">
        <f>all!BM2883</f>
        <v>134</v>
      </c>
      <c r="I189" s="104">
        <f>all!BN2883</f>
        <v>0</v>
      </c>
      <c r="J189" s="104">
        <f>all!BO2883</f>
        <v>30</v>
      </c>
      <c r="K189" s="104">
        <f>all!BP2883</f>
        <v>30</v>
      </c>
      <c r="L189" s="104">
        <f>all!BQ2883</f>
        <v>0</v>
      </c>
      <c r="M189" s="104">
        <f>all!BR2883</f>
        <v>278</v>
      </c>
      <c r="N189" s="104">
        <f>all!BS2883</f>
        <v>278</v>
      </c>
      <c r="O189" s="104">
        <f>all!BT2883</f>
        <v>0</v>
      </c>
      <c r="P189" s="104">
        <f>all!BU2883</f>
        <v>0</v>
      </c>
      <c r="Q189" s="104">
        <f>all!BV2883</f>
        <v>0</v>
      </c>
      <c r="R189" s="305">
        <f t="shared" ref="R189:R191" si="84">SUM(C189,F189,I189,L189,O189)</f>
        <v>1</v>
      </c>
      <c r="S189" s="305">
        <f t="shared" ref="S189:S191" si="85">SUM(D189,G189,J189,M189,P189)</f>
        <v>831</v>
      </c>
      <c r="T189" s="305">
        <f t="shared" ref="T189:T191" si="86">SUM(E189,H189,K189,N189,Q189)</f>
        <v>832</v>
      </c>
      <c r="U189" s="18"/>
      <c r="V189" s="104">
        <f>all!CA2883</f>
        <v>0</v>
      </c>
      <c r="W189" s="104">
        <f>all!CB2883</f>
        <v>43</v>
      </c>
      <c r="X189" s="104">
        <f>all!CC2883</f>
        <v>43</v>
      </c>
      <c r="Y189" s="104">
        <f>all!CD2883</f>
        <v>0</v>
      </c>
      <c r="Z189" s="104">
        <f>all!CE2883</f>
        <v>2</v>
      </c>
      <c r="AA189" s="104">
        <f>all!CF2883</f>
        <v>2</v>
      </c>
    </row>
    <row r="190" spans="1:30" ht="14.25" customHeight="1">
      <c r="A190" s="121">
        <v>3</v>
      </c>
      <c r="B190" s="116" t="s">
        <v>1057</v>
      </c>
      <c r="C190" s="104">
        <f>all!BH2755</f>
        <v>8</v>
      </c>
      <c r="D190" s="104">
        <f>all!BI2755</f>
        <v>329</v>
      </c>
      <c r="E190" s="104">
        <f>all!BJ2755</f>
        <v>337</v>
      </c>
      <c r="F190" s="104">
        <f>all!BK2755</f>
        <v>5</v>
      </c>
      <c r="G190" s="104">
        <f>all!BL2755</f>
        <v>109</v>
      </c>
      <c r="H190" s="104">
        <f>all!BM2755</f>
        <v>114</v>
      </c>
      <c r="I190" s="104">
        <f>all!BN2755</f>
        <v>1</v>
      </c>
      <c r="J190" s="104">
        <f>all!BO2755</f>
        <v>32</v>
      </c>
      <c r="K190" s="104">
        <f>all!BP2755</f>
        <v>33</v>
      </c>
      <c r="L190" s="104">
        <f>all!BQ2755</f>
        <v>10</v>
      </c>
      <c r="M190" s="104">
        <f>all!BR2755</f>
        <v>283</v>
      </c>
      <c r="N190" s="104">
        <f>all!BS2755</f>
        <v>293</v>
      </c>
      <c r="O190" s="104">
        <f>all!BT2755</f>
        <v>0</v>
      </c>
      <c r="P190" s="104">
        <f>all!BU2755</f>
        <v>0</v>
      </c>
      <c r="Q190" s="104">
        <f>all!BV2755</f>
        <v>0</v>
      </c>
      <c r="R190" s="305">
        <f t="shared" si="84"/>
        <v>24</v>
      </c>
      <c r="S190" s="305">
        <f t="shared" si="85"/>
        <v>753</v>
      </c>
      <c r="T190" s="305">
        <f t="shared" si="86"/>
        <v>777</v>
      </c>
      <c r="U190" s="18"/>
      <c r="V190" s="104">
        <f>all!CA2755</f>
        <v>0</v>
      </c>
      <c r="W190" s="104">
        <f>all!CB2755</f>
        <v>56</v>
      </c>
      <c r="X190" s="104">
        <f>all!CC2755</f>
        <v>56</v>
      </c>
      <c r="Y190" s="104">
        <f>all!CD2755</f>
        <v>2</v>
      </c>
      <c r="Z190" s="104">
        <f>all!CE2755</f>
        <v>4</v>
      </c>
      <c r="AA190" s="104">
        <f>all!CF2755</f>
        <v>6</v>
      </c>
    </row>
    <row r="191" spans="1:30" ht="12.75" customHeight="1">
      <c r="A191" s="121">
        <v>4</v>
      </c>
      <c r="B191" s="116" t="s">
        <v>476</v>
      </c>
      <c r="C191" s="104">
        <f>all!BH2991</f>
        <v>1002</v>
      </c>
      <c r="D191" s="104">
        <f>all!BI2991</f>
        <v>113</v>
      </c>
      <c r="E191" s="104">
        <f>all!BJ2991</f>
        <v>1115</v>
      </c>
      <c r="F191" s="104">
        <f>all!BK2991</f>
        <v>253</v>
      </c>
      <c r="G191" s="104">
        <f>all!BL2991</f>
        <v>22</v>
      </c>
      <c r="H191" s="104">
        <f>all!BM2991</f>
        <v>275</v>
      </c>
      <c r="I191" s="104">
        <f>all!BN2991</f>
        <v>109</v>
      </c>
      <c r="J191" s="104">
        <f>all!BO2991</f>
        <v>13</v>
      </c>
      <c r="K191" s="104">
        <f>all!BP2991</f>
        <v>122</v>
      </c>
      <c r="L191" s="104">
        <f>all!BQ2991</f>
        <v>455</v>
      </c>
      <c r="M191" s="104">
        <f>all!BR2991</f>
        <v>55</v>
      </c>
      <c r="N191" s="104">
        <f>all!BS2991</f>
        <v>510</v>
      </c>
      <c r="O191" s="104">
        <f>all!BT2991</f>
        <v>0</v>
      </c>
      <c r="P191" s="104">
        <f>all!BU2991</f>
        <v>0</v>
      </c>
      <c r="Q191" s="104">
        <f>all!BV2991</f>
        <v>0</v>
      </c>
      <c r="R191" s="305">
        <f t="shared" si="84"/>
        <v>1819</v>
      </c>
      <c r="S191" s="305">
        <f t="shared" si="85"/>
        <v>203</v>
      </c>
      <c r="T191" s="305">
        <f t="shared" si="86"/>
        <v>2022</v>
      </c>
      <c r="U191" s="18"/>
      <c r="V191" s="104">
        <f>all!CA2991</f>
        <v>17</v>
      </c>
      <c r="W191" s="104">
        <f>all!CB2991</f>
        <v>2</v>
      </c>
      <c r="X191" s="104">
        <f>all!CC2991</f>
        <v>19</v>
      </c>
      <c r="Y191" s="104">
        <f>all!CD2991</f>
        <v>16</v>
      </c>
      <c r="Z191" s="104">
        <f>all!CE2991</f>
        <v>1</v>
      </c>
      <c r="AA191" s="104">
        <f>all!CF2991</f>
        <v>17</v>
      </c>
    </row>
    <row r="192" spans="1:30" ht="12.75" customHeight="1">
      <c r="A192" s="121"/>
      <c r="B192" s="267" t="s">
        <v>87</v>
      </c>
      <c r="C192" s="110">
        <f>SUM(C188:C191)</f>
        <v>1011</v>
      </c>
      <c r="D192" s="110">
        <f>SUM(D188:D191)</f>
        <v>1142</v>
      </c>
      <c r="E192" s="110">
        <f t="shared" ref="E192:T192" si="87">SUM(E188:E191)</f>
        <v>2153</v>
      </c>
      <c r="F192" s="110">
        <f t="shared" si="87"/>
        <v>262</v>
      </c>
      <c r="G192" s="110">
        <f t="shared" si="87"/>
        <v>357</v>
      </c>
      <c r="H192" s="110">
        <f t="shared" si="87"/>
        <v>619</v>
      </c>
      <c r="I192" s="110">
        <f t="shared" si="87"/>
        <v>111</v>
      </c>
      <c r="J192" s="110">
        <f t="shared" si="87"/>
        <v>110</v>
      </c>
      <c r="K192" s="110">
        <f t="shared" si="87"/>
        <v>221</v>
      </c>
      <c r="L192" s="110">
        <f t="shared" si="87"/>
        <v>467</v>
      </c>
      <c r="M192" s="110">
        <f t="shared" si="87"/>
        <v>880</v>
      </c>
      <c r="N192" s="110">
        <f t="shared" si="87"/>
        <v>1347</v>
      </c>
      <c r="O192" s="110">
        <f t="shared" si="87"/>
        <v>0</v>
      </c>
      <c r="P192" s="110">
        <f t="shared" si="87"/>
        <v>0</v>
      </c>
      <c r="Q192" s="352">
        <f t="shared" si="87"/>
        <v>0</v>
      </c>
      <c r="R192" s="354">
        <f t="shared" si="87"/>
        <v>1851</v>
      </c>
      <c r="S192" s="354">
        <f t="shared" si="87"/>
        <v>2489</v>
      </c>
      <c r="T192" s="408">
        <f t="shared" si="87"/>
        <v>4340</v>
      </c>
      <c r="U192" s="18"/>
      <c r="V192" s="110">
        <f>SUM(V188:V191)</f>
        <v>17</v>
      </c>
      <c r="W192" s="110">
        <f>SUM(W188:W191)</f>
        <v>129</v>
      </c>
      <c r="X192" s="110">
        <f>SUM(X188:X191)</f>
        <v>146</v>
      </c>
      <c r="Y192" s="110">
        <f t="shared" ref="Y192:AA192" si="88">SUM(Y188:Y191)</f>
        <v>18</v>
      </c>
      <c r="Z192" s="110">
        <f t="shared" si="88"/>
        <v>11</v>
      </c>
      <c r="AA192" s="110">
        <f t="shared" si="88"/>
        <v>29</v>
      </c>
    </row>
    <row r="193" spans="18:25">
      <c r="U193" s="18"/>
      <c r="V193" s="18"/>
      <c r="W193" s="18"/>
      <c r="X193" s="18"/>
      <c r="Y193" s="18"/>
    </row>
    <row r="194" spans="18:25">
      <c r="U194" s="18"/>
      <c r="V194" s="18" t="s">
        <v>74</v>
      </c>
      <c r="W194" s="18"/>
      <c r="X194" s="18"/>
      <c r="Y194" s="18"/>
    </row>
    <row r="195" spans="18:25">
      <c r="U195" s="18"/>
      <c r="V195" s="18"/>
      <c r="W195" s="18"/>
      <c r="X195" s="18"/>
      <c r="Y195" s="18"/>
    </row>
    <row r="196" spans="18:25">
      <c r="U196" s="18"/>
      <c r="V196" s="18"/>
      <c r="W196" s="18"/>
      <c r="X196" s="18"/>
      <c r="Y196" s="18"/>
    </row>
    <row r="197" spans="18:25">
      <c r="U197" s="18"/>
      <c r="V197" s="18"/>
      <c r="W197" s="18"/>
      <c r="X197" s="18"/>
      <c r="Y197" s="18"/>
    </row>
    <row r="198" spans="18:25">
      <c r="R198" t="s">
        <v>74</v>
      </c>
      <c r="U198" s="18"/>
      <c r="V198" s="18"/>
      <c r="W198" s="18"/>
      <c r="X198" s="18"/>
      <c r="Y198" s="18"/>
    </row>
    <row r="199" spans="18:25">
      <c r="U199" s="18"/>
      <c r="V199" s="18"/>
      <c r="W199" s="18"/>
      <c r="X199" s="18"/>
      <c r="Y199" s="18"/>
    </row>
    <row r="200" spans="18:25">
      <c r="U200" s="18"/>
      <c r="V200" s="18"/>
      <c r="W200" s="18"/>
      <c r="X200" s="18"/>
      <c r="Y200" s="18"/>
    </row>
    <row r="201" spans="18:25">
      <c r="U201" s="18"/>
      <c r="V201" s="18"/>
      <c r="W201" s="18"/>
      <c r="X201" s="18"/>
      <c r="Y201" s="18"/>
    </row>
    <row r="202" spans="18:25">
      <c r="U202" s="18"/>
      <c r="V202" s="18"/>
      <c r="W202" s="18"/>
      <c r="X202" s="18"/>
      <c r="Y202" s="18"/>
    </row>
    <row r="203" spans="18:25">
      <c r="U203" s="18"/>
      <c r="V203" s="18"/>
      <c r="W203" s="18"/>
      <c r="X203" s="18"/>
      <c r="Y203" s="18"/>
    </row>
    <row r="204" spans="18:25">
      <c r="U204" s="18"/>
      <c r="V204" s="18"/>
      <c r="W204" s="18"/>
      <c r="X204" s="18"/>
      <c r="Y204" s="18"/>
    </row>
    <row r="205" spans="18:25">
      <c r="U205" s="18"/>
      <c r="V205" s="18"/>
      <c r="W205" s="18"/>
      <c r="X205" s="18"/>
      <c r="Y205" s="18"/>
    </row>
    <row r="206" spans="18:25">
      <c r="U206" s="18"/>
      <c r="V206" s="18"/>
      <c r="W206" s="18"/>
      <c r="X206" s="18"/>
      <c r="Y206" s="18"/>
    </row>
    <row r="207" spans="18:25">
      <c r="U207" s="18"/>
      <c r="V207" s="18"/>
      <c r="W207" s="18"/>
      <c r="X207" s="18"/>
      <c r="Y207" s="18"/>
    </row>
    <row r="208" spans="18:25">
      <c r="U208" s="18"/>
      <c r="V208" s="18"/>
      <c r="W208" s="18"/>
      <c r="X208" s="18"/>
      <c r="Y208" s="18"/>
    </row>
    <row r="209" spans="21:25">
      <c r="U209" s="18"/>
      <c r="V209" s="18"/>
      <c r="W209" s="18"/>
      <c r="X209" s="18"/>
      <c r="Y209" s="18"/>
    </row>
    <row r="210" spans="21:25">
      <c r="U210" s="18"/>
      <c r="V210" s="18"/>
      <c r="W210" s="18"/>
      <c r="X210" s="18"/>
      <c r="Y210" s="18"/>
    </row>
    <row r="211" spans="21:25">
      <c r="U211" s="18"/>
      <c r="V211" s="18"/>
      <c r="W211" s="18"/>
      <c r="X211" s="18"/>
      <c r="Y211" s="18"/>
    </row>
    <row r="212" spans="21:25">
      <c r="U212" s="18"/>
      <c r="V212" s="18"/>
      <c r="W212" s="18"/>
      <c r="X212" s="18"/>
      <c r="Y212" s="18"/>
    </row>
    <row r="213" spans="21:25">
      <c r="U213" s="18"/>
      <c r="V213" s="18"/>
      <c r="W213" s="18"/>
      <c r="X213" s="18"/>
      <c r="Y213" s="18"/>
    </row>
    <row r="214" spans="21:25">
      <c r="U214" s="18"/>
      <c r="V214" s="18"/>
      <c r="W214" s="18"/>
      <c r="X214" s="18"/>
      <c r="Y214" s="18"/>
    </row>
    <row r="215" spans="21:25">
      <c r="U215" s="18"/>
      <c r="V215" s="18"/>
      <c r="W215" s="18"/>
      <c r="X215" s="18"/>
      <c r="Y215" s="18"/>
    </row>
    <row r="216" spans="21:25">
      <c r="U216" s="18"/>
      <c r="V216" s="18"/>
      <c r="W216" s="18"/>
      <c r="X216" s="18"/>
      <c r="Y216" s="18"/>
    </row>
    <row r="217" spans="21:25">
      <c r="U217" s="18"/>
      <c r="V217" s="18"/>
      <c r="W217" s="18"/>
      <c r="X217" s="18"/>
      <c r="Y217" s="18"/>
    </row>
    <row r="218" spans="21:25">
      <c r="U218" s="18"/>
      <c r="V218" s="18"/>
      <c r="W218" s="18"/>
      <c r="X218" s="18"/>
      <c r="Y218" s="18"/>
    </row>
    <row r="219" spans="21:25">
      <c r="U219" s="18"/>
      <c r="V219" s="18"/>
      <c r="W219" s="18"/>
      <c r="X219" s="18"/>
      <c r="Y219" s="18"/>
    </row>
    <row r="220" spans="21:25">
      <c r="U220" s="18"/>
      <c r="V220" s="18"/>
      <c r="W220" s="18"/>
      <c r="X220" s="18"/>
      <c r="Y220" s="18"/>
    </row>
    <row r="221" spans="21:25">
      <c r="U221" s="18"/>
      <c r="V221" s="18"/>
      <c r="W221" s="18"/>
      <c r="X221" s="18"/>
      <c r="Y221" s="18"/>
    </row>
    <row r="222" spans="21:25">
      <c r="U222" s="18"/>
      <c r="V222" s="18"/>
      <c r="W222" s="18"/>
      <c r="X222" s="18"/>
      <c r="Y222" s="18"/>
    </row>
    <row r="223" spans="21:25">
      <c r="U223" s="18"/>
      <c r="V223" s="18"/>
      <c r="W223" s="18"/>
      <c r="X223" s="18"/>
      <c r="Y223" s="18"/>
    </row>
    <row r="224" spans="21:25">
      <c r="U224" s="18"/>
      <c r="V224" s="18"/>
      <c r="W224" s="18"/>
      <c r="X224" s="18"/>
      <c r="Y224" s="18"/>
    </row>
    <row r="225" spans="21:25">
      <c r="U225" s="18"/>
      <c r="V225" s="18"/>
      <c r="W225" s="18"/>
      <c r="X225" s="18"/>
      <c r="Y225" s="18"/>
    </row>
    <row r="226" spans="21:25">
      <c r="U226" s="18"/>
      <c r="V226" s="18"/>
      <c r="W226" s="18"/>
      <c r="X226" s="18"/>
      <c r="Y226" s="18"/>
    </row>
    <row r="227" spans="21:25">
      <c r="U227" s="18"/>
      <c r="V227" s="18"/>
      <c r="W227" s="18"/>
      <c r="X227" s="18"/>
      <c r="Y227" s="18"/>
    </row>
    <row r="228" spans="21:25">
      <c r="U228" s="18"/>
      <c r="V228" s="18"/>
      <c r="W228" s="18"/>
      <c r="X228" s="18"/>
      <c r="Y228" s="18"/>
    </row>
    <row r="229" spans="21:25">
      <c r="U229" s="18"/>
      <c r="V229" s="18"/>
      <c r="W229" s="18"/>
      <c r="X229" s="18"/>
      <c r="Y229" s="18"/>
    </row>
    <row r="230" spans="21:25">
      <c r="U230" s="18"/>
      <c r="V230" s="18"/>
      <c r="W230" s="18"/>
      <c r="X230" s="18"/>
      <c r="Y230" s="18"/>
    </row>
    <row r="231" spans="21:25">
      <c r="U231" s="18"/>
      <c r="V231" s="18"/>
      <c r="W231" s="18"/>
      <c r="X231" s="18"/>
      <c r="Y231" s="18"/>
    </row>
    <row r="232" spans="21:25">
      <c r="U232" s="18"/>
      <c r="V232" s="18"/>
      <c r="W232" s="18"/>
      <c r="X232" s="18"/>
      <c r="Y232" s="18"/>
    </row>
    <row r="233" spans="21:25">
      <c r="U233" s="18"/>
      <c r="V233" s="18"/>
      <c r="W233" s="18"/>
      <c r="X233" s="18"/>
      <c r="Y233" s="18"/>
    </row>
    <row r="234" spans="21:25">
      <c r="U234" s="18"/>
      <c r="V234" s="18"/>
      <c r="W234" s="18"/>
      <c r="X234" s="18"/>
      <c r="Y234" s="18"/>
    </row>
    <row r="235" spans="21:25">
      <c r="U235" s="18"/>
      <c r="V235" s="18"/>
      <c r="W235" s="18"/>
      <c r="X235" s="18"/>
      <c r="Y235" s="18"/>
    </row>
    <row r="236" spans="21:25">
      <c r="U236" s="18"/>
      <c r="V236" s="18"/>
      <c r="W236" s="18"/>
      <c r="X236" s="18"/>
      <c r="Y236" s="18"/>
    </row>
    <row r="237" spans="21:25">
      <c r="U237" s="18"/>
      <c r="V237" s="18"/>
      <c r="W237" s="18"/>
      <c r="X237" s="18"/>
      <c r="Y237" s="18"/>
    </row>
    <row r="238" spans="21:25">
      <c r="U238" s="18"/>
      <c r="V238" s="18"/>
      <c r="W238" s="18"/>
      <c r="X238" s="18"/>
      <c r="Y238" s="18"/>
    </row>
    <row r="239" spans="21:25">
      <c r="U239" s="18"/>
      <c r="V239" s="18"/>
      <c r="W239" s="18"/>
      <c r="X239" s="18"/>
      <c r="Y239" s="18"/>
    </row>
    <row r="240" spans="21:25">
      <c r="U240" s="18"/>
      <c r="V240" s="18"/>
      <c r="W240" s="18"/>
      <c r="X240" s="18"/>
      <c r="Y240" s="18"/>
    </row>
    <row r="241" spans="21:25">
      <c r="U241" s="18"/>
      <c r="V241" s="18"/>
      <c r="W241" s="18"/>
      <c r="X241" s="18"/>
      <c r="Y241" s="18"/>
    </row>
    <row r="242" spans="21:25">
      <c r="U242" s="18"/>
      <c r="V242" s="18"/>
      <c r="W242" s="18"/>
      <c r="X242" s="18"/>
      <c r="Y242" s="18"/>
    </row>
    <row r="243" spans="21:25">
      <c r="U243" s="18"/>
      <c r="V243" s="18"/>
      <c r="W243" s="18"/>
      <c r="X243" s="18"/>
      <c r="Y243" s="18"/>
    </row>
    <row r="244" spans="21:25">
      <c r="U244" s="18"/>
      <c r="V244" s="18"/>
      <c r="W244" s="18"/>
      <c r="X244" s="18"/>
      <c r="Y244" s="18"/>
    </row>
    <row r="245" spans="21:25">
      <c r="U245" s="18"/>
      <c r="V245" s="18"/>
      <c r="W245" s="18"/>
      <c r="X245" s="18"/>
      <c r="Y245" s="18"/>
    </row>
    <row r="246" spans="21:25">
      <c r="U246" s="18"/>
      <c r="V246" s="18"/>
      <c r="W246" s="18"/>
      <c r="X246" s="18"/>
      <c r="Y246" s="18"/>
    </row>
    <row r="247" spans="21:25">
      <c r="U247" s="18"/>
      <c r="V247" s="18"/>
      <c r="W247" s="18"/>
      <c r="X247" s="18"/>
      <c r="Y247" s="18"/>
    </row>
    <row r="248" spans="21:25">
      <c r="U248" s="18"/>
      <c r="V248" s="18"/>
      <c r="W248" s="18"/>
      <c r="X248" s="18"/>
      <c r="Y248" s="18"/>
    </row>
    <row r="249" spans="21:25">
      <c r="U249" s="18"/>
      <c r="V249" s="18"/>
      <c r="W249" s="18"/>
      <c r="X249" s="18"/>
      <c r="Y249" s="18"/>
    </row>
    <row r="250" spans="21:25">
      <c r="U250" s="18"/>
      <c r="V250" s="18"/>
      <c r="W250" s="18"/>
      <c r="X250" s="18"/>
      <c r="Y250" s="18"/>
    </row>
    <row r="251" spans="21:25">
      <c r="U251" s="18"/>
      <c r="V251" s="18"/>
      <c r="W251" s="18"/>
      <c r="X251" s="18"/>
      <c r="Y251" s="18"/>
    </row>
    <row r="252" spans="21:25">
      <c r="U252" s="18"/>
      <c r="V252" s="18"/>
      <c r="W252" s="18"/>
      <c r="X252" s="18"/>
      <c r="Y252" s="18"/>
    </row>
    <row r="253" spans="21:25">
      <c r="U253" s="18"/>
      <c r="V253" s="18"/>
      <c r="W253" s="18"/>
      <c r="X253" s="18"/>
      <c r="Y253" s="18"/>
    </row>
    <row r="254" spans="21:25">
      <c r="U254" s="18"/>
      <c r="V254" s="18"/>
      <c r="W254" s="18"/>
      <c r="X254" s="18"/>
      <c r="Y254" s="18"/>
    </row>
    <row r="255" spans="21:25">
      <c r="U255" s="18"/>
      <c r="V255" s="18"/>
      <c r="W255" s="18"/>
      <c r="X255" s="18"/>
      <c r="Y255" s="18"/>
    </row>
    <row r="256" spans="21:25">
      <c r="U256" s="18"/>
      <c r="V256" s="18"/>
      <c r="W256" s="18"/>
      <c r="X256" s="18"/>
      <c r="Y256" s="18"/>
    </row>
    <row r="257" spans="21:25">
      <c r="U257" s="18"/>
      <c r="V257" s="18"/>
      <c r="W257" s="18"/>
      <c r="X257" s="18"/>
      <c r="Y257" s="18"/>
    </row>
    <row r="258" spans="21:25">
      <c r="U258" s="18"/>
      <c r="V258" s="18"/>
      <c r="W258" s="18"/>
      <c r="X258" s="18"/>
      <c r="Y258" s="18"/>
    </row>
    <row r="259" spans="21:25">
      <c r="U259" s="18"/>
      <c r="V259" s="18"/>
      <c r="W259" s="18"/>
      <c r="X259" s="18"/>
      <c r="Y259" s="18"/>
    </row>
    <row r="260" spans="21:25">
      <c r="U260" s="18"/>
      <c r="V260" s="18"/>
      <c r="W260" s="18"/>
      <c r="X260" s="18"/>
      <c r="Y260" s="18"/>
    </row>
    <row r="261" spans="21:25">
      <c r="U261" s="18"/>
      <c r="V261" s="18"/>
      <c r="W261" s="18"/>
      <c r="X261" s="18"/>
      <c r="Y261" s="18"/>
    </row>
    <row r="262" spans="21:25">
      <c r="U262" s="18"/>
      <c r="V262" s="18"/>
      <c r="W262" s="18"/>
      <c r="X262" s="18"/>
      <c r="Y262" s="18"/>
    </row>
    <row r="263" spans="21:25">
      <c r="U263" s="18"/>
      <c r="V263" s="18"/>
      <c r="W263" s="18"/>
      <c r="X263" s="18"/>
      <c r="Y263" s="18"/>
    </row>
    <row r="264" spans="21:25">
      <c r="U264" s="18"/>
      <c r="V264" s="18"/>
      <c r="W264" s="18"/>
      <c r="X264" s="18"/>
      <c r="Y264" s="18"/>
    </row>
    <row r="265" spans="21:25">
      <c r="U265" s="18"/>
      <c r="V265" s="18"/>
      <c r="W265" s="18"/>
      <c r="X265" s="18"/>
      <c r="Y265" s="18"/>
    </row>
    <row r="266" spans="21:25">
      <c r="U266" s="18"/>
      <c r="V266" s="18"/>
      <c r="W266" s="18"/>
      <c r="X266" s="18"/>
      <c r="Y266" s="18"/>
    </row>
    <row r="267" spans="21:25">
      <c r="U267" s="18"/>
      <c r="V267" s="18"/>
      <c r="W267" s="18"/>
      <c r="X267" s="18"/>
      <c r="Y267" s="18"/>
    </row>
    <row r="268" spans="21:25">
      <c r="U268" s="18"/>
      <c r="V268" s="18"/>
      <c r="W268" s="18"/>
      <c r="X268" s="18"/>
      <c r="Y268" s="18"/>
    </row>
    <row r="269" spans="21:25">
      <c r="U269" s="18"/>
      <c r="V269" s="18"/>
      <c r="W269" s="18"/>
      <c r="X269" s="18"/>
      <c r="Y269" s="18"/>
    </row>
    <row r="270" spans="21:25">
      <c r="U270" s="18"/>
      <c r="V270" s="18"/>
      <c r="W270" s="18"/>
      <c r="X270" s="18"/>
      <c r="Y270" s="18"/>
    </row>
    <row r="271" spans="21:25">
      <c r="U271" s="18"/>
      <c r="V271" s="18"/>
      <c r="W271" s="18"/>
      <c r="X271" s="18"/>
      <c r="Y271" s="18"/>
    </row>
    <row r="272" spans="21:25">
      <c r="U272" s="18"/>
      <c r="V272" s="18"/>
      <c r="W272" s="18"/>
      <c r="X272" s="18"/>
      <c r="Y272" s="18"/>
    </row>
    <row r="273" spans="21:25">
      <c r="U273" s="18"/>
      <c r="V273" s="18"/>
      <c r="W273" s="18"/>
      <c r="X273" s="18"/>
      <c r="Y273" s="18"/>
    </row>
    <row r="274" spans="21:25">
      <c r="U274" s="18"/>
      <c r="V274" s="18"/>
      <c r="W274" s="18"/>
      <c r="X274" s="18"/>
      <c r="Y274" s="18"/>
    </row>
    <row r="275" spans="21:25">
      <c r="U275" s="18"/>
      <c r="V275" s="18"/>
      <c r="W275" s="18"/>
      <c r="X275" s="18"/>
      <c r="Y275" s="18"/>
    </row>
    <row r="276" spans="21:25">
      <c r="U276" s="18"/>
      <c r="V276" s="18"/>
      <c r="W276" s="18"/>
      <c r="X276" s="18"/>
      <c r="Y276" s="18"/>
    </row>
    <row r="277" spans="21:25">
      <c r="U277" s="18"/>
      <c r="V277" s="18"/>
      <c r="W277" s="18"/>
      <c r="X277" s="18"/>
      <c r="Y277" s="18"/>
    </row>
    <row r="278" spans="21:25">
      <c r="U278" s="18"/>
      <c r="V278" s="18"/>
      <c r="W278" s="18"/>
      <c r="X278" s="18"/>
      <c r="Y278" s="18"/>
    </row>
    <row r="279" spans="21:25">
      <c r="U279" s="18"/>
      <c r="V279" s="18"/>
      <c r="W279" s="18"/>
      <c r="X279" s="18"/>
      <c r="Y279" s="18"/>
    </row>
    <row r="280" spans="21:25">
      <c r="U280" s="18"/>
      <c r="V280" s="18"/>
      <c r="W280" s="18"/>
      <c r="X280" s="18"/>
      <c r="Y280" s="18"/>
    </row>
    <row r="281" spans="21:25">
      <c r="U281" s="18"/>
      <c r="V281" s="18"/>
      <c r="W281" s="18"/>
      <c r="X281" s="18"/>
      <c r="Y281" s="18"/>
    </row>
    <row r="282" spans="21:25">
      <c r="U282" s="18"/>
      <c r="V282" s="18"/>
      <c r="W282" s="18"/>
      <c r="X282" s="18"/>
      <c r="Y282" s="18"/>
    </row>
    <row r="283" spans="21:25">
      <c r="U283" s="18"/>
      <c r="V283" s="18"/>
      <c r="W283" s="18"/>
      <c r="X283" s="18"/>
      <c r="Y283" s="18"/>
    </row>
    <row r="284" spans="21:25">
      <c r="U284" s="18"/>
      <c r="V284" s="18"/>
      <c r="W284" s="18"/>
      <c r="X284" s="18"/>
      <c r="Y284" s="18"/>
    </row>
    <row r="285" spans="21:25">
      <c r="U285" s="18"/>
      <c r="V285" s="18"/>
      <c r="W285" s="18"/>
      <c r="X285" s="18"/>
      <c r="Y285" s="18"/>
    </row>
    <row r="286" spans="21:25">
      <c r="U286" s="18"/>
      <c r="V286" s="18"/>
      <c r="W286" s="18"/>
      <c r="X286" s="18"/>
      <c r="Y286" s="18"/>
    </row>
    <row r="287" spans="21:25">
      <c r="U287" s="18"/>
      <c r="V287" s="18"/>
      <c r="W287" s="18"/>
      <c r="X287" s="18"/>
      <c r="Y287" s="18"/>
    </row>
    <row r="288" spans="21:25">
      <c r="U288" s="18"/>
      <c r="V288" s="18"/>
      <c r="W288" s="18"/>
      <c r="X288" s="18"/>
      <c r="Y288" s="18"/>
    </row>
    <row r="289" spans="21:25">
      <c r="U289" s="18"/>
      <c r="V289" s="18"/>
      <c r="W289" s="18"/>
      <c r="X289" s="18"/>
      <c r="Y289" s="18"/>
    </row>
    <row r="290" spans="21:25">
      <c r="U290" s="18"/>
      <c r="V290" s="18"/>
      <c r="W290" s="18"/>
      <c r="X290" s="18"/>
      <c r="Y290" s="18"/>
    </row>
    <row r="291" spans="21:25">
      <c r="U291" s="18"/>
      <c r="V291" s="18"/>
      <c r="W291" s="18"/>
      <c r="X291" s="18"/>
      <c r="Y291" s="18"/>
    </row>
    <row r="292" spans="21:25">
      <c r="U292" s="18"/>
      <c r="V292" s="18"/>
      <c r="W292" s="18"/>
      <c r="X292" s="18"/>
      <c r="Y292" s="18"/>
    </row>
    <row r="293" spans="21:25">
      <c r="U293" s="18"/>
      <c r="V293" s="18"/>
      <c r="W293" s="18"/>
      <c r="X293" s="18"/>
      <c r="Y293" s="18"/>
    </row>
    <row r="294" spans="21:25">
      <c r="U294" s="18"/>
      <c r="V294" s="18"/>
      <c r="W294" s="18"/>
      <c r="X294" s="18"/>
      <c r="Y294" s="18"/>
    </row>
    <row r="295" spans="21:25">
      <c r="U295" s="18"/>
      <c r="V295" s="18"/>
      <c r="W295" s="18"/>
      <c r="X295" s="18"/>
      <c r="Y295" s="18"/>
    </row>
    <row r="296" spans="21:25">
      <c r="U296" s="18"/>
      <c r="V296" s="18"/>
      <c r="W296" s="18"/>
      <c r="X296" s="18"/>
      <c r="Y296" s="18"/>
    </row>
    <row r="297" spans="21:25">
      <c r="U297" s="18"/>
      <c r="V297" s="18"/>
      <c r="W297" s="18"/>
      <c r="X297" s="18"/>
      <c r="Y297" s="18"/>
    </row>
    <row r="298" spans="21:25">
      <c r="U298" s="18"/>
      <c r="V298" s="18"/>
      <c r="W298" s="18"/>
      <c r="X298" s="18"/>
      <c r="Y298" s="18"/>
    </row>
    <row r="299" spans="21:25">
      <c r="U299" s="18"/>
      <c r="V299" s="18"/>
      <c r="W299" s="18"/>
      <c r="X299" s="18"/>
      <c r="Y299" s="18"/>
    </row>
    <row r="300" spans="21:25">
      <c r="U300" s="18"/>
      <c r="V300" s="18"/>
      <c r="W300" s="18"/>
      <c r="X300" s="18"/>
      <c r="Y300" s="18"/>
    </row>
    <row r="301" spans="21:25">
      <c r="U301" s="18"/>
      <c r="V301" s="18"/>
      <c r="W301" s="18"/>
      <c r="X301" s="18"/>
      <c r="Y301" s="18"/>
    </row>
    <row r="302" spans="21:25">
      <c r="U302" s="18"/>
      <c r="V302" s="18"/>
      <c r="W302" s="18"/>
      <c r="X302" s="18"/>
      <c r="Y302" s="18"/>
    </row>
    <row r="303" spans="21:25">
      <c r="U303" s="18"/>
      <c r="V303" s="18"/>
      <c r="W303" s="18"/>
      <c r="X303" s="18"/>
      <c r="Y303" s="18"/>
    </row>
    <row r="304" spans="21:25">
      <c r="U304" s="18"/>
      <c r="V304" s="18"/>
      <c r="W304" s="18"/>
      <c r="X304" s="18"/>
      <c r="Y304" s="18"/>
    </row>
    <row r="305" spans="21:25">
      <c r="U305" s="18"/>
      <c r="V305" s="18"/>
      <c r="W305" s="18"/>
      <c r="X305" s="18"/>
      <c r="Y305" s="18"/>
    </row>
    <row r="306" spans="21:25">
      <c r="U306" s="18"/>
      <c r="V306" s="18"/>
      <c r="W306" s="18"/>
      <c r="X306" s="18"/>
      <c r="Y306" s="18"/>
    </row>
    <row r="307" spans="21:25">
      <c r="U307" s="18"/>
      <c r="V307" s="18"/>
      <c r="W307" s="18"/>
      <c r="X307" s="18"/>
      <c r="Y307" s="18"/>
    </row>
    <row r="308" spans="21:25">
      <c r="U308" s="18"/>
      <c r="V308" s="18"/>
      <c r="W308" s="18"/>
      <c r="X308" s="18"/>
      <c r="Y308" s="18"/>
    </row>
    <row r="309" spans="21:25">
      <c r="U309" s="18"/>
      <c r="V309" s="18"/>
      <c r="W309" s="18"/>
      <c r="X309" s="18"/>
      <c r="Y309" s="18"/>
    </row>
    <row r="310" spans="21:25">
      <c r="U310" s="18"/>
      <c r="V310" s="18"/>
      <c r="W310" s="18"/>
      <c r="X310" s="18"/>
      <c r="Y310" s="18"/>
    </row>
    <row r="311" spans="21:25">
      <c r="U311" s="18"/>
      <c r="V311" s="18"/>
      <c r="W311" s="18"/>
      <c r="X311" s="18"/>
      <c r="Y311" s="18"/>
    </row>
    <row r="312" spans="21:25">
      <c r="U312" s="18"/>
      <c r="V312" s="18"/>
      <c r="W312" s="18"/>
      <c r="X312" s="18"/>
      <c r="Y312" s="18"/>
    </row>
    <row r="313" spans="21:25">
      <c r="U313" s="18"/>
      <c r="V313" s="18"/>
      <c r="W313" s="18"/>
      <c r="X313" s="18"/>
      <c r="Y313" s="18"/>
    </row>
    <row r="314" spans="21:25">
      <c r="U314" s="18"/>
      <c r="V314" s="18"/>
      <c r="W314" s="18"/>
      <c r="X314" s="18"/>
      <c r="Y314" s="18"/>
    </row>
    <row r="315" spans="21:25">
      <c r="U315" s="18"/>
      <c r="V315" s="18"/>
      <c r="W315" s="18"/>
      <c r="X315" s="18"/>
      <c r="Y315" s="18"/>
    </row>
    <row r="316" spans="21:25">
      <c r="U316" s="18"/>
      <c r="V316" s="18"/>
      <c r="W316" s="18"/>
      <c r="X316" s="18"/>
      <c r="Y316" s="18"/>
    </row>
    <row r="317" spans="21:25">
      <c r="U317" s="18"/>
      <c r="V317" s="18"/>
      <c r="W317" s="18"/>
      <c r="X317" s="18"/>
      <c r="Y317" s="18"/>
    </row>
    <row r="318" spans="21:25">
      <c r="U318" s="18"/>
      <c r="V318" s="18"/>
      <c r="W318" s="18"/>
      <c r="X318" s="18"/>
      <c r="Y318" s="18"/>
    </row>
    <row r="319" spans="21:25">
      <c r="U319" s="18"/>
      <c r="V319" s="18"/>
      <c r="W319" s="18"/>
      <c r="X319" s="18"/>
      <c r="Y319" s="18"/>
    </row>
    <row r="320" spans="21:25">
      <c r="U320" s="18"/>
      <c r="V320" s="18"/>
      <c r="W320" s="18"/>
      <c r="X320" s="18"/>
      <c r="Y320" s="18"/>
    </row>
    <row r="321" spans="21:25">
      <c r="U321" s="18"/>
      <c r="V321" s="18"/>
      <c r="W321" s="18"/>
      <c r="X321" s="18"/>
      <c r="Y321" s="18"/>
    </row>
    <row r="322" spans="21:25">
      <c r="U322" s="18"/>
      <c r="V322" s="18"/>
      <c r="W322" s="18"/>
      <c r="X322" s="18"/>
      <c r="Y322" s="18"/>
    </row>
    <row r="323" spans="21:25">
      <c r="U323" s="18"/>
      <c r="V323" s="18"/>
      <c r="W323" s="18"/>
      <c r="X323" s="18"/>
      <c r="Y323" s="18"/>
    </row>
    <row r="324" spans="21:25">
      <c r="U324" s="18"/>
      <c r="V324" s="18"/>
      <c r="W324" s="18"/>
      <c r="X324" s="18"/>
      <c r="Y324" s="18"/>
    </row>
    <row r="325" spans="21:25">
      <c r="U325" s="18"/>
      <c r="V325" s="18"/>
      <c r="W325" s="18"/>
      <c r="X325" s="18"/>
      <c r="Y325" s="18"/>
    </row>
    <row r="326" spans="21:25">
      <c r="U326" s="18"/>
      <c r="V326" s="18"/>
      <c r="W326" s="18"/>
      <c r="X326" s="18"/>
      <c r="Y326" s="18"/>
    </row>
    <row r="327" spans="21:25">
      <c r="U327" s="18"/>
      <c r="V327" s="18"/>
      <c r="W327" s="18"/>
      <c r="X327" s="18"/>
      <c r="Y327" s="18"/>
    </row>
    <row r="328" spans="21:25">
      <c r="U328" s="18"/>
      <c r="V328" s="18"/>
      <c r="W328" s="18"/>
      <c r="X328" s="18"/>
      <c r="Y328" s="18"/>
    </row>
    <row r="329" spans="21:25">
      <c r="U329" s="18"/>
      <c r="V329" s="18"/>
      <c r="W329" s="18"/>
      <c r="X329" s="18"/>
      <c r="Y329" s="18"/>
    </row>
    <row r="330" spans="21:25">
      <c r="U330" s="18"/>
      <c r="V330" s="18"/>
      <c r="W330" s="18"/>
      <c r="X330" s="18"/>
      <c r="Y330" s="18"/>
    </row>
    <row r="331" spans="21:25">
      <c r="U331" s="18"/>
      <c r="V331" s="18"/>
      <c r="W331" s="18"/>
      <c r="X331" s="18"/>
      <c r="Y331" s="18"/>
    </row>
    <row r="332" spans="21:25">
      <c r="U332" s="18"/>
      <c r="V332" s="18"/>
      <c r="W332" s="18"/>
      <c r="X332" s="18"/>
      <c r="Y332" s="18"/>
    </row>
    <row r="333" spans="21:25">
      <c r="U333" s="18"/>
      <c r="V333" s="18"/>
      <c r="W333" s="18"/>
      <c r="X333" s="18"/>
      <c r="Y333" s="18"/>
    </row>
    <row r="334" spans="21:25">
      <c r="U334" s="18"/>
      <c r="V334" s="18"/>
      <c r="W334" s="18"/>
      <c r="X334" s="18"/>
      <c r="Y334" s="18"/>
    </row>
    <row r="335" spans="21:25">
      <c r="U335" s="18"/>
      <c r="V335" s="18"/>
      <c r="W335" s="18"/>
      <c r="X335" s="18"/>
      <c r="Y335" s="18"/>
    </row>
    <row r="336" spans="21:25">
      <c r="U336" s="18"/>
      <c r="V336" s="18"/>
      <c r="W336" s="18"/>
      <c r="X336" s="18"/>
      <c r="Y336" s="18"/>
    </row>
    <row r="337" spans="21:25">
      <c r="U337" s="18"/>
      <c r="V337" s="18"/>
      <c r="W337" s="18"/>
      <c r="X337" s="18"/>
      <c r="Y337" s="18"/>
    </row>
    <row r="338" spans="21:25">
      <c r="U338" s="18"/>
      <c r="V338" s="18"/>
      <c r="W338" s="18"/>
      <c r="X338" s="18"/>
      <c r="Y338" s="18"/>
    </row>
    <row r="339" spans="21:25">
      <c r="U339" s="18"/>
      <c r="V339" s="18"/>
      <c r="W339" s="18"/>
      <c r="X339" s="18"/>
      <c r="Y339" s="18"/>
    </row>
    <row r="340" spans="21:25">
      <c r="U340" s="18"/>
      <c r="V340" s="18"/>
      <c r="W340" s="18"/>
      <c r="X340" s="18"/>
      <c r="Y340" s="18"/>
    </row>
    <row r="341" spans="21:25">
      <c r="U341" s="18"/>
      <c r="V341" s="18"/>
      <c r="W341" s="18"/>
      <c r="X341" s="18"/>
      <c r="Y341" s="18"/>
    </row>
    <row r="342" spans="21:25">
      <c r="U342" s="18"/>
      <c r="V342" s="18"/>
      <c r="W342" s="18"/>
      <c r="X342" s="18"/>
      <c r="Y342" s="18"/>
    </row>
    <row r="343" spans="21:25">
      <c r="U343" s="18"/>
      <c r="V343" s="18"/>
      <c r="W343" s="18"/>
      <c r="X343" s="18"/>
      <c r="Y343" s="18"/>
    </row>
    <row r="344" spans="21:25">
      <c r="U344" s="18"/>
      <c r="V344" s="18"/>
      <c r="W344" s="18"/>
      <c r="X344" s="18"/>
      <c r="Y344" s="18"/>
    </row>
    <row r="345" spans="21:25">
      <c r="U345" s="18"/>
      <c r="V345" s="18"/>
      <c r="W345" s="18"/>
      <c r="X345" s="18"/>
      <c r="Y345" s="18"/>
    </row>
    <row r="346" spans="21:25">
      <c r="U346" s="18"/>
      <c r="V346" s="18"/>
      <c r="W346" s="18"/>
      <c r="X346" s="18"/>
      <c r="Y346" s="18"/>
    </row>
    <row r="347" spans="21:25">
      <c r="U347" s="18"/>
      <c r="V347" s="18"/>
      <c r="W347" s="18"/>
      <c r="X347" s="18"/>
      <c r="Y347" s="18"/>
    </row>
    <row r="348" spans="21:25">
      <c r="U348" s="18"/>
      <c r="V348" s="18"/>
      <c r="W348" s="18"/>
      <c r="X348" s="18"/>
      <c r="Y348" s="18"/>
    </row>
    <row r="349" spans="21:25">
      <c r="U349" s="18"/>
      <c r="V349" s="18"/>
      <c r="W349" s="18"/>
      <c r="X349" s="18"/>
      <c r="Y349" s="18"/>
    </row>
    <row r="350" spans="21:25">
      <c r="U350" s="18"/>
      <c r="V350" s="18"/>
      <c r="W350" s="18"/>
      <c r="X350" s="18"/>
      <c r="Y350" s="18"/>
    </row>
    <row r="351" spans="21:25">
      <c r="U351" s="18"/>
      <c r="V351" s="18"/>
      <c r="W351" s="18"/>
      <c r="X351" s="18"/>
      <c r="Y351" s="18"/>
    </row>
    <row r="352" spans="21:25">
      <c r="U352" s="18"/>
      <c r="V352" s="18"/>
      <c r="W352" s="18"/>
      <c r="X352" s="18"/>
      <c r="Y352" s="18"/>
    </row>
    <row r="353" spans="21:25">
      <c r="U353" s="18"/>
      <c r="V353" s="18"/>
      <c r="W353" s="18"/>
      <c r="X353" s="18"/>
      <c r="Y353" s="18"/>
    </row>
    <row r="354" spans="21:25">
      <c r="U354" s="18"/>
      <c r="V354" s="18"/>
      <c r="W354" s="18"/>
      <c r="X354" s="18"/>
      <c r="Y354" s="18"/>
    </row>
    <row r="355" spans="21:25">
      <c r="U355" s="18"/>
      <c r="V355" s="18"/>
      <c r="W355" s="18"/>
      <c r="X355" s="18"/>
      <c r="Y355" s="18"/>
    </row>
    <row r="356" spans="21:25">
      <c r="U356" s="18"/>
      <c r="V356" s="18"/>
      <c r="W356" s="18"/>
      <c r="X356" s="18"/>
      <c r="Y356" s="18"/>
    </row>
    <row r="357" spans="21:25">
      <c r="U357" s="18"/>
      <c r="V357" s="18"/>
      <c r="W357" s="18"/>
      <c r="X357" s="18"/>
      <c r="Y357" s="18"/>
    </row>
    <row r="358" spans="21:25">
      <c r="U358" s="18"/>
      <c r="V358" s="18"/>
      <c r="W358" s="18"/>
      <c r="X358" s="18"/>
      <c r="Y358" s="18"/>
    </row>
    <row r="359" spans="21:25">
      <c r="U359" s="18"/>
      <c r="V359" s="18"/>
      <c r="W359" s="18"/>
      <c r="X359" s="18"/>
      <c r="Y359" s="18"/>
    </row>
    <row r="360" spans="21:25">
      <c r="U360" s="18"/>
      <c r="V360" s="18"/>
      <c r="W360" s="18"/>
      <c r="X360" s="18"/>
      <c r="Y360" s="18"/>
    </row>
    <row r="361" spans="21:25">
      <c r="U361" s="18"/>
      <c r="V361" s="18"/>
      <c r="W361" s="18"/>
      <c r="X361" s="18"/>
      <c r="Y361" s="18"/>
    </row>
    <row r="362" spans="21:25">
      <c r="U362" s="18"/>
      <c r="V362" s="18"/>
      <c r="W362" s="18"/>
      <c r="X362" s="18"/>
      <c r="Y362" s="18"/>
    </row>
    <row r="363" spans="21:25">
      <c r="U363" s="18"/>
      <c r="V363" s="18"/>
      <c r="W363" s="18"/>
      <c r="X363" s="18"/>
      <c r="Y363" s="18"/>
    </row>
    <row r="364" spans="21:25">
      <c r="U364" s="18"/>
      <c r="V364" s="18"/>
      <c r="W364" s="18"/>
      <c r="X364" s="18"/>
      <c r="Y364" s="18"/>
    </row>
    <row r="365" spans="21:25">
      <c r="U365" s="18"/>
      <c r="V365" s="18"/>
      <c r="W365" s="18"/>
      <c r="X365" s="18"/>
      <c r="Y365" s="18"/>
    </row>
    <row r="366" spans="21:25">
      <c r="U366" s="18"/>
      <c r="V366" s="18"/>
      <c r="W366" s="18"/>
      <c r="X366" s="18"/>
      <c r="Y366" s="18"/>
    </row>
    <row r="367" spans="21:25">
      <c r="U367" s="18"/>
      <c r="V367" s="18"/>
      <c r="W367" s="18"/>
      <c r="X367" s="18"/>
      <c r="Y367" s="18"/>
    </row>
    <row r="368" spans="21:25">
      <c r="U368" s="18"/>
      <c r="V368" s="18"/>
      <c r="W368" s="18"/>
      <c r="X368" s="18"/>
      <c r="Y368" s="18"/>
    </row>
    <row r="369" spans="21:25">
      <c r="U369" s="18"/>
      <c r="V369" s="18"/>
      <c r="W369" s="18"/>
      <c r="X369" s="18"/>
      <c r="Y369" s="18"/>
    </row>
    <row r="370" spans="21:25">
      <c r="U370" s="18"/>
      <c r="V370" s="18"/>
      <c r="W370" s="18"/>
      <c r="X370" s="18"/>
      <c r="Y370" s="18"/>
    </row>
    <row r="371" spans="21:25">
      <c r="U371" s="18"/>
      <c r="V371" s="18"/>
      <c r="W371" s="18"/>
      <c r="X371" s="18"/>
      <c r="Y371" s="18"/>
    </row>
    <row r="372" spans="21:25">
      <c r="U372" s="18"/>
      <c r="V372" s="18"/>
      <c r="W372" s="18"/>
      <c r="X372" s="18"/>
      <c r="Y372" s="18"/>
    </row>
    <row r="373" spans="21:25">
      <c r="U373" s="18"/>
      <c r="V373" s="18"/>
      <c r="W373" s="18"/>
      <c r="X373" s="18"/>
      <c r="Y373" s="18"/>
    </row>
    <row r="374" spans="21:25">
      <c r="U374" s="18"/>
      <c r="V374" s="18"/>
      <c r="W374" s="18"/>
      <c r="X374" s="18"/>
      <c r="Y374" s="18"/>
    </row>
    <row r="375" spans="21:25">
      <c r="U375" s="18"/>
      <c r="V375" s="18"/>
      <c r="W375" s="18"/>
      <c r="X375" s="18"/>
      <c r="Y375" s="18"/>
    </row>
    <row r="376" spans="21:25">
      <c r="U376" s="18"/>
      <c r="V376" s="18"/>
      <c r="W376" s="18"/>
      <c r="X376" s="18"/>
      <c r="Y376" s="18"/>
    </row>
    <row r="377" spans="21:25">
      <c r="U377" s="18"/>
      <c r="V377" s="18"/>
      <c r="W377" s="18"/>
      <c r="X377" s="18"/>
      <c r="Y377" s="18"/>
    </row>
    <row r="378" spans="21:25">
      <c r="U378" s="18"/>
      <c r="V378" s="18"/>
      <c r="W378" s="18"/>
      <c r="X378" s="18"/>
      <c r="Y378" s="18"/>
    </row>
    <row r="379" spans="21:25">
      <c r="U379" s="18"/>
      <c r="V379" s="18"/>
      <c r="W379" s="18"/>
      <c r="X379" s="18"/>
      <c r="Y379" s="18"/>
    </row>
    <row r="380" spans="21:25">
      <c r="U380" s="18"/>
      <c r="V380" s="18"/>
      <c r="W380" s="18"/>
      <c r="X380" s="18"/>
      <c r="Y380" s="18"/>
    </row>
    <row r="381" spans="21:25">
      <c r="U381" s="18"/>
      <c r="V381" s="18"/>
      <c r="W381" s="18"/>
      <c r="X381" s="18"/>
      <c r="Y381" s="18"/>
    </row>
    <row r="382" spans="21:25">
      <c r="U382" s="18"/>
      <c r="V382" s="18"/>
      <c r="W382" s="18"/>
      <c r="X382" s="18"/>
      <c r="Y382" s="18"/>
    </row>
    <row r="383" spans="21:25">
      <c r="U383" s="18"/>
      <c r="V383" s="18"/>
      <c r="W383" s="18"/>
      <c r="X383" s="18"/>
      <c r="Y383" s="18"/>
    </row>
    <row r="384" spans="21:25">
      <c r="U384" s="18"/>
      <c r="V384" s="18"/>
      <c r="W384" s="18"/>
      <c r="X384" s="18"/>
      <c r="Y384" s="18"/>
    </row>
    <row r="385" spans="21:25">
      <c r="U385" s="18"/>
      <c r="V385" s="18"/>
      <c r="W385" s="18"/>
      <c r="X385" s="18"/>
      <c r="Y385" s="18"/>
    </row>
    <row r="386" spans="21:25">
      <c r="U386" s="18"/>
      <c r="V386" s="18"/>
      <c r="W386" s="18"/>
      <c r="X386" s="18"/>
      <c r="Y386" s="18"/>
    </row>
    <row r="387" spans="21:25">
      <c r="U387" s="18"/>
      <c r="V387" s="18"/>
      <c r="W387" s="18"/>
      <c r="X387" s="18"/>
      <c r="Y387" s="18"/>
    </row>
    <row r="388" spans="21:25">
      <c r="U388" s="18"/>
      <c r="V388" s="18"/>
      <c r="W388" s="18"/>
      <c r="X388" s="18"/>
      <c r="Y388" s="18"/>
    </row>
    <row r="389" spans="21:25">
      <c r="U389" s="18"/>
      <c r="V389" s="18"/>
      <c r="W389" s="18"/>
      <c r="X389" s="18"/>
      <c r="Y389" s="18"/>
    </row>
    <row r="390" spans="21:25">
      <c r="U390" s="18"/>
      <c r="V390" s="18"/>
      <c r="W390" s="18"/>
      <c r="X390" s="18"/>
      <c r="Y390" s="18"/>
    </row>
    <row r="391" spans="21:25">
      <c r="U391" s="18"/>
      <c r="V391" s="18"/>
      <c r="W391" s="18"/>
      <c r="X391" s="18"/>
      <c r="Y391" s="18"/>
    </row>
    <row r="392" spans="21:25">
      <c r="U392" s="18"/>
      <c r="V392" s="18"/>
      <c r="W392" s="18"/>
      <c r="X392" s="18"/>
      <c r="Y392" s="18"/>
    </row>
    <row r="393" spans="21:25">
      <c r="U393" s="18"/>
      <c r="V393" s="18"/>
      <c r="W393" s="18"/>
      <c r="X393" s="18"/>
      <c r="Y393" s="18"/>
    </row>
    <row r="394" spans="21:25">
      <c r="U394" s="18"/>
      <c r="V394" s="18"/>
      <c r="W394" s="18"/>
      <c r="X394" s="18"/>
      <c r="Y394" s="18"/>
    </row>
    <row r="395" spans="21:25">
      <c r="U395" s="18"/>
      <c r="V395" s="18"/>
      <c r="W395" s="18"/>
      <c r="X395" s="18"/>
      <c r="Y395" s="18"/>
    </row>
    <row r="396" spans="21:25">
      <c r="U396" s="18"/>
      <c r="V396" s="18"/>
      <c r="W396" s="18"/>
      <c r="X396" s="18"/>
      <c r="Y396" s="18"/>
    </row>
    <row r="397" spans="21:25">
      <c r="U397" s="18"/>
      <c r="V397" s="18"/>
      <c r="W397" s="18"/>
      <c r="X397" s="18"/>
      <c r="Y397" s="18"/>
    </row>
    <row r="398" spans="21:25">
      <c r="U398" s="18"/>
      <c r="V398" s="18"/>
      <c r="W398" s="18"/>
      <c r="X398" s="18"/>
      <c r="Y398" s="18"/>
    </row>
    <row r="399" spans="21:25">
      <c r="U399" s="18"/>
      <c r="V399" s="18"/>
      <c r="W399" s="18"/>
      <c r="X399" s="18"/>
      <c r="Y399" s="18"/>
    </row>
    <row r="400" spans="21:25">
      <c r="U400" s="18"/>
      <c r="V400" s="18"/>
      <c r="W400" s="18"/>
      <c r="X400" s="18"/>
      <c r="Y400" s="18"/>
    </row>
    <row r="401" spans="21:25">
      <c r="U401" s="18"/>
      <c r="V401" s="18"/>
      <c r="W401" s="18"/>
      <c r="X401" s="18"/>
      <c r="Y401" s="18"/>
    </row>
    <row r="402" spans="21:25">
      <c r="U402" s="18"/>
      <c r="V402" s="18"/>
      <c r="W402" s="18"/>
      <c r="X402" s="18"/>
      <c r="Y402" s="18"/>
    </row>
    <row r="403" spans="21:25">
      <c r="U403" s="18"/>
      <c r="V403" s="18"/>
      <c r="W403" s="18"/>
      <c r="X403" s="18"/>
      <c r="Y403" s="18"/>
    </row>
    <row r="404" spans="21:25">
      <c r="U404" s="18"/>
      <c r="V404" s="18"/>
      <c r="W404" s="18"/>
      <c r="X404" s="18"/>
      <c r="Y404" s="18"/>
    </row>
    <row r="405" spans="21:25">
      <c r="U405" s="18"/>
      <c r="V405" s="18"/>
      <c r="W405" s="18"/>
      <c r="X405" s="18"/>
      <c r="Y405" s="18"/>
    </row>
    <row r="406" spans="21:25">
      <c r="U406" s="18"/>
      <c r="V406" s="18"/>
      <c r="W406" s="18"/>
      <c r="X406" s="18"/>
      <c r="Y406" s="18"/>
    </row>
    <row r="407" spans="21:25">
      <c r="U407" s="18"/>
      <c r="V407" s="18"/>
      <c r="W407" s="18"/>
      <c r="X407" s="18"/>
      <c r="Y407" s="18"/>
    </row>
    <row r="408" spans="21:25">
      <c r="U408" s="18"/>
      <c r="V408" s="18"/>
      <c r="W408" s="18"/>
      <c r="X408" s="18"/>
      <c r="Y408" s="18"/>
    </row>
    <row r="409" spans="21:25">
      <c r="U409" s="18"/>
      <c r="V409" s="18"/>
      <c r="W409" s="18"/>
      <c r="X409" s="18"/>
      <c r="Y409" s="18"/>
    </row>
    <row r="410" spans="21:25">
      <c r="U410" s="18"/>
      <c r="V410" s="18"/>
      <c r="W410" s="18"/>
      <c r="X410" s="18"/>
      <c r="Y410" s="18"/>
    </row>
    <row r="411" spans="21:25">
      <c r="U411" s="18"/>
      <c r="V411" s="18"/>
      <c r="W411" s="18"/>
      <c r="X411" s="18"/>
      <c r="Y411" s="18"/>
    </row>
    <row r="412" spans="21:25">
      <c r="U412" s="18"/>
      <c r="V412" s="18"/>
      <c r="W412" s="18"/>
      <c r="X412" s="18"/>
      <c r="Y412" s="18"/>
    </row>
    <row r="413" spans="21:25">
      <c r="U413" s="18"/>
      <c r="V413" s="18"/>
      <c r="W413" s="18"/>
      <c r="X413" s="18"/>
      <c r="Y413" s="18"/>
    </row>
    <row r="414" spans="21:25">
      <c r="U414" s="18"/>
      <c r="V414" s="18"/>
      <c r="W414" s="18"/>
      <c r="X414" s="18"/>
      <c r="Y414" s="18"/>
    </row>
    <row r="415" spans="21:25">
      <c r="U415" s="18"/>
      <c r="V415" s="18"/>
      <c r="W415" s="18"/>
      <c r="X415" s="18"/>
      <c r="Y415" s="18"/>
    </row>
    <row r="416" spans="21:25">
      <c r="U416" s="18"/>
      <c r="V416" s="18"/>
      <c r="W416" s="18"/>
      <c r="X416" s="18"/>
      <c r="Y416" s="18"/>
    </row>
    <row r="417" spans="21:25">
      <c r="U417" s="18"/>
      <c r="V417" s="18"/>
      <c r="W417" s="18"/>
      <c r="X417" s="18"/>
      <c r="Y417" s="18"/>
    </row>
    <row r="418" spans="21:25">
      <c r="U418" s="18"/>
      <c r="V418" s="18"/>
      <c r="W418" s="18"/>
      <c r="X418" s="18"/>
      <c r="Y418" s="18"/>
    </row>
    <row r="419" spans="21:25">
      <c r="U419" s="18"/>
      <c r="V419" s="18"/>
      <c r="W419" s="18"/>
      <c r="X419" s="18"/>
      <c r="Y419" s="18"/>
    </row>
    <row r="420" spans="21:25">
      <c r="U420" s="18"/>
      <c r="V420" s="18"/>
      <c r="W420" s="18"/>
      <c r="X420" s="18"/>
      <c r="Y420" s="18"/>
    </row>
    <row r="421" spans="21:25">
      <c r="U421" s="18"/>
      <c r="V421" s="18"/>
      <c r="W421" s="18"/>
      <c r="X421" s="18"/>
      <c r="Y421" s="18"/>
    </row>
    <row r="422" spans="21:25">
      <c r="U422" s="18"/>
      <c r="V422" s="18"/>
      <c r="W422" s="18"/>
      <c r="X422" s="18"/>
      <c r="Y422" s="18"/>
    </row>
    <row r="423" spans="21:25">
      <c r="U423" s="18"/>
      <c r="V423" s="18"/>
      <c r="W423" s="18"/>
      <c r="X423" s="18"/>
      <c r="Y423" s="18"/>
    </row>
    <row r="424" spans="21:25">
      <c r="U424" s="18"/>
      <c r="V424" s="18"/>
      <c r="W424" s="18"/>
      <c r="X424" s="18"/>
      <c r="Y424" s="18"/>
    </row>
    <row r="425" spans="21:25">
      <c r="U425" s="18"/>
      <c r="V425" s="18"/>
      <c r="W425" s="18"/>
      <c r="X425" s="18"/>
      <c r="Y425" s="18"/>
    </row>
    <row r="426" spans="21:25">
      <c r="U426" s="18"/>
      <c r="V426" s="18"/>
      <c r="W426" s="18"/>
      <c r="X426" s="18"/>
      <c r="Y426" s="18"/>
    </row>
    <row r="427" spans="21:25">
      <c r="U427" s="18"/>
      <c r="V427" s="18"/>
      <c r="W427" s="18"/>
      <c r="X427" s="18"/>
      <c r="Y427" s="18"/>
    </row>
    <row r="428" spans="21:25">
      <c r="U428" s="18"/>
      <c r="V428" s="18"/>
      <c r="W428" s="18"/>
      <c r="X428" s="18"/>
      <c r="Y428" s="18"/>
    </row>
    <row r="429" spans="21:25">
      <c r="U429" s="18"/>
      <c r="V429" s="18"/>
      <c r="W429" s="18"/>
      <c r="X429" s="18"/>
      <c r="Y429" s="18"/>
    </row>
    <row r="430" spans="21:25">
      <c r="U430" s="18"/>
      <c r="V430" s="18"/>
      <c r="W430" s="18"/>
      <c r="X430" s="18"/>
      <c r="Y430" s="18"/>
    </row>
    <row r="431" spans="21:25">
      <c r="U431" s="18"/>
      <c r="V431" s="18"/>
      <c r="W431" s="18"/>
      <c r="X431" s="18"/>
      <c r="Y431" s="18"/>
    </row>
    <row r="432" spans="21:25">
      <c r="U432" s="18"/>
      <c r="V432" s="18"/>
      <c r="W432" s="18"/>
      <c r="X432" s="18"/>
      <c r="Y432" s="18"/>
    </row>
    <row r="433" spans="21:25">
      <c r="U433" s="18"/>
      <c r="V433" s="18"/>
      <c r="W433" s="18"/>
      <c r="X433" s="18"/>
      <c r="Y433" s="18"/>
    </row>
    <row r="434" spans="21:25">
      <c r="U434" s="18"/>
      <c r="V434" s="18"/>
      <c r="W434" s="18"/>
      <c r="X434" s="18"/>
      <c r="Y434" s="18"/>
    </row>
  </sheetData>
  <mergeCells count="101">
    <mergeCell ref="B105:T105"/>
    <mergeCell ref="B106:T106"/>
    <mergeCell ref="L82:N83"/>
    <mergeCell ref="R108:T109"/>
    <mergeCell ref="R57:T58"/>
    <mergeCell ref="I57:K58"/>
    <mergeCell ref="L57:N58"/>
    <mergeCell ref="B1:T1"/>
    <mergeCell ref="B2:T2"/>
    <mergeCell ref="B56:T56"/>
    <mergeCell ref="B81:T81"/>
    <mergeCell ref="B107:T107"/>
    <mergeCell ref="L4:N5"/>
    <mergeCell ref="O4:Q5"/>
    <mergeCell ref="R4:T5"/>
    <mergeCell ref="B28:T28"/>
    <mergeCell ref="B29:T29"/>
    <mergeCell ref="B3:T3"/>
    <mergeCell ref="B30:T30"/>
    <mergeCell ref="A185:A187"/>
    <mergeCell ref="B185:B187"/>
    <mergeCell ref="C185:E186"/>
    <mergeCell ref="F185:H186"/>
    <mergeCell ref="O185:Q186"/>
    <mergeCell ref="B158:T158"/>
    <mergeCell ref="B159:T159"/>
    <mergeCell ref="A161:A163"/>
    <mergeCell ref="B161:B163"/>
    <mergeCell ref="C161:E162"/>
    <mergeCell ref="F161:H162"/>
    <mergeCell ref="I161:K162"/>
    <mergeCell ref="L161:N162"/>
    <mergeCell ref="O161:Q162"/>
    <mergeCell ref="R161:T162"/>
    <mergeCell ref="B183:T183"/>
    <mergeCell ref="I185:K186"/>
    <mergeCell ref="L185:N186"/>
    <mergeCell ref="R185:T186"/>
    <mergeCell ref="A4:A6"/>
    <mergeCell ref="B4:B6"/>
    <mergeCell ref="C4:E5"/>
    <mergeCell ref="F4:H5"/>
    <mergeCell ref="I4:K5"/>
    <mergeCell ref="B54:T54"/>
    <mergeCell ref="B55:T55"/>
    <mergeCell ref="A31:A33"/>
    <mergeCell ref="B31:B33"/>
    <mergeCell ref="C31:E32"/>
    <mergeCell ref="F31:H32"/>
    <mergeCell ref="R31:T32"/>
    <mergeCell ref="A82:A84"/>
    <mergeCell ref="B82:B84"/>
    <mergeCell ref="C82:E83"/>
    <mergeCell ref="F82:H83"/>
    <mergeCell ref="O31:Q32"/>
    <mergeCell ref="B79:T79"/>
    <mergeCell ref="B80:T80"/>
    <mergeCell ref="I31:K32"/>
    <mergeCell ref="L31:N32"/>
    <mergeCell ref="O82:Q83"/>
    <mergeCell ref="R82:T83"/>
    <mergeCell ref="A57:A59"/>
    <mergeCell ref="B57:B59"/>
    <mergeCell ref="C57:E58"/>
    <mergeCell ref="F57:H58"/>
    <mergeCell ref="O57:Q58"/>
    <mergeCell ref="I82:K83"/>
    <mergeCell ref="A135:A137"/>
    <mergeCell ref="B135:B137"/>
    <mergeCell ref="C135:E136"/>
    <mergeCell ref="F135:H136"/>
    <mergeCell ref="O108:Q109"/>
    <mergeCell ref="O135:Q136"/>
    <mergeCell ref="A108:A110"/>
    <mergeCell ref="B108:B110"/>
    <mergeCell ref="C108:E109"/>
    <mergeCell ref="F108:H109"/>
    <mergeCell ref="B132:T132"/>
    <mergeCell ref="B133:T133"/>
    <mergeCell ref="I108:K109"/>
    <mergeCell ref="L108:N109"/>
    <mergeCell ref="R135:T136"/>
    <mergeCell ref="I135:K136"/>
    <mergeCell ref="L135:N136"/>
    <mergeCell ref="B134:T134"/>
    <mergeCell ref="V135:X136"/>
    <mergeCell ref="Y135:AA136"/>
    <mergeCell ref="V161:X162"/>
    <mergeCell ref="Y161:AA162"/>
    <mergeCell ref="V185:X186"/>
    <mergeCell ref="Y185:AA186"/>
    <mergeCell ref="V4:X5"/>
    <mergeCell ref="Y4:AA5"/>
    <mergeCell ref="V31:X32"/>
    <mergeCell ref="Y31:AA32"/>
    <mergeCell ref="V57:X58"/>
    <mergeCell ref="Y57:AA58"/>
    <mergeCell ref="V82:X83"/>
    <mergeCell ref="Y82:AA83"/>
    <mergeCell ref="V108:X109"/>
    <mergeCell ref="Y108:AA109"/>
  </mergeCells>
  <phoneticPr fontId="1" type="noConversion"/>
  <pageMargins left="0.41" right="0.3" top="0.8" bottom="0.4" header="0.511811023622047" footer="0.511811023622047"/>
  <pageSetup paperSize="9" orientation="landscape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B201"/>
  <sheetViews>
    <sheetView workbookViewId="0">
      <pane xSplit="2" ySplit="6" topLeftCell="C16" activePane="bottomRight" state="frozen"/>
      <selection activeCell="A6" sqref="A6"/>
      <selection pane="topRight" activeCell="A6" sqref="A6"/>
      <selection pane="bottomLeft" activeCell="A6" sqref="A6"/>
      <selection pane="bottomRight" activeCell="H27" sqref="H27"/>
    </sheetView>
  </sheetViews>
  <sheetFormatPr defaultRowHeight="12.75"/>
  <cols>
    <col min="1" max="1" width="3.85546875" customWidth="1"/>
    <col min="2" max="2" width="22.5703125" customWidth="1"/>
    <col min="3" max="8" width="5.140625" customWidth="1"/>
    <col min="9" max="9" width="4" customWidth="1"/>
    <col min="10" max="10" width="5.42578125" customWidth="1"/>
    <col min="11" max="11" width="4" customWidth="1"/>
    <col min="12" max="12" width="4.7109375" style="394" customWidth="1"/>
    <col min="13" max="13" width="5.28515625" style="394" customWidth="1"/>
    <col min="14" max="14" width="5.140625" style="394" customWidth="1"/>
    <col min="15" max="20" width="5.140625" customWidth="1"/>
    <col min="21" max="21" width="6.28515625" customWidth="1"/>
    <col min="22" max="22" width="6" bestFit="1" customWidth="1"/>
    <col min="23" max="23" width="6.28515625" customWidth="1"/>
  </cols>
  <sheetData>
    <row r="1" spans="1:28" ht="17.850000000000001" customHeight="1">
      <c r="A1" s="798" t="s">
        <v>439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  <c r="U1" s="798"/>
      <c r="V1" s="798"/>
      <c r="W1" s="798"/>
    </row>
    <row r="2" spans="1:28" ht="15.6" customHeight="1">
      <c r="A2" s="799" t="s">
        <v>1114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</row>
    <row r="3" spans="1:28" ht="15.75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398"/>
      <c r="M3" s="398"/>
      <c r="N3" s="398"/>
      <c r="O3" s="100"/>
      <c r="P3" s="100"/>
      <c r="Q3" s="100"/>
      <c r="R3" s="100"/>
      <c r="S3" s="100"/>
      <c r="T3" s="100"/>
      <c r="U3" s="100"/>
      <c r="V3" s="100"/>
      <c r="W3" s="100"/>
    </row>
    <row r="4" spans="1:28" ht="38.25" customHeight="1">
      <c r="A4" s="828" t="s">
        <v>289</v>
      </c>
      <c r="B4" s="811" t="s">
        <v>440</v>
      </c>
      <c r="C4" s="811" t="s">
        <v>452</v>
      </c>
      <c r="D4" s="811"/>
      <c r="E4" s="811"/>
      <c r="F4" s="811" t="s">
        <v>453</v>
      </c>
      <c r="G4" s="811"/>
      <c r="H4" s="811"/>
      <c r="I4" s="811" t="s">
        <v>446</v>
      </c>
      <c r="J4" s="811"/>
      <c r="K4" s="811"/>
      <c r="L4" s="857" t="s">
        <v>454</v>
      </c>
      <c r="M4" s="857"/>
      <c r="N4" s="857"/>
      <c r="O4" s="811" t="s">
        <v>455</v>
      </c>
      <c r="P4" s="811"/>
      <c r="Q4" s="811"/>
      <c r="R4" s="811" t="s">
        <v>456</v>
      </c>
      <c r="S4" s="811"/>
      <c r="T4" s="811"/>
      <c r="U4" s="829" t="s">
        <v>69</v>
      </c>
      <c r="V4" s="829"/>
      <c r="W4" s="829"/>
    </row>
    <row r="5" spans="1:28" ht="21" customHeight="1">
      <c r="A5" s="828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57"/>
      <c r="M5" s="857"/>
      <c r="N5" s="857"/>
      <c r="O5" s="811"/>
      <c r="P5" s="811"/>
      <c r="Q5" s="811"/>
      <c r="R5" s="811"/>
      <c r="S5" s="811"/>
      <c r="T5" s="811"/>
      <c r="U5" s="829"/>
      <c r="V5" s="829"/>
      <c r="W5" s="829"/>
    </row>
    <row r="6" spans="1:28" ht="16.5">
      <c r="A6" s="828"/>
      <c r="B6" s="811"/>
      <c r="C6" s="245" t="s">
        <v>70</v>
      </c>
      <c r="D6" s="245" t="s">
        <v>71</v>
      </c>
      <c r="E6" s="245" t="s">
        <v>72</v>
      </c>
      <c r="F6" s="245" t="s">
        <v>70</v>
      </c>
      <c r="G6" s="245" t="s">
        <v>71</v>
      </c>
      <c r="H6" s="245" t="s">
        <v>72</v>
      </c>
      <c r="I6" s="245" t="s">
        <v>70</v>
      </c>
      <c r="J6" s="245" t="s">
        <v>71</v>
      </c>
      <c r="K6" s="245" t="s">
        <v>72</v>
      </c>
      <c r="L6" s="450" t="s">
        <v>70</v>
      </c>
      <c r="M6" s="450" t="s">
        <v>71</v>
      </c>
      <c r="N6" s="450" t="s">
        <v>72</v>
      </c>
      <c r="O6" s="245" t="s">
        <v>70</v>
      </c>
      <c r="P6" s="245" t="s">
        <v>71</v>
      </c>
      <c r="Q6" s="245" t="s">
        <v>72</v>
      </c>
      <c r="R6" s="245" t="s">
        <v>70</v>
      </c>
      <c r="S6" s="245" t="s">
        <v>71</v>
      </c>
      <c r="T6" s="245" t="s">
        <v>72</v>
      </c>
      <c r="U6" s="101" t="s">
        <v>70</v>
      </c>
      <c r="V6" s="101" t="s">
        <v>71</v>
      </c>
      <c r="W6" s="101" t="s">
        <v>72</v>
      </c>
      <c r="Y6" t="s">
        <v>74</v>
      </c>
    </row>
    <row r="7" spans="1:28" ht="19.5" customHeight="1">
      <c r="A7" s="102">
        <v>1</v>
      </c>
      <c r="B7" s="103" t="s">
        <v>457</v>
      </c>
      <c r="C7" s="104">
        <f>UG!R7</f>
        <v>730</v>
      </c>
      <c r="D7" s="104">
        <f>UG!S7</f>
        <v>285</v>
      </c>
      <c r="E7" s="104">
        <f>UG!T7</f>
        <v>1015</v>
      </c>
      <c r="F7" s="104">
        <f>PG!R7</f>
        <v>390</v>
      </c>
      <c r="G7" s="104">
        <f>PG!S7</f>
        <v>235</v>
      </c>
      <c r="H7" s="104">
        <f>PG!T7</f>
        <v>625</v>
      </c>
      <c r="I7" s="104"/>
      <c r="J7" s="104"/>
      <c r="K7" s="104"/>
      <c r="L7" s="104">
        <f>'cast-wise only Ph.d. Total'!R7</f>
        <v>210</v>
      </c>
      <c r="M7" s="104">
        <f>'cast-wise only Ph.d. Total'!S7</f>
        <v>67</v>
      </c>
      <c r="N7" s="104">
        <f>SUM(L7:M7)</f>
        <v>277</v>
      </c>
      <c r="O7" s="104">
        <f>diploma!R7</f>
        <v>20</v>
      </c>
      <c r="P7" s="104">
        <f>diploma!S7</f>
        <v>0</v>
      </c>
      <c r="Q7" s="104">
        <f>diploma!T7</f>
        <v>20</v>
      </c>
      <c r="R7" s="104">
        <f>certificate!R7</f>
        <v>0</v>
      </c>
      <c r="S7" s="104">
        <f>certificate!S7</f>
        <v>0</v>
      </c>
      <c r="T7" s="104">
        <f>certificate!T7</f>
        <v>0</v>
      </c>
      <c r="U7" s="105">
        <f t="shared" ref="U7:W8" si="0">SUM(C7,F7,I7,L7,O7,R7)</f>
        <v>1350</v>
      </c>
      <c r="V7" s="105">
        <f t="shared" si="0"/>
        <v>587</v>
      </c>
      <c r="W7" s="105">
        <f t="shared" si="0"/>
        <v>1937</v>
      </c>
      <c r="Z7" s="104">
        <f>1108-E7</f>
        <v>93</v>
      </c>
      <c r="AA7" s="104"/>
      <c r="AB7" s="104"/>
    </row>
    <row r="8" spans="1:28" ht="24" customHeight="1">
      <c r="A8" s="102">
        <v>2</v>
      </c>
      <c r="B8" s="707" t="s">
        <v>1097</v>
      </c>
      <c r="C8" s="104">
        <f>UG!R8</f>
        <v>40</v>
      </c>
      <c r="D8" s="104">
        <f>UG!S8</f>
        <v>6</v>
      </c>
      <c r="E8" s="104">
        <f>UG!T8</f>
        <v>46</v>
      </c>
      <c r="F8" s="104">
        <f>PG!R8</f>
        <v>0</v>
      </c>
      <c r="G8" s="104">
        <f>PG!S8</f>
        <v>0</v>
      </c>
      <c r="H8" s="104">
        <f>PG!T8</f>
        <v>0</v>
      </c>
      <c r="I8" s="104"/>
      <c r="J8" s="104"/>
      <c r="K8" s="104"/>
      <c r="L8" s="104">
        <f>'cast-wise only Ph.d. Total'!R8</f>
        <v>0</v>
      </c>
      <c r="M8" s="104">
        <f>'cast-wise only Ph.d. Total'!S8</f>
        <v>0</v>
      </c>
      <c r="N8" s="104">
        <f>SUM(L8:M8)</f>
        <v>0</v>
      </c>
      <c r="O8" s="104">
        <f>diploma!R8</f>
        <v>0</v>
      </c>
      <c r="P8" s="104">
        <f>diploma!S8</f>
        <v>0</v>
      </c>
      <c r="Q8" s="104">
        <f>diploma!T8</f>
        <v>0</v>
      </c>
      <c r="R8" s="104">
        <f>certificate!R8</f>
        <v>0</v>
      </c>
      <c r="S8" s="104">
        <f>certificate!S8</f>
        <v>0</v>
      </c>
      <c r="T8" s="104">
        <f>certificate!T8</f>
        <v>0</v>
      </c>
      <c r="U8" s="105">
        <f t="shared" si="0"/>
        <v>40</v>
      </c>
      <c r="V8" s="105">
        <f t="shared" si="0"/>
        <v>6</v>
      </c>
      <c r="W8" s="105">
        <f t="shared" si="0"/>
        <v>46</v>
      </c>
      <c r="Y8" t="s">
        <v>74</v>
      </c>
      <c r="Z8" s="104"/>
      <c r="AA8" s="104"/>
      <c r="AB8" s="104"/>
    </row>
    <row r="9" spans="1:28" ht="24.75" customHeight="1">
      <c r="A9" s="102">
        <v>3</v>
      </c>
      <c r="B9" s="103" t="s">
        <v>870</v>
      </c>
      <c r="C9" s="104">
        <f>UG!R9</f>
        <v>0</v>
      </c>
      <c r="D9" s="104">
        <f>UG!S9</f>
        <v>0</v>
      </c>
      <c r="E9" s="104">
        <f>UG!T9</f>
        <v>0</v>
      </c>
      <c r="F9" s="104">
        <f>PG!R9</f>
        <v>35</v>
      </c>
      <c r="G9" s="104">
        <f>PG!S9</f>
        <v>24</v>
      </c>
      <c r="H9" s="104">
        <f>PG!T9</f>
        <v>59</v>
      </c>
      <c r="I9" s="104">
        <f>M.Phil.!R9</f>
        <v>1</v>
      </c>
      <c r="J9" s="104">
        <f>M.Phil.!S9</f>
        <v>8</v>
      </c>
      <c r="K9" s="104">
        <f>M.Phil.!T9</f>
        <v>9</v>
      </c>
      <c r="L9" s="104">
        <f>'cast-wise only Ph.d. Total'!R9</f>
        <v>9</v>
      </c>
      <c r="M9" s="104">
        <f>'cast-wise only Ph.d. Total'!S9</f>
        <v>5</v>
      </c>
      <c r="N9" s="104">
        <f t="shared" ref="N9:N12" si="1">SUM(L9:M9)</f>
        <v>14</v>
      </c>
      <c r="O9" s="104">
        <f>diploma!R9</f>
        <v>0</v>
      </c>
      <c r="P9" s="104">
        <f>diploma!S9</f>
        <v>0</v>
      </c>
      <c r="Q9" s="104">
        <f>diploma!T9</f>
        <v>0</v>
      </c>
      <c r="R9" s="104">
        <f>certificate!R9</f>
        <v>0</v>
      </c>
      <c r="S9" s="104">
        <f>certificate!S9</f>
        <v>0</v>
      </c>
      <c r="T9" s="104">
        <f>certificate!T9</f>
        <v>0</v>
      </c>
      <c r="U9" s="105">
        <f t="shared" ref="U9:U24" si="2">SUM(C9,F9,I9,L9,O9,R9)</f>
        <v>45</v>
      </c>
      <c r="V9" s="105">
        <f t="shared" ref="V9:V24" si="3">SUM(D9,G9,J9,M9,P9,S9)</f>
        <v>37</v>
      </c>
      <c r="W9" s="105">
        <f t="shared" ref="W9:W23" si="4">SUM(E9,H9,K9,N9,Q9,T9)</f>
        <v>82</v>
      </c>
      <c r="Z9" s="104"/>
      <c r="AA9" s="104"/>
      <c r="AB9" s="104"/>
    </row>
    <row r="10" spans="1:28" ht="19.5" customHeight="1">
      <c r="A10" s="102">
        <v>4</v>
      </c>
      <c r="B10" s="106" t="s">
        <v>459</v>
      </c>
      <c r="C10" s="104">
        <f>UG!R10</f>
        <v>395</v>
      </c>
      <c r="D10" s="104">
        <f>UG!S10</f>
        <v>396</v>
      </c>
      <c r="E10" s="104">
        <f>UG!T10</f>
        <v>791</v>
      </c>
      <c r="F10" s="104">
        <f>PG!R10</f>
        <v>340</v>
      </c>
      <c r="G10" s="104">
        <f>PG!S10</f>
        <v>165</v>
      </c>
      <c r="H10" s="104">
        <f>PG!T10</f>
        <v>505</v>
      </c>
      <c r="I10" s="104"/>
      <c r="J10" s="104"/>
      <c r="K10" s="104"/>
      <c r="L10" s="104">
        <f>'cast-wise only Ph.d. Total'!R10</f>
        <v>88</v>
      </c>
      <c r="M10" s="104">
        <f>'cast-wise only Ph.d. Total'!S10</f>
        <v>61</v>
      </c>
      <c r="N10" s="104">
        <f t="shared" si="1"/>
        <v>149</v>
      </c>
      <c r="O10" s="104">
        <f>diploma!R10</f>
        <v>28</v>
      </c>
      <c r="P10" s="104">
        <f>diploma!S10</f>
        <v>27</v>
      </c>
      <c r="Q10" s="104">
        <f>diploma!T10</f>
        <v>55</v>
      </c>
      <c r="R10" s="104">
        <f>certificate!R10</f>
        <v>0</v>
      </c>
      <c r="S10" s="104">
        <f>certificate!S10</f>
        <v>0</v>
      </c>
      <c r="T10" s="104">
        <f>certificate!T10</f>
        <v>0</v>
      </c>
      <c r="U10" s="105">
        <f t="shared" si="2"/>
        <v>851</v>
      </c>
      <c r="V10" s="105">
        <f t="shared" si="3"/>
        <v>649</v>
      </c>
      <c r="W10" s="105">
        <f t="shared" si="4"/>
        <v>1500</v>
      </c>
      <c r="Y10" t="s">
        <v>74</v>
      </c>
      <c r="Z10" s="104"/>
      <c r="AA10" s="104"/>
      <c r="AB10" s="104"/>
    </row>
    <row r="11" spans="1:28" ht="19.5" customHeight="1">
      <c r="A11" s="102">
        <v>5</v>
      </c>
      <c r="B11" s="106" t="s">
        <v>460</v>
      </c>
      <c r="C11" s="104">
        <f>UG!R11</f>
        <v>240</v>
      </c>
      <c r="D11" s="104">
        <f>UG!S11</f>
        <v>216</v>
      </c>
      <c r="E11" s="104">
        <f>UG!T11</f>
        <v>456</v>
      </c>
      <c r="F11" s="104">
        <f>PG!R11</f>
        <v>52</v>
      </c>
      <c r="G11" s="104">
        <f>PG!S11</f>
        <v>80</v>
      </c>
      <c r="H11" s="104">
        <f>PG!T11</f>
        <v>132</v>
      </c>
      <c r="I11" s="104"/>
      <c r="J11" s="104"/>
      <c r="K11" s="104"/>
      <c r="L11" s="104">
        <f>'cast-wise only Ph.d. Total'!R11</f>
        <v>84</v>
      </c>
      <c r="M11" s="104">
        <f>'cast-wise only Ph.d. Total'!S11</f>
        <v>56</v>
      </c>
      <c r="N11" s="104">
        <f t="shared" si="1"/>
        <v>140</v>
      </c>
      <c r="O11" s="104">
        <f>diploma!R11</f>
        <v>21</v>
      </c>
      <c r="P11" s="104">
        <f>diploma!S11</f>
        <v>8</v>
      </c>
      <c r="Q11" s="104">
        <f>diploma!T11</f>
        <v>29</v>
      </c>
      <c r="R11" s="104">
        <f>certificate!R11</f>
        <v>0</v>
      </c>
      <c r="S11" s="104">
        <f>certificate!S11</f>
        <v>1</v>
      </c>
      <c r="T11" s="104">
        <f>certificate!T11</f>
        <v>1</v>
      </c>
      <c r="U11" s="105">
        <f t="shared" si="2"/>
        <v>397</v>
      </c>
      <c r="V11" s="105">
        <f t="shared" si="3"/>
        <v>361</v>
      </c>
      <c r="W11" s="105">
        <f t="shared" si="4"/>
        <v>758</v>
      </c>
      <c r="Z11" s="104"/>
      <c r="AA11" s="104"/>
      <c r="AB11" s="104"/>
    </row>
    <row r="12" spans="1:28" ht="19.5" customHeight="1">
      <c r="A12" s="102">
        <v>6</v>
      </c>
      <c r="B12" s="106" t="s">
        <v>461</v>
      </c>
      <c r="C12" s="104">
        <f>UG!R12</f>
        <v>71</v>
      </c>
      <c r="D12" s="104">
        <f>UG!S12</f>
        <v>124</v>
      </c>
      <c r="E12" s="104">
        <f>UG!T12</f>
        <v>195</v>
      </c>
      <c r="F12" s="104">
        <f>PG!R12</f>
        <v>14</v>
      </c>
      <c r="G12" s="104">
        <f>PG!S12</f>
        <v>20</v>
      </c>
      <c r="H12" s="104">
        <f>PG!T12</f>
        <v>34</v>
      </c>
      <c r="I12" s="104"/>
      <c r="J12" s="104"/>
      <c r="K12" s="104"/>
      <c r="L12" s="104">
        <f>'cast-wise only Ph.d. Total'!R12</f>
        <v>9</v>
      </c>
      <c r="M12" s="104">
        <f>'cast-wise only Ph.d. Total'!S12</f>
        <v>2</v>
      </c>
      <c r="N12" s="104">
        <f t="shared" si="1"/>
        <v>11</v>
      </c>
      <c r="O12" s="104">
        <f>diploma!R12</f>
        <v>7</v>
      </c>
      <c r="P12" s="104">
        <f>diploma!S12</f>
        <v>13</v>
      </c>
      <c r="Q12" s="104">
        <f>diploma!T12</f>
        <v>20</v>
      </c>
      <c r="R12" s="104">
        <f>certificate!R12</f>
        <v>0</v>
      </c>
      <c r="S12" s="104">
        <f>certificate!S12</f>
        <v>0</v>
      </c>
      <c r="T12" s="104">
        <f>certificate!T12</f>
        <v>0</v>
      </c>
      <c r="U12" s="105">
        <f t="shared" si="2"/>
        <v>101</v>
      </c>
      <c r="V12" s="105">
        <f t="shared" si="3"/>
        <v>159</v>
      </c>
      <c r="W12" s="105">
        <f t="shared" si="4"/>
        <v>260</v>
      </c>
      <c r="Y12" t="s">
        <v>74</v>
      </c>
      <c r="Z12" s="104"/>
      <c r="AA12" s="104"/>
      <c r="AB12" s="104"/>
    </row>
    <row r="13" spans="1:28" ht="19.5" customHeight="1">
      <c r="A13" s="102">
        <v>7</v>
      </c>
      <c r="B13" s="103" t="s">
        <v>462</v>
      </c>
      <c r="C13" s="104">
        <f>UG!R13</f>
        <v>1781</v>
      </c>
      <c r="D13" s="104">
        <f>UG!S13</f>
        <v>142</v>
      </c>
      <c r="E13" s="104">
        <f>UG!T13</f>
        <v>1923</v>
      </c>
      <c r="F13" s="104">
        <f>PG!R13</f>
        <v>1229</v>
      </c>
      <c r="G13" s="104">
        <f>PG!S13</f>
        <v>832</v>
      </c>
      <c r="H13" s="104">
        <f>PG!T13</f>
        <v>2061</v>
      </c>
      <c r="I13" s="104"/>
      <c r="J13" s="104"/>
      <c r="K13" s="104"/>
      <c r="L13" s="104">
        <f>'cast-wise only Ph.d. Total'!R13</f>
        <v>687</v>
      </c>
      <c r="M13" s="104">
        <f>'cast-wise only Ph.d. Total'!S13</f>
        <v>433</v>
      </c>
      <c r="N13" s="104">
        <f t="shared" ref="N13:N17" si="5">SUM(L13:M13)</f>
        <v>1120</v>
      </c>
      <c r="O13" s="104">
        <f>diploma!R13</f>
        <v>907</v>
      </c>
      <c r="P13" s="104">
        <f>diploma!S13</f>
        <v>517</v>
      </c>
      <c r="Q13" s="104">
        <f>diploma!T13</f>
        <v>1424</v>
      </c>
      <c r="R13" s="104">
        <f>certificate!R13</f>
        <v>106</v>
      </c>
      <c r="S13" s="104">
        <f>certificate!S13</f>
        <v>43</v>
      </c>
      <c r="T13" s="104">
        <f>certificate!T13</f>
        <v>149</v>
      </c>
      <c r="U13" s="105">
        <f t="shared" si="2"/>
        <v>4710</v>
      </c>
      <c r="V13" s="105">
        <f t="shared" si="3"/>
        <v>1967</v>
      </c>
      <c r="W13" s="105">
        <f t="shared" si="4"/>
        <v>6677</v>
      </c>
      <c r="Z13" s="104"/>
      <c r="AA13" s="104"/>
      <c r="AB13" s="104"/>
    </row>
    <row r="14" spans="1:28" ht="19.5" customHeight="1">
      <c r="A14" s="102">
        <v>8</v>
      </c>
      <c r="B14" s="103" t="s">
        <v>463</v>
      </c>
      <c r="C14" s="104">
        <f>UG!R14</f>
        <v>942</v>
      </c>
      <c r="D14" s="104">
        <f>UG!S14</f>
        <v>449</v>
      </c>
      <c r="E14" s="104">
        <f>UG!T14</f>
        <v>1391</v>
      </c>
      <c r="F14" s="104">
        <f>PG!R14</f>
        <v>438</v>
      </c>
      <c r="G14" s="104">
        <f>PG!S14</f>
        <v>293</v>
      </c>
      <c r="H14" s="104">
        <f>PG!T14</f>
        <v>731</v>
      </c>
      <c r="I14" s="104"/>
      <c r="J14" s="104"/>
      <c r="K14" s="104"/>
      <c r="L14" s="104">
        <f>'cast-wise only Ph.d. Total'!R14</f>
        <v>82</v>
      </c>
      <c r="M14" s="104">
        <f>'cast-wise only Ph.d. Total'!S14</f>
        <v>53</v>
      </c>
      <c r="N14" s="104">
        <f t="shared" si="5"/>
        <v>135</v>
      </c>
      <c r="O14" s="104">
        <f>diploma!R14</f>
        <v>0</v>
      </c>
      <c r="P14" s="104">
        <f>diploma!S14</f>
        <v>0</v>
      </c>
      <c r="Q14" s="104">
        <f>diploma!T14</f>
        <v>0</v>
      </c>
      <c r="R14" s="104">
        <f>certificate!R14</f>
        <v>0</v>
      </c>
      <c r="S14" s="104">
        <f>certificate!S14</f>
        <v>0</v>
      </c>
      <c r="T14" s="104">
        <f>certificate!T14</f>
        <v>0</v>
      </c>
      <c r="U14" s="105">
        <f t="shared" si="2"/>
        <v>1462</v>
      </c>
      <c r="V14" s="105">
        <f t="shared" si="3"/>
        <v>795</v>
      </c>
      <c r="W14" s="105">
        <f t="shared" si="4"/>
        <v>2257</v>
      </c>
      <c r="Z14" s="104"/>
      <c r="AA14" s="104"/>
      <c r="AB14" s="104"/>
    </row>
    <row r="15" spans="1:28" ht="19.5" customHeight="1">
      <c r="A15" s="102">
        <v>9</v>
      </c>
      <c r="B15" s="103" t="s">
        <v>464</v>
      </c>
      <c r="C15" s="104">
        <f>UG!R15</f>
        <v>325</v>
      </c>
      <c r="D15" s="104">
        <f>UG!S15</f>
        <v>214</v>
      </c>
      <c r="E15" s="104">
        <f>UG!T15</f>
        <v>539</v>
      </c>
      <c r="F15" s="104">
        <f>PG!R15</f>
        <v>73</v>
      </c>
      <c r="G15" s="104">
        <f>PG!S15</f>
        <v>95</v>
      </c>
      <c r="H15" s="104">
        <f>PG!T15</f>
        <v>168</v>
      </c>
      <c r="I15" s="104"/>
      <c r="J15" s="104"/>
      <c r="K15" s="104"/>
      <c r="L15" s="104">
        <f>'cast-wise only Ph.d. Total'!R15</f>
        <v>69</v>
      </c>
      <c r="M15" s="104">
        <f>'cast-wise only Ph.d. Total'!S15</f>
        <v>73</v>
      </c>
      <c r="N15" s="104">
        <f t="shared" si="5"/>
        <v>142</v>
      </c>
      <c r="O15" s="104">
        <f>diploma!R15</f>
        <v>0</v>
      </c>
      <c r="P15" s="104">
        <f>diploma!S15</f>
        <v>0</v>
      </c>
      <c r="Q15" s="104">
        <f>diploma!T15</f>
        <v>0</v>
      </c>
      <c r="R15" s="104">
        <f>certificate!R15</f>
        <v>0</v>
      </c>
      <c r="S15" s="104">
        <f>certificate!S15</f>
        <v>0</v>
      </c>
      <c r="T15" s="104">
        <f>certificate!T15</f>
        <v>0</v>
      </c>
      <c r="U15" s="105">
        <f t="shared" si="2"/>
        <v>467</v>
      </c>
      <c r="V15" s="105">
        <f t="shared" si="3"/>
        <v>382</v>
      </c>
      <c r="W15" s="105">
        <f t="shared" si="4"/>
        <v>849</v>
      </c>
      <c r="Z15" s="104"/>
      <c r="AA15" s="104"/>
      <c r="AB15" s="104"/>
    </row>
    <row r="16" spans="1:28" ht="19.5" customHeight="1">
      <c r="A16" s="102">
        <v>10</v>
      </c>
      <c r="B16" s="103" t="s">
        <v>465</v>
      </c>
      <c r="C16" s="104">
        <f>UG!R16</f>
        <v>852</v>
      </c>
      <c r="D16" s="104">
        <f>UG!S16</f>
        <v>212</v>
      </c>
      <c r="E16" s="104">
        <f>UG!T16</f>
        <v>1064</v>
      </c>
      <c r="F16" s="104">
        <f>PG!R16</f>
        <v>109</v>
      </c>
      <c r="G16" s="104">
        <f>PG!S16</f>
        <v>33</v>
      </c>
      <c r="H16" s="104">
        <f>PG!T16</f>
        <v>142</v>
      </c>
      <c r="I16" s="104"/>
      <c r="J16" s="104"/>
      <c r="K16" s="104"/>
      <c r="L16" s="104">
        <f>'cast-wise only Ph.d. Total'!R16</f>
        <v>122</v>
      </c>
      <c r="M16" s="104">
        <f>'cast-wise only Ph.d. Total'!S16</f>
        <v>25</v>
      </c>
      <c r="N16" s="104">
        <f t="shared" si="5"/>
        <v>147</v>
      </c>
      <c r="O16" s="104">
        <f>diploma!R16</f>
        <v>66</v>
      </c>
      <c r="P16" s="104">
        <f>diploma!S16</f>
        <v>65</v>
      </c>
      <c r="Q16" s="104">
        <f>diploma!T16</f>
        <v>131</v>
      </c>
      <c r="R16" s="104">
        <f>certificate!R16</f>
        <v>0</v>
      </c>
      <c r="S16" s="104">
        <f>certificate!S16</f>
        <v>0</v>
      </c>
      <c r="T16" s="104">
        <f>certificate!T16</f>
        <v>0</v>
      </c>
      <c r="U16" s="105">
        <f t="shared" si="2"/>
        <v>1149</v>
      </c>
      <c r="V16" s="105">
        <f t="shared" si="3"/>
        <v>335</v>
      </c>
      <c r="W16" s="105">
        <f t="shared" si="4"/>
        <v>1484</v>
      </c>
      <c r="Z16" s="104"/>
      <c r="AA16" s="104"/>
      <c r="AB16" s="104"/>
    </row>
    <row r="17" spans="1:28" ht="19.5" customHeight="1">
      <c r="A17" s="102">
        <v>11</v>
      </c>
      <c r="B17" s="103" t="s">
        <v>466</v>
      </c>
      <c r="C17" s="104">
        <f>UG!R17</f>
        <v>0</v>
      </c>
      <c r="D17" s="104">
        <f>UG!S17</f>
        <v>0</v>
      </c>
      <c r="E17" s="104">
        <f>UG!T17</f>
        <v>0</v>
      </c>
      <c r="F17" s="104">
        <f>PG!R17</f>
        <v>189</v>
      </c>
      <c r="G17" s="104">
        <f>PG!S17</f>
        <v>116</v>
      </c>
      <c r="H17" s="104">
        <f>PG!T17</f>
        <v>305</v>
      </c>
      <c r="I17" s="104"/>
      <c r="J17" s="104"/>
      <c r="K17" s="104"/>
      <c r="L17" s="104">
        <f>'cast-wise only Ph.d. Total'!R17</f>
        <v>41</v>
      </c>
      <c r="M17" s="104">
        <f>'cast-wise only Ph.d. Total'!S17</f>
        <v>31</v>
      </c>
      <c r="N17" s="104">
        <f t="shared" si="5"/>
        <v>72</v>
      </c>
      <c r="O17" s="104">
        <f>diploma!R17</f>
        <v>27</v>
      </c>
      <c r="P17" s="104">
        <f>diploma!S17</f>
        <v>16</v>
      </c>
      <c r="Q17" s="104">
        <f>diploma!T17</f>
        <v>43</v>
      </c>
      <c r="R17" s="104">
        <f>certificate!R17</f>
        <v>2</v>
      </c>
      <c r="S17" s="104">
        <f>certificate!S17</f>
        <v>14</v>
      </c>
      <c r="T17" s="104">
        <f>certificate!T17</f>
        <v>16</v>
      </c>
      <c r="U17" s="105">
        <f t="shared" si="2"/>
        <v>259</v>
      </c>
      <c r="V17" s="105">
        <f t="shared" si="3"/>
        <v>177</v>
      </c>
      <c r="W17" s="105">
        <f t="shared" si="4"/>
        <v>436</v>
      </c>
      <c r="Z17" s="104"/>
      <c r="AA17" s="104"/>
      <c r="AB17" s="104"/>
    </row>
    <row r="18" spans="1:28" ht="19.5" customHeight="1">
      <c r="A18" s="102">
        <v>12</v>
      </c>
      <c r="B18" s="103" t="s">
        <v>467</v>
      </c>
      <c r="C18" s="104">
        <f>UG!R18</f>
        <v>116</v>
      </c>
      <c r="D18" s="104">
        <f>UG!S18</f>
        <v>105</v>
      </c>
      <c r="E18" s="104">
        <f>UG!T18</f>
        <v>221</v>
      </c>
      <c r="F18" s="104">
        <f>PG!R18</f>
        <v>66</v>
      </c>
      <c r="G18" s="104">
        <f>PG!S18</f>
        <v>80</v>
      </c>
      <c r="H18" s="104">
        <f>PG!T18</f>
        <v>146</v>
      </c>
      <c r="I18" s="104">
        <f>M.Phil.!R18</f>
        <v>0</v>
      </c>
      <c r="J18" s="104">
        <f>M.Phil.!S18</f>
        <v>0</v>
      </c>
      <c r="K18" s="104">
        <f>M.Phil.!T18</f>
        <v>0</v>
      </c>
      <c r="L18" s="104">
        <f>'cast-wise only Ph.d. Total'!R18</f>
        <v>42</v>
      </c>
      <c r="M18" s="104">
        <f>'cast-wise only Ph.d. Total'!S18</f>
        <v>55</v>
      </c>
      <c r="N18" s="104">
        <f>SUM(L18:M18)</f>
        <v>97</v>
      </c>
      <c r="O18" s="104">
        <f>diploma!R18</f>
        <v>385</v>
      </c>
      <c r="P18" s="104">
        <f>diploma!S18</f>
        <v>489</v>
      </c>
      <c r="Q18" s="104">
        <f>diploma!T18</f>
        <v>874</v>
      </c>
      <c r="R18" s="104">
        <f>certificate!R18</f>
        <v>0</v>
      </c>
      <c r="S18" s="104">
        <f>certificate!S18</f>
        <v>0</v>
      </c>
      <c r="T18" s="104">
        <f>certificate!T18</f>
        <v>0</v>
      </c>
      <c r="U18" s="105">
        <f t="shared" si="2"/>
        <v>609</v>
      </c>
      <c r="V18" s="105">
        <f t="shared" si="3"/>
        <v>729</v>
      </c>
      <c r="W18" s="105">
        <f t="shared" si="4"/>
        <v>1338</v>
      </c>
      <c r="Z18" s="104"/>
      <c r="AA18" s="104"/>
      <c r="AB18" s="104"/>
    </row>
    <row r="19" spans="1:28" ht="19.5" customHeight="1">
      <c r="A19" s="102">
        <v>13</v>
      </c>
      <c r="B19" s="103" t="s">
        <v>468</v>
      </c>
      <c r="C19" s="104">
        <f>UG!R19</f>
        <v>1638</v>
      </c>
      <c r="D19" s="104">
        <f>UG!S19</f>
        <v>541</v>
      </c>
      <c r="E19" s="104">
        <f>UG!T19</f>
        <v>2179</v>
      </c>
      <c r="F19" s="104">
        <f>PG!R19</f>
        <v>1379</v>
      </c>
      <c r="G19" s="104">
        <f>PG!S19</f>
        <v>848</v>
      </c>
      <c r="H19" s="104">
        <f>PG!T19</f>
        <v>2227</v>
      </c>
      <c r="I19" s="104">
        <f>M.Phil.!R19</f>
        <v>1</v>
      </c>
      <c r="J19" s="104">
        <f>M.Phil.!S19</f>
        <v>1</v>
      </c>
      <c r="K19" s="104">
        <f>M.Phil.!T19</f>
        <v>2</v>
      </c>
      <c r="L19" s="104">
        <f>'cast-wise only Ph.d. Total'!R19</f>
        <v>520</v>
      </c>
      <c r="M19" s="104">
        <f>'cast-wise only Ph.d. Total'!S19</f>
        <v>316</v>
      </c>
      <c r="N19" s="104">
        <f t="shared" ref="N19:N23" si="6">SUM(L19:M19)</f>
        <v>836</v>
      </c>
      <c r="O19" s="104">
        <f>diploma!R19</f>
        <v>42</v>
      </c>
      <c r="P19" s="104">
        <f>diploma!S19</f>
        <v>32</v>
      </c>
      <c r="Q19" s="104">
        <f>diploma!T19</f>
        <v>74</v>
      </c>
      <c r="R19" s="104">
        <f>certificate!R19</f>
        <v>9</v>
      </c>
      <c r="S19" s="104">
        <f>certificate!S19</f>
        <v>17</v>
      </c>
      <c r="T19" s="104">
        <f>certificate!T19</f>
        <v>26</v>
      </c>
      <c r="U19" s="105">
        <f t="shared" si="2"/>
        <v>3589</v>
      </c>
      <c r="V19" s="105">
        <f t="shared" si="3"/>
        <v>1755</v>
      </c>
      <c r="W19" s="105">
        <f t="shared" si="4"/>
        <v>5344</v>
      </c>
      <c r="Z19" s="104"/>
      <c r="AA19" s="104"/>
      <c r="AB19" s="104"/>
    </row>
    <row r="20" spans="1:28" ht="19.5" customHeight="1">
      <c r="A20" s="102">
        <v>14</v>
      </c>
      <c r="B20" s="103" t="s">
        <v>469</v>
      </c>
      <c r="C20" s="104">
        <f>UG!R20</f>
        <v>1577</v>
      </c>
      <c r="D20" s="104">
        <f>UG!S20</f>
        <v>117</v>
      </c>
      <c r="E20" s="104">
        <f>UG!T20</f>
        <v>1694</v>
      </c>
      <c r="F20" s="104">
        <f>PG!R20</f>
        <v>686</v>
      </c>
      <c r="G20" s="104">
        <f>PG!S20</f>
        <v>528</v>
      </c>
      <c r="H20" s="104">
        <f>PG!T20</f>
        <v>1214</v>
      </c>
      <c r="I20" s="104">
        <f>M.Phil.!R20</f>
        <v>17</v>
      </c>
      <c r="J20" s="104">
        <f>M.Phil.!S20</f>
        <v>3</v>
      </c>
      <c r="K20" s="104">
        <f>M.Phil.!T20</f>
        <v>20</v>
      </c>
      <c r="L20" s="104">
        <f>'cast-wise only Ph.d. Total'!R20</f>
        <v>337</v>
      </c>
      <c r="M20" s="104">
        <f>'cast-wise only Ph.d. Total'!S20</f>
        <v>179</v>
      </c>
      <c r="N20" s="104">
        <f t="shared" si="6"/>
        <v>516</v>
      </c>
      <c r="O20" s="104">
        <f>diploma!R20</f>
        <v>30</v>
      </c>
      <c r="P20" s="104">
        <f>diploma!S20</f>
        <v>87</v>
      </c>
      <c r="Q20" s="104">
        <f>diploma!T20</f>
        <v>117</v>
      </c>
      <c r="R20" s="104">
        <f>certificate!R20</f>
        <v>0</v>
      </c>
      <c r="S20" s="104">
        <f>certificate!S20</f>
        <v>0</v>
      </c>
      <c r="T20" s="104">
        <f>certificate!T20</f>
        <v>0</v>
      </c>
      <c r="U20" s="105">
        <f t="shared" si="2"/>
        <v>2647</v>
      </c>
      <c r="V20" s="105">
        <f t="shared" si="3"/>
        <v>914</v>
      </c>
      <c r="W20" s="105">
        <f t="shared" si="4"/>
        <v>3561</v>
      </c>
      <c r="X20" t="s">
        <v>74</v>
      </c>
      <c r="Z20" s="104"/>
      <c r="AA20" s="104"/>
      <c r="AB20" s="104"/>
    </row>
    <row r="21" spans="1:28" ht="19.5" customHeight="1">
      <c r="A21" s="102">
        <v>15</v>
      </c>
      <c r="B21" s="103" t="s">
        <v>470</v>
      </c>
      <c r="C21" s="104">
        <f>UG!R21</f>
        <v>652</v>
      </c>
      <c r="D21" s="104">
        <f>UG!S21</f>
        <v>18</v>
      </c>
      <c r="E21" s="104">
        <f>UG!T21</f>
        <v>670</v>
      </c>
      <c r="F21" s="104">
        <f>PG!R21</f>
        <v>240</v>
      </c>
      <c r="G21" s="104">
        <f>PG!S21</f>
        <v>5</v>
      </c>
      <c r="H21" s="104">
        <f>PG!T21</f>
        <v>245</v>
      </c>
      <c r="I21" s="104"/>
      <c r="J21" s="104"/>
      <c r="K21" s="104"/>
      <c r="L21" s="104">
        <f>'cast-wise only Ph.d. Total'!R21</f>
        <v>153</v>
      </c>
      <c r="M21" s="104">
        <f>'cast-wise only Ph.d. Total'!S21</f>
        <v>31</v>
      </c>
      <c r="N21" s="104">
        <f t="shared" si="6"/>
        <v>184</v>
      </c>
      <c r="O21" s="104">
        <f>diploma!R21</f>
        <v>47</v>
      </c>
      <c r="P21" s="104">
        <f>diploma!S21</f>
        <v>15</v>
      </c>
      <c r="Q21" s="104">
        <f>diploma!T21</f>
        <v>62</v>
      </c>
      <c r="R21" s="104">
        <f>certificate!R21</f>
        <v>23</v>
      </c>
      <c r="S21" s="104">
        <f>certificate!S21</f>
        <v>4</v>
      </c>
      <c r="T21" s="104">
        <f>certificate!T21</f>
        <v>27</v>
      </c>
      <c r="U21" s="105">
        <f t="shared" si="2"/>
        <v>1115</v>
      </c>
      <c r="V21" s="105">
        <f t="shared" si="3"/>
        <v>73</v>
      </c>
      <c r="W21" s="105">
        <f t="shared" si="4"/>
        <v>1188</v>
      </c>
      <c r="Z21" s="104"/>
      <c r="AA21" s="104"/>
      <c r="AB21" s="104"/>
    </row>
    <row r="22" spans="1:28" ht="19.5" customHeight="1">
      <c r="A22" s="102">
        <v>16</v>
      </c>
      <c r="B22" s="103" t="s">
        <v>471</v>
      </c>
      <c r="C22" s="104">
        <f>UG!R22</f>
        <v>235</v>
      </c>
      <c r="D22" s="104">
        <f>UG!S22</f>
        <v>182</v>
      </c>
      <c r="E22" s="104">
        <f>UG!T22</f>
        <v>417</v>
      </c>
      <c r="F22" s="104">
        <f>PG!R22</f>
        <v>83</v>
      </c>
      <c r="G22" s="104">
        <f>PG!S22</f>
        <v>83</v>
      </c>
      <c r="H22" s="104">
        <f>PG!T22</f>
        <v>166</v>
      </c>
      <c r="I22" s="104"/>
      <c r="J22" s="104"/>
      <c r="K22" s="104"/>
      <c r="L22" s="104">
        <f>'cast-wise only Ph.d. Total'!R22</f>
        <v>52</v>
      </c>
      <c r="M22" s="104">
        <f>'cast-wise only Ph.d. Total'!S22</f>
        <v>11</v>
      </c>
      <c r="N22" s="104">
        <f t="shared" si="6"/>
        <v>63</v>
      </c>
      <c r="O22" s="104">
        <f>diploma!R22</f>
        <v>0</v>
      </c>
      <c r="P22" s="104">
        <f>diploma!S22</f>
        <v>0</v>
      </c>
      <c r="Q22" s="104">
        <f>diploma!T22</f>
        <v>0</v>
      </c>
      <c r="R22" s="104">
        <f>certificate!R22</f>
        <v>28</v>
      </c>
      <c r="S22" s="104">
        <f>certificate!S22</f>
        <v>18</v>
      </c>
      <c r="T22" s="104">
        <f>certificate!T22</f>
        <v>46</v>
      </c>
      <c r="U22" s="105">
        <f t="shared" si="2"/>
        <v>398</v>
      </c>
      <c r="V22" s="105">
        <f t="shared" si="3"/>
        <v>294</v>
      </c>
      <c r="W22" s="105">
        <f t="shared" si="4"/>
        <v>692</v>
      </c>
      <c r="Z22" s="104"/>
      <c r="AA22" s="104"/>
      <c r="AB22" s="104"/>
    </row>
    <row r="23" spans="1:28" ht="19.5" customHeight="1">
      <c r="A23" s="102">
        <v>17</v>
      </c>
      <c r="B23" s="103" t="s">
        <v>472</v>
      </c>
      <c r="C23" s="104">
        <f>UG!R23</f>
        <v>0</v>
      </c>
      <c r="D23" s="104">
        <f>UG!S23</f>
        <v>2185</v>
      </c>
      <c r="E23" s="104">
        <f>UG!T23</f>
        <v>2185</v>
      </c>
      <c r="F23" s="104">
        <f>PG!R23</f>
        <v>0</v>
      </c>
      <c r="G23" s="104">
        <f>PG!S23</f>
        <v>234</v>
      </c>
      <c r="H23" s="104">
        <f>PG!T23</f>
        <v>234</v>
      </c>
      <c r="I23" s="104"/>
      <c r="J23" s="104"/>
      <c r="K23" s="104"/>
      <c r="L23" s="104">
        <f>'cast-wise only Ph.d. Total'!R23</f>
        <v>0</v>
      </c>
      <c r="M23" s="104">
        <f>'cast-wise only Ph.d. Total'!S23</f>
        <v>0</v>
      </c>
      <c r="N23" s="104">
        <f t="shared" si="6"/>
        <v>0</v>
      </c>
      <c r="O23" s="104">
        <f>diploma!R23</f>
        <v>0</v>
      </c>
      <c r="P23" s="104">
        <f>diploma!S23</f>
        <v>0</v>
      </c>
      <c r="Q23" s="104">
        <f>diploma!T23</f>
        <v>0</v>
      </c>
      <c r="R23" s="104">
        <f>certificate!R23</f>
        <v>0</v>
      </c>
      <c r="S23" s="104">
        <f>certificate!S23</f>
        <v>0</v>
      </c>
      <c r="T23" s="104">
        <f>certificate!T23</f>
        <v>0</v>
      </c>
      <c r="U23" s="105">
        <f t="shared" si="2"/>
        <v>0</v>
      </c>
      <c r="V23" s="105">
        <f t="shared" si="3"/>
        <v>2419</v>
      </c>
      <c r="W23" s="105">
        <f t="shared" si="4"/>
        <v>2419</v>
      </c>
      <c r="Z23" s="104"/>
      <c r="AA23" s="104"/>
      <c r="AB23" s="104"/>
    </row>
    <row r="24" spans="1:28" s="10" customFormat="1" ht="19.5" customHeight="1">
      <c r="A24" s="107"/>
      <c r="B24" s="108" t="s">
        <v>87</v>
      </c>
      <c r="C24" s="109">
        <f>SUM(C7:C23)</f>
        <v>9594</v>
      </c>
      <c r="D24" s="109">
        <f t="shared" ref="D24:T24" si="7">SUM(D7:D23)</f>
        <v>5192</v>
      </c>
      <c r="E24" s="109">
        <f t="shared" si="7"/>
        <v>14786</v>
      </c>
      <c r="F24" s="109">
        <f t="shared" si="7"/>
        <v>5323</v>
      </c>
      <c r="G24" s="109">
        <f t="shared" si="7"/>
        <v>3671</v>
      </c>
      <c r="H24" s="109">
        <f>SUM(H7:H23)</f>
        <v>8994</v>
      </c>
      <c r="I24" s="109">
        <f>SUM(I7:I23)</f>
        <v>19</v>
      </c>
      <c r="J24" s="109">
        <f>SUM(J7:J23)</f>
        <v>12</v>
      </c>
      <c r="K24" s="109">
        <f>SUM(K7:K23)</f>
        <v>31</v>
      </c>
      <c r="L24" s="109">
        <f>SUM(L7:L23)</f>
        <v>2505</v>
      </c>
      <c r="M24" s="109">
        <f t="shared" ref="M24" si="8">SUM(M7:M23)</f>
        <v>1398</v>
      </c>
      <c r="N24" s="109">
        <f>SUM(L24:M24)</f>
        <v>3903</v>
      </c>
      <c r="O24" s="109">
        <f t="shared" si="7"/>
        <v>1580</v>
      </c>
      <c r="P24" s="109">
        <f t="shared" si="7"/>
        <v>1269</v>
      </c>
      <c r="Q24" s="109">
        <f t="shared" si="7"/>
        <v>2849</v>
      </c>
      <c r="R24" s="109">
        <f t="shared" si="7"/>
        <v>168</v>
      </c>
      <c r="S24" s="109">
        <f t="shared" si="7"/>
        <v>97</v>
      </c>
      <c r="T24" s="109">
        <f t="shared" si="7"/>
        <v>265</v>
      </c>
      <c r="U24" s="110">
        <f t="shared" si="2"/>
        <v>19189</v>
      </c>
      <c r="V24" s="110">
        <f t="shared" si="3"/>
        <v>11639</v>
      </c>
      <c r="W24" s="110">
        <f>SUM(E24,H24,K24,N24,Q24,T24)</f>
        <v>30828</v>
      </c>
      <c r="X24" s="10">
        <v>30828</v>
      </c>
      <c r="Z24" s="109"/>
      <c r="AA24" s="109"/>
      <c r="AB24" s="109"/>
    </row>
    <row r="25" spans="1:28" ht="19.5" customHeight="1">
      <c r="A25" s="111"/>
      <c r="B25" s="112"/>
      <c r="C25" s="113"/>
      <c r="D25" s="113"/>
      <c r="E25" s="113"/>
      <c r="F25" s="113"/>
      <c r="G25" s="113"/>
      <c r="H25" s="113"/>
      <c r="I25" s="113"/>
      <c r="J25" s="113"/>
      <c r="K25" s="113"/>
      <c r="L25" s="113" t="s">
        <v>70</v>
      </c>
      <c r="M25" s="113" t="s">
        <v>71</v>
      </c>
      <c r="N25" s="113" t="s">
        <v>72</v>
      </c>
      <c r="O25" s="113"/>
      <c r="P25" s="113"/>
      <c r="Q25" s="113"/>
      <c r="R25" s="113"/>
      <c r="S25" s="113"/>
      <c r="T25" s="113"/>
      <c r="U25" s="244"/>
      <c r="V25" s="244"/>
      <c r="W25" s="244">
        <v>30828</v>
      </c>
    </row>
    <row r="26" spans="1:28" ht="19.5" customHeight="1">
      <c r="A26" s="111"/>
      <c r="B26" s="112"/>
      <c r="C26" s="113"/>
      <c r="D26" s="113"/>
      <c r="E26" s="113">
        <f>14786-258</f>
        <v>14528</v>
      </c>
      <c r="F26" s="113"/>
      <c r="G26" s="113"/>
      <c r="H26" s="113"/>
      <c r="I26" s="113"/>
      <c r="J26" s="113"/>
      <c r="K26" s="113"/>
      <c r="L26" s="1">
        <v>2281</v>
      </c>
      <c r="M26" s="1">
        <v>1272</v>
      </c>
      <c r="N26" s="1">
        <f>SUM(L26:M26)</f>
        <v>3553</v>
      </c>
      <c r="O26" s="113"/>
      <c r="P26" s="113"/>
      <c r="Q26" s="113"/>
      <c r="R26" s="113"/>
      <c r="S26" s="113"/>
      <c r="T26" s="113"/>
      <c r="U26" s="244">
        <v>19845</v>
      </c>
      <c r="V26" s="244">
        <v>11206</v>
      </c>
      <c r="W26" s="244">
        <f>E24+H24+K24+N26+Q24+T24</f>
        <v>30478</v>
      </c>
      <c r="Y26" s="134">
        <f>U24/V24</f>
        <v>1.6486811581751009</v>
      </c>
      <c r="AA26">
        <f>27000+2255+217+22+99</f>
        <v>29593</v>
      </c>
    </row>
    <row r="27" spans="1:28">
      <c r="B27" s="643" t="s">
        <v>1035</v>
      </c>
      <c r="L27" s="421"/>
      <c r="M27" s="421" t="s">
        <v>74</v>
      </c>
      <c r="N27" s="421" t="s">
        <v>74</v>
      </c>
    </row>
    <row r="28" spans="1:28">
      <c r="I28" t="s">
        <v>74</v>
      </c>
      <c r="L28" s="421"/>
      <c r="M28" s="421"/>
      <c r="N28" s="421"/>
      <c r="W28">
        <f>SUM(W24-E24-H24-N24)</f>
        <v>3145</v>
      </c>
      <c r="Y28">
        <f>W24/100</f>
        <v>308.27999999999997</v>
      </c>
    </row>
    <row r="29" spans="1:28">
      <c r="B29">
        <v>2999</v>
      </c>
      <c r="I29" t="s">
        <v>74</v>
      </c>
      <c r="T29" t="s">
        <v>74</v>
      </c>
    </row>
    <row r="30" spans="1:28" ht="15.75">
      <c r="B30" s="667">
        <v>357</v>
      </c>
    </row>
    <row r="31" spans="1:28" ht="15.75">
      <c r="B31" s="667">
        <f>15129-191</f>
        <v>14938</v>
      </c>
      <c r="Y31">
        <f>Y28*34.65</f>
        <v>10681.901999999998</v>
      </c>
    </row>
    <row r="32" spans="1:28" ht="15.75">
      <c r="B32" s="667">
        <v>9117</v>
      </c>
    </row>
    <row r="33" spans="2:2" ht="15.75">
      <c r="B33" s="667">
        <v>191</v>
      </c>
    </row>
    <row r="34" spans="2:2" ht="15.75">
      <c r="B34" s="667">
        <v>30</v>
      </c>
    </row>
    <row r="35" spans="2:2" ht="15.75">
      <c r="B35" s="667">
        <v>3553</v>
      </c>
    </row>
    <row r="36" spans="2:2" ht="15.75">
      <c r="B36" s="668">
        <f>SUM(B29:B35)</f>
        <v>31185</v>
      </c>
    </row>
    <row r="184" spans="7:7">
      <c r="G184" t="s">
        <v>74</v>
      </c>
    </row>
    <row r="200" spans="4:6">
      <c r="D200">
        <f>SUM(D6:D199)</f>
        <v>10384</v>
      </c>
      <c r="E200">
        <f>SUM(E6:E199)</f>
        <v>44100</v>
      </c>
      <c r="F200">
        <f>SUM(F6:F199)</f>
        <v>10646</v>
      </c>
    </row>
    <row r="201" spans="4:6">
      <c r="D201" t="s">
        <v>74</v>
      </c>
    </row>
  </sheetData>
  <mergeCells count="11">
    <mergeCell ref="A1:W1"/>
    <mergeCell ref="A2:W2"/>
    <mergeCell ref="A4:A6"/>
    <mergeCell ref="B4:B6"/>
    <mergeCell ref="C4:E5"/>
    <mergeCell ref="F4:H5"/>
    <mergeCell ref="L4:N5"/>
    <mergeCell ref="O4:Q5"/>
    <mergeCell ref="R4:T5"/>
    <mergeCell ref="U4:W5"/>
    <mergeCell ref="I4:K5"/>
  </mergeCells>
  <phoneticPr fontId="1" type="noConversion"/>
  <pageMargins left="1" right="0.3" top="0.98425196850393704" bottom="0.98425196850393704" header="0.511811023622047" footer="0.511811023622047"/>
  <pageSetup paperSize="9" firstPageNumber="0" orientation="landscape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A201"/>
  <sheetViews>
    <sheetView workbookViewId="0">
      <pane xSplit="2" ySplit="2" topLeftCell="C15" activePane="bottomRight" state="frozen"/>
      <selection activeCell="A6" sqref="A6"/>
      <selection pane="topRight" activeCell="A6" sqref="A6"/>
      <selection pane="bottomLeft" activeCell="A6" sqref="A6"/>
      <selection pane="bottomRight" activeCell="Q3" sqref="Q1:Q1048576"/>
    </sheetView>
  </sheetViews>
  <sheetFormatPr defaultRowHeight="12.75"/>
  <cols>
    <col min="1" max="1" width="3.7109375" customWidth="1"/>
    <col min="2" max="2" width="23.42578125" customWidth="1"/>
    <col min="3" max="8" width="5.85546875" customWidth="1"/>
    <col min="9" max="11" width="4.28515625" customWidth="1"/>
    <col min="12" max="20" width="5.140625" customWidth="1"/>
    <col min="21" max="22" width="5.85546875" customWidth="1"/>
    <col min="23" max="23" width="5.85546875" style="394" customWidth="1"/>
  </cols>
  <sheetData>
    <row r="1" spans="1:26" ht="17.850000000000001" customHeight="1">
      <c r="B1" s="798" t="s">
        <v>439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  <c r="U1" s="798"/>
      <c r="V1" s="798"/>
      <c r="W1" s="798"/>
    </row>
    <row r="2" spans="1:26" ht="15" customHeight="1">
      <c r="B2" s="799" t="s">
        <v>1099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</row>
    <row r="3" spans="1:26" ht="10.5" customHeight="1">
      <c r="B3" s="100" t="s">
        <v>74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398"/>
    </row>
    <row r="4" spans="1:26" ht="33.75" customHeight="1">
      <c r="A4" s="828" t="s">
        <v>289</v>
      </c>
      <c r="B4" s="811" t="s">
        <v>440</v>
      </c>
      <c r="C4" s="811" t="s">
        <v>452</v>
      </c>
      <c r="D4" s="811"/>
      <c r="E4" s="811"/>
      <c r="F4" s="811" t="s">
        <v>453</v>
      </c>
      <c r="G4" s="811"/>
      <c r="H4" s="811"/>
      <c r="I4" s="811" t="s">
        <v>446</v>
      </c>
      <c r="J4" s="811"/>
      <c r="K4" s="811"/>
      <c r="L4" s="811" t="s">
        <v>454</v>
      </c>
      <c r="M4" s="811"/>
      <c r="N4" s="811"/>
      <c r="O4" s="811" t="s">
        <v>455</v>
      </c>
      <c r="P4" s="811"/>
      <c r="Q4" s="811"/>
      <c r="R4" s="811" t="s">
        <v>456</v>
      </c>
      <c r="S4" s="811"/>
      <c r="T4" s="811"/>
      <c r="U4" s="829" t="s">
        <v>69</v>
      </c>
      <c r="V4" s="829"/>
      <c r="W4" s="829"/>
    </row>
    <row r="5" spans="1:26" ht="12" customHeight="1">
      <c r="A5" s="828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29"/>
      <c r="V5" s="829"/>
      <c r="W5" s="829"/>
    </row>
    <row r="6" spans="1:26" ht="9.75" customHeight="1">
      <c r="A6" s="828"/>
      <c r="B6" s="811"/>
      <c r="C6" s="101" t="s">
        <v>70</v>
      </c>
      <c r="D6" s="101" t="s">
        <v>71</v>
      </c>
      <c r="E6" s="101" t="s">
        <v>72</v>
      </c>
      <c r="F6" s="101" t="s">
        <v>70</v>
      </c>
      <c r="G6" s="101" t="s">
        <v>71</v>
      </c>
      <c r="H6" s="101" t="s">
        <v>72</v>
      </c>
      <c r="I6" s="101" t="s">
        <v>70</v>
      </c>
      <c r="J6" s="101" t="s">
        <v>71</v>
      </c>
      <c r="K6" s="101" t="s">
        <v>72</v>
      </c>
      <c r="L6" s="101" t="s">
        <v>70</v>
      </c>
      <c r="M6" s="101" t="s">
        <v>71</v>
      </c>
      <c r="N6" s="101" t="s">
        <v>72</v>
      </c>
      <c r="O6" s="101" t="s">
        <v>70</v>
      </c>
      <c r="P6" s="101" t="s">
        <v>71</v>
      </c>
      <c r="Q6" s="101" t="s">
        <v>72</v>
      </c>
      <c r="R6" s="101" t="s">
        <v>70</v>
      </c>
      <c r="S6" s="101" t="s">
        <v>71</v>
      </c>
      <c r="T6" s="101" t="s">
        <v>72</v>
      </c>
      <c r="U6" s="101" t="s">
        <v>70</v>
      </c>
      <c r="V6" s="101" t="s">
        <v>71</v>
      </c>
      <c r="W6" s="399" t="s">
        <v>72</v>
      </c>
    </row>
    <row r="7" spans="1:26" ht="15" customHeight="1">
      <c r="A7" s="102">
        <v>1</v>
      </c>
      <c r="B7" s="103" t="s">
        <v>457</v>
      </c>
      <c r="C7" s="104">
        <f>New_Erol_castwise!R7</f>
        <v>220</v>
      </c>
      <c r="D7" s="104">
        <f>New_Erol_castwise!S7</f>
        <v>67</v>
      </c>
      <c r="E7" s="104">
        <f>New_Erol_castwise!T7</f>
        <v>287</v>
      </c>
      <c r="F7" s="104">
        <f>New_Erol_castwise!R34</f>
        <v>203</v>
      </c>
      <c r="G7" s="104">
        <f>New_Erol_castwise!S34</f>
        <v>115</v>
      </c>
      <c r="H7" s="104">
        <f>New_Erol_castwise!T34</f>
        <v>318</v>
      </c>
      <c r="I7" s="104">
        <f>New_Erol_castwise!R60</f>
        <v>0</v>
      </c>
      <c r="J7" s="104">
        <f>New_Erol_castwise!S60</f>
        <v>0</v>
      </c>
      <c r="K7" s="104">
        <f>New_Erol_castwise!T60</f>
        <v>0</v>
      </c>
      <c r="L7" s="104">
        <f>New_Erol_castwise!R85</f>
        <v>69</v>
      </c>
      <c r="M7" s="104">
        <f>New_Erol_castwise!S85</f>
        <v>34</v>
      </c>
      <c r="N7" s="104">
        <f>New_Erol_castwise!T85</f>
        <v>103</v>
      </c>
      <c r="O7" s="104">
        <f>New_Erol_castwise!R111</f>
        <v>20</v>
      </c>
      <c r="P7" s="104">
        <f>New_Erol_castwise!S111</f>
        <v>0</v>
      </c>
      <c r="Q7" s="104">
        <f>New_Erol_castwise!T111</f>
        <v>20</v>
      </c>
      <c r="R7" s="104">
        <f>New_Erol_castwise!R138</f>
        <v>0</v>
      </c>
      <c r="S7" s="104">
        <f>New_Erol_castwise!S138</f>
        <v>0</v>
      </c>
      <c r="T7" s="104">
        <f>New_Erol_castwise!T138</f>
        <v>0</v>
      </c>
      <c r="U7" s="105">
        <f>SUM(C7,F7,I7,L7,O7,R7)</f>
        <v>512</v>
      </c>
      <c r="V7" s="105">
        <f>SUM(D7,G7,J7,M7,P7,S7)</f>
        <v>216</v>
      </c>
      <c r="W7" s="400">
        <f>SUM(E7,H7,K7,N7,Q7,T7)</f>
        <v>728</v>
      </c>
    </row>
    <row r="8" spans="1:26" ht="22.5" customHeight="1">
      <c r="A8" s="102">
        <v>2</v>
      </c>
      <c r="B8" s="707" t="s">
        <v>1097</v>
      </c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5"/>
      <c r="V8" s="105"/>
      <c r="W8" s="400"/>
    </row>
    <row r="9" spans="1:26" ht="24.75" customHeight="1">
      <c r="A9" s="102">
        <v>3</v>
      </c>
      <c r="B9" s="103" t="s">
        <v>870</v>
      </c>
      <c r="C9" s="104">
        <f>New_Erol_castwise!R9</f>
        <v>0</v>
      </c>
      <c r="D9" s="104">
        <f>New_Erol_castwise!S9</f>
        <v>0</v>
      </c>
      <c r="E9" s="104">
        <f>New_Erol_castwise!T9</f>
        <v>0</v>
      </c>
      <c r="F9" s="104">
        <f>New_Erol_castwise!R35</f>
        <v>18</v>
      </c>
      <c r="G9" s="104">
        <f>New_Erol_castwise!S35</f>
        <v>11</v>
      </c>
      <c r="H9" s="104">
        <f>New_Erol_castwise!T35</f>
        <v>29</v>
      </c>
      <c r="I9" s="104">
        <f>New_Erol_castwise!R61</f>
        <v>1</v>
      </c>
      <c r="J9" s="104">
        <f>New_Erol_castwise!S61</f>
        <v>8</v>
      </c>
      <c r="K9" s="104">
        <f>New_Erol_castwise!T61</f>
        <v>9</v>
      </c>
      <c r="L9" s="104">
        <f>New_Erol_castwise!R86</f>
        <v>0</v>
      </c>
      <c r="M9" s="104">
        <f>New_Erol_castwise!S86</f>
        <v>0</v>
      </c>
      <c r="N9" s="104">
        <f>New_Erol_castwise!T86</f>
        <v>0</v>
      </c>
      <c r="O9" s="104">
        <f>New_Erol_castwise!R112</f>
        <v>0</v>
      </c>
      <c r="P9" s="104">
        <f>New_Erol_castwise!S112</f>
        <v>0</v>
      </c>
      <c r="Q9" s="104">
        <f>New_Erol_castwise!T112</f>
        <v>0</v>
      </c>
      <c r="R9" s="104">
        <f>New_Erol_castwise!R139</f>
        <v>0</v>
      </c>
      <c r="S9" s="104">
        <f>New_Erol_castwise!S139</f>
        <v>0</v>
      </c>
      <c r="T9" s="104">
        <f>New_Erol_castwise!T139</f>
        <v>0</v>
      </c>
      <c r="U9" s="105">
        <f t="shared" ref="U9:U24" si="0">SUM(C9,F9,I9,L9,O9,R9)</f>
        <v>19</v>
      </c>
      <c r="V9" s="105">
        <f t="shared" ref="V9:V24" si="1">SUM(D9,G9,J9,M9,P9,S9)</f>
        <v>19</v>
      </c>
      <c r="W9" s="400">
        <f t="shared" ref="W9:W24" si="2">SUM(E9,H9,K9,N9,Q9,T9)</f>
        <v>38</v>
      </c>
    </row>
    <row r="10" spans="1:26" ht="15" customHeight="1">
      <c r="A10" s="102">
        <v>4</v>
      </c>
      <c r="B10" s="106" t="s">
        <v>459</v>
      </c>
      <c r="C10" s="104">
        <f>New_Erol_castwise!R10</f>
        <v>67</v>
      </c>
      <c r="D10" s="104">
        <f>New_Erol_castwise!S10</f>
        <v>81</v>
      </c>
      <c r="E10" s="104">
        <f>New_Erol_castwise!T10</f>
        <v>148</v>
      </c>
      <c r="F10" s="104">
        <f>New_Erol_castwise!R36</f>
        <v>121</v>
      </c>
      <c r="G10" s="104">
        <f>New_Erol_castwise!S36</f>
        <v>70</v>
      </c>
      <c r="H10" s="104">
        <f>New_Erol_castwise!T36</f>
        <v>191</v>
      </c>
      <c r="I10" s="104">
        <f>New_Erol_castwise!R62</f>
        <v>0</v>
      </c>
      <c r="J10" s="104">
        <f>New_Erol_castwise!S62</f>
        <v>0</v>
      </c>
      <c r="K10" s="104">
        <f>New_Erol_castwise!T62</f>
        <v>0</v>
      </c>
      <c r="L10" s="104">
        <f>New_Erol_castwise!R87</f>
        <v>11</v>
      </c>
      <c r="M10" s="104">
        <f>New_Erol_castwise!S87</f>
        <v>18</v>
      </c>
      <c r="N10" s="104">
        <f>New_Erol_castwise!T87</f>
        <v>29</v>
      </c>
      <c r="O10" s="104">
        <f>New_Erol_castwise!R113</f>
        <v>15</v>
      </c>
      <c r="P10" s="104">
        <f>New_Erol_castwise!S113</f>
        <v>12</v>
      </c>
      <c r="Q10" s="104">
        <f>New_Erol_castwise!T113</f>
        <v>27</v>
      </c>
      <c r="R10" s="104">
        <f>New_Erol_castwise!R140</f>
        <v>0</v>
      </c>
      <c r="S10" s="104">
        <f>New_Erol_castwise!S140</f>
        <v>0</v>
      </c>
      <c r="T10" s="104">
        <f>New_Erol_castwise!T140</f>
        <v>0</v>
      </c>
      <c r="U10" s="105">
        <f t="shared" si="0"/>
        <v>214</v>
      </c>
      <c r="V10" s="105">
        <f t="shared" si="1"/>
        <v>181</v>
      </c>
      <c r="W10" s="400">
        <f t="shared" si="2"/>
        <v>395</v>
      </c>
    </row>
    <row r="11" spans="1:26" ht="15" customHeight="1">
      <c r="A11" s="102">
        <v>5</v>
      </c>
      <c r="B11" s="106" t="s">
        <v>460</v>
      </c>
      <c r="C11" s="104">
        <f>New_Erol_castwise!R11</f>
        <v>59</v>
      </c>
      <c r="D11" s="104">
        <f>New_Erol_castwise!S11</f>
        <v>48</v>
      </c>
      <c r="E11" s="104">
        <f>New_Erol_castwise!T11</f>
        <v>107</v>
      </c>
      <c r="F11" s="104">
        <f>New_Erol_castwise!R37</f>
        <v>16</v>
      </c>
      <c r="G11" s="104">
        <f>New_Erol_castwise!S37</f>
        <v>20</v>
      </c>
      <c r="H11" s="104">
        <f>New_Erol_castwise!T37</f>
        <v>36</v>
      </c>
      <c r="I11" s="104">
        <f>New_Erol_castwise!R63</f>
        <v>0</v>
      </c>
      <c r="J11" s="104">
        <f>New_Erol_castwise!S63</f>
        <v>0</v>
      </c>
      <c r="K11" s="104">
        <f>New_Erol_castwise!T63</f>
        <v>0</v>
      </c>
      <c r="L11" s="104">
        <f>New_Erol_castwise!R88</f>
        <v>17</v>
      </c>
      <c r="M11" s="104">
        <f>New_Erol_castwise!S88</f>
        <v>11</v>
      </c>
      <c r="N11" s="104">
        <f>New_Erol_castwise!T88</f>
        <v>28</v>
      </c>
      <c r="O11" s="104">
        <f>New_Erol_castwise!R114</f>
        <v>11</v>
      </c>
      <c r="P11" s="104">
        <f>New_Erol_castwise!S114</f>
        <v>3</v>
      </c>
      <c r="Q11" s="104">
        <f>New_Erol_castwise!T114</f>
        <v>14</v>
      </c>
      <c r="R11" s="104">
        <f>New_Erol_castwise!R141</f>
        <v>0</v>
      </c>
      <c r="S11" s="104">
        <f>New_Erol_castwise!S141</f>
        <v>0</v>
      </c>
      <c r="T11" s="104">
        <f>New_Erol_castwise!T141</f>
        <v>0</v>
      </c>
      <c r="U11" s="105">
        <f t="shared" si="0"/>
        <v>103</v>
      </c>
      <c r="V11" s="105">
        <f t="shared" si="1"/>
        <v>82</v>
      </c>
      <c r="W11" s="400">
        <f t="shared" si="2"/>
        <v>185</v>
      </c>
    </row>
    <row r="12" spans="1:26" ht="15" customHeight="1">
      <c r="A12" s="102">
        <v>6</v>
      </c>
      <c r="B12" s="106" t="s">
        <v>461</v>
      </c>
      <c r="C12" s="104">
        <f>New_Erol_castwise!R12</f>
        <v>18</v>
      </c>
      <c r="D12" s="104">
        <f>New_Erol_castwise!S12</f>
        <v>32</v>
      </c>
      <c r="E12" s="104">
        <f>New_Erol_castwise!T12</f>
        <v>50</v>
      </c>
      <c r="F12" s="104">
        <f>New_Erol_castwise!R38</f>
        <v>4</v>
      </c>
      <c r="G12" s="104">
        <f>New_Erol_castwise!S38</f>
        <v>8</v>
      </c>
      <c r="H12" s="104">
        <f>New_Erol_castwise!T38</f>
        <v>12</v>
      </c>
      <c r="I12" s="104">
        <f>New_Erol_castwise!R64</f>
        <v>0</v>
      </c>
      <c r="J12" s="104">
        <f>New_Erol_castwise!S64</f>
        <v>0</v>
      </c>
      <c r="K12" s="104">
        <f>New_Erol_castwise!T64</f>
        <v>0</v>
      </c>
      <c r="L12" s="104">
        <f>New_Erol_castwise!R89</f>
        <v>1</v>
      </c>
      <c r="M12" s="104">
        <f>New_Erol_castwise!S89</f>
        <v>1</v>
      </c>
      <c r="N12" s="104">
        <f>New_Erol_castwise!T89</f>
        <v>2</v>
      </c>
      <c r="O12" s="104">
        <f>New_Erol_castwise!R115</f>
        <v>2</v>
      </c>
      <c r="P12" s="104">
        <f>New_Erol_castwise!S115</f>
        <v>8</v>
      </c>
      <c r="Q12" s="104">
        <f>New_Erol_castwise!T115</f>
        <v>10</v>
      </c>
      <c r="R12" s="104">
        <f>New_Erol_castwise!R142</f>
        <v>0</v>
      </c>
      <c r="S12" s="104">
        <f>New_Erol_castwise!S142</f>
        <v>0</v>
      </c>
      <c r="T12" s="104">
        <f>New_Erol_castwise!T142</f>
        <v>0</v>
      </c>
      <c r="U12" s="105">
        <f t="shared" si="0"/>
        <v>25</v>
      </c>
      <c r="V12" s="105">
        <f t="shared" si="1"/>
        <v>49</v>
      </c>
      <c r="W12" s="400">
        <f t="shared" si="2"/>
        <v>74</v>
      </c>
    </row>
    <row r="13" spans="1:26" ht="15" customHeight="1">
      <c r="A13" s="102">
        <v>7</v>
      </c>
      <c r="B13" s="103" t="s">
        <v>462</v>
      </c>
      <c r="C13" s="104">
        <f>New_Erol_castwise!R13</f>
        <v>719</v>
      </c>
      <c r="D13" s="104">
        <f>New_Erol_castwise!S13</f>
        <v>142</v>
      </c>
      <c r="E13" s="104">
        <f>New_Erol_castwise!T13</f>
        <v>861</v>
      </c>
      <c r="F13" s="104">
        <f>New_Erol_castwise!R39</f>
        <v>645</v>
      </c>
      <c r="G13" s="104">
        <f>New_Erol_castwise!S39</f>
        <v>426</v>
      </c>
      <c r="H13" s="104">
        <f>New_Erol_castwise!T39</f>
        <v>1071</v>
      </c>
      <c r="I13" s="104">
        <f>New_Erol_castwise!R65</f>
        <v>0</v>
      </c>
      <c r="J13" s="104">
        <f>New_Erol_castwise!S65</f>
        <v>0</v>
      </c>
      <c r="K13" s="104">
        <f>New_Erol_castwise!T65</f>
        <v>0</v>
      </c>
      <c r="L13" s="104">
        <f>New_Erol_castwise!R90</f>
        <v>97</v>
      </c>
      <c r="M13" s="104">
        <f>New_Erol_castwise!S90</f>
        <v>41</v>
      </c>
      <c r="N13" s="104">
        <f>New_Erol_castwise!T90</f>
        <v>138</v>
      </c>
      <c r="O13" s="104">
        <f>New_Erol_castwise!R116</f>
        <v>500</v>
      </c>
      <c r="P13" s="104">
        <f>New_Erol_castwise!S116</f>
        <v>298</v>
      </c>
      <c r="Q13" s="104">
        <f>New_Erol_castwise!T116</f>
        <v>798</v>
      </c>
      <c r="R13" s="104">
        <f>New_Erol_castwise!R143</f>
        <v>106</v>
      </c>
      <c r="S13" s="104">
        <f>New_Erol_castwise!S143</f>
        <v>43</v>
      </c>
      <c r="T13" s="104">
        <f>New_Erol_castwise!T143</f>
        <v>149</v>
      </c>
      <c r="U13" s="105">
        <f t="shared" si="0"/>
        <v>2067</v>
      </c>
      <c r="V13" s="105">
        <f t="shared" si="1"/>
        <v>950</v>
      </c>
      <c r="W13" s="400">
        <f t="shared" si="2"/>
        <v>3017</v>
      </c>
      <c r="X13" t="s">
        <v>74</v>
      </c>
    </row>
    <row r="14" spans="1:26" ht="15" customHeight="1">
      <c r="A14" s="102">
        <v>8</v>
      </c>
      <c r="B14" s="103" t="s">
        <v>463</v>
      </c>
      <c r="C14" s="104">
        <f>New_Erol_castwise!R14</f>
        <v>339</v>
      </c>
      <c r="D14" s="104">
        <f>New_Erol_castwise!S14</f>
        <v>149</v>
      </c>
      <c r="E14" s="104">
        <f>New_Erol_castwise!T14</f>
        <v>488</v>
      </c>
      <c r="F14" s="104">
        <f>New_Erol_castwise!R40</f>
        <v>240</v>
      </c>
      <c r="G14" s="104">
        <f>New_Erol_castwise!S40</f>
        <v>137</v>
      </c>
      <c r="H14" s="104">
        <f>New_Erol_castwise!T40</f>
        <v>377</v>
      </c>
      <c r="I14" s="104">
        <f>New_Erol_castwise!R66</f>
        <v>0</v>
      </c>
      <c r="J14" s="104">
        <f>New_Erol_castwise!S66</f>
        <v>0</v>
      </c>
      <c r="K14" s="104">
        <f>New_Erol_castwise!T66</f>
        <v>0</v>
      </c>
      <c r="L14" s="104">
        <f>New_Erol_castwise!R91</f>
        <v>4</v>
      </c>
      <c r="M14" s="104">
        <f>New_Erol_castwise!S91</f>
        <v>6</v>
      </c>
      <c r="N14" s="104">
        <f>New_Erol_castwise!T91</f>
        <v>10</v>
      </c>
      <c r="O14" s="104">
        <f>New_Erol_castwise!R117</f>
        <v>0</v>
      </c>
      <c r="P14" s="104">
        <f>New_Erol_castwise!S117</f>
        <v>0</v>
      </c>
      <c r="Q14" s="104">
        <f>New_Erol_castwise!T117</f>
        <v>0</v>
      </c>
      <c r="R14" s="104">
        <f>New_Erol_castwise!R144</f>
        <v>0</v>
      </c>
      <c r="S14" s="104">
        <f>New_Erol_castwise!S144</f>
        <v>0</v>
      </c>
      <c r="T14" s="104">
        <f>New_Erol_castwise!T144</f>
        <v>0</v>
      </c>
      <c r="U14" s="105">
        <f t="shared" si="0"/>
        <v>583</v>
      </c>
      <c r="V14" s="105">
        <f t="shared" si="1"/>
        <v>292</v>
      </c>
      <c r="W14" s="400">
        <f t="shared" si="2"/>
        <v>875</v>
      </c>
    </row>
    <row r="15" spans="1:26" ht="15" customHeight="1">
      <c r="A15" s="102">
        <v>9</v>
      </c>
      <c r="B15" s="103" t="s">
        <v>464</v>
      </c>
      <c r="C15" s="104">
        <f>New_Erol_castwise!R15</f>
        <v>163</v>
      </c>
      <c r="D15" s="104">
        <f>New_Erol_castwise!S15</f>
        <v>88</v>
      </c>
      <c r="E15" s="104">
        <f>New_Erol_castwise!T15</f>
        <v>251</v>
      </c>
      <c r="F15" s="104">
        <f>New_Erol_castwise!R41</f>
        <v>73</v>
      </c>
      <c r="G15" s="104">
        <f>New_Erol_castwise!S41</f>
        <v>95</v>
      </c>
      <c r="H15" s="104">
        <f>New_Erol_castwise!T41</f>
        <v>168</v>
      </c>
      <c r="I15" s="104">
        <f>New_Erol_castwise!R67</f>
        <v>0</v>
      </c>
      <c r="J15" s="104">
        <f>New_Erol_castwise!S67</f>
        <v>0</v>
      </c>
      <c r="K15" s="104">
        <f>New_Erol_castwise!T67</f>
        <v>0</v>
      </c>
      <c r="L15" s="104">
        <f>New_Erol_castwise!R92</f>
        <v>10</v>
      </c>
      <c r="M15" s="104">
        <f>New_Erol_castwise!S92</f>
        <v>8</v>
      </c>
      <c r="N15" s="104">
        <f>New_Erol_castwise!T92</f>
        <v>18</v>
      </c>
      <c r="O15" s="104">
        <f>New_Erol_castwise!R118</f>
        <v>0</v>
      </c>
      <c r="P15" s="104">
        <f>New_Erol_castwise!S118</f>
        <v>0</v>
      </c>
      <c r="Q15" s="104">
        <f>New_Erol_castwise!T118</f>
        <v>0</v>
      </c>
      <c r="R15" s="104">
        <f>New_Erol_castwise!R145</f>
        <v>0</v>
      </c>
      <c r="S15" s="104">
        <f>New_Erol_castwise!S145</f>
        <v>0</v>
      </c>
      <c r="T15" s="104">
        <f>New_Erol_castwise!T145</f>
        <v>0</v>
      </c>
      <c r="U15" s="105">
        <f t="shared" si="0"/>
        <v>246</v>
      </c>
      <c r="V15" s="105">
        <f t="shared" si="1"/>
        <v>191</v>
      </c>
      <c r="W15" s="400">
        <f t="shared" si="2"/>
        <v>437</v>
      </c>
      <c r="Y15" t="s">
        <v>74</v>
      </c>
      <c r="Z15" t="s">
        <v>74</v>
      </c>
    </row>
    <row r="16" spans="1:26" ht="15" customHeight="1">
      <c r="A16" s="102">
        <v>10</v>
      </c>
      <c r="B16" s="103" t="s">
        <v>465</v>
      </c>
      <c r="C16" s="104">
        <f>New_Erol_castwise!R16</f>
        <v>308</v>
      </c>
      <c r="D16" s="104">
        <f>New_Erol_castwise!S16</f>
        <v>61</v>
      </c>
      <c r="E16" s="104">
        <f>New_Erol_castwise!T16</f>
        <v>369</v>
      </c>
      <c r="F16" s="104">
        <f>New_Erol_castwise!R42</f>
        <v>62</v>
      </c>
      <c r="G16" s="104">
        <f>New_Erol_castwise!S42</f>
        <v>20</v>
      </c>
      <c r="H16" s="104">
        <f>New_Erol_castwise!T42</f>
        <v>82</v>
      </c>
      <c r="I16" s="104">
        <f>New_Erol_castwise!R68</f>
        <v>0</v>
      </c>
      <c r="J16" s="104">
        <f>New_Erol_castwise!S68</f>
        <v>0</v>
      </c>
      <c r="K16" s="104">
        <f>New_Erol_castwise!T68</f>
        <v>0</v>
      </c>
      <c r="L16" s="104">
        <f>New_Erol_castwise!R93</f>
        <v>8</v>
      </c>
      <c r="M16" s="104">
        <f>New_Erol_castwise!S93</f>
        <v>1</v>
      </c>
      <c r="N16" s="104">
        <f>New_Erol_castwise!T93</f>
        <v>9</v>
      </c>
      <c r="O16" s="104">
        <f>New_Erol_castwise!R119</f>
        <v>66</v>
      </c>
      <c r="P16" s="104">
        <f>New_Erol_castwise!S119</f>
        <v>65</v>
      </c>
      <c r="Q16" s="104">
        <f>New_Erol_castwise!T119</f>
        <v>131</v>
      </c>
      <c r="R16" s="104">
        <f>New_Erol_castwise!R146</f>
        <v>0</v>
      </c>
      <c r="S16" s="104">
        <f>New_Erol_castwise!S146</f>
        <v>0</v>
      </c>
      <c r="T16" s="104">
        <f>New_Erol_castwise!T146</f>
        <v>0</v>
      </c>
      <c r="U16" s="105">
        <f t="shared" si="0"/>
        <v>444</v>
      </c>
      <c r="V16" s="105">
        <f t="shared" si="1"/>
        <v>147</v>
      </c>
      <c r="W16" s="400">
        <f t="shared" si="2"/>
        <v>591</v>
      </c>
    </row>
    <row r="17" spans="1:25" ht="15" customHeight="1">
      <c r="A17" s="102">
        <v>11</v>
      </c>
      <c r="B17" s="103" t="s">
        <v>466</v>
      </c>
      <c r="C17" s="104">
        <f>New_Erol_castwise!R17</f>
        <v>0</v>
      </c>
      <c r="D17" s="104">
        <f>New_Erol_castwise!S17</f>
        <v>0</v>
      </c>
      <c r="E17" s="104">
        <f>New_Erol_castwise!T17</f>
        <v>0</v>
      </c>
      <c r="F17" s="104">
        <f>New_Erol_castwise!R43</f>
        <v>94</v>
      </c>
      <c r="G17" s="104">
        <f>New_Erol_castwise!S43</f>
        <v>60</v>
      </c>
      <c r="H17" s="104">
        <f>New_Erol_castwise!T43</f>
        <v>154</v>
      </c>
      <c r="I17" s="104">
        <f>New_Erol_castwise!R69</f>
        <v>0</v>
      </c>
      <c r="J17" s="104">
        <f>New_Erol_castwise!S69</f>
        <v>0</v>
      </c>
      <c r="K17" s="104">
        <f>New_Erol_castwise!T69</f>
        <v>0</v>
      </c>
      <c r="L17" s="104">
        <f>New_Erol_castwise!R94</f>
        <v>7</v>
      </c>
      <c r="M17" s="104">
        <f>New_Erol_castwise!S94</f>
        <v>10</v>
      </c>
      <c r="N17" s="104">
        <f>New_Erol_castwise!T94</f>
        <v>17</v>
      </c>
      <c r="O17" s="104">
        <f>New_Erol_castwise!R120</f>
        <v>27</v>
      </c>
      <c r="P17" s="104">
        <f>New_Erol_castwise!S120</f>
        <v>16</v>
      </c>
      <c r="Q17" s="104">
        <f>New_Erol_castwise!T120</f>
        <v>43</v>
      </c>
      <c r="R17" s="104">
        <f>New_Erol_castwise!R147</f>
        <v>2</v>
      </c>
      <c r="S17" s="104">
        <f>New_Erol_castwise!S147</f>
        <v>14</v>
      </c>
      <c r="T17" s="104">
        <f>New_Erol_castwise!T147</f>
        <v>16</v>
      </c>
      <c r="U17" s="105">
        <f t="shared" si="0"/>
        <v>130</v>
      </c>
      <c r="V17" s="105">
        <f t="shared" si="1"/>
        <v>100</v>
      </c>
      <c r="W17" s="400">
        <f t="shared" si="2"/>
        <v>230</v>
      </c>
    </row>
    <row r="18" spans="1:25" ht="15" customHeight="1">
      <c r="A18" s="102">
        <v>12</v>
      </c>
      <c r="B18" s="103" t="s">
        <v>467</v>
      </c>
      <c r="C18" s="104">
        <f>New_Erol_castwise!R18</f>
        <v>40</v>
      </c>
      <c r="D18" s="104">
        <f>New_Erol_castwise!S18</f>
        <v>46</v>
      </c>
      <c r="E18" s="104">
        <f>New_Erol_castwise!T18</f>
        <v>86</v>
      </c>
      <c r="F18" s="104">
        <f>New_Erol_castwise!R44</f>
        <v>35</v>
      </c>
      <c r="G18" s="104">
        <f>New_Erol_castwise!S44</f>
        <v>34</v>
      </c>
      <c r="H18" s="104">
        <f>New_Erol_castwise!T44</f>
        <v>69</v>
      </c>
      <c r="I18" s="104">
        <f>New_Erol_castwise!R70</f>
        <v>0</v>
      </c>
      <c r="J18" s="104">
        <f>New_Erol_castwise!S70</f>
        <v>0</v>
      </c>
      <c r="K18" s="104">
        <f>New_Erol_castwise!T70</f>
        <v>0</v>
      </c>
      <c r="L18" s="104">
        <f>New_Erol_castwise!R95</f>
        <v>7</v>
      </c>
      <c r="M18" s="104">
        <f>New_Erol_castwise!S95</f>
        <v>6</v>
      </c>
      <c r="N18" s="104">
        <f>New_Erol_castwise!T95</f>
        <v>13</v>
      </c>
      <c r="O18" s="104">
        <f>New_Erol_castwise!R121</f>
        <v>114</v>
      </c>
      <c r="P18" s="104">
        <f>New_Erol_castwise!S121</f>
        <v>177</v>
      </c>
      <c r="Q18" s="104">
        <f>New_Erol_castwise!T121</f>
        <v>291</v>
      </c>
      <c r="R18" s="104">
        <f>New_Erol_castwise!R148</f>
        <v>0</v>
      </c>
      <c r="S18" s="104">
        <f>New_Erol_castwise!S148</f>
        <v>0</v>
      </c>
      <c r="T18" s="104">
        <f>New_Erol_castwise!T148</f>
        <v>0</v>
      </c>
      <c r="U18" s="105">
        <f>SUM(C18,F18,I18,L18,O18,R18)</f>
        <v>196</v>
      </c>
      <c r="V18" s="105">
        <f t="shared" si="1"/>
        <v>263</v>
      </c>
      <c r="W18" s="400">
        <f t="shared" si="2"/>
        <v>459</v>
      </c>
    </row>
    <row r="19" spans="1:25" ht="15" customHeight="1">
      <c r="A19" s="102">
        <v>13</v>
      </c>
      <c r="B19" s="103" t="s">
        <v>468</v>
      </c>
      <c r="C19" s="104">
        <f>New_Erol_castwise!R19</f>
        <v>710</v>
      </c>
      <c r="D19" s="104">
        <f>New_Erol_castwise!S19</f>
        <v>232</v>
      </c>
      <c r="E19" s="104">
        <f>New_Erol_castwise!T19</f>
        <v>942</v>
      </c>
      <c r="F19" s="104">
        <f>New_Erol_castwise!R45</f>
        <v>626</v>
      </c>
      <c r="G19" s="104">
        <f>New_Erol_castwise!S45</f>
        <v>429</v>
      </c>
      <c r="H19" s="104">
        <f>New_Erol_castwise!T45</f>
        <v>1055</v>
      </c>
      <c r="I19" s="104">
        <f>New_Erol_castwise!R71</f>
        <v>1</v>
      </c>
      <c r="J19" s="104">
        <f>New_Erol_castwise!S71</f>
        <v>1</v>
      </c>
      <c r="K19" s="104">
        <f>New_Erol_castwise!T71</f>
        <v>2</v>
      </c>
      <c r="L19" s="104">
        <f>New_Erol_castwise!R96</f>
        <v>116</v>
      </c>
      <c r="M19" s="104">
        <f>New_Erol_castwise!S96</f>
        <v>55</v>
      </c>
      <c r="N19" s="104">
        <f>New_Erol_castwise!T96</f>
        <v>171</v>
      </c>
      <c r="O19" s="104">
        <f>New_Erol_castwise!R122</f>
        <v>42</v>
      </c>
      <c r="P19" s="104">
        <f>New_Erol_castwise!S122</f>
        <v>32</v>
      </c>
      <c r="Q19" s="104">
        <f>New_Erol_castwise!T122</f>
        <v>74</v>
      </c>
      <c r="R19" s="104">
        <f>New_Erol_castwise!R149</f>
        <v>9</v>
      </c>
      <c r="S19" s="104">
        <f>New_Erol_castwise!S149</f>
        <v>17</v>
      </c>
      <c r="T19" s="104">
        <f>New_Erol_castwise!T149</f>
        <v>26</v>
      </c>
      <c r="U19" s="105">
        <f t="shared" si="0"/>
        <v>1504</v>
      </c>
      <c r="V19" s="105">
        <f t="shared" si="1"/>
        <v>766</v>
      </c>
      <c r="W19" s="400">
        <f t="shared" si="2"/>
        <v>2270</v>
      </c>
      <c r="X19" t="s">
        <v>74</v>
      </c>
      <c r="Y19" t="s">
        <v>74</v>
      </c>
    </row>
    <row r="20" spans="1:25" ht="15" customHeight="1">
      <c r="A20" s="102">
        <v>14</v>
      </c>
      <c r="B20" s="103" t="s">
        <v>469</v>
      </c>
      <c r="C20" s="104">
        <f>New_Erol_castwise!R20</f>
        <v>481</v>
      </c>
      <c r="D20" s="104">
        <f>New_Erol_castwise!S20</f>
        <v>117</v>
      </c>
      <c r="E20" s="104">
        <f>New_Erol_castwise!T20</f>
        <v>598</v>
      </c>
      <c r="F20" s="104">
        <f>New_Erol_castwise!R46</f>
        <v>356</v>
      </c>
      <c r="G20" s="104">
        <f>New_Erol_castwise!S46</f>
        <v>272</v>
      </c>
      <c r="H20" s="104">
        <f>New_Erol_castwise!T46</f>
        <v>628</v>
      </c>
      <c r="I20" s="104">
        <f>New_Erol_castwise!R72</f>
        <v>17</v>
      </c>
      <c r="J20" s="104">
        <f>New_Erol_castwise!S72</f>
        <v>3</v>
      </c>
      <c r="K20" s="104">
        <f>New_Erol_castwise!T72</f>
        <v>20</v>
      </c>
      <c r="L20" s="104">
        <f>New_Erol_castwise!R97</f>
        <v>13</v>
      </c>
      <c r="M20" s="104">
        <f>New_Erol_castwise!S97</f>
        <v>17</v>
      </c>
      <c r="N20" s="104">
        <f>New_Erol_castwise!T97</f>
        <v>30</v>
      </c>
      <c r="O20" s="104">
        <f>New_Erol_castwise!R123</f>
        <v>30</v>
      </c>
      <c r="P20" s="104">
        <f>New_Erol_castwise!S123</f>
        <v>87</v>
      </c>
      <c r="Q20" s="104">
        <f>New_Erol_castwise!T123</f>
        <v>117</v>
      </c>
      <c r="R20" s="104">
        <f>New_Erol_castwise!R150</f>
        <v>0</v>
      </c>
      <c r="S20" s="104">
        <f>New_Erol_castwise!S150</f>
        <v>0</v>
      </c>
      <c r="T20" s="104">
        <f>New_Erol_castwise!T150</f>
        <v>0</v>
      </c>
      <c r="U20" s="105">
        <f t="shared" si="0"/>
        <v>897</v>
      </c>
      <c r="V20" s="105">
        <f t="shared" si="1"/>
        <v>496</v>
      </c>
      <c r="W20" s="400">
        <f t="shared" si="2"/>
        <v>1393</v>
      </c>
    </row>
    <row r="21" spans="1:25" ht="15" customHeight="1">
      <c r="A21" s="102">
        <v>15</v>
      </c>
      <c r="B21" s="103" t="s">
        <v>470</v>
      </c>
      <c r="C21" s="104">
        <f>New_Erol_castwise!R21</f>
        <v>263</v>
      </c>
      <c r="D21" s="104">
        <f>New_Erol_castwise!S21</f>
        <v>10</v>
      </c>
      <c r="E21" s="104">
        <f>New_Erol_castwise!T21</f>
        <v>273</v>
      </c>
      <c r="F21" s="104">
        <f>New_Erol_castwise!R47</f>
        <v>0</v>
      </c>
      <c r="G21" s="104">
        <f>New_Erol_castwise!S47</f>
        <v>0</v>
      </c>
      <c r="H21" s="104">
        <f>New_Erol_castwise!T47</f>
        <v>0</v>
      </c>
      <c r="I21" s="104">
        <f>New_Erol_castwise!R73</f>
        <v>0</v>
      </c>
      <c r="J21" s="104">
        <f>New_Erol_castwise!S73</f>
        <v>0</v>
      </c>
      <c r="K21" s="104">
        <f>New_Erol_castwise!T73</f>
        <v>0</v>
      </c>
      <c r="L21" s="104">
        <f>New_Erol_castwise!R98</f>
        <v>20</v>
      </c>
      <c r="M21" s="104">
        <f>New_Erol_castwise!S98</f>
        <v>4</v>
      </c>
      <c r="N21" s="104">
        <f>New_Erol_castwise!T98</f>
        <v>24</v>
      </c>
      <c r="O21" s="104">
        <f>New_Erol_castwise!R124</f>
        <v>26</v>
      </c>
      <c r="P21" s="104">
        <f>New_Erol_castwise!S124</f>
        <v>11</v>
      </c>
      <c r="Q21" s="104">
        <f>New_Erol_castwise!T124</f>
        <v>37</v>
      </c>
      <c r="R21" s="104">
        <f>New_Erol_castwise!R151</f>
        <v>23</v>
      </c>
      <c r="S21" s="104">
        <f>New_Erol_castwise!S151</f>
        <v>4</v>
      </c>
      <c r="T21" s="104">
        <f>New_Erol_castwise!T151</f>
        <v>27</v>
      </c>
      <c r="U21" s="105">
        <f t="shared" si="0"/>
        <v>332</v>
      </c>
      <c r="V21" s="105">
        <f t="shared" si="1"/>
        <v>29</v>
      </c>
      <c r="W21" s="400">
        <f t="shared" si="2"/>
        <v>361</v>
      </c>
    </row>
    <row r="22" spans="1:25" ht="15" customHeight="1">
      <c r="A22" s="102">
        <v>16</v>
      </c>
      <c r="B22" s="103" t="s">
        <v>471</v>
      </c>
      <c r="C22" s="104">
        <f>New_Erol_castwise!R22</f>
        <v>62</v>
      </c>
      <c r="D22" s="104">
        <f>New_Erol_castwise!S22</f>
        <v>52</v>
      </c>
      <c r="E22" s="104">
        <f>New_Erol_castwise!T22</f>
        <v>114</v>
      </c>
      <c r="F22" s="104">
        <f>New_Erol_castwise!R48</f>
        <v>49</v>
      </c>
      <c r="G22" s="104">
        <f>New_Erol_castwise!S48</f>
        <v>42</v>
      </c>
      <c r="H22" s="104">
        <f>New_Erol_castwise!T48</f>
        <v>91</v>
      </c>
      <c r="I22" s="104">
        <f>New_Erol_castwise!R74</f>
        <v>0</v>
      </c>
      <c r="J22" s="104">
        <f>New_Erol_castwise!S74</f>
        <v>0</v>
      </c>
      <c r="K22" s="104">
        <f>New_Erol_castwise!T74</f>
        <v>0</v>
      </c>
      <c r="L22" s="104">
        <f>New_Erol_castwise!R99</f>
        <v>2</v>
      </c>
      <c r="M22" s="104">
        <f>New_Erol_castwise!S99</f>
        <v>1</v>
      </c>
      <c r="N22" s="104">
        <f>New_Erol_castwise!T99</f>
        <v>3</v>
      </c>
      <c r="O22" s="104">
        <f>New_Erol_castwise!R125</f>
        <v>0</v>
      </c>
      <c r="P22" s="104">
        <f>New_Erol_castwise!S125</f>
        <v>0</v>
      </c>
      <c r="Q22" s="104">
        <f>New_Erol_castwise!T125</f>
        <v>0</v>
      </c>
      <c r="R22" s="104">
        <f>New_Erol_castwise!R152</f>
        <v>28</v>
      </c>
      <c r="S22" s="104">
        <f>New_Erol_castwise!S152</f>
        <v>18</v>
      </c>
      <c r="T22" s="104">
        <f>New_Erol_castwise!T152</f>
        <v>46</v>
      </c>
      <c r="U22" s="105">
        <f t="shared" si="0"/>
        <v>141</v>
      </c>
      <c r="V22" s="105">
        <f t="shared" si="1"/>
        <v>113</v>
      </c>
      <c r="W22" s="400">
        <f t="shared" si="2"/>
        <v>254</v>
      </c>
    </row>
    <row r="23" spans="1:25" ht="15" customHeight="1">
      <c r="A23" s="102">
        <v>17</v>
      </c>
      <c r="B23" s="103" t="s">
        <v>472</v>
      </c>
      <c r="C23" s="104">
        <f>New_Erol_castwise!R23</f>
        <v>0</v>
      </c>
      <c r="D23" s="104">
        <f>New_Erol_castwise!S23</f>
        <v>725</v>
      </c>
      <c r="E23" s="104">
        <f>New_Erol_castwise!T23</f>
        <v>725</v>
      </c>
      <c r="F23" s="104">
        <f>New_Erol_castwise!R49</f>
        <v>0</v>
      </c>
      <c r="G23" s="104">
        <f>New_Erol_castwise!S49</f>
        <v>117</v>
      </c>
      <c r="H23" s="104">
        <f>New_Erol_castwise!T49</f>
        <v>117</v>
      </c>
      <c r="I23" s="104">
        <f>New_Erol_castwise!R75</f>
        <v>0</v>
      </c>
      <c r="J23" s="104">
        <f>New_Erol_castwise!S75</f>
        <v>0</v>
      </c>
      <c r="K23" s="104">
        <f>New_Erol_castwise!T75</f>
        <v>0</v>
      </c>
      <c r="L23" s="104">
        <f>New_Erol_castwise!R100</f>
        <v>0</v>
      </c>
      <c r="M23" s="104">
        <f>New_Erol_castwise!S100</f>
        <v>0</v>
      </c>
      <c r="N23" s="104">
        <f>New_Erol_castwise!T100</f>
        <v>0</v>
      </c>
      <c r="O23" s="104">
        <f>New_Erol_castwise!R126</f>
        <v>0</v>
      </c>
      <c r="P23" s="104">
        <f>New_Erol_castwise!S126</f>
        <v>0</v>
      </c>
      <c r="Q23" s="104">
        <f>New_Erol_castwise!T126</f>
        <v>0</v>
      </c>
      <c r="R23" s="104">
        <f>New_Erol_castwise!R153</f>
        <v>0</v>
      </c>
      <c r="S23" s="104">
        <f>New_Erol_castwise!S153</f>
        <v>0</v>
      </c>
      <c r="T23" s="104">
        <f>New_Erol_castwise!T153</f>
        <v>0</v>
      </c>
      <c r="U23" s="105">
        <f t="shared" si="0"/>
        <v>0</v>
      </c>
      <c r="V23" s="105">
        <f t="shared" si="1"/>
        <v>842</v>
      </c>
      <c r="W23" s="400">
        <f t="shared" si="2"/>
        <v>842</v>
      </c>
      <c r="Y23">
        <f>Q24+T24</f>
        <v>1826</v>
      </c>
    </row>
    <row r="24" spans="1:25" ht="15" customHeight="1">
      <c r="A24" s="107"/>
      <c r="B24" s="108" t="s">
        <v>87</v>
      </c>
      <c r="C24" s="104">
        <f>New_Erol_castwise!R24</f>
        <v>3449</v>
      </c>
      <c r="D24" s="104">
        <f>New_Erol_castwise!S24</f>
        <v>1850</v>
      </c>
      <c r="E24" s="104">
        <f>New_Erol_castwise!T24</f>
        <v>5299</v>
      </c>
      <c r="F24" s="104">
        <f>New_Erol_castwise!R50</f>
        <v>2542</v>
      </c>
      <c r="G24" s="104">
        <f>New_Erol_castwise!S50</f>
        <v>1856</v>
      </c>
      <c r="H24" s="104">
        <f>New_Erol_castwise!T50</f>
        <v>4398</v>
      </c>
      <c r="I24" s="109">
        <f>SUM(I7:I23)</f>
        <v>19</v>
      </c>
      <c r="J24" s="109">
        <f>SUM(J7:J23)</f>
        <v>12</v>
      </c>
      <c r="K24" s="109">
        <f>SUM(K7:K23)</f>
        <v>31</v>
      </c>
      <c r="L24" s="104">
        <f>New_Erol_castwise!R101</f>
        <v>382</v>
      </c>
      <c r="M24" s="104">
        <f>New_Erol_castwise!S101</f>
        <v>213</v>
      </c>
      <c r="N24" s="104">
        <f>New_Erol_castwise!T101</f>
        <v>595</v>
      </c>
      <c r="O24" s="104">
        <f>New_Erol_castwise!R127</f>
        <v>853</v>
      </c>
      <c r="P24" s="104">
        <f>New_Erol_castwise!S127</f>
        <v>709</v>
      </c>
      <c r="Q24" s="104">
        <f>New_Erol_castwise!T127</f>
        <v>1562</v>
      </c>
      <c r="R24" s="104">
        <f>New_Erol_castwise!R154</f>
        <v>168</v>
      </c>
      <c r="S24" s="104">
        <f>New_Erol_castwise!S154</f>
        <v>96</v>
      </c>
      <c r="T24" s="104">
        <f>New_Erol_castwise!T154</f>
        <v>264</v>
      </c>
      <c r="U24" s="110">
        <f t="shared" si="0"/>
        <v>7413</v>
      </c>
      <c r="V24" s="110">
        <f t="shared" si="1"/>
        <v>4736</v>
      </c>
      <c r="W24" s="401">
        <f t="shared" si="2"/>
        <v>12149</v>
      </c>
    </row>
    <row r="25" spans="1:25" ht="12.75" customHeight="1">
      <c r="A25" s="111"/>
      <c r="B25" s="112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4"/>
      <c r="V25" s="114"/>
      <c r="W25" s="402"/>
    </row>
    <row r="26" spans="1:25" ht="15" customHeight="1">
      <c r="B26" s="798" t="s">
        <v>439</v>
      </c>
      <c r="C26" s="798"/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798"/>
      <c r="O26" s="798"/>
      <c r="P26" s="798"/>
      <c r="Q26" s="798"/>
      <c r="R26" s="798"/>
      <c r="S26" s="798"/>
      <c r="T26" s="798"/>
      <c r="U26" s="798"/>
      <c r="V26" s="798"/>
      <c r="W26" s="798"/>
    </row>
    <row r="27" spans="1:25" ht="15" customHeight="1">
      <c r="B27" s="799" t="s">
        <v>1105</v>
      </c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  <c r="V27" s="799"/>
      <c r="W27" s="799"/>
    </row>
    <row r="28" spans="1:25" ht="6" customHeight="1">
      <c r="B28" s="100" t="s">
        <v>74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398"/>
    </row>
    <row r="29" spans="1:25" ht="15" customHeight="1">
      <c r="A29" s="847" t="s">
        <v>289</v>
      </c>
      <c r="B29" s="766" t="s">
        <v>440</v>
      </c>
      <c r="C29" s="766" t="s">
        <v>452</v>
      </c>
      <c r="D29" s="766"/>
      <c r="E29" s="766"/>
      <c r="F29" s="766" t="s">
        <v>453</v>
      </c>
      <c r="G29" s="766"/>
      <c r="H29" s="766"/>
      <c r="I29" s="811" t="s">
        <v>446</v>
      </c>
      <c r="J29" s="811"/>
      <c r="K29" s="811"/>
      <c r="L29" s="766" t="s">
        <v>454</v>
      </c>
      <c r="M29" s="766"/>
      <c r="N29" s="766"/>
      <c r="O29" s="766" t="s">
        <v>455</v>
      </c>
      <c r="P29" s="766"/>
      <c r="Q29" s="766"/>
      <c r="R29" s="766" t="s">
        <v>456</v>
      </c>
      <c r="S29" s="766"/>
      <c r="T29" s="766"/>
      <c r="U29" s="858" t="s">
        <v>69</v>
      </c>
      <c r="V29" s="858"/>
      <c r="W29" s="858"/>
    </row>
    <row r="30" spans="1:25" ht="30" customHeight="1">
      <c r="A30" s="847"/>
      <c r="B30" s="766"/>
      <c r="C30" s="766"/>
      <c r="D30" s="766"/>
      <c r="E30" s="766"/>
      <c r="F30" s="766"/>
      <c r="G30" s="766"/>
      <c r="H30" s="766"/>
      <c r="I30" s="811"/>
      <c r="J30" s="811"/>
      <c r="K30" s="811"/>
      <c r="L30" s="766"/>
      <c r="M30" s="766"/>
      <c r="N30" s="766"/>
      <c r="O30" s="766"/>
      <c r="P30" s="766"/>
      <c r="Q30" s="766"/>
      <c r="R30" s="766"/>
      <c r="S30" s="766"/>
      <c r="T30" s="766"/>
      <c r="U30" s="858"/>
      <c r="V30" s="858"/>
      <c r="W30" s="858"/>
    </row>
    <row r="31" spans="1:25" ht="11.25" customHeight="1">
      <c r="A31" s="847"/>
      <c r="B31" s="766"/>
      <c r="C31" s="234" t="s">
        <v>70</v>
      </c>
      <c r="D31" s="234" t="s">
        <v>71</v>
      </c>
      <c r="E31" s="234" t="s">
        <v>72</v>
      </c>
      <c r="F31" s="234" t="s">
        <v>70</v>
      </c>
      <c r="G31" s="234" t="s">
        <v>71</v>
      </c>
      <c r="H31" s="234" t="s">
        <v>72</v>
      </c>
      <c r="I31" s="101" t="s">
        <v>70</v>
      </c>
      <c r="J31" s="101" t="s">
        <v>71</v>
      </c>
      <c r="K31" s="101" t="s">
        <v>72</v>
      </c>
      <c r="L31" s="234" t="s">
        <v>70</v>
      </c>
      <c r="M31" s="234" t="s">
        <v>71</v>
      </c>
      <c r="N31" s="234" t="s">
        <v>72</v>
      </c>
      <c r="O31" s="234" t="s">
        <v>70</v>
      </c>
      <c r="P31" s="234" t="s">
        <v>71</v>
      </c>
      <c r="Q31" s="234" t="s">
        <v>72</v>
      </c>
      <c r="R31" s="234" t="s">
        <v>70</v>
      </c>
      <c r="S31" s="234" t="s">
        <v>71</v>
      </c>
      <c r="T31" s="234" t="s">
        <v>72</v>
      </c>
      <c r="U31" s="234" t="s">
        <v>70</v>
      </c>
      <c r="V31" s="234" t="s">
        <v>71</v>
      </c>
      <c r="W31" s="403" t="s">
        <v>72</v>
      </c>
    </row>
    <row r="32" spans="1:25" ht="13.5" customHeight="1">
      <c r="A32" s="146">
        <v>1</v>
      </c>
      <c r="B32" s="235" t="s">
        <v>473</v>
      </c>
      <c r="C32" s="255">
        <f>all!AW2759+all!AW2763</f>
        <v>0</v>
      </c>
      <c r="D32" s="255">
        <f>all!AX2759+all!AX2763</f>
        <v>527</v>
      </c>
      <c r="E32" s="255">
        <f>all!AY2759+all!AY2763</f>
        <v>527</v>
      </c>
      <c r="F32" s="255">
        <f>all!AW2768+all!AW2774</f>
        <v>0</v>
      </c>
      <c r="G32" s="255">
        <f>all!AX2768+all!AX2774</f>
        <v>160</v>
      </c>
      <c r="H32" s="255">
        <f>all!AY2768+all!AY2774</f>
        <v>160</v>
      </c>
      <c r="I32" s="255"/>
      <c r="J32" s="255"/>
      <c r="K32" s="255"/>
      <c r="L32" s="255"/>
      <c r="M32" s="255"/>
      <c r="N32" s="255"/>
      <c r="O32" s="255"/>
      <c r="P32" s="255"/>
      <c r="Q32" s="255"/>
      <c r="R32" s="255" t="s">
        <v>74</v>
      </c>
      <c r="S32" s="255"/>
      <c r="T32" s="255"/>
      <c r="U32" s="105">
        <f t="shared" ref="U32:W35" si="3">SUM(C32,F32,L32,O32,R32)</f>
        <v>0</v>
      </c>
      <c r="V32" s="105">
        <f t="shared" si="3"/>
        <v>687</v>
      </c>
      <c r="W32" s="400">
        <f t="shared" si="3"/>
        <v>687</v>
      </c>
    </row>
    <row r="33" spans="1:26" ht="13.5" customHeight="1">
      <c r="A33" s="146">
        <v>2</v>
      </c>
      <c r="B33" s="235" t="s">
        <v>474</v>
      </c>
      <c r="C33" s="255">
        <f>all!AW2808+all!AW2820+all!AW2824</f>
        <v>0</v>
      </c>
      <c r="D33" s="255">
        <f>all!AX2808+all!AX2820+all!AX2824</f>
        <v>777</v>
      </c>
      <c r="E33" s="255">
        <f>all!AY2808+all!AY2820+all!AY2824</f>
        <v>777</v>
      </c>
      <c r="F33" s="255">
        <f>all!AW2873</f>
        <v>0</v>
      </c>
      <c r="G33" s="255">
        <f>all!AX2873</f>
        <v>289</v>
      </c>
      <c r="H33" s="255">
        <f>all!AY2873</f>
        <v>289</v>
      </c>
      <c r="I33" s="255"/>
      <c r="J33" s="255" t="s">
        <v>74</v>
      </c>
      <c r="K33" s="255"/>
      <c r="L33" s="255">
        <f>all!AW2881</f>
        <v>8</v>
      </c>
      <c r="M33" s="255">
        <f>all!AX2881</f>
        <v>5</v>
      </c>
      <c r="N33" s="255">
        <f>all!AY2881</f>
        <v>13</v>
      </c>
      <c r="O33" s="255"/>
      <c r="P33" s="255"/>
      <c r="Q33" s="255"/>
      <c r="R33" s="255"/>
      <c r="S33" s="255"/>
      <c r="T33" s="255"/>
      <c r="U33" s="105">
        <f t="shared" si="3"/>
        <v>8</v>
      </c>
      <c r="V33" s="105">
        <f t="shared" si="3"/>
        <v>1071</v>
      </c>
      <c r="W33" s="400">
        <f t="shared" si="3"/>
        <v>1079</v>
      </c>
    </row>
    <row r="34" spans="1:26" ht="13.5" customHeight="1">
      <c r="A34" s="146">
        <v>3</v>
      </c>
      <c r="B34" s="235" t="s">
        <v>475</v>
      </c>
      <c r="C34" s="255">
        <f>all!AW2698+all!AW2702+all!AW2705+all!AW2708</f>
        <v>0</v>
      </c>
      <c r="D34" s="255">
        <f>all!AX2698+all!AX2702+all!AX2705+all!AX2708</f>
        <v>672</v>
      </c>
      <c r="E34" s="255">
        <f>all!AY2698+all!AY2702+all!AY2705+all!AY2708</f>
        <v>672</v>
      </c>
      <c r="F34" s="255">
        <f>all!AW2714+all!AW2718+all!AW2722+all!AW2726+all!AW2730+all!AW2734</f>
        <v>0</v>
      </c>
      <c r="G34" s="255">
        <f>all!AX2714+all!AX2718+all!AX2722+all!AX2726+all!AX2730+all!AX2734</f>
        <v>185</v>
      </c>
      <c r="H34" s="255">
        <f>all!AY2714+all!AY2718+all!AY2722+all!AY2726+all!AY2730+all!AY2734</f>
        <v>185</v>
      </c>
      <c r="I34" s="255"/>
      <c r="J34" s="255"/>
      <c r="K34" s="255"/>
      <c r="L34" s="255">
        <f>all!AW2739</f>
        <v>24</v>
      </c>
      <c r="M34" s="255">
        <f>all!AX2739</f>
        <v>19</v>
      </c>
      <c r="N34" s="255">
        <f>all!AY2739</f>
        <v>43</v>
      </c>
      <c r="O34" s="255"/>
      <c r="P34" s="255"/>
      <c r="Q34" s="255"/>
      <c r="R34" s="255"/>
      <c r="S34" s="255"/>
      <c r="T34" s="255"/>
      <c r="U34" s="105">
        <f t="shared" si="3"/>
        <v>24</v>
      </c>
      <c r="V34" s="105">
        <f t="shared" si="3"/>
        <v>876</v>
      </c>
      <c r="W34" s="400">
        <f t="shared" si="3"/>
        <v>900</v>
      </c>
    </row>
    <row r="35" spans="1:26" ht="13.5" customHeight="1">
      <c r="A35" s="146">
        <v>4</v>
      </c>
      <c r="B35" s="235" t="s">
        <v>476</v>
      </c>
      <c r="C35" s="255">
        <f>all!AW2892</f>
        <v>737</v>
      </c>
      <c r="D35" s="255">
        <f>all!AX2892</f>
        <v>46</v>
      </c>
      <c r="E35" s="255">
        <f>all!AY2892</f>
        <v>783</v>
      </c>
      <c r="F35" s="255">
        <f>all!AW2912</f>
        <v>210</v>
      </c>
      <c r="G35" s="255">
        <f>all!AX2912</f>
        <v>93</v>
      </c>
      <c r="H35" s="255">
        <f>all!AY2912</f>
        <v>303</v>
      </c>
      <c r="I35" s="255"/>
      <c r="J35" s="255"/>
      <c r="K35" s="255"/>
      <c r="L35" s="255">
        <f>all!AW2963</f>
        <v>0</v>
      </c>
      <c r="M35" s="255">
        <f>all!AX2963</f>
        <v>0</v>
      </c>
      <c r="N35" s="255">
        <f>all!AY2963</f>
        <v>0</v>
      </c>
      <c r="O35" s="255">
        <f>all!AW2970+all!AW2975+all!AW2979</f>
        <v>762</v>
      </c>
      <c r="P35" s="255">
        <f>all!AX2970+all!AX2975+all!AX2979</f>
        <v>47</v>
      </c>
      <c r="Q35" s="255">
        <f>all!AY2970+all!AY2975+all!AY2979</f>
        <v>809</v>
      </c>
      <c r="R35" s="255">
        <f>all!AW2982</f>
        <v>38</v>
      </c>
      <c r="S35" s="255">
        <f>all!AX2982</f>
        <v>3</v>
      </c>
      <c r="T35" s="255">
        <f>all!AY2982</f>
        <v>41</v>
      </c>
      <c r="U35" s="105">
        <f t="shared" si="3"/>
        <v>1747</v>
      </c>
      <c r="V35" s="105">
        <f t="shared" si="3"/>
        <v>189</v>
      </c>
      <c r="W35" s="400">
        <f t="shared" si="3"/>
        <v>1936</v>
      </c>
      <c r="Z35">
        <f>4099-3998</f>
        <v>101</v>
      </c>
    </row>
    <row r="36" spans="1:26" s="10" customFormat="1" ht="13.5" customHeight="1">
      <c r="A36" s="171"/>
      <c r="B36" s="194" t="s">
        <v>87</v>
      </c>
      <c r="C36" s="305">
        <f>SUM(C32:C35)</f>
        <v>737</v>
      </c>
      <c r="D36" s="305">
        <f t="shared" ref="D36:W36" si="4">SUM(D32:D35)</f>
        <v>2022</v>
      </c>
      <c r="E36" s="305">
        <f t="shared" si="4"/>
        <v>2759</v>
      </c>
      <c r="F36" s="305">
        <f t="shared" si="4"/>
        <v>210</v>
      </c>
      <c r="G36" s="305">
        <f t="shared" si="4"/>
        <v>727</v>
      </c>
      <c r="H36" s="305">
        <f t="shared" si="4"/>
        <v>937</v>
      </c>
      <c r="I36" s="305">
        <f t="shared" si="4"/>
        <v>0</v>
      </c>
      <c r="J36" s="305">
        <f t="shared" si="4"/>
        <v>0</v>
      </c>
      <c r="K36" s="305">
        <f t="shared" si="4"/>
        <v>0</v>
      </c>
      <c r="L36" s="305">
        <f t="shared" si="4"/>
        <v>32</v>
      </c>
      <c r="M36" s="305">
        <f t="shared" si="4"/>
        <v>24</v>
      </c>
      <c r="N36" s="305">
        <f t="shared" si="4"/>
        <v>56</v>
      </c>
      <c r="O36" s="305">
        <f t="shared" si="4"/>
        <v>762</v>
      </c>
      <c r="P36" s="305">
        <f t="shared" si="4"/>
        <v>47</v>
      </c>
      <c r="Q36" s="305">
        <f t="shared" si="4"/>
        <v>809</v>
      </c>
      <c r="R36" s="305">
        <f t="shared" si="4"/>
        <v>38</v>
      </c>
      <c r="S36" s="305">
        <f t="shared" si="4"/>
        <v>3</v>
      </c>
      <c r="T36" s="305">
        <f t="shared" si="4"/>
        <v>41</v>
      </c>
      <c r="U36" s="305">
        <f>SUM(U32:U35)</f>
        <v>1779</v>
      </c>
      <c r="V36" s="305">
        <f t="shared" si="4"/>
        <v>2823</v>
      </c>
      <c r="W36" s="404">
        <f t="shared" si="4"/>
        <v>4602</v>
      </c>
    </row>
    <row r="37" spans="1:26" ht="15" customHeight="1">
      <c r="A37" s="232"/>
      <c r="B37" s="233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 t="s">
        <v>74</v>
      </c>
      <c r="Q37" s="135"/>
      <c r="R37" s="135"/>
      <c r="S37" s="135"/>
      <c r="T37" s="135"/>
      <c r="U37" s="135"/>
      <c r="V37" s="135"/>
      <c r="W37" s="405"/>
    </row>
    <row r="38" spans="1:26" ht="15" customHeight="1">
      <c r="A38" s="232"/>
      <c r="B38" s="233"/>
      <c r="C38" s="135"/>
      <c r="D38" s="135"/>
      <c r="E38" s="135"/>
      <c r="F38" s="135"/>
      <c r="G38" s="135" t="s">
        <v>74</v>
      </c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405"/>
    </row>
    <row r="39" spans="1:26" ht="15" customHeight="1">
      <c r="A39" s="232"/>
      <c r="B39" s="233"/>
      <c r="C39" s="135"/>
      <c r="D39" s="135"/>
      <c r="E39" s="135"/>
      <c r="F39" s="135"/>
      <c r="G39" s="135"/>
      <c r="H39" s="135"/>
      <c r="I39" s="135"/>
      <c r="J39" s="135"/>
      <c r="K39" s="135"/>
      <c r="L39" s="135" t="s">
        <v>74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405"/>
      <c r="Y39" t="s">
        <v>74</v>
      </c>
    </row>
    <row r="40" spans="1:26" ht="15" customHeight="1">
      <c r="A40" s="232"/>
      <c r="B40" s="233"/>
      <c r="C40" s="135"/>
      <c r="D40" s="135"/>
      <c r="E40" s="247">
        <f>SUM(E24,E36)</f>
        <v>8058</v>
      </c>
      <c r="F40" s="135"/>
      <c r="G40" s="135"/>
      <c r="H40" s="135"/>
      <c r="I40" s="135"/>
      <c r="J40" s="135"/>
      <c r="K40" s="135"/>
      <c r="L40" s="135"/>
      <c r="M40" s="135"/>
      <c r="N40" s="135" t="s">
        <v>74</v>
      </c>
      <c r="O40" s="135"/>
      <c r="P40" s="135"/>
      <c r="Q40" s="135"/>
      <c r="R40" s="135"/>
      <c r="S40" s="135"/>
      <c r="T40" s="135"/>
      <c r="U40" s="135"/>
      <c r="V40" s="135"/>
      <c r="W40" s="405"/>
    </row>
    <row r="41" spans="1:26" ht="15" customHeight="1">
      <c r="A41" s="232"/>
      <c r="B41" s="233"/>
      <c r="C41" s="135"/>
      <c r="D41" s="135"/>
      <c r="E41" s="247">
        <f>7004+1048+688+1072+207-E40</f>
        <v>1961</v>
      </c>
      <c r="F41" s="135"/>
      <c r="G41" s="135"/>
      <c r="H41" s="135"/>
      <c r="I41" s="135"/>
      <c r="J41" s="135"/>
      <c r="K41" s="135" t="s">
        <v>74</v>
      </c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405"/>
    </row>
    <row r="42" spans="1:26" ht="15" customHeight="1">
      <c r="A42" s="232"/>
      <c r="B42" s="233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405"/>
    </row>
    <row r="43" spans="1:26" ht="15" customHeight="1">
      <c r="A43" s="232"/>
      <c r="B43" s="233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405"/>
    </row>
    <row r="44" spans="1:26" ht="15" customHeight="1">
      <c r="A44" s="232"/>
      <c r="B44" s="233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405"/>
    </row>
    <row r="45" spans="1:26" ht="15" customHeight="1">
      <c r="A45" s="232"/>
      <c r="B45" s="233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405"/>
    </row>
    <row r="46" spans="1:26" ht="15" customHeight="1">
      <c r="A46" s="232"/>
      <c r="B46" s="233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405"/>
    </row>
    <row r="47" spans="1:26" ht="15" customHeight="1">
      <c r="A47" s="232"/>
      <c r="B47" s="233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405"/>
    </row>
    <row r="48" spans="1:26" ht="15" customHeight="1">
      <c r="A48" s="232"/>
      <c r="B48" s="233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405"/>
    </row>
    <row r="49" spans="1:23" ht="15" customHeight="1">
      <c r="A49" s="232"/>
      <c r="B49" s="233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405"/>
    </row>
    <row r="50" spans="1:23" ht="15" customHeight="1">
      <c r="A50" s="232"/>
      <c r="B50" s="233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405"/>
    </row>
    <row r="51" spans="1:23" ht="15" customHeight="1">
      <c r="A51" s="232"/>
      <c r="B51" s="233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405"/>
    </row>
    <row r="52" spans="1:23" ht="15" customHeight="1">
      <c r="A52" s="232"/>
      <c r="B52" s="233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405"/>
    </row>
    <row r="53" spans="1:23" ht="15" customHeight="1">
      <c r="A53" s="232"/>
      <c r="B53" s="233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405"/>
    </row>
    <row r="54" spans="1:23" ht="15" customHeight="1">
      <c r="A54" s="232"/>
      <c r="B54" s="233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405"/>
    </row>
    <row r="55" spans="1:23" ht="15" customHeight="1">
      <c r="A55" s="232"/>
      <c r="B55" s="233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405"/>
    </row>
    <row r="56" spans="1:23" ht="15" customHeight="1">
      <c r="A56" s="232"/>
      <c r="B56" s="233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405"/>
    </row>
    <row r="57" spans="1:23" ht="15" customHeight="1">
      <c r="A57" s="232"/>
      <c r="B57" s="233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405"/>
    </row>
    <row r="58" spans="1:23" ht="15" customHeight="1">
      <c r="A58" s="232"/>
      <c r="B58" s="233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405"/>
    </row>
    <row r="59" spans="1:23" ht="15" customHeight="1">
      <c r="A59" s="232"/>
      <c r="B59" s="233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405"/>
    </row>
    <row r="60" spans="1:23" ht="15" customHeight="1">
      <c r="A60" s="232"/>
      <c r="B60" s="233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405"/>
    </row>
    <row r="61" spans="1:23" ht="15" customHeight="1">
      <c r="A61" s="232"/>
      <c r="B61" s="233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405"/>
    </row>
    <row r="62" spans="1:23" ht="15" customHeight="1">
      <c r="A62" s="232"/>
      <c r="B62" s="233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405"/>
    </row>
    <row r="63" spans="1:23" ht="15" customHeight="1">
      <c r="A63" s="232"/>
      <c r="B63" s="233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405"/>
    </row>
    <row r="64" spans="1:23" ht="15" customHeight="1">
      <c r="A64" s="232"/>
      <c r="B64" s="233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405"/>
    </row>
    <row r="65" spans="1:27" ht="15" customHeight="1">
      <c r="A65" s="232"/>
      <c r="B65" s="233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405"/>
    </row>
    <row r="66" spans="1:27" ht="15" customHeight="1">
      <c r="A66" s="232"/>
      <c r="B66" s="233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405"/>
    </row>
    <row r="67" spans="1:27" ht="15" customHeight="1">
      <c r="A67" s="232"/>
      <c r="B67" s="233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405"/>
    </row>
    <row r="68" spans="1:27" ht="15" customHeight="1">
      <c r="A68" s="232"/>
      <c r="B68" s="233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405"/>
    </row>
    <row r="69" spans="1:27" ht="15" customHeight="1">
      <c r="A69" s="232"/>
      <c r="B69" s="233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405"/>
    </row>
    <row r="70" spans="1:27" ht="15" customHeight="1">
      <c r="A70" s="232"/>
      <c r="B70" s="233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405"/>
    </row>
    <row r="71" spans="1:27" ht="15" customHeight="1">
      <c r="A71" s="111"/>
      <c r="B71" s="112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4"/>
      <c r="V71" s="114"/>
      <c r="W71" s="402"/>
    </row>
    <row r="72" spans="1:27" ht="15" customHeight="1">
      <c r="A72" s="111"/>
      <c r="B72" s="112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4"/>
      <c r="V72" s="114"/>
      <c r="W72" s="402"/>
    </row>
    <row r="74" spans="1:27">
      <c r="B74" t="s">
        <v>74</v>
      </c>
    </row>
    <row r="76" spans="1:27" ht="14.25" customHeight="1">
      <c r="A76" s="111"/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  <c r="V76" s="114"/>
      <c r="W76" s="402"/>
    </row>
    <row r="77" spans="1:27" ht="14.25" customHeight="1">
      <c r="A77" s="111"/>
      <c r="B77" s="112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4"/>
      <c r="V77" s="114"/>
      <c r="W77" s="402"/>
    </row>
    <row r="78" spans="1:27" ht="14.25" customHeight="1">
      <c r="A78" s="111"/>
      <c r="B78" s="112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4"/>
      <c r="V78" s="114"/>
      <c r="W78" s="402"/>
    </row>
    <row r="79" spans="1:27" ht="17.25" customHeight="1">
      <c r="B79" t="s">
        <v>74</v>
      </c>
      <c r="G79" s="18" t="s">
        <v>74</v>
      </c>
      <c r="H79" s="18"/>
      <c r="I79" s="18"/>
      <c r="J79" s="18"/>
      <c r="K79" s="18"/>
      <c r="L79" s="18"/>
      <c r="M79" s="115"/>
      <c r="N79" s="18"/>
      <c r="O79" s="18"/>
      <c r="X79" s="18"/>
      <c r="Y79" s="18"/>
      <c r="Z79" s="18"/>
      <c r="AA79" s="18"/>
    </row>
    <row r="80" spans="1:27">
      <c r="M80" s="115"/>
    </row>
    <row r="81" spans="13:13">
      <c r="M81" s="115"/>
    </row>
    <row r="82" spans="13:13">
      <c r="M82" s="115"/>
    </row>
    <row r="83" spans="13:13">
      <c r="M83" s="115"/>
    </row>
    <row r="84" spans="13:13">
      <c r="M84" s="115"/>
    </row>
    <row r="85" spans="13:13">
      <c r="M85" s="115"/>
    </row>
    <row r="86" spans="13:13">
      <c r="M86" s="115"/>
    </row>
    <row r="87" spans="13:13">
      <c r="M87" s="115"/>
    </row>
    <row r="88" spans="13:13">
      <c r="M88" s="115"/>
    </row>
    <row r="184" spans="7:7">
      <c r="G184" t="s">
        <v>74</v>
      </c>
    </row>
    <row r="200" spans="4:6">
      <c r="D200">
        <f>SUM(D6:D199)</f>
        <v>7744</v>
      </c>
      <c r="E200">
        <f>SUM(E6:E199)</f>
        <v>26135</v>
      </c>
      <c r="F200">
        <f>SUM(F6:F199)</f>
        <v>5504</v>
      </c>
    </row>
    <row r="201" spans="4:6">
      <c r="D201" t="s">
        <v>74</v>
      </c>
    </row>
  </sheetData>
  <mergeCells count="22">
    <mergeCell ref="B1:W1"/>
    <mergeCell ref="B2:W2"/>
    <mergeCell ref="L4:N5"/>
    <mergeCell ref="O4:Q5"/>
    <mergeCell ref="R4:T5"/>
    <mergeCell ref="I4:K5"/>
    <mergeCell ref="A4:A6"/>
    <mergeCell ref="B4:B6"/>
    <mergeCell ref="C4:E5"/>
    <mergeCell ref="F4:H5"/>
    <mergeCell ref="U4:W5"/>
    <mergeCell ref="U29:W30"/>
    <mergeCell ref="B26:W26"/>
    <mergeCell ref="B27:W27"/>
    <mergeCell ref="L29:N30"/>
    <mergeCell ref="O29:Q30"/>
    <mergeCell ref="R29:T30"/>
    <mergeCell ref="A29:A31"/>
    <mergeCell ref="B29:B31"/>
    <mergeCell ref="C29:E30"/>
    <mergeCell ref="F29:H30"/>
    <mergeCell ref="I29:K30"/>
  </mergeCells>
  <phoneticPr fontId="1" type="noConversion"/>
  <pageMargins left="0.5" right="0.5" top="0.5" bottom="0.5" header="0.511811023622047" footer="0.511811023622047"/>
  <pageSetup paperSize="9" firstPageNumber="0" orientation="landscape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24"/>
  <sheetViews>
    <sheetView topLeftCell="A7" workbookViewId="0">
      <selection activeCell="C24" sqref="C24:Q24"/>
    </sheetView>
  </sheetViews>
  <sheetFormatPr defaultRowHeight="12.75"/>
  <cols>
    <col min="1" max="1" width="3.7109375" customWidth="1"/>
    <col min="2" max="2" width="22.42578125" customWidth="1"/>
    <col min="3" max="3" width="5" customWidth="1"/>
    <col min="4" max="4" width="5.28515625" customWidth="1"/>
    <col min="5" max="5" width="4.85546875" customWidth="1"/>
    <col min="6" max="6" width="4.140625" customWidth="1"/>
    <col min="7" max="7" width="5.5703125" customWidth="1"/>
    <col min="8" max="8" width="4.5703125" customWidth="1"/>
    <col min="9" max="9" width="4.28515625" customWidth="1"/>
    <col min="10" max="10" width="5.42578125" customWidth="1"/>
    <col min="11" max="11" width="4.5703125" customWidth="1"/>
    <col min="12" max="12" width="4" customWidth="1"/>
    <col min="13" max="13" width="5.28515625" customWidth="1"/>
    <col min="14" max="14" width="4.7109375" customWidth="1"/>
    <col min="15" max="15" width="4" customWidth="1"/>
    <col min="16" max="16" width="5.28515625" customWidth="1"/>
    <col min="17" max="17" width="4.5703125" customWidth="1"/>
    <col min="18" max="18" width="5.140625" customWidth="1"/>
    <col min="19" max="19" width="5.42578125" customWidth="1"/>
    <col min="20" max="20" width="4.7109375" customWidth="1"/>
    <col min="21" max="21" width="3.42578125" customWidth="1"/>
    <col min="22" max="26" width="3.28515625" customWidth="1"/>
    <col min="27" max="27" width="4.5703125" customWidth="1"/>
  </cols>
  <sheetData>
    <row r="1" spans="1:29" ht="18">
      <c r="A1" s="8"/>
      <c r="B1" s="8"/>
      <c r="C1" s="860" t="s">
        <v>439</v>
      </c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"/>
      <c r="V1" s="8"/>
      <c r="W1" s="8"/>
      <c r="X1" s="8"/>
      <c r="Y1" s="8"/>
      <c r="Z1" s="8"/>
      <c r="AA1" s="8"/>
    </row>
    <row r="2" spans="1:29" ht="15.75">
      <c r="A2" s="8"/>
      <c r="B2" s="8"/>
      <c r="C2" s="861" t="s">
        <v>1119</v>
      </c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861"/>
      <c r="S2" s="861"/>
      <c r="T2" s="861"/>
      <c r="U2" s="8"/>
      <c r="V2" s="8"/>
      <c r="W2" s="8"/>
      <c r="X2" s="8"/>
      <c r="Y2" s="8"/>
      <c r="Z2" s="8"/>
      <c r="AA2" s="8"/>
    </row>
    <row r="3" spans="1:29" ht="15.75">
      <c r="A3" s="8"/>
      <c r="B3" s="8"/>
      <c r="C3" s="727"/>
      <c r="D3" s="727" t="s">
        <v>74</v>
      </c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8"/>
      <c r="V3" s="8"/>
      <c r="W3" s="8"/>
      <c r="X3" s="8"/>
      <c r="Y3" s="8"/>
      <c r="Z3" s="8"/>
      <c r="AA3" s="8"/>
    </row>
    <row r="4" spans="1:29" ht="15" customHeight="1">
      <c r="A4" s="847" t="s">
        <v>289</v>
      </c>
      <c r="B4" s="766" t="s">
        <v>440</v>
      </c>
      <c r="C4" s="766" t="s">
        <v>477</v>
      </c>
      <c r="D4" s="766"/>
      <c r="E4" s="766"/>
      <c r="F4" s="766" t="s">
        <v>478</v>
      </c>
      <c r="G4" s="766"/>
      <c r="H4" s="766"/>
      <c r="I4" s="766" t="s">
        <v>479</v>
      </c>
      <c r="J4" s="766"/>
      <c r="K4" s="766"/>
      <c r="L4" s="766" t="s">
        <v>480</v>
      </c>
      <c r="M4" s="766"/>
      <c r="N4" s="766"/>
      <c r="O4" s="766" t="s">
        <v>481</v>
      </c>
      <c r="P4" s="766"/>
      <c r="Q4" s="766"/>
      <c r="R4" s="859" t="s">
        <v>69</v>
      </c>
      <c r="S4" s="859"/>
      <c r="T4" s="859"/>
      <c r="U4" s="8"/>
      <c r="V4" s="811" t="s">
        <v>491</v>
      </c>
      <c r="W4" s="811"/>
      <c r="X4" s="811"/>
      <c r="Y4" s="811" t="s">
        <v>636</v>
      </c>
      <c r="Z4" s="811"/>
      <c r="AA4" s="811"/>
    </row>
    <row r="5" spans="1:29" ht="44.25" customHeight="1">
      <c r="A5" s="847"/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859"/>
      <c r="S5" s="859"/>
      <c r="T5" s="859"/>
      <c r="U5" s="8"/>
      <c r="V5" s="811"/>
      <c r="W5" s="811"/>
      <c r="X5" s="811"/>
      <c r="Y5" s="811"/>
      <c r="Z5" s="811"/>
      <c r="AA5" s="811"/>
    </row>
    <row r="6" spans="1:29" s="127" customFormat="1" ht="15.75" customHeight="1">
      <c r="A6" s="847"/>
      <c r="B6" s="766"/>
      <c r="C6" s="234" t="s">
        <v>70</v>
      </c>
      <c r="D6" s="234" t="s">
        <v>71</v>
      </c>
      <c r="E6" s="234" t="s">
        <v>72</v>
      </c>
      <c r="F6" s="234" t="s">
        <v>70</v>
      </c>
      <c r="G6" s="234" t="s">
        <v>71</v>
      </c>
      <c r="H6" s="234" t="s">
        <v>72</v>
      </c>
      <c r="I6" s="234" t="s">
        <v>70</v>
      </c>
      <c r="J6" s="234" t="s">
        <v>71</v>
      </c>
      <c r="K6" s="234" t="s">
        <v>72</v>
      </c>
      <c r="L6" s="234" t="s">
        <v>70</v>
      </c>
      <c r="M6" s="234" t="s">
        <v>71</v>
      </c>
      <c r="N6" s="234" t="s">
        <v>72</v>
      </c>
      <c r="O6" s="234" t="s">
        <v>70</v>
      </c>
      <c r="P6" s="234" t="s">
        <v>71</v>
      </c>
      <c r="Q6" s="234" t="s">
        <v>72</v>
      </c>
      <c r="R6" s="234" t="s">
        <v>70</v>
      </c>
      <c r="S6" s="234" t="s">
        <v>71</v>
      </c>
      <c r="T6" s="234" t="s">
        <v>72</v>
      </c>
      <c r="U6" s="127" t="s">
        <v>74</v>
      </c>
      <c r="V6" s="728" t="s">
        <v>498</v>
      </c>
      <c r="W6" s="728" t="s">
        <v>499</v>
      </c>
      <c r="X6" s="728" t="s">
        <v>500</v>
      </c>
      <c r="Y6" s="728" t="s">
        <v>498</v>
      </c>
      <c r="Z6" s="728" t="s">
        <v>499</v>
      </c>
      <c r="AA6" s="728" t="s">
        <v>500</v>
      </c>
      <c r="AB6" s="127" t="s">
        <v>74</v>
      </c>
    </row>
    <row r="7" spans="1:29" s="644" customFormat="1" ht="15.75" customHeight="1">
      <c r="A7" s="412">
        <v>1</v>
      </c>
      <c r="B7" s="413" t="s">
        <v>457</v>
      </c>
      <c r="C7" s="729">
        <f>73+Y7</f>
        <v>73</v>
      </c>
      <c r="D7" s="729">
        <f>35+Z7</f>
        <v>35</v>
      </c>
      <c r="E7" s="729">
        <f>SUM(C7:D7)</f>
        <v>108</v>
      </c>
      <c r="F7" s="729">
        <v>41</v>
      </c>
      <c r="G7" s="729">
        <v>5</v>
      </c>
      <c r="H7" s="729">
        <f>SUM(F7:G7)</f>
        <v>46</v>
      </c>
      <c r="I7" s="729">
        <v>9</v>
      </c>
      <c r="J7" s="729">
        <v>1</v>
      </c>
      <c r="K7" s="729">
        <f>SUM(I7:J7)</f>
        <v>10</v>
      </c>
      <c r="L7" s="729">
        <v>86</v>
      </c>
      <c r="M7" s="729">
        <v>26</v>
      </c>
      <c r="N7" s="729">
        <f>SUM(L7:M7)</f>
        <v>112</v>
      </c>
      <c r="O7" s="729">
        <v>1</v>
      </c>
      <c r="P7" s="729">
        <v>0</v>
      </c>
      <c r="Q7" s="729">
        <f>SUM(O7:P7)</f>
        <v>1</v>
      </c>
      <c r="R7" s="729">
        <f>SUM(C7,F7,I7,L7,O7)</f>
        <v>210</v>
      </c>
      <c r="S7" s="729">
        <f>SUM(D7,G7,J7,M7,P7)</f>
        <v>67</v>
      </c>
      <c r="T7" s="729">
        <f>SUM(R7:S7)</f>
        <v>277</v>
      </c>
      <c r="U7" s="730"/>
      <c r="V7" s="255"/>
      <c r="W7" s="255"/>
      <c r="X7" s="729">
        <f>SUM(V7:W7)</f>
        <v>0</v>
      </c>
      <c r="Y7" s="255">
        <v>0</v>
      </c>
      <c r="Z7" s="255">
        <v>0</v>
      </c>
      <c r="AA7" s="729">
        <f>SUM(Y7:Z7)</f>
        <v>0</v>
      </c>
    </row>
    <row r="8" spans="1:29" s="644" customFormat="1" ht="27" customHeight="1">
      <c r="A8" s="102">
        <v>2</v>
      </c>
      <c r="B8" s="707" t="s">
        <v>1097</v>
      </c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30"/>
      <c r="V8" s="255"/>
      <c r="W8" s="255"/>
      <c r="X8" s="729"/>
      <c r="Y8" s="255"/>
      <c r="Z8" s="255"/>
      <c r="AA8" s="729"/>
    </row>
    <row r="9" spans="1:29" ht="25.5" customHeight="1">
      <c r="A9" s="412">
        <v>3</v>
      </c>
      <c r="B9" s="413" t="s">
        <v>870</v>
      </c>
      <c r="C9" s="734">
        <f>3+Y9</f>
        <v>3</v>
      </c>
      <c r="D9" s="734">
        <f>4+Z9</f>
        <v>4</v>
      </c>
      <c r="E9" s="729">
        <f>SUM(C9:D9)</f>
        <v>7</v>
      </c>
      <c r="F9" s="734">
        <v>4</v>
      </c>
      <c r="G9" s="734">
        <v>0</v>
      </c>
      <c r="H9" s="729">
        <f t="shared" ref="H9:H23" si="0">SUM(F9:G9)</f>
        <v>4</v>
      </c>
      <c r="I9" s="734">
        <v>0</v>
      </c>
      <c r="J9" s="734">
        <v>0</v>
      </c>
      <c r="K9" s="729">
        <f t="shared" ref="K9:K23" si="1">SUM(I9:J9)</f>
        <v>0</v>
      </c>
      <c r="L9" s="734">
        <v>2</v>
      </c>
      <c r="M9" s="734">
        <v>1</v>
      </c>
      <c r="N9" s="729">
        <f t="shared" ref="N9:N23" si="2">SUM(L9:M9)</f>
        <v>3</v>
      </c>
      <c r="O9" s="255"/>
      <c r="P9" s="255"/>
      <c r="Q9" s="729">
        <f t="shared" ref="Q9:Q23" si="3">SUM(O9:P9)</f>
        <v>0</v>
      </c>
      <c r="R9" s="729">
        <f t="shared" ref="R9:R24" si="4">SUM(C9,F9,I9,L9,O9)</f>
        <v>9</v>
      </c>
      <c r="S9" s="729">
        <f t="shared" ref="S9:S24" si="5">SUM(D9,G9,J9,M9,P9)</f>
        <v>5</v>
      </c>
      <c r="T9" s="729">
        <f t="shared" ref="T9:T23" si="6">SUM(R9:S9)</f>
        <v>14</v>
      </c>
      <c r="U9" s="730"/>
      <c r="V9" s="729"/>
      <c r="W9" s="729"/>
      <c r="X9" s="729">
        <f t="shared" ref="X9:X23" si="7">SUM(V9:W9)</f>
        <v>0</v>
      </c>
      <c r="Y9" s="729">
        <v>0</v>
      </c>
      <c r="Z9" s="729">
        <v>0</v>
      </c>
      <c r="AA9" s="729">
        <f t="shared" ref="AA9:AA23" si="8">SUM(Y9:Z9)</f>
        <v>0</v>
      </c>
    </row>
    <row r="10" spans="1:29" ht="17.25" customHeight="1">
      <c r="A10" s="412">
        <v>4</v>
      </c>
      <c r="B10" s="414" t="s">
        <v>459</v>
      </c>
      <c r="C10" s="729">
        <f>48+Y10</f>
        <v>48</v>
      </c>
      <c r="D10" s="729">
        <f>37+Z10</f>
        <v>38</v>
      </c>
      <c r="E10" s="729">
        <f>SUM(C10:D10)</f>
        <v>86</v>
      </c>
      <c r="F10" s="729">
        <v>9</v>
      </c>
      <c r="G10" s="731">
        <v>6</v>
      </c>
      <c r="H10" s="729">
        <f t="shared" si="0"/>
        <v>15</v>
      </c>
      <c r="I10" s="731">
        <v>3</v>
      </c>
      <c r="J10" s="731">
        <v>2</v>
      </c>
      <c r="K10" s="729">
        <f t="shared" si="1"/>
        <v>5</v>
      </c>
      <c r="L10" s="731">
        <v>28</v>
      </c>
      <c r="M10" s="731">
        <v>15</v>
      </c>
      <c r="N10" s="729">
        <f t="shared" si="2"/>
        <v>43</v>
      </c>
      <c r="O10" s="731"/>
      <c r="P10" s="729"/>
      <c r="Q10" s="729">
        <f t="shared" si="3"/>
        <v>0</v>
      </c>
      <c r="R10" s="729">
        <f t="shared" si="4"/>
        <v>88</v>
      </c>
      <c r="S10" s="729">
        <f t="shared" si="5"/>
        <v>61</v>
      </c>
      <c r="T10" s="729">
        <f t="shared" si="6"/>
        <v>149</v>
      </c>
      <c r="U10" s="730"/>
      <c r="V10" s="729"/>
      <c r="W10" s="729"/>
      <c r="X10" s="729">
        <f t="shared" si="7"/>
        <v>0</v>
      </c>
      <c r="Y10" s="729">
        <v>0</v>
      </c>
      <c r="Z10" s="729">
        <v>1</v>
      </c>
      <c r="AA10" s="729">
        <f t="shared" si="8"/>
        <v>1</v>
      </c>
      <c r="AC10" t="s">
        <v>74</v>
      </c>
    </row>
    <row r="11" spans="1:29" ht="17.25" customHeight="1">
      <c r="A11" s="412">
        <v>5</v>
      </c>
      <c r="B11" s="414" t="s">
        <v>460</v>
      </c>
      <c r="C11" s="729">
        <f>36+Y11</f>
        <v>36</v>
      </c>
      <c r="D11" s="729">
        <f>33+Z11</f>
        <v>34</v>
      </c>
      <c r="E11" s="729">
        <f>SUM(C11:D11)</f>
        <v>70</v>
      </c>
      <c r="F11" s="729">
        <v>14</v>
      </c>
      <c r="G11" s="731">
        <v>7</v>
      </c>
      <c r="H11" s="729">
        <f t="shared" si="0"/>
        <v>21</v>
      </c>
      <c r="I11" s="731">
        <v>3</v>
      </c>
      <c r="J11" s="731">
        <v>2</v>
      </c>
      <c r="K11" s="729">
        <f t="shared" si="1"/>
        <v>5</v>
      </c>
      <c r="L11" s="731">
        <v>31</v>
      </c>
      <c r="M11" s="731">
        <v>13</v>
      </c>
      <c r="N11" s="729">
        <f t="shared" si="2"/>
        <v>44</v>
      </c>
      <c r="O11" s="731"/>
      <c r="P11" s="729"/>
      <c r="Q11" s="729">
        <f t="shared" si="3"/>
        <v>0</v>
      </c>
      <c r="R11" s="729">
        <f t="shared" si="4"/>
        <v>84</v>
      </c>
      <c r="S11" s="729">
        <f t="shared" si="5"/>
        <v>56</v>
      </c>
      <c r="T11" s="729">
        <f t="shared" si="6"/>
        <v>140</v>
      </c>
      <c r="U11" s="730"/>
      <c r="V11" s="729"/>
      <c r="W11" s="729"/>
      <c r="X11" s="729">
        <f t="shared" si="7"/>
        <v>0</v>
      </c>
      <c r="Y11" s="729">
        <v>0</v>
      </c>
      <c r="Z11" s="729">
        <v>1</v>
      </c>
      <c r="AA11" s="729">
        <f t="shared" si="8"/>
        <v>1</v>
      </c>
    </row>
    <row r="12" spans="1:29" ht="17.25" customHeight="1">
      <c r="A12" s="412">
        <v>6</v>
      </c>
      <c r="B12" s="414" t="s">
        <v>461</v>
      </c>
      <c r="C12" s="729">
        <f>8+Y12</f>
        <v>8</v>
      </c>
      <c r="D12" s="729">
        <f>1+Z12</f>
        <v>1</v>
      </c>
      <c r="E12" s="729">
        <f t="shared" ref="E12:E23" si="9">SUM(C12:D12)</f>
        <v>9</v>
      </c>
      <c r="F12" s="729">
        <v>1</v>
      </c>
      <c r="G12" s="729">
        <v>0</v>
      </c>
      <c r="H12" s="729">
        <f t="shared" si="0"/>
        <v>1</v>
      </c>
      <c r="I12" s="729">
        <v>0</v>
      </c>
      <c r="J12" s="729">
        <v>0</v>
      </c>
      <c r="K12" s="729">
        <f t="shared" si="1"/>
        <v>0</v>
      </c>
      <c r="L12" s="729">
        <v>0</v>
      </c>
      <c r="M12" s="729">
        <v>1</v>
      </c>
      <c r="N12" s="729">
        <f t="shared" si="2"/>
        <v>1</v>
      </c>
      <c r="O12" s="729"/>
      <c r="P12" s="729"/>
      <c r="Q12" s="729">
        <f t="shared" si="3"/>
        <v>0</v>
      </c>
      <c r="R12" s="729">
        <f t="shared" si="4"/>
        <v>9</v>
      </c>
      <c r="S12" s="729">
        <f t="shared" si="5"/>
        <v>2</v>
      </c>
      <c r="T12" s="729">
        <f t="shared" si="6"/>
        <v>11</v>
      </c>
      <c r="U12" s="732"/>
      <c r="V12" s="729"/>
      <c r="W12" s="729"/>
      <c r="X12" s="729">
        <f t="shared" si="7"/>
        <v>0</v>
      </c>
      <c r="Y12" s="729">
        <v>0</v>
      </c>
      <c r="Z12" s="729">
        <v>0</v>
      </c>
      <c r="AA12" s="729">
        <f t="shared" si="8"/>
        <v>0</v>
      </c>
    </row>
    <row r="13" spans="1:29" ht="17.25" customHeight="1">
      <c r="A13" s="412">
        <v>7</v>
      </c>
      <c r="B13" s="413" t="s">
        <v>462</v>
      </c>
      <c r="C13" s="729">
        <f>294+Y13</f>
        <v>308</v>
      </c>
      <c r="D13" s="729">
        <f>206+Z13</f>
        <v>209</v>
      </c>
      <c r="E13" s="729">
        <f t="shared" si="9"/>
        <v>517</v>
      </c>
      <c r="F13" s="733">
        <v>96</v>
      </c>
      <c r="G13" s="729">
        <v>57</v>
      </c>
      <c r="H13" s="729">
        <f t="shared" si="0"/>
        <v>153</v>
      </c>
      <c r="I13" s="729">
        <v>24</v>
      </c>
      <c r="J13" s="729">
        <v>15</v>
      </c>
      <c r="K13" s="729">
        <f t="shared" si="1"/>
        <v>39</v>
      </c>
      <c r="L13" s="729">
        <v>231</v>
      </c>
      <c r="M13" s="729">
        <v>144</v>
      </c>
      <c r="N13" s="729">
        <f t="shared" si="2"/>
        <v>375</v>
      </c>
      <c r="O13" s="729">
        <v>28</v>
      </c>
      <c r="P13" s="729">
        <v>8</v>
      </c>
      <c r="Q13" s="729">
        <f t="shared" si="3"/>
        <v>36</v>
      </c>
      <c r="R13" s="729">
        <f t="shared" si="4"/>
        <v>687</v>
      </c>
      <c r="S13" s="729">
        <f t="shared" si="5"/>
        <v>433</v>
      </c>
      <c r="T13" s="729">
        <f t="shared" si="6"/>
        <v>1120</v>
      </c>
      <c r="U13" s="730"/>
      <c r="V13" s="729"/>
      <c r="W13" s="729"/>
      <c r="X13" s="729">
        <f t="shared" si="7"/>
        <v>0</v>
      </c>
      <c r="Y13" s="731">
        <v>14</v>
      </c>
      <c r="Z13" s="729">
        <v>3</v>
      </c>
      <c r="AA13" s="729">
        <f t="shared" si="8"/>
        <v>17</v>
      </c>
    </row>
    <row r="14" spans="1:29" ht="17.25" customHeight="1">
      <c r="A14" s="412">
        <v>8</v>
      </c>
      <c r="B14" s="413" t="s">
        <v>463</v>
      </c>
      <c r="C14" s="729">
        <f>20+Y14</f>
        <v>23</v>
      </c>
      <c r="D14" s="729">
        <f>27+Z14</f>
        <v>27</v>
      </c>
      <c r="E14" s="729">
        <f t="shared" si="9"/>
        <v>50</v>
      </c>
      <c r="F14" s="729">
        <v>16</v>
      </c>
      <c r="G14" s="731">
        <v>5</v>
      </c>
      <c r="H14" s="729">
        <f t="shared" si="0"/>
        <v>21</v>
      </c>
      <c r="I14" s="731">
        <v>3</v>
      </c>
      <c r="J14" s="731">
        <v>1</v>
      </c>
      <c r="K14" s="729">
        <f t="shared" si="1"/>
        <v>4</v>
      </c>
      <c r="L14" s="731">
        <v>34</v>
      </c>
      <c r="M14" s="731">
        <v>19</v>
      </c>
      <c r="N14" s="729">
        <f t="shared" si="2"/>
        <v>53</v>
      </c>
      <c r="O14" s="731">
        <v>6</v>
      </c>
      <c r="P14" s="731">
        <v>1</v>
      </c>
      <c r="Q14" s="729">
        <f t="shared" si="3"/>
        <v>7</v>
      </c>
      <c r="R14" s="729">
        <f t="shared" si="4"/>
        <v>82</v>
      </c>
      <c r="S14" s="729">
        <f t="shared" si="5"/>
        <v>53</v>
      </c>
      <c r="T14" s="729">
        <f t="shared" si="6"/>
        <v>135</v>
      </c>
      <c r="U14" s="730"/>
      <c r="V14" s="729"/>
      <c r="W14" s="729"/>
      <c r="X14" s="729">
        <f t="shared" si="7"/>
        <v>0</v>
      </c>
      <c r="Y14" s="731">
        <v>3</v>
      </c>
      <c r="Z14" s="729">
        <v>0</v>
      </c>
      <c r="AA14" s="729">
        <f t="shared" si="8"/>
        <v>3</v>
      </c>
    </row>
    <row r="15" spans="1:29" ht="17.25" customHeight="1">
      <c r="A15" s="412">
        <v>9</v>
      </c>
      <c r="B15" s="413" t="s">
        <v>464</v>
      </c>
      <c r="C15" s="729">
        <f>22+Y15</f>
        <v>24</v>
      </c>
      <c r="D15" s="729">
        <f>35+Z15</f>
        <v>36</v>
      </c>
      <c r="E15" s="729">
        <f t="shared" si="9"/>
        <v>60</v>
      </c>
      <c r="F15" s="729">
        <v>14</v>
      </c>
      <c r="G15" s="731">
        <v>6</v>
      </c>
      <c r="H15" s="729">
        <f t="shared" si="0"/>
        <v>20</v>
      </c>
      <c r="I15" s="731">
        <v>3</v>
      </c>
      <c r="J15" s="731">
        <v>7</v>
      </c>
      <c r="K15" s="729">
        <f t="shared" si="1"/>
        <v>10</v>
      </c>
      <c r="L15" s="731">
        <v>23</v>
      </c>
      <c r="M15" s="731">
        <v>23</v>
      </c>
      <c r="N15" s="729">
        <f t="shared" si="2"/>
        <v>46</v>
      </c>
      <c r="O15" s="731">
        <v>5</v>
      </c>
      <c r="P15" s="731">
        <v>1</v>
      </c>
      <c r="Q15" s="729">
        <f t="shared" si="3"/>
        <v>6</v>
      </c>
      <c r="R15" s="729">
        <f t="shared" si="4"/>
        <v>69</v>
      </c>
      <c r="S15" s="729">
        <f t="shared" si="5"/>
        <v>73</v>
      </c>
      <c r="T15" s="729">
        <f t="shared" si="6"/>
        <v>142</v>
      </c>
      <c r="U15" s="730"/>
      <c r="V15" s="729"/>
      <c r="W15" s="729"/>
      <c r="X15" s="729">
        <f t="shared" si="7"/>
        <v>0</v>
      </c>
      <c r="Y15" s="731">
        <v>2</v>
      </c>
      <c r="Z15" s="729">
        <v>1</v>
      </c>
      <c r="AA15" s="729">
        <f t="shared" si="8"/>
        <v>3</v>
      </c>
    </row>
    <row r="16" spans="1:29" ht="17.25" customHeight="1">
      <c r="A16" s="412">
        <v>10</v>
      </c>
      <c r="B16" s="413" t="s">
        <v>465</v>
      </c>
      <c r="C16" s="729">
        <f>50+Y16</f>
        <v>51</v>
      </c>
      <c r="D16" s="729">
        <f>12+Z16</f>
        <v>12</v>
      </c>
      <c r="E16" s="729">
        <f t="shared" si="9"/>
        <v>63</v>
      </c>
      <c r="F16" s="729">
        <v>30</v>
      </c>
      <c r="G16" s="731">
        <v>1</v>
      </c>
      <c r="H16" s="729">
        <f t="shared" si="0"/>
        <v>31</v>
      </c>
      <c r="I16" s="731">
        <v>4</v>
      </c>
      <c r="J16" s="731">
        <v>0</v>
      </c>
      <c r="K16" s="729">
        <f t="shared" si="1"/>
        <v>4</v>
      </c>
      <c r="L16" s="731">
        <v>37</v>
      </c>
      <c r="M16" s="731">
        <v>8</v>
      </c>
      <c r="N16" s="729">
        <f t="shared" si="2"/>
        <v>45</v>
      </c>
      <c r="O16" s="731">
        <v>0</v>
      </c>
      <c r="P16" s="731">
        <v>4</v>
      </c>
      <c r="Q16" s="729">
        <f t="shared" si="3"/>
        <v>4</v>
      </c>
      <c r="R16" s="729">
        <f t="shared" si="4"/>
        <v>122</v>
      </c>
      <c r="S16" s="729">
        <f t="shared" si="5"/>
        <v>25</v>
      </c>
      <c r="T16" s="729">
        <f t="shared" si="6"/>
        <v>147</v>
      </c>
      <c r="U16" s="730"/>
      <c r="V16" s="729"/>
      <c r="W16" s="729"/>
      <c r="X16" s="729">
        <f t="shared" si="7"/>
        <v>0</v>
      </c>
      <c r="Y16" s="731">
        <v>1</v>
      </c>
      <c r="Z16" s="729">
        <v>0</v>
      </c>
      <c r="AA16" s="729">
        <f t="shared" si="8"/>
        <v>1</v>
      </c>
    </row>
    <row r="17" spans="1:27" ht="17.25" customHeight="1">
      <c r="A17" s="412">
        <v>11</v>
      </c>
      <c r="B17" s="413" t="s">
        <v>466</v>
      </c>
      <c r="C17" s="729">
        <f>24+Y17</f>
        <v>24</v>
      </c>
      <c r="D17" s="729">
        <f>15+Z17</f>
        <v>15</v>
      </c>
      <c r="E17" s="729">
        <f t="shared" si="9"/>
        <v>39</v>
      </c>
      <c r="F17" s="729">
        <v>4</v>
      </c>
      <c r="G17" s="731">
        <v>3</v>
      </c>
      <c r="H17" s="729">
        <f t="shared" si="0"/>
        <v>7</v>
      </c>
      <c r="I17" s="731">
        <v>2</v>
      </c>
      <c r="J17" s="731">
        <v>0</v>
      </c>
      <c r="K17" s="729">
        <f t="shared" si="1"/>
        <v>2</v>
      </c>
      <c r="L17" s="731">
        <v>11</v>
      </c>
      <c r="M17" s="731">
        <v>13</v>
      </c>
      <c r="N17" s="729">
        <f t="shared" si="2"/>
        <v>24</v>
      </c>
      <c r="O17" s="731">
        <v>0</v>
      </c>
      <c r="P17" s="729">
        <v>0</v>
      </c>
      <c r="Q17" s="729">
        <f t="shared" si="3"/>
        <v>0</v>
      </c>
      <c r="R17" s="729">
        <f t="shared" si="4"/>
        <v>41</v>
      </c>
      <c r="S17" s="729">
        <f t="shared" si="5"/>
        <v>31</v>
      </c>
      <c r="T17" s="729">
        <f t="shared" si="6"/>
        <v>72</v>
      </c>
      <c r="U17" s="730"/>
      <c r="V17" s="729"/>
      <c r="W17" s="729"/>
      <c r="X17" s="729">
        <f t="shared" si="7"/>
        <v>0</v>
      </c>
      <c r="Y17" s="729">
        <v>0</v>
      </c>
      <c r="Z17" s="729">
        <v>0</v>
      </c>
      <c r="AA17" s="729">
        <f t="shared" si="8"/>
        <v>0</v>
      </c>
    </row>
    <row r="18" spans="1:27" ht="17.25" customHeight="1">
      <c r="A18" s="412">
        <v>12</v>
      </c>
      <c r="B18" s="413" t="s">
        <v>467</v>
      </c>
      <c r="C18" s="729">
        <f>16+Y18</f>
        <v>17</v>
      </c>
      <c r="D18" s="729">
        <f>32+Z18</f>
        <v>33</v>
      </c>
      <c r="E18" s="729">
        <f t="shared" si="9"/>
        <v>50</v>
      </c>
      <c r="F18" s="729">
        <v>9</v>
      </c>
      <c r="G18" s="731">
        <v>5</v>
      </c>
      <c r="H18" s="729">
        <f t="shared" si="0"/>
        <v>14</v>
      </c>
      <c r="I18" s="731">
        <v>0</v>
      </c>
      <c r="J18" s="731">
        <v>0</v>
      </c>
      <c r="K18" s="729">
        <f t="shared" si="1"/>
        <v>0</v>
      </c>
      <c r="L18" s="731">
        <v>12</v>
      </c>
      <c r="M18" s="731">
        <v>17</v>
      </c>
      <c r="N18" s="729">
        <f t="shared" si="2"/>
        <v>29</v>
      </c>
      <c r="O18" s="731">
        <v>4</v>
      </c>
      <c r="P18" s="729">
        <v>0</v>
      </c>
      <c r="Q18" s="729">
        <f t="shared" si="3"/>
        <v>4</v>
      </c>
      <c r="R18" s="729">
        <f t="shared" si="4"/>
        <v>42</v>
      </c>
      <c r="S18" s="729">
        <f t="shared" si="5"/>
        <v>55</v>
      </c>
      <c r="T18" s="729">
        <f t="shared" si="6"/>
        <v>97</v>
      </c>
      <c r="U18" s="730"/>
      <c r="V18" s="729"/>
      <c r="W18" s="729"/>
      <c r="X18" s="729">
        <f t="shared" si="7"/>
        <v>0</v>
      </c>
      <c r="Y18" s="729">
        <v>1</v>
      </c>
      <c r="Z18" s="729">
        <v>1</v>
      </c>
      <c r="AA18" s="729">
        <f t="shared" si="8"/>
        <v>2</v>
      </c>
    </row>
    <row r="19" spans="1:27" ht="17.25" customHeight="1">
      <c r="A19" s="412">
        <v>13</v>
      </c>
      <c r="B19" s="413" t="s">
        <v>468</v>
      </c>
      <c r="C19" s="729">
        <f>260+Y19</f>
        <v>263</v>
      </c>
      <c r="D19" s="729">
        <f>207+Z19</f>
        <v>210</v>
      </c>
      <c r="E19" s="729">
        <f t="shared" si="9"/>
        <v>473</v>
      </c>
      <c r="F19" s="729">
        <v>73</v>
      </c>
      <c r="G19" s="731">
        <v>23</v>
      </c>
      <c r="H19" s="729">
        <f t="shared" si="0"/>
        <v>96</v>
      </c>
      <c r="I19" s="731">
        <v>6</v>
      </c>
      <c r="J19" s="731">
        <v>6</v>
      </c>
      <c r="K19" s="729">
        <f t="shared" si="1"/>
        <v>12</v>
      </c>
      <c r="L19" s="731">
        <v>172</v>
      </c>
      <c r="M19" s="731">
        <v>75</v>
      </c>
      <c r="N19" s="729">
        <f t="shared" si="2"/>
        <v>247</v>
      </c>
      <c r="O19" s="731">
        <v>6</v>
      </c>
      <c r="P19" s="731">
        <v>2</v>
      </c>
      <c r="Q19" s="729">
        <f t="shared" si="3"/>
        <v>8</v>
      </c>
      <c r="R19" s="729">
        <f t="shared" si="4"/>
        <v>520</v>
      </c>
      <c r="S19" s="729">
        <f t="shared" si="5"/>
        <v>316</v>
      </c>
      <c r="T19" s="729">
        <f t="shared" si="6"/>
        <v>836</v>
      </c>
      <c r="U19" s="730"/>
      <c r="V19" s="729"/>
      <c r="W19" s="729"/>
      <c r="X19" s="729">
        <f t="shared" si="7"/>
        <v>0</v>
      </c>
      <c r="Y19" s="729">
        <v>3</v>
      </c>
      <c r="Z19" s="729">
        <v>3</v>
      </c>
      <c r="AA19" s="729">
        <f t="shared" si="8"/>
        <v>6</v>
      </c>
    </row>
    <row r="20" spans="1:27" ht="17.25" customHeight="1">
      <c r="A20" s="412">
        <v>14</v>
      </c>
      <c r="B20" s="413" t="s">
        <v>469</v>
      </c>
      <c r="C20" s="729">
        <f>116+Y20</f>
        <v>121</v>
      </c>
      <c r="D20" s="729">
        <f>85+Z20</f>
        <v>86</v>
      </c>
      <c r="E20" s="729">
        <f t="shared" si="9"/>
        <v>207</v>
      </c>
      <c r="F20" s="729">
        <v>61</v>
      </c>
      <c r="G20" s="731">
        <v>31</v>
      </c>
      <c r="H20" s="729">
        <f t="shared" si="0"/>
        <v>92</v>
      </c>
      <c r="I20" s="731">
        <v>12</v>
      </c>
      <c r="J20" s="731">
        <v>5</v>
      </c>
      <c r="K20" s="729">
        <f t="shared" si="1"/>
        <v>17</v>
      </c>
      <c r="L20" s="731">
        <v>138</v>
      </c>
      <c r="M20" s="731">
        <v>55</v>
      </c>
      <c r="N20" s="729">
        <f t="shared" si="2"/>
        <v>193</v>
      </c>
      <c r="O20" s="731">
        <v>5</v>
      </c>
      <c r="P20" s="731">
        <v>2</v>
      </c>
      <c r="Q20" s="729">
        <f t="shared" si="3"/>
        <v>7</v>
      </c>
      <c r="R20" s="729">
        <f t="shared" si="4"/>
        <v>337</v>
      </c>
      <c r="S20" s="729">
        <f t="shared" si="5"/>
        <v>179</v>
      </c>
      <c r="T20" s="729">
        <f t="shared" si="6"/>
        <v>516</v>
      </c>
      <c r="U20" s="730"/>
      <c r="V20" s="729"/>
      <c r="W20" s="729"/>
      <c r="X20" s="729">
        <f t="shared" si="7"/>
        <v>0</v>
      </c>
      <c r="Y20" s="729">
        <v>5</v>
      </c>
      <c r="Z20" s="729">
        <v>1</v>
      </c>
      <c r="AA20" s="729">
        <f t="shared" si="8"/>
        <v>6</v>
      </c>
    </row>
    <row r="21" spans="1:27" ht="17.25" customHeight="1">
      <c r="A21" s="412">
        <v>15</v>
      </c>
      <c r="B21" s="413" t="s">
        <v>470</v>
      </c>
      <c r="C21" s="729">
        <f>127+Y21</f>
        <v>130</v>
      </c>
      <c r="D21" s="729">
        <f>16+Z21</f>
        <v>16</v>
      </c>
      <c r="E21" s="729">
        <f t="shared" si="9"/>
        <v>146</v>
      </c>
      <c r="F21" s="729">
        <v>4</v>
      </c>
      <c r="G21" s="731">
        <v>3</v>
      </c>
      <c r="H21" s="729">
        <f t="shared" si="0"/>
        <v>7</v>
      </c>
      <c r="I21" s="731">
        <v>4</v>
      </c>
      <c r="J21" s="731">
        <v>1</v>
      </c>
      <c r="K21" s="729">
        <f t="shared" si="1"/>
        <v>5</v>
      </c>
      <c r="L21" s="731">
        <v>14</v>
      </c>
      <c r="M21" s="731">
        <v>11</v>
      </c>
      <c r="N21" s="729">
        <f t="shared" si="2"/>
        <v>25</v>
      </c>
      <c r="O21" s="731">
        <v>1</v>
      </c>
      <c r="P21" s="731">
        <v>0</v>
      </c>
      <c r="Q21" s="729">
        <f t="shared" si="3"/>
        <v>1</v>
      </c>
      <c r="R21" s="729">
        <f t="shared" si="4"/>
        <v>153</v>
      </c>
      <c r="S21" s="729">
        <f t="shared" si="5"/>
        <v>31</v>
      </c>
      <c r="T21" s="729">
        <f t="shared" si="6"/>
        <v>184</v>
      </c>
      <c r="U21" s="730"/>
      <c r="V21" s="729"/>
      <c r="W21" s="729"/>
      <c r="X21" s="729">
        <f t="shared" si="7"/>
        <v>0</v>
      </c>
      <c r="Y21" s="729">
        <v>3</v>
      </c>
      <c r="Z21" s="729">
        <v>0</v>
      </c>
      <c r="AA21" s="729">
        <f t="shared" si="8"/>
        <v>3</v>
      </c>
    </row>
    <row r="22" spans="1:27" ht="17.25" customHeight="1">
      <c r="A22" s="412">
        <v>16</v>
      </c>
      <c r="B22" s="413" t="s">
        <v>471</v>
      </c>
      <c r="C22" s="729">
        <f>12+Y22</f>
        <v>12</v>
      </c>
      <c r="D22" s="729">
        <f>3+Z22</f>
        <v>4</v>
      </c>
      <c r="E22" s="729">
        <f t="shared" si="9"/>
        <v>16</v>
      </c>
      <c r="F22" s="729">
        <v>13</v>
      </c>
      <c r="G22" s="731">
        <v>2</v>
      </c>
      <c r="H22" s="729">
        <f t="shared" si="0"/>
        <v>15</v>
      </c>
      <c r="I22" s="731">
        <v>1</v>
      </c>
      <c r="J22" s="731">
        <v>1</v>
      </c>
      <c r="K22" s="729">
        <f t="shared" si="1"/>
        <v>2</v>
      </c>
      <c r="L22" s="731">
        <v>26</v>
      </c>
      <c r="M22" s="731">
        <v>4</v>
      </c>
      <c r="N22" s="729">
        <f t="shared" si="2"/>
        <v>30</v>
      </c>
      <c r="O22" s="729">
        <v>0</v>
      </c>
      <c r="P22" s="729">
        <v>0</v>
      </c>
      <c r="Q22" s="729">
        <f t="shared" si="3"/>
        <v>0</v>
      </c>
      <c r="R22" s="729">
        <f t="shared" si="4"/>
        <v>52</v>
      </c>
      <c r="S22" s="729">
        <f t="shared" si="5"/>
        <v>11</v>
      </c>
      <c r="T22" s="729">
        <f t="shared" si="6"/>
        <v>63</v>
      </c>
      <c r="U22" s="730"/>
      <c r="V22" s="729"/>
      <c r="W22" s="729"/>
      <c r="X22" s="729">
        <f t="shared" si="7"/>
        <v>0</v>
      </c>
      <c r="Y22" s="729">
        <v>0</v>
      </c>
      <c r="Z22" s="729">
        <v>1</v>
      </c>
      <c r="AA22" s="729">
        <f t="shared" si="8"/>
        <v>1</v>
      </c>
    </row>
    <row r="23" spans="1:27" ht="17.25" customHeight="1">
      <c r="A23" s="412">
        <v>17</v>
      </c>
      <c r="B23" s="413" t="s">
        <v>472</v>
      </c>
      <c r="C23" s="729"/>
      <c r="D23" s="729"/>
      <c r="E23" s="729">
        <f t="shared" si="9"/>
        <v>0</v>
      </c>
      <c r="F23" s="729"/>
      <c r="G23" s="729"/>
      <c r="H23" s="729">
        <f t="shared" si="0"/>
        <v>0</v>
      </c>
      <c r="I23" s="729"/>
      <c r="J23" s="729"/>
      <c r="K23" s="729">
        <f t="shared" si="1"/>
        <v>0</v>
      </c>
      <c r="L23" s="729"/>
      <c r="M23" s="729"/>
      <c r="N23" s="729">
        <f t="shared" si="2"/>
        <v>0</v>
      </c>
      <c r="O23" s="729"/>
      <c r="P23" s="729"/>
      <c r="Q23" s="729">
        <f t="shared" si="3"/>
        <v>0</v>
      </c>
      <c r="R23" s="729">
        <f t="shared" si="4"/>
        <v>0</v>
      </c>
      <c r="S23" s="729">
        <f t="shared" si="5"/>
        <v>0</v>
      </c>
      <c r="T23" s="729">
        <f t="shared" si="6"/>
        <v>0</v>
      </c>
      <c r="U23" s="730"/>
      <c r="V23" s="729"/>
      <c r="W23" s="729"/>
      <c r="X23" s="729">
        <f t="shared" si="7"/>
        <v>0</v>
      </c>
      <c r="Y23" s="729"/>
      <c r="Z23" s="729"/>
      <c r="AA23" s="729">
        <f t="shared" si="8"/>
        <v>0</v>
      </c>
    </row>
    <row r="24" spans="1:27" s="10" customFormat="1">
      <c r="A24" s="415"/>
      <c r="B24" s="416" t="s">
        <v>87</v>
      </c>
      <c r="C24" s="735">
        <f t="shared" ref="C24:D24" si="10">SUM(C7:C23)</f>
        <v>1141</v>
      </c>
      <c r="D24" s="735">
        <f t="shared" si="10"/>
        <v>760</v>
      </c>
      <c r="E24" s="735">
        <f>SUM(E7:E23)</f>
        <v>1901</v>
      </c>
      <c r="F24" s="735">
        <f t="shared" ref="F24" si="11">SUM(F7:F23)</f>
        <v>389</v>
      </c>
      <c r="G24" s="735">
        <f t="shared" ref="G24" si="12">SUM(G7:G23)</f>
        <v>154</v>
      </c>
      <c r="H24" s="735">
        <f>SUM(H7:H23)</f>
        <v>543</v>
      </c>
      <c r="I24" s="735">
        <f t="shared" ref="I24" si="13">SUM(I7:I23)</f>
        <v>74</v>
      </c>
      <c r="J24" s="735">
        <f t="shared" ref="J24" si="14">SUM(J7:J23)</f>
        <v>41</v>
      </c>
      <c r="K24" s="735">
        <f>SUM(K7:K23)</f>
        <v>115</v>
      </c>
      <c r="L24" s="735">
        <f t="shared" ref="L24" si="15">SUM(L7:L23)</f>
        <v>845</v>
      </c>
      <c r="M24" s="735">
        <f t="shared" ref="M24" si="16">SUM(M7:M23)</f>
        <v>425</v>
      </c>
      <c r="N24" s="735">
        <f>SUM(N7:N23)</f>
        <v>1270</v>
      </c>
      <c r="O24" s="735">
        <f t="shared" ref="O24" si="17">SUM(O7:O23)</f>
        <v>56</v>
      </c>
      <c r="P24" s="735">
        <f t="shared" ref="P24" si="18">SUM(P7:P23)</f>
        <v>18</v>
      </c>
      <c r="Q24" s="735">
        <f>SUM(Q7:Q23)</f>
        <v>74</v>
      </c>
      <c r="R24" s="735">
        <f t="shared" si="4"/>
        <v>2505</v>
      </c>
      <c r="S24" s="735">
        <f t="shared" si="5"/>
        <v>1398</v>
      </c>
      <c r="T24" s="735">
        <f>SUM(T7:T23)</f>
        <v>3903</v>
      </c>
      <c r="U24" s="736"/>
      <c r="V24" s="735">
        <f t="shared" ref="V24" si="19">SUM(V7:V23)</f>
        <v>0</v>
      </c>
      <c r="W24" s="735">
        <f t="shared" ref="W24" si="20">SUM(W7:W23)</f>
        <v>0</v>
      </c>
      <c r="X24" s="735">
        <f>SUM(X7:X23)</f>
        <v>0</v>
      </c>
      <c r="Y24" s="735">
        <f t="shared" ref="Y24" si="21">SUM(Y7:Y23)</f>
        <v>32</v>
      </c>
      <c r="Z24" s="735">
        <f t="shared" ref="Z24" si="22">SUM(Z7:Z23)</f>
        <v>12</v>
      </c>
      <c r="AA24" s="735">
        <f>SUM(AA7:AA23)</f>
        <v>44</v>
      </c>
    </row>
  </sheetData>
  <mergeCells count="12">
    <mergeCell ref="C1:T1"/>
    <mergeCell ref="C2:T2"/>
    <mergeCell ref="C4:E5"/>
    <mergeCell ref="F4:H5"/>
    <mergeCell ref="I4:K5"/>
    <mergeCell ref="L4:N5"/>
    <mergeCell ref="V4:X5"/>
    <mergeCell ref="Y4:AA5"/>
    <mergeCell ref="A4:A6"/>
    <mergeCell ref="B4:B6"/>
    <mergeCell ref="O4:Q5"/>
    <mergeCell ref="R4:T5"/>
  </mergeCells>
  <pageMargins left="0.57999999999999996" right="0.26" top="0.75" bottom="0.7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35"/>
  <sheetViews>
    <sheetView topLeftCell="A10" zoomScale="115" zoomScaleNormal="115" workbookViewId="0">
      <selection activeCell="Y7" sqref="Y7"/>
    </sheetView>
  </sheetViews>
  <sheetFormatPr defaultRowHeight="12.75"/>
  <cols>
    <col min="1" max="1" width="4" customWidth="1"/>
    <col min="2" max="2" width="22.42578125" customWidth="1"/>
    <col min="3" max="3" width="5.7109375" customWidth="1"/>
    <col min="4" max="4" width="4.5703125" customWidth="1"/>
    <col min="5" max="5" width="5.28515625" customWidth="1"/>
    <col min="6" max="11" width="4.5703125" customWidth="1"/>
    <col min="12" max="14" width="4.42578125" customWidth="1"/>
    <col min="15" max="15" width="5" customWidth="1"/>
    <col min="16" max="16" width="4.42578125" customWidth="1"/>
    <col min="17" max="17" width="4.7109375" customWidth="1"/>
    <col min="18" max="18" width="5.28515625" customWidth="1"/>
    <col min="19" max="19" width="5" customWidth="1"/>
    <col min="20" max="20" width="5.85546875" customWidth="1"/>
    <col min="21" max="21" width="3.85546875" customWidth="1"/>
    <col min="22" max="27" width="3.7109375" customWidth="1"/>
  </cols>
  <sheetData>
    <row r="1" spans="1:29" ht="13.5">
      <c r="A1" s="798" t="s">
        <v>439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</row>
    <row r="2" spans="1:29" ht="13.5">
      <c r="A2" s="799" t="s">
        <v>1103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</row>
    <row r="3" spans="1:29" ht="15.75">
      <c r="B3" s="660" t="s">
        <v>74</v>
      </c>
      <c r="C3" s="660"/>
      <c r="D3" s="660" t="s">
        <v>74</v>
      </c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660"/>
      <c r="Q3" s="660"/>
      <c r="R3" s="660"/>
      <c r="S3" s="660"/>
      <c r="T3" s="660"/>
    </row>
    <row r="4" spans="1:29">
      <c r="A4" s="828" t="s">
        <v>289</v>
      </c>
      <c r="B4" s="811" t="s">
        <v>440</v>
      </c>
      <c r="C4" s="796" t="s">
        <v>477</v>
      </c>
      <c r="D4" s="796"/>
      <c r="E4" s="796"/>
      <c r="F4" s="796" t="s">
        <v>478</v>
      </c>
      <c r="G4" s="796"/>
      <c r="H4" s="796"/>
      <c r="I4" s="796" t="s">
        <v>479</v>
      </c>
      <c r="J4" s="796"/>
      <c r="K4" s="796"/>
      <c r="L4" s="796" t="s">
        <v>480</v>
      </c>
      <c r="M4" s="796"/>
      <c r="N4" s="796"/>
      <c r="O4" s="796" t="s">
        <v>481</v>
      </c>
      <c r="P4" s="796"/>
      <c r="Q4" s="796"/>
      <c r="R4" s="846" t="s">
        <v>69</v>
      </c>
      <c r="S4" s="846"/>
      <c r="T4" s="846"/>
      <c r="V4" s="796" t="s">
        <v>491</v>
      </c>
      <c r="W4" s="796"/>
      <c r="X4" s="796"/>
      <c r="Y4" s="796" t="s">
        <v>636</v>
      </c>
      <c r="Z4" s="796"/>
      <c r="AA4" s="796"/>
    </row>
    <row r="5" spans="1:29" ht="29.25" customHeight="1">
      <c r="A5" s="828"/>
      <c r="B5" s="811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846"/>
      <c r="S5" s="846"/>
      <c r="T5" s="846"/>
      <c r="V5" s="796"/>
      <c r="W5" s="796"/>
      <c r="X5" s="796"/>
      <c r="Y5" s="796"/>
      <c r="Z5" s="796"/>
      <c r="AA5" s="796"/>
    </row>
    <row r="6" spans="1:29">
      <c r="A6" s="828"/>
      <c r="B6" s="811"/>
      <c r="C6" s="314" t="s">
        <v>498</v>
      </c>
      <c r="D6" s="314" t="s">
        <v>499</v>
      </c>
      <c r="E6" s="314" t="s">
        <v>500</v>
      </c>
      <c r="F6" s="314" t="s">
        <v>498</v>
      </c>
      <c r="G6" s="314" t="s">
        <v>499</v>
      </c>
      <c r="H6" s="314" t="s">
        <v>500</v>
      </c>
      <c r="I6" s="314" t="s">
        <v>498</v>
      </c>
      <c r="J6" s="314" t="s">
        <v>499</v>
      </c>
      <c r="K6" s="314" t="s">
        <v>500</v>
      </c>
      <c r="L6" s="314" t="s">
        <v>498</v>
      </c>
      <c r="M6" s="314" t="s">
        <v>499</v>
      </c>
      <c r="N6" s="314" t="s">
        <v>500</v>
      </c>
      <c r="O6" s="314" t="s">
        <v>498</v>
      </c>
      <c r="P6" s="314" t="s">
        <v>499</v>
      </c>
      <c r="Q6" s="314" t="s">
        <v>500</v>
      </c>
      <c r="R6" s="314" t="s">
        <v>498</v>
      </c>
      <c r="S6" s="314" t="s">
        <v>499</v>
      </c>
      <c r="T6" s="314" t="s">
        <v>500</v>
      </c>
      <c r="U6" s="261" t="s">
        <v>74</v>
      </c>
      <c r="V6" s="314" t="s">
        <v>498</v>
      </c>
      <c r="W6" s="314" t="s">
        <v>499</v>
      </c>
      <c r="X6" s="314" t="s">
        <v>500</v>
      </c>
      <c r="Y6" s="314" t="s">
        <v>498</v>
      </c>
      <c r="Z6" s="314" t="s">
        <v>499</v>
      </c>
      <c r="AA6" s="314" t="s">
        <v>500</v>
      </c>
    </row>
    <row r="7" spans="1:29" ht="18" customHeight="1">
      <c r="A7" s="102">
        <v>1</v>
      </c>
      <c r="B7" s="103" t="s">
        <v>457</v>
      </c>
      <c r="C7" s="117">
        <f>'Cast-wise'!C7+'cast-wise only Ph.d. Total'!C7-Ph_D_!C7</f>
        <v>517</v>
      </c>
      <c r="D7" s="117">
        <f>'Cast-wise'!D7+'cast-wise only Ph.d. Total'!D7-Ph_D_!D7</f>
        <v>299</v>
      </c>
      <c r="E7" s="117">
        <f>'Cast-wise'!E7+'cast-wise only Ph.d. Total'!E7-Ph_D_!E7</f>
        <v>816</v>
      </c>
      <c r="F7" s="117">
        <f>'Cast-wise'!F7+'cast-wise only Ph.d. Total'!F7-Ph_D_!F7</f>
        <v>172</v>
      </c>
      <c r="G7" s="117">
        <f>'Cast-wise'!G7+'cast-wise only Ph.d. Total'!G7-Ph_D_!G7</f>
        <v>49</v>
      </c>
      <c r="H7" s="117">
        <f>'Cast-wise'!H7+'cast-wise only Ph.d. Total'!H7-Ph_D_!H7</f>
        <v>221</v>
      </c>
      <c r="I7" s="117">
        <f>'Cast-wise'!I7+'cast-wise only Ph.d. Total'!I7-Ph_D_!I7</f>
        <v>74</v>
      </c>
      <c r="J7" s="117">
        <f>'Cast-wise'!J7+'cast-wise only Ph.d. Total'!J7-Ph_D_!J7</f>
        <v>53</v>
      </c>
      <c r="K7" s="117">
        <f>'Cast-wise'!K7+'cast-wise only Ph.d. Total'!K7-Ph_D_!K7</f>
        <v>127</v>
      </c>
      <c r="L7" s="117">
        <f>'Cast-wise'!L7+'cast-wise only Ph.d. Total'!L7-Ph_D_!L7</f>
        <v>506</v>
      </c>
      <c r="M7" s="117">
        <f>'Cast-wise'!M7+'cast-wise only Ph.d. Total'!M7-Ph_D_!M7</f>
        <v>169</v>
      </c>
      <c r="N7" s="117">
        <f>'Cast-wise'!N7+'cast-wise only Ph.d. Total'!N7-Ph_D_!N7</f>
        <v>675</v>
      </c>
      <c r="O7" s="117">
        <f>'Cast-wise'!O7+'cast-wise only Ph.d. Total'!O7-Ph_D_!O7</f>
        <v>81</v>
      </c>
      <c r="P7" s="117">
        <f>'Cast-wise'!P7+'cast-wise only Ph.d. Total'!P7-Ph_D_!P7</f>
        <v>17</v>
      </c>
      <c r="Q7" s="117">
        <f>'Cast-wise'!Q7+'cast-wise only Ph.d. Total'!Q7-Ph_D_!Q7</f>
        <v>98</v>
      </c>
      <c r="R7" s="117">
        <f>'Cast-wise'!R7+'cast-wise only Ph.d. Total'!R7-Ph_D_!R7</f>
        <v>1350</v>
      </c>
      <c r="S7" s="117">
        <f>'Cast-wise'!S7+'cast-wise only Ph.d. Total'!S7-Ph_D_!S7</f>
        <v>587</v>
      </c>
      <c r="T7" s="117">
        <f>'Cast-wise'!T7+'cast-wise only Ph.d. Total'!T7-Ph_D_!T7</f>
        <v>1937</v>
      </c>
      <c r="V7" s="117">
        <f>'Cast-wise'!V7+'cast-wise only Ph.d. Total'!V7-Ph_D_!V7</f>
        <v>16</v>
      </c>
      <c r="W7" s="117">
        <f>'Cast-wise'!W7+'cast-wise only Ph.d. Total'!W7-Ph_D_!W7</f>
        <v>12</v>
      </c>
      <c r="X7" s="117">
        <f>'Cast-wise'!X7+'cast-wise only Ph.d. Total'!X7-Ph_D_!X7</f>
        <v>28</v>
      </c>
      <c r="Y7" s="117">
        <f>'Cast-wise'!Y7+'cast-wise only Ph.d. Total'!Y7-Ph_D_!Y7</f>
        <v>17</v>
      </c>
      <c r="Z7" s="117">
        <f>'Cast-wise'!Z7+'cast-wise only Ph.d. Total'!Z7-Ph_D_!Z7</f>
        <v>2</v>
      </c>
      <c r="AA7" s="117">
        <f>'Cast-wise'!AA7+'cast-wise only Ph.d. Total'!AA7-Ph_D_!AA7</f>
        <v>19</v>
      </c>
    </row>
    <row r="8" spans="1:29" ht="22.5" customHeight="1">
      <c r="A8" s="102">
        <v>2</v>
      </c>
      <c r="B8" s="707" t="s">
        <v>1097</v>
      </c>
      <c r="C8" s="117" t="e">
        <f>'Cast-wise'!C8+'cast-wise only Ph.d. Total'!C8-Ph_D_!C8</f>
        <v>#VALUE!</v>
      </c>
      <c r="D8" s="117">
        <f>'Cast-wise'!D8+'cast-wise only Ph.d. Total'!D8-Ph_D_!D8</f>
        <v>0</v>
      </c>
      <c r="E8" s="117">
        <f>'Cast-wise'!E8+'cast-wise only Ph.d. Total'!E8-Ph_D_!E8</f>
        <v>7</v>
      </c>
      <c r="F8" s="117">
        <f>'Cast-wise'!F8+'cast-wise only Ph.d. Total'!F8-Ph_D_!F8</f>
        <v>7</v>
      </c>
      <c r="G8" s="117">
        <f>'Cast-wise'!G8+'cast-wise only Ph.d. Total'!G8-Ph_D_!G8</f>
        <v>0</v>
      </c>
      <c r="H8" s="117">
        <f>'Cast-wise'!H8+'cast-wise only Ph.d. Total'!H8-Ph_D_!H8</f>
        <v>7</v>
      </c>
      <c r="I8" s="117">
        <f>'Cast-wise'!I8+'cast-wise only Ph.d. Total'!I8-Ph_D_!I8</f>
        <v>2</v>
      </c>
      <c r="J8" s="117">
        <f>'Cast-wise'!J8+'cast-wise only Ph.d. Total'!J8-Ph_D_!J8</f>
        <v>1</v>
      </c>
      <c r="K8" s="117">
        <f>'Cast-wise'!K8+'cast-wise only Ph.d. Total'!K8-Ph_D_!K8</f>
        <v>3</v>
      </c>
      <c r="L8" s="117">
        <f>'Cast-wise'!L8+'cast-wise only Ph.d. Total'!L8-Ph_D_!L8</f>
        <v>24</v>
      </c>
      <c r="M8" s="117">
        <f>'Cast-wise'!M8+'cast-wise only Ph.d. Total'!M8-Ph_D_!M8</f>
        <v>5</v>
      </c>
      <c r="N8" s="117">
        <f>'Cast-wise'!N8+'cast-wise only Ph.d. Total'!N8-Ph_D_!N8</f>
        <v>29</v>
      </c>
      <c r="O8" s="117">
        <f>'Cast-wise'!O8+'cast-wise only Ph.d. Total'!O8-Ph_D_!O8</f>
        <v>0</v>
      </c>
      <c r="P8" s="117">
        <f>'Cast-wise'!P8+'cast-wise only Ph.d. Total'!P8-Ph_D_!P8</f>
        <v>0</v>
      </c>
      <c r="Q8" s="117">
        <f>'Cast-wise'!Q8+'cast-wise only Ph.d. Total'!Q8-Ph_D_!Q8</f>
        <v>0</v>
      </c>
      <c r="R8" s="117">
        <f>'Cast-wise'!R8+'cast-wise only Ph.d. Total'!R8-Ph_D_!R8</f>
        <v>40</v>
      </c>
      <c r="S8" s="117">
        <f>'Cast-wise'!S8+'cast-wise only Ph.d. Total'!S8-Ph_D_!S8</f>
        <v>6</v>
      </c>
      <c r="T8" s="117">
        <f>'Cast-wise'!T8+'cast-wise only Ph.d. Total'!T8-Ph_D_!T8</f>
        <v>46</v>
      </c>
      <c r="V8" s="117">
        <f>'Cast-wise'!V8+'cast-wise only Ph.d. Total'!V8-Ph_D_!V8</f>
        <v>0</v>
      </c>
      <c r="W8" s="117">
        <f>'Cast-wise'!W8+'cast-wise only Ph.d. Total'!W8-Ph_D_!W8</f>
        <v>0</v>
      </c>
      <c r="X8" s="117">
        <f>'Cast-wise'!X8+'cast-wise only Ph.d. Total'!X8-Ph_D_!X8</f>
        <v>0</v>
      </c>
      <c r="Y8" s="117">
        <f>'Cast-wise'!Y8+'cast-wise only Ph.d. Total'!Y8-Ph_D_!Y8</f>
        <v>0</v>
      </c>
      <c r="Z8" s="117">
        <f>'Cast-wise'!Z8+'cast-wise only Ph.d. Total'!Z8-Ph_D_!Z8</f>
        <v>0</v>
      </c>
      <c r="AA8" s="117">
        <f>'Cast-wise'!AA8+'cast-wise only Ph.d. Total'!AA8-Ph_D_!AA8</f>
        <v>0</v>
      </c>
    </row>
    <row r="9" spans="1:29" ht="26.25" customHeight="1">
      <c r="A9" s="102">
        <v>3</v>
      </c>
      <c r="B9" s="103" t="s">
        <v>870</v>
      </c>
      <c r="C9" s="117">
        <f>'Cast-wise'!C9+'cast-wise only Ph.d. Total'!C9-Ph_D_!C9</f>
        <v>19</v>
      </c>
      <c r="D9" s="117">
        <f>'Cast-wise'!D9+'cast-wise only Ph.d. Total'!D9-Ph_D_!D9</f>
        <v>18</v>
      </c>
      <c r="E9" s="117">
        <f>'Cast-wise'!E9+'cast-wise only Ph.d. Total'!E9-Ph_D_!E9</f>
        <v>37</v>
      </c>
      <c r="F9" s="117">
        <f>'Cast-wise'!F9+'cast-wise only Ph.d. Total'!F9-Ph_D_!F9</f>
        <v>7</v>
      </c>
      <c r="G9" s="117">
        <f>'Cast-wise'!G9+'cast-wise only Ph.d. Total'!G9-Ph_D_!G9</f>
        <v>3</v>
      </c>
      <c r="H9" s="117">
        <f>'Cast-wise'!H9+'cast-wise only Ph.d. Total'!H9-Ph_D_!H9</f>
        <v>10</v>
      </c>
      <c r="I9" s="117">
        <f>'Cast-wise'!I9+'cast-wise only Ph.d. Total'!I9-Ph_D_!I9</f>
        <v>5</v>
      </c>
      <c r="J9" s="117">
        <f>'Cast-wise'!J9+'cast-wise only Ph.d. Total'!J9-Ph_D_!J9</f>
        <v>3</v>
      </c>
      <c r="K9" s="117">
        <f>'Cast-wise'!K9+'cast-wise only Ph.d. Total'!K9-Ph_D_!K9</f>
        <v>8</v>
      </c>
      <c r="L9" s="117">
        <f>'Cast-wise'!L9+'cast-wise only Ph.d. Total'!L9-Ph_D_!L9</f>
        <v>14</v>
      </c>
      <c r="M9" s="117">
        <f>'Cast-wise'!M9+'cast-wise only Ph.d. Total'!M9-Ph_D_!M9</f>
        <v>13</v>
      </c>
      <c r="N9" s="117">
        <f>'Cast-wise'!N9+'cast-wise only Ph.d. Total'!N9-Ph_D_!N9</f>
        <v>27</v>
      </c>
      <c r="O9" s="117">
        <f>'Cast-wise'!O9+'cast-wise only Ph.d. Total'!O9-Ph_D_!O9</f>
        <v>0</v>
      </c>
      <c r="P9" s="117">
        <f>'Cast-wise'!P9+'cast-wise only Ph.d. Total'!P9-Ph_D_!P9</f>
        <v>0</v>
      </c>
      <c r="Q9" s="117">
        <f>'Cast-wise'!Q9+'cast-wise only Ph.d. Total'!Q9-Ph_D_!Q9</f>
        <v>0</v>
      </c>
      <c r="R9" s="117">
        <f>'Cast-wise'!R9+'cast-wise only Ph.d. Total'!R9-Ph_D_!R9</f>
        <v>45</v>
      </c>
      <c r="S9" s="117">
        <f>'Cast-wise'!S9+'cast-wise only Ph.d. Total'!S9-Ph_D_!S9</f>
        <v>37</v>
      </c>
      <c r="T9" s="117">
        <f>'Cast-wise'!T9+'cast-wise only Ph.d. Total'!T9-Ph_D_!T9</f>
        <v>82</v>
      </c>
      <c r="U9" t="s">
        <v>74</v>
      </c>
      <c r="V9" s="117">
        <f>'Cast-wise'!V9+'cast-wise only Ph.d. Total'!V9-Ph_D_!V9</f>
        <v>0</v>
      </c>
      <c r="W9" s="117">
        <f>'Cast-wise'!W9+'cast-wise only Ph.d. Total'!W9-Ph_D_!W9</f>
        <v>0</v>
      </c>
      <c r="X9" s="117">
        <f>'Cast-wise'!X9+'cast-wise only Ph.d. Total'!X9-Ph_D_!X9</f>
        <v>0</v>
      </c>
      <c r="Y9" s="117">
        <f>'Cast-wise'!Y9+'cast-wise only Ph.d. Total'!Y9-Ph_D_!Y9</f>
        <v>0</v>
      </c>
      <c r="Z9" s="117">
        <f>'Cast-wise'!Z9+'cast-wise only Ph.d. Total'!Z9-Ph_D_!Z9</f>
        <v>0</v>
      </c>
      <c r="AA9" s="117">
        <f>'Cast-wise'!AA9+'cast-wise only Ph.d. Total'!AA9-Ph_D_!AA9</f>
        <v>0</v>
      </c>
    </row>
    <row r="10" spans="1:29" ht="18" customHeight="1">
      <c r="A10" s="102">
        <v>4</v>
      </c>
      <c r="B10" s="106" t="s">
        <v>459</v>
      </c>
      <c r="C10" s="117">
        <f>'Cast-wise'!C10+'cast-wise only Ph.d. Total'!C10-Ph_D_!C10</f>
        <v>441</v>
      </c>
      <c r="D10" s="117">
        <f>'Cast-wise'!D10+'cast-wise only Ph.d. Total'!D10-Ph_D_!D10</f>
        <v>358</v>
      </c>
      <c r="E10" s="117">
        <f>'Cast-wise'!E10+'cast-wise only Ph.d. Total'!E10-Ph_D_!E10</f>
        <v>799</v>
      </c>
      <c r="F10" s="117">
        <f>'Cast-wise'!F10+'cast-wise only Ph.d. Total'!F10-Ph_D_!F10</f>
        <v>109</v>
      </c>
      <c r="G10" s="117">
        <f>'Cast-wise'!G10+'cast-wise only Ph.d. Total'!G10-Ph_D_!G10</f>
        <v>101</v>
      </c>
      <c r="H10" s="117">
        <f>'Cast-wise'!H10+'cast-wise only Ph.d. Total'!H10-Ph_D_!H10</f>
        <v>210</v>
      </c>
      <c r="I10" s="117">
        <f>'Cast-wise'!I10+'cast-wise only Ph.d. Total'!I10-Ph_D_!I10</f>
        <v>44</v>
      </c>
      <c r="J10" s="117">
        <f>'Cast-wise'!J10+'cast-wise only Ph.d. Total'!J10-Ph_D_!J10</f>
        <v>29</v>
      </c>
      <c r="K10" s="117">
        <f>'Cast-wise'!K10+'cast-wise only Ph.d. Total'!K10-Ph_D_!K10</f>
        <v>73</v>
      </c>
      <c r="L10" s="117">
        <f>'Cast-wise'!L10+'cast-wise only Ph.d. Total'!L10-Ph_D_!L10</f>
        <v>243</v>
      </c>
      <c r="M10" s="117">
        <f>'Cast-wise'!M10+'cast-wise only Ph.d. Total'!M10-Ph_D_!M10</f>
        <v>153</v>
      </c>
      <c r="N10" s="117">
        <f>'Cast-wise'!N10+'cast-wise only Ph.d. Total'!N10-Ph_D_!N10</f>
        <v>396</v>
      </c>
      <c r="O10" s="117">
        <f>'Cast-wise'!O10+'cast-wise only Ph.d. Total'!O10-Ph_D_!O10</f>
        <v>14</v>
      </c>
      <c r="P10" s="117">
        <f>'Cast-wise'!P10+'cast-wise only Ph.d. Total'!P10-Ph_D_!P10</f>
        <v>8</v>
      </c>
      <c r="Q10" s="117">
        <f>'Cast-wise'!Q10+'cast-wise only Ph.d. Total'!Q10-Ph_D_!Q10</f>
        <v>22</v>
      </c>
      <c r="R10" s="117">
        <f>'Cast-wise'!R10+'cast-wise only Ph.d. Total'!R10-Ph_D_!R10</f>
        <v>851</v>
      </c>
      <c r="S10" s="117">
        <f>'Cast-wise'!S10+'cast-wise only Ph.d. Total'!S10-Ph_D_!S10</f>
        <v>649</v>
      </c>
      <c r="T10" s="117">
        <f>'Cast-wise'!T10+'cast-wise only Ph.d. Total'!T10-Ph_D_!T10</f>
        <v>1500</v>
      </c>
      <c r="U10" t="s">
        <v>74</v>
      </c>
      <c r="V10" s="117">
        <f>'Cast-wise'!V10+'cast-wise only Ph.d. Total'!V10-Ph_D_!V10</f>
        <v>35</v>
      </c>
      <c r="W10" s="117">
        <f>'Cast-wise'!W10+'cast-wise only Ph.d. Total'!W10-Ph_D_!W10</f>
        <v>13</v>
      </c>
      <c r="X10" s="117">
        <f>'Cast-wise'!X10+'cast-wise only Ph.d. Total'!X10-Ph_D_!X10</f>
        <v>48</v>
      </c>
      <c r="Y10" s="117">
        <f>'Cast-wise'!Y10+'cast-wise only Ph.d. Total'!Y10-Ph_D_!Y10</f>
        <v>13</v>
      </c>
      <c r="Z10" s="117">
        <f>'Cast-wise'!Z10+'cast-wise only Ph.d. Total'!Z10-Ph_D_!Z10</f>
        <v>4</v>
      </c>
      <c r="AA10" s="117">
        <f>'Cast-wise'!AA10+'cast-wise only Ph.d. Total'!AA10-Ph_D_!AA10</f>
        <v>17</v>
      </c>
    </row>
    <row r="11" spans="1:29" ht="18" customHeight="1">
      <c r="A11" s="102">
        <v>5</v>
      </c>
      <c r="B11" s="106" t="s">
        <v>460</v>
      </c>
      <c r="C11" s="117">
        <f>'Cast-wise'!C11+'cast-wise only Ph.d. Total'!C11-Ph_D_!C11</f>
        <v>179</v>
      </c>
      <c r="D11" s="117">
        <f>'Cast-wise'!D11+'cast-wise only Ph.d. Total'!D11-Ph_D_!D11</f>
        <v>204</v>
      </c>
      <c r="E11" s="117">
        <f>'Cast-wise'!E11+'cast-wise only Ph.d. Total'!E11-Ph_D_!E11</f>
        <v>383</v>
      </c>
      <c r="F11" s="117">
        <f>'Cast-wise'!F11+'cast-wise only Ph.d. Total'!F11-Ph_D_!F11</f>
        <v>60</v>
      </c>
      <c r="G11" s="117">
        <f>'Cast-wise'!G11+'cast-wise only Ph.d. Total'!G11-Ph_D_!G11</f>
        <v>38</v>
      </c>
      <c r="H11" s="117">
        <f>'Cast-wise'!H11+'cast-wise only Ph.d. Total'!H11-Ph_D_!H11</f>
        <v>98</v>
      </c>
      <c r="I11" s="117">
        <f>'Cast-wise'!I11+'cast-wise only Ph.d. Total'!I11-Ph_D_!I11</f>
        <v>17</v>
      </c>
      <c r="J11" s="117">
        <f>'Cast-wise'!J11+'cast-wise only Ph.d. Total'!J11-Ph_D_!J11</f>
        <v>16</v>
      </c>
      <c r="K11" s="117">
        <f>'Cast-wise'!K11+'cast-wise only Ph.d. Total'!K11-Ph_D_!K11</f>
        <v>33</v>
      </c>
      <c r="L11" s="117">
        <f>'Cast-wise'!L11+'cast-wise only Ph.d. Total'!L11-Ph_D_!L11</f>
        <v>140</v>
      </c>
      <c r="M11" s="117">
        <f>'Cast-wise'!M11+'cast-wise only Ph.d. Total'!M11-Ph_D_!M11</f>
        <v>103</v>
      </c>
      <c r="N11" s="117">
        <f>'Cast-wise'!N11+'cast-wise only Ph.d. Total'!N11-Ph_D_!N11</f>
        <v>243</v>
      </c>
      <c r="O11" s="117">
        <f>'Cast-wise'!O11+'cast-wise only Ph.d. Total'!O11-Ph_D_!O11</f>
        <v>1</v>
      </c>
      <c r="P11" s="117">
        <f>'Cast-wise'!P11+'cast-wise only Ph.d. Total'!P11-Ph_D_!P11</f>
        <v>0</v>
      </c>
      <c r="Q11" s="117">
        <f>'Cast-wise'!Q11+'cast-wise only Ph.d. Total'!Q11-Ph_D_!Q11</f>
        <v>1</v>
      </c>
      <c r="R11" s="117">
        <f>'Cast-wise'!R11+'cast-wise only Ph.d. Total'!R11-Ph_D_!R11</f>
        <v>397</v>
      </c>
      <c r="S11" s="117">
        <f>'Cast-wise'!S11+'cast-wise only Ph.d. Total'!S11-Ph_D_!S11</f>
        <v>361</v>
      </c>
      <c r="T11" s="117">
        <f>'Cast-wise'!T11+'cast-wise only Ph.d. Total'!T11-Ph_D_!T11</f>
        <v>758</v>
      </c>
      <c r="V11" s="117">
        <f>'Cast-wise'!V11+'cast-wise only Ph.d. Total'!V11-Ph_D_!V11</f>
        <v>6</v>
      </c>
      <c r="W11" s="117">
        <f>'Cast-wise'!W11+'cast-wise only Ph.d. Total'!W11-Ph_D_!W11</f>
        <v>9</v>
      </c>
      <c r="X11" s="117">
        <f>'Cast-wise'!X11+'cast-wise only Ph.d. Total'!X11-Ph_D_!X11</f>
        <v>15</v>
      </c>
      <c r="Y11" s="117">
        <f>'Cast-wise'!Y11+'cast-wise only Ph.d. Total'!Y11-Ph_D_!Y11</f>
        <v>1</v>
      </c>
      <c r="Z11" s="117">
        <f>'Cast-wise'!Z11+'cast-wise only Ph.d. Total'!Z11-Ph_D_!Z11</f>
        <v>6</v>
      </c>
      <c r="AA11" s="117">
        <f>'Cast-wise'!AA11+'cast-wise only Ph.d. Total'!AA11-Ph_D_!AA11</f>
        <v>7</v>
      </c>
    </row>
    <row r="12" spans="1:29" ht="18" customHeight="1">
      <c r="A12" s="102">
        <v>6</v>
      </c>
      <c r="B12" s="106" t="s">
        <v>461</v>
      </c>
      <c r="C12" s="117">
        <f>'Cast-wise'!C12+'cast-wise only Ph.d. Total'!C12-Ph_D_!C12</f>
        <v>49</v>
      </c>
      <c r="D12" s="117">
        <f>'Cast-wise'!D12+'cast-wise only Ph.d. Total'!D12-Ph_D_!D12</f>
        <v>72</v>
      </c>
      <c r="E12" s="117">
        <f>'Cast-wise'!E12+'cast-wise only Ph.d. Total'!E12-Ph_D_!E12</f>
        <v>121</v>
      </c>
      <c r="F12" s="117">
        <f>'Cast-wise'!F12+'cast-wise only Ph.d. Total'!F12-Ph_D_!F12</f>
        <v>20</v>
      </c>
      <c r="G12" s="117">
        <f>'Cast-wise'!G12+'cast-wise only Ph.d. Total'!G12-Ph_D_!G12</f>
        <v>24</v>
      </c>
      <c r="H12" s="117">
        <f>'Cast-wise'!H12+'cast-wise only Ph.d. Total'!H12-Ph_D_!H12</f>
        <v>44</v>
      </c>
      <c r="I12" s="117">
        <f>'Cast-wise'!I12+'cast-wise only Ph.d. Total'!I12-Ph_D_!I12</f>
        <v>3</v>
      </c>
      <c r="J12" s="117">
        <f>'Cast-wise'!J12+'cast-wise only Ph.d. Total'!J12-Ph_D_!J12</f>
        <v>6</v>
      </c>
      <c r="K12" s="117">
        <f>'Cast-wise'!K12+'cast-wise only Ph.d. Total'!K12-Ph_D_!K12</f>
        <v>9</v>
      </c>
      <c r="L12" s="117">
        <f>'Cast-wise'!L12+'cast-wise only Ph.d. Total'!L12-Ph_D_!L12</f>
        <v>29</v>
      </c>
      <c r="M12" s="117">
        <f>'Cast-wise'!M12+'cast-wise only Ph.d. Total'!M12-Ph_D_!M12</f>
        <v>57</v>
      </c>
      <c r="N12" s="117">
        <f>'Cast-wise'!N12+'cast-wise only Ph.d. Total'!N12-Ph_D_!N12</f>
        <v>86</v>
      </c>
      <c r="O12" s="117">
        <f>'Cast-wise'!O12+'cast-wise only Ph.d. Total'!O12-Ph_D_!O12</f>
        <v>0</v>
      </c>
      <c r="P12" s="117">
        <f>'Cast-wise'!P12+'cast-wise only Ph.d. Total'!P12-Ph_D_!P12</f>
        <v>0</v>
      </c>
      <c r="Q12" s="117">
        <f>'Cast-wise'!Q12+'cast-wise only Ph.d. Total'!Q12-Ph_D_!Q12</f>
        <v>0</v>
      </c>
      <c r="R12" s="117">
        <f>'Cast-wise'!R12+'cast-wise only Ph.d. Total'!R12-Ph_D_!R12</f>
        <v>101</v>
      </c>
      <c r="S12" s="117">
        <f>'Cast-wise'!S12+'cast-wise only Ph.d. Total'!S12-Ph_D_!S12</f>
        <v>159</v>
      </c>
      <c r="T12" s="117">
        <f>'Cast-wise'!T12+'cast-wise only Ph.d. Total'!T12-Ph_D_!T12</f>
        <v>260</v>
      </c>
      <c r="V12" s="117">
        <f>'Cast-wise'!V12+'cast-wise only Ph.d. Total'!V12-Ph_D_!V12</f>
        <v>6</v>
      </c>
      <c r="W12" s="117">
        <f>'Cast-wise'!W12+'cast-wise only Ph.d. Total'!W12-Ph_D_!W12</f>
        <v>9</v>
      </c>
      <c r="X12" s="117">
        <f>'Cast-wise'!X12+'cast-wise only Ph.d. Total'!X12-Ph_D_!X12</f>
        <v>15</v>
      </c>
      <c r="Y12" s="117">
        <f>'Cast-wise'!Y12+'cast-wise only Ph.d. Total'!Y12-Ph_D_!Y12</f>
        <v>0</v>
      </c>
      <c r="Z12" s="117">
        <f>'Cast-wise'!Z12+'cast-wise only Ph.d. Total'!Z12-Ph_D_!Z12</f>
        <v>0</v>
      </c>
      <c r="AA12" s="117">
        <f>'Cast-wise'!AA12+'cast-wise only Ph.d. Total'!AA12-Ph_D_!AA12</f>
        <v>0</v>
      </c>
    </row>
    <row r="13" spans="1:29" ht="18" customHeight="1">
      <c r="A13" s="102">
        <v>7</v>
      </c>
      <c r="B13" s="103" t="s">
        <v>462</v>
      </c>
      <c r="C13" s="117">
        <f>'Cast-wise'!C13+'cast-wise only Ph.d. Total'!C13-Ph_D_!C13</f>
        <v>1949</v>
      </c>
      <c r="D13" s="117">
        <f>'Cast-wise'!D13+'cast-wise only Ph.d. Total'!D13-Ph_D_!D13</f>
        <v>901</v>
      </c>
      <c r="E13" s="117">
        <f>'Cast-wise'!E13+'cast-wise only Ph.d. Total'!E13-Ph_D_!E13</f>
        <v>2850</v>
      </c>
      <c r="F13" s="117">
        <f>'Cast-wise'!F13+'cast-wise only Ph.d. Total'!F13-Ph_D_!F13</f>
        <v>686</v>
      </c>
      <c r="G13" s="117">
        <f>'Cast-wise'!G13+'cast-wise only Ph.d. Total'!G13-Ph_D_!G13</f>
        <v>242</v>
      </c>
      <c r="H13" s="117">
        <f>'Cast-wise'!H13+'cast-wise only Ph.d. Total'!H13-Ph_D_!H13</f>
        <v>928</v>
      </c>
      <c r="I13" s="117">
        <f>'Cast-wise'!I13+'cast-wise only Ph.d. Total'!I13-Ph_D_!I13</f>
        <v>229</v>
      </c>
      <c r="J13" s="117">
        <f>'Cast-wise'!J13+'cast-wise only Ph.d. Total'!J13-Ph_D_!J13</f>
        <v>97</v>
      </c>
      <c r="K13" s="117">
        <f>'Cast-wise'!K13+'cast-wise only Ph.d. Total'!K13-Ph_D_!K13</f>
        <v>326</v>
      </c>
      <c r="L13" s="117">
        <f>'Cast-wise'!L13+'cast-wise only Ph.d. Total'!L13-Ph_D_!L13</f>
        <v>1779</v>
      </c>
      <c r="M13" s="117">
        <f>'Cast-wise'!M13+'cast-wise only Ph.d. Total'!M13-Ph_D_!M13</f>
        <v>697</v>
      </c>
      <c r="N13" s="117">
        <f>'Cast-wise'!N13+'cast-wise only Ph.d. Total'!N13-Ph_D_!N13</f>
        <v>2476</v>
      </c>
      <c r="O13" s="117">
        <f>'Cast-wise'!O13+'cast-wise only Ph.d. Total'!O13-Ph_D_!O13</f>
        <v>67</v>
      </c>
      <c r="P13" s="117">
        <f>'Cast-wise'!P13+'cast-wise only Ph.d. Total'!P13-Ph_D_!P13</f>
        <v>30</v>
      </c>
      <c r="Q13" s="117">
        <f>'Cast-wise'!Q13+'cast-wise only Ph.d. Total'!Q13-Ph_D_!Q13</f>
        <v>97</v>
      </c>
      <c r="R13" s="117">
        <f>'Cast-wise'!R13+'cast-wise only Ph.d. Total'!R13-Ph_D_!R13</f>
        <v>4710</v>
      </c>
      <c r="S13" s="117">
        <f>'Cast-wise'!S13+'cast-wise only Ph.d. Total'!S13-Ph_D_!S13</f>
        <v>1967</v>
      </c>
      <c r="T13" s="117">
        <f>'Cast-wise'!T13+'cast-wise only Ph.d. Total'!T13-Ph_D_!T13</f>
        <v>6677</v>
      </c>
      <c r="V13" s="117">
        <f>'Cast-wise'!V13+'cast-wise only Ph.d. Total'!V13-Ph_D_!V13</f>
        <v>123</v>
      </c>
      <c r="W13" s="117">
        <f>'Cast-wise'!W13+'cast-wise only Ph.d. Total'!W13-Ph_D_!W13</f>
        <v>89</v>
      </c>
      <c r="X13" s="117">
        <f>'Cast-wise'!X13+'cast-wise only Ph.d. Total'!X13-Ph_D_!X13</f>
        <v>212</v>
      </c>
      <c r="Y13" s="117">
        <f>'Cast-wise'!Y13+'cast-wise only Ph.d. Total'!Y13-Ph_D_!Y13</f>
        <v>80</v>
      </c>
      <c r="Z13" s="117">
        <f>'Cast-wise'!Z13+'cast-wise only Ph.d. Total'!Z13-Ph_D_!Z13</f>
        <v>22</v>
      </c>
      <c r="AA13" s="117">
        <f>'Cast-wise'!AA13+'cast-wise only Ph.d. Total'!AA13-Ph_D_!AA13</f>
        <v>102</v>
      </c>
    </row>
    <row r="14" spans="1:29" ht="18" customHeight="1">
      <c r="A14" s="102">
        <v>8</v>
      </c>
      <c r="B14" s="103" t="s">
        <v>463</v>
      </c>
      <c r="C14" s="117">
        <f>'Cast-wise'!C14+'cast-wise only Ph.d. Total'!C14-Ph_D_!C14</f>
        <v>632</v>
      </c>
      <c r="D14" s="117">
        <f>'Cast-wise'!D14+'cast-wise only Ph.d. Total'!D14-Ph_D_!D14</f>
        <v>423</v>
      </c>
      <c r="E14" s="117">
        <f>'Cast-wise'!E14+'cast-wise only Ph.d. Total'!E14-Ph_D_!E14</f>
        <v>1055</v>
      </c>
      <c r="F14" s="117">
        <f>'Cast-wise'!F14+'cast-wise only Ph.d. Total'!F14-Ph_D_!F14</f>
        <v>231</v>
      </c>
      <c r="G14" s="117">
        <f>'Cast-wise'!G14+'cast-wise only Ph.d. Total'!G14-Ph_D_!G14</f>
        <v>73</v>
      </c>
      <c r="H14" s="117">
        <f>'Cast-wise'!H14+'cast-wise only Ph.d. Total'!H14-Ph_D_!H14</f>
        <v>304</v>
      </c>
      <c r="I14" s="117">
        <f>'Cast-wise'!I14+'cast-wise only Ph.d. Total'!I14-Ph_D_!I14</f>
        <v>104</v>
      </c>
      <c r="J14" s="117">
        <f>'Cast-wise'!J14+'cast-wise only Ph.d. Total'!J14-Ph_D_!J14</f>
        <v>39</v>
      </c>
      <c r="K14" s="117">
        <f>'Cast-wise'!K14+'cast-wise only Ph.d. Total'!K14-Ph_D_!K14</f>
        <v>143</v>
      </c>
      <c r="L14" s="117">
        <f>'Cast-wise'!L14+'cast-wise only Ph.d. Total'!L14-Ph_D_!L14</f>
        <v>445</v>
      </c>
      <c r="M14" s="117">
        <f>'Cast-wise'!M14+'cast-wise only Ph.d. Total'!M14-Ph_D_!M14</f>
        <v>235</v>
      </c>
      <c r="N14" s="117">
        <f>'Cast-wise'!N14+'cast-wise only Ph.d. Total'!N14-Ph_D_!N14</f>
        <v>680</v>
      </c>
      <c r="O14" s="117">
        <f>'Cast-wise'!O14+'cast-wise only Ph.d. Total'!O14-Ph_D_!O14</f>
        <v>50</v>
      </c>
      <c r="P14" s="117">
        <f>'Cast-wise'!P14+'cast-wise only Ph.d. Total'!P14-Ph_D_!P14</f>
        <v>25</v>
      </c>
      <c r="Q14" s="117">
        <f>'Cast-wise'!Q14+'cast-wise only Ph.d. Total'!Q14-Ph_D_!Q14</f>
        <v>75</v>
      </c>
      <c r="R14" s="117">
        <f>'Cast-wise'!R14+'cast-wise only Ph.d. Total'!R14-Ph_D_!R14</f>
        <v>1462</v>
      </c>
      <c r="S14" s="117">
        <f>'Cast-wise'!S14+'cast-wise only Ph.d. Total'!S14-Ph_D_!S14</f>
        <v>795</v>
      </c>
      <c r="T14" s="117">
        <f>'Cast-wise'!T14+'cast-wise only Ph.d. Total'!T14-Ph_D_!T14</f>
        <v>2257</v>
      </c>
      <c r="V14" s="117">
        <f>'Cast-wise'!V14+'cast-wise only Ph.d. Total'!V14-Ph_D_!V14</f>
        <v>74</v>
      </c>
      <c r="W14" s="117">
        <f>'Cast-wise'!W14+'cast-wise only Ph.d. Total'!W14-Ph_D_!W14</f>
        <v>49</v>
      </c>
      <c r="X14" s="117">
        <f>'Cast-wise'!X14+'cast-wise only Ph.d. Total'!X14-Ph_D_!X14</f>
        <v>123</v>
      </c>
      <c r="Y14" s="117">
        <f>'Cast-wise'!Y14+'cast-wise only Ph.d. Total'!Y14-Ph_D_!Y14</f>
        <v>24</v>
      </c>
      <c r="Z14" s="117">
        <f>'Cast-wise'!Z14+'cast-wise only Ph.d. Total'!Z14-Ph_D_!Z14</f>
        <v>11</v>
      </c>
      <c r="AA14" s="117">
        <f>'Cast-wise'!AA14+'cast-wise only Ph.d. Total'!AA14-Ph_D_!AA14</f>
        <v>35</v>
      </c>
    </row>
    <row r="15" spans="1:29" ht="18" customHeight="1">
      <c r="A15" s="102">
        <v>9</v>
      </c>
      <c r="B15" s="103" t="s">
        <v>464</v>
      </c>
      <c r="C15" s="117">
        <f>'Cast-wise'!C15+'cast-wise only Ph.d. Total'!C15-Ph_D_!C15</f>
        <v>152</v>
      </c>
      <c r="D15" s="117">
        <f>'Cast-wise'!D15+'cast-wise only Ph.d. Total'!D15-Ph_D_!D15</f>
        <v>177</v>
      </c>
      <c r="E15" s="117">
        <f>'Cast-wise'!E15+'cast-wise only Ph.d. Total'!E15-Ph_D_!E15</f>
        <v>329</v>
      </c>
      <c r="F15" s="117">
        <f>'Cast-wise'!F15+'cast-wise only Ph.d. Total'!F15-Ph_D_!F15</f>
        <v>76</v>
      </c>
      <c r="G15" s="117">
        <f>'Cast-wise'!G15+'cast-wise only Ph.d. Total'!G15-Ph_D_!G15</f>
        <v>38</v>
      </c>
      <c r="H15" s="117">
        <f>'Cast-wise'!H15+'cast-wise only Ph.d. Total'!H15-Ph_D_!H15</f>
        <v>114</v>
      </c>
      <c r="I15" s="117">
        <f>'Cast-wise'!I15+'cast-wise only Ph.d. Total'!I15-Ph_D_!I15</f>
        <v>29</v>
      </c>
      <c r="J15" s="117">
        <f>'Cast-wise'!J15+'cast-wise only Ph.d. Total'!J15-Ph_D_!J15</f>
        <v>20</v>
      </c>
      <c r="K15" s="117">
        <f>'Cast-wise'!K15+'cast-wise only Ph.d. Total'!K15-Ph_D_!K15</f>
        <v>49</v>
      </c>
      <c r="L15" s="117">
        <f>'Cast-wise'!L15+'cast-wise only Ph.d. Total'!L15-Ph_D_!L15</f>
        <v>203</v>
      </c>
      <c r="M15" s="117">
        <f>'Cast-wise'!M15+'cast-wise only Ph.d. Total'!M15-Ph_D_!M15</f>
        <v>143</v>
      </c>
      <c r="N15" s="117">
        <f>'Cast-wise'!N15+'cast-wise only Ph.d. Total'!N15-Ph_D_!N15</f>
        <v>346</v>
      </c>
      <c r="O15" s="117">
        <f>'Cast-wise'!O15+'cast-wise only Ph.d. Total'!O15-Ph_D_!O15</f>
        <v>7</v>
      </c>
      <c r="P15" s="117">
        <f>'Cast-wise'!P15+'cast-wise only Ph.d. Total'!P15-Ph_D_!P15</f>
        <v>4</v>
      </c>
      <c r="Q15" s="117">
        <f>'Cast-wise'!Q15+'cast-wise only Ph.d. Total'!Q15-Ph_D_!Q15</f>
        <v>11</v>
      </c>
      <c r="R15" s="117">
        <f>'Cast-wise'!R15+'cast-wise only Ph.d. Total'!R15-Ph_D_!R15</f>
        <v>467</v>
      </c>
      <c r="S15" s="117">
        <f>'Cast-wise'!S15+'cast-wise only Ph.d. Total'!S15-Ph_D_!S15</f>
        <v>382</v>
      </c>
      <c r="T15" s="117">
        <f>'Cast-wise'!T15+'cast-wise only Ph.d. Total'!T15-Ph_D_!T15</f>
        <v>849</v>
      </c>
      <c r="V15" s="117">
        <f>'Cast-wise'!V15+'cast-wise only Ph.d. Total'!V15-Ph_D_!V15</f>
        <v>0</v>
      </c>
      <c r="W15" s="117">
        <f>'Cast-wise'!W15+'cast-wise only Ph.d. Total'!W15-Ph_D_!W15</f>
        <v>0</v>
      </c>
      <c r="X15" s="117">
        <f>'Cast-wise'!X15+'cast-wise only Ph.d. Total'!X15-Ph_D_!X15</f>
        <v>0</v>
      </c>
      <c r="Y15" s="117">
        <f>'Cast-wise'!Y15+'cast-wise only Ph.d. Total'!Y15-Ph_D_!Y15</f>
        <v>15</v>
      </c>
      <c r="Z15" s="117">
        <f>'Cast-wise'!Z15+'cast-wise only Ph.d. Total'!Z15-Ph_D_!Z15</f>
        <v>7</v>
      </c>
      <c r="AA15" s="117">
        <f>'Cast-wise'!AA15+'cast-wise only Ph.d. Total'!AA15-Ph_D_!AA15</f>
        <v>22</v>
      </c>
      <c r="AC15">
        <f>145+156+21+89+24+3</f>
        <v>438</v>
      </c>
    </row>
    <row r="16" spans="1:29" ht="18" customHeight="1">
      <c r="A16" s="102">
        <v>10</v>
      </c>
      <c r="B16" s="103" t="s">
        <v>465</v>
      </c>
      <c r="C16" s="117">
        <f>'Cast-wise'!C16+'cast-wise only Ph.d. Total'!C16-Ph_D_!C16</f>
        <v>595</v>
      </c>
      <c r="D16" s="117">
        <f>'Cast-wise'!D16+'cast-wise only Ph.d. Total'!D16-Ph_D_!D16</f>
        <v>179</v>
      </c>
      <c r="E16" s="117">
        <f>'Cast-wise'!E16+'cast-wise only Ph.d. Total'!E16-Ph_D_!E16</f>
        <v>774</v>
      </c>
      <c r="F16" s="117">
        <f>'Cast-wise'!F16+'cast-wise only Ph.d. Total'!F16-Ph_D_!F16</f>
        <v>157</v>
      </c>
      <c r="G16" s="117">
        <f>'Cast-wise'!G16+'cast-wise only Ph.d. Total'!G16-Ph_D_!G16</f>
        <v>32</v>
      </c>
      <c r="H16" s="117">
        <f>'Cast-wise'!H16+'cast-wise only Ph.d. Total'!H16-Ph_D_!H16</f>
        <v>189</v>
      </c>
      <c r="I16" s="117">
        <f>'Cast-wise'!I16+'cast-wise only Ph.d. Total'!I16-Ph_D_!I16</f>
        <v>59</v>
      </c>
      <c r="J16" s="117">
        <f>'Cast-wise'!J16+'cast-wise only Ph.d. Total'!J16-Ph_D_!J16</f>
        <v>23</v>
      </c>
      <c r="K16" s="117">
        <f>'Cast-wise'!K16+'cast-wise only Ph.d. Total'!K16-Ph_D_!K16</f>
        <v>82</v>
      </c>
      <c r="L16" s="117">
        <f>'Cast-wise'!L16+'cast-wise only Ph.d. Total'!L16-Ph_D_!L16</f>
        <v>336</v>
      </c>
      <c r="M16" s="117">
        <f>'Cast-wise'!M16+'cast-wise only Ph.d. Total'!M16-Ph_D_!M16</f>
        <v>96</v>
      </c>
      <c r="N16" s="117">
        <f>'Cast-wise'!N16+'cast-wise only Ph.d. Total'!N16-Ph_D_!N16</f>
        <v>432</v>
      </c>
      <c r="O16" s="117">
        <f>'Cast-wise'!O16+'cast-wise only Ph.d. Total'!O16-Ph_D_!O16</f>
        <v>2</v>
      </c>
      <c r="P16" s="117">
        <f>'Cast-wise'!P16+'cast-wise only Ph.d. Total'!P16-Ph_D_!P16</f>
        <v>5</v>
      </c>
      <c r="Q16" s="117">
        <f>'Cast-wise'!Q16+'cast-wise only Ph.d. Total'!Q16-Ph_D_!Q16</f>
        <v>7</v>
      </c>
      <c r="R16" s="117">
        <f>'Cast-wise'!R16+'cast-wise only Ph.d. Total'!R16-Ph_D_!R16</f>
        <v>1149</v>
      </c>
      <c r="S16" s="117">
        <f>'Cast-wise'!S16+'cast-wise only Ph.d. Total'!S16-Ph_D_!S16</f>
        <v>335</v>
      </c>
      <c r="T16" s="117">
        <f>'Cast-wise'!T16+'cast-wise only Ph.d. Total'!T16-Ph_D_!T16</f>
        <v>1484</v>
      </c>
      <c r="V16" s="117">
        <f>'Cast-wise'!V16+'cast-wise only Ph.d. Total'!V16-Ph_D_!V16</f>
        <v>30</v>
      </c>
      <c r="W16" s="117">
        <f>'Cast-wise'!W16+'cast-wise only Ph.d. Total'!W16-Ph_D_!W16</f>
        <v>17</v>
      </c>
      <c r="X16" s="117">
        <f>'Cast-wise'!X16+'cast-wise only Ph.d. Total'!X16-Ph_D_!X16</f>
        <v>47</v>
      </c>
      <c r="Y16" s="117">
        <f>'Cast-wise'!Y16+'cast-wise only Ph.d. Total'!Y16-Ph_D_!Y16</f>
        <v>21</v>
      </c>
      <c r="Z16" s="117">
        <f>'Cast-wise'!Z16+'cast-wise only Ph.d. Total'!Z16-Ph_D_!Z16</f>
        <v>6</v>
      </c>
      <c r="AA16" s="117">
        <f>'Cast-wise'!AA16+'cast-wise only Ph.d. Total'!AA16-Ph_D_!AA16</f>
        <v>27</v>
      </c>
    </row>
    <row r="17" spans="1:27" ht="18" customHeight="1">
      <c r="A17" s="102">
        <v>11</v>
      </c>
      <c r="B17" s="103" t="s">
        <v>466</v>
      </c>
      <c r="C17" s="117">
        <f>'Cast-wise'!C17+'cast-wise only Ph.d. Total'!C17-Ph_D_!C17</f>
        <v>134</v>
      </c>
      <c r="D17" s="117">
        <f>'Cast-wise'!D17+'cast-wise only Ph.d. Total'!D17-Ph_D_!D17</f>
        <v>105</v>
      </c>
      <c r="E17" s="117">
        <f>'Cast-wise'!E17+'cast-wise only Ph.d. Total'!E17-Ph_D_!E17</f>
        <v>239</v>
      </c>
      <c r="F17" s="117">
        <f>'Cast-wise'!F17+'cast-wise only Ph.d. Total'!F17-Ph_D_!F17</f>
        <v>33</v>
      </c>
      <c r="G17" s="117">
        <f>'Cast-wise'!G17+'cast-wise only Ph.d. Total'!G17-Ph_D_!G17</f>
        <v>18</v>
      </c>
      <c r="H17" s="117">
        <f>'Cast-wise'!H17+'cast-wise only Ph.d. Total'!H17-Ph_D_!H17</f>
        <v>51</v>
      </c>
      <c r="I17" s="117">
        <f>'Cast-wise'!I17+'cast-wise only Ph.d. Total'!I17-Ph_D_!I17</f>
        <v>11</v>
      </c>
      <c r="J17" s="117">
        <f>'Cast-wise'!J17+'cast-wise only Ph.d. Total'!J17-Ph_D_!J17</f>
        <v>8</v>
      </c>
      <c r="K17" s="117">
        <f>'Cast-wise'!K17+'cast-wise only Ph.d. Total'!K17-Ph_D_!K17</f>
        <v>19</v>
      </c>
      <c r="L17" s="117">
        <f>'Cast-wise'!L17+'cast-wise only Ph.d. Total'!L17-Ph_D_!L17</f>
        <v>78</v>
      </c>
      <c r="M17" s="117">
        <f>'Cast-wise'!M17+'cast-wise only Ph.d. Total'!M17-Ph_D_!M17</f>
        <v>45</v>
      </c>
      <c r="N17" s="117">
        <f>'Cast-wise'!N17+'cast-wise only Ph.d. Total'!N17-Ph_D_!N17</f>
        <v>123</v>
      </c>
      <c r="O17" s="117">
        <f>'Cast-wise'!O17+'cast-wise only Ph.d. Total'!O17-Ph_D_!O17</f>
        <v>3</v>
      </c>
      <c r="P17" s="117">
        <f>'Cast-wise'!P17+'cast-wise only Ph.d. Total'!P17-Ph_D_!P17</f>
        <v>1</v>
      </c>
      <c r="Q17" s="117">
        <f>'Cast-wise'!Q17+'cast-wise only Ph.d. Total'!Q17-Ph_D_!Q17</f>
        <v>4</v>
      </c>
      <c r="R17" s="117">
        <f>'Cast-wise'!R17+'cast-wise only Ph.d. Total'!R17-Ph_D_!R17</f>
        <v>259</v>
      </c>
      <c r="S17" s="117">
        <f>'Cast-wise'!S17+'cast-wise only Ph.d. Total'!S17-Ph_D_!S17</f>
        <v>177</v>
      </c>
      <c r="T17" s="117">
        <f>'Cast-wise'!T17+'cast-wise only Ph.d. Total'!T17-Ph_D_!T17</f>
        <v>436</v>
      </c>
      <c r="V17" s="117">
        <f>'Cast-wise'!V17+'cast-wise only Ph.d. Total'!V17-Ph_D_!V17</f>
        <v>13</v>
      </c>
      <c r="W17" s="117">
        <f>'Cast-wise'!W17+'cast-wise only Ph.d. Total'!W17-Ph_D_!W17</f>
        <v>6</v>
      </c>
      <c r="X17" s="117">
        <f>'Cast-wise'!X17+'cast-wise only Ph.d. Total'!X17-Ph_D_!X17</f>
        <v>19</v>
      </c>
      <c r="Y17" s="117">
        <f>'Cast-wise'!Y17+'cast-wise only Ph.d. Total'!Y17-Ph_D_!Y17</f>
        <v>2</v>
      </c>
      <c r="Z17" s="117">
        <f>'Cast-wise'!Z17+'cast-wise only Ph.d. Total'!Z17-Ph_D_!Z17</f>
        <v>2</v>
      </c>
      <c r="AA17" s="117">
        <f>'Cast-wise'!AA17+'cast-wise only Ph.d. Total'!AA17-Ph_D_!AA17</f>
        <v>4</v>
      </c>
    </row>
    <row r="18" spans="1:27" ht="18" customHeight="1">
      <c r="A18" s="102">
        <v>12</v>
      </c>
      <c r="B18" s="103" t="s">
        <v>467</v>
      </c>
      <c r="C18" s="117">
        <f>'Cast-wise'!C18+'cast-wise only Ph.d. Total'!C18-Ph_D_!C18</f>
        <v>368</v>
      </c>
      <c r="D18" s="117">
        <f>'Cast-wise'!D18+'cast-wise only Ph.d. Total'!D18-Ph_D_!D18</f>
        <v>480</v>
      </c>
      <c r="E18" s="117">
        <f>'Cast-wise'!E18+'cast-wise only Ph.d. Total'!E18-Ph_D_!E18</f>
        <v>848</v>
      </c>
      <c r="F18" s="117">
        <f>'Cast-wise'!F18+'cast-wise only Ph.d. Total'!F18-Ph_D_!F18</f>
        <v>65</v>
      </c>
      <c r="G18" s="117">
        <f>'Cast-wise'!G18+'cast-wise only Ph.d. Total'!G18-Ph_D_!G18</f>
        <v>68</v>
      </c>
      <c r="H18" s="117">
        <f>'Cast-wise'!H18+'cast-wise only Ph.d. Total'!H18-Ph_D_!H18</f>
        <v>133</v>
      </c>
      <c r="I18" s="117">
        <f>'Cast-wise'!I18+'cast-wise only Ph.d. Total'!I18-Ph_D_!I18</f>
        <v>11</v>
      </c>
      <c r="J18" s="117">
        <f>'Cast-wise'!J18+'cast-wise only Ph.d. Total'!J18-Ph_D_!J18</f>
        <v>15</v>
      </c>
      <c r="K18" s="117">
        <f>'Cast-wise'!K18+'cast-wise only Ph.d. Total'!K18-Ph_D_!K18</f>
        <v>26</v>
      </c>
      <c r="L18" s="117">
        <f>'Cast-wise'!L18+'cast-wise only Ph.d. Total'!L18-Ph_D_!L18</f>
        <v>159</v>
      </c>
      <c r="M18" s="117">
        <f>'Cast-wise'!M18+'cast-wise only Ph.d. Total'!M18-Ph_D_!M18</f>
        <v>163</v>
      </c>
      <c r="N18" s="117">
        <f>'Cast-wise'!N18+'cast-wise only Ph.d. Total'!N18-Ph_D_!N18</f>
        <v>322</v>
      </c>
      <c r="O18" s="117">
        <f>'Cast-wise'!O18+'cast-wise only Ph.d. Total'!O18-Ph_D_!O18</f>
        <v>6</v>
      </c>
      <c r="P18" s="117">
        <f>'Cast-wise'!P18+'cast-wise only Ph.d. Total'!P18-Ph_D_!P18</f>
        <v>3</v>
      </c>
      <c r="Q18" s="117">
        <f>'Cast-wise'!Q18+'cast-wise only Ph.d. Total'!Q18-Ph_D_!Q18</f>
        <v>9</v>
      </c>
      <c r="R18" s="117">
        <f>'Cast-wise'!R18+'cast-wise only Ph.d. Total'!R18-Ph_D_!R18</f>
        <v>609</v>
      </c>
      <c r="S18" s="117">
        <f>'Cast-wise'!S18+'cast-wise only Ph.d. Total'!S18-Ph_D_!S18</f>
        <v>729</v>
      </c>
      <c r="T18" s="117">
        <f>'Cast-wise'!T18+'cast-wise only Ph.d. Total'!T18-Ph_D_!T18</f>
        <v>1338</v>
      </c>
      <c r="V18" s="117">
        <f>'Cast-wise'!V18+'cast-wise only Ph.d. Total'!V18-Ph_D_!V18</f>
        <v>0</v>
      </c>
      <c r="W18" s="117">
        <f>'Cast-wise'!W18+'cast-wise only Ph.d. Total'!W18-Ph_D_!W18</f>
        <v>0</v>
      </c>
      <c r="X18" s="117">
        <f>'Cast-wise'!X18+'cast-wise only Ph.d. Total'!X18-Ph_D_!X18</f>
        <v>0</v>
      </c>
      <c r="Y18" s="117">
        <f>'Cast-wise'!Y18+'cast-wise only Ph.d. Total'!Y18-Ph_D_!Y18</f>
        <v>1</v>
      </c>
      <c r="Z18" s="117">
        <f>'Cast-wise'!Z18+'cast-wise only Ph.d. Total'!Z18-Ph_D_!Z18</f>
        <v>1</v>
      </c>
      <c r="AA18" s="117">
        <f>'Cast-wise'!AA18+'cast-wise only Ph.d. Total'!AA18-Ph_D_!AA18</f>
        <v>2</v>
      </c>
    </row>
    <row r="19" spans="1:27" ht="18" customHeight="1">
      <c r="A19" s="102">
        <v>13</v>
      </c>
      <c r="B19" s="103" t="s">
        <v>468</v>
      </c>
      <c r="C19" s="117">
        <f>'Cast-wise'!C19+'cast-wise only Ph.d. Total'!C19-Ph_D_!C19</f>
        <v>1821</v>
      </c>
      <c r="D19" s="117">
        <f>'Cast-wise'!D19+'cast-wise only Ph.d. Total'!D19-Ph_D_!D19</f>
        <v>1026</v>
      </c>
      <c r="E19" s="117">
        <f>'Cast-wise'!E19+'cast-wise only Ph.d. Total'!E19-Ph_D_!E19</f>
        <v>2847</v>
      </c>
      <c r="F19" s="117">
        <f>'Cast-wise'!F19+'cast-wise only Ph.d. Total'!F19-Ph_D_!F19</f>
        <v>455</v>
      </c>
      <c r="G19" s="117">
        <f>'Cast-wise'!G19+'cast-wise only Ph.d. Total'!G19-Ph_D_!G19</f>
        <v>180</v>
      </c>
      <c r="H19" s="117">
        <f>'Cast-wise'!H19+'cast-wise only Ph.d. Total'!H19-Ph_D_!H19</f>
        <v>635</v>
      </c>
      <c r="I19" s="117">
        <f>'Cast-wise'!I19+'cast-wise only Ph.d. Total'!I19-Ph_D_!I19</f>
        <v>170</v>
      </c>
      <c r="J19" s="117">
        <f>'Cast-wise'!J19+'cast-wise only Ph.d. Total'!J19-Ph_D_!J19</f>
        <v>77</v>
      </c>
      <c r="K19" s="117">
        <f>'Cast-wise'!K19+'cast-wise only Ph.d. Total'!K19-Ph_D_!K19</f>
        <v>247</v>
      </c>
      <c r="L19" s="117">
        <f>'Cast-wise'!L19+'cast-wise only Ph.d. Total'!L19-Ph_D_!L19</f>
        <v>1084</v>
      </c>
      <c r="M19" s="117">
        <f>'Cast-wise'!M19+'cast-wise only Ph.d. Total'!M19-Ph_D_!M19</f>
        <v>448</v>
      </c>
      <c r="N19" s="117">
        <f>'Cast-wise'!N19+'cast-wise only Ph.d. Total'!N19-Ph_D_!N19</f>
        <v>1532</v>
      </c>
      <c r="O19" s="117">
        <f>'Cast-wise'!O19+'cast-wise only Ph.d. Total'!O19-Ph_D_!O19</f>
        <v>59</v>
      </c>
      <c r="P19" s="117">
        <f>'Cast-wise'!P19+'cast-wise only Ph.d. Total'!P19-Ph_D_!P19</f>
        <v>24</v>
      </c>
      <c r="Q19" s="117">
        <f>'Cast-wise'!Q19+'cast-wise only Ph.d. Total'!Q19-Ph_D_!Q19</f>
        <v>83</v>
      </c>
      <c r="R19" s="117">
        <f>'Cast-wise'!R19+'cast-wise only Ph.d. Total'!R19-Ph_D_!R19</f>
        <v>3589</v>
      </c>
      <c r="S19" s="117">
        <f>'Cast-wise'!S19+'cast-wise only Ph.d. Total'!S19-Ph_D_!S19</f>
        <v>1755</v>
      </c>
      <c r="T19" s="117">
        <f>'Cast-wise'!T19+'cast-wise only Ph.d. Total'!T19-Ph_D_!T19</f>
        <v>5344</v>
      </c>
      <c r="V19" s="117">
        <f>'Cast-wise'!V19+'cast-wise only Ph.d. Total'!V19-Ph_D_!V19</f>
        <v>32</v>
      </c>
      <c r="W19" s="117">
        <f>'Cast-wise'!W19+'cast-wise only Ph.d. Total'!W19-Ph_D_!W19</f>
        <v>30</v>
      </c>
      <c r="X19" s="117">
        <f>'Cast-wise'!X19+'cast-wise only Ph.d. Total'!X19-Ph_D_!X19</f>
        <v>62</v>
      </c>
      <c r="Y19" s="117">
        <f>'Cast-wise'!Y19+'cast-wise only Ph.d. Total'!Y19-Ph_D_!Y19</f>
        <v>70</v>
      </c>
      <c r="Z19" s="117">
        <f>'Cast-wise'!Z19+'cast-wise only Ph.d. Total'!Z19-Ph_D_!Z19</f>
        <v>30</v>
      </c>
      <c r="AA19" s="117">
        <f>'Cast-wise'!AA19+'cast-wise only Ph.d. Total'!AA19-Ph_D_!AA19</f>
        <v>100</v>
      </c>
    </row>
    <row r="20" spans="1:27" ht="18" customHeight="1">
      <c r="A20" s="102">
        <v>14</v>
      </c>
      <c r="B20" s="103" t="s">
        <v>469</v>
      </c>
      <c r="C20" s="117">
        <f>'Cast-wise'!C20+'cast-wise only Ph.d. Total'!C20-Ph_D_!C20</f>
        <v>1232</v>
      </c>
      <c r="D20" s="117">
        <f>'Cast-wise'!D20+'cast-wise only Ph.d. Total'!D20-Ph_D_!D20</f>
        <v>496</v>
      </c>
      <c r="E20" s="117">
        <f>'Cast-wise'!E20+'cast-wise only Ph.d. Total'!E20-Ph_D_!E20</f>
        <v>1728</v>
      </c>
      <c r="F20" s="117">
        <f>'Cast-wise'!F20+'cast-wise only Ph.d. Total'!F20-Ph_D_!F20</f>
        <v>402</v>
      </c>
      <c r="G20" s="117">
        <f>'Cast-wise'!G20+'cast-wise only Ph.d. Total'!G20-Ph_D_!G20</f>
        <v>108</v>
      </c>
      <c r="H20" s="117">
        <f>'Cast-wise'!H20+'cast-wise only Ph.d. Total'!H20-Ph_D_!H20</f>
        <v>510</v>
      </c>
      <c r="I20" s="117">
        <f>'Cast-wise'!I20+'cast-wise only Ph.d. Total'!I20-Ph_D_!I20</f>
        <v>162</v>
      </c>
      <c r="J20" s="117">
        <f>'Cast-wise'!J20+'cast-wise only Ph.d. Total'!J20-Ph_D_!J20</f>
        <v>47</v>
      </c>
      <c r="K20" s="117">
        <f>'Cast-wise'!K20+'cast-wise only Ph.d. Total'!K20-Ph_D_!K20</f>
        <v>209</v>
      </c>
      <c r="L20" s="117">
        <f>'Cast-wise'!L20+'cast-wise only Ph.d. Total'!L20-Ph_D_!L20</f>
        <v>823</v>
      </c>
      <c r="M20" s="117">
        <f>'Cast-wise'!M20+'cast-wise only Ph.d. Total'!M20-Ph_D_!M20</f>
        <v>254</v>
      </c>
      <c r="N20" s="117">
        <f>'Cast-wise'!N20+'cast-wise only Ph.d. Total'!N20-Ph_D_!N20</f>
        <v>1077</v>
      </c>
      <c r="O20" s="117">
        <f>'Cast-wise'!O20+'cast-wise only Ph.d. Total'!O20-Ph_D_!O20</f>
        <v>28</v>
      </c>
      <c r="P20" s="117">
        <f>'Cast-wise'!P20+'cast-wise only Ph.d. Total'!P20-Ph_D_!P20</f>
        <v>9</v>
      </c>
      <c r="Q20" s="117">
        <f>'Cast-wise'!Q20+'cast-wise only Ph.d. Total'!Q20-Ph_D_!Q20</f>
        <v>37</v>
      </c>
      <c r="R20" s="117">
        <f>'Cast-wise'!R20+'cast-wise only Ph.d. Total'!R20-Ph_D_!R20</f>
        <v>2647</v>
      </c>
      <c r="S20" s="117">
        <f>'Cast-wise'!S20+'cast-wise only Ph.d. Total'!S20-Ph_D_!S20</f>
        <v>914</v>
      </c>
      <c r="T20" s="117">
        <f>'Cast-wise'!T20+'cast-wise only Ph.d. Total'!T20-Ph_D_!T20</f>
        <v>3561</v>
      </c>
      <c r="U20" t="s">
        <v>420</v>
      </c>
      <c r="V20" s="117">
        <f>'Cast-wise'!V20+'cast-wise only Ph.d. Total'!V20-Ph_D_!V20</f>
        <v>46</v>
      </c>
      <c r="W20" s="117">
        <f>'Cast-wise'!W20+'cast-wise only Ph.d. Total'!W20-Ph_D_!W20</f>
        <v>7</v>
      </c>
      <c r="X20" s="117">
        <f>'Cast-wise'!X20+'cast-wise only Ph.d. Total'!X20-Ph_D_!X20</f>
        <v>53</v>
      </c>
      <c r="Y20" s="117">
        <f>'Cast-wise'!Y20+'cast-wise only Ph.d. Total'!Y20-Ph_D_!Y20</f>
        <v>57</v>
      </c>
      <c r="Z20" s="117">
        <f>'Cast-wise'!Z20+'cast-wise only Ph.d. Total'!Z20-Ph_D_!Z20</f>
        <v>9</v>
      </c>
      <c r="AA20" s="117">
        <f>'Cast-wise'!AA20+'cast-wise only Ph.d. Total'!AA20-Ph_D_!AA20</f>
        <v>66</v>
      </c>
    </row>
    <row r="21" spans="1:27" ht="18" customHeight="1">
      <c r="A21" s="102">
        <v>15</v>
      </c>
      <c r="B21" s="103" t="s">
        <v>470</v>
      </c>
      <c r="C21" s="117">
        <f>'Cast-wise'!C21+'cast-wise only Ph.d. Total'!C21-Ph_D_!C21</f>
        <v>1038</v>
      </c>
      <c r="D21" s="117">
        <f>'Cast-wise'!D21+'cast-wise only Ph.d. Total'!D21-Ph_D_!D21</f>
        <v>44</v>
      </c>
      <c r="E21" s="117">
        <f>'Cast-wise'!E21+'cast-wise only Ph.d. Total'!E21-Ph_D_!E21</f>
        <v>1082</v>
      </c>
      <c r="F21" s="117">
        <f>'Cast-wise'!F21+'cast-wise only Ph.d. Total'!F21-Ph_D_!F21</f>
        <v>9</v>
      </c>
      <c r="G21" s="117">
        <f>'Cast-wise'!G21+'cast-wise only Ph.d. Total'!G21-Ph_D_!G21</f>
        <v>4</v>
      </c>
      <c r="H21" s="117">
        <f>'Cast-wise'!H21+'cast-wise only Ph.d. Total'!H21-Ph_D_!H21</f>
        <v>13</v>
      </c>
      <c r="I21" s="117">
        <f>'Cast-wise'!I21+'cast-wise only Ph.d. Total'!I21-Ph_D_!I21</f>
        <v>7</v>
      </c>
      <c r="J21" s="117">
        <f>'Cast-wise'!J21+'cast-wise only Ph.d. Total'!J21-Ph_D_!J21</f>
        <v>2</v>
      </c>
      <c r="K21" s="117">
        <f>'Cast-wise'!K21+'cast-wise only Ph.d. Total'!K21-Ph_D_!K21</f>
        <v>9</v>
      </c>
      <c r="L21" s="117">
        <f>'Cast-wise'!L21+'cast-wise only Ph.d. Total'!L21-Ph_D_!L21</f>
        <v>56</v>
      </c>
      <c r="M21" s="117">
        <f>'Cast-wise'!M21+'cast-wise only Ph.d. Total'!M21-Ph_D_!M21</f>
        <v>23</v>
      </c>
      <c r="N21" s="117">
        <f>'Cast-wise'!N21+'cast-wise only Ph.d. Total'!N21-Ph_D_!N21</f>
        <v>79</v>
      </c>
      <c r="O21" s="117">
        <f>'Cast-wise'!O21+'cast-wise only Ph.d. Total'!O21-Ph_D_!O21</f>
        <v>5</v>
      </c>
      <c r="P21" s="117">
        <f>'Cast-wise'!P21+'cast-wise only Ph.d. Total'!P21-Ph_D_!P21</f>
        <v>0</v>
      </c>
      <c r="Q21" s="117">
        <f>'Cast-wise'!Q21+'cast-wise only Ph.d. Total'!Q21-Ph_D_!Q21</f>
        <v>5</v>
      </c>
      <c r="R21" s="117">
        <f>'Cast-wise'!R21+'cast-wise only Ph.d. Total'!R21-Ph_D_!R21</f>
        <v>1115</v>
      </c>
      <c r="S21" s="117">
        <f>'Cast-wise'!S21+'cast-wise only Ph.d. Total'!S21-Ph_D_!S21</f>
        <v>73</v>
      </c>
      <c r="T21" s="117">
        <f>'Cast-wise'!T21+'cast-wise only Ph.d. Total'!T21-Ph_D_!T21</f>
        <v>1188</v>
      </c>
      <c r="V21" s="117">
        <f>'Cast-wise'!V21+'cast-wise only Ph.d. Total'!V21-Ph_D_!V21</f>
        <v>2</v>
      </c>
      <c r="W21" s="117">
        <f>'Cast-wise'!W21+'cast-wise only Ph.d. Total'!W21-Ph_D_!W21</f>
        <v>0</v>
      </c>
      <c r="X21" s="117">
        <f>'Cast-wise'!X21+'cast-wise only Ph.d. Total'!X21-Ph_D_!X21</f>
        <v>2</v>
      </c>
      <c r="Y21" s="117">
        <f>'Cast-wise'!Y21+'cast-wise only Ph.d. Total'!Y21-Ph_D_!Y21</f>
        <v>3</v>
      </c>
      <c r="Z21" s="117">
        <f>'Cast-wise'!Z21+'cast-wise only Ph.d. Total'!Z21-Ph_D_!Z21</f>
        <v>0</v>
      </c>
      <c r="AA21" s="117">
        <f>'Cast-wise'!AA21+'cast-wise only Ph.d. Total'!AA21-Ph_D_!AA21</f>
        <v>3</v>
      </c>
    </row>
    <row r="22" spans="1:27" ht="18" customHeight="1">
      <c r="A22" s="102">
        <v>16</v>
      </c>
      <c r="B22" s="103" t="s">
        <v>471</v>
      </c>
      <c r="C22" s="117">
        <f>'Cast-wise'!C22+'cast-wise only Ph.d. Total'!C22-Ph_D_!C22</f>
        <v>68</v>
      </c>
      <c r="D22" s="117">
        <f>'Cast-wise'!D22+'cast-wise only Ph.d. Total'!D22-Ph_D_!D22</f>
        <v>79</v>
      </c>
      <c r="E22" s="117">
        <f>'Cast-wise'!E22+'cast-wise only Ph.d. Total'!E22-Ph_D_!E22</f>
        <v>147</v>
      </c>
      <c r="F22" s="117">
        <f>'Cast-wise'!F22+'cast-wise only Ph.d. Total'!F22-Ph_D_!F22</f>
        <v>84</v>
      </c>
      <c r="G22" s="117">
        <f>'Cast-wise'!G22+'cast-wise only Ph.d. Total'!G22-Ph_D_!G22</f>
        <v>32</v>
      </c>
      <c r="H22" s="117">
        <f>'Cast-wise'!H22+'cast-wise only Ph.d. Total'!H22-Ph_D_!H22</f>
        <v>116</v>
      </c>
      <c r="I22" s="117">
        <f>'Cast-wise'!I22+'cast-wise only Ph.d. Total'!I22-Ph_D_!I22</f>
        <v>22</v>
      </c>
      <c r="J22" s="117">
        <f>'Cast-wise'!J22+'cast-wise only Ph.d. Total'!J22-Ph_D_!J22</f>
        <v>15</v>
      </c>
      <c r="K22" s="117">
        <f>'Cast-wise'!K22+'cast-wise only Ph.d. Total'!K22-Ph_D_!K22</f>
        <v>37</v>
      </c>
      <c r="L22" s="117">
        <f>'Cast-wise'!L22+'cast-wise only Ph.d. Total'!L22-Ph_D_!L22</f>
        <v>218</v>
      </c>
      <c r="M22" s="117">
        <f>'Cast-wise'!M22+'cast-wise only Ph.d. Total'!M22-Ph_D_!M22</f>
        <v>163</v>
      </c>
      <c r="N22" s="117">
        <f>'Cast-wise'!N22+'cast-wise only Ph.d. Total'!N22-Ph_D_!N22</f>
        <v>381</v>
      </c>
      <c r="O22" s="117">
        <f>'Cast-wise'!O22+'cast-wise only Ph.d. Total'!O22-Ph_D_!O22</f>
        <v>6</v>
      </c>
      <c r="P22" s="117">
        <f>'Cast-wise'!P22+'cast-wise only Ph.d. Total'!P22-Ph_D_!P22</f>
        <v>5</v>
      </c>
      <c r="Q22" s="117">
        <f>'Cast-wise'!Q22+'cast-wise only Ph.d. Total'!Q22-Ph_D_!Q22</f>
        <v>11</v>
      </c>
      <c r="R22" s="117">
        <f>'Cast-wise'!R22+'cast-wise only Ph.d. Total'!R22-Ph_D_!R22</f>
        <v>398</v>
      </c>
      <c r="S22" s="117">
        <f>'Cast-wise'!S22+'cast-wise only Ph.d. Total'!S22-Ph_D_!S22</f>
        <v>294</v>
      </c>
      <c r="T22" s="117">
        <f>'Cast-wise'!T22+'cast-wise only Ph.d. Total'!T22-Ph_D_!T22</f>
        <v>692</v>
      </c>
      <c r="V22" s="117">
        <f>'Cast-wise'!V22+'cast-wise only Ph.d. Total'!V22-Ph_D_!V22</f>
        <v>3</v>
      </c>
      <c r="W22" s="117">
        <f>'Cast-wise'!W22+'cast-wise only Ph.d. Total'!W22-Ph_D_!W22</f>
        <v>8</v>
      </c>
      <c r="X22" s="117">
        <f>'Cast-wise'!X22+'cast-wise only Ph.d. Total'!X22-Ph_D_!X22</f>
        <v>11</v>
      </c>
      <c r="Y22" s="117">
        <f>'Cast-wise'!Y22+'cast-wise only Ph.d. Total'!Y22-Ph_D_!Y22</f>
        <v>8</v>
      </c>
      <c r="Z22" s="117">
        <f>'Cast-wise'!Z22+'cast-wise only Ph.d. Total'!Z22-Ph_D_!Z22</f>
        <v>11</v>
      </c>
      <c r="AA22" s="117">
        <f>'Cast-wise'!AA22+'cast-wise only Ph.d. Total'!AA22-Ph_D_!AA22</f>
        <v>19</v>
      </c>
    </row>
    <row r="23" spans="1:27" ht="18" customHeight="1">
      <c r="A23" s="102">
        <v>17</v>
      </c>
      <c r="B23" s="103" t="s">
        <v>472</v>
      </c>
      <c r="C23" s="117">
        <f>'Cast-wise'!C23+'cast-wise only Ph.d. Total'!C23-Ph_D_!C23</f>
        <v>0</v>
      </c>
      <c r="D23" s="117">
        <f>'Cast-wise'!D23+'cast-wise only Ph.d. Total'!D23-Ph_D_!D23</f>
        <v>1208</v>
      </c>
      <c r="E23" s="117">
        <f>'Cast-wise'!E23+'cast-wise only Ph.d. Total'!E23-Ph_D_!E23</f>
        <v>1208</v>
      </c>
      <c r="F23" s="117">
        <f>'Cast-wise'!F23+'cast-wise only Ph.d. Total'!F23-Ph_D_!F23</f>
        <v>0</v>
      </c>
      <c r="G23" s="117">
        <f>'Cast-wise'!G23+'cast-wise only Ph.d. Total'!G23-Ph_D_!G23</f>
        <v>329</v>
      </c>
      <c r="H23" s="117">
        <f>'Cast-wise'!H23+'cast-wise only Ph.d. Total'!H23-Ph_D_!H23</f>
        <v>329</v>
      </c>
      <c r="I23" s="117">
        <f>'Cast-wise'!I23+'cast-wise only Ph.d. Total'!I23-Ph_D_!I23</f>
        <v>0</v>
      </c>
      <c r="J23" s="117">
        <f>'Cast-wise'!J23+'cast-wise only Ph.d. Total'!J23-Ph_D_!J23</f>
        <v>156</v>
      </c>
      <c r="K23" s="117">
        <f>'Cast-wise'!K23+'cast-wise only Ph.d. Total'!K23-Ph_D_!K23</f>
        <v>156</v>
      </c>
      <c r="L23" s="117">
        <f>'Cast-wise'!L23+'cast-wise only Ph.d. Total'!L23-Ph_D_!L23</f>
        <v>0</v>
      </c>
      <c r="M23" s="117">
        <f>'Cast-wise'!M23+'cast-wise only Ph.d. Total'!M23-Ph_D_!M23</f>
        <v>699</v>
      </c>
      <c r="N23" s="117">
        <f>'Cast-wise'!N23+'cast-wise only Ph.d. Total'!N23-Ph_D_!N23</f>
        <v>699</v>
      </c>
      <c r="O23" s="117">
        <f>'Cast-wise'!O23+'cast-wise only Ph.d. Total'!O23-Ph_D_!O23</f>
        <v>0</v>
      </c>
      <c r="P23" s="117">
        <f>'Cast-wise'!P23+'cast-wise only Ph.d. Total'!P23-Ph_D_!P23</f>
        <v>27</v>
      </c>
      <c r="Q23" s="117">
        <f>'Cast-wise'!Q23+'cast-wise only Ph.d. Total'!Q23-Ph_D_!Q23</f>
        <v>27</v>
      </c>
      <c r="R23" s="117">
        <f>'Cast-wise'!R23+'cast-wise only Ph.d. Total'!R23-Ph_D_!R23</f>
        <v>0</v>
      </c>
      <c r="S23" s="117">
        <f>'Cast-wise'!S23+'cast-wise only Ph.d. Total'!S23-Ph_D_!S23</f>
        <v>2419</v>
      </c>
      <c r="T23" s="117">
        <f>'Cast-wise'!T23+'cast-wise only Ph.d. Total'!T23-Ph_D_!T23</f>
        <v>2419</v>
      </c>
      <c r="V23" s="117">
        <f>'Cast-wise'!V23+'cast-wise only Ph.d. Total'!V23-Ph_D_!V23</f>
        <v>0</v>
      </c>
      <c r="W23" s="117">
        <f>'Cast-wise'!W23+'cast-wise only Ph.d. Total'!W23-Ph_D_!W23</f>
        <v>63</v>
      </c>
      <c r="X23" s="117">
        <f>'Cast-wise'!X23+'cast-wise only Ph.d. Total'!X23-Ph_D_!X23</f>
        <v>63</v>
      </c>
      <c r="Y23" s="117">
        <f>'Cast-wise'!Y23+'cast-wise only Ph.d. Total'!Y23-Ph_D_!Y23</f>
        <v>0</v>
      </c>
      <c r="Z23" s="117">
        <f>'Cast-wise'!Z23+'cast-wise only Ph.d. Total'!Z23-Ph_D_!Z23</f>
        <v>39</v>
      </c>
      <c r="AA23" s="117">
        <f>'Cast-wise'!AA23+'cast-wise only Ph.d. Total'!AA23-Ph_D_!AA23</f>
        <v>39</v>
      </c>
    </row>
    <row r="24" spans="1:27" ht="18" customHeight="1">
      <c r="A24" s="107"/>
      <c r="B24" s="108" t="s">
        <v>87</v>
      </c>
      <c r="C24" s="117">
        <f>'Cast-wise'!C24+'cast-wise only Ph.d. Total'!C24-Ph_D_!C24</f>
        <v>9201</v>
      </c>
      <c r="D24" s="117">
        <f>'Cast-wise'!D24+'cast-wise only Ph.d. Total'!D24-Ph_D_!D24</f>
        <v>6069</v>
      </c>
      <c r="E24" s="117">
        <f>'Cast-wise'!E24+'cast-wise only Ph.d. Total'!E24-Ph_D_!E24</f>
        <v>15270</v>
      </c>
      <c r="F24" s="117">
        <f>'Cast-wise'!F24+'cast-wise only Ph.d. Total'!F24-Ph_D_!F24</f>
        <v>2573</v>
      </c>
      <c r="G24" s="117">
        <f>'Cast-wise'!G24+'cast-wise only Ph.d. Total'!G24-Ph_D_!G24</f>
        <v>1339</v>
      </c>
      <c r="H24" s="117">
        <f>'Cast-wise'!H24+'cast-wise only Ph.d. Total'!H24-Ph_D_!H24</f>
        <v>3912</v>
      </c>
      <c r="I24" s="117">
        <f>'Cast-wise'!I24+'cast-wise only Ph.d. Total'!I24-Ph_D_!I24</f>
        <v>949</v>
      </c>
      <c r="J24" s="117">
        <f>'Cast-wise'!J24+'cast-wise only Ph.d. Total'!J24-Ph_D_!J24</f>
        <v>607</v>
      </c>
      <c r="K24" s="117">
        <f>'Cast-wise'!K24+'cast-wise only Ph.d. Total'!K24-Ph_D_!K24</f>
        <v>1556</v>
      </c>
      <c r="L24" s="117">
        <f>'Cast-wise'!L24+'cast-wise only Ph.d. Total'!L24-Ph_D_!L24</f>
        <v>6137</v>
      </c>
      <c r="M24" s="117">
        <f>'Cast-wise'!M24+'cast-wise only Ph.d. Total'!M24-Ph_D_!M24</f>
        <v>3466</v>
      </c>
      <c r="N24" s="117">
        <f>'Cast-wise'!N24+'cast-wise only Ph.d. Total'!N24-Ph_D_!N24</f>
        <v>9603</v>
      </c>
      <c r="O24" s="117">
        <f>'Cast-wise'!O24+'cast-wise only Ph.d. Total'!O24-Ph_D_!O24</f>
        <v>329</v>
      </c>
      <c r="P24" s="117">
        <f>'Cast-wise'!P24+'cast-wise only Ph.d. Total'!P24-Ph_D_!P24</f>
        <v>158</v>
      </c>
      <c r="Q24" s="117">
        <f>'Cast-wise'!Q24+'cast-wise only Ph.d. Total'!Q24-Ph_D_!Q24</f>
        <v>487</v>
      </c>
      <c r="R24" s="117">
        <f>'Cast-wise'!R24+'cast-wise only Ph.d. Total'!R24-Ph_D_!R24</f>
        <v>19189</v>
      </c>
      <c r="S24" s="117">
        <f>'Cast-wise'!S24+'cast-wise only Ph.d. Total'!S24-Ph_D_!S24</f>
        <v>11639</v>
      </c>
      <c r="T24" s="117">
        <f>'Cast-wise'!T24+'cast-wise only Ph.d. Total'!T24-Ph_D_!T24</f>
        <v>30828</v>
      </c>
      <c r="U24" s="214"/>
      <c r="V24" s="117">
        <f>'Cast-wise'!V24+'cast-wise only Ph.d. Total'!V24-Ph_D_!V24</f>
        <v>386</v>
      </c>
      <c r="W24" s="117">
        <f>'Cast-wise'!W24+'cast-wise only Ph.d. Total'!W24-Ph_D_!W24</f>
        <v>312</v>
      </c>
      <c r="X24" s="117">
        <f>'Cast-wise'!X24+'cast-wise only Ph.d. Total'!X24-Ph_D_!X24</f>
        <v>698</v>
      </c>
      <c r="Y24" s="117">
        <f>'Cast-wise'!Y24+'cast-wise only Ph.d. Total'!Y24-Ph_D_!Y24</f>
        <v>312</v>
      </c>
      <c r="Z24" s="117">
        <f>'Cast-wise'!Z24+'cast-wise only Ph.d. Total'!Z24-Ph_D_!Z24</f>
        <v>150</v>
      </c>
      <c r="AA24" s="117">
        <f>'Cast-wise'!AA24+'cast-wise only Ph.d. Total'!AA24-Ph_D_!AA24</f>
        <v>462</v>
      </c>
    </row>
    <row r="25" spans="1:27">
      <c r="A25" s="1"/>
      <c r="B25" s="1" t="s">
        <v>58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>
      <c r="A26" s="1"/>
      <c r="B26" s="1"/>
      <c r="C26" s="1"/>
      <c r="D26" s="1"/>
      <c r="E26" s="1">
        <f>E24+Q24</f>
        <v>15757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>
      <c r="E27" s="1">
        <f>15920+3859+1558+9848</f>
        <v>31185</v>
      </c>
    </row>
    <row r="29" spans="1:27">
      <c r="Q29">
        <f>Q24-Q23</f>
        <v>460</v>
      </c>
    </row>
    <row r="35" spans="14:14">
      <c r="N35" t="s">
        <v>74</v>
      </c>
    </row>
  </sheetData>
  <mergeCells count="12">
    <mergeCell ref="V4:X5"/>
    <mergeCell ref="Y4:AA5"/>
    <mergeCell ref="A1:T1"/>
    <mergeCell ref="A2:T2"/>
    <mergeCell ref="A4:A6"/>
    <mergeCell ref="B4:B6"/>
    <mergeCell ref="C4:E5"/>
    <mergeCell ref="F4:H5"/>
    <mergeCell ref="I4:K5"/>
    <mergeCell ref="L4:N5"/>
    <mergeCell ref="O4:Q5"/>
    <mergeCell ref="R4:T5"/>
  </mergeCells>
  <pageMargins left="0.5" right="0.3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200"/>
  <sheetViews>
    <sheetView workbookViewId="0">
      <pane ySplit="6" topLeftCell="A16" activePane="bottomLeft" state="frozen"/>
      <selection pane="bottomLeft" activeCell="A14" sqref="A14:XFD14"/>
    </sheetView>
  </sheetViews>
  <sheetFormatPr defaultRowHeight="12.75"/>
  <cols>
    <col min="1" max="1" width="3.7109375" customWidth="1"/>
    <col min="2" max="2" width="24" customWidth="1"/>
    <col min="3" max="5" width="4.7109375" customWidth="1"/>
    <col min="6" max="7" width="4.42578125" customWidth="1"/>
    <col min="8" max="8" width="5" customWidth="1"/>
    <col min="9" max="12" width="4.42578125" customWidth="1"/>
    <col min="13" max="14" width="4.85546875" customWidth="1"/>
    <col min="15" max="17" width="4" customWidth="1"/>
    <col min="18" max="18" width="6" customWidth="1"/>
    <col min="19" max="19" width="5.28515625" customWidth="1"/>
    <col min="20" max="20" width="5.85546875" customWidth="1"/>
    <col min="21" max="21" width="3" customWidth="1"/>
    <col min="22" max="27" width="3.7109375" customWidth="1"/>
  </cols>
  <sheetData>
    <row r="1" spans="1:30" ht="17.850000000000001" customHeight="1">
      <c r="B1" s="798" t="s">
        <v>439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</row>
    <row r="2" spans="1:30" ht="15.6" customHeight="1">
      <c r="B2" s="799" t="s">
        <v>1109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</row>
    <row r="3" spans="1:30" ht="9" customHeight="1">
      <c r="B3" s="100" t="s">
        <v>74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30" ht="29.25" customHeight="1">
      <c r="A4" s="794" t="s">
        <v>289</v>
      </c>
      <c r="B4" s="811" t="s">
        <v>440</v>
      </c>
      <c r="C4" s="794" t="s">
        <v>477</v>
      </c>
      <c r="D4" s="794"/>
      <c r="E4" s="794"/>
      <c r="F4" s="794" t="s">
        <v>478</v>
      </c>
      <c r="G4" s="794"/>
      <c r="H4" s="794"/>
      <c r="I4" s="794" t="s">
        <v>479</v>
      </c>
      <c r="J4" s="794"/>
      <c r="K4" s="794"/>
      <c r="L4" s="794" t="s">
        <v>480</v>
      </c>
      <c r="M4" s="794"/>
      <c r="N4" s="794"/>
      <c r="O4" s="794" t="s">
        <v>481</v>
      </c>
      <c r="P4" s="794"/>
      <c r="Q4" s="794"/>
      <c r="R4" s="812" t="s">
        <v>69</v>
      </c>
      <c r="S4" s="812"/>
      <c r="T4" s="812"/>
      <c r="V4" s="797" t="s">
        <v>491</v>
      </c>
      <c r="W4" s="797"/>
      <c r="X4" s="797"/>
      <c r="Y4" s="797" t="s">
        <v>636</v>
      </c>
      <c r="Z4" s="797"/>
      <c r="AA4" s="797"/>
    </row>
    <row r="5" spans="1:30" ht="21.75" customHeight="1">
      <c r="A5" s="794"/>
      <c r="B5" s="811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812"/>
      <c r="S5" s="812"/>
      <c r="T5" s="812"/>
      <c r="V5" s="797"/>
      <c r="W5" s="797"/>
      <c r="X5" s="797"/>
      <c r="Y5" s="797"/>
      <c r="Z5" s="797"/>
      <c r="AA5" s="797"/>
    </row>
    <row r="6" spans="1:30" ht="9.75" customHeight="1">
      <c r="A6" s="794"/>
      <c r="B6" s="811"/>
      <c r="C6" s="101" t="s">
        <v>498</v>
      </c>
      <c r="D6" s="101" t="s">
        <v>499</v>
      </c>
      <c r="E6" s="101" t="s">
        <v>500</v>
      </c>
      <c r="F6" s="101" t="s">
        <v>498</v>
      </c>
      <c r="G6" s="101" t="s">
        <v>499</v>
      </c>
      <c r="H6" s="101" t="s">
        <v>500</v>
      </c>
      <c r="I6" s="101" t="s">
        <v>498</v>
      </c>
      <c r="J6" s="101" t="s">
        <v>499</v>
      </c>
      <c r="K6" s="101" t="s">
        <v>500</v>
      </c>
      <c r="L6" s="101" t="s">
        <v>498</v>
      </c>
      <c r="M6" s="101" t="s">
        <v>499</v>
      </c>
      <c r="N6" s="101" t="s">
        <v>500</v>
      </c>
      <c r="O6" s="101" t="s">
        <v>498</v>
      </c>
      <c r="P6" s="101" t="s">
        <v>499</v>
      </c>
      <c r="Q6" s="101" t="s">
        <v>500</v>
      </c>
      <c r="R6" s="101" t="s">
        <v>498</v>
      </c>
      <c r="S6" s="101" t="s">
        <v>499</v>
      </c>
      <c r="T6" s="101" t="s">
        <v>500</v>
      </c>
      <c r="V6" s="234" t="s">
        <v>498</v>
      </c>
      <c r="W6" s="234" t="s">
        <v>499</v>
      </c>
      <c r="X6" s="234" t="s">
        <v>500</v>
      </c>
      <c r="Y6" s="234" t="s">
        <v>498</v>
      </c>
      <c r="Z6" s="234" t="s">
        <v>499</v>
      </c>
      <c r="AA6" s="234" t="s">
        <v>500</v>
      </c>
    </row>
    <row r="7" spans="1:30" ht="15" customHeight="1">
      <c r="A7" s="102">
        <v>1</v>
      </c>
      <c r="B7" s="103" t="s">
        <v>457</v>
      </c>
      <c r="C7" s="104">
        <f>all!BH35</f>
        <v>320</v>
      </c>
      <c r="D7" s="104">
        <f>all!BI35</f>
        <v>149</v>
      </c>
      <c r="E7" s="104">
        <f>all!BJ35</f>
        <v>469</v>
      </c>
      <c r="F7" s="104">
        <f>all!BK35</f>
        <v>71</v>
      </c>
      <c r="G7" s="104">
        <f>all!BL35</f>
        <v>24</v>
      </c>
      <c r="H7" s="104">
        <f>all!BM35</f>
        <v>95</v>
      </c>
      <c r="I7" s="104">
        <f>all!BN35</f>
        <v>49</v>
      </c>
      <c r="J7" s="104">
        <f>all!BO35</f>
        <v>29</v>
      </c>
      <c r="K7" s="104">
        <f>all!BP35</f>
        <v>78</v>
      </c>
      <c r="L7" s="104">
        <f>all!BQ35</f>
        <v>230</v>
      </c>
      <c r="M7" s="104">
        <f>all!BR35</f>
        <v>68</v>
      </c>
      <c r="N7" s="104">
        <f>all!BS35</f>
        <v>298</v>
      </c>
      <c r="O7" s="104">
        <f>all!BT35</f>
        <v>60</v>
      </c>
      <c r="P7" s="104">
        <f>all!BU35</f>
        <v>15</v>
      </c>
      <c r="Q7" s="104">
        <f>all!BV35</f>
        <v>75</v>
      </c>
      <c r="R7" s="104">
        <f>all!BW35</f>
        <v>730</v>
      </c>
      <c r="S7" s="104">
        <f>all!BX35</f>
        <v>285</v>
      </c>
      <c r="T7" s="104">
        <f>all!BY35</f>
        <v>1015</v>
      </c>
      <c r="V7" s="104">
        <f>all!CA14</f>
        <v>9</v>
      </c>
      <c r="W7" s="104">
        <f>all!CB14</f>
        <v>0</v>
      </c>
      <c r="X7" s="104">
        <f>all!CC14</f>
        <v>9</v>
      </c>
      <c r="Y7" s="104">
        <f>all!CD14</f>
        <v>12</v>
      </c>
      <c r="Z7" s="104">
        <f>all!CE14</f>
        <v>0</v>
      </c>
      <c r="AA7" s="104">
        <f>all!CF14</f>
        <v>12</v>
      </c>
    </row>
    <row r="8" spans="1:30" ht="25.5" customHeight="1">
      <c r="A8" s="102">
        <v>2</v>
      </c>
      <c r="B8" s="707" t="s">
        <v>1097</v>
      </c>
      <c r="C8" s="104">
        <f>all!BH28</f>
        <v>7</v>
      </c>
      <c r="D8" s="104">
        <f>all!BI28</f>
        <v>0</v>
      </c>
      <c r="E8" s="104">
        <f>all!BJ28</f>
        <v>7</v>
      </c>
      <c r="F8" s="104">
        <f>all!BK28</f>
        <v>7</v>
      </c>
      <c r="G8" s="104">
        <f>all!BL28</f>
        <v>0</v>
      </c>
      <c r="H8" s="104">
        <f>all!BM28</f>
        <v>7</v>
      </c>
      <c r="I8" s="104">
        <f>all!BN28</f>
        <v>2</v>
      </c>
      <c r="J8" s="104">
        <f>all!BO28</f>
        <v>1</v>
      </c>
      <c r="K8" s="104">
        <f>all!BP28</f>
        <v>3</v>
      </c>
      <c r="L8" s="104">
        <f>all!BQ28</f>
        <v>24</v>
      </c>
      <c r="M8" s="104">
        <f>all!BR28</f>
        <v>5</v>
      </c>
      <c r="N8" s="104">
        <f>all!BS28</f>
        <v>29</v>
      </c>
      <c r="O8" s="104">
        <f>all!BT28</f>
        <v>0</v>
      </c>
      <c r="P8" s="104">
        <f>all!BU28</f>
        <v>0</v>
      </c>
      <c r="Q8" s="104">
        <f>all!BV28</f>
        <v>0</v>
      </c>
      <c r="R8" s="104">
        <f>all!BW28</f>
        <v>40</v>
      </c>
      <c r="S8" s="104">
        <f>all!BX28</f>
        <v>6</v>
      </c>
      <c r="T8" s="104">
        <f>all!BY28</f>
        <v>46</v>
      </c>
      <c r="V8" s="104">
        <f>all!CA28</f>
        <v>0</v>
      </c>
      <c r="W8" s="104">
        <f>all!CB28</f>
        <v>0</v>
      </c>
      <c r="X8" s="104">
        <f>all!CC28</f>
        <v>0</v>
      </c>
      <c r="Y8" s="104">
        <f>all!CD28</f>
        <v>0</v>
      </c>
      <c r="Z8" s="104">
        <f>all!CE28</f>
        <v>0</v>
      </c>
      <c r="AA8" s="104">
        <f>all!CF28</f>
        <v>0</v>
      </c>
      <c r="AD8" t="s">
        <v>74</v>
      </c>
    </row>
    <row r="9" spans="1:30" ht="24.75" customHeight="1">
      <c r="A9" s="102">
        <v>3</v>
      </c>
      <c r="B9" s="103" t="s">
        <v>870</v>
      </c>
      <c r="C9" s="104" t="s">
        <v>482</v>
      </c>
      <c r="D9" s="104" t="s">
        <v>74</v>
      </c>
      <c r="E9" s="104">
        <f>SUM(C9:D9)</f>
        <v>0</v>
      </c>
      <c r="F9" s="104"/>
      <c r="G9" s="104"/>
      <c r="H9" s="104">
        <f>SUM(F9:G9)</f>
        <v>0</v>
      </c>
      <c r="I9" s="104"/>
      <c r="J9" s="104"/>
      <c r="K9" s="104">
        <f>SUM(I9:J9)</f>
        <v>0</v>
      </c>
      <c r="L9" s="104"/>
      <c r="M9" s="104"/>
      <c r="N9" s="104">
        <f>SUM(L9:M9)</f>
        <v>0</v>
      </c>
      <c r="O9" s="104" t="s">
        <v>74</v>
      </c>
      <c r="P9" s="104"/>
      <c r="Q9" s="104">
        <f>SUM(O9:P9)</f>
        <v>0</v>
      </c>
      <c r="R9" s="105">
        <f t="shared" ref="R9:R24" si="0">SUM(C9,F9,I9,L9,O9)</f>
        <v>0</v>
      </c>
      <c r="S9" s="105">
        <f t="shared" ref="S9:S24" si="1">SUM(D9,G9,J9,M9,P9)</f>
        <v>0</v>
      </c>
      <c r="T9" s="105">
        <f t="shared" ref="T9:T24" si="2">SUM(E9,H9,K9,N9,Q9)</f>
        <v>0</v>
      </c>
      <c r="V9" s="104"/>
      <c r="W9" s="104"/>
      <c r="X9" s="104">
        <f>SUM(V9:W9)</f>
        <v>0</v>
      </c>
      <c r="Y9" s="104"/>
      <c r="Z9" s="104"/>
      <c r="AA9" s="104">
        <f>SUM(Y9:Z9)</f>
        <v>0</v>
      </c>
      <c r="AC9" t="s">
        <v>74</v>
      </c>
    </row>
    <row r="10" spans="1:30" ht="13.5" customHeight="1">
      <c r="A10" s="102">
        <v>4</v>
      </c>
      <c r="B10" s="106" t="s">
        <v>459</v>
      </c>
      <c r="C10" s="104">
        <f>all!BH59</f>
        <v>204</v>
      </c>
      <c r="D10" s="104">
        <f>all!BI59</f>
        <v>199</v>
      </c>
      <c r="E10" s="104">
        <f>all!BJ59</f>
        <v>403</v>
      </c>
      <c r="F10" s="104">
        <f>all!BK59</f>
        <v>53</v>
      </c>
      <c r="G10" s="104">
        <f>all!BL59</f>
        <v>74</v>
      </c>
      <c r="H10" s="104">
        <f>all!BM59</f>
        <v>127</v>
      </c>
      <c r="I10" s="104">
        <f>all!BN59</f>
        <v>26</v>
      </c>
      <c r="J10" s="104">
        <f>all!BO59</f>
        <v>21</v>
      </c>
      <c r="K10" s="104">
        <f>all!BP59</f>
        <v>47</v>
      </c>
      <c r="L10" s="104">
        <f>all!BQ59</f>
        <v>104</v>
      </c>
      <c r="M10" s="104">
        <f>all!BR59</f>
        <v>99</v>
      </c>
      <c r="N10" s="104">
        <f>all!BS59</f>
        <v>203</v>
      </c>
      <c r="O10" s="104">
        <f>all!BT59</f>
        <v>8</v>
      </c>
      <c r="P10" s="104">
        <f>all!BU59</f>
        <v>3</v>
      </c>
      <c r="Q10" s="104">
        <f>all!BV59</f>
        <v>11</v>
      </c>
      <c r="R10" s="105">
        <f t="shared" si="0"/>
        <v>395</v>
      </c>
      <c r="S10" s="105">
        <f t="shared" si="1"/>
        <v>396</v>
      </c>
      <c r="T10" s="105">
        <f t="shared" si="2"/>
        <v>791</v>
      </c>
      <c r="V10" s="104">
        <f>all!CA59</f>
        <v>13</v>
      </c>
      <c r="W10" s="104">
        <f>all!CB59</f>
        <v>3</v>
      </c>
      <c r="X10" s="104">
        <f>all!CC59</f>
        <v>16</v>
      </c>
      <c r="Y10" s="104">
        <f>all!CD59</f>
        <v>9</v>
      </c>
      <c r="Z10" s="104">
        <f>all!CE59</f>
        <v>2</v>
      </c>
      <c r="AA10" s="104">
        <f>all!CF59</f>
        <v>11</v>
      </c>
      <c r="AC10" t="s">
        <v>74</v>
      </c>
    </row>
    <row r="11" spans="1:30" ht="13.5" customHeight="1">
      <c r="A11" s="102">
        <v>5</v>
      </c>
      <c r="B11" s="106" t="s">
        <v>460</v>
      </c>
      <c r="C11" s="104">
        <f>all!BH85</f>
        <v>110</v>
      </c>
      <c r="D11" s="104">
        <f>all!BI85</f>
        <v>124</v>
      </c>
      <c r="E11" s="104">
        <f>all!BJ85</f>
        <v>234</v>
      </c>
      <c r="F11" s="104">
        <f>all!BK85</f>
        <v>38</v>
      </c>
      <c r="G11" s="104">
        <f>all!BL85</f>
        <v>17</v>
      </c>
      <c r="H11" s="104">
        <f>all!BM85</f>
        <v>55</v>
      </c>
      <c r="I11" s="104">
        <f>all!BN85</f>
        <v>8</v>
      </c>
      <c r="J11" s="104">
        <f>all!BO85</f>
        <v>11</v>
      </c>
      <c r="K11" s="104">
        <f>all!BP85</f>
        <v>19</v>
      </c>
      <c r="L11" s="104">
        <f>all!BQ85</f>
        <v>83</v>
      </c>
      <c r="M11" s="104">
        <f>all!BR85</f>
        <v>64</v>
      </c>
      <c r="N11" s="104">
        <f>all!BS85</f>
        <v>147</v>
      </c>
      <c r="O11" s="104">
        <f>all!BT85</f>
        <v>1</v>
      </c>
      <c r="P11" s="104">
        <f>all!BU85</f>
        <v>0</v>
      </c>
      <c r="Q11" s="104">
        <f>all!BV85</f>
        <v>1</v>
      </c>
      <c r="R11" s="105">
        <f t="shared" si="0"/>
        <v>240</v>
      </c>
      <c r="S11" s="105">
        <f t="shared" si="1"/>
        <v>216</v>
      </c>
      <c r="T11" s="105">
        <f t="shared" si="2"/>
        <v>456</v>
      </c>
      <c r="V11" s="104">
        <f>all!CA85</f>
        <v>5</v>
      </c>
      <c r="W11" s="104">
        <f>all!CB85</f>
        <v>6</v>
      </c>
      <c r="X11" s="104">
        <f>all!CC85</f>
        <v>11</v>
      </c>
      <c r="Y11" s="104">
        <f>all!CD85</f>
        <v>0</v>
      </c>
      <c r="Z11" s="104">
        <f>all!CE85</f>
        <v>3</v>
      </c>
      <c r="AA11" s="104">
        <f>all!CF85</f>
        <v>3</v>
      </c>
    </row>
    <row r="12" spans="1:30" ht="13.5" customHeight="1">
      <c r="A12" s="102">
        <v>6</v>
      </c>
      <c r="B12" s="106" t="s">
        <v>461</v>
      </c>
      <c r="C12" s="104">
        <f>all!BH94</f>
        <v>28</v>
      </c>
      <c r="D12" s="104">
        <f>all!BI94</f>
        <v>54</v>
      </c>
      <c r="E12" s="104">
        <f>all!BJ94</f>
        <v>82</v>
      </c>
      <c r="F12" s="104">
        <f>all!BK94</f>
        <v>14</v>
      </c>
      <c r="G12" s="104">
        <f>all!BL94</f>
        <v>19</v>
      </c>
      <c r="H12" s="104">
        <f>all!BM94</f>
        <v>33</v>
      </c>
      <c r="I12" s="104">
        <f>all!BN94</f>
        <v>3</v>
      </c>
      <c r="J12" s="104">
        <f>all!BO94</f>
        <v>5</v>
      </c>
      <c r="K12" s="104">
        <f>all!BP94</f>
        <v>8</v>
      </c>
      <c r="L12" s="104">
        <f>all!BQ94</f>
        <v>26</v>
      </c>
      <c r="M12" s="104">
        <f>all!BR94</f>
        <v>46</v>
      </c>
      <c r="N12" s="104">
        <f>all!BS94</f>
        <v>72</v>
      </c>
      <c r="O12" s="104">
        <f>all!BT94</f>
        <v>0</v>
      </c>
      <c r="P12" s="104">
        <f>all!BU94</f>
        <v>0</v>
      </c>
      <c r="Q12" s="104">
        <f>all!BV94</f>
        <v>0</v>
      </c>
      <c r="R12" s="105">
        <f t="shared" si="0"/>
        <v>71</v>
      </c>
      <c r="S12" s="105">
        <f t="shared" si="1"/>
        <v>124</v>
      </c>
      <c r="T12" s="105">
        <f t="shared" si="2"/>
        <v>195</v>
      </c>
      <c r="V12" s="104">
        <f>all!CA94</f>
        <v>5</v>
      </c>
      <c r="W12" s="104">
        <f>all!CB94</f>
        <v>7</v>
      </c>
      <c r="X12" s="104">
        <f>all!CC94</f>
        <v>12</v>
      </c>
      <c r="Y12" s="104">
        <f>all!CD94</f>
        <v>0</v>
      </c>
      <c r="Z12" s="104">
        <f>all!CE94</f>
        <v>0</v>
      </c>
      <c r="AA12" s="104">
        <f>all!CF94</f>
        <v>0</v>
      </c>
    </row>
    <row r="13" spans="1:30" ht="13.5" customHeight="1">
      <c r="A13" s="102">
        <v>7</v>
      </c>
      <c r="B13" s="103" t="s">
        <v>462</v>
      </c>
      <c r="C13" s="104">
        <f>all!BH120</f>
        <v>730</v>
      </c>
      <c r="D13" s="104">
        <f>all!BI120</f>
        <v>73</v>
      </c>
      <c r="E13" s="104">
        <f>all!BJ120</f>
        <v>803</v>
      </c>
      <c r="F13" s="104">
        <f>all!BK120</f>
        <v>245</v>
      </c>
      <c r="G13" s="104">
        <f>all!BL120</f>
        <v>21</v>
      </c>
      <c r="H13" s="104">
        <f>all!BM120</f>
        <v>266</v>
      </c>
      <c r="I13" s="104">
        <f>all!BN120</f>
        <v>96</v>
      </c>
      <c r="J13" s="104">
        <f>all!BO120</f>
        <v>10</v>
      </c>
      <c r="K13" s="104">
        <f>all!BP120</f>
        <v>106</v>
      </c>
      <c r="L13" s="104">
        <f>all!BQ120</f>
        <v>701</v>
      </c>
      <c r="M13" s="104">
        <f>all!BR120</f>
        <v>36</v>
      </c>
      <c r="N13" s="104">
        <f>all!BS120</f>
        <v>737</v>
      </c>
      <c r="O13" s="104">
        <f>all!BT120</f>
        <v>9</v>
      </c>
      <c r="P13" s="104">
        <f>all!BU120</f>
        <v>2</v>
      </c>
      <c r="Q13" s="104">
        <f>all!BV120</f>
        <v>11</v>
      </c>
      <c r="R13" s="105">
        <f>SUM(C13,F13,I13,L13,O13)</f>
        <v>1781</v>
      </c>
      <c r="S13" s="105">
        <f t="shared" si="1"/>
        <v>142</v>
      </c>
      <c r="T13" s="105">
        <f t="shared" si="2"/>
        <v>1923</v>
      </c>
      <c r="V13" s="104">
        <f>all!CA120</f>
        <v>2</v>
      </c>
      <c r="W13" s="104">
        <f>all!CB120</f>
        <v>0</v>
      </c>
      <c r="X13" s="104">
        <f>all!CC120</f>
        <v>2</v>
      </c>
      <c r="Y13" s="104">
        <f>all!CD120</f>
        <v>44</v>
      </c>
      <c r="Z13" s="104">
        <f>all!CE120</f>
        <v>1</v>
      </c>
      <c r="AA13" s="104">
        <f>all!CF120</f>
        <v>45</v>
      </c>
    </row>
    <row r="14" spans="1:30" ht="13.5" customHeight="1">
      <c r="A14" s="102">
        <v>8</v>
      </c>
      <c r="B14" s="103" t="s">
        <v>463</v>
      </c>
      <c r="C14" s="104">
        <f>all!BH149</f>
        <v>374</v>
      </c>
      <c r="D14" s="104">
        <f>all!BI149</f>
        <v>229</v>
      </c>
      <c r="E14" s="104">
        <f>all!BJ149</f>
        <v>603</v>
      </c>
      <c r="F14" s="104">
        <f>all!BK149</f>
        <v>140</v>
      </c>
      <c r="G14" s="104">
        <f>all!BL149</f>
        <v>45</v>
      </c>
      <c r="H14" s="104">
        <f>all!BM149</f>
        <v>185</v>
      </c>
      <c r="I14" s="104">
        <f>all!BN149</f>
        <v>69</v>
      </c>
      <c r="J14" s="104">
        <f>all!BO149</f>
        <v>27</v>
      </c>
      <c r="K14" s="104">
        <f>all!BP149</f>
        <v>96</v>
      </c>
      <c r="L14" s="104">
        <f>all!BQ149</f>
        <v>330</v>
      </c>
      <c r="M14" s="104">
        <f>all!BR149</f>
        <v>135</v>
      </c>
      <c r="N14" s="104">
        <f>all!BS149</f>
        <v>465</v>
      </c>
      <c r="O14" s="104">
        <f>all!BT149</f>
        <v>29</v>
      </c>
      <c r="P14" s="104">
        <f>all!BU149</f>
        <v>13</v>
      </c>
      <c r="Q14" s="104">
        <f>all!BV149</f>
        <v>42</v>
      </c>
      <c r="R14" s="105">
        <f t="shared" si="0"/>
        <v>942</v>
      </c>
      <c r="S14" s="105">
        <f t="shared" si="1"/>
        <v>449</v>
      </c>
      <c r="T14" s="105">
        <f t="shared" si="2"/>
        <v>1391</v>
      </c>
      <c r="U14" s="17"/>
      <c r="V14" s="104">
        <f>all!CA149</f>
        <v>48</v>
      </c>
      <c r="W14" s="104">
        <f>all!CB149</f>
        <v>26</v>
      </c>
      <c r="X14" s="104">
        <f>all!CC149</f>
        <v>74</v>
      </c>
      <c r="Y14" s="104">
        <f>all!CD149</f>
        <v>15</v>
      </c>
      <c r="Z14" s="104">
        <f>all!CE149</f>
        <v>6</v>
      </c>
      <c r="AA14" s="104">
        <f>all!CF149</f>
        <v>21</v>
      </c>
    </row>
    <row r="15" spans="1:30" s="8" customFormat="1" ht="13.5" customHeight="1">
      <c r="A15" s="102">
        <v>9</v>
      </c>
      <c r="B15" s="103" t="s">
        <v>464</v>
      </c>
      <c r="C15" s="104">
        <f>all!BH167</f>
        <v>107</v>
      </c>
      <c r="D15" s="104">
        <f>all!BI167</f>
        <v>103</v>
      </c>
      <c r="E15" s="104">
        <f>all!BJ167</f>
        <v>210</v>
      </c>
      <c r="F15" s="104">
        <f>all!BK167</f>
        <v>52</v>
      </c>
      <c r="G15" s="104">
        <f>all!BL167</f>
        <v>23</v>
      </c>
      <c r="H15" s="104">
        <f>all!BM167</f>
        <v>75</v>
      </c>
      <c r="I15" s="104">
        <f>all!BN167</f>
        <v>15</v>
      </c>
      <c r="J15" s="104">
        <f>all!BO167</f>
        <v>9</v>
      </c>
      <c r="K15" s="104">
        <f>all!BP167</f>
        <v>24</v>
      </c>
      <c r="L15" s="104">
        <f>all!BQ167</f>
        <v>149</v>
      </c>
      <c r="M15" s="104">
        <f>all!BR167</f>
        <v>76</v>
      </c>
      <c r="N15" s="104">
        <f>all!BS167</f>
        <v>225</v>
      </c>
      <c r="O15" s="104">
        <f>all!BT167</f>
        <v>2</v>
      </c>
      <c r="P15" s="104">
        <f>all!BU167</f>
        <v>3</v>
      </c>
      <c r="Q15" s="104">
        <f>all!BV167</f>
        <v>5</v>
      </c>
      <c r="R15" s="105">
        <f t="shared" si="0"/>
        <v>325</v>
      </c>
      <c r="S15" s="105">
        <f t="shared" si="1"/>
        <v>214</v>
      </c>
      <c r="T15" s="105">
        <f t="shared" si="2"/>
        <v>539</v>
      </c>
      <c r="V15" s="104">
        <f>all!CA167</f>
        <v>0</v>
      </c>
      <c r="W15" s="104">
        <f>all!CB167</f>
        <v>0</v>
      </c>
      <c r="X15" s="104">
        <f>all!CC167</f>
        <v>0</v>
      </c>
      <c r="Y15" s="104">
        <f>all!CD167</f>
        <v>7</v>
      </c>
      <c r="Z15" s="104">
        <f>all!CE167</f>
        <v>3</v>
      </c>
      <c r="AA15" s="104">
        <f>all!CF167</f>
        <v>10</v>
      </c>
    </row>
    <row r="16" spans="1:30" ht="13.5" customHeight="1">
      <c r="A16" s="102">
        <v>10</v>
      </c>
      <c r="B16" s="103" t="s">
        <v>465</v>
      </c>
      <c r="C16" s="104">
        <f>all!BH191</f>
        <v>454</v>
      </c>
      <c r="D16" s="104">
        <f>all!BI191</f>
        <v>108</v>
      </c>
      <c r="E16" s="104">
        <f>all!BJ191</f>
        <v>562</v>
      </c>
      <c r="F16" s="104">
        <f>all!BK191</f>
        <v>109</v>
      </c>
      <c r="G16" s="104">
        <f>all!BL191</f>
        <v>26</v>
      </c>
      <c r="H16" s="104">
        <f>all!BM191</f>
        <v>135</v>
      </c>
      <c r="I16" s="104">
        <f>all!BN191</f>
        <v>50</v>
      </c>
      <c r="J16" s="104">
        <f>all!BO191</f>
        <v>19</v>
      </c>
      <c r="K16" s="104">
        <f>all!BP191</f>
        <v>69</v>
      </c>
      <c r="L16" s="104">
        <f>all!BQ191</f>
        <v>237</v>
      </c>
      <c r="M16" s="104">
        <f>all!BR191</f>
        <v>58</v>
      </c>
      <c r="N16" s="104">
        <f>all!BS191</f>
        <v>295</v>
      </c>
      <c r="O16" s="104">
        <f>all!BT191</f>
        <v>2</v>
      </c>
      <c r="P16" s="104">
        <f>all!BU191</f>
        <v>1</v>
      </c>
      <c r="Q16" s="104">
        <f>all!BV191</f>
        <v>3</v>
      </c>
      <c r="R16" s="105">
        <f t="shared" si="0"/>
        <v>852</v>
      </c>
      <c r="S16" s="105">
        <f t="shared" si="1"/>
        <v>212</v>
      </c>
      <c r="T16" s="105">
        <f t="shared" si="2"/>
        <v>1064</v>
      </c>
      <c r="V16" s="104">
        <f>all!CA191</f>
        <v>25</v>
      </c>
      <c r="W16" s="104">
        <f>all!CB191</f>
        <v>13</v>
      </c>
      <c r="X16" s="104">
        <f>all!CC191</f>
        <v>38</v>
      </c>
      <c r="Y16" s="104">
        <f>all!CD191</f>
        <v>17</v>
      </c>
      <c r="Z16" s="104">
        <f>all!CE191</f>
        <v>6</v>
      </c>
      <c r="AA16" s="104">
        <f>all!CF191</f>
        <v>23</v>
      </c>
    </row>
    <row r="17" spans="1:39" ht="13.5" customHeight="1">
      <c r="A17" s="102">
        <v>11</v>
      </c>
      <c r="B17" s="103" t="s">
        <v>466</v>
      </c>
      <c r="C17" s="104" t="s">
        <v>482</v>
      </c>
      <c r="D17" s="104"/>
      <c r="E17" s="104">
        <f>SUM(C17:D17)</f>
        <v>0</v>
      </c>
      <c r="F17" s="104"/>
      <c r="G17" s="104"/>
      <c r="H17" s="104">
        <f>SUM(F17:G17)</f>
        <v>0</v>
      </c>
      <c r="I17" s="104"/>
      <c r="J17" s="104"/>
      <c r="K17" s="104">
        <f>SUM(I17:J17)</f>
        <v>0</v>
      </c>
      <c r="L17" s="104"/>
      <c r="M17" s="104"/>
      <c r="N17" s="104">
        <f>SUM(L17:M17)</f>
        <v>0</v>
      </c>
      <c r="O17" s="104"/>
      <c r="P17" s="104"/>
      <c r="Q17" s="104">
        <f>SUM(O17:P17)</f>
        <v>0</v>
      </c>
      <c r="R17" s="105">
        <f t="shared" si="0"/>
        <v>0</v>
      </c>
      <c r="S17" s="105">
        <f t="shared" si="1"/>
        <v>0</v>
      </c>
      <c r="T17" s="105">
        <f t="shared" si="2"/>
        <v>0</v>
      </c>
      <c r="V17" s="104"/>
      <c r="W17" s="104"/>
      <c r="X17" s="104">
        <f>SUM(V17:W17)</f>
        <v>0</v>
      </c>
      <c r="Y17" s="104"/>
      <c r="Z17" s="104"/>
      <c r="AA17" s="104">
        <f>SUM(Y17:Z17)</f>
        <v>0</v>
      </c>
    </row>
    <row r="18" spans="1:39" ht="13.5" customHeight="1">
      <c r="A18" s="102">
        <v>12</v>
      </c>
      <c r="B18" s="103" t="s">
        <v>467</v>
      </c>
      <c r="C18" s="104">
        <f>all!BH214</f>
        <v>68</v>
      </c>
      <c r="D18" s="104">
        <f>all!BI214</f>
        <v>54</v>
      </c>
      <c r="E18" s="104">
        <f>all!BJ214</f>
        <v>122</v>
      </c>
      <c r="F18" s="104">
        <f>all!BK214</f>
        <v>13</v>
      </c>
      <c r="G18" s="104">
        <f>all!BL214</f>
        <v>12</v>
      </c>
      <c r="H18" s="104">
        <f>all!BM214</f>
        <v>25</v>
      </c>
      <c r="I18" s="104">
        <f>all!BN214</f>
        <v>3</v>
      </c>
      <c r="J18" s="104">
        <f>all!BO214</f>
        <v>4</v>
      </c>
      <c r="K18" s="104">
        <f>all!BP214</f>
        <v>7</v>
      </c>
      <c r="L18" s="104">
        <f>all!BQ214</f>
        <v>31</v>
      </c>
      <c r="M18" s="104">
        <f>all!BR214</f>
        <v>34</v>
      </c>
      <c r="N18" s="104">
        <f>all!BS214</f>
        <v>65</v>
      </c>
      <c r="O18" s="104">
        <f>all!BT214</f>
        <v>1</v>
      </c>
      <c r="P18" s="104">
        <f>all!BU214</f>
        <v>1</v>
      </c>
      <c r="Q18" s="104">
        <f>all!BV214</f>
        <v>2</v>
      </c>
      <c r="R18" s="105">
        <f t="shared" si="0"/>
        <v>116</v>
      </c>
      <c r="S18" s="105">
        <f t="shared" si="1"/>
        <v>105</v>
      </c>
      <c r="T18" s="105">
        <f t="shared" si="2"/>
        <v>221</v>
      </c>
      <c r="V18" s="104">
        <f>all!CA214</f>
        <v>0</v>
      </c>
      <c r="W18" s="104">
        <f>all!CB214</f>
        <v>0</v>
      </c>
      <c r="X18" s="104">
        <f>all!CC214</f>
        <v>0</v>
      </c>
      <c r="Y18" s="104">
        <f>all!CD214</f>
        <v>0</v>
      </c>
      <c r="Z18" s="104">
        <f>all!CE214</f>
        <v>0</v>
      </c>
      <c r="AA18" s="104">
        <f>all!CF214</f>
        <v>0</v>
      </c>
    </row>
    <row r="19" spans="1:39" ht="13.5" customHeight="1">
      <c r="A19" s="102">
        <v>13</v>
      </c>
      <c r="B19" s="103" t="s">
        <v>468</v>
      </c>
      <c r="C19" s="104">
        <f>all!BH222</f>
        <v>869</v>
      </c>
      <c r="D19" s="104">
        <f>all!BI222</f>
        <v>311</v>
      </c>
      <c r="E19" s="104">
        <f>all!BJ222</f>
        <v>1180</v>
      </c>
      <c r="F19" s="104">
        <f>all!BK222</f>
        <v>201</v>
      </c>
      <c r="G19" s="104">
        <f>all!BL222</f>
        <v>68</v>
      </c>
      <c r="H19" s="104">
        <f>all!BM222</f>
        <v>269</v>
      </c>
      <c r="I19" s="104">
        <f>all!BN222</f>
        <v>83</v>
      </c>
      <c r="J19" s="104">
        <f>all!BO222</f>
        <v>27</v>
      </c>
      <c r="K19" s="104">
        <f>all!BP222</f>
        <v>110</v>
      </c>
      <c r="L19" s="104">
        <f>all!BQ222</f>
        <v>455</v>
      </c>
      <c r="M19" s="104">
        <f>all!BR222</f>
        <v>126</v>
      </c>
      <c r="N19" s="104">
        <f>all!BS222</f>
        <v>581</v>
      </c>
      <c r="O19" s="104">
        <f>all!BT222</f>
        <v>30</v>
      </c>
      <c r="P19" s="104">
        <f>all!BU222</f>
        <v>9</v>
      </c>
      <c r="Q19" s="104">
        <f>all!BV222</f>
        <v>39</v>
      </c>
      <c r="R19" s="105">
        <f t="shared" si="0"/>
        <v>1638</v>
      </c>
      <c r="S19" s="105">
        <f t="shared" si="1"/>
        <v>541</v>
      </c>
      <c r="T19" s="105">
        <f t="shared" si="2"/>
        <v>2179</v>
      </c>
      <c r="V19" s="104">
        <f>all!CA222</f>
        <v>0</v>
      </c>
      <c r="W19" s="104">
        <f>all!CB222</f>
        <v>0</v>
      </c>
      <c r="X19" s="104">
        <f>all!CC222</f>
        <v>0</v>
      </c>
      <c r="Y19" s="104">
        <f>all!CD222</f>
        <v>39</v>
      </c>
      <c r="Z19" s="104">
        <f>all!CE222</f>
        <v>10</v>
      </c>
      <c r="AA19" s="104">
        <f>all!CF222</f>
        <v>49</v>
      </c>
    </row>
    <row r="20" spans="1:39" ht="13.5" customHeight="1">
      <c r="A20" s="102">
        <v>14</v>
      </c>
      <c r="B20" s="103" t="s">
        <v>469</v>
      </c>
      <c r="C20" s="104">
        <f>all!BH230</f>
        <v>737</v>
      </c>
      <c r="D20" s="104">
        <f>all!BI230</f>
        <v>65</v>
      </c>
      <c r="E20" s="104">
        <f>all!BJ230</f>
        <v>802</v>
      </c>
      <c r="F20" s="104">
        <f>all!BK230</f>
        <v>229</v>
      </c>
      <c r="G20" s="104">
        <f>all!BL230</f>
        <v>13</v>
      </c>
      <c r="H20" s="104">
        <f>all!BM230</f>
        <v>242</v>
      </c>
      <c r="I20" s="104">
        <f>all!BN230</f>
        <v>109</v>
      </c>
      <c r="J20" s="104">
        <f>all!BO230</f>
        <v>10</v>
      </c>
      <c r="K20" s="104">
        <f>all!BP230</f>
        <v>119</v>
      </c>
      <c r="L20" s="104">
        <f>all!BQ230</f>
        <v>489</v>
      </c>
      <c r="M20" s="104">
        <f>all!BR230</f>
        <v>27</v>
      </c>
      <c r="N20" s="104">
        <f>all!BS230</f>
        <v>516</v>
      </c>
      <c r="O20" s="104">
        <f>all!BT230</f>
        <v>13</v>
      </c>
      <c r="P20" s="104">
        <f>all!BU230</f>
        <v>2</v>
      </c>
      <c r="Q20" s="104">
        <f>all!BV230</f>
        <v>15</v>
      </c>
      <c r="R20" s="105">
        <f t="shared" si="0"/>
        <v>1577</v>
      </c>
      <c r="S20" s="105">
        <f t="shared" si="1"/>
        <v>117</v>
      </c>
      <c r="T20" s="105">
        <f t="shared" si="2"/>
        <v>1694</v>
      </c>
      <c r="V20" s="104">
        <f>all!CA230</f>
        <v>45</v>
      </c>
      <c r="W20" s="104">
        <f>all!CB230</f>
        <v>3</v>
      </c>
      <c r="X20" s="104">
        <f>all!CC230</f>
        <v>48</v>
      </c>
      <c r="Y20" s="104">
        <f>all!CD230</f>
        <v>37</v>
      </c>
      <c r="Z20" s="104">
        <f>all!CE230</f>
        <v>2</v>
      </c>
      <c r="AA20" s="104">
        <f>all!CF230</f>
        <v>39</v>
      </c>
    </row>
    <row r="21" spans="1:39" ht="13.5" customHeight="1">
      <c r="A21" s="102">
        <v>15</v>
      </c>
      <c r="B21" s="103" t="s">
        <v>470</v>
      </c>
      <c r="C21" s="104">
        <f>all!BH236</f>
        <v>618</v>
      </c>
      <c r="D21" s="104">
        <f>all!BI236</f>
        <v>11</v>
      </c>
      <c r="E21" s="104">
        <f>all!BJ236</f>
        <v>629</v>
      </c>
      <c r="F21" s="104">
        <f>all!BK236</f>
        <v>1</v>
      </c>
      <c r="G21" s="104">
        <f>all!BL236</f>
        <v>1</v>
      </c>
      <c r="H21" s="104">
        <f>all!BM236</f>
        <v>2</v>
      </c>
      <c r="I21" s="104">
        <f>all!BN236</f>
        <v>0</v>
      </c>
      <c r="J21" s="104">
        <f>all!BO236</f>
        <v>0</v>
      </c>
      <c r="K21" s="104">
        <f>all!BP236</f>
        <v>0</v>
      </c>
      <c r="L21" s="104">
        <f>all!BQ236</f>
        <v>29</v>
      </c>
      <c r="M21" s="104">
        <f>all!BR236</f>
        <v>6</v>
      </c>
      <c r="N21" s="104">
        <f>all!BS236</f>
        <v>35</v>
      </c>
      <c r="O21" s="104">
        <f>all!BT236</f>
        <v>4</v>
      </c>
      <c r="P21" s="104">
        <f>all!BU236</f>
        <v>0</v>
      </c>
      <c r="Q21" s="104">
        <f>all!BV236</f>
        <v>4</v>
      </c>
      <c r="R21" s="105">
        <f t="shared" si="0"/>
        <v>652</v>
      </c>
      <c r="S21" s="105">
        <f t="shared" si="1"/>
        <v>18</v>
      </c>
      <c r="T21" s="105">
        <f t="shared" si="2"/>
        <v>670</v>
      </c>
      <c r="V21" s="104">
        <f>all!CA298</f>
        <v>0</v>
      </c>
      <c r="W21" s="104">
        <f>all!CB298</f>
        <v>0</v>
      </c>
      <c r="X21" s="104">
        <f>all!CC298</f>
        <v>0</v>
      </c>
      <c r="Y21" s="104">
        <f>all!CD298</f>
        <v>0</v>
      </c>
      <c r="Z21" s="104">
        <f>all!CE298</f>
        <v>0</v>
      </c>
      <c r="AA21" s="104">
        <f>all!CF298</f>
        <v>0</v>
      </c>
    </row>
    <row r="22" spans="1:39" ht="13.5" customHeight="1">
      <c r="A22" s="102">
        <v>16</v>
      </c>
      <c r="B22" s="103" t="s">
        <v>471</v>
      </c>
      <c r="C22" s="104">
        <f>all!BH327</f>
        <v>40</v>
      </c>
      <c r="D22" s="104">
        <f>all!BI327</f>
        <v>50</v>
      </c>
      <c r="E22" s="104">
        <f>all!BJ327</f>
        <v>90</v>
      </c>
      <c r="F22" s="104">
        <f>all!BK327</f>
        <v>50</v>
      </c>
      <c r="G22" s="104">
        <f>all!BL327</f>
        <v>17</v>
      </c>
      <c r="H22" s="104">
        <f>all!BM327</f>
        <v>67</v>
      </c>
      <c r="I22" s="104">
        <f>all!BN327</f>
        <v>17</v>
      </c>
      <c r="J22" s="104">
        <f>all!BO327</f>
        <v>11</v>
      </c>
      <c r="K22" s="104">
        <f>all!BP327</f>
        <v>28</v>
      </c>
      <c r="L22" s="104">
        <f>all!BQ327</f>
        <v>124</v>
      </c>
      <c r="M22" s="104">
        <f>all!BR327</f>
        <v>101</v>
      </c>
      <c r="N22" s="104">
        <f>all!BS327</f>
        <v>225</v>
      </c>
      <c r="O22" s="104">
        <f>all!BT327</f>
        <v>4</v>
      </c>
      <c r="P22" s="104">
        <f>all!BU327</f>
        <v>3</v>
      </c>
      <c r="Q22" s="104">
        <f>all!BV327</f>
        <v>7</v>
      </c>
      <c r="R22" s="105">
        <f t="shared" si="0"/>
        <v>235</v>
      </c>
      <c r="S22" s="105">
        <f t="shared" si="1"/>
        <v>182</v>
      </c>
      <c r="T22" s="105">
        <f t="shared" si="2"/>
        <v>417</v>
      </c>
      <c r="V22" s="104">
        <f>all!CA327</f>
        <v>2</v>
      </c>
      <c r="W22" s="104">
        <f>all!CB327</f>
        <v>7</v>
      </c>
      <c r="X22" s="104">
        <f>all!CC327</f>
        <v>9</v>
      </c>
      <c r="Y22" s="104">
        <f>all!CD327</f>
        <v>3</v>
      </c>
      <c r="Z22" s="104">
        <f>all!CE327</f>
        <v>4</v>
      </c>
      <c r="AA22" s="104">
        <f>all!CF327</f>
        <v>7</v>
      </c>
    </row>
    <row r="23" spans="1:39" ht="13.5" customHeight="1">
      <c r="A23" s="102">
        <v>17</v>
      </c>
      <c r="B23" s="103" t="s">
        <v>472</v>
      </c>
      <c r="C23" s="104">
        <f>all!BH345</f>
        <v>0</v>
      </c>
      <c r="D23" s="104">
        <f>all!BI345</f>
        <v>1088</v>
      </c>
      <c r="E23" s="104">
        <f>all!BJ345</f>
        <v>1088</v>
      </c>
      <c r="F23" s="104">
        <f>all!BK345</f>
        <v>0</v>
      </c>
      <c r="G23" s="104">
        <f>all!BL345</f>
        <v>289</v>
      </c>
      <c r="H23" s="104">
        <f>all!BM345</f>
        <v>289</v>
      </c>
      <c r="I23" s="104">
        <f>all!BN345</f>
        <v>0</v>
      </c>
      <c r="J23" s="104">
        <f>all!BO345</f>
        <v>144</v>
      </c>
      <c r="K23" s="104">
        <f>all!BP345</f>
        <v>144</v>
      </c>
      <c r="L23" s="104">
        <f>all!BQ345</f>
        <v>0</v>
      </c>
      <c r="M23" s="104">
        <f>all!BR345</f>
        <v>637</v>
      </c>
      <c r="N23" s="104">
        <f>all!BS345</f>
        <v>637</v>
      </c>
      <c r="O23" s="104">
        <f>all!BT345</f>
        <v>0</v>
      </c>
      <c r="P23" s="104">
        <f>all!BU345</f>
        <v>27</v>
      </c>
      <c r="Q23" s="104">
        <f>all!BV345</f>
        <v>27</v>
      </c>
      <c r="R23" s="105">
        <f t="shared" si="0"/>
        <v>0</v>
      </c>
      <c r="S23" s="105">
        <f t="shared" si="1"/>
        <v>2185</v>
      </c>
      <c r="T23" s="105">
        <f t="shared" si="2"/>
        <v>2185</v>
      </c>
      <c r="V23" s="104">
        <f>all!CA345</f>
        <v>0</v>
      </c>
      <c r="W23" s="104">
        <f>all!CB345</f>
        <v>54</v>
      </c>
      <c r="X23" s="104">
        <f>all!CC345</f>
        <v>54</v>
      </c>
      <c r="Y23" s="104">
        <f>all!CD345</f>
        <v>0</v>
      </c>
      <c r="Z23" s="104">
        <f>all!CE345</f>
        <v>37</v>
      </c>
      <c r="AA23" s="104">
        <f>all!CF345</f>
        <v>37</v>
      </c>
    </row>
    <row r="24" spans="1:39" s="6" customFormat="1" ht="13.5" customHeight="1">
      <c r="A24" s="119"/>
      <c r="B24" s="108" t="s">
        <v>87</v>
      </c>
      <c r="C24" s="109">
        <f>SUM(C7:C23)</f>
        <v>4666</v>
      </c>
      <c r="D24" s="109">
        <f t="shared" ref="D24:Q24" si="3">SUM(D7:D23)</f>
        <v>2618</v>
      </c>
      <c r="E24" s="109">
        <f t="shared" si="3"/>
        <v>7284</v>
      </c>
      <c r="F24" s="109">
        <f t="shared" si="3"/>
        <v>1223</v>
      </c>
      <c r="G24" s="109">
        <f t="shared" si="3"/>
        <v>649</v>
      </c>
      <c r="H24" s="109">
        <f t="shared" si="3"/>
        <v>1872</v>
      </c>
      <c r="I24" s="109">
        <f t="shared" si="3"/>
        <v>530</v>
      </c>
      <c r="J24" s="109">
        <f t="shared" si="3"/>
        <v>328</v>
      </c>
      <c r="K24" s="109">
        <f t="shared" si="3"/>
        <v>858</v>
      </c>
      <c r="L24" s="109">
        <f t="shared" si="3"/>
        <v>3012</v>
      </c>
      <c r="M24" s="109">
        <f t="shared" si="3"/>
        <v>1518</v>
      </c>
      <c r="N24" s="109">
        <f t="shared" si="3"/>
        <v>4530</v>
      </c>
      <c r="O24" s="109">
        <f t="shared" si="3"/>
        <v>163</v>
      </c>
      <c r="P24" s="109">
        <f t="shared" si="3"/>
        <v>79</v>
      </c>
      <c r="Q24" s="109">
        <f t="shared" si="3"/>
        <v>242</v>
      </c>
      <c r="R24" s="110">
        <f t="shared" si="0"/>
        <v>9594</v>
      </c>
      <c r="S24" s="110">
        <f t="shared" si="1"/>
        <v>5192</v>
      </c>
      <c r="T24" s="110">
        <f t="shared" si="2"/>
        <v>14786</v>
      </c>
      <c r="U24" s="18"/>
      <c r="V24" s="109">
        <f t="shared" ref="V24:AA24" si="4">SUM(V7:V23)</f>
        <v>154</v>
      </c>
      <c r="W24" s="109">
        <f t="shared" si="4"/>
        <v>119</v>
      </c>
      <c r="X24" s="109">
        <f t="shared" si="4"/>
        <v>273</v>
      </c>
      <c r="Y24" s="109">
        <f t="shared" si="4"/>
        <v>183</v>
      </c>
      <c r="Z24" s="109">
        <f t="shared" si="4"/>
        <v>74</v>
      </c>
      <c r="AA24" s="109">
        <f t="shared" si="4"/>
        <v>257</v>
      </c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</row>
    <row r="25" spans="1:39" s="12" customFormat="1" ht="3.75" customHeight="1">
      <c r="A25" s="120"/>
      <c r="B25" s="112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4"/>
      <c r="S25" s="114"/>
      <c r="T25" s="114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</row>
    <row r="26" spans="1:39" s="12" customFormat="1" ht="12" customHeight="1">
      <c r="A26" s="120"/>
      <c r="B26" s="112"/>
      <c r="C26" s="113">
        <f>SUM(C24-C23)</f>
        <v>4666</v>
      </c>
      <c r="D26" s="113">
        <f t="shared" ref="D26:AA26" si="5">SUM(D24-D23)</f>
        <v>1530</v>
      </c>
      <c r="E26" s="113">
        <f t="shared" si="5"/>
        <v>6196</v>
      </c>
      <c r="F26" s="113">
        <f t="shared" si="5"/>
        <v>1223</v>
      </c>
      <c r="G26" s="113">
        <f t="shared" si="5"/>
        <v>360</v>
      </c>
      <c r="H26" s="113">
        <f t="shared" si="5"/>
        <v>1583</v>
      </c>
      <c r="I26" s="113">
        <f t="shared" si="5"/>
        <v>530</v>
      </c>
      <c r="J26" s="113">
        <f t="shared" si="5"/>
        <v>184</v>
      </c>
      <c r="K26" s="113">
        <f t="shared" si="5"/>
        <v>714</v>
      </c>
      <c r="L26" s="113">
        <f t="shared" si="5"/>
        <v>3012</v>
      </c>
      <c r="M26" s="113">
        <f t="shared" si="5"/>
        <v>881</v>
      </c>
      <c r="N26" s="113">
        <f t="shared" si="5"/>
        <v>3893</v>
      </c>
      <c r="O26" s="113">
        <f t="shared" si="5"/>
        <v>163</v>
      </c>
      <c r="P26" s="113">
        <f t="shared" si="5"/>
        <v>52</v>
      </c>
      <c r="Q26" s="113">
        <f t="shared" si="5"/>
        <v>215</v>
      </c>
      <c r="R26" s="113">
        <f t="shared" si="5"/>
        <v>9594</v>
      </c>
      <c r="S26" s="113">
        <f t="shared" si="5"/>
        <v>3007</v>
      </c>
      <c r="T26" s="113">
        <f t="shared" si="5"/>
        <v>12601</v>
      </c>
      <c r="U26" s="113">
        <f t="shared" si="5"/>
        <v>0</v>
      </c>
      <c r="V26" s="113">
        <f t="shared" si="5"/>
        <v>154</v>
      </c>
      <c r="W26" s="113">
        <f t="shared" si="5"/>
        <v>65</v>
      </c>
      <c r="X26" s="113">
        <f t="shared" si="5"/>
        <v>219</v>
      </c>
      <c r="Y26" s="113">
        <f t="shared" si="5"/>
        <v>183</v>
      </c>
      <c r="Z26" s="113">
        <f t="shared" si="5"/>
        <v>37</v>
      </c>
      <c r="AA26" s="113">
        <f t="shared" si="5"/>
        <v>220</v>
      </c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</row>
    <row r="27" spans="1:39" s="12" customFormat="1" ht="13.5" customHeight="1">
      <c r="A27" s="120"/>
      <c r="B27" s="315" t="s">
        <v>58</v>
      </c>
      <c r="C27" s="113"/>
      <c r="D27" s="113"/>
      <c r="E27" s="113"/>
      <c r="F27" s="113"/>
      <c r="G27" s="113"/>
      <c r="H27" s="113" t="s">
        <v>74</v>
      </c>
      <c r="I27" s="113"/>
      <c r="J27" s="113"/>
      <c r="K27" s="113"/>
      <c r="L27" s="113"/>
      <c r="M27" s="113"/>
      <c r="N27" s="113"/>
      <c r="O27" s="113"/>
      <c r="P27" s="113"/>
      <c r="Q27" s="113"/>
      <c r="R27" s="114"/>
      <c r="S27" s="114"/>
      <c r="T27" s="114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</row>
    <row r="28" spans="1:39" s="12" customFormat="1" ht="3" customHeight="1">
      <c r="A28" s="120"/>
      <c r="B28" s="112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4"/>
      <c r="S28" s="114"/>
      <c r="T28" s="114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</row>
    <row r="29" spans="1:39" s="12" customFormat="1" ht="3" customHeight="1">
      <c r="A29" s="120"/>
      <c r="B29" s="112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4"/>
      <c r="S29" s="114"/>
      <c r="T29" s="114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</row>
    <row r="30" spans="1:39" s="18" customFormat="1" ht="18.75" customHeight="1">
      <c r="A30" s="120"/>
      <c r="B30" s="798" t="s">
        <v>439</v>
      </c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  <c r="Q30" s="798"/>
      <c r="R30" s="798"/>
      <c r="S30" s="798"/>
      <c r="T30" s="798"/>
    </row>
    <row r="31" spans="1:39" s="18" customFormat="1" ht="16.5" customHeight="1">
      <c r="A31" s="120"/>
      <c r="B31" s="799" t="s">
        <v>1110</v>
      </c>
      <c r="C31" s="799"/>
      <c r="D31" s="799"/>
      <c r="E31" s="799"/>
      <c r="F31" s="799"/>
      <c r="G31" s="799"/>
      <c r="H31" s="799"/>
      <c r="I31" s="799"/>
      <c r="J31" s="799"/>
      <c r="K31" s="799"/>
      <c r="L31" s="799"/>
      <c r="M31" s="799"/>
      <c r="N31" s="799"/>
      <c r="O31" s="799"/>
      <c r="P31" s="799"/>
      <c r="Q31" s="799"/>
      <c r="R31" s="799"/>
      <c r="S31" s="799"/>
      <c r="T31" s="799"/>
    </row>
    <row r="32" spans="1:39" s="18" customFormat="1" ht="6" customHeight="1">
      <c r="A32" s="12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31" s="18" customFormat="1" ht="18.75" customHeight="1">
      <c r="A33" s="810" t="s">
        <v>289</v>
      </c>
      <c r="B33" s="830" t="s">
        <v>620</v>
      </c>
      <c r="C33" s="804" t="s">
        <v>477</v>
      </c>
      <c r="D33" s="805"/>
      <c r="E33" s="806"/>
      <c r="F33" s="804" t="s">
        <v>478</v>
      </c>
      <c r="G33" s="805"/>
      <c r="H33" s="806"/>
      <c r="I33" s="804" t="s">
        <v>479</v>
      </c>
      <c r="J33" s="805"/>
      <c r="K33" s="806"/>
      <c r="L33" s="804" t="s">
        <v>480</v>
      </c>
      <c r="M33" s="805"/>
      <c r="N33" s="806"/>
      <c r="O33" s="804" t="s">
        <v>481</v>
      </c>
      <c r="P33" s="805"/>
      <c r="Q33" s="806"/>
      <c r="R33" s="848" t="s">
        <v>69</v>
      </c>
      <c r="S33" s="849"/>
      <c r="T33" s="850"/>
      <c r="V33" s="797" t="s">
        <v>491</v>
      </c>
      <c r="W33" s="797"/>
      <c r="X33" s="797"/>
      <c r="Y33" s="797" t="s">
        <v>636</v>
      </c>
      <c r="Z33" s="797"/>
      <c r="AA33" s="797"/>
    </row>
    <row r="34" spans="1:31" s="18" customFormat="1" ht="33.75" customHeight="1">
      <c r="A34" s="855"/>
      <c r="B34" s="831"/>
      <c r="C34" s="807"/>
      <c r="D34" s="808"/>
      <c r="E34" s="809"/>
      <c r="F34" s="807"/>
      <c r="G34" s="808"/>
      <c r="H34" s="809"/>
      <c r="I34" s="807"/>
      <c r="J34" s="808"/>
      <c r="K34" s="809"/>
      <c r="L34" s="807"/>
      <c r="M34" s="808"/>
      <c r="N34" s="809"/>
      <c r="O34" s="807"/>
      <c r="P34" s="808"/>
      <c r="Q34" s="809"/>
      <c r="R34" s="851"/>
      <c r="S34" s="852"/>
      <c r="T34" s="853"/>
      <c r="V34" s="797"/>
      <c r="W34" s="797"/>
      <c r="X34" s="797"/>
      <c r="Y34" s="797"/>
      <c r="Z34" s="797"/>
      <c r="AA34" s="797"/>
    </row>
    <row r="35" spans="1:31" s="18" customFormat="1" ht="8.25" customHeight="1">
      <c r="A35" s="856"/>
      <c r="B35" s="832"/>
      <c r="C35" s="101" t="s">
        <v>498</v>
      </c>
      <c r="D35" s="101" t="s">
        <v>499</v>
      </c>
      <c r="E35" s="101" t="s">
        <v>500</v>
      </c>
      <c r="F35" s="101" t="s">
        <v>498</v>
      </c>
      <c r="G35" s="101" t="s">
        <v>499</v>
      </c>
      <c r="H35" s="101" t="s">
        <v>500</v>
      </c>
      <c r="I35" s="101" t="s">
        <v>498</v>
      </c>
      <c r="J35" s="101" t="s">
        <v>499</v>
      </c>
      <c r="K35" s="101" t="s">
        <v>500</v>
      </c>
      <c r="L35" s="101" t="s">
        <v>498</v>
      </c>
      <c r="M35" s="101" t="s">
        <v>499</v>
      </c>
      <c r="N35" s="101" t="s">
        <v>500</v>
      </c>
      <c r="O35" s="101" t="s">
        <v>498</v>
      </c>
      <c r="P35" s="101" t="s">
        <v>499</v>
      </c>
      <c r="Q35" s="101" t="s">
        <v>500</v>
      </c>
      <c r="R35" s="101" t="s">
        <v>498</v>
      </c>
      <c r="S35" s="101" t="s">
        <v>499</v>
      </c>
      <c r="T35" s="101" t="s">
        <v>500</v>
      </c>
      <c r="V35" s="234" t="s">
        <v>498</v>
      </c>
      <c r="W35" s="234" t="s">
        <v>499</v>
      </c>
      <c r="X35" s="234" t="s">
        <v>500</v>
      </c>
      <c r="Y35" s="234" t="s">
        <v>498</v>
      </c>
      <c r="Z35" s="234" t="s">
        <v>499</v>
      </c>
      <c r="AA35" s="234" t="s">
        <v>500</v>
      </c>
    </row>
    <row r="36" spans="1:31" ht="14.25" customHeight="1">
      <c r="A36" s="6">
        <v>1</v>
      </c>
      <c r="B36" s="116" t="s">
        <v>473</v>
      </c>
      <c r="C36" s="104">
        <f>all!BH2801</f>
        <v>0</v>
      </c>
      <c r="D36" s="104">
        <f>all!BI2801</f>
        <v>614</v>
      </c>
      <c r="E36" s="104">
        <f>all!BJ2801</f>
        <v>614</v>
      </c>
      <c r="F36" s="104">
        <f>all!BK2801</f>
        <v>0</v>
      </c>
      <c r="G36" s="104">
        <f>all!BL2801</f>
        <v>176</v>
      </c>
      <c r="H36" s="104">
        <f>all!BM2801</f>
        <v>176</v>
      </c>
      <c r="I36" s="104">
        <f>all!BN2801</f>
        <v>0</v>
      </c>
      <c r="J36" s="104">
        <f>all!BO2801</f>
        <v>52</v>
      </c>
      <c r="K36" s="104">
        <f>all!BP2801</f>
        <v>52</v>
      </c>
      <c r="L36" s="104">
        <f>all!BQ2801</f>
        <v>0</v>
      </c>
      <c r="M36" s="104">
        <f>all!BR2801</f>
        <v>548</v>
      </c>
      <c r="N36" s="104">
        <f>all!BS2801</f>
        <v>548</v>
      </c>
      <c r="O36" s="104">
        <f>all!BT2801</f>
        <v>0</v>
      </c>
      <c r="P36" s="104">
        <f>all!BU2801</f>
        <v>0</v>
      </c>
      <c r="Q36" s="104">
        <f>all!BV2801</f>
        <v>0</v>
      </c>
      <c r="R36" s="105">
        <f>SUM(C36,F36,I36,L36,O36)</f>
        <v>0</v>
      </c>
      <c r="S36" s="105">
        <f t="shared" ref="S36:S39" si="6">SUM(D36,G36,J36,M36,P36)</f>
        <v>1390</v>
      </c>
      <c r="T36" s="105">
        <f t="shared" ref="T36:T39" si="7">SUM(E36,H36,K36,N36,Q36)</f>
        <v>1390</v>
      </c>
      <c r="U36" s="18"/>
      <c r="V36" s="104">
        <f>all!CA2801</f>
        <v>0</v>
      </c>
      <c r="W36" s="104">
        <f>all!CB2801</f>
        <v>49</v>
      </c>
      <c r="X36" s="104">
        <f>all!CC2801</f>
        <v>49</v>
      </c>
      <c r="Y36" s="104">
        <f>all!CD2801</f>
        <v>0</v>
      </c>
      <c r="Z36" s="104">
        <f>all!CE2801</f>
        <v>4</v>
      </c>
      <c r="AA36" s="104">
        <f>all!CF2801</f>
        <v>4</v>
      </c>
      <c r="AE36" t="s">
        <v>74</v>
      </c>
    </row>
    <row r="37" spans="1:31" ht="14.25" customHeight="1">
      <c r="A37" s="6">
        <v>2</v>
      </c>
      <c r="B37" s="116" t="s">
        <v>474</v>
      </c>
      <c r="C37" s="104">
        <f>all!BH2885</f>
        <v>1</v>
      </c>
      <c r="D37" s="104">
        <f>all!BI2885</f>
        <v>1064</v>
      </c>
      <c r="E37" s="104">
        <f>all!BJ2885</f>
        <v>1065</v>
      </c>
      <c r="F37" s="104">
        <f>all!BK2885</f>
        <v>0</v>
      </c>
      <c r="G37" s="104">
        <f>all!BL2885</f>
        <v>301</v>
      </c>
      <c r="H37" s="104">
        <f>all!BM2885</f>
        <v>301</v>
      </c>
      <c r="I37" s="104">
        <f>all!BN2885</f>
        <v>0</v>
      </c>
      <c r="J37" s="104">
        <f>all!BO2885</f>
        <v>62</v>
      </c>
      <c r="K37" s="104">
        <f>all!BP2885</f>
        <v>62</v>
      </c>
      <c r="L37" s="104">
        <f>all!BQ2885</f>
        <v>0</v>
      </c>
      <c r="M37" s="104">
        <f>all!BR2885</f>
        <v>619</v>
      </c>
      <c r="N37" s="104">
        <f>all!BS2885</f>
        <v>619</v>
      </c>
      <c r="O37" s="104">
        <f>all!BT2885</f>
        <v>0</v>
      </c>
      <c r="P37" s="104">
        <f>all!BU2885</f>
        <v>0</v>
      </c>
      <c r="Q37" s="104">
        <f>all!BV2885</f>
        <v>0</v>
      </c>
      <c r="R37" s="105">
        <f t="shared" ref="R37:R39" si="8">SUM(C37,F37,I37,L37,O37)</f>
        <v>1</v>
      </c>
      <c r="S37" s="105">
        <f t="shared" si="6"/>
        <v>2046</v>
      </c>
      <c r="T37" s="105">
        <f t="shared" si="7"/>
        <v>2047</v>
      </c>
      <c r="U37" s="18"/>
      <c r="V37" s="104">
        <f>all!CA2885</f>
        <v>0</v>
      </c>
      <c r="W37" s="104">
        <f>all!CB2885</f>
        <v>103</v>
      </c>
      <c r="X37" s="104">
        <f>all!CC2885</f>
        <v>103</v>
      </c>
      <c r="Y37" s="104">
        <f>all!CD2885</f>
        <v>0</v>
      </c>
      <c r="Z37" s="104">
        <f>all!CE2885</f>
        <v>3</v>
      </c>
      <c r="AA37" s="104">
        <f>all!CF2885</f>
        <v>3</v>
      </c>
    </row>
    <row r="38" spans="1:31" ht="14.25" customHeight="1">
      <c r="A38" s="6">
        <v>3</v>
      </c>
      <c r="B38" s="116" t="s">
        <v>475</v>
      </c>
      <c r="C38" s="104">
        <f>all!BH2750</f>
        <v>0</v>
      </c>
      <c r="D38" s="104">
        <f>all!BI2750</f>
        <v>738</v>
      </c>
      <c r="E38" s="104">
        <f>all!BJ2750</f>
        <v>738</v>
      </c>
      <c r="F38" s="104">
        <f>all!BK2750</f>
        <v>0</v>
      </c>
      <c r="G38" s="104">
        <f>all!BL2750</f>
        <v>235</v>
      </c>
      <c r="H38" s="104">
        <f>all!BM2750</f>
        <v>235</v>
      </c>
      <c r="I38" s="104">
        <f>all!BN2750</f>
        <v>0</v>
      </c>
      <c r="J38" s="104">
        <f>all!BO2750</f>
        <v>61</v>
      </c>
      <c r="K38" s="104">
        <f>all!BP2750</f>
        <v>61</v>
      </c>
      <c r="L38" s="104">
        <f>all!BQ2750</f>
        <v>0</v>
      </c>
      <c r="M38" s="104">
        <f>all!BR2750</f>
        <v>681</v>
      </c>
      <c r="N38" s="104">
        <f>all!BS2750</f>
        <v>681</v>
      </c>
      <c r="O38" s="104">
        <f>all!BT2750</f>
        <v>0</v>
      </c>
      <c r="P38" s="104">
        <f>all!BU2750</f>
        <v>0</v>
      </c>
      <c r="Q38" s="104">
        <f>all!BV2750</f>
        <v>0</v>
      </c>
      <c r="R38" s="105">
        <f t="shared" si="8"/>
        <v>0</v>
      </c>
      <c r="S38" s="105">
        <f t="shared" si="6"/>
        <v>1715</v>
      </c>
      <c r="T38" s="105">
        <f t="shared" si="7"/>
        <v>1715</v>
      </c>
      <c r="U38" s="18"/>
      <c r="V38" s="104">
        <f>all!CA2750</f>
        <v>0</v>
      </c>
      <c r="W38" s="104">
        <f>all!CB2750</f>
        <v>143</v>
      </c>
      <c r="X38" s="104">
        <f>all!CC2750</f>
        <v>143</v>
      </c>
      <c r="Y38" s="104">
        <f>all!CD2750</f>
        <v>0</v>
      </c>
      <c r="Z38" s="104">
        <f>all!CE2750</f>
        <v>6</v>
      </c>
      <c r="AA38" s="104">
        <f>all!CF2750</f>
        <v>6</v>
      </c>
    </row>
    <row r="39" spans="1:31" ht="14.25" customHeight="1">
      <c r="A39" s="6">
        <v>4</v>
      </c>
      <c r="B39" s="116" t="s">
        <v>476</v>
      </c>
      <c r="C39" s="104">
        <f>all!BH2895</f>
        <v>1029</v>
      </c>
      <c r="D39" s="104">
        <f>all!BI2895</f>
        <v>73</v>
      </c>
      <c r="E39" s="104">
        <f>all!BJ2895</f>
        <v>1102</v>
      </c>
      <c r="F39" s="104">
        <f>all!BK2895</f>
        <v>256</v>
      </c>
      <c r="G39" s="104">
        <f>all!BL2895</f>
        <v>7</v>
      </c>
      <c r="H39" s="104">
        <f>all!BM2895</f>
        <v>263</v>
      </c>
      <c r="I39" s="104">
        <f>all!BN2895</f>
        <v>123</v>
      </c>
      <c r="J39" s="104">
        <f>all!BO2895</f>
        <v>8</v>
      </c>
      <c r="K39" s="104">
        <f>all!BP2895</f>
        <v>131</v>
      </c>
      <c r="L39" s="104">
        <f>all!BQ2895</f>
        <v>594</v>
      </c>
      <c r="M39" s="104">
        <f>all!BR2895</f>
        <v>29</v>
      </c>
      <c r="N39" s="104">
        <f>all!BS2895</f>
        <v>623</v>
      </c>
      <c r="O39" s="104">
        <f>all!BT2895</f>
        <v>0</v>
      </c>
      <c r="P39" s="104">
        <f>all!BU2895</f>
        <v>0</v>
      </c>
      <c r="Q39" s="104">
        <f>all!BV2895</f>
        <v>0</v>
      </c>
      <c r="R39" s="105">
        <f t="shared" si="8"/>
        <v>2002</v>
      </c>
      <c r="S39" s="105">
        <f t="shared" si="6"/>
        <v>117</v>
      </c>
      <c r="T39" s="105">
        <f t="shared" si="7"/>
        <v>2119</v>
      </c>
      <c r="U39" s="18"/>
      <c r="V39" s="104">
        <f>all!CA2895</f>
        <v>42</v>
      </c>
      <c r="W39" s="104">
        <f>all!CB2895</f>
        <v>2</v>
      </c>
      <c r="X39" s="104">
        <f>all!CC2895</f>
        <v>44</v>
      </c>
      <c r="Y39" s="104">
        <f>all!CD2895</f>
        <v>28</v>
      </c>
      <c r="Z39" s="104">
        <f>all!CE2895</f>
        <v>1</v>
      </c>
      <c r="AA39" s="104">
        <f>all!CF2895</f>
        <v>29</v>
      </c>
    </row>
    <row r="40" spans="1:31" ht="14.25" customHeight="1">
      <c r="A40" s="6"/>
      <c r="B40" s="118" t="s">
        <v>87</v>
      </c>
      <c r="C40" s="110">
        <f>SUM(C36:C39)</f>
        <v>1030</v>
      </c>
      <c r="D40" s="110">
        <f t="shared" ref="D40:Q40" si="9">SUM(D36:D39)</f>
        <v>2489</v>
      </c>
      <c r="E40" s="110">
        <f t="shared" si="9"/>
        <v>3519</v>
      </c>
      <c r="F40" s="110">
        <f t="shared" si="9"/>
        <v>256</v>
      </c>
      <c r="G40" s="110">
        <f t="shared" si="9"/>
        <v>719</v>
      </c>
      <c r="H40" s="110">
        <f t="shared" si="9"/>
        <v>975</v>
      </c>
      <c r="I40" s="110">
        <f t="shared" si="9"/>
        <v>123</v>
      </c>
      <c r="J40" s="110">
        <f t="shared" si="9"/>
        <v>183</v>
      </c>
      <c r="K40" s="110">
        <f t="shared" si="9"/>
        <v>306</v>
      </c>
      <c r="L40" s="110">
        <f t="shared" si="9"/>
        <v>594</v>
      </c>
      <c r="M40" s="110">
        <f t="shared" si="9"/>
        <v>1877</v>
      </c>
      <c r="N40" s="110">
        <f t="shared" si="9"/>
        <v>2471</v>
      </c>
      <c r="O40" s="110">
        <f t="shared" si="9"/>
        <v>0</v>
      </c>
      <c r="P40" s="110">
        <f t="shared" si="9"/>
        <v>0</v>
      </c>
      <c r="Q40" s="110">
        <f t="shared" si="9"/>
        <v>0</v>
      </c>
      <c r="R40" s="110">
        <f>SUM(R36:R39)</f>
        <v>2003</v>
      </c>
      <c r="S40" s="110">
        <f t="shared" ref="S40:T40" si="10">SUM(S36:S39)</f>
        <v>5268</v>
      </c>
      <c r="T40" s="110">
        <f t="shared" si="10"/>
        <v>7271</v>
      </c>
      <c r="U40" s="367"/>
      <c r="V40" s="110">
        <f t="shared" ref="V40" si="11">SUM(V36:V39)</f>
        <v>42</v>
      </c>
      <c r="W40" s="110">
        <f t="shared" ref="W40" si="12">SUM(W36:W39)</f>
        <v>297</v>
      </c>
      <c r="X40" s="110">
        <f t="shared" ref="X40" si="13">SUM(X36:X39)</f>
        <v>339</v>
      </c>
      <c r="Y40" s="110">
        <f t="shared" ref="Y40" si="14">SUM(Y36:Y39)</f>
        <v>28</v>
      </c>
      <c r="Z40" s="110">
        <f t="shared" ref="Z40" si="15">SUM(Z36:Z39)</f>
        <v>14</v>
      </c>
      <c r="AA40" s="110">
        <f t="shared" ref="AA40" si="16">SUM(AA36:AA39)</f>
        <v>42</v>
      </c>
    </row>
    <row r="41" spans="1:31" ht="15" customHeight="1">
      <c r="S41" s="18"/>
      <c r="T41" s="122"/>
      <c r="U41" s="18"/>
    </row>
    <row r="42" spans="1:31">
      <c r="C42" t="s">
        <v>74</v>
      </c>
      <c r="E42" t="s">
        <v>74</v>
      </c>
    </row>
    <row r="44" spans="1:31">
      <c r="R44" t="s">
        <v>74</v>
      </c>
    </row>
    <row r="183" spans="7:7">
      <c r="G183" t="s">
        <v>74</v>
      </c>
    </row>
    <row r="199" spans="4:6">
      <c r="D199">
        <f>SUM(D6:D198)</f>
        <v>11744</v>
      </c>
      <c r="E199">
        <f>SUM(E6:E198)</f>
        <v>27802</v>
      </c>
      <c r="F199">
        <f>SUM(F6:F198)</f>
        <v>4181</v>
      </c>
    </row>
    <row r="200" spans="4:6">
      <c r="D200" t="s">
        <v>74</v>
      </c>
    </row>
  </sheetData>
  <mergeCells count="24">
    <mergeCell ref="B1:T1"/>
    <mergeCell ref="B2:T2"/>
    <mergeCell ref="A4:A6"/>
    <mergeCell ref="B4:B6"/>
    <mergeCell ref="C4:E5"/>
    <mergeCell ref="F4:H5"/>
    <mergeCell ref="I4:K5"/>
    <mergeCell ref="L4:N5"/>
    <mergeCell ref="O4:Q5"/>
    <mergeCell ref="A33:A35"/>
    <mergeCell ref="B33:B35"/>
    <mergeCell ref="F33:H34"/>
    <mergeCell ref="O33:Q34"/>
    <mergeCell ref="C33:E34"/>
    <mergeCell ref="V4:X5"/>
    <mergeCell ref="Y4:AA5"/>
    <mergeCell ref="R33:T34"/>
    <mergeCell ref="R4:T5"/>
    <mergeCell ref="I33:K34"/>
    <mergeCell ref="L33:N34"/>
    <mergeCell ref="B30:T30"/>
    <mergeCell ref="B31:T31"/>
    <mergeCell ref="V33:X34"/>
    <mergeCell ref="Y33:AA34"/>
  </mergeCells>
  <phoneticPr fontId="1" type="noConversion"/>
  <pageMargins left="0.5" right="0.2" top="0.5" bottom="0.1" header="0.511811023622047" footer="0.511811023622047"/>
  <pageSetup paperSize="9" firstPageNumber="0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200"/>
  <sheetViews>
    <sheetView topLeftCell="A4" workbookViewId="0">
      <selection activeCell="AC15" sqref="AC15"/>
    </sheetView>
  </sheetViews>
  <sheetFormatPr defaultRowHeight="12.75"/>
  <cols>
    <col min="1" max="1" width="4" customWidth="1"/>
    <col min="2" max="2" width="23.42578125" customWidth="1"/>
    <col min="3" max="17" width="4.42578125" customWidth="1"/>
    <col min="18" max="20" width="5.28515625" customWidth="1"/>
    <col min="21" max="21" width="4.5703125" customWidth="1"/>
    <col min="22" max="27" width="3.85546875" style="18" customWidth="1"/>
  </cols>
  <sheetData>
    <row r="1" spans="1:29" ht="17.850000000000001" customHeight="1">
      <c r="B1" s="798" t="s">
        <v>439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</row>
    <row r="2" spans="1:29" ht="15.6" customHeight="1">
      <c r="B2" s="799" t="s">
        <v>1111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</row>
    <row r="3" spans="1:29" ht="7.5" customHeight="1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9" ht="14.25" customHeight="1">
      <c r="A4" s="828" t="s">
        <v>289</v>
      </c>
      <c r="B4" s="811" t="s">
        <v>440</v>
      </c>
      <c r="C4" s="794" t="s">
        <v>477</v>
      </c>
      <c r="D4" s="794"/>
      <c r="E4" s="794"/>
      <c r="F4" s="794" t="s">
        <v>478</v>
      </c>
      <c r="G4" s="794"/>
      <c r="H4" s="794"/>
      <c r="I4" s="794" t="s">
        <v>479</v>
      </c>
      <c r="J4" s="794"/>
      <c r="K4" s="794"/>
      <c r="L4" s="794" t="s">
        <v>480</v>
      </c>
      <c r="M4" s="794"/>
      <c r="N4" s="794"/>
      <c r="O4" s="794" t="s">
        <v>481</v>
      </c>
      <c r="P4" s="794"/>
      <c r="Q4" s="794"/>
      <c r="R4" s="812" t="s">
        <v>69</v>
      </c>
      <c r="S4" s="812"/>
      <c r="T4" s="812"/>
      <c r="V4" s="797" t="s">
        <v>491</v>
      </c>
      <c r="W4" s="797"/>
      <c r="X4" s="797"/>
      <c r="Y4" s="797" t="s">
        <v>636</v>
      </c>
      <c r="Z4" s="797"/>
      <c r="AA4" s="797"/>
    </row>
    <row r="5" spans="1:29" ht="38.25" customHeight="1">
      <c r="A5" s="828"/>
      <c r="B5" s="811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812"/>
      <c r="S5" s="812"/>
      <c r="T5" s="812"/>
      <c r="V5" s="797"/>
      <c r="W5" s="797"/>
      <c r="X5" s="797"/>
      <c r="Y5" s="797"/>
      <c r="Z5" s="797"/>
      <c r="AA5" s="797"/>
    </row>
    <row r="6" spans="1:29" ht="9.75" customHeight="1">
      <c r="A6" s="828"/>
      <c r="B6" s="811"/>
      <c r="C6" s="132" t="s">
        <v>498</v>
      </c>
      <c r="D6" s="132" t="s">
        <v>499</v>
      </c>
      <c r="E6" s="132" t="s">
        <v>500</v>
      </c>
      <c r="F6" s="132" t="s">
        <v>498</v>
      </c>
      <c r="G6" s="132" t="s">
        <v>499</v>
      </c>
      <c r="H6" s="132" t="s">
        <v>500</v>
      </c>
      <c r="I6" s="132" t="s">
        <v>498</v>
      </c>
      <c r="J6" s="132" t="s">
        <v>499</v>
      </c>
      <c r="K6" s="132" t="s">
        <v>500</v>
      </c>
      <c r="L6" s="132" t="s">
        <v>498</v>
      </c>
      <c r="M6" s="132" t="s">
        <v>499</v>
      </c>
      <c r="N6" s="132" t="s">
        <v>500</v>
      </c>
      <c r="O6" s="132" t="s">
        <v>498</v>
      </c>
      <c r="P6" s="132" t="s">
        <v>499</v>
      </c>
      <c r="Q6" s="132" t="s">
        <v>500</v>
      </c>
      <c r="R6" s="132" t="s">
        <v>498</v>
      </c>
      <c r="S6" s="132" t="s">
        <v>499</v>
      </c>
      <c r="T6" s="132" t="s">
        <v>500</v>
      </c>
      <c r="V6" s="234" t="s">
        <v>498</v>
      </c>
      <c r="W6" s="234" t="s">
        <v>499</v>
      </c>
      <c r="X6" s="234" t="s">
        <v>500</v>
      </c>
      <c r="Y6" s="234" t="s">
        <v>498</v>
      </c>
      <c r="Z6" s="234" t="s">
        <v>499</v>
      </c>
      <c r="AA6" s="234" t="s">
        <v>500</v>
      </c>
    </row>
    <row r="7" spans="1:29" ht="14.45" customHeight="1">
      <c r="A7" s="102">
        <v>1</v>
      </c>
      <c r="B7" s="103" t="s">
        <v>457</v>
      </c>
      <c r="C7" s="104">
        <f>all!BH491</f>
        <v>119</v>
      </c>
      <c r="D7" s="104">
        <f>all!BI491</f>
        <v>115</v>
      </c>
      <c r="E7" s="104">
        <f>SUM(C7:D7)</f>
        <v>234</v>
      </c>
      <c r="F7" s="104">
        <f>all!BK491</f>
        <v>57</v>
      </c>
      <c r="G7" s="104">
        <f>all!BL491</f>
        <v>20</v>
      </c>
      <c r="H7" s="104">
        <f>SUM(F7:G7)</f>
        <v>77</v>
      </c>
      <c r="I7" s="104">
        <f>all!BN491</f>
        <v>16</v>
      </c>
      <c r="J7" s="104">
        <f>all!BO491</f>
        <v>23</v>
      </c>
      <c r="K7" s="104">
        <f>all!BP491</f>
        <v>39</v>
      </c>
      <c r="L7" s="104">
        <f>all!BQ491</f>
        <v>178</v>
      </c>
      <c r="M7" s="104">
        <f>all!BR491</f>
        <v>75</v>
      </c>
      <c r="N7" s="104">
        <f>all!BS491</f>
        <v>253</v>
      </c>
      <c r="O7" s="104">
        <f>all!BT491</f>
        <v>20</v>
      </c>
      <c r="P7" s="104">
        <f>all!BU491</f>
        <v>2</v>
      </c>
      <c r="Q7" s="104">
        <f>all!BV491</f>
        <v>22</v>
      </c>
      <c r="R7" s="105">
        <f>SUM(C7,F7,I7,L7,O7)</f>
        <v>390</v>
      </c>
      <c r="S7" s="105">
        <f t="shared" ref="S7:T7" si="0">SUM(D7,G7,J7,M7,P7)</f>
        <v>235</v>
      </c>
      <c r="T7" s="105">
        <f t="shared" si="0"/>
        <v>625</v>
      </c>
      <c r="V7" s="255">
        <f>all!CA491</f>
        <v>7</v>
      </c>
      <c r="W7" s="255">
        <f>all!CB491</f>
        <v>12</v>
      </c>
      <c r="X7" s="255">
        <f>SUM(V7:W7)</f>
        <v>19</v>
      </c>
      <c r="Y7" s="255">
        <f>all!CD491</f>
        <v>5</v>
      </c>
      <c r="Z7" s="255">
        <f>all!CE491</f>
        <v>2</v>
      </c>
      <c r="AA7" s="255">
        <f>all!CF491</f>
        <v>7</v>
      </c>
    </row>
    <row r="8" spans="1:29" ht="24.75" customHeight="1">
      <c r="A8" s="102">
        <v>2</v>
      </c>
      <c r="B8" s="707" t="s">
        <v>1097</v>
      </c>
      <c r="C8" s="104" t="s">
        <v>323</v>
      </c>
      <c r="D8" s="104"/>
      <c r="E8" s="104">
        <f>SUM(C8:D8)</f>
        <v>0</v>
      </c>
      <c r="F8" s="104"/>
      <c r="G8" s="104"/>
      <c r="H8" s="104">
        <f>SUM(F8:G8)</f>
        <v>0</v>
      </c>
      <c r="I8" s="104"/>
      <c r="J8" s="104"/>
      <c r="K8" s="104">
        <f>SUM(I8:J8)</f>
        <v>0</v>
      </c>
      <c r="L8" s="104"/>
      <c r="M8" s="104"/>
      <c r="N8" s="104">
        <f>SUM(L8:M8)</f>
        <v>0</v>
      </c>
      <c r="O8" s="104"/>
      <c r="P8" s="104"/>
      <c r="Q8" s="104">
        <f>SUM(O8:P8)</f>
        <v>0</v>
      </c>
      <c r="R8" s="105">
        <f>SUM(C8,F8,I8,L8,O8)</f>
        <v>0</v>
      </c>
      <c r="S8" s="105">
        <f t="shared" ref="S8" si="1">SUM(D8,G8,J8,M8,P8)</f>
        <v>0</v>
      </c>
      <c r="T8" s="105">
        <f t="shared" ref="T8" si="2">SUM(E8,H8,K8,N8,Q8)</f>
        <v>0</v>
      </c>
      <c r="V8" s="255"/>
      <c r="W8" s="255"/>
      <c r="X8" s="255">
        <f>SUM(V8:W8)</f>
        <v>0</v>
      </c>
      <c r="Y8" s="255"/>
      <c r="Z8" s="255"/>
      <c r="AA8" s="255">
        <f>SUM(Y8:Z8)</f>
        <v>0</v>
      </c>
      <c r="AB8" t="s">
        <v>74</v>
      </c>
    </row>
    <row r="9" spans="1:29" ht="24.75" customHeight="1">
      <c r="A9" s="102">
        <v>3</v>
      </c>
      <c r="B9" s="103" t="s">
        <v>870</v>
      </c>
      <c r="C9" s="104">
        <f>all!BH500</f>
        <v>15</v>
      </c>
      <c r="D9" s="104">
        <f>all!BI500</f>
        <v>10</v>
      </c>
      <c r="E9" s="104">
        <f t="shared" ref="E9:E24" si="3">SUM(C9:D9)</f>
        <v>25</v>
      </c>
      <c r="F9" s="104">
        <f>all!BK500</f>
        <v>3</v>
      </c>
      <c r="G9" s="104">
        <f>all!BL500</f>
        <v>2</v>
      </c>
      <c r="H9" s="104">
        <f t="shared" ref="H9:H24" si="4">SUM(F9:G9)</f>
        <v>5</v>
      </c>
      <c r="I9" s="104">
        <f>all!BN500</f>
        <v>5</v>
      </c>
      <c r="J9" s="104">
        <f>all!BO500</f>
        <v>3</v>
      </c>
      <c r="K9" s="104">
        <f>all!BP500</f>
        <v>8</v>
      </c>
      <c r="L9" s="104">
        <f>all!BQ500</f>
        <v>12</v>
      </c>
      <c r="M9" s="104">
        <f>all!BR500</f>
        <v>9</v>
      </c>
      <c r="N9" s="104">
        <f>all!BS500</f>
        <v>21</v>
      </c>
      <c r="O9" s="104">
        <f>all!BT500</f>
        <v>0</v>
      </c>
      <c r="P9" s="104">
        <f>all!BU500</f>
        <v>0</v>
      </c>
      <c r="Q9" s="104">
        <f>all!BV500</f>
        <v>0</v>
      </c>
      <c r="R9" s="105">
        <f t="shared" ref="R9:R24" si="5">SUM(C9,F9,I9,L9,O9)</f>
        <v>35</v>
      </c>
      <c r="S9" s="105">
        <f t="shared" ref="S9:S24" si="6">SUM(D9,G9,J9,M9,P9)</f>
        <v>24</v>
      </c>
      <c r="T9" s="105">
        <f t="shared" ref="T9:T24" si="7">SUM(E9,H9,K9,N9,Q9)</f>
        <v>59</v>
      </c>
      <c r="V9" s="255">
        <f>all!CA500</f>
        <v>0</v>
      </c>
      <c r="W9" s="255">
        <f>all!CB500</f>
        <v>0</v>
      </c>
      <c r="X9" s="255">
        <f t="shared" ref="X9:X24" si="8">SUM(V9:W9)</f>
        <v>0</v>
      </c>
      <c r="Y9" s="255">
        <f>all!CD500</f>
        <v>0</v>
      </c>
      <c r="Z9" s="255">
        <f>all!CE500</f>
        <v>0</v>
      </c>
      <c r="AA9" s="255">
        <f>all!CF500</f>
        <v>0</v>
      </c>
      <c r="AC9" t="s">
        <v>74</v>
      </c>
    </row>
    <row r="10" spans="1:29" ht="14.45" customHeight="1">
      <c r="A10" s="102">
        <v>4</v>
      </c>
      <c r="B10" s="106" t="s">
        <v>459</v>
      </c>
      <c r="C10" s="104">
        <f>all!BH756</f>
        <v>185</v>
      </c>
      <c r="D10" s="104">
        <f>all!BI756</f>
        <v>112</v>
      </c>
      <c r="E10" s="104">
        <f t="shared" si="3"/>
        <v>297</v>
      </c>
      <c r="F10" s="104">
        <f>all!BK756</f>
        <v>39</v>
      </c>
      <c r="G10" s="104">
        <f>all!BL756</f>
        <v>20</v>
      </c>
      <c r="H10" s="104">
        <f t="shared" si="4"/>
        <v>59</v>
      </c>
      <c r="I10" s="104">
        <f>all!BN756</f>
        <v>15</v>
      </c>
      <c r="J10" s="104">
        <f>all!BO756</f>
        <v>6</v>
      </c>
      <c r="K10" s="104">
        <f>all!BP756</f>
        <v>21</v>
      </c>
      <c r="L10" s="104">
        <f>all!BQ756</f>
        <v>96</v>
      </c>
      <c r="M10" s="104">
        <f>all!BR756</f>
        <v>22</v>
      </c>
      <c r="N10" s="104">
        <f>all!BS756</f>
        <v>118</v>
      </c>
      <c r="O10" s="104">
        <f>all!BT756</f>
        <v>5</v>
      </c>
      <c r="P10" s="104">
        <f>all!BU756</f>
        <v>5</v>
      </c>
      <c r="Q10" s="104">
        <f>all!BV756</f>
        <v>10</v>
      </c>
      <c r="R10" s="105">
        <f t="shared" si="5"/>
        <v>340</v>
      </c>
      <c r="S10" s="105">
        <f t="shared" si="6"/>
        <v>165</v>
      </c>
      <c r="T10" s="105">
        <f t="shared" si="7"/>
        <v>505</v>
      </c>
      <c r="V10" s="255">
        <f>all!CA756</f>
        <v>22</v>
      </c>
      <c r="W10" s="255">
        <f>all!CB756</f>
        <v>10</v>
      </c>
      <c r="X10" s="255">
        <f t="shared" si="8"/>
        <v>32</v>
      </c>
      <c r="Y10" s="255">
        <f>all!CD756</f>
        <v>4</v>
      </c>
      <c r="Z10" s="255">
        <f>all!CE756</f>
        <v>1</v>
      </c>
      <c r="AA10" s="255">
        <f>all!CF756</f>
        <v>5</v>
      </c>
    </row>
    <row r="11" spans="1:29" ht="14.45" customHeight="1">
      <c r="A11" s="102">
        <v>5</v>
      </c>
      <c r="B11" s="106" t="s">
        <v>460</v>
      </c>
      <c r="C11" s="104">
        <f>all!BH870</f>
        <v>26</v>
      </c>
      <c r="D11" s="104">
        <f>all!BI870</f>
        <v>41</v>
      </c>
      <c r="E11" s="104">
        <f t="shared" si="3"/>
        <v>67</v>
      </c>
      <c r="F11" s="104">
        <f>all!BK870</f>
        <v>8</v>
      </c>
      <c r="G11" s="104">
        <f>all!BL870</f>
        <v>14</v>
      </c>
      <c r="H11" s="104">
        <f t="shared" si="4"/>
        <v>22</v>
      </c>
      <c r="I11" s="104">
        <f>all!BN870</f>
        <v>6</v>
      </c>
      <c r="J11" s="104">
        <f>all!BO870</f>
        <v>3</v>
      </c>
      <c r="K11" s="104">
        <f>all!BP870</f>
        <v>9</v>
      </c>
      <c r="L11" s="104">
        <f>all!BQ870</f>
        <v>12</v>
      </c>
      <c r="M11" s="104">
        <f>all!BR870</f>
        <v>22</v>
      </c>
      <c r="N11" s="104">
        <f>all!BS870</f>
        <v>34</v>
      </c>
      <c r="O11" s="104">
        <f>all!BT870</f>
        <v>0</v>
      </c>
      <c r="P11" s="104">
        <f>all!BU870</f>
        <v>0</v>
      </c>
      <c r="Q11" s="104">
        <f>all!BV870</f>
        <v>0</v>
      </c>
      <c r="R11" s="105">
        <f t="shared" si="5"/>
        <v>52</v>
      </c>
      <c r="S11" s="105">
        <f t="shared" si="6"/>
        <v>80</v>
      </c>
      <c r="T11" s="105">
        <f t="shared" si="7"/>
        <v>132</v>
      </c>
      <c r="V11" s="255">
        <f>all!CA870</f>
        <v>0</v>
      </c>
      <c r="W11" s="255">
        <f>all!CB870</f>
        <v>3</v>
      </c>
      <c r="X11" s="255">
        <f t="shared" si="8"/>
        <v>3</v>
      </c>
      <c r="Y11" s="255">
        <f>all!CD870</f>
        <v>1</v>
      </c>
      <c r="Z11" s="255">
        <f>all!CE870</f>
        <v>1</v>
      </c>
      <c r="AA11" s="255">
        <f>all!CF870</f>
        <v>2</v>
      </c>
      <c r="AB11" t="s">
        <v>74</v>
      </c>
    </row>
    <row r="12" spans="1:29" ht="14.45" customHeight="1">
      <c r="A12" s="102">
        <v>6</v>
      </c>
      <c r="B12" s="106" t="s">
        <v>461</v>
      </c>
      <c r="C12" s="104">
        <f>all!BH765</f>
        <v>8</v>
      </c>
      <c r="D12" s="104">
        <f>all!BI765</f>
        <v>10</v>
      </c>
      <c r="E12" s="104">
        <f t="shared" si="3"/>
        <v>18</v>
      </c>
      <c r="F12" s="104">
        <f>all!BK765</f>
        <v>4</v>
      </c>
      <c r="G12" s="104">
        <f>all!BL765</f>
        <v>2</v>
      </c>
      <c r="H12" s="104">
        <f t="shared" si="4"/>
        <v>6</v>
      </c>
      <c r="I12" s="104">
        <f>all!BN765</f>
        <v>0</v>
      </c>
      <c r="J12" s="104">
        <f>all!BO765</f>
        <v>1</v>
      </c>
      <c r="K12" s="104">
        <f>all!BP765</f>
        <v>1</v>
      </c>
      <c r="L12" s="104">
        <f>all!BQ765</f>
        <v>2</v>
      </c>
      <c r="M12" s="104">
        <f>all!BR765</f>
        <v>7</v>
      </c>
      <c r="N12" s="104">
        <f>all!BS765</f>
        <v>9</v>
      </c>
      <c r="O12" s="104">
        <f>all!BT765</f>
        <v>0</v>
      </c>
      <c r="P12" s="104">
        <f>all!BU765</f>
        <v>0</v>
      </c>
      <c r="Q12" s="104">
        <f>all!BV765</f>
        <v>0</v>
      </c>
      <c r="R12" s="105">
        <f t="shared" si="5"/>
        <v>14</v>
      </c>
      <c r="S12" s="105">
        <f t="shared" si="6"/>
        <v>20</v>
      </c>
      <c r="T12" s="105">
        <f t="shared" si="7"/>
        <v>34</v>
      </c>
      <c r="V12" s="255">
        <f>all!CA765</f>
        <v>1</v>
      </c>
      <c r="W12" s="255">
        <f>all!CB765</f>
        <v>2</v>
      </c>
      <c r="X12" s="255">
        <f t="shared" si="8"/>
        <v>3</v>
      </c>
      <c r="Y12" s="255">
        <f>all!CD765</f>
        <v>0</v>
      </c>
      <c r="Z12" s="255">
        <f>all!CE765</f>
        <v>0</v>
      </c>
      <c r="AA12" s="255">
        <f>all!CF765</f>
        <v>0</v>
      </c>
    </row>
    <row r="13" spans="1:29" ht="14.45" customHeight="1">
      <c r="A13" s="102">
        <v>7</v>
      </c>
      <c r="B13" s="103" t="s">
        <v>462</v>
      </c>
      <c r="C13" s="104">
        <f>all!BH1024</f>
        <v>498</v>
      </c>
      <c r="D13" s="104">
        <f>all!BI1024</f>
        <v>372</v>
      </c>
      <c r="E13" s="104">
        <f t="shared" si="3"/>
        <v>870</v>
      </c>
      <c r="F13" s="104">
        <f>all!BK1024</f>
        <v>198</v>
      </c>
      <c r="G13" s="104">
        <f>all!BL1024</f>
        <v>100</v>
      </c>
      <c r="H13" s="104">
        <f t="shared" si="4"/>
        <v>298</v>
      </c>
      <c r="I13" s="104">
        <f>all!BN1024</f>
        <v>68</v>
      </c>
      <c r="J13" s="104">
        <f>all!BO1024</f>
        <v>37</v>
      </c>
      <c r="K13" s="104">
        <f>all!BP1024</f>
        <v>105</v>
      </c>
      <c r="L13" s="104">
        <f>all!BQ1024</f>
        <v>445</v>
      </c>
      <c r="M13" s="104">
        <f>all!BR1024</f>
        <v>318</v>
      </c>
      <c r="N13" s="104">
        <f>all!BS1024</f>
        <v>763</v>
      </c>
      <c r="O13" s="104">
        <f>all!BT1024</f>
        <v>20</v>
      </c>
      <c r="P13" s="104">
        <f>all!BU1024</f>
        <v>5</v>
      </c>
      <c r="Q13" s="104">
        <f>all!BV1024</f>
        <v>25</v>
      </c>
      <c r="R13" s="105">
        <f t="shared" si="5"/>
        <v>1229</v>
      </c>
      <c r="S13" s="105">
        <f t="shared" si="6"/>
        <v>832</v>
      </c>
      <c r="T13" s="105">
        <f t="shared" si="7"/>
        <v>2061</v>
      </c>
      <c r="V13" s="255">
        <f>all!CA1024</f>
        <v>57</v>
      </c>
      <c r="W13" s="255">
        <f>all!CB1024</f>
        <v>48</v>
      </c>
      <c r="X13" s="255">
        <f t="shared" si="8"/>
        <v>105</v>
      </c>
      <c r="Y13" s="255">
        <f>all!CD1024</f>
        <v>11</v>
      </c>
      <c r="Z13" s="255">
        <f>all!CE1024</f>
        <v>14</v>
      </c>
      <c r="AA13" s="255">
        <f>all!CF1024</f>
        <v>25</v>
      </c>
    </row>
    <row r="14" spans="1:29" ht="14.45" customHeight="1">
      <c r="A14" s="102">
        <v>8</v>
      </c>
      <c r="B14" s="103" t="s">
        <v>463</v>
      </c>
      <c r="C14" s="104">
        <f>all!BH1063</f>
        <v>235</v>
      </c>
      <c r="D14" s="104">
        <f>all!BI1063</f>
        <v>167</v>
      </c>
      <c r="E14" s="104">
        <f t="shared" si="3"/>
        <v>402</v>
      </c>
      <c r="F14" s="104">
        <f>all!BK1063</f>
        <v>75</v>
      </c>
      <c r="G14" s="104">
        <f>all!BL1063</f>
        <v>23</v>
      </c>
      <c r="H14" s="104">
        <f t="shared" si="4"/>
        <v>98</v>
      </c>
      <c r="I14" s="104">
        <f>all!BN1063</f>
        <v>32</v>
      </c>
      <c r="J14" s="104">
        <f>all!BO1063</f>
        <v>11</v>
      </c>
      <c r="K14" s="104">
        <f>all!BP1063</f>
        <v>43</v>
      </c>
      <c r="L14" s="104">
        <f>all!BQ1063</f>
        <v>81</v>
      </c>
      <c r="M14" s="104">
        <f>all!BR1063</f>
        <v>81</v>
      </c>
      <c r="N14" s="104">
        <f>all!BS1063</f>
        <v>162</v>
      </c>
      <c r="O14" s="104">
        <f>all!BT1063</f>
        <v>15</v>
      </c>
      <c r="P14" s="104">
        <f>all!BU1063</f>
        <v>11</v>
      </c>
      <c r="Q14" s="104">
        <f>all!BV1063</f>
        <v>26</v>
      </c>
      <c r="R14" s="105">
        <f t="shared" si="5"/>
        <v>438</v>
      </c>
      <c r="S14" s="105">
        <f t="shared" si="6"/>
        <v>293</v>
      </c>
      <c r="T14" s="105">
        <f t="shared" si="7"/>
        <v>731</v>
      </c>
      <c r="V14" s="255">
        <f>all!CA1063</f>
        <v>26</v>
      </c>
      <c r="W14" s="255">
        <f>all!CB1063</f>
        <v>23</v>
      </c>
      <c r="X14" s="255">
        <f t="shared" si="8"/>
        <v>49</v>
      </c>
      <c r="Y14" s="255">
        <f>all!CD1063</f>
        <v>6</v>
      </c>
      <c r="Z14" s="255">
        <f>all!CE1063</f>
        <v>5</v>
      </c>
      <c r="AA14" s="255">
        <f>all!CF1063</f>
        <v>11</v>
      </c>
    </row>
    <row r="15" spans="1:29" s="8" customFormat="1" ht="14.45" customHeight="1">
      <c r="A15" s="102">
        <v>9</v>
      </c>
      <c r="B15" s="103" t="s">
        <v>464</v>
      </c>
      <c r="C15" s="104">
        <f>all!BH1076</f>
        <v>21</v>
      </c>
      <c r="D15" s="104">
        <f>all!BI1076</f>
        <v>38</v>
      </c>
      <c r="E15" s="104">
        <f t="shared" si="3"/>
        <v>59</v>
      </c>
      <c r="F15" s="104">
        <f>all!BK1076</f>
        <v>10</v>
      </c>
      <c r="G15" s="104">
        <f>all!BL1076</f>
        <v>9</v>
      </c>
      <c r="H15" s="104">
        <f t="shared" si="4"/>
        <v>19</v>
      </c>
      <c r="I15" s="104">
        <f>all!BN1076</f>
        <v>11</v>
      </c>
      <c r="J15" s="104">
        <f>all!BO1076</f>
        <v>4</v>
      </c>
      <c r="K15" s="104">
        <f>all!BP1076</f>
        <v>15</v>
      </c>
      <c r="L15" s="104">
        <f>all!BQ1076</f>
        <v>31</v>
      </c>
      <c r="M15" s="104">
        <f>all!BR1076</f>
        <v>44</v>
      </c>
      <c r="N15" s="104">
        <f>all!BS1076</f>
        <v>75</v>
      </c>
      <c r="O15" s="104">
        <f>all!BT1076</f>
        <v>0</v>
      </c>
      <c r="P15" s="104">
        <f>all!BU1076</f>
        <v>0</v>
      </c>
      <c r="Q15" s="104">
        <f>all!BV1076</f>
        <v>0</v>
      </c>
      <c r="R15" s="105">
        <f t="shared" si="5"/>
        <v>73</v>
      </c>
      <c r="S15" s="105">
        <f t="shared" si="6"/>
        <v>95</v>
      </c>
      <c r="T15" s="105">
        <f t="shared" si="7"/>
        <v>168</v>
      </c>
      <c r="V15" s="255">
        <f>all!CA1076</f>
        <v>0</v>
      </c>
      <c r="W15" s="255">
        <f>all!CB1076</f>
        <v>0</v>
      </c>
      <c r="X15" s="255">
        <f t="shared" si="8"/>
        <v>0</v>
      </c>
      <c r="Y15" s="255">
        <f>all!CD1076</f>
        <v>6</v>
      </c>
      <c r="Z15" s="255">
        <f>all!CE1076</f>
        <v>3</v>
      </c>
      <c r="AA15" s="255">
        <f>all!CF1076</f>
        <v>9</v>
      </c>
    </row>
    <row r="16" spans="1:29" ht="14.45" customHeight="1">
      <c r="A16" s="102">
        <v>10</v>
      </c>
      <c r="B16" s="103" t="s">
        <v>465</v>
      </c>
      <c r="C16" s="104">
        <f>all!BH1092</f>
        <v>56</v>
      </c>
      <c r="D16" s="104">
        <f>all!BI1092</f>
        <v>17</v>
      </c>
      <c r="E16" s="104">
        <f t="shared" si="3"/>
        <v>73</v>
      </c>
      <c r="F16" s="104">
        <f>all!BK1092</f>
        <v>14</v>
      </c>
      <c r="G16" s="104">
        <f>all!BL1092</f>
        <v>3</v>
      </c>
      <c r="H16" s="104">
        <f t="shared" si="4"/>
        <v>17</v>
      </c>
      <c r="I16" s="104">
        <f>all!BN1092</f>
        <v>5</v>
      </c>
      <c r="J16" s="104">
        <f>all!BO1092</f>
        <v>4</v>
      </c>
      <c r="K16" s="104">
        <f>all!BP1092</f>
        <v>9</v>
      </c>
      <c r="L16" s="104">
        <f>all!BQ1092</f>
        <v>34</v>
      </c>
      <c r="M16" s="104">
        <f>all!BR1092</f>
        <v>9</v>
      </c>
      <c r="N16" s="104">
        <f>all!BS1092</f>
        <v>43</v>
      </c>
      <c r="O16" s="104">
        <f>all!BT1092</f>
        <v>0</v>
      </c>
      <c r="P16" s="104">
        <f>all!BU1092</f>
        <v>0</v>
      </c>
      <c r="Q16" s="104">
        <f>all!BV1092</f>
        <v>0</v>
      </c>
      <c r="R16" s="105">
        <f t="shared" si="5"/>
        <v>109</v>
      </c>
      <c r="S16" s="105">
        <f t="shared" si="6"/>
        <v>33</v>
      </c>
      <c r="T16" s="105">
        <f t="shared" si="7"/>
        <v>142</v>
      </c>
      <c r="V16" s="255">
        <f>all!CA1092</f>
        <v>1</v>
      </c>
      <c r="W16" s="255">
        <f>all!CB1092</f>
        <v>0</v>
      </c>
      <c r="X16" s="255">
        <f t="shared" si="8"/>
        <v>1</v>
      </c>
      <c r="Y16" s="255">
        <f>all!CD1092</f>
        <v>3</v>
      </c>
      <c r="Z16" s="255">
        <f>all!CE1092</f>
        <v>0</v>
      </c>
      <c r="AA16" s="255">
        <f>all!CF1092</f>
        <v>3</v>
      </c>
    </row>
    <row r="17" spans="1:27" ht="14.45" customHeight="1">
      <c r="A17" s="102">
        <v>11</v>
      </c>
      <c r="B17" s="103" t="s">
        <v>466</v>
      </c>
      <c r="C17" s="104">
        <f>all!BH1108</f>
        <v>91</v>
      </c>
      <c r="D17" s="104">
        <f>all!BI1108</f>
        <v>70</v>
      </c>
      <c r="E17" s="104">
        <f t="shared" si="3"/>
        <v>161</v>
      </c>
      <c r="F17" s="104">
        <f>all!BK1108</f>
        <v>29</v>
      </c>
      <c r="G17" s="104">
        <f>all!BL1108</f>
        <v>12</v>
      </c>
      <c r="H17" s="104">
        <f t="shared" si="4"/>
        <v>41</v>
      </c>
      <c r="I17" s="104">
        <f>all!BN1108</f>
        <v>9</v>
      </c>
      <c r="J17" s="104">
        <f>all!BO1108</f>
        <v>7</v>
      </c>
      <c r="K17" s="104">
        <f>all!BP1108</f>
        <v>16</v>
      </c>
      <c r="L17" s="104">
        <f>all!BQ1108</f>
        <v>57</v>
      </c>
      <c r="M17" s="104">
        <f>all!BR1108</f>
        <v>26</v>
      </c>
      <c r="N17" s="104">
        <f>all!BS1108</f>
        <v>83</v>
      </c>
      <c r="O17" s="104">
        <f>all!BT1108</f>
        <v>3</v>
      </c>
      <c r="P17" s="104">
        <f>all!BU1108</f>
        <v>1</v>
      </c>
      <c r="Q17" s="104">
        <f>all!BV1108</f>
        <v>4</v>
      </c>
      <c r="R17" s="105">
        <f t="shared" si="5"/>
        <v>189</v>
      </c>
      <c r="S17" s="105">
        <f t="shared" si="6"/>
        <v>116</v>
      </c>
      <c r="T17" s="105">
        <f t="shared" si="7"/>
        <v>305</v>
      </c>
      <c r="V17" s="255">
        <f>all!CA1108</f>
        <v>13</v>
      </c>
      <c r="W17" s="255">
        <f>all!CB1108</f>
        <v>6</v>
      </c>
      <c r="X17" s="255">
        <f t="shared" si="8"/>
        <v>19</v>
      </c>
      <c r="Y17" s="255">
        <f>all!CD1108</f>
        <v>2</v>
      </c>
      <c r="Z17" s="255">
        <f>all!CE1108</f>
        <v>2</v>
      </c>
      <c r="AA17" s="255">
        <f>all!CF1108</f>
        <v>4</v>
      </c>
    </row>
    <row r="18" spans="1:27" ht="14.45" customHeight="1">
      <c r="A18" s="102">
        <v>12</v>
      </c>
      <c r="B18" s="103" t="s">
        <v>467</v>
      </c>
      <c r="C18" s="104">
        <f>all!BH1130</f>
        <v>37</v>
      </c>
      <c r="D18" s="104">
        <f>all!BI1130</f>
        <v>48</v>
      </c>
      <c r="E18" s="104">
        <f t="shared" si="3"/>
        <v>85</v>
      </c>
      <c r="F18" s="104">
        <f>all!BK1130</f>
        <v>8</v>
      </c>
      <c r="G18" s="104">
        <f>all!BL1130</f>
        <v>9</v>
      </c>
      <c r="H18" s="104">
        <f t="shared" si="4"/>
        <v>17</v>
      </c>
      <c r="I18" s="104">
        <f>all!BN1130</f>
        <v>1</v>
      </c>
      <c r="J18" s="104">
        <f>all!BO1130</f>
        <v>3</v>
      </c>
      <c r="K18" s="104">
        <f>all!BP1130</f>
        <v>4</v>
      </c>
      <c r="L18" s="104">
        <f>all!BQ1130</f>
        <v>19</v>
      </c>
      <c r="M18" s="104">
        <f>all!BR1130</f>
        <v>18</v>
      </c>
      <c r="N18" s="104">
        <f>all!BS1130</f>
        <v>37</v>
      </c>
      <c r="O18" s="104">
        <f>all!BT1130</f>
        <v>1</v>
      </c>
      <c r="P18" s="104">
        <f>all!BU1130</f>
        <v>2</v>
      </c>
      <c r="Q18" s="104">
        <f>all!BV1130</f>
        <v>3</v>
      </c>
      <c r="R18" s="105">
        <f t="shared" si="5"/>
        <v>66</v>
      </c>
      <c r="S18" s="105">
        <f t="shared" si="6"/>
        <v>80</v>
      </c>
      <c r="T18" s="105">
        <f t="shared" si="7"/>
        <v>146</v>
      </c>
      <c r="U18" s="17"/>
      <c r="V18" s="255">
        <f>all!CA1130</f>
        <v>0</v>
      </c>
      <c r="W18" s="255">
        <f>all!CB1130</f>
        <v>0</v>
      </c>
      <c r="X18" s="255">
        <f t="shared" si="8"/>
        <v>0</v>
      </c>
      <c r="Y18" s="255">
        <f>all!CD1130</f>
        <v>0</v>
      </c>
      <c r="Z18" s="255">
        <f>all!CE1130</f>
        <v>0</v>
      </c>
      <c r="AA18" s="255">
        <f>all!CF1130</f>
        <v>0</v>
      </c>
    </row>
    <row r="19" spans="1:27" ht="14.45" customHeight="1">
      <c r="A19" s="102">
        <v>13</v>
      </c>
      <c r="B19" s="103" t="s">
        <v>468</v>
      </c>
      <c r="C19" s="104">
        <f>all!BH1256</f>
        <v>668</v>
      </c>
      <c r="D19" s="104">
        <f>all!BI1256</f>
        <v>471</v>
      </c>
      <c r="E19" s="104">
        <f t="shared" si="3"/>
        <v>1139</v>
      </c>
      <c r="F19" s="104">
        <f>all!BK1256</f>
        <v>175</v>
      </c>
      <c r="G19" s="104">
        <f>all!BL1256</f>
        <v>83</v>
      </c>
      <c r="H19" s="104">
        <f t="shared" si="4"/>
        <v>258</v>
      </c>
      <c r="I19" s="104">
        <f>all!BN1256</f>
        <v>81</v>
      </c>
      <c r="J19" s="104">
        <f>all!BO1256</f>
        <v>44</v>
      </c>
      <c r="K19" s="104">
        <f>all!BP1256</f>
        <v>125</v>
      </c>
      <c r="L19" s="104">
        <f>all!BQ1256</f>
        <v>432</v>
      </c>
      <c r="M19" s="104">
        <f>all!BR1256</f>
        <v>237</v>
      </c>
      <c r="N19" s="104">
        <f>all!BS1256</f>
        <v>669</v>
      </c>
      <c r="O19" s="104">
        <f>all!BT1256</f>
        <v>23</v>
      </c>
      <c r="P19" s="104">
        <f>all!BU1256</f>
        <v>13</v>
      </c>
      <c r="Q19" s="104">
        <f>all!BV1256</f>
        <v>36</v>
      </c>
      <c r="R19" s="105">
        <f t="shared" si="5"/>
        <v>1379</v>
      </c>
      <c r="S19" s="105">
        <f t="shared" si="6"/>
        <v>848</v>
      </c>
      <c r="T19" s="105">
        <f t="shared" si="7"/>
        <v>2227</v>
      </c>
      <c r="V19" s="255">
        <f>all!CA1256</f>
        <v>32</v>
      </c>
      <c r="W19" s="255">
        <f>all!CB1256</f>
        <v>29</v>
      </c>
      <c r="X19" s="255">
        <f t="shared" si="8"/>
        <v>61</v>
      </c>
      <c r="Y19" s="255">
        <f>all!CD1256</f>
        <v>28</v>
      </c>
      <c r="Z19" s="255">
        <f>all!CE1256</f>
        <v>17</v>
      </c>
      <c r="AA19" s="255">
        <f>all!CF1256</f>
        <v>45</v>
      </c>
    </row>
    <row r="20" spans="1:27" ht="14.45" customHeight="1">
      <c r="A20" s="102">
        <v>14</v>
      </c>
      <c r="B20" s="103" t="s">
        <v>469</v>
      </c>
      <c r="C20" s="104">
        <f>all!BH1359</f>
        <v>355</v>
      </c>
      <c r="D20" s="104">
        <f>all!BI1359</f>
        <v>295</v>
      </c>
      <c r="E20" s="104">
        <f t="shared" si="3"/>
        <v>650</v>
      </c>
      <c r="F20" s="104">
        <f>all!BK1359</f>
        <v>102</v>
      </c>
      <c r="G20" s="104">
        <f>all!BL1359</f>
        <v>56</v>
      </c>
      <c r="H20" s="104">
        <f t="shared" si="4"/>
        <v>158</v>
      </c>
      <c r="I20" s="104">
        <f>all!BN1359</f>
        <v>39</v>
      </c>
      <c r="J20" s="104">
        <f>all!BO1359</f>
        <v>30</v>
      </c>
      <c r="K20" s="104">
        <f>all!BP1359</f>
        <v>69</v>
      </c>
      <c r="L20" s="104">
        <f>all!BQ1359</f>
        <v>180</v>
      </c>
      <c r="M20" s="104">
        <f>all!BR1359</f>
        <v>142</v>
      </c>
      <c r="N20" s="104">
        <f>all!BS1359</f>
        <v>322</v>
      </c>
      <c r="O20" s="104">
        <f>all!BT1359</f>
        <v>10</v>
      </c>
      <c r="P20" s="104">
        <f>all!BU1359</f>
        <v>5</v>
      </c>
      <c r="Q20" s="104">
        <f>all!BV1359</f>
        <v>15</v>
      </c>
      <c r="R20" s="105">
        <f t="shared" si="5"/>
        <v>686</v>
      </c>
      <c r="S20" s="105">
        <f t="shared" si="6"/>
        <v>528</v>
      </c>
      <c r="T20" s="105">
        <f t="shared" si="7"/>
        <v>1214</v>
      </c>
      <c r="U20" s="17"/>
      <c r="V20" s="255">
        <f>all!CA1359</f>
        <v>1</v>
      </c>
      <c r="W20" s="255">
        <f>all!CB1359</f>
        <v>1</v>
      </c>
      <c r="X20" s="255">
        <f t="shared" si="8"/>
        <v>2</v>
      </c>
      <c r="Y20" s="255">
        <f>all!CD1359</f>
        <v>14</v>
      </c>
      <c r="Z20" s="255">
        <f>all!CE1359</f>
        <v>6</v>
      </c>
      <c r="AA20" s="255">
        <f>all!CF1359</f>
        <v>20</v>
      </c>
    </row>
    <row r="21" spans="1:27" ht="14.45" customHeight="1">
      <c r="A21" s="102">
        <v>15</v>
      </c>
      <c r="B21" s="103" t="s">
        <v>470</v>
      </c>
      <c r="C21" s="104">
        <f>all!BH1412</f>
        <v>232</v>
      </c>
      <c r="D21" s="104">
        <f>all!BI1412</f>
        <v>3</v>
      </c>
      <c r="E21" s="104">
        <f t="shared" si="3"/>
        <v>235</v>
      </c>
      <c r="F21" s="104">
        <f>all!BK1412</f>
        <v>1</v>
      </c>
      <c r="G21" s="104">
        <f>all!BL1412</f>
        <v>0</v>
      </c>
      <c r="H21" s="104">
        <f t="shared" si="4"/>
        <v>1</v>
      </c>
      <c r="I21" s="104">
        <f>all!BN1412</f>
        <v>3</v>
      </c>
      <c r="J21" s="104">
        <f>all!BO1412</f>
        <v>1</v>
      </c>
      <c r="K21" s="104">
        <f>all!BP1412</f>
        <v>4</v>
      </c>
      <c r="L21" s="104">
        <f>all!BQ1412</f>
        <v>4</v>
      </c>
      <c r="M21" s="104">
        <f>all!BR1412</f>
        <v>1</v>
      </c>
      <c r="N21" s="104">
        <f>all!BS1412</f>
        <v>5</v>
      </c>
      <c r="O21" s="104">
        <f>all!BT1412</f>
        <v>0</v>
      </c>
      <c r="P21" s="104">
        <f>all!BU1412</f>
        <v>0</v>
      </c>
      <c r="Q21" s="104">
        <f>all!BV1412</f>
        <v>0</v>
      </c>
      <c r="R21" s="105">
        <f t="shared" si="5"/>
        <v>240</v>
      </c>
      <c r="S21" s="105">
        <f t="shared" si="6"/>
        <v>5</v>
      </c>
      <c r="T21" s="105">
        <f t="shared" si="7"/>
        <v>245</v>
      </c>
      <c r="V21" s="255">
        <f>all!CA1412</f>
        <v>0</v>
      </c>
      <c r="W21" s="255">
        <f>all!CB1412</f>
        <v>0</v>
      </c>
      <c r="X21" s="255">
        <f t="shared" si="8"/>
        <v>0</v>
      </c>
      <c r="Y21" s="255">
        <f>all!CD1412</f>
        <v>0</v>
      </c>
      <c r="Z21" s="255">
        <f>all!CE1412</f>
        <v>0</v>
      </c>
      <c r="AA21" s="255">
        <f>all!CF1412</f>
        <v>0</v>
      </c>
    </row>
    <row r="22" spans="1:27" ht="14.45" customHeight="1">
      <c r="A22" s="102">
        <v>16</v>
      </c>
      <c r="B22" s="103" t="s">
        <v>471</v>
      </c>
      <c r="C22" s="562">
        <f>all!BH1437</f>
        <v>6</v>
      </c>
      <c r="D22" s="562">
        <f>all!BI1437</f>
        <v>17</v>
      </c>
      <c r="E22" s="104">
        <f t="shared" si="3"/>
        <v>23</v>
      </c>
      <c r="F22" s="562">
        <f>all!BK1437</f>
        <v>21</v>
      </c>
      <c r="G22" s="562">
        <f>all!BL1437</f>
        <v>12</v>
      </c>
      <c r="H22" s="104">
        <f t="shared" si="4"/>
        <v>33</v>
      </c>
      <c r="I22" s="562">
        <f>all!BN1437</f>
        <v>4</v>
      </c>
      <c r="J22" s="562">
        <f>all!BO1437</f>
        <v>3</v>
      </c>
      <c r="K22" s="562">
        <f>all!BP1437</f>
        <v>7</v>
      </c>
      <c r="L22" s="562">
        <f>all!BQ1437</f>
        <v>50</v>
      </c>
      <c r="M22" s="562">
        <f>all!BR1437</f>
        <v>49</v>
      </c>
      <c r="N22" s="562">
        <f>all!BS1437</f>
        <v>99</v>
      </c>
      <c r="O22" s="562">
        <f>all!BT1437</f>
        <v>2</v>
      </c>
      <c r="P22" s="562">
        <f>all!BU1437</f>
        <v>2</v>
      </c>
      <c r="Q22" s="562">
        <f>all!BV1437</f>
        <v>4</v>
      </c>
      <c r="R22" s="105">
        <f t="shared" si="5"/>
        <v>83</v>
      </c>
      <c r="S22" s="105">
        <f t="shared" si="6"/>
        <v>83</v>
      </c>
      <c r="T22" s="105">
        <f t="shared" si="7"/>
        <v>166</v>
      </c>
      <c r="V22" s="255">
        <f>all!CA1437</f>
        <v>1</v>
      </c>
      <c r="W22" s="255">
        <f>all!CB1437</f>
        <v>1</v>
      </c>
      <c r="X22" s="255">
        <f t="shared" si="8"/>
        <v>2</v>
      </c>
      <c r="Y22" s="255">
        <f>all!CD1437</f>
        <v>0</v>
      </c>
      <c r="Z22" s="255">
        <f>all!CE1437</f>
        <v>1</v>
      </c>
      <c r="AA22" s="255">
        <f>all!CF1437</f>
        <v>1</v>
      </c>
    </row>
    <row r="23" spans="1:27" ht="14.45" customHeight="1">
      <c r="A23" s="102">
        <v>17</v>
      </c>
      <c r="B23" s="103" t="s">
        <v>472</v>
      </c>
      <c r="C23" s="255">
        <f>all!BH1463</f>
        <v>0</v>
      </c>
      <c r="D23" s="255">
        <f>all!BI1463</f>
        <v>120</v>
      </c>
      <c r="E23" s="104">
        <f t="shared" si="3"/>
        <v>120</v>
      </c>
      <c r="F23" s="255">
        <f>all!BK1463</f>
        <v>0</v>
      </c>
      <c r="G23" s="255">
        <f>all!BL1463</f>
        <v>40</v>
      </c>
      <c r="H23" s="104">
        <f t="shared" si="4"/>
        <v>40</v>
      </c>
      <c r="I23" s="255">
        <f>all!BN1463</f>
        <v>0</v>
      </c>
      <c r="J23" s="255">
        <f>all!BO1463</f>
        <v>12</v>
      </c>
      <c r="K23" s="255">
        <f>all!BP1463</f>
        <v>12</v>
      </c>
      <c r="L23" s="255">
        <f>all!BQ1463</f>
        <v>0</v>
      </c>
      <c r="M23" s="255">
        <f>all!BR1463</f>
        <v>62</v>
      </c>
      <c r="N23" s="255">
        <f>all!BS1463</f>
        <v>62</v>
      </c>
      <c r="O23" s="255">
        <f>all!BT1463</f>
        <v>0</v>
      </c>
      <c r="P23" s="255">
        <f>all!BU1463</f>
        <v>0</v>
      </c>
      <c r="Q23" s="255">
        <f>all!BV1463</f>
        <v>0</v>
      </c>
      <c r="R23" s="105">
        <f t="shared" si="5"/>
        <v>0</v>
      </c>
      <c r="S23" s="105">
        <f t="shared" si="6"/>
        <v>234</v>
      </c>
      <c r="T23" s="105">
        <f t="shared" si="7"/>
        <v>234</v>
      </c>
      <c r="V23" s="255">
        <f>all!CA1463</f>
        <v>0</v>
      </c>
      <c r="W23" s="255">
        <f>all!CB1463</f>
        <v>9</v>
      </c>
      <c r="X23" s="255">
        <f t="shared" si="8"/>
        <v>9</v>
      </c>
      <c r="Y23" s="255">
        <f>all!CD1463</f>
        <v>0</v>
      </c>
      <c r="Z23" s="255">
        <f>all!CE1463</f>
        <v>2</v>
      </c>
      <c r="AA23" s="255">
        <f>all!CF1463</f>
        <v>2</v>
      </c>
    </row>
    <row r="24" spans="1:27" s="10" customFormat="1" ht="14.45" customHeight="1">
      <c r="A24" s="415"/>
      <c r="B24" s="416" t="s">
        <v>87</v>
      </c>
      <c r="C24" s="305">
        <f>SUM(C7:C23)</f>
        <v>2552</v>
      </c>
      <c r="D24" s="305">
        <f t="shared" ref="D24:Q24" si="9">SUM(D7:D23)</f>
        <v>1906</v>
      </c>
      <c r="E24" s="104">
        <f t="shared" si="3"/>
        <v>4458</v>
      </c>
      <c r="F24" s="305">
        <f t="shared" si="9"/>
        <v>744</v>
      </c>
      <c r="G24" s="305">
        <f t="shared" si="9"/>
        <v>405</v>
      </c>
      <c r="H24" s="104">
        <f t="shared" si="4"/>
        <v>1149</v>
      </c>
      <c r="I24" s="305">
        <f t="shared" si="9"/>
        <v>295</v>
      </c>
      <c r="J24" s="305">
        <f t="shared" si="9"/>
        <v>192</v>
      </c>
      <c r="K24" s="305">
        <f t="shared" si="9"/>
        <v>487</v>
      </c>
      <c r="L24" s="305">
        <f t="shared" si="9"/>
        <v>1633</v>
      </c>
      <c r="M24" s="305">
        <f t="shared" si="9"/>
        <v>1122</v>
      </c>
      <c r="N24" s="305">
        <f t="shared" si="9"/>
        <v>2755</v>
      </c>
      <c r="O24" s="305">
        <f t="shared" si="9"/>
        <v>99</v>
      </c>
      <c r="P24" s="305">
        <f t="shared" si="9"/>
        <v>46</v>
      </c>
      <c r="Q24" s="305">
        <f t="shared" si="9"/>
        <v>145</v>
      </c>
      <c r="R24" s="105">
        <f t="shared" si="5"/>
        <v>5323</v>
      </c>
      <c r="S24" s="105">
        <f t="shared" si="6"/>
        <v>3671</v>
      </c>
      <c r="T24" s="105">
        <f t="shared" si="7"/>
        <v>8994</v>
      </c>
      <c r="V24" s="305">
        <f>SUM(V7:V23)</f>
        <v>161</v>
      </c>
      <c r="W24" s="305">
        <f t="shared" ref="W24:AA24" si="10">SUM(W7:W23)</f>
        <v>144</v>
      </c>
      <c r="X24" s="305">
        <f t="shared" si="8"/>
        <v>305</v>
      </c>
      <c r="Y24" s="305">
        <f t="shared" si="10"/>
        <v>80</v>
      </c>
      <c r="Z24" s="305">
        <f t="shared" si="10"/>
        <v>54</v>
      </c>
      <c r="AA24" s="305">
        <f t="shared" si="10"/>
        <v>134</v>
      </c>
    </row>
    <row r="25" spans="1:27" ht="14.25" customHeight="1">
      <c r="A25" s="18"/>
      <c r="B25" s="53"/>
      <c r="C25" s="561">
        <f>SUM(C24-C23)</f>
        <v>2552</v>
      </c>
      <c r="D25" s="561">
        <f t="shared" ref="D25:AA25" si="11">SUM(D24-D23)</f>
        <v>1786</v>
      </c>
      <c r="E25" s="561">
        <f t="shared" si="11"/>
        <v>4338</v>
      </c>
      <c r="F25" s="561">
        <f t="shared" si="11"/>
        <v>744</v>
      </c>
      <c r="G25" s="561">
        <f t="shared" si="11"/>
        <v>365</v>
      </c>
      <c r="H25" s="561">
        <f t="shared" si="11"/>
        <v>1109</v>
      </c>
      <c r="I25" s="561">
        <f t="shared" si="11"/>
        <v>295</v>
      </c>
      <c r="J25" s="561">
        <f t="shared" si="11"/>
        <v>180</v>
      </c>
      <c r="K25" s="561">
        <f t="shared" si="11"/>
        <v>475</v>
      </c>
      <c r="L25" s="561">
        <f t="shared" si="11"/>
        <v>1633</v>
      </c>
      <c r="M25" s="561">
        <f t="shared" si="11"/>
        <v>1060</v>
      </c>
      <c r="N25" s="561">
        <f t="shared" si="11"/>
        <v>2693</v>
      </c>
      <c r="O25" s="561">
        <f t="shared" si="11"/>
        <v>99</v>
      </c>
      <c r="P25" s="561">
        <f t="shared" si="11"/>
        <v>46</v>
      </c>
      <c r="Q25" s="561">
        <f t="shared" si="11"/>
        <v>145</v>
      </c>
      <c r="R25" s="561">
        <f t="shared" si="11"/>
        <v>5323</v>
      </c>
      <c r="S25" s="561">
        <f t="shared" si="11"/>
        <v>3437</v>
      </c>
      <c r="T25" s="561">
        <f t="shared" si="11"/>
        <v>8760</v>
      </c>
      <c r="U25" s="561"/>
      <c r="V25" s="561">
        <f t="shared" si="11"/>
        <v>161</v>
      </c>
      <c r="W25" s="561">
        <f t="shared" si="11"/>
        <v>135</v>
      </c>
      <c r="X25" s="561">
        <f t="shared" si="11"/>
        <v>296</v>
      </c>
      <c r="Y25" s="561">
        <f t="shared" si="11"/>
        <v>80</v>
      </c>
      <c r="Z25" s="561">
        <f t="shared" si="11"/>
        <v>52</v>
      </c>
      <c r="AA25" s="561">
        <f t="shared" si="11"/>
        <v>132</v>
      </c>
    </row>
    <row r="26" spans="1:27" s="18" customFormat="1" ht="13.5" customHeight="1">
      <c r="B26" s="315" t="s">
        <v>58</v>
      </c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V26" s="418"/>
      <c r="W26" s="418"/>
    </row>
    <row r="27" spans="1:27" s="18" customFormat="1" ht="3.75" customHeight="1">
      <c r="A27" s="11"/>
      <c r="B27" s="124"/>
      <c r="Q27" s="123"/>
    </row>
    <row r="28" spans="1:27" s="18" customFormat="1" ht="4.5" customHeight="1">
      <c r="A28" s="11" t="s">
        <v>74</v>
      </c>
      <c r="B28" s="124"/>
      <c r="Q28" s="123"/>
    </row>
    <row r="29" spans="1:27" ht="3" customHeight="1"/>
    <row r="30" spans="1:27" ht="18">
      <c r="A30" s="120"/>
      <c r="B30" s="798" t="s">
        <v>439</v>
      </c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  <c r="Q30" s="798"/>
      <c r="R30" s="798"/>
      <c r="S30" s="798"/>
      <c r="T30" s="798"/>
    </row>
    <row r="31" spans="1:27" ht="15.75">
      <c r="A31" s="120"/>
      <c r="B31" s="799" t="s">
        <v>1112</v>
      </c>
      <c r="C31" s="799"/>
      <c r="D31" s="799"/>
      <c r="E31" s="799"/>
      <c r="F31" s="799"/>
      <c r="G31" s="799"/>
      <c r="H31" s="799"/>
      <c r="I31" s="799"/>
      <c r="J31" s="799"/>
      <c r="K31" s="799"/>
      <c r="L31" s="799"/>
      <c r="M31" s="799"/>
      <c r="N31" s="799"/>
      <c r="O31" s="799"/>
      <c r="P31" s="799"/>
      <c r="Q31" s="799"/>
      <c r="R31" s="799"/>
      <c r="S31" s="799"/>
      <c r="T31" s="799"/>
    </row>
    <row r="32" spans="1:27" ht="6" customHeight="1">
      <c r="A32" s="12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8" ht="12.75" customHeight="1">
      <c r="A33" s="810" t="s">
        <v>289</v>
      </c>
      <c r="B33" s="830" t="s">
        <v>620</v>
      </c>
      <c r="C33" s="804" t="s">
        <v>477</v>
      </c>
      <c r="D33" s="805"/>
      <c r="E33" s="806"/>
      <c r="F33" s="804" t="s">
        <v>478</v>
      </c>
      <c r="G33" s="805"/>
      <c r="H33" s="806"/>
      <c r="I33" s="804" t="s">
        <v>479</v>
      </c>
      <c r="J33" s="805"/>
      <c r="K33" s="806"/>
      <c r="L33" s="804" t="s">
        <v>480</v>
      </c>
      <c r="M33" s="805"/>
      <c r="N33" s="806"/>
      <c r="O33" s="804" t="s">
        <v>481</v>
      </c>
      <c r="P33" s="805"/>
      <c r="Q33" s="806"/>
      <c r="R33" s="848" t="s">
        <v>69</v>
      </c>
      <c r="S33" s="849"/>
      <c r="T33" s="850"/>
      <c r="V33" s="797" t="s">
        <v>491</v>
      </c>
      <c r="W33" s="797"/>
      <c r="X33" s="797"/>
      <c r="Y33" s="797" t="s">
        <v>636</v>
      </c>
      <c r="Z33" s="797"/>
      <c r="AA33" s="797"/>
    </row>
    <row r="34" spans="1:28" ht="39" customHeight="1">
      <c r="A34" s="855"/>
      <c r="B34" s="831"/>
      <c r="C34" s="807"/>
      <c r="D34" s="808"/>
      <c r="E34" s="809"/>
      <c r="F34" s="807"/>
      <c r="G34" s="808"/>
      <c r="H34" s="809"/>
      <c r="I34" s="807"/>
      <c r="J34" s="808"/>
      <c r="K34" s="809"/>
      <c r="L34" s="807"/>
      <c r="M34" s="808"/>
      <c r="N34" s="809"/>
      <c r="O34" s="807"/>
      <c r="P34" s="808"/>
      <c r="Q34" s="809"/>
      <c r="R34" s="851"/>
      <c r="S34" s="852"/>
      <c r="T34" s="853"/>
      <c r="V34" s="797"/>
      <c r="W34" s="797"/>
      <c r="X34" s="797"/>
      <c r="Y34" s="797"/>
      <c r="Z34" s="797"/>
      <c r="AA34" s="797"/>
    </row>
    <row r="35" spans="1:28" ht="9" customHeight="1">
      <c r="A35" s="856"/>
      <c r="B35" s="832"/>
      <c r="C35" s="132" t="s">
        <v>498</v>
      </c>
      <c r="D35" s="132" t="s">
        <v>499</v>
      </c>
      <c r="E35" s="132" t="s">
        <v>500</v>
      </c>
      <c r="F35" s="132" t="s">
        <v>498</v>
      </c>
      <c r="G35" s="132" t="s">
        <v>499</v>
      </c>
      <c r="H35" s="132" t="s">
        <v>500</v>
      </c>
      <c r="I35" s="132" t="s">
        <v>498</v>
      </c>
      <c r="J35" s="132" t="s">
        <v>499</v>
      </c>
      <c r="K35" s="132" t="s">
        <v>500</v>
      </c>
      <c r="L35" s="132" t="s">
        <v>498</v>
      </c>
      <c r="M35" s="132" t="s">
        <v>499</v>
      </c>
      <c r="N35" s="132" t="s">
        <v>500</v>
      </c>
      <c r="O35" s="132" t="s">
        <v>498</v>
      </c>
      <c r="P35" s="132" t="s">
        <v>499</v>
      </c>
      <c r="Q35" s="132" t="s">
        <v>500</v>
      </c>
      <c r="R35" s="132" t="s">
        <v>498</v>
      </c>
      <c r="S35" s="132" t="s">
        <v>499</v>
      </c>
      <c r="T35" s="132" t="s">
        <v>500</v>
      </c>
      <c r="V35" s="234" t="s">
        <v>498</v>
      </c>
      <c r="W35" s="234" t="s">
        <v>499</v>
      </c>
      <c r="X35" s="234" t="s">
        <v>500</v>
      </c>
      <c r="Y35" s="234" t="s">
        <v>498</v>
      </c>
      <c r="Z35" s="234" t="s">
        <v>499</v>
      </c>
      <c r="AA35" s="234" t="s">
        <v>500</v>
      </c>
    </row>
    <row r="36" spans="1:28" ht="14.25" customHeight="1">
      <c r="A36" s="6">
        <v>1</v>
      </c>
      <c r="B36" s="116" t="s">
        <v>473</v>
      </c>
      <c r="C36" s="104">
        <f>all!BH2802</f>
        <v>0</v>
      </c>
      <c r="D36" s="104">
        <f>all!BI2802</f>
        <v>135</v>
      </c>
      <c r="E36" s="104">
        <f>all!BJ2802</f>
        <v>135</v>
      </c>
      <c r="F36" s="104">
        <f>all!BK2802</f>
        <v>0</v>
      </c>
      <c r="G36" s="104">
        <f>all!BL2802</f>
        <v>46</v>
      </c>
      <c r="H36" s="104">
        <f>all!BM2802</f>
        <v>46</v>
      </c>
      <c r="I36" s="104">
        <f>all!BN2802</f>
        <v>0</v>
      </c>
      <c r="J36" s="104">
        <f>all!BO2802</f>
        <v>14</v>
      </c>
      <c r="K36" s="104">
        <f>all!BP2802</f>
        <v>14</v>
      </c>
      <c r="L36" s="104">
        <f>all!BQ2802</f>
        <v>0</v>
      </c>
      <c r="M36" s="104">
        <f>all!BR2802</f>
        <v>123</v>
      </c>
      <c r="N36" s="104">
        <f>all!BS2802</f>
        <v>123</v>
      </c>
      <c r="O36" s="104">
        <f>all!BT2802</f>
        <v>0</v>
      </c>
      <c r="P36" s="104">
        <f>all!BU2802</f>
        <v>0</v>
      </c>
      <c r="Q36" s="104">
        <f>all!BV2802</f>
        <v>0</v>
      </c>
      <c r="R36" s="105">
        <f t="shared" ref="R36:R39" si="12">SUM(C36,F36,I36,L36,O36)</f>
        <v>0</v>
      </c>
      <c r="S36" s="105">
        <f t="shared" ref="S36:S39" si="13">SUM(D36,G36,J36,M36,P36)</f>
        <v>318</v>
      </c>
      <c r="T36" s="105">
        <f t="shared" ref="T36:T39" si="14">SUM(E36,H36,K36,N36,Q36)</f>
        <v>318</v>
      </c>
      <c r="V36" s="255">
        <f>all!CA2802</f>
        <v>0</v>
      </c>
      <c r="W36" s="255">
        <f>all!CB2802</f>
        <v>15</v>
      </c>
      <c r="X36" s="255">
        <f>all!CC2802</f>
        <v>15</v>
      </c>
      <c r="Y36" s="255">
        <f>all!CD2802</f>
        <v>0</v>
      </c>
      <c r="Z36" s="255">
        <f>all!CE2802</f>
        <v>0</v>
      </c>
      <c r="AA36" s="255">
        <f>all!CF2802</f>
        <v>0</v>
      </c>
      <c r="AB36" t="s">
        <v>74</v>
      </c>
    </row>
    <row r="37" spans="1:28" ht="14.25" customHeight="1">
      <c r="A37" s="6">
        <v>2</v>
      </c>
      <c r="B37" s="116" t="s">
        <v>474</v>
      </c>
      <c r="C37" s="104">
        <f>all!BH2886</f>
        <v>0</v>
      </c>
      <c r="D37" s="104">
        <f>all!BI2886</f>
        <v>237</v>
      </c>
      <c r="E37" s="104">
        <f>all!BJ2886</f>
        <v>237</v>
      </c>
      <c r="F37" s="104">
        <f>all!BK2886</f>
        <v>0</v>
      </c>
      <c r="G37" s="104">
        <f>all!BL2886</f>
        <v>77</v>
      </c>
      <c r="H37" s="104">
        <f>all!BM2886</f>
        <v>77</v>
      </c>
      <c r="I37" s="104">
        <f>all!BN2886</f>
        <v>0</v>
      </c>
      <c r="J37" s="104">
        <f>all!BO2886</f>
        <v>20</v>
      </c>
      <c r="K37" s="104">
        <f>all!BP2886</f>
        <v>20</v>
      </c>
      <c r="L37" s="104">
        <f>all!BQ2886</f>
        <v>0</v>
      </c>
      <c r="M37" s="104">
        <f>all!BR2886</f>
        <v>204</v>
      </c>
      <c r="N37" s="104">
        <f>all!BS2886</f>
        <v>204</v>
      </c>
      <c r="O37" s="104">
        <f>all!BT2886</f>
        <v>0</v>
      </c>
      <c r="P37" s="104">
        <f>all!BU2886</f>
        <v>0</v>
      </c>
      <c r="Q37" s="104">
        <f>all!BV2886</f>
        <v>0</v>
      </c>
      <c r="R37" s="105">
        <f t="shared" si="12"/>
        <v>0</v>
      </c>
      <c r="S37" s="105">
        <f t="shared" si="13"/>
        <v>538</v>
      </c>
      <c r="T37" s="105">
        <f t="shared" si="14"/>
        <v>538</v>
      </c>
      <c r="V37" s="255">
        <f>all!CA2886</f>
        <v>0</v>
      </c>
      <c r="W37" s="255">
        <f>all!CB2886</f>
        <v>34</v>
      </c>
      <c r="X37" s="255">
        <f>all!CC2886</f>
        <v>34</v>
      </c>
      <c r="Y37" s="255">
        <f>all!CD2886</f>
        <v>0</v>
      </c>
      <c r="Z37" s="255">
        <f>all!CE2886</f>
        <v>1</v>
      </c>
      <c r="AA37" s="255">
        <f>all!CF2886</f>
        <v>1</v>
      </c>
    </row>
    <row r="38" spans="1:28" ht="14.25" customHeight="1">
      <c r="A38" s="6">
        <v>3</v>
      </c>
      <c r="B38" s="116" t="s">
        <v>475</v>
      </c>
      <c r="C38" s="104">
        <f>all!BH2751</f>
        <v>0</v>
      </c>
      <c r="D38" s="104">
        <f>all!BI2751</f>
        <v>152</v>
      </c>
      <c r="E38" s="104">
        <f>all!BJ2751</f>
        <v>152</v>
      </c>
      <c r="F38" s="104">
        <f>all!BK2751</f>
        <v>0</v>
      </c>
      <c r="G38" s="104">
        <f>all!BL2751</f>
        <v>51</v>
      </c>
      <c r="H38" s="104">
        <f>all!BM2751</f>
        <v>51</v>
      </c>
      <c r="I38" s="104">
        <f>all!BN2751</f>
        <v>0</v>
      </c>
      <c r="J38" s="104">
        <f>all!BO2751</f>
        <v>19</v>
      </c>
      <c r="K38" s="104">
        <f>all!BP2751</f>
        <v>19</v>
      </c>
      <c r="L38" s="104">
        <f>all!BQ2751</f>
        <v>0</v>
      </c>
      <c r="M38" s="104">
        <f>all!BR2751</f>
        <v>118</v>
      </c>
      <c r="N38" s="104">
        <f>all!BS2751</f>
        <v>118</v>
      </c>
      <c r="O38" s="104">
        <f>all!BT2751</f>
        <v>0</v>
      </c>
      <c r="P38" s="104">
        <f>all!BU2751</f>
        <v>0</v>
      </c>
      <c r="Q38" s="104">
        <f>all!BV2751</f>
        <v>0</v>
      </c>
      <c r="R38" s="105">
        <f t="shared" si="12"/>
        <v>0</v>
      </c>
      <c r="S38" s="105">
        <f t="shared" si="13"/>
        <v>340</v>
      </c>
      <c r="T38" s="105">
        <f t="shared" si="14"/>
        <v>340</v>
      </c>
      <c r="V38" s="255">
        <f>all!CA2751</f>
        <v>0</v>
      </c>
      <c r="W38" s="255">
        <f>all!CB2751</f>
        <v>20</v>
      </c>
      <c r="X38" s="255">
        <f>all!CC2751</f>
        <v>20</v>
      </c>
      <c r="Y38" s="255">
        <f>all!CD2751</f>
        <v>0</v>
      </c>
      <c r="Z38" s="255">
        <f>all!CE2751</f>
        <v>2</v>
      </c>
      <c r="AA38" s="255">
        <f>all!CF2751</f>
        <v>2</v>
      </c>
    </row>
    <row r="39" spans="1:28" ht="12" customHeight="1">
      <c r="A39" s="6">
        <v>4</v>
      </c>
      <c r="B39" s="116" t="s">
        <v>476</v>
      </c>
      <c r="C39" s="104">
        <f>all!BH2961</f>
        <v>105</v>
      </c>
      <c r="D39" s="104">
        <f>all!BI2961</f>
        <v>45</v>
      </c>
      <c r="E39" s="104">
        <f>all!BJ2961</f>
        <v>150</v>
      </c>
      <c r="F39" s="104">
        <f>all!BK2961</f>
        <v>34</v>
      </c>
      <c r="G39" s="104">
        <f>all!BL2961</f>
        <v>14</v>
      </c>
      <c r="H39" s="104">
        <f>all!BM2961</f>
        <v>48</v>
      </c>
      <c r="I39" s="104">
        <f>all!BN2961</f>
        <v>9</v>
      </c>
      <c r="J39" s="104">
        <f>all!BO2961</f>
        <v>7</v>
      </c>
      <c r="K39" s="104">
        <f>all!BP2961</f>
        <v>16</v>
      </c>
      <c r="L39" s="104">
        <f>all!BQ2961</f>
        <v>62</v>
      </c>
      <c r="M39" s="104">
        <f>all!BR2961</f>
        <v>27</v>
      </c>
      <c r="N39" s="104">
        <f>all!BS2961</f>
        <v>89</v>
      </c>
      <c r="O39" s="104">
        <f>all!BT2961</f>
        <v>0</v>
      </c>
      <c r="P39" s="104">
        <f>all!BU2961</f>
        <v>0</v>
      </c>
      <c r="Q39" s="104">
        <f>all!BV2961</f>
        <v>0</v>
      </c>
      <c r="R39" s="105">
        <f t="shared" si="12"/>
        <v>210</v>
      </c>
      <c r="S39" s="105">
        <f t="shared" si="13"/>
        <v>93</v>
      </c>
      <c r="T39" s="105">
        <f t="shared" si="14"/>
        <v>303</v>
      </c>
      <c r="V39" s="255">
        <f>all!CA2961</f>
        <v>4</v>
      </c>
      <c r="W39" s="255">
        <f>all!CB2961</f>
        <v>2</v>
      </c>
      <c r="X39" s="255">
        <f>all!CC2961</f>
        <v>6</v>
      </c>
      <c r="Y39" s="255">
        <f>all!CD2961</f>
        <v>2</v>
      </c>
      <c r="Z39" s="255">
        <f>all!CE2961</f>
        <v>0</v>
      </c>
      <c r="AA39" s="255">
        <f>all!CF2961</f>
        <v>2</v>
      </c>
    </row>
    <row r="40" spans="1:28" ht="12" customHeight="1">
      <c r="A40" s="6"/>
      <c r="B40" s="118" t="s">
        <v>87</v>
      </c>
      <c r="C40" s="110">
        <f>SUM(C36:C39)</f>
        <v>105</v>
      </c>
      <c r="D40" s="110">
        <f t="shared" ref="D40:Q40" si="15">SUM(D36:D39)</f>
        <v>569</v>
      </c>
      <c r="E40" s="110">
        <f t="shared" si="15"/>
        <v>674</v>
      </c>
      <c r="F40" s="110">
        <f t="shared" si="15"/>
        <v>34</v>
      </c>
      <c r="G40" s="110">
        <f t="shared" si="15"/>
        <v>188</v>
      </c>
      <c r="H40" s="110">
        <f t="shared" si="15"/>
        <v>222</v>
      </c>
      <c r="I40" s="110">
        <f t="shared" si="15"/>
        <v>9</v>
      </c>
      <c r="J40" s="110">
        <f t="shared" si="15"/>
        <v>60</v>
      </c>
      <c r="K40" s="110">
        <f t="shared" si="15"/>
        <v>69</v>
      </c>
      <c r="L40" s="110">
        <f t="shared" si="15"/>
        <v>62</v>
      </c>
      <c r="M40" s="110">
        <f t="shared" si="15"/>
        <v>472</v>
      </c>
      <c r="N40" s="110">
        <f t="shared" si="15"/>
        <v>534</v>
      </c>
      <c r="O40" s="110">
        <f t="shared" si="15"/>
        <v>0</v>
      </c>
      <c r="P40" s="110">
        <f t="shared" si="15"/>
        <v>0</v>
      </c>
      <c r="Q40" s="110">
        <f t="shared" si="15"/>
        <v>0</v>
      </c>
      <c r="R40" s="110">
        <f>SUM(R36:R39)</f>
        <v>210</v>
      </c>
      <c r="S40" s="110">
        <f t="shared" ref="S40:T40" si="16">SUM(S36:S39)</f>
        <v>1289</v>
      </c>
      <c r="T40" s="110">
        <f t="shared" si="16"/>
        <v>1499</v>
      </c>
      <c r="V40" s="354">
        <f>SUM(V36:V39)</f>
        <v>4</v>
      </c>
      <c r="W40" s="354">
        <f t="shared" ref="W40:AA40" si="17">SUM(W36:W39)</f>
        <v>71</v>
      </c>
      <c r="X40" s="354">
        <f t="shared" si="17"/>
        <v>75</v>
      </c>
      <c r="Y40" s="354">
        <f t="shared" si="17"/>
        <v>2</v>
      </c>
      <c r="Z40" s="354">
        <f t="shared" si="17"/>
        <v>3</v>
      </c>
      <c r="AA40" s="354">
        <f t="shared" si="17"/>
        <v>5</v>
      </c>
    </row>
    <row r="41" spans="1:28">
      <c r="C41" t="s">
        <v>74</v>
      </c>
    </row>
    <row r="43" spans="1:28"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</row>
    <row r="183" spans="7:7">
      <c r="G183" t="s">
        <v>74</v>
      </c>
    </row>
    <row r="199" spans="4:6">
      <c r="D199">
        <f>SUM(D6:D198)</f>
        <v>6736</v>
      </c>
      <c r="E199">
        <f>SUM(E6:E198)</f>
        <v>14602</v>
      </c>
      <c r="F199">
        <f>SUM(F6:F198)</f>
        <v>2300</v>
      </c>
    </row>
    <row r="200" spans="4:6">
      <c r="D200" t="s">
        <v>74</v>
      </c>
    </row>
  </sheetData>
  <mergeCells count="24">
    <mergeCell ref="V4:X5"/>
    <mergeCell ref="Y4:AA5"/>
    <mergeCell ref="V33:X34"/>
    <mergeCell ref="Y33:AA34"/>
    <mergeCell ref="B30:T30"/>
    <mergeCell ref="B31:T31"/>
    <mergeCell ref="I33:K34"/>
    <mergeCell ref="L33:N34"/>
    <mergeCell ref="O33:Q34"/>
    <mergeCell ref="A33:A35"/>
    <mergeCell ref="B33:B35"/>
    <mergeCell ref="C33:E34"/>
    <mergeCell ref="F33:H34"/>
    <mergeCell ref="R33:T34"/>
    <mergeCell ref="B1:T1"/>
    <mergeCell ref="B2:T2"/>
    <mergeCell ref="I4:K5"/>
    <mergeCell ref="L4:N5"/>
    <mergeCell ref="R4:T5"/>
    <mergeCell ref="A4:A6"/>
    <mergeCell ref="B4:B6"/>
    <mergeCell ref="C4:E5"/>
    <mergeCell ref="F4:H5"/>
    <mergeCell ref="O4:Q5"/>
  </mergeCells>
  <phoneticPr fontId="1" type="noConversion"/>
  <pageMargins left="0.5" right="0.5" top="0.5" bottom="0.1" header="0" footer="0"/>
  <pageSetup paperSize="9" firstPageNumber="0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A201"/>
  <sheetViews>
    <sheetView topLeftCell="A4" zoomScale="85" zoomScaleNormal="85" workbookViewId="0">
      <selection activeCell="A28" sqref="A28"/>
    </sheetView>
  </sheetViews>
  <sheetFormatPr defaultRowHeight="12.75"/>
  <cols>
    <col min="1" max="1" width="3.7109375" customWidth="1"/>
    <col min="2" max="2" width="22.28515625" customWidth="1"/>
    <col min="3" max="5" width="4.7109375" customWidth="1"/>
    <col min="6" max="13" width="4.42578125" customWidth="1"/>
    <col min="14" max="14" width="4.85546875" customWidth="1"/>
    <col min="15" max="17" width="4.42578125" customWidth="1"/>
    <col min="18" max="19" width="5.28515625" customWidth="1"/>
    <col min="20" max="20" width="5.85546875" customWidth="1"/>
    <col min="22" max="27" width="5" customWidth="1"/>
  </cols>
  <sheetData>
    <row r="1" spans="1:27" ht="18" customHeight="1">
      <c r="B1" s="798" t="s">
        <v>439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</row>
    <row r="2" spans="1:27" ht="15.75">
      <c r="B2" s="799" t="s">
        <v>1113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</row>
    <row r="3" spans="1:27" ht="15.75">
      <c r="B3" s="100" t="s">
        <v>74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7" ht="12.75" customHeight="1">
      <c r="A4" s="794" t="s">
        <v>289</v>
      </c>
      <c r="B4" s="811" t="s">
        <v>440</v>
      </c>
      <c r="C4" s="794" t="s">
        <v>477</v>
      </c>
      <c r="D4" s="794"/>
      <c r="E4" s="794"/>
      <c r="F4" s="794" t="s">
        <v>478</v>
      </c>
      <c r="G4" s="794"/>
      <c r="H4" s="794"/>
      <c r="I4" s="794" t="s">
        <v>479</v>
      </c>
      <c r="J4" s="794"/>
      <c r="K4" s="794"/>
      <c r="L4" s="794" t="s">
        <v>480</v>
      </c>
      <c r="M4" s="794"/>
      <c r="N4" s="794"/>
      <c r="O4" s="794" t="s">
        <v>481</v>
      </c>
      <c r="P4" s="794"/>
      <c r="Q4" s="794"/>
      <c r="R4" s="812" t="s">
        <v>69</v>
      </c>
      <c r="S4" s="812"/>
      <c r="T4" s="812"/>
      <c r="V4" s="794" t="s">
        <v>491</v>
      </c>
      <c r="W4" s="794"/>
      <c r="X4" s="794"/>
      <c r="Y4" s="794" t="s">
        <v>636</v>
      </c>
      <c r="Z4" s="794"/>
      <c r="AA4" s="794"/>
    </row>
    <row r="5" spans="1:27" ht="40.5" customHeight="1">
      <c r="A5" s="794"/>
      <c r="B5" s="811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812"/>
      <c r="S5" s="812"/>
      <c r="T5" s="812"/>
      <c r="V5" s="810"/>
      <c r="W5" s="810"/>
      <c r="X5" s="810"/>
      <c r="Y5" s="810"/>
      <c r="Z5" s="810"/>
      <c r="AA5" s="810"/>
    </row>
    <row r="6" spans="1:27" ht="18" customHeight="1">
      <c r="A6" s="794"/>
      <c r="B6" s="811"/>
      <c r="C6" s="101" t="s">
        <v>498</v>
      </c>
      <c r="D6" s="101" t="s">
        <v>499</v>
      </c>
      <c r="E6" s="101" t="s">
        <v>500</v>
      </c>
      <c r="F6" s="101" t="s">
        <v>498</v>
      </c>
      <c r="G6" s="101" t="s">
        <v>499</v>
      </c>
      <c r="H6" s="101" t="s">
        <v>500</v>
      </c>
      <c r="I6" s="101" t="s">
        <v>498</v>
      </c>
      <c r="J6" s="101" t="s">
        <v>499</v>
      </c>
      <c r="K6" s="101" t="s">
        <v>500</v>
      </c>
      <c r="L6" s="101" t="s">
        <v>498</v>
      </c>
      <c r="M6" s="101" t="s">
        <v>499</v>
      </c>
      <c r="N6" s="101" t="s">
        <v>500</v>
      </c>
      <c r="O6" s="101" t="s">
        <v>498</v>
      </c>
      <c r="P6" s="101" t="s">
        <v>499</v>
      </c>
      <c r="Q6" s="101" t="s">
        <v>500</v>
      </c>
      <c r="R6" s="101" t="s">
        <v>498</v>
      </c>
      <c r="S6" s="101" t="s">
        <v>499</v>
      </c>
      <c r="T6" s="101" t="s">
        <v>500</v>
      </c>
      <c r="V6" s="234" t="s">
        <v>498</v>
      </c>
      <c r="W6" s="234" t="s">
        <v>499</v>
      </c>
      <c r="X6" s="234" t="s">
        <v>500</v>
      </c>
      <c r="Y6" s="234" t="s">
        <v>498</v>
      </c>
      <c r="Z6" s="234" t="s">
        <v>499</v>
      </c>
      <c r="AA6" s="234" t="s">
        <v>500</v>
      </c>
    </row>
    <row r="7" spans="1:27" ht="18" customHeight="1">
      <c r="A7" s="102">
        <v>1</v>
      </c>
      <c r="B7" s="103" t="s">
        <v>457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5">
        <f>SUM(C7,F7,I7,L7,O7)</f>
        <v>0</v>
      </c>
      <c r="S7" s="105">
        <f t="shared" ref="S7:T7" si="0">SUM(D7,G7,J7,M7,P7)</f>
        <v>0</v>
      </c>
      <c r="T7" s="105">
        <f t="shared" si="0"/>
        <v>0</v>
      </c>
      <c r="V7" s="544"/>
      <c r="W7" s="544"/>
      <c r="X7" s="544"/>
      <c r="Y7" s="544"/>
      <c r="Z7" s="544"/>
      <c r="AA7" s="544"/>
    </row>
    <row r="8" spans="1:27" ht="24" customHeight="1">
      <c r="A8" s="102">
        <v>2</v>
      </c>
      <c r="B8" s="707" t="s">
        <v>1097</v>
      </c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5">
        <f>SUM(C8,F8,I8,L8,O8)</f>
        <v>0</v>
      </c>
      <c r="S8" s="105">
        <f t="shared" ref="S8" si="1">SUM(D8,G8,J8,M8,P8)</f>
        <v>0</v>
      </c>
      <c r="T8" s="105">
        <f t="shared" ref="T8" si="2">SUM(E8,H8,K8,N8,Q8)</f>
        <v>0</v>
      </c>
      <c r="V8" s="705"/>
      <c r="W8" s="705"/>
      <c r="X8" s="705"/>
      <c r="Y8" s="705"/>
      <c r="Z8" s="705"/>
      <c r="AA8" s="705"/>
    </row>
    <row r="9" spans="1:27" ht="24" customHeight="1">
      <c r="A9" s="102">
        <v>3</v>
      </c>
      <c r="B9" s="103" t="s">
        <v>870</v>
      </c>
      <c r="C9" s="104">
        <f>all!BH1497</f>
        <v>1</v>
      </c>
      <c r="D9" s="104">
        <f>all!BI1497</f>
        <v>4</v>
      </c>
      <c r="E9" s="104">
        <f>all!BJ1497</f>
        <v>5</v>
      </c>
      <c r="F9" s="104">
        <f>all!BK1497</f>
        <v>0</v>
      </c>
      <c r="G9" s="104">
        <f>all!BL1497</f>
        <v>1</v>
      </c>
      <c r="H9" s="104">
        <f>all!BM1497</f>
        <v>1</v>
      </c>
      <c r="I9" s="104">
        <f>all!BN1497</f>
        <v>0</v>
      </c>
      <c r="J9" s="104">
        <f>all!BO1497</f>
        <v>0</v>
      </c>
      <c r="K9" s="104">
        <f>all!BP1497</f>
        <v>0</v>
      </c>
      <c r="L9" s="104">
        <f>all!BQ1497</f>
        <v>0</v>
      </c>
      <c r="M9" s="104">
        <f>all!BR1497</f>
        <v>3</v>
      </c>
      <c r="N9" s="104">
        <f>all!BS1497</f>
        <v>3</v>
      </c>
      <c r="O9" s="104">
        <f>all!BT1497</f>
        <v>0</v>
      </c>
      <c r="P9" s="104">
        <f>all!BU1497</f>
        <v>0</v>
      </c>
      <c r="Q9" s="104">
        <f>all!BV1497</f>
        <v>0</v>
      </c>
      <c r="R9" s="105">
        <f t="shared" ref="R9:R23" si="3">SUM(C9,F9,I9,L9,O9)</f>
        <v>1</v>
      </c>
      <c r="S9" s="105">
        <f t="shared" ref="S9:S23" si="4">SUM(D9,G9,J9,M9,P9)</f>
        <v>8</v>
      </c>
      <c r="T9" s="105">
        <f t="shared" ref="T9:T23" si="5">SUM(E9,H9,K9,N9,Q9)</f>
        <v>9</v>
      </c>
      <c r="V9" s="255">
        <f>all!CA1497</f>
        <v>0</v>
      </c>
      <c r="W9" s="255">
        <f>all!CB1497</f>
        <v>0</v>
      </c>
      <c r="X9" s="255">
        <f>all!CC1497</f>
        <v>0</v>
      </c>
      <c r="Y9" s="255">
        <f>all!CD1497</f>
        <v>0</v>
      </c>
      <c r="Z9" s="255">
        <f>all!CE1497</f>
        <v>0</v>
      </c>
      <c r="AA9" s="255">
        <f>all!CF1497</f>
        <v>0</v>
      </c>
    </row>
    <row r="10" spans="1:27" ht="18" customHeight="1">
      <c r="A10" s="102">
        <v>4</v>
      </c>
      <c r="B10" s="106" t="s">
        <v>459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5">
        <f t="shared" si="3"/>
        <v>0</v>
      </c>
      <c r="S10" s="105">
        <f t="shared" si="4"/>
        <v>0</v>
      </c>
      <c r="T10" s="105">
        <f t="shared" si="5"/>
        <v>0</v>
      </c>
      <c r="V10" s="255"/>
      <c r="W10" s="255"/>
      <c r="X10" s="255"/>
      <c r="Y10" s="255"/>
      <c r="Z10" s="255"/>
      <c r="AA10" s="255"/>
    </row>
    <row r="11" spans="1:27" ht="18" customHeight="1">
      <c r="A11" s="102">
        <v>5</v>
      </c>
      <c r="B11" s="106" t="s">
        <v>460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5">
        <f t="shared" si="3"/>
        <v>0</v>
      </c>
      <c r="S11" s="105">
        <f t="shared" si="4"/>
        <v>0</v>
      </c>
      <c r="T11" s="105">
        <f t="shared" si="5"/>
        <v>0</v>
      </c>
      <c r="V11" s="255"/>
      <c r="W11" s="255"/>
      <c r="X11" s="255"/>
      <c r="Y11" s="255"/>
      <c r="Z11" s="255"/>
      <c r="AA11" s="255"/>
    </row>
    <row r="12" spans="1:27" ht="18" customHeight="1">
      <c r="A12" s="102">
        <v>6</v>
      </c>
      <c r="B12" s="106" t="s">
        <v>461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>
        <f t="shared" si="3"/>
        <v>0</v>
      </c>
      <c r="S12" s="105">
        <f t="shared" si="4"/>
        <v>0</v>
      </c>
      <c r="T12" s="105">
        <f t="shared" si="5"/>
        <v>0</v>
      </c>
      <c r="V12" s="255"/>
      <c r="W12" s="255"/>
      <c r="X12" s="255"/>
      <c r="Y12" s="255"/>
      <c r="Z12" s="255"/>
      <c r="AA12" s="255"/>
    </row>
    <row r="13" spans="1:27" ht="18" customHeight="1">
      <c r="A13" s="102">
        <v>7</v>
      </c>
      <c r="B13" s="103" t="s">
        <v>462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5">
        <f t="shared" si="3"/>
        <v>0</v>
      </c>
      <c r="S13" s="105">
        <f t="shared" si="4"/>
        <v>0</v>
      </c>
      <c r="T13" s="105">
        <f t="shared" si="5"/>
        <v>0</v>
      </c>
      <c r="V13" s="255"/>
      <c r="W13" s="255"/>
      <c r="X13" s="255"/>
      <c r="Y13" s="255"/>
      <c r="Z13" s="255"/>
      <c r="AA13" s="255"/>
    </row>
    <row r="14" spans="1:27" ht="18" customHeight="1">
      <c r="A14" s="102">
        <v>8</v>
      </c>
      <c r="B14" s="103" t="s">
        <v>463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5">
        <f t="shared" si="3"/>
        <v>0</v>
      </c>
      <c r="S14" s="105">
        <f t="shared" si="4"/>
        <v>0</v>
      </c>
      <c r="T14" s="105">
        <f t="shared" si="5"/>
        <v>0</v>
      </c>
      <c r="V14" s="250"/>
      <c r="W14" s="250"/>
      <c r="X14" s="250"/>
      <c r="Y14" s="250"/>
      <c r="Z14" s="250"/>
      <c r="AA14" s="250"/>
    </row>
    <row r="15" spans="1:27" ht="18" customHeight="1">
      <c r="A15" s="102">
        <v>9</v>
      </c>
      <c r="B15" s="103" t="s">
        <v>464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5">
        <f t="shared" si="3"/>
        <v>0</v>
      </c>
      <c r="S15" s="105">
        <f t="shared" si="4"/>
        <v>0</v>
      </c>
      <c r="T15" s="105">
        <f t="shared" si="5"/>
        <v>0</v>
      </c>
      <c r="V15" s="104"/>
      <c r="W15" s="104"/>
      <c r="X15" s="104"/>
      <c r="Y15" s="104"/>
      <c r="Z15" s="104"/>
      <c r="AA15" s="104"/>
    </row>
    <row r="16" spans="1:27" ht="18" customHeight="1">
      <c r="A16" s="102">
        <v>10</v>
      </c>
      <c r="B16" s="103" t="s">
        <v>465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5">
        <f t="shared" si="3"/>
        <v>0</v>
      </c>
      <c r="S16" s="105">
        <f t="shared" si="4"/>
        <v>0</v>
      </c>
      <c r="T16" s="105">
        <f t="shared" si="5"/>
        <v>0</v>
      </c>
      <c r="V16" s="104"/>
      <c r="W16" s="104"/>
      <c r="X16" s="104"/>
      <c r="Y16" s="104"/>
      <c r="Z16" s="104"/>
      <c r="AA16" s="104"/>
    </row>
    <row r="17" spans="1:27" ht="18" customHeight="1">
      <c r="A17" s="102">
        <v>11</v>
      </c>
      <c r="B17" s="103" t="s">
        <v>466</v>
      </c>
      <c r="C17" s="104" t="s">
        <v>74</v>
      </c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5">
        <f t="shared" si="3"/>
        <v>0</v>
      </c>
      <c r="S17" s="105">
        <f t="shared" si="4"/>
        <v>0</v>
      </c>
      <c r="T17" s="105">
        <f t="shared" si="5"/>
        <v>0</v>
      </c>
      <c r="V17" s="104"/>
      <c r="W17" s="104"/>
      <c r="X17" s="104"/>
      <c r="Y17" s="104"/>
      <c r="Z17" s="104"/>
      <c r="AA17" s="104"/>
    </row>
    <row r="18" spans="1:27" ht="18" customHeight="1">
      <c r="A18" s="102">
        <v>12</v>
      </c>
      <c r="B18" s="103" t="s">
        <v>467</v>
      </c>
      <c r="C18" s="104">
        <f>all!BH1919</f>
        <v>0</v>
      </c>
      <c r="D18" s="104">
        <f>all!BI1919</f>
        <v>0</v>
      </c>
      <c r="E18" s="104">
        <f>all!BJ1919</f>
        <v>0</v>
      </c>
      <c r="F18" s="104">
        <f>all!BK1919</f>
        <v>0</v>
      </c>
      <c r="G18" s="104">
        <f>all!BL1919</f>
        <v>0</v>
      </c>
      <c r="H18" s="104">
        <f>all!BM1919</f>
        <v>0</v>
      </c>
      <c r="I18" s="104">
        <f>all!BN1919</f>
        <v>0</v>
      </c>
      <c r="J18" s="104">
        <f>all!BO1919</f>
        <v>0</v>
      </c>
      <c r="K18" s="104">
        <f>all!BP1919</f>
        <v>0</v>
      </c>
      <c r="L18" s="104">
        <f>all!BQ1919</f>
        <v>0</v>
      </c>
      <c r="M18" s="104">
        <f>all!BR1919</f>
        <v>0</v>
      </c>
      <c r="N18" s="104">
        <f>all!BS1919</f>
        <v>0</v>
      </c>
      <c r="O18" s="104">
        <f>all!BT1919</f>
        <v>0</v>
      </c>
      <c r="P18" s="104">
        <f>all!BU1919</f>
        <v>0</v>
      </c>
      <c r="Q18" s="104">
        <f>all!BV1919</f>
        <v>0</v>
      </c>
      <c r="R18" s="105">
        <f>SUM(C18,F18,I18,L18,O18)</f>
        <v>0</v>
      </c>
      <c r="S18" s="105">
        <f t="shared" si="4"/>
        <v>0</v>
      </c>
      <c r="T18" s="105">
        <f t="shared" si="5"/>
        <v>0</v>
      </c>
      <c r="V18" s="104">
        <f>all!CA1919</f>
        <v>0</v>
      </c>
      <c r="W18" s="104">
        <f>all!CB1919</f>
        <v>0</v>
      </c>
      <c r="X18" s="104">
        <f>all!CC1919</f>
        <v>0</v>
      </c>
      <c r="Y18" s="104">
        <f>all!CD1919</f>
        <v>0</v>
      </c>
      <c r="Z18" s="104">
        <f>all!CE1919</f>
        <v>0</v>
      </c>
      <c r="AA18" s="104">
        <f>all!CF1919</f>
        <v>0</v>
      </c>
    </row>
    <row r="19" spans="1:27" ht="18" customHeight="1">
      <c r="A19" s="102">
        <v>13</v>
      </c>
      <c r="B19" s="103" t="s">
        <v>468</v>
      </c>
      <c r="C19" s="104">
        <f>all!BH2004</f>
        <v>1</v>
      </c>
      <c r="D19" s="104">
        <f>all!BI2004</f>
        <v>1</v>
      </c>
      <c r="E19" s="104">
        <f>all!BJ2004</f>
        <v>2</v>
      </c>
      <c r="F19" s="104">
        <f>all!BK2004</f>
        <v>0</v>
      </c>
      <c r="G19" s="104">
        <f>all!BL2004</f>
        <v>0</v>
      </c>
      <c r="H19" s="104">
        <f>all!BM2004</f>
        <v>0</v>
      </c>
      <c r="I19" s="104">
        <f>all!BN2004</f>
        <v>0</v>
      </c>
      <c r="J19" s="104">
        <f>all!BO2004</f>
        <v>0</v>
      </c>
      <c r="K19" s="104">
        <f>all!BP2004</f>
        <v>0</v>
      </c>
      <c r="L19" s="104">
        <f>all!BQ2004</f>
        <v>0</v>
      </c>
      <c r="M19" s="104">
        <f>all!BR2004</f>
        <v>0</v>
      </c>
      <c r="N19" s="104">
        <f>all!BS2004</f>
        <v>0</v>
      </c>
      <c r="O19" s="104">
        <f>all!BT2004</f>
        <v>0</v>
      </c>
      <c r="P19" s="104">
        <f>all!BU2004</f>
        <v>0</v>
      </c>
      <c r="Q19" s="104">
        <f>all!BV2004</f>
        <v>0</v>
      </c>
      <c r="R19" s="105">
        <f>SUM(C19,F19,I19,L19,O19)</f>
        <v>1</v>
      </c>
      <c r="S19" s="105">
        <f t="shared" ref="S19" si="6">SUM(D19,G19,J19,M19,P19)</f>
        <v>1</v>
      </c>
      <c r="T19" s="105">
        <f t="shared" ref="T19" si="7">SUM(E19,H19,K19,N19,Q19)</f>
        <v>2</v>
      </c>
      <c r="V19" s="104">
        <f>all!CA2004</f>
        <v>0</v>
      </c>
      <c r="W19" s="104">
        <f>all!CB2004</f>
        <v>0</v>
      </c>
      <c r="X19" s="104">
        <f>all!CC2004</f>
        <v>0</v>
      </c>
      <c r="Y19" s="104">
        <f>all!CD2004</f>
        <v>0</v>
      </c>
      <c r="Z19" s="104">
        <f>all!CE2004</f>
        <v>0</v>
      </c>
      <c r="AA19" s="104">
        <f>all!CF2004</f>
        <v>0</v>
      </c>
    </row>
    <row r="20" spans="1:27" ht="18" customHeight="1">
      <c r="A20" s="102">
        <v>14</v>
      </c>
      <c r="B20" s="103" t="s">
        <v>469</v>
      </c>
      <c r="C20" s="104">
        <f>all!BH2055</f>
        <v>7</v>
      </c>
      <c r="D20" s="104">
        <f>all!BI2055</f>
        <v>3</v>
      </c>
      <c r="E20" s="104">
        <f>all!BJ2055</f>
        <v>10</v>
      </c>
      <c r="F20" s="104">
        <f>all!BK2055</f>
        <v>3</v>
      </c>
      <c r="G20" s="104">
        <f>all!BL2055</f>
        <v>0</v>
      </c>
      <c r="H20" s="104">
        <f>all!BM2055</f>
        <v>3</v>
      </c>
      <c r="I20" s="104">
        <f>all!BN2055</f>
        <v>2</v>
      </c>
      <c r="J20" s="104">
        <f>all!BO2055</f>
        <v>0</v>
      </c>
      <c r="K20" s="104">
        <f>all!BP2055</f>
        <v>2</v>
      </c>
      <c r="L20" s="104">
        <f>all!BQ2055</f>
        <v>5</v>
      </c>
      <c r="M20" s="104">
        <f>all!BR2055</f>
        <v>0</v>
      </c>
      <c r="N20" s="104">
        <f>all!BS2055</f>
        <v>5</v>
      </c>
      <c r="O20" s="104">
        <f>all!BT2055</f>
        <v>0</v>
      </c>
      <c r="P20" s="104">
        <f>all!BU2055</f>
        <v>0</v>
      </c>
      <c r="Q20" s="104">
        <f>all!BV2055</f>
        <v>0</v>
      </c>
      <c r="R20" s="105">
        <f t="shared" si="3"/>
        <v>17</v>
      </c>
      <c r="S20" s="105">
        <f t="shared" si="4"/>
        <v>3</v>
      </c>
      <c r="T20" s="105">
        <f t="shared" si="5"/>
        <v>20</v>
      </c>
      <c r="V20" s="104">
        <f>all!CA2055</f>
        <v>0</v>
      </c>
      <c r="W20" s="104">
        <f>all!CB2055</f>
        <v>0</v>
      </c>
      <c r="X20" s="104">
        <f>all!CC2055</f>
        <v>0</v>
      </c>
      <c r="Y20" s="104">
        <f>all!CD2055</f>
        <v>0</v>
      </c>
      <c r="Z20" s="104">
        <f>all!CE2055</f>
        <v>0</v>
      </c>
      <c r="AA20" s="104">
        <f>all!CF2055</f>
        <v>0</v>
      </c>
    </row>
    <row r="21" spans="1:27" ht="18" customHeight="1">
      <c r="A21" s="102">
        <v>15</v>
      </c>
      <c r="B21" s="103" t="s">
        <v>470</v>
      </c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5">
        <f t="shared" si="3"/>
        <v>0</v>
      </c>
      <c r="S21" s="105">
        <f t="shared" si="4"/>
        <v>0</v>
      </c>
      <c r="T21" s="105">
        <f t="shared" si="5"/>
        <v>0</v>
      </c>
      <c r="U21" t="s">
        <v>74</v>
      </c>
      <c r="V21" s="104"/>
      <c r="W21" s="104"/>
      <c r="X21" s="104"/>
      <c r="Y21" s="104"/>
      <c r="Z21" s="104"/>
      <c r="AA21" s="104"/>
    </row>
    <row r="22" spans="1:27" ht="18" customHeight="1">
      <c r="A22" s="102">
        <v>16</v>
      </c>
      <c r="B22" s="103" t="s">
        <v>471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5">
        <f t="shared" si="3"/>
        <v>0</v>
      </c>
      <c r="S22" s="105">
        <f t="shared" si="4"/>
        <v>0</v>
      </c>
      <c r="T22" s="105">
        <f t="shared" si="5"/>
        <v>0</v>
      </c>
      <c r="V22" s="104"/>
      <c r="W22" s="104"/>
      <c r="X22" s="104"/>
      <c r="Y22" s="104"/>
      <c r="Z22" s="104"/>
      <c r="AA22" s="104"/>
    </row>
    <row r="23" spans="1:27" ht="18" customHeight="1">
      <c r="A23" s="102">
        <v>17</v>
      </c>
      <c r="B23" s="103" t="s">
        <v>472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>
        <f t="shared" si="3"/>
        <v>0</v>
      </c>
      <c r="S23" s="105">
        <f t="shared" si="4"/>
        <v>0</v>
      </c>
      <c r="T23" s="105">
        <f t="shared" si="5"/>
        <v>0</v>
      </c>
      <c r="V23" s="104"/>
      <c r="W23" s="104"/>
      <c r="X23" s="104"/>
      <c r="Y23" s="104"/>
      <c r="Z23" s="104"/>
      <c r="AA23" s="104"/>
    </row>
    <row r="24" spans="1:27" ht="18" customHeight="1">
      <c r="A24" s="119"/>
      <c r="B24" s="108" t="s">
        <v>87</v>
      </c>
      <c r="C24" s="109">
        <f>SUM(C7:C23)</f>
        <v>9</v>
      </c>
      <c r="D24" s="109">
        <f t="shared" ref="D24:Q24" si="8">SUM(D7:D23)</f>
        <v>8</v>
      </c>
      <c r="E24" s="109">
        <f t="shared" si="8"/>
        <v>17</v>
      </c>
      <c r="F24" s="109">
        <f t="shared" si="8"/>
        <v>3</v>
      </c>
      <c r="G24" s="109">
        <f t="shared" si="8"/>
        <v>1</v>
      </c>
      <c r="H24" s="109">
        <f t="shared" si="8"/>
        <v>4</v>
      </c>
      <c r="I24" s="109">
        <f t="shared" si="8"/>
        <v>2</v>
      </c>
      <c r="J24" s="109">
        <f t="shared" si="8"/>
        <v>0</v>
      </c>
      <c r="K24" s="109">
        <f t="shared" si="8"/>
        <v>2</v>
      </c>
      <c r="L24" s="109">
        <f t="shared" si="8"/>
        <v>5</v>
      </c>
      <c r="M24" s="109">
        <f t="shared" si="8"/>
        <v>3</v>
      </c>
      <c r="N24" s="109">
        <f t="shared" si="8"/>
        <v>8</v>
      </c>
      <c r="O24" s="109">
        <f t="shared" si="8"/>
        <v>0</v>
      </c>
      <c r="P24" s="109">
        <f t="shared" si="8"/>
        <v>0</v>
      </c>
      <c r="Q24" s="109">
        <f t="shared" si="8"/>
        <v>0</v>
      </c>
      <c r="R24" s="105">
        <f t="shared" ref="R24" si="9">SUM(C24,F24,I24,L24,O24)</f>
        <v>19</v>
      </c>
      <c r="S24" s="105">
        <f t="shared" ref="S24" si="10">SUM(D24,G24,J24,M24,P24)</f>
        <v>12</v>
      </c>
      <c r="T24" s="105">
        <f t="shared" ref="T24" si="11">SUM(E24,H24,K24,N24,Q24)</f>
        <v>31</v>
      </c>
      <c r="V24" s="109">
        <f>SUM(V7:V23)</f>
        <v>0</v>
      </c>
      <c r="W24" s="109">
        <f t="shared" ref="W24:Z24" si="12">SUM(W7:W23)</f>
        <v>0</v>
      </c>
      <c r="X24" s="109">
        <f t="shared" si="12"/>
        <v>0</v>
      </c>
      <c r="Y24" s="109">
        <f t="shared" si="12"/>
        <v>0</v>
      </c>
      <c r="Z24" s="109">
        <f t="shared" si="12"/>
        <v>0</v>
      </c>
      <c r="AA24" s="109">
        <f t="shared" ref="AA24" si="13">SUM(AA7:AA23)</f>
        <v>0</v>
      </c>
    </row>
    <row r="26" spans="1:27"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184" spans="7:7">
      <c r="G184" t="s">
        <v>74</v>
      </c>
    </row>
    <row r="200" spans="4:6">
      <c r="D200">
        <f>SUM(D6:D199)</f>
        <v>16</v>
      </c>
      <c r="E200">
        <f>SUM(E6:E199)</f>
        <v>34</v>
      </c>
      <c r="F200">
        <f>SUM(F6:F199)</f>
        <v>6</v>
      </c>
    </row>
    <row r="201" spans="4:6">
      <c r="D201" t="s">
        <v>74</v>
      </c>
    </row>
  </sheetData>
  <mergeCells count="12">
    <mergeCell ref="Y4:AA5"/>
    <mergeCell ref="A4:A6"/>
    <mergeCell ref="B4:B6"/>
    <mergeCell ref="C4:E5"/>
    <mergeCell ref="F4:H5"/>
    <mergeCell ref="O4:Q5"/>
    <mergeCell ref="R4:T5"/>
    <mergeCell ref="B1:T1"/>
    <mergeCell ref="B2:T2"/>
    <mergeCell ref="I4:K5"/>
    <mergeCell ref="L4:N5"/>
    <mergeCell ref="V4:X5"/>
  </mergeCells>
  <phoneticPr fontId="1" type="noConversion"/>
  <pageMargins left="1" right="0.1" top="0.98425196850393704" bottom="0.98425196850393704" header="0.511811023622047" footer="0.511811023622047"/>
  <pageSetup paperSize="9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00"/>
  <sheetViews>
    <sheetView workbookViewId="0">
      <pane ySplit="6" topLeftCell="A13" activePane="bottomLeft" state="frozen"/>
      <selection pane="bottomLeft" activeCell="Z1" sqref="Z1:AA1048576"/>
    </sheetView>
  </sheetViews>
  <sheetFormatPr defaultRowHeight="12.75"/>
  <cols>
    <col min="1" max="1" width="4" customWidth="1"/>
    <col min="2" max="2" width="23.28515625" customWidth="1"/>
    <col min="3" max="3" width="4.42578125" customWidth="1"/>
    <col min="4" max="4" width="4.85546875" customWidth="1"/>
    <col min="5" max="17" width="4.42578125" customWidth="1"/>
    <col min="18" max="20" width="5.28515625" customWidth="1"/>
    <col min="21" max="21" width="3.28515625" customWidth="1"/>
    <col min="22" max="27" width="4" customWidth="1"/>
    <col min="28" max="28" width="9.140625" style="10"/>
  </cols>
  <sheetData>
    <row r="1" spans="1:30" ht="17.850000000000001" customHeight="1">
      <c r="B1" s="798" t="s">
        <v>439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</row>
    <row r="2" spans="1:30" ht="15.6" customHeight="1">
      <c r="B2" s="799" t="s">
        <v>1102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</row>
    <row r="3" spans="1:30" ht="8.25" customHeight="1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30" ht="30.75" customHeight="1">
      <c r="A4" s="828" t="s">
        <v>289</v>
      </c>
      <c r="B4" s="811" t="s">
        <v>440</v>
      </c>
      <c r="C4" s="794" t="s">
        <v>477</v>
      </c>
      <c r="D4" s="794"/>
      <c r="E4" s="794"/>
      <c r="F4" s="794" t="s">
        <v>478</v>
      </c>
      <c r="G4" s="794"/>
      <c r="H4" s="794"/>
      <c r="I4" s="794" t="s">
        <v>479</v>
      </c>
      <c r="J4" s="794"/>
      <c r="K4" s="794"/>
      <c r="L4" s="794" t="s">
        <v>480</v>
      </c>
      <c r="M4" s="794"/>
      <c r="N4" s="794"/>
      <c r="O4" s="794" t="s">
        <v>481</v>
      </c>
      <c r="P4" s="794"/>
      <c r="Q4" s="794"/>
      <c r="R4" s="812" t="s">
        <v>69</v>
      </c>
      <c r="S4" s="812"/>
      <c r="T4" s="812"/>
      <c r="V4" s="794" t="s">
        <v>491</v>
      </c>
      <c r="W4" s="794"/>
      <c r="X4" s="794"/>
      <c r="Y4" s="794" t="s">
        <v>636</v>
      </c>
      <c r="Z4" s="794"/>
      <c r="AA4" s="794"/>
    </row>
    <row r="5" spans="1:30" ht="22.5" customHeight="1">
      <c r="A5" s="828"/>
      <c r="B5" s="811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812"/>
      <c r="S5" s="812"/>
      <c r="T5" s="812"/>
      <c r="V5" s="794"/>
      <c r="W5" s="794"/>
      <c r="X5" s="794"/>
      <c r="Y5" s="794"/>
      <c r="Z5" s="794"/>
      <c r="AA5" s="794"/>
    </row>
    <row r="6" spans="1:30" ht="8.25" customHeight="1">
      <c r="A6" s="828"/>
      <c r="B6" s="811"/>
      <c r="C6" s="237" t="s">
        <v>70</v>
      </c>
      <c r="D6" s="237" t="s">
        <v>71</v>
      </c>
      <c r="E6" s="237" t="s">
        <v>72</v>
      </c>
      <c r="F6" s="237" t="s">
        <v>70</v>
      </c>
      <c r="G6" s="237" t="s">
        <v>71</v>
      </c>
      <c r="H6" s="237" t="s">
        <v>72</v>
      </c>
      <c r="I6" s="237" t="s">
        <v>70</v>
      </c>
      <c r="J6" s="237" t="s">
        <v>71</v>
      </c>
      <c r="K6" s="237" t="s">
        <v>72</v>
      </c>
      <c r="L6" s="237" t="s">
        <v>70</v>
      </c>
      <c r="M6" s="237" t="s">
        <v>71</v>
      </c>
      <c r="N6" s="237" t="s">
        <v>72</v>
      </c>
      <c r="O6" s="237" t="s">
        <v>70</v>
      </c>
      <c r="P6" s="237" t="s">
        <v>71</v>
      </c>
      <c r="Q6" s="237" t="s">
        <v>72</v>
      </c>
      <c r="R6" s="237" t="s">
        <v>70</v>
      </c>
      <c r="S6" s="237" t="s">
        <v>71</v>
      </c>
      <c r="T6" s="237" t="s">
        <v>72</v>
      </c>
      <c r="V6" s="237" t="s">
        <v>70</v>
      </c>
      <c r="W6" s="237" t="s">
        <v>71</v>
      </c>
      <c r="X6" s="237" t="s">
        <v>72</v>
      </c>
      <c r="Y6" s="237" t="s">
        <v>70</v>
      </c>
      <c r="Z6" s="237" t="s">
        <v>71</v>
      </c>
      <c r="AA6" s="237" t="s">
        <v>72</v>
      </c>
    </row>
    <row r="7" spans="1:30" s="8" customFormat="1" ht="14.1" customHeight="1">
      <c r="A7" s="102">
        <v>1</v>
      </c>
      <c r="B7" s="103" t="s">
        <v>457</v>
      </c>
      <c r="C7" s="104">
        <f>all!BH1552</f>
        <v>27</v>
      </c>
      <c r="D7" s="104">
        <f>all!BI1552</f>
        <v>12</v>
      </c>
      <c r="E7" s="104">
        <f>all!BJ1552</f>
        <v>39</v>
      </c>
      <c r="F7" s="104">
        <f>all!BK1552</f>
        <v>7</v>
      </c>
      <c r="G7" s="104">
        <f>all!BL1552</f>
        <v>1</v>
      </c>
      <c r="H7" s="104">
        <f>all!BM1552</f>
        <v>8</v>
      </c>
      <c r="I7" s="104">
        <f>all!BN1552</f>
        <v>5</v>
      </c>
      <c r="J7" s="104">
        <f>all!BO1552</f>
        <v>3</v>
      </c>
      <c r="K7" s="104">
        <f>all!BP1552</f>
        <v>8</v>
      </c>
      <c r="L7" s="104">
        <f>all!BQ1552</f>
        <v>28</v>
      </c>
      <c r="M7" s="104">
        <f>all!BR1552</f>
        <v>18</v>
      </c>
      <c r="N7" s="104">
        <f>all!BS1552</f>
        <v>46</v>
      </c>
      <c r="O7" s="104">
        <f>all!BT1552</f>
        <v>2</v>
      </c>
      <c r="P7" s="104">
        <f>all!BU1552</f>
        <v>0</v>
      </c>
      <c r="Q7" s="104">
        <f>all!BV1552</f>
        <v>2</v>
      </c>
      <c r="R7" s="104">
        <f>all!BW1552</f>
        <v>69</v>
      </c>
      <c r="S7" s="104">
        <f>all!BX1552</f>
        <v>34</v>
      </c>
      <c r="T7" s="104">
        <f>SUM(R7:S7)</f>
        <v>103</v>
      </c>
      <c r="U7" s="104"/>
      <c r="V7" s="104">
        <f>all!CA1552</f>
        <v>2</v>
      </c>
      <c r="W7" s="104">
        <f>all!CB1552</f>
        <v>0</v>
      </c>
      <c r="X7" s="104">
        <f>all!CC1552</f>
        <v>2</v>
      </c>
      <c r="Y7" s="104">
        <f>all!CD1552</f>
        <v>2</v>
      </c>
      <c r="Z7" s="104">
        <f>all!CE1552</f>
        <v>0</v>
      </c>
      <c r="AA7" s="104">
        <f>all!CF1552</f>
        <v>2</v>
      </c>
      <c r="AB7" s="10"/>
    </row>
    <row r="8" spans="1:30" s="8" customFormat="1" ht="23.25" customHeight="1">
      <c r="A8" s="102">
        <v>2</v>
      </c>
      <c r="B8" s="707" t="s">
        <v>1097</v>
      </c>
      <c r="C8" s="104" t="s">
        <v>323</v>
      </c>
      <c r="D8" s="104"/>
      <c r="E8" s="104">
        <f>all!BJ1553</f>
        <v>0</v>
      </c>
      <c r="F8" s="104"/>
      <c r="G8" s="104"/>
      <c r="H8" s="104">
        <f>all!BM1553</f>
        <v>0</v>
      </c>
      <c r="I8" s="104"/>
      <c r="J8" s="104"/>
      <c r="K8" s="104">
        <f>all!BP1553</f>
        <v>0</v>
      </c>
      <c r="L8" s="104"/>
      <c r="M8" s="104"/>
      <c r="N8" s="104">
        <f>all!BS1553</f>
        <v>0</v>
      </c>
      <c r="O8" s="104"/>
      <c r="P8" s="104"/>
      <c r="Q8" s="104">
        <f>all!BV1553</f>
        <v>0</v>
      </c>
      <c r="R8" s="104"/>
      <c r="S8" s="104"/>
      <c r="T8" s="104">
        <f>SUM(R8:S8)</f>
        <v>0</v>
      </c>
      <c r="U8" s="104"/>
      <c r="V8" s="104"/>
      <c r="W8" s="104"/>
      <c r="X8" s="104"/>
      <c r="Y8" s="104"/>
      <c r="Z8" s="104"/>
      <c r="AA8" s="104"/>
      <c r="AB8" s="10"/>
    </row>
    <row r="9" spans="1:30" s="8" customFormat="1" ht="23.25" customHeight="1">
      <c r="A9" s="102">
        <v>3</v>
      </c>
      <c r="B9" s="103" t="s">
        <v>870</v>
      </c>
      <c r="C9" s="104">
        <f>all!BH1494</f>
        <v>0</v>
      </c>
      <c r="D9" s="104">
        <f>all!BI1494</f>
        <v>0</v>
      </c>
      <c r="E9" s="104">
        <f>all!BJ1494</f>
        <v>0</v>
      </c>
      <c r="F9" s="104">
        <f>all!BK1494</f>
        <v>0</v>
      </c>
      <c r="G9" s="104">
        <f>all!BL1494</f>
        <v>0</v>
      </c>
      <c r="H9" s="104">
        <f>all!BM1494</f>
        <v>0</v>
      </c>
      <c r="I9" s="104">
        <f>all!BN1494</f>
        <v>0</v>
      </c>
      <c r="J9" s="104">
        <f>all!BO1494</f>
        <v>0</v>
      </c>
      <c r="K9" s="104">
        <f>all!BP1494</f>
        <v>0</v>
      </c>
      <c r="L9" s="104">
        <f>all!BQ1494</f>
        <v>0</v>
      </c>
      <c r="M9" s="104">
        <f>all!BR1494</f>
        <v>0</v>
      </c>
      <c r="N9" s="104">
        <f>all!BS1494</f>
        <v>0</v>
      </c>
      <c r="O9" s="104">
        <f>all!BT1494</f>
        <v>0</v>
      </c>
      <c r="P9" s="104">
        <f>all!BU1494</f>
        <v>0</v>
      </c>
      <c r="Q9" s="104">
        <f>all!BV1494</f>
        <v>0</v>
      </c>
      <c r="R9" s="104">
        <f>all!BW1494</f>
        <v>0</v>
      </c>
      <c r="S9" s="104">
        <f>all!BX1494</f>
        <v>0</v>
      </c>
      <c r="T9" s="104">
        <f>all!BY1494</f>
        <v>0</v>
      </c>
      <c r="U9" s="104"/>
      <c r="V9" s="104">
        <f>all!CA1494</f>
        <v>0</v>
      </c>
      <c r="W9" s="104">
        <f>all!CB1494</f>
        <v>0</v>
      </c>
      <c r="X9" s="104">
        <f>all!CC1494</f>
        <v>0</v>
      </c>
      <c r="Y9" s="104">
        <f>all!CD1494</f>
        <v>0</v>
      </c>
      <c r="Z9" s="104">
        <f>all!CE1494</f>
        <v>0</v>
      </c>
      <c r="AA9" s="104">
        <f>all!CF1494</f>
        <v>0</v>
      </c>
      <c r="AB9" s="10"/>
    </row>
    <row r="10" spans="1:30" s="8" customFormat="1" ht="14.1" customHeight="1">
      <c r="A10" s="102">
        <v>4</v>
      </c>
      <c r="B10" s="106" t="s">
        <v>459</v>
      </c>
      <c r="C10" s="104">
        <f>all!BH1657</f>
        <v>6</v>
      </c>
      <c r="D10" s="104">
        <f>all!BI1657</f>
        <v>14</v>
      </c>
      <c r="E10" s="104">
        <f>all!BJ1657</f>
        <v>20</v>
      </c>
      <c r="F10" s="104">
        <f>all!BK1657</f>
        <v>1</v>
      </c>
      <c r="G10" s="104">
        <f>all!BL1657</f>
        <v>2</v>
      </c>
      <c r="H10" s="104">
        <f>all!BM1657</f>
        <v>3</v>
      </c>
      <c r="I10" s="104">
        <f>all!BN1657</f>
        <v>1</v>
      </c>
      <c r="J10" s="104">
        <f>all!BO1657</f>
        <v>0</v>
      </c>
      <c r="K10" s="104">
        <f>all!BP1657</f>
        <v>1</v>
      </c>
      <c r="L10" s="104">
        <f>all!BQ1657</f>
        <v>3</v>
      </c>
      <c r="M10" s="104">
        <f>all!BR1657</f>
        <v>2</v>
      </c>
      <c r="N10" s="104">
        <f>all!BS1657</f>
        <v>5</v>
      </c>
      <c r="O10" s="104">
        <f>all!BT1657</f>
        <v>0</v>
      </c>
      <c r="P10" s="104">
        <f>all!BU1657</f>
        <v>0</v>
      </c>
      <c r="Q10" s="104">
        <f>all!BV1657</f>
        <v>0</v>
      </c>
      <c r="R10" s="104">
        <f>all!BW1657</f>
        <v>11</v>
      </c>
      <c r="S10" s="104">
        <f>all!BX1657</f>
        <v>18</v>
      </c>
      <c r="T10" s="104">
        <f>all!BY1657</f>
        <v>29</v>
      </c>
      <c r="U10" s="104"/>
      <c r="V10" s="104">
        <f>all!CA1657</f>
        <v>0</v>
      </c>
      <c r="W10" s="104">
        <f>all!CB1657</f>
        <v>0</v>
      </c>
      <c r="X10" s="104">
        <f>all!CC1657</f>
        <v>0</v>
      </c>
      <c r="Y10" s="104">
        <f>all!CD1657</f>
        <v>0</v>
      </c>
      <c r="Z10" s="104">
        <f>all!CE1657</f>
        <v>0</v>
      </c>
      <c r="AA10" s="104">
        <f>all!CF1657</f>
        <v>0</v>
      </c>
      <c r="AB10" s="10"/>
    </row>
    <row r="11" spans="1:30" s="8" customFormat="1" ht="14.1" customHeight="1">
      <c r="A11" s="102">
        <v>5</v>
      </c>
      <c r="B11" s="106" t="s">
        <v>460</v>
      </c>
      <c r="C11" s="104">
        <f>all!BH1754</f>
        <v>10</v>
      </c>
      <c r="D11" s="104">
        <f>all!BI1754</f>
        <v>5</v>
      </c>
      <c r="E11" s="104">
        <f>all!BJ1754</f>
        <v>15</v>
      </c>
      <c r="F11" s="104">
        <f>all!BK1754</f>
        <v>4</v>
      </c>
      <c r="G11" s="104">
        <f>all!BL1754</f>
        <v>2</v>
      </c>
      <c r="H11" s="104">
        <f>all!BM1754</f>
        <v>6</v>
      </c>
      <c r="I11" s="104">
        <f>all!BN1754</f>
        <v>2</v>
      </c>
      <c r="J11" s="104">
        <f>all!BO1754</f>
        <v>1</v>
      </c>
      <c r="K11" s="104">
        <f>all!BP1754</f>
        <v>3</v>
      </c>
      <c r="L11" s="104">
        <f>all!BQ1754</f>
        <v>1</v>
      </c>
      <c r="M11" s="104">
        <f>all!BR1754</f>
        <v>3</v>
      </c>
      <c r="N11" s="104">
        <f>all!BS1754</f>
        <v>4</v>
      </c>
      <c r="O11" s="104">
        <f>all!BT1754</f>
        <v>0</v>
      </c>
      <c r="P11" s="104">
        <f>all!BU1754</f>
        <v>0</v>
      </c>
      <c r="Q11" s="104">
        <f>all!BV1754</f>
        <v>0</v>
      </c>
      <c r="R11" s="104">
        <f>all!BW1754</f>
        <v>17</v>
      </c>
      <c r="S11" s="104">
        <f>all!BX1754</f>
        <v>11</v>
      </c>
      <c r="T11" s="104">
        <f>all!BY1754</f>
        <v>28</v>
      </c>
      <c r="U11" s="104"/>
      <c r="V11" s="104">
        <f>all!CA1754</f>
        <v>0</v>
      </c>
      <c r="W11" s="104">
        <f>all!CB1754</f>
        <v>0</v>
      </c>
      <c r="X11" s="104">
        <f>all!CC1754</f>
        <v>0</v>
      </c>
      <c r="Y11" s="104">
        <f>all!CD1754</f>
        <v>0</v>
      </c>
      <c r="Z11" s="104">
        <f>all!CE1754</f>
        <v>0</v>
      </c>
      <c r="AA11" s="104">
        <f>all!CF1754</f>
        <v>0</v>
      </c>
      <c r="AB11" s="10"/>
      <c r="AC11" t="s">
        <v>74</v>
      </c>
    </row>
    <row r="12" spans="1:30" s="8" customFormat="1" ht="14.1" customHeight="1">
      <c r="A12" s="102">
        <v>6</v>
      </c>
      <c r="B12" s="106" t="s">
        <v>461</v>
      </c>
      <c r="C12" s="104">
        <f>all!BH1668</f>
        <v>1</v>
      </c>
      <c r="D12" s="104">
        <f>all!BI1668</f>
        <v>1</v>
      </c>
      <c r="E12" s="104">
        <f>all!BJ1668</f>
        <v>2</v>
      </c>
      <c r="F12" s="104">
        <f>all!BK1668</f>
        <v>0</v>
      </c>
      <c r="G12" s="104">
        <f>all!BL1668</f>
        <v>0</v>
      </c>
      <c r="H12" s="104">
        <f>all!BM1668</f>
        <v>0</v>
      </c>
      <c r="I12" s="104">
        <f>all!BN1668</f>
        <v>0</v>
      </c>
      <c r="J12" s="104">
        <f>all!BO1668</f>
        <v>0</v>
      </c>
      <c r="K12" s="104">
        <f>all!BP1668</f>
        <v>0</v>
      </c>
      <c r="L12" s="104">
        <f>all!BQ1668</f>
        <v>0</v>
      </c>
      <c r="M12" s="104">
        <f>all!BR1668</f>
        <v>0</v>
      </c>
      <c r="N12" s="104">
        <f>all!BS1668</f>
        <v>0</v>
      </c>
      <c r="O12" s="104">
        <f>all!BT1668</f>
        <v>0</v>
      </c>
      <c r="P12" s="104">
        <f>all!BU1668</f>
        <v>0</v>
      </c>
      <c r="Q12" s="104">
        <f>all!BV1668</f>
        <v>0</v>
      </c>
      <c r="R12" s="104">
        <f>all!BW1668</f>
        <v>1</v>
      </c>
      <c r="S12" s="104">
        <f>all!BX1668</f>
        <v>1</v>
      </c>
      <c r="T12" s="104">
        <f>all!BY1668</f>
        <v>2</v>
      </c>
      <c r="U12" s="104"/>
      <c r="V12" s="104">
        <f>all!CA1668</f>
        <v>0</v>
      </c>
      <c r="W12" s="104">
        <f>all!CB1668</f>
        <v>0</v>
      </c>
      <c r="X12" s="104">
        <f>all!CC1668</f>
        <v>0</v>
      </c>
      <c r="Y12" s="104">
        <f>all!CD1668</f>
        <v>0</v>
      </c>
      <c r="Z12" s="104">
        <f>all!CE1668</f>
        <v>0</v>
      </c>
      <c r="AA12" s="104">
        <f>all!CF1668</f>
        <v>0</v>
      </c>
      <c r="AB12" s="10"/>
    </row>
    <row r="13" spans="1:30" s="8" customFormat="1" ht="14.1" customHeight="1">
      <c r="A13" s="102">
        <v>7</v>
      </c>
      <c r="B13" s="103" t="s">
        <v>462</v>
      </c>
      <c r="C13" s="104">
        <f>all!BH1866</f>
        <v>44</v>
      </c>
      <c r="D13" s="104">
        <f>all!BI1866</f>
        <v>18</v>
      </c>
      <c r="E13" s="104">
        <f>all!BJ1866</f>
        <v>62</v>
      </c>
      <c r="F13" s="104">
        <f>all!BK1866</f>
        <v>9</v>
      </c>
      <c r="G13" s="104">
        <f>all!BL1866</f>
        <v>3</v>
      </c>
      <c r="H13" s="104">
        <f>all!BM1866</f>
        <v>12</v>
      </c>
      <c r="I13" s="104">
        <f>all!BN1866</f>
        <v>4</v>
      </c>
      <c r="J13" s="104">
        <f>all!BO1866</f>
        <v>3</v>
      </c>
      <c r="K13" s="104">
        <f>all!BP1866</f>
        <v>7</v>
      </c>
      <c r="L13" s="104">
        <f>all!BQ1866</f>
        <v>36</v>
      </c>
      <c r="M13" s="104">
        <f>all!BR1866</f>
        <v>17</v>
      </c>
      <c r="N13" s="104">
        <f>all!BS1866</f>
        <v>53</v>
      </c>
      <c r="O13" s="104">
        <f>all!BT1866</f>
        <v>4</v>
      </c>
      <c r="P13" s="104">
        <f>all!BU1866</f>
        <v>0</v>
      </c>
      <c r="Q13" s="104">
        <f>all!BV1866</f>
        <v>4</v>
      </c>
      <c r="R13" s="104">
        <f>all!BW1866</f>
        <v>97</v>
      </c>
      <c r="S13" s="104">
        <f>all!BX1866</f>
        <v>41</v>
      </c>
      <c r="T13" s="104">
        <f>SUM(R13:S13)</f>
        <v>138</v>
      </c>
      <c r="U13" s="104"/>
      <c r="V13" s="104">
        <f>all!CA1866</f>
        <v>1</v>
      </c>
      <c r="W13" s="104">
        <f>all!CB1866</f>
        <v>0</v>
      </c>
      <c r="X13" s="104">
        <f>all!CC1866</f>
        <v>1</v>
      </c>
      <c r="Y13" s="104">
        <f>all!CD1866</f>
        <v>1</v>
      </c>
      <c r="Z13" s="104">
        <f>all!CE1866</f>
        <v>0</v>
      </c>
      <c r="AA13" s="104">
        <f>all!CF1866</f>
        <v>1</v>
      </c>
      <c r="AB13" s="10"/>
    </row>
    <row r="14" spans="1:30" s="8" customFormat="1" ht="14.1" customHeight="1">
      <c r="A14" s="102">
        <v>8</v>
      </c>
      <c r="B14" s="103" t="s">
        <v>463</v>
      </c>
      <c r="C14" s="104">
        <f>all!BH1876</f>
        <v>0</v>
      </c>
      <c r="D14" s="104">
        <f>all!BI1876</f>
        <v>5</v>
      </c>
      <c r="E14" s="104">
        <f>all!BJ1876</f>
        <v>5</v>
      </c>
      <c r="F14" s="104">
        <f>all!BK1876</f>
        <v>1</v>
      </c>
      <c r="G14" s="104">
        <f>all!BL1876</f>
        <v>0</v>
      </c>
      <c r="H14" s="104">
        <f>all!BM1876</f>
        <v>1</v>
      </c>
      <c r="I14" s="104">
        <f>all!BN1876</f>
        <v>1</v>
      </c>
      <c r="J14" s="104">
        <f>all!BO1876</f>
        <v>0</v>
      </c>
      <c r="K14" s="104">
        <f>all!BP1876</f>
        <v>1</v>
      </c>
      <c r="L14" s="104">
        <f>all!BQ1876</f>
        <v>2</v>
      </c>
      <c r="M14" s="104">
        <f>all!BR1876</f>
        <v>1</v>
      </c>
      <c r="N14" s="104">
        <f>all!BS1876</f>
        <v>3</v>
      </c>
      <c r="O14" s="104">
        <f>all!BT1876</f>
        <v>0</v>
      </c>
      <c r="P14" s="104">
        <f>all!BU1876</f>
        <v>0</v>
      </c>
      <c r="Q14" s="104">
        <f>all!BV1876</f>
        <v>0</v>
      </c>
      <c r="R14" s="104">
        <f>all!BW1876</f>
        <v>4</v>
      </c>
      <c r="S14" s="104">
        <f>all!BX1876</f>
        <v>6</v>
      </c>
      <c r="T14" s="104">
        <f>SUM(R14:S14)</f>
        <v>10</v>
      </c>
      <c r="U14" s="104"/>
      <c r="V14" s="104">
        <f>all!CA1876</f>
        <v>0</v>
      </c>
      <c r="W14" s="104">
        <f>all!CB1876</f>
        <v>0</v>
      </c>
      <c r="X14" s="104">
        <f>all!CC1876</f>
        <v>0</v>
      </c>
      <c r="Y14" s="104">
        <f>all!CD1876</f>
        <v>0</v>
      </c>
      <c r="Z14" s="104">
        <f>all!CE1876</f>
        <v>0</v>
      </c>
      <c r="AA14" s="104">
        <f>all!CF1876</f>
        <v>0</v>
      </c>
      <c r="AB14" s="10"/>
    </row>
    <row r="15" spans="1:30" s="8" customFormat="1" ht="14.1" customHeight="1">
      <c r="A15" s="102">
        <v>9</v>
      </c>
      <c r="B15" s="103" t="s">
        <v>464</v>
      </c>
      <c r="C15" s="104">
        <f>all!BH1883</f>
        <v>4</v>
      </c>
      <c r="D15" s="104">
        <f>all!BI1883</f>
        <v>4</v>
      </c>
      <c r="E15" s="104">
        <f>all!BJ1883</f>
        <v>8</v>
      </c>
      <c r="F15" s="104">
        <f>all!BK1883</f>
        <v>2</v>
      </c>
      <c r="G15" s="104">
        <f>all!BL1883</f>
        <v>2</v>
      </c>
      <c r="H15" s="104">
        <f>all!BM1883</f>
        <v>4</v>
      </c>
      <c r="I15" s="104">
        <f>all!BN1883</f>
        <v>0</v>
      </c>
      <c r="J15" s="104">
        <f>all!BO1883</f>
        <v>1</v>
      </c>
      <c r="K15" s="104">
        <f>all!BP1883</f>
        <v>1</v>
      </c>
      <c r="L15" s="104">
        <f>all!BQ1883</f>
        <v>4</v>
      </c>
      <c r="M15" s="104">
        <f>all!BR1883</f>
        <v>1</v>
      </c>
      <c r="N15" s="104">
        <f>all!BS1883</f>
        <v>5</v>
      </c>
      <c r="O15" s="104">
        <f>all!BT1883</f>
        <v>0</v>
      </c>
      <c r="P15" s="104">
        <f>all!BU1883</f>
        <v>0</v>
      </c>
      <c r="Q15" s="104">
        <f>all!BV1883</f>
        <v>0</v>
      </c>
      <c r="R15" s="104">
        <f>all!BW1883</f>
        <v>10</v>
      </c>
      <c r="S15" s="104">
        <f>all!BX1883</f>
        <v>8</v>
      </c>
      <c r="T15" s="104">
        <f>all!BY1883</f>
        <v>18</v>
      </c>
      <c r="U15" s="104"/>
      <c r="V15" s="104">
        <f>all!CA1883</f>
        <v>1</v>
      </c>
      <c r="W15" s="104">
        <f>all!CB1883</f>
        <v>0</v>
      </c>
      <c r="X15" s="104">
        <f>all!CC1883</f>
        <v>1</v>
      </c>
      <c r="Y15" s="104">
        <f>all!CD1883</f>
        <v>1</v>
      </c>
      <c r="Z15" s="104">
        <f>all!CE1883</f>
        <v>0</v>
      </c>
      <c r="AA15" s="104">
        <f>all!CF1883</f>
        <v>1</v>
      </c>
      <c r="AB15" s="10"/>
      <c r="AC15" t="s">
        <v>74</v>
      </c>
      <c r="AD15" t="s">
        <v>74</v>
      </c>
    </row>
    <row r="16" spans="1:30" s="8" customFormat="1" ht="14.1" customHeight="1">
      <c r="A16" s="102">
        <v>10</v>
      </c>
      <c r="B16" s="103" t="s">
        <v>465</v>
      </c>
      <c r="C16" s="104">
        <f>all!BH1889</f>
        <v>3</v>
      </c>
      <c r="D16" s="104">
        <f>all!BI1889</f>
        <v>1</v>
      </c>
      <c r="E16" s="104">
        <f>all!BJ1889</f>
        <v>4</v>
      </c>
      <c r="F16" s="104">
        <f>all!BK1889</f>
        <v>1</v>
      </c>
      <c r="G16" s="104">
        <f>all!BL1889</f>
        <v>0</v>
      </c>
      <c r="H16" s="104">
        <f>all!BM1889</f>
        <v>1</v>
      </c>
      <c r="I16" s="104">
        <f>all!BN1889</f>
        <v>1</v>
      </c>
      <c r="J16" s="104">
        <f>all!BO1889</f>
        <v>0</v>
      </c>
      <c r="K16" s="104">
        <f>all!BP1889</f>
        <v>1</v>
      </c>
      <c r="L16" s="104">
        <f>all!BQ1889</f>
        <v>3</v>
      </c>
      <c r="M16" s="104">
        <f>all!BR1889</f>
        <v>0</v>
      </c>
      <c r="N16" s="104">
        <f>all!BS1889</f>
        <v>3</v>
      </c>
      <c r="O16" s="104">
        <f>all!BT1889</f>
        <v>0</v>
      </c>
      <c r="P16" s="104">
        <f>all!BU1889</f>
        <v>0</v>
      </c>
      <c r="Q16" s="104">
        <f>all!BV1889</f>
        <v>0</v>
      </c>
      <c r="R16" s="104">
        <f>all!BW1889</f>
        <v>8</v>
      </c>
      <c r="S16" s="104">
        <f>all!BX1889</f>
        <v>1</v>
      </c>
      <c r="T16" s="104">
        <f>all!BY1889</f>
        <v>9</v>
      </c>
      <c r="U16" s="104"/>
      <c r="V16" s="104">
        <f>all!CA1889</f>
        <v>0</v>
      </c>
      <c r="W16" s="104">
        <f>all!CB1889</f>
        <v>0</v>
      </c>
      <c r="X16" s="104">
        <f>all!CC1889</f>
        <v>0</v>
      </c>
      <c r="Y16" s="104">
        <f>all!CD1889</f>
        <v>0</v>
      </c>
      <c r="Z16" s="104">
        <f>all!CE1889</f>
        <v>0</v>
      </c>
      <c r="AA16" s="104">
        <f>all!CF1889</f>
        <v>0</v>
      </c>
      <c r="AB16" s="10"/>
    </row>
    <row r="17" spans="1:28" s="8" customFormat="1" ht="14.1" customHeight="1">
      <c r="A17" s="102">
        <v>11</v>
      </c>
      <c r="B17" s="103" t="s">
        <v>466</v>
      </c>
      <c r="C17" s="104">
        <f>all!BH1894</f>
        <v>2</v>
      </c>
      <c r="D17" s="104">
        <f>all!BI1894</f>
        <v>5</v>
      </c>
      <c r="E17" s="104">
        <f>all!BJ1894</f>
        <v>7</v>
      </c>
      <c r="F17" s="104">
        <f>all!BK1894</f>
        <v>1</v>
      </c>
      <c r="G17" s="104">
        <f>all!BL1894</f>
        <v>2</v>
      </c>
      <c r="H17" s="104">
        <f>all!BM1894</f>
        <v>3</v>
      </c>
      <c r="I17" s="104">
        <f>all!BN1894</f>
        <v>0</v>
      </c>
      <c r="J17" s="104">
        <f>all!BO1894</f>
        <v>0</v>
      </c>
      <c r="K17" s="104">
        <f>all!BP1894</f>
        <v>0</v>
      </c>
      <c r="L17" s="104">
        <f>all!BQ1894</f>
        <v>4</v>
      </c>
      <c r="M17" s="104">
        <f>all!BR1894</f>
        <v>3</v>
      </c>
      <c r="N17" s="104">
        <f>all!BS1894</f>
        <v>7</v>
      </c>
      <c r="O17" s="104">
        <f>all!BT1894</f>
        <v>0</v>
      </c>
      <c r="P17" s="104">
        <f>all!BU1894</f>
        <v>0</v>
      </c>
      <c r="Q17" s="104">
        <f>all!BV1894</f>
        <v>0</v>
      </c>
      <c r="R17" s="104">
        <f>all!BW1894</f>
        <v>7</v>
      </c>
      <c r="S17" s="104">
        <f>all!BX1894</f>
        <v>10</v>
      </c>
      <c r="T17" s="104">
        <f>all!BY1894</f>
        <v>17</v>
      </c>
      <c r="U17" s="104"/>
      <c r="V17" s="104">
        <f>all!CA1894</f>
        <v>0</v>
      </c>
      <c r="W17" s="104">
        <f>all!CB1894</f>
        <v>0</v>
      </c>
      <c r="X17" s="104">
        <f>all!CC1894</f>
        <v>0</v>
      </c>
      <c r="Y17" s="104">
        <f>all!CD1894</f>
        <v>0</v>
      </c>
      <c r="Z17" s="104">
        <f>all!CE1894</f>
        <v>0</v>
      </c>
      <c r="AA17" s="104">
        <f>all!CF1894</f>
        <v>0</v>
      </c>
      <c r="AB17" s="10"/>
    </row>
    <row r="18" spans="1:28" s="8" customFormat="1" ht="14.1" customHeight="1">
      <c r="A18" s="102">
        <v>12</v>
      </c>
      <c r="B18" s="103" t="s">
        <v>467</v>
      </c>
      <c r="C18" s="104">
        <f>all!BH1924</f>
        <v>3</v>
      </c>
      <c r="D18" s="104">
        <f>all!BI1924</f>
        <v>3</v>
      </c>
      <c r="E18" s="104">
        <f>all!BJ1924</f>
        <v>6</v>
      </c>
      <c r="F18" s="104">
        <f>all!BK1924</f>
        <v>2</v>
      </c>
      <c r="G18" s="104">
        <f>all!BL1924</f>
        <v>1</v>
      </c>
      <c r="H18" s="104">
        <f>all!BM1924</f>
        <v>3</v>
      </c>
      <c r="I18" s="104">
        <f>all!BN1924</f>
        <v>0</v>
      </c>
      <c r="J18" s="104">
        <f>all!BO1924</f>
        <v>0</v>
      </c>
      <c r="K18" s="104">
        <f>all!BP1924</f>
        <v>0</v>
      </c>
      <c r="L18" s="104">
        <f>all!BQ1924</f>
        <v>2</v>
      </c>
      <c r="M18" s="104">
        <f>all!BR1924</f>
        <v>2</v>
      </c>
      <c r="N18" s="104">
        <f>all!BS1924</f>
        <v>4</v>
      </c>
      <c r="O18" s="104">
        <f>all!BT1924</f>
        <v>0</v>
      </c>
      <c r="P18" s="104">
        <f>all!BU1924</f>
        <v>0</v>
      </c>
      <c r="Q18" s="104">
        <f>all!BV1924</f>
        <v>0</v>
      </c>
      <c r="R18" s="104">
        <f>all!BW1924</f>
        <v>7</v>
      </c>
      <c r="S18" s="104">
        <f>all!BX1924</f>
        <v>6</v>
      </c>
      <c r="T18" s="104">
        <f>all!BY1924</f>
        <v>13</v>
      </c>
      <c r="U18" s="104"/>
      <c r="V18" s="104">
        <f>all!CA1924</f>
        <v>0</v>
      </c>
      <c r="W18" s="104">
        <f>all!CB1924</f>
        <v>0</v>
      </c>
      <c r="X18" s="104">
        <f>all!CC1924</f>
        <v>0</v>
      </c>
      <c r="Y18" s="104">
        <f>all!CD1924</f>
        <v>0</v>
      </c>
      <c r="Z18" s="104">
        <f>all!CE1924</f>
        <v>0</v>
      </c>
      <c r="AA18" s="104">
        <f>all!CF1924</f>
        <v>0</v>
      </c>
      <c r="AB18" s="10"/>
    </row>
    <row r="19" spans="1:28" s="8" customFormat="1" ht="14.1" customHeight="1">
      <c r="A19" s="102">
        <v>13</v>
      </c>
      <c r="B19" s="103" t="s">
        <v>468</v>
      </c>
      <c r="C19" s="104">
        <f>all!BH2009</f>
        <v>62</v>
      </c>
      <c r="D19" s="104">
        <f>all!BI2009</f>
        <v>37</v>
      </c>
      <c r="E19" s="104">
        <f>all!BJ2009</f>
        <v>99</v>
      </c>
      <c r="F19" s="104">
        <f>all!BK2009</f>
        <v>15</v>
      </c>
      <c r="G19" s="104">
        <f>all!BL2009</f>
        <v>4</v>
      </c>
      <c r="H19" s="104">
        <f>all!BM2009</f>
        <v>19</v>
      </c>
      <c r="I19" s="104">
        <f>all!BN2009</f>
        <v>2</v>
      </c>
      <c r="J19" s="104">
        <f>all!BO2009</f>
        <v>2</v>
      </c>
      <c r="K19" s="104">
        <f>all!BP2009</f>
        <v>4</v>
      </c>
      <c r="L19" s="104">
        <f>all!BQ2009</f>
        <v>36</v>
      </c>
      <c r="M19" s="104">
        <f>all!BR2009</f>
        <v>12</v>
      </c>
      <c r="N19" s="104">
        <f>all!BS2009</f>
        <v>48</v>
      </c>
      <c r="O19" s="104">
        <f>all!BT2009</f>
        <v>1</v>
      </c>
      <c r="P19" s="104">
        <f>all!BU2009</f>
        <v>0</v>
      </c>
      <c r="Q19" s="104">
        <f>all!BV2009</f>
        <v>1</v>
      </c>
      <c r="R19" s="104">
        <f>all!BW2009</f>
        <v>116</v>
      </c>
      <c r="S19" s="104">
        <f>all!BX2009</f>
        <v>55</v>
      </c>
      <c r="T19" s="104">
        <f>all!BY2009</f>
        <v>171</v>
      </c>
      <c r="U19" s="104"/>
      <c r="V19" s="104">
        <f>all!CA2009</f>
        <v>1</v>
      </c>
      <c r="W19" s="104">
        <f>all!CB2009</f>
        <v>0</v>
      </c>
      <c r="X19" s="104">
        <f>all!CC2009</f>
        <v>1</v>
      </c>
      <c r="Y19" s="104">
        <f>all!CD2009</f>
        <v>28</v>
      </c>
      <c r="Z19" s="104">
        <f>all!CE2009</f>
        <v>12</v>
      </c>
      <c r="AA19" s="104">
        <f>all!CF2009</f>
        <v>40</v>
      </c>
      <c r="AB19" s="10"/>
    </row>
    <row r="20" spans="1:28" s="8" customFormat="1" ht="14.1" customHeight="1">
      <c r="A20" s="102">
        <v>14</v>
      </c>
      <c r="B20" s="103" t="s">
        <v>469</v>
      </c>
      <c r="C20" s="104">
        <f>all!BH2061</f>
        <v>5</v>
      </c>
      <c r="D20" s="104">
        <f>all!BI2061</f>
        <v>7</v>
      </c>
      <c r="E20" s="104">
        <f>all!BJ2061</f>
        <v>12</v>
      </c>
      <c r="F20" s="104">
        <f>all!BK2061</f>
        <v>1</v>
      </c>
      <c r="G20" s="104">
        <f>all!BL2061</f>
        <v>4</v>
      </c>
      <c r="H20" s="104">
        <f>all!BM2061</f>
        <v>5</v>
      </c>
      <c r="I20" s="104">
        <f>all!BN2061</f>
        <v>1</v>
      </c>
      <c r="J20" s="104">
        <f>all!BO2061</f>
        <v>1</v>
      </c>
      <c r="K20" s="104">
        <f>all!BP2061</f>
        <v>2</v>
      </c>
      <c r="L20" s="104">
        <f>all!BQ2061</f>
        <v>6</v>
      </c>
      <c r="M20" s="104">
        <f>all!BR2061</f>
        <v>5</v>
      </c>
      <c r="N20" s="104">
        <f>all!BS2061</f>
        <v>11</v>
      </c>
      <c r="O20" s="104">
        <f>all!BT2061</f>
        <v>0</v>
      </c>
      <c r="P20" s="104">
        <f>all!BU2061</f>
        <v>0</v>
      </c>
      <c r="Q20" s="104">
        <f>all!BV2061</f>
        <v>0</v>
      </c>
      <c r="R20" s="104">
        <f>all!BW2061</f>
        <v>13</v>
      </c>
      <c r="S20" s="104">
        <f>all!BX2061</f>
        <v>17</v>
      </c>
      <c r="T20" s="104">
        <f>all!BY2061</f>
        <v>30</v>
      </c>
      <c r="U20" s="104"/>
      <c r="V20" s="104">
        <f>all!CA2061</f>
        <v>0</v>
      </c>
      <c r="W20" s="104">
        <f>all!CB2061</f>
        <v>0</v>
      </c>
      <c r="X20" s="104">
        <f>all!CC2061</f>
        <v>0</v>
      </c>
      <c r="Y20" s="104">
        <f>all!CD2061</f>
        <v>0</v>
      </c>
      <c r="Z20" s="104">
        <f>all!CE2061</f>
        <v>0</v>
      </c>
      <c r="AA20" s="104">
        <f>all!CF2061</f>
        <v>0</v>
      </c>
      <c r="AB20" s="10"/>
    </row>
    <row r="21" spans="1:28" s="8" customFormat="1" ht="14.1" customHeight="1">
      <c r="A21" s="102">
        <v>15</v>
      </c>
      <c r="B21" s="103" t="s">
        <v>470</v>
      </c>
      <c r="C21" s="104">
        <f>all!BH2119</f>
        <v>18</v>
      </c>
      <c r="D21" s="104">
        <f>all!BI2119</f>
        <v>2</v>
      </c>
      <c r="E21" s="104">
        <f>all!BJ2119</f>
        <v>20</v>
      </c>
      <c r="F21" s="104">
        <f>all!BK2119</f>
        <v>1</v>
      </c>
      <c r="G21" s="104">
        <f>all!BL2119</f>
        <v>0</v>
      </c>
      <c r="H21" s="104">
        <f>all!BM2119</f>
        <v>1</v>
      </c>
      <c r="I21" s="104">
        <f>all!BN2119</f>
        <v>0</v>
      </c>
      <c r="J21" s="104">
        <f>all!BO2119</f>
        <v>0</v>
      </c>
      <c r="K21" s="104">
        <f>all!BP2119</f>
        <v>0</v>
      </c>
      <c r="L21" s="104">
        <f>all!BQ2119</f>
        <v>1</v>
      </c>
      <c r="M21" s="104">
        <f>all!BR2119</f>
        <v>2</v>
      </c>
      <c r="N21" s="104">
        <f>all!BS2119</f>
        <v>3</v>
      </c>
      <c r="O21" s="104">
        <f>all!BT2119</f>
        <v>0</v>
      </c>
      <c r="P21" s="104">
        <f>all!BU2119</f>
        <v>0</v>
      </c>
      <c r="Q21" s="104">
        <f>all!BV2119</f>
        <v>0</v>
      </c>
      <c r="R21" s="104">
        <f>all!BW2119</f>
        <v>20</v>
      </c>
      <c r="S21" s="104">
        <f>all!BX2119</f>
        <v>4</v>
      </c>
      <c r="T21" s="104">
        <f>all!BY2119</f>
        <v>24</v>
      </c>
      <c r="U21" s="104"/>
      <c r="V21" s="104">
        <f>all!CA2119</f>
        <v>0</v>
      </c>
      <c r="W21" s="104">
        <f>all!CB2119</f>
        <v>0</v>
      </c>
      <c r="X21" s="104">
        <f>all!CC2119</f>
        <v>0</v>
      </c>
      <c r="Y21" s="104">
        <f>all!CD2119</f>
        <v>0</v>
      </c>
      <c r="Z21" s="104">
        <f>all!CE2119</f>
        <v>0</v>
      </c>
      <c r="AA21" s="104">
        <f>all!CF2119</f>
        <v>0</v>
      </c>
      <c r="AB21" s="10"/>
    </row>
    <row r="22" spans="1:28" s="8" customFormat="1" ht="14.1" customHeight="1">
      <c r="A22" s="102">
        <v>16</v>
      </c>
      <c r="B22" s="103" t="s">
        <v>471</v>
      </c>
      <c r="C22" s="104">
        <f>all!BH2142</f>
        <v>0</v>
      </c>
      <c r="D22" s="104">
        <f>all!BI2142</f>
        <v>0</v>
      </c>
      <c r="E22" s="104">
        <f>all!BJ2142</f>
        <v>0</v>
      </c>
      <c r="F22" s="104">
        <f>all!BK2142</f>
        <v>0</v>
      </c>
      <c r="G22" s="104">
        <f>all!BL2142</f>
        <v>0</v>
      </c>
      <c r="H22" s="104">
        <f>all!BM2142</f>
        <v>0</v>
      </c>
      <c r="I22" s="104">
        <f>all!BN2142</f>
        <v>0</v>
      </c>
      <c r="J22" s="104">
        <f>all!BO2142</f>
        <v>0</v>
      </c>
      <c r="K22" s="104">
        <f>all!BP2142</f>
        <v>0</v>
      </c>
      <c r="L22" s="104">
        <f>all!BQ2142</f>
        <v>2</v>
      </c>
      <c r="M22" s="104">
        <f>all!BR2142</f>
        <v>1</v>
      </c>
      <c r="N22" s="104">
        <f>all!BS2142</f>
        <v>3</v>
      </c>
      <c r="O22" s="104">
        <f>all!BT2142</f>
        <v>0</v>
      </c>
      <c r="P22" s="104">
        <f>all!BU2142</f>
        <v>0</v>
      </c>
      <c r="Q22" s="104">
        <f>all!BV2142</f>
        <v>0</v>
      </c>
      <c r="R22" s="104">
        <f>all!BW2142</f>
        <v>2</v>
      </c>
      <c r="S22" s="104">
        <f>all!BX2142</f>
        <v>1</v>
      </c>
      <c r="T22" s="104">
        <f>all!BY2142</f>
        <v>3</v>
      </c>
      <c r="U22" s="104"/>
      <c r="V22" s="104">
        <f>all!CA2142</f>
        <v>0</v>
      </c>
      <c r="W22" s="104">
        <f>all!CB2142</f>
        <v>0</v>
      </c>
      <c r="X22" s="104">
        <f>all!CC2142</f>
        <v>0</v>
      </c>
      <c r="Y22" s="104">
        <f>all!CD2142</f>
        <v>0</v>
      </c>
      <c r="Z22" s="104">
        <f>all!CE2142</f>
        <v>0</v>
      </c>
      <c r="AA22" s="104">
        <f>all!CF2142</f>
        <v>0</v>
      </c>
      <c r="AB22" s="10"/>
    </row>
    <row r="23" spans="1:28" s="8" customFormat="1" ht="14.1" customHeight="1">
      <c r="A23" s="102">
        <v>17</v>
      </c>
      <c r="B23" s="103" t="s">
        <v>472</v>
      </c>
      <c r="C23" s="104">
        <f>all!BH2146</f>
        <v>0</v>
      </c>
      <c r="D23" s="104">
        <f>all!BI2146</f>
        <v>0</v>
      </c>
      <c r="E23" s="104">
        <f>all!BJ2146</f>
        <v>0</v>
      </c>
      <c r="F23" s="104">
        <f>all!BK2146</f>
        <v>0</v>
      </c>
      <c r="G23" s="104">
        <f>all!BL2146</f>
        <v>0</v>
      </c>
      <c r="H23" s="104">
        <f>all!BM2146</f>
        <v>0</v>
      </c>
      <c r="I23" s="104">
        <f>all!BN2146</f>
        <v>0</v>
      </c>
      <c r="J23" s="104">
        <f>all!BO2146</f>
        <v>0</v>
      </c>
      <c r="K23" s="104">
        <f>all!BP2146</f>
        <v>0</v>
      </c>
      <c r="L23" s="104">
        <f>all!BQ2146</f>
        <v>0</v>
      </c>
      <c r="M23" s="104">
        <f>all!BR2146</f>
        <v>0</v>
      </c>
      <c r="N23" s="104">
        <f>all!BS2146</f>
        <v>0</v>
      </c>
      <c r="O23" s="104">
        <f>all!BT2146</f>
        <v>0</v>
      </c>
      <c r="P23" s="104">
        <f>all!BU2146</f>
        <v>0</v>
      </c>
      <c r="Q23" s="104">
        <f>all!BV2146</f>
        <v>0</v>
      </c>
      <c r="R23" s="104">
        <f>all!BW2146</f>
        <v>0</v>
      </c>
      <c r="S23" s="104">
        <f>all!BX2146</f>
        <v>0</v>
      </c>
      <c r="T23" s="104">
        <f>all!BY2146</f>
        <v>0</v>
      </c>
      <c r="U23" s="104"/>
      <c r="V23" s="104">
        <f>all!CA2146</f>
        <v>0</v>
      </c>
      <c r="W23" s="104">
        <f>all!CB2146</f>
        <v>0</v>
      </c>
      <c r="X23" s="104">
        <f>all!CC2146</f>
        <v>0</v>
      </c>
      <c r="Y23" s="104">
        <f>all!CD2146</f>
        <v>0</v>
      </c>
      <c r="Z23" s="104">
        <f>all!CE2146</f>
        <v>0</v>
      </c>
      <c r="AA23" s="104">
        <f>all!CF2146</f>
        <v>0</v>
      </c>
      <c r="AB23" s="10"/>
    </row>
    <row r="24" spans="1:28" s="10" customFormat="1" ht="14.1" customHeight="1">
      <c r="A24" s="107"/>
      <c r="B24" s="108" t="s">
        <v>87</v>
      </c>
      <c r="C24" s="109">
        <f>SUM(C7:C23)</f>
        <v>185</v>
      </c>
      <c r="D24" s="109">
        <f t="shared" ref="D24:T24" si="0">SUM(D7:D23)</f>
        <v>114</v>
      </c>
      <c r="E24" s="109">
        <f t="shared" si="0"/>
        <v>299</v>
      </c>
      <c r="F24" s="109">
        <f t="shared" si="0"/>
        <v>45</v>
      </c>
      <c r="G24" s="109">
        <f t="shared" si="0"/>
        <v>21</v>
      </c>
      <c r="H24" s="109">
        <f t="shared" si="0"/>
        <v>66</v>
      </c>
      <c r="I24" s="109">
        <f t="shared" si="0"/>
        <v>17</v>
      </c>
      <c r="J24" s="109">
        <f t="shared" si="0"/>
        <v>11</v>
      </c>
      <c r="K24" s="109">
        <f t="shared" si="0"/>
        <v>28</v>
      </c>
      <c r="L24" s="109">
        <f t="shared" si="0"/>
        <v>128</v>
      </c>
      <c r="M24" s="109">
        <f t="shared" si="0"/>
        <v>67</v>
      </c>
      <c r="N24" s="109">
        <f t="shared" si="0"/>
        <v>195</v>
      </c>
      <c r="O24" s="109">
        <f t="shared" si="0"/>
        <v>7</v>
      </c>
      <c r="P24" s="109">
        <f t="shared" si="0"/>
        <v>0</v>
      </c>
      <c r="Q24" s="109">
        <f t="shared" si="0"/>
        <v>7</v>
      </c>
      <c r="R24" s="109">
        <f t="shared" si="0"/>
        <v>382</v>
      </c>
      <c r="S24" s="109">
        <f t="shared" si="0"/>
        <v>213</v>
      </c>
      <c r="T24" s="109">
        <f t="shared" si="0"/>
        <v>595</v>
      </c>
      <c r="V24" s="109">
        <f>SUM(V7:V23)</f>
        <v>5</v>
      </c>
      <c r="W24" s="109">
        <f t="shared" ref="W24:AA24" si="1">SUM(W7:W23)</f>
        <v>0</v>
      </c>
      <c r="X24" s="109">
        <f t="shared" si="1"/>
        <v>5</v>
      </c>
      <c r="Y24" s="109">
        <f t="shared" si="1"/>
        <v>32</v>
      </c>
      <c r="Z24" s="109">
        <f t="shared" si="1"/>
        <v>12</v>
      </c>
      <c r="AA24" s="109">
        <f t="shared" si="1"/>
        <v>44</v>
      </c>
    </row>
    <row r="25" spans="1:28" ht="12.75" customHeight="1"/>
    <row r="26" spans="1:28" ht="12" customHeight="1">
      <c r="B26" s="316" t="s">
        <v>58</v>
      </c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8" ht="3.75" customHeight="1">
      <c r="B27" s="316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8" ht="3.75" customHeight="1">
      <c r="B28" s="316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8" ht="3.75" customHeight="1">
      <c r="V29" t="s">
        <v>74</v>
      </c>
    </row>
    <row r="30" spans="1:28" ht="18">
      <c r="A30" s="120"/>
      <c r="B30" s="798" t="s">
        <v>439</v>
      </c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  <c r="Q30" s="798"/>
      <c r="R30" s="798"/>
      <c r="S30" s="798"/>
      <c r="T30" s="798"/>
    </row>
    <row r="31" spans="1:28" ht="15.75">
      <c r="A31" s="120"/>
      <c r="B31" s="799" t="s">
        <v>1107</v>
      </c>
      <c r="C31" s="799"/>
      <c r="D31" s="799"/>
      <c r="E31" s="799"/>
      <c r="F31" s="799"/>
      <c r="G31" s="799"/>
      <c r="H31" s="799"/>
      <c r="I31" s="799"/>
      <c r="J31" s="799"/>
      <c r="K31" s="799"/>
      <c r="L31" s="799"/>
      <c r="M31" s="799"/>
      <c r="N31" s="799"/>
      <c r="O31" s="799"/>
      <c r="P31" s="799"/>
      <c r="Q31" s="799"/>
      <c r="R31" s="799"/>
      <c r="S31" s="799"/>
      <c r="T31" s="799"/>
    </row>
    <row r="32" spans="1:28" ht="9" customHeight="1">
      <c r="A32" s="120"/>
      <c r="B32" s="334" t="s">
        <v>74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8" ht="12.75" customHeight="1">
      <c r="A33" s="810" t="s">
        <v>289</v>
      </c>
      <c r="B33" s="830" t="s">
        <v>620</v>
      </c>
      <c r="C33" s="804" t="s">
        <v>477</v>
      </c>
      <c r="D33" s="805"/>
      <c r="E33" s="806"/>
      <c r="F33" s="804" t="s">
        <v>478</v>
      </c>
      <c r="G33" s="805"/>
      <c r="H33" s="806"/>
      <c r="I33" s="804" t="s">
        <v>479</v>
      </c>
      <c r="J33" s="805"/>
      <c r="K33" s="806"/>
      <c r="L33" s="804" t="s">
        <v>480</v>
      </c>
      <c r="M33" s="805"/>
      <c r="N33" s="806"/>
      <c r="O33" s="804" t="s">
        <v>481</v>
      </c>
      <c r="P33" s="805"/>
      <c r="Q33" s="806"/>
      <c r="R33" s="848" t="s">
        <v>69</v>
      </c>
      <c r="S33" s="849"/>
      <c r="T33" s="850"/>
      <c r="V33" s="794" t="s">
        <v>491</v>
      </c>
      <c r="W33" s="794"/>
      <c r="X33" s="794"/>
      <c r="Y33" s="794" t="s">
        <v>636</v>
      </c>
      <c r="Z33" s="794"/>
      <c r="AA33" s="794"/>
    </row>
    <row r="34" spans="1:28" ht="40.5" customHeight="1">
      <c r="A34" s="855"/>
      <c r="B34" s="831"/>
      <c r="C34" s="807"/>
      <c r="D34" s="808"/>
      <c r="E34" s="809"/>
      <c r="F34" s="807"/>
      <c r="G34" s="808"/>
      <c r="H34" s="809"/>
      <c r="I34" s="807"/>
      <c r="J34" s="808"/>
      <c r="K34" s="809"/>
      <c r="L34" s="807"/>
      <c r="M34" s="808"/>
      <c r="N34" s="809"/>
      <c r="O34" s="807"/>
      <c r="P34" s="808"/>
      <c r="Q34" s="809"/>
      <c r="R34" s="851"/>
      <c r="S34" s="852"/>
      <c r="T34" s="853"/>
      <c r="V34" s="794"/>
      <c r="W34" s="794"/>
      <c r="X34" s="794"/>
      <c r="Y34" s="794"/>
      <c r="Z34" s="794"/>
      <c r="AA34" s="794"/>
    </row>
    <row r="35" spans="1:28" ht="9.75" customHeight="1">
      <c r="A35" s="856"/>
      <c r="B35" s="832"/>
      <c r="C35" s="236" t="s">
        <v>70</v>
      </c>
      <c r="D35" s="236" t="s">
        <v>71</v>
      </c>
      <c r="E35" s="236" t="s">
        <v>72</v>
      </c>
      <c r="F35" s="236" t="s">
        <v>70</v>
      </c>
      <c r="G35" s="236" t="s">
        <v>71</v>
      </c>
      <c r="H35" s="236" t="s">
        <v>72</v>
      </c>
      <c r="I35" s="236" t="s">
        <v>70</v>
      </c>
      <c r="J35" s="236" t="s">
        <v>71</v>
      </c>
      <c r="K35" s="236" t="s">
        <v>72</v>
      </c>
      <c r="L35" s="236" t="s">
        <v>70</v>
      </c>
      <c r="M35" s="236" t="s">
        <v>71</v>
      </c>
      <c r="N35" s="236" t="s">
        <v>72</v>
      </c>
      <c r="O35" s="236" t="s">
        <v>70</v>
      </c>
      <c r="P35" s="236" t="s">
        <v>71</v>
      </c>
      <c r="Q35" s="236" t="s">
        <v>72</v>
      </c>
      <c r="R35" s="236" t="s">
        <v>70</v>
      </c>
      <c r="S35" s="236" t="s">
        <v>71</v>
      </c>
      <c r="T35" s="236" t="s">
        <v>72</v>
      </c>
      <c r="V35" s="237" t="s">
        <v>70</v>
      </c>
      <c r="W35" s="237" t="s">
        <v>71</v>
      </c>
      <c r="X35" s="237" t="s">
        <v>72</v>
      </c>
      <c r="Y35" s="237" t="s">
        <v>70</v>
      </c>
      <c r="Z35" s="237" t="s">
        <v>71</v>
      </c>
      <c r="AA35" s="237" t="s">
        <v>72</v>
      </c>
    </row>
    <row r="36" spans="1:28" ht="12" customHeight="1">
      <c r="A36" s="6">
        <v>1</v>
      </c>
      <c r="B36" s="116" t="s">
        <v>473</v>
      </c>
      <c r="C36" s="104">
        <f>all!BH2803</f>
        <v>0</v>
      </c>
      <c r="D36" s="104">
        <f>all!BI2803</f>
        <v>3</v>
      </c>
      <c r="E36" s="104">
        <f>all!BJ2803</f>
        <v>3</v>
      </c>
      <c r="F36" s="104">
        <f>all!BK2803</f>
        <v>4</v>
      </c>
      <c r="G36" s="104">
        <f>all!BL2803</f>
        <v>5</v>
      </c>
      <c r="H36" s="104">
        <f>all!BM2803</f>
        <v>9</v>
      </c>
      <c r="I36" s="104">
        <f>all!BN2803</f>
        <v>1</v>
      </c>
      <c r="J36" s="104">
        <f>all!BO2803</f>
        <v>2</v>
      </c>
      <c r="K36" s="104">
        <f>all!BP2803</f>
        <v>3</v>
      </c>
      <c r="L36" s="104">
        <f>all!BQ2803</f>
        <v>2</v>
      </c>
      <c r="M36" s="104">
        <f>all!BR2803</f>
        <v>5</v>
      </c>
      <c r="N36" s="104">
        <f>all!BS2803</f>
        <v>7</v>
      </c>
      <c r="O36" s="104">
        <f>all!BT2803</f>
        <v>0</v>
      </c>
      <c r="P36" s="104">
        <f>all!BU2803</f>
        <v>0</v>
      </c>
      <c r="Q36" s="104">
        <f>all!BV2803</f>
        <v>0</v>
      </c>
      <c r="R36" s="105">
        <f t="shared" ref="R36:R39" si="2">SUM(C36,F36,I36,L36,O36)</f>
        <v>7</v>
      </c>
      <c r="S36" s="105">
        <f t="shared" ref="S36:S39" si="3">SUM(D36,G36,J36,M36,P36)</f>
        <v>15</v>
      </c>
      <c r="T36" s="105">
        <f t="shared" ref="T36:T39" si="4">SUM(E36,H36,K36,N36,Q36)</f>
        <v>22</v>
      </c>
      <c r="V36" s="104">
        <f>all!CA2803</f>
        <v>0</v>
      </c>
      <c r="W36" s="104">
        <f>all!CB2803</f>
        <v>0</v>
      </c>
      <c r="X36" s="104">
        <f>all!CC2803</f>
        <v>0</v>
      </c>
      <c r="Y36" s="104">
        <f>all!CD2803</f>
        <v>0</v>
      </c>
      <c r="Z36" s="104">
        <f>all!CE2803</f>
        <v>0</v>
      </c>
      <c r="AA36" s="104">
        <f>all!CF2803</f>
        <v>0</v>
      </c>
    </row>
    <row r="37" spans="1:28" ht="12" customHeight="1">
      <c r="A37" s="6">
        <v>2</v>
      </c>
      <c r="B37" s="116" t="s">
        <v>474</v>
      </c>
      <c r="C37" s="104">
        <f>all!BH2887</f>
        <v>5</v>
      </c>
      <c r="D37" s="104">
        <f>all!BI2887</f>
        <v>1</v>
      </c>
      <c r="E37" s="104">
        <f>all!BJ2887</f>
        <v>6</v>
      </c>
      <c r="F37" s="104">
        <f>all!BK2887</f>
        <v>0</v>
      </c>
      <c r="G37" s="104">
        <f>all!BL2887</f>
        <v>1</v>
      </c>
      <c r="H37" s="104">
        <f>all!BM2887</f>
        <v>1</v>
      </c>
      <c r="I37" s="104">
        <f>all!BN2887</f>
        <v>0</v>
      </c>
      <c r="J37" s="104">
        <f>all!BO2887</f>
        <v>0</v>
      </c>
      <c r="K37" s="104">
        <f>all!BP2887</f>
        <v>0</v>
      </c>
      <c r="L37" s="104">
        <f>all!BQ2887</f>
        <v>3</v>
      </c>
      <c r="M37" s="104">
        <f>all!BR2887</f>
        <v>3</v>
      </c>
      <c r="N37" s="104">
        <f>all!BS2887</f>
        <v>6</v>
      </c>
      <c r="O37" s="104">
        <f>all!BT2887</f>
        <v>0</v>
      </c>
      <c r="P37" s="104">
        <f>all!BU2887</f>
        <v>0</v>
      </c>
      <c r="Q37" s="104">
        <f>all!BV2887</f>
        <v>0</v>
      </c>
      <c r="R37" s="105">
        <f t="shared" si="2"/>
        <v>8</v>
      </c>
      <c r="S37" s="105">
        <f t="shared" si="3"/>
        <v>5</v>
      </c>
      <c r="T37" s="105">
        <f t="shared" si="4"/>
        <v>13</v>
      </c>
      <c r="V37" s="104">
        <f>all!CA2887</f>
        <v>0</v>
      </c>
      <c r="W37" s="104">
        <f>all!CB2887</f>
        <v>0</v>
      </c>
      <c r="X37" s="104">
        <f>all!CC2887</f>
        <v>0</v>
      </c>
      <c r="Y37" s="104">
        <f>all!CD2887</f>
        <v>0</v>
      </c>
      <c r="Z37" s="104">
        <f>all!CE2887</f>
        <v>0</v>
      </c>
      <c r="AA37" s="104">
        <f>all!CF2887</f>
        <v>0</v>
      </c>
    </row>
    <row r="38" spans="1:28" ht="12" customHeight="1">
      <c r="A38" s="6">
        <v>3</v>
      </c>
      <c r="B38" s="116" t="s">
        <v>475</v>
      </c>
      <c r="C38" s="104">
        <f>all!BH2752</f>
        <v>8</v>
      </c>
      <c r="D38" s="104">
        <f>all!BI2752</f>
        <v>5</v>
      </c>
      <c r="E38" s="104">
        <f>all!BJ2752</f>
        <v>13</v>
      </c>
      <c r="F38" s="104">
        <f>all!BK2752</f>
        <v>5</v>
      </c>
      <c r="G38" s="104">
        <f>all!BL2752</f>
        <v>3</v>
      </c>
      <c r="H38" s="104">
        <f>all!BM2752</f>
        <v>8</v>
      </c>
      <c r="I38" s="104">
        <f>all!BN2752</f>
        <v>1</v>
      </c>
      <c r="J38" s="104">
        <f>all!BO2752</f>
        <v>2</v>
      </c>
      <c r="K38" s="104">
        <f>all!BP2752</f>
        <v>3</v>
      </c>
      <c r="L38" s="104">
        <f>all!BQ2752</f>
        <v>10</v>
      </c>
      <c r="M38" s="104">
        <f>all!BR2752</f>
        <v>9</v>
      </c>
      <c r="N38" s="104">
        <f>all!BS2752</f>
        <v>19</v>
      </c>
      <c r="O38" s="104">
        <f>all!BT2752</f>
        <v>0</v>
      </c>
      <c r="P38" s="104">
        <f>all!BU2752</f>
        <v>0</v>
      </c>
      <c r="Q38" s="104">
        <f>all!BV2752</f>
        <v>0</v>
      </c>
      <c r="R38" s="105">
        <f t="shared" si="2"/>
        <v>24</v>
      </c>
      <c r="S38" s="105">
        <f t="shared" si="3"/>
        <v>19</v>
      </c>
      <c r="T38" s="105">
        <f t="shared" si="4"/>
        <v>43</v>
      </c>
      <c r="V38" s="104">
        <f>all!CA2752</f>
        <v>0</v>
      </c>
      <c r="W38" s="104">
        <f>all!CB2752</f>
        <v>3</v>
      </c>
      <c r="X38" s="104">
        <f>all!CC2752</f>
        <v>3</v>
      </c>
      <c r="Y38" s="104">
        <f>all!CD2752</f>
        <v>2</v>
      </c>
      <c r="Z38" s="104">
        <f>all!CE2752</f>
        <v>1</v>
      </c>
      <c r="AA38" s="104">
        <f>all!CF2752</f>
        <v>3</v>
      </c>
    </row>
    <row r="39" spans="1:28" ht="12" customHeight="1">
      <c r="A39" s="6">
        <v>4</v>
      </c>
      <c r="B39" s="116" t="s">
        <v>476</v>
      </c>
      <c r="C39" s="104">
        <f>all!BH2968</f>
        <v>24</v>
      </c>
      <c r="D39" s="104">
        <f>all!BI2968</f>
        <v>10</v>
      </c>
      <c r="E39" s="104">
        <f>all!BJ2968</f>
        <v>34</v>
      </c>
      <c r="F39" s="104">
        <f>all!BK2968</f>
        <v>19</v>
      </c>
      <c r="G39" s="104">
        <f>all!BL2968</f>
        <v>2</v>
      </c>
      <c r="H39" s="104">
        <f>all!BM2968</f>
        <v>21</v>
      </c>
      <c r="I39" s="104">
        <f>all!BN2968</f>
        <v>2</v>
      </c>
      <c r="J39" s="104">
        <f>all!BO2968</f>
        <v>0</v>
      </c>
      <c r="K39" s="104">
        <f>all!BP2968</f>
        <v>2</v>
      </c>
      <c r="L39" s="104">
        <f>all!BQ2968</f>
        <v>27</v>
      </c>
      <c r="M39" s="104">
        <f>all!BR2968</f>
        <v>2</v>
      </c>
      <c r="N39" s="104">
        <f>all!BS2968</f>
        <v>29</v>
      </c>
      <c r="O39" s="104">
        <f>all!BT2968</f>
        <v>0</v>
      </c>
      <c r="P39" s="104">
        <f>all!BU2968</f>
        <v>0</v>
      </c>
      <c r="Q39" s="104">
        <f>all!BV2968</f>
        <v>0</v>
      </c>
      <c r="R39" s="105">
        <f t="shared" si="2"/>
        <v>72</v>
      </c>
      <c r="S39" s="105">
        <f t="shared" si="3"/>
        <v>14</v>
      </c>
      <c r="T39" s="105">
        <f t="shared" si="4"/>
        <v>86</v>
      </c>
      <c r="V39" s="104">
        <f>all!CA2968</f>
        <v>1</v>
      </c>
      <c r="W39" s="104">
        <f>all!CB2968</f>
        <v>0</v>
      </c>
      <c r="X39" s="104">
        <f>all!CC2968</f>
        <v>1</v>
      </c>
      <c r="Y39" s="104">
        <f>all!CD2968</f>
        <v>1</v>
      </c>
      <c r="Z39" s="104">
        <f>all!CE2968</f>
        <v>0</v>
      </c>
      <c r="AA39" s="104">
        <f>all!CF2968</f>
        <v>1</v>
      </c>
    </row>
    <row r="40" spans="1:28" ht="12" customHeight="1">
      <c r="A40" s="6"/>
      <c r="B40" s="118" t="s">
        <v>87</v>
      </c>
      <c r="C40" s="110">
        <f>SUM(C36:C39)</f>
        <v>37</v>
      </c>
      <c r="D40" s="110">
        <f t="shared" ref="D40:Q40" si="5">SUM(D36:D39)</f>
        <v>19</v>
      </c>
      <c r="E40" s="110">
        <f t="shared" si="5"/>
        <v>56</v>
      </c>
      <c r="F40" s="110">
        <f t="shared" si="5"/>
        <v>28</v>
      </c>
      <c r="G40" s="110">
        <f t="shared" si="5"/>
        <v>11</v>
      </c>
      <c r="H40" s="110">
        <f t="shared" si="5"/>
        <v>39</v>
      </c>
      <c r="I40" s="110">
        <f t="shared" si="5"/>
        <v>4</v>
      </c>
      <c r="J40" s="110">
        <f t="shared" si="5"/>
        <v>4</v>
      </c>
      <c r="K40" s="110">
        <f t="shared" si="5"/>
        <v>8</v>
      </c>
      <c r="L40" s="110">
        <f t="shared" si="5"/>
        <v>42</v>
      </c>
      <c r="M40" s="110">
        <f t="shared" si="5"/>
        <v>19</v>
      </c>
      <c r="N40" s="110">
        <f t="shared" si="5"/>
        <v>61</v>
      </c>
      <c r="O40" s="110">
        <f t="shared" si="5"/>
        <v>0</v>
      </c>
      <c r="P40" s="110">
        <f t="shared" si="5"/>
        <v>0</v>
      </c>
      <c r="Q40" s="110">
        <f t="shared" si="5"/>
        <v>0</v>
      </c>
      <c r="R40" s="110">
        <f>SUM(R36:R39)</f>
        <v>111</v>
      </c>
      <c r="S40" s="110">
        <f t="shared" ref="S40:T40" si="6">SUM(S36:S39)</f>
        <v>53</v>
      </c>
      <c r="T40" s="110">
        <f t="shared" si="6"/>
        <v>164</v>
      </c>
      <c r="V40" s="110">
        <f>SUM(V36:V39)</f>
        <v>1</v>
      </c>
      <c r="W40" s="110">
        <f t="shared" ref="W40:AA40" si="7">SUM(W36:W39)</f>
        <v>3</v>
      </c>
      <c r="X40" s="110">
        <f t="shared" si="7"/>
        <v>4</v>
      </c>
      <c r="Y40" s="110">
        <f t="shared" si="7"/>
        <v>3</v>
      </c>
      <c r="Z40" s="110">
        <f t="shared" si="7"/>
        <v>1</v>
      </c>
      <c r="AA40" s="110">
        <f t="shared" si="7"/>
        <v>4</v>
      </c>
    </row>
    <row r="43" spans="1:28">
      <c r="W43" t="s">
        <v>74</v>
      </c>
    </row>
    <row r="44" spans="1:28">
      <c r="B44" t="s">
        <v>949</v>
      </c>
      <c r="C44" s="490">
        <v>1265</v>
      </c>
      <c r="D44" s="490">
        <v>761</v>
      </c>
      <c r="E44" s="490">
        <v>2026</v>
      </c>
      <c r="F44" s="490">
        <v>216</v>
      </c>
      <c r="G44" s="490">
        <v>69</v>
      </c>
      <c r="H44" s="490">
        <v>285</v>
      </c>
      <c r="I44" s="490">
        <v>69</v>
      </c>
      <c r="J44" s="490">
        <v>34</v>
      </c>
      <c r="K44" s="490">
        <v>103</v>
      </c>
      <c r="L44" s="490">
        <v>656</v>
      </c>
      <c r="M44" s="490">
        <v>362</v>
      </c>
      <c r="N44" s="490">
        <v>1018</v>
      </c>
      <c r="O44" s="490">
        <v>51</v>
      </c>
      <c r="P44" s="490">
        <v>14</v>
      </c>
      <c r="Q44" s="490">
        <v>65</v>
      </c>
      <c r="R44" s="490">
        <v>2257</v>
      </c>
      <c r="S44" s="490">
        <v>1240</v>
      </c>
      <c r="T44" s="490">
        <v>3497</v>
      </c>
      <c r="V44" s="490">
        <v>24</v>
      </c>
      <c r="W44" s="490">
        <v>12</v>
      </c>
      <c r="X44" s="490">
        <v>41</v>
      </c>
      <c r="Y44" s="1">
        <v>34</v>
      </c>
      <c r="Z44" s="1">
        <v>4</v>
      </c>
      <c r="AA44" s="1">
        <v>48</v>
      </c>
      <c r="AB44" s="10" t="s">
        <v>1031</v>
      </c>
    </row>
    <row r="47" spans="1:28">
      <c r="D47" t="s">
        <v>74</v>
      </c>
    </row>
    <row r="183" spans="7:7">
      <c r="G183" t="s">
        <v>74</v>
      </c>
    </row>
    <row r="199" spans="4:6">
      <c r="D199">
        <f>SUM(D6:D198)</f>
        <v>1027</v>
      </c>
      <c r="E199">
        <f>SUM(E6:E198)</f>
        <v>2736</v>
      </c>
      <c r="F199">
        <f>SUM(F6:F198)</f>
        <v>362</v>
      </c>
    </row>
    <row r="200" spans="4:6">
      <c r="D200" t="s">
        <v>74</v>
      </c>
    </row>
  </sheetData>
  <mergeCells count="24">
    <mergeCell ref="V33:X34"/>
    <mergeCell ref="Y33:AA34"/>
    <mergeCell ref="B30:T30"/>
    <mergeCell ref="B31:T31"/>
    <mergeCell ref="I33:K34"/>
    <mergeCell ref="L33:N34"/>
    <mergeCell ref="O33:Q34"/>
    <mergeCell ref="A33:A35"/>
    <mergeCell ref="B33:B35"/>
    <mergeCell ref="C33:E34"/>
    <mergeCell ref="F33:H34"/>
    <mergeCell ref="R33:T34"/>
    <mergeCell ref="B1:T1"/>
    <mergeCell ref="B2:T2"/>
    <mergeCell ref="I4:K5"/>
    <mergeCell ref="L4:N5"/>
    <mergeCell ref="Y4:AA5"/>
    <mergeCell ref="V4:X5"/>
    <mergeCell ref="R4:T5"/>
    <mergeCell ref="A4:A6"/>
    <mergeCell ref="B4:B6"/>
    <mergeCell ref="C4:E5"/>
    <mergeCell ref="F4:H5"/>
    <mergeCell ref="O4:Q5"/>
  </mergeCells>
  <phoneticPr fontId="1" type="noConversion"/>
  <pageMargins left="0.86" right="0.27" top="0.5" bottom="0.2" header="0.511811023622047" footer="0.511811023622047"/>
  <pageSetup paperSize="9" firstPageNumber="0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200"/>
  <sheetViews>
    <sheetView workbookViewId="0">
      <pane xSplit="2" ySplit="2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13" sqref="A13:XFD13"/>
    </sheetView>
  </sheetViews>
  <sheetFormatPr defaultRowHeight="12.75"/>
  <cols>
    <col min="1" max="1" width="3.85546875" customWidth="1"/>
    <col min="2" max="2" width="22.140625" customWidth="1"/>
    <col min="3" max="3" width="5" customWidth="1"/>
    <col min="4" max="4" width="4.28515625" customWidth="1"/>
    <col min="5" max="5" width="5" bestFit="1" customWidth="1"/>
    <col min="6" max="17" width="4.28515625" customWidth="1"/>
    <col min="18" max="20" width="5.85546875" customWidth="1"/>
    <col min="21" max="21" width="3.85546875" customWidth="1"/>
    <col min="22" max="22" width="3.7109375" customWidth="1"/>
    <col min="23" max="23" width="4.140625" customWidth="1"/>
    <col min="24" max="25" width="3.7109375" customWidth="1"/>
    <col min="26" max="26" width="4" customWidth="1"/>
    <col min="27" max="27" width="3.7109375" customWidth="1"/>
  </cols>
  <sheetData>
    <row r="1" spans="1:30" ht="17.850000000000001" customHeight="1">
      <c r="B1" s="798" t="s">
        <v>439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</row>
    <row r="2" spans="1:30" ht="15.6" customHeight="1">
      <c r="B2" s="799" t="s">
        <v>1115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</row>
    <row r="3" spans="1:30" ht="6" customHeight="1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30" ht="15" customHeight="1">
      <c r="A4" s="828" t="s">
        <v>289</v>
      </c>
      <c r="B4" s="811" t="s">
        <v>440</v>
      </c>
      <c r="C4" s="794" t="s">
        <v>477</v>
      </c>
      <c r="D4" s="794"/>
      <c r="E4" s="794"/>
      <c r="F4" s="794" t="s">
        <v>478</v>
      </c>
      <c r="G4" s="794"/>
      <c r="H4" s="794"/>
      <c r="I4" s="794" t="s">
        <v>479</v>
      </c>
      <c r="J4" s="794"/>
      <c r="K4" s="794"/>
      <c r="L4" s="794" t="s">
        <v>480</v>
      </c>
      <c r="M4" s="794"/>
      <c r="N4" s="794"/>
      <c r="O4" s="794" t="s">
        <v>481</v>
      </c>
      <c r="P4" s="794"/>
      <c r="Q4" s="794"/>
      <c r="R4" s="812" t="s">
        <v>69</v>
      </c>
      <c r="S4" s="812"/>
      <c r="T4" s="812"/>
      <c r="V4" s="794" t="s">
        <v>491</v>
      </c>
      <c r="W4" s="794"/>
      <c r="X4" s="794"/>
      <c r="Y4" s="794" t="s">
        <v>636</v>
      </c>
      <c r="Z4" s="794"/>
      <c r="AA4" s="794"/>
    </row>
    <row r="5" spans="1:30" ht="36.75" customHeight="1">
      <c r="A5" s="828"/>
      <c r="B5" s="811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812"/>
      <c r="S5" s="812"/>
      <c r="T5" s="812"/>
      <c r="V5" s="794"/>
      <c r="W5" s="794"/>
      <c r="X5" s="794"/>
      <c r="Y5" s="794"/>
      <c r="Z5" s="794"/>
      <c r="AA5" s="794"/>
    </row>
    <row r="6" spans="1:30" ht="11.25" customHeight="1">
      <c r="A6" s="828"/>
      <c r="B6" s="811"/>
      <c r="C6" s="207" t="s">
        <v>70</v>
      </c>
      <c r="D6" s="207" t="s">
        <v>71</v>
      </c>
      <c r="E6" s="207" t="s">
        <v>72</v>
      </c>
      <c r="F6" s="207" t="s">
        <v>70</v>
      </c>
      <c r="G6" s="207" t="s">
        <v>71</v>
      </c>
      <c r="H6" s="207" t="s">
        <v>72</v>
      </c>
      <c r="I6" s="207" t="s">
        <v>70</v>
      </c>
      <c r="J6" s="207" t="s">
        <v>71</v>
      </c>
      <c r="K6" s="207" t="s">
        <v>72</v>
      </c>
      <c r="L6" s="207" t="s">
        <v>70</v>
      </c>
      <c r="M6" s="207" t="s">
        <v>71</v>
      </c>
      <c r="N6" s="207" t="s">
        <v>72</v>
      </c>
      <c r="O6" s="207" t="s">
        <v>70</v>
      </c>
      <c r="P6" s="207" t="s">
        <v>71</v>
      </c>
      <c r="Q6" s="207" t="s">
        <v>72</v>
      </c>
      <c r="R6" s="207" t="s">
        <v>70</v>
      </c>
      <c r="S6" s="207" t="s">
        <v>71</v>
      </c>
      <c r="T6" s="207" t="s">
        <v>72</v>
      </c>
      <c r="V6" s="207" t="s">
        <v>70</v>
      </c>
      <c r="W6" s="207" t="s">
        <v>71</v>
      </c>
      <c r="X6" s="207" t="s">
        <v>72</v>
      </c>
      <c r="Y6" s="207" t="s">
        <v>70</v>
      </c>
      <c r="Z6" s="207" t="s">
        <v>71</v>
      </c>
      <c r="AA6" s="207" t="s">
        <v>72</v>
      </c>
    </row>
    <row r="7" spans="1:30" ht="14.1" customHeight="1">
      <c r="A7" s="102">
        <v>1</v>
      </c>
      <c r="B7" s="103" t="s">
        <v>457</v>
      </c>
      <c r="C7" s="104">
        <f>all!BH2172</f>
        <v>5</v>
      </c>
      <c r="D7" s="104">
        <f>all!BI2172</f>
        <v>0</v>
      </c>
      <c r="E7" s="104">
        <f>all!BJ2172</f>
        <v>5</v>
      </c>
      <c r="F7" s="104">
        <f>all!BK2172</f>
        <v>3</v>
      </c>
      <c r="G7" s="104">
        <f>all!BL2172</f>
        <v>0</v>
      </c>
      <c r="H7" s="104">
        <f>all!BM2172</f>
        <v>3</v>
      </c>
      <c r="I7" s="104">
        <f>all!BN2172</f>
        <v>0</v>
      </c>
      <c r="J7" s="104">
        <f>all!BO2172</f>
        <v>0</v>
      </c>
      <c r="K7" s="104">
        <f>all!BP2172</f>
        <v>0</v>
      </c>
      <c r="L7" s="104">
        <f>all!BQ2172</f>
        <v>12</v>
      </c>
      <c r="M7" s="104">
        <f>all!BR2172</f>
        <v>0</v>
      </c>
      <c r="N7" s="104">
        <f>all!BS2172</f>
        <v>12</v>
      </c>
      <c r="O7" s="104">
        <f>all!BT2172</f>
        <v>0</v>
      </c>
      <c r="P7" s="104">
        <f>all!BU2172</f>
        <v>0</v>
      </c>
      <c r="Q7" s="104">
        <f>all!BV2172</f>
        <v>0</v>
      </c>
      <c r="R7" s="105">
        <f>SUM(C7,F7,I7,L7,O7)</f>
        <v>20</v>
      </c>
      <c r="S7" s="105">
        <f t="shared" ref="S7:T7" si="0">SUM(D7,G7,J7,M7,P7)</f>
        <v>0</v>
      </c>
      <c r="T7" s="105">
        <f t="shared" si="0"/>
        <v>20</v>
      </c>
      <c r="V7" s="104">
        <f>all!CA2172</f>
        <v>0</v>
      </c>
      <c r="W7" s="104">
        <f>all!CB2172</f>
        <v>0</v>
      </c>
      <c r="X7" s="104">
        <f>all!CC2172</f>
        <v>0</v>
      </c>
      <c r="Y7" s="104">
        <f>all!CD2172</f>
        <v>0</v>
      </c>
      <c r="Z7" s="104">
        <f>all!CE2172</f>
        <v>0</v>
      </c>
      <c r="AA7" s="104">
        <f>all!CF2172</f>
        <v>0</v>
      </c>
    </row>
    <row r="8" spans="1:30" ht="24" customHeight="1">
      <c r="A8" s="102">
        <v>2</v>
      </c>
      <c r="B8" s="707" t="s">
        <v>1097</v>
      </c>
      <c r="C8" s="104" t="s">
        <v>482</v>
      </c>
      <c r="D8" s="104"/>
      <c r="E8" s="104">
        <f>all!BJ2173</f>
        <v>0</v>
      </c>
      <c r="F8" s="104"/>
      <c r="G8" s="104"/>
      <c r="H8" s="104">
        <f>all!BM2173</f>
        <v>0</v>
      </c>
      <c r="I8" s="104"/>
      <c r="J8" s="104"/>
      <c r="K8" s="104">
        <f>all!BP2173</f>
        <v>0</v>
      </c>
      <c r="L8" s="104"/>
      <c r="M8" s="104"/>
      <c r="N8" s="104">
        <f>all!BS2173</f>
        <v>0</v>
      </c>
      <c r="O8" s="104"/>
      <c r="P8" s="104"/>
      <c r="Q8" s="104">
        <f>all!BV2173</f>
        <v>0</v>
      </c>
      <c r="R8" s="105">
        <f>SUM(C8,F8,I8,L8,O8)</f>
        <v>0</v>
      </c>
      <c r="S8" s="105">
        <f t="shared" ref="S8" si="1">SUM(D8,G8,J8,M8,P8)</f>
        <v>0</v>
      </c>
      <c r="T8" s="105">
        <f t="shared" ref="T8" si="2">SUM(E8,H8,K8,N8,Q8)</f>
        <v>0</v>
      </c>
      <c r="V8" s="104"/>
      <c r="W8" s="104"/>
      <c r="X8" s="104">
        <f>all!CC2173</f>
        <v>0</v>
      </c>
      <c r="Y8" s="104"/>
      <c r="Z8" s="104"/>
      <c r="AA8" s="104">
        <f>all!CF2173</f>
        <v>0</v>
      </c>
    </row>
    <row r="9" spans="1:30" ht="25.5" customHeight="1">
      <c r="A9" s="102">
        <v>3</v>
      </c>
      <c r="B9" s="103" t="s">
        <v>870</v>
      </c>
      <c r="C9" s="104" t="s">
        <v>482</v>
      </c>
      <c r="D9" s="104" t="s">
        <v>74</v>
      </c>
      <c r="E9" s="104">
        <f>SUM(C9:D9)</f>
        <v>0</v>
      </c>
      <c r="F9" s="104"/>
      <c r="G9" s="104"/>
      <c r="H9" s="104">
        <f>SUM(F9:G9)</f>
        <v>0</v>
      </c>
      <c r="I9" s="104"/>
      <c r="J9" s="104"/>
      <c r="K9" s="104">
        <f>SUM(I9:J9)</f>
        <v>0</v>
      </c>
      <c r="L9" s="104"/>
      <c r="M9" s="104"/>
      <c r="N9" s="104">
        <f t="shared" ref="N9" si="3">SUM(L9:M9)</f>
        <v>0</v>
      </c>
      <c r="O9" s="104"/>
      <c r="P9" s="104"/>
      <c r="Q9" s="104">
        <f>SUM(O9:P9)</f>
        <v>0</v>
      </c>
      <c r="R9" s="105">
        <f t="shared" ref="R9:R17" si="4">SUM(C9,F9,I9,L9,O9)</f>
        <v>0</v>
      </c>
      <c r="S9" s="105">
        <f t="shared" ref="S9:S18" si="5">SUM(D9,G9,J9,M9,P9)</f>
        <v>0</v>
      </c>
      <c r="T9" s="105">
        <f t="shared" ref="T9:T18" si="6">SUM(E9,H9,K9,N9,Q9)</f>
        <v>0</v>
      </c>
      <c r="V9" s="104"/>
      <c r="W9" s="104"/>
      <c r="X9" s="104"/>
      <c r="Y9" s="104"/>
      <c r="Z9" s="104"/>
      <c r="AA9" s="104"/>
    </row>
    <row r="10" spans="1:30" ht="14.1" customHeight="1">
      <c r="A10" s="102">
        <v>4</v>
      </c>
      <c r="B10" s="106" t="s">
        <v>459</v>
      </c>
      <c r="C10" s="104">
        <f>all!BH2200</f>
        <v>4</v>
      </c>
      <c r="D10" s="104">
        <f>all!BI2200</f>
        <v>9</v>
      </c>
      <c r="E10" s="104">
        <f>all!BJ2200</f>
        <v>13</v>
      </c>
      <c r="F10" s="104">
        <f>all!BK2200</f>
        <v>8</v>
      </c>
      <c r="G10" s="104">
        <f>all!BL2200</f>
        <v>1</v>
      </c>
      <c r="H10" s="104">
        <f>all!BM2200</f>
        <v>9</v>
      </c>
      <c r="I10" s="104">
        <f>all!BN2200</f>
        <v>0</v>
      </c>
      <c r="J10" s="104">
        <f>all!BO2200</f>
        <v>0</v>
      </c>
      <c r="K10" s="104">
        <f>all!BP2200</f>
        <v>0</v>
      </c>
      <c r="L10" s="104">
        <f>all!BQ2200</f>
        <v>15</v>
      </c>
      <c r="M10" s="104">
        <f>all!BR2200</f>
        <v>17</v>
      </c>
      <c r="N10" s="104">
        <f>all!BS2200</f>
        <v>32</v>
      </c>
      <c r="O10" s="104">
        <f>all!BT2200</f>
        <v>1</v>
      </c>
      <c r="P10" s="104">
        <f>all!BU2200</f>
        <v>0</v>
      </c>
      <c r="Q10" s="104">
        <f>all!BV2200</f>
        <v>1</v>
      </c>
      <c r="R10" s="105">
        <f t="shared" si="4"/>
        <v>28</v>
      </c>
      <c r="S10" s="105">
        <f t="shared" si="5"/>
        <v>27</v>
      </c>
      <c r="T10" s="105">
        <f t="shared" si="6"/>
        <v>55</v>
      </c>
      <c r="V10" s="104">
        <f>all!CA2200</f>
        <v>0</v>
      </c>
      <c r="W10" s="104">
        <f>all!CB2200</f>
        <v>0</v>
      </c>
      <c r="X10" s="104">
        <f>all!CC2200</f>
        <v>0</v>
      </c>
      <c r="Y10" s="104">
        <f>all!CD2200</f>
        <v>0</v>
      </c>
      <c r="Z10" s="104">
        <f>all!CE2200</f>
        <v>0</v>
      </c>
      <c r="AA10" s="104">
        <f>all!CF2200</f>
        <v>0</v>
      </c>
    </row>
    <row r="11" spans="1:30" ht="14.1" customHeight="1">
      <c r="A11" s="102">
        <v>5</v>
      </c>
      <c r="B11" s="106" t="s">
        <v>460</v>
      </c>
      <c r="C11" s="104">
        <f>all!BH2259</f>
        <v>7</v>
      </c>
      <c r="D11" s="104">
        <f>all!BI2259</f>
        <v>4</v>
      </c>
      <c r="E11" s="104">
        <f>all!BJ2259</f>
        <v>11</v>
      </c>
      <c r="F11" s="104">
        <f>all!BK2259</f>
        <v>0</v>
      </c>
      <c r="G11" s="104">
        <f>all!BL2259</f>
        <v>0</v>
      </c>
      <c r="H11" s="104">
        <f>all!BM2259</f>
        <v>0</v>
      </c>
      <c r="I11" s="104">
        <f>all!BN2259</f>
        <v>0</v>
      </c>
      <c r="J11" s="104">
        <f>all!BO2259</f>
        <v>0</v>
      </c>
      <c r="K11" s="104">
        <f>all!BP2259</f>
        <v>0</v>
      </c>
      <c r="L11" s="104">
        <f>all!BQ2259</f>
        <v>14</v>
      </c>
      <c r="M11" s="104">
        <f>all!BR2259</f>
        <v>4</v>
      </c>
      <c r="N11" s="104">
        <f>all!BS2259</f>
        <v>18</v>
      </c>
      <c r="O11" s="104">
        <f>all!BT2259</f>
        <v>0</v>
      </c>
      <c r="P11" s="104">
        <f>all!BU2259</f>
        <v>0</v>
      </c>
      <c r="Q11" s="104">
        <f>all!BV2259</f>
        <v>0</v>
      </c>
      <c r="R11" s="105">
        <f t="shared" si="4"/>
        <v>21</v>
      </c>
      <c r="S11" s="105">
        <f t="shared" si="5"/>
        <v>8</v>
      </c>
      <c r="T11" s="105">
        <f t="shared" si="6"/>
        <v>29</v>
      </c>
      <c r="V11" s="104">
        <f>all!CA2259</f>
        <v>1</v>
      </c>
      <c r="W11" s="104">
        <f>all!CB2259</f>
        <v>0</v>
      </c>
      <c r="X11" s="104">
        <f>all!CC2259</f>
        <v>1</v>
      </c>
      <c r="Y11" s="104">
        <f>all!CD2259</f>
        <v>0</v>
      </c>
      <c r="Z11" s="104">
        <f>all!CE2259</f>
        <v>1</v>
      </c>
      <c r="AA11" s="104">
        <f>all!CF2259</f>
        <v>1</v>
      </c>
    </row>
    <row r="12" spans="1:30" ht="14.1" customHeight="1">
      <c r="A12" s="102">
        <v>6</v>
      </c>
      <c r="B12" s="106" t="s">
        <v>461</v>
      </c>
      <c r="C12" s="104">
        <f>all!BH2209</f>
        <v>5</v>
      </c>
      <c r="D12" s="104">
        <f>all!BI2209</f>
        <v>7</v>
      </c>
      <c r="E12" s="104">
        <f>all!BJ2209</f>
        <v>12</v>
      </c>
      <c r="F12" s="104">
        <f>all!BK2209</f>
        <v>1</v>
      </c>
      <c r="G12" s="104">
        <f>all!BL2209</f>
        <v>3</v>
      </c>
      <c r="H12" s="104">
        <f>all!BM2209</f>
        <v>4</v>
      </c>
      <c r="I12" s="104">
        <f>all!BN2209</f>
        <v>0</v>
      </c>
      <c r="J12" s="104">
        <f>all!BO2209</f>
        <v>0</v>
      </c>
      <c r="K12" s="104">
        <f>all!BP2209</f>
        <v>0</v>
      </c>
      <c r="L12" s="104">
        <f>all!BQ2209</f>
        <v>1</v>
      </c>
      <c r="M12" s="104">
        <f>all!BR2209</f>
        <v>3</v>
      </c>
      <c r="N12" s="104">
        <f>all!BS2209</f>
        <v>4</v>
      </c>
      <c r="O12" s="104">
        <f>all!BT2209</f>
        <v>0</v>
      </c>
      <c r="P12" s="104">
        <f>all!BU2209</f>
        <v>0</v>
      </c>
      <c r="Q12" s="104">
        <f>all!BV2209</f>
        <v>0</v>
      </c>
      <c r="R12" s="105">
        <f t="shared" si="4"/>
        <v>7</v>
      </c>
      <c r="S12" s="105">
        <f t="shared" si="5"/>
        <v>13</v>
      </c>
      <c r="T12" s="105">
        <f t="shared" si="6"/>
        <v>20</v>
      </c>
      <c r="V12" s="104">
        <f>all!CA2209</f>
        <v>0</v>
      </c>
      <c r="W12" s="104">
        <f>all!CB2209</f>
        <v>0</v>
      </c>
      <c r="X12" s="104">
        <f>all!CC2209</f>
        <v>0</v>
      </c>
      <c r="Y12" s="104">
        <f>all!CD2209</f>
        <v>0</v>
      </c>
      <c r="Z12" s="104">
        <f>all!CE2209</f>
        <v>0</v>
      </c>
      <c r="AA12" s="104">
        <f>all!CF2209</f>
        <v>0</v>
      </c>
    </row>
    <row r="13" spans="1:30" s="8" customFormat="1" ht="14.1" customHeight="1">
      <c r="A13" s="102">
        <v>7</v>
      </c>
      <c r="B13" s="103" t="s">
        <v>462</v>
      </c>
      <c r="C13" s="104">
        <f>all!BH2445</f>
        <v>376</v>
      </c>
      <c r="D13" s="104">
        <f>all!BI2445</f>
        <v>228</v>
      </c>
      <c r="E13" s="104">
        <f>all!BJ2445</f>
        <v>604</v>
      </c>
      <c r="F13" s="104">
        <f>all!BK2445</f>
        <v>122</v>
      </c>
      <c r="G13" s="104">
        <f>all!BL2445</f>
        <v>61</v>
      </c>
      <c r="H13" s="104">
        <f>all!BM2445</f>
        <v>183</v>
      </c>
      <c r="I13" s="104">
        <f>all!BN2445</f>
        <v>36</v>
      </c>
      <c r="J13" s="104">
        <f>all!BO2445</f>
        <v>32</v>
      </c>
      <c r="K13" s="104">
        <f>all!BP2445</f>
        <v>68</v>
      </c>
      <c r="L13" s="104">
        <f>all!BQ2445</f>
        <v>366</v>
      </c>
      <c r="M13" s="104">
        <f>all!BR2445</f>
        <v>185</v>
      </c>
      <c r="N13" s="104">
        <f>all!BS2445</f>
        <v>551</v>
      </c>
      <c r="O13" s="104">
        <f>all!BT2445</f>
        <v>7</v>
      </c>
      <c r="P13" s="104">
        <f>all!BU2445</f>
        <v>11</v>
      </c>
      <c r="Q13" s="104">
        <f>all!BV2445</f>
        <v>18</v>
      </c>
      <c r="R13" s="105">
        <f t="shared" si="4"/>
        <v>907</v>
      </c>
      <c r="S13" s="105">
        <f t="shared" si="5"/>
        <v>517</v>
      </c>
      <c r="T13" s="105">
        <f t="shared" si="6"/>
        <v>1424</v>
      </c>
      <c r="V13" s="104">
        <f>all!CA2445</f>
        <v>52</v>
      </c>
      <c r="W13" s="104">
        <f>all!CB2445</f>
        <v>36</v>
      </c>
      <c r="X13" s="104">
        <f>all!CC2445</f>
        <v>88</v>
      </c>
      <c r="Y13" s="104">
        <f>all!CD2445</f>
        <v>8</v>
      </c>
      <c r="Z13" s="104">
        <f>all!CE2445</f>
        <v>4</v>
      </c>
      <c r="AA13" s="104">
        <f>all!CF2445</f>
        <v>12</v>
      </c>
      <c r="AD13" t="s">
        <v>74</v>
      </c>
    </row>
    <row r="14" spans="1:30" s="8" customFormat="1" ht="14.1" customHeight="1">
      <c r="A14" s="102">
        <v>8</v>
      </c>
      <c r="B14" s="103" t="s">
        <v>463</v>
      </c>
      <c r="C14" s="104">
        <f>all!BH2465</f>
        <v>0</v>
      </c>
      <c r="D14" s="104">
        <f>all!BI2465</f>
        <v>0</v>
      </c>
      <c r="E14" s="104">
        <f>all!BJ2465</f>
        <v>0</v>
      </c>
      <c r="F14" s="104">
        <f>all!BK2465</f>
        <v>0</v>
      </c>
      <c r="G14" s="104">
        <f>all!BL2465</f>
        <v>0</v>
      </c>
      <c r="H14" s="104">
        <f>all!BM2465</f>
        <v>0</v>
      </c>
      <c r="I14" s="104">
        <f>all!BN2465</f>
        <v>0</v>
      </c>
      <c r="J14" s="104">
        <f>all!BO2465</f>
        <v>0</v>
      </c>
      <c r="K14" s="104">
        <f>all!BP2465</f>
        <v>0</v>
      </c>
      <c r="L14" s="104">
        <f>all!BQ2465</f>
        <v>0</v>
      </c>
      <c r="M14" s="104">
        <f>all!BR2465</f>
        <v>0</v>
      </c>
      <c r="N14" s="104">
        <f>all!BS2465</f>
        <v>0</v>
      </c>
      <c r="O14" s="104">
        <f>all!BT2465</f>
        <v>0</v>
      </c>
      <c r="P14" s="104">
        <f>all!BU2465</f>
        <v>0</v>
      </c>
      <c r="Q14" s="104">
        <f>all!BV2465</f>
        <v>0</v>
      </c>
      <c r="R14" s="105">
        <f t="shared" si="4"/>
        <v>0</v>
      </c>
      <c r="S14" s="105">
        <f t="shared" si="5"/>
        <v>0</v>
      </c>
      <c r="T14" s="105">
        <f t="shared" si="6"/>
        <v>0</v>
      </c>
      <c r="V14" s="104">
        <f>all!CA2465</f>
        <v>0</v>
      </c>
      <c r="W14" s="104">
        <f>all!CB2465</f>
        <v>0</v>
      </c>
      <c r="X14" s="104">
        <f>all!CC2465</f>
        <v>0</v>
      </c>
      <c r="Y14" s="104">
        <f>all!CD2465</f>
        <v>0</v>
      </c>
      <c r="Z14" s="104">
        <f>all!CE2465</f>
        <v>0</v>
      </c>
      <c r="AA14" s="104">
        <f>all!CF2465</f>
        <v>0</v>
      </c>
    </row>
    <row r="15" spans="1:30" s="8" customFormat="1" ht="14.1" customHeight="1">
      <c r="A15" s="102">
        <v>9</v>
      </c>
      <c r="B15" s="103" t="s">
        <v>464</v>
      </c>
      <c r="C15" s="104" t="s">
        <v>482</v>
      </c>
      <c r="D15" s="104"/>
      <c r="E15" s="104">
        <f>SUM(C15:D15)</f>
        <v>0</v>
      </c>
      <c r="F15" s="104"/>
      <c r="G15" s="104"/>
      <c r="H15" s="104">
        <f>SUM(F15:G15)</f>
        <v>0</v>
      </c>
      <c r="I15" s="104"/>
      <c r="J15" s="104"/>
      <c r="K15" s="104">
        <f>SUM(I15:J15)</f>
        <v>0</v>
      </c>
      <c r="L15" s="104"/>
      <c r="M15" s="104"/>
      <c r="N15" s="104">
        <f t="shared" ref="N15" si="7">SUM(L15:M15)</f>
        <v>0</v>
      </c>
      <c r="O15" s="104"/>
      <c r="P15" s="104"/>
      <c r="Q15" s="104">
        <f>SUM(O15:P15)</f>
        <v>0</v>
      </c>
      <c r="R15" s="105">
        <f t="shared" si="4"/>
        <v>0</v>
      </c>
      <c r="S15" s="105">
        <f t="shared" si="5"/>
        <v>0</v>
      </c>
      <c r="T15" s="105">
        <f t="shared" si="6"/>
        <v>0</v>
      </c>
      <c r="V15" s="104"/>
      <c r="W15" s="104"/>
      <c r="X15" s="104"/>
      <c r="Y15" s="104"/>
      <c r="Z15" s="104"/>
      <c r="AA15" s="104"/>
    </row>
    <row r="16" spans="1:30" s="8" customFormat="1" ht="14.1" customHeight="1">
      <c r="A16" s="102">
        <v>10</v>
      </c>
      <c r="B16" s="103" t="s">
        <v>465</v>
      </c>
      <c r="C16" s="104">
        <f>all!BH2596</f>
        <v>34</v>
      </c>
      <c r="D16" s="104">
        <f>all!BI2596</f>
        <v>42</v>
      </c>
      <c r="E16" s="104">
        <f>all!BJ2596</f>
        <v>76</v>
      </c>
      <c r="F16" s="104">
        <f>all!BK2596</f>
        <v>4</v>
      </c>
      <c r="G16" s="104">
        <f>all!BL2596</f>
        <v>2</v>
      </c>
      <c r="H16" s="104">
        <f>all!BM2596</f>
        <v>6</v>
      </c>
      <c r="I16" s="104">
        <f>all!BN2596</f>
        <v>0</v>
      </c>
      <c r="J16" s="104">
        <f>all!BO2596</f>
        <v>0</v>
      </c>
      <c r="K16" s="104">
        <f>all!BP2596</f>
        <v>0</v>
      </c>
      <c r="L16" s="104">
        <f>all!BQ2596</f>
        <v>28</v>
      </c>
      <c r="M16" s="104">
        <f>all!BR2596</f>
        <v>21</v>
      </c>
      <c r="N16" s="104">
        <f>all!BS2596</f>
        <v>49</v>
      </c>
      <c r="O16" s="104">
        <f>all!BT2596</f>
        <v>0</v>
      </c>
      <c r="P16" s="104">
        <f>all!BU2596</f>
        <v>0</v>
      </c>
      <c r="Q16" s="104">
        <f>all!BV2596</f>
        <v>0</v>
      </c>
      <c r="R16" s="105">
        <f t="shared" si="4"/>
        <v>66</v>
      </c>
      <c r="S16" s="105">
        <f t="shared" si="5"/>
        <v>65</v>
      </c>
      <c r="T16" s="105">
        <f t="shared" si="6"/>
        <v>131</v>
      </c>
      <c r="V16" s="104">
        <f>all!CA2596</f>
        <v>4</v>
      </c>
      <c r="W16" s="104">
        <f>all!CB2596</f>
        <v>4</v>
      </c>
      <c r="X16" s="104">
        <f>all!CC2596</f>
        <v>8</v>
      </c>
      <c r="Y16" s="104">
        <f>all!CD2596</f>
        <v>0</v>
      </c>
      <c r="Z16" s="104">
        <f>all!CE2596</f>
        <v>0</v>
      </c>
      <c r="AA16" s="104">
        <f>all!CF2596</f>
        <v>0</v>
      </c>
    </row>
    <row r="17" spans="1:29" s="8" customFormat="1" ht="14.1" customHeight="1">
      <c r="A17" s="102">
        <v>11</v>
      </c>
      <c r="B17" s="103" t="s">
        <v>466</v>
      </c>
      <c r="C17" s="104">
        <f>all!BH2579</f>
        <v>17</v>
      </c>
      <c r="D17" s="104">
        <f>all!BI2579</f>
        <v>14</v>
      </c>
      <c r="E17" s="104">
        <f>all!BJ2579</f>
        <v>31</v>
      </c>
      <c r="F17" s="104">
        <f>all!BK2579</f>
        <v>0</v>
      </c>
      <c r="G17" s="104">
        <f>all!BL2579</f>
        <v>0</v>
      </c>
      <c r="H17" s="104">
        <f>all!BM2579</f>
        <v>0</v>
      </c>
      <c r="I17" s="104">
        <f>all!BN2579</f>
        <v>0</v>
      </c>
      <c r="J17" s="104">
        <f>all!BO2579</f>
        <v>0</v>
      </c>
      <c r="K17" s="104">
        <f>all!BP2579</f>
        <v>0</v>
      </c>
      <c r="L17" s="104">
        <f>all!BQ2579</f>
        <v>10</v>
      </c>
      <c r="M17" s="104">
        <f>all!BR2579</f>
        <v>2</v>
      </c>
      <c r="N17" s="104">
        <f>all!BS2579</f>
        <v>12</v>
      </c>
      <c r="O17" s="104">
        <f>all!BT2579</f>
        <v>0</v>
      </c>
      <c r="P17" s="104">
        <f>all!BU2579</f>
        <v>0</v>
      </c>
      <c r="Q17" s="104">
        <f>all!BV2579</f>
        <v>0</v>
      </c>
      <c r="R17" s="105">
        <f t="shared" si="4"/>
        <v>27</v>
      </c>
      <c r="S17" s="105">
        <f t="shared" si="5"/>
        <v>16</v>
      </c>
      <c r="T17" s="105">
        <f t="shared" si="6"/>
        <v>43</v>
      </c>
      <c r="V17" s="104">
        <f>all!CA2579</f>
        <v>0</v>
      </c>
      <c r="W17" s="104">
        <f>all!CB2579</f>
        <v>0</v>
      </c>
      <c r="X17" s="104">
        <f>all!CC2579</f>
        <v>0</v>
      </c>
      <c r="Y17" s="104">
        <f>all!CD2579</f>
        <v>0</v>
      </c>
      <c r="Z17" s="104">
        <f>all!CE2579</f>
        <v>0</v>
      </c>
      <c r="AA17" s="104">
        <f>all!CF2579</f>
        <v>0</v>
      </c>
    </row>
    <row r="18" spans="1:29" s="8" customFormat="1" ht="14.1" customHeight="1">
      <c r="A18" s="102">
        <v>12</v>
      </c>
      <c r="B18" s="103" t="s">
        <v>467</v>
      </c>
      <c r="C18" s="104">
        <f>all!BH2494</f>
        <v>246</v>
      </c>
      <c r="D18" s="104">
        <f>all!BI2494</f>
        <v>345</v>
      </c>
      <c r="E18" s="104">
        <f>all!BJ2494</f>
        <v>591</v>
      </c>
      <c r="F18" s="104">
        <f>all!BK2494</f>
        <v>35</v>
      </c>
      <c r="G18" s="104">
        <f>all!BL2494</f>
        <v>42</v>
      </c>
      <c r="H18" s="104">
        <f>all!BM2494</f>
        <v>77</v>
      </c>
      <c r="I18" s="104">
        <f>all!BN2494</f>
        <v>7</v>
      </c>
      <c r="J18" s="104">
        <f>all!BO2494</f>
        <v>8</v>
      </c>
      <c r="K18" s="104">
        <f>all!BP2494</f>
        <v>15</v>
      </c>
      <c r="L18" s="104">
        <f>all!BQ2494</f>
        <v>97</v>
      </c>
      <c r="M18" s="104">
        <f>all!BR2494</f>
        <v>94</v>
      </c>
      <c r="N18" s="104">
        <f>all!BS2494</f>
        <v>191</v>
      </c>
      <c r="O18" s="104">
        <f>all!BT2494</f>
        <v>0</v>
      </c>
      <c r="P18" s="104">
        <f>all!BU2494</f>
        <v>0</v>
      </c>
      <c r="Q18" s="104">
        <f>all!BV2494</f>
        <v>0</v>
      </c>
      <c r="R18" s="105">
        <f>SUM(C18,F18,I18,L18,O18)</f>
        <v>385</v>
      </c>
      <c r="S18" s="105">
        <f t="shared" si="5"/>
        <v>489</v>
      </c>
      <c r="T18" s="105">
        <f t="shared" si="6"/>
        <v>874</v>
      </c>
      <c r="V18" s="104">
        <f>all!CA2494</f>
        <v>0</v>
      </c>
      <c r="W18" s="104">
        <f>all!CB2494</f>
        <v>0</v>
      </c>
      <c r="X18" s="104">
        <f>all!CC2494</f>
        <v>0</v>
      </c>
      <c r="Y18" s="104">
        <f>all!CD2494</f>
        <v>0</v>
      </c>
      <c r="Z18" s="104">
        <f>all!CE2494</f>
        <v>0</v>
      </c>
      <c r="AA18" s="104">
        <f>all!CF2494</f>
        <v>0</v>
      </c>
    </row>
    <row r="19" spans="1:29" s="8" customFormat="1" ht="14.1" customHeight="1">
      <c r="A19" s="102">
        <v>13</v>
      </c>
      <c r="B19" s="103" t="s">
        <v>468</v>
      </c>
      <c r="C19" s="104">
        <f>all!BH2514</f>
        <v>14</v>
      </c>
      <c r="D19" s="104">
        <f>all!BI2514</f>
        <v>21</v>
      </c>
      <c r="E19" s="104">
        <f>all!BJ2514</f>
        <v>35</v>
      </c>
      <c r="F19" s="104">
        <f>all!BK2514</f>
        <v>4</v>
      </c>
      <c r="G19" s="104">
        <f>all!BL2514</f>
        <v>5</v>
      </c>
      <c r="H19" s="104">
        <f>all!BM2514</f>
        <v>9</v>
      </c>
      <c r="I19" s="104">
        <f>all!BN2514</f>
        <v>0</v>
      </c>
      <c r="J19" s="104">
        <f>all!BO2514</f>
        <v>0</v>
      </c>
      <c r="K19" s="104">
        <f>all!BP2514</f>
        <v>0</v>
      </c>
      <c r="L19" s="104">
        <f>all!BQ2514</f>
        <v>24</v>
      </c>
      <c r="M19" s="104">
        <f>all!BR2514</f>
        <v>6</v>
      </c>
      <c r="N19" s="104">
        <f>all!BS2514</f>
        <v>30</v>
      </c>
      <c r="O19" s="104">
        <f>all!BT2514</f>
        <v>0</v>
      </c>
      <c r="P19" s="104">
        <f>all!BU2514</f>
        <v>0</v>
      </c>
      <c r="Q19" s="104">
        <f>all!BV2514</f>
        <v>0</v>
      </c>
      <c r="R19" s="105">
        <f t="shared" ref="R19:R24" si="8">SUM(C19,F19,I19,L19,O19)</f>
        <v>42</v>
      </c>
      <c r="S19" s="105">
        <f t="shared" ref="S19:S24" si="9">SUM(D19,G19,J19,M19,P19)</f>
        <v>32</v>
      </c>
      <c r="T19" s="105">
        <f>SUM(E19,H19,K19,N19,Q19)</f>
        <v>74</v>
      </c>
      <c r="V19" s="104">
        <f>all!CA2514</f>
        <v>0</v>
      </c>
      <c r="W19" s="104">
        <f>all!CB2514</f>
        <v>1</v>
      </c>
      <c r="X19" s="104">
        <f>all!CC2514</f>
        <v>1</v>
      </c>
      <c r="Y19" s="104">
        <f>all!CD2514</f>
        <v>0</v>
      </c>
      <c r="Z19" s="104">
        <f>all!CE2514</f>
        <v>0</v>
      </c>
      <c r="AA19" s="104">
        <f>all!CF2514</f>
        <v>0</v>
      </c>
    </row>
    <row r="20" spans="1:29" s="8" customFormat="1" ht="14.1" customHeight="1">
      <c r="A20" s="102">
        <v>14</v>
      </c>
      <c r="B20" s="103" t="s">
        <v>469</v>
      </c>
      <c r="C20" s="104">
        <f>all!BH2542</f>
        <v>12</v>
      </c>
      <c r="D20" s="104">
        <f>all!BI2542</f>
        <v>47</v>
      </c>
      <c r="E20" s="104">
        <f>all!BJ2542</f>
        <v>59</v>
      </c>
      <c r="F20" s="104">
        <f>all!BK2542</f>
        <v>7</v>
      </c>
      <c r="G20" s="104">
        <f>all!BL2542</f>
        <v>8</v>
      </c>
      <c r="H20" s="104">
        <f>all!BM2542</f>
        <v>15</v>
      </c>
      <c r="I20" s="104">
        <f>all!BN2542</f>
        <v>0</v>
      </c>
      <c r="J20" s="104">
        <f>all!BO2542</f>
        <v>2</v>
      </c>
      <c r="K20" s="104">
        <f>all!BP2542</f>
        <v>2</v>
      </c>
      <c r="L20" s="104">
        <f>all!BQ2542</f>
        <v>11</v>
      </c>
      <c r="M20" s="104">
        <f>all!BR2542</f>
        <v>30</v>
      </c>
      <c r="N20" s="104">
        <f>all!BS2542</f>
        <v>41</v>
      </c>
      <c r="O20" s="104">
        <f>all!BT2542</f>
        <v>0</v>
      </c>
      <c r="P20" s="104">
        <f>all!BU2542</f>
        <v>0</v>
      </c>
      <c r="Q20" s="104">
        <f>all!BV2542</f>
        <v>0</v>
      </c>
      <c r="R20" s="105">
        <f t="shared" si="8"/>
        <v>30</v>
      </c>
      <c r="S20" s="105">
        <f t="shared" si="9"/>
        <v>87</v>
      </c>
      <c r="T20" s="105">
        <f t="shared" ref="T20:T24" si="10">SUM(E20,H20,K20,N20,Q20)</f>
        <v>117</v>
      </c>
      <c r="V20" s="104">
        <f>all!CA2542</f>
        <v>0</v>
      </c>
      <c r="W20" s="104">
        <f>all!CB2542</f>
        <v>3</v>
      </c>
      <c r="X20" s="104">
        <f>all!CC2542</f>
        <v>3</v>
      </c>
      <c r="Y20" s="104">
        <f>all!CD2542</f>
        <v>1</v>
      </c>
      <c r="Z20" s="104">
        <f>all!CE2542</f>
        <v>0</v>
      </c>
      <c r="AA20" s="104">
        <f>all!CF2542</f>
        <v>1</v>
      </c>
      <c r="AC20" s="8">
        <f>2696+99</f>
        <v>2795</v>
      </c>
    </row>
    <row r="21" spans="1:29" ht="14.1" customHeight="1">
      <c r="A21" s="102">
        <v>15</v>
      </c>
      <c r="B21" s="103" t="s">
        <v>470</v>
      </c>
      <c r="C21" s="104">
        <f>all!BH2560</f>
        <v>42</v>
      </c>
      <c r="D21" s="104">
        <f>all!BI2560</f>
        <v>11</v>
      </c>
      <c r="E21" s="104">
        <f>all!BJ2560</f>
        <v>53</v>
      </c>
      <c r="F21" s="104">
        <f>all!BK2560</f>
        <v>1</v>
      </c>
      <c r="G21" s="104">
        <f>all!BL2560</f>
        <v>0</v>
      </c>
      <c r="H21" s="104">
        <f>all!BM2560</f>
        <v>1</v>
      </c>
      <c r="I21" s="104">
        <f>all!BN2560</f>
        <v>0</v>
      </c>
      <c r="J21" s="104">
        <f>all!BO2560</f>
        <v>0</v>
      </c>
      <c r="K21" s="104">
        <f>all!BP2560</f>
        <v>0</v>
      </c>
      <c r="L21" s="104">
        <f>all!BQ2560</f>
        <v>4</v>
      </c>
      <c r="M21" s="104">
        <f>all!BR2560</f>
        <v>4</v>
      </c>
      <c r="N21" s="104">
        <f>all!BS2560</f>
        <v>8</v>
      </c>
      <c r="O21" s="104">
        <f>all!BT2560</f>
        <v>0</v>
      </c>
      <c r="P21" s="104">
        <f>all!BU2560</f>
        <v>0</v>
      </c>
      <c r="Q21" s="104">
        <f>all!BV2560</f>
        <v>0</v>
      </c>
      <c r="R21" s="105">
        <f t="shared" si="8"/>
        <v>47</v>
      </c>
      <c r="S21" s="105">
        <f t="shared" si="9"/>
        <v>15</v>
      </c>
      <c r="T21" s="105">
        <f t="shared" si="10"/>
        <v>62</v>
      </c>
      <c r="V21" s="104">
        <f>all!CA2560</f>
        <v>0</v>
      </c>
      <c r="W21" s="104">
        <f>all!CB2560</f>
        <v>0</v>
      </c>
      <c r="X21" s="104">
        <f>all!CC2560</f>
        <v>0</v>
      </c>
      <c r="Y21" s="104">
        <f>all!CD2560</f>
        <v>0</v>
      </c>
      <c r="Z21" s="104">
        <f>all!CE2560</f>
        <v>0</v>
      </c>
      <c r="AA21" s="104">
        <f>all!CF2560</f>
        <v>0</v>
      </c>
    </row>
    <row r="22" spans="1:29" ht="14.1" customHeight="1">
      <c r="A22" s="102">
        <v>16</v>
      </c>
      <c r="B22" s="103" t="s">
        <v>471</v>
      </c>
      <c r="C22" s="104">
        <f>all!BH2565</f>
        <v>0</v>
      </c>
      <c r="D22" s="104">
        <f>all!BI2565</f>
        <v>0</v>
      </c>
      <c r="E22" s="104">
        <f>all!BJ2565</f>
        <v>0</v>
      </c>
      <c r="F22" s="104">
        <f>all!BK2565</f>
        <v>0</v>
      </c>
      <c r="G22" s="104">
        <f>all!BL2565</f>
        <v>0</v>
      </c>
      <c r="H22" s="104">
        <f>all!BM2565</f>
        <v>0</v>
      </c>
      <c r="I22" s="104">
        <f>all!BN2565</f>
        <v>0</v>
      </c>
      <c r="J22" s="104">
        <f>all!BO2565</f>
        <v>0</v>
      </c>
      <c r="K22" s="104">
        <f>all!BP2565</f>
        <v>0</v>
      </c>
      <c r="L22" s="104">
        <f>all!BQ2565</f>
        <v>0</v>
      </c>
      <c r="M22" s="104">
        <f>all!BR2565</f>
        <v>0</v>
      </c>
      <c r="N22" s="104">
        <f>all!BS2565</f>
        <v>0</v>
      </c>
      <c r="O22" s="104">
        <f>all!BT2565</f>
        <v>0</v>
      </c>
      <c r="P22" s="104">
        <f>all!BU2565</f>
        <v>0</v>
      </c>
      <c r="Q22" s="104">
        <f>all!BV2565</f>
        <v>0</v>
      </c>
      <c r="R22" s="105">
        <f t="shared" si="8"/>
        <v>0</v>
      </c>
      <c r="S22" s="105">
        <f t="shared" si="9"/>
        <v>0</v>
      </c>
      <c r="T22" s="105">
        <f t="shared" si="10"/>
        <v>0</v>
      </c>
      <c r="V22" s="104">
        <f>all!CA2565</f>
        <v>0</v>
      </c>
      <c r="W22" s="104">
        <f>all!CB2565</f>
        <v>0</v>
      </c>
      <c r="X22" s="104">
        <f>all!CC2565</f>
        <v>0</v>
      </c>
      <c r="Y22" s="104">
        <f>all!CD2565</f>
        <v>0</v>
      </c>
      <c r="Z22" s="104">
        <f>all!CE2565</f>
        <v>0</v>
      </c>
      <c r="AA22" s="104">
        <f>all!CF2565</f>
        <v>0</v>
      </c>
    </row>
    <row r="23" spans="1:29" ht="14.1" customHeight="1">
      <c r="A23" s="102">
        <v>17</v>
      </c>
      <c r="B23" s="103" t="s">
        <v>472</v>
      </c>
      <c r="C23" s="104">
        <f>all!BH2603</f>
        <v>0</v>
      </c>
      <c r="D23" s="104">
        <f>all!BI2603</f>
        <v>0</v>
      </c>
      <c r="E23" s="104">
        <f>all!BJ2603</f>
        <v>0</v>
      </c>
      <c r="F23" s="104">
        <f>all!BK2603</f>
        <v>0</v>
      </c>
      <c r="G23" s="104">
        <f>all!BL2603</f>
        <v>0</v>
      </c>
      <c r="H23" s="104">
        <f>all!BM2603</f>
        <v>0</v>
      </c>
      <c r="I23" s="104">
        <f>all!BN2603</f>
        <v>0</v>
      </c>
      <c r="J23" s="104">
        <f>all!BO2603</f>
        <v>0</v>
      </c>
      <c r="K23" s="104">
        <f>all!BP2603</f>
        <v>0</v>
      </c>
      <c r="L23" s="104">
        <f>all!BQ2603</f>
        <v>0</v>
      </c>
      <c r="M23" s="104">
        <f>all!BR2603</f>
        <v>0</v>
      </c>
      <c r="N23" s="104">
        <f>all!BS2603</f>
        <v>0</v>
      </c>
      <c r="O23" s="104">
        <f>all!BT2603</f>
        <v>0</v>
      </c>
      <c r="P23" s="104">
        <f>all!BU2603</f>
        <v>0</v>
      </c>
      <c r="Q23" s="104">
        <f>all!BV2603</f>
        <v>0</v>
      </c>
      <c r="R23" s="105">
        <f t="shared" si="8"/>
        <v>0</v>
      </c>
      <c r="S23" s="105">
        <f t="shared" si="9"/>
        <v>0</v>
      </c>
      <c r="T23" s="105">
        <f t="shared" si="10"/>
        <v>0</v>
      </c>
      <c r="V23" s="104">
        <f>all!CA2603</f>
        <v>0</v>
      </c>
      <c r="W23" s="104">
        <f>all!CB2603</f>
        <v>0</v>
      </c>
      <c r="X23" s="104">
        <f>all!CC2603</f>
        <v>0</v>
      </c>
      <c r="Y23" s="104">
        <f>all!CD2603</f>
        <v>0</v>
      </c>
      <c r="Z23" s="104">
        <f>all!CE2603</f>
        <v>0</v>
      </c>
      <c r="AA23" s="104">
        <f>all!CF2603</f>
        <v>0</v>
      </c>
    </row>
    <row r="24" spans="1:29" s="10" customFormat="1" ht="14.1" customHeight="1">
      <c r="A24" s="107"/>
      <c r="B24" s="108" t="s">
        <v>87</v>
      </c>
      <c r="C24" s="109">
        <f>SUM(C7:C23)</f>
        <v>762</v>
      </c>
      <c r="D24" s="109">
        <f t="shared" ref="D24:Q24" si="11">SUM(D7:D23)</f>
        <v>728</v>
      </c>
      <c r="E24" s="109">
        <f t="shared" si="11"/>
        <v>1490</v>
      </c>
      <c r="F24" s="109">
        <f t="shared" si="11"/>
        <v>185</v>
      </c>
      <c r="G24" s="109">
        <f t="shared" si="11"/>
        <v>122</v>
      </c>
      <c r="H24" s="109">
        <f t="shared" si="11"/>
        <v>307</v>
      </c>
      <c r="I24" s="109">
        <f t="shared" si="11"/>
        <v>43</v>
      </c>
      <c r="J24" s="109">
        <f t="shared" si="11"/>
        <v>42</v>
      </c>
      <c r="K24" s="109">
        <f t="shared" si="11"/>
        <v>85</v>
      </c>
      <c r="L24" s="109">
        <f t="shared" si="11"/>
        <v>582</v>
      </c>
      <c r="M24" s="109">
        <f t="shared" si="11"/>
        <v>366</v>
      </c>
      <c r="N24" s="109">
        <f t="shared" si="11"/>
        <v>948</v>
      </c>
      <c r="O24" s="109">
        <f t="shared" si="11"/>
        <v>8</v>
      </c>
      <c r="P24" s="109">
        <f t="shared" si="11"/>
        <v>11</v>
      </c>
      <c r="Q24" s="109">
        <f t="shared" si="11"/>
        <v>19</v>
      </c>
      <c r="R24" s="105">
        <f t="shared" si="8"/>
        <v>1580</v>
      </c>
      <c r="S24" s="105">
        <f t="shared" si="9"/>
        <v>1269</v>
      </c>
      <c r="T24" s="105">
        <f t="shared" si="10"/>
        <v>2849</v>
      </c>
      <c r="V24" s="109">
        <f>SUM(V7:V23)</f>
        <v>57</v>
      </c>
      <c r="W24" s="109">
        <f t="shared" ref="W24:AA24" si="12">SUM(W7:W23)</f>
        <v>44</v>
      </c>
      <c r="X24" s="109">
        <f t="shared" si="12"/>
        <v>101</v>
      </c>
      <c r="Y24" s="109">
        <f t="shared" si="12"/>
        <v>9</v>
      </c>
      <c r="Z24" s="109">
        <f t="shared" si="12"/>
        <v>5</v>
      </c>
      <c r="AA24" s="109">
        <f t="shared" si="12"/>
        <v>14</v>
      </c>
    </row>
    <row r="25" spans="1:29" ht="14.25" customHeight="1">
      <c r="C25" s="494">
        <f>SUM(C24-C23)</f>
        <v>762</v>
      </c>
      <c r="D25" s="494">
        <f t="shared" ref="D25:S25" si="13">SUM(D24-D23)</f>
        <v>728</v>
      </c>
      <c r="E25" s="494">
        <f t="shared" si="13"/>
        <v>1490</v>
      </c>
      <c r="F25" s="494">
        <f t="shared" si="13"/>
        <v>185</v>
      </c>
      <c r="G25" s="494">
        <f t="shared" si="13"/>
        <v>122</v>
      </c>
      <c r="H25" s="494">
        <f t="shared" si="13"/>
        <v>307</v>
      </c>
      <c r="I25" s="494">
        <f t="shared" si="13"/>
        <v>43</v>
      </c>
      <c r="J25" s="494">
        <f t="shared" si="13"/>
        <v>42</v>
      </c>
      <c r="K25" s="494">
        <f t="shared" si="13"/>
        <v>85</v>
      </c>
      <c r="L25" s="494">
        <f t="shared" si="13"/>
        <v>582</v>
      </c>
      <c r="M25" s="494">
        <f t="shared" si="13"/>
        <v>366</v>
      </c>
      <c r="N25" s="494">
        <f t="shared" si="13"/>
        <v>948</v>
      </c>
      <c r="O25" s="494">
        <f t="shared" si="13"/>
        <v>8</v>
      </c>
      <c r="P25" s="494">
        <f t="shared" si="13"/>
        <v>11</v>
      </c>
      <c r="Q25" s="494">
        <f t="shared" si="13"/>
        <v>19</v>
      </c>
      <c r="R25" s="494">
        <f>SUM(R24-R23)</f>
        <v>1580</v>
      </c>
      <c r="S25" s="494">
        <f t="shared" si="13"/>
        <v>1269</v>
      </c>
      <c r="T25" s="494">
        <f>SUM(T24-T23)</f>
        <v>2849</v>
      </c>
      <c r="V25" s="494">
        <f>SUM(V24-V23)</f>
        <v>57</v>
      </c>
      <c r="W25" s="494">
        <f t="shared" ref="W25:AA25" si="14">SUM(W24-W23)</f>
        <v>44</v>
      </c>
      <c r="X25" s="494">
        <f t="shared" si="14"/>
        <v>101</v>
      </c>
      <c r="Y25" s="494">
        <f t="shared" si="14"/>
        <v>9</v>
      </c>
      <c r="Z25" s="494">
        <f t="shared" si="14"/>
        <v>5</v>
      </c>
      <c r="AA25" s="494">
        <f t="shared" si="14"/>
        <v>14</v>
      </c>
    </row>
    <row r="26" spans="1:29" ht="3.75" customHeight="1">
      <c r="C26" t="s">
        <v>74</v>
      </c>
    </row>
    <row r="27" spans="1:29" ht="14.25" customHeight="1">
      <c r="B27" t="s">
        <v>58</v>
      </c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9" ht="3.75" customHeight="1"/>
    <row r="29" spans="1:29" ht="3.75" customHeight="1"/>
    <row r="30" spans="1:29" ht="13.5" customHeight="1">
      <c r="A30" s="798" t="s">
        <v>439</v>
      </c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</row>
    <row r="31" spans="1:29" ht="13.5" customHeight="1">
      <c r="A31" s="799" t="s">
        <v>1116</v>
      </c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</row>
    <row r="32" spans="1:29" ht="7.5" customHeight="1">
      <c r="A32" s="120"/>
      <c r="B32" s="100"/>
      <c r="C32" s="208"/>
      <c r="D32" s="131"/>
      <c r="E32" s="355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7" ht="12.75" customHeight="1">
      <c r="A33" s="810" t="s">
        <v>289</v>
      </c>
      <c r="B33" s="830" t="s">
        <v>620</v>
      </c>
      <c r="C33" s="804" t="s">
        <v>477</v>
      </c>
      <c r="D33" s="805"/>
      <c r="E33" s="806"/>
      <c r="F33" s="804" t="s">
        <v>478</v>
      </c>
      <c r="G33" s="805"/>
      <c r="H33" s="806"/>
      <c r="I33" s="804" t="s">
        <v>479</v>
      </c>
      <c r="J33" s="805"/>
      <c r="K33" s="806"/>
      <c r="L33" s="804" t="s">
        <v>480</v>
      </c>
      <c r="M33" s="805"/>
      <c r="N33" s="806"/>
      <c r="O33" s="804" t="s">
        <v>481</v>
      </c>
      <c r="P33" s="805"/>
      <c r="Q33" s="806"/>
      <c r="R33" s="848" t="s">
        <v>69</v>
      </c>
      <c r="S33" s="849"/>
      <c r="T33" s="850"/>
      <c r="V33" s="804" t="s">
        <v>491</v>
      </c>
      <c r="W33" s="805"/>
      <c r="X33" s="806"/>
      <c r="Y33" s="804" t="s">
        <v>636</v>
      </c>
      <c r="Z33" s="805"/>
      <c r="AA33" s="806"/>
    </row>
    <row r="34" spans="1:27" ht="39" customHeight="1">
      <c r="A34" s="855"/>
      <c r="B34" s="831"/>
      <c r="C34" s="807"/>
      <c r="D34" s="808"/>
      <c r="E34" s="809"/>
      <c r="F34" s="807"/>
      <c r="G34" s="808"/>
      <c r="H34" s="809"/>
      <c r="I34" s="807"/>
      <c r="J34" s="808"/>
      <c r="K34" s="809"/>
      <c r="L34" s="807"/>
      <c r="M34" s="808"/>
      <c r="N34" s="809"/>
      <c r="O34" s="807"/>
      <c r="P34" s="808"/>
      <c r="Q34" s="809"/>
      <c r="R34" s="851"/>
      <c r="S34" s="852"/>
      <c r="T34" s="853"/>
      <c r="V34" s="807"/>
      <c r="W34" s="808"/>
      <c r="X34" s="809"/>
      <c r="Y34" s="807"/>
      <c r="Z34" s="808"/>
      <c r="AA34" s="809"/>
    </row>
    <row r="35" spans="1:27" ht="8.25" customHeight="1">
      <c r="A35" s="856"/>
      <c r="B35" s="832"/>
      <c r="C35" s="101" t="s">
        <v>498</v>
      </c>
      <c r="D35" s="101" t="s">
        <v>499</v>
      </c>
      <c r="E35" s="101" t="s">
        <v>500</v>
      </c>
      <c r="F35" s="101" t="s">
        <v>498</v>
      </c>
      <c r="G35" s="101" t="s">
        <v>499</v>
      </c>
      <c r="H35" s="101" t="s">
        <v>500</v>
      </c>
      <c r="I35" s="101" t="s">
        <v>498</v>
      </c>
      <c r="J35" s="101" t="s">
        <v>499</v>
      </c>
      <c r="K35" s="101" t="s">
        <v>500</v>
      </c>
      <c r="L35" s="101" t="s">
        <v>498</v>
      </c>
      <c r="M35" s="101" t="s">
        <v>499</v>
      </c>
      <c r="N35" s="101" t="s">
        <v>500</v>
      </c>
      <c r="O35" s="101" t="s">
        <v>498</v>
      </c>
      <c r="P35" s="101" t="s">
        <v>499</v>
      </c>
      <c r="Q35" s="101" t="s">
        <v>500</v>
      </c>
      <c r="R35" s="101" t="s">
        <v>498</v>
      </c>
      <c r="S35" s="101" t="s">
        <v>499</v>
      </c>
      <c r="T35" s="101" t="s">
        <v>500</v>
      </c>
      <c r="V35" s="101" t="s">
        <v>498</v>
      </c>
      <c r="W35" s="101" t="s">
        <v>499</v>
      </c>
      <c r="X35" s="101" t="s">
        <v>500</v>
      </c>
      <c r="Y35" s="101" t="s">
        <v>498</v>
      </c>
      <c r="Z35" s="101" t="s">
        <v>499</v>
      </c>
      <c r="AA35" s="101" t="s">
        <v>500</v>
      </c>
    </row>
    <row r="36" spans="1:27" ht="15.75" customHeight="1">
      <c r="A36" s="6">
        <v>1</v>
      </c>
      <c r="B36" s="116" t="s">
        <v>473</v>
      </c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V36" s="104"/>
      <c r="W36" s="104"/>
      <c r="X36" s="104"/>
      <c r="Y36" s="104"/>
      <c r="Z36" s="104"/>
      <c r="AA36" s="104"/>
    </row>
    <row r="37" spans="1:27" ht="15.75" customHeight="1">
      <c r="A37" s="6">
        <v>2</v>
      </c>
      <c r="B37" s="116" t="s">
        <v>474</v>
      </c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V37" s="104"/>
      <c r="W37" s="104"/>
      <c r="X37" s="104"/>
      <c r="Y37" s="104"/>
      <c r="Z37" s="104"/>
      <c r="AA37" s="104"/>
    </row>
    <row r="38" spans="1:27" ht="15.75" customHeight="1">
      <c r="A38" s="6">
        <v>3</v>
      </c>
      <c r="B38" s="116" t="s">
        <v>475</v>
      </c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V38" s="104"/>
      <c r="W38" s="104"/>
      <c r="X38" s="104"/>
      <c r="Y38" s="104"/>
      <c r="Z38" s="104"/>
      <c r="AA38" s="104"/>
    </row>
    <row r="39" spans="1:27" ht="15.75" customHeight="1">
      <c r="A39" s="6">
        <v>4</v>
      </c>
      <c r="B39" s="116" t="s">
        <v>476</v>
      </c>
      <c r="C39" s="104">
        <f>all!BH2988</f>
        <v>728</v>
      </c>
      <c r="D39" s="104">
        <f>all!BI2988</f>
        <v>60</v>
      </c>
      <c r="E39" s="104">
        <f>all!BJ2988</f>
        <v>788</v>
      </c>
      <c r="F39" s="104">
        <f>all!BK2988</f>
        <v>215</v>
      </c>
      <c r="G39" s="104">
        <f>all!BL2988</f>
        <v>7</v>
      </c>
      <c r="H39" s="104">
        <f>all!BM2988</f>
        <v>222</v>
      </c>
      <c r="I39" s="104">
        <f>all!BN2988</f>
        <v>97</v>
      </c>
      <c r="J39" s="104">
        <f>all!BO2988</f>
        <v>7</v>
      </c>
      <c r="K39" s="104">
        <f>all!BP2988</f>
        <v>104</v>
      </c>
      <c r="L39" s="104">
        <f>all!BQ2988</f>
        <v>473</v>
      </c>
      <c r="M39" s="104">
        <f>all!BR2988</f>
        <v>33</v>
      </c>
      <c r="N39" s="104">
        <f>all!BS2988</f>
        <v>506</v>
      </c>
      <c r="O39" s="104">
        <f>all!BT2988</f>
        <v>0</v>
      </c>
      <c r="P39" s="104">
        <f>all!BU2988</f>
        <v>0</v>
      </c>
      <c r="Q39" s="104">
        <f>all!BV2988</f>
        <v>0</v>
      </c>
      <c r="R39" s="105">
        <f t="shared" ref="R39" si="15">SUM(C39,F39,I39,L39,O39)</f>
        <v>1513</v>
      </c>
      <c r="S39" s="105">
        <f t="shared" ref="S39" si="16">SUM(D39,G39,J39,M39,P39)</f>
        <v>107</v>
      </c>
      <c r="T39" s="105">
        <f t="shared" ref="T39" si="17">SUM(E39,H39,K39,N39,Q39)</f>
        <v>1620</v>
      </c>
      <c r="V39" s="104">
        <f>all!CA2988</f>
        <v>0</v>
      </c>
      <c r="W39" s="104">
        <f>all!CB2988</f>
        <v>0</v>
      </c>
      <c r="X39" s="104">
        <f>all!CC2988</f>
        <v>0</v>
      </c>
      <c r="Y39" s="104">
        <f>all!CD2988</f>
        <v>0</v>
      </c>
      <c r="Z39" s="104">
        <f>all!CE2988</f>
        <v>0</v>
      </c>
      <c r="AA39" s="104">
        <f>all!CF2988</f>
        <v>0</v>
      </c>
    </row>
    <row r="40" spans="1:27" ht="15.75" customHeight="1">
      <c r="A40" s="6"/>
      <c r="B40" s="118" t="s">
        <v>87</v>
      </c>
      <c r="C40" s="110">
        <f>SUM(C36:C39)</f>
        <v>728</v>
      </c>
      <c r="D40" s="110">
        <f>SUM(D36:D39)</f>
        <v>60</v>
      </c>
      <c r="E40" s="110">
        <f>SUM(E36:E39)</f>
        <v>788</v>
      </c>
      <c r="F40" s="110">
        <f t="shared" ref="F40:T40" si="18">SUM(F36:F39)</f>
        <v>215</v>
      </c>
      <c r="G40" s="110">
        <f t="shared" si="18"/>
        <v>7</v>
      </c>
      <c r="H40" s="110">
        <f t="shared" si="18"/>
        <v>222</v>
      </c>
      <c r="I40" s="110">
        <f t="shared" si="18"/>
        <v>97</v>
      </c>
      <c r="J40" s="110">
        <f t="shared" si="18"/>
        <v>7</v>
      </c>
      <c r="K40" s="110">
        <f t="shared" si="18"/>
        <v>104</v>
      </c>
      <c r="L40" s="110">
        <f t="shared" si="18"/>
        <v>473</v>
      </c>
      <c r="M40" s="110">
        <f t="shared" si="18"/>
        <v>33</v>
      </c>
      <c r="N40" s="110">
        <f t="shared" si="18"/>
        <v>506</v>
      </c>
      <c r="O40" s="110">
        <f t="shared" si="18"/>
        <v>0</v>
      </c>
      <c r="P40" s="110">
        <f t="shared" si="18"/>
        <v>0</v>
      </c>
      <c r="Q40" s="110">
        <f t="shared" si="18"/>
        <v>0</v>
      </c>
      <c r="R40" s="110">
        <f t="shared" si="18"/>
        <v>1513</v>
      </c>
      <c r="S40" s="110">
        <f t="shared" si="18"/>
        <v>107</v>
      </c>
      <c r="T40" s="110">
        <f t="shared" si="18"/>
        <v>1620</v>
      </c>
      <c r="U40" s="367"/>
      <c r="V40" s="110">
        <f t="shared" ref="V40:AA40" si="19">SUM(V36:V39)</f>
        <v>0</v>
      </c>
      <c r="W40" s="110">
        <f t="shared" si="19"/>
        <v>0</v>
      </c>
      <c r="X40" s="110">
        <f t="shared" si="19"/>
        <v>0</v>
      </c>
      <c r="Y40" s="110">
        <f t="shared" si="19"/>
        <v>0</v>
      </c>
      <c r="Z40" s="110">
        <f t="shared" si="19"/>
        <v>0</v>
      </c>
      <c r="AA40" s="110">
        <f t="shared" si="19"/>
        <v>0</v>
      </c>
    </row>
    <row r="183" spans="7:7">
      <c r="G183" t="s">
        <v>74</v>
      </c>
    </row>
    <row r="199" spans="4:6">
      <c r="D199">
        <f>SUM(D6:D198)</f>
        <v>2304</v>
      </c>
      <c r="E199">
        <f>SUM(E6:E198)</f>
        <v>6046</v>
      </c>
      <c r="F199">
        <f>SUM(F6:F198)</f>
        <v>985</v>
      </c>
    </row>
    <row r="200" spans="4:6">
      <c r="D200" t="s">
        <v>74</v>
      </c>
    </row>
  </sheetData>
  <mergeCells count="24">
    <mergeCell ref="V4:X5"/>
    <mergeCell ref="Y4:AA5"/>
    <mergeCell ref="V33:X34"/>
    <mergeCell ref="Y33:AA34"/>
    <mergeCell ref="R4:T5"/>
    <mergeCell ref="O33:Q34"/>
    <mergeCell ref="R33:T34"/>
    <mergeCell ref="A30:T30"/>
    <mergeCell ref="A31:T31"/>
    <mergeCell ref="I33:K34"/>
    <mergeCell ref="A33:A35"/>
    <mergeCell ref="B33:B35"/>
    <mergeCell ref="L33:N34"/>
    <mergeCell ref="A4:A6"/>
    <mergeCell ref="B4:B6"/>
    <mergeCell ref="C4:E5"/>
    <mergeCell ref="C33:E34"/>
    <mergeCell ref="F33:H34"/>
    <mergeCell ref="B1:T1"/>
    <mergeCell ref="B2:T2"/>
    <mergeCell ref="I4:K5"/>
    <mergeCell ref="L4:N5"/>
    <mergeCell ref="F4:H5"/>
    <mergeCell ref="O4:Q5"/>
  </mergeCells>
  <phoneticPr fontId="1" type="noConversion"/>
  <pageMargins left="1" right="0.2" top="0.5" bottom="0.1" header="0.511811023622047" footer="0.511811023622047"/>
  <pageSetup paperSize="9" firstPageNumber="0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200"/>
  <sheetViews>
    <sheetView zoomScale="115" zoomScaleNormal="115" workbookViewId="0">
      <pane xSplit="2" ySplit="2" topLeftCell="C9" activePane="bottomRight" state="frozen"/>
      <selection activeCell="A6" sqref="A6"/>
      <selection pane="topRight" activeCell="A6" sqref="A6"/>
      <selection pane="bottomLeft" activeCell="A6" sqref="A6"/>
      <selection pane="bottomRight" activeCell="C24" sqref="C24:Q24"/>
    </sheetView>
  </sheetViews>
  <sheetFormatPr defaultRowHeight="12.75"/>
  <cols>
    <col min="1" max="1" width="4" customWidth="1"/>
    <col min="2" max="2" width="23.42578125" customWidth="1"/>
    <col min="3" max="17" width="4.28515625" customWidth="1"/>
    <col min="18" max="20" width="4.85546875" customWidth="1"/>
    <col min="21" max="21" width="4.42578125" customWidth="1"/>
    <col min="22" max="27" width="4" customWidth="1"/>
  </cols>
  <sheetData>
    <row r="1" spans="1:29" ht="17.850000000000001" customHeight="1">
      <c r="B1" s="798" t="s">
        <v>439</v>
      </c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</row>
    <row r="2" spans="1:29" ht="15.6" customHeight="1">
      <c r="B2" s="799" t="s">
        <v>1098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</row>
    <row r="3" spans="1:29" ht="6.75" customHeight="1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9" ht="12.75" customHeight="1">
      <c r="A4" s="828" t="s">
        <v>289</v>
      </c>
      <c r="B4" s="811" t="s">
        <v>440</v>
      </c>
      <c r="C4" s="794" t="s">
        <v>477</v>
      </c>
      <c r="D4" s="794"/>
      <c r="E4" s="794"/>
      <c r="F4" s="794" t="s">
        <v>478</v>
      </c>
      <c r="G4" s="794"/>
      <c r="H4" s="794"/>
      <c r="I4" s="794" t="s">
        <v>479</v>
      </c>
      <c r="J4" s="794"/>
      <c r="K4" s="794"/>
      <c r="L4" s="794" t="s">
        <v>480</v>
      </c>
      <c r="M4" s="794"/>
      <c r="N4" s="794"/>
      <c r="O4" s="794" t="s">
        <v>481</v>
      </c>
      <c r="P4" s="794"/>
      <c r="Q4" s="794"/>
      <c r="R4" s="812" t="s">
        <v>69</v>
      </c>
      <c r="S4" s="812"/>
      <c r="T4" s="812"/>
      <c r="V4" s="794" t="s">
        <v>491</v>
      </c>
      <c r="W4" s="794"/>
      <c r="X4" s="794"/>
      <c r="Y4" s="794" t="s">
        <v>636</v>
      </c>
      <c r="Z4" s="794"/>
      <c r="AA4" s="794"/>
    </row>
    <row r="5" spans="1:29" ht="39.75" customHeight="1">
      <c r="A5" s="828"/>
      <c r="B5" s="811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812"/>
      <c r="S5" s="812"/>
      <c r="T5" s="812"/>
      <c r="V5" s="794"/>
      <c r="W5" s="794"/>
      <c r="X5" s="794"/>
      <c r="Y5" s="794"/>
      <c r="Z5" s="794"/>
      <c r="AA5" s="794"/>
    </row>
    <row r="6" spans="1:29" ht="9.75" customHeight="1">
      <c r="A6" s="828"/>
      <c r="B6" s="811"/>
      <c r="C6" s="207" t="s">
        <v>70</v>
      </c>
      <c r="D6" s="207" t="s">
        <v>71</v>
      </c>
      <c r="E6" s="207" t="s">
        <v>72</v>
      </c>
      <c r="F6" s="207" t="s">
        <v>70</v>
      </c>
      <c r="G6" s="207" t="s">
        <v>71</v>
      </c>
      <c r="H6" s="207" t="s">
        <v>72</v>
      </c>
      <c r="I6" s="207" t="s">
        <v>70</v>
      </c>
      <c r="J6" s="207" t="s">
        <v>71</v>
      </c>
      <c r="K6" s="207" t="s">
        <v>72</v>
      </c>
      <c r="L6" s="207" t="s">
        <v>70</v>
      </c>
      <c r="M6" s="207" t="s">
        <v>71</v>
      </c>
      <c r="N6" s="207" t="s">
        <v>72</v>
      </c>
      <c r="O6" s="207" t="s">
        <v>70</v>
      </c>
      <c r="P6" s="207" t="s">
        <v>71</v>
      </c>
      <c r="Q6" s="207" t="s">
        <v>72</v>
      </c>
      <c r="R6" s="207" t="s">
        <v>70</v>
      </c>
      <c r="S6" s="207" t="s">
        <v>71</v>
      </c>
      <c r="T6" s="207" t="s">
        <v>72</v>
      </c>
      <c r="V6" s="207" t="s">
        <v>70</v>
      </c>
      <c r="W6" s="207" t="s">
        <v>71</v>
      </c>
      <c r="X6" s="207" t="s">
        <v>72</v>
      </c>
      <c r="Y6" s="207" t="s">
        <v>70</v>
      </c>
      <c r="Z6" s="207" t="s">
        <v>71</v>
      </c>
      <c r="AA6" s="207" t="s">
        <v>72</v>
      </c>
    </row>
    <row r="7" spans="1:29" ht="14.1" customHeight="1">
      <c r="A7" s="102">
        <v>1</v>
      </c>
      <c r="B7" s="103" t="s">
        <v>457</v>
      </c>
      <c r="C7" s="117" t="s">
        <v>482</v>
      </c>
      <c r="D7" s="117"/>
      <c r="E7" s="117">
        <f>SUM(C7:D7)</f>
        <v>0</v>
      </c>
      <c r="F7" s="117"/>
      <c r="G7" s="117"/>
      <c r="H7" s="117">
        <f>SUM(F7:G7)</f>
        <v>0</v>
      </c>
      <c r="I7" s="117"/>
      <c r="J7" s="117"/>
      <c r="K7" s="117">
        <f>SUM(I7:J7)</f>
        <v>0</v>
      </c>
      <c r="L7" s="117"/>
      <c r="M7" s="117"/>
      <c r="N7" s="117">
        <f>SUM(L7:M7)</f>
        <v>0</v>
      </c>
      <c r="O7" s="117"/>
      <c r="P7" s="117"/>
      <c r="Q7" s="117">
        <f>SUM(O7:P7)</f>
        <v>0</v>
      </c>
      <c r="R7" s="105">
        <f>SUM(C7,F7,I7,L7,O7)</f>
        <v>0</v>
      </c>
      <c r="S7" s="105">
        <f t="shared" ref="S7:T7" si="0">SUM(D7,G7,J7,M7,P7)</f>
        <v>0</v>
      </c>
      <c r="T7" s="105">
        <f t="shared" si="0"/>
        <v>0</v>
      </c>
      <c r="V7" s="117"/>
      <c r="W7" s="117"/>
      <c r="X7" s="117"/>
      <c r="Y7" s="117"/>
      <c r="Z7" s="117"/>
      <c r="AA7" s="117"/>
    </row>
    <row r="8" spans="1:29" ht="24.75" customHeight="1">
      <c r="A8" s="102">
        <v>2</v>
      </c>
      <c r="B8" s="707" t="s">
        <v>1097</v>
      </c>
      <c r="C8" s="117" t="s">
        <v>482</v>
      </c>
      <c r="D8" s="117"/>
      <c r="E8" s="117">
        <f>SUM(C8:D8)</f>
        <v>0</v>
      </c>
      <c r="F8" s="117"/>
      <c r="G8" s="117"/>
      <c r="H8" s="117">
        <f>SUM(F8:G8)</f>
        <v>0</v>
      </c>
      <c r="I8" s="117"/>
      <c r="J8" s="117"/>
      <c r="K8" s="117">
        <f>SUM(I8:J8)</f>
        <v>0</v>
      </c>
      <c r="L8" s="117"/>
      <c r="M8" s="117"/>
      <c r="N8" s="117">
        <f>SUM(L8:M8)</f>
        <v>0</v>
      </c>
      <c r="O8" s="117"/>
      <c r="P8" s="117"/>
      <c r="Q8" s="117">
        <f>SUM(O8:P8)</f>
        <v>0</v>
      </c>
      <c r="R8" s="105">
        <f>SUM(C8,F8,I8,L8,O8)</f>
        <v>0</v>
      </c>
      <c r="S8" s="105">
        <f t="shared" ref="S8" si="1">SUM(D8,G8,J8,M8,P8)</f>
        <v>0</v>
      </c>
      <c r="T8" s="105">
        <f t="shared" ref="T8" si="2">SUM(E8,H8,K8,N8,Q8)</f>
        <v>0</v>
      </c>
      <c r="V8" s="117"/>
      <c r="W8" s="117"/>
      <c r="X8" s="117"/>
      <c r="Y8" s="117"/>
      <c r="Z8" s="117"/>
      <c r="AA8" s="117"/>
    </row>
    <row r="9" spans="1:29" ht="24" customHeight="1">
      <c r="A9" s="102">
        <v>3</v>
      </c>
      <c r="B9" s="103" t="s">
        <v>870</v>
      </c>
      <c r="C9" s="117" t="s">
        <v>482</v>
      </c>
      <c r="D9" s="117"/>
      <c r="E9" s="117">
        <f t="shared" ref="E9:E23" si="3">SUM(C9:D9)</f>
        <v>0</v>
      </c>
      <c r="F9" s="117"/>
      <c r="G9" s="117"/>
      <c r="H9" s="117">
        <f t="shared" ref="H9:H23" si="4">SUM(F9:G9)</f>
        <v>0</v>
      </c>
      <c r="I9" s="117"/>
      <c r="J9" s="117"/>
      <c r="K9" s="117">
        <f t="shared" ref="K9:K23" si="5">SUM(I9:J9)</f>
        <v>0</v>
      </c>
      <c r="L9" s="117"/>
      <c r="M9" s="117"/>
      <c r="N9" s="117">
        <f t="shared" ref="N9:N23" si="6">SUM(L9:M9)</f>
        <v>0</v>
      </c>
      <c r="O9" s="117"/>
      <c r="P9" s="117"/>
      <c r="Q9" s="117">
        <f t="shared" ref="Q9:Q23" si="7">SUM(O9:P9)</f>
        <v>0</v>
      </c>
      <c r="R9" s="105">
        <f t="shared" ref="R9:R24" si="8">SUM(C9,F9,I9,L9,O9)</f>
        <v>0</v>
      </c>
      <c r="S9" s="105">
        <f t="shared" ref="S9:S24" si="9">SUM(D9,G9,J9,M9,P9)</f>
        <v>0</v>
      </c>
      <c r="T9" s="105">
        <f t="shared" ref="T9:T24" si="10">SUM(E9,H9,K9,N9,Q9)</f>
        <v>0</v>
      </c>
      <c r="V9" s="117"/>
      <c r="W9" s="117"/>
      <c r="X9" s="117"/>
      <c r="Y9" s="117"/>
      <c r="Z9" s="117"/>
      <c r="AA9" s="117"/>
    </row>
    <row r="10" spans="1:29" ht="14.1" customHeight="1">
      <c r="A10" s="102">
        <v>4</v>
      </c>
      <c r="B10" s="106" t="s">
        <v>459</v>
      </c>
      <c r="C10" s="117">
        <f>all!BH2649</f>
        <v>0</v>
      </c>
      <c r="D10" s="117">
        <f>all!BI2649</f>
        <v>0</v>
      </c>
      <c r="E10" s="117">
        <f>all!BJ2649</f>
        <v>0</v>
      </c>
      <c r="F10" s="117">
        <f>all!BK2649</f>
        <v>0</v>
      </c>
      <c r="G10" s="117">
        <f>all!BL2649</f>
        <v>0</v>
      </c>
      <c r="H10" s="117">
        <f>all!BM2649</f>
        <v>0</v>
      </c>
      <c r="I10" s="117">
        <f>all!BN2649</f>
        <v>0</v>
      </c>
      <c r="J10" s="117">
        <f>all!BO2649</f>
        <v>0</v>
      </c>
      <c r="K10" s="117">
        <f>all!BP2649</f>
        <v>0</v>
      </c>
      <c r="L10" s="117">
        <f>all!BQ2649</f>
        <v>0</v>
      </c>
      <c r="M10" s="117">
        <f>all!BR2649</f>
        <v>0</v>
      </c>
      <c r="N10" s="117">
        <f>all!BS2649</f>
        <v>0</v>
      </c>
      <c r="O10" s="117">
        <f>all!BT2649</f>
        <v>0</v>
      </c>
      <c r="P10" s="117">
        <f>all!BU2649</f>
        <v>0</v>
      </c>
      <c r="Q10" s="117">
        <f>all!BV2649</f>
        <v>0</v>
      </c>
      <c r="R10" s="105">
        <f t="shared" si="8"/>
        <v>0</v>
      </c>
      <c r="S10" s="105">
        <f t="shared" si="9"/>
        <v>0</v>
      </c>
      <c r="T10" s="105">
        <f t="shared" si="10"/>
        <v>0</v>
      </c>
      <c r="V10" s="117">
        <f>all!CA2649</f>
        <v>0</v>
      </c>
      <c r="W10" s="117">
        <f>all!CB2649</f>
        <v>0</v>
      </c>
      <c r="X10" s="117">
        <f>all!CC2649</f>
        <v>0</v>
      </c>
      <c r="Y10" s="117">
        <f>all!CD2649</f>
        <v>0</v>
      </c>
      <c r="Z10" s="117">
        <f>all!CE2649</f>
        <v>0</v>
      </c>
      <c r="AA10" s="117">
        <f>all!CF2649</f>
        <v>0</v>
      </c>
      <c r="AC10" t="s">
        <v>74</v>
      </c>
    </row>
    <row r="11" spans="1:29" ht="14.1" customHeight="1">
      <c r="A11" s="102">
        <v>5</v>
      </c>
      <c r="B11" s="106" t="s">
        <v>460</v>
      </c>
      <c r="C11" s="117">
        <f>all!BH2653</f>
        <v>0</v>
      </c>
      <c r="D11" s="117">
        <f>all!BI2653</f>
        <v>1</v>
      </c>
      <c r="E11" s="117">
        <f>all!BJ2653</f>
        <v>1</v>
      </c>
      <c r="F11" s="117">
        <f>all!BK2653</f>
        <v>0</v>
      </c>
      <c r="G11" s="117">
        <f>all!BL2653</f>
        <v>0</v>
      </c>
      <c r="H11" s="117">
        <f>all!BM2653</f>
        <v>0</v>
      </c>
      <c r="I11" s="117">
        <f>all!BN2653</f>
        <v>0</v>
      </c>
      <c r="J11" s="117">
        <f>all!BO2653</f>
        <v>0</v>
      </c>
      <c r="K11" s="117">
        <f>all!BP2653</f>
        <v>0</v>
      </c>
      <c r="L11" s="117">
        <f>all!BQ2653</f>
        <v>0</v>
      </c>
      <c r="M11" s="117">
        <f>all!BR2653</f>
        <v>0</v>
      </c>
      <c r="N11" s="117">
        <f>all!BS2653</f>
        <v>0</v>
      </c>
      <c r="O11" s="117">
        <f>all!BT2653</f>
        <v>0</v>
      </c>
      <c r="P11" s="117">
        <f>all!BU2653</f>
        <v>0</v>
      </c>
      <c r="Q11" s="117">
        <f>all!BV2653</f>
        <v>0</v>
      </c>
      <c r="R11" s="105">
        <f>SUM(C11,F11,I11,L11,O11)</f>
        <v>0</v>
      </c>
      <c r="S11" s="105">
        <f t="shared" si="9"/>
        <v>1</v>
      </c>
      <c r="T11" s="105">
        <f t="shared" si="10"/>
        <v>1</v>
      </c>
      <c r="V11" s="117">
        <f>all!CA2653</f>
        <v>0</v>
      </c>
      <c r="W11" s="117">
        <f>all!CB2653</f>
        <v>0</v>
      </c>
      <c r="X11" s="117">
        <f>all!CC2653</f>
        <v>0</v>
      </c>
      <c r="Y11" s="117">
        <f>all!CD2653</f>
        <v>0</v>
      </c>
      <c r="Z11" s="117">
        <f>all!CE2653</f>
        <v>0</v>
      </c>
      <c r="AA11" s="117">
        <f>all!CF2653</f>
        <v>0</v>
      </c>
    </row>
    <row r="12" spans="1:29" ht="14.1" customHeight="1">
      <c r="A12" s="102">
        <v>6</v>
      </c>
      <c r="B12" s="106" t="s">
        <v>461</v>
      </c>
      <c r="C12" s="117" t="s">
        <v>482</v>
      </c>
      <c r="D12" s="117"/>
      <c r="E12" s="117">
        <f>SUM(C12:D12)</f>
        <v>0</v>
      </c>
      <c r="F12" s="117"/>
      <c r="G12" s="117"/>
      <c r="H12" s="117">
        <f t="shared" si="4"/>
        <v>0</v>
      </c>
      <c r="I12" s="117"/>
      <c r="J12" s="117"/>
      <c r="K12" s="117">
        <f t="shared" si="5"/>
        <v>0</v>
      </c>
      <c r="L12" s="117"/>
      <c r="M12" s="117"/>
      <c r="N12" s="117">
        <f t="shared" si="6"/>
        <v>0</v>
      </c>
      <c r="O12" s="117"/>
      <c r="P12" s="117"/>
      <c r="Q12" s="117">
        <f t="shared" si="7"/>
        <v>0</v>
      </c>
      <c r="R12" s="105">
        <f t="shared" si="8"/>
        <v>0</v>
      </c>
      <c r="S12" s="105">
        <f t="shared" si="9"/>
        <v>0</v>
      </c>
      <c r="T12" s="105">
        <f t="shared" si="10"/>
        <v>0</v>
      </c>
      <c r="V12" s="117"/>
      <c r="W12" s="117"/>
      <c r="X12" s="117"/>
      <c r="Y12" s="117"/>
      <c r="Z12" s="117"/>
      <c r="AA12" s="117"/>
    </row>
    <row r="13" spans="1:29" ht="14.1" customHeight="1">
      <c r="A13" s="102">
        <v>7</v>
      </c>
      <c r="B13" s="103" t="s">
        <v>462</v>
      </c>
      <c r="C13" s="117">
        <f>all!BH2626</f>
        <v>37</v>
      </c>
      <c r="D13" s="117">
        <f>all!BI2626</f>
        <v>19</v>
      </c>
      <c r="E13" s="117">
        <f>all!BJ2626</f>
        <v>56</v>
      </c>
      <c r="F13" s="117">
        <f>all!BK2626</f>
        <v>25</v>
      </c>
      <c r="G13" s="117">
        <f>all!BL2626</f>
        <v>3</v>
      </c>
      <c r="H13" s="117">
        <f>all!BM2626</f>
        <v>28</v>
      </c>
      <c r="I13" s="117">
        <f>all!BN2626</f>
        <v>5</v>
      </c>
      <c r="J13" s="117">
        <f>all!BO2626</f>
        <v>3</v>
      </c>
      <c r="K13" s="117">
        <f>all!BP2626</f>
        <v>8</v>
      </c>
      <c r="L13" s="117">
        <f>all!BQ2626</f>
        <v>36</v>
      </c>
      <c r="M13" s="117">
        <f>all!BR2626</f>
        <v>14</v>
      </c>
      <c r="N13" s="117">
        <f>all!BS2626</f>
        <v>50</v>
      </c>
      <c r="O13" s="117">
        <f>all!BT2626</f>
        <v>3</v>
      </c>
      <c r="P13" s="117">
        <f>all!BU2626</f>
        <v>4</v>
      </c>
      <c r="Q13" s="117">
        <f>all!BV2626</f>
        <v>7</v>
      </c>
      <c r="R13" s="105">
        <f t="shared" si="8"/>
        <v>106</v>
      </c>
      <c r="S13" s="105">
        <f t="shared" si="9"/>
        <v>43</v>
      </c>
      <c r="T13" s="105">
        <f t="shared" si="10"/>
        <v>149</v>
      </c>
      <c r="V13" s="117">
        <f>all!CA2626</f>
        <v>12</v>
      </c>
      <c r="W13" s="117">
        <f>all!CB2626</f>
        <v>5</v>
      </c>
      <c r="X13" s="117">
        <f>all!CC2626</f>
        <v>17</v>
      </c>
      <c r="Y13" s="117">
        <f>all!CD2626</f>
        <v>3</v>
      </c>
      <c r="Z13" s="117">
        <f>all!CE2626</f>
        <v>0</v>
      </c>
      <c r="AA13" s="117">
        <f>all!CF2626</f>
        <v>3</v>
      </c>
    </row>
    <row r="14" spans="1:29" ht="14.1" customHeight="1">
      <c r="A14" s="102">
        <v>8</v>
      </c>
      <c r="B14" s="103" t="s">
        <v>463</v>
      </c>
      <c r="C14" s="117" t="s">
        <v>482</v>
      </c>
      <c r="D14" s="117"/>
      <c r="E14" s="117">
        <f t="shared" si="3"/>
        <v>0</v>
      </c>
      <c r="F14" s="117"/>
      <c r="G14" s="117"/>
      <c r="H14" s="117">
        <f t="shared" si="4"/>
        <v>0</v>
      </c>
      <c r="I14" s="117"/>
      <c r="J14" s="117"/>
      <c r="K14" s="117">
        <f t="shared" si="5"/>
        <v>0</v>
      </c>
      <c r="L14" s="117"/>
      <c r="M14" s="117"/>
      <c r="N14" s="117">
        <f t="shared" si="6"/>
        <v>0</v>
      </c>
      <c r="O14" s="117"/>
      <c r="P14" s="117"/>
      <c r="Q14" s="117">
        <f t="shared" si="7"/>
        <v>0</v>
      </c>
      <c r="R14" s="105">
        <f t="shared" si="8"/>
        <v>0</v>
      </c>
      <c r="S14" s="105">
        <f t="shared" si="9"/>
        <v>0</v>
      </c>
      <c r="T14" s="105">
        <f t="shared" si="10"/>
        <v>0</v>
      </c>
      <c r="V14" s="117"/>
      <c r="W14" s="117"/>
      <c r="X14" s="117"/>
      <c r="Y14" s="117"/>
      <c r="Z14" s="117"/>
      <c r="AA14" s="117"/>
    </row>
    <row r="15" spans="1:29" ht="14.1" customHeight="1">
      <c r="A15" s="102">
        <v>9</v>
      </c>
      <c r="B15" s="103" t="s">
        <v>464</v>
      </c>
      <c r="C15" s="117" t="s">
        <v>482</v>
      </c>
      <c r="D15" s="117"/>
      <c r="E15" s="117">
        <f t="shared" si="3"/>
        <v>0</v>
      </c>
      <c r="F15" s="117"/>
      <c r="G15" s="117"/>
      <c r="H15" s="117">
        <f t="shared" si="4"/>
        <v>0</v>
      </c>
      <c r="I15" s="117"/>
      <c r="J15" s="117"/>
      <c r="K15" s="117">
        <f t="shared" si="5"/>
        <v>0</v>
      </c>
      <c r="L15" s="117"/>
      <c r="M15" s="117"/>
      <c r="N15" s="117">
        <f t="shared" si="6"/>
        <v>0</v>
      </c>
      <c r="O15" s="117"/>
      <c r="P15" s="117"/>
      <c r="Q15" s="117">
        <f>SUM(O15:P15)</f>
        <v>0</v>
      </c>
      <c r="R15" s="105">
        <f t="shared" si="8"/>
        <v>0</v>
      </c>
      <c r="S15" s="105">
        <f t="shared" si="9"/>
        <v>0</v>
      </c>
      <c r="T15" s="105">
        <f t="shared" si="10"/>
        <v>0</v>
      </c>
      <c r="V15" s="117"/>
      <c r="W15" s="117"/>
      <c r="X15" s="117"/>
      <c r="Y15" s="117"/>
      <c r="Z15" s="117"/>
      <c r="AA15" s="117"/>
    </row>
    <row r="16" spans="1:29" ht="14.1" customHeight="1">
      <c r="A16" s="102">
        <v>10</v>
      </c>
      <c r="B16" s="103" t="s">
        <v>465</v>
      </c>
      <c r="C16" s="117" t="s">
        <v>482</v>
      </c>
      <c r="D16" s="117"/>
      <c r="E16" s="117">
        <f t="shared" si="3"/>
        <v>0</v>
      </c>
      <c r="F16" s="117"/>
      <c r="G16" s="117"/>
      <c r="H16" s="117">
        <f t="shared" si="4"/>
        <v>0</v>
      </c>
      <c r="I16" s="117"/>
      <c r="J16" s="117"/>
      <c r="K16" s="117">
        <f t="shared" si="5"/>
        <v>0</v>
      </c>
      <c r="L16" s="117"/>
      <c r="M16" s="117"/>
      <c r="N16" s="117">
        <f t="shared" si="6"/>
        <v>0</v>
      </c>
      <c r="O16" s="117"/>
      <c r="P16" s="117"/>
      <c r="Q16" s="117">
        <f t="shared" si="7"/>
        <v>0</v>
      </c>
      <c r="R16" s="105">
        <f t="shared" si="8"/>
        <v>0</v>
      </c>
      <c r="S16" s="105">
        <f t="shared" si="9"/>
        <v>0</v>
      </c>
      <c r="T16" s="105">
        <f t="shared" si="10"/>
        <v>0</v>
      </c>
      <c r="V16" s="117"/>
      <c r="W16" s="117"/>
      <c r="X16" s="117"/>
      <c r="Y16" s="117"/>
      <c r="Z16" s="117"/>
      <c r="AA16" s="117"/>
    </row>
    <row r="17" spans="1:29" ht="14.1" customHeight="1">
      <c r="A17" s="102">
        <v>11</v>
      </c>
      <c r="B17" s="103" t="s">
        <v>466</v>
      </c>
      <c r="C17" s="117">
        <f>all!BH2656</f>
        <v>2</v>
      </c>
      <c r="D17" s="117">
        <f>all!BI2656</f>
        <v>6</v>
      </c>
      <c r="E17" s="117">
        <f>all!BJ2656</f>
        <v>8</v>
      </c>
      <c r="F17" s="117">
        <f>all!BK2656</f>
        <v>0</v>
      </c>
      <c r="G17" s="117">
        <f>all!BL2656</f>
        <v>3</v>
      </c>
      <c r="H17" s="117">
        <f>all!BM2656</f>
        <v>3</v>
      </c>
      <c r="I17" s="117">
        <f>all!BN2656</f>
        <v>0</v>
      </c>
      <c r="J17" s="117">
        <f>all!BO2656</f>
        <v>1</v>
      </c>
      <c r="K17" s="117">
        <f>all!BP2656</f>
        <v>1</v>
      </c>
      <c r="L17" s="117">
        <f>all!BQ2656</f>
        <v>0</v>
      </c>
      <c r="M17" s="117">
        <f>all!BR2656</f>
        <v>4</v>
      </c>
      <c r="N17" s="117">
        <f>all!BS2656</f>
        <v>4</v>
      </c>
      <c r="O17" s="117">
        <f>all!BT2656</f>
        <v>0</v>
      </c>
      <c r="P17" s="117">
        <f>all!BU2656</f>
        <v>0</v>
      </c>
      <c r="Q17" s="117">
        <f>all!BV2656</f>
        <v>0</v>
      </c>
      <c r="R17" s="105">
        <f t="shared" si="8"/>
        <v>2</v>
      </c>
      <c r="S17" s="105">
        <f t="shared" si="9"/>
        <v>14</v>
      </c>
      <c r="T17" s="105">
        <f t="shared" si="10"/>
        <v>16</v>
      </c>
      <c r="V17" s="117">
        <f>all!CA2656</f>
        <v>0</v>
      </c>
      <c r="W17" s="117">
        <f>all!CB2656</f>
        <v>0</v>
      </c>
      <c r="X17" s="117">
        <f>all!CC2656</f>
        <v>0</v>
      </c>
      <c r="Y17" s="117">
        <f>all!CD2656</f>
        <v>0</v>
      </c>
      <c r="Z17" s="117">
        <f>all!CE2656</f>
        <v>0</v>
      </c>
      <c r="AA17" s="117">
        <f>all!CF2656</f>
        <v>0</v>
      </c>
    </row>
    <row r="18" spans="1:29" ht="14.1" customHeight="1">
      <c r="A18" s="102">
        <v>12</v>
      </c>
      <c r="B18" s="103" t="s">
        <v>467</v>
      </c>
      <c r="C18" s="117">
        <f>all!BH2634</f>
        <v>0</v>
      </c>
      <c r="D18" s="117">
        <f>all!BI2634</f>
        <v>0</v>
      </c>
      <c r="E18" s="117">
        <f>all!BJ2634</f>
        <v>0</v>
      </c>
      <c r="F18" s="117">
        <f>all!BK2634</f>
        <v>0</v>
      </c>
      <c r="G18" s="117">
        <f>all!BL2634</f>
        <v>0</v>
      </c>
      <c r="H18" s="117">
        <f>all!BM2634</f>
        <v>0</v>
      </c>
      <c r="I18" s="117">
        <f>all!BN2634</f>
        <v>0</v>
      </c>
      <c r="J18" s="117">
        <f>all!BO2634</f>
        <v>0</v>
      </c>
      <c r="K18" s="117">
        <f>all!BP2634</f>
        <v>0</v>
      </c>
      <c r="L18" s="117">
        <f>all!BQ2634</f>
        <v>0</v>
      </c>
      <c r="M18" s="117">
        <f>all!BR2634</f>
        <v>0</v>
      </c>
      <c r="N18" s="117">
        <f>all!BS2634</f>
        <v>0</v>
      </c>
      <c r="O18" s="117">
        <f>all!BT2634</f>
        <v>0</v>
      </c>
      <c r="P18" s="117">
        <f>all!BU2634</f>
        <v>0</v>
      </c>
      <c r="Q18" s="117">
        <f>all!BV2634</f>
        <v>0</v>
      </c>
      <c r="R18" s="105">
        <f t="shared" si="8"/>
        <v>0</v>
      </c>
      <c r="S18" s="105">
        <f t="shared" si="9"/>
        <v>0</v>
      </c>
      <c r="T18" s="105">
        <f t="shared" si="10"/>
        <v>0</v>
      </c>
      <c r="V18" s="117">
        <f>all!CA2634</f>
        <v>0</v>
      </c>
      <c r="W18" s="117">
        <f>all!CB2634</f>
        <v>0</v>
      </c>
      <c r="X18" s="117">
        <f>all!CC2634</f>
        <v>0</v>
      </c>
      <c r="Y18" s="117">
        <f>all!CD2634</f>
        <v>0</v>
      </c>
      <c r="Z18" s="117">
        <f>all!CE2634</f>
        <v>0</v>
      </c>
      <c r="AA18" s="117">
        <f>all!CF2634</f>
        <v>0</v>
      </c>
    </row>
    <row r="19" spans="1:29" ht="14.1" customHeight="1">
      <c r="A19" s="102">
        <v>13</v>
      </c>
      <c r="B19" s="103" t="s">
        <v>468</v>
      </c>
      <c r="C19" s="117">
        <f>all!BH2632</f>
        <v>6</v>
      </c>
      <c r="D19" s="117">
        <f>all!BI2632</f>
        <v>12</v>
      </c>
      <c r="E19" s="117">
        <f>all!BJ2632</f>
        <v>18</v>
      </c>
      <c r="F19" s="117">
        <f>all!BK2632</f>
        <v>2</v>
      </c>
      <c r="G19" s="117">
        <f>all!BL2632</f>
        <v>1</v>
      </c>
      <c r="H19" s="117">
        <f>all!BM2632</f>
        <v>3</v>
      </c>
      <c r="I19" s="117">
        <f>all!BN2632</f>
        <v>0</v>
      </c>
      <c r="J19" s="117">
        <f>all!BO2632</f>
        <v>0</v>
      </c>
      <c r="K19" s="117">
        <f>all!BP2632</f>
        <v>0</v>
      </c>
      <c r="L19" s="117">
        <f>all!BQ2632</f>
        <v>1</v>
      </c>
      <c r="M19" s="117">
        <f>all!BR2632</f>
        <v>4</v>
      </c>
      <c r="N19" s="117">
        <f>all!BS2632</f>
        <v>5</v>
      </c>
      <c r="O19" s="117">
        <f>all!BT2632</f>
        <v>0</v>
      </c>
      <c r="P19" s="117">
        <f>all!BU2632</f>
        <v>0</v>
      </c>
      <c r="Q19" s="117">
        <f>all!BV2632</f>
        <v>0</v>
      </c>
      <c r="R19" s="105">
        <f t="shared" si="8"/>
        <v>9</v>
      </c>
      <c r="S19" s="105">
        <f t="shared" si="9"/>
        <v>17</v>
      </c>
      <c r="T19" s="105">
        <f t="shared" si="10"/>
        <v>26</v>
      </c>
      <c r="V19" s="117">
        <f>all!CA2632</f>
        <v>0</v>
      </c>
      <c r="W19" s="117">
        <f>all!CB2632</f>
        <v>0</v>
      </c>
      <c r="X19" s="117">
        <f>all!CC2632</f>
        <v>0</v>
      </c>
      <c r="Y19" s="117">
        <f>all!CD2632</f>
        <v>0</v>
      </c>
      <c r="Z19" s="117">
        <f>all!CE2632</f>
        <v>0</v>
      </c>
      <c r="AA19" s="117">
        <f>all!CF2632</f>
        <v>0</v>
      </c>
    </row>
    <row r="20" spans="1:29" ht="14.1" customHeight="1">
      <c r="A20" s="102">
        <v>14</v>
      </c>
      <c r="B20" s="103" t="s">
        <v>469</v>
      </c>
      <c r="C20" s="117" t="s">
        <v>482</v>
      </c>
      <c r="D20" s="117"/>
      <c r="E20" s="117">
        <f t="shared" si="3"/>
        <v>0</v>
      </c>
      <c r="F20" s="117"/>
      <c r="G20" s="117"/>
      <c r="H20" s="117">
        <f t="shared" si="4"/>
        <v>0</v>
      </c>
      <c r="I20" s="117"/>
      <c r="J20" s="117"/>
      <c r="K20" s="117">
        <f t="shared" si="5"/>
        <v>0</v>
      </c>
      <c r="L20" s="117"/>
      <c r="M20" s="117"/>
      <c r="N20" s="117">
        <f t="shared" si="6"/>
        <v>0</v>
      </c>
      <c r="O20" s="117"/>
      <c r="P20" s="117"/>
      <c r="Q20" s="117">
        <f t="shared" si="7"/>
        <v>0</v>
      </c>
      <c r="R20" s="105">
        <f t="shared" si="8"/>
        <v>0</v>
      </c>
      <c r="S20" s="105">
        <f t="shared" si="9"/>
        <v>0</v>
      </c>
      <c r="T20" s="105">
        <f t="shared" si="10"/>
        <v>0</v>
      </c>
      <c r="V20" s="117"/>
      <c r="W20" s="117"/>
      <c r="X20" s="117"/>
      <c r="Y20" s="117"/>
      <c r="Z20" s="117"/>
      <c r="AA20" s="117"/>
    </row>
    <row r="21" spans="1:29" ht="14.1" customHeight="1">
      <c r="A21" s="102">
        <v>15</v>
      </c>
      <c r="B21" s="103" t="s">
        <v>470</v>
      </c>
      <c r="C21" s="117">
        <f>all!BH2639</f>
        <v>16</v>
      </c>
      <c r="D21" s="117">
        <f>all!BI2639</f>
        <v>3</v>
      </c>
      <c r="E21" s="117">
        <f>all!BJ2639</f>
        <v>19</v>
      </c>
      <c r="F21" s="117">
        <f>all!BK2639</f>
        <v>2</v>
      </c>
      <c r="G21" s="117">
        <f>all!BL2639</f>
        <v>0</v>
      </c>
      <c r="H21" s="117">
        <f>all!BM2639</f>
        <v>2</v>
      </c>
      <c r="I21" s="117">
        <f>all!BN2639</f>
        <v>0</v>
      </c>
      <c r="J21" s="117">
        <f>all!BO2639</f>
        <v>0</v>
      </c>
      <c r="K21" s="117">
        <f>all!BP2639</f>
        <v>0</v>
      </c>
      <c r="L21" s="117">
        <f>all!BQ2639</f>
        <v>5</v>
      </c>
      <c r="M21" s="117">
        <f>all!BR2639</f>
        <v>1</v>
      </c>
      <c r="N21" s="117">
        <f>all!BS2639</f>
        <v>6</v>
      </c>
      <c r="O21" s="117">
        <f>all!BT2639</f>
        <v>0</v>
      </c>
      <c r="P21" s="117">
        <f>all!BU2639</f>
        <v>0</v>
      </c>
      <c r="Q21" s="117">
        <f>all!BV2639</f>
        <v>0</v>
      </c>
      <c r="R21" s="105">
        <f t="shared" si="8"/>
        <v>23</v>
      </c>
      <c r="S21" s="105">
        <f t="shared" si="9"/>
        <v>4</v>
      </c>
      <c r="T21" s="105">
        <f t="shared" si="10"/>
        <v>27</v>
      </c>
      <c r="V21" s="117">
        <f>all!CA2639</f>
        <v>2</v>
      </c>
      <c r="W21" s="117">
        <f>all!CB2639</f>
        <v>0</v>
      </c>
      <c r="X21" s="117">
        <f>all!CC2639</f>
        <v>2</v>
      </c>
      <c r="Y21" s="117">
        <f>all!CD2639</f>
        <v>0</v>
      </c>
      <c r="Z21" s="117">
        <f>all!CE2639</f>
        <v>0</v>
      </c>
      <c r="AA21" s="117">
        <f>all!CF2639</f>
        <v>0</v>
      </c>
    </row>
    <row r="22" spans="1:29" ht="14.1" customHeight="1">
      <c r="A22" s="102">
        <v>16</v>
      </c>
      <c r="B22" s="103" t="s">
        <v>471</v>
      </c>
      <c r="C22" s="117">
        <f>all!BH2647</f>
        <v>10</v>
      </c>
      <c r="D22" s="117">
        <f>all!BI2647</f>
        <v>8</v>
      </c>
      <c r="E22" s="117">
        <f>all!BJ2647</f>
        <v>18</v>
      </c>
      <c r="F22" s="117">
        <f>all!BK2647</f>
        <v>0</v>
      </c>
      <c r="G22" s="117">
        <f>all!BL2647</f>
        <v>1</v>
      </c>
      <c r="H22" s="117">
        <f>all!BM2647</f>
        <v>1</v>
      </c>
      <c r="I22" s="117">
        <f>all!BN2647</f>
        <v>0</v>
      </c>
      <c r="J22" s="117">
        <f>all!BO2647</f>
        <v>0</v>
      </c>
      <c r="K22" s="117">
        <f>all!BP2647</f>
        <v>0</v>
      </c>
      <c r="L22" s="117">
        <f>all!BQ2647</f>
        <v>18</v>
      </c>
      <c r="M22" s="117">
        <f>all!BR2647</f>
        <v>9</v>
      </c>
      <c r="N22" s="117">
        <f>all!BS2647</f>
        <v>27</v>
      </c>
      <c r="O22" s="117">
        <f>all!BT2647</f>
        <v>0</v>
      </c>
      <c r="P22" s="117">
        <f>all!BU2647</f>
        <v>0</v>
      </c>
      <c r="Q22" s="117">
        <f>all!BV2647</f>
        <v>0</v>
      </c>
      <c r="R22" s="105">
        <f t="shared" si="8"/>
        <v>28</v>
      </c>
      <c r="S22" s="105">
        <f t="shared" si="9"/>
        <v>18</v>
      </c>
      <c r="T22" s="105">
        <f t="shared" si="10"/>
        <v>46</v>
      </c>
      <c r="V22" s="117">
        <f>all!CA2647</f>
        <v>0</v>
      </c>
      <c r="W22" s="117">
        <f>all!CB2647</f>
        <v>0</v>
      </c>
      <c r="X22" s="117">
        <f>all!CC2647</f>
        <v>0</v>
      </c>
      <c r="Y22" s="117">
        <f>all!CD2647</f>
        <v>5</v>
      </c>
      <c r="Z22" s="117">
        <f>all!CE2647</f>
        <v>5</v>
      </c>
      <c r="AA22" s="117">
        <f>all!CF2647</f>
        <v>10</v>
      </c>
      <c r="AB22" s="18"/>
      <c r="AC22" s="18"/>
    </row>
    <row r="23" spans="1:29" ht="14.1" customHeight="1">
      <c r="A23" s="102">
        <v>17</v>
      </c>
      <c r="B23" s="103" t="s">
        <v>472</v>
      </c>
      <c r="C23" s="117" t="s">
        <v>482</v>
      </c>
      <c r="D23" s="117"/>
      <c r="E23" s="117">
        <f t="shared" si="3"/>
        <v>0</v>
      </c>
      <c r="F23" s="117"/>
      <c r="G23" s="117"/>
      <c r="H23" s="117">
        <f t="shared" si="4"/>
        <v>0</v>
      </c>
      <c r="I23" s="117"/>
      <c r="J23" s="117"/>
      <c r="K23" s="117">
        <f t="shared" si="5"/>
        <v>0</v>
      </c>
      <c r="L23" s="117"/>
      <c r="M23" s="117"/>
      <c r="N23" s="117">
        <f t="shared" si="6"/>
        <v>0</v>
      </c>
      <c r="O23" s="117"/>
      <c r="P23" s="117"/>
      <c r="Q23" s="117">
        <f t="shared" si="7"/>
        <v>0</v>
      </c>
      <c r="R23" s="105">
        <f t="shared" si="8"/>
        <v>0</v>
      </c>
      <c r="S23" s="105">
        <f t="shared" si="9"/>
        <v>0</v>
      </c>
      <c r="T23" s="105">
        <f t="shared" si="10"/>
        <v>0</v>
      </c>
      <c r="V23" s="117"/>
      <c r="W23" s="117"/>
      <c r="X23" s="117"/>
      <c r="Y23" s="117"/>
      <c r="Z23" s="117"/>
      <c r="AA23" s="117"/>
      <c r="AB23" s="18"/>
      <c r="AC23" s="18"/>
    </row>
    <row r="24" spans="1:29" s="10" customFormat="1" ht="14.1" customHeight="1">
      <c r="A24" s="107"/>
      <c r="B24" s="108" t="s">
        <v>87</v>
      </c>
      <c r="C24" s="125">
        <f>SUM(C7:C23)</f>
        <v>71</v>
      </c>
      <c r="D24" s="125">
        <f t="shared" ref="D24:Q24" si="11">SUM(D7:D23)</f>
        <v>49</v>
      </c>
      <c r="E24" s="125">
        <f t="shared" si="11"/>
        <v>120</v>
      </c>
      <c r="F24" s="125">
        <f t="shared" si="11"/>
        <v>29</v>
      </c>
      <c r="G24" s="125">
        <f t="shared" si="11"/>
        <v>8</v>
      </c>
      <c r="H24" s="125">
        <f t="shared" si="11"/>
        <v>37</v>
      </c>
      <c r="I24" s="125">
        <f t="shared" si="11"/>
        <v>5</v>
      </c>
      <c r="J24" s="125">
        <f t="shared" si="11"/>
        <v>4</v>
      </c>
      <c r="K24" s="125">
        <f t="shared" si="11"/>
        <v>9</v>
      </c>
      <c r="L24" s="125">
        <f t="shared" si="11"/>
        <v>60</v>
      </c>
      <c r="M24" s="125">
        <f t="shared" si="11"/>
        <v>32</v>
      </c>
      <c r="N24" s="125">
        <f t="shared" si="11"/>
        <v>92</v>
      </c>
      <c r="O24" s="125">
        <f t="shared" si="11"/>
        <v>3</v>
      </c>
      <c r="P24" s="125">
        <f t="shared" si="11"/>
        <v>4</v>
      </c>
      <c r="Q24" s="125">
        <f t="shared" si="11"/>
        <v>7</v>
      </c>
      <c r="R24" s="105">
        <f t="shared" si="8"/>
        <v>168</v>
      </c>
      <c r="S24" s="105">
        <f t="shared" si="9"/>
        <v>97</v>
      </c>
      <c r="T24" s="105">
        <f t="shared" si="10"/>
        <v>265</v>
      </c>
      <c r="V24" s="125">
        <f>SUM(V7:V23)</f>
        <v>14</v>
      </c>
      <c r="W24" s="125">
        <f t="shared" ref="W24:AA24" si="12">SUM(W7:W23)</f>
        <v>5</v>
      </c>
      <c r="X24" s="125">
        <f t="shared" si="12"/>
        <v>19</v>
      </c>
      <c r="Y24" s="125">
        <f t="shared" si="12"/>
        <v>8</v>
      </c>
      <c r="Z24" s="125">
        <f t="shared" si="12"/>
        <v>5</v>
      </c>
      <c r="AA24" s="125">
        <f t="shared" si="12"/>
        <v>13</v>
      </c>
      <c r="AB24" s="11"/>
      <c r="AC24" s="11"/>
    </row>
    <row r="25" spans="1:29" ht="9" customHeight="1">
      <c r="V25" s="18"/>
      <c r="W25" s="126"/>
      <c r="X25" s="126"/>
      <c r="Y25" s="126"/>
      <c r="Z25" s="126"/>
      <c r="AA25" s="126"/>
      <c r="AB25" s="11"/>
      <c r="AC25" s="18"/>
    </row>
    <row r="26" spans="1:29" ht="13.5" customHeight="1">
      <c r="B26" s="316" t="s">
        <v>58</v>
      </c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V26" s="18"/>
      <c r="W26" s="18"/>
      <c r="X26" s="18"/>
      <c r="Y26" s="18"/>
      <c r="Z26" s="18"/>
      <c r="AA26" s="18"/>
      <c r="AB26" s="18"/>
      <c r="AC26" s="18"/>
    </row>
    <row r="27" spans="1:29" ht="3.75" customHeight="1">
      <c r="F27" s="134"/>
      <c r="V27" s="18"/>
      <c r="W27" s="18"/>
      <c r="X27" s="18"/>
      <c r="Y27" s="18"/>
      <c r="Z27" s="18"/>
      <c r="AA27" s="18"/>
      <c r="AB27" s="18"/>
      <c r="AC27" s="18"/>
    </row>
    <row r="28" spans="1:29" ht="3.75" customHeight="1">
      <c r="V28" s="18"/>
      <c r="W28" s="18"/>
      <c r="X28" s="18"/>
      <c r="Y28" s="18"/>
      <c r="Z28" s="18"/>
      <c r="AA28" s="18"/>
      <c r="AB28" s="18"/>
      <c r="AC28" s="18"/>
    </row>
    <row r="29" spans="1:29" ht="3.75" customHeight="1">
      <c r="V29" s="18"/>
      <c r="W29" s="18"/>
      <c r="X29" s="18"/>
      <c r="Y29" s="18"/>
      <c r="Z29" s="18"/>
      <c r="AA29" s="18"/>
      <c r="AB29" s="18"/>
      <c r="AC29" s="18"/>
    </row>
    <row r="30" spans="1:29" ht="13.5">
      <c r="A30" s="798" t="s">
        <v>439</v>
      </c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</row>
    <row r="31" spans="1:29" ht="13.5">
      <c r="A31" s="799" t="s">
        <v>1104</v>
      </c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845"/>
      <c r="M31" s="845"/>
      <c r="N31" s="845"/>
      <c r="O31" s="845"/>
      <c r="P31" s="845"/>
      <c r="Q31" s="845"/>
      <c r="R31" s="845"/>
      <c r="S31" s="845"/>
      <c r="T31" s="845"/>
    </row>
    <row r="32" spans="1:29" ht="5.25" customHeight="1">
      <c r="A32" s="120"/>
      <c r="B32" s="100"/>
      <c r="C32" s="247"/>
      <c r="D32" s="247"/>
      <c r="E32" s="247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7" ht="12.75" customHeight="1">
      <c r="A33" s="804" t="s">
        <v>289</v>
      </c>
      <c r="B33" s="766" t="s">
        <v>620</v>
      </c>
      <c r="C33" s="797" t="s">
        <v>477</v>
      </c>
      <c r="D33" s="797"/>
      <c r="E33" s="797"/>
      <c r="F33" s="797" t="s">
        <v>478</v>
      </c>
      <c r="G33" s="797"/>
      <c r="H33" s="797"/>
      <c r="I33" s="797" t="s">
        <v>479</v>
      </c>
      <c r="J33" s="797"/>
      <c r="K33" s="797"/>
      <c r="L33" s="797" t="s">
        <v>480</v>
      </c>
      <c r="M33" s="797"/>
      <c r="N33" s="797"/>
      <c r="O33" s="804" t="s">
        <v>481</v>
      </c>
      <c r="P33" s="805"/>
      <c r="Q33" s="806"/>
      <c r="R33" s="848" t="s">
        <v>69</v>
      </c>
      <c r="S33" s="849"/>
      <c r="T33" s="850"/>
      <c r="V33" s="797" t="s">
        <v>491</v>
      </c>
      <c r="W33" s="797"/>
      <c r="X33" s="797"/>
      <c r="Y33" s="805" t="s">
        <v>636</v>
      </c>
      <c r="Z33" s="805"/>
      <c r="AA33" s="806"/>
    </row>
    <row r="34" spans="1:27" ht="37.5" customHeight="1">
      <c r="A34" s="854"/>
      <c r="B34" s="766"/>
      <c r="C34" s="797"/>
      <c r="D34" s="797"/>
      <c r="E34" s="797"/>
      <c r="F34" s="797"/>
      <c r="G34" s="797"/>
      <c r="H34" s="797"/>
      <c r="I34" s="797"/>
      <c r="J34" s="797"/>
      <c r="K34" s="797"/>
      <c r="L34" s="797"/>
      <c r="M34" s="797"/>
      <c r="N34" s="797"/>
      <c r="O34" s="807"/>
      <c r="P34" s="808"/>
      <c r="Q34" s="809"/>
      <c r="R34" s="851"/>
      <c r="S34" s="852"/>
      <c r="T34" s="853"/>
      <c r="V34" s="797"/>
      <c r="W34" s="797"/>
      <c r="X34" s="797"/>
      <c r="Y34" s="808"/>
      <c r="Z34" s="808"/>
      <c r="AA34" s="809"/>
    </row>
    <row r="35" spans="1:27" ht="9" customHeight="1">
      <c r="A35" s="807"/>
      <c r="B35" s="766"/>
      <c r="C35" s="234" t="s">
        <v>498</v>
      </c>
      <c r="D35" s="234" t="s">
        <v>499</v>
      </c>
      <c r="E35" s="234" t="s">
        <v>500</v>
      </c>
      <c r="F35" s="234" t="s">
        <v>498</v>
      </c>
      <c r="G35" s="234" t="s">
        <v>499</v>
      </c>
      <c r="H35" s="234" t="s">
        <v>500</v>
      </c>
      <c r="I35" s="234" t="s">
        <v>498</v>
      </c>
      <c r="J35" s="234" t="s">
        <v>499</v>
      </c>
      <c r="K35" s="234" t="s">
        <v>500</v>
      </c>
      <c r="L35" s="234" t="s">
        <v>498</v>
      </c>
      <c r="M35" s="234" t="s">
        <v>499</v>
      </c>
      <c r="N35" s="234" t="s">
        <v>500</v>
      </c>
      <c r="O35" s="101" t="s">
        <v>498</v>
      </c>
      <c r="P35" s="101" t="s">
        <v>499</v>
      </c>
      <c r="Q35" s="101" t="s">
        <v>500</v>
      </c>
      <c r="R35" s="101" t="s">
        <v>498</v>
      </c>
      <c r="S35" s="101" t="s">
        <v>499</v>
      </c>
      <c r="T35" s="101" t="s">
        <v>500</v>
      </c>
      <c r="V35" s="234" t="s">
        <v>498</v>
      </c>
      <c r="W35" s="234" t="s">
        <v>499</v>
      </c>
      <c r="X35" s="234" t="s">
        <v>500</v>
      </c>
      <c r="Y35" s="248" t="s">
        <v>498</v>
      </c>
      <c r="Z35" s="101" t="s">
        <v>499</v>
      </c>
      <c r="AA35" s="101" t="s">
        <v>500</v>
      </c>
    </row>
    <row r="36" spans="1:27" ht="24" customHeight="1">
      <c r="A36" s="6">
        <v>1</v>
      </c>
      <c r="B36" s="249" t="s">
        <v>473</v>
      </c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104"/>
      <c r="P36" s="104"/>
      <c r="Q36" s="104"/>
      <c r="R36" s="104"/>
      <c r="S36" s="104"/>
      <c r="T36" s="104"/>
      <c r="V36" s="255"/>
      <c r="W36" s="255"/>
      <c r="X36" s="255"/>
      <c r="Y36" s="666"/>
      <c r="Z36" s="104"/>
      <c r="AA36" s="104"/>
    </row>
    <row r="37" spans="1:27" ht="14.1" customHeight="1">
      <c r="A37" s="6">
        <v>2</v>
      </c>
      <c r="B37" s="116" t="s">
        <v>474</v>
      </c>
      <c r="C37" s="104"/>
      <c r="D37" s="104" t="s">
        <v>74</v>
      </c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V37" s="250"/>
      <c r="W37" s="250"/>
      <c r="X37" s="250"/>
      <c r="Y37" s="104"/>
      <c r="Z37" s="104"/>
      <c r="AA37" s="104"/>
    </row>
    <row r="38" spans="1:27" ht="14.1" customHeight="1">
      <c r="A38" s="6">
        <v>3</v>
      </c>
      <c r="B38" s="116" t="s">
        <v>475</v>
      </c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V38" s="104"/>
      <c r="W38" s="104"/>
      <c r="X38" s="104"/>
      <c r="Y38" s="104"/>
      <c r="Z38" s="104"/>
      <c r="AA38" s="104"/>
    </row>
    <row r="39" spans="1:27" ht="14.1" customHeight="1">
      <c r="A39" s="6">
        <v>4</v>
      </c>
      <c r="B39" s="116" t="s">
        <v>476</v>
      </c>
      <c r="C39" s="104">
        <f>all!BH2982</f>
        <v>37</v>
      </c>
      <c r="D39" s="104">
        <f>all!BI2982</f>
        <v>3</v>
      </c>
      <c r="E39" s="104">
        <f>all!BJ2982</f>
        <v>40</v>
      </c>
      <c r="F39" s="104">
        <f>all!BK2982</f>
        <v>0</v>
      </c>
      <c r="G39" s="104">
        <f>all!BL2982</f>
        <v>0</v>
      </c>
      <c r="H39" s="104">
        <f>all!BM2982</f>
        <v>0</v>
      </c>
      <c r="I39" s="104">
        <f>all!BN2982</f>
        <v>0</v>
      </c>
      <c r="J39" s="104">
        <f>all!BO2982</f>
        <v>0</v>
      </c>
      <c r="K39" s="104">
        <f>all!BP2982</f>
        <v>0</v>
      </c>
      <c r="L39" s="104">
        <f>all!BQ2982</f>
        <v>1</v>
      </c>
      <c r="M39" s="104">
        <f>all!BR2982</f>
        <v>0</v>
      </c>
      <c r="N39" s="104">
        <f>all!BS2982</f>
        <v>1</v>
      </c>
      <c r="O39" s="104">
        <f>all!BT2982</f>
        <v>0</v>
      </c>
      <c r="P39" s="104">
        <f>all!BU2982</f>
        <v>0</v>
      </c>
      <c r="Q39" s="104">
        <f>all!BV2982</f>
        <v>0</v>
      </c>
      <c r="R39" s="105">
        <f t="shared" ref="R39" si="13">SUM(C39,F39,I39,L39,O39)</f>
        <v>38</v>
      </c>
      <c r="S39" s="105">
        <f t="shared" ref="S39" si="14">SUM(D39,G39,J39,M39,P39)</f>
        <v>3</v>
      </c>
      <c r="T39" s="105">
        <f t="shared" ref="T39" si="15">SUM(E39,H39,K39,N39,Q39)</f>
        <v>41</v>
      </c>
      <c r="V39" s="104">
        <f>all!CA2982</f>
        <v>0</v>
      </c>
      <c r="W39" s="104">
        <f>all!CB2982</f>
        <v>0</v>
      </c>
      <c r="X39" s="104">
        <f>all!CC2982</f>
        <v>0</v>
      </c>
      <c r="Y39" s="104">
        <f>all!CD2982</f>
        <v>0</v>
      </c>
      <c r="Z39" s="104">
        <f>all!CE2982</f>
        <v>0</v>
      </c>
      <c r="AA39" s="104">
        <f>all!CF2982</f>
        <v>0</v>
      </c>
    </row>
    <row r="40" spans="1:27" ht="14.1" customHeight="1">
      <c r="A40" s="6"/>
      <c r="B40" s="118" t="s">
        <v>87</v>
      </c>
      <c r="C40" s="110">
        <f>SUM(C36:C39)</f>
        <v>37</v>
      </c>
      <c r="D40" s="110">
        <f>SUM(D36:D39)</f>
        <v>3</v>
      </c>
      <c r="E40" s="110">
        <f>SUM(E36:E39)</f>
        <v>40</v>
      </c>
      <c r="F40" s="110">
        <f t="shared" ref="F40:T40" si="16">SUM(F36:F39)</f>
        <v>0</v>
      </c>
      <c r="G40" s="110">
        <f t="shared" si="16"/>
        <v>0</v>
      </c>
      <c r="H40" s="110">
        <f t="shared" si="16"/>
        <v>0</v>
      </c>
      <c r="I40" s="110">
        <f t="shared" si="16"/>
        <v>0</v>
      </c>
      <c r="J40" s="110">
        <f t="shared" si="16"/>
        <v>0</v>
      </c>
      <c r="K40" s="110">
        <f t="shared" si="16"/>
        <v>0</v>
      </c>
      <c r="L40" s="110">
        <f t="shared" si="16"/>
        <v>1</v>
      </c>
      <c r="M40" s="110">
        <f t="shared" si="16"/>
        <v>0</v>
      </c>
      <c r="N40" s="110">
        <f t="shared" si="16"/>
        <v>1</v>
      </c>
      <c r="O40" s="110">
        <f t="shared" si="16"/>
        <v>0</v>
      </c>
      <c r="P40" s="110">
        <f t="shared" si="16"/>
        <v>0</v>
      </c>
      <c r="Q40" s="110">
        <f t="shared" si="16"/>
        <v>0</v>
      </c>
      <c r="R40" s="110">
        <f t="shared" si="16"/>
        <v>38</v>
      </c>
      <c r="S40" s="110">
        <f t="shared" si="16"/>
        <v>3</v>
      </c>
      <c r="T40" s="110">
        <f t="shared" si="16"/>
        <v>41</v>
      </c>
      <c r="V40" s="110">
        <f t="shared" ref="V40:AA40" si="17">SUM(V36:V39)</f>
        <v>0</v>
      </c>
      <c r="W40" s="110">
        <f t="shared" si="17"/>
        <v>0</v>
      </c>
      <c r="X40" s="110">
        <f t="shared" si="17"/>
        <v>0</v>
      </c>
      <c r="Y40" s="110">
        <f t="shared" si="17"/>
        <v>0</v>
      </c>
      <c r="Z40" s="110">
        <f t="shared" si="17"/>
        <v>0</v>
      </c>
      <c r="AA40" s="110">
        <f t="shared" si="17"/>
        <v>0</v>
      </c>
    </row>
    <row r="44" spans="1:27">
      <c r="L44" t="s">
        <v>74</v>
      </c>
    </row>
    <row r="49" spans="2:2">
      <c r="B49" s="18"/>
    </row>
    <row r="50" spans="2:2" ht="15.75">
      <c r="B50" s="251"/>
    </row>
    <row r="51" spans="2:2" ht="15.75">
      <c r="B51" s="251"/>
    </row>
    <row r="52" spans="2:2" ht="15.75">
      <c r="B52" s="251"/>
    </row>
    <row r="53" spans="2:2" ht="15.75">
      <c r="B53" s="251"/>
    </row>
    <row r="54" spans="2:2" ht="15.75">
      <c r="B54" s="251"/>
    </row>
    <row r="55" spans="2:2">
      <c r="B55" s="18"/>
    </row>
    <row r="56" spans="2:2">
      <c r="B56" s="18"/>
    </row>
    <row r="57" spans="2:2">
      <c r="B57" s="18"/>
    </row>
    <row r="183" spans="7:7">
      <c r="G183" t="s">
        <v>74</v>
      </c>
    </row>
    <row r="199" spans="4:6">
      <c r="D199">
        <f>SUM(D6:D198)</f>
        <v>104</v>
      </c>
      <c r="E199">
        <f>SUM(E6:E198)</f>
        <v>320</v>
      </c>
      <c r="F199">
        <f>SUM(F6:F198)</f>
        <v>58</v>
      </c>
    </row>
    <row r="200" spans="4:6">
      <c r="D200" t="s">
        <v>74</v>
      </c>
    </row>
  </sheetData>
  <mergeCells count="24">
    <mergeCell ref="A31:T31"/>
    <mergeCell ref="A33:A35"/>
    <mergeCell ref="B33:B35"/>
    <mergeCell ref="A4:A6"/>
    <mergeCell ref="B4:B6"/>
    <mergeCell ref="C33:E34"/>
    <mergeCell ref="F33:H34"/>
    <mergeCell ref="I33:K34"/>
    <mergeCell ref="V4:X5"/>
    <mergeCell ref="Y4:AA5"/>
    <mergeCell ref="V33:X34"/>
    <mergeCell ref="Y33:AA34"/>
    <mergeCell ref="B1:T1"/>
    <mergeCell ref="B2:T2"/>
    <mergeCell ref="I4:K5"/>
    <mergeCell ref="L4:N5"/>
    <mergeCell ref="O4:Q5"/>
    <mergeCell ref="R4:T5"/>
    <mergeCell ref="L33:N34"/>
    <mergeCell ref="C4:E5"/>
    <mergeCell ref="F4:H5"/>
    <mergeCell ref="O33:Q34"/>
    <mergeCell ref="R33:T34"/>
    <mergeCell ref="A30:T30"/>
  </mergeCells>
  <phoneticPr fontId="1" type="noConversion"/>
  <pageMargins left="1" right="0.3" top="0.53" bottom="0.1" header="0.35" footer="0.511811023622047"/>
  <pageSetup paperSize="9" firstPageNumber="0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708"/>
  <sheetViews>
    <sheetView tabSelected="1" zoomScale="115" zoomScaleNormal="115" workbookViewId="0">
      <pane ySplit="5" topLeftCell="A273" activePane="bottomLeft" state="frozen"/>
      <selection pane="bottomLeft" activeCell="AC546" sqref="AC546"/>
    </sheetView>
  </sheetViews>
  <sheetFormatPr defaultRowHeight="15"/>
  <cols>
    <col min="1" max="1" width="4.140625" style="22" customWidth="1"/>
    <col min="2" max="2" width="27.28515625" customWidth="1"/>
    <col min="3" max="3" width="0" hidden="1" customWidth="1"/>
    <col min="4" max="4" width="5.140625" customWidth="1"/>
    <col min="5" max="5" width="5" customWidth="1"/>
    <col min="6" max="6" width="5.7109375" customWidth="1"/>
    <col min="7" max="7" width="4.85546875" customWidth="1"/>
    <col min="8" max="8" width="5" customWidth="1"/>
    <col min="9" max="9" width="5.42578125" customWidth="1"/>
    <col min="10" max="10" width="4.28515625" customWidth="1"/>
    <col min="11" max="11" width="4.5703125" customWidth="1"/>
    <col min="12" max="12" width="5.140625" customWidth="1"/>
    <col min="13" max="13" width="4.85546875" customWidth="1"/>
    <col min="14" max="14" width="5" customWidth="1"/>
    <col min="15" max="15" width="4.7109375" customWidth="1"/>
    <col min="16" max="16" width="3.85546875" customWidth="1"/>
    <col min="17" max="17" width="4.140625" customWidth="1"/>
    <col min="18" max="18" width="3.7109375" customWidth="1"/>
    <col min="19" max="21" width="5.7109375" customWidth="1"/>
    <col min="22" max="22" width="3" customWidth="1"/>
    <col min="23" max="24" width="3.85546875" customWidth="1"/>
    <col min="25" max="25" width="4.28515625" customWidth="1"/>
    <col min="26" max="26" width="3.7109375" customWidth="1"/>
    <col min="27" max="27" width="3.85546875" customWidth="1"/>
    <col min="28" max="28" width="4" customWidth="1"/>
  </cols>
  <sheetData>
    <row r="1" spans="1:33" ht="15.75" customHeight="1">
      <c r="A1" s="825" t="s">
        <v>288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4.25" customHeight="1">
      <c r="A2" s="771" t="s">
        <v>1100</v>
      </c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3" ht="3.75" customHeight="1">
      <c r="A3" s="23"/>
      <c r="B3" s="2"/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18"/>
      <c r="T3" s="18"/>
      <c r="U3" s="18"/>
      <c r="V3" s="18"/>
      <c r="W3" s="546"/>
      <c r="X3" s="546"/>
      <c r="Y3" s="546"/>
      <c r="Z3" s="546"/>
      <c r="AA3" s="546"/>
      <c r="AB3" s="546"/>
      <c r="AC3" s="18"/>
      <c r="AD3" s="18"/>
      <c r="AE3" s="18"/>
      <c r="AF3" s="18"/>
      <c r="AG3" s="18"/>
    </row>
    <row r="4" spans="1:33" ht="57.75" customHeight="1">
      <c r="A4" s="811" t="s">
        <v>289</v>
      </c>
      <c r="B4" s="811" t="s">
        <v>290</v>
      </c>
      <c r="C4" s="826" t="s">
        <v>62</v>
      </c>
      <c r="D4" s="824" t="s">
        <v>63</v>
      </c>
      <c r="E4" s="824"/>
      <c r="F4" s="824"/>
      <c r="G4" s="811" t="s">
        <v>291</v>
      </c>
      <c r="H4" s="811"/>
      <c r="I4" s="811"/>
      <c r="J4" s="811" t="s">
        <v>292</v>
      </c>
      <c r="K4" s="811"/>
      <c r="L4" s="811"/>
      <c r="M4" s="811" t="s">
        <v>293</v>
      </c>
      <c r="N4" s="811"/>
      <c r="O4" s="811"/>
      <c r="P4" s="811" t="s">
        <v>68</v>
      </c>
      <c r="Q4" s="811"/>
      <c r="R4" s="811"/>
      <c r="S4" s="811" t="s">
        <v>69</v>
      </c>
      <c r="T4" s="811"/>
      <c r="U4" s="811"/>
      <c r="V4" s="18"/>
      <c r="W4" s="811" t="s">
        <v>483</v>
      </c>
      <c r="X4" s="811"/>
      <c r="Y4" s="811"/>
      <c r="Z4" s="811" t="s">
        <v>637</v>
      </c>
      <c r="AA4" s="811"/>
      <c r="AB4" s="811"/>
      <c r="AC4" s="18"/>
      <c r="AD4" s="18"/>
      <c r="AE4" s="18"/>
      <c r="AF4" s="18"/>
      <c r="AG4" s="18"/>
    </row>
    <row r="5" spans="1:33" ht="9" customHeight="1">
      <c r="A5" s="811"/>
      <c r="B5" s="811"/>
      <c r="C5" s="826"/>
      <c r="D5" s="160" t="s">
        <v>70</v>
      </c>
      <c r="E5" s="160" t="s">
        <v>71</v>
      </c>
      <c r="F5" s="160" t="s">
        <v>72</v>
      </c>
      <c r="G5" s="160" t="s">
        <v>70</v>
      </c>
      <c r="H5" s="160" t="s">
        <v>71</v>
      </c>
      <c r="I5" s="160" t="s">
        <v>72</v>
      </c>
      <c r="J5" s="160" t="s">
        <v>70</v>
      </c>
      <c r="K5" s="160" t="s">
        <v>71</v>
      </c>
      <c r="L5" s="160" t="s">
        <v>72</v>
      </c>
      <c r="M5" s="160" t="s">
        <v>70</v>
      </c>
      <c r="N5" s="160" t="s">
        <v>71</v>
      </c>
      <c r="O5" s="160" t="s">
        <v>72</v>
      </c>
      <c r="P5" s="160" t="s">
        <v>70</v>
      </c>
      <c r="Q5" s="160" t="s">
        <v>71</v>
      </c>
      <c r="R5" s="160" t="s">
        <v>72</v>
      </c>
      <c r="S5" s="160" t="s">
        <v>70</v>
      </c>
      <c r="T5" s="160" t="s">
        <v>71</v>
      </c>
      <c r="U5" s="160" t="s">
        <v>72</v>
      </c>
      <c r="V5" s="18"/>
      <c r="W5" s="160" t="s">
        <v>70</v>
      </c>
      <c r="X5" s="160" t="s">
        <v>71</v>
      </c>
      <c r="Y5" s="160" t="s">
        <v>72</v>
      </c>
      <c r="Z5" s="160" t="s">
        <v>70</v>
      </c>
      <c r="AA5" s="160" t="s">
        <v>71</v>
      </c>
      <c r="AB5" s="160" t="s">
        <v>72</v>
      </c>
      <c r="AC5" s="18"/>
      <c r="AD5" s="18"/>
      <c r="AE5" s="18"/>
      <c r="AF5" s="18"/>
      <c r="AG5" s="18"/>
    </row>
    <row r="6" spans="1:33" s="25" customFormat="1" ht="11.25" customHeight="1">
      <c r="A6" s="318">
        <v>1</v>
      </c>
      <c r="B6" s="317">
        <v>2</v>
      </c>
      <c r="C6" s="317">
        <v>3</v>
      </c>
      <c r="D6" s="317">
        <v>3</v>
      </c>
      <c r="E6" s="318">
        <v>4</v>
      </c>
      <c r="F6" s="317">
        <v>5</v>
      </c>
      <c r="G6" s="669">
        <v>6</v>
      </c>
      <c r="H6" s="674">
        <v>7</v>
      </c>
      <c r="I6" s="669">
        <v>8</v>
      </c>
      <c r="J6" s="669">
        <v>9</v>
      </c>
      <c r="K6" s="674">
        <v>10</v>
      </c>
      <c r="L6" s="669">
        <v>11</v>
      </c>
      <c r="M6" s="669">
        <v>12</v>
      </c>
      <c r="N6" s="674">
        <v>13</v>
      </c>
      <c r="O6" s="669">
        <v>14</v>
      </c>
      <c r="P6" s="669">
        <v>15</v>
      </c>
      <c r="Q6" s="674">
        <v>16</v>
      </c>
      <c r="R6" s="669">
        <v>17</v>
      </c>
      <c r="S6" s="669">
        <v>18</v>
      </c>
      <c r="T6" s="674">
        <v>19</v>
      </c>
      <c r="U6" s="669">
        <v>20</v>
      </c>
      <c r="V6" s="24"/>
      <c r="W6" s="547">
        <v>21</v>
      </c>
      <c r="X6" s="550">
        <v>22</v>
      </c>
      <c r="Y6" s="547">
        <v>23</v>
      </c>
      <c r="Z6" s="547">
        <v>24</v>
      </c>
      <c r="AA6" s="550">
        <v>25</v>
      </c>
      <c r="AB6" s="547">
        <v>26</v>
      </c>
      <c r="AC6" s="24"/>
      <c r="AD6" s="24"/>
      <c r="AE6" s="24"/>
      <c r="AF6" s="24"/>
      <c r="AG6" s="24"/>
    </row>
    <row r="7" spans="1:33" ht="27" customHeight="1">
      <c r="A7" s="26">
        <v>1</v>
      </c>
      <c r="B7" s="27" t="s">
        <v>294</v>
      </c>
      <c r="C7" s="5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6"/>
      <c r="T7" s="6"/>
      <c r="U7" s="6"/>
      <c r="V7" s="18"/>
      <c r="W7" s="9" t="s">
        <v>74</v>
      </c>
      <c r="X7" s="9"/>
      <c r="Y7" s="9"/>
      <c r="Z7" s="9"/>
      <c r="AA7" s="9"/>
      <c r="AB7" s="9"/>
      <c r="AC7" s="18"/>
      <c r="AD7" s="18"/>
      <c r="AE7" s="18"/>
      <c r="AF7" s="18"/>
      <c r="AG7" s="18"/>
    </row>
    <row r="8" spans="1:33" ht="15" customHeight="1">
      <c r="A8" s="26"/>
      <c r="B8" s="20" t="s">
        <v>39</v>
      </c>
      <c r="C8" s="28">
        <f>all!F10</f>
        <v>123</v>
      </c>
      <c r="D8" s="28">
        <f>all!BH31</f>
        <v>84</v>
      </c>
      <c r="E8" s="28">
        <f>all!BI31</f>
        <v>33</v>
      </c>
      <c r="F8" s="28">
        <f>all!BJ31</f>
        <v>117</v>
      </c>
      <c r="G8" s="28">
        <f>all!BK31</f>
        <v>27</v>
      </c>
      <c r="H8" s="28">
        <f>all!BL31</f>
        <v>6</v>
      </c>
      <c r="I8" s="28">
        <f>all!BM31</f>
        <v>33</v>
      </c>
      <c r="J8" s="28">
        <f>all!BN31</f>
        <v>11</v>
      </c>
      <c r="K8" s="28">
        <f>all!BO31</f>
        <v>4</v>
      </c>
      <c r="L8" s="28">
        <f>all!BP31</f>
        <v>15</v>
      </c>
      <c r="M8" s="28">
        <f>all!BQ31</f>
        <v>83</v>
      </c>
      <c r="N8" s="28">
        <f>all!BR31</f>
        <v>21</v>
      </c>
      <c r="O8" s="28">
        <f>all!BS31</f>
        <v>104</v>
      </c>
      <c r="P8" s="28">
        <f>all!BT31</f>
        <v>15</v>
      </c>
      <c r="Q8" s="28">
        <f>all!BU31</f>
        <v>3</v>
      </c>
      <c r="R8" s="28">
        <f>all!BV31</f>
        <v>18</v>
      </c>
      <c r="S8" s="28">
        <f>SUM(D8,G8,J8,M8,P8)</f>
        <v>220</v>
      </c>
      <c r="T8" s="28">
        <f t="shared" ref="T8:U8" si="0">SUM(E8,H8,K8,N8,Q8)</f>
        <v>67</v>
      </c>
      <c r="U8" s="28">
        <f t="shared" si="0"/>
        <v>287</v>
      </c>
      <c r="V8" s="18" t="s">
        <v>74</v>
      </c>
      <c r="W8" s="28">
        <f>all!CA10</f>
        <v>0</v>
      </c>
      <c r="X8" s="28">
        <f>all!CB10</f>
        <v>0</v>
      </c>
      <c r="Y8" s="28">
        <f>all!CC10</f>
        <v>0</v>
      </c>
      <c r="Z8" s="28">
        <f>all!CD10</f>
        <v>0</v>
      </c>
      <c r="AA8" s="28">
        <f>all!CE10</f>
        <v>0</v>
      </c>
      <c r="AB8" s="28">
        <f>all!CF10</f>
        <v>0</v>
      </c>
      <c r="AC8" s="18"/>
      <c r="AD8" s="18"/>
      <c r="AE8" s="18"/>
      <c r="AF8" s="18"/>
      <c r="AG8" s="18"/>
    </row>
    <row r="9" spans="1:33" ht="13.5" customHeight="1">
      <c r="A9" s="26"/>
      <c r="B9" s="21" t="s">
        <v>295</v>
      </c>
      <c r="C9" s="28">
        <f>all!F11</f>
        <v>123</v>
      </c>
      <c r="D9" s="28">
        <f>all!BH32</f>
        <v>94</v>
      </c>
      <c r="E9" s="28">
        <f>all!BI32</f>
        <v>35</v>
      </c>
      <c r="F9" s="28">
        <f>all!BJ32</f>
        <v>129</v>
      </c>
      <c r="G9" s="28">
        <f>all!BK32</f>
        <v>11</v>
      </c>
      <c r="H9" s="28">
        <f>all!BL32</f>
        <v>8</v>
      </c>
      <c r="I9" s="28">
        <f>all!BM32</f>
        <v>19</v>
      </c>
      <c r="J9" s="28">
        <f>all!BN32</f>
        <v>4</v>
      </c>
      <c r="K9" s="28">
        <f>all!BO32</f>
        <v>7</v>
      </c>
      <c r="L9" s="28">
        <f>all!BP32</f>
        <v>11</v>
      </c>
      <c r="M9" s="28">
        <f>all!BQ32</f>
        <v>46</v>
      </c>
      <c r="N9" s="28">
        <f>all!BR32</f>
        <v>20</v>
      </c>
      <c r="O9" s="28">
        <f>all!BS32</f>
        <v>66</v>
      </c>
      <c r="P9" s="28">
        <f>all!BT32</f>
        <v>12</v>
      </c>
      <c r="Q9" s="28">
        <f>all!BU32</f>
        <v>7</v>
      </c>
      <c r="R9" s="28">
        <f>all!BV32</f>
        <v>19</v>
      </c>
      <c r="S9" s="28">
        <f t="shared" ref="S9:S11" si="1">SUM(D9,G9,J9,M9,P9)</f>
        <v>167</v>
      </c>
      <c r="T9" s="28">
        <f t="shared" ref="T9:T11" si="2">SUM(E9,H9,K9,N9,Q9)</f>
        <v>77</v>
      </c>
      <c r="U9" s="28">
        <f t="shared" ref="U9:U11" si="3">SUM(F9,I9,L9,O9,R9)</f>
        <v>244</v>
      </c>
      <c r="V9" s="18"/>
      <c r="W9" s="28">
        <f>all!CA11</f>
        <v>1</v>
      </c>
      <c r="X9" s="28">
        <f>all!CB11</f>
        <v>0</v>
      </c>
      <c r="Y9" s="28">
        <f>all!CC11</f>
        <v>1</v>
      </c>
      <c r="Z9" s="28">
        <f>all!CD11</f>
        <v>4</v>
      </c>
      <c r="AA9" s="28">
        <f>all!CE11</f>
        <v>0</v>
      </c>
      <c r="AB9" s="28">
        <f>all!CF11</f>
        <v>4</v>
      </c>
      <c r="AC9" s="18"/>
      <c r="AD9" s="18"/>
      <c r="AE9" s="18"/>
      <c r="AF9" s="18"/>
      <c r="AG9" s="18"/>
    </row>
    <row r="10" spans="1:33" ht="13.5" customHeight="1">
      <c r="A10" s="26" t="s">
        <v>74</v>
      </c>
      <c r="B10" s="29" t="s">
        <v>296</v>
      </c>
      <c r="C10" s="28">
        <f>all!F12</f>
        <v>123</v>
      </c>
      <c r="D10" s="28">
        <f>all!BH33</f>
        <v>94</v>
      </c>
      <c r="E10" s="28">
        <f>all!BI33</f>
        <v>39</v>
      </c>
      <c r="F10" s="28">
        <f>all!BJ33</f>
        <v>133</v>
      </c>
      <c r="G10" s="28">
        <f>all!BK33</f>
        <v>18</v>
      </c>
      <c r="H10" s="28">
        <f>all!BL33</f>
        <v>2</v>
      </c>
      <c r="I10" s="28">
        <f>all!BM33</f>
        <v>20</v>
      </c>
      <c r="J10" s="28">
        <f>all!BN33</f>
        <v>22</v>
      </c>
      <c r="K10" s="28">
        <f>all!BO33</f>
        <v>8</v>
      </c>
      <c r="L10" s="28">
        <f>all!BP33</f>
        <v>30</v>
      </c>
      <c r="M10" s="28">
        <f>all!BQ33</f>
        <v>55</v>
      </c>
      <c r="N10" s="28">
        <f>all!BR33</f>
        <v>8</v>
      </c>
      <c r="O10" s="28">
        <f>all!BS33</f>
        <v>63</v>
      </c>
      <c r="P10" s="28">
        <f>all!BT33</f>
        <v>17</v>
      </c>
      <c r="Q10" s="28">
        <f>all!BU33</f>
        <v>2</v>
      </c>
      <c r="R10" s="28">
        <f>all!BV33</f>
        <v>19</v>
      </c>
      <c r="S10" s="28">
        <f t="shared" si="1"/>
        <v>206</v>
      </c>
      <c r="T10" s="28">
        <f t="shared" si="2"/>
        <v>59</v>
      </c>
      <c r="U10" s="28">
        <f t="shared" si="3"/>
        <v>265</v>
      </c>
      <c r="V10" s="18"/>
      <c r="W10" s="28">
        <f>all!CA12</f>
        <v>4</v>
      </c>
      <c r="X10" s="28">
        <f>all!CB12</f>
        <v>0</v>
      </c>
      <c r="Y10" s="28">
        <f>all!CC12</f>
        <v>4</v>
      </c>
      <c r="Z10" s="28">
        <f>all!CD12</f>
        <v>4</v>
      </c>
      <c r="AA10" s="28">
        <f>all!CE12</f>
        <v>0</v>
      </c>
      <c r="AB10" s="28">
        <f>all!CF12</f>
        <v>4</v>
      </c>
      <c r="AC10" s="18" t="s">
        <v>74</v>
      </c>
      <c r="AD10" s="18"/>
      <c r="AE10" s="18"/>
      <c r="AF10" s="18"/>
      <c r="AG10" s="18"/>
    </row>
    <row r="11" spans="1:33" ht="13.5" customHeight="1">
      <c r="A11" s="26"/>
      <c r="B11" s="21" t="s">
        <v>297</v>
      </c>
      <c r="C11" s="28">
        <f>all!F13</f>
        <v>123</v>
      </c>
      <c r="D11" s="28">
        <f>all!BH34</f>
        <v>48</v>
      </c>
      <c r="E11" s="28">
        <f>all!BI34</f>
        <v>42</v>
      </c>
      <c r="F11" s="28">
        <f>all!BJ34</f>
        <v>90</v>
      </c>
      <c r="G11" s="28">
        <f>all!BK34</f>
        <v>15</v>
      </c>
      <c r="H11" s="28">
        <f>all!BL34</f>
        <v>8</v>
      </c>
      <c r="I11" s="28">
        <f>all!BM34</f>
        <v>23</v>
      </c>
      <c r="J11" s="28">
        <f>all!BN34</f>
        <v>12</v>
      </c>
      <c r="K11" s="28">
        <f>all!BO34</f>
        <v>10</v>
      </c>
      <c r="L11" s="28">
        <f>all!BP34</f>
        <v>22</v>
      </c>
      <c r="M11" s="28">
        <f>all!BQ34</f>
        <v>46</v>
      </c>
      <c r="N11" s="28">
        <f>all!BR34</f>
        <v>19</v>
      </c>
      <c r="O11" s="28">
        <f>all!BS34</f>
        <v>65</v>
      </c>
      <c r="P11" s="28">
        <f>all!BT34</f>
        <v>16</v>
      </c>
      <c r="Q11" s="28">
        <f>all!BU34</f>
        <v>3</v>
      </c>
      <c r="R11" s="28">
        <f>all!BV34</f>
        <v>19</v>
      </c>
      <c r="S11" s="28">
        <f t="shared" si="1"/>
        <v>137</v>
      </c>
      <c r="T11" s="28">
        <f t="shared" si="2"/>
        <v>82</v>
      </c>
      <c r="U11" s="28">
        <f t="shared" si="3"/>
        <v>219</v>
      </c>
      <c r="V11" s="18"/>
      <c r="W11" s="28">
        <f>all!CA13</f>
        <v>4</v>
      </c>
      <c r="X11" s="28">
        <f>all!CB13</f>
        <v>0</v>
      </c>
      <c r="Y11" s="28">
        <f>all!CC13</f>
        <v>4</v>
      </c>
      <c r="Z11" s="28">
        <f>all!CD13</f>
        <v>4</v>
      </c>
      <c r="AA11" s="28">
        <f>all!CE13</f>
        <v>0</v>
      </c>
      <c r="AB11" s="28">
        <f>all!CF13</f>
        <v>4</v>
      </c>
      <c r="AC11" s="18"/>
      <c r="AD11" s="18"/>
      <c r="AE11" s="18"/>
      <c r="AF11" s="18"/>
      <c r="AG11" s="18"/>
    </row>
    <row r="12" spans="1:33" ht="12.75" customHeight="1">
      <c r="A12" s="26"/>
      <c r="B12" s="20" t="s">
        <v>72</v>
      </c>
      <c r="C12" s="30">
        <f t="shared" ref="C12" si="4">SUM(C8:C11)</f>
        <v>492</v>
      </c>
      <c r="D12" s="30">
        <f>SUM(D8:D11)</f>
        <v>320</v>
      </c>
      <c r="E12" s="30">
        <f t="shared" ref="E12:U12" si="5">SUM(E8:E11)</f>
        <v>149</v>
      </c>
      <c r="F12" s="30">
        <f t="shared" si="5"/>
        <v>469</v>
      </c>
      <c r="G12" s="30">
        <f t="shared" si="5"/>
        <v>71</v>
      </c>
      <c r="H12" s="30">
        <f t="shared" si="5"/>
        <v>24</v>
      </c>
      <c r="I12" s="30">
        <f t="shared" si="5"/>
        <v>95</v>
      </c>
      <c r="J12" s="30">
        <f t="shared" si="5"/>
        <v>49</v>
      </c>
      <c r="K12" s="30">
        <f t="shared" si="5"/>
        <v>29</v>
      </c>
      <c r="L12" s="30">
        <f t="shared" si="5"/>
        <v>78</v>
      </c>
      <c r="M12" s="30">
        <f t="shared" si="5"/>
        <v>230</v>
      </c>
      <c r="N12" s="30">
        <f t="shared" si="5"/>
        <v>68</v>
      </c>
      <c r="O12" s="30">
        <f t="shared" si="5"/>
        <v>298</v>
      </c>
      <c r="P12" s="30">
        <f t="shared" si="5"/>
        <v>60</v>
      </c>
      <c r="Q12" s="30">
        <f t="shared" si="5"/>
        <v>15</v>
      </c>
      <c r="R12" s="30">
        <f t="shared" si="5"/>
        <v>75</v>
      </c>
      <c r="S12" s="30">
        <f t="shared" si="5"/>
        <v>730</v>
      </c>
      <c r="T12" s="30">
        <f t="shared" si="5"/>
        <v>285</v>
      </c>
      <c r="U12" s="30">
        <f t="shared" si="5"/>
        <v>1015</v>
      </c>
      <c r="V12" s="18"/>
      <c r="W12" s="30">
        <f t="shared" ref="W12" si="6">SUM(W8:W11)</f>
        <v>9</v>
      </c>
      <c r="X12" s="30">
        <f t="shared" ref="X12:AB12" si="7">SUM(X8:X11)</f>
        <v>0</v>
      </c>
      <c r="Y12" s="30">
        <f t="shared" si="7"/>
        <v>9</v>
      </c>
      <c r="Z12" s="30">
        <f t="shared" si="7"/>
        <v>12</v>
      </c>
      <c r="AA12" s="30">
        <f t="shared" si="7"/>
        <v>0</v>
      </c>
      <c r="AB12" s="30">
        <f t="shared" si="7"/>
        <v>12</v>
      </c>
      <c r="AC12" s="18"/>
      <c r="AD12" s="18"/>
      <c r="AE12" s="18"/>
      <c r="AF12" s="18"/>
      <c r="AG12" s="18"/>
    </row>
    <row r="13" spans="1:33" ht="12.75" customHeight="1">
      <c r="A13" s="26"/>
      <c r="B13" s="31" t="s">
        <v>298</v>
      </c>
      <c r="C13" s="28">
        <f>all!F489</f>
        <v>258</v>
      </c>
      <c r="D13" s="28">
        <f>all!BH472</f>
        <v>40</v>
      </c>
      <c r="E13" s="28">
        <f>all!BI472</f>
        <v>35</v>
      </c>
      <c r="F13" s="28">
        <f>all!BJ472</f>
        <v>75</v>
      </c>
      <c r="G13" s="28">
        <f>all!BK472</f>
        <v>22</v>
      </c>
      <c r="H13" s="28">
        <f>all!BL472</f>
        <v>4</v>
      </c>
      <c r="I13" s="28">
        <f>all!BM472</f>
        <v>26</v>
      </c>
      <c r="J13" s="28">
        <f>all!BN472</f>
        <v>6</v>
      </c>
      <c r="K13" s="28">
        <f>all!BO472</f>
        <v>3</v>
      </c>
      <c r="L13" s="28">
        <f>all!BP472</f>
        <v>9</v>
      </c>
      <c r="M13" s="28">
        <f>all!BQ472</f>
        <v>60</v>
      </c>
      <c r="N13" s="28">
        <f>all!BR472</f>
        <v>16</v>
      </c>
      <c r="O13" s="28">
        <f>all!BS472</f>
        <v>76</v>
      </c>
      <c r="P13" s="28">
        <f>all!BT472</f>
        <v>11</v>
      </c>
      <c r="Q13" s="28">
        <f>all!BU472</f>
        <v>1</v>
      </c>
      <c r="R13" s="28">
        <f>all!BV472</f>
        <v>12</v>
      </c>
      <c r="S13" s="28">
        <f>all!BW472</f>
        <v>139</v>
      </c>
      <c r="T13" s="28">
        <f>all!BX472</f>
        <v>59</v>
      </c>
      <c r="U13" s="28">
        <f>all!BY472</f>
        <v>198</v>
      </c>
      <c r="V13" s="18"/>
      <c r="W13" s="28">
        <f>all!CA472</f>
        <v>2</v>
      </c>
      <c r="X13" s="28">
        <f>all!CB472</f>
        <v>2</v>
      </c>
      <c r="Y13" s="28">
        <f>all!CC472</f>
        <v>4</v>
      </c>
      <c r="Z13" s="28">
        <f>all!CD472</f>
        <v>2</v>
      </c>
      <c r="AA13" s="28">
        <f>all!CE472</f>
        <v>1</v>
      </c>
      <c r="AB13" s="28">
        <f>all!CF472</f>
        <v>3</v>
      </c>
      <c r="AC13" s="18"/>
      <c r="AD13" s="18"/>
      <c r="AE13" s="18"/>
      <c r="AF13" s="18"/>
      <c r="AG13" s="18"/>
    </row>
    <row r="14" spans="1:33" ht="14.25" customHeight="1">
      <c r="A14" s="26"/>
      <c r="B14" s="21" t="s">
        <v>300</v>
      </c>
      <c r="C14" s="28">
        <f>all!F490</f>
        <v>258</v>
      </c>
      <c r="D14" s="28">
        <f>all!BH473</f>
        <v>35</v>
      </c>
      <c r="E14" s="28">
        <f>all!BI473</f>
        <v>38</v>
      </c>
      <c r="F14" s="28">
        <f>all!BJ473</f>
        <v>73</v>
      </c>
      <c r="G14" s="28">
        <f>all!BK473</f>
        <v>15</v>
      </c>
      <c r="H14" s="28">
        <f>all!BL473</f>
        <v>7</v>
      </c>
      <c r="I14" s="28">
        <f>all!BM473</f>
        <v>22</v>
      </c>
      <c r="J14" s="28">
        <f>all!BN473</f>
        <v>6</v>
      </c>
      <c r="K14" s="28">
        <f>all!BO473</f>
        <v>6</v>
      </c>
      <c r="L14" s="28">
        <f>all!BP473</f>
        <v>12</v>
      </c>
      <c r="M14" s="28">
        <f>all!BQ473</f>
        <v>55</v>
      </c>
      <c r="N14" s="28">
        <f>all!BR473</f>
        <v>27</v>
      </c>
      <c r="O14" s="28">
        <f>all!BS473</f>
        <v>82</v>
      </c>
      <c r="P14" s="28">
        <f>all!BT473</f>
        <v>9</v>
      </c>
      <c r="Q14" s="28">
        <f>all!BU473</f>
        <v>0</v>
      </c>
      <c r="R14" s="28">
        <f>all!BV473</f>
        <v>9</v>
      </c>
      <c r="S14" s="28">
        <f>all!BW473</f>
        <v>120</v>
      </c>
      <c r="T14" s="28">
        <f>all!BX473</f>
        <v>78</v>
      </c>
      <c r="U14" s="28">
        <f>all!BY473</f>
        <v>198</v>
      </c>
      <c r="V14" s="18" t="s">
        <v>74</v>
      </c>
      <c r="W14" s="28">
        <f>all!CA473</f>
        <v>4</v>
      </c>
      <c r="X14" s="28">
        <f>all!CB473</f>
        <v>2</v>
      </c>
      <c r="Y14" s="28">
        <f>all!CC473</f>
        <v>6</v>
      </c>
      <c r="Z14" s="28">
        <f>all!CD473</f>
        <v>3</v>
      </c>
      <c r="AA14" s="28">
        <f>all!CE473</f>
        <v>1</v>
      </c>
      <c r="AB14" s="28">
        <f>all!CF473</f>
        <v>4</v>
      </c>
      <c r="AC14" s="18"/>
      <c r="AD14" s="18"/>
      <c r="AE14" s="18"/>
      <c r="AF14" s="18"/>
      <c r="AG14" s="18"/>
    </row>
    <row r="15" spans="1:33" ht="12.75" customHeight="1">
      <c r="A15" s="26"/>
      <c r="B15" s="20" t="s">
        <v>72</v>
      </c>
      <c r="C15" s="30">
        <f>SUM(C13:C14)</f>
        <v>516</v>
      </c>
      <c r="D15" s="30">
        <f>SUM(D13:D14)</f>
        <v>75</v>
      </c>
      <c r="E15" s="30">
        <f t="shared" ref="E15:U15" si="8">SUM(E13:E14)</f>
        <v>73</v>
      </c>
      <c r="F15" s="30">
        <f t="shared" si="8"/>
        <v>148</v>
      </c>
      <c r="G15" s="30">
        <f t="shared" si="8"/>
        <v>37</v>
      </c>
      <c r="H15" s="30">
        <f t="shared" si="8"/>
        <v>11</v>
      </c>
      <c r="I15" s="30">
        <f t="shared" si="8"/>
        <v>48</v>
      </c>
      <c r="J15" s="30">
        <f t="shared" si="8"/>
        <v>12</v>
      </c>
      <c r="K15" s="30">
        <f t="shared" si="8"/>
        <v>9</v>
      </c>
      <c r="L15" s="30">
        <f t="shared" si="8"/>
        <v>21</v>
      </c>
      <c r="M15" s="30">
        <f t="shared" si="8"/>
        <v>115</v>
      </c>
      <c r="N15" s="30">
        <f t="shared" si="8"/>
        <v>43</v>
      </c>
      <c r="O15" s="30">
        <f t="shared" si="8"/>
        <v>158</v>
      </c>
      <c r="P15" s="30">
        <f t="shared" si="8"/>
        <v>20</v>
      </c>
      <c r="Q15" s="30">
        <f t="shared" si="8"/>
        <v>1</v>
      </c>
      <c r="R15" s="30">
        <f t="shared" si="8"/>
        <v>21</v>
      </c>
      <c r="S15" s="30">
        <f t="shared" si="8"/>
        <v>259</v>
      </c>
      <c r="T15" s="30">
        <f t="shared" si="8"/>
        <v>137</v>
      </c>
      <c r="U15" s="30">
        <f t="shared" si="8"/>
        <v>396</v>
      </c>
      <c r="V15" s="18"/>
      <c r="W15" s="30">
        <f t="shared" ref="W15:AB15" si="9">SUM(W13:W14)</f>
        <v>6</v>
      </c>
      <c r="X15" s="30">
        <f t="shared" si="9"/>
        <v>4</v>
      </c>
      <c r="Y15" s="30">
        <f t="shared" si="9"/>
        <v>10</v>
      </c>
      <c r="Z15" s="30">
        <f t="shared" si="9"/>
        <v>5</v>
      </c>
      <c r="AA15" s="30">
        <f t="shared" si="9"/>
        <v>2</v>
      </c>
      <c r="AB15" s="30">
        <f t="shared" si="9"/>
        <v>7</v>
      </c>
      <c r="AC15" s="18"/>
      <c r="AD15" s="18"/>
      <c r="AE15" s="18"/>
      <c r="AF15" s="18"/>
      <c r="AG15" s="18"/>
    </row>
    <row r="16" spans="1:33" ht="27.75">
      <c r="A16" s="26"/>
      <c r="B16" s="213" t="s">
        <v>449</v>
      </c>
      <c r="C16" s="28">
        <f>all!F487</f>
        <v>0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18"/>
      <c r="W16" s="28"/>
      <c r="X16" s="28"/>
      <c r="Y16" s="28"/>
      <c r="Z16" s="28"/>
      <c r="AA16" s="28"/>
      <c r="AB16" s="28"/>
      <c r="AC16" s="18"/>
      <c r="AD16" s="18"/>
      <c r="AE16" s="18"/>
      <c r="AF16" s="18"/>
      <c r="AG16" s="18"/>
    </row>
    <row r="17" spans="1:33" ht="12.75" customHeight="1">
      <c r="A17" s="26"/>
      <c r="B17" s="21" t="s">
        <v>407</v>
      </c>
      <c r="C17" s="28">
        <f>all!F488</f>
        <v>0</v>
      </c>
      <c r="D17" s="28">
        <f>all!BH427</f>
        <v>10</v>
      </c>
      <c r="E17" s="28">
        <f>all!BI427</f>
        <v>2</v>
      </c>
      <c r="F17" s="28">
        <f>all!BJ427</f>
        <v>12</v>
      </c>
      <c r="G17" s="28">
        <f>all!BK427</f>
        <v>2</v>
      </c>
      <c r="H17" s="28">
        <f>all!BL427</f>
        <v>0</v>
      </c>
      <c r="I17" s="28">
        <f>all!BM427</f>
        <v>2</v>
      </c>
      <c r="J17" s="28">
        <f>all!BN427</f>
        <v>0</v>
      </c>
      <c r="K17" s="28">
        <f>all!BO427</f>
        <v>1</v>
      </c>
      <c r="L17" s="28">
        <f>all!BP427</f>
        <v>1</v>
      </c>
      <c r="M17" s="28">
        <f>all!BQ427</f>
        <v>4</v>
      </c>
      <c r="N17" s="28">
        <f>all!BR427</f>
        <v>3</v>
      </c>
      <c r="O17" s="28">
        <f>all!BS427</f>
        <v>7</v>
      </c>
      <c r="P17" s="28">
        <f>all!BT427</f>
        <v>0</v>
      </c>
      <c r="Q17" s="28">
        <f>all!BU427</f>
        <v>0</v>
      </c>
      <c r="R17" s="28">
        <f>all!BV427</f>
        <v>0</v>
      </c>
      <c r="S17" s="28">
        <f>all!BW427</f>
        <v>16</v>
      </c>
      <c r="T17" s="28">
        <f>all!BX427</f>
        <v>6</v>
      </c>
      <c r="U17" s="28">
        <f>all!BY427</f>
        <v>22</v>
      </c>
      <c r="V17" s="18"/>
      <c r="W17" s="28">
        <f>all!CA427</f>
        <v>0</v>
      </c>
      <c r="X17" s="28">
        <f>all!CB427</f>
        <v>1</v>
      </c>
      <c r="Y17" s="28">
        <f>all!CC427</f>
        <v>1</v>
      </c>
      <c r="Z17" s="28">
        <f>all!CD427</f>
        <v>0</v>
      </c>
      <c r="AA17" s="28">
        <f>all!CE427</f>
        <v>0</v>
      </c>
      <c r="AB17" s="28">
        <f>all!CF427</f>
        <v>0</v>
      </c>
      <c r="AC17" s="18"/>
      <c r="AD17" s="18"/>
      <c r="AE17" s="18"/>
      <c r="AF17" s="18"/>
      <c r="AG17" s="18"/>
    </row>
    <row r="18" spans="1:33" ht="12.75" customHeight="1">
      <c r="A18" s="26"/>
      <c r="B18" s="21" t="s">
        <v>300</v>
      </c>
      <c r="C18" s="28">
        <f>all!F488</f>
        <v>0</v>
      </c>
      <c r="D18" s="28">
        <f>all!BH428</f>
        <v>8</v>
      </c>
      <c r="E18" s="28">
        <f>all!BI428</f>
        <v>0</v>
      </c>
      <c r="F18" s="28">
        <f>all!BJ428</f>
        <v>8</v>
      </c>
      <c r="G18" s="28">
        <f>all!BK428</f>
        <v>0</v>
      </c>
      <c r="H18" s="28">
        <f>all!BL428</f>
        <v>0</v>
      </c>
      <c r="I18" s="28">
        <f>all!BM428</f>
        <v>0</v>
      </c>
      <c r="J18" s="28">
        <f>all!BN428</f>
        <v>0</v>
      </c>
      <c r="K18" s="28">
        <f>all!BO428</f>
        <v>0</v>
      </c>
      <c r="L18" s="28">
        <f>all!BP428</f>
        <v>0</v>
      </c>
      <c r="M18" s="28">
        <f>all!BQ428</f>
        <v>12</v>
      </c>
      <c r="N18" s="28">
        <f>all!BR428</f>
        <v>3</v>
      </c>
      <c r="O18" s="28">
        <f>all!BS428</f>
        <v>15</v>
      </c>
      <c r="P18" s="28">
        <f>all!BT428</f>
        <v>0</v>
      </c>
      <c r="Q18" s="28">
        <f>all!BU428</f>
        <v>0</v>
      </c>
      <c r="R18" s="28">
        <f>all!BV428</f>
        <v>0</v>
      </c>
      <c r="S18" s="28">
        <f>all!BW428</f>
        <v>20</v>
      </c>
      <c r="T18" s="28">
        <f>all!BX428</f>
        <v>3</v>
      </c>
      <c r="U18" s="28">
        <f>all!BY428</f>
        <v>23</v>
      </c>
      <c r="V18" s="18"/>
      <c r="W18" s="28">
        <f>all!CA428</f>
        <v>1</v>
      </c>
      <c r="X18" s="28">
        <f>all!CB428</f>
        <v>0</v>
      </c>
      <c r="Y18" s="28">
        <f>all!CC428</f>
        <v>1</v>
      </c>
      <c r="Z18" s="28">
        <f>all!CD428</f>
        <v>0</v>
      </c>
      <c r="AA18" s="28">
        <f>all!CE428</f>
        <v>0</v>
      </c>
      <c r="AB18" s="28">
        <f>all!CF428</f>
        <v>0</v>
      </c>
      <c r="AC18" s="18"/>
      <c r="AD18" s="18"/>
      <c r="AE18" s="18"/>
      <c r="AF18" s="18"/>
      <c r="AG18" s="18"/>
    </row>
    <row r="19" spans="1:33" ht="11.25" customHeight="1">
      <c r="A19" s="26"/>
      <c r="B19" s="20" t="s">
        <v>72</v>
      </c>
      <c r="C19" s="30">
        <f>SUM(C16:C18)</f>
        <v>0</v>
      </c>
      <c r="D19" s="30">
        <f>SUM(D17:D18)</f>
        <v>18</v>
      </c>
      <c r="E19" s="30">
        <f t="shared" ref="E19:U19" si="10">SUM(E17:E18)</f>
        <v>2</v>
      </c>
      <c r="F19" s="30">
        <f t="shared" si="10"/>
        <v>20</v>
      </c>
      <c r="G19" s="30">
        <f t="shared" si="10"/>
        <v>2</v>
      </c>
      <c r="H19" s="30">
        <f t="shared" si="10"/>
        <v>0</v>
      </c>
      <c r="I19" s="30">
        <f t="shared" si="10"/>
        <v>2</v>
      </c>
      <c r="J19" s="30">
        <f t="shared" si="10"/>
        <v>0</v>
      </c>
      <c r="K19" s="30">
        <f t="shared" si="10"/>
        <v>1</v>
      </c>
      <c r="L19" s="30">
        <f t="shared" si="10"/>
        <v>1</v>
      </c>
      <c r="M19" s="30">
        <f t="shared" si="10"/>
        <v>16</v>
      </c>
      <c r="N19" s="30">
        <f t="shared" si="10"/>
        <v>6</v>
      </c>
      <c r="O19" s="30">
        <f t="shared" si="10"/>
        <v>22</v>
      </c>
      <c r="P19" s="30">
        <f t="shared" si="10"/>
        <v>0</v>
      </c>
      <c r="Q19" s="30">
        <f t="shared" si="10"/>
        <v>0</v>
      </c>
      <c r="R19" s="30">
        <f t="shared" si="10"/>
        <v>0</v>
      </c>
      <c r="S19" s="30">
        <f t="shared" si="10"/>
        <v>36</v>
      </c>
      <c r="T19" s="30">
        <f t="shared" si="10"/>
        <v>9</v>
      </c>
      <c r="U19" s="30">
        <f t="shared" si="10"/>
        <v>45</v>
      </c>
      <c r="V19" s="324"/>
      <c r="W19" s="30">
        <f t="shared" ref="W19" si="11">SUM(W17:W18)</f>
        <v>1</v>
      </c>
      <c r="X19" s="30">
        <f t="shared" ref="X19:AB19" si="12">SUM(X17:X18)</f>
        <v>1</v>
      </c>
      <c r="Y19" s="30">
        <f t="shared" si="12"/>
        <v>2</v>
      </c>
      <c r="Z19" s="30">
        <f t="shared" si="12"/>
        <v>0</v>
      </c>
      <c r="AA19" s="30">
        <f t="shared" si="12"/>
        <v>0</v>
      </c>
      <c r="AB19" s="30">
        <f t="shared" si="12"/>
        <v>0</v>
      </c>
      <c r="AC19" s="18"/>
      <c r="AD19" s="18"/>
      <c r="AE19" s="18"/>
      <c r="AF19" s="18"/>
      <c r="AG19" s="18"/>
    </row>
    <row r="20" spans="1:33" ht="15.75" customHeight="1">
      <c r="A20" s="26"/>
      <c r="B20" s="213" t="s">
        <v>585</v>
      </c>
      <c r="C20" s="30"/>
      <c r="D20" s="30"/>
      <c r="E20" s="30" t="s">
        <v>74</v>
      </c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130"/>
      <c r="W20" s="30"/>
      <c r="X20" s="30"/>
      <c r="Y20" s="30"/>
      <c r="Z20" s="30"/>
      <c r="AA20" s="30"/>
      <c r="AB20" s="30"/>
      <c r="AC20" s="18"/>
      <c r="AD20" s="18"/>
      <c r="AE20" s="18"/>
      <c r="AF20" s="18"/>
      <c r="AG20" s="18"/>
    </row>
    <row r="21" spans="1:33" ht="12.75" customHeight="1">
      <c r="A21" s="26"/>
      <c r="B21" s="21" t="s">
        <v>407</v>
      </c>
      <c r="C21" s="30"/>
      <c r="D21" s="28">
        <f>all!BH443</f>
        <v>3</v>
      </c>
      <c r="E21" s="28">
        <f>all!BI443</f>
        <v>1</v>
      </c>
      <c r="F21" s="28">
        <f>all!BJ443</f>
        <v>4</v>
      </c>
      <c r="G21" s="28">
        <f>all!BK443</f>
        <v>4</v>
      </c>
      <c r="H21" s="28">
        <f>all!BL443</f>
        <v>0</v>
      </c>
      <c r="I21" s="28">
        <f>all!BM443</f>
        <v>4</v>
      </c>
      <c r="J21" s="28">
        <f>all!BN443</f>
        <v>1</v>
      </c>
      <c r="K21" s="28">
        <f>all!BO443</f>
        <v>1</v>
      </c>
      <c r="L21" s="28">
        <f>all!BP443</f>
        <v>2</v>
      </c>
      <c r="M21" s="28">
        <f>all!BQ443</f>
        <v>11</v>
      </c>
      <c r="N21" s="28">
        <f>all!BR443</f>
        <v>1</v>
      </c>
      <c r="O21" s="28">
        <f>all!BS443</f>
        <v>12</v>
      </c>
      <c r="P21" s="28">
        <f>all!BT443</f>
        <v>0</v>
      </c>
      <c r="Q21" s="28">
        <f>all!BU443</f>
        <v>0</v>
      </c>
      <c r="R21" s="28">
        <f>all!BV443</f>
        <v>0</v>
      </c>
      <c r="S21" s="28">
        <f>all!BW443</f>
        <v>19</v>
      </c>
      <c r="T21" s="28">
        <f>all!BX443</f>
        <v>3</v>
      </c>
      <c r="U21" s="28">
        <f>all!BY443</f>
        <v>22</v>
      </c>
      <c r="V21" s="130"/>
      <c r="W21" s="28">
        <f>all!CA443</f>
        <v>0</v>
      </c>
      <c r="X21" s="28">
        <f>all!CB443</f>
        <v>1</v>
      </c>
      <c r="Y21" s="28">
        <f>all!CC443</f>
        <v>1</v>
      </c>
      <c r="Z21" s="28">
        <f>all!CD443</f>
        <v>0</v>
      </c>
      <c r="AA21" s="28">
        <f>all!CE443</f>
        <v>0</v>
      </c>
      <c r="AB21" s="28">
        <f>all!CF443</f>
        <v>0</v>
      </c>
      <c r="AC21" s="18"/>
      <c r="AD21" s="18"/>
      <c r="AE21" s="18"/>
      <c r="AF21" s="18"/>
      <c r="AG21" s="18"/>
    </row>
    <row r="22" spans="1:33" ht="12.75" customHeight="1">
      <c r="A22" s="26"/>
      <c r="B22" s="21" t="s">
        <v>300</v>
      </c>
      <c r="C22" s="30"/>
      <c r="D22" s="28">
        <f>all!BH444</f>
        <v>6</v>
      </c>
      <c r="E22" s="28">
        <f>all!BI444</f>
        <v>3</v>
      </c>
      <c r="F22" s="28">
        <f>all!BJ444</f>
        <v>9</v>
      </c>
      <c r="G22" s="28">
        <f>all!BK444</f>
        <v>1</v>
      </c>
      <c r="H22" s="28">
        <f>all!BL444</f>
        <v>0</v>
      </c>
      <c r="I22" s="28">
        <f>all!BM444</f>
        <v>1</v>
      </c>
      <c r="J22" s="28">
        <f>all!BN444</f>
        <v>1</v>
      </c>
      <c r="K22" s="28">
        <f>all!BO444</f>
        <v>2</v>
      </c>
      <c r="L22" s="28">
        <f>all!BP444</f>
        <v>3</v>
      </c>
      <c r="M22" s="28">
        <f>all!BQ444</f>
        <v>6</v>
      </c>
      <c r="N22" s="28">
        <f>all!BR444</f>
        <v>1</v>
      </c>
      <c r="O22" s="28">
        <f>all!BS444</f>
        <v>7</v>
      </c>
      <c r="P22" s="28">
        <f>all!BT444</f>
        <v>0</v>
      </c>
      <c r="Q22" s="28">
        <f>all!BU444</f>
        <v>0</v>
      </c>
      <c r="R22" s="28">
        <f>all!BV444</f>
        <v>0</v>
      </c>
      <c r="S22" s="28">
        <f>all!BW444</f>
        <v>14</v>
      </c>
      <c r="T22" s="28">
        <f>all!BX444</f>
        <v>6</v>
      </c>
      <c r="U22" s="28">
        <f>all!BY444</f>
        <v>20</v>
      </c>
      <c r="V22" s="130"/>
      <c r="W22" s="28">
        <f>all!CA444</f>
        <v>0</v>
      </c>
      <c r="X22" s="28">
        <f>all!CB444</f>
        <v>2</v>
      </c>
      <c r="Y22" s="28">
        <f>all!CC444</f>
        <v>2</v>
      </c>
      <c r="Z22" s="28">
        <f>all!CD444</f>
        <v>0</v>
      </c>
      <c r="AA22" s="28">
        <f>all!CE444</f>
        <v>0</v>
      </c>
      <c r="AB22" s="28">
        <f>all!CF444</f>
        <v>0</v>
      </c>
      <c r="AC22" s="18"/>
      <c r="AD22" s="18"/>
      <c r="AE22" s="18"/>
      <c r="AF22" s="18"/>
      <c r="AG22" s="18"/>
    </row>
    <row r="23" spans="1:33" ht="12.75" customHeight="1">
      <c r="A23" s="26"/>
      <c r="B23" s="20" t="s">
        <v>72</v>
      </c>
      <c r="C23" s="30"/>
      <c r="D23" s="30">
        <f>SUM(D21:D22)</f>
        <v>9</v>
      </c>
      <c r="E23" s="30">
        <f t="shared" ref="E23:U23" si="13">SUM(E21:E22)</f>
        <v>4</v>
      </c>
      <c r="F23" s="30">
        <f t="shared" si="13"/>
        <v>13</v>
      </c>
      <c r="G23" s="30">
        <f t="shared" si="13"/>
        <v>5</v>
      </c>
      <c r="H23" s="30">
        <f t="shared" si="13"/>
        <v>0</v>
      </c>
      <c r="I23" s="30">
        <f t="shared" si="13"/>
        <v>5</v>
      </c>
      <c r="J23" s="30">
        <f t="shared" si="13"/>
        <v>2</v>
      </c>
      <c r="K23" s="30">
        <f t="shared" si="13"/>
        <v>3</v>
      </c>
      <c r="L23" s="30">
        <f t="shared" si="13"/>
        <v>5</v>
      </c>
      <c r="M23" s="30">
        <f t="shared" si="13"/>
        <v>17</v>
      </c>
      <c r="N23" s="30">
        <f t="shared" si="13"/>
        <v>2</v>
      </c>
      <c r="O23" s="30">
        <f t="shared" si="13"/>
        <v>19</v>
      </c>
      <c r="P23" s="30">
        <f t="shared" si="13"/>
        <v>0</v>
      </c>
      <c r="Q23" s="30">
        <f t="shared" si="13"/>
        <v>0</v>
      </c>
      <c r="R23" s="30">
        <f t="shared" si="13"/>
        <v>0</v>
      </c>
      <c r="S23" s="30">
        <f t="shared" si="13"/>
        <v>33</v>
      </c>
      <c r="T23" s="30">
        <f t="shared" si="13"/>
        <v>9</v>
      </c>
      <c r="U23" s="30">
        <f t="shared" si="13"/>
        <v>42</v>
      </c>
      <c r="V23" s="130"/>
      <c r="W23" s="30">
        <f t="shared" ref="W23" si="14">SUM(W21:W22)</f>
        <v>0</v>
      </c>
      <c r="X23" s="30">
        <f t="shared" ref="X23:AB23" si="15">SUM(X21:X22)</f>
        <v>3</v>
      </c>
      <c r="Y23" s="30">
        <f t="shared" si="15"/>
        <v>3</v>
      </c>
      <c r="Z23" s="30">
        <f t="shared" si="15"/>
        <v>0</v>
      </c>
      <c r="AA23" s="30">
        <f t="shared" si="15"/>
        <v>0</v>
      </c>
      <c r="AB23" s="30">
        <f t="shared" si="15"/>
        <v>0</v>
      </c>
      <c r="AC23" s="18"/>
      <c r="AD23" s="18"/>
      <c r="AE23" s="18"/>
      <c r="AF23" s="18"/>
      <c r="AG23" s="18"/>
    </row>
    <row r="24" spans="1:33" ht="38.25" customHeight="1">
      <c r="A24" s="26"/>
      <c r="B24" s="213" t="s">
        <v>641</v>
      </c>
      <c r="C24" s="28">
        <f>all!F492</f>
        <v>258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18"/>
      <c r="W24" s="28"/>
      <c r="X24" s="28"/>
      <c r="Y24" s="28"/>
      <c r="Z24" s="28"/>
      <c r="AA24" s="28"/>
      <c r="AB24" s="28"/>
      <c r="AC24" s="18"/>
      <c r="AD24" s="18"/>
      <c r="AE24" s="18"/>
      <c r="AF24" s="18"/>
      <c r="AG24" s="18"/>
    </row>
    <row r="25" spans="1:33" ht="12.75" customHeight="1">
      <c r="A25" s="26"/>
      <c r="B25" s="21" t="s">
        <v>407</v>
      </c>
      <c r="C25" s="28">
        <f>all!F493</f>
        <v>0</v>
      </c>
      <c r="D25" s="28">
        <f>all!BH451</f>
        <v>0</v>
      </c>
      <c r="E25" s="28">
        <f>all!BI451</f>
        <v>2</v>
      </c>
      <c r="F25" s="28">
        <f>all!BJ451</f>
        <v>2</v>
      </c>
      <c r="G25" s="28">
        <f>all!BK451</f>
        <v>3</v>
      </c>
      <c r="H25" s="28">
        <f>all!BL451</f>
        <v>1</v>
      </c>
      <c r="I25" s="28">
        <f>all!BM451</f>
        <v>4</v>
      </c>
      <c r="J25" s="28">
        <f>all!BN451</f>
        <v>1</v>
      </c>
      <c r="K25" s="28">
        <f>all!BO451</f>
        <v>0</v>
      </c>
      <c r="L25" s="28">
        <f>all!BP451</f>
        <v>1</v>
      </c>
      <c r="M25" s="28">
        <f>all!BQ451</f>
        <v>5</v>
      </c>
      <c r="N25" s="28">
        <f>all!BR451</f>
        <v>2</v>
      </c>
      <c r="O25" s="28">
        <f>all!BS451</f>
        <v>7</v>
      </c>
      <c r="P25" s="28">
        <f>all!BT451</f>
        <v>0</v>
      </c>
      <c r="Q25" s="28">
        <f>all!BU451</f>
        <v>0</v>
      </c>
      <c r="R25" s="28">
        <f>all!BV451</f>
        <v>0</v>
      </c>
      <c r="S25" s="28">
        <f>all!BW451</f>
        <v>9</v>
      </c>
      <c r="T25" s="28">
        <f>all!BX451</f>
        <v>5</v>
      </c>
      <c r="U25" s="28">
        <f>all!BY451</f>
        <v>14</v>
      </c>
      <c r="V25" s="18"/>
      <c r="W25" s="28">
        <f>all!CA451</f>
        <v>0</v>
      </c>
      <c r="X25" s="28">
        <f>all!CB451</f>
        <v>0</v>
      </c>
      <c r="Y25" s="28">
        <f>all!CC451</f>
        <v>0</v>
      </c>
      <c r="Z25" s="28">
        <f>all!CD451</f>
        <v>0</v>
      </c>
      <c r="AA25" s="28">
        <f>all!CE451</f>
        <v>0</v>
      </c>
      <c r="AB25" s="28">
        <f>all!CF451</f>
        <v>0</v>
      </c>
      <c r="AC25" s="18"/>
      <c r="AD25" s="18"/>
      <c r="AE25" s="18"/>
      <c r="AF25" s="18"/>
      <c r="AG25" s="18"/>
    </row>
    <row r="26" spans="1:33" ht="12.75" customHeight="1">
      <c r="A26" s="26"/>
      <c r="B26" s="21" t="s">
        <v>300</v>
      </c>
      <c r="C26" s="28">
        <f>all!F493</f>
        <v>0</v>
      </c>
      <c r="D26" s="28">
        <f>all!BH452</f>
        <v>4</v>
      </c>
      <c r="E26" s="28">
        <f>all!BI452</f>
        <v>0</v>
      </c>
      <c r="F26" s="28">
        <f>all!BJ452</f>
        <v>4</v>
      </c>
      <c r="G26" s="28">
        <f>all!BK452</f>
        <v>2</v>
      </c>
      <c r="H26" s="28">
        <f>all!BL452</f>
        <v>1</v>
      </c>
      <c r="I26" s="28">
        <f>all!BM452</f>
        <v>3</v>
      </c>
      <c r="J26" s="28">
        <f>all!BN452</f>
        <v>0</v>
      </c>
      <c r="K26" s="28">
        <f>all!BO452</f>
        <v>1</v>
      </c>
      <c r="L26" s="28">
        <f>all!BP452</f>
        <v>1</v>
      </c>
      <c r="M26" s="28">
        <f>all!BQ452</f>
        <v>2</v>
      </c>
      <c r="N26" s="28">
        <f>all!BR452</f>
        <v>0</v>
      </c>
      <c r="O26" s="28">
        <f>all!BS452</f>
        <v>2</v>
      </c>
      <c r="P26" s="28">
        <f>all!BT452</f>
        <v>0</v>
      </c>
      <c r="Q26" s="28">
        <f>all!BU452</f>
        <v>0</v>
      </c>
      <c r="R26" s="28">
        <f>all!BV452</f>
        <v>0</v>
      </c>
      <c r="S26" s="28">
        <f>all!BW452</f>
        <v>8</v>
      </c>
      <c r="T26" s="28">
        <f>all!BX452</f>
        <v>2</v>
      </c>
      <c r="U26" s="28">
        <f>all!BY452</f>
        <v>10</v>
      </c>
      <c r="V26" s="18"/>
      <c r="W26" s="28">
        <f>all!CA452</f>
        <v>0</v>
      </c>
      <c r="X26" s="28">
        <f>all!CB452</f>
        <v>0</v>
      </c>
      <c r="Y26" s="28">
        <f>all!CC452</f>
        <v>0</v>
      </c>
      <c r="Z26" s="28">
        <f>all!CD452</f>
        <v>0</v>
      </c>
      <c r="AA26" s="28">
        <f>all!CE452</f>
        <v>0</v>
      </c>
      <c r="AB26" s="28">
        <f>all!CF452</f>
        <v>0</v>
      </c>
      <c r="AC26" s="18"/>
      <c r="AD26" s="18"/>
      <c r="AE26" s="18"/>
      <c r="AF26" s="18"/>
      <c r="AG26" s="18"/>
    </row>
    <row r="27" spans="1:33" ht="12.75" customHeight="1">
      <c r="A27" s="26"/>
      <c r="B27" s="20" t="s">
        <v>72</v>
      </c>
      <c r="C27" s="30">
        <f>SUM(C24:C26)</f>
        <v>258</v>
      </c>
      <c r="D27" s="30">
        <f>SUM(D25:D26)</f>
        <v>4</v>
      </c>
      <c r="E27" s="30">
        <f t="shared" ref="E27:U27" si="16">SUM(E25:E26)</f>
        <v>2</v>
      </c>
      <c r="F27" s="30">
        <f t="shared" si="16"/>
        <v>6</v>
      </c>
      <c r="G27" s="30">
        <f t="shared" si="16"/>
        <v>5</v>
      </c>
      <c r="H27" s="30">
        <f t="shared" si="16"/>
        <v>2</v>
      </c>
      <c r="I27" s="30">
        <f t="shared" si="16"/>
        <v>7</v>
      </c>
      <c r="J27" s="30">
        <f t="shared" si="16"/>
        <v>1</v>
      </c>
      <c r="K27" s="30">
        <f t="shared" si="16"/>
        <v>1</v>
      </c>
      <c r="L27" s="30">
        <f t="shared" si="16"/>
        <v>2</v>
      </c>
      <c r="M27" s="30">
        <f t="shared" si="16"/>
        <v>7</v>
      </c>
      <c r="N27" s="30">
        <f t="shared" si="16"/>
        <v>2</v>
      </c>
      <c r="O27" s="30">
        <f t="shared" si="16"/>
        <v>9</v>
      </c>
      <c r="P27" s="30">
        <f t="shared" si="16"/>
        <v>0</v>
      </c>
      <c r="Q27" s="30">
        <f t="shared" si="16"/>
        <v>0</v>
      </c>
      <c r="R27" s="30">
        <f t="shared" si="16"/>
        <v>0</v>
      </c>
      <c r="S27" s="30">
        <f t="shared" si="16"/>
        <v>17</v>
      </c>
      <c r="T27" s="30">
        <f t="shared" si="16"/>
        <v>7</v>
      </c>
      <c r="U27" s="30">
        <f t="shared" si="16"/>
        <v>24</v>
      </c>
      <c r="V27" s="18"/>
      <c r="W27" s="30">
        <f t="shared" ref="W27" si="17">SUM(W25:W26)</f>
        <v>0</v>
      </c>
      <c r="X27" s="30">
        <f t="shared" ref="X27:AB27" si="18">SUM(X25:X26)</f>
        <v>0</v>
      </c>
      <c r="Y27" s="30">
        <f t="shared" si="18"/>
        <v>0</v>
      </c>
      <c r="Z27" s="30">
        <f t="shared" si="18"/>
        <v>0</v>
      </c>
      <c r="AA27" s="30">
        <f t="shared" si="18"/>
        <v>0</v>
      </c>
      <c r="AB27" s="30">
        <f t="shared" si="18"/>
        <v>0</v>
      </c>
      <c r="AC27" s="18"/>
      <c r="AD27" s="18"/>
      <c r="AE27" s="18"/>
      <c r="AF27" s="18"/>
      <c r="AG27" s="18"/>
    </row>
    <row r="28" spans="1:33" ht="25.5" customHeight="1">
      <c r="A28" s="32"/>
      <c r="B28" s="342" t="s">
        <v>631</v>
      </c>
      <c r="C28" s="66">
        <f>all!F505</f>
        <v>3</v>
      </c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18"/>
      <c r="W28" s="66"/>
      <c r="X28" s="66"/>
      <c r="Y28" s="66"/>
      <c r="Z28" s="66"/>
      <c r="AA28" s="66"/>
      <c r="AB28" s="66"/>
      <c r="AC28" s="18"/>
      <c r="AD28" s="18"/>
      <c r="AE28" s="18"/>
      <c r="AF28" s="18"/>
      <c r="AG28" s="18"/>
    </row>
    <row r="29" spans="1:33" ht="12" customHeight="1">
      <c r="A29" s="141"/>
      <c r="B29" s="220" t="s">
        <v>407</v>
      </c>
      <c r="C29" s="149">
        <f>all!F506</f>
        <v>0</v>
      </c>
      <c r="D29" s="149">
        <f>all!BH455</f>
        <v>1</v>
      </c>
      <c r="E29" s="149">
        <f>all!BI455</f>
        <v>2</v>
      </c>
      <c r="F29" s="149">
        <f>all!BJ455</f>
        <v>3</v>
      </c>
      <c r="G29" s="149">
        <f>all!BK455</f>
        <v>1</v>
      </c>
      <c r="H29" s="149">
        <f>all!BL455</f>
        <v>0</v>
      </c>
      <c r="I29" s="149">
        <f>all!BM455</f>
        <v>1</v>
      </c>
      <c r="J29" s="149">
        <f>all!BN455</f>
        <v>0</v>
      </c>
      <c r="K29" s="149">
        <f>all!BO455</f>
        <v>1</v>
      </c>
      <c r="L29" s="149">
        <f>all!BP455</f>
        <v>1</v>
      </c>
      <c r="M29" s="149">
        <f>all!BQ455</f>
        <v>3</v>
      </c>
      <c r="N29" s="149">
        <f>all!BR455</f>
        <v>0</v>
      </c>
      <c r="O29" s="149">
        <f>all!BS455</f>
        <v>3</v>
      </c>
      <c r="P29" s="149">
        <f>all!BT455</f>
        <v>0</v>
      </c>
      <c r="Q29" s="149">
        <f>all!BU455</f>
        <v>0</v>
      </c>
      <c r="R29" s="149">
        <f>all!BV455</f>
        <v>0</v>
      </c>
      <c r="S29" s="149">
        <f>all!BW455</f>
        <v>5</v>
      </c>
      <c r="T29" s="149">
        <f>all!BX455</f>
        <v>3</v>
      </c>
      <c r="U29" s="149">
        <f>all!BY455</f>
        <v>8</v>
      </c>
      <c r="V29" s="18"/>
      <c r="W29" s="149">
        <f>all!CA455</f>
        <v>0</v>
      </c>
      <c r="X29" s="149">
        <f>all!CB455</f>
        <v>0</v>
      </c>
      <c r="Y29" s="149">
        <f>all!CC455</f>
        <v>0</v>
      </c>
      <c r="Z29" s="149">
        <f>all!CD455</f>
        <v>0</v>
      </c>
      <c r="AA29" s="149">
        <f>all!CE455</f>
        <v>0</v>
      </c>
      <c r="AB29" s="149">
        <f>all!CF455</f>
        <v>0</v>
      </c>
      <c r="AC29" s="18"/>
      <c r="AD29" s="18"/>
      <c r="AE29" s="18"/>
      <c r="AF29" s="18"/>
      <c r="AG29" s="18"/>
    </row>
    <row r="30" spans="1:33" ht="12.75" customHeight="1">
      <c r="A30" s="141"/>
      <c r="B30" s="220" t="s">
        <v>300</v>
      </c>
      <c r="C30" s="149">
        <f>all!F506</f>
        <v>0</v>
      </c>
      <c r="D30" s="149">
        <f>all!BH456</f>
        <v>0</v>
      </c>
      <c r="E30" s="149">
        <f>all!BI456</f>
        <v>0</v>
      </c>
      <c r="F30" s="149">
        <f>all!BJ456</f>
        <v>0</v>
      </c>
      <c r="G30" s="149">
        <f>all!BK456</f>
        <v>1</v>
      </c>
      <c r="H30" s="149">
        <f>all!BL456</f>
        <v>0</v>
      </c>
      <c r="I30" s="149">
        <f>all!BM456</f>
        <v>1</v>
      </c>
      <c r="J30" s="149">
        <f>all!BN456</f>
        <v>1</v>
      </c>
      <c r="K30" s="149">
        <f>all!BO456</f>
        <v>1</v>
      </c>
      <c r="L30" s="149">
        <f>all!BP456</f>
        <v>2</v>
      </c>
      <c r="M30" s="149">
        <f>all!BQ456</f>
        <v>7</v>
      </c>
      <c r="N30" s="149">
        <f>all!BR456</f>
        <v>0</v>
      </c>
      <c r="O30" s="149">
        <f>all!BS456</f>
        <v>7</v>
      </c>
      <c r="P30" s="149">
        <f>all!BT456</f>
        <v>0</v>
      </c>
      <c r="Q30" s="149">
        <f>all!BU456</f>
        <v>0</v>
      </c>
      <c r="R30" s="149">
        <f>all!BV456</f>
        <v>0</v>
      </c>
      <c r="S30" s="149">
        <f>all!BW456</f>
        <v>9</v>
      </c>
      <c r="T30" s="149">
        <f>all!BX456</f>
        <v>1</v>
      </c>
      <c r="U30" s="149">
        <f>all!BY456</f>
        <v>10</v>
      </c>
      <c r="V30" s="18"/>
      <c r="W30" s="149">
        <f>all!CA456</f>
        <v>0</v>
      </c>
      <c r="X30" s="149">
        <f>all!CB456</f>
        <v>0</v>
      </c>
      <c r="Y30" s="149">
        <f>all!CC456</f>
        <v>0</v>
      </c>
      <c r="Z30" s="149">
        <f>all!CD456</f>
        <v>0</v>
      </c>
      <c r="AA30" s="149">
        <f>all!CE456</f>
        <v>0</v>
      </c>
      <c r="AB30" s="149">
        <f>all!CF456</f>
        <v>0</v>
      </c>
      <c r="AC30" s="18"/>
      <c r="AD30" s="18"/>
      <c r="AE30" s="18"/>
      <c r="AF30" s="18"/>
      <c r="AG30" s="18"/>
    </row>
    <row r="31" spans="1:33" ht="12.75" customHeight="1">
      <c r="A31" s="141"/>
      <c r="B31" s="202" t="s">
        <v>72</v>
      </c>
      <c r="C31" s="144">
        <f>SUM(C28:C30)</f>
        <v>3</v>
      </c>
      <c r="D31" s="144">
        <f>SUM(D29:D30)</f>
        <v>1</v>
      </c>
      <c r="E31" s="144">
        <f t="shared" ref="E31:U31" si="19">SUM(E29:E30)</f>
        <v>2</v>
      </c>
      <c r="F31" s="144">
        <f t="shared" si="19"/>
        <v>3</v>
      </c>
      <c r="G31" s="144">
        <f t="shared" si="19"/>
        <v>2</v>
      </c>
      <c r="H31" s="144">
        <f t="shared" si="19"/>
        <v>0</v>
      </c>
      <c r="I31" s="144">
        <f t="shared" si="19"/>
        <v>2</v>
      </c>
      <c r="J31" s="144">
        <f t="shared" si="19"/>
        <v>1</v>
      </c>
      <c r="K31" s="144">
        <f t="shared" si="19"/>
        <v>2</v>
      </c>
      <c r="L31" s="144">
        <f t="shared" si="19"/>
        <v>3</v>
      </c>
      <c r="M31" s="144">
        <f t="shared" si="19"/>
        <v>10</v>
      </c>
      <c r="N31" s="144">
        <f t="shared" si="19"/>
        <v>0</v>
      </c>
      <c r="O31" s="144">
        <f t="shared" si="19"/>
        <v>10</v>
      </c>
      <c r="P31" s="144">
        <f t="shared" si="19"/>
        <v>0</v>
      </c>
      <c r="Q31" s="144">
        <f t="shared" si="19"/>
        <v>0</v>
      </c>
      <c r="R31" s="144">
        <f t="shared" si="19"/>
        <v>0</v>
      </c>
      <c r="S31" s="144">
        <f t="shared" si="19"/>
        <v>14</v>
      </c>
      <c r="T31" s="144">
        <f t="shared" si="19"/>
        <v>4</v>
      </c>
      <c r="U31" s="144">
        <f t="shared" si="19"/>
        <v>18</v>
      </c>
      <c r="V31" s="18"/>
      <c r="W31" s="144">
        <f t="shared" ref="W31" si="20">SUM(W29:W30)</f>
        <v>0</v>
      </c>
      <c r="X31" s="144">
        <f t="shared" ref="X31:AB31" si="21">SUM(X29:X30)</f>
        <v>0</v>
      </c>
      <c r="Y31" s="144">
        <f t="shared" si="21"/>
        <v>0</v>
      </c>
      <c r="Z31" s="144">
        <f t="shared" si="21"/>
        <v>0</v>
      </c>
      <c r="AA31" s="144">
        <f t="shared" si="21"/>
        <v>0</v>
      </c>
      <c r="AB31" s="144">
        <f t="shared" si="21"/>
        <v>0</v>
      </c>
      <c r="AC31" s="18"/>
      <c r="AD31" s="18"/>
      <c r="AE31" s="18"/>
      <c r="AF31" s="18"/>
      <c r="AG31" s="18"/>
    </row>
    <row r="32" spans="1:33" s="18" customFormat="1" ht="30" customHeight="1">
      <c r="A32" s="60"/>
      <c r="B32" s="67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W32" s="76"/>
      <c r="X32" s="76"/>
      <c r="Y32" s="76"/>
      <c r="Z32" s="76"/>
      <c r="AA32" s="76"/>
      <c r="AB32" s="76"/>
    </row>
    <row r="33" spans="1:33" s="25" customFormat="1" ht="12" customHeight="1">
      <c r="A33" s="674">
        <v>1</v>
      </c>
      <c r="B33" s="669">
        <v>2</v>
      </c>
      <c r="C33" s="669">
        <v>3</v>
      </c>
      <c r="D33" s="669">
        <v>3</v>
      </c>
      <c r="E33" s="674">
        <v>4</v>
      </c>
      <c r="F33" s="669">
        <v>5</v>
      </c>
      <c r="G33" s="669">
        <v>6</v>
      </c>
      <c r="H33" s="674">
        <v>7</v>
      </c>
      <c r="I33" s="669">
        <v>8</v>
      </c>
      <c r="J33" s="669">
        <v>9</v>
      </c>
      <c r="K33" s="674">
        <v>10</v>
      </c>
      <c r="L33" s="669">
        <v>11</v>
      </c>
      <c r="M33" s="669">
        <v>12</v>
      </c>
      <c r="N33" s="674">
        <v>13</v>
      </c>
      <c r="O33" s="669">
        <v>14</v>
      </c>
      <c r="P33" s="669">
        <v>15</v>
      </c>
      <c r="Q33" s="674">
        <v>16</v>
      </c>
      <c r="R33" s="669">
        <v>17</v>
      </c>
      <c r="S33" s="669">
        <v>18</v>
      </c>
      <c r="T33" s="674">
        <v>19</v>
      </c>
      <c r="U33" s="669">
        <v>20</v>
      </c>
      <c r="V33" s="24"/>
      <c r="W33" s="669">
        <v>21</v>
      </c>
      <c r="X33" s="674">
        <v>22</v>
      </c>
      <c r="Y33" s="669">
        <v>23</v>
      </c>
      <c r="Z33" s="669">
        <v>24</v>
      </c>
      <c r="AA33" s="674">
        <v>25</v>
      </c>
      <c r="AB33" s="669">
        <v>26</v>
      </c>
      <c r="AC33" s="24"/>
      <c r="AD33" s="24"/>
      <c r="AE33" s="24"/>
      <c r="AF33" s="24"/>
      <c r="AG33" s="24"/>
    </row>
    <row r="34" spans="1:33" ht="19.5" customHeight="1">
      <c r="A34" s="141"/>
      <c r="B34" s="202" t="s">
        <v>586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8"/>
      <c r="W34" s="144"/>
      <c r="X34" s="144"/>
      <c r="Y34" s="144"/>
      <c r="Z34" s="144"/>
      <c r="AA34" s="144"/>
      <c r="AB34" s="144"/>
      <c r="AC34" s="18"/>
      <c r="AD34" s="18"/>
      <c r="AE34" s="18"/>
      <c r="AF34" s="18"/>
      <c r="AG34" s="18"/>
    </row>
    <row r="35" spans="1:33" ht="17.25" customHeight="1">
      <c r="A35" s="141"/>
      <c r="B35" s="390" t="s">
        <v>632</v>
      </c>
      <c r="C35" s="149">
        <f>all!F597</f>
        <v>5</v>
      </c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8"/>
      <c r="W35" s="149"/>
      <c r="X35" s="149"/>
      <c r="Y35" s="149"/>
      <c r="Z35" s="149"/>
      <c r="AA35" s="149"/>
      <c r="AB35" s="149"/>
      <c r="AC35" s="18"/>
      <c r="AD35" s="18"/>
      <c r="AE35" s="18"/>
      <c r="AF35" s="18"/>
      <c r="AG35" s="18"/>
    </row>
    <row r="36" spans="1:33" ht="12.75" customHeight="1">
      <c r="A36" s="141"/>
      <c r="B36" s="220" t="s">
        <v>407</v>
      </c>
      <c r="C36" s="149">
        <f>all!F598</f>
        <v>5</v>
      </c>
      <c r="D36" s="149">
        <f>all!BH459</f>
        <v>1</v>
      </c>
      <c r="E36" s="149">
        <f>all!BI459</f>
        <v>7</v>
      </c>
      <c r="F36" s="149">
        <f>all!BJ459</f>
        <v>8</v>
      </c>
      <c r="G36" s="149">
        <f>all!BK459</f>
        <v>3</v>
      </c>
      <c r="H36" s="149">
        <f>all!BL459</f>
        <v>2</v>
      </c>
      <c r="I36" s="149">
        <f>all!BM459</f>
        <v>5</v>
      </c>
      <c r="J36" s="149">
        <f>all!BN459</f>
        <v>0</v>
      </c>
      <c r="K36" s="149">
        <f>all!BO459</f>
        <v>2</v>
      </c>
      <c r="L36" s="149">
        <f>all!BP459</f>
        <v>2</v>
      </c>
      <c r="M36" s="149">
        <f>all!BQ459</f>
        <v>3</v>
      </c>
      <c r="N36" s="149">
        <f>all!BR459</f>
        <v>11</v>
      </c>
      <c r="O36" s="149">
        <f>all!BS459</f>
        <v>14</v>
      </c>
      <c r="P36" s="149">
        <f>all!BT459</f>
        <v>0</v>
      </c>
      <c r="Q36" s="149">
        <f>all!BU459</f>
        <v>0</v>
      </c>
      <c r="R36" s="149">
        <f>all!BV459</f>
        <v>0</v>
      </c>
      <c r="S36" s="149">
        <f>all!BW459</f>
        <v>7</v>
      </c>
      <c r="T36" s="149">
        <f>all!BX459</f>
        <v>22</v>
      </c>
      <c r="U36" s="149">
        <f>all!BY459</f>
        <v>29</v>
      </c>
      <c r="V36" s="18"/>
      <c r="W36" s="149">
        <f>all!CA459</f>
        <v>0</v>
      </c>
      <c r="X36" s="149">
        <f>all!CB459</f>
        <v>0</v>
      </c>
      <c r="Y36" s="149">
        <f>all!CC459</f>
        <v>0</v>
      </c>
      <c r="Z36" s="149">
        <f>all!CD459</f>
        <v>0</v>
      </c>
      <c r="AA36" s="149">
        <f>all!CE459</f>
        <v>0</v>
      </c>
      <c r="AB36" s="149">
        <f>all!CF459</f>
        <v>0</v>
      </c>
      <c r="AC36" s="18"/>
      <c r="AD36" s="18"/>
      <c r="AE36" s="18"/>
      <c r="AF36" s="18"/>
      <c r="AG36" s="18"/>
    </row>
    <row r="37" spans="1:33" ht="12.75" customHeight="1">
      <c r="A37" s="141"/>
      <c r="B37" s="220" t="s">
        <v>300</v>
      </c>
      <c r="C37" s="149">
        <f>all!F598</f>
        <v>5</v>
      </c>
      <c r="D37" s="149">
        <f>all!BH460</f>
        <v>1</v>
      </c>
      <c r="E37" s="149">
        <f>all!BI460</f>
        <v>11</v>
      </c>
      <c r="F37" s="149">
        <f>all!BJ460</f>
        <v>12</v>
      </c>
      <c r="G37" s="149">
        <f>all!BK460</f>
        <v>3</v>
      </c>
      <c r="H37" s="149">
        <f>all!BL460</f>
        <v>1</v>
      </c>
      <c r="I37" s="149">
        <f>all!BM460</f>
        <v>4</v>
      </c>
      <c r="J37" s="149">
        <f>all!BN460</f>
        <v>0</v>
      </c>
      <c r="K37" s="149">
        <f>all!BO460</f>
        <v>1</v>
      </c>
      <c r="L37" s="149">
        <f>all!BP460</f>
        <v>1</v>
      </c>
      <c r="M37" s="149">
        <f>all!BQ460</f>
        <v>3</v>
      </c>
      <c r="N37" s="149">
        <f>all!BR460</f>
        <v>6</v>
      </c>
      <c r="O37" s="149">
        <f>all!BS460</f>
        <v>9</v>
      </c>
      <c r="P37" s="149">
        <f>all!BT460</f>
        <v>0</v>
      </c>
      <c r="Q37" s="149">
        <f>all!BU460</f>
        <v>0</v>
      </c>
      <c r="R37" s="149">
        <f>all!BV460</f>
        <v>0</v>
      </c>
      <c r="S37" s="149">
        <f>all!BW460</f>
        <v>7</v>
      </c>
      <c r="T37" s="149">
        <f>all!BX460</f>
        <v>19</v>
      </c>
      <c r="U37" s="149">
        <f>all!BY460</f>
        <v>26</v>
      </c>
      <c r="V37" s="18"/>
      <c r="W37" s="149">
        <f>all!CA460</f>
        <v>0</v>
      </c>
      <c r="X37" s="149">
        <f>all!CB460</f>
        <v>0</v>
      </c>
      <c r="Y37" s="149">
        <f>all!CC460</f>
        <v>0</v>
      </c>
      <c r="Z37" s="149">
        <f>all!CD460</f>
        <v>0</v>
      </c>
      <c r="AA37" s="149">
        <f>all!CE460</f>
        <v>0</v>
      </c>
      <c r="AB37" s="149">
        <f>all!CF460</f>
        <v>0</v>
      </c>
      <c r="AC37" s="18"/>
      <c r="AD37" s="18"/>
      <c r="AE37" s="18"/>
      <c r="AF37" s="18"/>
      <c r="AG37" s="18"/>
    </row>
    <row r="38" spans="1:33" ht="12.75" customHeight="1">
      <c r="A38" s="141"/>
      <c r="B38" s="202" t="s">
        <v>72</v>
      </c>
      <c r="C38" s="144">
        <f>SUM(C35:C37)</f>
        <v>15</v>
      </c>
      <c r="D38" s="144">
        <f>SUM(D36:D37)</f>
        <v>2</v>
      </c>
      <c r="E38" s="144">
        <f t="shared" ref="E38:U38" si="22">SUM(E36:E37)</f>
        <v>18</v>
      </c>
      <c r="F38" s="144">
        <f t="shared" si="22"/>
        <v>20</v>
      </c>
      <c r="G38" s="144">
        <f t="shared" si="22"/>
        <v>6</v>
      </c>
      <c r="H38" s="144">
        <f t="shared" si="22"/>
        <v>3</v>
      </c>
      <c r="I38" s="144">
        <f t="shared" si="22"/>
        <v>9</v>
      </c>
      <c r="J38" s="144">
        <f t="shared" si="22"/>
        <v>0</v>
      </c>
      <c r="K38" s="144">
        <f t="shared" si="22"/>
        <v>3</v>
      </c>
      <c r="L38" s="144">
        <f t="shared" si="22"/>
        <v>3</v>
      </c>
      <c r="M38" s="144">
        <f t="shared" si="22"/>
        <v>6</v>
      </c>
      <c r="N38" s="144">
        <f t="shared" si="22"/>
        <v>17</v>
      </c>
      <c r="O38" s="144">
        <f t="shared" si="22"/>
        <v>23</v>
      </c>
      <c r="P38" s="144">
        <f t="shared" si="22"/>
        <v>0</v>
      </c>
      <c r="Q38" s="144">
        <f t="shared" si="22"/>
        <v>0</v>
      </c>
      <c r="R38" s="144">
        <f t="shared" si="22"/>
        <v>0</v>
      </c>
      <c r="S38" s="144">
        <f t="shared" si="22"/>
        <v>14</v>
      </c>
      <c r="T38" s="144">
        <f t="shared" si="22"/>
        <v>41</v>
      </c>
      <c r="U38" s="144">
        <f t="shared" si="22"/>
        <v>55</v>
      </c>
      <c r="V38" s="18"/>
      <c r="W38" s="144">
        <f t="shared" ref="W38" si="23">SUM(W36:W37)</f>
        <v>0</v>
      </c>
      <c r="X38" s="144">
        <f t="shared" ref="X38:AB38" si="24">SUM(X36:X37)</f>
        <v>0</v>
      </c>
      <c r="Y38" s="144">
        <f t="shared" si="24"/>
        <v>0</v>
      </c>
      <c r="Z38" s="144">
        <f t="shared" si="24"/>
        <v>0</v>
      </c>
      <c r="AA38" s="144">
        <f t="shared" si="24"/>
        <v>0</v>
      </c>
      <c r="AB38" s="144">
        <f t="shared" si="24"/>
        <v>0</v>
      </c>
      <c r="AC38" s="18"/>
      <c r="AD38" s="18"/>
      <c r="AE38" s="18"/>
      <c r="AF38" s="18"/>
      <c r="AG38" s="18"/>
    </row>
    <row r="39" spans="1:33" ht="14.25" customHeight="1">
      <c r="A39" s="141"/>
      <c r="B39" s="817" t="s">
        <v>595</v>
      </c>
      <c r="C39" s="786"/>
      <c r="D39" s="786"/>
      <c r="E39" s="786"/>
      <c r="F39" s="787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8"/>
      <c r="W39" s="149"/>
      <c r="X39" s="149"/>
      <c r="Y39" s="149"/>
      <c r="Z39" s="149"/>
      <c r="AA39" s="149"/>
      <c r="AB39" s="149"/>
      <c r="AC39" s="18"/>
      <c r="AD39" s="18"/>
      <c r="AE39" s="18"/>
      <c r="AF39" s="18"/>
      <c r="AG39" s="18"/>
    </row>
    <row r="40" spans="1:33" ht="12.75" customHeight="1">
      <c r="A40" s="217"/>
      <c r="B40" s="396" t="s">
        <v>407</v>
      </c>
      <c r="C40" s="397">
        <f>all!F510</f>
        <v>3</v>
      </c>
      <c r="D40" s="397">
        <f>all!BH463</f>
        <v>5</v>
      </c>
      <c r="E40" s="397">
        <f>all!BI463</f>
        <v>8</v>
      </c>
      <c r="F40" s="397">
        <f>all!BJ463</f>
        <v>13</v>
      </c>
      <c r="G40" s="397">
        <f>all!BK463</f>
        <v>0</v>
      </c>
      <c r="H40" s="397">
        <f>all!BL463</f>
        <v>2</v>
      </c>
      <c r="I40" s="397">
        <f>all!BM463</f>
        <v>2</v>
      </c>
      <c r="J40" s="397">
        <f>all!BN463</f>
        <v>0</v>
      </c>
      <c r="K40" s="397">
        <f>all!BO463</f>
        <v>2</v>
      </c>
      <c r="L40" s="397">
        <f>all!BP463</f>
        <v>2</v>
      </c>
      <c r="M40" s="397">
        <f>all!BQ463</f>
        <v>3</v>
      </c>
      <c r="N40" s="397">
        <f>all!BR463</f>
        <v>4</v>
      </c>
      <c r="O40" s="397">
        <f>all!BS463</f>
        <v>7</v>
      </c>
      <c r="P40" s="397">
        <f>all!BT463</f>
        <v>0</v>
      </c>
      <c r="Q40" s="397">
        <f>all!BU463</f>
        <v>1</v>
      </c>
      <c r="R40" s="397">
        <f>all!BV463</f>
        <v>1</v>
      </c>
      <c r="S40" s="397">
        <f>all!BW463</f>
        <v>8</v>
      </c>
      <c r="T40" s="397">
        <f>all!BX463</f>
        <v>17</v>
      </c>
      <c r="U40" s="397">
        <f>all!BY463</f>
        <v>25</v>
      </c>
      <c r="V40" s="18"/>
      <c r="W40" s="397">
        <f>all!CA463</f>
        <v>0</v>
      </c>
      <c r="X40" s="397">
        <f>all!CB463</f>
        <v>0</v>
      </c>
      <c r="Y40" s="397">
        <f>all!CC463</f>
        <v>0</v>
      </c>
      <c r="Z40" s="397">
        <f>all!CD463</f>
        <v>0</v>
      </c>
      <c r="AA40" s="397">
        <f>all!CE463</f>
        <v>0</v>
      </c>
      <c r="AB40" s="397">
        <f>all!CF463</f>
        <v>0</v>
      </c>
      <c r="AC40" s="18"/>
      <c r="AD40" s="18"/>
      <c r="AE40" s="18"/>
      <c r="AF40" s="18"/>
      <c r="AG40" s="18"/>
    </row>
    <row r="41" spans="1:33" ht="12.75" customHeight="1">
      <c r="A41" s="141"/>
      <c r="B41" s="220" t="s">
        <v>300</v>
      </c>
      <c r="C41" s="149">
        <f>all!F510</f>
        <v>3</v>
      </c>
      <c r="D41" s="149">
        <f>all!BH464</f>
        <v>5</v>
      </c>
      <c r="E41" s="149">
        <f>all!BI464</f>
        <v>6</v>
      </c>
      <c r="F41" s="149">
        <f>all!BJ464</f>
        <v>11</v>
      </c>
      <c r="G41" s="149">
        <f>all!BK464</f>
        <v>0</v>
      </c>
      <c r="H41" s="149">
        <f>all!BL464</f>
        <v>2</v>
      </c>
      <c r="I41" s="149">
        <f>all!BM464</f>
        <v>2</v>
      </c>
      <c r="J41" s="149">
        <f>all!BN464</f>
        <v>0</v>
      </c>
      <c r="K41" s="149">
        <f>all!BO464</f>
        <v>2</v>
      </c>
      <c r="L41" s="149">
        <f>all!BP464</f>
        <v>2</v>
      </c>
      <c r="M41" s="149">
        <f>all!BQ464</f>
        <v>4</v>
      </c>
      <c r="N41" s="149">
        <f>all!BR464</f>
        <v>1</v>
      </c>
      <c r="O41" s="149">
        <f>all!BS464</f>
        <v>5</v>
      </c>
      <c r="P41" s="149">
        <f>all!BT464</f>
        <v>0</v>
      </c>
      <c r="Q41" s="149">
        <f>all!BU464</f>
        <v>0</v>
      </c>
      <c r="R41" s="149">
        <f>all!BV464</f>
        <v>0</v>
      </c>
      <c r="S41" s="149">
        <f>all!BW464</f>
        <v>9</v>
      </c>
      <c r="T41" s="149">
        <f>all!BX464</f>
        <v>11</v>
      </c>
      <c r="U41" s="149">
        <f>all!BY464</f>
        <v>20</v>
      </c>
      <c r="V41" s="18"/>
      <c r="W41" s="149">
        <f>all!CA464</f>
        <v>0</v>
      </c>
      <c r="X41" s="149">
        <f>all!CB464</f>
        <v>4</v>
      </c>
      <c r="Y41" s="149">
        <f>all!CC464</f>
        <v>4</v>
      </c>
      <c r="Z41" s="149">
        <f>all!CD464</f>
        <v>0</v>
      </c>
      <c r="AA41" s="149">
        <f>all!CE464</f>
        <v>0</v>
      </c>
      <c r="AB41" s="149">
        <f>all!CF464</f>
        <v>0</v>
      </c>
      <c r="AC41" s="18"/>
      <c r="AD41" s="18"/>
      <c r="AE41" s="18"/>
      <c r="AF41" s="18"/>
      <c r="AG41" s="18"/>
    </row>
    <row r="42" spans="1:33" ht="12.75" customHeight="1">
      <c r="A42" s="141"/>
      <c r="B42" s="202" t="s">
        <v>72</v>
      </c>
      <c r="C42" s="144">
        <f>SUM(C39:C41)</f>
        <v>6</v>
      </c>
      <c r="D42" s="144">
        <f>SUM(D40:D41)</f>
        <v>10</v>
      </c>
      <c r="E42" s="144">
        <f t="shared" ref="E42:U42" si="25">SUM(E40:E41)</f>
        <v>14</v>
      </c>
      <c r="F42" s="144">
        <f t="shared" si="25"/>
        <v>24</v>
      </c>
      <c r="G42" s="144">
        <f t="shared" si="25"/>
        <v>0</v>
      </c>
      <c r="H42" s="144">
        <f t="shared" si="25"/>
        <v>4</v>
      </c>
      <c r="I42" s="144">
        <f t="shared" si="25"/>
        <v>4</v>
      </c>
      <c r="J42" s="144">
        <f t="shared" si="25"/>
        <v>0</v>
      </c>
      <c r="K42" s="144">
        <f t="shared" si="25"/>
        <v>4</v>
      </c>
      <c r="L42" s="144">
        <f t="shared" si="25"/>
        <v>4</v>
      </c>
      <c r="M42" s="144">
        <f t="shared" si="25"/>
        <v>7</v>
      </c>
      <c r="N42" s="144">
        <f t="shared" si="25"/>
        <v>5</v>
      </c>
      <c r="O42" s="144">
        <f t="shared" si="25"/>
        <v>12</v>
      </c>
      <c r="P42" s="144">
        <f t="shared" si="25"/>
        <v>0</v>
      </c>
      <c r="Q42" s="144">
        <f t="shared" si="25"/>
        <v>1</v>
      </c>
      <c r="R42" s="144">
        <f t="shared" si="25"/>
        <v>1</v>
      </c>
      <c r="S42" s="144">
        <f t="shared" si="25"/>
        <v>17</v>
      </c>
      <c r="T42" s="144">
        <f t="shared" si="25"/>
        <v>28</v>
      </c>
      <c r="U42" s="144">
        <f t="shared" si="25"/>
        <v>45</v>
      </c>
      <c r="V42" s="18"/>
      <c r="W42" s="144">
        <f t="shared" ref="W42" si="26">SUM(W40:W41)</f>
        <v>0</v>
      </c>
      <c r="X42" s="144">
        <f t="shared" ref="X42:AB42" si="27">SUM(X40:X41)</f>
        <v>4</v>
      </c>
      <c r="Y42" s="144">
        <f t="shared" si="27"/>
        <v>4</v>
      </c>
      <c r="Z42" s="144">
        <f t="shared" si="27"/>
        <v>0</v>
      </c>
      <c r="AA42" s="144">
        <f t="shared" si="27"/>
        <v>0</v>
      </c>
      <c r="AB42" s="144">
        <f t="shared" si="27"/>
        <v>0</v>
      </c>
      <c r="AC42" s="18"/>
      <c r="AD42" s="18"/>
      <c r="AE42" s="18"/>
      <c r="AF42" s="18"/>
      <c r="AG42" s="18"/>
    </row>
    <row r="43" spans="1:33" ht="12.75" customHeight="1">
      <c r="A43" s="141"/>
      <c r="B43" s="151" t="s">
        <v>301</v>
      </c>
      <c r="C43" s="151">
        <v>65</v>
      </c>
      <c r="D43" s="151">
        <f>all!BH1552</f>
        <v>27</v>
      </c>
      <c r="E43" s="151">
        <f>all!BI1552</f>
        <v>12</v>
      </c>
      <c r="F43" s="151">
        <f>all!BJ1552</f>
        <v>39</v>
      </c>
      <c r="G43" s="151">
        <f>all!BK1552</f>
        <v>7</v>
      </c>
      <c r="H43" s="151">
        <f>all!BL1552</f>
        <v>1</v>
      </c>
      <c r="I43" s="151">
        <f>all!BM1552</f>
        <v>8</v>
      </c>
      <c r="J43" s="151">
        <f>all!BN1552</f>
        <v>5</v>
      </c>
      <c r="K43" s="151">
        <f>all!BO1552</f>
        <v>3</v>
      </c>
      <c r="L43" s="151">
        <f>all!BP1552</f>
        <v>8</v>
      </c>
      <c r="M43" s="151">
        <f>all!BQ1552</f>
        <v>28</v>
      </c>
      <c r="N43" s="151">
        <f>all!BR1552</f>
        <v>18</v>
      </c>
      <c r="O43" s="151">
        <f>all!BS1552</f>
        <v>46</v>
      </c>
      <c r="P43" s="151">
        <f>all!BT1552</f>
        <v>2</v>
      </c>
      <c r="Q43" s="151">
        <f>all!BU1552</f>
        <v>0</v>
      </c>
      <c r="R43" s="151">
        <f>all!BV1552</f>
        <v>2</v>
      </c>
      <c r="S43" s="151">
        <f>all!BW1552</f>
        <v>69</v>
      </c>
      <c r="T43" s="151">
        <f>all!BX1552</f>
        <v>34</v>
      </c>
      <c r="U43" s="151">
        <f>all!BY1552</f>
        <v>103</v>
      </c>
      <c r="V43" s="18"/>
      <c r="W43" s="151">
        <f>all!CA1552</f>
        <v>2</v>
      </c>
      <c r="X43" s="151">
        <f>all!CB1552</f>
        <v>0</v>
      </c>
      <c r="Y43" s="151">
        <f>all!CC1552</f>
        <v>2</v>
      </c>
      <c r="Z43" s="151">
        <f>all!CD1552</f>
        <v>2</v>
      </c>
      <c r="AA43" s="151">
        <f>all!CE1552</f>
        <v>0</v>
      </c>
      <c r="AB43" s="151">
        <f>all!CF1552</f>
        <v>2</v>
      </c>
      <c r="AC43" s="18"/>
      <c r="AD43" s="18"/>
      <c r="AE43" s="18"/>
      <c r="AF43" s="18"/>
      <c r="AG43" s="18"/>
    </row>
    <row r="44" spans="1:33" ht="12.75" customHeight="1">
      <c r="A44" s="141"/>
      <c r="B44" s="151" t="s">
        <v>928</v>
      </c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8"/>
      <c r="W44" s="151"/>
      <c r="X44" s="151"/>
      <c r="Y44" s="151"/>
      <c r="Z44" s="151"/>
      <c r="AA44" s="151"/>
      <c r="AB44" s="151"/>
      <c r="AC44" s="18"/>
      <c r="AD44" s="18"/>
      <c r="AE44" s="18"/>
      <c r="AF44" s="18"/>
      <c r="AG44" s="18"/>
    </row>
    <row r="45" spans="1:33" ht="12.75" customHeight="1" thickBot="1">
      <c r="A45" s="369"/>
      <c r="B45" s="222"/>
      <c r="C45" s="223"/>
      <c r="D45" s="219">
        <f>all!BH2172</f>
        <v>5</v>
      </c>
      <c r="E45" s="219">
        <f>all!BI2172</f>
        <v>0</v>
      </c>
      <c r="F45" s="219">
        <f>all!BJ2172</f>
        <v>5</v>
      </c>
      <c r="G45" s="219">
        <f>all!BK2172</f>
        <v>3</v>
      </c>
      <c r="H45" s="219">
        <f>all!BL2172</f>
        <v>0</v>
      </c>
      <c r="I45" s="219">
        <f>all!BM2172</f>
        <v>3</v>
      </c>
      <c r="J45" s="219">
        <f>all!BN2172</f>
        <v>0</v>
      </c>
      <c r="K45" s="219">
        <f>all!BO2172</f>
        <v>0</v>
      </c>
      <c r="L45" s="219">
        <f>all!BP2172</f>
        <v>0</v>
      </c>
      <c r="M45" s="219">
        <f>all!BQ2172</f>
        <v>12</v>
      </c>
      <c r="N45" s="219">
        <f>all!BR2172</f>
        <v>0</v>
      </c>
      <c r="O45" s="219">
        <f>all!BS2172</f>
        <v>12</v>
      </c>
      <c r="P45" s="219">
        <f>all!BT2172</f>
        <v>0</v>
      </c>
      <c r="Q45" s="219">
        <f>all!BU2172</f>
        <v>0</v>
      </c>
      <c r="R45" s="219">
        <f>all!BV2172</f>
        <v>0</v>
      </c>
      <c r="S45" s="219">
        <f>all!BW2172</f>
        <v>20</v>
      </c>
      <c r="T45" s="219">
        <f>all!BX2172</f>
        <v>0</v>
      </c>
      <c r="U45" s="219">
        <f>all!BY2172</f>
        <v>20</v>
      </c>
      <c r="V45" s="18"/>
      <c r="W45" s="219">
        <f>all!CA2172</f>
        <v>0</v>
      </c>
      <c r="X45" s="219">
        <f>all!CB2172</f>
        <v>0</v>
      </c>
      <c r="Y45" s="219">
        <f>all!CC2172</f>
        <v>0</v>
      </c>
      <c r="Z45" s="219">
        <f>all!CD2172</f>
        <v>0</v>
      </c>
      <c r="AA45" s="219">
        <f>all!CE2172</f>
        <v>0</v>
      </c>
      <c r="AB45" s="219">
        <f>all!CF2172</f>
        <v>0</v>
      </c>
      <c r="AC45" s="18"/>
      <c r="AD45" s="18"/>
      <c r="AE45" s="18"/>
      <c r="AF45" s="18"/>
      <c r="AG45" s="18"/>
    </row>
    <row r="46" spans="1:33" ht="18.75" customHeight="1" thickBot="1">
      <c r="A46" s="34"/>
      <c r="B46" s="35" t="s">
        <v>302</v>
      </c>
      <c r="C46" s="36">
        <f>SUM(C12,C15,C43)</f>
        <v>1073</v>
      </c>
      <c r="D46" s="36">
        <f>SUM(D12,D15,D19,D23,D27,D31,D38,D42,D43,D45)</f>
        <v>471</v>
      </c>
      <c r="E46" s="36">
        <f t="shared" ref="E46:U46" si="28">SUM(E12,E15,E19,E23,E27,E31,E38,E42,E43,E45)</f>
        <v>276</v>
      </c>
      <c r="F46" s="36">
        <f t="shared" si="28"/>
        <v>747</v>
      </c>
      <c r="G46" s="36">
        <f t="shared" si="28"/>
        <v>138</v>
      </c>
      <c r="H46" s="36">
        <f t="shared" si="28"/>
        <v>45</v>
      </c>
      <c r="I46" s="36">
        <f t="shared" si="28"/>
        <v>183</v>
      </c>
      <c r="J46" s="36">
        <f t="shared" si="28"/>
        <v>70</v>
      </c>
      <c r="K46" s="36">
        <f t="shared" si="28"/>
        <v>55</v>
      </c>
      <c r="L46" s="36">
        <f t="shared" si="28"/>
        <v>125</v>
      </c>
      <c r="M46" s="36">
        <f t="shared" si="28"/>
        <v>448</v>
      </c>
      <c r="N46" s="36">
        <f t="shared" si="28"/>
        <v>161</v>
      </c>
      <c r="O46" s="36">
        <f t="shared" si="28"/>
        <v>609</v>
      </c>
      <c r="P46" s="36">
        <f t="shared" si="28"/>
        <v>82</v>
      </c>
      <c r="Q46" s="36">
        <f t="shared" si="28"/>
        <v>17</v>
      </c>
      <c r="R46" s="36">
        <f t="shared" si="28"/>
        <v>99</v>
      </c>
      <c r="S46" s="36">
        <f t="shared" si="28"/>
        <v>1209</v>
      </c>
      <c r="T46" s="36">
        <f t="shared" si="28"/>
        <v>554</v>
      </c>
      <c r="U46" s="36">
        <f t="shared" si="28"/>
        <v>1763</v>
      </c>
      <c r="V46" s="18"/>
      <c r="W46" s="36">
        <f t="shared" ref="W46" si="29">SUM(W12,W15,W19,W23,W27,W31,W38,W42,W43,W45)</f>
        <v>18</v>
      </c>
      <c r="X46" s="36">
        <f t="shared" ref="X46:AB46" si="30">SUM(X12,X15,X19,X23,X27,X31,X38,X42,X43,X45)</f>
        <v>12</v>
      </c>
      <c r="Y46" s="36">
        <f t="shared" si="30"/>
        <v>30</v>
      </c>
      <c r="Z46" s="36">
        <f t="shared" si="30"/>
        <v>19</v>
      </c>
      <c r="AA46" s="36">
        <f t="shared" si="30"/>
        <v>2</v>
      </c>
      <c r="AB46" s="36">
        <f t="shared" si="30"/>
        <v>21</v>
      </c>
      <c r="AC46" s="18"/>
      <c r="AD46" s="18">
        <v>1900</v>
      </c>
      <c r="AE46" s="18"/>
      <c r="AF46" s="18"/>
      <c r="AG46" s="18"/>
    </row>
    <row r="47" spans="1:33" ht="18.75" customHeight="1">
      <c r="A47" s="37">
        <v>2</v>
      </c>
      <c r="B47" s="38" t="s">
        <v>1129</v>
      </c>
      <c r="C47" s="39"/>
      <c r="D47" s="40"/>
      <c r="E47" s="40"/>
      <c r="F47" s="41"/>
      <c r="G47" s="41"/>
      <c r="H47" s="41"/>
      <c r="I47" s="41"/>
      <c r="J47" s="41"/>
      <c r="K47" s="41"/>
      <c r="L47" s="41"/>
      <c r="M47" s="42"/>
      <c r="N47" s="42"/>
      <c r="O47" s="41"/>
      <c r="P47" s="41"/>
      <c r="Q47" s="41"/>
      <c r="R47" s="41"/>
      <c r="S47" s="43"/>
      <c r="T47" s="43"/>
      <c r="U47" s="43"/>
      <c r="V47" s="18"/>
      <c r="W47" s="41"/>
      <c r="X47" s="41"/>
      <c r="Y47" s="41"/>
      <c r="Z47" s="42"/>
      <c r="AA47" s="42"/>
      <c r="AB47" s="41"/>
      <c r="AC47" s="18"/>
      <c r="AD47" s="18"/>
      <c r="AE47" s="18"/>
      <c r="AF47" s="18"/>
      <c r="AG47" s="18"/>
    </row>
    <row r="48" spans="1:33" ht="16.5" customHeight="1">
      <c r="A48" s="37"/>
      <c r="B48" s="38" t="s">
        <v>1130</v>
      </c>
      <c r="C48" s="39"/>
      <c r="D48" s="40"/>
      <c r="E48" s="40"/>
      <c r="F48" s="41"/>
      <c r="G48" s="41"/>
      <c r="H48" s="41"/>
      <c r="I48" s="41"/>
      <c r="J48" s="41"/>
      <c r="K48" s="41"/>
      <c r="L48" s="41"/>
      <c r="M48" s="42"/>
      <c r="N48" s="42"/>
      <c r="O48" s="41"/>
      <c r="P48" s="41"/>
      <c r="Q48" s="41" t="s">
        <v>74</v>
      </c>
      <c r="R48" s="41"/>
      <c r="S48" s="43"/>
      <c r="T48" s="43"/>
      <c r="U48" s="43"/>
      <c r="V48" s="18"/>
      <c r="W48" s="41"/>
      <c r="X48" s="41"/>
      <c r="Y48" s="41"/>
      <c r="Z48" s="42"/>
      <c r="AA48" s="42"/>
      <c r="AB48" s="41"/>
      <c r="AC48" s="18"/>
      <c r="AD48" s="18"/>
      <c r="AE48" s="18"/>
      <c r="AF48" s="18"/>
      <c r="AG48" s="18"/>
    </row>
    <row r="49" spans="1:33" ht="14.25" customHeight="1">
      <c r="A49" s="37"/>
      <c r="B49" s="218" t="s">
        <v>407</v>
      </c>
      <c r="C49" s="39"/>
      <c r="D49" s="219">
        <f>all!BH24</f>
        <v>6</v>
      </c>
      <c r="E49" s="219">
        <f>all!BI24</f>
        <v>0</v>
      </c>
      <c r="F49" s="219">
        <f>all!BJ24</f>
        <v>6</v>
      </c>
      <c r="G49" s="219">
        <f>all!BK24</f>
        <v>5</v>
      </c>
      <c r="H49" s="219">
        <f>all!BL24</f>
        <v>0</v>
      </c>
      <c r="I49" s="219">
        <f>all!BM24</f>
        <v>5</v>
      </c>
      <c r="J49" s="219">
        <f>all!BN24</f>
        <v>2</v>
      </c>
      <c r="K49" s="219">
        <f>all!BO24</f>
        <v>0</v>
      </c>
      <c r="L49" s="219">
        <f>all!BP24</f>
        <v>2</v>
      </c>
      <c r="M49" s="219">
        <f>all!BQ24</f>
        <v>15</v>
      </c>
      <c r="N49" s="219">
        <f>all!BR24</f>
        <v>2</v>
      </c>
      <c r="O49" s="219">
        <f>all!BS24</f>
        <v>17</v>
      </c>
      <c r="P49" s="219">
        <f>all!BT24</f>
        <v>0</v>
      </c>
      <c r="Q49" s="219">
        <f>all!BU24</f>
        <v>0</v>
      </c>
      <c r="R49" s="219">
        <f>all!BV24</f>
        <v>0</v>
      </c>
      <c r="S49" s="219">
        <f>all!BW24</f>
        <v>28</v>
      </c>
      <c r="T49" s="219">
        <f>all!BX24</f>
        <v>2</v>
      </c>
      <c r="U49" s="219">
        <f>all!BY24</f>
        <v>30</v>
      </c>
      <c r="V49" s="18"/>
      <c r="W49" s="219">
        <f>all!CA24</f>
        <v>0</v>
      </c>
      <c r="X49" s="219">
        <f>all!CB24</f>
        <v>0</v>
      </c>
      <c r="Y49" s="219">
        <f>all!CC24</f>
        <v>0</v>
      </c>
      <c r="Z49" s="219">
        <f>all!CD24</f>
        <v>0</v>
      </c>
      <c r="AA49" s="219">
        <f>all!CE24</f>
        <v>0</v>
      </c>
      <c r="AB49" s="219">
        <f>all!CF24</f>
        <v>0</v>
      </c>
      <c r="AC49" s="18"/>
      <c r="AD49" s="18"/>
      <c r="AE49" s="18"/>
      <c r="AF49" s="18"/>
      <c r="AG49" s="18"/>
    </row>
    <row r="50" spans="1:33" ht="14.25" customHeight="1">
      <c r="A50" s="37"/>
      <c r="B50" s="21" t="s">
        <v>300</v>
      </c>
      <c r="C50" s="39"/>
      <c r="D50" s="219">
        <f>all!BH25</f>
        <v>1</v>
      </c>
      <c r="E50" s="219">
        <f>all!BI25</f>
        <v>0</v>
      </c>
      <c r="F50" s="219">
        <f>all!BJ25</f>
        <v>1</v>
      </c>
      <c r="G50" s="219">
        <f>all!BK25</f>
        <v>2</v>
      </c>
      <c r="H50" s="219">
        <f>all!BL25</f>
        <v>0</v>
      </c>
      <c r="I50" s="219">
        <f>all!BM25</f>
        <v>2</v>
      </c>
      <c r="J50" s="219">
        <f>all!BN25</f>
        <v>0</v>
      </c>
      <c r="K50" s="219">
        <f>all!BO25</f>
        <v>1</v>
      </c>
      <c r="L50" s="219">
        <f>all!BP25</f>
        <v>1</v>
      </c>
      <c r="M50" s="219">
        <f>all!BQ25</f>
        <v>9</v>
      </c>
      <c r="N50" s="219">
        <f>all!BR25</f>
        <v>3</v>
      </c>
      <c r="O50" s="219">
        <f>all!BS25</f>
        <v>12</v>
      </c>
      <c r="P50" s="219">
        <f>all!BT25</f>
        <v>0</v>
      </c>
      <c r="Q50" s="219">
        <f>all!BU25</f>
        <v>0</v>
      </c>
      <c r="R50" s="219">
        <f>all!BV25</f>
        <v>0</v>
      </c>
      <c r="S50" s="219">
        <f>all!BW25</f>
        <v>12</v>
      </c>
      <c r="T50" s="219">
        <f>all!BX25</f>
        <v>4</v>
      </c>
      <c r="U50" s="219">
        <f>all!BY25</f>
        <v>16</v>
      </c>
      <c r="V50" s="18"/>
      <c r="W50" s="219">
        <f>all!CA25</f>
        <v>0</v>
      </c>
      <c r="X50" s="219">
        <f>all!CB25</f>
        <v>0</v>
      </c>
      <c r="Y50" s="219">
        <f>all!CC25</f>
        <v>0</v>
      </c>
      <c r="Z50" s="219">
        <f>all!CD25</f>
        <v>0</v>
      </c>
      <c r="AA50" s="219">
        <f>all!CE25</f>
        <v>0</v>
      </c>
      <c r="AB50" s="219">
        <f>all!CF25</f>
        <v>0</v>
      </c>
      <c r="AC50" s="18"/>
      <c r="AD50" s="18"/>
      <c r="AE50" s="18"/>
      <c r="AF50" s="18"/>
      <c r="AG50" s="18"/>
    </row>
    <row r="51" spans="1:33" ht="14.25" customHeight="1">
      <c r="A51" s="37"/>
      <c r="B51" s="21" t="s">
        <v>399</v>
      </c>
      <c r="C51" s="39"/>
      <c r="D51" s="219">
        <f>all!BH26</f>
        <v>0</v>
      </c>
      <c r="E51" s="219">
        <f>all!BI26</f>
        <v>0</v>
      </c>
      <c r="F51" s="219">
        <f>all!BJ26</f>
        <v>0</v>
      </c>
      <c r="G51" s="219">
        <f>all!BK26</f>
        <v>0</v>
      </c>
      <c r="H51" s="219">
        <f>all!BL26</f>
        <v>0</v>
      </c>
      <c r="I51" s="219">
        <f>all!BM26</f>
        <v>0</v>
      </c>
      <c r="J51" s="219">
        <f>all!BN26</f>
        <v>0</v>
      </c>
      <c r="K51" s="219">
        <f>all!BO26</f>
        <v>0</v>
      </c>
      <c r="L51" s="219">
        <f>all!BP26</f>
        <v>0</v>
      </c>
      <c r="M51" s="219">
        <f>all!BQ26</f>
        <v>0</v>
      </c>
      <c r="N51" s="219">
        <f>all!BR26</f>
        <v>0</v>
      </c>
      <c r="O51" s="219">
        <f>all!BS26</f>
        <v>0</v>
      </c>
      <c r="P51" s="219">
        <f>all!BT26</f>
        <v>0</v>
      </c>
      <c r="Q51" s="219">
        <f>all!BU26</f>
        <v>0</v>
      </c>
      <c r="R51" s="219">
        <f>all!BV26</f>
        <v>0</v>
      </c>
      <c r="S51" s="219">
        <f>all!BW26</f>
        <v>0</v>
      </c>
      <c r="T51" s="219">
        <f>all!BX26</f>
        <v>0</v>
      </c>
      <c r="U51" s="219">
        <f>all!BY26</f>
        <v>0</v>
      </c>
      <c r="V51" s="18"/>
      <c r="W51" s="219">
        <f>all!CA26</f>
        <v>0</v>
      </c>
      <c r="X51" s="219">
        <f>all!CB26</f>
        <v>0</v>
      </c>
      <c r="Y51" s="219">
        <f>all!CC26</f>
        <v>0</v>
      </c>
      <c r="Z51" s="219">
        <f>all!CD26</f>
        <v>0</v>
      </c>
      <c r="AA51" s="219">
        <f>all!CE26</f>
        <v>0</v>
      </c>
      <c r="AB51" s="219">
        <f>all!CF26</f>
        <v>0</v>
      </c>
      <c r="AC51" s="18"/>
      <c r="AD51" s="18"/>
      <c r="AE51" s="18"/>
      <c r="AF51" s="18"/>
      <c r="AG51" s="18"/>
    </row>
    <row r="52" spans="1:33" ht="14.25" customHeight="1" thickBot="1">
      <c r="A52" s="217"/>
      <c r="B52" s="745" t="s">
        <v>1131</v>
      </c>
      <c r="C52" s="746"/>
      <c r="D52" s="397">
        <f>all!BH27</f>
        <v>0</v>
      </c>
      <c r="E52" s="397">
        <f>all!BI27</f>
        <v>0</v>
      </c>
      <c r="F52" s="397">
        <f>all!BJ27</f>
        <v>0</v>
      </c>
      <c r="G52" s="397">
        <f>all!BK27</f>
        <v>0</v>
      </c>
      <c r="H52" s="397">
        <f>all!BL27</f>
        <v>0</v>
      </c>
      <c r="I52" s="397">
        <f>all!BM27</f>
        <v>0</v>
      </c>
      <c r="J52" s="397">
        <f>all!BN27</f>
        <v>0</v>
      </c>
      <c r="K52" s="397">
        <f>all!BO27</f>
        <v>0</v>
      </c>
      <c r="L52" s="397">
        <f>all!BP27</f>
        <v>0</v>
      </c>
      <c r="M52" s="397">
        <f>all!BQ27</f>
        <v>0</v>
      </c>
      <c r="N52" s="397">
        <f>all!BR27</f>
        <v>0</v>
      </c>
      <c r="O52" s="397">
        <f>all!BS27</f>
        <v>0</v>
      </c>
      <c r="P52" s="397">
        <f>all!BT27</f>
        <v>0</v>
      </c>
      <c r="Q52" s="397">
        <f>all!BU27</f>
        <v>0</v>
      </c>
      <c r="R52" s="397">
        <f>all!BV27</f>
        <v>0</v>
      </c>
      <c r="S52" s="397">
        <f>all!BW27</f>
        <v>0</v>
      </c>
      <c r="T52" s="397">
        <f>all!BX27</f>
        <v>0</v>
      </c>
      <c r="U52" s="397">
        <f>all!BY27</f>
        <v>0</v>
      </c>
      <c r="V52" s="18"/>
      <c r="W52" s="397">
        <f>all!CA27</f>
        <v>0</v>
      </c>
      <c r="X52" s="397">
        <f>all!CB27</f>
        <v>0</v>
      </c>
      <c r="Y52" s="397">
        <f>all!CC27</f>
        <v>0</v>
      </c>
      <c r="Z52" s="397">
        <f>all!CD27</f>
        <v>0</v>
      </c>
      <c r="AA52" s="397">
        <f>all!CE27</f>
        <v>0</v>
      </c>
      <c r="AB52" s="397">
        <f>all!CF27</f>
        <v>0</v>
      </c>
      <c r="AC52" s="18"/>
      <c r="AD52" s="18"/>
      <c r="AE52" s="18"/>
      <c r="AF52" s="18"/>
      <c r="AG52" s="18"/>
    </row>
    <row r="53" spans="1:33" ht="15.75" customHeight="1" thickBot="1">
      <c r="A53" s="176"/>
      <c r="B53" s="747" t="s">
        <v>72</v>
      </c>
      <c r="C53" s="748"/>
      <c r="D53" s="743">
        <f>SUM(D49:D51)</f>
        <v>7</v>
      </c>
      <c r="E53" s="743">
        <f t="shared" ref="E53:U53" si="31">SUM(E49:E51)</f>
        <v>0</v>
      </c>
      <c r="F53" s="743">
        <f t="shared" si="31"/>
        <v>7</v>
      </c>
      <c r="G53" s="743">
        <f t="shared" si="31"/>
        <v>7</v>
      </c>
      <c r="H53" s="743">
        <f t="shared" si="31"/>
        <v>0</v>
      </c>
      <c r="I53" s="743">
        <f t="shared" si="31"/>
        <v>7</v>
      </c>
      <c r="J53" s="743">
        <f t="shared" si="31"/>
        <v>2</v>
      </c>
      <c r="K53" s="743">
        <f t="shared" si="31"/>
        <v>1</v>
      </c>
      <c r="L53" s="743">
        <f t="shared" si="31"/>
        <v>3</v>
      </c>
      <c r="M53" s="743">
        <f t="shared" si="31"/>
        <v>24</v>
      </c>
      <c r="N53" s="743">
        <f t="shared" si="31"/>
        <v>5</v>
      </c>
      <c r="O53" s="743">
        <f t="shared" si="31"/>
        <v>29</v>
      </c>
      <c r="P53" s="743">
        <f t="shared" si="31"/>
        <v>0</v>
      </c>
      <c r="Q53" s="743">
        <f t="shared" si="31"/>
        <v>0</v>
      </c>
      <c r="R53" s="743">
        <f t="shared" si="31"/>
        <v>0</v>
      </c>
      <c r="S53" s="743">
        <f t="shared" si="31"/>
        <v>40</v>
      </c>
      <c r="T53" s="743">
        <f t="shared" si="31"/>
        <v>6</v>
      </c>
      <c r="U53" s="744">
        <f t="shared" si="31"/>
        <v>46</v>
      </c>
      <c r="V53" s="18"/>
      <c r="W53" s="742">
        <f>SUM(W49:W51)</f>
        <v>0</v>
      </c>
      <c r="X53" s="743">
        <f t="shared" ref="X53:AB53" si="32">SUM(X49:X51)</f>
        <v>0</v>
      </c>
      <c r="Y53" s="743">
        <f t="shared" si="32"/>
        <v>0</v>
      </c>
      <c r="Z53" s="743">
        <f t="shared" si="32"/>
        <v>0</v>
      </c>
      <c r="AA53" s="743">
        <f t="shared" si="32"/>
        <v>0</v>
      </c>
      <c r="AB53" s="744">
        <f t="shared" si="32"/>
        <v>0</v>
      </c>
      <c r="AC53" s="18"/>
      <c r="AD53" s="18"/>
      <c r="AE53" s="18"/>
      <c r="AF53" s="18"/>
      <c r="AG53" s="18"/>
    </row>
    <row r="54" spans="1:33" ht="18.75" customHeight="1">
      <c r="A54" s="37">
        <v>3</v>
      </c>
      <c r="B54" s="38" t="s">
        <v>871</v>
      </c>
      <c r="C54" s="39"/>
      <c r="D54" s="40"/>
      <c r="E54" s="40"/>
      <c r="F54" s="41"/>
      <c r="G54" s="41"/>
      <c r="H54" s="41"/>
      <c r="I54" s="41"/>
      <c r="J54" s="41"/>
      <c r="K54" s="41"/>
      <c r="L54" s="41"/>
      <c r="M54" s="42"/>
      <c r="N54" s="42"/>
      <c r="O54" s="41"/>
      <c r="P54" s="41"/>
      <c r="Q54" s="41"/>
      <c r="R54" s="41"/>
      <c r="S54" s="43"/>
      <c r="T54" s="43"/>
      <c r="U54" s="43"/>
      <c r="V54" s="18"/>
      <c r="W54" s="41"/>
      <c r="X54" s="41"/>
      <c r="Y54" s="41"/>
      <c r="Z54" s="42"/>
      <c r="AA54" s="42"/>
      <c r="AB54" s="41"/>
      <c r="AC54" s="18"/>
      <c r="AD54" s="18"/>
      <c r="AE54" s="18"/>
      <c r="AF54" s="18"/>
      <c r="AG54" s="18"/>
    </row>
    <row r="55" spans="1:33" ht="16.5" customHeight="1">
      <c r="A55" s="37"/>
      <c r="B55" s="38" t="s">
        <v>876</v>
      </c>
      <c r="C55" s="39"/>
      <c r="D55" s="40"/>
      <c r="E55" s="40"/>
      <c r="F55" s="41"/>
      <c r="G55" s="41"/>
      <c r="H55" s="41"/>
      <c r="I55" s="41"/>
      <c r="J55" s="41"/>
      <c r="K55" s="41"/>
      <c r="L55" s="41"/>
      <c r="M55" s="42"/>
      <c r="N55" s="42"/>
      <c r="O55" s="41"/>
      <c r="P55" s="41"/>
      <c r="Q55" s="41" t="s">
        <v>74</v>
      </c>
      <c r="R55" s="41"/>
      <c r="S55" s="43"/>
      <c r="T55" s="43"/>
      <c r="U55" s="43"/>
      <c r="V55" s="18"/>
      <c r="W55" s="41"/>
      <c r="X55" s="41"/>
      <c r="Y55" s="41"/>
      <c r="Z55" s="42"/>
      <c r="AA55" s="42"/>
      <c r="AB55" s="41"/>
      <c r="AC55" s="18"/>
      <c r="AD55" s="18"/>
      <c r="AE55" s="18"/>
      <c r="AF55" s="18"/>
      <c r="AG55" s="18"/>
    </row>
    <row r="56" spans="1:33" ht="14.25" customHeight="1">
      <c r="A56" s="37"/>
      <c r="B56" s="218" t="s">
        <v>407</v>
      </c>
      <c r="C56" s="39"/>
      <c r="D56" s="219">
        <f>all!BH497</f>
        <v>8</v>
      </c>
      <c r="E56" s="219">
        <f>all!BI497</f>
        <v>3</v>
      </c>
      <c r="F56" s="219">
        <f>all!BJ497</f>
        <v>11</v>
      </c>
      <c r="G56" s="219">
        <f>all!BK497</f>
        <v>1</v>
      </c>
      <c r="H56" s="219">
        <f>all!BL497</f>
        <v>0</v>
      </c>
      <c r="I56" s="219">
        <f>all!BM497</f>
        <v>1</v>
      </c>
      <c r="J56" s="219">
        <f>all!BN497</f>
        <v>3</v>
      </c>
      <c r="K56" s="219">
        <f>all!BO497</f>
        <v>3</v>
      </c>
      <c r="L56" s="219">
        <f>all!BP497</f>
        <v>6</v>
      </c>
      <c r="M56" s="219">
        <f>all!BQ497</f>
        <v>6</v>
      </c>
      <c r="N56" s="219">
        <f>all!BR497</f>
        <v>5</v>
      </c>
      <c r="O56" s="219">
        <f>all!BS497</f>
        <v>11</v>
      </c>
      <c r="P56" s="219">
        <f>all!BT497</f>
        <v>0</v>
      </c>
      <c r="Q56" s="219">
        <f>all!BU497</f>
        <v>0</v>
      </c>
      <c r="R56" s="219">
        <f>all!BV497</f>
        <v>0</v>
      </c>
      <c r="S56" s="219">
        <f>all!BW497</f>
        <v>18</v>
      </c>
      <c r="T56" s="219">
        <f>all!BX497</f>
        <v>11</v>
      </c>
      <c r="U56" s="219">
        <f>all!BY497</f>
        <v>29</v>
      </c>
      <c r="V56" s="18"/>
      <c r="W56" s="219">
        <f>all!CA497</f>
        <v>0</v>
      </c>
      <c r="X56" s="219">
        <f>all!CB497</f>
        <v>0</v>
      </c>
      <c r="Y56" s="219">
        <f>all!CC497</f>
        <v>0</v>
      </c>
      <c r="Z56" s="219">
        <f>all!CD497</f>
        <v>0</v>
      </c>
      <c r="AA56" s="219">
        <f>all!CE497</f>
        <v>0</v>
      </c>
      <c r="AB56" s="219">
        <f>all!CF497</f>
        <v>0</v>
      </c>
      <c r="AC56" s="18"/>
      <c r="AD56" s="18"/>
      <c r="AE56" s="18"/>
      <c r="AF56" s="18"/>
      <c r="AG56" s="18"/>
    </row>
    <row r="57" spans="1:33" ht="14.25" customHeight="1">
      <c r="A57" s="37"/>
      <c r="B57" s="21" t="s">
        <v>300</v>
      </c>
      <c r="C57" s="39"/>
      <c r="D57" s="219">
        <f>all!BH498</f>
        <v>7</v>
      </c>
      <c r="E57" s="219">
        <f>all!BI498</f>
        <v>7</v>
      </c>
      <c r="F57" s="219">
        <f>all!BJ498</f>
        <v>14</v>
      </c>
      <c r="G57" s="219">
        <f>all!BK498</f>
        <v>2</v>
      </c>
      <c r="H57" s="219">
        <f>all!BL498</f>
        <v>2</v>
      </c>
      <c r="I57" s="219">
        <f>all!BM498</f>
        <v>4</v>
      </c>
      <c r="J57" s="219">
        <f>all!BN498</f>
        <v>2</v>
      </c>
      <c r="K57" s="219">
        <f>all!BO498</f>
        <v>0</v>
      </c>
      <c r="L57" s="219">
        <f>all!BP498</f>
        <v>2</v>
      </c>
      <c r="M57" s="219">
        <f>all!BQ498</f>
        <v>6</v>
      </c>
      <c r="N57" s="219">
        <f>all!BR498</f>
        <v>4</v>
      </c>
      <c r="O57" s="219">
        <f>all!BS498</f>
        <v>10</v>
      </c>
      <c r="P57" s="219">
        <f>all!BT498</f>
        <v>0</v>
      </c>
      <c r="Q57" s="219">
        <f>all!BU498</f>
        <v>0</v>
      </c>
      <c r="R57" s="219">
        <f>all!BV498</f>
        <v>0</v>
      </c>
      <c r="S57" s="219">
        <f>all!BW498</f>
        <v>17</v>
      </c>
      <c r="T57" s="219">
        <f>all!BX498</f>
        <v>13</v>
      </c>
      <c r="U57" s="219">
        <f>all!BY498</f>
        <v>30</v>
      </c>
      <c r="V57" s="18"/>
      <c r="W57" s="219">
        <f>all!CA498</f>
        <v>0</v>
      </c>
      <c r="X57" s="219">
        <f>all!CB498</f>
        <v>0</v>
      </c>
      <c r="Y57" s="219">
        <f>all!CC498</f>
        <v>0</v>
      </c>
      <c r="Z57" s="219">
        <f>all!CD498</f>
        <v>0</v>
      </c>
      <c r="AA57" s="219">
        <f>all!CE498</f>
        <v>0</v>
      </c>
      <c r="AB57" s="219">
        <f>all!CF498</f>
        <v>0</v>
      </c>
      <c r="AC57" s="18"/>
      <c r="AD57" s="18"/>
      <c r="AE57" s="18"/>
      <c r="AF57" s="18"/>
      <c r="AG57" s="18"/>
    </row>
    <row r="58" spans="1:33" ht="14.25" customHeight="1">
      <c r="A58" s="37"/>
      <c r="B58" s="21" t="s">
        <v>399</v>
      </c>
      <c r="C58" s="39"/>
      <c r="D58" s="219">
        <f>all!BH499</f>
        <v>0</v>
      </c>
      <c r="E58" s="219">
        <f>all!BI499</f>
        <v>0</v>
      </c>
      <c r="F58" s="219">
        <f>all!BJ499</f>
        <v>0</v>
      </c>
      <c r="G58" s="219">
        <f>all!BK499</f>
        <v>0</v>
      </c>
      <c r="H58" s="219">
        <f>all!BL499</f>
        <v>0</v>
      </c>
      <c r="I58" s="219">
        <f>all!BM499</f>
        <v>0</v>
      </c>
      <c r="J58" s="219">
        <f>all!BN499</f>
        <v>0</v>
      </c>
      <c r="K58" s="219">
        <f>all!BO499</f>
        <v>0</v>
      </c>
      <c r="L58" s="219">
        <f>all!BP499</f>
        <v>0</v>
      </c>
      <c r="M58" s="219">
        <f>all!BQ499</f>
        <v>0</v>
      </c>
      <c r="N58" s="219">
        <f>all!BR499</f>
        <v>0</v>
      </c>
      <c r="O58" s="219">
        <f>all!BS499</f>
        <v>0</v>
      </c>
      <c r="P58" s="219">
        <f>all!BT499</f>
        <v>0</v>
      </c>
      <c r="Q58" s="219">
        <f>all!BU499</f>
        <v>0</v>
      </c>
      <c r="R58" s="219">
        <f>all!BV499</f>
        <v>0</v>
      </c>
      <c r="S58" s="219">
        <f>all!BW499</f>
        <v>0</v>
      </c>
      <c r="T58" s="219">
        <f>all!BX499</f>
        <v>0</v>
      </c>
      <c r="U58" s="219">
        <f>all!BY499</f>
        <v>0</v>
      </c>
      <c r="V58" s="18"/>
      <c r="W58" s="219">
        <f>all!CA499</f>
        <v>0</v>
      </c>
      <c r="X58" s="219">
        <f>all!CB499</f>
        <v>0</v>
      </c>
      <c r="Y58" s="219">
        <f>all!CC499</f>
        <v>0</v>
      </c>
      <c r="Z58" s="219">
        <f>all!CD499</f>
        <v>0</v>
      </c>
      <c r="AA58" s="219">
        <f>all!CE499</f>
        <v>0</v>
      </c>
      <c r="AB58" s="219">
        <f>all!CF499</f>
        <v>0</v>
      </c>
      <c r="AC58" s="18"/>
      <c r="AD58" s="18"/>
      <c r="AE58" s="18"/>
      <c r="AF58" s="18"/>
      <c r="AG58" s="18"/>
    </row>
    <row r="59" spans="1:33" ht="15.75" customHeight="1">
      <c r="A59" s="37"/>
      <c r="B59" s="20" t="s">
        <v>72</v>
      </c>
      <c r="C59" s="39"/>
      <c r="D59" s="40">
        <f>SUM(D56:D58)</f>
        <v>15</v>
      </c>
      <c r="E59" s="40">
        <f t="shared" ref="E59:U59" si="33">SUM(E56:E58)</f>
        <v>10</v>
      </c>
      <c r="F59" s="40">
        <f t="shared" si="33"/>
        <v>25</v>
      </c>
      <c r="G59" s="40">
        <f t="shared" si="33"/>
        <v>3</v>
      </c>
      <c r="H59" s="40">
        <f t="shared" si="33"/>
        <v>2</v>
      </c>
      <c r="I59" s="40">
        <f t="shared" si="33"/>
        <v>5</v>
      </c>
      <c r="J59" s="40">
        <f t="shared" si="33"/>
        <v>5</v>
      </c>
      <c r="K59" s="40">
        <f t="shared" si="33"/>
        <v>3</v>
      </c>
      <c r="L59" s="40">
        <f t="shared" si="33"/>
        <v>8</v>
      </c>
      <c r="M59" s="40">
        <f t="shared" si="33"/>
        <v>12</v>
      </c>
      <c r="N59" s="40">
        <f t="shared" si="33"/>
        <v>9</v>
      </c>
      <c r="O59" s="40">
        <f t="shared" si="33"/>
        <v>21</v>
      </c>
      <c r="P59" s="40">
        <f t="shared" si="33"/>
        <v>0</v>
      </c>
      <c r="Q59" s="40">
        <f t="shared" si="33"/>
        <v>0</v>
      </c>
      <c r="R59" s="40">
        <f t="shared" si="33"/>
        <v>0</v>
      </c>
      <c r="S59" s="40">
        <f t="shared" si="33"/>
        <v>35</v>
      </c>
      <c r="T59" s="40">
        <f t="shared" si="33"/>
        <v>24</v>
      </c>
      <c r="U59" s="40">
        <f t="shared" si="33"/>
        <v>59</v>
      </c>
      <c r="V59" s="18"/>
      <c r="W59" s="40">
        <f>SUM(W56:W58)</f>
        <v>0</v>
      </c>
      <c r="X59" s="40">
        <f t="shared" ref="X59:AB59" si="34">SUM(X56:X58)</f>
        <v>0</v>
      </c>
      <c r="Y59" s="40">
        <f t="shared" si="34"/>
        <v>0</v>
      </c>
      <c r="Z59" s="40">
        <f t="shared" si="34"/>
        <v>0</v>
      </c>
      <c r="AA59" s="40">
        <f t="shared" si="34"/>
        <v>0</v>
      </c>
      <c r="AB59" s="40">
        <f t="shared" si="34"/>
        <v>0</v>
      </c>
      <c r="AC59" s="18"/>
      <c r="AD59" s="18"/>
      <c r="AE59" s="18"/>
      <c r="AF59" s="18"/>
      <c r="AG59" s="18"/>
    </row>
    <row r="60" spans="1:33" ht="12.75" customHeight="1">
      <c r="A60" s="26"/>
      <c r="B60" s="46" t="s">
        <v>301</v>
      </c>
      <c r="C60" s="28"/>
      <c r="D60" s="28">
        <f>all!BH1492</f>
        <v>0</v>
      </c>
      <c r="E60" s="28">
        <f>all!BI1492</f>
        <v>0</v>
      </c>
      <c r="F60" s="28">
        <f>all!BJ1492</f>
        <v>0</v>
      </c>
      <c r="G60" s="28">
        <f>all!BK1492</f>
        <v>0</v>
      </c>
      <c r="H60" s="28">
        <f>all!BL1492</f>
        <v>0</v>
      </c>
      <c r="I60" s="28">
        <f>all!BM1492</f>
        <v>0</v>
      </c>
      <c r="J60" s="28">
        <f>all!BN1492</f>
        <v>0</v>
      </c>
      <c r="K60" s="28">
        <f>all!BO1492</f>
        <v>0</v>
      </c>
      <c r="L60" s="28">
        <f>all!BP1492</f>
        <v>0</v>
      </c>
      <c r="M60" s="28">
        <f>all!BQ1492</f>
        <v>0</v>
      </c>
      <c r="N60" s="28">
        <f>all!BR1492</f>
        <v>0</v>
      </c>
      <c r="O60" s="28">
        <f>all!BS1492</f>
        <v>0</v>
      </c>
      <c r="P60" s="28">
        <f>all!BT1492</f>
        <v>0</v>
      </c>
      <c r="Q60" s="28">
        <f>all!BU1492</f>
        <v>0</v>
      </c>
      <c r="R60" s="28">
        <f>all!BV1492</f>
        <v>0</v>
      </c>
      <c r="S60" s="28">
        <f>all!BW1492</f>
        <v>0</v>
      </c>
      <c r="T60" s="28">
        <f>all!BX1492</f>
        <v>0</v>
      </c>
      <c r="U60" s="28">
        <f>all!BY1492</f>
        <v>0</v>
      </c>
      <c r="V60" s="18"/>
      <c r="W60" s="28">
        <f>all!CA1492</f>
        <v>0</v>
      </c>
      <c r="X60" s="28">
        <f>all!CB1492</f>
        <v>0</v>
      </c>
      <c r="Y60" s="28">
        <f>all!CC1492</f>
        <v>0</v>
      </c>
      <c r="Z60" s="28">
        <f>all!CD1492</f>
        <v>0</v>
      </c>
      <c r="AA60" s="28">
        <f>all!CE1492</f>
        <v>0</v>
      </c>
      <c r="AB60" s="28">
        <f>all!CF1492</f>
        <v>0</v>
      </c>
      <c r="AC60" s="18"/>
      <c r="AD60" s="18"/>
      <c r="AE60" s="18"/>
      <c r="AF60" s="18"/>
      <c r="AG60" s="18"/>
    </row>
    <row r="61" spans="1:33" ht="16.5" customHeight="1" thickBot="1">
      <c r="A61" s="26"/>
      <c r="B61" s="46" t="s">
        <v>13</v>
      </c>
      <c r="C61" s="28"/>
      <c r="D61" s="28">
        <f>all!BH1497</f>
        <v>1</v>
      </c>
      <c r="E61" s="28">
        <f>all!BI1497</f>
        <v>4</v>
      </c>
      <c r="F61" s="28">
        <f>all!BJ1497</f>
        <v>5</v>
      </c>
      <c r="G61" s="28">
        <f>all!BK1497</f>
        <v>0</v>
      </c>
      <c r="H61" s="28">
        <f>all!BL1497</f>
        <v>1</v>
      </c>
      <c r="I61" s="28">
        <f>all!BM1497</f>
        <v>1</v>
      </c>
      <c r="J61" s="28">
        <f>all!BN1497</f>
        <v>0</v>
      </c>
      <c r="K61" s="28">
        <f>all!BO1497</f>
        <v>0</v>
      </c>
      <c r="L61" s="28">
        <f>all!BP1497</f>
        <v>0</v>
      </c>
      <c r="M61" s="28">
        <f>all!BQ1497</f>
        <v>0</v>
      </c>
      <c r="N61" s="28">
        <f>all!BR1497</f>
        <v>3</v>
      </c>
      <c r="O61" s="28">
        <f>all!BS1497</f>
        <v>3</v>
      </c>
      <c r="P61" s="28">
        <f>all!BT1497</f>
        <v>0</v>
      </c>
      <c r="Q61" s="28">
        <f>all!BU1497</f>
        <v>0</v>
      </c>
      <c r="R61" s="28">
        <f>all!BV1497</f>
        <v>0</v>
      </c>
      <c r="S61" s="28">
        <f>all!BW1497</f>
        <v>1</v>
      </c>
      <c r="T61" s="28">
        <f>all!BX1497</f>
        <v>8</v>
      </c>
      <c r="U61" s="28">
        <f>all!BY1497</f>
        <v>9</v>
      </c>
      <c r="V61" s="18"/>
      <c r="W61" s="28">
        <f>all!CA1497</f>
        <v>0</v>
      </c>
      <c r="X61" s="28">
        <f>all!CB1497</f>
        <v>0</v>
      </c>
      <c r="Y61" s="28">
        <f>all!CC1497</f>
        <v>0</v>
      </c>
      <c r="Z61" s="28">
        <f>all!CD1497</f>
        <v>0</v>
      </c>
      <c r="AA61" s="28">
        <f>all!CE1497</f>
        <v>0</v>
      </c>
      <c r="AB61" s="28">
        <f>all!CF1497</f>
        <v>0</v>
      </c>
      <c r="AC61" s="18"/>
      <c r="AD61" s="18"/>
      <c r="AE61" s="18"/>
      <c r="AF61" s="18"/>
      <c r="AG61" s="18"/>
    </row>
    <row r="62" spans="1:33" ht="30.75" customHeight="1" thickBot="1">
      <c r="A62" s="176"/>
      <c r="B62" s="199" t="s">
        <v>872</v>
      </c>
      <c r="C62" s="230" t="e">
        <f>SUM(#REF!,#REF!,#REF!)</f>
        <v>#REF!</v>
      </c>
      <c r="D62" s="231">
        <f>SUM(D59:D61)</f>
        <v>16</v>
      </c>
      <c r="E62" s="231">
        <f t="shared" ref="E62:U62" si="35">SUM(E59:E61)</f>
        <v>14</v>
      </c>
      <c r="F62" s="231">
        <f t="shared" si="35"/>
        <v>30</v>
      </c>
      <c r="G62" s="231">
        <f t="shared" si="35"/>
        <v>3</v>
      </c>
      <c r="H62" s="231">
        <f t="shared" si="35"/>
        <v>3</v>
      </c>
      <c r="I62" s="231">
        <f t="shared" si="35"/>
        <v>6</v>
      </c>
      <c r="J62" s="231">
        <f t="shared" si="35"/>
        <v>5</v>
      </c>
      <c r="K62" s="231">
        <f t="shared" si="35"/>
        <v>3</v>
      </c>
      <c r="L62" s="231">
        <f t="shared" si="35"/>
        <v>8</v>
      </c>
      <c r="M62" s="231">
        <f t="shared" si="35"/>
        <v>12</v>
      </c>
      <c r="N62" s="231">
        <f t="shared" si="35"/>
        <v>12</v>
      </c>
      <c r="O62" s="231">
        <f t="shared" si="35"/>
        <v>24</v>
      </c>
      <c r="P62" s="231">
        <f t="shared" si="35"/>
        <v>0</v>
      </c>
      <c r="Q62" s="231">
        <f t="shared" si="35"/>
        <v>0</v>
      </c>
      <c r="R62" s="231">
        <f t="shared" si="35"/>
        <v>0</v>
      </c>
      <c r="S62" s="231">
        <f t="shared" si="35"/>
        <v>36</v>
      </c>
      <c r="T62" s="231">
        <f t="shared" si="35"/>
        <v>32</v>
      </c>
      <c r="U62" s="231">
        <f t="shared" si="35"/>
        <v>68</v>
      </c>
      <c r="V62" s="18"/>
      <c r="W62" s="231">
        <f t="shared" ref="W62" si="36">SUM(W59:W61)</f>
        <v>0</v>
      </c>
      <c r="X62" s="231">
        <f t="shared" ref="X62:AB62" si="37">SUM(X59:X61)</f>
        <v>0</v>
      </c>
      <c r="Y62" s="231">
        <f t="shared" si="37"/>
        <v>0</v>
      </c>
      <c r="Z62" s="231">
        <f t="shared" si="37"/>
        <v>0</v>
      </c>
      <c r="AA62" s="231">
        <f t="shared" si="37"/>
        <v>0</v>
      </c>
      <c r="AB62" s="231">
        <f t="shared" si="37"/>
        <v>0</v>
      </c>
      <c r="AC62" s="18"/>
      <c r="AD62" s="18"/>
      <c r="AE62" s="18"/>
      <c r="AF62" s="18"/>
      <c r="AG62" s="18"/>
    </row>
    <row r="63" spans="1:33" ht="8.25" customHeight="1">
      <c r="A63" s="749"/>
      <c r="B63" s="818"/>
      <c r="C63" s="818"/>
      <c r="D63" s="818"/>
      <c r="E63" s="818"/>
      <c r="F63" s="818"/>
      <c r="G63" s="818"/>
      <c r="H63" s="818"/>
      <c r="I63" s="818"/>
      <c r="J63" s="818"/>
      <c r="K63" s="818"/>
      <c r="L63" s="818"/>
      <c r="M63" s="818"/>
      <c r="N63" s="818"/>
      <c r="O63" s="818"/>
      <c r="P63" s="818"/>
      <c r="Q63" s="818"/>
      <c r="R63" s="818"/>
      <c r="S63" s="818"/>
      <c r="T63" s="818"/>
      <c r="U63" s="8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 s="18" customFormat="1" ht="22.5" customHeight="1">
      <c r="A64" s="251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</row>
    <row r="65" spans="1:33" s="18" customFormat="1" ht="22.5" customHeight="1">
      <c r="A65" s="251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</row>
    <row r="66" spans="1:33" s="18" customFormat="1" ht="22.5" customHeight="1">
      <c r="A66" s="251"/>
      <c r="B66" s="53" t="s">
        <v>74</v>
      </c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</row>
    <row r="67" spans="1:33" s="18" customFormat="1" ht="15" customHeight="1">
      <c r="A67" s="739">
        <v>1</v>
      </c>
      <c r="B67" s="737">
        <v>2</v>
      </c>
      <c r="C67" s="737">
        <v>3</v>
      </c>
      <c r="D67" s="737">
        <v>3</v>
      </c>
      <c r="E67" s="739">
        <v>4</v>
      </c>
      <c r="F67" s="737">
        <v>5</v>
      </c>
      <c r="G67" s="737">
        <v>6</v>
      </c>
      <c r="H67" s="739">
        <v>7</v>
      </c>
      <c r="I67" s="737">
        <v>8</v>
      </c>
      <c r="J67" s="737">
        <v>9</v>
      </c>
      <c r="K67" s="739">
        <v>10</v>
      </c>
      <c r="L67" s="737">
        <v>11</v>
      </c>
      <c r="M67" s="737">
        <v>12</v>
      </c>
      <c r="N67" s="739">
        <v>13</v>
      </c>
      <c r="O67" s="737">
        <v>14</v>
      </c>
      <c r="P67" s="737">
        <v>15</v>
      </c>
      <c r="Q67" s="739">
        <v>16</v>
      </c>
      <c r="R67" s="737">
        <v>17</v>
      </c>
      <c r="S67" s="737">
        <v>18</v>
      </c>
      <c r="T67" s="739">
        <v>19</v>
      </c>
      <c r="U67" s="737">
        <v>20</v>
      </c>
      <c r="V67" s="24"/>
      <c r="W67" s="737">
        <v>21</v>
      </c>
      <c r="X67" s="739">
        <v>22</v>
      </c>
      <c r="Y67" s="737">
        <v>23</v>
      </c>
      <c r="Z67" s="737">
        <v>24</v>
      </c>
      <c r="AA67" s="739">
        <v>25</v>
      </c>
      <c r="AB67" s="737">
        <v>26</v>
      </c>
    </row>
    <row r="68" spans="1:33" ht="14.25" customHeight="1">
      <c r="A68" s="141">
        <v>4</v>
      </c>
      <c r="B68" s="738" t="s">
        <v>306</v>
      </c>
      <c r="C68" s="174"/>
      <c r="D68" s="192" t="s">
        <v>74</v>
      </c>
      <c r="E68" s="192"/>
      <c r="F68" s="192"/>
      <c r="G68" s="192"/>
      <c r="H68" s="192"/>
      <c r="I68" s="192"/>
      <c r="J68" s="192"/>
      <c r="K68" s="192"/>
      <c r="L68" s="192"/>
      <c r="M68" s="193"/>
      <c r="N68" s="193"/>
      <c r="O68" s="192"/>
      <c r="P68" s="192"/>
      <c r="Q68" s="192"/>
      <c r="R68" s="192"/>
      <c r="S68" s="146"/>
      <c r="T68" s="146"/>
      <c r="U68" s="146"/>
      <c r="V68" s="18"/>
      <c r="W68" s="192"/>
      <c r="X68" s="192"/>
      <c r="Y68" s="192"/>
      <c r="Z68" s="193"/>
      <c r="AA68" s="193"/>
      <c r="AB68" s="192"/>
      <c r="AC68" s="18"/>
      <c r="AD68" s="18"/>
      <c r="AE68" s="18"/>
      <c r="AF68" s="18"/>
      <c r="AG68" s="18"/>
    </row>
    <row r="69" spans="1:33" ht="14.25" customHeight="1">
      <c r="A69" s="141"/>
      <c r="B69" s="738" t="s">
        <v>1132</v>
      </c>
      <c r="C69" s="174"/>
      <c r="D69" s="192"/>
      <c r="E69" s="192"/>
      <c r="F69" s="192"/>
      <c r="G69" s="192"/>
      <c r="H69" s="192"/>
      <c r="I69" s="192"/>
      <c r="J69" s="192"/>
      <c r="K69" s="192"/>
      <c r="L69" s="192"/>
      <c r="M69" s="193"/>
      <c r="N69" s="193"/>
      <c r="O69" s="192"/>
      <c r="P69" s="192"/>
      <c r="Q69" s="192"/>
      <c r="R69" s="192"/>
      <c r="S69" s="146"/>
      <c r="T69" s="146"/>
      <c r="U69" s="146"/>
      <c r="V69" s="18"/>
      <c r="W69" s="192"/>
      <c r="X69" s="192"/>
      <c r="Y69" s="192"/>
      <c r="Z69" s="193"/>
      <c r="AA69" s="193"/>
      <c r="AB69" s="192"/>
      <c r="AC69" s="18"/>
      <c r="AD69" s="18"/>
      <c r="AE69" s="18"/>
      <c r="AF69" s="18"/>
      <c r="AG69" s="18"/>
    </row>
    <row r="70" spans="1:33" ht="14.25" customHeight="1">
      <c r="A70" s="141"/>
      <c r="B70" s="150" t="s">
        <v>1133</v>
      </c>
      <c r="C70" s="149">
        <f>all!F54</f>
        <v>148</v>
      </c>
      <c r="D70" s="149">
        <f>all!BH39</f>
        <v>25</v>
      </c>
      <c r="E70" s="149">
        <f>all!BI39</f>
        <v>21</v>
      </c>
      <c r="F70" s="149">
        <f>all!BJ39</f>
        <v>46</v>
      </c>
      <c r="G70" s="149">
        <f>all!BK39</f>
        <v>9</v>
      </c>
      <c r="H70" s="149">
        <f>all!BL39</f>
        <v>4</v>
      </c>
      <c r="I70" s="149">
        <f>all!BM39</f>
        <v>13</v>
      </c>
      <c r="J70" s="149">
        <f>all!BN39</f>
        <v>4</v>
      </c>
      <c r="K70" s="149">
        <f>all!BO39</f>
        <v>2</v>
      </c>
      <c r="L70" s="149">
        <f>all!BP39</f>
        <v>6</v>
      </c>
      <c r="M70" s="149">
        <f>all!BQ39</f>
        <v>10</v>
      </c>
      <c r="N70" s="149">
        <f>all!BR39</f>
        <v>9</v>
      </c>
      <c r="O70" s="149">
        <f>all!BS39</f>
        <v>19</v>
      </c>
      <c r="P70" s="149">
        <f>all!BT39</f>
        <v>2</v>
      </c>
      <c r="Q70" s="149">
        <f>all!BU39</f>
        <v>2</v>
      </c>
      <c r="R70" s="149">
        <f>all!BV39</f>
        <v>4</v>
      </c>
      <c r="S70" s="149">
        <f>all!BW39</f>
        <v>50</v>
      </c>
      <c r="T70" s="149">
        <f>all!BX39</f>
        <v>38</v>
      </c>
      <c r="U70" s="149">
        <f>all!BY39</f>
        <v>88</v>
      </c>
      <c r="V70" s="18"/>
      <c r="W70" s="149">
        <f>all!CA39</f>
        <v>1</v>
      </c>
      <c r="X70" s="149">
        <f>all!CB39</f>
        <v>2</v>
      </c>
      <c r="Y70" s="149">
        <f>all!CC39</f>
        <v>3</v>
      </c>
      <c r="Z70" s="149">
        <f>all!CD39</f>
        <v>2</v>
      </c>
      <c r="AA70" s="149">
        <f>all!CE39</f>
        <v>1</v>
      </c>
      <c r="AB70" s="149">
        <f>all!CF39</f>
        <v>3</v>
      </c>
      <c r="AC70" s="18"/>
      <c r="AD70" s="18"/>
      <c r="AE70" s="18"/>
      <c r="AF70" s="18"/>
      <c r="AG70" s="18"/>
    </row>
    <row r="71" spans="1:33" ht="13.5" customHeight="1">
      <c r="A71" s="141"/>
      <c r="B71" s="162" t="s">
        <v>303</v>
      </c>
      <c r="C71" s="149">
        <f>all!F55</f>
        <v>184</v>
      </c>
      <c r="D71" s="149">
        <f>all!BH40</f>
        <v>34</v>
      </c>
      <c r="E71" s="149">
        <f>all!BI40</f>
        <v>12</v>
      </c>
      <c r="F71" s="149">
        <f>all!BJ40</f>
        <v>46</v>
      </c>
      <c r="G71" s="149">
        <f>all!BK40</f>
        <v>7</v>
      </c>
      <c r="H71" s="149">
        <f>all!BL40</f>
        <v>6</v>
      </c>
      <c r="I71" s="149">
        <f>all!BM40</f>
        <v>13</v>
      </c>
      <c r="J71" s="149">
        <f>all!BN40</f>
        <v>4</v>
      </c>
      <c r="K71" s="149">
        <f>all!BO40</f>
        <v>2</v>
      </c>
      <c r="L71" s="149">
        <f>all!BP40</f>
        <v>6</v>
      </c>
      <c r="M71" s="149">
        <f>all!BQ40</f>
        <v>15</v>
      </c>
      <c r="N71" s="149">
        <f>all!BR40</f>
        <v>4</v>
      </c>
      <c r="O71" s="149">
        <f>all!BS40</f>
        <v>19</v>
      </c>
      <c r="P71" s="149">
        <f>all!BT40</f>
        <v>3</v>
      </c>
      <c r="Q71" s="149">
        <f>all!BU40</f>
        <v>1</v>
      </c>
      <c r="R71" s="149">
        <f>all!BV40</f>
        <v>4</v>
      </c>
      <c r="S71" s="149">
        <f>all!BW40</f>
        <v>63</v>
      </c>
      <c r="T71" s="149">
        <f>all!BX40</f>
        <v>25</v>
      </c>
      <c r="U71" s="149">
        <f>all!BY40</f>
        <v>88</v>
      </c>
      <c r="V71" s="18"/>
      <c r="W71" s="149">
        <f>all!CA40</f>
        <v>4</v>
      </c>
      <c r="X71" s="149">
        <f>all!CB40</f>
        <v>1</v>
      </c>
      <c r="Y71" s="149">
        <f>all!CC40</f>
        <v>5</v>
      </c>
      <c r="Z71" s="149">
        <f>all!CD40</f>
        <v>2</v>
      </c>
      <c r="AA71" s="149">
        <f>all!CE40</f>
        <v>0</v>
      </c>
      <c r="AB71" s="149">
        <f>all!CF40</f>
        <v>2</v>
      </c>
      <c r="AC71" s="18"/>
      <c r="AD71" s="18"/>
      <c r="AE71" s="18"/>
      <c r="AF71" s="18"/>
      <c r="AG71" s="18"/>
    </row>
    <row r="72" spans="1:33" ht="13.5" customHeight="1">
      <c r="A72" s="37"/>
      <c r="B72" s="165" t="s">
        <v>304</v>
      </c>
      <c r="C72" s="219">
        <f>all!F56</f>
        <v>188</v>
      </c>
      <c r="D72" s="219">
        <f>all!BH41</f>
        <v>35</v>
      </c>
      <c r="E72" s="219">
        <f>all!BI41</f>
        <v>12</v>
      </c>
      <c r="F72" s="219">
        <f>all!BJ41</f>
        <v>47</v>
      </c>
      <c r="G72" s="219">
        <f>all!BK41</f>
        <v>7</v>
      </c>
      <c r="H72" s="219">
        <f>all!BL41</f>
        <v>5</v>
      </c>
      <c r="I72" s="219">
        <f>all!BM41</f>
        <v>12</v>
      </c>
      <c r="J72" s="219">
        <f>all!BN41</f>
        <v>2</v>
      </c>
      <c r="K72" s="219">
        <f>all!BO41</f>
        <v>4</v>
      </c>
      <c r="L72" s="219">
        <f>all!BP41</f>
        <v>6</v>
      </c>
      <c r="M72" s="219">
        <f>all!BQ41</f>
        <v>14</v>
      </c>
      <c r="N72" s="219">
        <f>all!BR41</f>
        <v>5</v>
      </c>
      <c r="O72" s="219">
        <f>all!BS41</f>
        <v>19</v>
      </c>
      <c r="P72" s="219">
        <f>all!BT41</f>
        <v>0</v>
      </c>
      <c r="Q72" s="219">
        <f>all!BU41</f>
        <v>0</v>
      </c>
      <c r="R72" s="219">
        <f>all!BV41</f>
        <v>0</v>
      </c>
      <c r="S72" s="219">
        <f>all!BW41</f>
        <v>58</v>
      </c>
      <c r="T72" s="219">
        <f>all!BX41</f>
        <v>26</v>
      </c>
      <c r="U72" s="219">
        <f>all!BY41</f>
        <v>84</v>
      </c>
      <c r="V72" s="18"/>
      <c r="W72" s="149">
        <f>all!CA41</f>
        <v>3</v>
      </c>
      <c r="X72" s="149">
        <f>all!CB41</f>
        <v>0</v>
      </c>
      <c r="Y72" s="149">
        <f>all!CC41</f>
        <v>3</v>
      </c>
      <c r="Z72" s="149">
        <f>all!CD41</f>
        <v>2</v>
      </c>
      <c r="AA72" s="149">
        <f>all!CE41</f>
        <v>0</v>
      </c>
      <c r="AB72" s="149">
        <f>all!CF41</f>
        <v>2</v>
      </c>
      <c r="AC72" s="18"/>
      <c r="AD72" s="18"/>
      <c r="AE72" s="18"/>
      <c r="AF72" s="18"/>
      <c r="AG72" s="18"/>
    </row>
    <row r="73" spans="1:33" ht="13.5" customHeight="1">
      <c r="A73" s="26"/>
      <c r="B73" s="16" t="s">
        <v>307</v>
      </c>
      <c r="C73" s="28">
        <f>all!F57</f>
        <v>187</v>
      </c>
      <c r="D73" s="28">
        <f>all!BH42</f>
        <v>32</v>
      </c>
      <c r="E73" s="28">
        <f>all!BI42</f>
        <v>11</v>
      </c>
      <c r="F73" s="28">
        <f>all!BJ42</f>
        <v>43</v>
      </c>
      <c r="G73" s="28">
        <f>all!BK42</f>
        <v>10</v>
      </c>
      <c r="H73" s="28">
        <f>all!BL42</f>
        <v>2</v>
      </c>
      <c r="I73" s="28">
        <f>all!BM42</f>
        <v>12</v>
      </c>
      <c r="J73" s="28">
        <f>all!BN42</f>
        <v>5</v>
      </c>
      <c r="K73" s="28">
        <f>all!BO42</f>
        <v>1</v>
      </c>
      <c r="L73" s="28">
        <f>all!BP42</f>
        <v>6</v>
      </c>
      <c r="M73" s="28">
        <f>all!BQ42</f>
        <v>18</v>
      </c>
      <c r="N73" s="28">
        <f>all!BR42</f>
        <v>5</v>
      </c>
      <c r="O73" s="28">
        <f>all!BS42</f>
        <v>23</v>
      </c>
      <c r="P73" s="28">
        <f>all!BT42</f>
        <v>0</v>
      </c>
      <c r="Q73" s="28">
        <f>all!BU42</f>
        <v>0</v>
      </c>
      <c r="R73" s="28">
        <f>all!BV42</f>
        <v>0</v>
      </c>
      <c r="S73" s="28">
        <f>all!BW42</f>
        <v>65</v>
      </c>
      <c r="T73" s="28">
        <f>all!BX42</f>
        <v>19</v>
      </c>
      <c r="U73" s="28">
        <f>all!BY42</f>
        <v>84</v>
      </c>
      <c r="V73" s="18"/>
      <c r="W73" s="219">
        <f>all!CA42</f>
        <v>2</v>
      </c>
      <c r="X73" s="219">
        <f>all!CB42</f>
        <v>0</v>
      </c>
      <c r="Y73" s="219">
        <f>all!CC42</f>
        <v>2</v>
      </c>
      <c r="Z73" s="219">
        <f>all!CD42</f>
        <v>2</v>
      </c>
      <c r="AA73" s="219">
        <f>all!CE42</f>
        <v>0</v>
      </c>
      <c r="AB73" s="219">
        <f>all!CF42</f>
        <v>2</v>
      </c>
      <c r="AC73" s="18"/>
      <c r="AD73" s="18"/>
      <c r="AE73" s="18"/>
      <c r="AF73" s="18"/>
      <c r="AG73" s="18"/>
    </row>
    <row r="74" spans="1:33" ht="13.5" customHeight="1">
      <c r="A74" s="26"/>
      <c r="B74" s="16" t="s">
        <v>308</v>
      </c>
      <c r="C74" s="28">
        <f>all!F58</f>
        <v>87</v>
      </c>
      <c r="D74" s="28">
        <f>all!BH43</f>
        <v>28</v>
      </c>
      <c r="E74" s="28">
        <f>all!BI43</f>
        <v>14</v>
      </c>
      <c r="F74" s="28">
        <f>all!BJ43</f>
        <v>42</v>
      </c>
      <c r="G74" s="28">
        <f>all!BK43</f>
        <v>10</v>
      </c>
      <c r="H74" s="28">
        <f>all!BL43</f>
        <v>4</v>
      </c>
      <c r="I74" s="28">
        <f>all!BM43</f>
        <v>14</v>
      </c>
      <c r="J74" s="28">
        <f>all!BN43</f>
        <v>1</v>
      </c>
      <c r="K74" s="28">
        <f>all!BO43</f>
        <v>2</v>
      </c>
      <c r="L74" s="28">
        <f>all!BP43</f>
        <v>3</v>
      </c>
      <c r="M74" s="28">
        <f>all!BQ43</f>
        <v>21</v>
      </c>
      <c r="N74" s="28">
        <f>all!BR43</f>
        <v>4</v>
      </c>
      <c r="O74" s="28">
        <f>all!BS43</f>
        <v>25</v>
      </c>
      <c r="P74" s="28">
        <f>all!BT43</f>
        <v>3</v>
      </c>
      <c r="Q74" s="28">
        <f>all!BU43</f>
        <v>0</v>
      </c>
      <c r="R74" s="28">
        <f>all!BV43</f>
        <v>3</v>
      </c>
      <c r="S74" s="28">
        <f>all!BW43</f>
        <v>63</v>
      </c>
      <c r="T74" s="28">
        <f>all!BX43</f>
        <v>24</v>
      </c>
      <c r="U74" s="28">
        <f>all!BY43</f>
        <v>87</v>
      </c>
      <c r="V74" s="18"/>
      <c r="W74" s="28">
        <f>all!CA43</f>
        <v>3</v>
      </c>
      <c r="X74" s="28">
        <f>all!CB43</f>
        <v>0</v>
      </c>
      <c r="Y74" s="28">
        <f>all!CC43</f>
        <v>3</v>
      </c>
      <c r="Z74" s="28">
        <f>all!CD43</f>
        <v>1</v>
      </c>
      <c r="AA74" s="28">
        <f>all!CE43</f>
        <v>1</v>
      </c>
      <c r="AB74" s="28">
        <f>all!CF43</f>
        <v>2</v>
      </c>
      <c r="AC74" s="18"/>
      <c r="AD74" s="18"/>
      <c r="AE74" s="18"/>
      <c r="AF74" s="18"/>
      <c r="AG74" s="18"/>
    </row>
    <row r="75" spans="1:33" ht="14.25" customHeight="1">
      <c r="A75" s="26"/>
      <c r="B75" s="46" t="s">
        <v>72</v>
      </c>
      <c r="C75" s="47">
        <f>SUM(C70:C74)</f>
        <v>794</v>
      </c>
      <c r="D75" s="47">
        <f t="shared" ref="D75" si="38">SUM(D70:D74)</f>
        <v>154</v>
      </c>
      <c r="E75" s="47">
        <f t="shared" ref="E75:U75" si="39">SUM(E70:E74)</f>
        <v>70</v>
      </c>
      <c r="F75" s="47">
        <f t="shared" si="39"/>
        <v>224</v>
      </c>
      <c r="G75" s="47">
        <f t="shared" si="39"/>
        <v>43</v>
      </c>
      <c r="H75" s="47">
        <f t="shared" si="39"/>
        <v>21</v>
      </c>
      <c r="I75" s="47">
        <f t="shared" si="39"/>
        <v>64</v>
      </c>
      <c r="J75" s="47">
        <f t="shared" si="39"/>
        <v>16</v>
      </c>
      <c r="K75" s="47">
        <f t="shared" si="39"/>
        <v>11</v>
      </c>
      <c r="L75" s="47">
        <f t="shared" si="39"/>
        <v>27</v>
      </c>
      <c r="M75" s="47">
        <f t="shared" si="39"/>
        <v>78</v>
      </c>
      <c r="N75" s="47">
        <f t="shared" si="39"/>
        <v>27</v>
      </c>
      <c r="O75" s="47">
        <f t="shared" si="39"/>
        <v>105</v>
      </c>
      <c r="P75" s="47">
        <f t="shared" si="39"/>
        <v>8</v>
      </c>
      <c r="Q75" s="47">
        <f t="shared" si="39"/>
        <v>3</v>
      </c>
      <c r="R75" s="47">
        <f t="shared" si="39"/>
        <v>11</v>
      </c>
      <c r="S75" s="47">
        <f t="shared" si="39"/>
        <v>299</v>
      </c>
      <c r="T75" s="47">
        <f t="shared" si="39"/>
        <v>132</v>
      </c>
      <c r="U75" s="47">
        <f t="shared" si="39"/>
        <v>431</v>
      </c>
      <c r="V75" s="18"/>
      <c r="W75" s="47">
        <f>SUM(W70:W74)</f>
        <v>13</v>
      </c>
      <c r="X75" s="47">
        <f t="shared" ref="X75:AB75" si="40">SUM(X70:X74)</f>
        <v>3</v>
      </c>
      <c r="Y75" s="47">
        <f t="shared" si="40"/>
        <v>16</v>
      </c>
      <c r="Z75" s="47">
        <f t="shared" si="40"/>
        <v>9</v>
      </c>
      <c r="AA75" s="47">
        <f t="shared" si="40"/>
        <v>2</v>
      </c>
      <c r="AB75" s="47">
        <f t="shared" si="40"/>
        <v>11</v>
      </c>
      <c r="AC75" s="18"/>
      <c r="AD75" s="18"/>
      <c r="AE75" s="18"/>
      <c r="AF75" s="18"/>
      <c r="AG75" s="18"/>
    </row>
    <row r="76" spans="1:33" ht="14.25" customHeight="1">
      <c r="A76" s="26"/>
      <c r="B76" s="46" t="s">
        <v>299</v>
      </c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18"/>
      <c r="W76" s="47"/>
      <c r="X76" s="47"/>
      <c r="Y76" s="47"/>
      <c r="Z76" s="47"/>
      <c r="AA76" s="47"/>
      <c r="AB76" s="47"/>
      <c r="AC76" s="18"/>
      <c r="AD76" s="18"/>
      <c r="AE76" s="18"/>
      <c r="AF76" s="18"/>
      <c r="AG76" s="18"/>
    </row>
    <row r="77" spans="1:33" ht="16.5" customHeight="1">
      <c r="A77" s="26"/>
      <c r="B77" s="16" t="s">
        <v>642</v>
      </c>
      <c r="C77" s="28" t="e">
        <f>all!#REF!</f>
        <v>#REF!</v>
      </c>
      <c r="D77" s="28">
        <f>all!BH47</f>
        <v>10</v>
      </c>
      <c r="E77" s="28">
        <f>all!BI47</f>
        <v>20</v>
      </c>
      <c r="F77" s="28">
        <f>all!BJ47</f>
        <v>30</v>
      </c>
      <c r="G77" s="28">
        <f>all!BK47</f>
        <v>1</v>
      </c>
      <c r="H77" s="28">
        <f>all!BL47</f>
        <v>9</v>
      </c>
      <c r="I77" s="28">
        <f>all!BM47</f>
        <v>10</v>
      </c>
      <c r="J77" s="28">
        <f>all!BN47</f>
        <v>1</v>
      </c>
      <c r="K77" s="28">
        <f>all!BO47</f>
        <v>3</v>
      </c>
      <c r="L77" s="28">
        <f>all!BP47</f>
        <v>4</v>
      </c>
      <c r="M77" s="28">
        <f>all!BQ47</f>
        <v>5</v>
      </c>
      <c r="N77" s="28">
        <f>all!BR47</f>
        <v>11</v>
      </c>
      <c r="O77" s="28">
        <f>all!BS47</f>
        <v>16</v>
      </c>
      <c r="P77" s="28">
        <f>all!BT47</f>
        <v>0</v>
      </c>
      <c r="Q77" s="28">
        <f>all!BU47</f>
        <v>0</v>
      </c>
      <c r="R77" s="28">
        <f>all!BV47</f>
        <v>0</v>
      </c>
      <c r="S77" s="28">
        <f>all!BW47</f>
        <v>17</v>
      </c>
      <c r="T77" s="28">
        <f>all!BX47</f>
        <v>43</v>
      </c>
      <c r="U77" s="28">
        <f>all!BY47</f>
        <v>60</v>
      </c>
      <c r="V77" s="18"/>
      <c r="W77" s="28">
        <f>all!CA47</f>
        <v>0</v>
      </c>
      <c r="X77" s="28">
        <f>all!CB47</f>
        <v>0</v>
      </c>
      <c r="Y77" s="28">
        <f>all!CC47</f>
        <v>0</v>
      </c>
      <c r="Z77" s="28">
        <f>all!CD47</f>
        <v>0</v>
      </c>
      <c r="AA77" s="28">
        <f>all!CE47</f>
        <v>0</v>
      </c>
      <c r="AB77" s="28">
        <f>all!CF47</f>
        <v>0</v>
      </c>
      <c r="AC77" s="18"/>
      <c r="AD77" s="18"/>
      <c r="AE77" s="18"/>
      <c r="AF77" s="18"/>
      <c r="AG77" s="18"/>
    </row>
    <row r="78" spans="1:33" ht="13.5" customHeight="1">
      <c r="A78" s="26"/>
      <c r="B78" s="16" t="s">
        <v>303</v>
      </c>
      <c r="C78" s="28">
        <f>all!F61</f>
        <v>0</v>
      </c>
      <c r="D78" s="28">
        <f>all!BH48</f>
        <v>15</v>
      </c>
      <c r="E78" s="28">
        <f>all!BI48</f>
        <v>34</v>
      </c>
      <c r="F78" s="28">
        <f>all!BJ48</f>
        <v>49</v>
      </c>
      <c r="G78" s="28">
        <f>all!BK48</f>
        <v>1</v>
      </c>
      <c r="H78" s="28">
        <f>all!BL48</f>
        <v>15</v>
      </c>
      <c r="I78" s="28">
        <f>all!BM48</f>
        <v>16</v>
      </c>
      <c r="J78" s="28">
        <f>all!BN48</f>
        <v>5</v>
      </c>
      <c r="K78" s="28">
        <f>all!BO48</f>
        <v>2</v>
      </c>
      <c r="L78" s="28">
        <f>all!BP48</f>
        <v>7</v>
      </c>
      <c r="M78" s="28">
        <f>all!BQ48</f>
        <v>10</v>
      </c>
      <c r="N78" s="28">
        <f>all!BR48</f>
        <v>18</v>
      </c>
      <c r="O78" s="28">
        <f>all!BS48</f>
        <v>28</v>
      </c>
      <c r="P78" s="28">
        <f>all!BT48</f>
        <v>0</v>
      </c>
      <c r="Q78" s="28">
        <f>all!BU48</f>
        <v>0</v>
      </c>
      <c r="R78" s="28">
        <f>all!BV48</f>
        <v>0</v>
      </c>
      <c r="S78" s="28">
        <f>all!BW48</f>
        <v>31</v>
      </c>
      <c r="T78" s="28">
        <f>all!BX48</f>
        <v>69</v>
      </c>
      <c r="U78" s="28">
        <f>all!BY48</f>
        <v>100</v>
      </c>
      <c r="V78" s="18"/>
      <c r="W78" s="28">
        <f>all!CA48</f>
        <v>0</v>
      </c>
      <c r="X78" s="28">
        <f>all!CB48</f>
        <v>0</v>
      </c>
      <c r="Y78" s="28">
        <f>all!CC48</f>
        <v>0</v>
      </c>
      <c r="Z78" s="28">
        <f>all!CD48</f>
        <v>0</v>
      </c>
      <c r="AA78" s="28">
        <f>all!CE48</f>
        <v>0</v>
      </c>
      <c r="AB78" s="28">
        <f>all!CF48</f>
        <v>0</v>
      </c>
      <c r="AC78" s="18"/>
      <c r="AD78" s="18"/>
      <c r="AE78" s="18"/>
      <c r="AF78" s="18"/>
      <c r="AG78" s="18"/>
    </row>
    <row r="79" spans="1:33" ht="13.5" customHeight="1">
      <c r="A79" s="26"/>
      <c r="B79" s="16" t="s">
        <v>304</v>
      </c>
      <c r="C79" s="28">
        <f>all!F62</f>
        <v>0</v>
      </c>
      <c r="D79" s="28">
        <f>all!BH49</f>
        <v>17</v>
      </c>
      <c r="E79" s="28">
        <f>all!BI49</f>
        <v>33</v>
      </c>
      <c r="F79" s="28">
        <f>all!BJ49</f>
        <v>50</v>
      </c>
      <c r="G79" s="28">
        <f>all!BK49</f>
        <v>4</v>
      </c>
      <c r="H79" s="28">
        <f>all!BL49</f>
        <v>11</v>
      </c>
      <c r="I79" s="28">
        <f>all!BM49</f>
        <v>15</v>
      </c>
      <c r="J79" s="28">
        <f>all!BN49</f>
        <v>3</v>
      </c>
      <c r="K79" s="28">
        <f>all!BO49</f>
        <v>5</v>
      </c>
      <c r="L79" s="28">
        <f>all!BP49</f>
        <v>8</v>
      </c>
      <c r="M79" s="28">
        <f>all!BQ49</f>
        <v>6</v>
      </c>
      <c r="N79" s="28">
        <f>all!BR49</f>
        <v>21</v>
      </c>
      <c r="O79" s="28">
        <f>all!BS49</f>
        <v>27</v>
      </c>
      <c r="P79" s="28">
        <f>all!BT49</f>
        <v>0</v>
      </c>
      <c r="Q79" s="28">
        <f>all!BU49</f>
        <v>0</v>
      </c>
      <c r="R79" s="28">
        <f>all!BV49</f>
        <v>0</v>
      </c>
      <c r="S79" s="28">
        <f>all!BW49</f>
        <v>30</v>
      </c>
      <c r="T79" s="28">
        <f>all!BX49</f>
        <v>70</v>
      </c>
      <c r="U79" s="28">
        <f>all!BY49</f>
        <v>100</v>
      </c>
      <c r="V79" s="18"/>
      <c r="W79" s="28">
        <f>all!CA49</f>
        <v>0</v>
      </c>
      <c r="X79" s="28">
        <f>all!CB49</f>
        <v>0</v>
      </c>
      <c r="Y79" s="28">
        <f>all!CC49</f>
        <v>0</v>
      </c>
      <c r="Z79" s="28">
        <f>all!CD49</f>
        <v>0</v>
      </c>
      <c r="AA79" s="28">
        <f>all!CE49</f>
        <v>0</v>
      </c>
      <c r="AB79" s="28">
        <f>all!CF49</f>
        <v>0</v>
      </c>
      <c r="AC79" s="18"/>
      <c r="AD79" s="18"/>
      <c r="AE79" s="18"/>
      <c r="AF79" s="18"/>
      <c r="AG79" s="18"/>
    </row>
    <row r="80" spans="1:33" ht="13.5" customHeight="1">
      <c r="A80" s="26"/>
      <c r="B80" s="16" t="s">
        <v>307</v>
      </c>
      <c r="C80" s="47"/>
      <c r="D80" s="28">
        <f>all!BH50</f>
        <v>8</v>
      </c>
      <c r="E80" s="28">
        <f>all!BI50</f>
        <v>42</v>
      </c>
      <c r="F80" s="28">
        <f>all!BJ50</f>
        <v>50</v>
      </c>
      <c r="G80" s="28">
        <f>all!BK50</f>
        <v>4</v>
      </c>
      <c r="H80" s="28">
        <f>all!BL50</f>
        <v>18</v>
      </c>
      <c r="I80" s="28">
        <f>all!BM50</f>
        <v>22</v>
      </c>
      <c r="J80" s="28">
        <f>all!BN50</f>
        <v>1</v>
      </c>
      <c r="K80" s="28">
        <f>all!BO50</f>
        <v>0</v>
      </c>
      <c r="L80" s="28">
        <f>all!BP50</f>
        <v>1</v>
      </c>
      <c r="M80" s="28">
        <f>all!BQ50</f>
        <v>5</v>
      </c>
      <c r="N80" s="28">
        <f>all!BR50</f>
        <v>22</v>
      </c>
      <c r="O80" s="28">
        <f>all!BS50</f>
        <v>27</v>
      </c>
      <c r="P80" s="28">
        <f>all!BT50</f>
        <v>0</v>
      </c>
      <c r="Q80" s="28">
        <f>all!BU50</f>
        <v>0</v>
      </c>
      <c r="R80" s="28">
        <f>all!BV50</f>
        <v>0</v>
      </c>
      <c r="S80" s="28">
        <f>all!BW50</f>
        <v>18</v>
      </c>
      <c r="T80" s="28">
        <f>all!BX50</f>
        <v>82</v>
      </c>
      <c r="U80" s="28">
        <f>all!BY50</f>
        <v>100</v>
      </c>
      <c r="V80" s="18"/>
      <c r="W80" s="28">
        <f>all!CA50</f>
        <v>0</v>
      </c>
      <c r="X80" s="28">
        <f>all!CB50</f>
        <v>0</v>
      </c>
      <c r="Y80" s="28">
        <f>all!CC50</f>
        <v>0</v>
      </c>
      <c r="Z80" s="28">
        <f>all!CD50</f>
        <v>0</v>
      </c>
      <c r="AA80" s="28">
        <f>all!CE50</f>
        <v>0</v>
      </c>
      <c r="AB80" s="28">
        <f>all!CF50</f>
        <v>0</v>
      </c>
      <c r="AC80" s="18"/>
      <c r="AD80" s="18"/>
      <c r="AE80" s="18"/>
      <c r="AF80" s="18"/>
      <c r="AG80" s="18"/>
    </row>
    <row r="81" spans="1:33" ht="18" customHeight="1">
      <c r="A81" s="26"/>
      <c r="B81" s="46" t="s">
        <v>72</v>
      </c>
      <c r="C81" s="47"/>
      <c r="D81" s="47">
        <f>SUM(D77:D80)</f>
        <v>50</v>
      </c>
      <c r="E81" s="47">
        <f t="shared" ref="E81:U81" si="41">SUM(E77:E80)</f>
        <v>129</v>
      </c>
      <c r="F81" s="47">
        <f t="shared" si="41"/>
        <v>179</v>
      </c>
      <c r="G81" s="47">
        <f t="shared" si="41"/>
        <v>10</v>
      </c>
      <c r="H81" s="47">
        <f t="shared" si="41"/>
        <v>53</v>
      </c>
      <c r="I81" s="47">
        <f t="shared" si="41"/>
        <v>63</v>
      </c>
      <c r="J81" s="47">
        <f t="shared" si="41"/>
        <v>10</v>
      </c>
      <c r="K81" s="47">
        <f t="shared" si="41"/>
        <v>10</v>
      </c>
      <c r="L81" s="47">
        <f t="shared" si="41"/>
        <v>20</v>
      </c>
      <c r="M81" s="47">
        <f t="shared" si="41"/>
        <v>26</v>
      </c>
      <c r="N81" s="47">
        <f t="shared" si="41"/>
        <v>72</v>
      </c>
      <c r="O81" s="47">
        <f t="shared" si="41"/>
        <v>98</v>
      </c>
      <c r="P81" s="47">
        <f t="shared" si="41"/>
        <v>0</v>
      </c>
      <c r="Q81" s="47">
        <f t="shared" si="41"/>
        <v>0</v>
      </c>
      <c r="R81" s="47">
        <f t="shared" si="41"/>
        <v>0</v>
      </c>
      <c r="S81" s="47">
        <f t="shared" si="41"/>
        <v>96</v>
      </c>
      <c r="T81" s="47">
        <f t="shared" si="41"/>
        <v>264</v>
      </c>
      <c r="U81" s="47">
        <f t="shared" si="41"/>
        <v>360</v>
      </c>
      <c r="V81" s="18"/>
      <c r="W81" s="47">
        <f t="shared" ref="W81" si="42">SUM(W77:W80)</f>
        <v>0</v>
      </c>
      <c r="X81" s="47">
        <f t="shared" ref="X81:AB81" si="43">SUM(X77:X80)</f>
        <v>0</v>
      </c>
      <c r="Y81" s="47">
        <f t="shared" si="43"/>
        <v>0</v>
      </c>
      <c r="Z81" s="47">
        <f t="shared" si="43"/>
        <v>0</v>
      </c>
      <c r="AA81" s="47">
        <f t="shared" si="43"/>
        <v>0</v>
      </c>
      <c r="AB81" s="47">
        <f t="shared" si="43"/>
        <v>0</v>
      </c>
      <c r="AC81" s="18"/>
      <c r="AD81" s="18"/>
      <c r="AE81" s="18"/>
      <c r="AF81" s="18"/>
      <c r="AG81" s="18"/>
    </row>
    <row r="82" spans="1:33" ht="15.75" customHeight="1">
      <c r="A82" s="26"/>
      <c r="B82" s="46" t="s">
        <v>1135</v>
      </c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18"/>
      <c r="W82" s="47"/>
      <c r="X82" s="47"/>
      <c r="Y82" s="47"/>
      <c r="Z82" s="47"/>
      <c r="AA82" s="47"/>
      <c r="AB82" s="47"/>
      <c r="AC82" s="18"/>
      <c r="AD82" s="18"/>
      <c r="AE82" s="18"/>
      <c r="AF82" s="18"/>
      <c r="AG82" s="18"/>
    </row>
    <row r="83" spans="1:33" ht="15" customHeight="1">
      <c r="A83" s="26"/>
      <c r="B83" s="46" t="s">
        <v>1134</v>
      </c>
      <c r="C83" s="28">
        <f>all!F724</f>
        <v>129</v>
      </c>
      <c r="D83" s="28">
        <f>all!BH731</f>
        <v>49</v>
      </c>
      <c r="E83" s="28">
        <f>all!BI731</f>
        <v>44</v>
      </c>
      <c r="F83" s="28">
        <f>all!BJ731</f>
        <v>93</v>
      </c>
      <c r="G83" s="28">
        <f>all!BK731</f>
        <v>11</v>
      </c>
      <c r="H83" s="28">
        <f>all!BL731</f>
        <v>7</v>
      </c>
      <c r="I83" s="28">
        <f>all!BM731</f>
        <v>18</v>
      </c>
      <c r="J83" s="28">
        <f>all!BN731</f>
        <v>4</v>
      </c>
      <c r="K83" s="28">
        <f>all!BO731</f>
        <v>2</v>
      </c>
      <c r="L83" s="28">
        <f>all!BP731</f>
        <v>6</v>
      </c>
      <c r="M83" s="28">
        <f>all!BQ731</f>
        <v>29</v>
      </c>
      <c r="N83" s="28">
        <f>all!BR731</f>
        <v>8</v>
      </c>
      <c r="O83" s="28">
        <f>all!BS731</f>
        <v>37</v>
      </c>
      <c r="P83" s="28">
        <f>all!BT731</f>
        <v>1</v>
      </c>
      <c r="Q83" s="28">
        <f>all!BU731</f>
        <v>1</v>
      </c>
      <c r="R83" s="28">
        <f>all!BV731</f>
        <v>2</v>
      </c>
      <c r="S83" s="28">
        <f>all!BW731</f>
        <v>94</v>
      </c>
      <c r="T83" s="28">
        <f>all!BX731</f>
        <v>62</v>
      </c>
      <c r="U83" s="28">
        <f>all!BY731</f>
        <v>156</v>
      </c>
      <c r="V83" s="18"/>
      <c r="W83" s="28">
        <f>all!CA731</f>
        <v>8</v>
      </c>
      <c r="X83" s="28">
        <f>all!CB731</f>
        <v>4</v>
      </c>
      <c r="Y83" s="28">
        <f>all!CC731</f>
        <v>12</v>
      </c>
      <c r="Z83" s="28">
        <f>all!CD731</f>
        <v>0</v>
      </c>
      <c r="AA83" s="28">
        <f>all!CE731</f>
        <v>0</v>
      </c>
      <c r="AB83" s="28">
        <f>all!CF731</f>
        <v>0</v>
      </c>
      <c r="AC83" s="18"/>
      <c r="AD83" s="18"/>
      <c r="AE83" s="18"/>
      <c r="AF83" s="18"/>
      <c r="AG83" s="18"/>
    </row>
    <row r="84" spans="1:33" ht="14.25" customHeight="1">
      <c r="A84" s="26"/>
      <c r="B84" s="50" t="s">
        <v>309</v>
      </c>
      <c r="C84" s="28">
        <f>all!F725</f>
        <v>129</v>
      </c>
      <c r="D84" s="28">
        <f>all!BH732</f>
        <v>40</v>
      </c>
      <c r="E84" s="28">
        <f>all!BI732</f>
        <v>32</v>
      </c>
      <c r="F84" s="28">
        <f>all!BJ732</f>
        <v>72</v>
      </c>
      <c r="G84" s="28">
        <f>all!BK732</f>
        <v>13</v>
      </c>
      <c r="H84" s="28">
        <f>all!BL732</f>
        <v>6</v>
      </c>
      <c r="I84" s="28">
        <f>all!BM732</f>
        <v>19</v>
      </c>
      <c r="J84" s="28">
        <f>all!BN732</f>
        <v>5</v>
      </c>
      <c r="K84" s="28">
        <f>all!BO732</f>
        <v>1</v>
      </c>
      <c r="L84" s="28">
        <f>all!BP732</f>
        <v>6</v>
      </c>
      <c r="M84" s="28">
        <f>all!BQ732</f>
        <v>27</v>
      </c>
      <c r="N84" s="28">
        <f>all!BR732</f>
        <v>6</v>
      </c>
      <c r="O84" s="28">
        <f>all!BS732</f>
        <v>33</v>
      </c>
      <c r="P84" s="28">
        <f>all!BT732</f>
        <v>2</v>
      </c>
      <c r="Q84" s="28">
        <f>all!BU732</f>
        <v>1</v>
      </c>
      <c r="R84" s="28">
        <f>all!BV732</f>
        <v>3</v>
      </c>
      <c r="S84" s="28">
        <f>all!BW732</f>
        <v>87</v>
      </c>
      <c r="T84" s="28">
        <f>all!BX732</f>
        <v>46</v>
      </c>
      <c r="U84" s="28">
        <f>all!BY732</f>
        <v>133</v>
      </c>
      <c r="V84" s="18" t="s">
        <v>74</v>
      </c>
      <c r="W84" s="28">
        <f>all!CA732</f>
        <v>5</v>
      </c>
      <c r="X84" s="28">
        <f>all!CB732</f>
        <v>4</v>
      </c>
      <c r="Y84" s="28">
        <f>all!CC732</f>
        <v>9</v>
      </c>
      <c r="Z84" s="28">
        <f>all!CD732</f>
        <v>2</v>
      </c>
      <c r="AA84" s="28">
        <f>all!CE732</f>
        <v>0</v>
      </c>
      <c r="AB84" s="28">
        <f>all!CF732</f>
        <v>2</v>
      </c>
      <c r="AC84" s="18"/>
      <c r="AD84" s="18"/>
      <c r="AE84" s="18"/>
      <c r="AF84" s="18"/>
      <c r="AG84" s="18"/>
    </row>
    <row r="85" spans="1:33" ht="14.25" customHeight="1">
      <c r="A85" s="32"/>
      <c r="B85" s="147" t="s">
        <v>310</v>
      </c>
      <c r="C85" s="66">
        <f>all!F726</f>
        <v>120</v>
      </c>
      <c r="D85" s="28">
        <f>all!BH733</f>
        <v>35</v>
      </c>
      <c r="E85" s="28">
        <f>all!BI733</f>
        <v>27</v>
      </c>
      <c r="F85" s="28">
        <f>all!BJ733</f>
        <v>62</v>
      </c>
      <c r="G85" s="28">
        <f>all!BK733</f>
        <v>14</v>
      </c>
      <c r="H85" s="28">
        <f>all!BL733</f>
        <v>7</v>
      </c>
      <c r="I85" s="28">
        <f>all!BM733</f>
        <v>21</v>
      </c>
      <c r="J85" s="28">
        <f>all!BN733</f>
        <v>6</v>
      </c>
      <c r="K85" s="28">
        <f>all!BO733</f>
        <v>3</v>
      </c>
      <c r="L85" s="28">
        <f>all!BP733</f>
        <v>9</v>
      </c>
      <c r="M85" s="28">
        <f>all!BQ733</f>
        <v>32</v>
      </c>
      <c r="N85" s="28">
        <f>all!BR733</f>
        <v>5</v>
      </c>
      <c r="O85" s="28">
        <f>all!BS733</f>
        <v>37</v>
      </c>
      <c r="P85" s="28">
        <f>all!BT733</f>
        <v>2</v>
      </c>
      <c r="Q85" s="28">
        <f>all!BU733</f>
        <v>3</v>
      </c>
      <c r="R85" s="28">
        <f>all!BV733</f>
        <v>5</v>
      </c>
      <c r="S85" s="28">
        <f>all!BW733</f>
        <v>89</v>
      </c>
      <c r="T85" s="28">
        <f>all!BX733</f>
        <v>45</v>
      </c>
      <c r="U85" s="28">
        <f>all!BY733</f>
        <v>134</v>
      </c>
      <c r="V85" s="18" t="s">
        <v>74</v>
      </c>
      <c r="W85" s="28">
        <f>all!CA733</f>
        <v>4</v>
      </c>
      <c r="X85" s="28">
        <f>all!CB733</f>
        <v>1</v>
      </c>
      <c r="Y85" s="28">
        <f>all!CC733</f>
        <v>5</v>
      </c>
      <c r="Z85" s="28">
        <f>all!CD733</f>
        <v>1</v>
      </c>
      <c r="AA85" s="28">
        <f>all!CE733</f>
        <v>0</v>
      </c>
      <c r="AB85" s="28">
        <f>all!CF733</f>
        <v>1</v>
      </c>
      <c r="AC85" s="18"/>
      <c r="AD85" s="18"/>
      <c r="AE85" s="18"/>
      <c r="AF85" s="18"/>
      <c r="AG85" s="18"/>
    </row>
    <row r="86" spans="1:33" ht="15" customHeight="1">
      <c r="A86" s="141"/>
      <c r="B86" s="150" t="s">
        <v>72</v>
      </c>
      <c r="C86" s="143">
        <f>SUM(C83:C85)</f>
        <v>378</v>
      </c>
      <c r="D86" s="143">
        <f t="shared" ref="D86" si="44">SUM(D83:D85)</f>
        <v>124</v>
      </c>
      <c r="E86" s="143">
        <f t="shared" ref="E86:U86" si="45">SUM(E83:E85)</f>
        <v>103</v>
      </c>
      <c r="F86" s="143">
        <f t="shared" si="45"/>
        <v>227</v>
      </c>
      <c r="G86" s="143">
        <f t="shared" si="45"/>
        <v>38</v>
      </c>
      <c r="H86" s="143">
        <f t="shared" si="45"/>
        <v>20</v>
      </c>
      <c r="I86" s="143">
        <f t="shared" si="45"/>
        <v>58</v>
      </c>
      <c r="J86" s="143">
        <f t="shared" si="45"/>
        <v>15</v>
      </c>
      <c r="K86" s="143">
        <f t="shared" si="45"/>
        <v>6</v>
      </c>
      <c r="L86" s="143">
        <f t="shared" si="45"/>
        <v>21</v>
      </c>
      <c r="M86" s="143">
        <f t="shared" si="45"/>
        <v>88</v>
      </c>
      <c r="N86" s="143">
        <f t="shared" si="45"/>
        <v>19</v>
      </c>
      <c r="O86" s="143">
        <f t="shared" si="45"/>
        <v>107</v>
      </c>
      <c r="P86" s="143">
        <f t="shared" si="45"/>
        <v>5</v>
      </c>
      <c r="Q86" s="143">
        <f t="shared" si="45"/>
        <v>5</v>
      </c>
      <c r="R86" s="143">
        <f t="shared" si="45"/>
        <v>10</v>
      </c>
      <c r="S86" s="143">
        <f t="shared" si="45"/>
        <v>270</v>
      </c>
      <c r="T86" s="143">
        <f t="shared" si="45"/>
        <v>153</v>
      </c>
      <c r="U86" s="143">
        <f t="shared" si="45"/>
        <v>423</v>
      </c>
      <c r="V86" s="18"/>
      <c r="W86" s="143">
        <f>SUM(W83:W85)</f>
        <v>17</v>
      </c>
      <c r="X86" s="143">
        <f t="shared" ref="X86:AB86" si="46">SUM(X83:X85)</f>
        <v>9</v>
      </c>
      <c r="Y86" s="143">
        <f t="shared" si="46"/>
        <v>26</v>
      </c>
      <c r="Z86" s="143">
        <f t="shared" si="46"/>
        <v>3</v>
      </c>
      <c r="AA86" s="143">
        <f t="shared" si="46"/>
        <v>0</v>
      </c>
      <c r="AB86" s="143">
        <f t="shared" si="46"/>
        <v>3</v>
      </c>
      <c r="AC86" s="18"/>
      <c r="AD86" s="18"/>
      <c r="AE86" s="18"/>
      <c r="AF86" s="18"/>
      <c r="AG86" s="18"/>
    </row>
    <row r="87" spans="1:33" ht="13.5" customHeight="1">
      <c r="A87" s="141"/>
      <c r="B87" s="150" t="s">
        <v>311</v>
      </c>
      <c r="C87" s="143"/>
      <c r="D87" s="145"/>
      <c r="E87" s="145"/>
      <c r="F87" s="145"/>
      <c r="G87" s="145"/>
      <c r="H87" s="145"/>
      <c r="I87" s="145"/>
      <c r="J87" s="145"/>
      <c r="K87" s="145"/>
      <c r="L87" s="145"/>
      <c r="M87" s="144"/>
      <c r="N87" s="144"/>
      <c r="O87" s="145"/>
      <c r="P87" s="145"/>
      <c r="Q87" s="145"/>
      <c r="R87" s="145"/>
      <c r="S87" s="146"/>
      <c r="T87" s="146"/>
      <c r="U87" s="146"/>
      <c r="V87" s="18"/>
      <c r="W87" s="144"/>
      <c r="X87" s="144"/>
      <c r="Y87" s="144"/>
      <c r="Z87" s="144"/>
      <c r="AA87" s="144"/>
      <c r="AB87" s="144"/>
      <c r="AC87" s="18"/>
      <c r="AD87" s="18"/>
      <c r="AE87" s="18"/>
      <c r="AF87" s="18"/>
      <c r="AG87" s="18"/>
    </row>
    <row r="88" spans="1:33" ht="14.25" customHeight="1">
      <c r="A88" s="37"/>
      <c r="B88" s="221" t="s">
        <v>312</v>
      </c>
      <c r="C88" s="219">
        <v>18</v>
      </c>
      <c r="D88" s="219">
        <f>all!BH743</f>
        <v>21</v>
      </c>
      <c r="E88" s="219">
        <f>all!BI743</f>
        <v>0</v>
      </c>
      <c r="F88" s="219">
        <f>all!BJ743</f>
        <v>21</v>
      </c>
      <c r="G88" s="219">
        <f>all!BK743</f>
        <v>0</v>
      </c>
      <c r="H88" s="219">
        <f>all!BL743</f>
        <v>0</v>
      </c>
      <c r="I88" s="219">
        <f>all!BM743</f>
        <v>0</v>
      </c>
      <c r="J88" s="219">
        <f>all!BN743</f>
        <v>0</v>
      </c>
      <c r="K88" s="219">
        <f>all!BO743</f>
        <v>0</v>
      </c>
      <c r="L88" s="219">
        <f>all!BP743</f>
        <v>0</v>
      </c>
      <c r="M88" s="219">
        <f>all!BQ743</f>
        <v>0</v>
      </c>
      <c r="N88" s="219">
        <f>all!BR743</f>
        <v>0</v>
      </c>
      <c r="O88" s="219">
        <f>all!BS743</f>
        <v>0</v>
      </c>
      <c r="P88" s="219">
        <f>all!BT743</f>
        <v>0</v>
      </c>
      <c r="Q88" s="219">
        <f>all!BU743</f>
        <v>0</v>
      </c>
      <c r="R88" s="219">
        <f>all!BV743</f>
        <v>0</v>
      </c>
      <c r="S88" s="219">
        <f>all!BW743</f>
        <v>21</v>
      </c>
      <c r="T88" s="219">
        <f>all!BX743</f>
        <v>0</v>
      </c>
      <c r="U88" s="219">
        <f>all!BY743</f>
        <v>21</v>
      </c>
      <c r="V88" s="18"/>
      <c r="W88" s="219">
        <f>all!CA743</f>
        <v>1</v>
      </c>
      <c r="X88" s="219">
        <f>all!CB743</f>
        <v>0</v>
      </c>
      <c r="Y88" s="219">
        <f>all!CC743</f>
        <v>1</v>
      </c>
      <c r="Z88" s="219">
        <f>all!CD743</f>
        <v>0</v>
      </c>
      <c r="AA88" s="219">
        <f>all!CE743</f>
        <v>0</v>
      </c>
      <c r="AB88" s="219">
        <f>all!CF743</f>
        <v>0</v>
      </c>
      <c r="AC88" s="18"/>
      <c r="AD88" s="18"/>
      <c r="AE88" s="18"/>
      <c r="AF88" s="18"/>
      <c r="AG88" s="18"/>
    </row>
    <row r="89" spans="1:33" ht="14.25" customHeight="1">
      <c r="A89" s="26"/>
      <c r="B89" s="50" t="s">
        <v>313</v>
      </c>
      <c r="C89" s="28">
        <v>18</v>
      </c>
      <c r="D89" s="219">
        <f>all!BH744</f>
        <v>16</v>
      </c>
      <c r="E89" s="219">
        <f>all!BI744</f>
        <v>1</v>
      </c>
      <c r="F89" s="219">
        <f>all!BJ744</f>
        <v>17</v>
      </c>
      <c r="G89" s="219">
        <f>all!BK744</f>
        <v>0</v>
      </c>
      <c r="H89" s="219">
        <f>all!BL744</f>
        <v>0</v>
      </c>
      <c r="I89" s="219">
        <f>all!BM744</f>
        <v>0</v>
      </c>
      <c r="J89" s="219">
        <f>all!BN744</f>
        <v>0</v>
      </c>
      <c r="K89" s="219">
        <f>all!BO744</f>
        <v>0</v>
      </c>
      <c r="L89" s="219">
        <f>all!BP744</f>
        <v>0</v>
      </c>
      <c r="M89" s="219">
        <f>all!BQ744</f>
        <v>0</v>
      </c>
      <c r="N89" s="219">
        <f>all!BR744</f>
        <v>0</v>
      </c>
      <c r="O89" s="219">
        <f>all!BS744</f>
        <v>0</v>
      </c>
      <c r="P89" s="219">
        <f>all!BT744</f>
        <v>0</v>
      </c>
      <c r="Q89" s="219">
        <f>all!BU744</f>
        <v>0</v>
      </c>
      <c r="R89" s="219">
        <f>all!BV744</f>
        <v>0</v>
      </c>
      <c r="S89" s="219">
        <f>all!BW744</f>
        <v>16</v>
      </c>
      <c r="T89" s="219">
        <f>all!BX744</f>
        <v>1</v>
      </c>
      <c r="U89" s="219">
        <f>all!BY744</f>
        <v>17</v>
      </c>
      <c r="V89" s="18"/>
      <c r="W89" s="219">
        <f>all!CA744</f>
        <v>3</v>
      </c>
      <c r="X89" s="219">
        <f>all!CB744</f>
        <v>0</v>
      </c>
      <c r="Y89" s="219">
        <f>all!CC744</f>
        <v>3</v>
      </c>
      <c r="Z89" s="219">
        <f>all!CD744</f>
        <v>0</v>
      </c>
      <c r="AA89" s="219">
        <f>all!CE744</f>
        <v>0</v>
      </c>
      <c r="AB89" s="219">
        <f>all!CF744</f>
        <v>0</v>
      </c>
      <c r="AC89" s="18"/>
      <c r="AD89" s="18"/>
      <c r="AE89" s="18"/>
      <c r="AF89" s="18"/>
      <c r="AG89" s="18"/>
    </row>
    <row r="90" spans="1:33" ht="14.25" customHeight="1">
      <c r="A90" s="26"/>
      <c r="B90" s="57" t="s">
        <v>314</v>
      </c>
      <c r="C90" s="28">
        <v>18</v>
      </c>
      <c r="D90" s="219">
        <f>all!BH745</f>
        <v>17</v>
      </c>
      <c r="E90" s="219">
        <f>all!BI745</f>
        <v>1</v>
      </c>
      <c r="F90" s="219">
        <f>all!BJ745</f>
        <v>18</v>
      </c>
      <c r="G90" s="219">
        <f>all!BK745</f>
        <v>0</v>
      </c>
      <c r="H90" s="219">
        <f>all!BL745</f>
        <v>0</v>
      </c>
      <c r="I90" s="219">
        <f>all!BM745</f>
        <v>0</v>
      </c>
      <c r="J90" s="219">
        <f>all!BN745</f>
        <v>0</v>
      </c>
      <c r="K90" s="219">
        <f>all!BO745</f>
        <v>0</v>
      </c>
      <c r="L90" s="219">
        <f>all!BP745</f>
        <v>0</v>
      </c>
      <c r="M90" s="219">
        <f>all!BQ745</f>
        <v>0</v>
      </c>
      <c r="N90" s="219">
        <f>all!BR745</f>
        <v>0</v>
      </c>
      <c r="O90" s="219">
        <f>all!BS745</f>
        <v>0</v>
      </c>
      <c r="P90" s="219">
        <f>all!BT745</f>
        <v>0</v>
      </c>
      <c r="Q90" s="219">
        <f>all!BU745</f>
        <v>0</v>
      </c>
      <c r="R90" s="219">
        <f>all!BV745</f>
        <v>0</v>
      </c>
      <c r="S90" s="219">
        <f>all!BW745</f>
        <v>17</v>
      </c>
      <c r="T90" s="219">
        <f>all!BX745</f>
        <v>1</v>
      </c>
      <c r="U90" s="219">
        <f>all!BY745</f>
        <v>18</v>
      </c>
      <c r="V90" s="18"/>
      <c r="W90" s="219">
        <f>all!CA745</f>
        <v>0</v>
      </c>
      <c r="X90" s="219">
        <f>all!CB745</f>
        <v>0</v>
      </c>
      <c r="Y90" s="219">
        <f>all!CC745</f>
        <v>0</v>
      </c>
      <c r="Z90" s="219">
        <f>all!CD745</f>
        <v>0</v>
      </c>
      <c r="AA90" s="219">
        <f>all!CE745</f>
        <v>0</v>
      </c>
      <c r="AB90" s="219">
        <f>all!CF745</f>
        <v>0</v>
      </c>
      <c r="AC90" s="18"/>
      <c r="AD90" s="18"/>
      <c r="AE90" s="18"/>
      <c r="AF90" s="18"/>
      <c r="AG90" s="18"/>
    </row>
    <row r="91" spans="1:33" ht="15" customHeight="1">
      <c r="A91" s="26"/>
      <c r="B91" s="46" t="s">
        <v>72</v>
      </c>
      <c r="C91" s="47">
        <f>SUM(C88:C90)</f>
        <v>54</v>
      </c>
      <c r="D91" s="47">
        <f t="shared" ref="D91" si="47">SUM(D88:D90)</f>
        <v>54</v>
      </c>
      <c r="E91" s="47">
        <f t="shared" ref="E91:U91" si="48">SUM(E88:E90)</f>
        <v>2</v>
      </c>
      <c r="F91" s="47">
        <f t="shared" si="48"/>
        <v>56</v>
      </c>
      <c r="G91" s="47">
        <f t="shared" si="48"/>
        <v>0</v>
      </c>
      <c r="H91" s="47">
        <f t="shared" si="48"/>
        <v>0</v>
      </c>
      <c r="I91" s="47">
        <f t="shared" si="48"/>
        <v>0</v>
      </c>
      <c r="J91" s="47">
        <f t="shared" si="48"/>
        <v>0</v>
      </c>
      <c r="K91" s="47">
        <f t="shared" si="48"/>
        <v>0</v>
      </c>
      <c r="L91" s="47">
        <f t="shared" si="48"/>
        <v>0</v>
      </c>
      <c r="M91" s="47">
        <f t="shared" si="48"/>
        <v>0</v>
      </c>
      <c r="N91" s="47">
        <f t="shared" si="48"/>
        <v>0</v>
      </c>
      <c r="O91" s="47">
        <f t="shared" si="48"/>
        <v>0</v>
      </c>
      <c r="P91" s="47">
        <f t="shared" si="48"/>
        <v>0</v>
      </c>
      <c r="Q91" s="47">
        <f t="shared" si="48"/>
        <v>0</v>
      </c>
      <c r="R91" s="47">
        <f t="shared" si="48"/>
        <v>0</v>
      </c>
      <c r="S91" s="47">
        <f t="shared" si="48"/>
        <v>54</v>
      </c>
      <c r="T91" s="47">
        <f t="shared" si="48"/>
        <v>2</v>
      </c>
      <c r="U91" s="47">
        <f t="shared" si="48"/>
        <v>56</v>
      </c>
      <c r="V91" s="18"/>
      <c r="W91" s="47">
        <f>SUM(W88:W90)</f>
        <v>4</v>
      </c>
      <c r="X91" s="47">
        <f t="shared" ref="X91:AB91" si="49">SUM(X88:X90)</f>
        <v>0</v>
      </c>
      <c r="Y91" s="47">
        <f t="shared" si="49"/>
        <v>4</v>
      </c>
      <c r="Z91" s="47">
        <f t="shared" si="49"/>
        <v>0</v>
      </c>
      <c r="AA91" s="47">
        <f t="shared" si="49"/>
        <v>0</v>
      </c>
      <c r="AB91" s="47">
        <f t="shared" si="49"/>
        <v>0</v>
      </c>
      <c r="AC91" s="18"/>
      <c r="AD91" s="18"/>
      <c r="AE91" s="18"/>
      <c r="AF91" s="18"/>
      <c r="AG91" s="18"/>
    </row>
    <row r="92" spans="1:33" ht="15" customHeight="1">
      <c r="A92" s="26"/>
      <c r="B92" s="46" t="s">
        <v>315</v>
      </c>
      <c r="C92" s="47"/>
      <c r="D92" s="45"/>
      <c r="E92" s="45"/>
      <c r="F92" s="45"/>
      <c r="G92" s="45"/>
      <c r="H92" s="45"/>
      <c r="I92" s="45"/>
      <c r="J92" s="45"/>
      <c r="K92" s="45"/>
      <c r="L92" s="45"/>
      <c r="M92" s="30"/>
      <c r="N92" s="30"/>
      <c r="O92" s="45"/>
      <c r="P92" s="45"/>
      <c r="Q92" s="45"/>
      <c r="R92" s="45"/>
      <c r="S92" s="6"/>
      <c r="T92" s="6"/>
      <c r="U92" s="6"/>
      <c r="V92" s="18"/>
      <c r="W92" s="30"/>
      <c r="X92" s="30"/>
      <c r="Y92" s="30"/>
      <c r="Z92" s="30"/>
      <c r="AA92" s="30"/>
      <c r="AB92" s="30"/>
      <c r="AC92" s="18"/>
      <c r="AD92" s="18"/>
      <c r="AE92" s="18"/>
      <c r="AF92" s="18"/>
      <c r="AG92" s="18"/>
    </row>
    <row r="93" spans="1:33" ht="13.5" customHeight="1">
      <c r="A93" s="26"/>
      <c r="B93" s="50" t="s">
        <v>316</v>
      </c>
      <c r="C93" s="28">
        <v>10</v>
      </c>
      <c r="D93" s="28">
        <f>all!BH749</f>
        <v>2</v>
      </c>
      <c r="E93" s="28">
        <f>all!BI749</f>
        <v>7</v>
      </c>
      <c r="F93" s="28">
        <f>all!BJ749</f>
        <v>9</v>
      </c>
      <c r="G93" s="28">
        <f>all!BK749</f>
        <v>0</v>
      </c>
      <c r="H93" s="28">
        <f>all!BL749</f>
        <v>0</v>
      </c>
      <c r="I93" s="28">
        <f>all!BM749</f>
        <v>0</v>
      </c>
      <c r="J93" s="28">
        <f>all!BN749</f>
        <v>0</v>
      </c>
      <c r="K93" s="28">
        <f>all!BO749</f>
        <v>0</v>
      </c>
      <c r="L93" s="28">
        <f>all!BP749</f>
        <v>0</v>
      </c>
      <c r="M93" s="28">
        <f>all!BQ749</f>
        <v>4</v>
      </c>
      <c r="N93" s="28">
        <f>all!BR749</f>
        <v>1</v>
      </c>
      <c r="O93" s="28">
        <f>all!BS749</f>
        <v>5</v>
      </c>
      <c r="P93" s="28">
        <f>all!BT749</f>
        <v>0</v>
      </c>
      <c r="Q93" s="28">
        <f>all!BU749</f>
        <v>0</v>
      </c>
      <c r="R93" s="28">
        <f>all!BV749</f>
        <v>0</v>
      </c>
      <c r="S93" s="28">
        <f>all!BW749</f>
        <v>6</v>
      </c>
      <c r="T93" s="28">
        <f>all!BX749</f>
        <v>8</v>
      </c>
      <c r="U93" s="28">
        <f>all!BY749</f>
        <v>14</v>
      </c>
      <c r="V93" s="18"/>
      <c r="W93" s="28">
        <f>all!CA749</f>
        <v>0</v>
      </c>
      <c r="X93" s="28">
        <f>all!CB749</f>
        <v>1</v>
      </c>
      <c r="Y93" s="28">
        <f>all!CC749</f>
        <v>1</v>
      </c>
      <c r="Z93" s="28">
        <f>all!CD749</f>
        <v>0</v>
      </c>
      <c r="AA93" s="28">
        <f>all!CE749</f>
        <v>1</v>
      </c>
      <c r="AB93" s="28">
        <f>all!CF749</f>
        <v>1</v>
      </c>
      <c r="AC93" s="18"/>
      <c r="AD93" s="18"/>
      <c r="AE93" s="18"/>
      <c r="AF93" s="18"/>
      <c r="AG93" s="18"/>
    </row>
    <row r="94" spans="1:33" ht="13.5" customHeight="1">
      <c r="A94" s="26"/>
      <c r="B94" s="50" t="s">
        <v>317</v>
      </c>
      <c r="C94" s="28">
        <v>10</v>
      </c>
      <c r="D94" s="28">
        <f>all!BH750</f>
        <v>5</v>
      </c>
      <c r="E94" s="28">
        <f>all!BI750</f>
        <v>0</v>
      </c>
      <c r="F94" s="28">
        <f>all!BJ750</f>
        <v>5</v>
      </c>
      <c r="G94" s="28">
        <f>all!BK750</f>
        <v>1</v>
      </c>
      <c r="H94" s="28">
        <f>all!BL750</f>
        <v>0</v>
      </c>
      <c r="I94" s="28">
        <f>all!BM750</f>
        <v>1</v>
      </c>
      <c r="J94" s="28">
        <f>all!BN750</f>
        <v>0</v>
      </c>
      <c r="K94" s="28">
        <f>all!BO750</f>
        <v>0</v>
      </c>
      <c r="L94" s="28">
        <f>all!BP750</f>
        <v>0</v>
      </c>
      <c r="M94" s="28">
        <f>all!BQ750</f>
        <v>4</v>
      </c>
      <c r="N94" s="28">
        <f>all!BR750</f>
        <v>2</v>
      </c>
      <c r="O94" s="28">
        <f>all!BS750</f>
        <v>6</v>
      </c>
      <c r="P94" s="28">
        <f>all!BT750</f>
        <v>0</v>
      </c>
      <c r="Q94" s="28">
        <f>all!BU750</f>
        <v>0</v>
      </c>
      <c r="R94" s="28">
        <f>all!BV750</f>
        <v>0</v>
      </c>
      <c r="S94" s="28">
        <f>all!BW750</f>
        <v>10</v>
      </c>
      <c r="T94" s="28">
        <f>all!BX750</f>
        <v>2</v>
      </c>
      <c r="U94" s="28">
        <f>all!BY750</f>
        <v>12</v>
      </c>
      <c r="V94" s="18"/>
      <c r="W94" s="28">
        <f>all!CA750</f>
        <v>1</v>
      </c>
      <c r="X94" s="28">
        <f>all!CB750</f>
        <v>0</v>
      </c>
      <c r="Y94" s="28">
        <f>all!CC750</f>
        <v>1</v>
      </c>
      <c r="Z94" s="28">
        <f>all!CD750</f>
        <v>1</v>
      </c>
      <c r="AA94" s="28">
        <f>all!CE750</f>
        <v>0</v>
      </c>
      <c r="AB94" s="28">
        <f>all!CF750</f>
        <v>1</v>
      </c>
      <c r="AC94" s="18"/>
      <c r="AD94" s="18"/>
      <c r="AE94" s="18"/>
      <c r="AF94" s="18"/>
      <c r="AG94" s="18"/>
    </row>
    <row r="95" spans="1:33" ht="13.5" customHeight="1">
      <c r="A95" s="26"/>
      <c r="B95" s="46" t="s">
        <v>72</v>
      </c>
      <c r="C95" s="47">
        <f>SUM(C93:C94)</f>
        <v>20</v>
      </c>
      <c r="D95" s="47">
        <f t="shared" ref="D95" si="50">SUM(D93:D94)</f>
        <v>7</v>
      </c>
      <c r="E95" s="47">
        <f t="shared" ref="E95:U95" si="51">SUM(E93:E94)</f>
        <v>7</v>
      </c>
      <c r="F95" s="47">
        <f t="shared" si="51"/>
        <v>14</v>
      </c>
      <c r="G95" s="47">
        <f t="shared" si="51"/>
        <v>1</v>
      </c>
      <c r="H95" s="47">
        <f t="shared" si="51"/>
        <v>0</v>
      </c>
      <c r="I95" s="47">
        <f t="shared" si="51"/>
        <v>1</v>
      </c>
      <c r="J95" s="47">
        <f t="shared" si="51"/>
        <v>0</v>
      </c>
      <c r="K95" s="47">
        <f t="shared" si="51"/>
        <v>0</v>
      </c>
      <c r="L95" s="47">
        <f t="shared" si="51"/>
        <v>0</v>
      </c>
      <c r="M95" s="47">
        <f t="shared" si="51"/>
        <v>8</v>
      </c>
      <c r="N95" s="47">
        <f t="shared" si="51"/>
        <v>3</v>
      </c>
      <c r="O95" s="47">
        <f t="shared" si="51"/>
        <v>11</v>
      </c>
      <c r="P95" s="47">
        <f t="shared" si="51"/>
        <v>0</v>
      </c>
      <c r="Q95" s="47">
        <f t="shared" si="51"/>
        <v>0</v>
      </c>
      <c r="R95" s="47">
        <f t="shared" si="51"/>
        <v>0</v>
      </c>
      <c r="S95" s="47">
        <f t="shared" si="51"/>
        <v>16</v>
      </c>
      <c r="T95" s="47">
        <f t="shared" si="51"/>
        <v>10</v>
      </c>
      <c r="U95" s="47">
        <f t="shared" si="51"/>
        <v>26</v>
      </c>
      <c r="V95" s="128"/>
      <c r="W95" s="47">
        <f>SUM(W93:W94)</f>
        <v>1</v>
      </c>
      <c r="X95" s="47">
        <f t="shared" ref="X95:AB95" si="52">SUM(X93:X94)</f>
        <v>1</v>
      </c>
      <c r="Y95" s="47">
        <f t="shared" si="52"/>
        <v>2</v>
      </c>
      <c r="Z95" s="47">
        <f t="shared" si="52"/>
        <v>1</v>
      </c>
      <c r="AA95" s="47">
        <f t="shared" si="52"/>
        <v>1</v>
      </c>
      <c r="AB95" s="47">
        <f t="shared" si="52"/>
        <v>2</v>
      </c>
      <c r="AC95" s="18"/>
      <c r="AD95" s="18"/>
      <c r="AE95" s="18"/>
      <c r="AF95" s="18"/>
      <c r="AG95" s="18"/>
    </row>
    <row r="96" spans="1:33" s="10" customFormat="1" ht="15" customHeight="1">
      <c r="A96" s="26"/>
      <c r="B96" s="46" t="s">
        <v>301</v>
      </c>
      <c r="C96" s="44">
        <f>all!F1662</f>
        <v>32</v>
      </c>
      <c r="D96" s="44">
        <f>all!BH1657</f>
        <v>6</v>
      </c>
      <c r="E96" s="44">
        <f>all!BI1657</f>
        <v>14</v>
      </c>
      <c r="F96" s="44">
        <f>all!BJ1657</f>
        <v>20</v>
      </c>
      <c r="G96" s="44">
        <f>all!BK1657</f>
        <v>1</v>
      </c>
      <c r="H96" s="44">
        <f>all!BL1657</f>
        <v>2</v>
      </c>
      <c r="I96" s="44">
        <f>all!BM1657</f>
        <v>3</v>
      </c>
      <c r="J96" s="44">
        <f>all!BN1657</f>
        <v>1</v>
      </c>
      <c r="K96" s="44">
        <f>all!BO1657</f>
        <v>0</v>
      </c>
      <c r="L96" s="44">
        <f>all!BP1657</f>
        <v>1</v>
      </c>
      <c r="M96" s="44">
        <f>all!BQ1657</f>
        <v>3</v>
      </c>
      <c r="N96" s="44">
        <f>all!BR1657</f>
        <v>2</v>
      </c>
      <c r="O96" s="44">
        <f>all!BS1657</f>
        <v>5</v>
      </c>
      <c r="P96" s="44">
        <f>all!BT1657</f>
        <v>0</v>
      </c>
      <c r="Q96" s="44">
        <f>all!BU1657</f>
        <v>0</v>
      </c>
      <c r="R96" s="44">
        <f>all!BV1657</f>
        <v>0</v>
      </c>
      <c r="S96" s="44">
        <f>all!BW1657</f>
        <v>11</v>
      </c>
      <c r="T96" s="44">
        <f>all!BX1657</f>
        <v>18</v>
      </c>
      <c r="U96" s="44">
        <f>all!BY1657</f>
        <v>29</v>
      </c>
      <c r="V96" s="11"/>
      <c r="W96" s="44">
        <f>all!CA1657</f>
        <v>0</v>
      </c>
      <c r="X96" s="44">
        <f>all!CB1657</f>
        <v>0</v>
      </c>
      <c r="Y96" s="44">
        <f>all!CC1657</f>
        <v>0</v>
      </c>
      <c r="Z96" s="44">
        <f>all!CD1657</f>
        <v>0</v>
      </c>
      <c r="AA96" s="44">
        <f>all!CE1657</f>
        <v>0</v>
      </c>
      <c r="AB96" s="44">
        <f>all!CF1657</f>
        <v>0</v>
      </c>
      <c r="AC96" s="11"/>
      <c r="AD96" s="11"/>
      <c r="AE96" s="11"/>
      <c r="AF96" s="11"/>
      <c r="AG96" s="11"/>
    </row>
    <row r="97" spans="1:33" ht="12.75" customHeight="1">
      <c r="A97" s="26"/>
      <c r="B97" s="58" t="s">
        <v>59</v>
      </c>
      <c r="C97" s="47"/>
      <c r="D97" s="45"/>
      <c r="E97" s="45"/>
      <c r="F97" s="45"/>
      <c r="G97" s="45"/>
      <c r="H97" s="45"/>
      <c r="I97" s="45"/>
      <c r="J97" s="45"/>
      <c r="K97" s="45"/>
      <c r="L97" s="45"/>
      <c r="M97" s="30"/>
      <c r="N97" s="30"/>
      <c r="O97" s="45"/>
      <c r="P97" s="45"/>
      <c r="Q97" s="45"/>
      <c r="R97" s="45"/>
      <c r="S97" s="6"/>
      <c r="T97" s="6"/>
      <c r="U97" s="6"/>
      <c r="V97" s="18"/>
      <c r="W97" s="30"/>
      <c r="X97" s="30"/>
      <c r="Y97" s="30"/>
      <c r="Z97" s="30"/>
      <c r="AA97" s="30"/>
      <c r="AB97" s="30"/>
      <c r="AC97" s="18"/>
      <c r="AD97" s="18"/>
      <c r="AE97" s="18"/>
      <c r="AF97" s="18"/>
      <c r="AG97" s="18"/>
    </row>
    <row r="98" spans="1:33" ht="14.25" customHeight="1">
      <c r="A98" s="26"/>
      <c r="B98" s="16" t="s">
        <v>318</v>
      </c>
      <c r="C98" s="28">
        <f>all!F2180</f>
        <v>8</v>
      </c>
      <c r="D98" s="28">
        <f>all!BH2180</f>
        <v>2</v>
      </c>
      <c r="E98" s="28">
        <f>all!BI2180</f>
        <v>2</v>
      </c>
      <c r="F98" s="28">
        <f>all!BJ2180</f>
        <v>4</v>
      </c>
      <c r="G98" s="28">
        <f>all!BK2180</f>
        <v>2</v>
      </c>
      <c r="H98" s="28">
        <f>all!BL2180</f>
        <v>0</v>
      </c>
      <c r="I98" s="28">
        <f>all!BM2180</f>
        <v>2</v>
      </c>
      <c r="J98" s="28">
        <f>all!BN2180</f>
        <v>0</v>
      </c>
      <c r="K98" s="28">
        <f>all!BO2180</f>
        <v>0</v>
      </c>
      <c r="L98" s="28">
        <f>all!BP2180</f>
        <v>0</v>
      </c>
      <c r="M98" s="28">
        <f>all!BQ2180</f>
        <v>2</v>
      </c>
      <c r="N98" s="28">
        <f>all!BR2180</f>
        <v>0</v>
      </c>
      <c r="O98" s="28">
        <f>all!BS2180</f>
        <v>2</v>
      </c>
      <c r="P98" s="28">
        <f>all!BT2180</f>
        <v>0</v>
      </c>
      <c r="Q98" s="28">
        <f>all!BU2180</f>
        <v>0</v>
      </c>
      <c r="R98" s="28">
        <f>all!BV2180</f>
        <v>0</v>
      </c>
      <c r="S98" s="28">
        <f>all!BW2180</f>
        <v>6</v>
      </c>
      <c r="T98" s="28">
        <f>all!BX2180</f>
        <v>2</v>
      </c>
      <c r="U98" s="28">
        <f>all!BY2180</f>
        <v>8</v>
      </c>
      <c r="V98" s="18"/>
      <c r="W98" s="28">
        <f>all!CA2180</f>
        <v>0</v>
      </c>
      <c r="X98" s="28">
        <f>all!CB2180</f>
        <v>0</v>
      </c>
      <c r="Y98" s="28">
        <f>all!CC2180</f>
        <v>0</v>
      </c>
      <c r="Z98" s="28">
        <f>all!CD2180</f>
        <v>0</v>
      </c>
      <c r="AA98" s="28">
        <f>all!CE2180</f>
        <v>0</v>
      </c>
      <c r="AB98" s="28">
        <f>all!CF2180</f>
        <v>0</v>
      </c>
      <c r="AC98" s="18"/>
      <c r="AD98" s="18"/>
      <c r="AE98" s="18"/>
      <c r="AF98" s="18"/>
      <c r="AG98" s="18"/>
    </row>
    <row r="99" spans="1:33" ht="14.25" customHeight="1">
      <c r="A99" s="26"/>
      <c r="B99" s="16" t="s">
        <v>320</v>
      </c>
      <c r="C99" s="28">
        <f>all!F2181</f>
        <v>8</v>
      </c>
      <c r="D99" s="28">
        <f>all!BH2181</f>
        <v>0</v>
      </c>
      <c r="E99" s="28">
        <f>all!BI2181</f>
        <v>2</v>
      </c>
      <c r="F99" s="28">
        <f>all!BJ2181</f>
        <v>2</v>
      </c>
      <c r="G99" s="28">
        <f>all!BK2181</f>
        <v>2</v>
      </c>
      <c r="H99" s="28">
        <f>all!BL2181</f>
        <v>0</v>
      </c>
      <c r="I99" s="28">
        <f>all!BM2181</f>
        <v>2</v>
      </c>
      <c r="J99" s="28">
        <f>all!BN2181</f>
        <v>0</v>
      </c>
      <c r="K99" s="28">
        <f>all!BO2181</f>
        <v>0</v>
      </c>
      <c r="L99" s="28">
        <f>all!BP2181</f>
        <v>0</v>
      </c>
      <c r="M99" s="28">
        <f>all!BQ2181</f>
        <v>1</v>
      </c>
      <c r="N99" s="28">
        <f>all!BR2181</f>
        <v>2</v>
      </c>
      <c r="O99" s="28">
        <f>all!BS2181</f>
        <v>3</v>
      </c>
      <c r="P99" s="28">
        <f>all!BT2181</f>
        <v>0</v>
      </c>
      <c r="Q99" s="28">
        <f>all!BU2181</f>
        <v>0</v>
      </c>
      <c r="R99" s="28">
        <f>all!BV2181</f>
        <v>0</v>
      </c>
      <c r="S99" s="28">
        <f>all!BW2181</f>
        <v>3</v>
      </c>
      <c r="T99" s="28">
        <f>all!BX2181</f>
        <v>4</v>
      </c>
      <c r="U99" s="28">
        <f>all!BY2181</f>
        <v>7</v>
      </c>
      <c r="V99" s="18"/>
      <c r="W99" s="28">
        <f>all!CA2181</f>
        <v>0</v>
      </c>
      <c r="X99" s="28">
        <f>all!CB2181</f>
        <v>0</v>
      </c>
      <c r="Y99" s="28">
        <f>all!CC2181</f>
        <v>0</v>
      </c>
      <c r="Z99" s="28">
        <f>all!CD2181</f>
        <v>0</v>
      </c>
      <c r="AA99" s="28">
        <f>all!CE2181</f>
        <v>0</v>
      </c>
      <c r="AB99" s="28">
        <f>all!CF2181</f>
        <v>0</v>
      </c>
      <c r="AC99" s="18"/>
      <c r="AD99" s="18"/>
      <c r="AE99" s="18"/>
      <c r="AF99" s="18"/>
      <c r="AG99" s="18"/>
    </row>
    <row r="100" spans="1:33" ht="13.5" customHeight="1">
      <c r="A100" s="26"/>
      <c r="B100" s="46" t="s">
        <v>72</v>
      </c>
      <c r="C100" s="47">
        <f>SUM(C98:C99)</f>
        <v>16</v>
      </c>
      <c r="D100" s="47">
        <f t="shared" ref="D100" si="53">SUM(D98:D99)</f>
        <v>2</v>
      </c>
      <c r="E100" s="47">
        <f t="shared" ref="E100:U100" si="54">SUM(E98:E99)</f>
        <v>4</v>
      </c>
      <c r="F100" s="47">
        <f t="shared" si="54"/>
        <v>6</v>
      </c>
      <c r="G100" s="47">
        <f t="shared" si="54"/>
        <v>4</v>
      </c>
      <c r="H100" s="47">
        <f t="shared" si="54"/>
        <v>0</v>
      </c>
      <c r="I100" s="47">
        <f t="shared" si="54"/>
        <v>4</v>
      </c>
      <c r="J100" s="47">
        <f t="shared" si="54"/>
        <v>0</v>
      </c>
      <c r="K100" s="47">
        <f t="shared" si="54"/>
        <v>0</v>
      </c>
      <c r="L100" s="47">
        <f t="shared" si="54"/>
        <v>0</v>
      </c>
      <c r="M100" s="47">
        <f t="shared" si="54"/>
        <v>3</v>
      </c>
      <c r="N100" s="47">
        <f t="shared" si="54"/>
        <v>2</v>
      </c>
      <c r="O100" s="47">
        <f t="shared" si="54"/>
        <v>5</v>
      </c>
      <c r="P100" s="47">
        <f t="shared" si="54"/>
        <v>0</v>
      </c>
      <c r="Q100" s="47">
        <f t="shared" si="54"/>
        <v>0</v>
      </c>
      <c r="R100" s="47">
        <f t="shared" si="54"/>
        <v>0</v>
      </c>
      <c r="S100" s="47">
        <f t="shared" si="54"/>
        <v>9</v>
      </c>
      <c r="T100" s="47">
        <f t="shared" si="54"/>
        <v>6</v>
      </c>
      <c r="U100" s="47">
        <f t="shared" si="54"/>
        <v>15</v>
      </c>
      <c r="V100" s="18"/>
      <c r="W100" s="47">
        <f>SUM(W98:W99)</f>
        <v>0</v>
      </c>
      <c r="X100" s="47">
        <f t="shared" ref="X100:AB100" si="55">SUM(X98:X99)</f>
        <v>0</v>
      </c>
      <c r="Y100" s="47">
        <f t="shared" si="55"/>
        <v>0</v>
      </c>
      <c r="Z100" s="47">
        <f t="shared" si="55"/>
        <v>0</v>
      </c>
      <c r="AA100" s="47">
        <f t="shared" si="55"/>
        <v>0</v>
      </c>
      <c r="AB100" s="47">
        <f t="shared" si="55"/>
        <v>0</v>
      </c>
      <c r="AC100" s="18"/>
      <c r="AD100" s="18"/>
      <c r="AE100" s="18"/>
      <c r="AF100" s="18"/>
      <c r="AG100" s="18"/>
    </row>
    <row r="101" spans="1:33" ht="15" customHeight="1">
      <c r="A101" s="26"/>
      <c r="B101" s="46" t="s">
        <v>557</v>
      </c>
      <c r="C101" s="47"/>
      <c r="D101" s="6"/>
      <c r="E101" s="6"/>
      <c r="F101" s="45"/>
      <c r="G101" s="45"/>
      <c r="H101" s="45"/>
      <c r="I101" s="45"/>
      <c r="J101" s="45"/>
      <c r="K101" s="45"/>
      <c r="L101" s="45"/>
      <c r="M101" s="30"/>
      <c r="N101" s="30"/>
      <c r="O101" s="45"/>
      <c r="P101" s="45"/>
      <c r="Q101" s="45"/>
      <c r="R101" s="45"/>
      <c r="S101" s="6"/>
      <c r="T101" s="6"/>
      <c r="U101" s="6"/>
      <c r="V101" s="18"/>
      <c r="W101" s="30"/>
      <c r="X101" s="30"/>
      <c r="Y101" s="30"/>
      <c r="Z101" s="30"/>
      <c r="AA101" s="30"/>
      <c r="AB101" s="30"/>
      <c r="AC101" s="18"/>
      <c r="AD101" s="18"/>
      <c r="AE101" s="18"/>
      <c r="AF101" s="18"/>
      <c r="AG101" s="18"/>
    </row>
    <row r="102" spans="1:33" ht="13.5" customHeight="1">
      <c r="A102" s="26"/>
      <c r="B102" s="16" t="s">
        <v>321</v>
      </c>
      <c r="C102" s="28">
        <f>all!F2184</f>
        <v>15</v>
      </c>
      <c r="D102" s="28">
        <f>all!BH2184</f>
        <v>1</v>
      </c>
      <c r="E102" s="28">
        <f>all!BI2184</f>
        <v>2</v>
      </c>
      <c r="F102" s="28">
        <f>all!BJ2184</f>
        <v>3</v>
      </c>
      <c r="G102" s="28">
        <f>all!BK2184</f>
        <v>2</v>
      </c>
      <c r="H102" s="28">
        <f>all!BL2184</f>
        <v>1</v>
      </c>
      <c r="I102" s="28">
        <f>all!BM2184</f>
        <v>3</v>
      </c>
      <c r="J102" s="28">
        <f>all!BN2184</f>
        <v>0</v>
      </c>
      <c r="K102" s="28">
        <f>all!BO2184</f>
        <v>0</v>
      </c>
      <c r="L102" s="28">
        <f>all!BP2184</f>
        <v>0</v>
      </c>
      <c r="M102" s="28">
        <f>all!BQ2184</f>
        <v>5</v>
      </c>
      <c r="N102" s="28">
        <f>all!BR2184</f>
        <v>4</v>
      </c>
      <c r="O102" s="28">
        <f>all!BS2184</f>
        <v>9</v>
      </c>
      <c r="P102" s="28">
        <f>all!BT2184</f>
        <v>0</v>
      </c>
      <c r="Q102" s="28">
        <f>all!BU2184</f>
        <v>0</v>
      </c>
      <c r="R102" s="28">
        <f>all!BV2184</f>
        <v>0</v>
      </c>
      <c r="S102" s="28">
        <f>all!BW2184</f>
        <v>8</v>
      </c>
      <c r="T102" s="28">
        <f>all!BX2184</f>
        <v>7</v>
      </c>
      <c r="U102" s="28">
        <f>all!BY2184</f>
        <v>15</v>
      </c>
      <c r="V102" s="18"/>
      <c r="W102" s="28">
        <f>all!CA2184</f>
        <v>0</v>
      </c>
      <c r="X102" s="28">
        <f>all!CB2184</f>
        <v>0</v>
      </c>
      <c r="Y102" s="28">
        <f>all!CC2184</f>
        <v>0</v>
      </c>
      <c r="Z102" s="28">
        <f>all!CD2184</f>
        <v>0</v>
      </c>
      <c r="AA102" s="28">
        <f>all!CE2184</f>
        <v>0</v>
      </c>
      <c r="AB102" s="28">
        <f>all!CF2184</f>
        <v>0</v>
      </c>
      <c r="AC102" s="18"/>
      <c r="AD102" s="18"/>
      <c r="AE102" s="18"/>
      <c r="AF102" s="18"/>
      <c r="AG102" s="18"/>
    </row>
    <row r="103" spans="1:33" ht="13.5" customHeight="1">
      <c r="A103" s="26"/>
      <c r="B103" s="46" t="s">
        <v>322</v>
      </c>
      <c r="C103" s="28">
        <f>all!F2185</f>
        <v>15</v>
      </c>
      <c r="D103" s="28">
        <f>all!BH2185</f>
        <v>1</v>
      </c>
      <c r="E103" s="28">
        <f>all!BI2185</f>
        <v>1</v>
      </c>
      <c r="F103" s="28">
        <f>all!BJ2185</f>
        <v>2</v>
      </c>
      <c r="G103" s="28">
        <f>all!BK2185</f>
        <v>1</v>
      </c>
      <c r="H103" s="28">
        <f>all!BL2185</f>
        <v>0</v>
      </c>
      <c r="I103" s="28">
        <f>all!BM2185</f>
        <v>1</v>
      </c>
      <c r="J103" s="28">
        <f>all!BN2185</f>
        <v>0</v>
      </c>
      <c r="K103" s="28">
        <f>all!BO2185</f>
        <v>0</v>
      </c>
      <c r="L103" s="28">
        <f>all!BP2185</f>
        <v>0</v>
      </c>
      <c r="M103" s="28">
        <f>all!BQ2185</f>
        <v>5</v>
      </c>
      <c r="N103" s="28">
        <f>all!BR2185</f>
        <v>6</v>
      </c>
      <c r="O103" s="28">
        <f>all!BS2185</f>
        <v>11</v>
      </c>
      <c r="P103" s="28">
        <f>all!BT2185</f>
        <v>1</v>
      </c>
      <c r="Q103" s="28">
        <f>all!BU2185</f>
        <v>0</v>
      </c>
      <c r="R103" s="28">
        <f>all!BV2185</f>
        <v>1</v>
      </c>
      <c r="S103" s="28">
        <f>all!BW2185</f>
        <v>8</v>
      </c>
      <c r="T103" s="28">
        <f>all!BX2185</f>
        <v>7</v>
      </c>
      <c r="U103" s="28">
        <f>all!BY2185</f>
        <v>15</v>
      </c>
      <c r="V103" s="18"/>
      <c r="W103" s="28">
        <f>all!CA2185</f>
        <v>0</v>
      </c>
      <c r="X103" s="28">
        <f>all!CB2185</f>
        <v>0</v>
      </c>
      <c r="Y103" s="28">
        <f>all!CC2185</f>
        <v>0</v>
      </c>
      <c r="Z103" s="28">
        <f>all!CD2185</f>
        <v>0</v>
      </c>
      <c r="AA103" s="28">
        <f>all!CE2185</f>
        <v>0</v>
      </c>
      <c r="AB103" s="28">
        <f>all!CF2185</f>
        <v>0</v>
      </c>
      <c r="AC103" s="18"/>
      <c r="AD103" s="18"/>
      <c r="AE103" s="18"/>
      <c r="AF103" s="18"/>
      <c r="AG103" s="18"/>
    </row>
    <row r="104" spans="1:33" ht="13.5" customHeight="1">
      <c r="A104" s="26"/>
      <c r="B104" s="46" t="s">
        <v>72</v>
      </c>
      <c r="C104" s="47">
        <f>SUM(C102:C103)</f>
        <v>30</v>
      </c>
      <c r="D104" s="47">
        <f t="shared" ref="D104" si="56">SUM(D102:D103)</f>
        <v>2</v>
      </c>
      <c r="E104" s="47">
        <f t="shared" ref="E104:U104" si="57">SUM(E102:E103)</f>
        <v>3</v>
      </c>
      <c r="F104" s="47">
        <f t="shared" si="57"/>
        <v>5</v>
      </c>
      <c r="G104" s="47">
        <f t="shared" si="57"/>
        <v>3</v>
      </c>
      <c r="H104" s="47">
        <f t="shared" si="57"/>
        <v>1</v>
      </c>
      <c r="I104" s="47">
        <f t="shared" si="57"/>
        <v>4</v>
      </c>
      <c r="J104" s="47">
        <f t="shared" si="57"/>
        <v>0</v>
      </c>
      <c r="K104" s="47">
        <f t="shared" si="57"/>
        <v>0</v>
      </c>
      <c r="L104" s="47">
        <f t="shared" si="57"/>
        <v>0</v>
      </c>
      <c r="M104" s="47">
        <f t="shared" si="57"/>
        <v>10</v>
      </c>
      <c r="N104" s="47">
        <f t="shared" si="57"/>
        <v>10</v>
      </c>
      <c r="O104" s="47">
        <f t="shared" si="57"/>
        <v>20</v>
      </c>
      <c r="P104" s="47">
        <f t="shared" si="57"/>
        <v>1</v>
      </c>
      <c r="Q104" s="47">
        <f t="shared" si="57"/>
        <v>0</v>
      </c>
      <c r="R104" s="47">
        <f t="shared" si="57"/>
        <v>1</v>
      </c>
      <c r="S104" s="47">
        <f t="shared" si="57"/>
        <v>16</v>
      </c>
      <c r="T104" s="47">
        <f t="shared" si="57"/>
        <v>14</v>
      </c>
      <c r="U104" s="47">
        <f t="shared" si="57"/>
        <v>30</v>
      </c>
      <c r="V104" s="128"/>
      <c r="W104" s="47">
        <f>SUM(W102:W103)</f>
        <v>0</v>
      </c>
      <c r="X104" s="47">
        <f t="shared" ref="X104:AB104" si="58">SUM(X102:X103)</f>
        <v>0</v>
      </c>
      <c r="Y104" s="47">
        <f t="shared" si="58"/>
        <v>0</v>
      </c>
      <c r="Z104" s="47">
        <f t="shared" si="58"/>
        <v>0</v>
      </c>
      <c r="AA104" s="47">
        <f t="shared" si="58"/>
        <v>0</v>
      </c>
      <c r="AB104" s="47">
        <f t="shared" si="58"/>
        <v>0</v>
      </c>
      <c r="AC104" s="18"/>
      <c r="AD104" s="18"/>
      <c r="AE104" s="18"/>
      <c r="AF104" s="18"/>
      <c r="AG104" s="18"/>
    </row>
    <row r="105" spans="1:33" ht="13.5" customHeight="1">
      <c r="A105" s="674">
        <v>1</v>
      </c>
      <c r="B105" s="669">
        <v>2</v>
      </c>
      <c r="C105" s="669">
        <v>3</v>
      </c>
      <c r="D105" s="669">
        <v>3</v>
      </c>
      <c r="E105" s="674">
        <v>4</v>
      </c>
      <c r="F105" s="669">
        <v>5</v>
      </c>
      <c r="G105" s="669">
        <v>6</v>
      </c>
      <c r="H105" s="674">
        <v>7</v>
      </c>
      <c r="I105" s="669">
        <v>8</v>
      </c>
      <c r="J105" s="669">
        <v>9</v>
      </c>
      <c r="K105" s="674">
        <v>10</v>
      </c>
      <c r="L105" s="669">
        <v>11</v>
      </c>
      <c r="M105" s="669">
        <v>12</v>
      </c>
      <c r="N105" s="674">
        <v>13</v>
      </c>
      <c r="O105" s="669">
        <v>14</v>
      </c>
      <c r="P105" s="669">
        <v>15</v>
      </c>
      <c r="Q105" s="674">
        <v>16</v>
      </c>
      <c r="R105" s="669">
        <v>17</v>
      </c>
      <c r="S105" s="669">
        <v>18</v>
      </c>
      <c r="T105" s="674">
        <v>19</v>
      </c>
      <c r="U105" s="669">
        <v>20</v>
      </c>
      <c r="V105" s="24"/>
      <c r="W105" s="669">
        <v>21</v>
      </c>
      <c r="X105" s="674">
        <v>22</v>
      </c>
      <c r="Y105" s="669">
        <v>23</v>
      </c>
      <c r="Z105" s="669">
        <v>24</v>
      </c>
      <c r="AA105" s="674">
        <v>25</v>
      </c>
      <c r="AB105" s="669">
        <v>26</v>
      </c>
      <c r="AC105" s="18"/>
      <c r="AD105" s="18"/>
      <c r="AE105" s="18"/>
      <c r="AF105" s="18"/>
      <c r="AG105" s="18"/>
    </row>
    <row r="106" spans="1:33" ht="13.5" customHeight="1">
      <c r="A106" s="141"/>
      <c r="B106" s="202" t="s">
        <v>892</v>
      </c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8"/>
      <c r="W106" s="144"/>
      <c r="X106" s="144"/>
      <c r="Y106" s="144"/>
      <c r="Z106" s="144"/>
      <c r="AA106" s="144"/>
      <c r="AB106" s="144"/>
      <c r="AC106" s="18"/>
      <c r="AD106" s="18"/>
      <c r="AE106" s="18"/>
      <c r="AF106" s="18"/>
      <c r="AG106" s="18"/>
    </row>
    <row r="107" spans="1:33" ht="15.75" customHeight="1">
      <c r="A107" s="26" t="s">
        <v>74</v>
      </c>
      <c r="B107" s="68" t="s">
        <v>40</v>
      </c>
      <c r="C107" s="47"/>
      <c r="D107" s="6"/>
      <c r="E107" s="6"/>
      <c r="F107" s="45"/>
      <c r="G107" s="45"/>
      <c r="H107" s="45"/>
      <c r="I107" s="45"/>
      <c r="J107" s="45"/>
      <c r="K107" s="45"/>
      <c r="L107" s="45"/>
      <c r="M107" s="30"/>
      <c r="N107" s="30"/>
      <c r="O107" s="45"/>
      <c r="P107" s="45"/>
      <c r="Q107" s="45"/>
      <c r="R107" s="45"/>
      <c r="S107" s="6"/>
      <c r="T107" s="6"/>
      <c r="U107" s="6"/>
      <c r="V107" s="18"/>
      <c r="W107" s="30"/>
      <c r="X107" s="30"/>
      <c r="Y107" s="30"/>
      <c r="Z107" s="30"/>
      <c r="AA107" s="30"/>
      <c r="AB107" s="30"/>
      <c r="AC107" s="18"/>
      <c r="AD107" s="18"/>
      <c r="AE107" s="18"/>
      <c r="AF107" s="18"/>
      <c r="AG107" s="18"/>
    </row>
    <row r="108" spans="1:33" ht="12.75" customHeight="1">
      <c r="A108" s="26"/>
      <c r="B108" s="16" t="s">
        <v>321</v>
      </c>
      <c r="C108" s="28">
        <f>all!F2188</f>
        <v>0</v>
      </c>
      <c r="D108" s="28">
        <f>all!BH2189</f>
        <v>0</v>
      </c>
      <c r="E108" s="28">
        <f>all!BI2189</f>
        <v>2</v>
      </c>
      <c r="F108" s="28">
        <f>all!BJ2189</f>
        <v>2</v>
      </c>
      <c r="G108" s="28">
        <f>all!BK2189</f>
        <v>0</v>
      </c>
      <c r="H108" s="28">
        <f>all!BL2189</f>
        <v>0</v>
      </c>
      <c r="I108" s="28">
        <f>all!BM2189</f>
        <v>0</v>
      </c>
      <c r="J108" s="28">
        <f>all!BN2189</f>
        <v>0</v>
      </c>
      <c r="K108" s="28">
        <f>all!BO2189</f>
        <v>0</v>
      </c>
      <c r="L108" s="28">
        <f>all!BP2189</f>
        <v>0</v>
      </c>
      <c r="M108" s="28">
        <f>all!BQ2189</f>
        <v>1</v>
      </c>
      <c r="N108" s="28">
        <f>all!BR2189</f>
        <v>1</v>
      </c>
      <c r="O108" s="28">
        <f>all!BS2189</f>
        <v>2</v>
      </c>
      <c r="P108" s="28">
        <f>all!BT2189</f>
        <v>0</v>
      </c>
      <c r="Q108" s="28">
        <f>all!BU2189</f>
        <v>0</v>
      </c>
      <c r="R108" s="28">
        <f>all!BV2189</f>
        <v>0</v>
      </c>
      <c r="S108" s="28">
        <f>all!BW2189</f>
        <v>1</v>
      </c>
      <c r="T108" s="28">
        <f>all!BX2189</f>
        <v>3</v>
      </c>
      <c r="U108" s="28">
        <f>all!BY2189</f>
        <v>4</v>
      </c>
      <c r="V108" s="18"/>
      <c r="W108" s="28">
        <f>all!CA2189</f>
        <v>0</v>
      </c>
      <c r="X108" s="28">
        <f>all!CB2189</f>
        <v>0</v>
      </c>
      <c r="Y108" s="28">
        <f>all!CC2189</f>
        <v>0</v>
      </c>
      <c r="Z108" s="28">
        <f>all!CD2189</f>
        <v>0</v>
      </c>
      <c r="AA108" s="28">
        <f>all!CE2189</f>
        <v>0</v>
      </c>
      <c r="AB108" s="28">
        <f>all!CF2189</f>
        <v>0</v>
      </c>
      <c r="AC108" s="18"/>
      <c r="AD108" s="18"/>
      <c r="AE108" s="18"/>
      <c r="AF108" s="18"/>
      <c r="AG108" s="18"/>
    </row>
    <row r="109" spans="1:33" ht="12.75" customHeight="1">
      <c r="A109" s="26"/>
      <c r="B109" s="46" t="s">
        <v>322</v>
      </c>
      <c r="C109" s="28">
        <f>all!F2189</f>
        <v>6</v>
      </c>
      <c r="D109" s="28">
        <f>all!BH2190</f>
        <v>0</v>
      </c>
      <c r="E109" s="28">
        <f>all!BI2190</f>
        <v>0</v>
      </c>
      <c r="F109" s="28">
        <f>all!BJ2190</f>
        <v>0</v>
      </c>
      <c r="G109" s="28">
        <f>all!BK2190</f>
        <v>1</v>
      </c>
      <c r="H109" s="28">
        <f>all!BL2190</f>
        <v>0</v>
      </c>
      <c r="I109" s="28">
        <f>all!BM2190</f>
        <v>1</v>
      </c>
      <c r="J109" s="28">
        <f>all!BN2190</f>
        <v>0</v>
      </c>
      <c r="K109" s="28">
        <f>all!BO2190</f>
        <v>0</v>
      </c>
      <c r="L109" s="28">
        <f>all!BP2190</f>
        <v>0</v>
      </c>
      <c r="M109" s="28">
        <f>all!BQ2190</f>
        <v>1</v>
      </c>
      <c r="N109" s="28">
        <f>all!BR2190</f>
        <v>4</v>
      </c>
      <c r="O109" s="28">
        <f>all!BS2190</f>
        <v>5</v>
      </c>
      <c r="P109" s="28">
        <f>all!BT2190</f>
        <v>0</v>
      </c>
      <c r="Q109" s="28">
        <f>all!BU2190</f>
        <v>0</v>
      </c>
      <c r="R109" s="28">
        <f>all!BV2190</f>
        <v>0</v>
      </c>
      <c r="S109" s="28">
        <f>all!BW2190</f>
        <v>2</v>
      </c>
      <c r="T109" s="28">
        <f>all!BX2190</f>
        <v>4</v>
      </c>
      <c r="U109" s="28">
        <f>all!BY2190</f>
        <v>6</v>
      </c>
      <c r="V109" s="18"/>
      <c r="W109" s="28">
        <f>all!CA2190</f>
        <v>0</v>
      </c>
      <c r="X109" s="28">
        <f>all!CB2190</f>
        <v>0</v>
      </c>
      <c r="Y109" s="28">
        <f>all!CC2190</f>
        <v>0</v>
      </c>
      <c r="Z109" s="28">
        <f>all!CD2190</f>
        <v>0</v>
      </c>
      <c r="AA109" s="28">
        <f>all!CE2190</f>
        <v>0</v>
      </c>
      <c r="AB109" s="28">
        <f>all!CF2190</f>
        <v>0</v>
      </c>
      <c r="AC109" s="18"/>
      <c r="AD109" s="18"/>
      <c r="AE109" s="18"/>
      <c r="AF109" s="18"/>
      <c r="AG109" s="18"/>
    </row>
    <row r="110" spans="1:33" s="10" customFormat="1" ht="12.75" customHeight="1">
      <c r="A110" s="26"/>
      <c r="B110" s="46" t="s">
        <v>72</v>
      </c>
      <c r="C110" s="47">
        <f>SUM(C108:C109)</f>
        <v>6</v>
      </c>
      <c r="D110" s="44">
        <f>SUM(D108:D109)</f>
        <v>0</v>
      </c>
      <c r="E110" s="44">
        <f t="shared" ref="E110:W110" si="59">SUM(E108:E109)</f>
        <v>2</v>
      </c>
      <c r="F110" s="44">
        <f t="shared" si="59"/>
        <v>2</v>
      </c>
      <c r="G110" s="44">
        <f t="shared" si="59"/>
        <v>1</v>
      </c>
      <c r="H110" s="44">
        <f t="shared" si="59"/>
        <v>0</v>
      </c>
      <c r="I110" s="44">
        <f t="shared" si="59"/>
        <v>1</v>
      </c>
      <c r="J110" s="44">
        <f t="shared" si="59"/>
        <v>0</v>
      </c>
      <c r="K110" s="44">
        <f t="shared" si="59"/>
        <v>0</v>
      </c>
      <c r="L110" s="44">
        <f t="shared" si="59"/>
        <v>0</v>
      </c>
      <c r="M110" s="44">
        <f t="shared" si="59"/>
        <v>2</v>
      </c>
      <c r="N110" s="44">
        <f t="shared" si="59"/>
        <v>5</v>
      </c>
      <c r="O110" s="44">
        <f t="shared" si="59"/>
        <v>7</v>
      </c>
      <c r="P110" s="44">
        <f t="shared" si="59"/>
        <v>0</v>
      </c>
      <c r="Q110" s="44">
        <f t="shared" si="59"/>
        <v>0</v>
      </c>
      <c r="R110" s="44">
        <f t="shared" si="59"/>
        <v>0</v>
      </c>
      <c r="S110" s="44">
        <f t="shared" si="59"/>
        <v>3</v>
      </c>
      <c r="T110" s="44">
        <f t="shared" si="59"/>
        <v>7</v>
      </c>
      <c r="U110" s="44">
        <f t="shared" si="59"/>
        <v>10</v>
      </c>
      <c r="V110" s="128" t="s">
        <v>74</v>
      </c>
      <c r="W110" s="44">
        <f t="shared" si="59"/>
        <v>0</v>
      </c>
      <c r="X110" s="44">
        <f t="shared" ref="X110" si="60">SUM(X108:X109)</f>
        <v>0</v>
      </c>
      <c r="Y110" s="44">
        <f t="shared" ref="Y110" si="61">SUM(Y108:Y109)</f>
        <v>0</v>
      </c>
      <c r="Z110" s="44">
        <f t="shared" ref="Z110" si="62">SUM(Z108:Z109)</f>
        <v>0</v>
      </c>
      <c r="AA110" s="44">
        <f t="shared" ref="AA110" si="63">SUM(AA108:AA109)</f>
        <v>0</v>
      </c>
      <c r="AB110" s="44">
        <f t="shared" ref="AB110" si="64">SUM(AB108:AB109)</f>
        <v>0</v>
      </c>
      <c r="AC110" s="11"/>
      <c r="AD110" s="11"/>
      <c r="AE110" s="11"/>
      <c r="AF110" s="11"/>
      <c r="AG110" s="11"/>
    </row>
    <row r="111" spans="1:33" s="10" customFormat="1" ht="42" customHeight="1">
      <c r="A111" s="32"/>
      <c r="B111" s="376" t="s">
        <v>1061</v>
      </c>
      <c r="C111" s="81"/>
      <c r="D111" s="33" t="s">
        <v>74</v>
      </c>
      <c r="E111" s="33" t="s">
        <v>74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215"/>
      <c r="W111" s="33"/>
      <c r="X111" s="33"/>
      <c r="Y111" s="33"/>
      <c r="Z111" s="33"/>
      <c r="AA111" s="33"/>
      <c r="AB111" s="33"/>
      <c r="AC111" s="11"/>
      <c r="AD111" s="11"/>
      <c r="AE111" s="11"/>
      <c r="AF111" s="11"/>
      <c r="AG111" s="11"/>
    </row>
    <row r="112" spans="1:33" s="10" customFormat="1" ht="15" customHeight="1">
      <c r="A112" s="32"/>
      <c r="B112" s="16" t="s">
        <v>321</v>
      </c>
      <c r="C112" s="81"/>
      <c r="D112" s="28">
        <f>all!BH2194</f>
        <v>0</v>
      </c>
      <c r="E112" s="28">
        <f>all!BI2194</f>
        <v>0</v>
      </c>
      <c r="F112" s="28">
        <f>all!BJ2194</f>
        <v>0</v>
      </c>
      <c r="G112" s="28">
        <f>all!BK2194</f>
        <v>0</v>
      </c>
      <c r="H112" s="28">
        <f>all!BL2194</f>
        <v>0</v>
      </c>
      <c r="I112" s="28">
        <f>all!BM2194</f>
        <v>0</v>
      </c>
      <c r="J112" s="28">
        <f>all!BN2194</f>
        <v>0</v>
      </c>
      <c r="K112" s="28">
        <f>all!BO2194</f>
        <v>0</v>
      </c>
      <c r="L112" s="28">
        <f>all!BP2194</f>
        <v>0</v>
      </c>
      <c r="M112" s="28">
        <f>all!BQ2194</f>
        <v>0</v>
      </c>
      <c r="N112" s="28">
        <f>all!BR2194</f>
        <v>0</v>
      </c>
      <c r="O112" s="28">
        <f>all!BS2194</f>
        <v>0</v>
      </c>
      <c r="P112" s="28">
        <f>all!BT2194</f>
        <v>0</v>
      </c>
      <c r="Q112" s="28">
        <f>all!BU2194</f>
        <v>0</v>
      </c>
      <c r="R112" s="28">
        <f>all!BV2194</f>
        <v>0</v>
      </c>
      <c r="S112" s="28">
        <f>all!BW2194</f>
        <v>0</v>
      </c>
      <c r="T112" s="28">
        <f>all!BX2194</f>
        <v>0</v>
      </c>
      <c r="U112" s="28">
        <f>all!BY2194</f>
        <v>0</v>
      </c>
      <c r="V112" s="18"/>
      <c r="W112" s="28">
        <f>all!CA2194</f>
        <v>0</v>
      </c>
      <c r="X112" s="28">
        <f>all!CB2194</f>
        <v>0</v>
      </c>
      <c r="Y112" s="28">
        <f>all!CC2194</f>
        <v>0</v>
      </c>
      <c r="Z112" s="28">
        <f>all!CD2194</f>
        <v>0</v>
      </c>
      <c r="AA112" s="28">
        <f>all!CE2194</f>
        <v>0</v>
      </c>
      <c r="AB112" s="28">
        <f>all!CF2194</f>
        <v>0</v>
      </c>
      <c r="AC112" s="11"/>
      <c r="AD112" s="11"/>
      <c r="AE112" s="11"/>
      <c r="AF112" s="11"/>
      <c r="AG112" s="11"/>
    </row>
    <row r="113" spans="1:33" s="10" customFormat="1" ht="15" customHeight="1">
      <c r="A113" s="32"/>
      <c r="B113" s="46" t="s">
        <v>322</v>
      </c>
      <c r="C113" s="81"/>
      <c r="D113" s="28">
        <f>all!BH2195</f>
        <v>0</v>
      </c>
      <c r="E113" s="28">
        <f>all!BI2195</f>
        <v>0</v>
      </c>
      <c r="F113" s="28">
        <f>all!BJ2195</f>
        <v>0</v>
      </c>
      <c r="G113" s="28">
        <f>all!BK2195</f>
        <v>0</v>
      </c>
      <c r="H113" s="28">
        <f>all!BL2195</f>
        <v>0</v>
      </c>
      <c r="I113" s="28">
        <f>all!BM2195</f>
        <v>0</v>
      </c>
      <c r="J113" s="28">
        <f>all!BN2195</f>
        <v>0</v>
      </c>
      <c r="K113" s="28">
        <f>all!BO2195</f>
        <v>0</v>
      </c>
      <c r="L113" s="28">
        <f>all!BP2195</f>
        <v>0</v>
      </c>
      <c r="M113" s="28">
        <f>all!BQ2195</f>
        <v>0</v>
      </c>
      <c r="N113" s="28">
        <f>all!BR2195</f>
        <v>0</v>
      </c>
      <c r="O113" s="28">
        <f>all!BS2195</f>
        <v>0</v>
      </c>
      <c r="P113" s="28">
        <f>all!BT2195</f>
        <v>0</v>
      </c>
      <c r="Q113" s="28">
        <f>all!BU2195</f>
        <v>0</v>
      </c>
      <c r="R113" s="28">
        <f>all!BV2195</f>
        <v>0</v>
      </c>
      <c r="S113" s="28">
        <f>all!BW2195</f>
        <v>0</v>
      </c>
      <c r="T113" s="28">
        <f>all!BX2195</f>
        <v>0</v>
      </c>
      <c r="U113" s="28">
        <f>all!BY2195</f>
        <v>0</v>
      </c>
      <c r="V113" s="18"/>
      <c r="W113" s="28">
        <f>all!CA2195</f>
        <v>0</v>
      </c>
      <c r="X113" s="28">
        <f>all!CB2195</f>
        <v>0</v>
      </c>
      <c r="Y113" s="28">
        <f>all!CC2195</f>
        <v>0</v>
      </c>
      <c r="Z113" s="28">
        <f>all!CD2195</f>
        <v>0</v>
      </c>
      <c r="AA113" s="28">
        <f>all!CE2195</f>
        <v>0</v>
      </c>
      <c r="AB113" s="28">
        <f>all!CF2195</f>
        <v>0</v>
      </c>
      <c r="AC113" s="11"/>
      <c r="AD113" s="11"/>
      <c r="AE113" s="11"/>
      <c r="AF113" s="11"/>
      <c r="AG113" s="11"/>
    </row>
    <row r="114" spans="1:33" s="10" customFormat="1" ht="15" customHeight="1" thickBot="1">
      <c r="A114" s="32"/>
      <c r="B114" s="46" t="s">
        <v>72</v>
      </c>
      <c r="C114" s="81"/>
      <c r="D114" s="44">
        <f>SUM(D112:D113)</f>
        <v>0</v>
      </c>
      <c r="E114" s="44">
        <f t="shared" ref="E114:U114" si="65">SUM(E112:E113)</f>
        <v>0</v>
      </c>
      <c r="F114" s="44">
        <f t="shared" si="65"/>
        <v>0</v>
      </c>
      <c r="G114" s="44">
        <f t="shared" si="65"/>
        <v>0</v>
      </c>
      <c r="H114" s="44">
        <f t="shared" si="65"/>
        <v>0</v>
      </c>
      <c r="I114" s="44">
        <f t="shared" si="65"/>
        <v>0</v>
      </c>
      <c r="J114" s="44">
        <f t="shared" si="65"/>
        <v>0</v>
      </c>
      <c r="K114" s="44">
        <f t="shared" si="65"/>
        <v>0</v>
      </c>
      <c r="L114" s="44">
        <f t="shared" si="65"/>
        <v>0</v>
      </c>
      <c r="M114" s="44">
        <f t="shared" si="65"/>
        <v>0</v>
      </c>
      <c r="N114" s="44">
        <f t="shared" si="65"/>
        <v>0</v>
      </c>
      <c r="O114" s="44">
        <f t="shared" si="65"/>
        <v>0</v>
      </c>
      <c r="P114" s="44">
        <f t="shared" si="65"/>
        <v>0</v>
      </c>
      <c r="Q114" s="44">
        <f t="shared" si="65"/>
        <v>0</v>
      </c>
      <c r="R114" s="44">
        <f t="shared" si="65"/>
        <v>0</v>
      </c>
      <c r="S114" s="44">
        <f t="shared" si="65"/>
        <v>0</v>
      </c>
      <c r="T114" s="44">
        <f t="shared" si="65"/>
        <v>0</v>
      </c>
      <c r="U114" s="44">
        <f t="shared" si="65"/>
        <v>0</v>
      </c>
      <c r="V114" s="128" t="s">
        <v>74</v>
      </c>
      <c r="W114" s="44">
        <f>SUM(W112:W113)</f>
        <v>0</v>
      </c>
      <c r="X114" s="44">
        <f t="shared" ref="X114:AB114" si="66">SUM(X112:X113)</f>
        <v>0</v>
      </c>
      <c r="Y114" s="44">
        <f t="shared" si="66"/>
        <v>0</v>
      </c>
      <c r="Z114" s="44">
        <f t="shared" si="66"/>
        <v>0</v>
      </c>
      <c r="AA114" s="44">
        <f t="shared" si="66"/>
        <v>0</v>
      </c>
      <c r="AB114" s="44">
        <f t="shared" si="66"/>
        <v>0</v>
      </c>
      <c r="AC114" s="11"/>
      <c r="AD114" s="11"/>
      <c r="AE114" s="11"/>
      <c r="AF114" s="11"/>
      <c r="AG114" s="11"/>
    </row>
    <row r="115" spans="1:33" ht="15.75" customHeight="1" thickBot="1">
      <c r="A115" s="176"/>
      <c r="B115" s="199" t="s">
        <v>334</v>
      </c>
      <c r="C115" s="230" t="e">
        <f>SUM(C104,C100,C96,C95,C91,C86,C75,#REF!)</f>
        <v>#REF!</v>
      </c>
      <c r="D115" s="230">
        <f t="shared" ref="D115:U115" si="67">SUM(D104,D110,D100,D96,D95,D91,D86,D75,D81,D114)</f>
        <v>399</v>
      </c>
      <c r="E115" s="230">
        <f t="shared" si="67"/>
        <v>334</v>
      </c>
      <c r="F115" s="230">
        <f t="shared" si="67"/>
        <v>733</v>
      </c>
      <c r="G115" s="230">
        <f t="shared" si="67"/>
        <v>101</v>
      </c>
      <c r="H115" s="230">
        <f t="shared" si="67"/>
        <v>97</v>
      </c>
      <c r="I115" s="230">
        <f t="shared" si="67"/>
        <v>198</v>
      </c>
      <c r="J115" s="230">
        <f t="shared" si="67"/>
        <v>42</v>
      </c>
      <c r="K115" s="230">
        <f t="shared" si="67"/>
        <v>27</v>
      </c>
      <c r="L115" s="230">
        <f t="shared" si="67"/>
        <v>69</v>
      </c>
      <c r="M115" s="230">
        <f t="shared" si="67"/>
        <v>218</v>
      </c>
      <c r="N115" s="230">
        <f t="shared" si="67"/>
        <v>140</v>
      </c>
      <c r="O115" s="230">
        <f t="shared" si="67"/>
        <v>358</v>
      </c>
      <c r="P115" s="230">
        <f t="shared" si="67"/>
        <v>14</v>
      </c>
      <c r="Q115" s="230">
        <f t="shared" si="67"/>
        <v>8</v>
      </c>
      <c r="R115" s="230">
        <f t="shared" si="67"/>
        <v>22</v>
      </c>
      <c r="S115" s="230">
        <f t="shared" si="67"/>
        <v>774</v>
      </c>
      <c r="T115" s="230">
        <f t="shared" si="67"/>
        <v>606</v>
      </c>
      <c r="U115" s="230">
        <f t="shared" si="67"/>
        <v>1380</v>
      </c>
      <c r="V115" s="215"/>
      <c r="W115" s="230">
        <f t="shared" ref="W115:AB115" si="68">SUM(W104,W110,W100,W96,W95,W91,W86,W75,W81,W114)</f>
        <v>35</v>
      </c>
      <c r="X115" s="230">
        <f t="shared" si="68"/>
        <v>13</v>
      </c>
      <c r="Y115" s="230">
        <f t="shared" si="68"/>
        <v>48</v>
      </c>
      <c r="Z115" s="230">
        <f t="shared" si="68"/>
        <v>13</v>
      </c>
      <c r="AA115" s="230">
        <f t="shared" si="68"/>
        <v>3</v>
      </c>
      <c r="AB115" s="230">
        <f t="shared" si="68"/>
        <v>16</v>
      </c>
      <c r="AC115" s="18"/>
      <c r="AD115" s="18"/>
      <c r="AE115" s="18"/>
      <c r="AF115" s="18"/>
      <c r="AG115" s="18"/>
    </row>
    <row r="116" spans="1:33" ht="15.75" customHeight="1">
      <c r="A116" s="37">
        <v>5</v>
      </c>
      <c r="B116" s="343" t="s">
        <v>335</v>
      </c>
      <c r="C116" s="344"/>
      <c r="D116" s="41"/>
      <c r="E116" s="41"/>
      <c r="F116" s="41"/>
      <c r="G116" s="41"/>
      <c r="H116" s="41"/>
      <c r="I116" s="41"/>
      <c r="J116" s="41"/>
      <c r="K116" s="41"/>
      <c r="L116" s="41"/>
      <c r="M116" s="42"/>
      <c r="N116" s="42"/>
      <c r="O116" s="41"/>
      <c r="P116" s="41"/>
      <c r="Q116" s="41"/>
      <c r="R116" s="41"/>
      <c r="S116" s="43"/>
      <c r="T116" s="43"/>
      <c r="U116" s="43"/>
      <c r="V116" s="18"/>
      <c r="W116" s="41"/>
      <c r="X116" s="41"/>
      <c r="Y116" s="41"/>
      <c r="Z116" s="42"/>
      <c r="AA116" s="42"/>
      <c r="AB116" s="41"/>
      <c r="AC116" s="18"/>
      <c r="AD116" s="18"/>
      <c r="AE116" s="18"/>
      <c r="AF116" s="18"/>
      <c r="AG116" s="18"/>
    </row>
    <row r="117" spans="1:33" ht="15.95" customHeight="1">
      <c r="A117" s="26"/>
      <c r="B117" s="55" t="s">
        <v>336</v>
      </c>
      <c r="C117" s="63"/>
      <c r="D117" s="28"/>
      <c r="E117" s="28"/>
      <c r="F117" s="45"/>
      <c r="G117" s="45"/>
      <c r="H117" s="45"/>
      <c r="I117" s="45"/>
      <c r="J117" s="45"/>
      <c r="K117" s="45"/>
      <c r="L117" s="45"/>
      <c r="M117" s="30"/>
      <c r="N117" s="30"/>
      <c r="O117" s="45"/>
      <c r="P117" s="45"/>
      <c r="Q117" s="45"/>
      <c r="R117" s="45"/>
      <c r="S117" s="6"/>
      <c r="T117" s="6"/>
      <c r="U117" s="6"/>
      <c r="V117" s="18"/>
      <c r="W117" s="45"/>
      <c r="X117" s="45"/>
      <c r="Y117" s="45"/>
      <c r="Z117" s="30"/>
      <c r="AA117" s="30"/>
      <c r="AB117" s="45"/>
      <c r="AC117" s="18" t="s">
        <v>74</v>
      </c>
      <c r="AD117" s="18" t="s">
        <v>74</v>
      </c>
      <c r="AE117" s="18"/>
      <c r="AF117" s="18"/>
      <c r="AG117" s="18"/>
    </row>
    <row r="118" spans="1:33" ht="14.45" customHeight="1">
      <c r="A118" s="26"/>
      <c r="B118" s="64" t="s">
        <v>337</v>
      </c>
      <c r="C118" s="28">
        <f>all!F63</f>
        <v>60</v>
      </c>
      <c r="D118" s="28">
        <f>all!BH63</f>
        <v>16</v>
      </c>
      <c r="E118" s="28">
        <f>all!BI63</f>
        <v>14</v>
      </c>
      <c r="F118" s="28">
        <f>all!BJ63</f>
        <v>30</v>
      </c>
      <c r="G118" s="28">
        <f>all!BK63</f>
        <v>13</v>
      </c>
      <c r="H118" s="28">
        <f>all!BL63</f>
        <v>1</v>
      </c>
      <c r="I118" s="28">
        <f>all!BM63</f>
        <v>14</v>
      </c>
      <c r="J118" s="28">
        <f>all!BN63</f>
        <v>0</v>
      </c>
      <c r="K118" s="28">
        <f>all!BO63</f>
        <v>0</v>
      </c>
      <c r="L118" s="28">
        <f>all!BP63</f>
        <v>0</v>
      </c>
      <c r="M118" s="28">
        <f>all!BQ63</f>
        <v>10</v>
      </c>
      <c r="N118" s="28">
        <f>all!BR63</f>
        <v>6</v>
      </c>
      <c r="O118" s="28">
        <f>all!BS63</f>
        <v>16</v>
      </c>
      <c r="P118" s="28">
        <f>all!BT63</f>
        <v>0</v>
      </c>
      <c r="Q118" s="28">
        <f>all!BU63</f>
        <v>0</v>
      </c>
      <c r="R118" s="28">
        <f>all!BV63</f>
        <v>0</v>
      </c>
      <c r="S118" s="28">
        <f>all!BW63</f>
        <v>39</v>
      </c>
      <c r="T118" s="28">
        <f>all!BX63</f>
        <v>21</v>
      </c>
      <c r="U118" s="28">
        <f>all!BY63</f>
        <v>60</v>
      </c>
      <c r="V118" s="18"/>
      <c r="W118" s="28">
        <f>all!CA63</f>
        <v>1</v>
      </c>
      <c r="X118" s="28">
        <f>all!CB63</f>
        <v>1</v>
      </c>
      <c r="Y118" s="28">
        <f>all!CC63</f>
        <v>2</v>
      </c>
      <c r="Z118" s="28">
        <f>all!CD63</f>
        <v>0</v>
      </c>
      <c r="AA118" s="28">
        <f>all!CE63</f>
        <v>0</v>
      </c>
      <c r="AB118" s="28">
        <f>all!CF63</f>
        <v>0</v>
      </c>
      <c r="AC118" s="18"/>
      <c r="AD118" s="18"/>
      <c r="AE118" s="18"/>
      <c r="AF118" s="18"/>
      <c r="AG118" s="18"/>
    </row>
    <row r="119" spans="1:33" ht="14.45" customHeight="1">
      <c r="A119" s="26"/>
      <c r="B119" s="16" t="s">
        <v>338</v>
      </c>
      <c r="C119" s="28">
        <f>all!F64</f>
        <v>60</v>
      </c>
      <c r="D119" s="28">
        <f>all!BH64</f>
        <v>13</v>
      </c>
      <c r="E119" s="28">
        <f>all!BI64</f>
        <v>17</v>
      </c>
      <c r="F119" s="28">
        <f>all!BJ64</f>
        <v>30</v>
      </c>
      <c r="G119" s="28">
        <f>all!BK64</f>
        <v>5</v>
      </c>
      <c r="H119" s="28">
        <f>all!BL64</f>
        <v>4</v>
      </c>
      <c r="I119" s="28">
        <f>all!BM64</f>
        <v>9</v>
      </c>
      <c r="J119" s="28">
        <f>all!BN64</f>
        <v>2</v>
      </c>
      <c r="K119" s="28">
        <f>all!BO64</f>
        <v>3</v>
      </c>
      <c r="L119" s="28">
        <f>all!BP64</f>
        <v>5</v>
      </c>
      <c r="M119" s="28">
        <f>all!BQ64</f>
        <v>9</v>
      </c>
      <c r="N119" s="28">
        <f>all!BR64</f>
        <v>7</v>
      </c>
      <c r="O119" s="28">
        <f>all!BS64</f>
        <v>16</v>
      </c>
      <c r="P119" s="28">
        <f>all!BT64</f>
        <v>0</v>
      </c>
      <c r="Q119" s="28">
        <f>all!BU64</f>
        <v>0</v>
      </c>
      <c r="R119" s="28">
        <f>all!BV64</f>
        <v>0</v>
      </c>
      <c r="S119" s="28">
        <f>all!BW64</f>
        <v>29</v>
      </c>
      <c r="T119" s="28">
        <f>all!BX64</f>
        <v>31</v>
      </c>
      <c r="U119" s="28">
        <f>all!BY64</f>
        <v>60</v>
      </c>
      <c r="V119" s="18"/>
      <c r="W119" s="28">
        <f>all!CA64</f>
        <v>0</v>
      </c>
      <c r="X119" s="28">
        <f>all!CB64</f>
        <v>2</v>
      </c>
      <c r="Y119" s="28">
        <f>all!CC64</f>
        <v>2</v>
      </c>
      <c r="Z119" s="28">
        <f>all!CD64</f>
        <v>0</v>
      </c>
      <c r="AA119" s="28">
        <f>all!CE64</f>
        <v>1</v>
      </c>
      <c r="AB119" s="28">
        <f>all!CF64</f>
        <v>1</v>
      </c>
      <c r="AC119" s="18"/>
      <c r="AD119" s="18"/>
      <c r="AE119" s="18"/>
      <c r="AF119" s="18"/>
      <c r="AG119" s="18"/>
    </row>
    <row r="120" spans="1:33" ht="14.45" customHeight="1">
      <c r="A120" s="26"/>
      <c r="B120" s="16" t="s">
        <v>339</v>
      </c>
      <c r="C120" s="28">
        <f>all!F65</f>
        <v>60</v>
      </c>
      <c r="D120" s="28">
        <f>all!BH65</f>
        <v>13</v>
      </c>
      <c r="E120" s="28">
        <f>all!BI65</f>
        <v>19</v>
      </c>
      <c r="F120" s="28">
        <f>all!BJ65</f>
        <v>32</v>
      </c>
      <c r="G120" s="28">
        <f>all!BK65</f>
        <v>7</v>
      </c>
      <c r="H120" s="28">
        <f>all!BL65</f>
        <v>2</v>
      </c>
      <c r="I120" s="28">
        <f>all!BM65</f>
        <v>9</v>
      </c>
      <c r="J120" s="28">
        <f>all!BN65</f>
        <v>3</v>
      </c>
      <c r="K120" s="28">
        <f>all!BO65</f>
        <v>2</v>
      </c>
      <c r="L120" s="28">
        <f>all!BP65</f>
        <v>5</v>
      </c>
      <c r="M120" s="28">
        <f>all!BQ65</f>
        <v>7</v>
      </c>
      <c r="N120" s="28">
        <f>all!BR65</f>
        <v>7</v>
      </c>
      <c r="O120" s="28">
        <f>all!BS65</f>
        <v>14</v>
      </c>
      <c r="P120" s="28">
        <f>all!BT65</f>
        <v>0</v>
      </c>
      <c r="Q120" s="28">
        <f>all!BU65</f>
        <v>0</v>
      </c>
      <c r="R120" s="28">
        <f>all!BV65</f>
        <v>0</v>
      </c>
      <c r="S120" s="28">
        <f>all!BW65</f>
        <v>30</v>
      </c>
      <c r="T120" s="28">
        <f>all!BX65</f>
        <v>30</v>
      </c>
      <c r="U120" s="28">
        <f>all!BY65</f>
        <v>60</v>
      </c>
      <c r="V120" s="18"/>
      <c r="W120" s="28">
        <f>all!CA65</f>
        <v>0</v>
      </c>
      <c r="X120" s="28">
        <f>all!CB65</f>
        <v>2</v>
      </c>
      <c r="Y120" s="28">
        <f>all!CC65</f>
        <v>2</v>
      </c>
      <c r="Z120" s="28">
        <f>all!CD65</f>
        <v>0</v>
      </c>
      <c r="AA120" s="28">
        <f>all!CE65</f>
        <v>0</v>
      </c>
      <c r="AB120" s="28">
        <f>all!CF65</f>
        <v>0</v>
      </c>
      <c r="AC120" s="18"/>
      <c r="AD120" s="18"/>
      <c r="AE120" s="18"/>
      <c r="AF120" s="18"/>
      <c r="AG120" s="18"/>
    </row>
    <row r="121" spans="1:33" ht="14.45" customHeight="1">
      <c r="A121" s="26"/>
      <c r="B121" s="16" t="s">
        <v>340</v>
      </c>
      <c r="C121" s="28">
        <f>all!F66</f>
        <v>60</v>
      </c>
      <c r="D121" s="28">
        <f>all!BH66</f>
        <v>17</v>
      </c>
      <c r="E121" s="28">
        <f>all!BI66</f>
        <v>12</v>
      </c>
      <c r="F121" s="28">
        <f>all!BJ66</f>
        <v>29</v>
      </c>
      <c r="G121" s="28">
        <f>all!BK66</f>
        <v>4</v>
      </c>
      <c r="H121" s="28">
        <f>all!BL66</f>
        <v>5</v>
      </c>
      <c r="I121" s="28">
        <f>all!BM66</f>
        <v>9</v>
      </c>
      <c r="J121" s="28">
        <f>all!BN66</f>
        <v>2</v>
      </c>
      <c r="K121" s="28">
        <f>all!BO66</f>
        <v>3</v>
      </c>
      <c r="L121" s="28">
        <f>all!BP66</f>
        <v>5</v>
      </c>
      <c r="M121" s="28">
        <f>all!BQ66</f>
        <v>8</v>
      </c>
      <c r="N121" s="28">
        <f>all!BR66</f>
        <v>9</v>
      </c>
      <c r="O121" s="28">
        <f>all!BS66</f>
        <v>17</v>
      </c>
      <c r="P121" s="28">
        <f>all!BT66</f>
        <v>0</v>
      </c>
      <c r="Q121" s="28">
        <f>all!BU66</f>
        <v>0</v>
      </c>
      <c r="R121" s="28">
        <f>all!BV66</f>
        <v>0</v>
      </c>
      <c r="S121" s="28">
        <f>all!BW66</f>
        <v>31</v>
      </c>
      <c r="T121" s="28">
        <f>all!BX66</f>
        <v>29</v>
      </c>
      <c r="U121" s="28">
        <f>all!BY66</f>
        <v>60</v>
      </c>
      <c r="V121" s="18" t="s">
        <v>74</v>
      </c>
      <c r="W121" s="28">
        <f>all!CA66</f>
        <v>2</v>
      </c>
      <c r="X121" s="28">
        <f>all!CB66</f>
        <v>1</v>
      </c>
      <c r="Y121" s="28">
        <f>all!CC66</f>
        <v>3</v>
      </c>
      <c r="Z121" s="28">
        <f>all!CD66</f>
        <v>0</v>
      </c>
      <c r="AA121" s="28">
        <f>all!CE66</f>
        <v>2</v>
      </c>
      <c r="AB121" s="28">
        <f>all!CF66</f>
        <v>2</v>
      </c>
      <c r="AC121" s="18"/>
      <c r="AD121" s="18"/>
      <c r="AE121" s="18"/>
      <c r="AF121" s="18"/>
      <c r="AG121" s="18"/>
    </row>
    <row r="122" spans="1:33" ht="14.45" customHeight="1">
      <c r="A122" s="32"/>
      <c r="B122" s="161" t="s">
        <v>341</v>
      </c>
      <c r="C122" s="66">
        <f>all!F67</f>
        <v>50</v>
      </c>
      <c r="D122" s="66">
        <f>all!BH67</f>
        <v>15</v>
      </c>
      <c r="E122" s="66">
        <f>all!BI67</f>
        <v>9</v>
      </c>
      <c r="F122" s="66">
        <f>all!BJ67</f>
        <v>24</v>
      </c>
      <c r="G122" s="66">
        <f>all!BK67</f>
        <v>7</v>
      </c>
      <c r="H122" s="66">
        <f>all!BL67</f>
        <v>1</v>
      </c>
      <c r="I122" s="66">
        <f>all!BM67</f>
        <v>8</v>
      </c>
      <c r="J122" s="66">
        <f>all!BN67</f>
        <v>1</v>
      </c>
      <c r="K122" s="66">
        <f>all!BO67</f>
        <v>3</v>
      </c>
      <c r="L122" s="66">
        <f>all!BP67</f>
        <v>4</v>
      </c>
      <c r="M122" s="66">
        <f>all!BQ67</f>
        <v>10</v>
      </c>
      <c r="N122" s="66">
        <f>all!BR67</f>
        <v>3</v>
      </c>
      <c r="O122" s="66">
        <f>all!BS67</f>
        <v>13</v>
      </c>
      <c r="P122" s="66">
        <f>all!BT67</f>
        <v>1</v>
      </c>
      <c r="Q122" s="66">
        <f>all!BU67</f>
        <v>0</v>
      </c>
      <c r="R122" s="66">
        <f>all!BV67</f>
        <v>1</v>
      </c>
      <c r="S122" s="66">
        <f>all!BW67</f>
        <v>34</v>
      </c>
      <c r="T122" s="66">
        <f>all!BX67</f>
        <v>16</v>
      </c>
      <c r="U122" s="66">
        <f>all!BY67</f>
        <v>50</v>
      </c>
      <c r="V122" s="18"/>
      <c r="W122" s="66">
        <f>all!CA67</f>
        <v>0</v>
      </c>
      <c r="X122" s="66">
        <f>all!CB67</f>
        <v>0</v>
      </c>
      <c r="Y122" s="66">
        <f>all!CC67</f>
        <v>0</v>
      </c>
      <c r="Z122" s="66">
        <f>all!CD67</f>
        <v>0</v>
      </c>
      <c r="AA122" s="66">
        <f>all!CE67</f>
        <v>0</v>
      </c>
      <c r="AB122" s="66">
        <f>all!CF67</f>
        <v>0</v>
      </c>
      <c r="AC122" s="18"/>
      <c r="AD122" s="18"/>
      <c r="AE122" s="18"/>
      <c r="AF122" s="18"/>
      <c r="AG122" s="18"/>
    </row>
    <row r="123" spans="1:33" ht="14.45" customHeight="1">
      <c r="A123" s="141"/>
      <c r="B123" s="150" t="s">
        <v>72</v>
      </c>
      <c r="C123" s="143">
        <f>SUM(C118:C122)</f>
        <v>290</v>
      </c>
      <c r="D123" s="143">
        <f>SUM(D118:D122)</f>
        <v>74</v>
      </c>
      <c r="E123" s="143">
        <f t="shared" ref="E123:U123" si="69">SUM(E118:E122)</f>
        <v>71</v>
      </c>
      <c r="F123" s="143">
        <f t="shared" si="69"/>
        <v>145</v>
      </c>
      <c r="G123" s="143">
        <f t="shared" si="69"/>
        <v>36</v>
      </c>
      <c r="H123" s="143">
        <f t="shared" si="69"/>
        <v>13</v>
      </c>
      <c r="I123" s="143">
        <f t="shared" si="69"/>
        <v>49</v>
      </c>
      <c r="J123" s="143">
        <f t="shared" si="69"/>
        <v>8</v>
      </c>
      <c r="K123" s="143">
        <f t="shared" si="69"/>
        <v>11</v>
      </c>
      <c r="L123" s="143">
        <f t="shared" si="69"/>
        <v>19</v>
      </c>
      <c r="M123" s="143">
        <f t="shared" si="69"/>
        <v>44</v>
      </c>
      <c r="N123" s="143">
        <f t="shared" si="69"/>
        <v>32</v>
      </c>
      <c r="O123" s="143">
        <f t="shared" si="69"/>
        <v>76</v>
      </c>
      <c r="P123" s="143">
        <f t="shared" si="69"/>
        <v>1</v>
      </c>
      <c r="Q123" s="143">
        <f t="shared" si="69"/>
        <v>0</v>
      </c>
      <c r="R123" s="143">
        <f t="shared" si="69"/>
        <v>1</v>
      </c>
      <c r="S123" s="143">
        <f t="shared" si="69"/>
        <v>163</v>
      </c>
      <c r="T123" s="143">
        <f t="shared" si="69"/>
        <v>127</v>
      </c>
      <c r="U123" s="143">
        <f t="shared" si="69"/>
        <v>290</v>
      </c>
      <c r="V123" s="65"/>
      <c r="W123" s="143">
        <f t="shared" ref="W123" si="70">SUM(W118:W122)</f>
        <v>3</v>
      </c>
      <c r="X123" s="143">
        <f t="shared" ref="X123:AB123" si="71">SUM(X118:X122)</f>
        <v>6</v>
      </c>
      <c r="Y123" s="143">
        <f t="shared" si="71"/>
        <v>9</v>
      </c>
      <c r="Z123" s="143">
        <f t="shared" si="71"/>
        <v>0</v>
      </c>
      <c r="AA123" s="143">
        <f t="shared" si="71"/>
        <v>3</v>
      </c>
      <c r="AB123" s="143">
        <f t="shared" si="71"/>
        <v>3</v>
      </c>
      <c r="AC123" s="18"/>
      <c r="AD123" s="18"/>
      <c r="AE123" s="18"/>
      <c r="AF123" s="18"/>
      <c r="AG123" s="18"/>
    </row>
    <row r="124" spans="1:33" ht="15" customHeight="1">
      <c r="A124" s="37"/>
      <c r="B124" s="163" t="s">
        <v>33</v>
      </c>
      <c r="C124" s="43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8"/>
      <c r="W124" s="139"/>
      <c r="X124" s="139"/>
      <c r="Y124" s="139"/>
      <c r="Z124" s="139"/>
      <c r="AA124" s="139"/>
      <c r="AB124" s="139"/>
      <c r="AC124" s="18"/>
      <c r="AD124" s="18"/>
      <c r="AE124" s="18"/>
      <c r="AF124" s="18"/>
      <c r="AG124" s="18"/>
    </row>
    <row r="125" spans="1:33" ht="14.45" customHeight="1">
      <c r="A125" s="26" t="s">
        <v>74</v>
      </c>
      <c r="B125" s="64" t="s">
        <v>337</v>
      </c>
      <c r="C125" s="28">
        <f>all!F7</f>
        <v>5</v>
      </c>
      <c r="D125" s="28">
        <f>all!BH71</f>
        <v>5</v>
      </c>
      <c r="E125" s="28">
        <f>all!BI71</f>
        <v>10</v>
      </c>
      <c r="F125" s="28">
        <f>all!BJ71</f>
        <v>15</v>
      </c>
      <c r="G125" s="28">
        <f>all!BK71</f>
        <v>0</v>
      </c>
      <c r="H125" s="28">
        <f>all!BL71</f>
        <v>0</v>
      </c>
      <c r="I125" s="28">
        <f>all!BM71</f>
        <v>0</v>
      </c>
      <c r="J125" s="28">
        <f>all!BN71</f>
        <v>0</v>
      </c>
      <c r="K125" s="28">
        <f>all!BO71</f>
        <v>0</v>
      </c>
      <c r="L125" s="28">
        <f>all!BP71</f>
        <v>0</v>
      </c>
      <c r="M125" s="28">
        <f>all!BQ71</f>
        <v>4</v>
      </c>
      <c r="N125" s="28">
        <f>all!BR71</f>
        <v>4</v>
      </c>
      <c r="O125" s="28">
        <f>all!BS71</f>
        <v>8</v>
      </c>
      <c r="P125" s="28">
        <f>all!BT71</f>
        <v>0</v>
      </c>
      <c r="Q125" s="28">
        <f>all!BU71</f>
        <v>0</v>
      </c>
      <c r="R125" s="28">
        <f>all!BV71</f>
        <v>0</v>
      </c>
      <c r="S125" s="28">
        <f>all!BW71</f>
        <v>9</v>
      </c>
      <c r="T125" s="28">
        <f>all!BX71</f>
        <v>14</v>
      </c>
      <c r="U125" s="28">
        <f>all!BY71</f>
        <v>23</v>
      </c>
      <c r="V125" s="18"/>
      <c r="W125" s="28">
        <f>all!CA71</f>
        <v>0</v>
      </c>
      <c r="X125" s="28">
        <f>all!CB71</f>
        <v>0</v>
      </c>
      <c r="Y125" s="28">
        <f>all!CC71</f>
        <v>0</v>
      </c>
      <c r="Z125" s="28">
        <f>all!CD71</f>
        <v>0</v>
      </c>
      <c r="AA125" s="28">
        <f>all!CE71</f>
        <v>0</v>
      </c>
      <c r="AB125" s="28">
        <f>all!CF71</f>
        <v>0</v>
      </c>
      <c r="AC125" s="18"/>
      <c r="AD125" s="18"/>
      <c r="AE125" s="18"/>
      <c r="AF125" s="18"/>
      <c r="AG125" s="18"/>
    </row>
    <row r="126" spans="1:33" ht="14.45" customHeight="1">
      <c r="A126" s="26"/>
      <c r="B126" s="16" t="s">
        <v>338</v>
      </c>
      <c r="C126" s="28">
        <f>all!F8</f>
        <v>0</v>
      </c>
      <c r="D126" s="28">
        <f>all!BH72</f>
        <v>5</v>
      </c>
      <c r="E126" s="28">
        <f>all!BI72</f>
        <v>10</v>
      </c>
      <c r="F126" s="28">
        <f>all!BJ72</f>
        <v>15</v>
      </c>
      <c r="G126" s="28">
        <f>all!BK72</f>
        <v>0</v>
      </c>
      <c r="H126" s="28">
        <f>all!BL72</f>
        <v>0</v>
      </c>
      <c r="I126" s="28">
        <f>all!BM72</f>
        <v>0</v>
      </c>
      <c r="J126" s="28">
        <f>all!BN72</f>
        <v>0</v>
      </c>
      <c r="K126" s="28">
        <f>all!BO72</f>
        <v>0</v>
      </c>
      <c r="L126" s="28">
        <f>all!BP72</f>
        <v>0</v>
      </c>
      <c r="M126" s="28">
        <f>all!BQ72</f>
        <v>4</v>
      </c>
      <c r="N126" s="28">
        <f>all!BR72</f>
        <v>4</v>
      </c>
      <c r="O126" s="28">
        <f>all!BS72</f>
        <v>8</v>
      </c>
      <c r="P126" s="28">
        <f>all!BT72</f>
        <v>0</v>
      </c>
      <c r="Q126" s="28">
        <f>all!BU72</f>
        <v>0</v>
      </c>
      <c r="R126" s="28">
        <f>all!BV72</f>
        <v>0</v>
      </c>
      <c r="S126" s="28">
        <f>all!BW72</f>
        <v>9</v>
      </c>
      <c r="T126" s="28">
        <f>all!BX72</f>
        <v>14</v>
      </c>
      <c r="U126" s="28">
        <f>all!BY72</f>
        <v>23</v>
      </c>
      <c r="V126" s="18"/>
      <c r="W126" s="28">
        <f>all!CA72</f>
        <v>0</v>
      </c>
      <c r="X126" s="28">
        <f>all!CB72</f>
        <v>0</v>
      </c>
      <c r="Y126" s="28">
        <f>all!CC72</f>
        <v>0</v>
      </c>
      <c r="Z126" s="28">
        <f>all!CD72</f>
        <v>0</v>
      </c>
      <c r="AA126" s="28">
        <f>all!CE72</f>
        <v>0</v>
      </c>
      <c r="AB126" s="28">
        <f>all!CF72</f>
        <v>0</v>
      </c>
      <c r="AC126" s="18">
        <f>SUM(U123,U129,U133)</f>
        <v>456</v>
      </c>
      <c r="AD126" s="18"/>
      <c r="AE126" s="18"/>
      <c r="AF126" s="18"/>
      <c r="AG126" s="18"/>
    </row>
    <row r="127" spans="1:33" ht="14.45" customHeight="1">
      <c r="A127" s="32"/>
      <c r="B127" s="161" t="s">
        <v>339</v>
      </c>
      <c r="C127" s="66">
        <f>all!F9</f>
        <v>0</v>
      </c>
      <c r="D127" s="28">
        <f>all!BH73</f>
        <v>6</v>
      </c>
      <c r="E127" s="28">
        <f>all!BI73</f>
        <v>3</v>
      </c>
      <c r="F127" s="28">
        <f>all!BJ73</f>
        <v>9</v>
      </c>
      <c r="G127" s="28">
        <f>all!BK73</f>
        <v>0</v>
      </c>
      <c r="H127" s="28">
        <f>all!BL73</f>
        <v>0</v>
      </c>
      <c r="I127" s="28">
        <f>all!BM73</f>
        <v>0</v>
      </c>
      <c r="J127" s="28">
        <f>all!BN73</f>
        <v>0</v>
      </c>
      <c r="K127" s="28">
        <f>all!BO73</f>
        <v>0</v>
      </c>
      <c r="L127" s="28">
        <f>all!BP73</f>
        <v>0</v>
      </c>
      <c r="M127" s="28">
        <f>all!BQ73</f>
        <v>4</v>
      </c>
      <c r="N127" s="28">
        <f>all!BR73</f>
        <v>4</v>
      </c>
      <c r="O127" s="28">
        <f>all!BS73</f>
        <v>8</v>
      </c>
      <c r="P127" s="28">
        <f>all!BT73</f>
        <v>0</v>
      </c>
      <c r="Q127" s="28">
        <f>all!BU73</f>
        <v>0</v>
      </c>
      <c r="R127" s="28">
        <f>all!BV73</f>
        <v>0</v>
      </c>
      <c r="S127" s="28">
        <f>all!BW73</f>
        <v>10</v>
      </c>
      <c r="T127" s="28">
        <f>all!BX73</f>
        <v>7</v>
      </c>
      <c r="U127" s="28">
        <f>all!BY73</f>
        <v>17</v>
      </c>
      <c r="V127" s="18"/>
      <c r="W127" s="28">
        <f>all!CA73</f>
        <v>1</v>
      </c>
      <c r="X127" s="28">
        <f>all!CB73</f>
        <v>0</v>
      </c>
      <c r="Y127" s="28">
        <f>all!CC73</f>
        <v>1</v>
      </c>
      <c r="Z127" s="28">
        <f>all!CD73</f>
        <v>0</v>
      </c>
      <c r="AA127" s="28">
        <f>all!CE73</f>
        <v>0</v>
      </c>
      <c r="AB127" s="28">
        <f>all!CF73</f>
        <v>0</v>
      </c>
      <c r="AC127" s="18"/>
      <c r="AD127" s="18"/>
      <c r="AE127" s="18"/>
      <c r="AF127" s="18"/>
      <c r="AG127" s="18"/>
    </row>
    <row r="128" spans="1:33" ht="14.45" customHeight="1">
      <c r="A128" s="141"/>
      <c r="B128" s="162" t="s">
        <v>340</v>
      </c>
      <c r="C128" s="149">
        <f>all!F10</f>
        <v>123</v>
      </c>
      <c r="D128" s="28">
        <f>all!BH74</f>
        <v>0</v>
      </c>
      <c r="E128" s="28">
        <f>all!BI74</f>
        <v>10</v>
      </c>
      <c r="F128" s="28">
        <f>all!BJ74</f>
        <v>10</v>
      </c>
      <c r="G128" s="28">
        <f>all!BK74</f>
        <v>1</v>
      </c>
      <c r="H128" s="28">
        <f>all!BL74</f>
        <v>2</v>
      </c>
      <c r="I128" s="28">
        <f>all!BM74</f>
        <v>3</v>
      </c>
      <c r="J128" s="28">
        <f>all!BN74</f>
        <v>0</v>
      </c>
      <c r="K128" s="28">
        <f>all!BO74</f>
        <v>0</v>
      </c>
      <c r="L128" s="28">
        <f>all!BP74</f>
        <v>0</v>
      </c>
      <c r="M128" s="28">
        <f>all!BQ74</f>
        <v>4</v>
      </c>
      <c r="N128" s="28">
        <f>all!BR74</f>
        <v>6</v>
      </c>
      <c r="O128" s="28">
        <f>all!BS74</f>
        <v>10</v>
      </c>
      <c r="P128" s="28">
        <f>all!BT74</f>
        <v>0</v>
      </c>
      <c r="Q128" s="28">
        <f>all!BU74</f>
        <v>0</v>
      </c>
      <c r="R128" s="28">
        <f>all!BV74</f>
        <v>0</v>
      </c>
      <c r="S128" s="28">
        <f>all!BW74</f>
        <v>5</v>
      </c>
      <c r="T128" s="28">
        <f>all!BX74</f>
        <v>18</v>
      </c>
      <c r="U128" s="28">
        <f>all!BY74</f>
        <v>23</v>
      </c>
      <c r="V128" s="18"/>
      <c r="W128" s="28">
        <f>all!CA74</f>
        <v>0</v>
      </c>
      <c r="X128" s="28">
        <f>all!CB74</f>
        <v>0</v>
      </c>
      <c r="Y128" s="28">
        <f>all!CC74</f>
        <v>0</v>
      </c>
      <c r="Z128" s="28">
        <f>all!CD74</f>
        <v>0</v>
      </c>
      <c r="AA128" s="28">
        <f>all!CE74</f>
        <v>0</v>
      </c>
      <c r="AB128" s="28">
        <f>all!CF74</f>
        <v>0</v>
      </c>
      <c r="AC128" s="18"/>
      <c r="AD128" s="18"/>
      <c r="AE128" s="18"/>
      <c r="AF128" s="18"/>
      <c r="AG128" s="18"/>
    </row>
    <row r="129" spans="1:33" s="10" customFormat="1" ht="14.45" customHeight="1">
      <c r="A129" s="141"/>
      <c r="B129" s="202" t="s">
        <v>72</v>
      </c>
      <c r="C129" s="151">
        <f>all!F12</f>
        <v>123</v>
      </c>
      <c r="D129" s="151">
        <f>SUM(D125:D128)</f>
        <v>16</v>
      </c>
      <c r="E129" s="151">
        <f t="shared" ref="E129:U129" si="72">SUM(E125:E128)</f>
        <v>33</v>
      </c>
      <c r="F129" s="151">
        <f t="shared" si="72"/>
        <v>49</v>
      </c>
      <c r="G129" s="151">
        <f t="shared" si="72"/>
        <v>1</v>
      </c>
      <c r="H129" s="151">
        <f t="shared" si="72"/>
        <v>2</v>
      </c>
      <c r="I129" s="151">
        <f t="shared" si="72"/>
        <v>3</v>
      </c>
      <c r="J129" s="151">
        <f t="shared" si="72"/>
        <v>0</v>
      </c>
      <c r="K129" s="151">
        <f t="shared" si="72"/>
        <v>0</v>
      </c>
      <c r="L129" s="151">
        <f t="shared" si="72"/>
        <v>0</v>
      </c>
      <c r="M129" s="151">
        <f t="shared" si="72"/>
        <v>16</v>
      </c>
      <c r="N129" s="151">
        <f t="shared" si="72"/>
        <v>18</v>
      </c>
      <c r="O129" s="151">
        <f t="shared" si="72"/>
        <v>34</v>
      </c>
      <c r="P129" s="151">
        <f t="shared" si="72"/>
        <v>0</v>
      </c>
      <c r="Q129" s="151">
        <f t="shared" si="72"/>
        <v>0</v>
      </c>
      <c r="R129" s="151">
        <f t="shared" si="72"/>
        <v>0</v>
      </c>
      <c r="S129" s="151">
        <f t="shared" si="72"/>
        <v>33</v>
      </c>
      <c r="T129" s="151">
        <f t="shared" si="72"/>
        <v>53</v>
      </c>
      <c r="U129" s="151">
        <f t="shared" si="72"/>
        <v>86</v>
      </c>
      <c r="V129" s="11"/>
      <c r="W129" s="151">
        <f t="shared" ref="W129" si="73">SUM(W125:W128)</f>
        <v>1</v>
      </c>
      <c r="X129" s="151">
        <f t="shared" ref="X129:AB129" si="74">SUM(X125:X128)</f>
        <v>0</v>
      </c>
      <c r="Y129" s="151">
        <f t="shared" si="74"/>
        <v>1</v>
      </c>
      <c r="Z129" s="151">
        <f t="shared" si="74"/>
        <v>0</v>
      </c>
      <c r="AA129" s="151">
        <f t="shared" si="74"/>
        <v>0</v>
      </c>
      <c r="AB129" s="151">
        <f t="shared" si="74"/>
        <v>0</v>
      </c>
      <c r="AC129" s="11"/>
      <c r="AD129" s="11"/>
      <c r="AE129" s="11"/>
      <c r="AF129" s="11"/>
      <c r="AG129" s="11"/>
    </row>
    <row r="130" spans="1:33" s="421" customFormat="1" ht="15" customHeight="1">
      <c r="A130" s="463"/>
      <c r="B130" s="464" t="s">
        <v>1136</v>
      </c>
      <c r="C130" s="465"/>
      <c r="D130" s="466"/>
      <c r="E130" s="466"/>
      <c r="F130" s="466"/>
      <c r="G130" s="466"/>
      <c r="H130" s="466"/>
      <c r="I130" s="466"/>
      <c r="J130" s="466"/>
      <c r="K130" s="466"/>
      <c r="L130" s="466"/>
      <c r="M130" s="466"/>
      <c r="N130" s="466"/>
      <c r="O130" s="466"/>
      <c r="P130" s="466"/>
      <c r="Q130" s="466"/>
      <c r="R130" s="466"/>
      <c r="S130" s="466"/>
      <c r="T130" s="466"/>
      <c r="U130" s="466"/>
      <c r="V130" s="420"/>
      <c r="W130" s="466"/>
      <c r="X130" s="466"/>
      <c r="Y130" s="466"/>
      <c r="Z130" s="466"/>
      <c r="AA130" s="466"/>
      <c r="AB130" s="466"/>
      <c r="AC130" s="420"/>
      <c r="AD130" s="420"/>
      <c r="AE130" s="420"/>
      <c r="AF130" s="420"/>
      <c r="AG130" s="420"/>
    </row>
    <row r="131" spans="1:33" s="421" customFormat="1" ht="12" customHeight="1">
      <c r="A131" s="467" t="s">
        <v>74</v>
      </c>
      <c r="B131" s="468" t="s">
        <v>337</v>
      </c>
      <c r="C131" s="469">
        <f>all!F13</f>
        <v>123</v>
      </c>
      <c r="D131" s="469">
        <f>all!BH79</f>
        <v>5</v>
      </c>
      <c r="E131" s="469">
        <f>all!BI79</f>
        <v>5</v>
      </c>
      <c r="F131" s="469">
        <f>all!BJ79</f>
        <v>10</v>
      </c>
      <c r="G131" s="469">
        <f>all!BK79</f>
        <v>0</v>
      </c>
      <c r="H131" s="469">
        <f>all!BL79</f>
        <v>1</v>
      </c>
      <c r="I131" s="469">
        <f>all!BM79</f>
        <v>1</v>
      </c>
      <c r="J131" s="469">
        <f>all!BN79</f>
        <v>0</v>
      </c>
      <c r="K131" s="469">
        <f>all!BO79</f>
        <v>0</v>
      </c>
      <c r="L131" s="469">
        <f>all!BP79</f>
        <v>0</v>
      </c>
      <c r="M131" s="469">
        <f>all!BQ79</f>
        <v>6</v>
      </c>
      <c r="N131" s="469">
        <f>all!BR79</f>
        <v>7</v>
      </c>
      <c r="O131" s="469">
        <f>all!BS79</f>
        <v>13</v>
      </c>
      <c r="P131" s="469">
        <f>all!BT79</f>
        <v>0</v>
      </c>
      <c r="Q131" s="469">
        <f>all!BU79</f>
        <v>0</v>
      </c>
      <c r="R131" s="469">
        <f>all!BV79</f>
        <v>0</v>
      </c>
      <c r="S131" s="469">
        <f>all!BW79</f>
        <v>11</v>
      </c>
      <c r="T131" s="469">
        <f>all!BX79</f>
        <v>13</v>
      </c>
      <c r="U131" s="469">
        <f>all!BY79</f>
        <v>24</v>
      </c>
      <c r="V131" s="420"/>
      <c r="W131" s="469">
        <f>all!CA79</f>
        <v>1</v>
      </c>
      <c r="X131" s="469">
        <f>all!CB79</f>
        <v>0</v>
      </c>
      <c r="Y131" s="469">
        <f>all!CC79</f>
        <v>1</v>
      </c>
      <c r="Z131" s="469">
        <f>all!CD79</f>
        <v>0</v>
      </c>
      <c r="AA131" s="469">
        <f>all!CE79</f>
        <v>0</v>
      </c>
      <c r="AB131" s="469">
        <f>all!CF79</f>
        <v>0</v>
      </c>
      <c r="AC131" s="420"/>
      <c r="AD131" s="420"/>
      <c r="AE131" s="420"/>
      <c r="AF131" s="420"/>
      <c r="AG131" s="420"/>
    </row>
    <row r="132" spans="1:33" s="421" customFormat="1" ht="12" customHeight="1">
      <c r="A132" s="467"/>
      <c r="B132" s="470" t="s">
        <v>338</v>
      </c>
      <c r="C132" s="469">
        <f>all!F14</f>
        <v>492</v>
      </c>
      <c r="D132" s="469">
        <f>all!BH80</f>
        <v>6</v>
      </c>
      <c r="E132" s="469">
        <f>all!BI80</f>
        <v>6</v>
      </c>
      <c r="F132" s="469">
        <f>all!BJ80</f>
        <v>12</v>
      </c>
      <c r="G132" s="469">
        <f>all!BK80</f>
        <v>0</v>
      </c>
      <c r="H132" s="469">
        <f>all!BL80</f>
        <v>1</v>
      </c>
      <c r="I132" s="469">
        <f>all!BM80</f>
        <v>1</v>
      </c>
      <c r="J132" s="469">
        <f>all!BN80</f>
        <v>0</v>
      </c>
      <c r="K132" s="469">
        <f>all!BO80</f>
        <v>0</v>
      </c>
      <c r="L132" s="469">
        <f>all!BP80</f>
        <v>0</v>
      </c>
      <c r="M132" s="469">
        <f>all!BQ80</f>
        <v>6</v>
      </c>
      <c r="N132" s="469">
        <f>all!BR80</f>
        <v>4</v>
      </c>
      <c r="O132" s="469">
        <f>all!BS80</f>
        <v>10</v>
      </c>
      <c r="P132" s="469">
        <f>all!BT80</f>
        <v>0</v>
      </c>
      <c r="Q132" s="469">
        <f>all!BU80</f>
        <v>0</v>
      </c>
      <c r="R132" s="469">
        <f>all!BV80</f>
        <v>0</v>
      </c>
      <c r="S132" s="469">
        <f>all!BW80</f>
        <v>12</v>
      </c>
      <c r="T132" s="469">
        <f>all!BX80</f>
        <v>11</v>
      </c>
      <c r="U132" s="469">
        <f>all!BY80</f>
        <v>23</v>
      </c>
      <c r="V132" s="420"/>
      <c r="W132" s="469">
        <f>all!CA80</f>
        <v>0</v>
      </c>
      <c r="X132" s="469">
        <f>all!CB80</f>
        <v>0</v>
      </c>
      <c r="Y132" s="469">
        <f>all!CC80</f>
        <v>0</v>
      </c>
      <c r="Z132" s="469">
        <f>all!CD80</f>
        <v>0</v>
      </c>
      <c r="AA132" s="469">
        <f>all!CE80</f>
        <v>0</v>
      </c>
      <c r="AB132" s="469">
        <f>all!CF80</f>
        <v>0</v>
      </c>
      <c r="AC132" s="420"/>
      <c r="AD132" s="420"/>
      <c r="AE132" s="420"/>
      <c r="AF132" s="420"/>
      <c r="AG132" s="420"/>
    </row>
    <row r="133" spans="1:33" s="682" customFormat="1" ht="14.45" customHeight="1">
      <c r="A133" s="471"/>
      <c r="B133" s="472" t="s">
        <v>72</v>
      </c>
      <c r="C133" s="679" t="e">
        <f>all!#REF!</f>
        <v>#REF!</v>
      </c>
      <c r="D133" s="680">
        <f>all!BH83</f>
        <v>20</v>
      </c>
      <c r="E133" s="680">
        <f>all!BI83</f>
        <v>20</v>
      </c>
      <c r="F133" s="680">
        <f>all!BJ83</f>
        <v>40</v>
      </c>
      <c r="G133" s="680">
        <f>all!BK83</f>
        <v>1</v>
      </c>
      <c r="H133" s="680">
        <f>all!BL83</f>
        <v>2</v>
      </c>
      <c r="I133" s="680">
        <f>all!BM83</f>
        <v>3</v>
      </c>
      <c r="J133" s="680">
        <f>all!BN83</f>
        <v>0</v>
      </c>
      <c r="K133" s="680">
        <f>all!BO83</f>
        <v>0</v>
      </c>
      <c r="L133" s="680">
        <f>all!BP83</f>
        <v>0</v>
      </c>
      <c r="M133" s="680">
        <f>all!BQ83</f>
        <v>23</v>
      </c>
      <c r="N133" s="680">
        <f>all!BR83</f>
        <v>14</v>
      </c>
      <c r="O133" s="680">
        <f>all!BS83</f>
        <v>37</v>
      </c>
      <c r="P133" s="680">
        <f>all!BT83</f>
        <v>0</v>
      </c>
      <c r="Q133" s="680">
        <f>all!BU83</f>
        <v>0</v>
      </c>
      <c r="R133" s="680">
        <f>all!BV83</f>
        <v>0</v>
      </c>
      <c r="S133" s="680">
        <f>all!BW83</f>
        <v>44</v>
      </c>
      <c r="T133" s="680">
        <f>all!BX83</f>
        <v>36</v>
      </c>
      <c r="U133" s="680">
        <f>all!BY83</f>
        <v>80</v>
      </c>
      <c r="V133" s="681"/>
      <c r="W133" s="680">
        <f>all!CA83</f>
        <v>1</v>
      </c>
      <c r="X133" s="680">
        <f>all!CB83</f>
        <v>0</v>
      </c>
      <c r="Y133" s="680">
        <f>all!CC83</f>
        <v>1</v>
      </c>
      <c r="Z133" s="680">
        <f>all!CD83</f>
        <v>0</v>
      </c>
      <c r="AA133" s="680">
        <f>all!CE83</f>
        <v>0</v>
      </c>
      <c r="AB133" s="680">
        <f>all!CF83</f>
        <v>0</v>
      </c>
      <c r="AC133" s="681"/>
      <c r="AD133" s="681"/>
      <c r="AE133" s="681"/>
      <c r="AF133" s="681"/>
      <c r="AG133" s="681"/>
    </row>
    <row r="134" spans="1:33" ht="16.5" customHeight="1">
      <c r="A134" s="37"/>
      <c r="B134" s="138" t="s">
        <v>154</v>
      </c>
      <c r="C134" s="139"/>
      <c r="D134" s="41"/>
      <c r="E134" s="41"/>
      <c r="F134" s="41"/>
      <c r="G134" s="41"/>
      <c r="H134" s="41"/>
      <c r="I134" s="41"/>
      <c r="J134" s="41"/>
      <c r="K134" s="41"/>
      <c r="L134" s="41"/>
      <c r="M134" s="42"/>
      <c r="N134" s="42"/>
      <c r="O134" s="41"/>
      <c r="P134" s="41"/>
      <c r="Q134" s="41"/>
      <c r="R134" s="41"/>
      <c r="S134" s="43"/>
      <c r="T134" s="43"/>
      <c r="U134" s="43"/>
      <c r="V134" s="18"/>
      <c r="W134" s="42"/>
      <c r="X134" s="42"/>
      <c r="Y134" s="42"/>
      <c r="Z134" s="42"/>
      <c r="AA134" s="42"/>
      <c r="AB134" s="42"/>
      <c r="AC134" s="18"/>
      <c r="AD134" s="18"/>
      <c r="AE134" s="18"/>
      <c r="AF134" s="18"/>
      <c r="AG134" s="18"/>
    </row>
    <row r="135" spans="1:33" ht="14.45" customHeight="1">
      <c r="A135" s="26"/>
      <c r="B135" s="50" t="s">
        <v>342</v>
      </c>
      <c r="C135" s="28">
        <f>all!F861</f>
        <v>49</v>
      </c>
      <c r="D135" s="28">
        <f>all!BH861</f>
        <v>8</v>
      </c>
      <c r="E135" s="28">
        <f>all!BI861</f>
        <v>11</v>
      </c>
      <c r="F135" s="28">
        <f>all!BJ861</f>
        <v>19</v>
      </c>
      <c r="G135" s="28">
        <f>all!BK861</f>
        <v>3</v>
      </c>
      <c r="H135" s="28">
        <f>all!BL861</f>
        <v>2</v>
      </c>
      <c r="I135" s="28">
        <f>all!BM861</f>
        <v>5</v>
      </c>
      <c r="J135" s="28">
        <f>all!BN861</f>
        <v>2</v>
      </c>
      <c r="K135" s="28">
        <f>all!BO861</f>
        <v>0</v>
      </c>
      <c r="L135" s="28">
        <f>all!BP861</f>
        <v>2</v>
      </c>
      <c r="M135" s="28">
        <f>all!BQ861</f>
        <v>3</v>
      </c>
      <c r="N135" s="28">
        <f>all!BR861</f>
        <v>7</v>
      </c>
      <c r="O135" s="28">
        <f>all!BS861</f>
        <v>10</v>
      </c>
      <c r="P135" s="28">
        <f>all!BT861</f>
        <v>0</v>
      </c>
      <c r="Q135" s="28">
        <f>all!BU861</f>
        <v>0</v>
      </c>
      <c r="R135" s="28">
        <f>all!BV861</f>
        <v>0</v>
      </c>
      <c r="S135" s="28">
        <f>all!BW861</f>
        <v>16</v>
      </c>
      <c r="T135" s="28">
        <f>all!BX861</f>
        <v>20</v>
      </c>
      <c r="U135" s="28">
        <f>all!BY861</f>
        <v>36</v>
      </c>
      <c r="V135" s="18"/>
      <c r="W135" s="28">
        <f>all!CA861</f>
        <v>0</v>
      </c>
      <c r="X135" s="28">
        <f>all!CB861</f>
        <v>0</v>
      </c>
      <c r="Y135" s="28">
        <f>all!CC861</f>
        <v>0</v>
      </c>
      <c r="Z135" s="28">
        <f>all!CD861</f>
        <v>0</v>
      </c>
      <c r="AA135" s="28">
        <f>all!CE861</f>
        <v>0</v>
      </c>
      <c r="AB135" s="28">
        <f>all!CF861</f>
        <v>0</v>
      </c>
      <c r="AC135" s="18"/>
      <c r="AD135" s="18"/>
      <c r="AE135" s="18"/>
      <c r="AF135" s="18"/>
      <c r="AG135" s="18"/>
    </row>
    <row r="136" spans="1:33" ht="14.45" customHeight="1">
      <c r="A136" s="26"/>
      <c r="B136" s="50" t="s">
        <v>343</v>
      </c>
      <c r="C136" s="28">
        <f>all!F862</f>
        <v>49</v>
      </c>
      <c r="D136" s="28">
        <f>all!BH862</f>
        <v>9</v>
      </c>
      <c r="E136" s="28">
        <f>all!BI862</f>
        <v>11</v>
      </c>
      <c r="F136" s="28">
        <f>all!BJ862</f>
        <v>20</v>
      </c>
      <c r="G136" s="28">
        <f>all!BK862</f>
        <v>2</v>
      </c>
      <c r="H136" s="28">
        <f>all!BL862</f>
        <v>4</v>
      </c>
      <c r="I136" s="28">
        <f>all!BM862</f>
        <v>6</v>
      </c>
      <c r="J136" s="28">
        <f>all!BN862</f>
        <v>2</v>
      </c>
      <c r="K136" s="28">
        <f>all!BO862</f>
        <v>1</v>
      </c>
      <c r="L136" s="28">
        <f>all!BP862</f>
        <v>3</v>
      </c>
      <c r="M136" s="28">
        <f>all!BQ862</f>
        <v>4</v>
      </c>
      <c r="N136" s="28">
        <f>all!BR862</f>
        <v>6</v>
      </c>
      <c r="O136" s="28">
        <f>all!BS862</f>
        <v>10</v>
      </c>
      <c r="P136" s="28">
        <f>all!BT862</f>
        <v>0</v>
      </c>
      <c r="Q136" s="28">
        <f>all!BU862</f>
        <v>0</v>
      </c>
      <c r="R136" s="28">
        <f>all!BV862</f>
        <v>0</v>
      </c>
      <c r="S136" s="28">
        <f>all!BW862</f>
        <v>17</v>
      </c>
      <c r="T136" s="28">
        <f>all!BX862</f>
        <v>22</v>
      </c>
      <c r="U136" s="28">
        <f>all!BY862</f>
        <v>39</v>
      </c>
      <c r="V136" s="18"/>
      <c r="W136" s="28">
        <f>all!CA862</f>
        <v>0</v>
      </c>
      <c r="X136" s="28">
        <f>all!CB862</f>
        <v>3</v>
      </c>
      <c r="Y136" s="28">
        <f>all!CC862</f>
        <v>3</v>
      </c>
      <c r="Z136" s="28">
        <f>all!CD862</f>
        <v>0</v>
      </c>
      <c r="AA136" s="28">
        <f>all!CE862</f>
        <v>1</v>
      </c>
      <c r="AB136" s="28">
        <f>all!CF862</f>
        <v>1</v>
      </c>
      <c r="AC136" s="18"/>
      <c r="AD136" s="18"/>
      <c r="AE136" s="18"/>
      <c r="AF136" s="18"/>
      <c r="AG136" s="18"/>
    </row>
    <row r="137" spans="1:33" ht="14.45" customHeight="1">
      <c r="A137" s="26"/>
      <c r="B137" s="16" t="s">
        <v>344</v>
      </c>
      <c r="C137" s="28">
        <f>all!F863</f>
        <v>49</v>
      </c>
      <c r="D137" s="28">
        <f>all!BH863</f>
        <v>8</v>
      </c>
      <c r="E137" s="28">
        <f>all!BI863</f>
        <v>12</v>
      </c>
      <c r="F137" s="28">
        <f>all!BJ863</f>
        <v>20</v>
      </c>
      <c r="G137" s="28">
        <f>all!BK863</f>
        <v>2</v>
      </c>
      <c r="H137" s="28">
        <f>all!BL863</f>
        <v>4</v>
      </c>
      <c r="I137" s="28">
        <f>all!BM863</f>
        <v>6</v>
      </c>
      <c r="J137" s="28">
        <f>all!BN863</f>
        <v>1</v>
      </c>
      <c r="K137" s="28">
        <f>all!BO863</f>
        <v>2</v>
      </c>
      <c r="L137" s="28">
        <f>all!BP863</f>
        <v>3</v>
      </c>
      <c r="M137" s="28">
        <f>all!BQ863</f>
        <v>4</v>
      </c>
      <c r="N137" s="28">
        <f>all!BR863</f>
        <v>6</v>
      </c>
      <c r="O137" s="28">
        <f>all!BS863</f>
        <v>10</v>
      </c>
      <c r="P137" s="28">
        <f>all!BT863</f>
        <v>0</v>
      </c>
      <c r="Q137" s="28">
        <f>all!BU863</f>
        <v>0</v>
      </c>
      <c r="R137" s="28">
        <f>all!BV863</f>
        <v>0</v>
      </c>
      <c r="S137" s="28">
        <f>all!BW863</f>
        <v>15</v>
      </c>
      <c r="T137" s="28">
        <f>all!BX863</f>
        <v>24</v>
      </c>
      <c r="U137" s="28">
        <f>all!BY863</f>
        <v>39</v>
      </c>
      <c r="V137" s="18"/>
      <c r="W137" s="28">
        <f>all!CA863</f>
        <v>0</v>
      </c>
      <c r="X137" s="28">
        <f>all!CB863</f>
        <v>0</v>
      </c>
      <c r="Y137" s="28">
        <f>all!CC863</f>
        <v>0</v>
      </c>
      <c r="Z137" s="28">
        <f>all!CD863</f>
        <v>1</v>
      </c>
      <c r="AA137" s="28">
        <f>all!CE863</f>
        <v>0</v>
      </c>
      <c r="AB137" s="28">
        <f>all!CF863</f>
        <v>1</v>
      </c>
      <c r="AC137" s="18"/>
      <c r="AD137" s="18"/>
      <c r="AE137" s="18"/>
      <c r="AF137" s="18"/>
      <c r="AG137" s="18"/>
    </row>
    <row r="138" spans="1:33" ht="14.45" customHeight="1">
      <c r="A138" s="26"/>
      <c r="B138" s="46" t="s">
        <v>72</v>
      </c>
      <c r="C138" s="47">
        <f>SUM(C135:C137)</f>
        <v>147</v>
      </c>
      <c r="D138" s="47">
        <f t="shared" ref="D138" si="75">SUM(D135:D137)</f>
        <v>25</v>
      </c>
      <c r="E138" s="47">
        <f t="shared" ref="E138:U138" si="76">SUM(E135:E137)</f>
        <v>34</v>
      </c>
      <c r="F138" s="47">
        <f t="shared" si="76"/>
        <v>59</v>
      </c>
      <c r="G138" s="47">
        <f t="shared" si="76"/>
        <v>7</v>
      </c>
      <c r="H138" s="47">
        <f t="shared" si="76"/>
        <v>10</v>
      </c>
      <c r="I138" s="47">
        <f t="shared" si="76"/>
        <v>17</v>
      </c>
      <c r="J138" s="47">
        <f t="shared" si="76"/>
        <v>5</v>
      </c>
      <c r="K138" s="47">
        <f t="shared" si="76"/>
        <v>3</v>
      </c>
      <c r="L138" s="47">
        <f t="shared" si="76"/>
        <v>8</v>
      </c>
      <c r="M138" s="47">
        <f t="shared" si="76"/>
        <v>11</v>
      </c>
      <c r="N138" s="47">
        <f t="shared" si="76"/>
        <v>19</v>
      </c>
      <c r="O138" s="47">
        <f t="shared" si="76"/>
        <v>30</v>
      </c>
      <c r="P138" s="47">
        <f t="shared" si="76"/>
        <v>0</v>
      </c>
      <c r="Q138" s="47">
        <f t="shared" si="76"/>
        <v>0</v>
      </c>
      <c r="R138" s="47">
        <f t="shared" si="76"/>
        <v>0</v>
      </c>
      <c r="S138" s="47">
        <f t="shared" si="76"/>
        <v>48</v>
      </c>
      <c r="T138" s="47">
        <f t="shared" si="76"/>
        <v>66</v>
      </c>
      <c r="U138" s="47">
        <f t="shared" si="76"/>
        <v>114</v>
      </c>
      <c r="V138" s="18"/>
      <c r="W138" s="47">
        <f>SUM(W135:W137)</f>
        <v>0</v>
      </c>
      <c r="X138" s="47">
        <f t="shared" ref="X138:AB138" si="77">SUM(X135:X137)</f>
        <v>3</v>
      </c>
      <c r="Y138" s="47">
        <f t="shared" si="77"/>
        <v>3</v>
      </c>
      <c r="Z138" s="47">
        <f t="shared" si="77"/>
        <v>1</v>
      </c>
      <c r="AA138" s="47">
        <f t="shared" si="77"/>
        <v>1</v>
      </c>
      <c r="AB138" s="47">
        <f t="shared" si="77"/>
        <v>2</v>
      </c>
      <c r="AC138" s="725">
        <f>SUM(U138+U146)</f>
        <v>132</v>
      </c>
      <c r="AD138" s="18"/>
      <c r="AE138" s="18"/>
      <c r="AF138" s="18"/>
      <c r="AG138" s="18"/>
    </row>
    <row r="139" spans="1:33" ht="14.45" customHeight="1">
      <c r="A139" s="37"/>
      <c r="B139" s="138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8"/>
      <c r="W139" s="139"/>
      <c r="X139" s="139"/>
      <c r="Y139" s="139"/>
      <c r="Z139" s="139"/>
      <c r="AA139" s="139"/>
      <c r="AB139" s="139"/>
      <c r="AC139" s="215"/>
      <c r="AD139" s="18"/>
      <c r="AE139" s="18"/>
      <c r="AF139" s="18"/>
      <c r="AG139" s="18"/>
    </row>
    <row r="140" spans="1:33" ht="14.45" customHeight="1">
      <c r="A140" s="37"/>
      <c r="B140" s="138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8"/>
      <c r="W140" s="139"/>
      <c r="X140" s="139"/>
      <c r="Y140" s="139"/>
      <c r="Z140" s="139"/>
      <c r="AA140" s="139"/>
      <c r="AB140" s="139"/>
      <c r="AC140" s="215"/>
      <c r="AD140" s="18"/>
      <c r="AE140" s="18"/>
      <c r="AF140" s="18"/>
      <c r="AG140" s="18"/>
    </row>
    <row r="141" spans="1:33" ht="13.5" customHeight="1">
      <c r="A141" s="739">
        <v>1</v>
      </c>
      <c r="B141" s="737">
        <v>2</v>
      </c>
      <c r="C141" s="737">
        <v>3</v>
      </c>
      <c r="D141" s="737">
        <v>3</v>
      </c>
      <c r="E141" s="739">
        <v>4</v>
      </c>
      <c r="F141" s="737">
        <v>5</v>
      </c>
      <c r="G141" s="737">
        <v>6</v>
      </c>
      <c r="H141" s="739">
        <v>7</v>
      </c>
      <c r="I141" s="737">
        <v>8</v>
      </c>
      <c r="J141" s="737">
        <v>9</v>
      </c>
      <c r="K141" s="739">
        <v>10</v>
      </c>
      <c r="L141" s="737">
        <v>11</v>
      </c>
      <c r="M141" s="737">
        <v>12</v>
      </c>
      <c r="N141" s="739">
        <v>13</v>
      </c>
      <c r="O141" s="737">
        <v>14</v>
      </c>
      <c r="P141" s="737">
        <v>15</v>
      </c>
      <c r="Q141" s="739">
        <v>16</v>
      </c>
      <c r="R141" s="737">
        <v>17</v>
      </c>
      <c r="S141" s="737">
        <v>18</v>
      </c>
      <c r="T141" s="739">
        <v>19</v>
      </c>
      <c r="U141" s="737">
        <v>20</v>
      </c>
      <c r="V141" s="24"/>
      <c r="W141" s="737">
        <v>21</v>
      </c>
      <c r="X141" s="739">
        <v>22</v>
      </c>
      <c r="Y141" s="737">
        <v>23</v>
      </c>
      <c r="Z141" s="737">
        <v>24</v>
      </c>
      <c r="AA141" s="739">
        <v>25</v>
      </c>
      <c r="AB141" s="737">
        <v>26</v>
      </c>
      <c r="AC141" s="18"/>
      <c r="AD141" s="18"/>
      <c r="AE141" s="18"/>
      <c r="AF141" s="18"/>
      <c r="AG141" s="18"/>
    </row>
    <row r="142" spans="1:33" ht="13.5" customHeight="1">
      <c r="A142" s="141"/>
      <c r="B142" s="202" t="s">
        <v>1137</v>
      </c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8"/>
      <c r="W142" s="144"/>
      <c r="X142" s="144"/>
      <c r="Y142" s="144"/>
      <c r="Z142" s="144"/>
      <c r="AA142" s="144"/>
      <c r="AB142" s="144"/>
      <c r="AC142" s="18"/>
      <c r="AD142" s="18"/>
      <c r="AE142" s="18"/>
      <c r="AF142" s="18"/>
      <c r="AG142" s="18"/>
    </row>
    <row r="143" spans="1:33" ht="15" customHeight="1">
      <c r="A143" s="37"/>
      <c r="B143" s="163" t="s">
        <v>945</v>
      </c>
      <c r="C143" s="43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8"/>
      <c r="W143" s="139"/>
      <c r="X143" s="139"/>
      <c r="Y143" s="139"/>
      <c r="Z143" s="139"/>
      <c r="AA143" s="139"/>
      <c r="AB143" s="139"/>
      <c r="AC143" s="18"/>
      <c r="AD143" s="18"/>
      <c r="AE143" s="18"/>
      <c r="AF143" s="18"/>
      <c r="AG143" s="18"/>
    </row>
    <row r="144" spans="1:33" ht="14.45" customHeight="1">
      <c r="A144" s="26" t="s">
        <v>74</v>
      </c>
      <c r="B144" s="64" t="s">
        <v>337</v>
      </c>
      <c r="C144" s="28">
        <f>all!F39</f>
        <v>88</v>
      </c>
      <c r="D144" s="28">
        <f>all!BH866</f>
        <v>1</v>
      </c>
      <c r="E144" s="28">
        <f>all!BI866</f>
        <v>3</v>
      </c>
      <c r="F144" s="28">
        <f>all!BJ866</f>
        <v>4</v>
      </c>
      <c r="G144" s="28">
        <f>all!BK866</f>
        <v>1</v>
      </c>
      <c r="H144" s="28">
        <f>all!BL866</f>
        <v>3</v>
      </c>
      <c r="I144" s="28">
        <f>all!BM866</f>
        <v>4</v>
      </c>
      <c r="J144" s="28">
        <f>all!BN866</f>
        <v>1</v>
      </c>
      <c r="K144" s="28">
        <f>all!BO866</f>
        <v>0</v>
      </c>
      <c r="L144" s="28">
        <f>all!BP866</f>
        <v>1</v>
      </c>
      <c r="M144" s="28">
        <f>all!BQ866</f>
        <v>0</v>
      </c>
      <c r="N144" s="28">
        <f>all!BR866</f>
        <v>0</v>
      </c>
      <c r="O144" s="28">
        <f>all!BS866</f>
        <v>0</v>
      </c>
      <c r="P144" s="28">
        <f>all!BT866</f>
        <v>0</v>
      </c>
      <c r="Q144" s="28">
        <f>all!BU866</f>
        <v>0</v>
      </c>
      <c r="R144" s="28">
        <f>all!BV866</f>
        <v>0</v>
      </c>
      <c r="S144" s="28">
        <f>all!BW866</f>
        <v>3</v>
      </c>
      <c r="T144" s="28">
        <f>all!BX866</f>
        <v>6</v>
      </c>
      <c r="U144" s="28">
        <f>all!BY866</f>
        <v>9</v>
      </c>
      <c r="V144" s="18"/>
      <c r="W144" s="28">
        <f>all!CA866</f>
        <v>0</v>
      </c>
      <c r="X144" s="28">
        <f>all!CB866</f>
        <v>0</v>
      </c>
      <c r="Y144" s="28">
        <f>all!CC866</f>
        <v>0</v>
      </c>
      <c r="Z144" s="28">
        <f>all!CD866</f>
        <v>0</v>
      </c>
      <c r="AA144" s="28">
        <f>all!CE866</f>
        <v>0</v>
      </c>
      <c r="AB144" s="28">
        <f>all!CF866</f>
        <v>0</v>
      </c>
      <c r="AC144" s="18"/>
      <c r="AD144" s="18"/>
      <c r="AE144" s="18"/>
      <c r="AF144" s="18"/>
      <c r="AG144" s="18"/>
    </row>
    <row r="145" spans="1:33" ht="14.45" customHeight="1">
      <c r="A145" s="26"/>
      <c r="B145" s="16" t="s">
        <v>338</v>
      </c>
      <c r="C145" s="28">
        <f>all!F40</f>
        <v>84</v>
      </c>
      <c r="D145" s="28">
        <f>all!BH867</f>
        <v>0</v>
      </c>
      <c r="E145" s="28">
        <f>all!BI867</f>
        <v>4</v>
      </c>
      <c r="F145" s="28">
        <f>all!BJ867</f>
        <v>4</v>
      </c>
      <c r="G145" s="28">
        <f>all!BK867</f>
        <v>0</v>
      </c>
      <c r="H145" s="28">
        <f>all!BL867</f>
        <v>1</v>
      </c>
      <c r="I145" s="28">
        <f>all!BM867</f>
        <v>1</v>
      </c>
      <c r="J145" s="28">
        <f>all!BN867</f>
        <v>0</v>
      </c>
      <c r="K145" s="28">
        <f>all!BO867</f>
        <v>0</v>
      </c>
      <c r="L145" s="28">
        <f>all!BP867</f>
        <v>0</v>
      </c>
      <c r="M145" s="28">
        <f>all!BQ867</f>
        <v>1</v>
      </c>
      <c r="N145" s="28">
        <f>all!BR867</f>
        <v>3</v>
      </c>
      <c r="O145" s="28">
        <f>all!BS867</f>
        <v>4</v>
      </c>
      <c r="P145" s="28">
        <f>all!BT867</f>
        <v>0</v>
      </c>
      <c r="Q145" s="28">
        <f>all!BU867</f>
        <v>0</v>
      </c>
      <c r="R145" s="28">
        <f>all!BV867</f>
        <v>0</v>
      </c>
      <c r="S145" s="28">
        <f>all!BW867</f>
        <v>1</v>
      </c>
      <c r="T145" s="28">
        <f>all!BX867</f>
        <v>8</v>
      </c>
      <c r="U145" s="28">
        <f>all!BY867</f>
        <v>9</v>
      </c>
      <c r="V145" s="18"/>
      <c r="W145" s="28">
        <f>all!CA867</f>
        <v>0</v>
      </c>
      <c r="X145" s="28">
        <f>all!CB867</f>
        <v>0</v>
      </c>
      <c r="Y145" s="28">
        <f>all!CC867</f>
        <v>0</v>
      </c>
      <c r="Z145" s="28">
        <f>all!CD867</f>
        <v>0</v>
      </c>
      <c r="AA145" s="28">
        <f>all!CE867</f>
        <v>0</v>
      </c>
      <c r="AB145" s="28">
        <f>all!CF867</f>
        <v>0</v>
      </c>
      <c r="AC145" s="18"/>
      <c r="AD145" s="18"/>
      <c r="AE145" s="18"/>
      <c r="AF145" s="18"/>
      <c r="AG145" s="18"/>
    </row>
    <row r="146" spans="1:33" s="10" customFormat="1" ht="14.45" customHeight="1">
      <c r="A146" s="141"/>
      <c r="B146" s="202" t="s">
        <v>72</v>
      </c>
      <c r="C146" s="151">
        <f>all!F44</f>
        <v>434</v>
      </c>
      <c r="D146" s="151">
        <f>SUM(D144:D145)</f>
        <v>1</v>
      </c>
      <c r="E146" s="151">
        <f t="shared" ref="E146:U146" si="78">SUM(E144:E145)</f>
        <v>7</v>
      </c>
      <c r="F146" s="151">
        <f t="shared" si="78"/>
        <v>8</v>
      </c>
      <c r="G146" s="151">
        <f t="shared" si="78"/>
        <v>1</v>
      </c>
      <c r="H146" s="151">
        <f t="shared" si="78"/>
        <v>4</v>
      </c>
      <c r="I146" s="151">
        <f t="shared" si="78"/>
        <v>5</v>
      </c>
      <c r="J146" s="151">
        <f t="shared" si="78"/>
        <v>1</v>
      </c>
      <c r="K146" s="151">
        <f t="shared" si="78"/>
        <v>0</v>
      </c>
      <c r="L146" s="151">
        <f t="shared" si="78"/>
        <v>1</v>
      </c>
      <c r="M146" s="151">
        <f t="shared" si="78"/>
        <v>1</v>
      </c>
      <c r="N146" s="151">
        <f t="shared" si="78"/>
        <v>3</v>
      </c>
      <c r="O146" s="151">
        <f t="shared" si="78"/>
        <v>4</v>
      </c>
      <c r="P146" s="151">
        <f t="shared" si="78"/>
        <v>0</v>
      </c>
      <c r="Q146" s="151">
        <f t="shared" si="78"/>
        <v>0</v>
      </c>
      <c r="R146" s="151">
        <f t="shared" si="78"/>
        <v>0</v>
      </c>
      <c r="S146" s="151">
        <f t="shared" si="78"/>
        <v>4</v>
      </c>
      <c r="T146" s="151">
        <f t="shared" si="78"/>
        <v>14</v>
      </c>
      <c r="U146" s="151">
        <f t="shared" si="78"/>
        <v>18</v>
      </c>
      <c r="V146" s="11"/>
      <c r="W146" s="151">
        <f t="shared" ref="W146" si="79">SUM(W144:W145)</f>
        <v>0</v>
      </c>
      <c r="X146" s="151">
        <f t="shared" ref="X146:AB146" si="80">SUM(X144:X145)</f>
        <v>0</v>
      </c>
      <c r="Y146" s="151">
        <f t="shared" si="80"/>
        <v>0</v>
      </c>
      <c r="Z146" s="151">
        <f t="shared" si="80"/>
        <v>0</v>
      </c>
      <c r="AA146" s="151">
        <f t="shared" si="80"/>
        <v>0</v>
      </c>
      <c r="AB146" s="151">
        <f t="shared" si="80"/>
        <v>0</v>
      </c>
      <c r="AC146" s="11"/>
      <c r="AD146" s="11"/>
      <c r="AE146" s="11"/>
      <c r="AF146" s="11"/>
      <c r="AG146" s="11"/>
    </row>
    <row r="147" spans="1:33" ht="14.45" customHeight="1">
      <c r="A147" s="26"/>
      <c r="B147" s="46" t="s">
        <v>301</v>
      </c>
      <c r="C147" s="44">
        <f>all!F1754</f>
        <v>64</v>
      </c>
      <c r="D147" s="44">
        <f>all!BH1754</f>
        <v>10</v>
      </c>
      <c r="E147" s="44">
        <f>all!BI1754</f>
        <v>5</v>
      </c>
      <c r="F147" s="44">
        <f>all!BJ1754</f>
        <v>15</v>
      </c>
      <c r="G147" s="44">
        <f>all!BK1754</f>
        <v>4</v>
      </c>
      <c r="H147" s="44">
        <f>all!BL1754</f>
        <v>2</v>
      </c>
      <c r="I147" s="44">
        <f>all!BM1754</f>
        <v>6</v>
      </c>
      <c r="J147" s="44">
        <f>all!BN1754</f>
        <v>2</v>
      </c>
      <c r="K147" s="44">
        <f>all!BO1754</f>
        <v>1</v>
      </c>
      <c r="L147" s="44">
        <f>all!BP1754</f>
        <v>3</v>
      </c>
      <c r="M147" s="44">
        <f>all!BQ1754</f>
        <v>1</v>
      </c>
      <c r="N147" s="44">
        <f>all!BR1754</f>
        <v>3</v>
      </c>
      <c r="O147" s="44">
        <f>all!BS1754</f>
        <v>4</v>
      </c>
      <c r="P147" s="44">
        <f>all!BT1754</f>
        <v>0</v>
      </c>
      <c r="Q147" s="44">
        <f>all!BU1754</f>
        <v>0</v>
      </c>
      <c r="R147" s="44">
        <f>all!BV1754</f>
        <v>0</v>
      </c>
      <c r="S147" s="44">
        <f>all!BW1754</f>
        <v>17</v>
      </c>
      <c r="T147" s="44">
        <f>all!BX1754</f>
        <v>11</v>
      </c>
      <c r="U147" s="44">
        <f>all!BY1754</f>
        <v>28</v>
      </c>
      <c r="V147" s="18"/>
      <c r="W147" s="44">
        <f>all!CA1754</f>
        <v>0</v>
      </c>
      <c r="X147" s="44">
        <f>all!CB1754</f>
        <v>0</v>
      </c>
      <c r="Y147" s="44">
        <f>all!CC1754</f>
        <v>0</v>
      </c>
      <c r="Z147" s="44">
        <f>all!CD1754</f>
        <v>0</v>
      </c>
      <c r="AA147" s="44">
        <f>all!CE1754</f>
        <v>0</v>
      </c>
      <c r="AB147" s="44">
        <f>all!CF1754</f>
        <v>0</v>
      </c>
      <c r="AC147" s="18"/>
      <c r="AD147" s="18"/>
      <c r="AE147" s="18"/>
      <c r="AF147" s="18"/>
      <c r="AG147" s="18"/>
    </row>
    <row r="148" spans="1:33" ht="17.25" customHeight="1">
      <c r="A148" s="26"/>
      <c r="B148" s="68" t="s">
        <v>346</v>
      </c>
      <c r="C148" s="47"/>
      <c r="D148" s="45"/>
      <c r="E148" s="45"/>
      <c r="F148" s="45"/>
      <c r="G148" s="45"/>
      <c r="H148" s="45"/>
      <c r="I148" s="45"/>
      <c r="J148" s="45"/>
      <c r="K148" s="45"/>
      <c r="L148" s="45"/>
      <c r="M148" s="30"/>
      <c r="N148" s="30"/>
      <c r="O148" s="45"/>
      <c r="P148" s="45"/>
      <c r="Q148" s="45"/>
      <c r="R148" s="45"/>
      <c r="S148" s="6"/>
      <c r="T148" s="6"/>
      <c r="U148" s="6"/>
      <c r="V148" s="18"/>
      <c r="W148" s="30"/>
      <c r="X148" s="30"/>
      <c r="Y148" s="30"/>
      <c r="Z148" s="30"/>
      <c r="AA148" s="30"/>
      <c r="AB148" s="30"/>
      <c r="AC148" s="18"/>
      <c r="AD148" s="18"/>
      <c r="AE148" s="18"/>
      <c r="AF148" s="18"/>
      <c r="AG148" s="18"/>
    </row>
    <row r="149" spans="1:33" ht="14.45" customHeight="1">
      <c r="A149" s="26"/>
      <c r="B149" s="46" t="s">
        <v>347</v>
      </c>
      <c r="C149" s="28">
        <f>all!F2216</f>
        <v>8</v>
      </c>
      <c r="D149" s="28">
        <f>all!BH2216</f>
        <v>0</v>
      </c>
      <c r="E149" s="28">
        <f>all!BI2216</f>
        <v>0</v>
      </c>
      <c r="F149" s="28">
        <f>all!BJ2216</f>
        <v>0</v>
      </c>
      <c r="G149" s="28">
        <f>all!BK2216</f>
        <v>0</v>
      </c>
      <c r="H149" s="28">
        <f>all!BL2216</f>
        <v>0</v>
      </c>
      <c r="I149" s="28">
        <f>all!BM2216</f>
        <v>0</v>
      </c>
      <c r="J149" s="28">
        <f>all!BN2216</f>
        <v>0</v>
      </c>
      <c r="K149" s="28">
        <f>all!BO2216</f>
        <v>0</v>
      </c>
      <c r="L149" s="28">
        <f>all!BP2216</f>
        <v>0</v>
      </c>
      <c r="M149" s="28">
        <f>all!BQ2216</f>
        <v>0</v>
      </c>
      <c r="N149" s="28">
        <f>all!BR2216</f>
        <v>0</v>
      </c>
      <c r="O149" s="28">
        <f>all!BS2216</f>
        <v>0</v>
      </c>
      <c r="P149" s="28">
        <f>all!BT2216</f>
        <v>0</v>
      </c>
      <c r="Q149" s="28">
        <f>all!BU2216</f>
        <v>0</v>
      </c>
      <c r="R149" s="28">
        <f>all!BV2216</f>
        <v>0</v>
      </c>
      <c r="S149" s="28">
        <f>all!BW2216</f>
        <v>0</v>
      </c>
      <c r="T149" s="28">
        <f>all!BX2216</f>
        <v>0</v>
      </c>
      <c r="U149" s="28">
        <f>all!BY2216</f>
        <v>0</v>
      </c>
      <c r="V149" s="18"/>
      <c r="W149" s="28">
        <f>all!CA2216</f>
        <v>0</v>
      </c>
      <c r="X149" s="28">
        <f>all!CB2216</f>
        <v>0</v>
      </c>
      <c r="Y149" s="28">
        <f>all!CC2216</f>
        <v>0</v>
      </c>
      <c r="Z149" s="28">
        <f>all!CD2216</f>
        <v>0</v>
      </c>
      <c r="AA149" s="28">
        <f>all!CE2216</f>
        <v>0</v>
      </c>
      <c r="AB149" s="28">
        <f>all!CF2216</f>
        <v>0</v>
      </c>
      <c r="AC149" s="18"/>
      <c r="AD149" s="18"/>
      <c r="AE149" s="18"/>
      <c r="AF149" s="18"/>
      <c r="AG149" s="18"/>
    </row>
    <row r="150" spans="1:33" ht="14.45" customHeight="1">
      <c r="A150" s="26"/>
      <c r="B150" s="46" t="s">
        <v>348</v>
      </c>
      <c r="C150" s="28">
        <f>all!F2217</f>
        <v>6</v>
      </c>
      <c r="D150" s="28">
        <f>all!BH2217</f>
        <v>0</v>
      </c>
      <c r="E150" s="28">
        <f>all!BI2217</f>
        <v>0</v>
      </c>
      <c r="F150" s="28">
        <f>all!BJ2217</f>
        <v>0</v>
      </c>
      <c r="G150" s="28">
        <f>all!BK2217</f>
        <v>0</v>
      </c>
      <c r="H150" s="28">
        <f>all!BL2217</f>
        <v>0</v>
      </c>
      <c r="I150" s="28">
        <f>all!BM2217</f>
        <v>0</v>
      </c>
      <c r="J150" s="28">
        <f>all!BN2217</f>
        <v>0</v>
      </c>
      <c r="K150" s="28">
        <f>all!BO2217</f>
        <v>0</v>
      </c>
      <c r="L150" s="28">
        <f>all!BP2217</f>
        <v>0</v>
      </c>
      <c r="M150" s="28">
        <f>all!BQ2217</f>
        <v>0</v>
      </c>
      <c r="N150" s="28">
        <f>all!BR2217</f>
        <v>0</v>
      </c>
      <c r="O150" s="28">
        <f>all!BS2217</f>
        <v>0</v>
      </c>
      <c r="P150" s="28">
        <f>all!BT2217</f>
        <v>0</v>
      </c>
      <c r="Q150" s="28">
        <f>all!BU2217</f>
        <v>0</v>
      </c>
      <c r="R150" s="28">
        <f>all!BV2217</f>
        <v>0</v>
      </c>
      <c r="S150" s="28">
        <f>all!BW2217</f>
        <v>0</v>
      </c>
      <c r="T150" s="28">
        <f>all!BX2217</f>
        <v>0</v>
      </c>
      <c r="U150" s="28">
        <f>all!BY2217</f>
        <v>0</v>
      </c>
      <c r="V150" s="18"/>
      <c r="W150" s="28">
        <f>all!CA2217</f>
        <v>0</v>
      </c>
      <c r="X150" s="28">
        <f>all!CB2217</f>
        <v>0</v>
      </c>
      <c r="Y150" s="28">
        <f>all!CC2217</f>
        <v>0</v>
      </c>
      <c r="Z150" s="28">
        <f>all!CD2217</f>
        <v>0</v>
      </c>
      <c r="AA150" s="28">
        <f>all!CE2217</f>
        <v>0</v>
      </c>
      <c r="AB150" s="28">
        <f>all!CF2217</f>
        <v>0</v>
      </c>
      <c r="AC150" s="18"/>
      <c r="AD150" s="18"/>
      <c r="AE150" s="18"/>
      <c r="AF150" s="18"/>
      <c r="AG150" s="18"/>
    </row>
    <row r="151" spans="1:33" ht="14.45" customHeight="1">
      <c r="A151" s="26"/>
      <c r="B151" s="48" t="s">
        <v>72</v>
      </c>
      <c r="C151" s="30">
        <f>SUM(C149:C150)</f>
        <v>14</v>
      </c>
      <c r="D151" s="30">
        <f>SUM(D149:D150)</f>
        <v>0</v>
      </c>
      <c r="E151" s="30">
        <f t="shared" ref="E151:U151" si="81">SUM(E149:E150)</f>
        <v>0</v>
      </c>
      <c r="F151" s="30">
        <f t="shared" si="81"/>
        <v>0</v>
      </c>
      <c r="G151" s="30">
        <f t="shared" si="81"/>
        <v>0</v>
      </c>
      <c r="H151" s="30">
        <f t="shared" si="81"/>
        <v>0</v>
      </c>
      <c r="I151" s="30">
        <f t="shared" si="81"/>
        <v>0</v>
      </c>
      <c r="J151" s="30">
        <f t="shared" si="81"/>
        <v>0</v>
      </c>
      <c r="K151" s="30">
        <f t="shared" si="81"/>
        <v>0</v>
      </c>
      <c r="L151" s="30">
        <f t="shared" si="81"/>
        <v>0</v>
      </c>
      <c r="M151" s="30">
        <f t="shared" si="81"/>
        <v>0</v>
      </c>
      <c r="N151" s="30">
        <f t="shared" si="81"/>
        <v>0</v>
      </c>
      <c r="O151" s="30">
        <f t="shared" si="81"/>
        <v>0</v>
      </c>
      <c r="P151" s="30">
        <f t="shared" si="81"/>
        <v>0</v>
      </c>
      <c r="Q151" s="30">
        <f t="shared" si="81"/>
        <v>0</v>
      </c>
      <c r="R151" s="30">
        <f t="shared" si="81"/>
        <v>0</v>
      </c>
      <c r="S151" s="30">
        <f t="shared" si="81"/>
        <v>0</v>
      </c>
      <c r="T151" s="30">
        <f t="shared" si="81"/>
        <v>0</v>
      </c>
      <c r="U151" s="30">
        <f t="shared" si="81"/>
        <v>0</v>
      </c>
      <c r="V151" s="18"/>
      <c r="W151" s="30">
        <f>SUM(W149:W150)</f>
        <v>0</v>
      </c>
      <c r="X151" s="30">
        <f t="shared" ref="X151:AB151" si="82">SUM(X149:X150)</f>
        <v>0</v>
      </c>
      <c r="Y151" s="30">
        <f t="shared" si="82"/>
        <v>0</v>
      </c>
      <c r="Z151" s="30">
        <f t="shared" si="82"/>
        <v>0</v>
      </c>
      <c r="AA151" s="30">
        <f t="shared" si="82"/>
        <v>0</v>
      </c>
      <c r="AB151" s="30">
        <f t="shared" si="82"/>
        <v>0</v>
      </c>
      <c r="AC151" s="18"/>
      <c r="AD151" s="18"/>
      <c r="AE151" s="18"/>
      <c r="AF151" s="18"/>
      <c r="AG151" s="18"/>
    </row>
    <row r="152" spans="1:33" ht="15.75" customHeight="1">
      <c r="A152" s="26"/>
      <c r="B152" s="68" t="s">
        <v>351</v>
      </c>
      <c r="C152" s="47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18"/>
      <c r="W152" s="30"/>
      <c r="X152" s="30"/>
      <c r="Y152" s="30"/>
      <c r="Z152" s="30"/>
      <c r="AA152" s="30"/>
      <c r="AB152" s="30"/>
      <c r="AC152" s="18"/>
      <c r="AD152" s="18"/>
      <c r="AE152" s="18"/>
      <c r="AF152" s="18"/>
      <c r="AG152" s="18"/>
    </row>
    <row r="153" spans="1:33" ht="12.75" customHeight="1">
      <c r="A153" s="26"/>
      <c r="B153" s="16" t="s">
        <v>352</v>
      </c>
      <c r="C153" s="28">
        <f>all!F2225</f>
        <v>5</v>
      </c>
      <c r="D153" s="28">
        <f>all!BH2225</f>
        <v>1</v>
      </c>
      <c r="E153" s="28">
        <f>all!BI2225</f>
        <v>0</v>
      </c>
      <c r="F153" s="28">
        <f>all!BJ2225</f>
        <v>1</v>
      </c>
      <c r="G153" s="28">
        <f>all!BK2225</f>
        <v>0</v>
      </c>
      <c r="H153" s="28">
        <f>all!BL2225</f>
        <v>0</v>
      </c>
      <c r="I153" s="28">
        <f>all!BM2225</f>
        <v>0</v>
      </c>
      <c r="J153" s="28">
        <f>all!BN2225</f>
        <v>0</v>
      </c>
      <c r="K153" s="28">
        <f>all!BO2225</f>
        <v>0</v>
      </c>
      <c r="L153" s="28">
        <f>all!BP2225</f>
        <v>0</v>
      </c>
      <c r="M153" s="28">
        <f>all!BQ2225</f>
        <v>0</v>
      </c>
      <c r="N153" s="28">
        <f>all!BR2225</f>
        <v>1</v>
      </c>
      <c r="O153" s="28">
        <f>all!BS2225</f>
        <v>1</v>
      </c>
      <c r="P153" s="28">
        <f>all!BT2225</f>
        <v>0</v>
      </c>
      <c r="Q153" s="28">
        <f>all!BU2225</f>
        <v>0</v>
      </c>
      <c r="R153" s="28">
        <f>all!BV2225</f>
        <v>0</v>
      </c>
      <c r="S153" s="28">
        <f>all!BW2225</f>
        <v>1</v>
      </c>
      <c r="T153" s="28">
        <f>all!BX2225</f>
        <v>1</v>
      </c>
      <c r="U153" s="28">
        <f>all!BY2225</f>
        <v>2</v>
      </c>
      <c r="V153" s="18"/>
      <c r="W153" s="28">
        <f>all!CA2225</f>
        <v>0</v>
      </c>
      <c r="X153" s="28">
        <f>all!CB2225</f>
        <v>0</v>
      </c>
      <c r="Y153" s="28">
        <f>all!CC2225</f>
        <v>0</v>
      </c>
      <c r="Z153" s="28">
        <f>all!CD2225</f>
        <v>0</v>
      </c>
      <c r="AA153" s="28">
        <f>all!CE2225</f>
        <v>1</v>
      </c>
      <c r="AB153" s="28">
        <f>all!CF2225</f>
        <v>1</v>
      </c>
      <c r="AC153" s="18"/>
      <c r="AD153" s="18"/>
      <c r="AE153" s="18"/>
      <c r="AF153" s="18"/>
      <c r="AG153" s="18"/>
    </row>
    <row r="154" spans="1:33" ht="12.75" customHeight="1">
      <c r="A154" s="26"/>
      <c r="B154" s="16" t="s">
        <v>353</v>
      </c>
      <c r="C154" s="28">
        <f>all!F2226</f>
        <v>5</v>
      </c>
      <c r="D154" s="28">
        <f>all!BH2226</f>
        <v>0</v>
      </c>
      <c r="E154" s="28">
        <f>all!BI2226</f>
        <v>0</v>
      </c>
      <c r="F154" s="28">
        <f>all!BJ2226</f>
        <v>0</v>
      </c>
      <c r="G154" s="28">
        <f>all!BK2226</f>
        <v>0</v>
      </c>
      <c r="H154" s="28">
        <f>all!BL2226</f>
        <v>0</v>
      </c>
      <c r="I154" s="28">
        <f>all!BM2226</f>
        <v>0</v>
      </c>
      <c r="J154" s="28">
        <f>all!BN2226</f>
        <v>0</v>
      </c>
      <c r="K154" s="28">
        <f>all!BO2226</f>
        <v>0</v>
      </c>
      <c r="L154" s="28">
        <f>all!BP2226</f>
        <v>0</v>
      </c>
      <c r="M154" s="28">
        <f>all!BQ2226</f>
        <v>1</v>
      </c>
      <c r="N154" s="28">
        <f>all!BR2226</f>
        <v>1</v>
      </c>
      <c r="O154" s="28">
        <f>all!BS2226</f>
        <v>2</v>
      </c>
      <c r="P154" s="28">
        <f>all!BT2226</f>
        <v>0</v>
      </c>
      <c r="Q154" s="28">
        <f>all!BU2226</f>
        <v>0</v>
      </c>
      <c r="R154" s="28">
        <f>all!BV2226</f>
        <v>0</v>
      </c>
      <c r="S154" s="28">
        <f>all!BW2226</f>
        <v>1</v>
      </c>
      <c r="T154" s="28">
        <f>all!BX2226</f>
        <v>1</v>
      </c>
      <c r="U154" s="28">
        <f>all!BY2226</f>
        <v>2</v>
      </c>
      <c r="V154" s="18"/>
      <c r="W154" s="28">
        <f>all!CA2226</f>
        <v>0</v>
      </c>
      <c r="X154" s="28">
        <f>all!CB2226</f>
        <v>0</v>
      </c>
      <c r="Y154" s="28">
        <f>all!CC2226</f>
        <v>0</v>
      </c>
      <c r="Z154" s="28">
        <f>all!CD2226</f>
        <v>0</v>
      </c>
      <c r="AA154" s="28">
        <f>all!CE2226</f>
        <v>0</v>
      </c>
      <c r="AB154" s="28">
        <f>all!CF2226</f>
        <v>0</v>
      </c>
      <c r="AC154" s="18"/>
      <c r="AD154" s="18"/>
      <c r="AE154" s="18"/>
      <c r="AF154" s="18"/>
      <c r="AG154" s="18"/>
    </row>
    <row r="155" spans="1:33" ht="15" customHeight="1">
      <c r="A155" s="26"/>
      <c r="B155" s="46" t="s">
        <v>72</v>
      </c>
      <c r="C155" s="47">
        <f>SUM(C153:C154)</f>
        <v>10</v>
      </c>
      <c r="D155" s="47">
        <f>SUM(D153:D154)</f>
        <v>1</v>
      </c>
      <c r="E155" s="47">
        <f t="shared" ref="E155:U155" si="83">SUM(E153:E154)</f>
        <v>0</v>
      </c>
      <c r="F155" s="47">
        <f t="shared" si="83"/>
        <v>1</v>
      </c>
      <c r="G155" s="47">
        <f t="shared" si="83"/>
        <v>0</v>
      </c>
      <c r="H155" s="47">
        <f t="shared" si="83"/>
        <v>0</v>
      </c>
      <c r="I155" s="47">
        <f t="shared" si="83"/>
        <v>0</v>
      </c>
      <c r="J155" s="47">
        <f t="shared" si="83"/>
        <v>0</v>
      </c>
      <c r="K155" s="47">
        <f t="shared" si="83"/>
        <v>0</v>
      </c>
      <c r="L155" s="47">
        <f t="shared" si="83"/>
        <v>0</v>
      </c>
      <c r="M155" s="47">
        <f t="shared" si="83"/>
        <v>1</v>
      </c>
      <c r="N155" s="47">
        <f t="shared" si="83"/>
        <v>2</v>
      </c>
      <c r="O155" s="47">
        <f t="shared" si="83"/>
        <v>3</v>
      </c>
      <c r="P155" s="47">
        <f t="shared" si="83"/>
        <v>0</v>
      </c>
      <c r="Q155" s="47">
        <f t="shared" si="83"/>
        <v>0</v>
      </c>
      <c r="R155" s="47">
        <f t="shared" si="83"/>
        <v>0</v>
      </c>
      <c r="S155" s="47">
        <f t="shared" si="83"/>
        <v>2</v>
      </c>
      <c r="T155" s="47">
        <f t="shared" si="83"/>
        <v>2</v>
      </c>
      <c r="U155" s="47">
        <f t="shared" si="83"/>
        <v>4</v>
      </c>
      <c r="V155" s="18"/>
      <c r="W155" s="47">
        <f t="shared" ref="W155" si="84">SUM(W153:W154)</f>
        <v>0</v>
      </c>
      <c r="X155" s="47">
        <f t="shared" ref="X155:AB155" si="85">SUM(X153:X154)</f>
        <v>0</v>
      </c>
      <c r="Y155" s="47">
        <f t="shared" si="85"/>
        <v>0</v>
      </c>
      <c r="Z155" s="47">
        <f t="shared" si="85"/>
        <v>0</v>
      </c>
      <c r="AA155" s="47">
        <f t="shared" si="85"/>
        <v>1</v>
      </c>
      <c r="AB155" s="47">
        <f t="shared" si="85"/>
        <v>1</v>
      </c>
      <c r="AC155" s="18"/>
      <c r="AD155" s="18"/>
      <c r="AE155" s="18"/>
      <c r="AF155" s="18"/>
      <c r="AG155" s="18"/>
    </row>
    <row r="156" spans="1:33" ht="15.75" customHeight="1">
      <c r="A156" s="26"/>
      <c r="B156" s="68" t="s">
        <v>616</v>
      </c>
      <c r="C156" s="47"/>
      <c r="D156" s="6"/>
      <c r="E156" s="6"/>
      <c r="F156" s="45"/>
      <c r="G156" s="45"/>
      <c r="H156" s="45"/>
      <c r="I156" s="45"/>
      <c r="J156" s="45"/>
      <c r="K156" s="45"/>
      <c r="L156" s="45"/>
      <c r="M156" s="30"/>
      <c r="N156" s="30"/>
      <c r="O156" s="45"/>
      <c r="P156" s="45"/>
      <c r="Q156" s="45"/>
      <c r="R156" s="45"/>
      <c r="S156" s="6"/>
      <c r="T156" s="6"/>
      <c r="U156" s="6"/>
      <c r="V156" s="18"/>
      <c r="W156" s="30"/>
      <c r="X156" s="30"/>
      <c r="Y156" s="45"/>
      <c r="Z156" s="30"/>
      <c r="AA156" s="30"/>
      <c r="AB156" s="45"/>
      <c r="AC156" s="18"/>
      <c r="AD156" s="18"/>
      <c r="AE156" s="18"/>
      <c r="AF156" s="18"/>
      <c r="AG156" s="18"/>
    </row>
    <row r="157" spans="1:33" ht="14.25" customHeight="1">
      <c r="A157" s="26"/>
      <c r="B157" s="16" t="s">
        <v>352</v>
      </c>
      <c r="C157" s="28">
        <f>all!F2230</f>
        <v>5</v>
      </c>
      <c r="D157" s="28">
        <f>all!BH2230</f>
        <v>0</v>
      </c>
      <c r="E157" s="28">
        <f>all!BI2230</f>
        <v>0</v>
      </c>
      <c r="F157" s="28">
        <f>all!BJ2230</f>
        <v>0</v>
      </c>
      <c r="G157" s="28">
        <f>all!BK2230</f>
        <v>0</v>
      </c>
      <c r="H157" s="28">
        <f>all!BL2230</f>
        <v>0</v>
      </c>
      <c r="I157" s="28">
        <f>all!BM2230</f>
        <v>0</v>
      </c>
      <c r="J157" s="28">
        <f>all!BN2230</f>
        <v>0</v>
      </c>
      <c r="K157" s="28">
        <f>all!BO2230</f>
        <v>0</v>
      </c>
      <c r="L157" s="28">
        <f>all!BP2230</f>
        <v>0</v>
      </c>
      <c r="M157" s="28">
        <f>all!BQ2230</f>
        <v>0</v>
      </c>
      <c r="N157" s="28">
        <f>all!BR2230</f>
        <v>0</v>
      </c>
      <c r="O157" s="28">
        <f>all!BS2230</f>
        <v>0</v>
      </c>
      <c r="P157" s="28">
        <f>all!BT2230</f>
        <v>0</v>
      </c>
      <c r="Q157" s="28">
        <f>all!BU2230</f>
        <v>0</v>
      </c>
      <c r="R157" s="28">
        <f>all!BV2230</f>
        <v>0</v>
      </c>
      <c r="S157" s="28">
        <f>all!BW2230</f>
        <v>0</v>
      </c>
      <c r="T157" s="28">
        <f>all!BX2230</f>
        <v>0</v>
      </c>
      <c r="U157" s="28">
        <f>all!BY2230</f>
        <v>0</v>
      </c>
      <c r="V157" s="18"/>
      <c r="W157" s="28">
        <f>all!CA2230</f>
        <v>0</v>
      </c>
      <c r="X157" s="28">
        <f>all!CB2230</f>
        <v>0</v>
      </c>
      <c r="Y157" s="28">
        <f>all!CC2230</f>
        <v>0</v>
      </c>
      <c r="Z157" s="28">
        <f>all!CD2230</f>
        <v>0</v>
      </c>
      <c r="AA157" s="28">
        <f>all!CE2230</f>
        <v>0</v>
      </c>
      <c r="AB157" s="28">
        <f>all!CF2230</f>
        <v>0</v>
      </c>
      <c r="AC157" s="18"/>
      <c r="AD157" s="18"/>
      <c r="AE157" s="18"/>
      <c r="AF157" s="18"/>
      <c r="AG157" s="18"/>
    </row>
    <row r="158" spans="1:33" ht="14.25" customHeight="1">
      <c r="A158" s="26"/>
      <c r="B158" s="16" t="s">
        <v>353</v>
      </c>
      <c r="C158" s="28">
        <f>all!F2231</f>
        <v>5</v>
      </c>
      <c r="D158" s="28">
        <f>all!BH2231</f>
        <v>0</v>
      </c>
      <c r="E158" s="28">
        <f>all!BI2231</f>
        <v>3</v>
      </c>
      <c r="F158" s="28">
        <f>all!BJ2231</f>
        <v>3</v>
      </c>
      <c r="G158" s="28">
        <f>all!BK2231</f>
        <v>0</v>
      </c>
      <c r="H158" s="28">
        <f>all!BL2231</f>
        <v>0</v>
      </c>
      <c r="I158" s="28">
        <f>all!BM2231</f>
        <v>0</v>
      </c>
      <c r="J158" s="28">
        <f>all!BN2231</f>
        <v>0</v>
      </c>
      <c r="K158" s="28">
        <f>all!BO2231</f>
        <v>0</v>
      </c>
      <c r="L158" s="28">
        <f>all!BP2231</f>
        <v>0</v>
      </c>
      <c r="M158" s="28">
        <f>all!BQ2231</f>
        <v>0</v>
      </c>
      <c r="N158" s="28">
        <f>all!BR2231</f>
        <v>1</v>
      </c>
      <c r="O158" s="28">
        <f>all!BS2231</f>
        <v>1</v>
      </c>
      <c r="P158" s="28">
        <f>all!BT2231</f>
        <v>0</v>
      </c>
      <c r="Q158" s="28">
        <f>all!BU2231</f>
        <v>0</v>
      </c>
      <c r="R158" s="28">
        <f>all!BV2231</f>
        <v>0</v>
      </c>
      <c r="S158" s="28">
        <f>all!BW2231</f>
        <v>0</v>
      </c>
      <c r="T158" s="28">
        <f>all!BX2231</f>
        <v>4</v>
      </c>
      <c r="U158" s="28">
        <f>all!BY2231</f>
        <v>4</v>
      </c>
      <c r="V158" s="18"/>
      <c r="W158" s="28">
        <f>all!CA2231</f>
        <v>0</v>
      </c>
      <c r="X158" s="28">
        <f>all!CB2231</f>
        <v>0</v>
      </c>
      <c r="Y158" s="28">
        <f>all!CC2231</f>
        <v>0</v>
      </c>
      <c r="Z158" s="28">
        <f>all!CD2231</f>
        <v>0</v>
      </c>
      <c r="AA158" s="28">
        <f>all!CE2231</f>
        <v>0</v>
      </c>
      <c r="AB158" s="28">
        <f>all!CF2231</f>
        <v>0</v>
      </c>
      <c r="AC158" s="18"/>
      <c r="AD158" s="18"/>
      <c r="AE158" s="18"/>
      <c r="AF158" s="18"/>
      <c r="AG158" s="18"/>
    </row>
    <row r="159" spans="1:33" ht="14.25" customHeight="1">
      <c r="A159" s="26"/>
      <c r="B159" s="46" t="s">
        <v>72</v>
      </c>
      <c r="C159" s="47">
        <f t="shared" ref="C159:D159" si="86">SUM(C157:C158)</f>
        <v>10</v>
      </c>
      <c r="D159" s="47">
        <f t="shared" si="86"/>
        <v>0</v>
      </c>
      <c r="E159" s="47">
        <f t="shared" ref="E159:U159" si="87">SUM(E157:E158)</f>
        <v>3</v>
      </c>
      <c r="F159" s="47">
        <f t="shared" si="87"/>
        <v>3</v>
      </c>
      <c r="G159" s="47">
        <f t="shared" si="87"/>
        <v>0</v>
      </c>
      <c r="H159" s="47">
        <f t="shared" si="87"/>
        <v>0</v>
      </c>
      <c r="I159" s="47">
        <f t="shared" si="87"/>
        <v>0</v>
      </c>
      <c r="J159" s="47">
        <f t="shared" si="87"/>
        <v>0</v>
      </c>
      <c r="K159" s="47">
        <f t="shared" si="87"/>
        <v>0</v>
      </c>
      <c r="L159" s="47">
        <f t="shared" si="87"/>
        <v>0</v>
      </c>
      <c r="M159" s="47">
        <f t="shared" si="87"/>
        <v>0</v>
      </c>
      <c r="N159" s="47">
        <f t="shared" si="87"/>
        <v>1</v>
      </c>
      <c r="O159" s="47">
        <f t="shared" si="87"/>
        <v>1</v>
      </c>
      <c r="P159" s="47">
        <f t="shared" si="87"/>
        <v>0</v>
      </c>
      <c r="Q159" s="47">
        <f t="shared" si="87"/>
        <v>0</v>
      </c>
      <c r="R159" s="47">
        <f t="shared" si="87"/>
        <v>0</v>
      </c>
      <c r="S159" s="47">
        <f t="shared" si="87"/>
        <v>0</v>
      </c>
      <c r="T159" s="47">
        <f t="shared" si="87"/>
        <v>4</v>
      </c>
      <c r="U159" s="47">
        <f t="shared" si="87"/>
        <v>4</v>
      </c>
      <c r="V159" s="18"/>
      <c r="W159" s="47">
        <f t="shared" ref="W159" si="88">SUM(W157:W158)</f>
        <v>0</v>
      </c>
      <c r="X159" s="47">
        <f t="shared" ref="X159:AB159" si="89">SUM(X157:X158)</f>
        <v>0</v>
      </c>
      <c r="Y159" s="47">
        <f t="shared" si="89"/>
        <v>0</v>
      </c>
      <c r="Z159" s="47">
        <f t="shared" si="89"/>
        <v>0</v>
      </c>
      <c r="AA159" s="47">
        <f t="shared" si="89"/>
        <v>0</v>
      </c>
      <c r="AB159" s="47">
        <f t="shared" si="89"/>
        <v>0</v>
      </c>
      <c r="AC159" s="18"/>
      <c r="AD159" s="18"/>
      <c r="AE159" s="18"/>
      <c r="AF159" s="18"/>
      <c r="AG159" s="18"/>
    </row>
    <row r="160" spans="1:33" ht="18" customHeight="1">
      <c r="A160" s="26"/>
      <c r="B160" s="68" t="s">
        <v>1138</v>
      </c>
      <c r="C160" s="47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18"/>
      <c r="W160" s="30"/>
      <c r="X160" s="30"/>
      <c r="Y160" s="30"/>
      <c r="Z160" s="30"/>
      <c r="AA160" s="30"/>
      <c r="AB160" s="30"/>
      <c r="AC160" s="18"/>
      <c r="AD160" s="18"/>
      <c r="AE160" s="18"/>
      <c r="AF160" s="18"/>
      <c r="AG160" s="18"/>
    </row>
    <row r="161" spans="1:33" ht="12.75" customHeight="1">
      <c r="A161" s="32"/>
      <c r="B161" s="161" t="s">
        <v>352</v>
      </c>
      <c r="C161" s="66">
        <f>all!F2235</f>
        <v>6</v>
      </c>
      <c r="D161" s="66">
        <f>all!BH2235</f>
        <v>2</v>
      </c>
      <c r="E161" s="66">
        <f>all!BI2235</f>
        <v>0</v>
      </c>
      <c r="F161" s="66">
        <f>all!BJ2235</f>
        <v>2</v>
      </c>
      <c r="G161" s="66">
        <f>all!BK2235</f>
        <v>0</v>
      </c>
      <c r="H161" s="66">
        <f>all!BL2235</f>
        <v>0</v>
      </c>
      <c r="I161" s="66">
        <f>all!BM2235</f>
        <v>0</v>
      </c>
      <c r="J161" s="66">
        <f>all!BN2235</f>
        <v>0</v>
      </c>
      <c r="K161" s="66">
        <f>all!BO2235</f>
        <v>0</v>
      </c>
      <c r="L161" s="66">
        <f>all!BP2235</f>
        <v>0</v>
      </c>
      <c r="M161" s="66">
        <f>all!BQ2235</f>
        <v>4</v>
      </c>
      <c r="N161" s="66">
        <f>all!BR2235</f>
        <v>0</v>
      </c>
      <c r="O161" s="66">
        <f>all!BS2235</f>
        <v>4</v>
      </c>
      <c r="P161" s="66">
        <f>all!BT2235</f>
        <v>0</v>
      </c>
      <c r="Q161" s="66">
        <f>all!BU2235</f>
        <v>0</v>
      </c>
      <c r="R161" s="66">
        <f>all!BV2235</f>
        <v>0</v>
      </c>
      <c r="S161" s="66">
        <f>all!BW2235</f>
        <v>6</v>
      </c>
      <c r="T161" s="66">
        <f>all!BX2235</f>
        <v>0</v>
      </c>
      <c r="U161" s="66">
        <f>all!BY2235</f>
        <v>6</v>
      </c>
      <c r="V161" s="18"/>
      <c r="W161" s="66">
        <f>all!CA2235</f>
        <v>1</v>
      </c>
      <c r="X161" s="66">
        <f>all!CB2235</f>
        <v>0</v>
      </c>
      <c r="Y161" s="66">
        <f>all!CC2235</f>
        <v>1</v>
      </c>
      <c r="Z161" s="66">
        <f>all!CD2235</f>
        <v>0</v>
      </c>
      <c r="AA161" s="66">
        <f>all!CE2235</f>
        <v>0</v>
      </c>
      <c r="AB161" s="66">
        <f>all!CF2235</f>
        <v>0</v>
      </c>
      <c r="AC161" s="18"/>
      <c r="AD161" s="18"/>
      <c r="AE161" s="18"/>
      <c r="AF161" s="18"/>
      <c r="AG161" s="18"/>
    </row>
    <row r="162" spans="1:33" ht="13.5" customHeight="1">
      <c r="A162" s="141"/>
      <c r="B162" s="162" t="s">
        <v>353</v>
      </c>
      <c r="C162" s="149">
        <f>all!F2236</f>
        <v>6</v>
      </c>
      <c r="D162" s="149">
        <f>all!BH2236</f>
        <v>0</v>
      </c>
      <c r="E162" s="149">
        <f>all!BI2236</f>
        <v>0</v>
      </c>
      <c r="F162" s="149">
        <f>all!BJ2236</f>
        <v>0</v>
      </c>
      <c r="G162" s="149">
        <f>all!BK2236</f>
        <v>0</v>
      </c>
      <c r="H162" s="149">
        <f>all!BL2236</f>
        <v>0</v>
      </c>
      <c r="I162" s="149">
        <f>all!BM2236</f>
        <v>0</v>
      </c>
      <c r="J162" s="149">
        <f>all!BN2236</f>
        <v>0</v>
      </c>
      <c r="K162" s="149">
        <f>all!BO2236</f>
        <v>0</v>
      </c>
      <c r="L162" s="149">
        <f>all!BP2236</f>
        <v>0</v>
      </c>
      <c r="M162" s="149">
        <f>all!BQ2236</f>
        <v>4</v>
      </c>
      <c r="N162" s="149">
        <f>all!BR2236</f>
        <v>0</v>
      </c>
      <c r="O162" s="149">
        <f>all!BS2236</f>
        <v>4</v>
      </c>
      <c r="P162" s="149">
        <f>all!BT2236</f>
        <v>0</v>
      </c>
      <c r="Q162" s="149">
        <f>all!BU2236</f>
        <v>0</v>
      </c>
      <c r="R162" s="149">
        <f>all!BV2236</f>
        <v>0</v>
      </c>
      <c r="S162" s="149">
        <f>all!BW2236</f>
        <v>4</v>
      </c>
      <c r="T162" s="149">
        <f>all!BX2236</f>
        <v>0</v>
      </c>
      <c r="U162" s="149">
        <f>all!BY2236</f>
        <v>4</v>
      </c>
      <c r="V162" s="18"/>
      <c r="W162" s="149">
        <f>all!CA2236</f>
        <v>0</v>
      </c>
      <c r="X162" s="149">
        <f>all!CB2236</f>
        <v>0</v>
      </c>
      <c r="Y162" s="149">
        <f>all!CC2236</f>
        <v>0</v>
      </c>
      <c r="Z162" s="149">
        <f>all!CD2236</f>
        <v>0</v>
      </c>
      <c r="AA162" s="149">
        <f>all!CE2236</f>
        <v>0</v>
      </c>
      <c r="AB162" s="149">
        <f>all!CF2236</f>
        <v>0</v>
      </c>
      <c r="AC162" s="18"/>
      <c r="AD162" s="18"/>
      <c r="AE162" s="18"/>
      <c r="AF162" s="18"/>
      <c r="AG162" s="18"/>
    </row>
    <row r="163" spans="1:33" ht="15" customHeight="1">
      <c r="A163" s="141"/>
      <c r="B163" s="150" t="s">
        <v>72</v>
      </c>
      <c r="C163" s="143">
        <f>SUM(C161:C162)</f>
        <v>12</v>
      </c>
      <c r="D163" s="143">
        <f>SUM(D161:D162)</f>
        <v>2</v>
      </c>
      <c r="E163" s="143">
        <f t="shared" ref="E163:U163" si="90">SUM(E161:E162)</f>
        <v>0</v>
      </c>
      <c r="F163" s="143">
        <f t="shared" si="90"/>
        <v>2</v>
      </c>
      <c r="G163" s="143">
        <f t="shared" si="90"/>
        <v>0</v>
      </c>
      <c r="H163" s="143">
        <f t="shared" si="90"/>
        <v>0</v>
      </c>
      <c r="I163" s="143">
        <f t="shared" si="90"/>
        <v>0</v>
      </c>
      <c r="J163" s="143">
        <f t="shared" si="90"/>
        <v>0</v>
      </c>
      <c r="K163" s="143">
        <f t="shared" si="90"/>
        <v>0</v>
      </c>
      <c r="L163" s="143">
        <f t="shared" si="90"/>
        <v>0</v>
      </c>
      <c r="M163" s="143">
        <f t="shared" si="90"/>
        <v>8</v>
      </c>
      <c r="N163" s="143">
        <f t="shared" si="90"/>
        <v>0</v>
      </c>
      <c r="O163" s="143">
        <f t="shared" si="90"/>
        <v>8</v>
      </c>
      <c r="P163" s="143">
        <f t="shared" si="90"/>
        <v>0</v>
      </c>
      <c r="Q163" s="143">
        <f t="shared" si="90"/>
        <v>0</v>
      </c>
      <c r="R163" s="143">
        <f t="shared" si="90"/>
        <v>0</v>
      </c>
      <c r="S163" s="143">
        <f t="shared" si="90"/>
        <v>10</v>
      </c>
      <c r="T163" s="143">
        <f t="shared" si="90"/>
        <v>0</v>
      </c>
      <c r="U163" s="143">
        <f t="shared" si="90"/>
        <v>10</v>
      </c>
      <c r="V163" s="18"/>
      <c r="W163" s="143">
        <f t="shared" ref="W163" si="91">SUM(W161:W162)</f>
        <v>1</v>
      </c>
      <c r="X163" s="143">
        <f t="shared" ref="X163:AB163" si="92">SUM(X161:X162)</f>
        <v>0</v>
      </c>
      <c r="Y163" s="143">
        <f t="shared" si="92"/>
        <v>1</v>
      </c>
      <c r="Z163" s="143">
        <f t="shared" si="92"/>
        <v>0</v>
      </c>
      <c r="AA163" s="143">
        <f t="shared" si="92"/>
        <v>0</v>
      </c>
      <c r="AB163" s="143">
        <f t="shared" si="92"/>
        <v>0</v>
      </c>
      <c r="AC163" s="18"/>
      <c r="AD163" s="18"/>
      <c r="AE163" s="18"/>
      <c r="AF163" s="18"/>
      <c r="AG163" s="18"/>
    </row>
    <row r="164" spans="1:33" s="10" customFormat="1" ht="17.25" customHeight="1">
      <c r="A164" s="217"/>
      <c r="B164" s="40" t="s">
        <v>55</v>
      </c>
      <c r="C164" s="223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11"/>
      <c r="W164" s="223"/>
      <c r="X164" s="223"/>
      <c r="Y164" s="223"/>
      <c r="Z164" s="223"/>
      <c r="AA164" s="223"/>
      <c r="AB164" s="223"/>
      <c r="AC164" s="11"/>
      <c r="AD164" s="11"/>
      <c r="AE164" s="11"/>
      <c r="AF164" s="11"/>
      <c r="AG164" s="11"/>
    </row>
    <row r="165" spans="1:33" s="10" customFormat="1" ht="15" customHeight="1">
      <c r="A165" s="32"/>
      <c r="B165" s="64" t="s">
        <v>337</v>
      </c>
      <c r="C165" s="33"/>
      <c r="D165" s="28">
        <f>all!BH2243</f>
        <v>2</v>
      </c>
      <c r="E165" s="28">
        <f>all!BI2243</f>
        <v>0</v>
      </c>
      <c r="F165" s="28">
        <f>all!BJ2243</f>
        <v>2</v>
      </c>
      <c r="G165" s="28">
        <f>all!BK2243</f>
        <v>0</v>
      </c>
      <c r="H165" s="28">
        <f>all!BL2243</f>
        <v>0</v>
      </c>
      <c r="I165" s="28">
        <f>all!BM2243</f>
        <v>0</v>
      </c>
      <c r="J165" s="28">
        <f>all!BN2243</f>
        <v>0</v>
      </c>
      <c r="K165" s="28">
        <f>all!BO2243</f>
        <v>0</v>
      </c>
      <c r="L165" s="28">
        <f>all!BP2243</f>
        <v>0</v>
      </c>
      <c r="M165" s="28">
        <f>all!BQ2243</f>
        <v>1</v>
      </c>
      <c r="N165" s="28">
        <f>all!BR2243</f>
        <v>1</v>
      </c>
      <c r="O165" s="28">
        <f>all!BS2243</f>
        <v>2</v>
      </c>
      <c r="P165" s="28">
        <f>all!BT2243</f>
        <v>0</v>
      </c>
      <c r="Q165" s="28">
        <f>all!BU2243</f>
        <v>0</v>
      </c>
      <c r="R165" s="28">
        <f>all!BV2243</f>
        <v>0</v>
      </c>
      <c r="S165" s="28">
        <f>all!BW2243</f>
        <v>3</v>
      </c>
      <c r="T165" s="28">
        <f>all!BX2243</f>
        <v>1</v>
      </c>
      <c r="U165" s="28">
        <f>all!BY2243</f>
        <v>4</v>
      </c>
      <c r="V165" s="11"/>
      <c r="W165" s="28">
        <f>all!CA2243</f>
        <v>0</v>
      </c>
      <c r="X165" s="28">
        <f>all!CB2243</f>
        <v>0</v>
      </c>
      <c r="Y165" s="28">
        <f>all!CC2243</f>
        <v>0</v>
      </c>
      <c r="Z165" s="28">
        <f>all!CD2243</f>
        <v>0</v>
      </c>
      <c r="AA165" s="28">
        <f>all!CE2243</f>
        <v>0</v>
      </c>
      <c r="AB165" s="28">
        <f>all!CF2243</f>
        <v>0</v>
      </c>
      <c r="AC165" s="11"/>
      <c r="AD165" s="11"/>
      <c r="AE165" s="11"/>
      <c r="AF165" s="11"/>
      <c r="AG165" s="11"/>
    </row>
    <row r="166" spans="1:33" s="10" customFormat="1" ht="15" customHeight="1">
      <c r="A166" s="32" t="s">
        <v>74</v>
      </c>
      <c r="B166" s="161" t="s">
        <v>338</v>
      </c>
      <c r="C166" s="33"/>
      <c r="D166" s="66">
        <f>all!BH2244</f>
        <v>1</v>
      </c>
      <c r="E166" s="66">
        <f>all!BI2244</f>
        <v>0</v>
      </c>
      <c r="F166" s="66">
        <f>all!BJ2244</f>
        <v>1</v>
      </c>
      <c r="G166" s="66">
        <f>all!BK2244</f>
        <v>0</v>
      </c>
      <c r="H166" s="66">
        <f>all!BL2244</f>
        <v>0</v>
      </c>
      <c r="I166" s="66">
        <f>all!BM2244</f>
        <v>0</v>
      </c>
      <c r="J166" s="66">
        <f>all!BN2244</f>
        <v>0</v>
      </c>
      <c r="K166" s="66">
        <f>all!BO2244</f>
        <v>0</v>
      </c>
      <c r="L166" s="66">
        <f>all!BP2244</f>
        <v>0</v>
      </c>
      <c r="M166" s="66">
        <f>all!BQ2244</f>
        <v>2</v>
      </c>
      <c r="N166" s="66">
        <f>all!BR2244</f>
        <v>0</v>
      </c>
      <c r="O166" s="66">
        <f>all!BS2244</f>
        <v>2</v>
      </c>
      <c r="P166" s="66">
        <f>all!BT2244</f>
        <v>0</v>
      </c>
      <c r="Q166" s="66">
        <f>all!BU2244</f>
        <v>0</v>
      </c>
      <c r="R166" s="66">
        <f>all!BV2244</f>
        <v>0</v>
      </c>
      <c r="S166" s="66">
        <f>all!BW2244</f>
        <v>3</v>
      </c>
      <c r="T166" s="66">
        <f>all!BX2244</f>
        <v>0</v>
      </c>
      <c r="U166" s="66">
        <f>all!BY2244</f>
        <v>3</v>
      </c>
      <c r="V166" s="11"/>
      <c r="W166" s="28">
        <f>all!CA2244</f>
        <v>0</v>
      </c>
      <c r="X166" s="28">
        <f>all!CB2244</f>
        <v>0</v>
      </c>
      <c r="Y166" s="28">
        <f>all!CC2244</f>
        <v>0</v>
      </c>
      <c r="Z166" s="28">
        <f>all!CD2244</f>
        <v>0</v>
      </c>
      <c r="AA166" s="28">
        <f>all!CE2244</f>
        <v>0</v>
      </c>
      <c r="AB166" s="28">
        <f>all!CF2244</f>
        <v>0</v>
      </c>
      <c r="AC166" s="11"/>
      <c r="AD166" s="11"/>
      <c r="AE166" s="11"/>
      <c r="AF166" s="11"/>
      <c r="AG166" s="11"/>
    </row>
    <row r="167" spans="1:33" s="10" customFormat="1" ht="15" customHeight="1">
      <c r="A167" s="141"/>
      <c r="B167" s="202" t="s">
        <v>72</v>
      </c>
      <c r="C167" s="151"/>
      <c r="D167" s="151">
        <f>SUM(D165:D166)</f>
        <v>3</v>
      </c>
      <c r="E167" s="151">
        <f t="shared" ref="E167:U167" si="93">SUM(E165:E166)</f>
        <v>0</v>
      </c>
      <c r="F167" s="151">
        <f t="shared" si="93"/>
        <v>3</v>
      </c>
      <c r="G167" s="151">
        <f t="shared" si="93"/>
        <v>0</v>
      </c>
      <c r="H167" s="151">
        <f t="shared" si="93"/>
        <v>0</v>
      </c>
      <c r="I167" s="151">
        <f t="shared" si="93"/>
        <v>0</v>
      </c>
      <c r="J167" s="151">
        <f t="shared" si="93"/>
        <v>0</v>
      </c>
      <c r="K167" s="151">
        <f t="shared" si="93"/>
        <v>0</v>
      </c>
      <c r="L167" s="151">
        <f t="shared" si="93"/>
        <v>0</v>
      </c>
      <c r="M167" s="151">
        <f t="shared" si="93"/>
        <v>3</v>
      </c>
      <c r="N167" s="151">
        <f t="shared" si="93"/>
        <v>1</v>
      </c>
      <c r="O167" s="151">
        <f t="shared" si="93"/>
        <v>4</v>
      </c>
      <c r="P167" s="151">
        <f t="shared" si="93"/>
        <v>0</v>
      </c>
      <c r="Q167" s="151">
        <f t="shared" si="93"/>
        <v>0</v>
      </c>
      <c r="R167" s="151">
        <f t="shared" si="93"/>
        <v>0</v>
      </c>
      <c r="S167" s="151">
        <f t="shared" si="93"/>
        <v>6</v>
      </c>
      <c r="T167" s="151">
        <f t="shared" si="93"/>
        <v>1</v>
      </c>
      <c r="U167" s="151">
        <f t="shared" si="93"/>
        <v>7</v>
      </c>
      <c r="V167" s="11"/>
      <c r="W167" s="33">
        <f t="shared" ref="W167" si="94">SUM(W165:W166)</f>
        <v>0</v>
      </c>
      <c r="X167" s="33">
        <f t="shared" ref="X167:AB167" si="95">SUM(X165:X166)</f>
        <v>0</v>
      </c>
      <c r="Y167" s="33">
        <f t="shared" si="95"/>
        <v>0</v>
      </c>
      <c r="Z167" s="33">
        <f t="shared" si="95"/>
        <v>0</v>
      </c>
      <c r="AA167" s="33">
        <f t="shared" si="95"/>
        <v>0</v>
      </c>
      <c r="AB167" s="33">
        <f t="shared" si="95"/>
        <v>0</v>
      </c>
      <c r="AC167" s="11"/>
      <c r="AD167" s="11"/>
      <c r="AE167" s="11"/>
      <c r="AF167" s="11"/>
      <c r="AG167" s="11"/>
    </row>
    <row r="168" spans="1:33" s="10" customFormat="1" ht="17.25" customHeight="1">
      <c r="A168" s="217"/>
      <c r="B168" s="40" t="s">
        <v>884</v>
      </c>
      <c r="C168" s="223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11"/>
      <c r="W168" s="223"/>
      <c r="X168" s="223"/>
      <c r="Y168" s="223"/>
      <c r="Z168" s="223"/>
      <c r="AA168" s="223"/>
      <c r="AB168" s="223"/>
      <c r="AC168" s="11"/>
      <c r="AD168" s="11"/>
      <c r="AE168" s="11"/>
      <c r="AF168" s="11"/>
      <c r="AG168" s="11"/>
    </row>
    <row r="169" spans="1:33" s="10" customFormat="1" ht="15" customHeight="1">
      <c r="A169" s="32"/>
      <c r="B169" s="64" t="s">
        <v>337</v>
      </c>
      <c r="C169" s="33"/>
      <c r="D169" s="28">
        <f>all!BH2253</f>
        <v>0</v>
      </c>
      <c r="E169" s="28">
        <f>all!BI2253</f>
        <v>1</v>
      </c>
      <c r="F169" s="28">
        <f>all!BJ2253</f>
        <v>1</v>
      </c>
      <c r="G169" s="28">
        <f>all!BK2253</f>
        <v>0</v>
      </c>
      <c r="H169" s="28">
        <f>all!BL2253</f>
        <v>0</v>
      </c>
      <c r="I169" s="28">
        <f>all!BM2253</f>
        <v>0</v>
      </c>
      <c r="J169" s="28">
        <f>all!BN2253</f>
        <v>0</v>
      </c>
      <c r="K169" s="28">
        <f>all!BO2253</f>
        <v>0</v>
      </c>
      <c r="L169" s="28">
        <f>all!BP2253</f>
        <v>0</v>
      </c>
      <c r="M169" s="28">
        <f>all!BQ2253</f>
        <v>1</v>
      </c>
      <c r="N169" s="28">
        <f>all!BR2253</f>
        <v>0</v>
      </c>
      <c r="O169" s="28">
        <f>all!BS2253</f>
        <v>1</v>
      </c>
      <c r="P169" s="28">
        <f>all!BT2253</f>
        <v>0</v>
      </c>
      <c r="Q169" s="28">
        <f>all!BU2253</f>
        <v>0</v>
      </c>
      <c r="R169" s="28">
        <f>all!BV2253</f>
        <v>0</v>
      </c>
      <c r="S169" s="28">
        <f>all!BW2253</f>
        <v>1</v>
      </c>
      <c r="T169" s="28">
        <f>all!BX2253</f>
        <v>1</v>
      </c>
      <c r="U169" s="28">
        <f>all!BY2253</f>
        <v>2</v>
      </c>
      <c r="V169" s="11"/>
      <c r="W169" s="28">
        <f>all!CA2253</f>
        <v>0</v>
      </c>
      <c r="X169" s="28">
        <f>all!CB2253</f>
        <v>0</v>
      </c>
      <c r="Y169" s="28">
        <f>all!CC2253</f>
        <v>0</v>
      </c>
      <c r="Z169" s="28">
        <f>all!CD2253</f>
        <v>0</v>
      </c>
      <c r="AA169" s="28">
        <f>all!CE2253</f>
        <v>0</v>
      </c>
      <c r="AB169" s="28">
        <f>all!CF2253</f>
        <v>0</v>
      </c>
      <c r="AC169" s="11"/>
      <c r="AD169" s="11"/>
      <c r="AE169" s="11"/>
      <c r="AF169" s="11"/>
      <c r="AG169" s="11"/>
    </row>
    <row r="170" spans="1:33" s="10" customFormat="1" ht="15" customHeight="1">
      <c r="A170" s="32" t="s">
        <v>74</v>
      </c>
      <c r="B170" s="161" t="s">
        <v>338</v>
      </c>
      <c r="C170" s="33"/>
      <c r="D170" s="28">
        <f>all!BH2254</f>
        <v>1</v>
      </c>
      <c r="E170" s="28">
        <f>all!BI2254</f>
        <v>0</v>
      </c>
      <c r="F170" s="28">
        <f>all!BJ2254</f>
        <v>1</v>
      </c>
      <c r="G170" s="28">
        <f>all!BK2254</f>
        <v>0</v>
      </c>
      <c r="H170" s="28">
        <f>all!BL2254</f>
        <v>0</v>
      </c>
      <c r="I170" s="28">
        <f>all!BM2254</f>
        <v>0</v>
      </c>
      <c r="J170" s="28">
        <f>all!BN2254</f>
        <v>0</v>
      </c>
      <c r="K170" s="28">
        <f>all!BO2254</f>
        <v>0</v>
      </c>
      <c r="L170" s="28">
        <f>all!BP2254</f>
        <v>0</v>
      </c>
      <c r="M170" s="28">
        <f>all!BQ2254</f>
        <v>1</v>
      </c>
      <c r="N170" s="28">
        <f>all!BR2254</f>
        <v>0</v>
      </c>
      <c r="O170" s="28">
        <f>all!BS2254</f>
        <v>1</v>
      </c>
      <c r="P170" s="28">
        <f>all!BT2254</f>
        <v>0</v>
      </c>
      <c r="Q170" s="28">
        <f>all!BU2254</f>
        <v>0</v>
      </c>
      <c r="R170" s="28">
        <f>all!BV2254</f>
        <v>0</v>
      </c>
      <c r="S170" s="28">
        <f>all!BW2254</f>
        <v>2</v>
      </c>
      <c r="T170" s="28">
        <f>all!BX2254</f>
        <v>0</v>
      </c>
      <c r="U170" s="28">
        <f>all!BY2254</f>
        <v>2</v>
      </c>
      <c r="V170" s="11"/>
      <c r="W170" s="28">
        <f>all!CA2254</f>
        <v>0</v>
      </c>
      <c r="X170" s="28">
        <f>all!CB2254</f>
        <v>0</v>
      </c>
      <c r="Y170" s="28">
        <f>all!CC2254</f>
        <v>0</v>
      </c>
      <c r="Z170" s="28">
        <f>all!CD2254</f>
        <v>0</v>
      </c>
      <c r="AA170" s="28">
        <f>all!CE2254</f>
        <v>0</v>
      </c>
      <c r="AB170" s="28">
        <f>all!CF2254</f>
        <v>0</v>
      </c>
      <c r="AC170" s="11"/>
      <c r="AD170" s="11"/>
      <c r="AE170" s="11"/>
      <c r="AF170" s="11"/>
      <c r="AG170" s="11"/>
    </row>
    <row r="171" spans="1:33" s="10" customFormat="1" ht="15" customHeight="1">
      <c r="A171" s="141"/>
      <c r="B171" s="202" t="s">
        <v>72</v>
      </c>
      <c r="C171" s="151"/>
      <c r="D171" s="44">
        <f>SUM(D169:D170)</f>
        <v>1</v>
      </c>
      <c r="E171" s="44">
        <f t="shared" ref="E171:U171" si="96">SUM(E169:E170)</f>
        <v>1</v>
      </c>
      <c r="F171" s="44">
        <f t="shared" si="96"/>
        <v>2</v>
      </c>
      <c r="G171" s="44">
        <f t="shared" si="96"/>
        <v>0</v>
      </c>
      <c r="H171" s="44">
        <f t="shared" si="96"/>
        <v>0</v>
      </c>
      <c r="I171" s="44">
        <f t="shared" si="96"/>
        <v>0</v>
      </c>
      <c r="J171" s="44">
        <f t="shared" si="96"/>
        <v>0</v>
      </c>
      <c r="K171" s="44">
        <f t="shared" si="96"/>
        <v>0</v>
      </c>
      <c r="L171" s="44">
        <f t="shared" si="96"/>
        <v>0</v>
      </c>
      <c r="M171" s="44">
        <f t="shared" si="96"/>
        <v>2</v>
      </c>
      <c r="N171" s="44">
        <f t="shared" si="96"/>
        <v>0</v>
      </c>
      <c r="O171" s="44">
        <f t="shared" si="96"/>
        <v>2</v>
      </c>
      <c r="P171" s="44">
        <f t="shared" si="96"/>
        <v>0</v>
      </c>
      <c r="Q171" s="44">
        <f t="shared" si="96"/>
        <v>0</v>
      </c>
      <c r="R171" s="44">
        <f t="shared" si="96"/>
        <v>0</v>
      </c>
      <c r="S171" s="44">
        <f t="shared" si="96"/>
        <v>3</v>
      </c>
      <c r="T171" s="44">
        <f t="shared" si="96"/>
        <v>1</v>
      </c>
      <c r="U171" s="44">
        <f t="shared" si="96"/>
        <v>4</v>
      </c>
      <c r="V171" s="11"/>
      <c r="W171" s="44">
        <f t="shared" ref="W171" si="97">SUM(W169:W170)</f>
        <v>0</v>
      </c>
      <c r="X171" s="44">
        <f t="shared" ref="X171:AB171" si="98">SUM(X169:X170)</f>
        <v>0</v>
      </c>
      <c r="Y171" s="44">
        <f t="shared" si="98"/>
        <v>0</v>
      </c>
      <c r="Z171" s="44">
        <f t="shared" si="98"/>
        <v>0</v>
      </c>
      <c r="AA171" s="44">
        <f t="shared" si="98"/>
        <v>0</v>
      </c>
      <c r="AB171" s="44">
        <f t="shared" si="98"/>
        <v>0</v>
      </c>
      <c r="AC171" s="11"/>
      <c r="AD171" s="11"/>
      <c r="AE171" s="11"/>
      <c r="AF171" s="11"/>
      <c r="AG171" s="11"/>
    </row>
    <row r="172" spans="1:33" ht="41.25" customHeight="1" thickBot="1">
      <c r="A172" s="177"/>
      <c r="B172" s="346" t="s">
        <v>36</v>
      </c>
      <c r="C172" s="347">
        <f>all!F2222</f>
        <v>0</v>
      </c>
      <c r="D172" s="347">
        <f>all!BH2652</f>
        <v>0</v>
      </c>
      <c r="E172" s="347">
        <f>all!BI2652</f>
        <v>1</v>
      </c>
      <c r="F172" s="347">
        <f>all!BJ2652</f>
        <v>1</v>
      </c>
      <c r="G172" s="347">
        <f>all!BK2652</f>
        <v>0</v>
      </c>
      <c r="H172" s="347">
        <f>all!BL2652</f>
        <v>0</v>
      </c>
      <c r="I172" s="347">
        <f>all!BM2652</f>
        <v>0</v>
      </c>
      <c r="J172" s="347">
        <f>all!BN2652</f>
        <v>0</v>
      </c>
      <c r="K172" s="347">
        <f>all!BO2652</f>
        <v>0</v>
      </c>
      <c r="L172" s="347">
        <f>all!BP2652</f>
        <v>0</v>
      </c>
      <c r="M172" s="347">
        <f>all!BQ2652</f>
        <v>0</v>
      </c>
      <c r="N172" s="347">
        <f>all!BR2652</f>
        <v>0</v>
      </c>
      <c r="O172" s="347">
        <f>all!BS2652</f>
        <v>0</v>
      </c>
      <c r="P172" s="347">
        <f>all!BT2652</f>
        <v>0</v>
      </c>
      <c r="Q172" s="347">
        <f>all!BU2652</f>
        <v>0</v>
      </c>
      <c r="R172" s="347">
        <f>all!BV2652</f>
        <v>0</v>
      </c>
      <c r="S172" s="347">
        <f>all!BW2652</f>
        <v>0</v>
      </c>
      <c r="T172" s="347">
        <f>all!BX2652</f>
        <v>1</v>
      </c>
      <c r="U172" s="347">
        <f>all!BY2652</f>
        <v>1</v>
      </c>
      <c r="V172" s="18"/>
      <c r="W172" s="66">
        <f>all!CA2652</f>
        <v>0</v>
      </c>
      <c r="X172" s="66">
        <f>all!CB2652</f>
        <v>0</v>
      </c>
      <c r="Y172" s="66">
        <f>all!CC2652</f>
        <v>0</v>
      </c>
      <c r="Z172" s="66">
        <f>all!CD2652</f>
        <v>0</v>
      </c>
      <c r="AA172" s="66">
        <f>all!CE2652</f>
        <v>0</v>
      </c>
      <c r="AB172" s="66">
        <f>all!CF2652</f>
        <v>0</v>
      </c>
      <c r="AC172" s="18"/>
      <c r="AD172" s="18"/>
      <c r="AE172" s="18"/>
      <c r="AF172" s="18"/>
      <c r="AG172" s="18"/>
    </row>
    <row r="173" spans="1:33" s="10" customFormat="1" ht="15.75" customHeight="1" thickBot="1">
      <c r="A173" s="180"/>
      <c r="B173" s="348" t="s">
        <v>354</v>
      </c>
      <c r="C173" s="349" t="e">
        <f>SUM(C123,C138,C151,C147,C155,#REF!,#REF!)</f>
        <v>#REF!</v>
      </c>
      <c r="D173" s="349">
        <f t="shared" ref="D173:U173" si="99">SUM(D123,D129,D133,D138,D146,D151,D147,D155,D159,D163,D167,D171,D172)</f>
        <v>153</v>
      </c>
      <c r="E173" s="349">
        <f t="shared" si="99"/>
        <v>175</v>
      </c>
      <c r="F173" s="349">
        <f t="shared" si="99"/>
        <v>328</v>
      </c>
      <c r="G173" s="349">
        <f t="shared" si="99"/>
        <v>50</v>
      </c>
      <c r="H173" s="349">
        <f t="shared" si="99"/>
        <v>33</v>
      </c>
      <c r="I173" s="349">
        <f t="shared" si="99"/>
        <v>83</v>
      </c>
      <c r="J173" s="349">
        <f t="shared" si="99"/>
        <v>16</v>
      </c>
      <c r="K173" s="349">
        <f t="shared" si="99"/>
        <v>15</v>
      </c>
      <c r="L173" s="349">
        <f t="shared" si="99"/>
        <v>31</v>
      </c>
      <c r="M173" s="349">
        <f t="shared" si="99"/>
        <v>110</v>
      </c>
      <c r="N173" s="349">
        <f t="shared" si="99"/>
        <v>93</v>
      </c>
      <c r="O173" s="349">
        <f t="shared" si="99"/>
        <v>203</v>
      </c>
      <c r="P173" s="349">
        <f t="shared" si="99"/>
        <v>1</v>
      </c>
      <c r="Q173" s="349">
        <f t="shared" si="99"/>
        <v>0</v>
      </c>
      <c r="R173" s="349">
        <f t="shared" si="99"/>
        <v>1</v>
      </c>
      <c r="S173" s="349">
        <f t="shared" si="99"/>
        <v>330</v>
      </c>
      <c r="T173" s="349">
        <f t="shared" si="99"/>
        <v>316</v>
      </c>
      <c r="U173" s="349">
        <f t="shared" si="99"/>
        <v>646</v>
      </c>
      <c r="V173" s="11"/>
      <c r="W173" s="349">
        <f t="shared" ref="W173:AB173" si="100">SUM(W123,W129,W133,W138,W146,W151,W147,W155,W159,W163,W167,W171,W172)</f>
        <v>6</v>
      </c>
      <c r="X173" s="349">
        <f t="shared" si="100"/>
        <v>9</v>
      </c>
      <c r="Y173" s="349">
        <f t="shared" si="100"/>
        <v>15</v>
      </c>
      <c r="Z173" s="349">
        <f t="shared" si="100"/>
        <v>1</v>
      </c>
      <c r="AA173" s="349">
        <f t="shared" si="100"/>
        <v>5</v>
      </c>
      <c r="AB173" s="349">
        <f t="shared" si="100"/>
        <v>6</v>
      </c>
      <c r="AC173" s="11"/>
      <c r="AD173" s="11"/>
      <c r="AE173" s="11"/>
      <c r="AF173" s="11"/>
      <c r="AG173" s="11"/>
    </row>
    <row r="174" spans="1:33" ht="21" customHeight="1">
      <c r="A174" s="345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W174" s="18"/>
      <c r="X174" s="18"/>
      <c r="Y174" s="18"/>
      <c r="Z174" s="18"/>
      <c r="AA174" s="18"/>
      <c r="AB174" s="18"/>
    </row>
    <row r="175" spans="1:33" s="25" customFormat="1" ht="16.5" customHeight="1">
      <c r="A175" s="674">
        <v>1</v>
      </c>
      <c r="B175" s="669">
        <v>2</v>
      </c>
      <c r="C175" s="669">
        <v>3</v>
      </c>
      <c r="D175" s="669">
        <v>3</v>
      </c>
      <c r="E175" s="674">
        <v>4</v>
      </c>
      <c r="F175" s="669">
        <v>5</v>
      </c>
      <c r="G175" s="669">
        <v>6</v>
      </c>
      <c r="H175" s="674">
        <v>7</v>
      </c>
      <c r="I175" s="669">
        <v>8</v>
      </c>
      <c r="J175" s="669">
        <v>9</v>
      </c>
      <c r="K175" s="674">
        <v>10</v>
      </c>
      <c r="L175" s="669">
        <v>11</v>
      </c>
      <c r="M175" s="669">
        <v>12</v>
      </c>
      <c r="N175" s="674">
        <v>13</v>
      </c>
      <c r="O175" s="669">
        <v>14</v>
      </c>
      <c r="P175" s="669">
        <v>15</v>
      </c>
      <c r="Q175" s="674">
        <v>16</v>
      </c>
      <c r="R175" s="669">
        <v>17</v>
      </c>
      <c r="S175" s="669">
        <v>18</v>
      </c>
      <c r="T175" s="674">
        <v>19</v>
      </c>
      <c r="U175" s="669">
        <v>20</v>
      </c>
      <c r="V175" s="24"/>
      <c r="W175" s="669">
        <v>21</v>
      </c>
      <c r="X175" s="674">
        <v>22</v>
      </c>
      <c r="Y175" s="669">
        <v>23</v>
      </c>
      <c r="Z175" s="669">
        <v>24</v>
      </c>
      <c r="AA175" s="674">
        <v>25</v>
      </c>
      <c r="AB175" s="669">
        <v>26</v>
      </c>
      <c r="AC175" s="24"/>
      <c r="AD175" s="24"/>
      <c r="AE175" s="24"/>
      <c r="AF175" s="24"/>
      <c r="AG175" s="24"/>
    </row>
    <row r="176" spans="1:33" ht="15" customHeight="1">
      <c r="A176" s="141">
        <v>6</v>
      </c>
      <c r="B176" s="142" t="s">
        <v>355</v>
      </c>
      <c r="C176" s="143"/>
      <c r="D176" s="144"/>
      <c r="E176" s="144"/>
      <c r="F176" s="145"/>
      <c r="G176" s="145"/>
      <c r="H176" s="145"/>
      <c r="I176" s="145" t="s">
        <v>74</v>
      </c>
      <c r="J176" s="145"/>
      <c r="K176" s="145"/>
      <c r="L176" s="145"/>
      <c r="M176" s="144"/>
      <c r="N176" s="144"/>
      <c r="O176" s="145"/>
      <c r="P176" s="145"/>
      <c r="Q176" s="145"/>
      <c r="R176" s="145"/>
      <c r="S176" s="146"/>
      <c r="T176" s="146"/>
      <c r="U176" s="146"/>
      <c r="V176" s="18"/>
      <c r="W176" s="145"/>
      <c r="X176" s="145"/>
      <c r="Y176" s="145"/>
      <c r="Z176" s="144"/>
      <c r="AA176" s="144"/>
      <c r="AB176" s="145"/>
      <c r="AC176" s="18"/>
      <c r="AD176" s="18"/>
      <c r="AE176" s="18"/>
      <c r="AF176" s="18"/>
      <c r="AG176" s="18"/>
    </row>
    <row r="177" spans="1:33" ht="13.5" customHeight="1">
      <c r="A177" s="141"/>
      <c r="B177" s="150" t="s">
        <v>638</v>
      </c>
      <c r="C177" s="143"/>
      <c r="D177" s="144"/>
      <c r="E177" s="144"/>
      <c r="F177" s="145"/>
      <c r="G177" s="145"/>
      <c r="H177" s="145"/>
      <c r="I177" s="145"/>
      <c r="J177" s="145"/>
      <c r="K177" s="145"/>
      <c r="L177" s="145"/>
      <c r="M177" s="144"/>
      <c r="N177" s="144"/>
      <c r="O177" s="145"/>
      <c r="P177" s="145"/>
      <c r="Q177" s="145"/>
      <c r="R177" s="145"/>
      <c r="S177" s="146"/>
      <c r="T177" s="146"/>
      <c r="U177" s="146"/>
      <c r="V177" s="18"/>
      <c r="W177" s="145"/>
      <c r="X177" s="145"/>
      <c r="Y177" s="145"/>
      <c r="Z177" s="144"/>
      <c r="AA177" s="144"/>
      <c r="AB177" s="145"/>
      <c r="AC177" s="18"/>
      <c r="AD177" s="18"/>
      <c r="AE177" s="18"/>
      <c r="AF177" s="18"/>
      <c r="AG177" s="18"/>
    </row>
    <row r="178" spans="1:33" ht="13.5" customHeight="1">
      <c r="A178" s="37"/>
      <c r="B178" s="221" t="s">
        <v>312</v>
      </c>
      <c r="C178" s="219">
        <f>all!F756</f>
        <v>513</v>
      </c>
      <c r="D178" s="219">
        <f>all!BH90</f>
        <v>5</v>
      </c>
      <c r="E178" s="219">
        <f>all!BI90</f>
        <v>13</v>
      </c>
      <c r="F178" s="219">
        <f>all!BJ90</f>
        <v>18</v>
      </c>
      <c r="G178" s="219">
        <f>all!BK90</f>
        <v>4</v>
      </c>
      <c r="H178" s="219">
        <f>all!BL90</f>
        <v>3</v>
      </c>
      <c r="I178" s="219">
        <f>all!BM90</f>
        <v>7</v>
      </c>
      <c r="J178" s="219">
        <f>all!BN90</f>
        <v>2</v>
      </c>
      <c r="K178" s="219">
        <f>all!BO90</f>
        <v>1</v>
      </c>
      <c r="L178" s="219">
        <f>all!BP90</f>
        <v>3</v>
      </c>
      <c r="M178" s="219">
        <f>all!BQ90</f>
        <v>7</v>
      </c>
      <c r="N178" s="219">
        <f>all!BR90</f>
        <v>15</v>
      </c>
      <c r="O178" s="219">
        <f>all!BS90</f>
        <v>22</v>
      </c>
      <c r="P178" s="219">
        <f>all!BT90</f>
        <v>0</v>
      </c>
      <c r="Q178" s="219">
        <f>all!BU90</f>
        <v>0</v>
      </c>
      <c r="R178" s="219">
        <f>all!BV90</f>
        <v>0</v>
      </c>
      <c r="S178" s="219">
        <f>all!BW90</f>
        <v>18</v>
      </c>
      <c r="T178" s="219">
        <f>all!BX90</f>
        <v>32</v>
      </c>
      <c r="U178" s="219">
        <f>all!BY90</f>
        <v>50</v>
      </c>
      <c r="V178" s="18"/>
      <c r="W178" s="219">
        <f>all!CA90</f>
        <v>0</v>
      </c>
      <c r="X178" s="219">
        <f>all!CB90</f>
        <v>0</v>
      </c>
      <c r="Y178" s="219">
        <f>all!CC90</f>
        <v>0</v>
      </c>
      <c r="Z178" s="219">
        <f>all!CD90</f>
        <v>0</v>
      </c>
      <c r="AA178" s="219">
        <f>all!CE90</f>
        <v>0</v>
      </c>
      <c r="AB178" s="219">
        <f>all!CF90</f>
        <v>0</v>
      </c>
      <c r="AC178" s="18"/>
      <c r="AD178" s="18"/>
      <c r="AE178" s="18"/>
      <c r="AF178" s="18"/>
      <c r="AG178" s="18"/>
    </row>
    <row r="179" spans="1:33" ht="13.5" customHeight="1">
      <c r="A179" s="26"/>
      <c r="B179" s="50" t="s">
        <v>313</v>
      </c>
      <c r="C179" s="28">
        <f>all!F757</f>
        <v>176</v>
      </c>
      <c r="D179" s="28">
        <f>all!BH91</f>
        <v>9</v>
      </c>
      <c r="E179" s="28">
        <f>all!BI91</f>
        <v>12</v>
      </c>
      <c r="F179" s="28">
        <f>all!BJ91</f>
        <v>21</v>
      </c>
      <c r="G179" s="28">
        <f>all!BK91</f>
        <v>3</v>
      </c>
      <c r="H179" s="28">
        <f>all!BL91</f>
        <v>6</v>
      </c>
      <c r="I179" s="28">
        <f>all!BM91</f>
        <v>9</v>
      </c>
      <c r="J179" s="28">
        <f>all!BN91</f>
        <v>0</v>
      </c>
      <c r="K179" s="28">
        <f>all!BO91</f>
        <v>2</v>
      </c>
      <c r="L179" s="28">
        <f>all!BP91</f>
        <v>2</v>
      </c>
      <c r="M179" s="28">
        <f>all!BQ91</f>
        <v>5</v>
      </c>
      <c r="N179" s="28">
        <f>all!BR91</f>
        <v>11</v>
      </c>
      <c r="O179" s="28">
        <f>all!BS91</f>
        <v>16</v>
      </c>
      <c r="P179" s="28">
        <f>all!BT91</f>
        <v>0</v>
      </c>
      <c r="Q179" s="28">
        <f>all!BU91</f>
        <v>0</v>
      </c>
      <c r="R179" s="28">
        <f>all!BV91</f>
        <v>0</v>
      </c>
      <c r="S179" s="28">
        <f>all!BW91</f>
        <v>17</v>
      </c>
      <c r="T179" s="28">
        <f>all!BX91</f>
        <v>31</v>
      </c>
      <c r="U179" s="28">
        <f>all!BY91</f>
        <v>48</v>
      </c>
      <c r="V179" s="18"/>
      <c r="W179" s="28">
        <f>all!CA91</f>
        <v>2</v>
      </c>
      <c r="X179" s="28">
        <f>all!CB91</f>
        <v>2</v>
      </c>
      <c r="Y179" s="28">
        <f>all!CC91</f>
        <v>4</v>
      </c>
      <c r="Z179" s="28">
        <f>all!CD91</f>
        <v>0</v>
      </c>
      <c r="AA179" s="28">
        <f>all!CE91</f>
        <v>0</v>
      </c>
      <c r="AB179" s="28">
        <f>all!CF91</f>
        <v>0</v>
      </c>
      <c r="AC179" s="18"/>
      <c r="AD179" s="18"/>
      <c r="AE179" s="18"/>
      <c r="AF179" s="18"/>
      <c r="AG179" s="18"/>
    </row>
    <row r="180" spans="1:33" ht="13.5" customHeight="1">
      <c r="A180" s="26"/>
      <c r="B180" s="57" t="s">
        <v>314</v>
      </c>
      <c r="C180" s="28">
        <f>all!F758</f>
        <v>0</v>
      </c>
      <c r="D180" s="28">
        <f>all!BH92</f>
        <v>5</v>
      </c>
      <c r="E180" s="28">
        <f>all!BI92</f>
        <v>20</v>
      </c>
      <c r="F180" s="28">
        <f>all!BJ92</f>
        <v>25</v>
      </c>
      <c r="G180" s="28">
        <f>all!BK92</f>
        <v>1</v>
      </c>
      <c r="H180" s="28">
        <f>all!BL92</f>
        <v>6</v>
      </c>
      <c r="I180" s="28">
        <f>all!BM92</f>
        <v>7</v>
      </c>
      <c r="J180" s="28">
        <f>all!BN92</f>
        <v>1</v>
      </c>
      <c r="K180" s="28">
        <f>all!BO92</f>
        <v>2</v>
      </c>
      <c r="L180" s="28">
        <f>all!BP92</f>
        <v>3</v>
      </c>
      <c r="M180" s="28">
        <f>all!BQ92</f>
        <v>5</v>
      </c>
      <c r="N180" s="28">
        <f>all!BR92</f>
        <v>8</v>
      </c>
      <c r="O180" s="28">
        <f>all!BS92</f>
        <v>13</v>
      </c>
      <c r="P180" s="28">
        <f>all!BT92</f>
        <v>0</v>
      </c>
      <c r="Q180" s="28">
        <f>all!BU92</f>
        <v>0</v>
      </c>
      <c r="R180" s="28">
        <f>all!BV92</f>
        <v>0</v>
      </c>
      <c r="S180" s="28">
        <f>all!BW92</f>
        <v>12</v>
      </c>
      <c r="T180" s="28">
        <f>all!BX92</f>
        <v>36</v>
      </c>
      <c r="U180" s="28">
        <f>all!BY92</f>
        <v>48</v>
      </c>
      <c r="V180" s="18"/>
      <c r="W180" s="28">
        <f>all!CA92</f>
        <v>2</v>
      </c>
      <c r="X180" s="28">
        <f>all!CB92</f>
        <v>3</v>
      </c>
      <c r="Y180" s="28">
        <f>all!CC92</f>
        <v>5</v>
      </c>
      <c r="Z180" s="28">
        <f>all!CD92</f>
        <v>0</v>
      </c>
      <c r="AA180" s="28">
        <f>all!CE92</f>
        <v>0</v>
      </c>
      <c r="AB180" s="28">
        <f>all!CF92</f>
        <v>0</v>
      </c>
      <c r="AC180" s="18"/>
      <c r="AD180" s="18"/>
      <c r="AE180" s="18"/>
      <c r="AF180" s="18"/>
      <c r="AG180" s="18"/>
    </row>
    <row r="181" spans="1:33" ht="13.5" customHeight="1">
      <c r="A181" s="26"/>
      <c r="B181" s="57" t="s">
        <v>877</v>
      </c>
      <c r="C181" s="28"/>
      <c r="D181" s="28">
        <f>all!BH93</f>
        <v>9</v>
      </c>
      <c r="E181" s="28">
        <f>all!BI93</f>
        <v>9</v>
      </c>
      <c r="F181" s="28">
        <f>all!BJ93</f>
        <v>18</v>
      </c>
      <c r="G181" s="28">
        <f>all!BK93</f>
        <v>6</v>
      </c>
      <c r="H181" s="28">
        <f>all!BL93</f>
        <v>4</v>
      </c>
      <c r="I181" s="28">
        <f>all!BM93</f>
        <v>10</v>
      </c>
      <c r="J181" s="28">
        <f>all!BN93</f>
        <v>0</v>
      </c>
      <c r="K181" s="28">
        <f>all!BO93</f>
        <v>0</v>
      </c>
      <c r="L181" s="28">
        <f>all!BP93</f>
        <v>0</v>
      </c>
      <c r="M181" s="28">
        <f>all!BQ93</f>
        <v>9</v>
      </c>
      <c r="N181" s="28">
        <f>all!BR93</f>
        <v>12</v>
      </c>
      <c r="O181" s="28">
        <f>all!BS93</f>
        <v>21</v>
      </c>
      <c r="P181" s="28">
        <f>all!BT93</f>
        <v>0</v>
      </c>
      <c r="Q181" s="28">
        <f>all!BU93</f>
        <v>0</v>
      </c>
      <c r="R181" s="28">
        <f>all!BV93</f>
        <v>0</v>
      </c>
      <c r="S181" s="28">
        <f>all!BW93</f>
        <v>24</v>
      </c>
      <c r="T181" s="28">
        <f>all!BX93</f>
        <v>25</v>
      </c>
      <c r="U181" s="28">
        <f>all!BY93</f>
        <v>49</v>
      </c>
      <c r="V181" s="18"/>
      <c r="W181" s="28">
        <f>all!CA93</f>
        <v>1</v>
      </c>
      <c r="X181" s="28">
        <f>all!CB93</f>
        <v>2</v>
      </c>
      <c r="Y181" s="28">
        <f>all!CC93</f>
        <v>3</v>
      </c>
      <c r="Z181" s="28">
        <f>all!CD93</f>
        <v>0</v>
      </c>
      <c r="AA181" s="28">
        <f>all!CE93</f>
        <v>0</v>
      </c>
      <c r="AB181" s="28">
        <f>all!CF93</f>
        <v>0</v>
      </c>
      <c r="AC181" s="18"/>
      <c r="AD181" s="18"/>
      <c r="AE181" s="18"/>
      <c r="AF181" s="18"/>
      <c r="AG181" s="18"/>
    </row>
    <row r="182" spans="1:33" ht="13.5" customHeight="1">
      <c r="A182" s="26"/>
      <c r="B182" s="46" t="s">
        <v>72</v>
      </c>
      <c r="C182" s="44">
        <f t="shared" ref="C182" si="101">SUM(C178:C180)</f>
        <v>689</v>
      </c>
      <c r="D182" s="44">
        <f>SUM(D178:D181)</f>
        <v>28</v>
      </c>
      <c r="E182" s="44">
        <f t="shared" ref="E182:U182" si="102">SUM(E178:E181)</f>
        <v>54</v>
      </c>
      <c r="F182" s="44">
        <f t="shared" si="102"/>
        <v>82</v>
      </c>
      <c r="G182" s="44">
        <f t="shared" si="102"/>
        <v>14</v>
      </c>
      <c r="H182" s="44">
        <f t="shared" si="102"/>
        <v>19</v>
      </c>
      <c r="I182" s="44">
        <f t="shared" si="102"/>
        <v>33</v>
      </c>
      <c r="J182" s="44">
        <f t="shared" si="102"/>
        <v>3</v>
      </c>
      <c r="K182" s="44">
        <f t="shared" si="102"/>
        <v>5</v>
      </c>
      <c r="L182" s="44">
        <f t="shared" si="102"/>
        <v>8</v>
      </c>
      <c r="M182" s="44">
        <f t="shared" si="102"/>
        <v>26</v>
      </c>
      <c r="N182" s="44">
        <f t="shared" si="102"/>
        <v>46</v>
      </c>
      <c r="O182" s="44">
        <f t="shared" si="102"/>
        <v>72</v>
      </c>
      <c r="P182" s="44">
        <f t="shared" si="102"/>
        <v>0</v>
      </c>
      <c r="Q182" s="44">
        <f t="shared" si="102"/>
        <v>0</v>
      </c>
      <c r="R182" s="44">
        <f t="shared" si="102"/>
        <v>0</v>
      </c>
      <c r="S182" s="44">
        <f t="shared" si="102"/>
        <v>71</v>
      </c>
      <c r="T182" s="44">
        <f t="shared" si="102"/>
        <v>124</v>
      </c>
      <c r="U182" s="44">
        <f t="shared" si="102"/>
        <v>195</v>
      </c>
      <c r="V182" s="18"/>
      <c r="W182" s="44">
        <f t="shared" ref="W182" si="103">SUM(W178:W181)</f>
        <v>5</v>
      </c>
      <c r="X182" s="44">
        <f t="shared" ref="X182:AB182" si="104">SUM(X178:X181)</f>
        <v>7</v>
      </c>
      <c r="Y182" s="44">
        <f t="shared" si="104"/>
        <v>12</v>
      </c>
      <c r="Z182" s="44">
        <f t="shared" si="104"/>
        <v>0</v>
      </c>
      <c r="AA182" s="44">
        <f t="shared" si="104"/>
        <v>0</v>
      </c>
      <c r="AB182" s="44">
        <f t="shared" si="104"/>
        <v>0</v>
      </c>
      <c r="AC182" s="18"/>
      <c r="AD182" s="18"/>
      <c r="AE182" s="18"/>
      <c r="AF182" s="18"/>
      <c r="AG182" s="18"/>
    </row>
    <row r="183" spans="1:33" ht="13.5" customHeight="1">
      <c r="A183" s="26"/>
      <c r="B183" s="46" t="s">
        <v>356</v>
      </c>
      <c r="C183" s="47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18"/>
      <c r="W183" s="45"/>
      <c r="X183" s="45"/>
      <c r="Y183" s="45"/>
      <c r="Z183" s="45"/>
      <c r="AA183" s="45"/>
      <c r="AB183" s="45"/>
      <c r="AC183" s="18"/>
      <c r="AD183" s="18"/>
      <c r="AE183" s="18"/>
      <c r="AF183" s="18"/>
      <c r="AG183" s="18"/>
    </row>
    <row r="184" spans="1:33" ht="13.5" customHeight="1">
      <c r="A184" s="26"/>
      <c r="B184" s="50" t="s">
        <v>312</v>
      </c>
      <c r="C184" s="28">
        <f>all!F762</f>
        <v>12</v>
      </c>
      <c r="D184" s="28">
        <f>all!BH762</f>
        <v>2</v>
      </c>
      <c r="E184" s="28">
        <f>all!BI762</f>
        <v>6</v>
      </c>
      <c r="F184" s="28">
        <f>all!BJ762</f>
        <v>8</v>
      </c>
      <c r="G184" s="28">
        <f>all!BK762</f>
        <v>2</v>
      </c>
      <c r="H184" s="28">
        <f>all!BL762</f>
        <v>0</v>
      </c>
      <c r="I184" s="28">
        <f>all!BM762</f>
        <v>2</v>
      </c>
      <c r="J184" s="28">
        <f>all!BN762</f>
        <v>0</v>
      </c>
      <c r="K184" s="28">
        <f>all!BO762</f>
        <v>0</v>
      </c>
      <c r="L184" s="28">
        <f>all!BP762</f>
        <v>0</v>
      </c>
      <c r="M184" s="28">
        <f>all!BQ762</f>
        <v>0</v>
      </c>
      <c r="N184" s="28">
        <f>all!BR762</f>
        <v>2</v>
      </c>
      <c r="O184" s="28">
        <f>all!BS762</f>
        <v>2</v>
      </c>
      <c r="P184" s="28">
        <f>all!BT762</f>
        <v>0</v>
      </c>
      <c r="Q184" s="28">
        <f>all!BU762</f>
        <v>0</v>
      </c>
      <c r="R184" s="28">
        <f>all!BV762</f>
        <v>0</v>
      </c>
      <c r="S184" s="28">
        <f>all!BW762</f>
        <v>4</v>
      </c>
      <c r="T184" s="28">
        <f>all!BX762</f>
        <v>8</v>
      </c>
      <c r="U184" s="28">
        <f>all!BY762</f>
        <v>12</v>
      </c>
      <c r="V184" s="18"/>
      <c r="W184" s="28">
        <f>all!CA762</f>
        <v>1</v>
      </c>
      <c r="X184" s="28">
        <f>all!CB762</f>
        <v>0</v>
      </c>
      <c r="Y184" s="28">
        <f>all!CC762</f>
        <v>1</v>
      </c>
      <c r="Z184" s="28">
        <f>all!CD762</f>
        <v>0</v>
      </c>
      <c r="AA184" s="28">
        <f>all!CE762</f>
        <v>0</v>
      </c>
      <c r="AB184" s="28">
        <f>all!CF762</f>
        <v>0</v>
      </c>
      <c r="AC184" s="18"/>
      <c r="AD184" s="18"/>
      <c r="AE184" s="18"/>
      <c r="AF184" s="18"/>
      <c r="AG184" s="18"/>
    </row>
    <row r="185" spans="1:33" ht="13.5" customHeight="1">
      <c r="A185" s="32"/>
      <c r="B185" s="147" t="s">
        <v>313</v>
      </c>
      <c r="C185" s="66">
        <f>all!F763</f>
        <v>11</v>
      </c>
      <c r="D185" s="66">
        <f>all!BH763</f>
        <v>4</v>
      </c>
      <c r="E185" s="66">
        <f>all!BI763</f>
        <v>1</v>
      </c>
      <c r="F185" s="66">
        <f>all!BJ763</f>
        <v>5</v>
      </c>
      <c r="G185" s="66">
        <f>all!BK763</f>
        <v>1</v>
      </c>
      <c r="H185" s="66">
        <f>all!BL763</f>
        <v>1</v>
      </c>
      <c r="I185" s="66">
        <f>all!BM763</f>
        <v>2</v>
      </c>
      <c r="J185" s="66">
        <f>all!BN763</f>
        <v>0</v>
      </c>
      <c r="K185" s="66">
        <f>all!BO763</f>
        <v>0</v>
      </c>
      <c r="L185" s="66">
        <f>all!BP763</f>
        <v>0</v>
      </c>
      <c r="M185" s="66">
        <f>all!BQ763</f>
        <v>1</v>
      </c>
      <c r="N185" s="66">
        <f>all!BR763</f>
        <v>3</v>
      </c>
      <c r="O185" s="66">
        <f>all!BS763</f>
        <v>4</v>
      </c>
      <c r="P185" s="66">
        <f>all!BT763</f>
        <v>0</v>
      </c>
      <c r="Q185" s="66">
        <f>all!BU763</f>
        <v>0</v>
      </c>
      <c r="R185" s="66">
        <f>all!BV763</f>
        <v>0</v>
      </c>
      <c r="S185" s="66">
        <f>all!BW763</f>
        <v>6</v>
      </c>
      <c r="T185" s="66">
        <f>all!BX763</f>
        <v>5</v>
      </c>
      <c r="U185" s="66">
        <f>all!BY763</f>
        <v>11</v>
      </c>
      <c r="V185" s="18"/>
      <c r="W185" s="66">
        <f>all!CA763</f>
        <v>0</v>
      </c>
      <c r="X185" s="66">
        <f>all!CB763</f>
        <v>0</v>
      </c>
      <c r="Y185" s="66">
        <f>all!CC763</f>
        <v>0</v>
      </c>
      <c r="Z185" s="66">
        <f>all!CD763</f>
        <v>0</v>
      </c>
      <c r="AA185" s="66">
        <f>all!CE763</f>
        <v>0</v>
      </c>
      <c r="AB185" s="66">
        <f>all!CF763</f>
        <v>0</v>
      </c>
      <c r="AC185" s="18"/>
      <c r="AD185" s="18"/>
      <c r="AE185" s="18"/>
      <c r="AF185" s="18"/>
      <c r="AG185" s="18"/>
    </row>
    <row r="186" spans="1:33" ht="13.5" customHeight="1">
      <c r="A186" s="141"/>
      <c r="B186" s="148" t="s">
        <v>314</v>
      </c>
      <c r="C186" s="149">
        <f>all!F764</f>
        <v>11</v>
      </c>
      <c r="D186" s="149">
        <f>all!BH764</f>
        <v>2</v>
      </c>
      <c r="E186" s="149">
        <f>all!BI764</f>
        <v>3</v>
      </c>
      <c r="F186" s="149">
        <f>all!BJ764</f>
        <v>5</v>
      </c>
      <c r="G186" s="149">
        <f>all!BK764</f>
        <v>1</v>
      </c>
      <c r="H186" s="149">
        <f>all!BL764</f>
        <v>1</v>
      </c>
      <c r="I186" s="149">
        <f>all!BM764</f>
        <v>2</v>
      </c>
      <c r="J186" s="149">
        <f>all!BN764</f>
        <v>0</v>
      </c>
      <c r="K186" s="149">
        <f>all!BO764</f>
        <v>1</v>
      </c>
      <c r="L186" s="149">
        <f>all!BP764</f>
        <v>1</v>
      </c>
      <c r="M186" s="149">
        <f>all!BQ764</f>
        <v>1</v>
      </c>
      <c r="N186" s="149">
        <f>all!BR764</f>
        <v>2</v>
      </c>
      <c r="O186" s="149">
        <f>all!BS764</f>
        <v>3</v>
      </c>
      <c r="P186" s="149">
        <f>all!BT764</f>
        <v>0</v>
      </c>
      <c r="Q186" s="149">
        <f>all!BU764</f>
        <v>0</v>
      </c>
      <c r="R186" s="149">
        <f>all!BV764</f>
        <v>0</v>
      </c>
      <c r="S186" s="149">
        <f>all!BW764</f>
        <v>4</v>
      </c>
      <c r="T186" s="149">
        <f>all!BX764</f>
        <v>7</v>
      </c>
      <c r="U186" s="149">
        <f>all!BY764</f>
        <v>11</v>
      </c>
      <c r="V186" s="18"/>
      <c r="W186" s="149">
        <f>all!CA764</f>
        <v>0</v>
      </c>
      <c r="X186" s="149">
        <f>all!CB764</f>
        <v>2</v>
      </c>
      <c r="Y186" s="149">
        <f>all!CC764</f>
        <v>2</v>
      </c>
      <c r="Z186" s="149">
        <f>all!CD764</f>
        <v>0</v>
      </c>
      <c r="AA186" s="149">
        <f>all!CE764</f>
        <v>0</v>
      </c>
      <c r="AB186" s="149">
        <f>all!CF764</f>
        <v>0</v>
      </c>
      <c r="AC186" s="18"/>
      <c r="AD186" s="18"/>
      <c r="AE186" s="18"/>
      <c r="AF186" s="18"/>
      <c r="AG186" s="18"/>
    </row>
    <row r="187" spans="1:33" ht="13.5" customHeight="1">
      <c r="A187" s="141"/>
      <c r="B187" s="150" t="s">
        <v>72</v>
      </c>
      <c r="C187" s="151">
        <f>SUM(C184:C186)</f>
        <v>34</v>
      </c>
      <c r="D187" s="151">
        <f t="shared" ref="D187" si="105">SUM(D184:D186)</f>
        <v>8</v>
      </c>
      <c r="E187" s="151">
        <f t="shared" ref="E187:U187" si="106">SUM(E184:E186)</f>
        <v>10</v>
      </c>
      <c r="F187" s="151">
        <f t="shared" si="106"/>
        <v>18</v>
      </c>
      <c r="G187" s="151">
        <f t="shared" si="106"/>
        <v>4</v>
      </c>
      <c r="H187" s="151">
        <f t="shared" si="106"/>
        <v>2</v>
      </c>
      <c r="I187" s="151">
        <f t="shared" si="106"/>
        <v>6</v>
      </c>
      <c r="J187" s="151">
        <f t="shared" si="106"/>
        <v>0</v>
      </c>
      <c r="K187" s="151">
        <f t="shared" si="106"/>
        <v>1</v>
      </c>
      <c r="L187" s="151">
        <f t="shared" si="106"/>
        <v>1</v>
      </c>
      <c r="M187" s="151">
        <f t="shared" si="106"/>
        <v>2</v>
      </c>
      <c r="N187" s="151">
        <f t="shared" si="106"/>
        <v>7</v>
      </c>
      <c r="O187" s="151">
        <f t="shared" si="106"/>
        <v>9</v>
      </c>
      <c r="P187" s="151">
        <f t="shared" si="106"/>
        <v>0</v>
      </c>
      <c r="Q187" s="151">
        <f t="shared" si="106"/>
        <v>0</v>
      </c>
      <c r="R187" s="151">
        <f t="shared" si="106"/>
        <v>0</v>
      </c>
      <c r="S187" s="151">
        <f t="shared" si="106"/>
        <v>14</v>
      </c>
      <c r="T187" s="151">
        <f t="shared" si="106"/>
        <v>20</v>
      </c>
      <c r="U187" s="151">
        <f t="shared" si="106"/>
        <v>34</v>
      </c>
      <c r="V187" s="18"/>
      <c r="W187" s="151">
        <f>SUM(W184:W186)</f>
        <v>1</v>
      </c>
      <c r="X187" s="151">
        <f t="shared" ref="X187:AB187" si="107">SUM(X184:X186)</f>
        <v>2</v>
      </c>
      <c r="Y187" s="151">
        <f t="shared" si="107"/>
        <v>3</v>
      </c>
      <c r="Z187" s="151">
        <f t="shared" si="107"/>
        <v>0</v>
      </c>
      <c r="AA187" s="151">
        <f t="shared" si="107"/>
        <v>0</v>
      </c>
      <c r="AB187" s="151">
        <f t="shared" si="107"/>
        <v>0</v>
      </c>
      <c r="AC187" s="18"/>
      <c r="AD187" s="18"/>
      <c r="AE187" s="18"/>
      <c r="AF187" s="18"/>
      <c r="AG187" s="18"/>
    </row>
    <row r="188" spans="1:33" ht="13.5" customHeight="1">
      <c r="A188" s="141"/>
      <c r="B188" s="150" t="s">
        <v>301</v>
      </c>
      <c r="C188" s="151">
        <f>all!F1668</f>
        <v>0</v>
      </c>
      <c r="D188" s="151">
        <f>all!BH1668</f>
        <v>1</v>
      </c>
      <c r="E188" s="151">
        <f>all!BI1668</f>
        <v>1</v>
      </c>
      <c r="F188" s="151">
        <f>all!BJ1668</f>
        <v>2</v>
      </c>
      <c r="G188" s="151">
        <f>all!BK1668</f>
        <v>0</v>
      </c>
      <c r="H188" s="151">
        <f>all!BL1668</f>
        <v>0</v>
      </c>
      <c r="I188" s="151">
        <f>all!BM1668</f>
        <v>0</v>
      </c>
      <c r="J188" s="151">
        <f>all!BN1668</f>
        <v>0</v>
      </c>
      <c r="K188" s="151">
        <f>all!BO1668</f>
        <v>0</v>
      </c>
      <c r="L188" s="151">
        <f>all!BP1668</f>
        <v>0</v>
      </c>
      <c r="M188" s="151">
        <f>all!BQ1668</f>
        <v>0</v>
      </c>
      <c r="N188" s="151">
        <f>all!BR1668</f>
        <v>0</v>
      </c>
      <c r="O188" s="151">
        <f>all!BS1668</f>
        <v>0</v>
      </c>
      <c r="P188" s="151">
        <f>all!BT1668</f>
        <v>0</v>
      </c>
      <c r="Q188" s="151">
        <f>all!BU1668</f>
        <v>0</v>
      </c>
      <c r="R188" s="151">
        <f>all!BV1668</f>
        <v>0</v>
      </c>
      <c r="S188" s="151">
        <f>all!BW1668</f>
        <v>1</v>
      </c>
      <c r="T188" s="151">
        <f>all!BX1668</f>
        <v>1</v>
      </c>
      <c r="U188" s="151">
        <f>all!BY1668</f>
        <v>2</v>
      </c>
      <c r="V188" s="18"/>
      <c r="W188" s="151">
        <f>all!CA1668</f>
        <v>0</v>
      </c>
      <c r="X188" s="151">
        <f>all!CB1668</f>
        <v>0</v>
      </c>
      <c r="Y188" s="151">
        <f>all!CC1668</f>
        <v>0</v>
      </c>
      <c r="Z188" s="151">
        <f>all!CD1668</f>
        <v>0</v>
      </c>
      <c r="AA188" s="151">
        <f>all!CE1668</f>
        <v>0</v>
      </c>
      <c r="AB188" s="151">
        <f>all!CF1668</f>
        <v>0</v>
      </c>
      <c r="AC188" s="18"/>
      <c r="AD188" s="18"/>
      <c r="AE188" s="18"/>
      <c r="AF188" s="18"/>
      <c r="AG188" s="18"/>
    </row>
    <row r="189" spans="1:33" ht="42" customHeight="1">
      <c r="A189" s="141"/>
      <c r="B189" s="162" t="s">
        <v>15</v>
      </c>
      <c r="C189" s="151"/>
      <c r="D189" s="151" t="s">
        <v>74</v>
      </c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8"/>
      <c r="W189" s="151"/>
      <c r="X189" s="151"/>
      <c r="Y189" s="151"/>
      <c r="Z189" s="151"/>
      <c r="AA189" s="151"/>
      <c r="AB189" s="151"/>
      <c r="AC189" s="18"/>
      <c r="AD189" s="18"/>
      <c r="AE189" s="18"/>
      <c r="AF189" s="18"/>
      <c r="AG189" s="18"/>
    </row>
    <row r="190" spans="1:33" ht="14.25" customHeight="1">
      <c r="A190" s="141"/>
      <c r="B190" s="152" t="s">
        <v>312</v>
      </c>
      <c r="C190" s="151"/>
      <c r="D190" s="149">
        <f>all!BH2207</f>
        <v>2</v>
      </c>
      <c r="E190" s="149">
        <f>all!BI2207</f>
        <v>4</v>
      </c>
      <c r="F190" s="149">
        <f>all!BJ2207</f>
        <v>6</v>
      </c>
      <c r="G190" s="149">
        <f>all!BK2207</f>
        <v>0</v>
      </c>
      <c r="H190" s="149">
        <f>all!BL2207</f>
        <v>2</v>
      </c>
      <c r="I190" s="149">
        <f>all!BM2207</f>
        <v>2</v>
      </c>
      <c r="J190" s="149">
        <f>all!BN2207</f>
        <v>0</v>
      </c>
      <c r="K190" s="149">
        <f>all!BO2207</f>
        <v>0</v>
      </c>
      <c r="L190" s="149">
        <f>all!BP2207</f>
        <v>0</v>
      </c>
      <c r="M190" s="149">
        <f>all!BQ2207</f>
        <v>0</v>
      </c>
      <c r="N190" s="149">
        <f>all!BR2207</f>
        <v>2</v>
      </c>
      <c r="O190" s="149">
        <f>all!BS2207</f>
        <v>2</v>
      </c>
      <c r="P190" s="149">
        <f>all!BT2207</f>
        <v>0</v>
      </c>
      <c r="Q190" s="149">
        <f>all!BU2207</f>
        <v>0</v>
      </c>
      <c r="R190" s="149">
        <f>all!BV2207</f>
        <v>0</v>
      </c>
      <c r="S190" s="149">
        <f>all!BW2207</f>
        <v>2</v>
      </c>
      <c r="T190" s="149">
        <f>all!BX2207</f>
        <v>8</v>
      </c>
      <c r="U190" s="149">
        <f>all!BY2207</f>
        <v>10</v>
      </c>
      <c r="V190" s="18"/>
      <c r="W190" s="149">
        <f>all!CA2207</f>
        <v>0</v>
      </c>
      <c r="X190" s="149">
        <f>all!CB2207</f>
        <v>0</v>
      </c>
      <c r="Y190" s="149">
        <f>all!CC2207</f>
        <v>0</v>
      </c>
      <c r="Z190" s="149">
        <f>all!CD2207</f>
        <v>0</v>
      </c>
      <c r="AA190" s="149">
        <f>all!CE2207</f>
        <v>0</v>
      </c>
      <c r="AB190" s="149">
        <f>all!CF2207</f>
        <v>0</v>
      </c>
      <c r="AC190" s="18"/>
      <c r="AD190" s="18"/>
      <c r="AE190" s="18"/>
      <c r="AF190" s="18"/>
      <c r="AG190" s="18"/>
    </row>
    <row r="191" spans="1:33" ht="14.25" customHeight="1">
      <c r="A191" s="141"/>
      <c r="B191" s="152" t="s">
        <v>313</v>
      </c>
      <c r="C191" s="151"/>
      <c r="D191" s="149">
        <f>all!BH2208</f>
        <v>3</v>
      </c>
      <c r="E191" s="149">
        <f>all!BI2208</f>
        <v>3</v>
      </c>
      <c r="F191" s="149">
        <f>all!BJ2208</f>
        <v>6</v>
      </c>
      <c r="G191" s="149">
        <f>all!BK2208</f>
        <v>1</v>
      </c>
      <c r="H191" s="149">
        <f>all!BL2208</f>
        <v>1</v>
      </c>
      <c r="I191" s="149">
        <f>all!BM2208</f>
        <v>2</v>
      </c>
      <c r="J191" s="149">
        <f>all!BN2208</f>
        <v>0</v>
      </c>
      <c r="K191" s="149">
        <f>all!BO2208</f>
        <v>0</v>
      </c>
      <c r="L191" s="149">
        <f>all!BP2208</f>
        <v>0</v>
      </c>
      <c r="M191" s="149">
        <f>all!BQ2208</f>
        <v>1</v>
      </c>
      <c r="N191" s="149">
        <f>all!BR2208</f>
        <v>1</v>
      </c>
      <c r="O191" s="149">
        <f>all!BS2208</f>
        <v>2</v>
      </c>
      <c r="P191" s="149">
        <f>all!BT2208</f>
        <v>0</v>
      </c>
      <c r="Q191" s="149">
        <f>all!BU2208</f>
        <v>0</v>
      </c>
      <c r="R191" s="149">
        <f>all!BV2208</f>
        <v>0</v>
      </c>
      <c r="S191" s="149">
        <f>all!BW2208</f>
        <v>5</v>
      </c>
      <c r="T191" s="149">
        <f>all!BX2208</f>
        <v>5</v>
      </c>
      <c r="U191" s="149">
        <f>all!BY2208</f>
        <v>10</v>
      </c>
      <c r="V191" s="18"/>
      <c r="W191" s="149">
        <f>all!CA2208</f>
        <v>0</v>
      </c>
      <c r="X191" s="149">
        <f>all!CB2208</f>
        <v>0</v>
      </c>
      <c r="Y191" s="149">
        <f>all!CC2208</f>
        <v>0</v>
      </c>
      <c r="Z191" s="149">
        <f>all!CD2208</f>
        <v>0</v>
      </c>
      <c r="AA191" s="149">
        <f>all!CE2208</f>
        <v>0</v>
      </c>
      <c r="AB191" s="149">
        <f>all!CF2208</f>
        <v>0</v>
      </c>
      <c r="AC191" s="18"/>
      <c r="AD191" s="18"/>
      <c r="AE191" s="18"/>
      <c r="AF191" s="18"/>
      <c r="AG191" s="18"/>
    </row>
    <row r="192" spans="1:33" ht="15.75" customHeight="1" thickBot="1">
      <c r="A192" s="177"/>
      <c r="B192" s="178" t="s">
        <v>72</v>
      </c>
      <c r="C192" s="179"/>
      <c r="D192" s="179">
        <f>SUM(D190:D191)</f>
        <v>5</v>
      </c>
      <c r="E192" s="179">
        <f t="shared" ref="E192:U192" si="108">SUM(E190:E191)</f>
        <v>7</v>
      </c>
      <c r="F192" s="179">
        <f t="shared" si="108"/>
        <v>12</v>
      </c>
      <c r="G192" s="179">
        <f t="shared" si="108"/>
        <v>1</v>
      </c>
      <c r="H192" s="179">
        <f t="shared" si="108"/>
        <v>3</v>
      </c>
      <c r="I192" s="179">
        <f t="shared" si="108"/>
        <v>4</v>
      </c>
      <c r="J192" s="179">
        <f t="shared" si="108"/>
        <v>0</v>
      </c>
      <c r="K192" s="179">
        <f t="shared" si="108"/>
        <v>0</v>
      </c>
      <c r="L192" s="179">
        <f t="shared" si="108"/>
        <v>0</v>
      </c>
      <c r="M192" s="179">
        <f t="shared" si="108"/>
        <v>1</v>
      </c>
      <c r="N192" s="179">
        <f t="shared" si="108"/>
        <v>3</v>
      </c>
      <c r="O192" s="179">
        <f t="shared" si="108"/>
        <v>4</v>
      </c>
      <c r="P192" s="179">
        <f t="shared" si="108"/>
        <v>0</v>
      </c>
      <c r="Q192" s="179">
        <f t="shared" si="108"/>
        <v>0</v>
      </c>
      <c r="R192" s="179">
        <f t="shared" si="108"/>
        <v>0</v>
      </c>
      <c r="S192" s="179">
        <f t="shared" si="108"/>
        <v>7</v>
      </c>
      <c r="T192" s="179">
        <f t="shared" si="108"/>
        <v>13</v>
      </c>
      <c r="U192" s="179">
        <f t="shared" si="108"/>
        <v>20</v>
      </c>
      <c r="V192" s="18"/>
      <c r="W192" s="179">
        <f t="shared" ref="W192" si="109">SUM(W190:W191)</f>
        <v>0</v>
      </c>
      <c r="X192" s="179">
        <f t="shared" ref="X192:AB192" si="110">SUM(X190:X191)</f>
        <v>0</v>
      </c>
      <c r="Y192" s="179">
        <f t="shared" si="110"/>
        <v>0</v>
      </c>
      <c r="Z192" s="179">
        <f t="shared" si="110"/>
        <v>0</v>
      </c>
      <c r="AA192" s="179">
        <f t="shared" si="110"/>
        <v>0</v>
      </c>
      <c r="AB192" s="179">
        <f t="shared" si="110"/>
        <v>0</v>
      </c>
      <c r="AC192" s="18"/>
      <c r="AD192" s="18"/>
      <c r="AE192" s="18"/>
      <c r="AF192" s="18"/>
      <c r="AG192" s="18"/>
    </row>
    <row r="193" spans="1:33" ht="17.25" customHeight="1" thickBot="1">
      <c r="A193" s="180"/>
      <c r="B193" s="181" t="s">
        <v>357</v>
      </c>
      <c r="C193" s="182">
        <f>SUM(C188,C187)</f>
        <v>34</v>
      </c>
      <c r="D193" s="182">
        <f>SUM(D182,D187,D188,D192)</f>
        <v>42</v>
      </c>
      <c r="E193" s="182">
        <f t="shared" ref="E193:U193" si="111">SUM(E182,E187,E188,E192)</f>
        <v>72</v>
      </c>
      <c r="F193" s="182">
        <f t="shared" si="111"/>
        <v>114</v>
      </c>
      <c r="G193" s="182">
        <f t="shared" si="111"/>
        <v>19</v>
      </c>
      <c r="H193" s="182">
        <f t="shared" si="111"/>
        <v>24</v>
      </c>
      <c r="I193" s="182">
        <f t="shared" si="111"/>
        <v>43</v>
      </c>
      <c r="J193" s="182">
        <f t="shared" si="111"/>
        <v>3</v>
      </c>
      <c r="K193" s="182">
        <f t="shared" si="111"/>
        <v>6</v>
      </c>
      <c r="L193" s="182">
        <f t="shared" si="111"/>
        <v>9</v>
      </c>
      <c r="M193" s="182">
        <f t="shared" si="111"/>
        <v>29</v>
      </c>
      <c r="N193" s="182">
        <f t="shared" si="111"/>
        <v>56</v>
      </c>
      <c r="O193" s="182">
        <f t="shared" si="111"/>
        <v>85</v>
      </c>
      <c r="P193" s="182">
        <f t="shared" si="111"/>
        <v>0</v>
      </c>
      <c r="Q193" s="182">
        <f t="shared" si="111"/>
        <v>0</v>
      </c>
      <c r="R193" s="182">
        <f t="shared" si="111"/>
        <v>0</v>
      </c>
      <c r="S193" s="182">
        <f t="shared" si="111"/>
        <v>93</v>
      </c>
      <c r="T193" s="182">
        <f t="shared" si="111"/>
        <v>158</v>
      </c>
      <c r="U193" s="183">
        <f t="shared" si="111"/>
        <v>251</v>
      </c>
      <c r="V193" s="18"/>
      <c r="W193" s="755">
        <f t="shared" ref="W193" si="112">SUM(W182,W187,W188,W192)</f>
        <v>6</v>
      </c>
      <c r="X193" s="182">
        <f t="shared" ref="X193:AB193" si="113">SUM(X182,X187,X188,X192)</f>
        <v>9</v>
      </c>
      <c r="Y193" s="182">
        <f t="shared" si="113"/>
        <v>15</v>
      </c>
      <c r="Z193" s="182">
        <f t="shared" si="113"/>
        <v>0</v>
      </c>
      <c r="AA193" s="182">
        <f t="shared" si="113"/>
        <v>0</v>
      </c>
      <c r="AB193" s="183">
        <f t="shared" si="113"/>
        <v>0</v>
      </c>
      <c r="AC193" s="18"/>
      <c r="AD193" s="18"/>
      <c r="AE193" s="18"/>
      <c r="AF193" s="18"/>
      <c r="AG193" s="18"/>
    </row>
    <row r="194" spans="1:33" ht="12" customHeight="1">
      <c r="A194" s="60"/>
      <c r="B194" s="61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18"/>
      <c r="W194" s="62"/>
      <c r="X194" s="62"/>
      <c r="Y194" s="62"/>
      <c r="Z194" s="62"/>
      <c r="AA194" s="62"/>
      <c r="AB194" s="62"/>
      <c r="AC194" s="18"/>
      <c r="AD194" s="18"/>
      <c r="AE194" s="18"/>
      <c r="AF194" s="18"/>
      <c r="AG194" s="18"/>
    </row>
    <row r="195" spans="1:33" ht="16.5" customHeight="1">
      <c r="A195" s="141">
        <v>7</v>
      </c>
      <c r="B195" s="738" t="s">
        <v>358</v>
      </c>
      <c r="C195" s="158"/>
      <c r="D195" s="145"/>
      <c r="E195" s="145" t="s">
        <v>74</v>
      </c>
      <c r="F195" s="145"/>
      <c r="G195" s="145"/>
      <c r="H195" s="145"/>
      <c r="I195" s="145"/>
      <c r="J195" s="145"/>
      <c r="K195" s="145"/>
      <c r="L195" s="145"/>
      <c r="M195" s="144"/>
      <c r="N195" s="144"/>
      <c r="O195" s="145"/>
      <c r="P195" s="145"/>
      <c r="Q195" s="145"/>
      <c r="R195" s="145"/>
      <c r="S195" s="146"/>
      <c r="T195" s="146"/>
      <c r="U195" s="146"/>
      <c r="V195" s="18"/>
      <c r="W195" s="144"/>
      <c r="X195" s="144"/>
      <c r="Y195" s="144"/>
      <c r="Z195" s="144"/>
      <c r="AA195" s="144"/>
      <c r="AB195" s="144"/>
      <c r="AC195" s="18"/>
      <c r="AD195" s="18"/>
      <c r="AE195" s="18"/>
      <c r="AF195" s="18"/>
      <c r="AG195" s="18"/>
    </row>
    <row r="196" spans="1:33" ht="15" customHeight="1">
      <c r="A196" s="141"/>
      <c r="B196" s="150" t="s">
        <v>359</v>
      </c>
      <c r="C196" s="159">
        <f>all!F126</f>
        <v>230</v>
      </c>
      <c r="D196" s="159">
        <f>all!BH126</f>
        <v>74</v>
      </c>
      <c r="E196" s="159">
        <f>all!BI126</f>
        <v>53</v>
      </c>
      <c r="F196" s="159">
        <f>all!BJ126</f>
        <v>127</v>
      </c>
      <c r="G196" s="159">
        <f>all!BK126</f>
        <v>31</v>
      </c>
      <c r="H196" s="159">
        <f>all!BL126</f>
        <v>11</v>
      </c>
      <c r="I196" s="159">
        <f>all!BM126</f>
        <v>42</v>
      </c>
      <c r="J196" s="159">
        <f>all!BN126</f>
        <v>10</v>
      </c>
      <c r="K196" s="159">
        <f>all!BO126</f>
        <v>9</v>
      </c>
      <c r="L196" s="159">
        <f>all!BP126</f>
        <v>19</v>
      </c>
      <c r="M196" s="159">
        <f>all!BQ126</f>
        <v>72</v>
      </c>
      <c r="N196" s="159">
        <f>all!BR126</f>
        <v>37</v>
      </c>
      <c r="O196" s="159">
        <f>all!BS126</f>
        <v>109</v>
      </c>
      <c r="P196" s="159">
        <f>all!BT126</f>
        <v>12</v>
      </c>
      <c r="Q196" s="159">
        <f>all!BU126</f>
        <v>2</v>
      </c>
      <c r="R196" s="159">
        <f>all!BV126</f>
        <v>14</v>
      </c>
      <c r="S196" s="159">
        <f>all!BW126</f>
        <v>199</v>
      </c>
      <c r="T196" s="159">
        <f>all!BX126</f>
        <v>112</v>
      </c>
      <c r="U196" s="159">
        <f>all!BY126</f>
        <v>311</v>
      </c>
      <c r="V196" s="18"/>
      <c r="W196" s="159">
        <f>all!CA126</f>
        <v>14</v>
      </c>
      <c r="X196" s="159">
        <f>all!CB126</f>
        <v>6</v>
      </c>
      <c r="Y196" s="159">
        <f>all!CC126</f>
        <v>20</v>
      </c>
      <c r="Z196" s="159">
        <f>all!CD126</f>
        <v>6</v>
      </c>
      <c r="AA196" s="159">
        <f>all!CE126</f>
        <v>1</v>
      </c>
      <c r="AB196" s="159">
        <f>all!CF126</f>
        <v>7</v>
      </c>
      <c r="AC196" s="18"/>
      <c r="AD196" s="18"/>
      <c r="AE196" s="18"/>
      <c r="AF196" s="18"/>
      <c r="AG196" s="18"/>
    </row>
    <row r="197" spans="1:33" ht="15" customHeight="1">
      <c r="A197" s="37"/>
      <c r="B197" s="153" t="s">
        <v>300</v>
      </c>
      <c r="C197" s="154">
        <f>all!F127</f>
        <v>230</v>
      </c>
      <c r="D197" s="154">
        <f>all!BH127</f>
        <v>63</v>
      </c>
      <c r="E197" s="154">
        <f>all!BI127</f>
        <v>68</v>
      </c>
      <c r="F197" s="154">
        <f>all!BJ127</f>
        <v>131</v>
      </c>
      <c r="G197" s="154">
        <f>all!BK127</f>
        <v>19</v>
      </c>
      <c r="H197" s="154">
        <f>all!BL127</f>
        <v>15</v>
      </c>
      <c r="I197" s="154">
        <f>all!BM127</f>
        <v>34</v>
      </c>
      <c r="J197" s="154">
        <f>all!BN127</f>
        <v>10</v>
      </c>
      <c r="K197" s="154">
        <f>all!BO127</f>
        <v>7</v>
      </c>
      <c r="L197" s="154">
        <f>all!BP127</f>
        <v>17</v>
      </c>
      <c r="M197" s="154">
        <f>all!BQ127</f>
        <v>60</v>
      </c>
      <c r="N197" s="154">
        <f>all!BR127</f>
        <v>43</v>
      </c>
      <c r="O197" s="154">
        <f>all!BS127</f>
        <v>103</v>
      </c>
      <c r="P197" s="154">
        <f>all!BT127</f>
        <v>8</v>
      </c>
      <c r="Q197" s="154">
        <f>all!BU127</f>
        <v>5</v>
      </c>
      <c r="R197" s="154">
        <f>all!BV127</f>
        <v>13</v>
      </c>
      <c r="S197" s="154">
        <f>all!BW127</f>
        <v>160</v>
      </c>
      <c r="T197" s="154">
        <f>all!BX127</f>
        <v>138</v>
      </c>
      <c r="U197" s="154">
        <f>all!BY127</f>
        <v>298</v>
      </c>
      <c r="V197" s="18"/>
      <c r="W197" s="159">
        <f>all!CA127</f>
        <v>9</v>
      </c>
      <c r="X197" s="159">
        <f>all!CB127</f>
        <v>5</v>
      </c>
      <c r="Y197" s="159">
        <f>all!CC127</f>
        <v>14</v>
      </c>
      <c r="Z197" s="159">
        <f>all!CD127</f>
        <v>4</v>
      </c>
      <c r="AA197" s="159">
        <f>all!CE127</f>
        <v>2</v>
      </c>
      <c r="AB197" s="159">
        <f>all!CF127</f>
        <v>6</v>
      </c>
      <c r="AC197" s="18"/>
      <c r="AD197" s="18"/>
      <c r="AE197" s="18"/>
      <c r="AF197" s="18"/>
      <c r="AG197" s="18"/>
    </row>
    <row r="198" spans="1:33" ht="15" customHeight="1">
      <c r="A198" s="26"/>
      <c r="B198" s="16" t="s">
        <v>360</v>
      </c>
      <c r="C198" s="69">
        <f>all!F128</f>
        <v>230</v>
      </c>
      <c r="D198" s="69">
        <f>all!BH128</f>
        <v>75</v>
      </c>
      <c r="E198" s="69">
        <f>all!BI128</f>
        <v>65</v>
      </c>
      <c r="F198" s="69">
        <f>all!BJ128</f>
        <v>140</v>
      </c>
      <c r="G198" s="69">
        <f>all!BK128</f>
        <v>30</v>
      </c>
      <c r="H198" s="69">
        <f>all!BL128</f>
        <v>9</v>
      </c>
      <c r="I198" s="69">
        <f>all!BM128</f>
        <v>39</v>
      </c>
      <c r="J198" s="69">
        <f>all!BN128</f>
        <v>16</v>
      </c>
      <c r="K198" s="69">
        <f>all!BO128</f>
        <v>4</v>
      </c>
      <c r="L198" s="69">
        <f>all!BP128</f>
        <v>20</v>
      </c>
      <c r="M198" s="69">
        <f>all!BQ128</f>
        <v>61</v>
      </c>
      <c r="N198" s="69">
        <f>all!BR128</f>
        <v>26</v>
      </c>
      <c r="O198" s="69">
        <f>all!BS128</f>
        <v>87</v>
      </c>
      <c r="P198" s="69">
        <f>all!BT128</f>
        <v>7</v>
      </c>
      <c r="Q198" s="69">
        <f>all!BU128</f>
        <v>6</v>
      </c>
      <c r="R198" s="69">
        <f>all!BV128</f>
        <v>13</v>
      </c>
      <c r="S198" s="69">
        <f>all!BW128</f>
        <v>189</v>
      </c>
      <c r="T198" s="69">
        <f>all!BX128</f>
        <v>110</v>
      </c>
      <c r="U198" s="69">
        <f>all!BY128</f>
        <v>299</v>
      </c>
      <c r="V198" s="18"/>
      <c r="W198" s="159">
        <f>all!CA128</f>
        <v>10</v>
      </c>
      <c r="X198" s="159">
        <f>all!CB128</f>
        <v>9</v>
      </c>
      <c r="Y198" s="159">
        <f>all!CC128</f>
        <v>19</v>
      </c>
      <c r="Z198" s="159">
        <f>all!CD128</f>
        <v>3</v>
      </c>
      <c r="AA198" s="159">
        <f>all!CE128</f>
        <v>3</v>
      </c>
      <c r="AB198" s="159">
        <f>all!CF128</f>
        <v>6</v>
      </c>
      <c r="AC198" s="18"/>
      <c r="AD198" s="18"/>
      <c r="AE198" s="18"/>
      <c r="AF198" s="18"/>
      <c r="AG198" s="18"/>
    </row>
    <row r="199" spans="1:33" ht="15" customHeight="1">
      <c r="A199" s="26"/>
      <c r="B199" s="46" t="s">
        <v>72</v>
      </c>
      <c r="C199" s="30">
        <f>SUM(C196:C198)</f>
        <v>690</v>
      </c>
      <c r="D199" s="30">
        <f t="shared" ref="D199" si="114">SUM(D196:D198)</f>
        <v>212</v>
      </c>
      <c r="E199" s="30">
        <f t="shared" ref="E199:U199" si="115">SUM(E196:E198)</f>
        <v>186</v>
      </c>
      <c r="F199" s="30">
        <f t="shared" si="115"/>
        <v>398</v>
      </c>
      <c r="G199" s="30">
        <f t="shared" si="115"/>
        <v>80</v>
      </c>
      <c r="H199" s="30">
        <f t="shared" si="115"/>
        <v>35</v>
      </c>
      <c r="I199" s="30">
        <f t="shared" si="115"/>
        <v>115</v>
      </c>
      <c r="J199" s="30">
        <f t="shared" si="115"/>
        <v>36</v>
      </c>
      <c r="K199" s="30">
        <f t="shared" si="115"/>
        <v>20</v>
      </c>
      <c r="L199" s="30">
        <f t="shared" si="115"/>
        <v>56</v>
      </c>
      <c r="M199" s="30">
        <f t="shared" si="115"/>
        <v>193</v>
      </c>
      <c r="N199" s="30">
        <f t="shared" si="115"/>
        <v>106</v>
      </c>
      <c r="O199" s="30">
        <f t="shared" si="115"/>
        <v>299</v>
      </c>
      <c r="P199" s="30">
        <f t="shared" si="115"/>
        <v>27</v>
      </c>
      <c r="Q199" s="30">
        <f t="shared" si="115"/>
        <v>13</v>
      </c>
      <c r="R199" s="30">
        <f t="shared" si="115"/>
        <v>40</v>
      </c>
      <c r="S199" s="30">
        <f t="shared" si="115"/>
        <v>548</v>
      </c>
      <c r="T199" s="30">
        <f t="shared" si="115"/>
        <v>360</v>
      </c>
      <c r="U199" s="30">
        <f t="shared" si="115"/>
        <v>908</v>
      </c>
      <c r="V199" s="18"/>
      <c r="W199" s="42">
        <f>SUM(W196:W198)</f>
        <v>33</v>
      </c>
      <c r="X199" s="42">
        <f t="shared" ref="X199:AB199" si="116">SUM(X196:X198)</f>
        <v>20</v>
      </c>
      <c r="Y199" s="42">
        <f t="shared" si="116"/>
        <v>53</v>
      </c>
      <c r="Z199" s="42">
        <f t="shared" si="116"/>
        <v>13</v>
      </c>
      <c r="AA199" s="42">
        <f t="shared" si="116"/>
        <v>6</v>
      </c>
      <c r="AB199" s="42">
        <f t="shared" si="116"/>
        <v>19</v>
      </c>
      <c r="AC199" s="18"/>
      <c r="AD199" s="18"/>
      <c r="AE199" s="18"/>
      <c r="AF199" s="18"/>
      <c r="AG199" s="18"/>
    </row>
    <row r="200" spans="1:33" ht="18.75" customHeight="1">
      <c r="A200" s="26"/>
      <c r="B200" s="819" t="s">
        <v>617</v>
      </c>
      <c r="C200" s="820"/>
      <c r="D200" s="820"/>
      <c r="E200" s="821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18"/>
      <c r="W200" s="30"/>
      <c r="X200" s="30"/>
      <c r="Y200" s="30"/>
      <c r="Z200" s="30"/>
      <c r="AA200" s="30"/>
      <c r="AB200" s="30"/>
      <c r="AC200" s="18"/>
      <c r="AD200" s="18"/>
      <c r="AE200" s="18"/>
      <c r="AF200" s="18"/>
      <c r="AG200" s="18"/>
    </row>
    <row r="201" spans="1:33" ht="15" customHeight="1">
      <c r="A201" s="26"/>
      <c r="B201" s="16" t="s">
        <v>407</v>
      </c>
      <c r="C201" s="69">
        <f>all!F141</f>
        <v>92</v>
      </c>
      <c r="D201" s="69">
        <f>all!BH141</f>
        <v>28</v>
      </c>
      <c r="E201" s="69">
        <f>all!BI141</f>
        <v>3</v>
      </c>
      <c r="F201" s="69">
        <f>all!BJ141</f>
        <v>31</v>
      </c>
      <c r="G201" s="69">
        <f>all!BK141</f>
        <v>12</v>
      </c>
      <c r="H201" s="69">
        <f>all!BL141</f>
        <v>0</v>
      </c>
      <c r="I201" s="69">
        <f>all!BM141</f>
        <v>12</v>
      </c>
      <c r="J201" s="69">
        <f>all!BN141</f>
        <v>6</v>
      </c>
      <c r="K201" s="69">
        <f>all!BO141</f>
        <v>1</v>
      </c>
      <c r="L201" s="69">
        <f>all!BP141</f>
        <v>7</v>
      </c>
      <c r="M201" s="69">
        <f>all!BQ141</f>
        <v>21</v>
      </c>
      <c r="N201" s="69">
        <f>all!BR141</f>
        <v>6</v>
      </c>
      <c r="O201" s="69">
        <f>all!BS141</f>
        <v>27</v>
      </c>
      <c r="P201" s="69">
        <f>all!BT141</f>
        <v>0</v>
      </c>
      <c r="Q201" s="69">
        <f>all!BU141</f>
        <v>0</v>
      </c>
      <c r="R201" s="69">
        <f>all!BV141</f>
        <v>0</v>
      </c>
      <c r="S201" s="69">
        <f>all!BW141</f>
        <v>67</v>
      </c>
      <c r="T201" s="69">
        <f>all!BX141</f>
        <v>10</v>
      </c>
      <c r="U201" s="69">
        <f>all!BY141</f>
        <v>77</v>
      </c>
      <c r="V201" s="18"/>
      <c r="W201" s="69">
        <f>all!CA141</f>
        <v>2</v>
      </c>
      <c r="X201" s="69">
        <f>all!CB141</f>
        <v>0</v>
      </c>
      <c r="Y201" s="69">
        <f>all!CC141</f>
        <v>2</v>
      </c>
      <c r="Z201" s="69">
        <f>all!CD141</f>
        <v>0</v>
      </c>
      <c r="AA201" s="69">
        <f>all!CE141</f>
        <v>0</v>
      </c>
      <c r="AB201" s="69">
        <f>all!CF141</f>
        <v>0</v>
      </c>
      <c r="AC201" s="18"/>
      <c r="AD201" s="18"/>
      <c r="AE201" s="18"/>
      <c r="AF201" s="18"/>
      <c r="AG201" s="18"/>
    </row>
    <row r="202" spans="1:33" ht="15" customHeight="1">
      <c r="A202" s="26"/>
      <c r="B202" s="57" t="s">
        <v>300</v>
      </c>
      <c r="C202" s="69">
        <f>all!F142</f>
        <v>92</v>
      </c>
      <c r="D202" s="69">
        <f>all!BH142</f>
        <v>22</v>
      </c>
      <c r="E202" s="69">
        <f>all!BI142</f>
        <v>12</v>
      </c>
      <c r="F202" s="69">
        <f>all!BJ142</f>
        <v>34</v>
      </c>
      <c r="G202" s="69">
        <f>all!BK142</f>
        <v>11</v>
      </c>
      <c r="H202" s="69">
        <f>all!BL142</f>
        <v>2</v>
      </c>
      <c r="I202" s="69">
        <f>all!BM142</f>
        <v>13</v>
      </c>
      <c r="J202" s="69">
        <f>all!BN142</f>
        <v>5</v>
      </c>
      <c r="K202" s="69">
        <f>all!BO142</f>
        <v>1</v>
      </c>
      <c r="L202" s="69">
        <f>all!BP142</f>
        <v>6</v>
      </c>
      <c r="M202" s="69">
        <f>all!BQ142</f>
        <v>22</v>
      </c>
      <c r="N202" s="69">
        <f>all!BR142</f>
        <v>2</v>
      </c>
      <c r="O202" s="69">
        <f>all!BS142</f>
        <v>24</v>
      </c>
      <c r="P202" s="69">
        <f>all!BT142</f>
        <v>0</v>
      </c>
      <c r="Q202" s="69">
        <f>all!BU142</f>
        <v>0</v>
      </c>
      <c r="R202" s="69">
        <f>all!BV142</f>
        <v>0</v>
      </c>
      <c r="S202" s="69">
        <f>all!BW142</f>
        <v>60</v>
      </c>
      <c r="T202" s="69">
        <f>all!BX142</f>
        <v>17</v>
      </c>
      <c r="U202" s="69">
        <f>all!BY142</f>
        <v>77</v>
      </c>
      <c r="V202" s="18"/>
      <c r="W202" s="69">
        <f>all!CA142</f>
        <v>2</v>
      </c>
      <c r="X202" s="69">
        <f>all!CB142</f>
        <v>1</v>
      </c>
      <c r="Y202" s="69">
        <f>all!CC142</f>
        <v>3</v>
      </c>
      <c r="Z202" s="69">
        <f>all!CD142</f>
        <v>0</v>
      </c>
      <c r="AA202" s="69">
        <f>all!CE142</f>
        <v>0</v>
      </c>
      <c r="AB202" s="69">
        <f>all!CF142</f>
        <v>0</v>
      </c>
      <c r="AC202" s="18"/>
      <c r="AD202" s="18"/>
      <c r="AE202" s="18"/>
      <c r="AF202" s="18"/>
      <c r="AG202" s="18"/>
    </row>
    <row r="203" spans="1:33" ht="15" customHeight="1">
      <c r="A203" s="26"/>
      <c r="B203" s="16" t="s">
        <v>360</v>
      </c>
      <c r="C203" s="69"/>
      <c r="D203" s="69">
        <f>all!BH143</f>
        <v>32</v>
      </c>
      <c r="E203" s="69">
        <f>all!BI143</f>
        <v>3</v>
      </c>
      <c r="F203" s="69">
        <f>all!BJ143</f>
        <v>35</v>
      </c>
      <c r="G203" s="69">
        <f>all!BK143</f>
        <v>12</v>
      </c>
      <c r="H203" s="69">
        <f>all!BL143</f>
        <v>1</v>
      </c>
      <c r="I203" s="69">
        <f>all!BM143</f>
        <v>13</v>
      </c>
      <c r="J203" s="69">
        <f>all!BN143</f>
        <v>6</v>
      </c>
      <c r="K203" s="69">
        <f>all!BO143</f>
        <v>0</v>
      </c>
      <c r="L203" s="69">
        <f>all!BP143</f>
        <v>6</v>
      </c>
      <c r="M203" s="69">
        <f>all!BQ143</f>
        <v>24</v>
      </c>
      <c r="N203" s="69">
        <f>all!BR143</f>
        <v>5</v>
      </c>
      <c r="O203" s="69">
        <f>all!BS143</f>
        <v>29</v>
      </c>
      <c r="P203" s="69">
        <f>all!BT143</f>
        <v>0</v>
      </c>
      <c r="Q203" s="69">
        <f>all!BU143</f>
        <v>0</v>
      </c>
      <c r="R203" s="69">
        <f>all!BV143</f>
        <v>0</v>
      </c>
      <c r="S203" s="69">
        <f>all!BW143</f>
        <v>74</v>
      </c>
      <c r="T203" s="69">
        <f>all!BX143</f>
        <v>9</v>
      </c>
      <c r="U203" s="69">
        <f>all!BY143</f>
        <v>83</v>
      </c>
      <c r="V203" s="18"/>
      <c r="W203" s="69">
        <f>all!CA143</f>
        <v>1</v>
      </c>
      <c r="X203" s="69">
        <f>all!CB143</f>
        <v>0</v>
      </c>
      <c r="Y203" s="69">
        <f>all!CC143</f>
        <v>1</v>
      </c>
      <c r="Z203" s="69">
        <f>all!CD143</f>
        <v>0</v>
      </c>
      <c r="AA203" s="69">
        <f>all!CE143</f>
        <v>0</v>
      </c>
      <c r="AB203" s="69">
        <f>all!CF143</f>
        <v>0</v>
      </c>
      <c r="AC203" s="18"/>
      <c r="AD203" s="18"/>
      <c r="AE203" s="18"/>
      <c r="AF203" s="18"/>
      <c r="AG203" s="18"/>
    </row>
    <row r="204" spans="1:33" ht="15" customHeight="1">
      <c r="A204" s="26"/>
      <c r="B204" s="46" t="s">
        <v>72</v>
      </c>
      <c r="C204" s="30">
        <f>SUM(C201:C203)</f>
        <v>184</v>
      </c>
      <c r="D204" s="30">
        <f>SUM(D201:D203)</f>
        <v>82</v>
      </c>
      <c r="E204" s="30">
        <f t="shared" ref="E204:U204" si="117">SUM(E201:E203)</f>
        <v>18</v>
      </c>
      <c r="F204" s="30">
        <f t="shared" si="117"/>
        <v>100</v>
      </c>
      <c r="G204" s="30">
        <f t="shared" si="117"/>
        <v>35</v>
      </c>
      <c r="H204" s="30">
        <f t="shared" si="117"/>
        <v>3</v>
      </c>
      <c r="I204" s="30">
        <f t="shared" si="117"/>
        <v>38</v>
      </c>
      <c r="J204" s="30">
        <f t="shared" si="117"/>
        <v>17</v>
      </c>
      <c r="K204" s="30">
        <f t="shared" si="117"/>
        <v>2</v>
      </c>
      <c r="L204" s="30">
        <f t="shared" si="117"/>
        <v>19</v>
      </c>
      <c r="M204" s="30">
        <f t="shared" si="117"/>
        <v>67</v>
      </c>
      <c r="N204" s="30">
        <f t="shared" si="117"/>
        <v>13</v>
      </c>
      <c r="O204" s="30">
        <f t="shared" si="117"/>
        <v>80</v>
      </c>
      <c r="P204" s="30">
        <f t="shared" si="117"/>
        <v>0</v>
      </c>
      <c r="Q204" s="30">
        <f t="shared" si="117"/>
        <v>0</v>
      </c>
      <c r="R204" s="30">
        <f t="shared" si="117"/>
        <v>0</v>
      </c>
      <c r="S204" s="30">
        <f t="shared" si="117"/>
        <v>201</v>
      </c>
      <c r="T204" s="30">
        <f t="shared" si="117"/>
        <v>36</v>
      </c>
      <c r="U204" s="30">
        <f t="shared" si="117"/>
        <v>237</v>
      </c>
      <c r="V204" s="324"/>
      <c r="W204" s="30">
        <f t="shared" ref="W204" si="118">SUM(W201:W203)</f>
        <v>5</v>
      </c>
      <c r="X204" s="30">
        <f t="shared" ref="X204:AB204" si="119">SUM(X201:X203)</f>
        <v>1</v>
      </c>
      <c r="Y204" s="30">
        <f t="shared" si="119"/>
        <v>6</v>
      </c>
      <c r="Z204" s="30">
        <f t="shared" si="119"/>
        <v>0</v>
      </c>
      <c r="AA204" s="30">
        <f t="shared" si="119"/>
        <v>0</v>
      </c>
      <c r="AB204" s="30">
        <f t="shared" si="119"/>
        <v>0</v>
      </c>
      <c r="AC204" s="18"/>
      <c r="AD204" s="18"/>
      <c r="AE204" s="18"/>
      <c r="AF204" s="18"/>
      <c r="AG204" s="18"/>
    </row>
    <row r="205" spans="1:33" ht="15" customHeight="1">
      <c r="A205" s="26"/>
      <c r="B205" s="46" t="s">
        <v>1062</v>
      </c>
      <c r="C205" s="30"/>
      <c r="D205" s="30" t="s">
        <v>74</v>
      </c>
      <c r="E205" s="30" t="s">
        <v>74</v>
      </c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130"/>
      <c r="W205" s="30"/>
      <c r="X205" s="30"/>
      <c r="Y205" s="30"/>
      <c r="Z205" s="30"/>
      <c r="AA205" s="30"/>
      <c r="AB205" s="30"/>
      <c r="AC205" s="18"/>
      <c r="AD205" s="18"/>
      <c r="AE205" s="18"/>
      <c r="AF205" s="18"/>
      <c r="AG205" s="18"/>
    </row>
    <row r="206" spans="1:33" ht="15" customHeight="1">
      <c r="A206" s="26"/>
      <c r="B206" s="16" t="s">
        <v>407</v>
      </c>
      <c r="C206" s="30"/>
      <c r="D206" s="69">
        <f>all!BH136</f>
        <v>13</v>
      </c>
      <c r="E206" s="69">
        <f>all!BI136</f>
        <v>10</v>
      </c>
      <c r="F206" s="69">
        <f>all!BJ136</f>
        <v>23</v>
      </c>
      <c r="G206" s="69">
        <f>all!BK136</f>
        <v>5</v>
      </c>
      <c r="H206" s="69">
        <f>all!BL136</f>
        <v>2</v>
      </c>
      <c r="I206" s="69">
        <f>all!BM136</f>
        <v>7</v>
      </c>
      <c r="J206" s="69">
        <f>all!BN136</f>
        <v>3</v>
      </c>
      <c r="K206" s="69">
        <f>all!BO136</f>
        <v>1</v>
      </c>
      <c r="L206" s="69">
        <f>all!BP136</f>
        <v>4</v>
      </c>
      <c r="M206" s="69">
        <f>all!BQ136</f>
        <v>11</v>
      </c>
      <c r="N206" s="69">
        <f>all!BR136</f>
        <v>7</v>
      </c>
      <c r="O206" s="69">
        <f>all!BS136</f>
        <v>18</v>
      </c>
      <c r="P206" s="69">
        <f>all!BT136</f>
        <v>1</v>
      </c>
      <c r="Q206" s="69">
        <f>all!BU136</f>
        <v>0</v>
      </c>
      <c r="R206" s="69">
        <f>all!BV136</f>
        <v>1</v>
      </c>
      <c r="S206" s="69">
        <f>all!BW136</f>
        <v>33</v>
      </c>
      <c r="T206" s="69">
        <f>all!BX136</f>
        <v>20</v>
      </c>
      <c r="U206" s="69">
        <f>all!BY136</f>
        <v>53</v>
      </c>
      <c r="V206" s="18"/>
      <c r="W206" s="69">
        <f>all!CA136</f>
        <v>5</v>
      </c>
      <c r="X206" s="69">
        <f>all!CB136</f>
        <v>4</v>
      </c>
      <c r="Y206" s="69">
        <f>all!CC136</f>
        <v>9</v>
      </c>
      <c r="Z206" s="69">
        <f>all!CD136</f>
        <v>2</v>
      </c>
      <c r="AA206" s="69">
        <f>all!CE136</f>
        <v>0</v>
      </c>
      <c r="AB206" s="69">
        <f>all!CF136</f>
        <v>2</v>
      </c>
      <c r="AC206" s="18"/>
      <c r="AD206" s="18"/>
      <c r="AE206" s="18"/>
      <c r="AF206" s="18"/>
      <c r="AG206" s="18"/>
    </row>
    <row r="207" spans="1:33" ht="15" customHeight="1">
      <c r="A207" s="26"/>
      <c r="B207" s="57" t="s">
        <v>300</v>
      </c>
      <c r="C207" s="30"/>
      <c r="D207" s="69">
        <f>all!BH137</f>
        <v>18</v>
      </c>
      <c r="E207" s="69">
        <f>all!BI137</f>
        <v>8</v>
      </c>
      <c r="F207" s="69">
        <f>all!BJ137</f>
        <v>26</v>
      </c>
      <c r="G207" s="69">
        <f>all!BK137</f>
        <v>5</v>
      </c>
      <c r="H207" s="69">
        <f>all!BL137</f>
        <v>1</v>
      </c>
      <c r="I207" s="69">
        <f>all!BM137</f>
        <v>6</v>
      </c>
      <c r="J207" s="69">
        <f>all!BN137</f>
        <v>4</v>
      </c>
      <c r="K207" s="69">
        <f>all!BO137</f>
        <v>2</v>
      </c>
      <c r="L207" s="69">
        <f>all!BP137</f>
        <v>6</v>
      </c>
      <c r="M207" s="69">
        <f>all!BQ137</f>
        <v>20</v>
      </c>
      <c r="N207" s="69">
        <f>all!BR137</f>
        <v>3</v>
      </c>
      <c r="O207" s="69">
        <f>all!BS137</f>
        <v>23</v>
      </c>
      <c r="P207" s="69">
        <f>all!BT137</f>
        <v>1</v>
      </c>
      <c r="Q207" s="69">
        <f>all!BU137</f>
        <v>0</v>
      </c>
      <c r="R207" s="69">
        <f>all!BV137</f>
        <v>1</v>
      </c>
      <c r="S207" s="69">
        <f>all!BW137</f>
        <v>48</v>
      </c>
      <c r="T207" s="69">
        <f>all!BX137</f>
        <v>14</v>
      </c>
      <c r="U207" s="69">
        <f>all!BY137</f>
        <v>62</v>
      </c>
      <c r="V207" s="18"/>
      <c r="W207" s="69">
        <f>all!CA137</f>
        <v>5</v>
      </c>
      <c r="X207" s="69">
        <f>all!CB137</f>
        <v>1</v>
      </c>
      <c r="Y207" s="69">
        <f>all!CC137</f>
        <v>6</v>
      </c>
      <c r="Z207" s="69">
        <f>all!CD137</f>
        <v>0</v>
      </c>
      <c r="AA207" s="69">
        <f>all!CE137</f>
        <v>0</v>
      </c>
      <c r="AB207" s="69">
        <f>all!CF137</f>
        <v>0</v>
      </c>
      <c r="AC207" s="18" t="s">
        <v>74</v>
      </c>
      <c r="AD207" s="18"/>
      <c r="AE207" s="18"/>
      <c r="AF207" s="18"/>
      <c r="AG207" s="18"/>
    </row>
    <row r="208" spans="1:33" ht="15" customHeight="1">
      <c r="A208" s="26"/>
      <c r="B208" s="16" t="s">
        <v>360</v>
      </c>
      <c r="C208" s="30"/>
      <c r="D208" s="69">
        <f>all!BH138</f>
        <v>0</v>
      </c>
      <c r="E208" s="69">
        <f>all!BI138</f>
        <v>0</v>
      </c>
      <c r="F208" s="69">
        <f>all!BJ138</f>
        <v>0</v>
      </c>
      <c r="G208" s="69">
        <f>all!BK138</f>
        <v>0</v>
      </c>
      <c r="H208" s="69">
        <f>all!BL138</f>
        <v>0</v>
      </c>
      <c r="I208" s="69">
        <f>all!BM138</f>
        <v>0</v>
      </c>
      <c r="J208" s="69">
        <f>all!BN138</f>
        <v>0</v>
      </c>
      <c r="K208" s="69">
        <f>all!BO138</f>
        <v>0</v>
      </c>
      <c r="L208" s="69">
        <f>all!BP138</f>
        <v>0</v>
      </c>
      <c r="M208" s="69">
        <f>all!BQ138</f>
        <v>0</v>
      </c>
      <c r="N208" s="69">
        <f>all!BR138</f>
        <v>0</v>
      </c>
      <c r="O208" s="69">
        <f>all!BS138</f>
        <v>0</v>
      </c>
      <c r="P208" s="69">
        <f>all!BT138</f>
        <v>0</v>
      </c>
      <c r="Q208" s="69">
        <f>all!BU138</f>
        <v>0</v>
      </c>
      <c r="R208" s="69">
        <f>all!BV138</f>
        <v>0</v>
      </c>
      <c r="S208" s="69">
        <f>all!BW138</f>
        <v>0</v>
      </c>
      <c r="T208" s="69">
        <f>all!BX138</f>
        <v>0</v>
      </c>
      <c r="U208" s="69">
        <f>all!BY138</f>
        <v>0</v>
      </c>
      <c r="V208" s="18"/>
      <c r="W208" s="69">
        <f>all!CA138</f>
        <v>0</v>
      </c>
      <c r="X208" s="69">
        <f>all!CB138</f>
        <v>0</v>
      </c>
      <c r="Y208" s="69">
        <f>all!CC138</f>
        <v>0</v>
      </c>
      <c r="Z208" s="69">
        <f>all!CD138</f>
        <v>0</v>
      </c>
      <c r="AA208" s="69">
        <f>all!CE138</f>
        <v>0</v>
      </c>
      <c r="AB208" s="69">
        <f>all!CF138</f>
        <v>0</v>
      </c>
      <c r="AC208" s="18"/>
      <c r="AD208" s="18"/>
      <c r="AE208" s="18"/>
      <c r="AF208" s="18"/>
      <c r="AG208" s="18"/>
    </row>
    <row r="209" spans="1:33" ht="15" customHeight="1">
      <c r="A209" s="26"/>
      <c r="B209" s="46" t="s">
        <v>72</v>
      </c>
      <c r="C209" s="30"/>
      <c r="D209" s="30">
        <f>SUM(D206:D208)</f>
        <v>31</v>
      </c>
      <c r="E209" s="30">
        <f t="shared" ref="E209:U209" si="120">SUM(E206:E208)</f>
        <v>18</v>
      </c>
      <c r="F209" s="30">
        <f t="shared" si="120"/>
        <v>49</v>
      </c>
      <c r="G209" s="30">
        <f t="shared" si="120"/>
        <v>10</v>
      </c>
      <c r="H209" s="30">
        <f t="shared" si="120"/>
        <v>3</v>
      </c>
      <c r="I209" s="30">
        <f t="shared" si="120"/>
        <v>13</v>
      </c>
      <c r="J209" s="30">
        <f t="shared" si="120"/>
        <v>7</v>
      </c>
      <c r="K209" s="30">
        <f t="shared" si="120"/>
        <v>3</v>
      </c>
      <c r="L209" s="30">
        <f t="shared" si="120"/>
        <v>10</v>
      </c>
      <c r="M209" s="30">
        <f t="shared" si="120"/>
        <v>31</v>
      </c>
      <c r="N209" s="30">
        <f t="shared" si="120"/>
        <v>10</v>
      </c>
      <c r="O209" s="30">
        <f t="shared" si="120"/>
        <v>41</v>
      </c>
      <c r="P209" s="30">
        <f t="shared" si="120"/>
        <v>2</v>
      </c>
      <c r="Q209" s="30">
        <f t="shared" si="120"/>
        <v>0</v>
      </c>
      <c r="R209" s="30">
        <f t="shared" si="120"/>
        <v>2</v>
      </c>
      <c r="S209" s="30">
        <f t="shared" si="120"/>
        <v>81</v>
      </c>
      <c r="T209" s="30">
        <f t="shared" si="120"/>
        <v>34</v>
      </c>
      <c r="U209" s="30">
        <f t="shared" si="120"/>
        <v>115</v>
      </c>
      <c r="V209" s="18"/>
      <c r="W209" s="30">
        <f>SUM(W206:W208)</f>
        <v>10</v>
      </c>
      <c r="X209" s="30">
        <f t="shared" ref="X209:AB209" si="121">SUM(X206:X208)</f>
        <v>5</v>
      </c>
      <c r="Y209" s="30">
        <f t="shared" si="121"/>
        <v>15</v>
      </c>
      <c r="Z209" s="30">
        <f t="shared" si="121"/>
        <v>2</v>
      </c>
      <c r="AA209" s="30">
        <f t="shared" si="121"/>
        <v>0</v>
      </c>
      <c r="AB209" s="30">
        <f t="shared" si="121"/>
        <v>2</v>
      </c>
      <c r="AC209" s="18"/>
      <c r="AD209" s="18"/>
      <c r="AE209" s="18"/>
      <c r="AF209" s="18"/>
      <c r="AG209" s="18"/>
    </row>
    <row r="210" spans="1:33" s="25" customFormat="1" ht="12.75" customHeight="1">
      <c r="A210" s="674">
        <v>1</v>
      </c>
      <c r="B210" s="669">
        <v>2</v>
      </c>
      <c r="C210" s="669">
        <v>3</v>
      </c>
      <c r="D210" s="669">
        <v>3</v>
      </c>
      <c r="E210" s="674">
        <v>4</v>
      </c>
      <c r="F210" s="669">
        <v>5</v>
      </c>
      <c r="G210" s="669">
        <v>6</v>
      </c>
      <c r="H210" s="674">
        <v>7</v>
      </c>
      <c r="I210" s="669">
        <v>8</v>
      </c>
      <c r="J210" s="669">
        <v>9</v>
      </c>
      <c r="K210" s="674">
        <v>10</v>
      </c>
      <c r="L210" s="669">
        <v>11</v>
      </c>
      <c r="M210" s="669">
        <v>12</v>
      </c>
      <c r="N210" s="674">
        <v>13</v>
      </c>
      <c r="O210" s="669">
        <v>14</v>
      </c>
      <c r="P210" s="669">
        <v>15</v>
      </c>
      <c r="Q210" s="674">
        <v>16</v>
      </c>
      <c r="R210" s="669">
        <v>17</v>
      </c>
      <c r="S210" s="669">
        <v>18</v>
      </c>
      <c r="T210" s="674">
        <v>19</v>
      </c>
      <c r="U210" s="669">
        <v>20</v>
      </c>
      <c r="V210" s="24"/>
      <c r="W210" s="669">
        <v>21</v>
      </c>
      <c r="X210" s="674">
        <v>22</v>
      </c>
      <c r="Y210" s="669">
        <v>23</v>
      </c>
      <c r="Z210" s="669">
        <v>24</v>
      </c>
      <c r="AA210" s="674">
        <v>25</v>
      </c>
      <c r="AB210" s="669">
        <v>26</v>
      </c>
      <c r="AC210" s="24"/>
      <c r="AD210" s="24"/>
      <c r="AE210" s="24"/>
      <c r="AF210" s="24"/>
      <c r="AG210" s="24"/>
    </row>
    <row r="211" spans="1:33" s="25" customFormat="1" ht="16.5" customHeight="1">
      <c r="A211" s="337" t="s">
        <v>74</v>
      </c>
      <c r="B211" s="216" t="s">
        <v>893</v>
      </c>
      <c r="C211" s="336"/>
      <c r="D211" s="336"/>
      <c r="E211" s="337"/>
      <c r="F211" s="336"/>
      <c r="G211" s="336"/>
      <c r="H211" s="337"/>
      <c r="I211" s="336"/>
      <c r="J211" s="336"/>
      <c r="K211" s="337"/>
      <c r="L211" s="336"/>
      <c r="M211" s="336"/>
      <c r="N211" s="337"/>
      <c r="O211" s="336"/>
      <c r="P211" s="336"/>
      <c r="Q211" s="337"/>
      <c r="R211" s="336"/>
      <c r="S211" s="336"/>
      <c r="T211" s="337"/>
      <c r="U211" s="336"/>
      <c r="V211" s="24"/>
      <c r="W211" s="548"/>
      <c r="X211" s="549"/>
      <c r="Y211" s="548"/>
      <c r="Z211" s="548"/>
      <c r="AA211" s="549"/>
      <c r="AB211" s="548"/>
      <c r="AC211" s="24"/>
      <c r="AD211" s="24"/>
      <c r="AE211" s="24"/>
      <c r="AF211" s="24"/>
      <c r="AG211" s="24"/>
    </row>
    <row r="212" spans="1:33" ht="15" customHeight="1">
      <c r="A212" s="26"/>
      <c r="B212" s="46" t="s">
        <v>41</v>
      </c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18"/>
      <c r="W212" s="30"/>
      <c r="X212" s="30"/>
      <c r="Y212" s="30"/>
      <c r="Z212" s="30"/>
      <c r="AA212" s="30"/>
      <c r="AB212" s="30"/>
      <c r="AC212" s="18"/>
      <c r="AD212" s="18"/>
      <c r="AE212" s="18"/>
      <c r="AF212" s="18"/>
      <c r="AG212" s="18"/>
    </row>
    <row r="213" spans="1:33" ht="15" customHeight="1">
      <c r="A213" s="26"/>
      <c r="B213" s="16" t="s">
        <v>407</v>
      </c>
      <c r="C213" s="69">
        <f>all!F131</f>
        <v>50</v>
      </c>
      <c r="D213" s="69">
        <f>all!BH131</f>
        <v>16</v>
      </c>
      <c r="E213" s="69">
        <f>all!BI131</f>
        <v>1</v>
      </c>
      <c r="F213" s="69">
        <f>all!BJ131</f>
        <v>17</v>
      </c>
      <c r="G213" s="69">
        <f>all!BK131</f>
        <v>4</v>
      </c>
      <c r="H213" s="69">
        <f>all!BL131</f>
        <v>3</v>
      </c>
      <c r="I213" s="69">
        <f>all!BM131</f>
        <v>7</v>
      </c>
      <c r="J213" s="69">
        <f>all!BN131</f>
        <v>3</v>
      </c>
      <c r="K213" s="69">
        <f>all!BO131</f>
        <v>1</v>
      </c>
      <c r="L213" s="69">
        <f>all!BP131</f>
        <v>4</v>
      </c>
      <c r="M213" s="69">
        <f>all!BQ131</f>
        <v>17</v>
      </c>
      <c r="N213" s="69">
        <f>all!BR131</f>
        <v>2</v>
      </c>
      <c r="O213" s="69">
        <f>all!BS131</f>
        <v>19</v>
      </c>
      <c r="P213" s="69">
        <f>all!BT131</f>
        <v>0</v>
      </c>
      <c r="Q213" s="69">
        <f>all!BU131</f>
        <v>0</v>
      </c>
      <c r="R213" s="69">
        <f>all!BV131</f>
        <v>0</v>
      </c>
      <c r="S213" s="69">
        <f>all!BW131</f>
        <v>40</v>
      </c>
      <c r="T213" s="69">
        <f>all!BX131</f>
        <v>7</v>
      </c>
      <c r="U213" s="69">
        <f>all!BY131</f>
        <v>47</v>
      </c>
      <c r="V213" s="18"/>
      <c r="W213" s="69">
        <f>all!CA131</f>
        <v>0</v>
      </c>
      <c r="X213" s="69">
        <f>all!CB131</f>
        <v>0</v>
      </c>
      <c r="Y213" s="69">
        <f>all!CC131</f>
        <v>0</v>
      </c>
      <c r="Z213" s="69">
        <f>all!CD131</f>
        <v>0</v>
      </c>
      <c r="AA213" s="69">
        <f>all!CE131</f>
        <v>0</v>
      </c>
      <c r="AB213" s="69">
        <f>all!CF131</f>
        <v>0</v>
      </c>
      <c r="AC213" s="18"/>
      <c r="AD213" s="18"/>
      <c r="AE213" s="18"/>
      <c r="AF213" s="18"/>
      <c r="AG213" s="18"/>
    </row>
    <row r="214" spans="1:33" ht="15" customHeight="1">
      <c r="A214" s="26"/>
      <c r="B214" s="57" t="s">
        <v>300</v>
      </c>
      <c r="C214" s="69">
        <f>all!F132</f>
        <v>50</v>
      </c>
      <c r="D214" s="69">
        <f>all!BH132</f>
        <v>15</v>
      </c>
      <c r="E214" s="69">
        <f>all!BI132</f>
        <v>3</v>
      </c>
      <c r="F214" s="69">
        <f>all!BJ132</f>
        <v>18</v>
      </c>
      <c r="G214" s="69">
        <f>all!BK132</f>
        <v>5</v>
      </c>
      <c r="H214" s="69">
        <f>all!BL132</f>
        <v>1</v>
      </c>
      <c r="I214" s="69">
        <f>all!BM132</f>
        <v>6</v>
      </c>
      <c r="J214" s="69">
        <f>all!BN132</f>
        <v>3</v>
      </c>
      <c r="K214" s="69">
        <f>all!BO132</f>
        <v>0</v>
      </c>
      <c r="L214" s="69">
        <f>all!BP132</f>
        <v>3</v>
      </c>
      <c r="M214" s="69">
        <f>all!BQ132</f>
        <v>11</v>
      </c>
      <c r="N214" s="69">
        <f>all!BR132</f>
        <v>2</v>
      </c>
      <c r="O214" s="69">
        <f>all!BS132</f>
        <v>13</v>
      </c>
      <c r="P214" s="69">
        <f>all!BT132</f>
        <v>0</v>
      </c>
      <c r="Q214" s="69">
        <f>all!BU132</f>
        <v>0</v>
      </c>
      <c r="R214" s="69">
        <f>all!BV132</f>
        <v>0</v>
      </c>
      <c r="S214" s="69">
        <f>all!BW132</f>
        <v>34</v>
      </c>
      <c r="T214" s="69">
        <f>all!BX132</f>
        <v>6</v>
      </c>
      <c r="U214" s="69">
        <f>all!BY132</f>
        <v>40</v>
      </c>
      <c r="V214" s="18"/>
      <c r="W214" s="69">
        <f>all!CA132</f>
        <v>0</v>
      </c>
      <c r="X214" s="69">
        <f>all!CB132</f>
        <v>0</v>
      </c>
      <c r="Y214" s="69">
        <f>all!CC132</f>
        <v>0</v>
      </c>
      <c r="Z214" s="69">
        <f>all!CD132</f>
        <v>0</v>
      </c>
      <c r="AA214" s="69">
        <f>all!CE132</f>
        <v>0</v>
      </c>
      <c r="AB214" s="69">
        <f>all!CF132</f>
        <v>0</v>
      </c>
      <c r="AC214" s="18"/>
      <c r="AD214" s="18"/>
      <c r="AE214" s="18"/>
      <c r="AF214" s="18"/>
      <c r="AG214" s="18"/>
    </row>
    <row r="215" spans="1:33" ht="15" customHeight="1">
      <c r="A215" s="26"/>
      <c r="B215" s="16" t="s">
        <v>360</v>
      </c>
      <c r="C215" s="69">
        <f>all!F133</f>
        <v>50</v>
      </c>
      <c r="D215" s="69">
        <f>all!BH133</f>
        <v>18</v>
      </c>
      <c r="E215" s="69">
        <f>all!BI133</f>
        <v>3</v>
      </c>
      <c r="F215" s="69">
        <f>all!BJ133</f>
        <v>21</v>
      </c>
      <c r="G215" s="69">
        <f>all!BK133</f>
        <v>6</v>
      </c>
      <c r="H215" s="69">
        <f>all!BL133</f>
        <v>0</v>
      </c>
      <c r="I215" s="69">
        <f>all!BM133</f>
        <v>6</v>
      </c>
      <c r="J215" s="69">
        <f>all!BN133</f>
        <v>3</v>
      </c>
      <c r="K215" s="69">
        <f>all!BO133</f>
        <v>1</v>
      </c>
      <c r="L215" s="69">
        <f>all!BP133</f>
        <v>4</v>
      </c>
      <c r="M215" s="69">
        <f>all!BQ133</f>
        <v>11</v>
      </c>
      <c r="N215" s="69">
        <f>all!BR133</f>
        <v>2</v>
      </c>
      <c r="O215" s="69">
        <f>all!BS133</f>
        <v>13</v>
      </c>
      <c r="P215" s="69">
        <f>all!BT133</f>
        <v>0</v>
      </c>
      <c r="Q215" s="69">
        <f>all!BU133</f>
        <v>0</v>
      </c>
      <c r="R215" s="69">
        <f>all!BV133</f>
        <v>0</v>
      </c>
      <c r="S215" s="69">
        <f>all!BW133</f>
        <v>38</v>
      </c>
      <c r="T215" s="69">
        <f>all!BX133</f>
        <v>6</v>
      </c>
      <c r="U215" s="69">
        <f>all!BY133</f>
        <v>44</v>
      </c>
      <c r="V215" s="18"/>
      <c r="W215" s="69">
        <f>all!CA133</f>
        <v>0</v>
      </c>
      <c r="X215" s="69">
        <f>all!CB133</f>
        <v>0</v>
      </c>
      <c r="Y215" s="69">
        <f>all!CC133</f>
        <v>0</v>
      </c>
      <c r="Z215" s="69">
        <f>all!CD133</f>
        <v>0</v>
      </c>
      <c r="AA215" s="69">
        <f>all!CE133</f>
        <v>0</v>
      </c>
      <c r="AB215" s="69">
        <f>all!CF133</f>
        <v>0</v>
      </c>
      <c r="AC215" s="18"/>
      <c r="AD215" s="18"/>
      <c r="AE215" s="18"/>
      <c r="AF215" s="18"/>
      <c r="AG215" s="18"/>
    </row>
    <row r="216" spans="1:33" ht="15" customHeight="1">
      <c r="A216" s="26"/>
      <c r="B216" s="46" t="s">
        <v>72</v>
      </c>
      <c r="C216" s="30">
        <f t="shared" ref="C216:D216" si="122">SUM(C213:C215)</f>
        <v>150</v>
      </c>
      <c r="D216" s="30">
        <f t="shared" si="122"/>
        <v>49</v>
      </c>
      <c r="E216" s="30">
        <f t="shared" ref="E216:U216" si="123">SUM(E213:E215)</f>
        <v>7</v>
      </c>
      <c r="F216" s="30">
        <f t="shared" si="123"/>
        <v>56</v>
      </c>
      <c r="G216" s="30">
        <f t="shared" si="123"/>
        <v>15</v>
      </c>
      <c r="H216" s="30">
        <f t="shared" si="123"/>
        <v>4</v>
      </c>
      <c r="I216" s="30">
        <f t="shared" si="123"/>
        <v>19</v>
      </c>
      <c r="J216" s="30">
        <f t="shared" si="123"/>
        <v>9</v>
      </c>
      <c r="K216" s="30">
        <f t="shared" si="123"/>
        <v>2</v>
      </c>
      <c r="L216" s="30">
        <f t="shared" si="123"/>
        <v>11</v>
      </c>
      <c r="M216" s="30">
        <f t="shared" si="123"/>
        <v>39</v>
      </c>
      <c r="N216" s="30">
        <f t="shared" si="123"/>
        <v>6</v>
      </c>
      <c r="O216" s="30">
        <f t="shared" si="123"/>
        <v>45</v>
      </c>
      <c r="P216" s="30">
        <f t="shared" si="123"/>
        <v>0</v>
      </c>
      <c r="Q216" s="30">
        <f t="shared" si="123"/>
        <v>0</v>
      </c>
      <c r="R216" s="30">
        <f t="shared" si="123"/>
        <v>0</v>
      </c>
      <c r="S216" s="30">
        <f t="shared" si="123"/>
        <v>112</v>
      </c>
      <c r="T216" s="30">
        <f t="shared" si="123"/>
        <v>19</v>
      </c>
      <c r="U216" s="30">
        <f t="shared" si="123"/>
        <v>131</v>
      </c>
      <c r="V216" s="18"/>
      <c r="W216" s="30">
        <f>SUM(W213:W215)</f>
        <v>0</v>
      </c>
      <c r="X216" s="30">
        <f t="shared" ref="X216:AB216" si="124">SUM(X213:X215)</f>
        <v>0</v>
      </c>
      <c r="Y216" s="30">
        <f t="shared" si="124"/>
        <v>0</v>
      </c>
      <c r="Z216" s="30">
        <f t="shared" si="124"/>
        <v>0</v>
      </c>
      <c r="AA216" s="30">
        <f t="shared" si="124"/>
        <v>0</v>
      </c>
      <c r="AB216" s="30">
        <f t="shared" si="124"/>
        <v>0</v>
      </c>
      <c r="AC216" s="18"/>
      <c r="AD216" s="18" t="s">
        <v>74</v>
      </c>
      <c r="AE216" s="18"/>
      <c r="AF216" s="18"/>
      <c r="AG216" s="18"/>
    </row>
    <row r="217" spans="1:33" ht="15" customHeight="1">
      <c r="A217" s="141"/>
      <c r="B217" s="150" t="s">
        <v>361</v>
      </c>
      <c r="C217" s="159">
        <f>all!F1036</f>
        <v>154</v>
      </c>
      <c r="D217" s="159">
        <f>all!BH1036</f>
        <v>56</v>
      </c>
      <c r="E217" s="159">
        <f>all!BI1036</f>
        <v>48</v>
      </c>
      <c r="F217" s="159">
        <f>all!BJ1036</f>
        <v>104</v>
      </c>
      <c r="G217" s="159">
        <f>all!BK1036</f>
        <v>23</v>
      </c>
      <c r="H217" s="159">
        <f>all!BL1036</f>
        <v>3</v>
      </c>
      <c r="I217" s="159">
        <f>all!BM1036</f>
        <v>26</v>
      </c>
      <c r="J217" s="159">
        <f>all!BN1036</f>
        <v>6</v>
      </c>
      <c r="K217" s="159">
        <f>all!BO1036</f>
        <v>3</v>
      </c>
      <c r="L217" s="159">
        <f>all!BP1036</f>
        <v>9</v>
      </c>
      <c r="M217" s="159">
        <f>all!BQ1036</f>
        <v>23</v>
      </c>
      <c r="N217" s="159">
        <f>all!BR1036</f>
        <v>20</v>
      </c>
      <c r="O217" s="159">
        <f>all!BS1036</f>
        <v>43</v>
      </c>
      <c r="P217" s="159">
        <f>all!BT1036</f>
        <v>1</v>
      </c>
      <c r="Q217" s="159">
        <f>all!BU1036</f>
        <v>1</v>
      </c>
      <c r="R217" s="159">
        <f>all!BV1036</f>
        <v>2</v>
      </c>
      <c r="S217" s="159">
        <f>all!BW1036</f>
        <v>109</v>
      </c>
      <c r="T217" s="159">
        <f>all!BX1036</f>
        <v>75</v>
      </c>
      <c r="U217" s="159">
        <f>all!BY1036</f>
        <v>184</v>
      </c>
      <c r="V217" s="18"/>
      <c r="W217" s="159">
        <f>all!CA1036</f>
        <v>5</v>
      </c>
      <c r="X217" s="159">
        <f>all!CB1036</f>
        <v>10</v>
      </c>
      <c r="Y217" s="159">
        <f>all!CC1036</f>
        <v>15</v>
      </c>
      <c r="Z217" s="159">
        <f>all!CD1036</f>
        <v>4</v>
      </c>
      <c r="AA217" s="159">
        <f>all!CE1036</f>
        <v>1</v>
      </c>
      <c r="AB217" s="159">
        <f>all!CF1036</f>
        <v>5</v>
      </c>
      <c r="AC217" s="18"/>
      <c r="AD217" s="18"/>
      <c r="AE217" s="18"/>
      <c r="AF217" s="18"/>
      <c r="AG217" s="18"/>
    </row>
    <row r="218" spans="1:33" ht="15" customHeight="1">
      <c r="A218" s="141"/>
      <c r="B218" s="148" t="s">
        <v>362</v>
      </c>
      <c r="C218" s="159">
        <f>all!F1037</f>
        <v>154</v>
      </c>
      <c r="D218" s="159">
        <f>all!BH1037</f>
        <v>52</v>
      </c>
      <c r="E218" s="159">
        <f>all!BI1037</f>
        <v>43</v>
      </c>
      <c r="F218" s="159">
        <f>all!BJ1037</f>
        <v>95</v>
      </c>
      <c r="G218" s="159">
        <f>all!BK1037</f>
        <v>16</v>
      </c>
      <c r="H218" s="159">
        <f>all!BL1037</f>
        <v>7</v>
      </c>
      <c r="I218" s="159">
        <f>all!BM1037</f>
        <v>23</v>
      </c>
      <c r="J218" s="159">
        <f>all!BN1037</f>
        <v>5</v>
      </c>
      <c r="K218" s="159">
        <f>all!BO1037</f>
        <v>6</v>
      </c>
      <c r="L218" s="159">
        <f>all!BP1037</f>
        <v>11</v>
      </c>
      <c r="M218" s="159">
        <f>all!BQ1037</f>
        <v>18</v>
      </c>
      <c r="N218" s="159">
        <f>all!BR1037</f>
        <v>15</v>
      </c>
      <c r="O218" s="159">
        <f>all!BS1037</f>
        <v>33</v>
      </c>
      <c r="P218" s="159">
        <f>all!BT1037</f>
        <v>0</v>
      </c>
      <c r="Q218" s="159">
        <f>all!BU1037</f>
        <v>0</v>
      </c>
      <c r="R218" s="159">
        <f>all!BV1037</f>
        <v>0</v>
      </c>
      <c r="S218" s="159">
        <f>all!BW1037</f>
        <v>91</v>
      </c>
      <c r="T218" s="159">
        <f>all!BX1037</f>
        <v>71</v>
      </c>
      <c r="U218" s="159">
        <f>all!BY1037</f>
        <v>162</v>
      </c>
      <c r="V218" s="18"/>
      <c r="W218" s="159">
        <f>all!CA1037</f>
        <v>10</v>
      </c>
      <c r="X218" s="159">
        <f>all!CB1037</f>
        <v>7</v>
      </c>
      <c r="Y218" s="159">
        <f>all!CC1037</f>
        <v>17</v>
      </c>
      <c r="Z218" s="159">
        <f>all!CD1037</f>
        <v>1</v>
      </c>
      <c r="AA218" s="159">
        <f>all!CE1037</f>
        <v>2</v>
      </c>
      <c r="AB218" s="159">
        <f>all!CF1037</f>
        <v>3</v>
      </c>
      <c r="AC218" s="18"/>
      <c r="AD218" s="18"/>
      <c r="AE218" s="18"/>
      <c r="AF218" s="18"/>
      <c r="AG218" s="18"/>
    </row>
    <row r="219" spans="1:33" ht="15" customHeight="1">
      <c r="A219" s="37"/>
      <c r="B219" s="78" t="s">
        <v>72</v>
      </c>
      <c r="C219" s="42">
        <f>SUM(C217:C218)</f>
        <v>308</v>
      </c>
      <c r="D219" s="42">
        <f t="shared" ref="D219" si="125">SUM(D217:D218)</f>
        <v>108</v>
      </c>
      <c r="E219" s="42">
        <f t="shared" ref="E219:U219" si="126">SUM(E217:E218)</f>
        <v>91</v>
      </c>
      <c r="F219" s="42">
        <f t="shared" si="126"/>
        <v>199</v>
      </c>
      <c r="G219" s="42">
        <f t="shared" si="126"/>
        <v>39</v>
      </c>
      <c r="H219" s="42">
        <f t="shared" si="126"/>
        <v>10</v>
      </c>
      <c r="I219" s="42">
        <f t="shared" si="126"/>
        <v>49</v>
      </c>
      <c r="J219" s="42">
        <f t="shared" si="126"/>
        <v>11</v>
      </c>
      <c r="K219" s="42">
        <f t="shared" si="126"/>
        <v>9</v>
      </c>
      <c r="L219" s="42">
        <f t="shared" si="126"/>
        <v>20</v>
      </c>
      <c r="M219" s="42">
        <f t="shared" si="126"/>
        <v>41</v>
      </c>
      <c r="N219" s="42">
        <f t="shared" si="126"/>
        <v>35</v>
      </c>
      <c r="O219" s="42">
        <f t="shared" si="126"/>
        <v>76</v>
      </c>
      <c r="P219" s="42">
        <f t="shared" si="126"/>
        <v>1</v>
      </c>
      <c r="Q219" s="42">
        <f t="shared" si="126"/>
        <v>1</v>
      </c>
      <c r="R219" s="42">
        <f t="shared" si="126"/>
        <v>2</v>
      </c>
      <c r="S219" s="42">
        <f t="shared" si="126"/>
        <v>200</v>
      </c>
      <c r="T219" s="42">
        <f t="shared" si="126"/>
        <v>146</v>
      </c>
      <c r="U219" s="42">
        <f t="shared" si="126"/>
        <v>346</v>
      </c>
      <c r="V219" s="18"/>
      <c r="W219" s="42">
        <f>SUM(W217:W218)</f>
        <v>15</v>
      </c>
      <c r="X219" s="42">
        <f t="shared" ref="X219:AB219" si="127">SUM(X217:X218)</f>
        <v>17</v>
      </c>
      <c r="Y219" s="42">
        <f t="shared" si="127"/>
        <v>32</v>
      </c>
      <c r="Z219" s="42">
        <f t="shared" si="127"/>
        <v>5</v>
      </c>
      <c r="AA219" s="42">
        <f t="shared" si="127"/>
        <v>3</v>
      </c>
      <c r="AB219" s="42">
        <f t="shared" si="127"/>
        <v>8</v>
      </c>
      <c r="AC219" s="18"/>
      <c r="AD219" s="18"/>
      <c r="AE219" s="18"/>
      <c r="AF219" s="18"/>
      <c r="AG219" s="18"/>
    </row>
    <row r="220" spans="1:33" ht="15.75" customHeight="1">
      <c r="A220" s="26"/>
      <c r="B220" s="364" t="s">
        <v>908</v>
      </c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18"/>
      <c r="W220" s="30"/>
      <c r="X220" s="30"/>
      <c r="Y220" s="30"/>
      <c r="Z220" s="30"/>
      <c r="AA220" s="30"/>
      <c r="AB220" s="30"/>
      <c r="AC220" s="18"/>
      <c r="AD220" s="18"/>
      <c r="AE220" s="18"/>
      <c r="AF220" s="18"/>
      <c r="AG220" s="18"/>
    </row>
    <row r="221" spans="1:33" ht="14.25" customHeight="1">
      <c r="A221" s="26"/>
      <c r="B221" s="48" t="s">
        <v>347</v>
      </c>
      <c r="C221" s="69">
        <f>all!F1041</f>
        <v>46</v>
      </c>
      <c r="D221" s="69">
        <f>all!BH1041</f>
        <v>38</v>
      </c>
      <c r="E221" s="69">
        <f>all!BI1041</f>
        <v>13</v>
      </c>
      <c r="F221" s="69">
        <f>all!BJ1041</f>
        <v>51</v>
      </c>
      <c r="G221" s="69">
        <f>all!BK1041</f>
        <v>12</v>
      </c>
      <c r="H221" s="69">
        <f>all!BL1041</f>
        <v>2</v>
      </c>
      <c r="I221" s="69">
        <f>all!BM1041</f>
        <v>14</v>
      </c>
      <c r="J221" s="69">
        <f>all!BN1041</f>
        <v>6</v>
      </c>
      <c r="K221" s="69">
        <f>all!BO1041</f>
        <v>0</v>
      </c>
      <c r="L221" s="69">
        <f>all!BP1041</f>
        <v>6</v>
      </c>
      <c r="M221" s="69">
        <f>all!BQ1041</f>
        <v>19</v>
      </c>
      <c r="N221" s="69">
        <f>all!BR1041</f>
        <v>9</v>
      </c>
      <c r="O221" s="69">
        <f>all!BS1041</f>
        <v>28</v>
      </c>
      <c r="P221" s="69">
        <f>all!BT1041</f>
        <v>2</v>
      </c>
      <c r="Q221" s="69">
        <f>all!BU1041</f>
        <v>3</v>
      </c>
      <c r="R221" s="69">
        <f>all!BV1041</f>
        <v>5</v>
      </c>
      <c r="S221" s="69">
        <f>all!BW1041</f>
        <v>77</v>
      </c>
      <c r="T221" s="69">
        <f>all!BX1041</f>
        <v>27</v>
      </c>
      <c r="U221" s="69">
        <f>all!BY1041</f>
        <v>104</v>
      </c>
      <c r="V221" s="18"/>
      <c r="W221" s="69">
        <f>all!CA1041</f>
        <v>1</v>
      </c>
      <c r="X221" s="69">
        <f>all!CB1041</f>
        <v>1</v>
      </c>
      <c r="Y221" s="69">
        <f>all!CC1041</f>
        <v>2</v>
      </c>
      <c r="Z221" s="69">
        <f>all!CD1041</f>
        <v>0</v>
      </c>
      <c r="AA221" s="69">
        <f>all!CE1041</f>
        <v>0</v>
      </c>
      <c r="AB221" s="69">
        <f>all!CF1041</f>
        <v>0</v>
      </c>
      <c r="AC221" s="18"/>
      <c r="AD221" s="18"/>
      <c r="AE221" s="18"/>
      <c r="AF221" s="18"/>
      <c r="AG221" s="18"/>
    </row>
    <row r="222" spans="1:33" ht="14.25" customHeight="1">
      <c r="A222" s="26"/>
      <c r="B222" s="16" t="s">
        <v>362</v>
      </c>
      <c r="C222" s="69">
        <f>all!F1042</f>
        <v>46</v>
      </c>
      <c r="D222" s="69">
        <f>all!BH1042</f>
        <v>34</v>
      </c>
      <c r="E222" s="69">
        <f>all!BI1042</f>
        <v>21</v>
      </c>
      <c r="F222" s="69">
        <f>all!BJ1042</f>
        <v>55</v>
      </c>
      <c r="G222" s="69">
        <f>all!BK1042</f>
        <v>11</v>
      </c>
      <c r="H222" s="69">
        <f>all!BL1042</f>
        <v>2</v>
      </c>
      <c r="I222" s="69">
        <f>all!BM1042</f>
        <v>13</v>
      </c>
      <c r="J222" s="69">
        <f>all!BN1042</f>
        <v>6</v>
      </c>
      <c r="K222" s="69">
        <f>all!BO1042</f>
        <v>0</v>
      </c>
      <c r="L222" s="69">
        <f>all!BP1042</f>
        <v>6</v>
      </c>
      <c r="M222" s="69">
        <f>all!BQ1042</f>
        <v>4</v>
      </c>
      <c r="N222" s="69">
        <f>all!BR1042</f>
        <v>14</v>
      </c>
      <c r="O222" s="69">
        <f>all!BS1042</f>
        <v>18</v>
      </c>
      <c r="P222" s="69">
        <f>all!BT1042</f>
        <v>3</v>
      </c>
      <c r="Q222" s="69">
        <f>all!BU1042</f>
        <v>3</v>
      </c>
      <c r="R222" s="69">
        <f>all!BV1042</f>
        <v>6</v>
      </c>
      <c r="S222" s="69">
        <f>all!BW1042</f>
        <v>58</v>
      </c>
      <c r="T222" s="69">
        <f>all!BX1042</f>
        <v>40</v>
      </c>
      <c r="U222" s="69">
        <f>all!BY1042</f>
        <v>98</v>
      </c>
      <c r="V222" s="18"/>
      <c r="W222" s="69">
        <f>all!CA1042</f>
        <v>3</v>
      </c>
      <c r="X222" s="69">
        <f>all!CB1042</f>
        <v>3</v>
      </c>
      <c r="Y222" s="69">
        <f>all!CC1042</f>
        <v>6</v>
      </c>
      <c r="Z222" s="69">
        <f>all!CD1042</f>
        <v>0</v>
      </c>
      <c r="AA222" s="69">
        <f>all!CE1042</f>
        <v>1</v>
      </c>
      <c r="AB222" s="69">
        <f>all!CF1042</f>
        <v>1</v>
      </c>
      <c r="AC222" s="18"/>
      <c r="AD222" s="18"/>
      <c r="AE222" s="18"/>
      <c r="AF222" s="18"/>
      <c r="AG222" s="18"/>
    </row>
    <row r="223" spans="1:33" ht="14.25" customHeight="1">
      <c r="A223" s="26"/>
      <c r="B223" s="48" t="s">
        <v>72</v>
      </c>
      <c r="C223" s="30">
        <f>SUM(C221:C222)</f>
        <v>92</v>
      </c>
      <c r="D223" s="30">
        <f t="shared" ref="D223" si="128">SUM(D221:D222)</f>
        <v>72</v>
      </c>
      <c r="E223" s="30">
        <f t="shared" ref="E223:U223" si="129">SUM(E221:E222)</f>
        <v>34</v>
      </c>
      <c r="F223" s="30">
        <f t="shared" si="129"/>
        <v>106</v>
      </c>
      <c r="G223" s="30">
        <f t="shared" si="129"/>
        <v>23</v>
      </c>
      <c r="H223" s="30">
        <f t="shared" si="129"/>
        <v>4</v>
      </c>
      <c r="I223" s="30">
        <f t="shared" si="129"/>
        <v>27</v>
      </c>
      <c r="J223" s="30">
        <f t="shared" si="129"/>
        <v>12</v>
      </c>
      <c r="K223" s="30">
        <f t="shared" si="129"/>
        <v>0</v>
      </c>
      <c r="L223" s="30">
        <f t="shared" si="129"/>
        <v>12</v>
      </c>
      <c r="M223" s="30">
        <f t="shared" si="129"/>
        <v>23</v>
      </c>
      <c r="N223" s="30">
        <f t="shared" si="129"/>
        <v>23</v>
      </c>
      <c r="O223" s="30">
        <f t="shared" si="129"/>
        <v>46</v>
      </c>
      <c r="P223" s="30">
        <f t="shared" si="129"/>
        <v>5</v>
      </c>
      <c r="Q223" s="30">
        <f t="shared" si="129"/>
        <v>6</v>
      </c>
      <c r="R223" s="30">
        <f t="shared" si="129"/>
        <v>11</v>
      </c>
      <c r="S223" s="30">
        <f t="shared" si="129"/>
        <v>135</v>
      </c>
      <c r="T223" s="30">
        <f t="shared" si="129"/>
        <v>67</v>
      </c>
      <c r="U223" s="30">
        <f t="shared" si="129"/>
        <v>202</v>
      </c>
      <c r="V223" s="324"/>
      <c r="W223" s="30">
        <f>SUM(W221:W222)</f>
        <v>4</v>
      </c>
      <c r="X223" s="30">
        <f t="shared" ref="X223:AB223" si="130">SUM(X221:X222)</f>
        <v>4</v>
      </c>
      <c r="Y223" s="30">
        <f t="shared" si="130"/>
        <v>8</v>
      </c>
      <c r="Z223" s="30">
        <f t="shared" si="130"/>
        <v>0</v>
      </c>
      <c r="AA223" s="30">
        <f t="shared" si="130"/>
        <v>1</v>
      </c>
      <c r="AB223" s="30">
        <f t="shared" si="130"/>
        <v>1</v>
      </c>
      <c r="AC223" s="18"/>
      <c r="AD223" s="18"/>
      <c r="AE223" s="18"/>
      <c r="AF223" s="18"/>
      <c r="AG223" s="18"/>
    </row>
    <row r="224" spans="1:33" ht="15" customHeight="1">
      <c r="A224" s="70"/>
      <c r="B224" s="364" t="s">
        <v>906</v>
      </c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18"/>
      <c r="W224" s="30"/>
      <c r="X224" s="30"/>
      <c r="Y224" s="30"/>
      <c r="Z224" s="30"/>
      <c r="AA224" s="30"/>
      <c r="AB224" s="30"/>
      <c r="AC224" s="18"/>
      <c r="AD224" s="18"/>
      <c r="AE224" s="18"/>
      <c r="AF224" s="18"/>
      <c r="AG224" s="18"/>
    </row>
    <row r="225" spans="1:33" ht="14.25" customHeight="1">
      <c r="A225" s="26"/>
      <c r="B225" s="48" t="s">
        <v>347</v>
      </c>
      <c r="C225" s="69">
        <f>all!F1046</f>
        <v>30</v>
      </c>
      <c r="D225" s="69">
        <f>all!BH1046</f>
        <v>23</v>
      </c>
      <c r="E225" s="69">
        <f>all!BI1046</f>
        <v>10</v>
      </c>
      <c r="F225" s="69">
        <f>all!BJ1046</f>
        <v>33</v>
      </c>
      <c r="G225" s="69">
        <f>all!BK1046</f>
        <v>4</v>
      </c>
      <c r="H225" s="69">
        <f>all!BL1046</f>
        <v>2</v>
      </c>
      <c r="I225" s="69">
        <f>all!BM1046</f>
        <v>6</v>
      </c>
      <c r="J225" s="69">
        <f>all!BN1046</f>
        <v>4</v>
      </c>
      <c r="K225" s="69">
        <f>all!BO1046</f>
        <v>0</v>
      </c>
      <c r="L225" s="69">
        <f>all!BP1046</f>
        <v>4</v>
      </c>
      <c r="M225" s="69">
        <f>all!BQ1046</f>
        <v>2</v>
      </c>
      <c r="N225" s="69">
        <f>all!BR1046</f>
        <v>8</v>
      </c>
      <c r="O225" s="69">
        <f>all!BS1046</f>
        <v>10</v>
      </c>
      <c r="P225" s="69">
        <f>all!BT1046</f>
        <v>2</v>
      </c>
      <c r="Q225" s="69">
        <f>all!BU1046</f>
        <v>0</v>
      </c>
      <c r="R225" s="69">
        <f>all!BV1046</f>
        <v>2</v>
      </c>
      <c r="S225" s="69">
        <f>all!BW1046</f>
        <v>35</v>
      </c>
      <c r="T225" s="69">
        <f>all!BX1046</f>
        <v>20</v>
      </c>
      <c r="U225" s="69">
        <f>all!BY1046</f>
        <v>55</v>
      </c>
      <c r="V225" s="18"/>
      <c r="W225" s="69">
        <f>all!CA1046</f>
        <v>2</v>
      </c>
      <c r="X225" s="69">
        <f>all!CB1046</f>
        <v>0</v>
      </c>
      <c r="Y225" s="69">
        <f>all!CC1046</f>
        <v>2</v>
      </c>
      <c r="Z225" s="69">
        <f>all!CD1046</f>
        <v>1</v>
      </c>
      <c r="AA225" s="69">
        <f>all!CE1046</f>
        <v>0</v>
      </c>
      <c r="AB225" s="69">
        <f>all!CF1046</f>
        <v>1</v>
      </c>
      <c r="AC225" s="18"/>
      <c r="AD225" s="18"/>
      <c r="AE225" s="18"/>
      <c r="AF225" s="18"/>
      <c r="AG225" s="18"/>
    </row>
    <row r="226" spans="1:33" ht="14.25" customHeight="1">
      <c r="A226" s="26"/>
      <c r="B226" s="16" t="s">
        <v>362</v>
      </c>
      <c r="C226" s="69">
        <f>all!F1047</f>
        <v>30</v>
      </c>
      <c r="D226" s="69">
        <f>all!BH1047</f>
        <v>13</v>
      </c>
      <c r="E226" s="69">
        <f>all!BI1047</f>
        <v>18</v>
      </c>
      <c r="F226" s="69">
        <f>all!BJ1047</f>
        <v>31</v>
      </c>
      <c r="G226" s="69">
        <f>all!BK1047</f>
        <v>4</v>
      </c>
      <c r="H226" s="69">
        <f>all!BL1047</f>
        <v>4</v>
      </c>
      <c r="I226" s="69">
        <f>all!BM1047</f>
        <v>8</v>
      </c>
      <c r="J226" s="69">
        <f>all!BN1047</f>
        <v>4</v>
      </c>
      <c r="K226" s="69">
        <f>all!BO1047</f>
        <v>0</v>
      </c>
      <c r="L226" s="69">
        <f>all!BP1047</f>
        <v>4</v>
      </c>
      <c r="M226" s="69">
        <f>all!BQ1047</f>
        <v>1</v>
      </c>
      <c r="N226" s="69">
        <f>all!BR1047</f>
        <v>10</v>
      </c>
      <c r="O226" s="69">
        <f>all!BS1047</f>
        <v>11</v>
      </c>
      <c r="P226" s="69">
        <f>all!BT1047</f>
        <v>2</v>
      </c>
      <c r="Q226" s="69">
        <f>all!BU1047</f>
        <v>1</v>
      </c>
      <c r="R226" s="69">
        <f>all!BV1047</f>
        <v>3</v>
      </c>
      <c r="S226" s="69">
        <f>all!BW1047</f>
        <v>24</v>
      </c>
      <c r="T226" s="69">
        <f>all!BX1047</f>
        <v>33</v>
      </c>
      <c r="U226" s="69">
        <f>all!BY1047</f>
        <v>57</v>
      </c>
      <c r="V226" s="18"/>
      <c r="W226" s="69">
        <f>all!CA1047</f>
        <v>1</v>
      </c>
      <c r="X226" s="69">
        <f>all!CB1047</f>
        <v>0</v>
      </c>
      <c r="Y226" s="69">
        <f>all!CC1047</f>
        <v>1</v>
      </c>
      <c r="Z226" s="69">
        <f>all!CD1047</f>
        <v>0</v>
      </c>
      <c r="AA226" s="69">
        <f>all!CE1047</f>
        <v>1</v>
      </c>
      <c r="AB226" s="69">
        <f>all!CF1047</f>
        <v>1</v>
      </c>
      <c r="AC226" s="18"/>
      <c r="AD226" s="18"/>
      <c r="AE226" s="18"/>
      <c r="AF226" s="18"/>
      <c r="AG226" s="18"/>
    </row>
    <row r="227" spans="1:33" ht="14.25" customHeight="1">
      <c r="A227" s="26"/>
      <c r="B227" s="48" t="s">
        <v>72</v>
      </c>
      <c r="C227" s="71">
        <f>SUM(C225:C226)</f>
        <v>60</v>
      </c>
      <c r="D227" s="71">
        <f t="shared" ref="D227" si="131">SUM(D225:D226)</f>
        <v>36</v>
      </c>
      <c r="E227" s="71">
        <f t="shared" ref="E227:U227" si="132">SUM(E225:E226)</f>
        <v>28</v>
      </c>
      <c r="F227" s="71">
        <f t="shared" si="132"/>
        <v>64</v>
      </c>
      <c r="G227" s="71">
        <f t="shared" si="132"/>
        <v>8</v>
      </c>
      <c r="H227" s="71">
        <f t="shared" si="132"/>
        <v>6</v>
      </c>
      <c r="I227" s="71">
        <f t="shared" si="132"/>
        <v>14</v>
      </c>
      <c r="J227" s="71">
        <f t="shared" si="132"/>
        <v>8</v>
      </c>
      <c r="K227" s="71">
        <f t="shared" si="132"/>
        <v>0</v>
      </c>
      <c r="L227" s="71">
        <f t="shared" si="132"/>
        <v>8</v>
      </c>
      <c r="M227" s="71">
        <f t="shared" si="132"/>
        <v>3</v>
      </c>
      <c r="N227" s="71">
        <f t="shared" si="132"/>
        <v>18</v>
      </c>
      <c r="O227" s="71">
        <f t="shared" si="132"/>
        <v>21</v>
      </c>
      <c r="P227" s="71">
        <f t="shared" si="132"/>
        <v>4</v>
      </c>
      <c r="Q227" s="71">
        <f t="shared" si="132"/>
        <v>1</v>
      </c>
      <c r="R227" s="71">
        <f t="shared" si="132"/>
        <v>5</v>
      </c>
      <c r="S227" s="71">
        <f t="shared" si="132"/>
        <v>59</v>
      </c>
      <c r="T227" s="71">
        <f t="shared" si="132"/>
        <v>53</v>
      </c>
      <c r="U227" s="71">
        <f t="shared" si="132"/>
        <v>112</v>
      </c>
      <c r="V227" s="18"/>
      <c r="W227" s="71">
        <f>SUM(W225:W226)</f>
        <v>3</v>
      </c>
      <c r="X227" s="71">
        <f t="shared" ref="X227:AB227" si="133">SUM(X225:X226)</f>
        <v>0</v>
      </c>
      <c r="Y227" s="71">
        <f t="shared" si="133"/>
        <v>3</v>
      </c>
      <c r="Z227" s="71">
        <f t="shared" si="133"/>
        <v>1</v>
      </c>
      <c r="AA227" s="71">
        <f t="shared" si="133"/>
        <v>1</v>
      </c>
      <c r="AB227" s="71">
        <f t="shared" si="133"/>
        <v>2</v>
      </c>
      <c r="AC227" s="18"/>
      <c r="AD227" s="18"/>
      <c r="AE227" s="18"/>
      <c r="AF227" s="18"/>
      <c r="AG227" s="18"/>
    </row>
    <row r="228" spans="1:33" ht="15.75" customHeight="1">
      <c r="A228" s="70"/>
      <c r="B228" s="19" t="s">
        <v>907</v>
      </c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18"/>
      <c r="W228" s="30"/>
      <c r="X228" s="30"/>
      <c r="Y228" s="30"/>
      <c r="Z228" s="30"/>
      <c r="AA228" s="30"/>
      <c r="AB228" s="30"/>
      <c r="AC228" s="18"/>
      <c r="AD228" s="18"/>
      <c r="AE228" s="18"/>
      <c r="AF228" s="18"/>
      <c r="AG228" s="18"/>
    </row>
    <row r="229" spans="1:33" ht="15" customHeight="1">
      <c r="A229" s="26"/>
      <c r="B229" s="48" t="s">
        <v>347</v>
      </c>
      <c r="C229" s="69">
        <f>all!F1050</f>
        <v>30</v>
      </c>
      <c r="D229" s="69">
        <f>all!BH1050</f>
        <v>8</v>
      </c>
      <c r="E229" s="69">
        <f>all!BI1050</f>
        <v>8</v>
      </c>
      <c r="F229" s="69">
        <f>all!BJ1050</f>
        <v>16</v>
      </c>
      <c r="G229" s="69">
        <f>all!BK1050</f>
        <v>2</v>
      </c>
      <c r="H229" s="69">
        <f>all!BL1050</f>
        <v>2</v>
      </c>
      <c r="I229" s="69">
        <f>all!BM1050</f>
        <v>4</v>
      </c>
      <c r="J229" s="69">
        <f>all!BN1050</f>
        <v>1</v>
      </c>
      <c r="K229" s="69">
        <f>all!BO1050</f>
        <v>1</v>
      </c>
      <c r="L229" s="69">
        <f>all!BP1050</f>
        <v>2</v>
      </c>
      <c r="M229" s="69">
        <f>all!BQ1050</f>
        <v>7</v>
      </c>
      <c r="N229" s="69">
        <f>all!BR1050</f>
        <v>1</v>
      </c>
      <c r="O229" s="69">
        <f>all!BS1050</f>
        <v>8</v>
      </c>
      <c r="P229" s="69">
        <f>all!BT1050</f>
        <v>1</v>
      </c>
      <c r="Q229" s="69">
        <f>all!BU1050</f>
        <v>3</v>
      </c>
      <c r="R229" s="69">
        <f>all!BV1050</f>
        <v>4</v>
      </c>
      <c r="S229" s="69">
        <f>all!BW1050</f>
        <v>19</v>
      </c>
      <c r="T229" s="69">
        <f>all!BX1050</f>
        <v>15</v>
      </c>
      <c r="U229" s="69">
        <f>all!BY1050</f>
        <v>34</v>
      </c>
      <c r="V229" s="18"/>
      <c r="W229" s="69">
        <f>all!CA1050</f>
        <v>1</v>
      </c>
      <c r="X229" s="69">
        <f>all!CB1050</f>
        <v>0</v>
      </c>
      <c r="Y229" s="69">
        <f>all!CC1050</f>
        <v>1</v>
      </c>
      <c r="Z229" s="69">
        <f>all!CD1050</f>
        <v>0</v>
      </c>
      <c r="AA229" s="69">
        <f>all!CE1050</f>
        <v>0</v>
      </c>
      <c r="AB229" s="69">
        <f>all!CF1050</f>
        <v>0</v>
      </c>
      <c r="AC229" s="18"/>
      <c r="AD229" s="18"/>
      <c r="AE229" s="18"/>
      <c r="AF229" s="18"/>
      <c r="AG229" s="18"/>
    </row>
    <row r="230" spans="1:33" ht="15" customHeight="1">
      <c r="A230" s="26"/>
      <c r="B230" s="16" t="s">
        <v>362</v>
      </c>
      <c r="C230" s="69">
        <f>all!F1051</f>
        <v>30</v>
      </c>
      <c r="D230" s="69">
        <f>all!BH1051</f>
        <v>11</v>
      </c>
      <c r="E230" s="69">
        <f>all!BI1051</f>
        <v>6</v>
      </c>
      <c r="F230" s="69">
        <f>all!BJ1051</f>
        <v>17</v>
      </c>
      <c r="G230" s="69">
        <f>all!BK1051</f>
        <v>3</v>
      </c>
      <c r="H230" s="69">
        <f>all!BL1051</f>
        <v>1</v>
      </c>
      <c r="I230" s="69">
        <f>all!BM1051</f>
        <v>4</v>
      </c>
      <c r="J230" s="69">
        <f>all!BN1051</f>
        <v>0</v>
      </c>
      <c r="K230" s="69">
        <f>all!BO1051</f>
        <v>1</v>
      </c>
      <c r="L230" s="69">
        <f>all!BP1051</f>
        <v>1</v>
      </c>
      <c r="M230" s="69">
        <f>all!BQ1051</f>
        <v>7</v>
      </c>
      <c r="N230" s="69">
        <f>all!BR1051</f>
        <v>4</v>
      </c>
      <c r="O230" s="69">
        <f>all!BS1051</f>
        <v>11</v>
      </c>
      <c r="P230" s="69">
        <f>all!BT1051</f>
        <v>4</v>
      </c>
      <c r="Q230" s="69">
        <f>all!BU1051</f>
        <v>0</v>
      </c>
      <c r="R230" s="69">
        <f>all!BV1051</f>
        <v>4</v>
      </c>
      <c r="S230" s="69">
        <f>all!BW1051</f>
        <v>25</v>
      </c>
      <c r="T230" s="69">
        <f>all!BX1051</f>
        <v>12</v>
      </c>
      <c r="U230" s="69">
        <f>all!BY1051</f>
        <v>37</v>
      </c>
      <c r="V230" s="18"/>
      <c r="W230" s="69">
        <f>all!CA1051</f>
        <v>3</v>
      </c>
      <c r="X230" s="69">
        <f>all!CB1051</f>
        <v>2</v>
      </c>
      <c r="Y230" s="69">
        <f>all!CC1051</f>
        <v>5</v>
      </c>
      <c r="Z230" s="69">
        <f>all!CD1051</f>
        <v>0</v>
      </c>
      <c r="AA230" s="69">
        <f>all!CE1051</f>
        <v>0</v>
      </c>
      <c r="AB230" s="69">
        <f>all!CF1051</f>
        <v>0</v>
      </c>
      <c r="AC230" s="18"/>
      <c r="AD230" s="18"/>
      <c r="AE230" s="18"/>
      <c r="AF230" s="18"/>
      <c r="AG230" s="18"/>
    </row>
    <row r="231" spans="1:33" ht="15" customHeight="1">
      <c r="A231" s="26"/>
      <c r="B231" s="48" t="s">
        <v>72</v>
      </c>
      <c r="C231" s="71">
        <f t="shared" ref="C231:D231" si="134">SUM(C229:C230)</f>
        <v>60</v>
      </c>
      <c r="D231" s="71">
        <f t="shared" si="134"/>
        <v>19</v>
      </c>
      <c r="E231" s="71">
        <f t="shared" ref="E231:U231" si="135">SUM(E229:E230)</f>
        <v>14</v>
      </c>
      <c r="F231" s="71">
        <f t="shared" si="135"/>
        <v>33</v>
      </c>
      <c r="G231" s="71">
        <f t="shared" si="135"/>
        <v>5</v>
      </c>
      <c r="H231" s="71">
        <f t="shared" si="135"/>
        <v>3</v>
      </c>
      <c r="I231" s="71">
        <f t="shared" si="135"/>
        <v>8</v>
      </c>
      <c r="J231" s="71">
        <f t="shared" si="135"/>
        <v>1</v>
      </c>
      <c r="K231" s="71">
        <f t="shared" si="135"/>
        <v>2</v>
      </c>
      <c r="L231" s="71">
        <f t="shared" si="135"/>
        <v>3</v>
      </c>
      <c r="M231" s="71">
        <f t="shared" si="135"/>
        <v>14</v>
      </c>
      <c r="N231" s="71">
        <f t="shared" si="135"/>
        <v>5</v>
      </c>
      <c r="O231" s="71">
        <f t="shared" si="135"/>
        <v>19</v>
      </c>
      <c r="P231" s="71">
        <f t="shared" si="135"/>
        <v>5</v>
      </c>
      <c r="Q231" s="71">
        <f t="shared" si="135"/>
        <v>3</v>
      </c>
      <c r="R231" s="71">
        <f t="shared" si="135"/>
        <v>8</v>
      </c>
      <c r="S231" s="71">
        <f t="shared" si="135"/>
        <v>44</v>
      </c>
      <c r="T231" s="71">
        <f t="shared" si="135"/>
        <v>27</v>
      </c>
      <c r="U231" s="71">
        <f t="shared" si="135"/>
        <v>71</v>
      </c>
      <c r="V231" s="18"/>
      <c r="W231" s="71">
        <f t="shared" ref="W231" si="136">SUM(W229:W230)</f>
        <v>4</v>
      </c>
      <c r="X231" s="71">
        <f t="shared" ref="X231:AB231" si="137">SUM(X229:X230)</f>
        <v>2</v>
      </c>
      <c r="Y231" s="71">
        <f t="shared" si="137"/>
        <v>6</v>
      </c>
      <c r="Z231" s="71">
        <f t="shared" si="137"/>
        <v>0</v>
      </c>
      <c r="AA231" s="71">
        <f t="shared" si="137"/>
        <v>0</v>
      </c>
      <c r="AB231" s="71">
        <f t="shared" si="137"/>
        <v>0</v>
      </c>
      <c r="AC231" s="18"/>
      <c r="AD231" s="18"/>
      <c r="AE231" s="18"/>
      <c r="AF231" s="18"/>
      <c r="AG231" s="18"/>
    </row>
    <row r="232" spans="1:33" ht="19.5" customHeight="1" thickBot="1">
      <c r="A232" s="26"/>
      <c r="B232" s="48" t="s">
        <v>301</v>
      </c>
      <c r="C232" s="71">
        <f>all!F1876</f>
        <v>27</v>
      </c>
      <c r="D232" s="71">
        <f>all!BH1876</f>
        <v>0</v>
      </c>
      <c r="E232" s="71">
        <f>all!BI1876</f>
        <v>5</v>
      </c>
      <c r="F232" s="71">
        <f>all!BJ1876</f>
        <v>5</v>
      </c>
      <c r="G232" s="71">
        <f>all!BK1876</f>
        <v>1</v>
      </c>
      <c r="H232" s="71">
        <f>all!BL1876</f>
        <v>0</v>
      </c>
      <c r="I232" s="71">
        <f>all!BM1876</f>
        <v>1</v>
      </c>
      <c r="J232" s="71">
        <f>all!BN1876</f>
        <v>1</v>
      </c>
      <c r="K232" s="71">
        <f>all!BO1876</f>
        <v>0</v>
      </c>
      <c r="L232" s="71">
        <f>all!BP1876</f>
        <v>1</v>
      </c>
      <c r="M232" s="71">
        <f>all!BQ1876</f>
        <v>2</v>
      </c>
      <c r="N232" s="71">
        <f>all!BR1876</f>
        <v>1</v>
      </c>
      <c r="O232" s="71">
        <f>all!BS1876</f>
        <v>3</v>
      </c>
      <c r="P232" s="71">
        <f>all!BT1876</f>
        <v>0</v>
      </c>
      <c r="Q232" s="71">
        <f>all!BU1876</f>
        <v>0</v>
      </c>
      <c r="R232" s="71">
        <f>all!BV1876</f>
        <v>0</v>
      </c>
      <c r="S232" s="71">
        <f>all!BW1876</f>
        <v>4</v>
      </c>
      <c r="T232" s="71">
        <f>all!BX1876</f>
        <v>6</v>
      </c>
      <c r="U232" s="71">
        <f>all!BY1876</f>
        <v>10</v>
      </c>
      <c r="V232" s="11"/>
      <c r="W232" s="71">
        <f>all!CA1876</f>
        <v>0</v>
      </c>
      <c r="X232" s="71">
        <f>all!CB1876</f>
        <v>0</v>
      </c>
      <c r="Y232" s="71">
        <f>all!CC1876</f>
        <v>0</v>
      </c>
      <c r="Z232" s="71">
        <f>all!CD1876</f>
        <v>0</v>
      </c>
      <c r="AA232" s="71">
        <f>all!CE1876</f>
        <v>0</v>
      </c>
      <c r="AB232" s="71">
        <f>all!CF1876</f>
        <v>0</v>
      </c>
      <c r="AC232" s="11"/>
      <c r="AD232" s="11"/>
      <c r="AE232" s="11"/>
      <c r="AF232" s="11"/>
      <c r="AG232" s="11"/>
    </row>
    <row r="233" spans="1:33" ht="14.25" customHeight="1" thickBot="1">
      <c r="A233" s="34"/>
      <c r="B233" s="73" t="s">
        <v>364</v>
      </c>
      <c r="C233" s="74" t="e">
        <f>SUM(C199,C216,C219,C223,C227,C232,#REF!)</f>
        <v>#REF!</v>
      </c>
      <c r="D233" s="74">
        <f t="shared" ref="D233:U233" si="138">SUM(D199,D204,D209,D216,D219,D223,D227,D231,D232)</f>
        <v>609</v>
      </c>
      <c r="E233" s="74">
        <f t="shared" si="138"/>
        <v>401</v>
      </c>
      <c r="F233" s="74">
        <f t="shared" si="138"/>
        <v>1010</v>
      </c>
      <c r="G233" s="74">
        <f t="shared" si="138"/>
        <v>216</v>
      </c>
      <c r="H233" s="74">
        <f t="shared" si="138"/>
        <v>68</v>
      </c>
      <c r="I233" s="74">
        <f t="shared" si="138"/>
        <v>284</v>
      </c>
      <c r="J233" s="74">
        <f t="shared" si="138"/>
        <v>102</v>
      </c>
      <c r="K233" s="74">
        <f t="shared" si="138"/>
        <v>38</v>
      </c>
      <c r="L233" s="74">
        <f t="shared" si="138"/>
        <v>140</v>
      </c>
      <c r="M233" s="74">
        <f t="shared" si="138"/>
        <v>413</v>
      </c>
      <c r="N233" s="74">
        <f t="shared" si="138"/>
        <v>217</v>
      </c>
      <c r="O233" s="74">
        <f t="shared" si="138"/>
        <v>630</v>
      </c>
      <c r="P233" s="74">
        <f t="shared" si="138"/>
        <v>44</v>
      </c>
      <c r="Q233" s="74">
        <f t="shared" si="138"/>
        <v>24</v>
      </c>
      <c r="R233" s="74">
        <f t="shared" si="138"/>
        <v>68</v>
      </c>
      <c r="S233" s="74">
        <f t="shared" si="138"/>
        <v>1384</v>
      </c>
      <c r="T233" s="74">
        <f t="shared" si="138"/>
        <v>748</v>
      </c>
      <c r="U233" s="74">
        <f t="shared" si="138"/>
        <v>2132</v>
      </c>
      <c r="V233" s="324"/>
      <c r="W233" s="74">
        <f t="shared" ref="W233:AB233" si="139">SUM(W199,W204,W209,W216,W219,W223,W227,W231,W232)</f>
        <v>74</v>
      </c>
      <c r="X233" s="74">
        <f t="shared" si="139"/>
        <v>49</v>
      </c>
      <c r="Y233" s="74">
        <f t="shared" si="139"/>
        <v>123</v>
      </c>
      <c r="Z233" s="74">
        <f t="shared" si="139"/>
        <v>21</v>
      </c>
      <c r="AA233" s="74">
        <f t="shared" si="139"/>
        <v>11</v>
      </c>
      <c r="AB233" s="74">
        <f t="shared" si="139"/>
        <v>32</v>
      </c>
      <c r="AC233" s="18" t="s">
        <v>74</v>
      </c>
      <c r="AD233" s="18"/>
      <c r="AE233" s="18"/>
      <c r="AF233" s="18"/>
      <c r="AG233" s="18"/>
    </row>
    <row r="234" spans="1:33" ht="12.75">
      <c r="A234" s="155"/>
      <c r="B234" s="156"/>
      <c r="C234" s="156"/>
      <c r="D234" s="156"/>
      <c r="E234" s="155"/>
      <c r="F234" s="156"/>
      <c r="G234" s="156"/>
      <c r="H234" s="155"/>
      <c r="I234" s="156"/>
      <c r="J234" s="156"/>
      <c r="K234" s="155"/>
      <c r="L234" s="156"/>
      <c r="M234" s="156"/>
      <c r="N234" s="155"/>
      <c r="O234" s="156"/>
      <c r="P234" s="156"/>
      <c r="Q234" s="155"/>
      <c r="R234" s="156"/>
      <c r="S234" s="156"/>
      <c r="T234" s="155"/>
      <c r="U234" s="156"/>
      <c r="V234" s="18"/>
      <c r="W234" s="548"/>
      <c r="X234" s="549"/>
      <c r="Y234" s="548"/>
      <c r="Z234" s="548"/>
      <c r="AA234" s="549"/>
      <c r="AB234" s="548"/>
      <c r="AC234" s="18"/>
      <c r="AD234" s="18"/>
      <c r="AE234" s="18"/>
      <c r="AF234" s="18"/>
      <c r="AG234" s="18"/>
    </row>
    <row r="235" spans="1:33" ht="14.1" customHeight="1">
      <c r="A235" s="26">
        <v>8</v>
      </c>
      <c r="B235" s="48" t="s">
        <v>365</v>
      </c>
      <c r="C235" s="49"/>
      <c r="D235" s="45"/>
      <c r="E235" s="45"/>
      <c r="F235" s="45"/>
      <c r="G235" s="45"/>
      <c r="H235" s="45"/>
      <c r="I235" s="45"/>
      <c r="J235" s="45"/>
      <c r="K235" s="45"/>
      <c r="L235" s="45"/>
      <c r="M235" s="30"/>
      <c r="N235" s="30"/>
      <c r="O235" s="45"/>
      <c r="P235" s="45"/>
      <c r="Q235" s="45"/>
      <c r="R235" s="45"/>
      <c r="S235" s="6"/>
      <c r="T235" s="6"/>
      <c r="U235" s="6"/>
      <c r="V235" s="18"/>
      <c r="W235" s="45"/>
      <c r="X235" s="45"/>
      <c r="Y235" s="45"/>
      <c r="Z235" s="30"/>
      <c r="AA235" s="30"/>
      <c r="AB235" s="45"/>
      <c r="AC235" s="18"/>
      <c r="AD235" s="18"/>
      <c r="AE235" s="18"/>
      <c r="AF235" s="18"/>
      <c r="AG235" s="18"/>
    </row>
    <row r="236" spans="1:33" ht="15.95" customHeight="1">
      <c r="A236" s="26"/>
      <c r="B236" s="46" t="s">
        <v>972</v>
      </c>
      <c r="C236" s="69">
        <f>all!F178</f>
        <v>0</v>
      </c>
      <c r="D236" s="69">
        <f>all!BH171</f>
        <v>23</v>
      </c>
      <c r="E236" s="69">
        <f>all!BI171</f>
        <v>13</v>
      </c>
      <c r="F236" s="69">
        <f>all!BJ171</f>
        <v>36</v>
      </c>
      <c r="G236" s="69">
        <f>all!BK171</f>
        <v>9</v>
      </c>
      <c r="H236" s="69">
        <f>all!BL171</f>
        <v>1</v>
      </c>
      <c r="I236" s="69">
        <f>all!BM171</f>
        <v>10</v>
      </c>
      <c r="J236" s="69">
        <f>all!BN171</f>
        <v>1</v>
      </c>
      <c r="K236" s="69">
        <f>all!BO171</f>
        <v>2</v>
      </c>
      <c r="L236" s="69">
        <f>all!BP171</f>
        <v>3</v>
      </c>
      <c r="M236" s="69">
        <f>all!BQ171</f>
        <v>17</v>
      </c>
      <c r="N236" s="69">
        <f>all!BR171</f>
        <v>1</v>
      </c>
      <c r="O236" s="69">
        <f>all!BS171</f>
        <v>18</v>
      </c>
      <c r="P236" s="69">
        <f>all!BT171</f>
        <v>2</v>
      </c>
      <c r="Q236" s="69">
        <f>all!BU171</f>
        <v>0</v>
      </c>
      <c r="R236" s="69">
        <f>all!BV171</f>
        <v>2</v>
      </c>
      <c r="S236" s="69">
        <f>all!BW171</f>
        <v>52</v>
      </c>
      <c r="T236" s="69">
        <f>all!BX171</f>
        <v>17</v>
      </c>
      <c r="U236" s="69">
        <f>all!BY171</f>
        <v>69</v>
      </c>
      <c r="V236" s="18"/>
      <c r="W236" s="69">
        <f>all!CA171</f>
        <v>2</v>
      </c>
      <c r="X236" s="69">
        <f>all!CB171</f>
        <v>1</v>
      </c>
      <c r="Y236" s="69">
        <f>all!CC171</f>
        <v>3</v>
      </c>
      <c r="Z236" s="69">
        <f>all!CD171</f>
        <v>1</v>
      </c>
      <c r="AA236" s="69">
        <f>all!CE171</f>
        <v>1</v>
      </c>
      <c r="AB236" s="69">
        <f>all!CF171</f>
        <v>2</v>
      </c>
      <c r="AC236" s="18"/>
      <c r="AD236" s="18"/>
      <c r="AE236" s="18"/>
      <c r="AF236" s="18"/>
      <c r="AG236" s="18"/>
    </row>
    <row r="237" spans="1:33" ht="15.95" customHeight="1">
      <c r="A237" s="26"/>
      <c r="B237" s="16" t="s">
        <v>300</v>
      </c>
      <c r="C237" s="69">
        <f>all!F179</f>
        <v>230</v>
      </c>
      <c r="D237" s="69">
        <f>all!BH172</f>
        <v>22</v>
      </c>
      <c r="E237" s="69">
        <f>all!BI172</f>
        <v>16</v>
      </c>
      <c r="F237" s="69">
        <f>all!BJ172</f>
        <v>38</v>
      </c>
      <c r="G237" s="69">
        <f>all!BK172</f>
        <v>6</v>
      </c>
      <c r="H237" s="69">
        <f>all!BL172</f>
        <v>1</v>
      </c>
      <c r="I237" s="69">
        <f>all!BM172</f>
        <v>7</v>
      </c>
      <c r="J237" s="69">
        <f>all!BN172</f>
        <v>0</v>
      </c>
      <c r="K237" s="69">
        <f>all!BO172</f>
        <v>4</v>
      </c>
      <c r="L237" s="69">
        <f>all!BP172</f>
        <v>4</v>
      </c>
      <c r="M237" s="69">
        <f>all!BQ172</f>
        <v>13</v>
      </c>
      <c r="N237" s="69">
        <f>all!BR172</f>
        <v>1</v>
      </c>
      <c r="O237" s="69">
        <f>all!BS172</f>
        <v>14</v>
      </c>
      <c r="P237" s="69">
        <f>all!BT172</f>
        <v>0</v>
      </c>
      <c r="Q237" s="69">
        <f>all!BU172</f>
        <v>0</v>
      </c>
      <c r="R237" s="69">
        <f>all!BV172</f>
        <v>0</v>
      </c>
      <c r="S237" s="69">
        <f>all!BW172</f>
        <v>41</v>
      </c>
      <c r="T237" s="69">
        <f>all!BX172</f>
        <v>22</v>
      </c>
      <c r="U237" s="69">
        <f>all!BY172</f>
        <v>63</v>
      </c>
      <c r="V237" s="18"/>
      <c r="W237" s="69">
        <f>all!CA172</f>
        <v>0</v>
      </c>
      <c r="X237" s="69">
        <f>all!CB172</f>
        <v>4</v>
      </c>
      <c r="Y237" s="69">
        <f>all!CC172</f>
        <v>4</v>
      </c>
      <c r="Z237" s="69">
        <f>all!CD172</f>
        <v>1</v>
      </c>
      <c r="AA237" s="69">
        <f>all!CE172</f>
        <v>1</v>
      </c>
      <c r="AB237" s="69">
        <f>all!CF172</f>
        <v>2</v>
      </c>
      <c r="AC237" s="18"/>
      <c r="AD237" s="18"/>
      <c r="AE237" s="18"/>
      <c r="AF237" s="18"/>
      <c r="AG237" s="18"/>
    </row>
    <row r="238" spans="1:33" ht="15.95" customHeight="1">
      <c r="A238" s="26"/>
      <c r="B238" s="16" t="s">
        <v>360</v>
      </c>
      <c r="C238" s="69">
        <f>all!F180</f>
        <v>384</v>
      </c>
      <c r="D238" s="69">
        <f>all!BH173</f>
        <v>20</v>
      </c>
      <c r="E238" s="69">
        <f>all!BI173</f>
        <v>10</v>
      </c>
      <c r="F238" s="69">
        <f>all!BJ173</f>
        <v>30</v>
      </c>
      <c r="G238" s="69">
        <f>all!BK173</f>
        <v>5</v>
      </c>
      <c r="H238" s="69">
        <f>all!BL173</f>
        <v>4</v>
      </c>
      <c r="I238" s="69">
        <f>all!BM173</f>
        <v>9</v>
      </c>
      <c r="J238" s="69">
        <f>all!BN173</f>
        <v>4</v>
      </c>
      <c r="K238" s="69">
        <f>all!BO173</f>
        <v>1</v>
      </c>
      <c r="L238" s="69">
        <f>all!BP173</f>
        <v>5</v>
      </c>
      <c r="M238" s="69">
        <f>all!BQ173</f>
        <v>15</v>
      </c>
      <c r="N238" s="69">
        <f>all!BR173</f>
        <v>6</v>
      </c>
      <c r="O238" s="69">
        <f>all!BS173</f>
        <v>21</v>
      </c>
      <c r="P238" s="69">
        <f>all!BT173</f>
        <v>0</v>
      </c>
      <c r="Q238" s="69">
        <f>all!BU173</f>
        <v>1</v>
      </c>
      <c r="R238" s="69">
        <f>all!BV173</f>
        <v>1</v>
      </c>
      <c r="S238" s="69">
        <f>all!BW173</f>
        <v>44</v>
      </c>
      <c r="T238" s="69">
        <f>all!BX173</f>
        <v>22</v>
      </c>
      <c r="U238" s="69">
        <f>all!BY173</f>
        <v>66</v>
      </c>
      <c r="V238" s="18"/>
      <c r="W238" s="69">
        <f>all!CA173</f>
        <v>1</v>
      </c>
      <c r="X238" s="69">
        <f>all!CB173</f>
        <v>0</v>
      </c>
      <c r="Y238" s="69">
        <f>all!CC173</f>
        <v>1</v>
      </c>
      <c r="Z238" s="69">
        <f>all!CD173</f>
        <v>0</v>
      </c>
      <c r="AA238" s="69">
        <f>all!CE173</f>
        <v>0</v>
      </c>
      <c r="AB238" s="69">
        <f>all!CF173</f>
        <v>0</v>
      </c>
      <c r="AC238" s="18"/>
      <c r="AD238" s="18"/>
      <c r="AE238" s="18"/>
      <c r="AF238" s="18"/>
      <c r="AG238" s="18"/>
    </row>
    <row r="239" spans="1:33" ht="15.95" customHeight="1">
      <c r="A239" s="26"/>
      <c r="B239" s="16" t="s">
        <v>973</v>
      </c>
      <c r="C239" s="30">
        <f>SUM(C236:C238)</f>
        <v>614</v>
      </c>
      <c r="D239" s="69">
        <f>all!BH174</f>
        <v>21</v>
      </c>
      <c r="E239" s="69">
        <f>all!BI174</f>
        <v>8</v>
      </c>
      <c r="F239" s="69">
        <f>all!BJ174</f>
        <v>29</v>
      </c>
      <c r="G239" s="69">
        <f>all!BK174</f>
        <v>6</v>
      </c>
      <c r="H239" s="69">
        <f>all!BL174</f>
        <v>3</v>
      </c>
      <c r="I239" s="69">
        <f>all!BM174</f>
        <v>9</v>
      </c>
      <c r="J239" s="69">
        <f>all!BN174</f>
        <v>2</v>
      </c>
      <c r="K239" s="69">
        <f>all!BO174</f>
        <v>3</v>
      </c>
      <c r="L239" s="69">
        <f>all!BP174</f>
        <v>5</v>
      </c>
      <c r="M239" s="69">
        <f>all!BQ174</f>
        <v>15</v>
      </c>
      <c r="N239" s="69">
        <f>all!BR174</f>
        <v>2</v>
      </c>
      <c r="O239" s="69">
        <f>all!BS174</f>
        <v>17</v>
      </c>
      <c r="P239" s="69">
        <f>all!BT174</f>
        <v>0</v>
      </c>
      <c r="Q239" s="69">
        <f>all!BU174</f>
        <v>0</v>
      </c>
      <c r="R239" s="69">
        <f>all!BV174</f>
        <v>0</v>
      </c>
      <c r="S239" s="69">
        <f>all!BW174</f>
        <v>44</v>
      </c>
      <c r="T239" s="69">
        <f>all!BX174</f>
        <v>16</v>
      </c>
      <c r="U239" s="69">
        <f>all!BY174</f>
        <v>60</v>
      </c>
      <c r="V239" s="18"/>
      <c r="W239" s="69">
        <f>all!CA174</f>
        <v>1</v>
      </c>
      <c r="X239" s="69">
        <f>all!CB174</f>
        <v>1</v>
      </c>
      <c r="Y239" s="69">
        <f>all!CC174</f>
        <v>2</v>
      </c>
      <c r="Z239" s="69">
        <f>all!CD174</f>
        <v>2</v>
      </c>
      <c r="AA239" s="69">
        <f>all!CE174</f>
        <v>0</v>
      </c>
      <c r="AB239" s="69">
        <f>all!CF174</f>
        <v>2</v>
      </c>
      <c r="AC239" s="18"/>
      <c r="AD239" s="18"/>
      <c r="AE239" s="18"/>
      <c r="AF239" s="18"/>
      <c r="AG239" s="18"/>
    </row>
    <row r="240" spans="1:33" ht="15.95" customHeight="1">
      <c r="A240" s="26"/>
      <c r="B240" s="16" t="s">
        <v>974</v>
      </c>
      <c r="C240" s="49"/>
      <c r="D240" s="69">
        <f>all!BH175</f>
        <v>0</v>
      </c>
      <c r="E240" s="69">
        <f>all!BI175</f>
        <v>0</v>
      </c>
      <c r="F240" s="69">
        <f>all!BJ175</f>
        <v>0</v>
      </c>
      <c r="G240" s="69">
        <f>all!BK175</f>
        <v>0</v>
      </c>
      <c r="H240" s="69">
        <f>all!BL175</f>
        <v>0</v>
      </c>
      <c r="I240" s="69">
        <f>all!BM175</f>
        <v>0</v>
      </c>
      <c r="J240" s="69">
        <f>all!BN175</f>
        <v>0</v>
      </c>
      <c r="K240" s="69">
        <f>all!BO175</f>
        <v>0</v>
      </c>
      <c r="L240" s="69">
        <f>all!BP175</f>
        <v>0</v>
      </c>
      <c r="M240" s="69">
        <f>all!BQ175</f>
        <v>0</v>
      </c>
      <c r="N240" s="69">
        <f>all!BR175</f>
        <v>0</v>
      </c>
      <c r="O240" s="69">
        <f>all!BS175</f>
        <v>0</v>
      </c>
      <c r="P240" s="69">
        <f>all!BT175</f>
        <v>0</v>
      </c>
      <c r="Q240" s="69">
        <f>all!BU175</f>
        <v>0</v>
      </c>
      <c r="R240" s="69">
        <f>all!BV175</f>
        <v>0</v>
      </c>
      <c r="S240" s="69">
        <f>all!BW175</f>
        <v>0</v>
      </c>
      <c r="T240" s="69">
        <f>all!BX175</f>
        <v>0</v>
      </c>
      <c r="U240" s="69">
        <f>all!BY175</f>
        <v>0</v>
      </c>
      <c r="V240" s="18"/>
      <c r="W240" s="69">
        <f>all!CA175</f>
        <v>0</v>
      </c>
      <c r="X240" s="69">
        <f>all!CB175</f>
        <v>0</v>
      </c>
      <c r="Y240" s="69">
        <f>all!CC175</f>
        <v>0</v>
      </c>
      <c r="Z240" s="69">
        <f>all!CD175</f>
        <v>0</v>
      </c>
      <c r="AA240" s="69">
        <f>all!CE175</f>
        <v>0</v>
      </c>
      <c r="AB240" s="69">
        <f>all!CF175</f>
        <v>0</v>
      </c>
      <c r="AC240" s="18"/>
      <c r="AD240" s="18"/>
      <c r="AE240" s="18"/>
      <c r="AF240" s="18"/>
      <c r="AG240" s="18"/>
    </row>
    <row r="241" spans="1:33" ht="15.95" customHeight="1">
      <c r="A241" s="26"/>
      <c r="B241" s="48" t="s">
        <v>72</v>
      </c>
      <c r="C241" s="49"/>
      <c r="D241" s="30">
        <f>SUM(D236:D240)</f>
        <v>86</v>
      </c>
      <c r="E241" s="30">
        <f t="shared" ref="E241:U241" si="140">SUM(E236:E240)</f>
        <v>47</v>
      </c>
      <c r="F241" s="30">
        <f t="shared" si="140"/>
        <v>133</v>
      </c>
      <c r="G241" s="30">
        <f t="shared" si="140"/>
        <v>26</v>
      </c>
      <c r="H241" s="30">
        <f t="shared" si="140"/>
        <v>9</v>
      </c>
      <c r="I241" s="30">
        <f t="shared" si="140"/>
        <v>35</v>
      </c>
      <c r="J241" s="30">
        <f t="shared" si="140"/>
        <v>7</v>
      </c>
      <c r="K241" s="30">
        <f t="shared" si="140"/>
        <v>10</v>
      </c>
      <c r="L241" s="30">
        <f t="shared" si="140"/>
        <v>17</v>
      </c>
      <c r="M241" s="30">
        <f t="shared" si="140"/>
        <v>60</v>
      </c>
      <c r="N241" s="30">
        <f t="shared" si="140"/>
        <v>10</v>
      </c>
      <c r="O241" s="30">
        <f t="shared" si="140"/>
        <v>70</v>
      </c>
      <c r="P241" s="30">
        <f t="shared" si="140"/>
        <v>2</v>
      </c>
      <c r="Q241" s="30">
        <f t="shared" si="140"/>
        <v>1</v>
      </c>
      <c r="R241" s="30">
        <f t="shared" si="140"/>
        <v>3</v>
      </c>
      <c r="S241" s="30">
        <f t="shared" si="140"/>
        <v>181</v>
      </c>
      <c r="T241" s="30">
        <f t="shared" si="140"/>
        <v>77</v>
      </c>
      <c r="U241" s="30">
        <f t="shared" si="140"/>
        <v>258</v>
      </c>
      <c r="V241" s="18"/>
      <c r="W241" s="30">
        <f t="shared" ref="W241" si="141">SUM(W236:W240)</f>
        <v>4</v>
      </c>
      <c r="X241" s="30">
        <f t="shared" ref="X241:AB241" si="142">SUM(X236:X240)</f>
        <v>6</v>
      </c>
      <c r="Y241" s="30">
        <f t="shared" si="142"/>
        <v>10</v>
      </c>
      <c r="Z241" s="30">
        <f t="shared" si="142"/>
        <v>4</v>
      </c>
      <c r="AA241" s="30">
        <f t="shared" si="142"/>
        <v>2</v>
      </c>
      <c r="AB241" s="30">
        <f t="shared" si="142"/>
        <v>6</v>
      </c>
      <c r="AC241" s="18"/>
      <c r="AD241" s="18"/>
      <c r="AE241" s="18"/>
      <c r="AF241" s="18"/>
      <c r="AG241" s="18"/>
    </row>
    <row r="242" spans="1:33" ht="15.95" customHeight="1">
      <c r="A242" s="26"/>
      <c r="B242" s="46" t="s">
        <v>643</v>
      </c>
      <c r="C242" s="69">
        <f>all!F186</f>
        <v>290</v>
      </c>
      <c r="D242" s="69">
        <f>all!BH179</f>
        <v>151</v>
      </c>
      <c r="E242" s="69">
        <f>all!BI179</f>
        <v>21</v>
      </c>
      <c r="F242" s="69">
        <f>all!BJ179</f>
        <v>172</v>
      </c>
      <c r="G242" s="69">
        <f>all!BK179</f>
        <v>33</v>
      </c>
      <c r="H242" s="69">
        <f>all!BL179</f>
        <v>7</v>
      </c>
      <c r="I242" s="69">
        <f>all!BM179</f>
        <v>40</v>
      </c>
      <c r="J242" s="69">
        <f>all!BN179</f>
        <v>16</v>
      </c>
      <c r="K242" s="69">
        <f>all!BO179</f>
        <v>3</v>
      </c>
      <c r="L242" s="69">
        <f>all!BP179</f>
        <v>19</v>
      </c>
      <c r="M242" s="69">
        <f>all!BQ179</f>
        <v>56</v>
      </c>
      <c r="N242" s="69">
        <f>all!BR179</f>
        <v>13</v>
      </c>
      <c r="O242" s="69">
        <f>all!BS179</f>
        <v>69</v>
      </c>
      <c r="P242" s="69">
        <f>all!BT179</f>
        <v>0</v>
      </c>
      <c r="Q242" s="69">
        <f>all!BU179</f>
        <v>0</v>
      </c>
      <c r="R242" s="69">
        <f>all!BV179</f>
        <v>0</v>
      </c>
      <c r="S242" s="69">
        <f>all!BW179</f>
        <v>256</v>
      </c>
      <c r="T242" s="69">
        <f>all!BX179</f>
        <v>44</v>
      </c>
      <c r="U242" s="69">
        <f>all!BY179</f>
        <v>300</v>
      </c>
      <c r="V242" s="18"/>
      <c r="W242" s="69">
        <f>all!CA179</f>
        <v>5</v>
      </c>
      <c r="X242" s="69">
        <f>all!CB179</f>
        <v>1</v>
      </c>
      <c r="Y242" s="69">
        <f>all!CC179</f>
        <v>6</v>
      </c>
      <c r="Z242" s="69">
        <f>all!CD179</f>
        <v>6</v>
      </c>
      <c r="AA242" s="69">
        <f>all!CE179</f>
        <v>1</v>
      </c>
      <c r="AB242" s="69">
        <f>all!CF179</f>
        <v>7</v>
      </c>
      <c r="AC242" s="18"/>
      <c r="AD242" s="18"/>
      <c r="AE242" s="18"/>
      <c r="AF242" s="18"/>
      <c r="AG242" s="18"/>
    </row>
    <row r="243" spans="1:33" ht="15.95" customHeight="1">
      <c r="A243" s="26"/>
      <c r="B243" s="16" t="s">
        <v>300</v>
      </c>
      <c r="C243" s="69">
        <f>all!F187</f>
        <v>444</v>
      </c>
      <c r="D243" s="69">
        <f>all!BH180</f>
        <v>94</v>
      </c>
      <c r="E243" s="69">
        <f>all!BI180</f>
        <v>11</v>
      </c>
      <c r="F243" s="69">
        <f>all!BJ180</f>
        <v>105</v>
      </c>
      <c r="G243" s="69">
        <f>all!BK180</f>
        <v>21</v>
      </c>
      <c r="H243" s="69">
        <f>all!BL180</f>
        <v>1</v>
      </c>
      <c r="I243" s="69">
        <f>all!BM180</f>
        <v>22</v>
      </c>
      <c r="J243" s="69">
        <f>all!BN180</f>
        <v>11</v>
      </c>
      <c r="K243" s="69">
        <f>all!BO180</f>
        <v>1</v>
      </c>
      <c r="L243" s="69">
        <f>all!BP180</f>
        <v>12</v>
      </c>
      <c r="M243" s="69">
        <f>all!BQ180</f>
        <v>58</v>
      </c>
      <c r="N243" s="69">
        <f>all!BR180</f>
        <v>9</v>
      </c>
      <c r="O243" s="69">
        <f>all!BS180</f>
        <v>67</v>
      </c>
      <c r="P243" s="69">
        <f>all!BT180</f>
        <v>0</v>
      </c>
      <c r="Q243" s="69">
        <f>all!BU180</f>
        <v>0</v>
      </c>
      <c r="R243" s="69">
        <f>all!BV180</f>
        <v>0</v>
      </c>
      <c r="S243" s="69">
        <f>all!BW180</f>
        <v>184</v>
      </c>
      <c r="T243" s="69">
        <f>all!BX180</f>
        <v>22</v>
      </c>
      <c r="U243" s="69">
        <f>all!BY180</f>
        <v>206</v>
      </c>
      <c r="V243" s="18"/>
      <c r="W243" s="164">
        <f>all!CA180</f>
        <v>8</v>
      </c>
      <c r="X243" s="164">
        <f>all!CB180</f>
        <v>3</v>
      </c>
      <c r="Y243" s="164">
        <f>all!CC180</f>
        <v>11</v>
      </c>
      <c r="Z243" s="164">
        <f>all!CD180</f>
        <v>5</v>
      </c>
      <c r="AA243" s="164">
        <f>all!CE180</f>
        <v>1</v>
      </c>
      <c r="AB243" s="164">
        <f>all!CF180</f>
        <v>6</v>
      </c>
      <c r="AC243" s="18"/>
      <c r="AD243" s="18"/>
      <c r="AE243" s="18"/>
      <c r="AF243" s="18"/>
      <c r="AG243" s="18"/>
    </row>
    <row r="244" spans="1:33" ht="15.95" customHeight="1">
      <c r="A244" s="32"/>
      <c r="B244" s="161" t="s">
        <v>360</v>
      </c>
      <c r="C244" s="164">
        <f>all!F188</f>
        <v>444</v>
      </c>
      <c r="D244" s="164">
        <f>all!BH181</f>
        <v>123</v>
      </c>
      <c r="E244" s="164">
        <f>all!BI181</f>
        <v>29</v>
      </c>
      <c r="F244" s="164">
        <f>all!BJ181</f>
        <v>152</v>
      </c>
      <c r="G244" s="164">
        <f>all!BK181</f>
        <v>29</v>
      </c>
      <c r="H244" s="164">
        <f>all!BL181</f>
        <v>9</v>
      </c>
      <c r="I244" s="164">
        <f>all!BM181</f>
        <v>38</v>
      </c>
      <c r="J244" s="164">
        <f>all!BN181</f>
        <v>16</v>
      </c>
      <c r="K244" s="164">
        <f>all!BO181</f>
        <v>5</v>
      </c>
      <c r="L244" s="164">
        <f>all!BP181</f>
        <v>21</v>
      </c>
      <c r="M244" s="164">
        <f>all!BQ181</f>
        <v>63</v>
      </c>
      <c r="N244" s="164">
        <f>all!BR181</f>
        <v>26</v>
      </c>
      <c r="O244" s="164">
        <f>all!BS181</f>
        <v>89</v>
      </c>
      <c r="P244" s="164">
        <f>all!BT181</f>
        <v>0</v>
      </c>
      <c r="Q244" s="164">
        <f>all!BU181</f>
        <v>0</v>
      </c>
      <c r="R244" s="164">
        <f>all!BV181</f>
        <v>0</v>
      </c>
      <c r="S244" s="164">
        <f>all!BW181</f>
        <v>231</v>
      </c>
      <c r="T244" s="164">
        <f>all!BX181</f>
        <v>69</v>
      </c>
      <c r="U244" s="164">
        <f>all!BY181</f>
        <v>300</v>
      </c>
      <c r="V244" s="18"/>
      <c r="W244" s="159">
        <f>all!CA181</f>
        <v>8</v>
      </c>
      <c r="X244" s="159">
        <f>all!CB181</f>
        <v>3</v>
      </c>
      <c r="Y244" s="159">
        <f>all!CC181</f>
        <v>11</v>
      </c>
      <c r="Z244" s="159">
        <f>all!CD181</f>
        <v>2</v>
      </c>
      <c r="AA244" s="159">
        <f>all!CE181</f>
        <v>2</v>
      </c>
      <c r="AB244" s="159">
        <f>all!CF181</f>
        <v>4</v>
      </c>
      <c r="AC244" s="18"/>
      <c r="AD244" s="18"/>
      <c r="AE244" s="18"/>
      <c r="AF244" s="18"/>
      <c r="AG244" s="18"/>
    </row>
    <row r="245" spans="1:33" ht="15.95" customHeight="1">
      <c r="A245" s="141"/>
      <c r="B245" s="461" t="s">
        <v>72</v>
      </c>
      <c r="C245" s="144">
        <f>SUM(C242:C244)</f>
        <v>1178</v>
      </c>
      <c r="D245" s="144">
        <f t="shared" ref="D245:U245" si="143">SUM(D242:D244)</f>
        <v>368</v>
      </c>
      <c r="E245" s="144">
        <f t="shared" si="143"/>
        <v>61</v>
      </c>
      <c r="F245" s="144">
        <f t="shared" si="143"/>
        <v>429</v>
      </c>
      <c r="G245" s="144">
        <f t="shared" si="143"/>
        <v>83</v>
      </c>
      <c r="H245" s="144">
        <f t="shared" si="143"/>
        <v>17</v>
      </c>
      <c r="I245" s="144">
        <f t="shared" si="143"/>
        <v>100</v>
      </c>
      <c r="J245" s="144">
        <f t="shared" si="143"/>
        <v>43</v>
      </c>
      <c r="K245" s="144">
        <f t="shared" si="143"/>
        <v>9</v>
      </c>
      <c r="L245" s="144">
        <f t="shared" si="143"/>
        <v>52</v>
      </c>
      <c r="M245" s="144">
        <f t="shared" si="143"/>
        <v>177</v>
      </c>
      <c r="N245" s="144">
        <f t="shared" si="143"/>
        <v>48</v>
      </c>
      <c r="O245" s="144">
        <f t="shared" si="143"/>
        <v>225</v>
      </c>
      <c r="P245" s="144">
        <f t="shared" si="143"/>
        <v>0</v>
      </c>
      <c r="Q245" s="144">
        <f t="shared" si="143"/>
        <v>0</v>
      </c>
      <c r="R245" s="144">
        <f t="shared" si="143"/>
        <v>0</v>
      </c>
      <c r="S245" s="144">
        <f t="shared" si="143"/>
        <v>671</v>
      </c>
      <c r="T245" s="144">
        <f t="shared" si="143"/>
        <v>135</v>
      </c>
      <c r="U245" s="144">
        <f t="shared" si="143"/>
        <v>806</v>
      </c>
      <c r="V245" s="18"/>
      <c r="W245" s="144">
        <f t="shared" ref="W245" si="144">SUM(W242:W244)</f>
        <v>21</v>
      </c>
      <c r="X245" s="144">
        <f t="shared" ref="X245:AB245" si="145">SUM(X242:X244)</f>
        <v>7</v>
      </c>
      <c r="Y245" s="144">
        <f t="shared" si="145"/>
        <v>28</v>
      </c>
      <c r="Z245" s="144">
        <f t="shared" si="145"/>
        <v>13</v>
      </c>
      <c r="AA245" s="144">
        <f t="shared" si="145"/>
        <v>4</v>
      </c>
      <c r="AB245" s="144">
        <f t="shared" si="145"/>
        <v>17</v>
      </c>
      <c r="AC245" s="18"/>
      <c r="AD245" s="18"/>
      <c r="AE245" s="18"/>
      <c r="AF245" s="18"/>
      <c r="AG245" s="18"/>
    </row>
    <row r="246" spans="1:33" ht="12" customHeight="1">
      <c r="A246" s="673">
        <v>1</v>
      </c>
      <c r="B246" s="672">
        <v>2</v>
      </c>
      <c r="C246" s="672">
        <v>3</v>
      </c>
      <c r="D246" s="672">
        <v>3</v>
      </c>
      <c r="E246" s="673">
        <v>4</v>
      </c>
      <c r="F246" s="672">
        <v>5</v>
      </c>
      <c r="G246" s="672">
        <v>6</v>
      </c>
      <c r="H246" s="673">
        <v>7</v>
      </c>
      <c r="I246" s="672">
        <v>8</v>
      </c>
      <c r="J246" s="672">
        <v>9</v>
      </c>
      <c r="K246" s="673">
        <v>10</v>
      </c>
      <c r="L246" s="672">
        <v>11</v>
      </c>
      <c r="M246" s="672">
        <v>12</v>
      </c>
      <c r="N246" s="673">
        <v>13</v>
      </c>
      <c r="O246" s="672">
        <v>14</v>
      </c>
      <c r="P246" s="672">
        <v>15</v>
      </c>
      <c r="Q246" s="673">
        <v>16</v>
      </c>
      <c r="R246" s="672">
        <v>17</v>
      </c>
      <c r="S246" s="672">
        <v>18</v>
      </c>
      <c r="T246" s="673">
        <v>19</v>
      </c>
      <c r="U246" s="672">
        <v>20</v>
      </c>
      <c r="V246" s="24"/>
      <c r="W246" s="672">
        <v>21</v>
      </c>
      <c r="X246" s="673">
        <v>22</v>
      </c>
      <c r="Y246" s="672">
        <v>23</v>
      </c>
      <c r="Z246" s="672">
        <v>24</v>
      </c>
      <c r="AA246" s="673">
        <v>25</v>
      </c>
      <c r="AB246" s="672">
        <v>26</v>
      </c>
      <c r="AC246" s="18"/>
      <c r="AD246" s="18"/>
      <c r="AE246" s="18"/>
      <c r="AF246" s="18"/>
      <c r="AG246" s="18"/>
    </row>
    <row r="247" spans="1:33" ht="15.95" customHeight="1">
      <c r="A247" s="673"/>
      <c r="B247" s="216" t="s">
        <v>988</v>
      </c>
      <c r="C247" s="672"/>
      <c r="D247" s="672"/>
      <c r="E247" s="673"/>
      <c r="F247" s="672"/>
      <c r="G247" s="672"/>
      <c r="H247" s="673"/>
      <c r="I247" s="672"/>
      <c r="J247" s="672"/>
      <c r="K247" s="673"/>
      <c r="L247" s="672"/>
      <c r="M247" s="672"/>
      <c r="N247" s="673"/>
      <c r="O247" s="672"/>
      <c r="P247" s="672"/>
      <c r="Q247" s="673"/>
      <c r="R247" s="672"/>
      <c r="S247" s="672"/>
      <c r="T247" s="673"/>
      <c r="U247" s="672"/>
      <c r="V247" s="18"/>
      <c r="W247" s="672"/>
      <c r="X247" s="673"/>
      <c r="Y247" s="672"/>
      <c r="Z247" s="672"/>
      <c r="AA247" s="673"/>
      <c r="AB247" s="672"/>
      <c r="AC247" s="18"/>
      <c r="AD247" s="18"/>
      <c r="AE247" s="18"/>
      <c r="AF247" s="18"/>
      <c r="AG247" s="18"/>
    </row>
    <row r="248" spans="1:33" ht="15.95" customHeight="1">
      <c r="A248" s="141"/>
      <c r="B248" s="226" t="s">
        <v>366</v>
      </c>
      <c r="C248" s="159">
        <f>all!F1080</f>
        <v>38</v>
      </c>
      <c r="D248" s="159">
        <f>all!BH1080</f>
        <v>17</v>
      </c>
      <c r="E248" s="159">
        <f>all!BI1080</f>
        <v>4</v>
      </c>
      <c r="F248" s="159">
        <f>all!BJ1080</f>
        <v>21</v>
      </c>
      <c r="G248" s="159">
        <f>all!BK1080</f>
        <v>4</v>
      </c>
      <c r="H248" s="159">
        <f>all!BL1080</f>
        <v>2</v>
      </c>
      <c r="I248" s="159">
        <f>all!BM1080</f>
        <v>6</v>
      </c>
      <c r="J248" s="159">
        <f>all!BN1080</f>
        <v>0</v>
      </c>
      <c r="K248" s="159">
        <f>all!BO1080</f>
        <v>2</v>
      </c>
      <c r="L248" s="159">
        <f>all!BP1080</f>
        <v>2</v>
      </c>
      <c r="M248" s="159">
        <f>all!BQ1080</f>
        <v>15</v>
      </c>
      <c r="N248" s="159">
        <f>all!BR1080</f>
        <v>3</v>
      </c>
      <c r="O248" s="159">
        <f>all!BS1080</f>
        <v>18</v>
      </c>
      <c r="P248" s="159">
        <f>all!BT1080</f>
        <v>0</v>
      </c>
      <c r="Q248" s="159">
        <f>all!BU1080</f>
        <v>0</v>
      </c>
      <c r="R248" s="159">
        <f>all!BV1080</f>
        <v>0</v>
      </c>
      <c r="S248" s="159">
        <f>all!BW1080</f>
        <v>36</v>
      </c>
      <c r="T248" s="159">
        <f>all!BX1080</f>
        <v>11</v>
      </c>
      <c r="U248" s="159">
        <f>all!BY1080</f>
        <v>47</v>
      </c>
      <c r="V248" s="18"/>
      <c r="W248" s="159">
        <f>all!CA1080</f>
        <v>0</v>
      </c>
      <c r="X248" s="159">
        <f>all!CB1080</f>
        <v>0</v>
      </c>
      <c r="Y248" s="159">
        <f>all!CC1080</f>
        <v>0</v>
      </c>
      <c r="Z248" s="159">
        <f>all!CD1080</f>
        <v>2</v>
      </c>
      <c r="AA248" s="159">
        <f>all!CE1080</f>
        <v>0</v>
      </c>
      <c r="AB248" s="159">
        <f>all!CF1080</f>
        <v>2</v>
      </c>
      <c r="AC248" s="18"/>
      <c r="AD248" s="18"/>
      <c r="AE248" s="18"/>
      <c r="AF248" s="18"/>
      <c r="AG248" s="18"/>
    </row>
    <row r="249" spans="1:33" ht="15.95" customHeight="1">
      <c r="A249" s="141"/>
      <c r="B249" s="162" t="s">
        <v>367</v>
      </c>
      <c r="C249" s="159">
        <f>all!F1081</f>
        <v>38</v>
      </c>
      <c r="D249" s="159">
        <f>all!BH1081</f>
        <v>19</v>
      </c>
      <c r="E249" s="159">
        <f>all!BI1081</f>
        <v>6</v>
      </c>
      <c r="F249" s="159">
        <f>all!BJ1081</f>
        <v>25</v>
      </c>
      <c r="G249" s="159">
        <f>all!BK1081</f>
        <v>4</v>
      </c>
      <c r="H249" s="159">
        <f>all!BL1081</f>
        <v>0</v>
      </c>
      <c r="I249" s="159">
        <f>all!BM1081</f>
        <v>4</v>
      </c>
      <c r="J249" s="159">
        <f>all!BN1081</f>
        <v>4</v>
      </c>
      <c r="K249" s="159">
        <f>all!BO1081</f>
        <v>0</v>
      </c>
      <c r="L249" s="159">
        <f>all!BP1081</f>
        <v>4</v>
      </c>
      <c r="M249" s="159">
        <f>all!BQ1081</f>
        <v>7</v>
      </c>
      <c r="N249" s="159">
        <f>all!BR1081</f>
        <v>2</v>
      </c>
      <c r="O249" s="159">
        <f>all!BS1081</f>
        <v>9</v>
      </c>
      <c r="P249" s="159">
        <f>all!BT1081</f>
        <v>0</v>
      </c>
      <c r="Q249" s="159">
        <f>all!BU1081</f>
        <v>0</v>
      </c>
      <c r="R249" s="159">
        <f>all!BV1081</f>
        <v>0</v>
      </c>
      <c r="S249" s="159">
        <f>all!BW1081</f>
        <v>34</v>
      </c>
      <c r="T249" s="159">
        <f>all!BX1081</f>
        <v>8</v>
      </c>
      <c r="U249" s="159">
        <f>all!BY1081</f>
        <v>42</v>
      </c>
      <c r="V249" s="18"/>
      <c r="W249" s="159">
        <f>all!CA1081</f>
        <v>1</v>
      </c>
      <c r="X249" s="159">
        <f>all!CB1081</f>
        <v>0</v>
      </c>
      <c r="Y249" s="159">
        <f>all!CC1081</f>
        <v>1</v>
      </c>
      <c r="Z249" s="159">
        <f>all!CD1081</f>
        <v>0</v>
      </c>
      <c r="AA249" s="159">
        <f>all!CE1081</f>
        <v>0</v>
      </c>
      <c r="AB249" s="159">
        <f>all!CF1081</f>
        <v>0</v>
      </c>
      <c r="AC249" s="18"/>
      <c r="AD249" s="18"/>
      <c r="AE249" s="18"/>
      <c r="AF249" s="18"/>
      <c r="AG249" s="18"/>
    </row>
    <row r="250" spans="1:33" ht="15.95" customHeight="1">
      <c r="A250" s="141"/>
      <c r="B250" s="461" t="s">
        <v>72</v>
      </c>
      <c r="C250" s="144">
        <f>SUM(C248:C249)</f>
        <v>76</v>
      </c>
      <c r="D250" s="144">
        <f t="shared" ref="D250" si="146">SUM(D248:D249)</f>
        <v>36</v>
      </c>
      <c r="E250" s="144">
        <f t="shared" ref="E250:U250" si="147">SUM(E248:E249)</f>
        <v>10</v>
      </c>
      <c r="F250" s="144">
        <f t="shared" si="147"/>
        <v>46</v>
      </c>
      <c r="G250" s="144">
        <f t="shared" si="147"/>
        <v>8</v>
      </c>
      <c r="H250" s="144">
        <f t="shared" si="147"/>
        <v>2</v>
      </c>
      <c r="I250" s="144">
        <f t="shared" si="147"/>
        <v>10</v>
      </c>
      <c r="J250" s="144">
        <f t="shared" si="147"/>
        <v>4</v>
      </c>
      <c r="K250" s="144">
        <f t="shared" si="147"/>
        <v>2</v>
      </c>
      <c r="L250" s="144">
        <f t="shared" si="147"/>
        <v>6</v>
      </c>
      <c r="M250" s="144">
        <f t="shared" si="147"/>
        <v>22</v>
      </c>
      <c r="N250" s="144">
        <f t="shared" si="147"/>
        <v>5</v>
      </c>
      <c r="O250" s="144">
        <f t="shared" si="147"/>
        <v>27</v>
      </c>
      <c r="P250" s="144">
        <f t="shared" si="147"/>
        <v>0</v>
      </c>
      <c r="Q250" s="144">
        <f t="shared" si="147"/>
        <v>0</v>
      </c>
      <c r="R250" s="144">
        <f t="shared" si="147"/>
        <v>0</v>
      </c>
      <c r="S250" s="144">
        <f t="shared" si="147"/>
        <v>70</v>
      </c>
      <c r="T250" s="144">
        <f t="shared" si="147"/>
        <v>19</v>
      </c>
      <c r="U250" s="144">
        <f t="shared" si="147"/>
        <v>89</v>
      </c>
      <c r="V250" s="18"/>
      <c r="W250" s="144">
        <f>SUM(W248:W249)</f>
        <v>1</v>
      </c>
      <c r="X250" s="144">
        <f t="shared" ref="X250:AB250" si="148">SUM(X248:X249)</f>
        <v>0</v>
      </c>
      <c r="Y250" s="144">
        <f t="shared" si="148"/>
        <v>1</v>
      </c>
      <c r="Z250" s="144">
        <f t="shared" si="148"/>
        <v>2</v>
      </c>
      <c r="AA250" s="144">
        <f t="shared" si="148"/>
        <v>0</v>
      </c>
      <c r="AB250" s="144">
        <f t="shared" si="148"/>
        <v>2</v>
      </c>
      <c r="AC250" s="18"/>
      <c r="AD250" s="18"/>
      <c r="AE250" s="18"/>
      <c r="AF250" s="18"/>
      <c r="AG250" s="18"/>
    </row>
    <row r="251" spans="1:33" ht="15.95" customHeight="1">
      <c r="A251" s="26"/>
      <c r="B251" s="48" t="s">
        <v>368</v>
      </c>
      <c r="C251" s="30"/>
      <c r="D251" s="45"/>
      <c r="E251" s="45"/>
      <c r="F251" s="45"/>
      <c r="G251" s="45"/>
      <c r="H251" s="45"/>
      <c r="I251" s="45"/>
      <c r="J251" s="45"/>
      <c r="K251" s="45"/>
      <c r="L251" s="45"/>
      <c r="M251" s="30"/>
      <c r="N251" s="30"/>
      <c r="O251" s="45"/>
      <c r="P251" s="45"/>
      <c r="Q251" s="45"/>
      <c r="R251" s="45"/>
      <c r="S251" s="14"/>
      <c r="T251" s="14"/>
      <c r="U251" s="14"/>
      <c r="V251" s="18"/>
      <c r="W251" s="30"/>
      <c r="X251" s="30"/>
      <c r="Y251" s="45"/>
      <c r="Z251" s="30"/>
      <c r="AA251" s="30"/>
      <c r="AB251" s="45"/>
      <c r="AC251" s="18"/>
      <c r="AD251" s="18"/>
      <c r="AE251" s="18"/>
      <c r="AF251" s="18"/>
      <c r="AG251" s="18"/>
    </row>
    <row r="252" spans="1:33" ht="15" customHeight="1">
      <c r="A252" s="32"/>
      <c r="B252" s="161" t="s">
        <v>369</v>
      </c>
      <c r="C252" s="164">
        <f>all!F1084</f>
        <v>15</v>
      </c>
      <c r="D252" s="164">
        <f>all!BH1084</f>
        <v>6</v>
      </c>
      <c r="E252" s="164">
        <f>all!BI1084</f>
        <v>2</v>
      </c>
      <c r="F252" s="164">
        <f>all!BJ1084</f>
        <v>8</v>
      </c>
      <c r="G252" s="164">
        <f>all!BK1084</f>
        <v>1</v>
      </c>
      <c r="H252" s="164">
        <f>all!BL1084</f>
        <v>1</v>
      </c>
      <c r="I252" s="164">
        <f>all!BM1084</f>
        <v>2</v>
      </c>
      <c r="J252" s="164">
        <f>all!BN1084</f>
        <v>0</v>
      </c>
      <c r="K252" s="164">
        <f>all!BO1084</f>
        <v>1</v>
      </c>
      <c r="L252" s="164">
        <f>all!BP1084</f>
        <v>1</v>
      </c>
      <c r="M252" s="164">
        <f>all!BQ1084</f>
        <v>2</v>
      </c>
      <c r="N252" s="164">
        <f>all!BR1084</f>
        <v>2</v>
      </c>
      <c r="O252" s="164">
        <f>all!BS1084</f>
        <v>4</v>
      </c>
      <c r="P252" s="164">
        <f>all!BT1084</f>
        <v>0</v>
      </c>
      <c r="Q252" s="164">
        <f>all!BU1084</f>
        <v>0</v>
      </c>
      <c r="R252" s="164">
        <f>all!BV1084</f>
        <v>0</v>
      </c>
      <c r="S252" s="164">
        <f>all!BW1084</f>
        <v>9</v>
      </c>
      <c r="T252" s="164">
        <f>all!BX1084</f>
        <v>6</v>
      </c>
      <c r="U252" s="164">
        <f>all!BY1084</f>
        <v>15</v>
      </c>
      <c r="V252" s="18"/>
      <c r="W252" s="164">
        <f>all!CA1084</f>
        <v>0</v>
      </c>
      <c r="X252" s="164">
        <f>all!CB1084</f>
        <v>0</v>
      </c>
      <c r="Y252" s="164">
        <f>all!CC1084</f>
        <v>0</v>
      </c>
      <c r="Z252" s="164">
        <f>all!CD1084</f>
        <v>0</v>
      </c>
      <c r="AA252" s="164">
        <f>all!CE1084</f>
        <v>0</v>
      </c>
      <c r="AB252" s="164">
        <f>all!CF1084</f>
        <v>0</v>
      </c>
      <c r="AC252" s="18"/>
      <c r="AD252" s="18"/>
      <c r="AE252" s="18"/>
      <c r="AF252" s="18"/>
      <c r="AG252" s="18"/>
    </row>
    <row r="253" spans="1:33" ht="15" customHeight="1">
      <c r="A253" s="141"/>
      <c r="B253" s="162" t="s">
        <v>367</v>
      </c>
      <c r="C253" s="159">
        <f>all!F1085</f>
        <v>15</v>
      </c>
      <c r="D253" s="159">
        <f>all!BH1085</f>
        <v>6</v>
      </c>
      <c r="E253" s="159">
        <f>all!BI1085</f>
        <v>3</v>
      </c>
      <c r="F253" s="159">
        <f>all!BJ1085</f>
        <v>9</v>
      </c>
      <c r="G253" s="159">
        <f>all!BK1085</f>
        <v>2</v>
      </c>
      <c r="H253" s="159">
        <f>all!BL1085</f>
        <v>0</v>
      </c>
      <c r="I253" s="159">
        <f>all!BM1085</f>
        <v>2</v>
      </c>
      <c r="J253" s="159">
        <f>all!BN1085</f>
        <v>0</v>
      </c>
      <c r="K253" s="159">
        <f>all!BO1085</f>
        <v>1</v>
      </c>
      <c r="L253" s="159">
        <f>all!BP1085</f>
        <v>1</v>
      </c>
      <c r="M253" s="159">
        <f>all!BQ1085</f>
        <v>5</v>
      </c>
      <c r="N253" s="159">
        <f>all!BR1085</f>
        <v>1</v>
      </c>
      <c r="O253" s="159">
        <f>all!BS1085</f>
        <v>6</v>
      </c>
      <c r="P253" s="159">
        <f>all!BT1085</f>
        <v>0</v>
      </c>
      <c r="Q253" s="159">
        <f>all!BU1085</f>
        <v>0</v>
      </c>
      <c r="R253" s="159">
        <f>all!BV1085</f>
        <v>0</v>
      </c>
      <c r="S253" s="159">
        <f>all!BW1085</f>
        <v>13</v>
      </c>
      <c r="T253" s="159">
        <f>all!BX1085</f>
        <v>5</v>
      </c>
      <c r="U253" s="159">
        <f>all!BY1085</f>
        <v>18</v>
      </c>
      <c r="V253" s="18"/>
      <c r="W253" s="159">
        <f>all!CA1085</f>
        <v>0</v>
      </c>
      <c r="X253" s="159">
        <f>all!CB1085</f>
        <v>0</v>
      </c>
      <c r="Y253" s="159">
        <f>all!CC1085</f>
        <v>0</v>
      </c>
      <c r="Z253" s="159">
        <f>all!CD1085</f>
        <v>0</v>
      </c>
      <c r="AA253" s="159">
        <f>all!CE1085</f>
        <v>0</v>
      </c>
      <c r="AB253" s="159">
        <f>all!CF1085</f>
        <v>0</v>
      </c>
      <c r="AC253" s="18"/>
      <c r="AD253" s="18"/>
      <c r="AE253" s="18"/>
      <c r="AF253" s="18"/>
      <c r="AG253" s="18"/>
    </row>
    <row r="254" spans="1:33" ht="15.95" customHeight="1">
      <c r="A254" s="141"/>
      <c r="B254" s="328" t="s">
        <v>72</v>
      </c>
      <c r="C254" s="144">
        <f>SUM(C252:C253)</f>
        <v>30</v>
      </c>
      <c r="D254" s="144">
        <f t="shared" ref="D254" si="149">SUM(D252:D253)</f>
        <v>12</v>
      </c>
      <c r="E254" s="144">
        <f t="shared" ref="E254:U254" si="150">SUM(E252:E253)</f>
        <v>5</v>
      </c>
      <c r="F254" s="144">
        <f t="shared" si="150"/>
        <v>17</v>
      </c>
      <c r="G254" s="144">
        <f t="shared" si="150"/>
        <v>3</v>
      </c>
      <c r="H254" s="144">
        <f t="shared" si="150"/>
        <v>1</v>
      </c>
      <c r="I254" s="144">
        <f t="shared" si="150"/>
        <v>4</v>
      </c>
      <c r="J254" s="144">
        <f t="shared" si="150"/>
        <v>0</v>
      </c>
      <c r="K254" s="144">
        <f t="shared" si="150"/>
        <v>2</v>
      </c>
      <c r="L254" s="144">
        <f t="shared" si="150"/>
        <v>2</v>
      </c>
      <c r="M254" s="144">
        <f t="shared" si="150"/>
        <v>7</v>
      </c>
      <c r="N254" s="144">
        <f t="shared" si="150"/>
        <v>3</v>
      </c>
      <c r="O254" s="144">
        <f t="shared" si="150"/>
        <v>10</v>
      </c>
      <c r="P254" s="144">
        <f t="shared" si="150"/>
        <v>0</v>
      </c>
      <c r="Q254" s="144">
        <f t="shared" si="150"/>
        <v>0</v>
      </c>
      <c r="R254" s="144">
        <f t="shared" si="150"/>
        <v>0</v>
      </c>
      <c r="S254" s="144">
        <f t="shared" si="150"/>
        <v>22</v>
      </c>
      <c r="T254" s="144">
        <f t="shared" si="150"/>
        <v>11</v>
      </c>
      <c r="U254" s="144">
        <f t="shared" si="150"/>
        <v>33</v>
      </c>
      <c r="V254" s="18"/>
      <c r="W254" s="144">
        <f>SUM(W252:W253)</f>
        <v>0</v>
      </c>
      <c r="X254" s="144">
        <f t="shared" ref="X254:AB254" si="151">SUM(X252:X253)</f>
        <v>0</v>
      </c>
      <c r="Y254" s="144">
        <f t="shared" si="151"/>
        <v>0</v>
      </c>
      <c r="Z254" s="144">
        <f t="shared" si="151"/>
        <v>0</v>
      </c>
      <c r="AA254" s="144">
        <f t="shared" si="151"/>
        <v>0</v>
      </c>
      <c r="AB254" s="144">
        <f t="shared" si="151"/>
        <v>0</v>
      </c>
      <c r="AC254" s="18"/>
      <c r="AD254" s="18"/>
      <c r="AE254" s="18"/>
      <c r="AF254" s="18"/>
      <c r="AG254" s="18"/>
    </row>
    <row r="255" spans="1:33" ht="15.95" customHeight="1">
      <c r="A255" s="141"/>
      <c r="B255" s="48" t="s">
        <v>985</v>
      </c>
      <c r="C255" s="144"/>
      <c r="D255" s="72">
        <f>all!BH1088</f>
        <v>8</v>
      </c>
      <c r="E255" s="72">
        <f>all!BI1088</f>
        <v>2</v>
      </c>
      <c r="F255" s="72">
        <f>all!BJ1088</f>
        <v>10</v>
      </c>
      <c r="G255" s="72">
        <f>all!BK1088</f>
        <v>3</v>
      </c>
      <c r="H255" s="72">
        <f>all!BL1088</f>
        <v>0</v>
      </c>
      <c r="I255" s="72">
        <f>all!BM1088</f>
        <v>3</v>
      </c>
      <c r="J255" s="72">
        <f>all!BN1088</f>
        <v>1</v>
      </c>
      <c r="K255" s="72">
        <f>all!BO1088</f>
        <v>0</v>
      </c>
      <c r="L255" s="72">
        <f>all!BP1088</f>
        <v>1</v>
      </c>
      <c r="M255" s="72">
        <f>all!BQ1088</f>
        <v>5</v>
      </c>
      <c r="N255" s="72">
        <f>all!BR1088</f>
        <v>1</v>
      </c>
      <c r="O255" s="72">
        <f>all!BS1088</f>
        <v>6</v>
      </c>
      <c r="P255" s="72">
        <f>all!BT1088</f>
        <v>0</v>
      </c>
      <c r="Q255" s="72">
        <f>all!BU1088</f>
        <v>0</v>
      </c>
      <c r="R255" s="72">
        <f>all!BV1088</f>
        <v>0</v>
      </c>
      <c r="S255" s="72">
        <f>all!BW1088</f>
        <v>17</v>
      </c>
      <c r="T255" s="72">
        <f>all!BX1088</f>
        <v>3</v>
      </c>
      <c r="U255" s="72">
        <f>all!BY1088</f>
        <v>20</v>
      </c>
      <c r="V255" s="18"/>
      <c r="W255" s="72">
        <f>all!CA1088</f>
        <v>0</v>
      </c>
      <c r="X255" s="72">
        <f>all!CB1088</f>
        <v>0</v>
      </c>
      <c r="Y255" s="72">
        <f>all!CC1088</f>
        <v>0</v>
      </c>
      <c r="Z255" s="72">
        <f>all!CD1088</f>
        <v>1</v>
      </c>
      <c r="AA255" s="72">
        <f>all!CE1088</f>
        <v>0</v>
      </c>
      <c r="AB255" s="72">
        <f>all!CF1088</f>
        <v>1</v>
      </c>
      <c r="AC255" s="18"/>
      <c r="AD255" s="18"/>
      <c r="AE255" s="18"/>
      <c r="AF255" s="18"/>
      <c r="AG255" s="18"/>
    </row>
    <row r="256" spans="1:33" ht="15.95" customHeight="1">
      <c r="A256" s="141"/>
      <c r="B256" s="150" t="s">
        <v>301</v>
      </c>
      <c r="C256" s="168">
        <f>all!F1889</f>
        <v>45</v>
      </c>
      <c r="D256" s="168">
        <f>all!BH1889</f>
        <v>3</v>
      </c>
      <c r="E256" s="168">
        <f>all!BI1889</f>
        <v>1</v>
      </c>
      <c r="F256" s="168">
        <f>all!BJ1889</f>
        <v>4</v>
      </c>
      <c r="G256" s="168">
        <f>all!BK1889</f>
        <v>1</v>
      </c>
      <c r="H256" s="168">
        <f>all!BL1889</f>
        <v>0</v>
      </c>
      <c r="I256" s="168">
        <f>all!BM1889</f>
        <v>1</v>
      </c>
      <c r="J256" s="168">
        <f>all!BN1889</f>
        <v>1</v>
      </c>
      <c r="K256" s="168">
        <f>all!BO1889</f>
        <v>0</v>
      </c>
      <c r="L256" s="168">
        <f>all!BP1889</f>
        <v>1</v>
      </c>
      <c r="M256" s="168">
        <f>all!BQ1889</f>
        <v>3</v>
      </c>
      <c r="N256" s="168">
        <f>all!BR1889</f>
        <v>0</v>
      </c>
      <c r="O256" s="168">
        <f>all!BS1889</f>
        <v>3</v>
      </c>
      <c r="P256" s="168">
        <f>all!BT1889</f>
        <v>0</v>
      </c>
      <c r="Q256" s="168">
        <f>all!BU1889</f>
        <v>0</v>
      </c>
      <c r="R256" s="168">
        <f>all!BV1889</f>
        <v>0</v>
      </c>
      <c r="S256" s="168">
        <f>all!BW1889</f>
        <v>8</v>
      </c>
      <c r="T256" s="168">
        <f>all!BX1889</f>
        <v>1</v>
      </c>
      <c r="U256" s="168">
        <f>all!BY1889</f>
        <v>9</v>
      </c>
      <c r="V256" s="18"/>
      <c r="W256" s="168">
        <f>all!CA1889</f>
        <v>0</v>
      </c>
      <c r="X256" s="168">
        <f>all!CB1889</f>
        <v>0</v>
      </c>
      <c r="Y256" s="168">
        <f>all!CC1889</f>
        <v>0</v>
      </c>
      <c r="Z256" s="168">
        <f>all!CD1889</f>
        <v>0</v>
      </c>
      <c r="AA256" s="168">
        <f>all!CE1889</f>
        <v>0</v>
      </c>
      <c r="AB256" s="168">
        <f>all!CF1889</f>
        <v>0</v>
      </c>
      <c r="AC256" s="18"/>
      <c r="AD256" s="18"/>
      <c r="AE256" s="18"/>
      <c r="AF256" s="18"/>
      <c r="AG256" s="18"/>
    </row>
    <row r="257" spans="1:33" ht="15" customHeight="1">
      <c r="A257" s="141"/>
      <c r="B257" s="149" t="s">
        <v>859</v>
      </c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8"/>
      <c r="W257" s="168"/>
      <c r="X257" s="168"/>
      <c r="Y257" s="168"/>
      <c r="Z257" s="168"/>
      <c r="AA257" s="168"/>
      <c r="AB257" s="168"/>
      <c r="AC257" s="18"/>
      <c r="AD257" s="18"/>
      <c r="AE257" s="18"/>
      <c r="AF257" s="18"/>
      <c r="AG257" s="18"/>
    </row>
    <row r="258" spans="1:33" ht="15.95" customHeight="1" thickBot="1">
      <c r="A258" s="203"/>
      <c r="B258" s="332"/>
      <c r="C258" s="333"/>
      <c r="D258" s="333">
        <f>all!BH2596</f>
        <v>34</v>
      </c>
      <c r="E258" s="333">
        <f>all!BI2596</f>
        <v>42</v>
      </c>
      <c r="F258" s="333">
        <f>all!BJ2596</f>
        <v>76</v>
      </c>
      <c r="G258" s="333">
        <f>all!BK2596</f>
        <v>4</v>
      </c>
      <c r="H258" s="333">
        <f>all!BL2596</f>
        <v>2</v>
      </c>
      <c r="I258" s="333">
        <f>all!BM2596</f>
        <v>6</v>
      </c>
      <c r="J258" s="333">
        <f>all!BN2596</f>
        <v>0</v>
      </c>
      <c r="K258" s="333">
        <f>all!BO2596</f>
        <v>0</v>
      </c>
      <c r="L258" s="333">
        <f>all!BP2596</f>
        <v>0</v>
      </c>
      <c r="M258" s="333">
        <f>all!BQ2596</f>
        <v>28</v>
      </c>
      <c r="N258" s="333">
        <f>all!BR2596</f>
        <v>21</v>
      </c>
      <c r="O258" s="333">
        <f>all!BS2596</f>
        <v>49</v>
      </c>
      <c r="P258" s="333">
        <f>all!BT2596</f>
        <v>0</v>
      </c>
      <c r="Q258" s="333">
        <f>all!BU2596</f>
        <v>0</v>
      </c>
      <c r="R258" s="333">
        <f>all!BV2596</f>
        <v>0</v>
      </c>
      <c r="S258" s="333">
        <f>all!BW2596</f>
        <v>66</v>
      </c>
      <c r="T258" s="333">
        <f>all!BX2596</f>
        <v>65</v>
      </c>
      <c r="U258" s="333">
        <f>all!BY2596</f>
        <v>131</v>
      </c>
      <c r="V258" s="18"/>
      <c r="W258" s="333">
        <f>all!CA2596</f>
        <v>4</v>
      </c>
      <c r="X258" s="333">
        <f>all!CB2596</f>
        <v>4</v>
      </c>
      <c r="Y258" s="333">
        <f>all!CC2596</f>
        <v>8</v>
      </c>
      <c r="Z258" s="333">
        <f>all!CD2596</f>
        <v>0</v>
      </c>
      <c r="AA258" s="333">
        <f>all!CE2596</f>
        <v>0</v>
      </c>
      <c r="AB258" s="333">
        <f>all!CF2596</f>
        <v>0</v>
      </c>
      <c r="AC258" s="18"/>
      <c r="AD258" s="18"/>
      <c r="AE258" s="18"/>
      <c r="AF258" s="18"/>
      <c r="AG258" s="18"/>
    </row>
    <row r="259" spans="1:33" ht="15.95" customHeight="1" thickBot="1">
      <c r="A259" s="329"/>
      <c r="B259" s="330" t="s">
        <v>370</v>
      </c>
      <c r="C259" s="331">
        <f>SUM(C245,C250,C254,C256)</f>
        <v>1329</v>
      </c>
      <c r="D259" s="331">
        <f t="shared" ref="D259:U259" si="152">SUM(D241,D245,D250,D254,D255,D256,D258)</f>
        <v>547</v>
      </c>
      <c r="E259" s="331">
        <f t="shared" si="152"/>
        <v>168</v>
      </c>
      <c r="F259" s="331">
        <f t="shared" si="152"/>
        <v>715</v>
      </c>
      <c r="G259" s="331">
        <f t="shared" si="152"/>
        <v>128</v>
      </c>
      <c r="H259" s="331">
        <f t="shared" si="152"/>
        <v>31</v>
      </c>
      <c r="I259" s="331">
        <f t="shared" si="152"/>
        <v>159</v>
      </c>
      <c r="J259" s="331">
        <f t="shared" si="152"/>
        <v>56</v>
      </c>
      <c r="K259" s="331">
        <f t="shared" si="152"/>
        <v>23</v>
      </c>
      <c r="L259" s="331">
        <f t="shared" si="152"/>
        <v>79</v>
      </c>
      <c r="M259" s="331">
        <f t="shared" si="152"/>
        <v>302</v>
      </c>
      <c r="N259" s="331">
        <f t="shared" si="152"/>
        <v>88</v>
      </c>
      <c r="O259" s="331">
        <f t="shared" si="152"/>
        <v>390</v>
      </c>
      <c r="P259" s="331">
        <f t="shared" si="152"/>
        <v>2</v>
      </c>
      <c r="Q259" s="331">
        <f t="shared" si="152"/>
        <v>1</v>
      </c>
      <c r="R259" s="331">
        <f t="shared" si="152"/>
        <v>3</v>
      </c>
      <c r="S259" s="331">
        <f t="shared" si="152"/>
        <v>1035</v>
      </c>
      <c r="T259" s="331">
        <f t="shared" si="152"/>
        <v>311</v>
      </c>
      <c r="U259" s="331">
        <f t="shared" si="152"/>
        <v>1346</v>
      </c>
      <c r="V259" s="18"/>
      <c r="W259" s="331">
        <f t="shared" ref="W259:AB259" si="153">SUM(W241,W245,W250,W254,W255,W256,W258)</f>
        <v>30</v>
      </c>
      <c r="X259" s="331">
        <f t="shared" si="153"/>
        <v>17</v>
      </c>
      <c r="Y259" s="331">
        <f t="shared" si="153"/>
        <v>47</v>
      </c>
      <c r="Z259" s="331">
        <f t="shared" si="153"/>
        <v>20</v>
      </c>
      <c r="AA259" s="331">
        <f t="shared" si="153"/>
        <v>6</v>
      </c>
      <c r="AB259" s="331">
        <f t="shared" si="153"/>
        <v>26</v>
      </c>
      <c r="AC259" s="18"/>
      <c r="AD259" s="18"/>
      <c r="AE259" s="18"/>
      <c r="AF259" s="18"/>
      <c r="AG259" s="18"/>
    </row>
    <row r="260" spans="1:33" s="25" customFormat="1" ht="12" customHeight="1">
      <c r="A260" s="337"/>
      <c r="B260" s="336"/>
      <c r="C260" s="336"/>
      <c r="D260" s="336"/>
      <c r="E260" s="337"/>
      <c r="F260" s="336"/>
      <c r="G260" s="336"/>
      <c r="H260" s="337"/>
      <c r="I260" s="336"/>
      <c r="J260" s="336"/>
      <c r="K260" s="337"/>
      <c r="L260" s="336"/>
      <c r="M260" s="336"/>
      <c r="N260" s="337"/>
      <c r="O260" s="336"/>
      <c r="P260" s="336"/>
      <c r="Q260" s="337"/>
      <c r="R260" s="336"/>
      <c r="S260" s="336"/>
      <c r="T260" s="337"/>
      <c r="U260" s="336"/>
      <c r="V260" s="24"/>
      <c r="W260" s="548"/>
      <c r="X260" s="549"/>
      <c r="Y260" s="548"/>
      <c r="Z260" s="548"/>
      <c r="AA260" s="549"/>
      <c r="AB260" s="548"/>
      <c r="AC260" s="24"/>
      <c r="AD260" s="24"/>
      <c r="AE260" s="24"/>
      <c r="AF260" s="24"/>
      <c r="AG260" s="24"/>
    </row>
    <row r="261" spans="1:33" ht="14.1" customHeight="1">
      <c r="A261" s="141">
        <v>9</v>
      </c>
      <c r="B261" s="157" t="s">
        <v>371</v>
      </c>
      <c r="C261" s="158"/>
      <c r="D261" s="145"/>
      <c r="E261" s="145"/>
      <c r="F261" s="145"/>
      <c r="G261" s="145"/>
      <c r="H261" s="145"/>
      <c r="I261" s="145"/>
      <c r="J261" s="145"/>
      <c r="K261" s="145"/>
      <c r="L261" s="145"/>
      <c r="M261" s="144"/>
      <c r="N261" s="144"/>
      <c r="O261" s="145"/>
      <c r="P261" s="145"/>
      <c r="Q261" s="145"/>
      <c r="R261" s="145"/>
      <c r="S261" s="146"/>
      <c r="T261" s="146"/>
      <c r="U261" s="146"/>
      <c r="V261" s="18"/>
      <c r="W261" s="144"/>
      <c r="X261" s="144"/>
      <c r="Y261" s="145"/>
      <c r="Z261" s="144"/>
      <c r="AA261" s="144"/>
      <c r="AB261" s="145"/>
      <c r="AC261" s="18"/>
      <c r="AD261" s="18"/>
      <c r="AE261" s="18"/>
      <c r="AF261" s="18"/>
      <c r="AG261" s="18"/>
    </row>
    <row r="262" spans="1:33" ht="15" customHeight="1">
      <c r="A262" s="141"/>
      <c r="B262" s="162" t="s">
        <v>878</v>
      </c>
      <c r="C262" s="159">
        <f>all!F160</f>
        <v>88</v>
      </c>
      <c r="D262" s="159">
        <f>all!BH156</f>
        <v>77</v>
      </c>
      <c r="E262" s="159">
        <f>all!BI156</f>
        <v>71</v>
      </c>
      <c r="F262" s="159">
        <f>all!BJ156</f>
        <v>148</v>
      </c>
      <c r="G262" s="159">
        <f>all!BK156</f>
        <v>34</v>
      </c>
      <c r="H262" s="159">
        <f>all!BL156</f>
        <v>13</v>
      </c>
      <c r="I262" s="159">
        <f>all!BM156</f>
        <v>47</v>
      </c>
      <c r="J262" s="159">
        <f>all!BN156</f>
        <v>11</v>
      </c>
      <c r="K262" s="159">
        <f>all!BO156</f>
        <v>5</v>
      </c>
      <c r="L262" s="159">
        <f>all!BP156</f>
        <v>16</v>
      </c>
      <c r="M262" s="159">
        <f>all!BQ156</f>
        <v>101</v>
      </c>
      <c r="N262" s="159">
        <f>all!BR156</f>
        <v>59</v>
      </c>
      <c r="O262" s="159">
        <f>all!BS156</f>
        <v>160</v>
      </c>
      <c r="P262" s="159">
        <f>all!BT156</f>
        <v>2</v>
      </c>
      <c r="Q262" s="159">
        <f>all!BU156</f>
        <v>3</v>
      </c>
      <c r="R262" s="159">
        <f>all!BV156</f>
        <v>5</v>
      </c>
      <c r="S262" s="159">
        <f>all!BW156</f>
        <v>225</v>
      </c>
      <c r="T262" s="159">
        <f>all!BX156</f>
        <v>151</v>
      </c>
      <c r="U262" s="159">
        <f>all!BY156</f>
        <v>376</v>
      </c>
      <c r="V262" s="18"/>
      <c r="W262" s="159">
        <f>all!CA156</f>
        <v>0</v>
      </c>
      <c r="X262" s="159">
        <f>all!CB156</f>
        <v>0</v>
      </c>
      <c r="Y262" s="159">
        <f>all!CC156</f>
        <v>0</v>
      </c>
      <c r="Z262" s="159">
        <f>all!CD156</f>
        <v>6</v>
      </c>
      <c r="AA262" s="159">
        <f>all!CE156</f>
        <v>3</v>
      </c>
      <c r="AB262" s="159">
        <f>all!CF156</f>
        <v>9</v>
      </c>
      <c r="AC262" s="18"/>
      <c r="AD262" s="18"/>
      <c r="AE262" s="18"/>
      <c r="AF262" s="18"/>
      <c r="AG262" s="18"/>
    </row>
    <row r="263" spans="1:33" ht="15" customHeight="1">
      <c r="A263" s="141"/>
      <c r="B263" s="162" t="s">
        <v>879</v>
      </c>
      <c r="C263" s="159"/>
      <c r="D263" s="159">
        <f>all!BH160</f>
        <v>0</v>
      </c>
      <c r="E263" s="159">
        <f>all!BI160</f>
        <v>0</v>
      </c>
      <c r="F263" s="159">
        <f>all!BJ160</f>
        <v>0</v>
      </c>
      <c r="G263" s="159">
        <f>all!BK160</f>
        <v>0</v>
      </c>
      <c r="H263" s="159">
        <f>all!BL160</f>
        <v>0</v>
      </c>
      <c r="I263" s="159">
        <f>all!BM160</f>
        <v>0</v>
      </c>
      <c r="J263" s="159">
        <f>all!BN160</f>
        <v>0</v>
      </c>
      <c r="K263" s="159">
        <f>all!BO160</f>
        <v>0</v>
      </c>
      <c r="L263" s="159">
        <f>all!BP160</f>
        <v>0</v>
      </c>
      <c r="M263" s="159">
        <f>all!BQ160</f>
        <v>0</v>
      </c>
      <c r="N263" s="159">
        <f>all!BR160</f>
        <v>0</v>
      </c>
      <c r="O263" s="159">
        <f>all!BS160</f>
        <v>0</v>
      </c>
      <c r="P263" s="159">
        <f>all!BT160</f>
        <v>0</v>
      </c>
      <c r="Q263" s="159">
        <f>all!BU160</f>
        <v>0</v>
      </c>
      <c r="R263" s="159">
        <f>all!BV160</f>
        <v>0</v>
      </c>
      <c r="S263" s="159">
        <f>all!BW160</f>
        <v>0</v>
      </c>
      <c r="T263" s="159">
        <f>all!BX160</f>
        <v>0</v>
      </c>
      <c r="U263" s="159">
        <f>all!BY160</f>
        <v>0</v>
      </c>
      <c r="V263" s="18"/>
      <c r="W263" s="159">
        <f>all!CA160</f>
        <v>0</v>
      </c>
      <c r="X263" s="159">
        <f>all!CB160</f>
        <v>0</v>
      </c>
      <c r="Y263" s="159">
        <f>all!CC160</f>
        <v>0</v>
      </c>
      <c r="Z263" s="159">
        <f>all!CD160</f>
        <v>0</v>
      </c>
      <c r="AA263" s="159">
        <f>all!CE160</f>
        <v>0</v>
      </c>
      <c r="AB263" s="159">
        <f>all!CF160</f>
        <v>0</v>
      </c>
      <c r="AC263" s="18"/>
      <c r="AD263" s="18"/>
      <c r="AE263" s="18"/>
      <c r="AF263" s="18"/>
      <c r="AG263" s="18"/>
    </row>
    <row r="264" spans="1:33" ht="15" customHeight="1">
      <c r="A264" s="141"/>
      <c r="B264" s="162" t="s">
        <v>372</v>
      </c>
      <c r="C264" s="159">
        <f>all!F164</f>
        <v>100</v>
      </c>
      <c r="D264" s="159">
        <f>all!BH164</f>
        <v>30</v>
      </c>
      <c r="E264" s="159">
        <f>all!BI164</f>
        <v>32</v>
      </c>
      <c r="F264" s="159">
        <f>all!BJ164</f>
        <v>62</v>
      </c>
      <c r="G264" s="159">
        <f>all!BK164</f>
        <v>18</v>
      </c>
      <c r="H264" s="159">
        <f>all!BL164</f>
        <v>10</v>
      </c>
      <c r="I264" s="159">
        <f>all!BM164</f>
        <v>28</v>
      </c>
      <c r="J264" s="159">
        <f>all!BN164</f>
        <v>4</v>
      </c>
      <c r="K264" s="159">
        <f>all!BO164</f>
        <v>4</v>
      </c>
      <c r="L264" s="159">
        <f>all!BP164</f>
        <v>8</v>
      </c>
      <c r="M264" s="159">
        <f>all!BQ164</f>
        <v>48</v>
      </c>
      <c r="N264" s="159">
        <f>all!BR164</f>
        <v>17</v>
      </c>
      <c r="O264" s="159">
        <f>all!BS164</f>
        <v>65</v>
      </c>
      <c r="P264" s="159">
        <f>all!BT164</f>
        <v>0</v>
      </c>
      <c r="Q264" s="159">
        <f>all!BU164</f>
        <v>0</v>
      </c>
      <c r="R264" s="159">
        <f>all!BV164</f>
        <v>0</v>
      </c>
      <c r="S264" s="159">
        <f>all!BW164</f>
        <v>100</v>
      </c>
      <c r="T264" s="159">
        <f>all!BX164</f>
        <v>63</v>
      </c>
      <c r="U264" s="159">
        <f>all!BY164</f>
        <v>163</v>
      </c>
      <c r="V264" s="18"/>
      <c r="W264" s="159">
        <f>all!CA164</f>
        <v>0</v>
      </c>
      <c r="X264" s="159">
        <f>all!CB164</f>
        <v>0</v>
      </c>
      <c r="Y264" s="159">
        <f>all!CC164</f>
        <v>0</v>
      </c>
      <c r="Z264" s="159">
        <f>all!CD164</f>
        <v>1</v>
      </c>
      <c r="AA264" s="159">
        <f>all!CE164</f>
        <v>0</v>
      </c>
      <c r="AB264" s="159">
        <f>all!CF164</f>
        <v>1</v>
      </c>
      <c r="AC264" s="18"/>
      <c r="AD264" s="18"/>
      <c r="AE264" s="18"/>
      <c r="AF264" s="18"/>
      <c r="AG264" s="18"/>
    </row>
    <row r="265" spans="1:33" ht="15.95" customHeight="1">
      <c r="A265" s="141"/>
      <c r="B265" s="150" t="s">
        <v>72</v>
      </c>
      <c r="C265" s="143">
        <f t="shared" ref="C265" si="154">SUM(C262:C264)</f>
        <v>188</v>
      </c>
      <c r="D265" s="143">
        <f>SUM(D262:D264)</f>
        <v>107</v>
      </c>
      <c r="E265" s="143">
        <f t="shared" ref="E265:U265" si="155">SUM(E262:E264)</f>
        <v>103</v>
      </c>
      <c r="F265" s="143">
        <f t="shared" si="155"/>
        <v>210</v>
      </c>
      <c r="G265" s="143">
        <f t="shared" si="155"/>
        <v>52</v>
      </c>
      <c r="H265" s="143">
        <f t="shared" si="155"/>
        <v>23</v>
      </c>
      <c r="I265" s="143">
        <f t="shared" si="155"/>
        <v>75</v>
      </c>
      <c r="J265" s="143">
        <f t="shared" si="155"/>
        <v>15</v>
      </c>
      <c r="K265" s="143">
        <f t="shared" si="155"/>
        <v>9</v>
      </c>
      <c r="L265" s="143">
        <f t="shared" si="155"/>
        <v>24</v>
      </c>
      <c r="M265" s="143">
        <f t="shared" si="155"/>
        <v>149</v>
      </c>
      <c r="N265" s="143">
        <f t="shared" si="155"/>
        <v>76</v>
      </c>
      <c r="O265" s="143">
        <f t="shared" si="155"/>
        <v>225</v>
      </c>
      <c r="P265" s="143">
        <f t="shared" si="155"/>
        <v>2</v>
      </c>
      <c r="Q265" s="143">
        <f t="shared" si="155"/>
        <v>3</v>
      </c>
      <c r="R265" s="143">
        <f t="shared" si="155"/>
        <v>5</v>
      </c>
      <c r="S265" s="143">
        <f t="shared" si="155"/>
        <v>325</v>
      </c>
      <c r="T265" s="143">
        <f t="shared" si="155"/>
        <v>214</v>
      </c>
      <c r="U265" s="143">
        <f t="shared" si="155"/>
        <v>539</v>
      </c>
      <c r="V265" s="18"/>
      <c r="W265" s="139">
        <f t="shared" ref="W265" si="156">SUM(W262:W264)</f>
        <v>0</v>
      </c>
      <c r="X265" s="139">
        <f t="shared" ref="X265:AB265" si="157">SUM(X262:X264)</f>
        <v>0</v>
      </c>
      <c r="Y265" s="139">
        <f t="shared" si="157"/>
        <v>0</v>
      </c>
      <c r="Z265" s="139">
        <f t="shared" si="157"/>
        <v>7</v>
      </c>
      <c r="AA265" s="139">
        <f t="shared" si="157"/>
        <v>3</v>
      </c>
      <c r="AB265" s="139">
        <f t="shared" si="157"/>
        <v>10</v>
      </c>
      <c r="AC265" s="18"/>
      <c r="AD265" s="18"/>
      <c r="AE265" s="18"/>
      <c r="AF265" s="18"/>
      <c r="AG265" s="18"/>
    </row>
    <row r="266" spans="1:33" ht="15" customHeight="1">
      <c r="A266" s="141"/>
      <c r="B266" s="162" t="s">
        <v>880</v>
      </c>
      <c r="C266" s="159"/>
      <c r="D266" s="159">
        <f>all!BH1069</f>
        <v>21</v>
      </c>
      <c r="E266" s="159">
        <f>all!BI1069</f>
        <v>38</v>
      </c>
      <c r="F266" s="159">
        <f>all!BJ1069</f>
        <v>59</v>
      </c>
      <c r="G266" s="159">
        <f>all!BK1069</f>
        <v>10</v>
      </c>
      <c r="H266" s="159">
        <f>all!BL1069</f>
        <v>9</v>
      </c>
      <c r="I266" s="159">
        <f>all!BM1069</f>
        <v>19</v>
      </c>
      <c r="J266" s="159">
        <f>all!BN1069</f>
        <v>11</v>
      </c>
      <c r="K266" s="159">
        <f>all!BO1069</f>
        <v>4</v>
      </c>
      <c r="L266" s="159">
        <f>all!BP1069</f>
        <v>15</v>
      </c>
      <c r="M266" s="159">
        <f>all!BQ1069</f>
        <v>31</v>
      </c>
      <c r="N266" s="159">
        <f>all!BR1069</f>
        <v>44</v>
      </c>
      <c r="O266" s="159">
        <f>all!BS1069</f>
        <v>75</v>
      </c>
      <c r="P266" s="159">
        <f>all!BT1069</f>
        <v>0</v>
      </c>
      <c r="Q266" s="159">
        <f>all!BU1069</f>
        <v>0</v>
      </c>
      <c r="R266" s="159">
        <f>all!BV1069</f>
        <v>0</v>
      </c>
      <c r="S266" s="159">
        <f>all!BW1069</f>
        <v>73</v>
      </c>
      <c r="T266" s="159">
        <f>all!BX1069</f>
        <v>95</v>
      </c>
      <c r="U266" s="159">
        <f>all!BY1069</f>
        <v>168</v>
      </c>
      <c r="V266" s="18" t="s">
        <v>74</v>
      </c>
      <c r="W266" s="164">
        <f>all!CA1069</f>
        <v>0</v>
      </c>
      <c r="X266" s="164">
        <f>all!CB1069</f>
        <v>0</v>
      </c>
      <c r="Y266" s="164">
        <f>all!CC1069</f>
        <v>0</v>
      </c>
      <c r="Z266" s="164">
        <f>all!CD1069</f>
        <v>6</v>
      </c>
      <c r="AA266" s="164">
        <f>all!CE1069</f>
        <v>3</v>
      </c>
      <c r="AB266" s="164">
        <f>all!CF1069</f>
        <v>9</v>
      </c>
      <c r="AC266" s="18"/>
      <c r="AD266" s="18"/>
      <c r="AE266" s="18"/>
      <c r="AF266" s="18"/>
      <c r="AG266" s="18"/>
    </row>
    <row r="267" spans="1:33" ht="15" customHeight="1">
      <c r="A267" s="141"/>
      <c r="B267" s="162" t="s">
        <v>881</v>
      </c>
      <c r="C267" s="159"/>
      <c r="D267" s="159">
        <f>all!BH1073</f>
        <v>0</v>
      </c>
      <c r="E267" s="159">
        <f>all!BI1073</f>
        <v>0</v>
      </c>
      <c r="F267" s="159">
        <f>all!BJ1073</f>
        <v>0</v>
      </c>
      <c r="G267" s="159">
        <f>all!BK1073</f>
        <v>0</v>
      </c>
      <c r="H267" s="159">
        <f>all!BL1073</f>
        <v>0</v>
      </c>
      <c r="I267" s="159">
        <f>all!BM1073</f>
        <v>0</v>
      </c>
      <c r="J267" s="159">
        <f>all!BN1073</f>
        <v>0</v>
      </c>
      <c r="K267" s="159">
        <f>all!BO1073</f>
        <v>0</v>
      </c>
      <c r="L267" s="159">
        <f>all!BP1073</f>
        <v>0</v>
      </c>
      <c r="M267" s="159">
        <f>all!BQ1073</f>
        <v>0</v>
      </c>
      <c r="N267" s="159">
        <f>all!BR1073</f>
        <v>0</v>
      </c>
      <c r="O267" s="159">
        <f>all!BS1073</f>
        <v>0</v>
      </c>
      <c r="P267" s="159">
        <f>all!BT1073</f>
        <v>0</v>
      </c>
      <c r="Q267" s="159">
        <f>all!BU1073</f>
        <v>0</v>
      </c>
      <c r="R267" s="159">
        <f>all!BV1073</f>
        <v>0</v>
      </c>
      <c r="S267" s="159">
        <f>all!BW1073</f>
        <v>0</v>
      </c>
      <c r="T267" s="159">
        <f>all!BX1073</f>
        <v>0</v>
      </c>
      <c r="U267" s="159">
        <f>all!BY1073</f>
        <v>0</v>
      </c>
      <c r="V267" s="18"/>
      <c r="W267" s="164">
        <f>all!CA1073</f>
        <v>0</v>
      </c>
      <c r="X267" s="164">
        <f>all!CB1073</f>
        <v>0</v>
      </c>
      <c r="Y267" s="164">
        <f>all!CC1073</f>
        <v>0</v>
      </c>
      <c r="Z267" s="164">
        <f>all!CD1073</f>
        <v>0</v>
      </c>
      <c r="AA267" s="164">
        <f>all!CE1073</f>
        <v>0</v>
      </c>
      <c r="AB267" s="164">
        <f>all!CF1073</f>
        <v>0</v>
      </c>
      <c r="AC267" s="18"/>
      <c r="AD267" s="18"/>
      <c r="AE267" s="18"/>
      <c r="AF267" s="18"/>
      <c r="AG267" s="18"/>
    </row>
    <row r="268" spans="1:33" ht="15.95" customHeight="1">
      <c r="A268" s="141"/>
      <c r="B268" s="150" t="s">
        <v>72</v>
      </c>
      <c r="C268" s="143" t="e">
        <f>SUM(#REF!)</f>
        <v>#REF!</v>
      </c>
      <c r="D268" s="143">
        <f t="shared" ref="D268:U268" si="158">SUM(D266:D267)</f>
        <v>21</v>
      </c>
      <c r="E268" s="143">
        <f t="shared" si="158"/>
        <v>38</v>
      </c>
      <c r="F268" s="143">
        <f t="shared" si="158"/>
        <v>59</v>
      </c>
      <c r="G268" s="143">
        <f t="shared" si="158"/>
        <v>10</v>
      </c>
      <c r="H268" s="143">
        <f t="shared" si="158"/>
        <v>9</v>
      </c>
      <c r="I268" s="143">
        <f t="shared" si="158"/>
        <v>19</v>
      </c>
      <c r="J268" s="143">
        <f t="shared" si="158"/>
        <v>11</v>
      </c>
      <c r="K268" s="143">
        <f t="shared" si="158"/>
        <v>4</v>
      </c>
      <c r="L268" s="143">
        <f t="shared" si="158"/>
        <v>15</v>
      </c>
      <c r="M268" s="143">
        <f t="shared" si="158"/>
        <v>31</v>
      </c>
      <c r="N268" s="143">
        <f t="shared" si="158"/>
        <v>44</v>
      </c>
      <c r="O268" s="143">
        <f t="shared" si="158"/>
        <v>75</v>
      </c>
      <c r="P268" s="143">
        <f t="shared" si="158"/>
        <v>0</v>
      </c>
      <c r="Q268" s="143">
        <f t="shared" si="158"/>
        <v>0</v>
      </c>
      <c r="R268" s="143">
        <f t="shared" si="158"/>
        <v>0</v>
      </c>
      <c r="S268" s="143">
        <f t="shared" si="158"/>
        <v>73</v>
      </c>
      <c r="T268" s="143">
        <f t="shared" si="158"/>
        <v>95</v>
      </c>
      <c r="U268" s="143">
        <f t="shared" si="158"/>
        <v>168</v>
      </c>
      <c r="V268" s="18"/>
      <c r="W268" s="143">
        <f t="shared" ref="W268:AB268" si="159">SUM(W266:W267)</f>
        <v>0</v>
      </c>
      <c r="X268" s="143">
        <f t="shared" si="159"/>
        <v>0</v>
      </c>
      <c r="Y268" s="143">
        <f t="shared" si="159"/>
        <v>0</v>
      </c>
      <c r="Z268" s="143">
        <f t="shared" si="159"/>
        <v>6</v>
      </c>
      <c r="AA268" s="143">
        <f t="shared" si="159"/>
        <v>3</v>
      </c>
      <c r="AB268" s="143">
        <f t="shared" si="159"/>
        <v>9</v>
      </c>
      <c r="AC268" s="18"/>
      <c r="AD268" s="18"/>
      <c r="AE268" s="18"/>
      <c r="AF268" s="18"/>
      <c r="AG268" s="18"/>
    </row>
    <row r="269" spans="1:33" s="8" customFormat="1" ht="15.95" customHeight="1" thickBot="1">
      <c r="A269" s="177"/>
      <c r="B269" s="178" t="s">
        <v>301</v>
      </c>
      <c r="C269" s="185">
        <f>all!F1883</f>
        <v>46</v>
      </c>
      <c r="D269" s="185">
        <f>all!BH1883</f>
        <v>4</v>
      </c>
      <c r="E269" s="185">
        <f>all!BI1883</f>
        <v>4</v>
      </c>
      <c r="F269" s="185">
        <f>all!BJ1883</f>
        <v>8</v>
      </c>
      <c r="G269" s="185">
        <f>all!BK1883</f>
        <v>2</v>
      </c>
      <c r="H269" s="185">
        <f>all!BL1883</f>
        <v>2</v>
      </c>
      <c r="I269" s="185">
        <f>all!BM1883</f>
        <v>4</v>
      </c>
      <c r="J269" s="185">
        <f>all!BN1883</f>
        <v>0</v>
      </c>
      <c r="K269" s="185">
        <f>all!BO1883</f>
        <v>1</v>
      </c>
      <c r="L269" s="185">
        <f>all!BP1883</f>
        <v>1</v>
      </c>
      <c r="M269" s="185">
        <f>all!BQ1883</f>
        <v>4</v>
      </c>
      <c r="N269" s="185">
        <f>all!BR1883</f>
        <v>1</v>
      </c>
      <c r="O269" s="185">
        <f>all!BS1883</f>
        <v>5</v>
      </c>
      <c r="P269" s="185">
        <f>all!BT1883</f>
        <v>0</v>
      </c>
      <c r="Q269" s="185">
        <f>all!BU1883</f>
        <v>0</v>
      </c>
      <c r="R269" s="185">
        <f>all!BV1883</f>
        <v>0</v>
      </c>
      <c r="S269" s="185">
        <f>all!BW1883</f>
        <v>10</v>
      </c>
      <c r="T269" s="185">
        <f>all!BX1883</f>
        <v>8</v>
      </c>
      <c r="U269" s="185">
        <f>all!BY1883</f>
        <v>18</v>
      </c>
      <c r="V269" s="12"/>
      <c r="W269" s="185">
        <f>all!CA1883</f>
        <v>1</v>
      </c>
      <c r="X269" s="185">
        <f>all!CB1883</f>
        <v>0</v>
      </c>
      <c r="Y269" s="185">
        <f>all!CC1883</f>
        <v>1</v>
      </c>
      <c r="Z269" s="185">
        <f>all!CD1883</f>
        <v>1</v>
      </c>
      <c r="AA269" s="185">
        <f>all!CE1883</f>
        <v>0</v>
      </c>
      <c r="AB269" s="185">
        <f>all!CF1883</f>
        <v>1</v>
      </c>
      <c r="AC269" s="12"/>
      <c r="AD269" s="12"/>
      <c r="AE269" s="12"/>
      <c r="AF269" s="12"/>
      <c r="AG269" s="12"/>
    </row>
    <row r="270" spans="1:33" ht="15.95" customHeight="1" thickBot="1">
      <c r="A270" s="180"/>
      <c r="B270" s="186" t="s">
        <v>373</v>
      </c>
      <c r="C270" s="187" t="e">
        <f t="shared" ref="C270:U270" si="160">SUM(C269,C268,C265)</f>
        <v>#REF!</v>
      </c>
      <c r="D270" s="187">
        <f t="shared" si="160"/>
        <v>132</v>
      </c>
      <c r="E270" s="187">
        <f t="shared" si="160"/>
        <v>145</v>
      </c>
      <c r="F270" s="187">
        <f t="shared" si="160"/>
        <v>277</v>
      </c>
      <c r="G270" s="187">
        <f t="shared" si="160"/>
        <v>64</v>
      </c>
      <c r="H270" s="187">
        <f t="shared" si="160"/>
        <v>34</v>
      </c>
      <c r="I270" s="187">
        <f t="shared" si="160"/>
        <v>98</v>
      </c>
      <c r="J270" s="187">
        <f t="shared" si="160"/>
        <v>26</v>
      </c>
      <c r="K270" s="187">
        <f t="shared" si="160"/>
        <v>14</v>
      </c>
      <c r="L270" s="187">
        <f t="shared" si="160"/>
        <v>40</v>
      </c>
      <c r="M270" s="187">
        <f t="shared" si="160"/>
        <v>184</v>
      </c>
      <c r="N270" s="187">
        <f t="shared" si="160"/>
        <v>121</v>
      </c>
      <c r="O270" s="187">
        <f t="shared" si="160"/>
        <v>305</v>
      </c>
      <c r="P270" s="187">
        <f t="shared" si="160"/>
        <v>2</v>
      </c>
      <c r="Q270" s="187">
        <f t="shared" si="160"/>
        <v>3</v>
      </c>
      <c r="R270" s="187">
        <f t="shared" si="160"/>
        <v>5</v>
      </c>
      <c r="S270" s="187">
        <f t="shared" si="160"/>
        <v>408</v>
      </c>
      <c r="T270" s="187">
        <f t="shared" si="160"/>
        <v>317</v>
      </c>
      <c r="U270" s="187">
        <f t="shared" si="160"/>
        <v>725</v>
      </c>
      <c r="V270" s="18"/>
      <c r="W270" s="187">
        <f t="shared" ref="W270:AB270" si="161">SUM(W269,W268,W265)</f>
        <v>1</v>
      </c>
      <c r="X270" s="187">
        <f t="shared" si="161"/>
        <v>0</v>
      </c>
      <c r="Y270" s="187">
        <f t="shared" si="161"/>
        <v>1</v>
      </c>
      <c r="Z270" s="187">
        <f t="shared" si="161"/>
        <v>14</v>
      </c>
      <c r="AA270" s="187">
        <f t="shared" si="161"/>
        <v>6</v>
      </c>
      <c r="AB270" s="187">
        <f t="shared" si="161"/>
        <v>20</v>
      </c>
      <c r="AC270" s="18"/>
      <c r="AD270" s="325"/>
      <c r="AE270" s="18"/>
      <c r="AF270" s="18"/>
      <c r="AG270" s="18"/>
    </row>
    <row r="271" spans="1:33" ht="12" customHeight="1">
      <c r="A271" s="209"/>
      <c r="B271" s="210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18"/>
      <c r="W271" s="211"/>
      <c r="X271" s="211"/>
      <c r="Y271" s="211"/>
      <c r="Z271" s="211"/>
      <c r="AA271" s="211"/>
      <c r="AB271" s="211"/>
      <c r="AC271" s="18"/>
      <c r="AD271" s="18"/>
      <c r="AE271" s="18"/>
      <c r="AF271" s="18"/>
      <c r="AG271" s="18"/>
    </row>
    <row r="272" spans="1:33" ht="15.95" customHeight="1">
      <c r="A272" s="141">
        <v>10</v>
      </c>
      <c r="B272" s="137" t="s">
        <v>374</v>
      </c>
      <c r="C272" s="169"/>
      <c r="D272" s="145"/>
      <c r="E272" s="145"/>
      <c r="F272" s="145"/>
      <c r="G272" s="145"/>
      <c r="H272" s="145"/>
      <c r="I272" s="145"/>
      <c r="J272" s="145"/>
      <c r="K272" s="145"/>
      <c r="L272" s="145"/>
      <c r="M272" s="144"/>
      <c r="N272" s="144"/>
      <c r="O272" s="145"/>
      <c r="P272" s="145"/>
      <c r="Q272" s="145"/>
      <c r="R272" s="145"/>
      <c r="S272" s="146"/>
      <c r="T272" s="146"/>
      <c r="U272" s="146"/>
      <c r="V272" s="18"/>
      <c r="W272" s="144"/>
      <c r="X272" s="144"/>
      <c r="Y272" s="145"/>
      <c r="Z272" s="144"/>
      <c r="AA272" s="144"/>
      <c r="AB272" s="145"/>
      <c r="AC272" s="18"/>
      <c r="AD272" s="18"/>
      <c r="AE272" s="18"/>
      <c r="AF272" s="18"/>
      <c r="AG272" s="18"/>
    </row>
    <row r="273" spans="1:33" ht="15.95" customHeight="1">
      <c r="A273" s="175"/>
      <c r="B273" s="190" t="s">
        <v>1065</v>
      </c>
      <c r="C273" s="685"/>
      <c r="D273" s="686"/>
      <c r="E273" s="686"/>
      <c r="F273" s="686"/>
      <c r="G273" s="686"/>
      <c r="H273" s="686"/>
      <c r="I273" s="686"/>
      <c r="J273" s="686"/>
      <c r="K273" s="686"/>
      <c r="L273" s="686"/>
      <c r="M273" s="191"/>
      <c r="N273" s="191"/>
      <c r="O273" s="686"/>
      <c r="P273" s="686"/>
      <c r="Q273" s="686"/>
      <c r="R273" s="686"/>
      <c r="S273" s="687"/>
      <c r="T273" s="687"/>
      <c r="U273" s="687"/>
      <c r="V273" s="18"/>
      <c r="W273" s="191"/>
      <c r="X273" s="191"/>
      <c r="Y273" s="686"/>
      <c r="Z273" s="191"/>
      <c r="AA273" s="191"/>
      <c r="AB273" s="686"/>
      <c r="AC273" s="18"/>
      <c r="AD273" s="18"/>
      <c r="AE273" s="18"/>
      <c r="AF273" s="18"/>
      <c r="AG273" s="18"/>
    </row>
    <row r="274" spans="1:33" ht="15" customHeight="1">
      <c r="A274" s="175"/>
      <c r="B274" s="198" t="s">
        <v>1064</v>
      </c>
      <c r="C274" s="204">
        <f>all!F219</f>
        <v>767</v>
      </c>
      <c r="D274" s="204">
        <f>all!BH219</f>
        <v>368</v>
      </c>
      <c r="E274" s="204">
        <f>all!BI219</f>
        <v>132</v>
      </c>
      <c r="F274" s="204">
        <f>all!BJ219</f>
        <v>500</v>
      </c>
      <c r="G274" s="204">
        <f>all!BK219</f>
        <v>97</v>
      </c>
      <c r="H274" s="204">
        <f>all!BL219</f>
        <v>27</v>
      </c>
      <c r="I274" s="204">
        <f>all!BM219</f>
        <v>124</v>
      </c>
      <c r="J274" s="204">
        <f>all!BN219</f>
        <v>47</v>
      </c>
      <c r="K274" s="204">
        <f>all!BO219</f>
        <v>13</v>
      </c>
      <c r="L274" s="204">
        <f>all!BP219</f>
        <v>60</v>
      </c>
      <c r="M274" s="204">
        <f>all!BQ219</f>
        <v>184</v>
      </c>
      <c r="N274" s="204">
        <f>all!BR219</f>
        <v>57</v>
      </c>
      <c r="O274" s="204">
        <f>all!BS219</f>
        <v>241</v>
      </c>
      <c r="P274" s="204">
        <f>all!BT219</f>
        <v>14</v>
      </c>
      <c r="Q274" s="204">
        <f>all!BU219</f>
        <v>3</v>
      </c>
      <c r="R274" s="204">
        <f>all!BV219</f>
        <v>17</v>
      </c>
      <c r="S274" s="204">
        <f>all!BW219</f>
        <v>710</v>
      </c>
      <c r="T274" s="204">
        <f>all!BX219</f>
        <v>232</v>
      </c>
      <c r="U274" s="204">
        <f>all!BY219</f>
        <v>942</v>
      </c>
      <c r="V274" s="18"/>
      <c r="W274" s="204">
        <f>all!CA219</f>
        <v>0</v>
      </c>
      <c r="X274" s="204">
        <f>all!CB219</f>
        <v>0</v>
      </c>
      <c r="Y274" s="204">
        <f>all!CC219</f>
        <v>0</v>
      </c>
      <c r="Z274" s="204">
        <f>all!CD219</f>
        <v>18</v>
      </c>
      <c r="AA274" s="204">
        <f>all!CE219</f>
        <v>7</v>
      </c>
      <c r="AB274" s="204">
        <f>all!CF219</f>
        <v>25</v>
      </c>
      <c r="AC274" s="18"/>
      <c r="AD274" s="18"/>
      <c r="AE274" s="18"/>
      <c r="AF274" s="18"/>
      <c r="AG274" s="18"/>
    </row>
    <row r="275" spans="1:33" ht="15" customHeight="1">
      <c r="A275" s="37"/>
      <c r="B275" s="165" t="s">
        <v>338</v>
      </c>
      <c r="C275" s="154">
        <f>all!F220</f>
        <v>767</v>
      </c>
      <c r="D275" s="154">
        <f>all!BH220</f>
        <v>241</v>
      </c>
      <c r="E275" s="154">
        <f>all!BI220</f>
        <v>84</v>
      </c>
      <c r="F275" s="154">
        <f>all!BJ220</f>
        <v>325</v>
      </c>
      <c r="G275" s="154">
        <f>all!BK220</f>
        <v>65</v>
      </c>
      <c r="H275" s="154">
        <f>all!BL220</f>
        <v>22</v>
      </c>
      <c r="I275" s="154">
        <f>all!BM220</f>
        <v>87</v>
      </c>
      <c r="J275" s="154">
        <f>all!BN220</f>
        <v>22</v>
      </c>
      <c r="K275" s="154">
        <f>all!BO220</f>
        <v>4</v>
      </c>
      <c r="L275" s="154">
        <f>all!BP220</f>
        <v>26</v>
      </c>
      <c r="M275" s="154">
        <f>all!BQ220</f>
        <v>135</v>
      </c>
      <c r="N275" s="154">
        <f>all!BR220</f>
        <v>31</v>
      </c>
      <c r="O275" s="154">
        <f>all!BS220</f>
        <v>166</v>
      </c>
      <c r="P275" s="154">
        <f>all!BT220</f>
        <v>7</v>
      </c>
      <c r="Q275" s="154">
        <f>all!BU220</f>
        <v>3</v>
      </c>
      <c r="R275" s="154">
        <f>all!BV220</f>
        <v>10</v>
      </c>
      <c r="S275" s="154">
        <f>all!BW220</f>
        <v>470</v>
      </c>
      <c r="T275" s="154">
        <f>all!BX220</f>
        <v>144</v>
      </c>
      <c r="U275" s="154">
        <f>all!BY220</f>
        <v>614</v>
      </c>
      <c r="V275" s="18"/>
      <c r="W275" s="154">
        <f>all!CA220</f>
        <v>0</v>
      </c>
      <c r="X275" s="154">
        <f>all!CB220</f>
        <v>0</v>
      </c>
      <c r="Y275" s="154">
        <f>all!CC220</f>
        <v>0</v>
      </c>
      <c r="Z275" s="154">
        <f>all!CD220</f>
        <v>13</v>
      </c>
      <c r="AA275" s="154">
        <f>all!CE220</f>
        <v>1</v>
      </c>
      <c r="AB275" s="154">
        <f>all!CF220</f>
        <v>14</v>
      </c>
      <c r="AC275" s="18"/>
      <c r="AD275" s="18"/>
      <c r="AE275" s="18"/>
      <c r="AF275" s="18"/>
      <c r="AG275" s="18"/>
    </row>
    <row r="276" spans="1:33" ht="15" customHeight="1">
      <c r="A276" s="26"/>
      <c r="B276" s="16" t="s">
        <v>448</v>
      </c>
      <c r="C276" s="69">
        <f>all!F221</f>
        <v>767</v>
      </c>
      <c r="D276" s="69">
        <f>all!BH221</f>
        <v>260</v>
      </c>
      <c r="E276" s="69">
        <f>all!BI221</f>
        <v>95</v>
      </c>
      <c r="F276" s="69">
        <f>all!BJ221</f>
        <v>355</v>
      </c>
      <c r="G276" s="69">
        <f>all!BK221</f>
        <v>39</v>
      </c>
      <c r="H276" s="69">
        <f>all!BL221</f>
        <v>19</v>
      </c>
      <c r="I276" s="69">
        <f>all!BM221</f>
        <v>58</v>
      </c>
      <c r="J276" s="69">
        <f>all!BN221</f>
        <v>14</v>
      </c>
      <c r="K276" s="69">
        <f>all!BO221</f>
        <v>10</v>
      </c>
      <c r="L276" s="69">
        <f>all!BP221</f>
        <v>24</v>
      </c>
      <c r="M276" s="69">
        <f>all!BQ221</f>
        <v>136</v>
      </c>
      <c r="N276" s="69">
        <f>all!BR221</f>
        <v>38</v>
      </c>
      <c r="O276" s="69">
        <f>all!BS221</f>
        <v>174</v>
      </c>
      <c r="P276" s="69">
        <f>all!BT221</f>
        <v>9</v>
      </c>
      <c r="Q276" s="69">
        <f>all!BU221</f>
        <v>3</v>
      </c>
      <c r="R276" s="69">
        <f>all!BV221</f>
        <v>12</v>
      </c>
      <c r="S276" s="69">
        <f>all!BW221</f>
        <v>458</v>
      </c>
      <c r="T276" s="69">
        <f>all!BX221</f>
        <v>165</v>
      </c>
      <c r="U276" s="69">
        <f>all!BY221</f>
        <v>623</v>
      </c>
      <c r="V276" s="18"/>
      <c r="W276" s="69">
        <f>all!CA221</f>
        <v>0</v>
      </c>
      <c r="X276" s="69">
        <f>all!CB221</f>
        <v>0</v>
      </c>
      <c r="Y276" s="69">
        <f>all!CC221</f>
        <v>0</v>
      </c>
      <c r="Z276" s="69">
        <f>all!CD221</f>
        <v>8</v>
      </c>
      <c r="AA276" s="69">
        <f>all!CE221</f>
        <v>2</v>
      </c>
      <c r="AB276" s="69">
        <f>all!CF221</f>
        <v>10</v>
      </c>
      <c r="AC276" s="18"/>
      <c r="AD276" s="18"/>
      <c r="AE276" s="18"/>
      <c r="AF276" s="18"/>
      <c r="AG276" s="18"/>
    </row>
    <row r="277" spans="1:33" ht="15" customHeight="1">
      <c r="A277" s="26"/>
      <c r="B277" s="48" t="s">
        <v>72</v>
      </c>
      <c r="C277" s="47">
        <f>SUM(C274:C276)</f>
        <v>2301</v>
      </c>
      <c r="D277" s="47">
        <f t="shared" ref="D277" si="162">SUM(D274:D276)</f>
        <v>869</v>
      </c>
      <c r="E277" s="47">
        <f t="shared" ref="E277:U277" si="163">SUM(E274:E276)</f>
        <v>311</v>
      </c>
      <c r="F277" s="47">
        <f t="shared" si="163"/>
        <v>1180</v>
      </c>
      <c r="G277" s="47">
        <f t="shared" si="163"/>
        <v>201</v>
      </c>
      <c r="H277" s="47">
        <f t="shared" si="163"/>
        <v>68</v>
      </c>
      <c r="I277" s="47">
        <f t="shared" si="163"/>
        <v>269</v>
      </c>
      <c r="J277" s="47">
        <f t="shared" si="163"/>
        <v>83</v>
      </c>
      <c r="K277" s="47">
        <f t="shared" si="163"/>
        <v>27</v>
      </c>
      <c r="L277" s="47">
        <f t="shared" si="163"/>
        <v>110</v>
      </c>
      <c r="M277" s="47">
        <f t="shared" si="163"/>
        <v>455</v>
      </c>
      <c r="N277" s="47">
        <f t="shared" si="163"/>
        <v>126</v>
      </c>
      <c r="O277" s="47">
        <f t="shared" si="163"/>
        <v>581</v>
      </c>
      <c r="P277" s="47">
        <f t="shared" si="163"/>
        <v>30</v>
      </c>
      <c r="Q277" s="47">
        <f t="shared" si="163"/>
        <v>9</v>
      </c>
      <c r="R277" s="47">
        <f t="shared" si="163"/>
        <v>39</v>
      </c>
      <c r="S277" s="47">
        <f t="shared" si="163"/>
        <v>1638</v>
      </c>
      <c r="T277" s="47">
        <f t="shared" si="163"/>
        <v>541</v>
      </c>
      <c r="U277" s="47">
        <f t="shared" si="163"/>
        <v>2179</v>
      </c>
      <c r="V277" s="18"/>
      <c r="W277" s="47">
        <f>SUM(W274:W276)</f>
        <v>0</v>
      </c>
      <c r="X277" s="47">
        <f t="shared" ref="X277:AB277" si="164">SUM(X274:X276)</f>
        <v>0</v>
      </c>
      <c r="Y277" s="47">
        <f t="shared" si="164"/>
        <v>0</v>
      </c>
      <c r="Z277" s="47">
        <f t="shared" si="164"/>
        <v>39</v>
      </c>
      <c r="AA277" s="47">
        <f t="shared" si="164"/>
        <v>10</v>
      </c>
      <c r="AB277" s="47">
        <f t="shared" si="164"/>
        <v>49</v>
      </c>
      <c r="AC277" s="18"/>
      <c r="AD277" s="18"/>
      <c r="AE277" s="18"/>
      <c r="AF277" s="18"/>
      <c r="AG277" s="18"/>
    </row>
    <row r="278" spans="1:33" ht="15" customHeight="1">
      <c r="A278" s="32"/>
      <c r="B278" s="82" t="s">
        <v>694</v>
      </c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18"/>
      <c r="W278" s="81"/>
      <c r="X278" s="81"/>
      <c r="Y278" s="81"/>
      <c r="Z278" s="81"/>
      <c r="AA278" s="81"/>
      <c r="AB278" s="81"/>
      <c r="AC278" s="18"/>
      <c r="AD278" s="18" t="s">
        <v>74</v>
      </c>
      <c r="AE278" s="18"/>
      <c r="AF278" s="18"/>
      <c r="AG278" s="18"/>
    </row>
    <row r="279" spans="1:33" ht="15" customHeight="1">
      <c r="A279" s="32"/>
      <c r="B279" s="473" t="s">
        <v>1066</v>
      </c>
      <c r="C279" s="164">
        <v>392</v>
      </c>
      <c r="D279" s="164">
        <f>all!BH1289</f>
        <v>220</v>
      </c>
      <c r="E279" s="164">
        <f>all!BI1289</f>
        <v>161</v>
      </c>
      <c r="F279" s="164">
        <f>all!BJ1289</f>
        <v>381</v>
      </c>
      <c r="G279" s="164">
        <f>all!BK1289</f>
        <v>52</v>
      </c>
      <c r="H279" s="164">
        <f>all!BL1289</f>
        <v>30</v>
      </c>
      <c r="I279" s="164">
        <f>all!BM1289</f>
        <v>82</v>
      </c>
      <c r="J279" s="164">
        <f>all!BN1289</f>
        <v>29</v>
      </c>
      <c r="K279" s="164">
        <f>all!BO1289</f>
        <v>10</v>
      </c>
      <c r="L279" s="164">
        <f>all!BP1289</f>
        <v>39</v>
      </c>
      <c r="M279" s="164">
        <f>all!BQ1289</f>
        <v>132</v>
      </c>
      <c r="N279" s="164">
        <f>all!BR1289</f>
        <v>74</v>
      </c>
      <c r="O279" s="164">
        <f>all!BS1289</f>
        <v>206</v>
      </c>
      <c r="P279" s="164">
        <f>all!BT1289</f>
        <v>6</v>
      </c>
      <c r="Q279" s="164">
        <f>all!BU1289</f>
        <v>6</v>
      </c>
      <c r="R279" s="164">
        <f>all!BV1289</f>
        <v>12</v>
      </c>
      <c r="S279" s="164">
        <f>all!BW1289</f>
        <v>439</v>
      </c>
      <c r="T279" s="164">
        <f>all!BX1289</f>
        <v>281</v>
      </c>
      <c r="U279" s="164">
        <f>all!BY1289</f>
        <v>720</v>
      </c>
      <c r="V279" s="18"/>
      <c r="W279" s="164">
        <f>all!CA1289</f>
        <v>3</v>
      </c>
      <c r="X279" s="164">
        <f>all!CB1289</f>
        <v>7</v>
      </c>
      <c r="Y279" s="164">
        <f>all!CC1289</f>
        <v>10</v>
      </c>
      <c r="Z279" s="164">
        <f>all!CD1289</f>
        <v>10</v>
      </c>
      <c r="AA279" s="164">
        <f>all!CE1289</f>
        <v>4</v>
      </c>
      <c r="AB279" s="164">
        <f>all!CF1289</f>
        <v>14</v>
      </c>
      <c r="AC279" s="18"/>
      <c r="AD279" s="18"/>
      <c r="AE279" s="18"/>
      <c r="AF279" s="18"/>
      <c r="AG279" s="18"/>
    </row>
    <row r="280" spans="1:33" ht="15" customHeight="1">
      <c r="A280" s="141"/>
      <c r="B280" s="162" t="s">
        <v>367</v>
      </c>
      <c r="C280" s="159">
        <v>392</v>
      </c>
      <c r="D280" s="159">
        <f>all!BH1290</f>
        <v>198</v>
      </c>
      <c r="E280" s="159">
        <f>all!BI1290</f>
        <v>148</v>
      </c>
      <c r="F280" s="159">
        <f>all!BJ1290</f>
        <v>346</v>
      </c>
      <c r="G280" s="159">
        <f>all!BK1290</f>
        <v>56</v>
      </c>
      <c r="H280" s="159">
        <f>all!BL1290</f>
        <v>27</v>
      </c>
      <c r="I280" s="159">
        <f>all!BM1290</f>
        <v>83</v>
      </c>
      <c r="J280" s="159">
        <f>all!BN1290</f>
        <v>23</v>
      </c>
      <c r="K280" s="159">
        <f>all!BO1290</f>
        <v>15</v>
      </c>
      <c r="L280" s="159">
        <f>all!BP1290</f>
        <v>38</v>
      </c>
      <c r="M280" s="159">
        <f>all!BQ1290</f>
        <v>107</v>
      </c>
      <c r="N280" s="159">
        <f>all!BR1290</f>
        <v>80</v>
      </c>
      <c r="O280" s="159">
        <f>all!BS1290</f>
        <v>187</v>
      </c>
      <c r="P280" s="159">
        <f>all!BT1290</f>
        <v>6</v>
      </c>
      <c r="Q280" s="159">
        <f>all!BU1290</f>
        <v>1</v>
      </c>
      <c r="R280" s="159">
        <f>all!BV1290</f>
        <v>7</v>
      </c>
      <c r="S280" s="159">
        <f>all!BW1290</f>
        <v>390</v>
      </c>
      <c r="T280" s="159">
        <f>all!BX1290</f>
        <v>271</v>
      </c>
      <c r="U280" s="159">
        <f>all!BY1290</f>
        <v>661</v>
      </c>
      <c r="V280" s="18"/>
      <c r="W280" s="159">
        <f>all!CA1290</f>
        <v>5</v>
      </c>
      <c r="X280" s="159">
        <f>all!CB1290</f>
        <v>6</v>
      </c>
      <c r="Y280" s="159">
        <f>all!CC1290</f>
        <v>11</v>
      </c>
      <c r="Z280" s="159">
        <f>all!CD1290</f>
        <v>7</v>
      </c>
      <c r="AA280" s="159">
        <f>all!CE1290</f>
        <v>2</v>
      </c>
      <c r="AB280" s="159">
        <f>all!CF1290</f>
        <v>9</v>
      </c>
      <c r="AC280" s="18"/>
      <c r="AD280" s="18"/>
      <c r="AE280" s="18"/>
      <c r="AF280" s="18"/>
      <c r="AG280" s="18"/>
    </row>
    <row r="281" spans="1:33" ht="15" customHeight="1">
      <c r="A281" s="141"/>
      <c r="B281" s="461" t="s">
        <v>72</v>
      </c>
      <c r="C281" s="143">
        <f t="shared" ref="C281:D281" si="165">SUM(C279:C280)</f>
        <v>784</v>
      </c>
      <c r="D281" s="143">
        <f t="shared" si="165"/>
        <v>418</v>
      </c>
      <c r="E281" s="143">
        <f t="shared" ref="E281:U281" si="166">SUM(E279:E280)</f>
        <v>309</v>
      </c>
      <c r="F281" s="143">
        <f t="shared" si="166"/>
        <v>727</v>
      </c>
      <c r="G281" s="143">
        <f t="shared" si="166"/>
        <v>108</v>
      </c>
      <c r="H281" s="143">
        <f t="shared" si="166"/>
        <v>57</v>
      </c>
      <c r="I281" s="143">
        <f t="shared" si="166"/>
        <v>165</v>
      </c>
      <c r="J281" s="143">
        <f t="shared" si="166"/>
        <v>52</v>
      </c>
      <c r="K281" s="143">
        <f t="shared" si="166"/>
        <v>25</v>
      </c>
      <c r="L281" s="143">
        <f t="shared" si="166"/>
        <v>77</v>
      </c>
      <c r="M281" s="143">
        <f t="shared" si="166"/>
        <v>239</v>
      </c>
      <c r="N281" s="143">
        <f t="shared" si="166"/>
        <v>154</v>
      </c>
      <c r="O281" s="143">
        <f t="shared" si="166"/>
        <v>393</v>
      </c>
      <c r="P281" s="143">
        <f t="shared" si="166"/>
        <v>12</v>
      </c>
      <c r="Q281" s="143">
        <f t="shared" si="166"/>
        <v>7</v>
      </c>
      <c r="R281" s="143">
        <f t="shared" si="166"/>
        <v>19</v>
      </c>
      <c r="S281" s="143">
        <f t="shared" si="166"/>
        <v>829</v>
      </c>
      <c r="T281" s="143">
        <f t="shared" si="166"/>
        <v>552</v>
      </c>
      <c r="U281" s="143">
        <f t="shared" si="166"/>
        <v>1381</v>
      </c>
      <c r="V281" s="18"/>
      <c r="W281" s="143">
        <f t="shared" ref="W281" si="167">SUM(W279:W280)</f>
        <v>8</v>
      </c>
      <c r="X281" s="143">
        <f t="shared" ref="X281:AB281" si="168">SUM(X279:X280)</f>
        <v>13</v>
      </c>
      <c r="Y281" s="143">
        <f t="shared" si="168"/>
        <v>21</v>
      </c>
      <c r="Z281" s="143">
        <f t="shared" si="168"/>
        <v>17</v>
      </c>
      <c r="AA281" s="143">
        <f t="shared" si="168"/>
        <v>6</v>
      </c>
      <c r="AB281" s="143">
        <f t="shared" si="168"/>
        <v>23</v>
      </c>
      <c r="AC281" s="18"/>
      <c r="AD281" s="18"/>
      <c r="AE281" s="18"/>
      <c r="AF281" s="18"/>
      <c r="AG281" s="18"/>
    </row>
    <row r="282" spans="1:33" ht="12" customHeight="1">
      <c r="A282" s="673">
        <v>1</v>
      </c>
      <c r="B282" s="672">
        <v>2</v>
      </c>
      <c r="C282" s="672">
        <v>3</v>
      </c>
      <c r="D282" s="672">
        <v>3</v>
      </c>
      <c r="E282" s="673">
        <v>4</v>
      </c>
      <c r="F282" s="672">
        <v>5</v>
      </c>
      <c r="G282" s="672">
        <v>6</v>
      </c>
      <c r="H282" s="673">
        <v>7</v>
      </c>
      <c r="I282" s="672">
        <v>8</v>
      </c>
      <c r="J282" s="672">
        <v>9</v>
      </c>
      <c r="K282" s="673">
        <v>10</v>
      </c>
      <c r="L282" s="672">
        <v>11</v>
      </c>
      <c r="M282" s="672">
        <v>12</v>
      </c>
      <c r="N282" s="673">
        <v>13</v>
      </c>
      <c r="O282" s="672">
        <v>14</v>
      </c>
      <c r="P282" s="672">
        <v>15</v>
      </c>
      <c r="Q282" s="673">
        <v>16</v>
      </c>
      <c r="R282" s="672">
        <v>17</v>
      </c>
      <c r="S282" s="672">
        <v>18</v>
      </c>
      <c r="T282" s="673">
        <v>19</v>
      </c>
      <c r="U282" s="672">
        <v>20</v>
      </c>
      <c r="V282" s="24"/>
      <c r="W282" s="672">
        <v>21</v>
      </c>
      <c r="X282" s="673">
        <v>22</v>
      </c>
      <c r="Y282" s="672">
        <v>23</v>
      </c>
      <c r="Z282" s="672">
        <v>24</v>
      </c>
      <c r="AA282" s="673">
        <v>25</v>
      </c>
      <c r="AB282" s="672">
        <v>26</v>
      </c>
      <c r="AC282" s="18"/>
      <c r="AD282" s="18"/>
      <c r="AE282" s="18"/>
      <c r="AF282" s="18"/>
      <c r="AG282" s="18"/>
    </row>
    <row r="283" spans="1:33" ht="15" customHeight="1">
      <c r="A283" s="673"/>
      <c r="B283" s="216" t="s">
        <v>989</v>
      </c>
      <c r="C283" s="672"/>
      <c r="D283" s="672"/>
      <c r="E283" s="673"/>
      <c r="F283" s="672"/>
      <c r="G283" s="672"/>
      <c r="H283" s="673"/>
      <c r="I283" s="672"/>
      <c r="J283" s="672"/>
      <c r="K283" s="673"/>
      <c r="L283" s="672"/>
      <c r="M283" s="672"/>
      <c r="N283" s="673"/>
      <c r="O283" s="672"/>
      <c r="P283" s="672"/>
      <c r="Q283" s="673"/>
      <c r="R283" s="672"/>
      <c r="S283" s="672"/>
      <c r="T283" s="673"/>
      <c r="U283" s="672"/>
      <c r="V283" s="18"/>
      <c r="W283" s="672"/>
      <c r="X283" s="673"/>
      <c r="Y283" s="672"/>
      <c r="Z283" s="672"/>
      <c r="AA283" s="673"/>
      <c r="AB283" s="672"/>
      <c r="AC283" s="18">
        <f>SUM(U281,U287,U292,U296,U301,T305,U323,U327,U331,U335)</f>
        <v>2144</v>
      </c>
      <c r="AD283" s="18">
        <f>2227-AC283</f>
        <v>83</v>
      </c>
      <c r="AE283" s="18"/>
      <c r="AF283" s="18"/>
      <c r="AG283" s="18"/>
    </row>
    <row r="284" spans="1:33" ht="15" customHeight="1">
      <c r="A284" s="141"/>
      <c r="B284" s="162" t="s">
        <v>991</v>
      </c>
      <c r="C284" s="159">
        <f>all!F1229</f>
        <v>46</v>
      </c>
      <c r="D284" s="159">
        <f>all!BH1229</f>
        <v>19</v>
      </c>
      <c r="E284" s="159">
        <f>all!BI1229</f>
        <v>11</v>
      </c>
      <c r="F284" s="159">
        <f>all!BJ1229</f>
        <v>30</v>
      </c>
      <c r="G284" s="159">
        <f>all!BK1229</f>
        <v>6</v>
      </c>
      <c r="H284" s="159">
        <f>all!BL1229</f>
        <v>0</v>
      </c>
      <c r="I284" s="159">
        <f>all!BM1229</f>
        <v>6</v>
      </c>
      <c r="J284" s="159">
        <f>all!BN1229</f>
        <v>3</v>
      </c>
      <c r="K284" s="159">
        <f>all!BO1229</f>
        <v>1</v>
      </c>
      <c r="L284" s="159">
        <f>all!BP1229</f>
        <v>4</v>
      </c>
      <c r="M284" s="159">
        <f>all!BQ1229</f>
        <v>10</v>
      </c>
      <c r="N284" s="159">
        <f>all!BR1229</f>
        <v>7</v>
      </c>
      <c r="O284" s="159">
        <f>all!BS1229</f>
        <v>17</v>
      </c>
      <c r="P284" s="159">
        <f>all!BT1229</f>
        <v>0</v>
      </c>
      <c r="Q284" s="159">
        <f>all!BU1229</f>
        <v>0</v>
      </c>
      <c r="R284" s="159">
        <f>all!BV1229</f>
        <v>0</v>
      </c>
      <c r="S284" s="159">
        <f>all!BW1229</f>
        <v>38</v>
      </c>
      <c r="T284" s="159">
        <f>all!BX1229</f>
        <v>19</v>
      </c>
      <c r="U284" s="159">
        <f>all!BY1229</f>
        <v>57</v>
      </c>
      <c r="V284" s="18"/>
      <c r="W284" s="159">
        <f>all!CA1229</f>
        <v>2</v>
      </c>
      <c r="X284" s="159">
        <f>all!CB1229</f>
        <v>1</v>
      </c>
      <c r="Y284" s="159">
        <f>all!CC1229</f>
        <v>3</v>
      </c>
      <c r="Z284" s="159">
        <f>all!CD1229</f>
        <v>1</v>
      </c>
      <c r="AA284" s="159">
        <f>all!CE1229</f>
        <v>0</v>
      </c>
      <c r="AB284" s="159">
        <f>all!CF1229</f>
        <v>1</v>
      </c>
      <c r="AC284" s="18"/>
      <c r="AD284" s="18" t="s">
        <v>74</v>
      </c>
      <c r="AE284" s="18"/>
      <c r="AF284" s="18"/>
      <c r="AG284" s="18"/>
    </row>
    <row r="285" spans="1:33" ht="15" customHeight="1">
      <c r="A285" s="141"/>
      <c r="B285" s="162" t="s">
        <v>377</v>
      </c>
      <c r="C285" s="159">
        <f>all!F1230</f>
        <v>46</v>
      </c>
      <c r="D285" s="159">
        <f>all!BH1230</f>
        <v>28</v>
      </c>
      <c r="E285" s="159">
        <f>all!BI1230</f>
        <v>6</v>
      </c>
      <c r="F285" s="159">
        <f>all!BJ1230</f>
        <v>34</v>
      </c>
      <c r="G285" s="159">
        <f>all!BK1230</f>
        <v>7</v>
      </c>
      <c r="H285" s="159">
        <f>all!BL1230</f>
        <v>1</v>
      </c>
      <c r="I285" s="159">
        <f>all!BM1230</f>
        <v>8</v>
      </c>
      <c r="J285" s="159">
        <f>all!BN1230</f>
        <v>4</v>
      </c>
      <c r="K285" s="159">
        <f>all!BO1230</f>
        <v>0</v>
      </c>
      <c r="L285" s="159">
        <f>all!BP1230</f>
        <v>4</v>
      </c>
      <c r="M285" s="159">
        <f>all!BQ1230</f>
        <v>26</v>
      </c>
      <c r="N285" s="159">
        <f>all!BR1230</f>
        <v>1</v>
      </c>
      <c r="O285" s="159">
        <f>all!BS1230</f>
        <v>27</v>
      </c>
      <c r="P285" s="159">
        <f>all!BT1230</f>
        <v>2</v>
      </c>
      <c r="Q285" s="159">
        <f>all!BU1230</f>
        <v>0</v>
      </c>
      <c r="R285" s="159">
        <f>all!BV1230</f>
        <v>2</v>
      </c>
      <c r="S285" s="159">
        <f>all!BW1230</f>
        <v>67</v>
      </c>
      <c r="T285" s="159">
        <f>all!BX1230</f>
        <v>8</v>
      </c>
      <c r="U285" s="159">
        <f>all!BY1230</f>
        <v>75</v>
      </c>
      <c r="V285" s="18" t="s">
        <v>74</v>
      </c>
      <c r="W285" s="159">
        <f>all!CA1230</f>
        <v>5</v>
      </c>
      <c r="X285" s="159">
        <f>all!CB1230</f>
        <v>1</v>
      </c>
      <c r="Y285" s="159">
        <f>all!CC1230</f>
        <v>6</v>
      </c>
      <c r="Z285" s="159">
        <f>all!CD1230</f>
        <v>1</v>
      </c>
      <c r="AA285" s="159">
        <f>all!CE1230</f>
        <v>0</v>
      </c>
      <c r="AB285" s="159">
        <f>all!CF1230</f>
        <v>1</v>
      </c>
      <c r="AC285" s="18"/>
      <c r="AD285" s="18"/>
      <c r="AE285" s="18"/>
      <c r="AF285" s="18"/>
      <c r="AG285" s="18"/>
    </row>
    <row r="286" spans="1:33" ht="15" customHeight="1">
      <c r="A286" s="141"/>
      <c r="B286" s="162" t="s">
        <v>378</v>
      </c>
      <c r="C286" s="159">
        <f>all!F1231</f>
        <v>46</v>
      </c>
      <c r="D286" s="159">
        <f>all!BH1231</f>
        <v>25</v>
      </c>
      <c r="E286" s="159">
        <f>all!BI1231</f>
        <v>13</v>
      </c>
      <c r="F286" s="159">
        <f>all!BJ1231</f>
        <v>38</v>
      </c>
      <c r="G286" s="159">
        <f>all!BK1231</f>
        <v>4</v>
      </c>
      <c r="H286" s="159">
        <f>all!BL1231</f>
        <v>2</v>
      </c>
      <c r="I286" s="159">
        <f>all!BM1231</f>
        <v>6</v>
      </c>
      <c r="J286" s="159">
        <f>all!BN1231</f>
        <v>4</v>
      </c>
      <c r="K286" s="159">
        <f>all!BO1231</f>
        <v>0</v>
      </c>
      <c r="L286" s="159">
        <f>all!BP1231</f>
        <v>4</v>
      </c>
      <c r="M286" s="159">
        <f>all!BQ1231</f>
        <v>18</v>
      </c>
      <c r="N286" s="159">
        <f>all!BR1231</f>
        <v>6</v>
      </c>
      <c r="O286" s="159">
        <f>all!BS1231</f>
        <v>24</v>
      </c>
      <c r="P286" s="159">
        <f>all!BT1231</f>
        <v>1</v>
      </c>
      <c r="Q286" s="159">
        <f>all!BU1231</f>
        <v>0</v>
      </c>
      <c r="R286" s="159">
        <f>all!BV1231</f>
        <v>1</v>
      </c>
      <c r="S286" s="159">
        <f>all!BW1231</f>
        <v>52</v>
      </c>
      <c r="T286" s="159">
        <f>all!BX1231</f>
        <v>21</v>
      </c>
      <c r="U286" s="159">
        <f>all!BY1231</f>
        <v>73</v>
      </c>
      <c r="V286" s="18"/>
      <c r="W286" s="159">
        <f>all!CA1231</f>
        <v>7</v>
      </c>
      <c r="X286" s="159">
        <f>all!CB1231</f>
        <v>3</v>
      </c>
      <c r="Y286" s="159">
        <f>all!CC1231</f>
        <v>10</v>
      </c>
      <c r="Z286" s="159">
        <f>all!CD1231</f>
        <v>0</v>
      </c>
      <c r="AA286" s="159">
        <f>all!CE1231</f>
        <v>1</v>
      </c>
      <c r="AB286" s="159">
        <f>all!CF1231</f>
        <v>1</v>
      </c>
      <c r="AC286" s="18"/>
      <c r="AD286" s="18"/>
      <c r="AE286" s="18"/>
      <c r="AF286" s="18"/>
      <c r="AG286" s="18"/>
    </row>
    <row r="287" spans="1:33" ht="15" customHeight="1">
      <c r="A287" s="141"/>
      <c r="B287" s="461" t="s">
        <v>72</v>
      </c>
      <c r="C287" s="143">
        <f>SUM(C284:C286)</f>
        <v>138</v>
      </c>
      <c r="D287" s="143">
        <f t="shared" ref="D287" si="169">SUM(D284:D286)</f>
        <v>72</v>
      </c>
      <c r="E287" s="143">
        <f t="shared" ref="E287:U287" si="170">SUM(E284:E286)</f>
        <v>30</v>
      </c>
      <c r="F287" s="143">
        <f t="shared" si="170"/>
        <v>102</v>
      </c>
      <c r="G287" s="143">
        <f t="shared" si="170"/>
        <v>17</v>
      </c>
      <c r="H287" s="143">
        <f t="shared" si="170"/>
        <v>3</v>
      </c>
      <c r="I287" s="143">
        <f t="shared" si="170"/>
        <v>20</v>
      </c>
      <c r="J287" s="143">
        <f t="shared" si="170"/>
        <v>11</v>
      </c>
      <c r="K287" s="143">
        <f t="shared" si="170"/>
        <v>1</v>
      </c>
      <c r="L287" s="143">
        <f t="shared" si="170"/>
        <v>12</v>
      </c>
      <c r="M287" s="143">
        <f t="shared" si="170"/>
        <v>54</v>
      </c>
      <c r="N287" s="143">
        <f t="shared" si="170"/>
        <v>14</v>
      </c>
      <c r="O287" s="143">
        <f t="shared" si="170"/>
        <v>68</v>
      </c>
      <c r="P287" s="143">
        <f t="shared" si="170"/>
        <v>3</v>
      </c>
      <c r="Q287" s="143">
        <f t="shared" si="170"/>
        <v>0</v>
      </c>
      <c r="R287" s="143">
        <f t="shared" si="170"/>
        <v>3</v>
      </c>
      <c r="S287" s="143">
        <f t="shared" si="170"/>
        <v>157</v>
      </c>
      <c r="T287" s="143">
        <f t="shared" si="170"/>
        <v>48</v>
      </c>
      <c r="U287" s="143">
        <f t="shared" si="170"/>
        <v>205</v>
      </c>
      <c r="V287" s="18"/>
      <c r="W287" s="143">
        <f>SUM(W284:W286)</f>
        <v>14</v>
      </c>
      <c r="X287" s="143">
        <f t="shared" ref="X287:AB287" si="171">SUM(X284:X286)</f>
        <v>5</v>
      </c>
      <c r="Y287" s="143">
        <f t="shared" si="171"/>
        <v>19</v>
      </c>
      <c r="Z287" s="143">
        <f t="shared" si="171"/>
        <v>2</v>
      </c>
      <c r="AA287" s="143">
        <f t="shared" si="171"/>
        <v>1</v>
      </c>
      <c r="AB287" s="143">
        <f t="shared" si="171"/>
        <v>3</v>
      </c>
      <c r="AC287" s="18"/>
      <c r="AD287" s="726">
        <f>SUM(U281,U287,U296,U301,U305,U319,U323,U327,U331,U335)</f>
        <v>2156</v>
      </c>
      <c r="AE287" s="18"/>
      <c r="AF287" s="18"/>
      <c r="AG287" s="18"/>
    </row>
    <row r="288" spans="1:33" ht="15" customHeight="1">
      <c r="A288" s="141"/>
      <c r="B288" s="461" t="s">
        <v>990</v>
      </c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8"/>
      <c r="W288" s="143"/>
      <c r="X288" s="143"/>
      <c r="Y288" s="143"/>
      <c r="Z288" s="143"/>
      <c r="AA288" s="143"/>
      <c r="AB288" s="143"/>
      <c r="AC288" s="18"/>
      <c r="AD288" s="18"/>
      <c r="AE288" s="18"/>
      <c r="AF288" s="18"/>
      <c r="AG288" s="18"/>
    </row>
    <row r="289" spans="1:33" ht="13.5" customHeight="1">
      <c r="A289" s="141"/>
      <c r="B289" s="481" t="s">
        <v>993</v>
      </c>
      <c r="C289" s="159">
        <f>all!F1234</f>
        <v>20</v>
      </c>
      <c r="D289" s="159">
        <f>all!BH1234</f>
        <v>1</v>
      </c>
      <c r="E289" s="159">
        <f>all!BI1234</f>
        <v>1</v>
      </c>
      <c r="F289" s="159">
        <f>all!BJ1234</f>
        <v>2</v>
      </c>
      <c r="G289" s="159">
        <f>all!BK1234</f>
        <v>2</v>
      </c>
      <c r="H289" s="159">
        <f>all!BL1234</f>
        <v>0</v>
      </c>
      <c r="I289" s="159">
        <f>all!BM1234</f>
        <v>2</v>
      </c>
      <c r="J289" s="159">
        <f>all!BN1234</f>
        <v>0</v>
      </c>
      <c r="K289" s="159">
        <f>all!BO1234</f>
        <v>0</v>
      </c>
      <c r="L289" s="159">
        <f>all!BP1234</f>
        <v>0</v>
      </c>
      <c r="M289" s="159">
        <f>all!BQ1234</f>
        <v>5</v>
      </c>
      <c r="N289" s="159">
        <f>all!BR1234</f>
        <v>1</v>
      </c>
      <c r="O289" s="159">
        <f>all!BS1234</f>
        <v>6</v>
      </c>
      <c r="P289" s="159">
        <f>all!BT1234</f>
        <v>0</v>
      </c>
      <c r="Q289" s="159">
        <f>all!BU1234</f>
        <v>0</v>
      </c>
      <c r="R289" s="159">
        <f>all!BV1234</f>
        <v>0</v>
      </c>
      <c r="S289" s="159">
        <f>all!BW1234</f>
        <v>8</v>
      </c>
      <c r="T289" s="159">
        <f>all!BX1234</f>
        <v>2</v>
      </c>
      <c r="U289" s="159">
        <f>all!BY1234</f>
        <v>10</v>
      </c>
      <c r="V289" s="18"/>
      <c r="W289" s="159">
        <f>all!CA1234</f>
        <v>0</v>
      </c>
      <c r="X289" s="159">
        <f>all!CB1234</f>
        <v>0</v>
      </c>
      <c r="Y289" s="159">
        <f>all!CC1234</f>
        <v>0</v>
      </c>
      <c r="Z289" s="159">
        <f>all!CD1234</f>
        <v>0</v>
      </c>
      <c r="AA289" s="159">
        <f>all!CE1234</f>
        <v>0</v>
      </c>
      <c r="AB289" s="159">
        <f>all!CF1234</f>
        <v>0</v>
      </c>
      <c r="AC289" s="18"/>
      <c r="AD289" s="18"/>
      <c r="AE289" s="18"/>
      <c r="AF289" s="18"/>
      <c r="AG289" s="18"/>
    </row>
    <row r="290" spans="1:33" ht="13.5" customHeight="1">
      <c r="A290" s="141" t="s">
        <v>420</v>
      </c>
      <c r="B290" s="481" t="s">
        <v>413</v>
      </c>
      <c r="C290" s="159">
        <f>all!F1237</f>
        <v>60</v>
      </c>
      <c r="D290" s="159">
        <f>all!BH1235</f>
        <v>10</v>
      </c>
      <c r="E290" s="159">
        <f>all!BI1235</f>
        <v>0</v>
      </c>
      <c r="F290" s="159">
        <f>all!BJ1235</f>
        <v>10</v>
      </c>
      <c r="G290" s="159">
        <f>all!BK1235</f>
        <v>2</v>
      </c>
      <c r="H290" s="159">
        <f>all!BL1235</f>
        <v>0</v>
      </c>
      <c r="I290" s="159">
        <f>all!BM1235</f>
        <v>2</v>
      </c>
      <c r="J290" s="159">
        <f>all!BN1235</f>
        <v>0</v>
      </c>
      <c r="K290" s="159">
        <f>all!BO1235</f>
        <v>1</v>
      </c>
      <c r="L290" s="159">
        <f>all!BP1235</f>
        <v>1</v>
      </c>
      <c r="M290" s="159">
        <f>all!BQ1235</f>
        <v>3</v>
      </c>
      <c r="N290" s="159">
        <f>all!BR1235</f>
        <v>0</v>
      </c>
      <c r="O290" s="159">
        <f>all!BS1235</f>
        <v>3</v>
      </c>
      <c r="P290" s="159">
        <f>all!BT1235</f>
        <v>0</v>
      </c>
      <c r="Q290" s="159">
        <f>all!BU1235</f>
        <v>0</v>
      </c>
      <c r="R290" s="159">
        <f>all!BV1235</f>
        <v>0</v>
      </c>
      <c r="S290" s="159">
        <f>all!BW1235</f>
        <v>15</v>
      </c>
      <c r="T290" s="159">
        <f>all!BX1235</f>
        <v>1</v>
      </c>
      <c r="U290" s="159">
        <f>all!BY1235</f>
        <v>16</v>
      </c>
      <c r="V290" s="18"/>
      <c r="W290" s="159">
        <f>all!CA1235</f>
        <v>0</v>
      </c>
      <c r="X290" s="159">
        <f>all!CB1235</f>
        <v>0</v>
      </c>
      <c r="Y290" s="159">
        <f>all!CC1235</f>
        <v>0</v>
      </c>
      <c r="Z290" s="159">
        <f>all!CD1235</f>
        <v>1</v>
      </c>
      <c r="AA290" s="159">
        <f>all!CE1235</f>
        <v>0</v>
      </c>
      <c r="AB290" s="159">
        <f>all!CF1235</f>
        <v>1</v>
      </c>
      <c r="AC290" s="18"/>
      <c r="AD290" s="18"/>
      <c r="AE290" s="18"/>
      <c r="AF290" s="18"/>
      <c r="AG290" s="18"/>
    </row>
    <row r="291" spans="1:33" ht="13.5" customHeight="1">
      <c r="A291" s="141"/>
      <c r="B291" s="481" t="s">
        <v>994</v>
      </c>
      <c r="C291" s="159">
        <f>all!F1196</f>
        <v>0</v>
      </c>
      <c r="D291" s="159">
        <f>all!BH1236</f>
        <v>6</v>
      </c>
      <c r="E291" s="159">
        <f>all!BI1236</f>
        <v>1</v>
      </c>
      <c r="F291" s="159">
        <f>all!BJ1236</f>
        <v>7</v>
      </c>
      <c r="G291" s="159">
        <f>all!BK1236</f>
        <v>3</v>
      </c>
      <c r="H291" s="159">
        <f>all!BL1236</f>
        <v>0</v>
      </c>
      <c r="I291" s="159">
        <f>all!BM1236</f>
        <v>3</v>
      </c>
      <c r="J291" s="159">
        <f>all!BN1236</f>
        <v>0</v>
      </c>
      <c r="K291" s="159">
        <f>all!BO1236</f>
        <v>1</v>
      </c>
      <c r="L291" s="159">
        <f>all!BP1236</f>
        <v>1</v>
      </c>
      <c r="M291" s="159">
        <f>all!BQ1236</f>
        <v>8</v>
      </c>
      <c r="N291" s="159">
        <f>all!BR1236</f>
        <v>0</v>
      </c>
      <c r="O291" s="159">
        <f>all!BS1236</f>
        <v>8</v>
      </c>
      <c r="P291" s="159">
        <f>all!BT1236</f>
        <v>0</v>
      </c>
      <c r="Q291" s="159">
        <f>all!BU1236</f>
        <v>0</v>
      </c>
      <c r="R291" s="159">
        <f>all!BV1236</f>
        <v>0</v>
      </c>
      <c r="S291" s="159">
        <f>all!BW1236</f>
        <v>17</v>
      </c>
      <c r="T291" s="159">
        <f>all!BX1236</f>
        <v>2</v>
      </c>
      <c r="U291" s="159">
        <f>all!BY1236</f>
        <v>19</v>
      </c>
      <c r="V291" s="18"/>
      <c r="W291" s="159">
        <f>all!CA1236</f>
        <v>2</v>
      </c>
      <c r="X291" s="159">
        <f>all!CB1236</f>
        <v>0</v>
      </c>
      <c r="Y291" s="159">
        <f>all!CC1236</f>
        <v>2</v>
      </c>
      <c r="Z291" s="159">
        <f>all!CD1236</f>
        <v>1</v>
      </c>
      <c r="AA291" s="159">
        <f>all!CE1236</f>
        <v>0</v>
      </c>
      <c r="AB291" s="159">
        <f>all!CF1236</f>
        <v>1</v>
      </c>
      <c r="AC291" s="18"/>
      <c r="AD291" s="18"/>
      <c r="AE291" s="18"/>
      <c r="AF291" s="18"/>
      <c r="AG291" s="18"/>
    </row>
    <row r="292" spans="1:33" ht="13.5" customHeight="1">
      <c r="A292" s="141"/>
      <c r="B292" s="226" t="s">
        <v>72</v>
      </c>
      <c r="C292" s="143">
        <f t="shared" ref="C292:D292" si="172">SUM(C289:C291)</f>
        <v>80</v>
      </c>
      <c r="D292" s="143">
        <f t="shared" si="172"/>
        <v>17</v>
      </c>
      <c r="E292" s="143">
        <f t="shared" ref="E292:U292" si="173">SUM(E289:E291)</f>
        <v>2</v>
      </c>
      <c r="F292" s="143">
        <f t="shared" si="173"/>
        <v>19</v>
      </c>
      <c r="G292" s="143">
        <f t="shared" si="173"/>
        <v>7</v>
      </c>
      <c r="H292" s="143">
        <f t="shared" si="173"/>
        <v>0</v>
      </c>
      <c r="I292" s="143">
        <f t="shared" si="173"/>
        <v>7</v>
      </c>
      <c r="J292" s="143">
        <f t="shared" si="173"/>
        <v>0</v>
      </c>
      <c r="K292" s="143">
        <f t="shared" si="173"/>
        <v>2</v>
      </c>
      <c r="L292" s="143">
        <f t="shared" si="173"/>
        <v>2</v>
      </c>
      <c r="M292" s="143">
        <f t="shared" si="173"/>
        <v>16</v>
      </c>
      <c r="N292" s="143">
        <f t="shared" si="173"/>
        <v>1</v>
      </c>
      <c r="O292" s="143">
        <f t="shared" si="173"/>
        <v>17</v>
      </c>
      <c r="P292" s="143">
        <f t="shared" si="173"/>
        <v>0</v>
      </c>
      <c r="Q292" s="143">
        <f t="shared" si="173"/>
        <v>0</v>
      </c>
      <c r="R292" s="143">
        <f t="shared" si="173"/>
        <v>0</v>
      </c>
      <c r="S292" s="143">
        <f t="shared" si="173"/>
        <v>40</v>
      </c>
      <c r="T292" s="143">
        <f t="shared" si="173"/>
        <v>5</v>
      </c>
      <c r="U292" s="143">
        <f t="shared" si="173"/>
        <v>45</v>
      </c>
      <c r="V292" s="18"/>
      <c r="W292" s="143">
        <f>SUM(W289:W291)</f>
        <v>2</v>
      </c>
      <c r="X292" s="143">
        <f t="shared" ref="X292:AB292" si="174">SUM(X289:X291)</f>
        <v>0</v>
      </c>
      <c r="Y292" s="143">
        <f t="shared" si="174"/>
        <v>2</v>
      </c>
      <c r="Z292" s="143">
        <f t="shared" si="174"/>
        <v>2</v>
      </c>
      <c r="AA292" s="143">
        <f t="shared" si="174"/>
        <v>0</v>
      </c>
      <c r="AB292" s="143">
        <f t="shared" si="174"/>
        <v>2</v>
      </c>
      <c r="AC292" s="18"/>
      <c r="AD292" s="18"/>
      <c r="AE292" s="18"/>
      <c r="AF292" s="18"/>
      <c r="AG292" s="18"/>
    </row>
    <row r="293" spans="1:33" ht="13.5" customHeight="1">
      <c r="A293" s="141"/>
      <c r="B293" s="174" t="s">
        <v>1127</v>
      </c>
      <c r="C293" s="143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8"/>
      <c r="W293" s="143"/>
      <c r="X293" s="143"/>
      <c r="Y293" s="143"/>
      <c r="Z293" s="143"/>
      <c r="AA293" s="143"/>
      <c r="AB293" s="143"/>
      <c r="AC293" s="18"/>
      <c r="AD293" s="18"/>
      <c r="AE293" s="18"/>
      <c r="AF293" s="18"/>
      <c r="AG293" s="18"/>
    </row>
    <row r="294" spans="1:33" ht="13.5" customHeight="1">
      <c r="A294" s="141"/>
      <c r="B294" s="162" t="s">
        <v>414</v>
      </c>
      <c r="C294" s="159">
        <f>all!F1170</f>
        <v>22</v>
      </c>
      <c r="D294" s="159">
        <f>all!BH1154</f>
        <v>19</v>
      </c>
      <c r="E294" s="159">
        <f>all!BI1154</f>
        <v>12</v>
      </c>
      <c r="F294" s="159">
        <f>all!BJ1154</f>
        <v>31</v>
      </c>
      <c r="G294" s="159">
        <f>all!BK1154</f>
        <v>5</v>
      </c>
      <c r="H294" s="159">
        <f>all!BL1154</f>
        <v>1</v>
      </c>
      <c r="I294" s="159">
        <f>all!BM1154</f>
        <v>6</v>
      </c>
      <c r="J294" s="159">
        <f>all!BN1154</f>
        <v>2</v>
      </c>
      <c r="K294" s="159">
        <f>all!BO1154</f>
        <v>1</v>
      </c>
      <c r="L294" s="159">
        <f>all!BP1154</f>
        <v>3</v>
      </c>
      <c r="M294" s="159">
        <f>all!BQ1154</f>
        <v>11</v>
      </c>
      <c r="N294" s="159">
        <f>all!BR1154</f>
        <v>4</v>
      </c>
      <c r="O294" s="159">
        <f>all!BS1154</f>
        <v>15</v>
      </c>
      <c r="P294" s="159">
        <f>all!BT1154</f>
        <v>0</v>
      </c>
      <c r="Q294" s="159">
        <f>all!BU1154</f>
        <v>0</v>
      </c>
      <c r="R294" s="159">
        <f>all!BV1154</f>
        <v>0</v>
      </c>
      <c r="S294" s="159">
        <f>all!BW1154</f>
        <v>37</v>
      </c>
      <c r="T294" s="159">
        <f>all!BX1154</f>
        <v>18</v>
      </c>
      <c r="U294" s="159">
        <f>all!BY1154</f>
        <v>55</v>
      </c>
      <c r="V294" s="18"/>
      <c r="W294" s="159">
        <f>all!CA1154</f>
        <v>1</v>
      </c>
      <c r="X294" s="159">
        <f>all!CB1154</f>
        <v>3</v>
      </c>
      <c r="Y294" s="159">
        <f>all!CC1154</f>
        <v>4</v>
      </c>
      <c r="Z294" s="159">
        <f>all!CD1154</f>
        <v>0</v>
      </c>
      <c r="AA294" s="159">
        <f>all!CE1154</f>
        <v>1</v>
      </c>
      <c r="AB294" s="159">
        <f>all!CF1154</f>
        <v>1</v>
      </c>
      <c r="AC294" s="18"/>
      <c r="AD294" s="18"/>
      <c r="AE294" s="18"/>
      <c r="AF294" s="18"/>
      <c r="AG294" s="18"/>
    </row>
    <row r="295" spans="1:33" ht="13.5" customHeight="1">
      <c r="A295" s="141"/>
      <c r="B295" s="162" t="s">
        <v>415</v>
      </c>
      <c r="C295" s="159">
        <f>all!F1171</f>
        <v>22</v>
      </c>
      <c r="D295" s="159">
        <f>all!BH1155</f>
        <v>21</v>
      </c>
      <c r="E295" s="159">
        <f>all!BI1155</f>
        <v>10</v>
      </c>
      <c r="F295" s="159">
        <f>all!BJ1155</f>
        <v>31</v>
      </c>
      <c r="G295" s="159">
        <f>all!BK1155</f>
        <v>6</v>
      </c>
      <c r="H295" s="159">
        <f>all!BL1155</f>
        <v>0</v>
      </c>
      <c r="I295" s="159">
        <f>all!BM1155</f>
        <v>6</v>
      </c>
      <c r="J295" s="159">
        <f>all!BN1155</f>
        <v>2</v>
      </c>
      <c r="K295" s="159">
        <f>all!BO1155</f>
        <v>1</v>
      </c>
      <c r="L295" s="159">
        <f>all!BP1155</f>
        <v>3</v>
      </c>
      <c r="M295" s="159">
        <f>all!BQ1155</f>
        <v>8</v>
      </c>
      <c r="N295" s="159">
        <f>all!BR1155</f>
        <v>6</v>
      </c>
      <c r="O295" s="159">
        <f>all!BS1155</f>
        <v>14</v>
      </c>
      <c r="P295" s="159">
        <f>all!BT1155</f>
        <v>1</v>
      </c>
      <c r="Q295" s="159">
        <f>all!BU1155</f>
        <v>1</v>
      </c>
      <c r="R295" s="159">
        <f>all!BV1155</f>
        <v>2</v>
      </c>
      <c r="S295" s="159">
        <f>all!BW1155</f>
        <v>38</v>
      </c>
      <c r="T295" s="159">
        <f>all!BX1155</f>
        <v>18</v>
      </c>
      <c r="U295" s="159">
        <f>all!BY1155</f>
        <v>56</v>
      </c>
      <c r="V295" s="18"/>
      <c r="W295" s="159">
        <f>all!CA1155</f>
        <v>0</v>
      </c>
      <c r="X295" s="159">
        <f>all!CB1155</f>
        <v>2</v>
      </c>
      <c r="Y295" s="159">
        <f>all!CC1155</f>
        <v>0</v>
      </c>
      <c r="Z295" s="159">
        <f>all!CD1155</f>
        <v>0</v>
      </c>
      <c r="AA295" s="159">
        <f>all!CE1155</f>
        <v>1</v>
      </c>
      <c r="AB295" s="159">
        <f>all!CF1155</f>
        <v>1</v>
      </c>
      <c r="AC295" s="18"/>
      <c r="AD295" s="18"/>
      <c r="AE295" s="18"/>
      <c r="AF295" s="18"/>
      <c r="AG295" s="18"/>
    </row>
    <row r="296" spans="1:33" ht="13.5" customHeight="1">
      <c r="A296" s="141"/>
      <c r="B296" s="461" t="s">
        <v>72</v>
      </c>
      <c r="C296" s="143">
        <f t="shared" ref="C296:U296" si="175">SUM(C294:C295)</f>
        <v>44</v>
      </c>
      <c r="D296" s="143">
        <f t="shared" si="175"/>
        <v>40</v>
      </c>
      <c r="E296" s="143">
        <f t="shared" si="175"/>
        <v>22</v>
      </c>
      <c r="F296" s="143">
        <f t="shared" si="175"/>
        <v>62</v>
      </c>
      <c r="G296" s="143">
        <f t="shared" si="175"/>
        <v>11</v>
      </c>
      <c r="H296" s="143">
        <f t="shared" si="175"/>
        <v>1</v>
      </c>
      <c r="I296" s="143">
        <f t="shared" si="175"/>
        <v>12</v>
      </c>
      <c r="J296" s="143">
        <f t="shared" si="175"/>
        <v>4</v>
      </c>
      <c r="K296" s="143">
        <f t="shared" si="175"/>
        <v>2</v>
      </c>
      <c r="L296" s="143">
        <f t="shared" si="175"/>
        <v>6</v>
      </c>
      <c r="M296" s="143">
        <f t="shared" si="175"/>
        <v>19</v>
      </c>
      <c r="N296" s="143">
        <f t="shared" si="175"/>
        <v>10</v>
      </c>
      <c r="O296" s="143">
        <f t="shared" si="175"/>
        <v>29</v>
      </c>
      <c r="P296" s="143">
        <f t="shared" si="175"/>
        <v>1</v>
      </c>
      <c r="Q296" s="143">
        <f t="shared" si="175"/>
        <v>1</v>
      </c>
      <c r="R296" s="143">
        <f t="shared" si="175"/>
        <v>2</v>
      </c>
      <c r="S296" s="143">
        <f t="shared" si="175"/>
        <v>75</v>
      </c>
      <c r="T296" s="143">
        <f t="shared" si="175"/>
        <v>36</v>
      </c>
      <c r="U296" s="143">
        <f t="shared" si="175"/>
        <v>111</v>
      </c>
      <c r="V296" s="18"/>
      <c r="W296" s="143">
        <f t="shared" ref="W296:AB296" si="176">SUM(W294:W295)</f>
        <v>1</v>
      </c>
      <c r="X296" s="143">
        <f t="shared" si="176"/>
        <v>5</v>
      </c>
      <c r="Y296" s="143">
        <f t="shared" si="176"/>
        <v>4</v>
      </c>
      <c r="Z296" s="143">
        <f t="shared" si="176"/>
        <v>0</v>
      </c>
      <c r="AA296" s="143">
        <f t="shared" si="176"/>
        <v>2</v>
      </c>
      <c r="AB296" s="143">
        <f t="shared" si="176"/>
        <v>2</v>
      </c>
      <c r="AC296" s="18"/>
      <c r="AD296" s="18"/>
      <c r="AE296" s="18"/>
      <c r="AF296" s="18"/>
      <c r="AG296" s="18"/>
    </row>
    <row r="297" spans="1:33" ht="13.5" customHeight="1">
      <c r="A297" s="141"/>
      <c r="B297" s="174" t="s">
        <v>379</v>
      </c>
      <c r="C297" s="143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8"/>
      <c r="W297" s="143"/>
      <c r="X297" s="143"/>
      <c r="Y297" s="143"/>
      <c r="Z297" s="143"/>
      <c r="AA297" s="143"/>
      <c r="AB297" s="143"/>
      <c r="AC297" s="18"/>
      <c r="AD297" s="18"/>
      <c r="AE297" s="18"/>
      <c r="AF297" s="18"/>
      <c r="AG297" s="18"/>
    </row>
    <row r="298" spans="1:33" ht="13.5" customHeight="1">
      <c r="A298" s="141"/>
      <c r="B298" s="162" t="s">
        <v>407</v>
      </c>
      <c r="C298" s="159">
        <f>all!F1175</f>
        <v>34</v>
      </c>
      <c r="D298" s="159">
        <f>all!BH1175</f>
        <v>17</v>
      </c>
      <c r="E298" s="159">
        <f>all!BI1175</f>
        <v>12</v>
      </c>
      <c r="F298" s="159">
        <f>all!BJ1175</f>
        <v>29</v>
      </c>
      <c r="G298" s="159">
        <f>all!BK1175</f>
        <v>2</v>
      </c>
      <c r="H298" s="159">
        <f>all!BL1175</f>
        <v>2</v>
      </c>
      <c r="I298" s="159">
        <f>all!BM1175</f>
        <v>4</v>
      </c>
      <c r="J298" s="159">
        <f>all!BN1175</f>
        <v>3</v>
      </c>
      <c r="K298" s="159">
        <f>all!BO1175</f>
        <v>1</v>
      </c>
      <c r="L298" s="159">
        <f>all!BP1175</f>
        <v>4</v>
      </c>
      <c r="M298" s="159">
        <f>all!BQ1175</f>
        <v>16</v>
      </c>
      <c r="N298" s="159">
        <f>all!BR1175</f>
        <v>5</v>
      </c>
      <c r="O298" s="159">
        <f>all!BS1175</f>
        <v>21</v>
      </c>
      <c r="P298" s="159">
        <f>all!BT1175</f>
        <v>1</v>
      </c>
      <c r="Q298" s="159">
        <f>all!BU1175</f>
        <v>0</v>
      </c>
      <c r="R298" s="159">
        <f>all!BV1175</f>
        <v>1</v>
      </c>
      <c r="S298" s="159">
        <f>all!BW1175</f>
        <v>39</v>
      </c>
      <c r="T298" s="159">
        <f>all!BX1175</f>
        <v>20</v>
      </c>
      <c r="U298" s="159">
        <f>all!BY1175</f>
        <v>59</v>
      </c>
      <c r="V298" s="18"/>
      <c r="W298" s="159">
        <f>all!CA1175</f>
        <v>0</v>
      </c>
      <c r="X298" s="159">
        <f>all!CB1175</f>
        <v>0</v>
      </c>
      <c r="Y298" s="159">
        <f>all!CC1175</f>
        <v>0</v>
      </c>
      <c r="Z298" s="159">
        <f>all!CD1175</f>
        <v>0</v>
      </c>
      <c r="AA298" s="159">
        <f>all!CE1175</f>
        <v>0</v>
      </c>
      <c r="AB298" s="159">
        <f>all!CF1175</f>
        <v>0</v>
      </c>
      <c r="AC298" s="18"/>
      <c r="AD298" s="18"/>
      <c r="AE298" s="18"/>
      <c r="AF298" s="18"/>
      <c r="AG298" s="18"/>
    </row>
    <row r="299" spans="1:33" ht="13.5" customHeight="1">
      <c r="A299" s="37"/>
      <c r="B299" s="165" t="s">
        <v>300</v>
      </c>
      <c r="C299" s="154">
        <f>all!F1176</f>
        <v>34</v>
      </c>
      <c r="D299" s="154">
        <f>all!BH1176</f>
        <v>18</v>
      </c>
      <c r="E299" s="154">
        <f>all!BI1176</f>
        <v>6</v>
      </c>
      <c r="F299" s="154">
        <f>all!BJ1176</f>
        <v>24</v>
      </c>
      <c r="G299" s="154">
        <f>all!BK1176</f>
        <v>2</v>
      </c>
      <c r="H299" s="154">
        <f>all!BL1176</f>
        <v>2</v>
      </c>
      <c r="I299" s="154">
        <f>all!BM1176</f>
        <v>4</v>
      </c>
      <c r="J299" s="154">
        <f>all!BN1176</f>
        <v>3</v>
      </c>
      <c r="K299" s="154">
        <f>all!BO1176</f>
        <v>0</v>
      </c>
      <c r="L299" s="154">
        <f>all!BP1176</f>
        <v>3</v>
      </c>
      <c r="M299" s="154">
        <f>all!BQ1176</f>
        <v>17</v>
      </c>
      <c r="N299" s="154">
        <f>all!BR1176</f>
        <v>4</v>
      </c>
      <c r="O299" s="154">
        <f>all!BS1176</f>
        <v>21</v>
      </c>
      <c r="P299" s="154">
        <f>all!BT1176</f>
        <v>2</v>
      </c>
      <c r="Q299" s="154">
        <f>all!BU1176</f>
        <v>1</v>
      </c>
      <c r="R299" s="154">
        <f>all!BV1176</f>
        <v>3</v>
      </c>
      <c r="S299" s="154">
        <f>all!BW1176</f>
        <v>42</v>
      </c>
      <c r="T299" s="154">
        <f>all!BX1176</f>
        <v>13</v>
      </c>
      <c r="U299" s="154">
        <f>all!BY1176</f>
        <v>55</v>
      </c>
      <c r="V299" s="18"/>
      <c r="W299" s="154">
        <f>all!CA1176</f>
        <v>0</v>
      </c>
      <c r="X299" s="154">
        <f>all!CB1176</f>
        <v>1</v>
      </c>
      <c r="Y299" s="154">
        <f>all!CC1176</f>
        <v>1</v>
      </c>
      <c r="Z299" s="154">
        <f>all!CD1176</f>
        <v>0</v>
      </c>
      <c r="AA299" s="154">
        <f>all!CE1176</f>
        <v>0</v>
      </c>
      <c r="AB299" s="154">
        <f>all!CF1176</f>
        <v>0</v>
      </c>
      <c r="AC299" s="18"/>
      <c r="AD299" s="18"/>
      <c r="AE299" s="18"/>
      <c r="AF299" s="18"/>
      <c r="AG299" s="18"/>
    </row>
    <row r="300" spans="1:33" ht="13.5" customHeight="1">
      <c r="A300" s="26"/>
      <c r="B300" s="16" t="s">
        <v>360</v>
      </c>
      <c r="C300" s="69">
        <f>all!F1177</f>
        <v>34</v>
      </c>
      <c r="D300" s="69">
        <f>all!BH1177</f>
        <v>28</v>
      </c>
      <c r="E300" s="69">
        <f>all!BI1177</f>
        <v>1</v>
      </c>
      <c r="F300" s="69">
        <f>all!BJ1177</f>
        <v>29</v>
      </c>
      <c r="G300" s="69">
        <f>all!BK1177</f>
        <v>5</v>
      </c>
      <c r="H300" s="69">
        <f>all!BL1177</f>
        <v>1</v>
      </c>
      <c r="I300" s="69">
        <f>all!BM1177</f>
        <v>6</v>
      </c>
      <c r="J300" s="69">
        <f>all!BN1177</f>
        <v>2</v>
      </c>
      <c r="K300" s="69">
        <f>all!BO1177</f>
        <v>1</v>
      </c>
      <c r="L300" s="69">
        <f>all!BP1177</f>
        <v>3</v>
      </c>
      <c r="M300" s="69">
        <f>all!BQ1177</f>
        <v>13</v>
      </c>
      <c r="N300" s="69">
        <f>all!BR1177</f>
        <v>0</v>
      </c>
      <c r="O300" s="69">
        <f>all!BS1177</f>
        <v>13</v>
      </c>
      <c r="P300" s="69">
        <f>all!BT1177</f>
        <v>2</v>
      </c>
      <c r="Q300" s="69">
        <f>all!BU1177</f>
        <v>0</v>
      </c>
      <c r="R300" s="69">
        <f>all!BV1177</f>
        <v>2</v>
      </c>
      <c r="S300" s="69">
        <f>all!BW1177</f>
        <v>50</v>
      </c>
      <c r="T300" s="69">
        <f>all!BX1177</f>
        <v>3</v>
      </c>
      <c r="U300" s="69">
        <f>all!BY1177</f>
        <v>53</v>
      </c>
      <c r="V300" s="18"/>
      <c r="W300" s="69">
        <f>all!CA1177</f>
        <v>3</v>
      </c>
      <c r="X300" s="69">
        <f>all!CB1177</f>
        <v>0</v>
      </c>
      <c r="Y300" s="69">
        <f>all!CC1177</f>
        <v>3</v>
      </c>
      <c r="Z300" s="69">
        <f>all!CD1177</f>
        <v>0</v>
      </c>
      <c r="AA300" s="69">
        <f>all!CE1177</f>
        <v>0</v>
      </c>
      <c r="AB300" s="69">
        <f>all!CF1177</f>
        <v>0</v>
      </c>
      <c r="AC300" s="18"/>
      <c r="AD300" s="18"/>
      <c r="AE300" s="18"/>
      <c r="AF300" s="18"/>
      <c r="AG300" s="18"/>
    </row>
    <row r="301" spans="1:33" ht="13.5" customHeight="1">
      <c r="A301" s="26"/>
      <c r="B301" s="48" t="s">
        <v>72</v>
      </c>
      <c r="C301" s="47">
        <f>SUM(C298:C300)</f>
        <v>102</v>
      </c>
      <c r="D301" s="47">
        <f t="shared" ref="D301" si="177">SUM(D298:D300)</f>
        <v>63</v>
      </c>
      <c r="E301" s="47">
        <f t="shared" ref="E301:U301" si="178">SUM(E298:E300)</f>
        <v>19</v>
      </c>
      <c r="F301" s="47">
        <f t="shared" si="178"/>
        <v>82</v>
      </c>
      <c r="G301" s="47">
        <f t="shared" si="178"/>
        <v>9</v>
      </c>
      <c r="H301" s="47">
        <f t="shared" si="178"/>
        <v>5</v>
      </c>
      <c r="I301" s="47">
        <f t="shared" si="178"/>
        <v>14</v>
      </c>
      <c r="J301" s="47">
        <f t="shared" si="178"/>
        <v>8</v>
      </c>
      <c r="K301" s="47">
        <f t="shared" si="178"/>
        <v>2</v>
      </c>
      <c r="L301" s="47">
        <f t="shared" si="178"/>
        <v>10</v>
      </c>
      <c r="M301" s="47">
        <f t="shared" si="178"/>
        <v>46</v>
      </c>
      <c r="N301" s="47">
        <f t="shared" si="178"/>
        <v>9</v>
      </c>
      <c r="O301" s="47">
        <f t="shared" si="178"/>
        <v>55</v>
      </c>
      <c r="P301" s="47">
        <f t="shared" si="178"/>
        <v>5</v>
      </c>
      <c r="Q301" s="47">
        <f t="shared" si="178"/>
        <v>1</v>
      </c>
      <c r="R301" s="47">
        <f t="shared" si="178"/>
        <v>6</v>
      </c>
      <c r="S301" s="47">
        <f t="shared" si="178"/>
        <v>131</v>
      </c>
      <c r="T301" s="47">
        <f t="shared" si="178"/>
        <v>36</v>
      </c>
      <c r="U301" s="47">
        <f t="shared" si="178"/>
        <v>167</v>
      </c>
      <c r="V301" s="18"/>
      <c r="W301" s="47">
        <f>SUM(W298:W300)</f>
        <v>3</v>
      </c>
      <c r="X301" s="47">
        <f t="shared" ref="X301:AB301" si="179">SUM(X298:X300)</f>
        <v>1</v>
      </c>
      <c r="Y301" s="47">
        <f t="shared" si="179"/>
        <v>4</v>
      </c>
      <c r="Z301" s="47">
        <f t="shared" si="179"/>
        <v>0</v>
      </c>
      <c r="AA301" s="47">
        <f t="shared" si="179"/>
        <v>0</v>
      </c>
      <c r="AB301" s="47">
        <f t="shared" si="179"/>
        <v>0</v>
      </c>
      <c r="AC301" s="18"/>
      <c r="AD301" s="18"/>
      <c r="AE301" s="18"/>
      <c r="AF301" s="18"/>
      <c r="AG301" s="18"/>
    </row>
    <row r="302" spans="1:33" ht="13.5" customHeight="1">
      <c r="A302" s="141"/>
      <c r="B302" s="157" t="s">
        <v>968</v>
      </c>
      <c r="C302" s="143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8"/>
      <c r="W302" s="143"/>
      <c r="X302" s="143"/>
      <c r="Y302" s="143"/>
      <c r="Z302" s="143"/>
      <c r="AA302" s="143"/>
      <c r="AB302" s="143"/>
      <c r="AC302" s="18"/>
      <c r="AD302" s="18"/>
      <c r="AE302" s="18"/>
      <c r="AF302" s="18"/>
      <c r="AG302" s="18"/>
    </row>
    <row r="303" spans="1:33" ht="13.5" customHeight="1">
      <c r="A303" s="141"/>
      <c r="B303" s="162" t="s">
        <v>369</v>
      </c>
      <c r="C303" s="159">
        <f>all!F1180</f>
        <v>66</v>
      </c>
      <c r="D303" s="159">
        <f>all!BH1239</f>
        <v>7</v>
      </c>
      <c r="E303" s="159">
        <f>all!BI1239</f>
        <v>9</v>
      </c>
      <c r="F303" s="159">
        <f>all!BJ1239</f>
        <v>16</v>
      </c>
      <c r="G303" s="159">
        <f>all!BK1239</f>
        <v>1</v>
      </c>
      <c r="H303" s="159">
        <f>all!BL1239</f>
        <v>1</v>
      </c>
      <c r="I303" s="159">
        <f>all!BM1239</f>
        <v>2</v>
      </c>
      <c r="J303" s="159">
        <f>all!BN1239</f>
        <v>1</v>
      </c>
      <c r="K303" s="159">
        <f>all!BO1239</f>
        <v>0</v>
      </c>
      <c r="L303" s="159">
        <f>all!BP1239</f>
        <v>1</v>
      </c>
      <c r="M303" s="159">
        <f>all!BQ1239</f>
        <v>4</v>
      </c>
      <c r="N303" s="159">
        <f>all!BR1239</f>
        <v>8</v>
      </c>
      <c r="O303" s="159">
        <f>all!BS1239</f>
        <v>12</v>
      </c>
      <c r="P303" s="159">
        <f>all!BT1239</f>
        <v>0</v>
      </c>
      <c r="Q303" s="159">
        <f>all!BU1239</f>
        <v>0</v>
      </c>
      <c r="R303" s="159">
        <f>all!BV1239</f>
        <v>0</v>
      </c>
      <c r="S303" s="159">
        <f>all!BW1239</f>
        <v>13</v>
      </c>
      <c r="T303" s="159">
        <f>all!BX1239</f>
        <v>18</v>
      </c>
      <c r="U303" s="159">
        <f>all!BY1239</f>
        <v>31</v>
      </c>
      <c r="V303" s="18"/>
      <c r="W303" s="159">
        <f>all!CA1239</f>
        <v>0</v>
      </c>
      <c r="X303" s="159">
        <f>all!CB1239</f>
        <v>0</v>
      </c>
      <c r="Y303" s="159">
        <f>all!CC1239</f>
        <v>0</v>
      </c>
      <c r="Z303" s="159">
        <f>all!CD1239</f>
        <v>0</v>
      </c>
      <c r="AA303" s="159">
        <f>all!CE1239</f>
        <v>0</v>
      </c>
      <c r="AB303" s="159">
        <f>all!CF1239</f>
        <v>0</v>
      </c>
      <c r="AC303" s="18"/>
      <c r="AD303" s="18"/>
      <c r="AE303" s="18"/>
      <c r="AF303" s="18"/>
      <c r="AG303" s="18"/>
    </row>
    <row r="304" spans="1:33" ht="13.5" customHeight="1">
      <c r="A304" s="37"/>
      <c r="B304" s="165" t="s">
        <v>303</v>
      </c>
      <c r="C304" s="154">
        <f>all!F1181</f>
        <v>66</v>
      </c>
      <c r="D304" s="159">
        <f>all!BH1240</f>
        <v>6</v>
      </c>
      <c r="E304" s="159">
        <f>all!BI1240</f>
        <v>10</v>
      </c>
      <c r="F304" s="159">
        <f>all!BJ1240</f>
        <v>16</v>
      </c>
      <c r="G304" s="159">
        <f>all!BK1240</f>
        <v>3</v>
      </c>
      <c r="H304" s="159">
        <f>all!BL1240</f>
        <v>0</v>
      </c>
      <c r="I304" s="159">
        <f>all!BM1240</f>
        <v>3</v>
      </c>
      <c r="J304" s="159">
        <f>all!BN1240</f>
        <v>0</v>
      </c>
      <c r="K304" s="159">
        <f>all!BO1240</f>
        <v>0</v>
      </c>
      <c r="L304" s="159">
        <f>all!BP1240</f>
        <v>0</v>
      </c>
      <c r="M304" s="159">
        <f>all!BQ1240</f>
        <v>6</v>
      </c>
      <c r="N304" s="159">
        <f>all!BR1240</f>
        <v>5</v>
      </c>
      <c r="O304" s="159">
        <f>all!BS1240</f>
        <v>11</v>
      </c>
      <c r="P304" s="159">
        <f>all!BT1240</f>
        <v>0</v>
      </c>
      <c r="Q304" s="159">
        <f>all!BU1240</f>
        <v>0</v>
      </c>
      <c r="R304" s="159">
        <f>all!BV1240</f>
        <v>0</v>
      </c>
      <c r="S304" s="159">
        <f>all!BW1240</f>
        <v>15</v>
      </c>
      <c r="T304" s="159">
        <f>all!BX1240</f>
        <v>15</v>
      </c>
      <c r="U304" s="159">
        <f>all!BY1240</f>
        <v>30</v>
      </c>
      <c r="V304" s="18"/>
      <c r="W304" s="159">
        <f>all!CA1240</f>
        <v>0</v>
      </c>
      <c r="X304" s="159">
        <f>all!CB1240</f>
        <v>0</v>
      </c>
      <c r="Y304" s="159">
        <f>all!CC1240</f>
        <v>0</v>
      </c>
      <c r="Z304" s="159">
        <f>all!CD1240</f>
        <v>0</v>
      </c>
      <c r="AA304" s="159">
        <f>all!CE1240</f>
        <v>0</v>
      </c>
      <c r="AB304" s="159">
        <f>all!CF1240</f>
        <v>0</v>
      </c>
      <c r="AC304" s="18"/>
      <c r="AD304" s="18"/>
      <c r="AE304" s="18"/>
      <c r="AF304" s="18"/>
      <c r="AG304" s="18"/>
    </row>
    <row r="305" spans="1:33" ht="13.5" customHeight="1">
      <c r="A305" s="26"/>
      <c r="B305" s="48" t="s">
        <v>72</v>
      </c>
      <c r="C305" s="47">
        <f t="shared" ref="C305:D305" si="180">SUM(C303:C304)</f>
        <v>132</v>
      </c>
      <c r="D305" s="47">
        <f t="shared" si="180"/>
        <v>13</v>
      </c>
      <c r="E305" s="47">
        <f t="shared" ref="E305:U305" si="181">SUM(E303:E304)</f>
        <v>19</v>
      </c>
      <c r="F305" s="47">
        <f t="shared" si="181"/>
        <v>32</v>
      </c>
      <c r="G305" s="47">
        <f t="shared" si="181"/>
        <v>4</v>
      </c>
      <c r="H305" s="47">
        <f t="shared" si="181"/>
        <v>1</v>
      </c>
      <c r="I305" s="47">
        <f t="shared" si="181"/>
        <v>5</v>
      </c>
      <c r="J305" s="47">
        <f t="shared" si="181"/>
        <v>1</v>
      </c>
      <c r="K305" s="47">
        <f t="shared" si="181"/>
        <v>0</v>
      </c>
      <c r="L305" s="47">
        <f t="shared" si="181"/>
        <v>1</v>
      </c>
      <c r="M305" s="47">
        <f t="shared" si="181"/>
        <v>10</v>
      </c>
      <c r="N305" s="47">
        <f t="shared" si="181"/>
        <v>13</v>
      </c>
      <c r="O305" s="47">
        <f t="shared" si="181"/>
        <v>23</v>
      </c>
      <c r="P305" s="47">
        <f t="shared" si="181"/>
        <v>0</v>
      </c>
      <c r="Q305" s="47">
        <f t="shared" si="181"/>
        <v>0</v>
      </c>
      <c r="R305" s="47">
        <f t="shared" si="181"/>
        <v>0</v>
      </c>
      <c r="S305" s="47">
        <f t="shared" si="181"/>
        <v>28</v>
      </c>
      <c r="T305" s="47">
        <f t="shared" si="181"/>
        <v>33</v>
      </c>
      <c r="U305" s="47">
        <f t="shared" si="181"/>
        <v>61</v>
      </c>
      <c r="V305" s="18"/>
      <c r="W305" s="47">
        <f t="shared" ref="W305" si="182">SUM(W303:W304)</f>
        <v>0</v>
      </c>
      <c r="X305" s="47">
        <f t="shared" ref="X305:AB305" si="183">SUM(X303:X304)</f>
        <v>0</v>
      </c>
      <c r="Y305" s="47">
        <f t="shared" si="183"/>
        <v>0</v>
      </c>
      <c r="Z305" s="47">
        <f t="shared" si="183"/>
        <v>0</v>
      </c>
      <c r="AA305" s="47">
        <f t="shared" si="183"/>
        <v>0</v>
      </c>
      <c r="AB305" s="47">
        <f t="shared" si="183"/>
        <v>0</v>
      </c>
      <c r="AC305" s="18"/>
      <c r="AD305" s="18"/>
      <c r="AE305" s="18"/>
      <c r="AF305" s="18"/>
      <c r="AG305" s="18"/>
    </row>
    <row r="306" spans="1:33" ht="27.75" customHeight="1">
      <c r="A306" s="26"/>
      <c r="B306" s="253" t="s">
        <v>380</v>
      </c>
      <c r="C306" s="71">
        <f>all!F2501</f>
        <v>23</v>
      </c>
      <c r="D306" s="71">
        <f>all!BH2501</f>
        <v>4</v>
      </c>
      <c r="E306" s="71">
        <f>all!BI2501</f>
        <v>2</v>
      </c>
      <c r="F306" s="71">
        <f>all!BJ2501</f>
        <v>6</v>
      </c>
      <c r="G306" s="71">
        <f>all!BK2501</f>
        <v>2</v>
      </c>
      <c r="H306" s="71">
        <f>all!BL2501</f>
        <v>0</v>
      </c>
      <c r="I306" s="71">
        <f>all!BM2501</f>
        <v>2</v>
      </c>
      <c r="J306" s="71">
        <f>all!BN2501</f>
        <v>0</v>
      </c>
      <c r="K306" s="71">
        <f>all!BO2501</f>
        <v>0</v>
      </c>
      <c r="L306" s="71">
        <f>all!BP2501</f>
        <v>0</v>
      </c>
      <c r="M306" s="71">
        <f>all!BQ2501</f>
        <v>9</v>
      </c>
      <c r="N306" s="71">
        <f>all!BR2501</f>
        <v>0</v>
      </c>
      <c r="O306" s="71">
        <f>all!BS2501</f>
        <v>9</v>
      </c>
      <c r="P306" s="71">
        <f>all!BT2501</f>
        <v>0</v>
      </c>
      <c r="Q306" s="71">
        <f>all!BU2501</f>
        <v>0</v>
      </c>
      <c r="R306" s="71">
        <f>all!BV2501</f>
        <v>0</v>
      </c>
      <c r="S306" s="71">
        <f>all!BW2501</f>
        <v>15</v>
      </c>
      <c r="T306" s="71">
        <f>all!BX2501</f>
        <v>2</v>
      </c>
      <c r="U306" s="71">
        <f>all!BY2501</f>
        <v>17</v>
      </c>
      <c r="V306" s="11"/>
      <c r="W306" s="71">
        <f>all!CA2501</f>
        <v>0</v>
      </c>
      <c r="X306" s="71">
        <f>all!CB2501</f>
        <v>0</v>
      </c>
      <c r="Y306" s="71">
        <f>all!CC2501</f>
        <v>0</v>
      </c>
      <c r="Z306" s="71">
        <f>all!CD2501</f>
        <v>0</v>
      </c>
      <c r="AA306" s="71">
        <f>all!CE2501</f>
        <v>0</v>
      </c>
      <c r="AB306" s="71">
        <f>all!CF2501</f>
        <v>0</v>
      </c>
      <c r="AC306" s="18"/>
      <c r="AD306" s="18"/>
      <c r="AE306" s="18"/>
      <c r="AF306" s="18"/>
      <c r="AG306" s="18"/>
    </row>
    <row r="307" spans="1:33" ht="26.25" customHeight="1">
      <c r="A307" s="26"/>
      <c r="B307" s="340" t="s">
        <v>333</v>
      </c>
      <c r="C307" s="341"/>
      <c r="D307" s="80" t="s">
        <v>323</v>
      </c>
      <c r="E307" s="341"/>
      <c r="F307" s="80">
        <f>SUM(D307:E307)</f>
        <v>0</v>
      </c>
      <c r="G307" s="80"/>
      <c r="H307" s="80"/>
      <c r="I307" s="80">
        <f>SUM(G307:H307)</f>
        <v>0</v>
      </c>
      <c r="J307" s="80"/>
      <c r="K307" s="80"/>
      <c r="L307" s="80">
        <f>SUM(J307:K307)</f>
        <v>0</v>
      </c>
      <c r="M307" s="80"/>
      <c r="N307" s="80"/>
      <c r="O307" s="80">
        <f>SUM(M307:N307)</f>
        <v>0</v>
      </c>
      <c r="P307" s="80"/>
      <c r="Q307" s="80"/>
      <c r="R307" s="80">
        <f>SUM(P307:Q307)</f>
        <v>0</v>
      </c>
      <c r="S307" s="71"/>
      <c r="T307" s="71"/>
      <c r="U307" s="71"/>
      <c r="V307" s="11"/>
      <c r="W307" s="80"/>
      <c r="X307" s="80"/>
      <c r="Y307" s="80"/>
      <c r="Z307" s="80"/>
      <c r="AA307" s="80"/>
      <c r="AB307" s="80"/>
      <c r="AC307" s="18"/>
      <c r="AD307" s="18"/>
      <c r="AE307" s="18"/>
      <c r="AF307" s="18"/>
      <c r="AG307" s="18"/>
    </row>
    <row r="308" spans="1:33" s="394" customFormat="1" ht="24.75" customHeight="1">
      <c r="A308" s="391"/>
      <c r="B308" s="395" t="s">
        <v>623</v>
      </c>
      <c r="C308" s="392">
        <f>all!F2509</f>
        <v>20</v>
      </c>
      <c r="D308" s="392">
        <f>all!BH2509</f>
        <v>3</v>
      </c>
      <c r="E308" s="392">
        <f>all!BI2509</f>
        <v>9</v>
      </c>
      <c r="F308" s="392">
        <f>all!BJ2509</f>
        <v>12</v>
      </c>
      <c r="G308" s="392">
        <f>all!BK2509</f>
        <v>0</v>
      </c>
      <c r="H308" s="392">
        <f>all!BL2509</f>
        <v>0</v>
      </c>
      <c r="I308" s="392">
        <f>all!BM2509</f>
        <v>0</v>
      </c>
      <c r="J308" s="392">
        <f>all!BN2509</f>
        <v>0</v>
      </c>
      <c r="K308" s="392">
        <f>all!BO2509</f>
        <v>0</v>
      </c>
      <c r="L308" s="392">
        <f>all!BP2509</f>
        <v>0</v>
      </c>
      <c r="M308" s="392">
        <f>all!BQ2509</f>
        <v>5</v>
      </c>
      <c r="N308" s="392">
        <f>all!BR2509</f>
        <v>2</v>
      </c>
      <c r="O308" s="392">
        <f>all!BS2509</f>
        <v>7</v>
      </c>
      <c r="P308" s="392">
        <f>all!BT2509</f>
        <v>0</v>
      </c>
      <c r="Q308" s="392">
        <f>all!BU2509</f>
        <v>0</v>
      </c>
      <c r="R308" s="392">
        <f>all!BV2509</f>
        <v>0</v>
      </c>
      <c r="S308" s="392">
        <f>all!BW2509</f>
        <v>8</v>
      </c>
      <c r="T308" s="392">
        <f>all!BX2509</f>
        <v>11</v>
      </c>
      <c r="U308" s="392">
        <f>all!BY2509</f>
        <v>19</v>
      </c>
      <c r="V308" s="393"/>
      <c r="W308" s="392">
        <f>all!CA2509</f>
        <v>0</v>
      </c>
      <c r="X308" s="392">
        <f>all!CB2509</f>
        <v>0</v>
      </c>
      <c r="Y308" s="392">
        <f>all!CC2509</f>
        <v>0</v>
      </c>
      <c r="Z308" s="392">
        <f>all!CD2509</f>
        <v>0</v>
      </c>
      <c r="AA308" s="392">
        <f>all!CE2509</f>
        <v>0</v>
      </c>
      <c r="AB308" s="392">
        <f>all!CF2509</f>
        <v>0</v>
      </c>
      <c r="AC308" s="393">
        <f>SUM(U306,U310,U311)</f>
        <v>35</v>
      </c>
      <c r="AD308" s="393"/>
      <c r="AE308" s="393"/>
      <c r="AF308" s="393"/>
      <c r="AG308" s="393"/>
    </row>
    <row r="309" spans="1:33" s="394" customFormat="1" ht="27.75" customHeight="1">
      <c r="A309" s="391"/>
      <c r="B309" s="395" t="s">
        <v>622</v>
      </c>
      <c r="C309" s="392">
        <f>all!F2510</f>
        <v>20</v>
      </c>
      <c r="D309" s="392">
        <f>all!BH2510</f>
        <v>3</v>
      </c>
      <c r="E309" s="392">
        <f>all!BI2510</f>
        <v>7</v>
      </c>
      <c r="F309" s="392">
        <f>all!BJ2510</f>
        <v>10</v>
      </c>
      <c r="G309" s="392">
        <f>all!BK2510</f>
        <v>2</v>
      </c>
      <c r="H309" s="392">
        <f>all!BL2510</f>
        <v>3</v>
      </c>
      <c r="I309" s="392">
        <f>all!BM2510</f>
        <v>5</v>
      </c>
      <c r="J309" s="392">
        <f>all!BN2510</f>
        <v>0</v>
      </c>
      <c r="K309" s="392">
        <f>all!BO2510</f>
        <v>0</v>
      </c>
      <c r="L309" s="392">
        <f>all!BP2510</f>
        <v>0</v>
      </c>
      <c r="M309" s="392">
        <f>all!BQ2510</f>
        <v>5</v>
      </c>
      <c r="N309" s="392">
        <f>all!BR2510</f>
        <v>0</v>
      </c>
      <c r="O309" s="392">
        <f>all!BS2510</f>
        <v>5</v>
      </c>
      <c r="P309" s="392">
        <f>all!BT2510</f>
        <v>0</v>
      </c>
      <c r="Q309" s="392">
        <f>all!BU2510</f>
        <v>0</v>
      </c>
      <c r="R309" s="392">
        <f>all!BV2510</f>
        <v>0</v>
      </c>
      <c r="S309" s="392">
        <f>all!BW2510</f>
        <v>10</v>
      </c>
      <c r="T309" s="392">
        <f>all!BX2510</f>
        <v>10</v>
      </c>
      <c r="U309" s="392">
        <f>all!BY2510</f>
        <v>20</v>
      </c>
      <c r="V309" s="393"/>
      <c r="W309" s="392">
        <f>all!CA2510</f>
        <v>0</v>
      </c>
      <c r="X309" s="392">
        <f>all!CB2510</f>
        <v>0</v>
      </c>
      <c r="Y309" s="392">
        <f>all!CC2510</f>
        <v>0</v>
      </c>
      <c r="Z309" s="392">
        <f>all!CD2510</f>
        <v>0</v>
      </c>
      <c r="AA309" s="392">
        <f>all!CE2510</f>
        <v>0</v>
      </c>
      <c r="AB309" s="392">
        <f>all!CF2510</f>
        <v>0</v>
      </c>
      <c r="AC309" s="393"/>
      <c r="AD309" s="393"/>
      <c r="AE309" s="393"/>
      <c r="AF309" s="393"/>
      <c r="AG309" s="393"/>
    </row>
    <row r="310" spans="1:33" ht="34.5" customHeight="1">
      <c r="A310" s="26"/>
      <c r="B310" s="254" t="s">
        <v>894</v>
      </c>
      <c r="C310" s="69"/>
      <c r="D310" s="71">
        <f>all!BH2512</f>
        <v>0</v>
      </c>
      <c r="E310" s="71">
        <f>all!BI2512</f>
        <v>3</v>
      </c>
      <c r="F310" s="71">
        <f>all!BJ2512</f>
        <v>3</v>
      </c>
      <c r="G310" s="71">
        <f>all!BK2512</f>
        <v>0</v>
      </c>
      <c r="H310" s="71">
        <f>all!BL2512</f>
        <v>2</v>
      </c>
      <c r="I310" s="71">
        <f>all!BM2512</f>
        <v>2</v>
      </c>
      <c r="J310" s="71">
        <f>all!BN2512</f>
        <v>0</v>
      </c>
      <c r="K310" s="71">
        <f>all!BO2512</f>
        <v>0</v>
      </c>
      <c r="L310" s="71">
        <f>all!BP2512</f>
        <v>0</v>
      </c>
      <c r="M310" s="71">
        <f>all!BQ2512</f>
        <v>4</v>
      </c>
      <c r="N310" s="71">
        <f>all!BR2512</f>
        <v>3</v>
      </c>
      <c r="O310" s="71">
        <f>all!BS2512</f>
        <v>7</v>
      </c>
      <c r="P310" s="71">
        <f>all!BT2512</f>
        <v>0</v>
      </c>
      <c r="Q310" s="71">
        <f>all!BU2512</f>
        <v>0</v>
      </c>
      <c r="R310" s="71">
        <f>all!BV2512</f>
        <v>0</v>
      </c>
      <c r="S310" s="71">
        <f>all!BW2512</f>
        <v>4</v>
      </c>
      <c r="T310" s="71">
        <f>all!BX2512</f>
        <v>8</v>
      </c>
      <c r="U310" s="71">
        <f>all!BY2512</f>
        <v>12</v>
      </c>
      <c r="V310" s="11"/>
      <c r="W310" s="71">
        <f>all!CA2512</f>
        <v>0</v>
      </c>
      <c r="X310" s="71">
        <f>all!CB2512</f>
        <v>1</v>
      </c>
      <c r="Y310" s="71">
        <f>all!CC2512</f>
        <v>1</v>
      </c>
      <c r="Z310" s="71">
        <f>all!CD2512</f>
        <v>0</v>
      </c>
      <c r="AA310" s="71">
        <f>all!CE2512</f>
        <v>0</v>
      </c>
      <c r="AB310" s="71">
        <f>all!CF2512</f>
        <v>0</v>
      </c>
      <c r="AC310" s="18"/>
      <c r="AD310" s="18"/>
      <c r="AE310" s="18"/>
      <c r="AF310" s="18"/>
      <c r="AG310" s="18"/>
    </row>
    <row r="311" spans="1:33" s="8" customFormat="1" ht="27" customHeight="1">
      <c r="A311" s="32"/>
      <c r="B311" s="756" t="s">
        <v>987</v>
      </c>
      <c r="C311" s="164"/>
      <c r="D311" s="72">
        <f>all!BH2507</f>
        <v>4</v>
      </c>
      <c r="E311" s="72">
        <f>all!BI2507</f>
        <v>0</v>
      </c>
      <c r="F311" s="72">
        <f>all!BJ2507</f>
        <v>4</v>
      </c>
      <c r="G311" s="72">
        <f>all!BK2507</f>
        <v>0</v>
      </c>
      <c r="H311" s="72">
        <f>all!BL2507</f>
        <v>0</v>
      </c>
      <c r="I311" s="72">
        <f>all!BM2507</f>
        <v>0</v>
      </c>
      <c r="J311" s="72">
        <f>all!BN2507</f>
        <v>0</v>
      </c>
      <c r="K311" s="72">
        <f>all!BO2507</f>
        <v>0</v>
      </c>
      <c r="L311" s="72">
        <f>all!BP2507</f>
        <v>0</v>
      </c>
      <c r="M311" s="72">
        <f>all!BQ2507</f>
        <v>1</v>
      </c>
      <c r="N311" s="72">
        <f>all!BR2507</f>
        <v>1</v>
      </c>
      <c r="O311" s="72">
        <f>all!BS2507</f>
        <v>2</v>
      </c>
      <c r="P311" s="72">
        <f>all!BT2507</f>
        <v>0</v>
      </c>
      <c r="Q311" s="72">
        <f>all!BU2507</f>
        <v>0</v>
      </c>
      <c r="R311" s="72">
        <f>all!BV2507</f>
        <v>0</v>
      </c>
      <c r="S311" s="72">
        <f>all!BW2507</f>
        <v>5</v>
      </c>
      <c r="T311" s="72">
        <f>all!BX2507</f>
        <v>1</v>
      </c>
      <c r="U311" s="72">
        <f>all!BY2507</f>
        <v>6</v>
      </c>
      <c r="V311" s="11"/>
      <c r="W311" s="72">
        <f>all!CA2507</f>
        <v>0</v>
      </c>
      <c r="X311" s="72">
        <f>all!CB2507</f>
        <v>0</v>
      </c>
      <c r="Y311" s="72">
        <f>all!CC2507</f>
        <v>0</v>
      </c>
      <c r="Z311" s="72">
        <f>all!CD2507</f>
        <v>0</v>
      </c>
      <c r="AA311" s="72">
        <f>all!CE2507</f>
        <v>0</v>
      </c>
      <c r="AB311" s="72">
        <f>all!CF2507</f>
        <v>0</v>
      </c>
      <c r="AC311" s="12"/>
      <c r="AD311" s="12"/>
      <c r="AE311" s="12"/>
      <c r="AF311" s="12"/>
      <c r="AG311" s="12"/>
    </row>
    <row r="312" spans="1:33" ht="27.75" customHeight="1">
      <c r="A312" s="141"/>
      <c r="B312" s="757" t="s">
        <v>381</v>
      </c>
      <c r="C312" s="168">
        <f>all!F2632</f>
        <v>80</v>
      </c>
      <c r="D312" s="168">
        <f>all!BH2632</f>
        <v>6</v>
      </c>
      <c r="E312" s="168">
        <f>all!BI2632</f>
        <v>12</v>
      </c>
      <c r="F312" s="168">
        <f>all!BJ2632</f>
        <v>18</v>
      </c>
      <c r="G312" s="168">
        <f>all!BK2632</f>
        <v>2</v>
      </c>
      <c r="H312" s="168">
        <f>all!BL2632</f>
        <v>1</v>
      </c>
      <c r="I312" s="168">
        <f>all!BM2632</f>
        <v>3</v>
      </c>
      <c r="J312" s="168">
        <f>all!BN2632</f>
        <v>0</v>
      </c>
      <c r="K312" s="168">
        <f>all!BO2632</f>
        <v>0</v>
      </c>
      <c r="L312" s="168">
        <f>all!BP2632</f>
        <v>0</v>
      </c>
      <c r="M312" s="168">
        <f>all!BQ2632</f>
        <v>1</v>
      </c>
      <c r="N312" s="168">
        <f>all!BR2632</f>
        <v>4</v>
      </c>
      <c r="O312" s="168">
        <f>all!BS2632</f>
        <v>5</v>
      </c>
      <c r="P312" s="168">
        <f>all!BT2632</f>
        <v>0</v>
      </c>
      <c r="Q312" s="168">
        <f>all!BU2632</f>
        <v>0</v>
      </c>
      <c r="R312" s="168">
        <f>all!BV2632</f>
        <v>0</v>
      </c>
      <c r="S312" s="168">
        <f>all!BW2632</f>
        <v>9</v>
      </c>
      <c r="T312" s="168">
        <f>all!BX2632</f>
        <v>17</v>
      </c>
      <c r="U312" s="168">
        <f>all!BY2632</f>
        <v>26</v>
      </c>
      <c r="V312" s="11"/>
      <c r="W312" s="168">
        <f>all!CA2632</f>
        <v>0</v>
      </c>
      <c r="X312" s="168">
        <f>all!CB2632</f>
        <v>0</v>
      </c>
      <c r="Y312" s="168">
        <f>all!CC2632</f>
        <v>0</v>
      </c>
      <c r="Z312" s="168">
        <f>all!CD2632</f>
        <v>0</v>
      </c>
      <c r="AA312" s="168">
        <f>all!CE2632</f>
        <v>0</v>
      </c>
      <c r="AB312" s="168">
        <f>all!CF2632</f>
        <v>0</v>
      </c>
      <c r="AC312" s="18"/>
      <c r="AD312" s="18"/>
      <c r="AE312" s="18"/>
      <c r="AF312" s="18"/>
      <c r="AG312" s="18"/>
    </row>
    <row r="313" spans="1:33" ht="15.75" customHeight="1">
      <c r="A313" s="60"/>
      <c r="B313" s="750"/>
      <c r="C313" s="523"/>
      <c r="D313" s="523"/>
      <c r="E313" s="523"/>
      <c r="F313" s="523"/>
      <c r="G313" s="523"/>
      <c r="H313" s="523"/>
      <c r="I313" s="523"/>
      <c r="J313" s="523"/>
      <c r="K313" s="523"/>
      <c r="L313" s="523"/>
      <c r="M313" s="523"/>
      <c r="N313" s="523"/>
      <c r="O313" s="523"/>
      <c r="P313" s="523"/>
      <c r="Q313" s="523"/>
      <c r="R313" s="523"/>
      <c r="S313" s="523"/>
      <c r="T313" s="523"/>
      <c r="U313" s="523"/>
      <c r="V313" s="11"/>
      <c r="W313" s="523"/>
      <c r="X313" s="523"/>
      <c r="Y313" s="523"/>
      <c r="Z313" s="523"/>
      <c r="AA313" s="523"/>
      <c r="AB313" s="523"/>
      <c r="AC313" s="18"/>
      <c r="AD313" s="18"/>
      <c r="AE313" s="18"/>
      <c r="AF313" s="18"/>
      <c r="AG313" s="18"/>
    </row>
    <row r="314" spans="1:33" ht="15" customHeight="1">
      <c r="A314" s="673">
        <v>1</v>
      </c>
      <c r="B314" s="672">
        <v>2</v>
      </c>
      <c r="C314" s="672">
        <v>3</v>
      </c>
      <c r="D314" s="672">
        <v>3</v>
      </c>
      <c r="E314" s="673">
        <v>4</v>
      </c>
      <c r="F314" s="672">
        <v>5</v>
      </c>
      <c r="G314" s="672">
        <v>6</v>
      </c>
      <c r="H314" s="673">
        <v>7</v>
      </c>
      <c r="I314" s="672">
        <v>8</v>
      </c>
      <c r="J314" s="672">
        <v>9</v>
      </c>
      <c r="K314" s="673">
        <v>10</v>
      </c>
      <c r="L314" s="672">
        <v>11</v>
      </c>
      <c r="M314" s="672">
        <v>12</v>
      </c>
      <c r="N314" s="673">
        <v>13</v>
      </c>
      <c r="O314" s="672">
        <v>14</v>
      </c>
      <c r="P314" s="672">
        <v>15</v>
      </c>
      <c r="Q314" s="673">
        <v>16</v>
      </c>
      <c r="R314" s="672">
        <v>17</v>
      </c>
      <c r="S314" s="672">
        <v>18</v>
      </c>
      <c r="T314" s="673">
        <v>19</v>
      </c>
      <c r="U314" s="672">
        <v>20</v>
      </c>
      <c r="V314" s="24"/>
      <c r="W314" s="672">
        <v>21</v>
      </c>
      <c r="X314" s="673">
        <v>22</v>
      </c>
      <c r="Y314" s="672">
        <v>23</v>
      </c>
      <c r="Z314" s="672">
        <v>24</v>
      </c>
      <c r="AA314" s="673">
        <v>25</v>
      </c>
      <c r="AB314" s="672">
        <v>26</v>
      </c>
      <c r="AC314" s="18"/>
      <c r="AD314" s="18"/>
      <c r="AE314" s="18"/>
      <c r="AF314" s="18"/>
      <c r="AG314" s="18"/>
    </row>
    <row r="315" spans="1:33" ht="15" customHeight="1">
      <c r="A315" s="673"/>
      <c r="B315" s="216" t="s">
        <v>989</v>
      </c>
      <c r="C315" s="672"/>
      <c r="D315" s="672"/>
      <c r="E315" s="673"/>
      <c r="F315" s="672"/>
      <c r="G315" s="672"/>
      <c r="H315" s="673"/>
      <c r="I315" s="672"/>
      <c r="J315" s="672"/>
      <c r="K315" s="673"/>
      <c r="L315" s="672"/>
      <c r="M315" s="672"/>
      <c r="N315" s="673"/>
      <c r="O315" s="672"/>
      <c r="P315" s="672"/>
      <c r="Q315" s="673"/>
      <c r="R315" s="672"/>
      <c r="S315" s="672"/>
      <c r="T315" s="673"/>
      <c r="U315" s="672"/>
      <c r="V315" s="18"/>
      <c r="W315" s="672"/>
      <c r="X315" s="673"/>
      <c r="Y315" s="672"/>
      <c r="Z315" s="672"/>
      <c r="AA315" s="673"/>
      <c r="AB315" s="672"/>
      <c r="AC315" s="18"/>
      <c r="AD315" s="18"/>
      <c r="AE315" s="18"/>
      <c r="AF315" s="18"/>
      <c r="AG315" s="18"/>
    </row>
    <row r="316" spans="1:33" ht="15" customHeight="1">
      <c r="A316" s="141"/>
      <c r="B316" s="157" t="s">
        <v>382</v>
      </c>
      <c r="C316" s="143"/>
      <c r="D316" s="166"/>
      <c r="E316" s="166"/>
      <c r="F316" s="166"/>
      <c r="G316" s="166"/>
      <c r="H316" s="166"/>
      <c r="I316" s="166"/>
      <c r="J316" s="166"/>
      <c r="K316" s="166"/>
      <c r="L316" s="166"/>
      <c r="M316" s="143"/>
      <c r="N316" s="143"/>
      <c r="O316" s="166"/>
      <c r="P316" s="166"/>
      <c r="Q316" s="166"/>
      <c r="R316" s="166"/>
      <c r="S316" s="689"/>
      <c r="T316" s="689"/>
      <c r="U316" s="689"/>
      <c r="V316" s="18"/>
      <c r="W316" s="143"/>
      <c r="X316" s="143"/>
      <c r="Y316" s="143"/>
      <c r="Z316" s="143"/>
      <c r="AA316" s="143"/>
      <c r="AB316" s="143"/>
      <c r="AC316" s="18"/>
      <c r="AD316" s="18"/>
      <c r="AE316" s="18"/>
      <c r="AF316" s="18"/>
      <c r="AG316" s="18"/>
    </row>
    <row r="317" spans="1:33" ht="15" customHeight="1">
      <c r="A317" s="37"/>
      <c r="B317" s="688" t="s">
        <v>416</v>
      </c>
      <c r="C317" s="154">
        <f>all!F1202</f>
        <v>20</v>
      </c>
      <c r="D317" s="154">
        <f>all!BH1202</f>
        <v>2</v>
      </c>
      <c r="E317" s="154">
        <f>all!BI1202</f>
        <v>2</v>
      </c>
      <c r="F317" s="154">
        <f>all!BJ1202</f>
        <v>4</v>
      </c>
      <c r="G317" s="154">
        <f>all!BK1202</f>
        <v>2</v>
      </c>
      <c r="H317" s="154">
        <f>all!BL1202</f>
        <v>2</v>
      </c>
      <c r="I317" s="154">
        <f>all!BM1202</f>
        <v>4</v>
      </c>
      <c r="J317" s="154">
        <f>all!BN1202</f>
        <v>0</v>
      </c>
      <c r="K317" s="154">
        <f>all!BO1202</f>
        <v>1</v>
      </c>
      <c r="L317" s="154">
        <f>all!BP1202</f>
        <v>1</v>
      </c>
      <c r="M317" s="154">
        <f>all!BQ1202</f>
        <v>1</v>
      </c>
      <c r="N317" s="154">
        <f>all!BR1202</f>
        <v>2</v>
      </c>
      <c r="O317" s="154">
        <f>all!BS1202</f>
        <v>3</v>
      </c>
      <c r="P317" s="154">
        <f>all!BT1202</f>
        <v>0</v>
      </c>
      <c r="Q317" s="154">
        <f>all!BU1202</f>
        <v>2</v>
      </c>
      <c r="R317" s="154">
        <f>all!BV1202</f>
        <v>2</v>
      </c>
      <c r="S317" s="154">
        <f>all!BW1202</f>
        <v>5</v>
      </c>
      <c r="T317" s="154">
        <f>all!BX1202</f>
        <v>9</v>
      </c>
      <c r="U317" s="154">
        <f>all!BY1202</f>
        <v>14</v>
      </c>
      <c r="V317" s="18"/>
      <c r="W317" s="159">
        <f>all!CA1202</f>
        <v>0</v>
      </c>
      <c r="X317" s="159">
        <f>all!CB1202</f>
        <v>1</v>
      </c>
      <c r="Y317" s="159">
        <f>all!CC1202</f>
        <v>1</v>
      </c>
      <c r="Z317" s="159">
        <f>all!CD1202</f>
        <v>0</v>
      </c>
      <c r="AA317" s="159">
        <f>all!CE1202</f>
        <v>0</v>
      </c>
      <c r="AB317" s="159">
        <f>all!CF1202</f>
        <v>0</v>
      </c>
      <c r="AC317" s="18"/>
      <c r="AD317" s="18"/>
      <c r="AE317" s="18"/>
      <c r="AF317" s="18"/>
      <c r="AG317" s="18"/>
    </row>
    <row r="318" spans="1:33" ht="15" customHeight="1">
      <c r="A318" s="26"/>
      <c r="B318" s="79" t="s">
        <v>417</v>
      </c>
      <c r="C318" s="69">
        <f>all!F1203</f>
        <v>20</v>
      </c>
      <c r="D318" s="69">
        <f>all!BH1203</f>
        <v>2</v>
      </c>
      <c r="E318" s="69">
        <f>all!BI1203</f>
        <v>5</v>
      </c>
      <c r="F318" s="69">
        <f>all!BJ1203</f>
        <v>7</v>
      </c>
      <c r="G318" s="69">
        <f>all!BK1203</f>
        <v>2</v>
      </c>
      <c r="H318" s="69">
        <f>all!BL1203</f>
        <v>1</v>
      </c>
      <c r="I318" s="69">
        <f>all!BM1203</f>
        <v>3</v>
      </c>
      <c r="J318" s="69">
        <f>all!BN1203</f>
        <v>1</v>
      </c>
      <c r="K318" s="69">
        <f>all!BO1203</f>
        <v>1</v>
      </c>
      <c r="L318" s="69">
        <f>all!BP1203</f>
        <v>2</v>
      </c>
      <c r="M318" s="69">
        <f>all!BQ1203</f>
        <v>2</v>
      </c>
      <c r="N318" s="69">
        <f>all!BR1203</f>
        <v>1</v>
      </c>
      <c r="O318" s="69">
        <f>all!BS1203</f>
        <v>3</v>
      </c>
      <c r="P318" s="69">
        <f>all!BT1203</f>
        <v>0</v>
      </c>
      <c r="Q318" s="69">
        <f>all!BU1203</f>
        <v>0</v>
      </c>
      <c r="R318" s="69">
        <f>all!BV1203</f>
        <v>0</v>
      </c>
      <c r="S318" s="69">
        <f>all!BW1203</f>
        <v>7</v>
      </c>
      <c r="T318" s="69">
        <f>all!BX1203</f>
        <v>8</v>
      </c>
      <c r="U318" s="69">
        <f>all!BY1203</f>
        <v>15</v>
      </c>
      <c r="V318" s="18"/>
      <c r="W318" s="159">
        <f>all!CA1203</f>
        <v>0</v>
      </c>
      <c r="X318" s="159">
        <f>all!CB1203</f>
        <v>0</v>
      </c>
      <c r="Y318" s="159">
        <f>all!CC1203</f>
        <v>0</v>
      </c>
      <c r="Z318" s="159">
        <f>all!CD1203</f>
        <v>0</v>
      </c>
      <c r="AA318" s="159">
        <f>all!CE1203</f>
        <v>0</v>
      </c>
      <c r="AB318" s="159">
        <f>all!CF1203</f>
        <v>0</v>
      </c>
      <c r="AC318" s="18"/>
      <c r="AD318" s="18"/>
      <c r="AE318" s="18"/>
      <c r="AF318" s="18"/>
      <c r="AG318" s="18"/>
    </row>
    <row r="319" spans="1:33" ht="15" customHeight="1">
      <c r="A319" s="26"/>
      <c r="B319" s="49" t="s">
        <v>72</v>
      </c>
      <c r="C319" s="47">
        <f>SUM(C317:C318)</f>
        <v>40</v>
      </c>
      <c r="D319" s="47">
        <f t="shared" ref="D319" si="184">SUM(D317:D318)</f>
        <v>4</v>
      </c>
      <c r="E319" s="47">
        <f t="shared" ref="E319:U319" si="185">SUM(E317:E318)</f>
        <v>7</v>
      </c>
      <c r="F319" s="47">
        <f t="shared" si="185"/>
        <v>11</v>
      </c>
      <c r="G319" s="47">
        <f t="shared" si="185"/>
        <v>4</v>
      </c>
      <c r="H319" s="47">
        <f t="shared" si="185"/>
        <v>3</v>
      </c>
      <c r="I319" s="47">
        <f t="shared" si="185"/>
        <v>7</v>
      </c>
      <c r="J319" s="47">
        <f t="shared" si="185"/>
        <v>1</v>
      </c>
      <c r="K319" s="47">
        <f t="shared" si="185"/>
        <v>2</v>
      </c>
      <c r="L319" s="47">
        <f t="shared" si="185"/>
        <v>3</v>
      </c>
      <c r="M319" s="47">
        <f t="shared" si="185"/>
        <v>3</v>
      </c>
      <c r="N319" s="47">
        <f t="shared" si="185"/>
        <v>3</v>
      </c>
      <c r="O319" s="47">
        <f t="shared" si="185"/>
        <v>6</v>
      </c>
      <c r="P319" s="47">
        <f t="shared" si="185"/>
        <v>0</v>
      </c>
      <c r="Q319" s="47">
        <f t="shared" si="185"/>
        <v>2</v>
      </c>
      <c r="R319" s="47">
        <f t="shared" si="185"/>
        <v>2</v>
      </c>
      <c r="S319" s="47">
        <f t="shared" si="185"/>
        <v>12</v>
      </c>
      <c r="T319" s="47">
        <f t="shared" si="185"/>
        <v>17</v>
      </c>
      <c r="U319" s="47">
        <f t="shared" si="185"/>
        <v>29</v>
      </c>
      <c r="V319" s="18"/>
      <c r="W319" s="143">
        <f>SUM(W317:W318)</f>
        <v>0</v>
      </c>
      <c r="X319" s="143">
        <f t="shared" ref="X319:AB319" si="186">SUM(X317:X318)</f>
        <v>1</v>
      </c>
      <c r="Y319" s="143">
        <f t="shared" si="186"/>
        <v>1</v>
      </c>
      <c r="Z319" s="143">
        <f t="shared" si="186"/>
        <v>0</v>
      </c>
      <c r="AA319" s="143">
        <f t="shared" si="186"/>
        <v>0</v>
      </c>
      <c r="AB319" s="143">
        <f t="shared" si="186"/>
        <v>0</v>
      </c>
      <c r="AC319" s="18"/>
      <c r="AD319" s="18"/>
      <c r="AE319" s="18"/>
      <c r="AF319" s="18"/>
      <c r="AG319" s="18"/>
    </row>
    <row r="320" spans="1:33" ht="15" customHeight="1">
      <c r="A320" s="26"/>
      <c r="B320" s="55" t="s">
        <v>383</v>
      </c>
      <c r="C320" s="47"/>
      <c r="D320" s="79"/>
      <c r="E320" s="79"/>
      <c r="F320" s="79"/>
      <c r="G320" s="79"/>
      <c r="H320" s="79"/>
      <c r="I320" s="79"/>
      <c r="J320" s="79"/>
      <c r="K320" s="79"/>
      <c r="L320" s="79"/>
      <c r="M320" s="47"/>
      <c r="N320" s="47"/>
      <c r="O320" s="79"/>
      <c r="P320" s="79"/>
      <c r="Q320" s="79"/>
      <c r="R320" s="79"/>
      <c r="S320" s="15"/>
      <c r="T320" s="15"/>
      <c r="U320" s="15"/>
      <c r="V320" s="18"/>
      <c r="W320" s="139"/>
      <c r="X320" s="139"/>
      <c r="Y320" s="688"/>
      <c r="Z320" s="139"/>
      <c r="AA320" s="139"/>
      <c r="AB320" s="688"/>
      <c r="AC320" s="18"/>
      <c r="AD320" s="18"/>
      <c r="AE320" s="18"/>
      <c r="AF320" s="18"/>
      <c r="AG320" s="18"/>
    </row>
    <row r="321" spans="1:33" ht="15" customHeight="1">
      <c r="A321" s="26"/>
      <c r="B321" s="56" t="s">
        <v>419</v>
      </c>
      <c r="C321" s="69">
        <f>all!F1217</f>
        <v>31</v>
      </c>
      <c r="D321" s="69">
        <f>all!BH1217</f>
        <v>5</v>
      </c>
      <c r="E321" s="69">
        <f>all!BI1217</f>
        <v>13</v>
      </c>
      <c r="F321" s="69">
        <f>all!BJ1217</f>
        <v>18</v>
      </c>
      <c r="G321" s="69">
        <f>all!BK1217</f>
        <v>2</v>
      </c>
      <c r="H321" s="69">
        <f>all!BL1217</f>
        <v>3</v>
      </c>
      <c r="I321" s="69">
        <f>all!BM1217</f>
        <v>5</v>
      </c>
      <c r="J321" s="69">
        <f>all!BN1217</f>
        <v>0</v>
      </c>
      <c r="K321" s="69">
        <f>all!BO1217</f>
        <v>2</v>
      </c>
      <c r="L321" s="69">
        <f>all!BP1217</f>
        <v>2</v>
      </c>
      <c r="M321" s="69">
        <f>all!BQ1217</f>
        <v>4</v>
      </c>
      <c r="N321" s="69">
        <f>all!BR1217</f>
        <v>4</v>
      </c>
      <c r="O321" s="69">
        <f>all!BS1217</f>
        <v>8</v>
      </c>
      <c r="P321" s="69">
        <f>all!BT1217</f>
        <v>1</v>
      </c>
      <c r="Q321" s="69">
        <f>all!BU1217</f>
        <v>0</v>
      </c>
      <c r="R321" s="69">
        <f>all!BV1217</f>
        <v>1</v>
      </c>
      <c r="S321" s="69">
        <f>all!BW1217</f>
        <v>12</v>
      </c>
      <c r="T321" s="69">
        <f>all!BX1217</f>
        <v>22</v>
      </c>
      <c r="U321" s="69">
        <f>all!BY1217</f>
        <v>34</v>
      </c>
      <c r="V321" s="18"/>
      <c r="W321" s="69">
        <f>all!CA1217</f>
        <v>0</v>
      </c>
      <c r="X321" s="69">
        <f>all!CB1217</f>
        <v>0</v>
      </c>
      <c r="Y321" s="69">
        <f>all!CC1217</f>
        <v>0</v>
      </c>
      <c r="Z321" s="69">
        <f>all!CD1217</f>
        <v>1</v>
      </c>
      <c r="AA321" s="69">
        <f>all!CE1217</f>
        <v>0</v>
      </c>
      <c r="AB321" s="69">
        <f>all!CF1217</f>
        <v>1</v>
      </c>
      <c r="AC321" s="18"/>
      <c r="AD321" s="18"/>
      <c r="AE321" s="18"/>
      <c r="AF321" s="18"/>
      <c r="AG321" s="18"/>
    </row>
    <row r="322" spans="1:33" ht="15" customHeight="1">
      <c r="A322" s="26"/>
      <c r="B322" s="79" t="s">
        <v>418</v>
      </c>
      <c r="C322" s="69">
        <f>all!F1218</f>
        <v>31</v>
      </c>
      <c r="D322" s="69">
        <f>all!BH1218</f>
        <v>4</v>
      </c>
      <c r="E322" s="69">
        <f>all!BI1218</f>
        <v>13</v>
      </c>
      <c r="F322" s="69">
        <f>all!BJ1218</f>
        <v>17</v>
      </c>
      <c r="G322" s="69">
        <f>all!BK1218</f>
        <v>2</v>
      </c>
      <c r="H322" s="69">
        <f>all!BL1218</f>
        <v>3</v>
      </c>
      <c r="I322" s="69">
        <f>all!BM1218</f>
        <v>5</v>
      </c>
      <c r="J322" s="69">
        <f>all!BN1218</f>
        <v>1</v>
      </c>
      <c r="K322" s="69">
        <f>all!BO1218</f>
        <v>1</v>
      </c>
      <c r="L322" s="69">
        <f>all!BP1218</f>
        <v>2</v>
      </c>
      <c r="M322" s="69">
        <f>all!BQ1218</f>
        <v>4</v>
      </c>
      <c r="N322" s="69">
        <f>all!BR1218</f>
        <v>5</v>
      </c>
      <c r="O322" s="69">
        <f>all!BS1218</f>
        <v>9</v>
      </c>
      <c r="P322" s="69">
        <f>all!BT1218</f>
        <v>0</v>
      </c>
      <c r="Q322" s="69">
        <f>all!BU1218</f>
        <v>0</v>
      </c>
      <c r="R322" s="69">
        <f>all!BV1218</f>
        <v>0</v>
      </c>
      <c r="S322" s="69">
        <f>all!BW1218</f>
        <v>11</v>
      </c>
      <c r="T322" s="69">
        <f>all!BX1218</f>
        <v>22</v>
      </c>
      <c r="U322" s="69">
        <f>all!BY1218</f>
        <v>33</v>
      </c>
      <c r="V322" s="18"/>
      <c r="W322" s="69">
        <f>all!CA1218</f>
        <v>1</v>
      </c>
      <c r="X322" s="69">
        <f>all!CB1218</f>
        <v>0</v>
      </c>
      <c r="Y322" s="69">
        <f>all!CC1218</f>
        <v>1</v>
      </c>
      <c r="Z322" s="69">
        <f>all!CD1218</f>
        <v>0</v>
      </c>
      <c r="AA322" s="69">
        <f>all!CE1218</f>
        <v>1</v>
      </c>
      <c r="AB322" s="69">
        <f>all!CF1218</f>
        <v>1</v>
      </c>
      <c r="AC322" s="18"/>
      <c r="AD322" s="18"/>
      <c r="AE322" s="18"/>
      <c r="AF322" s="18"/>
      <c r="AG322" s="18"/>
    </row>
    <row r="323" spans="1:33" ht="15" customHeight="1">
      <c r="A323" s="26"/>
      <c r="B323" s="56" t="s">
        <v>72</v>
      </c>
      <c r="C323" s="47">
        <f>SUM(C321:C322)</f>
        <v>62</v>
      </c>
      <c r="D323" s="47">
        <f t="shared" ref="D323" si="187">SUM(D321:D322)</f>
        <v>9</v>
      </c>
      <c r="E323" s="47">
        <f t="shared" ref="E323:U323" si="188">SUM(E321:E322)</f>
        <v>26</v>
      </c>
      <c r="F323" s="47">
        <f t="shared" si="188"/>
        <v>35</v>
      </c>
      <c r="G323" s="47">
        <f t="shared" si="188"/>
        <v>4</v>
      </c>
      <c r="H323" s="47">
        <f t="shared" si="188"/>
        <v>6</v>
      </c>
      <c r="I323" s="47">
        <f t="shared" si="188"/>
        <v>10</v>
      </c>
      <c r="J323" s="47">
        <f t="shared" si="188"/>
        <v>1</v>
      </c>
      <c r="K323" s="47">
        <f t="shared" si="188"/>
        <v>3</v>
      </c>
      <c r="L323" s="47">
        <f t="shared" si="188"/>
        <v>4</v>
      </c>
      <c r="M323" s="47">
        <f t="shared" si="188"/>
        <v>8</v>
      </c>
      <c r="N323" s="47">
        <f t="shared" si="188"/>
        <v>9</v>
      </c>
      <c r="O323" s="47">
        <f t="shared" si="188"/>
        <v>17</v>
      </c>
      <c r="P323" s="47">
        <f t="shared" si="188"/>
        <v>1</v>
      </c>
      <c r="Q323" s="47">
        <f t="shared" si="188"/>
        <v>0</v>
      </c>
      <c r="R323" s="47">
        <f t="shared" si="188"/>
        <v>1</v>
      </c>
      <c r="S323" s="47">
        <f t="shared" si="188"/>
        <v>23</v>
      </c>
      <c r="T323" s="47">
        <f t="shared" si="188"/>
        <v>44</v>
      </c>
      <c r="U323" s="47">
        <f t="shared" si="188"/>
        <v>67</v>
      </c>
      <c r="V323" s="18"/>
      <c r="W323" s="47">
        <f>SUM(W321:W322)</f>
        <v>1</v>
      </c>
      <c r="X323" s="47">
        <f t="shared" ref="X323:AB323" si="189">SUM(X321:X322)</f>
        <v>0</v>
      </c>
      <c r="Y323" s="47">
        <f t="shared" si="189"/>
        <v>1</v>
      </c>
      <c r="Z323" s="47">
        <f t="shared" si="189"/>
        <v>1</v>
      </c>
      <c r="AA323" s="47">
        <f t="shared" si="189"/>
        <v>1</v>
      </c>
      <c r="AB323" s="47">
        <f t="shared" si="189"/>
        <v>2</v>
      </c>
      <c r="AC323" s="18"/>
      <c r="AD323" s="18"/>
      <c r="AE323" s="18"/>
      <c r="AF323" s="18"/>
      <c r="AG323" s="18"/>
    </row>
    <row r="324" spans="1:33" ht="15" customHeight="1">
      <c r="A324" s="26"/>
      <c r="B324" s="364" t="s">
        <v>745</v>
      </c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18"/>
      <c r="W324" s="47"/>
      <c r="X324" s="47"/>
      <c r="Y324" s="47"/>
      <c r="Z324" s="47"/>
      <c r="AA324" s="47"/>
      <c r="AB324" s="47"/>
      <c r="AC324" s="18"/>
      <c r="AD324" s="18"/>
      <c r="AE324" s="18"/>
      <c r="AF324" s="18"/>
      <c r="AG324" s="18"/>
    </row>
    <row r="325" spans="1:33" ht="15" customHeight="1">
      <c r="A325" s="26"/>
      <c r="B325" s="56" t="s">
        <v>419</v>
      </c>
      <c r="C325" s="69">
        <f>all!F1207</f>
        <v>31</v>
      </c>
      <c r="D325" s="69">
        <f>all!BH1207</f>
        <v>5</v>
      </c>
      <c r="E325" s="69">
        <f>all!BI1207</f>
        <v>12</v>
      </c>
      <c r="F325" s="69">
        <f>all!BJ1207</f>
        <v>17</v>
      </c>
      <c r="G325" s="69">
        <f>all!BK1207</f>
        <v>4</v>
      </c>
      <c r="H325" s="69">
        <f>all!BL1207</f>
        <v>1</v>
      </c>
      <c r="I325" s="69">
        <f>all!BM1207</f>
        <v>5</v>
      </c>
      <c r="J325" s="69">
        <f>all!BN1207</f>
        <v>0</v>
      </c>
      <c r="K325" s="69">
        <f>all!BO1207</f>
        <v>2</v>
      </c>
      <c r="L325" s="69">
        <f>all!BP1207</f>
        <v>2</v>
      </c>
      <c r="M325" s="69">
        <f>all!BQ1207</f>
        <v>4</v>
      </c>
      <c r="N325" s="69">
        <f>all!BR1207</f>
        <v>4</v>
      </c>
      <c r="O325" s="69">
        <f>all!BS1207</f>
        <v>8</v>
      </c>
      <c r="P325" s="69">
        <f>all!BT1207</f>
        <v>0</v>
      </c>
      <c r="Q325" s="69">
        <f>all!BU1207</f>
        <v>1</v>
      </c>
      <c r="R325" s="69">
        <f>all!BV1207</f>
        <v>1</v>
      </c>
      <c r="S325" s="69">
        <f>all!BW1207</f>
        <v>13</v>
      </c>
      <c r="T325" s="69">
        <f>all!BX1207</f>
        <v>20</v>
      </c>
      <c r="U325" s="69">
        <f>all!BY1207</f>
        <v>33</v>
      </c>
      <c r="V325" s="18"/>
      <c r="W325" s="69">
        <f>all!CA1207</f>
        <v>0</v>
      </c>
      <c r="X325" s="69">
        <f>all!CB1207</f>
        <v>1</v>
      </c>
      <c r="Y325" s="69">
        <f>all!CC1207</f>
        <v>1</v>
      </c>
      <c r="Z325" s="69">
        <f>all!CD1207</f>
        <v>0</v>
      </c>
      <c r="AA325" s="69">
        <f>all!CE1207</f>
        <v>2</v>
      </c>
      <c r="AB325" s="69">
        <f>all!CF1207</f>
        <v>2</v>
      </c>
      <c r="AC325" s="18"/>
      <c r="AD325" s="18"/>
      <c r="AE325" s="18"/>
      <c r="AF325" s="18"/>
      <c r="AG325" s="18"/>
    </row>
    <row r="326" spans="1:33" ht="15" customHeight="1">
      <c r="A326" s="26"/>
      <c r="B326" s="79" t="s">
        <v>418</v>
      </c>
      <c r="C326" s="69">
        <f>all!F1208</f>
        <v>31</v>
      </c>
      <c r="D326" s="69">
        <f>all!BH1208</f>
        <v>9</v>
      </c>
      <c r="E326" s="69">
        <f>all!BI1208</f>
        <v>8</v>
      </c>
      <c r="F326" s="69">
        <f>all!BJ1208</f>
        <v>17</v>
      </c>
      <c r="G326" s="69">
        <f>all!BK1208</f>
        <v>2</v>
      </c>
      <c r="H326" s="69">
        <f>all!BL1208</f>
        <v>3</v>
      </c>
      <c r="I326" s="69">
        <f>all!BM1208</f>
        <v>5</v>
      </c>
      <c r="J326" s="69">
        <f>all!BN1208</f>
        <v>1</v>
      </c>
      <c r="K326" s="69">
        <f>all!BO1208</f>
        <v>1</v>
      </c>
      <c r="L326" s="69">
        <f>all!BP1208</f>
        <v>2</v>
      </c>
      <c r="M326" s="69">
        <f>all!BQ1208</f>
        <v>5</v>
      </c>
      <c r="N326" s="69">
        <f>all!BR1208</f>
        <v>3</v>
      </c>
      <c r="O326" s="69">
        <f>all!BS1208</f>
        <v>8</v>
      </c>
      <c r="P326" s="69">
        <f>all!BT1208</f>
        <v>1</v>
      </c>
      <c r="Q326" s="69">
        <f>all!BU1208</f>
        <v>1</v>
      </c>
      <c r="R326" s="69">
        <f>all!BV1208</f>
        <v>2</v>
      </c>
      <c r="S326" s="69">
        <f>all!BW1208</f>
        <v>18</v>
      </c>
      <c r="T326" s="69">
        <f>all!BX1208</f>
        <v>16</v>
      </c>
      <c r="U326" s="69">
        <f>all!BY1208</f>
        <v>34</v>
      </c>
      <c r="V326" s="18"/>
      <c r="W326" s="69">
        <f>all!CA1208</f>
        <v>2</v>
      </c>
      <c r="X326" s="69">
        <f>all!CB1208</f>
        <v>3</v>
      </c>
      <c r="Y326" s="69">
        <f>all!CC1208</f>
        <v>5</v>
      </c>
      <c r="Z326" s="69">
        <f>all!CD1208</f>
        <v>2</v>
      </c>
      <c r="AA326" s="69">
        <f>all!CE1208</f>
        <v>3</v>
      </c>
      <c r="AB326" s="69">
        <f>all!CF1208</f>
        <v>5</v>
      </c>
      <c r="AC326" s="18"/>
      <c r="AD326" s="18"/>
      <c r="AE326" s="18"/>
      <c r="AF326" s="18"/>
      <c r="AG326" s="18"/>
    </row>
    <row r="327" spans="1:33" ht="15" customHeight="1">
      <c r="A327" s="26"/>
      <c r="B327" s="49" t="s">
        <v>72</v>
      </c>
      <c r="C327" s="47">
        <f>SUM(C325:C326)</f>
        <v>62</v>
      </c>
      <c r="D327" s="47">
        <f t="shared" ref="D327" si="190">SUM(D325:D326)</f>
        <v>14</v>
      </c>
      <c r="E327" s="47">
        <f t="shared" ref="E327:U327" si="191">SUM(E325:E326)</f>
        <v>20</v>
      </c>
      <c r="F327" s="47">
        <f t="shared" si="191"/>
        <v>34</v>
      </c>
      <c r="G327" s="47">
        <f t="shared" si="191"/>
        <v>6</v>
      </c>
      <c r="H327" s="47">
        <f t="shared" si="191"/>
        <v>4</v>
      </c>
      <c r="I327" s="47">
        <f t="shared" si="191"/>
        <v>10</v>
      </c>
      <c r="J327" s="47">
        <f t="shared" si="191"/>
        <v>1</v>
      </c>
      <c r="K327" s="47">
        <f t="shared" si="191"/>
        <v>3</v>
      </c>
      <c r="L327" s="47">
        <f t="shared" si="191"/>
        <v>4</v>
      </c>
      <c r="M327" s="47">
        <f t="shared" si="191"/>
        <v>9</v>
      </c>
      <c r="N327" s="47">
        <f t="shared" si="191"/>
        <v>7</v>
      </c>
      <c r="O327" s="47">
        <f t="shared" si="191"/>
        <v>16</v>
      </c>
      <c r="P327" s="47">
        <f t="shared" si="191"/>
        <v>1</v>
      </c>
      <c r="Q327" s="47">
        <f t="shared" si="191"/>
        <v>2</v>
      </c>
      <c r="R327" s="47">
        <f t="shared" si="191"/>
        <v>3</v>
      </c>
      <c r="S327" s="47">
        <f t="shared" si="191"/>
        <v>31</v>
      </c>
      <c r="T327" s="47">
        <f t="shared" si="191"/>
        <v>36</v>
      </c>
      <c r="U327" s="47">
        <f t="shared" si="191"/>
        <v>67</v>
      </c>
      <c r="V327" s="18"/>
      <c r="W327" s="47">
        <f>SUM(W325:W326)</f>
        <v>2</v>
      </c>
      <c r="X327" s="47">
        <f t="shared" ref="X327:AB327" si="192">SUM(X325:X326)</f>
        <v>4</v>
      </c>
      <c r="Y327" s="47">
        <f t="shared" si="192"/>
        <v>6</v>
      </c>
      <c r="Z327" s="47">
        <f t="shared" si="192"/>
        <v>2</v>
      </c>
      <c r="AA327" s="47">
        <f t="shared" si="192"/>
        <v>5</v>
      </c>
      <c r="AB327" s="47">
        <f t="shared" si="192"/>
        <v>7</v>
      </c>
      <c r="AC327" s="18"/>
      <c r="AD327" s="18"/>
      <c r="AE327" s="18"/>
      <c r="AF327" s="18"/>
      <c r="AG327" s="18"/>
    </row>
    <row r="328" spans="1:33" ht="15" customHeight="1">
      <c r="A328" s="32"/>
      <c r="B328" s="54" t="s">
        <v>42</v>
      </c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18"/>
      <c r="W328" s="81"/>
      <c r="X328" s="81"/>
      <c r="Y328" s="81"/>
      <c r="Z328" s="81"/>
      <c r="AA328" s="81"/>
      <c r="AB328" s="81"/>
      <c r="AC328" s="18"/>
      <c r="AD328" s="18"/>
      <c r="AE328" s="18"/>
      <c r="AF328" s="18"/>
      <c r="AG328" s="18"/>
    </row>
    <row r="329" spans="1:33" ht="15" customHeight="1">
      <c r="A329" s="32"/>
      <c r="B329" s="252" t="s">
        <v>588</v>
      </c>
      <c r="C329" s="133">
        <f>all!F1215</f>
        <v>90</v>
      </c>
      <c r="D329" s="133">
        <f>all!BH1224</f>
        <v>0</v>
      </c>
      <c r="E329" s="133">
        <f>all!BI1224</f>
        <v>0</v>
      </c>
      <c r="F329" s="133">
        <f>all!BJ1224</f>
        <v>0</v>
      </c>
      <c r="G329" s="133">
        <f>all!BK1224</f>
        <v>0</v>
      </c>
      <c r="H329" s="133">
        <f>all!BL1224</f>
        <v>0</v>
      </c>
      <c r="I329" s="133">
        <f>all!BM1224</f>
        <v>0</v>
      </c>
      <c r="J329" s="133">
        <f>all!BN1224</f>
        <v>0</v>
      </c>
      <c r="K329" s="133">
        <f>all!BO1224</f>
        <v>0</v>
      </c>
      <c r="L329" s="133">
        <f>all!BP1224</f>
        <v>0</v>
      </c>
      <c r="M329" s="133">
        <f>all!BQ1224</f>
        <v>0</v>
      </c>
      <c r="N329" s="133">
        <f>all!BR1224</f>
        <v>0</v>
      </c>
      <c r="O329" s="133">
        <f>all!BS1224</f>
        <v>0</v>
      </c>
      <c r="P329" s="133">
        <f>all!BT1224</f>
        <v>0</v>
      </c>
      <c r="Q329" s="133">
        <f>all!BU1224</f>
        <v>0</v>
      </c>
      <c r="R329" s="133">
        <f>all!BV1224</f>
        <v>0</v>
      </c>
      <c r="S329" s="133">
        <f>all!BW1224</f>
        <v>0</v>
      </c>
      <c r="T329" s="133">
        <f>all!BX1224</f>
        <v>0</v>
      </c>
      <c r="U329" s="133">
        <f>all!BY1224</f>
        <v>0</v>
      </c>
      <c r="V329" s="18"/>
      <c r="W329" s="133">
        <f>all!CA1224</f>
        <v>0</v>
      </c>
      <c r="X329" s="133">
        <f>all!CB1224</f>
        <v>0</v>
      </c>
      <c r="Y329" s="133">
        <f>all!CC1224</f>
        <v>0</v>
      </c>
      <c r="Z329" s="133">
        <f>all!CD1224</f>
        <v>0</v>
      </c>
      <c r="AA329" s="133">
        <f>all!CE1224</f>
        <v>0</v>
      </c>
      <c r="AB329" s="133">
        <f>all!CF1224</f>
        <v>0</v>
      </c>
      <c r="AC329" s="18" t="s">
        <v>74</v>
      </c>
      <c r="AD329" s="18"/>
      <c r="AE329" s="18"/>
      <c r="AF329" s="18"/>
      <c r="AG329" s="18"/>
    </row>
    <row r="330" spans="1:33" ht="15" customHeight="1">
      <c r="A330" s="32"/>
      <c r="B330" s="79" t="s">
        <v>418</v>
      </c>
      <c r="C330" s="133">
        <f>all!F1216</f>
        <v>0</v>
      </c>
      <c r="D330" s="133">
        <f>all!BH1225</f>
        <v>2</v>
      </c>
      <c r="E330" s="133">
        <f>all!BI1225</f>
        <v>2</v>
      </c>
      <c r="F330" s="133">
        <f>all!BJ1225</f>
        <v>4</v>
      </c>
      <c r="G330" s="133">
        <f>all!BK1225</f>
        <v>0</v>
      </c>
      <c r="H330" s="133">
        <f>all!BL1225</f>
        <v>0</v>
      </c>
      <c r="I330" s="133">
        <f>all!BM1225</f>
        <v>0</v>
      </c>
      <c r="J330" s="133">
        <f>all!BN1225</f>
        <v>2</v>
      </c>
      <c r="K330" s="133">
        <f>all!BO1225</f>
        <v>0</v>
      </c>
      <c r="L330" s="133">
        <f>all!BP1225</f>
        <v>2</v>
      </c>
      <c r="M330" s="133">
        <f>all!BQ1225</f>
        <v>4</v>
      </c>
      <c r="N330" s="133">
        <f>all!BR1225</f>
        <v>2</v>
      </c>
      <c r="O330" s="133">
        <f>all!BS1225</f>
        <v>6</v>
      </c>
      <c r="P330" s="133">
        <f>all!BT1225</f>
        <v>0</v>
      </c>
      <c r="Q330" s="133">
        <f>all!BU1225</f>
        <v>0</v>
      </c>
      <c r="R330" s="133">
        <f>all!BV1225</f>
        <v>0</v>
      </c>
      <c r="S330" s="133">
        <f>all!BW1225</f>
        <v>8</v>
      </c>
      <c r="T330" s="133">
        <f>all!BX1225</f>
        <v>4</v>
      </c>
      <c r="U330" s="133">
        <f>all!BY1225</f>
        <v>12</v>
      </c>
      <c r="V330" s="18"/>
      <c r="W330" s="133">
        <f>all!CA1225</f>
        <v>1</v>
      </c>
      <c r="X330" s="133">
        <f>all!CB1225</f>
        <v>0</v>
      </c>
      <c r="Y330" s="133">
        <f>all!CC1225</f>
        <v>1</v>
      </c>
      <c r="Z330" s="133">
        <f>all!CD1225</f>
        <v>4</v>
      </c>
      <c r="AA330" s="133">
        <f>all!CE1225</f>
        <v>2</v>
      </c>
      <c r="AB330" s="133">
        <f>all!CF1225</f>
        <v>6</v>
      </c>
      <c r="AC330" s="18"/>
      <c r="AD330" s="18"/>
      <c r="AE330" s="18"/>
      <c r="AF330" s="18"/>
      <c r="AG330" s="18"/>
    </row>
    <row r="331" spans="1:33" ht="15" customHeight="1">
      <c r="A331" s="32"/>
      <c r="B331" s="59" t="s">
        <v>72</v>
      </c>
      <c r="C331" s="81">
        <f t="shared" ref="C331:D331" si="193">SUM(C329:C330)</f>
        <v>90</v>
      </c>
      <c r="D331" s="81">
        <f t="shared" si="193"/>
        <v>2</v>
      </c>
      <c r="E331" s="81">
        <f t="shared" ref="E331:U331" si="194">SUM(E329:E330)</f>
        <v>2</v>
      </c>
      <c r="F331" s="81">
        <f t="shared" si="194"/>
        <v>4</v>
      </c>
      <c r="G331" s="81">
        <f t="shared" si="194"/>
        <v>0</v>
      </c>
      <c r="H331" s="81">
        <f t="shared" si="194"/>
        <v>0</v>
      </c>
      <c r="I331" s="81">
        <f t="shared" si="194"/>
        <v>0</v>
      </c>
      <c r="J331" s="81">
        <f t="shared" si="194"/>
        <v>2</v>
      </c>
      <c r="K331" s="81">
        <f t="shared" si="194"/>
        <v>0</v>
      </c>
      <c r="L331" s="81">
        <f t="shared" si="194"/>
        <v>2</v>
      </c>
      <c r="M331" s="81">
        <f t="shared" si="194"/>
        <v>4</v>
      </c>
      <c r="N331" s="81">
        <f t="shared" si="194"/>
        <v>2</v>
      </c>
      <c r="O331" s="81">
        <f t="shared" si="194"/>
        <v>6</v>
      </c>
      <c r="P331" s="81">
        <f t="shared" si="194"/>
        <v>0</v>
      </c>
      <c r="Q331" s="81">
        <f t="shared" si="194"/>
        <v>0</v>
      </c>
      <c r="R331" s="81">
        <f t="shared" si="194"/>
        <v>0</v>
      </c>
      <c r="S331" s="81">
        <f t="shared" si="194"/>
        <v>8</v>
      </c>
      <c r="T331" s="81">
        <f t="shared" si="194"/>
        <v>4</v>
      </c>
      <c r="U331" s="81">
        <f t="shared" si="194"/>
        <v>12</v>
      </c>
      <c r="V331" s="18"/>
      <c r="W331" s="81">
        <f t="shared" ref="W331" si="195">SUM(W329:W330)</f>
        <v>1</v>
      </c>
      <c r="X331" s="81">
        <f t="shared" ref="X331:AB331" si="196">SUM(X329:X330)</f>
        <v>0</v>
      </c>
      <c r="Y331" s="81">
        <f t="shared" si="196"/>
        <v>1</v>
      </c>
      <c r="Z331" s="81">
        <f t="shared" si="196"/>
        <v>4</v>
      </c>
      <c r="AA331" s="81">
        <f t="shared" si="196"/>
        <v>2</v>
      </c>
      <c r="AB331" s="81">
        <f t="shared" si="196"/>
        <v>6</v>
      </c>
      <c r="AC331" s="18"/>
      <c r="AD331" s="18"/>
      <c r="AE331" s="18"/>
      <c r="AF331" s="18"/>
      <c r="AG331" s="18"/>
    </row>
    <row r="332" spans="1:33" ht="15" customHeight="1">
      <c r="A332" s="32"/>
      <c r="B332" s="460" t="s">
        <v>986</v>
      </c>
      <c r="C332" s="51"/>
      <c r="D332" s="51"/>
      <c r="E332" s="5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18"/>
      <c r="W332" s="81"/>
      <c r="X332" s="81"/>
      <c r="Y332" s="81"/>
      <c r="Z332" s="81"/>
      <c r="AA332" s="81"/>
      <c r="AB332" s="81"/>
      <c r="AC332" s="18"/>
      <c r="AD332" s="18"/>
      <c r="AE332" s="18"/>
      <c r="AF332" s="18"/>
      <c r="AG332" s="18"/>
    </row>
    <row r="333" spans="1:33" ht="15" customHeight="1">
      <c r="A333" s="32"/>
      <c r="B333" s="252" t="s">
        <v>588</v>
      </c>
      <c r="C333" s="133">
        <f>all!F1219</f>
        <v>0</v>
      </c>
      <c r="D333" s="133">
        <f>all!BH1149</f>
        <v>3</v>
      </c>
      <c r="E333" s="133">
        <f>all!BI1149</f>
        <v>2</v>
      </c>
      <c r="F333" s="133">
        <f>all!BJ1149</f>
        <v>5</v>
      </c>
      <c r="G333" s="133">
        <f>all!BK1149</f>
        <v>2</v>
      </c>
      <c r="H333" s="133">
        <f>all!BL1149</f>
        <v>3</v>
      </c>
      <c r="I333" s="133">
        <f>all!BM1149</f>
        <v>5</v>
      </c>
      <c r="J333" s="133">
        <f>all!BN1149</f>
        <v>0</v>
      </c>
      <c r="K333" s="133">
        <f>all!BO1149</f>
        <v>2</v>
      </c>
      <c r="L333" s="133">
        <f>all!BP1149</f>
        <v>2</v>
      </c>
      <c r="M333" s="133">
        <f>all!BQ1149</f>
        <v>8</v>
      </c>
      <c r="N333" s="133">
        <f>all!BR1149</f>
        <v>7</v>
      </c>
      <c r="O333" s="133">
        <f>all!BS1149</f>
        <v>15</v>
      </c>
      <c r="P333" s="133">
        <f>all!BT1149</f>
        <v>0</v>
      </c>
      <c r="Q333" s="133">
        <f>all!BU1149</f>
        <v>0</v>
      </c>
      <c r="R333" s="133">
        <f>all!BV1149</f>
        <v>0</v>
      </c>
      <c r="S333" s="133">
        <f>all!BW1149</f>
        <v>13</v>
      </c>
      <c r="T333" s="133">
        <f>all!BX1149</f>
        <v>14</v>
      </c>
      <c r="U333" s="133">
        <f>all!BY1149</f>
        <v>27</v>
      </c>
      <c r="V333" s="18"/>
      <c r="W333" s="133">
        <f>all!CA1149</f>
        <v>0</v>
      </c>
      <c r="X333" s="133">
        <f>all!CB1149</f>
        <v>0</v>
      </c>
      <c r="Y333" s="133">
        <f>all!CC1149</f>
        <v>0</v>
      </c>
      <c r="Z333" s="133">
        <f>all!CD1149</f>
        <v>0</v>
      </c>
      <c r="AA333" s="133">
        <f>all!CE1149</f>
        <v>0</v>
      </c>
      <c r="AB333" s="133">
        <f>all!CF1149</f>
        <v>0</v>
      </c>
      <c r="AC333" s="18"/>
      <c r="AD333" s="18"/>
      <c r="AE333" s="18"/>
      <c r="AF333" s="18"/>
      <c r="AG333" s="18"/>
    </row>
    <row r="334" spans="1:33" ht="15" customHeight="1">
      <c r="A334" s="32"/>
      <c r="B334" s="79" t="s">
        <v>418</v>
      </c>
      <c r="C334" s="133">
        <f>all!F1220</f>
        <v>62</v>
      </c>
      <c r="D334" s="133">
        <f>all!BH1150</f>
        <v>7</v>
      </c>
      <c r="E334" s="133">
        <f>all!BI1150</f>
        <v>9</v>
      </c>
      <c r="F334" s="133">
        <f>all!BJ1150</f>
        <v>16</v>
      </c>
      <c r="G334" s="133">
        <f>all!BK1150</f>
        <v>3</v>
      </c>
      <c r="H334" s="133">
        <f>all!BL1150</f>
        <v>0</v>
      </c>
      <c r="I334" s="133">
        <f>all!BM1150</f>
        <v>3</v>
      </c>
      <c r="J334" s="133">
        <f>all!BN1150</f>
        <v>0</v>
      </c>
      <c r="K334" s="133">
        <f>all!BO1150</f>
        <v>2</v>
      </c>
      <c r="L334" s="133">
        <f>all!BP1150</f>
        <v>2</v>
      </c>
      <c r="M334" s="133">
        <f>all!BQ1150</f>
        <v>3</v>
      </c>
      <c r="N334" s="133">
        <f>all!BR1150</f>
        <v>5</v>
      </c>
      <c r="O334" s="133">
        <f>all!BS1150</f>
        <v>8</v>
      </c>
      <c r="P334" s="133">
        <f>all!BT1150</f>
        <v>0</v>
      </c>
      <c r="Q334" s="133">
        <f>all!BU1150</f>
        <v>0</v>
      </c>
      <c r="R334" s="133">
        <f>all!BV1150</f>
        <v>0</v>
      </c>
      <c r="S334" s="133">
        <f>all!BW1150</f>
        <v>13</v>
      </c>
      <c r="T334" s="133">
        <f>all!BX1150</f>
        <v>16</v>
      </c>
      <c r="U334" s="133">
        <f>all!BY1150</f>
        <v>29</v>
      </c>
      <c r="V334" s="18"/>
      <c r="W334" s="133">
        <f>all!CA1150</f>
        <v>0</v>
      </c>
      <c r="X334" s="133">
        <f>all!CB1150</f>
        <v>0</v>
      </c>
      <c r="Y334" s="133">
        <f>all!CC1150</f>
        <v>0</v>
      </c>
      <c r="Z334" s="133">
        <f>all!CD1150</f>
        <v>0</v>
      </c>
      <c r="AA334" s="133">
        <f>all!CE1150</f>
        <v>0</v>
      </c>
      <c r="AB334" s="133">
        <f>all!CF1150</f>
        <v>0</v>
      </c>
      <c r="AC334" s="18"/>
      <c r="AD334" s="18"/>
      <c r="AE334" s="18"/>
      <c r="AF334" s="18"/>
      <c r="AG334" s="18"/>
    </row>
    <row r="335" spans="1:33" ht="15" customHeight="1">
      <c r="A335" s="32"/>
      <c r="B335" s="59" t="s">
        <v>72</v>
      </c>
      <c r="C335" s="81">
        <f t="shared" ref="C335:D335" si="197">SUM(C333:C334)</f>
        <v>62</v>
      </c>
      <c r="D335" s="81">
        <f t="shared" si="197"/>
        <v>10</v>
      </c>
      <c r="E335" s="81">
        <f t="shared" ref="E335:U335" si="198">SUM(E333:E334)</f>
        <v>11</v>
      </c>
      <c r="F335" s="81">
        <f t="shared" si="198"/>
        <v>21</v>
      </c>
      <c r="G335" s="81">
        <f t="shared" si="198"/>
        <v>5</v>
      </c>
      <c r="H335" s="81">
        <f t="shared" si="198"/>
        <v>3</v>
      </c>
      <c r="I335" s="81">
        <f t="shared" si="198"/>
        <v>8</v>
      </c>
      <c r="J335" s="81">
        <f t="shared" si="198"/>
        <v>0</v>
      </c>
      <c r="K335" s="81">
        <f t="shared" si="198"/>
        <v>4</v>
      </c>
      <c r="L335" s="81">
        <f t="shared" si="198"/>
        <v>4</v>
      </c>
      <c r="M335" s="81">
        <f t="shared" si="198"/>
        <v>11</v>
      </c>
      <c r="N335" s="81">
        <f t="shared" si="198"/>
        <v>12</v>
      </c>
      <c r="O335" s="81">
        <f t="shared" si="198"/>
        <v>23</v>
      </c>
      <c r="P335" s="81">
        <f t="shared" si="198"/>
        <v>0</v>
      </c>
      <c r="Q335" s="81">
        <f t="shared" si="198"/>
        <v>0</v>
      </c>
      <c r="R335" s="81">
        <f t="shared" si="198"/>
        <v>0</v>
      </c>
      <c r="S335" s="81">
        <f t="shared" si="198"/>
        <v>26</v>
      </c>
      <c r="T335" s="81">
        <f t="shared" si="198"/>
        <v>30</v>
      </c>
      <c r="U335" s="81">
        <f t="shared" si="198"/>
        <v>56</v>
      </c>
      <c r="V335" s="18"/>
      <c r="W335" s="81">
        <f t="shared" ref="W335" si="199">SUM(W333:W334)</f>
        <v>0</v>
      </c>
      <c r="X335" s="81">
        <f t="shared" ref="X335:AB335" si="200">SUM(X333:X334)</f>
        <v>0</v>
      </c>
      <c r="Y335" s="81">
        <f t="shared" si="200"/>
        <v>0</v>
      </c>
      <c r="Z335" s="81">
        <f t="shared" si="200"/>
        <v>0</v>
      </c>
      <c r="AA335" s="81">
        <f t="shared" si="200"/>
        <v>0</v>
      </c>
      <c r="AB335" s="81">
        <f t="shared" si="200"/>
        <v>0</v>
      </c>
      <c r="AC335" s="18"/>
      <c r="AD335" s="18"/>
      <c r="AE335" s="18"/>
      <c r="AF335" s="18"/>
      <c r="AG335" s="18"/>
    </row>
    <row r="336" spans="1:33" ht="15" customHeight="1">
      <c r="A336" s="32"/>
      <c r="B336" s="460" t="s">
        <v>1128</v>
      </c>
      <c r="C336" s="51"/>
      <c r="D336" s="51"/>
      <c r="E336" s="5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18"/>
      <c r="W336" s="81"/>
      <c r="X336" s="81"/>
      <c r="Y336" s="81"/>
      <c r="Z336" s="81"/>
      <c r="AA336" s="81"/>
      <c r="AB336" s="81"/>
      <c r="AC336" s="18"/>
      <c r="AD336" s="18"/>
      <c r="AE336" s="18"/>
      <c r="AF336" s="18"/>
      <c r="AG336" s="18"/>
    </row>
    <row r="337" spans="1:33" ht="15" customHeight="1">
      <c r="A337" s="32"/>
      <c r="B337" s="761" t="s">
        <v>588</v>
      </c>
      <c r="C337" s="762">
        <f>all!F1223</f>
        <v>0</v>
      </c>
      <c r="D337" s="762">
        <f>all!BH1244</f>
        <v>1</v>
      </c>
      <c r="E337" s="133">
        <f>all!BI1244</f>
        <v>3</v>
      </c>
      <c r="F337" s="133">
        <f>all!BJ1244</f>
        <v>4</v>
      </c>
      <c r="G337" s="133">
        <f>all!BK1244</f>
        <v>0</v>
      </c>
      <c r="H337" s="133">
        <f>all!BL1244</f>
        <v>0</v>
      </c>
      <c r="I337" s="133">
        <f>all!BM1244</f>
        <v>0</v>
      </c>
      <c r="J337" s="133">
        <f>all!BN1244</f>
        <v>0</v>
      </c>
      <c r="K337" s="133">
        <f>all!BO1244</f>
        <v>0</v>
      </c>
      <c r="L337" s="133">
        <f>all!BP1244</f>
        <v>0</v>
      </c>
      <c r="M337" s="133">
        <f>all!BQ1244</f>
        <v>8</v>
      </c>
      <c r="N337" s="133">
        <f>all!BR1244</f>
        <v>3</v>
      </c>
      <c r="O337" s="133">
        <f>all!BS1244</f>
        <v>11</v>
      </c>
      <c r="P337" s="133">
        <f>all!BT1244</f>
        <v>0</v>
      </c>
      <c r="Q337" s="133">
        <f>all!BU1244</f>
        <v>0</v>
      </c>
      <c r="R337" s="133">
        <f>all!BV1244</f>
        <v>0</v>
      </c>
      <c r="S337" s="133">
        <f>all!BW1244</f>
        <v>9</v>
      </c>
      <c r="T337" s="133">
        <f>all!BX1244</f>
        <v>6</v>
      </c>
      <c r="U337" s="133">
        <f>all!BY1244</f>
        <v>15</v>
      </c>
      <c r="V337" s="18"/>
      <c r="W337" s="133">
        <f>all!CA1244</f>
        <v>0</v>
      </c>
      <c r="X337" s="133">
        <f>all!CB1244</f>
        <v>0</v>
      </c>
      <c r="Y337" s="133">
        <f>all!CC1244</f>
        <v>0</v>
      </c>
      <c r="Z337" s="133">
        <f>all!CD1244</f>
        <v>0</v>
      </c>
      <c r="AA337" s="133">
        <f>all!CE1244</f>
        <v>0</v>
      </c>
      <c r="AB337" s="133">
        <f>all!CF1244</f>
        <v>0</v>
      </c>
      <c r="AC337" s="18"/>
      <c r="AD337" s="18"/>
      <c r="AE337" s="18"/>
      <c r="AF337" s="18"/>
      <c r="AG337" s="18"/>
    </row>
    <row r="338" spans="1:33" ht="15" customHeight="1">
      <c r="A338" s="141"/>
      <c r="B338" s="166" t="s">
        <v>418</v>
      </c>
      <c r="C338" s="763">
        <f>all!F1224</f>
        <v>10</v>
      </c>
      <c r="D338" s="763">
        <f>all!BH1245</f>
        <v>5</v>
      </c>
      <c r="E338" s="758">
        <f>all!BI1245</f>
        <v>1</v>
      </c>
      <c r="F338" s="133">
        <f>all!BJ1245</f>
        <v>6</v>
      </c>
      <c r="G338" s="133">
        <f>all!BK1245</f>
        <v>0</v>
      </c>
      <c r="H338" s="133">
        <f>all!BL1245</f>
        <v>0</v>
      </c>
      <c r="I338" s="133">
        <f>all!BM1245</f>
        <v>0</v>
      </c>
      <c r="J338" s="133">
        <f>all!BN1245</f>
        <v>0</v>
      </c>
      <c r="K338" s="133">
        <f>all!BO1245</f>
        <v>0</v>
      </c>
      <c r="L338" s="133">
        <f>all!BP1245</f>
        <v>0</v>
      </c>
      <c r="M338" s="133">
        <f>all!BQ1245</f>
        <v>5</v>
      </c>
      <c r="N338" s="133">
        <f>all!BR1245</f>
        <v>0</v>
      </c>
      <c r="O338" s="133">
        <f>all!BS1245</f>
        <v>5</v>
      </c>
      <c r="P338" s="133">
        <f>all!BT1245</f>
        <v>0</v>
      </c>
      <c r="Q338" s="133">
        <f>all!BU1245</f>
        <v>0</v>
      </c>
      <c r="R338" s="133">
        <f>all!BV1245</f>
        <v>0</v>
      </c>
      <c r="S338" s="133">
        <f>all!BW1245</f>
        <v>10</v>
      </c>
      <c r="T338" s="133">
        <f>all!BX1245</f>
        <v>1</v>
      </c>
      <c r="U338" s="133">
        <f>all!BY1245</f>
        <v>11</v>
      </c>
      <c r="V338" s="18"/>
      <c r="W338" s="133">
        <f>all!CA1245</f>
        <v>0</v>
      </c>
      <c r="X338" s="133">
        <f>all!CB1245</f>
        <v>0</v>
      </c>
      <c r="Y338" s="133">
        <f>all!CC1245</f>
        <v>0</v>
      </c>
      <c r="Z338" s="133">
        <f>all!CD1245</f>
        <v>0</v>
      </c>
      <c r="AA338" s="133">
        <f>all!CE1245</f>
        <v>0</v>
      </c>
      <c r="AB338" s="133">
        <f>all!CF1245</f>
        <v>0</v>
      </c>
      <c r="AC338" s="18" t="s">
        <v>74</v>
      </c>
      <c r="AD338" s="18"/>
      <c r="AE338" s="18"/>
      <c r="AF338" s="18"/>
      <c r="AG338" s="18"/>
    </row>
    <row r="339" spans="1:33" ht="15" customHeight="1">
      <c r="A339" s="141"/>
      <c r="B339" s="169" t="s">
        <v>72</v>
      </c>
      <c r="C339" s="143">
        <f t="shared" ref="C339:U339" si="201">SUM(C337:C338)</f>
        <v>10</v>
      </c>
      <c r="D339" s="143">
        <f t="shared" si="201"/>
        <v>6</v>
      </c>
      <c r="E339" s="759">
        <f t="shared" si="201"/>
        <v>4</v>
      </c>
      <c r="F339" s="81">
        <f t="shared" si="201"/>
        <v>10</v>
      </c>
      <c r="G339" s="81">
        <f t="shared" si="201"/>
        <v>0</v>
      </c>
      <c r="H339" s="81">
        <f t="shared" si="201"/>
        <v>0</v>
      </c>
      <c r="I339" s="81">
        <f t="shared" si="201"/>
        <v>0</v>
      </c>
      <c r="J339" s="81">
        <f t="shared" si="201"/>
        <v>0</v>
      </c>
      <c r="K339" s="81">
        <f t="shared" si="201"/>
        <v>0</v>
      </c>
      <c r="L339" s="81">
        <f t="shared" si="201"/>
        <v>0</v>
      </c>
      <c r="M339" s="81">
        <f t="shared" si="201"/>
        <v>13</v>
      </c>
      <c r="N339" s="81">
        <f t="shared" si="201"/>
        <v>3</v>
      </c>
      <c r="O339" s="81">
        <f t="shared" si="201"/>
        <v>16</v>
      </c>
      <c r="P339" s="81">
        <f t="shared" si="201"/>
        <v>0</v>
      </c>
      <c r="Q339" s="81">
        <f t="shared" si="201"/>
        <v>0</v>
      </c>
      <c r="R339" s="81">
        <f t="shared" si="201"/>
        <v>0</v>
      </c>
      <c r="S339" s="81">
        <f t="shared" si="201"/>
        <v>19</v>
      </c>
      <c r="T339" s="81">
        <f t="shared" si="201"/>
        <v>7</v>
      </c>
      <c r="U339" s="81">
        <f t="shared" si="201"/>
        <v>26</v>
      </c>
      <c r="V339" s="18"/>
      <c r="W339" s="81">
        <f t="shared" ref="W339:AB339" si="202">SUM(W337:W338)</f>
        <v>0</v>
      </c>
      <c r="X339" s="81">
        <f t="shared" si="202"/>
        <v>0</v>
      </c>
      <c r="Y339" s="81">
        <f t="shared" si="202"/>
        <v>0</v>
      </c>
      <c r="Z339" s="81">
        <f t="shared" si="202"/>
        <v>0</v>
      </c>
      <c r="AA339" s="81">
        <f t="shared" si="202"/>
        <v>0</v>
      </c>
      <c r="AB339" s="81">
        <f t="shared" si="202"/>
        <v>0</v>
      </c>
      <c r="AC339" s="18"/>
      <c r="AD339" s="18"/>
      <c r="AE339" s="18"/>
      <c r="AF339" s="18"/>
      <c r="AG339" s="18"/>
    </row>
    <row r="340" spans="1:33" ht="30" customHeight="1">
      <c r="A340" s="141"/>
      <c r="B340" s="169" t="s">
        <v>1122</v>
      </c>
      <c r="C340" s="143"/>
      <c r="D340" s="763">
        <f>all!BH2004</f>
        <v>1</v>
      </c>
      <c r="E340" s="758">
        <f>all!BI2004</f>
        <v>1</v>
      </c>
      <c r="F340" s="133">
        <f>all!BJ2004</f>
        <v>2</v>
      </c>
      <c r="G340" s="133">
        <f>all!BK2004</f>
        <v>0</v>
      </c>
      <c r="H340" s="133">
        <f>all!BL2004</f>
        <v>0</v>
      </c>
      <c r="I340" s="133">
        <f>all!BM2004</f>
        <v>0</v>
      </c>
      <c r="J340" s="133">
        <f>all!BN2004</f>
        <v>0</v>
      </c>
      <c r="K340" s="133">
        <f>all!BO2004</f>
        <v>0</v>
      </c>
      <c r="L340" s="133">
        <f>all!BP2004</f>
        <v>0</v>
      </c>
      <c r="M340" s="133">
        <f>all!BQ2004</f>
        <v>0</v>
      </c>
      <c r="N340" s="133">
        <f>all!BR2004</f>
        <v>0</v>
      </c>
      <c r="O340" s="133">
        <f>all!BS2004</f>
        <v>0</v>
      </c>
      <c r="P340" s="133">
        <f>all!BT2004</f>
        <v>0</v>
      </c>
      <c r="Q340" s="133">
        <f>all!BU2004</f>
        <v>0</v>
      </c>
      <c r="R340" s="133">
        <f>all!BV2004</f>
        <v>0</v>
      </c>
      <c r="S340" s="133">
        <f>all!BW2004</f>
        <v>1</v>
      </c>
      <c r="T340" s="133">
        <f>all!BX2004</f>
        <v>1</v>
      </c>
      <c r="U340" s="133">
        <f>all!BY2004</f>
        <v>2</v>
      </c>
      <c r="V340" s="18"/>
      <c r="W340" s="133">
        <f>all!CA2004</f>
        <v>0</v>
      </c>
      <c r="X340" s="133">
        <f>all!CB2004</f>
        <v>0</v>
      </c>
      <c r="Y340" s="133">
        <f>all!CC2004</f>
        <v>0</v>
      </c>
      <c r="Z340" s="133">
        <f>all!CD2004</f>
        <v>0</v>
      </c>
      <c r="AA340" s="133">
        <f>all!CE2004</f>
        <v>0</v>
      </c>
      <c r="AB340" s="133">
        <f>all!CF2004</f>
        <v>0</v>
      </c>
      <c r="AC340" s="18"/>
      <c r="AD340" s="18"/>
      <c r="AE340" s="18"/>
      <c r="AF340" s="18"/>
      <c r="AG340" s="18"/>
    </row>
    <row r="341" spans="1:33" ht="15" customHeight="1" thickBot="1">
      <c r="A341" s="177"/>
      <c r="B341" s="184" t="s">
        <v>301</v>
      </c>
      <c r="C341" s="185">
        <f>all!F2009</f>
        <v>240</v>
      </c>
      <c r="D341" s="185">
        <f>all!BH2010</f>
        <v>0</v>
      </c>
      <c r="E341" s="760">
        <f>all!BI2009</f>
        <v>37</v>
      </c>
      <c r="F341" s="185">
        <f>all!BJ2009</f>
        <v>99</v>
      </c>
      <c r="G341" s="185">
        <f>all!BK2009</f>
        <v>15</v>
      </c>
      <c r="H341" s="185">
        <f>all!BL2009</f>
        <v>4</v>
      </c>
      <c r="I341" s="185">
        <f>all!BM2009</f>
        <v>19</v>
      </c>
      <c r="J341" s="185">
        <f>all!BN2009</f>
        <v>2</v>
      </c>
      <c r="K341" s="185">
        <f>all!BO2009</f>
        <v>2</v>
      </c>
      <c r="L341" s="185">
        <f>all!BP2009</f>
        <v>4</v>
      </c>
      <c r="M341" s="185">
        <f>all!BQ2009</f>
        <v>36</v>
      </c>
      <c r="N341" s="185">
        <f>all!BR2009</f>
        <v>12</v>
      </c>
      <c r="O341" s="185">
        <f>all!BS2009</f>
        <v>48</v>
      </c>
      <c r="P341" s="185">
        <f>all!BT2009</f>
        <v>1</v>
      </c>
      <c r="Q341" s="185">
        <f>all!BU2009</f>
        <v>0</v>
      </c>
      <c r="R341" s="185">
        <f>all!BV2009</f>
        <v>1</v>
      </c>
      <c r="S341" s="185">
        <f>all!BW2009</f>
        <v>116</v>
      </c>
      <c r="T341" s="185">
        <f>all!BX2009</f>
        <v>55</v>
      </c>
      <c r="U341" s="185">
        <f>all!BY2009</f>
        <v>171</v>
      </c>
      <c r="V341" s="11"/>
      <c r="W341" s="185">
        <f>all!CA2009</f>
        <v>1</v>
      </c>
      <c r="X341" s="185">
        <f>all!CB2009</f>
        <v>0</v>
      </c>
      <c r="Y341" s="185">
        <f>all!CC2009</f>
        <v>1</v>
      </c>
      <c r="Z341" s="185">
        <f>all!CD2009</f>
        <v>28</v>
      </c>
      <c r="AA341" s="185">
        <f>all!CE2009</f>
        <v>12</v>
      </c>
      <c r="AB341" s="185">
        <f>all!CF2009</f>
        <v>40</v>
      </c>
      <c r="AC341" s="18"/>
      <c r="AD341" s="18"/>
      <c r="AE341" s="18"/>
      <c r="AF341" s="18"/>
      <c r="AG341" s="18"/>
    </row>
    <row r="342" spans="1:33" ht="15" customHeight="1" thickBot="1">
      <c r="A342" s="180"/>
      <c r="B342" s="186" t="s">
        <v>384</v>
      </c>
      <c r="C342" s="187" t="e">
        <f>SUM(C277,C281,C287,C292,C301,C306,C307,C312,C319,C323,C327,#REF!,C341)</f>
        <v>#REF!</v>
      </c>
      <c r="D342" s="187">
        <f>SUM(D277,D281,D287,D292,D296,D301,D305,D306,D307,D308,D309,D310,D311,D312,D319,D323,D327,D331,D335,D339,D340,D341)</f>
        <v>1558</v>
      </c>
      <c r="E342" s="187">
        <f t="shared" ref="E342:W342" si="203">SUM(E277,E281,E287,E292,E296,E301,E305,E306,E307,E308,E309,E310,E311,E312,E319,E323,E327,E331,E335,E339,E340,E341)</f>
        <v>853</v>
      </c>
      <c r="F342" s="187">
        <f t="shared" si="203"/>
        <v>2473</v>
      </c>
      <c r="G342" s="187">
        <f t="shared" si="203"/>
        <v>397</v>
      </c>
      <c r="H342" s="187">
        <f t="shared" si="203"/>
        <v>161</v>
      </c>
      <c r="I342" s="187">
        <f t="shared" si="203"/>
        <v>558</v>
      </c>
      <c r="J342" s="187">
        <f t="shared" si="203"/>
        <v>166</v>
      </c>
      <c r="K342" s="187">
        <f t="shared" si="203"/>
        <v>73</v>
      </c>
      <c r="L342" s="187">
        <f t="shared" si="203"/>
        <v>239</v>
      </c>
      <c r="M342" s="187">
        <f t="shared" si="203"/>
        <v>948</v>
      </c>
      <c r="N342" s="187">
        <f t="shared" si="203"/>
        <v>385</v>
      </c>
      <c r="O342" s="187">
        <f t="shared" si="203"/>
        <v>1333</v>
      </c>
      <c r="P342" s="187">
        <f t="shared" si="203"/>
        <v>54</v>
      </c>
      <c r="Q342" s="187">
        <f t="shared" si="203"/>
        <v>22</v>
      </c>
      <c r="R342" s="187">
        <f t="shared" si="203"/>
        <v>76</v>
      </c>
      <c r="S342" s="187">
        <f t="shared" si="203"/>
        <v>3185</v>
      </c>
      <c r="T342" s="187">
        <f t="shared" si="203"/>
        <v>1494</v>
      </c>
      <c r="U342" s="753">
        <f t="shared" si="203"/>
        <v>4679</v>
      </c>
      <c r="V342" s="83"/>
      <c r="W342" s="754">
        <f t="shared" si="203"/>
        <v>33</v>
      </c>
      <c r="X342" s="187">
        <f t="shared" ref="X342" si="204">SUM(X277,X281,X287,X292,X296,X301,X305,X306,X307,X308,X309,X310,X311,X312,X319,X323,X327,X331,X335,X339,X340,X341)</f>
        <v>30</v>
      </c>
      <c r="Y342" s="187">
        <f t="shared" ref="Y342" si="205">SUM(Y277,Y281,Y287,Y292,Y296,Y301,Y305,Y306,Y307,Y308,Y309,Y310,Y311,Y312,Y319,Y323,Y327,Y331,Y335,Y339,Y340,Y341)</f>
        <v>61</v>
      </c>
      <c r="Z342" s="187">
        <f t="shared" ref="Z342" si="206">SUM(Z277,Z281,Z287,Z292,Z296,Z301,Z305,Z306,Z307,Z308,Z309,Z310,Z311,Z312,Z319,Z323,Z327,Z331,Z335,Z339,Z340,Z341)</f>
        <v>95</v>
      </c>
      <c r="AA342" s="187">
        <f t="shared" ref="AA342" si="207">SUM(AA277,AA281,AA287,AA292,AA296,AA301,AA305,AA306,AA307,AA308,AA309,AA310,AA311,AA312,AA319,AA323,AA327,AA331,AA335,AA339,AA340,AA341)</f>
        <v>39</v>
      </c>
      <c r="AB342" s="753">
        <f t="shared" ref="AB342" si="208">SUM(AB277,AB281,AB287,AB292,AB296,AB301,AB305,AB306,AB307,AB308,AB309,AB310,AB311,AB312,AB319,AB323,AB327,AB331,AB335,AB339,AB340,AB341)</f>
        <v>134</v>
      </c>
      <c r="AC342" s="18" t="s">
        <v>74</v>
      </c>
      <c r="AD342" s="325">
        <f>SUM(4640-U342)</f>
        <v>-39</v>
      </c>
      <c r="AE342" s="18"/>
      <c r="AF342" s="18"/>
      <c r="AG342" s="18"/>
    </row>
    <row r="343" spans="1:33" ht="14.25" customHeight="1">
      <c r="A343" s="751"/>
      <c r="B343" s="752"/>
      <c r="C343" s="752"/>
      <c r="D343" s="752"/>
      <c r="E343" s="751"/>
      <c r="F343" s="752"/>
      <c r="G343" s="752"/>
      <c r="H343" s="751"/>
      <c r="I343" s="752"/>
      <c r="J343" s="752"/>
      <c r="K343" s="751"/>
      <c r="L343" s="752"/>
      <c r="M343" s="752"/>
      <c r="N343" s="751"/>
      <c r="O343" s="752"/>
      <c r="P343" s="752"/>
      <c r="Q343" s="751"/>
      <c r="R343" s="752"/>
      <c r="S343" s="752"/>
      <c r="T343" s="751"/>
      <c r="U343" s="752"/>
      <c r="V343" s="18"/>
      <c r="W343" s="752"/>
      <c r="X343" s="751"/>
      <c r="Y343" s="752"/>
      <c r="Z343" s="752"/>
      <c r="AA343" s="751"/>
      <c r="AB343" s="752"/>
      <c r="AC343" s="18"/>
      <c r="AD343" s="18"/>
      <c r="AE343" s="18"/>
      <c r="AF343" s="18"/>
      <c r="AG343" s="18"/>
    </row>
    <row r="344" spans="1:33" ht="14.25" customHeight="1">
      <c r="A344" s="751"/>
      <c r="B344" s="752"/>
      <c r="C344" s="752"/>
      <c r="D344" s="752"/>
      <c r="E344" s="751"/>
      <c r="F344" s="752"/>
      <c r="G344" s="752"/>
      <c r="H344" s="751"/>
      <c r="I344" s="752"/>
      <c r="J344" s="752"/>
      <c r="K344" s="751"/>
      <c r="L344" s="752"/>
      <c r="M344" s="752"/>
      <c r="N344" s="751"/>
      <c r="O344" s="752"/>
      <c r="P344" s="752"/>
      <c r="Q344" s="751"/>
      <c r="R344" s="752"/>
      <c r="S344" s="752"/>
      <c r="T344" s="751"/>
      <c r="U344" s="752"/>
      <c r="V344" s="18"/>
      <c r="W344" s="752"/>
      <c r="X344" s="751"/>
      <c r="Y344" s="752"/>
      <c r="Z344" s="752"/>
      <c r="AA344" s="751"/>
      <c r="AB344" s="752"/>
      <c r="AC344" s="18"/>
      <c r="AD344" s="18"/>
      <c r="AE344" s="18"/>
      <c r="AF344" s="18"/>
      <c r="AG344" s="18"/>
    </row>
    <row r="345" spans="1:33" ht="14.25" customHeight="1">
      <c r="A345" s="751"/>
      <c r="B345" s="752"/>
      <c r="C345" s="752"/>
      <c r="D345" s="752"/>
      <c r="E345" s="751"/>
      <c r="F345" s="752"/>
      <c r="G345" s="752"/>
      <c r="H345" s="751"/>
      <c r="I345" s="752"/>
      <c r="J345" s="752"/>
      <c r="K345" s="751"/>
      <c r="L345" s="752"/>
      <c r="M345" s="752"/>
      <c r="N345" s="751"/>
      <c r="O345" s="752"/>
      <c r="P345" s="752"/>
      <c r="Q345" s="751"/>
      <c r="R345" s="752"/>
      <c r="S345" s="752"/>
      <c r="T345" s="751"/>
      <c r="U345" s="752"/>
      <c r="V345" s="18"/>
      <c r="W345" s="752"/>
      <c r="X345" s="751"/>
      <c r="Y345" s="752"/>
      <c r="Z345" s="752"/>
      <c r="AA345" s="751"/>
      <c r="AB345" s="752"/>
      <c r="AC345" s="18"/>
      <c r="AD345" s="18"/>
      <c r="AE345" s="18"/>
      <c r="AF345" s="18"/>
      <c r="AG345" s="18"/>
    </row>
    <row r="346" spans="1:33" ht="14.25" customHeight="1">
      <c r="A346" s="751"/>
      <c r="B346" s="752"/>
      <c r="C346" s="752"/>
      <c r="D346" s="752"/>
      <c r="E346" s="751"/>
      <c r="F346" s="752"/>
      <c r="G346" s="752"/>
      <c r="H346" s="751"/>
      <c r="I346" s="752"/>
      <c r="J346" s="752"/>
      <c r="K346" s="751"/>
      <c r="L346" s="752"/>
      <c r="M346" s="752"/>
      <c r="N346" s="751"/>
      <c r="O346" s="752"/>
      <c r="P346" s="752"/>
      <c r="Q346" s="751"/>
      <c r="R346" s="752"/>
      <c r="S346" s="752"/>
      <c r="T346" s="751"/>
      <c r="U346" s="752"/>
      <c r="V346" s="18"/>
      <c r="W346" s="752"/>
      <c r="X346" s="751"/>
      <c r="Y346" s="752"/>
      <c r="Z346" s="752"/>
      <c r="AA346" s="751"/>
      <c r="AB346" s="752"/>
      <c r="AC346" s="18"/>
      <c r="AD346" s="18"/>
      <c r="AE346" s="18"/>
      <c r="AF346" s="18"/>
      <c r="AG346" s="18"/>
    </row>
    <row r="347" spans="1:33" ht="14.25" customHeight="1">
      <c r="A347" s="751"/>
      <c r="B347" s="752"/>
      <c r="C347" s="752"/>
      <c r="D347" s="752"/>
      <c r="E347" s="751"/>
      <c r="F347" s="752"/>
      <c r="G347" s="752"/>
      <c r="H347" s="751"/>
      <c r="I347" s="752"/>
      <c r="J347" s="752"/>
      <c r="K347" s="751"/>
      <c r="L347" s="752"/>
      <c r="M347" s="752"/>
      <c r="N347" s="751"/>
      <c r="O347" s="752"/>
      <c r="P347" s="752"/>
      <c r="Q347" s="751"/>
      <c r="R347" s="752"/>
      <c r="S347" s="752"/>
      <c r="T347" s="751"/>
      <c r="U347" s="752"/>
      <c r="V347" s="18"/>
      <c r="W347" s="752"/>
      <c r="X347" s="751"/>
      <c r="Y347" s="752"/>
      <c r="Z347" s="752"/>
      <c r="AA347" s="751"/>
      <c r="AB347" s="752"/>
      <c r="AC347" s="18"/>
      <c r="AD347" s="18"/>
      <c r="AE347" s="18"/>
      <c r="AF347" s="18"/>
      <c r="AG347" s="18"/>
    </row>
    <row r="348" spans="1:33" ht="14.25" customHeight="1">
      <c r="A348" s="751"/>
      <c r="B348" s="752"/>
      <c r="C348" s="752"/>
      <c r="D348" s="752"/>
      <c r="E348" s="751"/>
      <c r="F348" s="752"/>
      <c r="G348" s="752"/>
      <c r="H348" s="751"/>
      <c r="I348" s="752"/>
      <c r="J348" s="752"/>
      <c r="K348" s="751"/>
      <c r="L348" s="752"/>
      <c r="M348" s="752"/>
      <c r="N348" s="751"/>
      <c r="O348" s="752"/>
      <c r="P348" s="752"/>
      <c r="Q348" s="751"/>
      <c r="R348" s="752"/>
      <c r="S348" s="752"/>
      <c r="T348" s="751"/>
      <c r="U348" s="752"/>
      <c r="V348" s="18"/>
      <c r="W348" s="752"/>
      <c r="X348" s="751"/>
      <c r="Y348" s="752"/>
      <c r="Z348" s="752"/>
      <c r="AA348" s="751"/>
      <c r="AB348" s="752"/>
      <c r="AC348" s="18"/>
      <c r="AD348" s="18"/>
      <c r="AE348" s="18"/>
      <c r="AF348" s="18"/>
      <c r="AG348" s="18"/>
    </row>
    <row r="349" spans="1:33" ht="15" customHeight="1">
      <c r="A349" s="141">
        <v>11</v>
      </c>
      <c r="B349" s="461" t="s">
        <v>385</v>
      </c>
      <c r="C349" s="169"/>
      <c r="D349" s="145"/>
      <c r="E349" s="145"/>
      <c r="F349" s="145"/>
      <c r="G349" s="145"/>
      <c r="H349" s="145"/>
      <c r="I349" s="145"/>
      <c r="J349" s="145"/>
      <c r="K349" s="145"/>
      <c r="L349" s="145"/>
      <c r="M349" s="144"/>
      <c r="N349" s="144"/>
      <c r="O349" s="145"/>
      <c r="P349" s="145"/>
      <c r="Q349" s="145"/>
      <c r="R349" s="145"/>
      <c r="S349" s="146"/>
      <c r="T349" s="146"/>
      <c r="U349" s="146"/>
      <c r="V349" s="18"/>
      <c r="W349" s="145"/>
      <c r="X349" s="145"/>
      <c r="Y349" s="145"/>
      <c r="Z349" s="144"/>
      <c r="AA349" s="144"/>
      <c r="AB349" s="145"/>
      <c r="AC349" s="18"/>
      <c r="AD349" s="18"/>
      <c r="AE349" s="18"/>
      <c r="AF349" s="18"/>
      <c r="AG349" s="18"/>
    </row>
    <row r="350" spans="1:33" ht="15" customHeight="1">
      <c r="A350" s="141"/>
      <c r="B350" s="150" t="s">
        <v>451</v>
      </c>
      <c r="C350" s="169"/>
      <c r="D350" s="145"/>
      <c r="E350" s="145"/>
      <c r="F350" s="145"/>
      <c r="G350" s="145"/>
      <c r="H350" s="145"/>
      <c r="I350" s="145"/>
      <c r="J350" s="145"/>
      <c r="K350" s="145"/>
      <c r="L350" s="145"/>
      <c r="M350" s="144"/>
      <c r="N350" s="144"/>
      <c r="O350" s="145"/>
      <c r="P350" s="145"/>
      <c r="Q350" s="145"/>
      <c r="R350" s="145"/>
      <c r="S350" s="146"/>
      <c r="T350" s="146"/>
      <c r="U350" s="146"/>
      <c r="V350" s="18"/>
      <c r="W350" s="145"/>
      <c r="X350" s="145"/>
      <c r="Y350" s="145"/>
      <c r="Z350" s="144"/>
      <c r="AA350" s="144"/>
      <c r="AB350" s="145"/>
      <c r="AC350" s="18"/>
      <c r="AD350" s="18"/>
      <c r="AE350" s="18"/>
      <c r="AF350" s="18"/>
      <c r="AG350" s="18"/>
    </row>
    <row r="351" spans="1:33" ht="15" customHeight="1">
      <c r="A351" s="141" t="s">
        <v>74</v>
      </c>
      <c r="B351" s="162" t="s">
        <v>318</v>
      </c>
      <c r="C351" s="159">
        <f>all!F107</f>
        <v>614</v>
      </c>
      <c r="D351" s="159">
        <f>all!BH107</f>
        <v>244</v>
      </c>
      <c r="E351" s="159">
        <f>all!BI107</f>
        <v>67</v>
      </c>
      <c r="F351" s="159">
        <f>all!BJ107</f>
        <v>311</v>
      </c>
      <c r="G351" s="159">
        <f>all!BK107</f>
        <v>81</v>
      </c>
      <c r="H351" s="159">
        <f>all!BL107</f>
        <v>17</v>
      </c>
      <c r="I351" s="159">
        <f>all!BM107</f>
        <v>98</v>
      </c>
      <c r="J351" s="159">
        <f>all!BN107</f>
        <v>33</v>
      </c>
      <c r="K351" s="159">
        <f>all!BO107</f>
        <v>8</v>
      </c>
      <c r="L351" s="159">
        <f>all!BP107</f>
        <v>41</v>
      </c>
      <c r="M351" s="159">
        <f>all!BQ107</f>
        <v>228</v>
      </c>
      <c r="N351" s="159">
        <f>all!BR107</f>
        <v>23</v>
      </c>
      <c r="O351" s="159">
        <f>all!BS107</f>
        <v>251</v>
      </c>
      <c r="P351" s="159">
        <f>all!BT107</f>
        <v>4</v>
      </c>
      <c r="Q351" s="159">
        <f>all!BU107</f>
        <v>2</v>
      </c>
      <c r="R351" s="159">
        <f>all!BV107</f>
        <v>6</v>
      </c>
      <c r="S351" s="159">
        <f>all!BW107</f>
        <v>590</v>
      </c>
      <c r="T351" s="159">
        <f>all!BX107</f>
        <v>117</v>
      </c>
      <c r="U351" s="159">
        <f>all!BY107</f>
        <v>707</v>
      </c>
      <c r="V351" s="18"/>
      <c r="W351" s="159">
        <f>all!CA107</f>
        <v>0</v>
      </c>
      <c r="X351" s="159">
        <f>all!CB107</f>
        <v>0</v>
      </c>
      <c r="Y351" s="159">
        <f>all!CC107</f>
        <v>0</v>
      </c>
      <c r="Z351" s="159">
        <f>all!CD107</f>
        <v>15</v>
      </c>
      <c r="AA351" s="159">
        <f>all!CE107</f>
        <v>1</v>
      </c>
      <c r="AB351" s="159">
        <f>all!CF107</f>
        <v>16</v>
      </c>
      <c r="AC351" s="18"/>
      <c r="AD351" s="18"/>
      <c r="AE351" s="18"/>
      <c r="AF351" s="18"/>
      <c r="AG351" s="18"/>
    </row>
    <row r="352" spans="1:33" ht="15" customHeight="1">
      <c r="A352" s="141"/>
      <c r="B352" s="162" t="s">
        <v>375</v>
      </c>
      <c r="C352" s="159">
        <f>all!F108</f>
        <v>614</v>
      </c>
      <c r="D352" s="159">
        <f>all!BH108</f>
        <v>235</v>
      </c>
      <c r="E352" s="159">
        <f>all!BI108</f>
        <v>0</v>
      </c>
      <c r="F352" s="159">
        <f>all!BJ108</f>
        <v>235</v>
      </c>
      <c r="G352" s="159">
        <f>all!BK108</f>
        <v>71</v>
      </c>
      <c r="H352" s="159">
        <f>all!BL108</f>
        <v>0</v>
      </c>
      <c r="I352" s="159">
        <f>all!BM108</f>
        <v>71</v>
      </c>
      <c r="J352" s="159">
        <f>all!BN108</f>
        <v>27</v>
      </c>
      <c r="K352" s="159">
        <f>all!BO108</f>
        <v>0</v>
      </c>
      <c r="L352" s="159">
        <f>all!BP108</f>
        <v>27</v>
      </c>
      <c r="M352" s="159">
        <f>all!BQ108</f>
        <v>199</v>
      </c>
      <c r="N352" s="159">
        <f>all!BR108</f>
        <v>0</v>
      </c>
      <c r="O352" s="159">
        <f>all!BS108</f>
        <v>199</v>
      </c>
      <c r="P352" s="159">
        <f>all!BT108</f>
        <v>2</v>
      </c>
      <c r="Q352" s="159">
        <f>all!BU108</f>
        <v>0</v>
      </c>
      <c r="R352" s="159">
        <f>all!BV108</f>
        <v>2</v>
      </c>
      <c r="S352" s="159">
        <f>all!BW108</f>
        <v>534</v>
      </c>
      <c r="T352" s="159">
        <f>all!BX108</f>
        <v>0</v>
      </c>
      <c r="U352" s="159">
        <f>all!BY108</f>
        <v>534</v>
      </c>
      <c r="V352" s="18"/>
      <c r="W352" s="159">
        <f>all!CA108</f>
        <v>0</v>
      </c>
      <c r="X352" s="159">
        <f>all!CB108</f>
        <v>0</v>
      </c>
      <c r="Y352" s="159">
        <f>all!CC108</f>
        <v>0</v>
      </c>
      <c r="Z352" s="159">
        <f>all!CD108</f>
        <v>0</v>
      </c>
      <c r="AA352" s="159">
        <f>all!CE108</f>
        <v>0</v>
      </c>
      <c r="AB352" s="159">
        <f>all!CF108</f>
        <v>0</v>
      </c>
      <c r="AC352" s="18"/>
      <c r="AD352" s="18"/>
      <c r="AE352" s="18"/>
      <c r="AF352" s="18"/>
      <c r="AG352" s="18"/>
    </row>
    <row r="353" spans="1:33" ht="15" customHeight="1">
      <c r="A353" s="141"/>
      <c r="B353" s="162" t="s">
        <v>386</v>
      </c>
      <c r="C353" s="159">
        <f>all!F109</f>
        <v>614</v>
      </c>
      <c r="D353" s="159">
        <f>all!BH109</f>
        <v>214</v>
      </c>
      <c r="E353" s="159">
        <f>all!BI109</f>
        <v>0</v>
      </c>
      <c r="F353" s="159">
        <f>all!BJ109</f>
        <v>214</v>
      </c>
      <c r="G353" s="159">
        <f>all!BK109</f>
        <v>80</v>
      </c>
      <c r="H353" s="159">
        <f>all!BL109</f>
        <v>0</v>
      </c>
      <c r="I353" s="159">
        <f>all!BM109</f>
        <v>80</v>
      </c>
      <c r="J353" s="159">
        <f>all!BN109</f>
        <v>28</v>
      </c>
      <c r="K353" s="159">
        <f>all!BO109</f>
        <v>0</v>
      </c>
      <c r="L353" s="159">
        <f>all!BP109</f>
        <v>28</v>
      </c>
      <c r="M353" s="159">
        <f>all!BQ109</f>
        <v>204</v>
      </c>
      <c r="N353" s="159">
        <f>all!BR109</f>
        <v>0</v>
      </c>
      <c r="O353" s="159">
        <f>all!BS109</f>
        <v>204</v>
      </c>
      <c r="P353" s="159">
        <f>all!BT109</f>
        <v>2</v>
      </c>
      <c r="Q353" s="159">
        <f>all!BU109</f>
        <v>0</v>
      </c>
      <c r="R353" s="159">
        <f>all!BV109</f>
        <v>2</v>
      </c>
      <c r="S353" s="159">
        <f>all!BW109</f>
        <v>528</v>
      </c>
      <c r="T353" s="159">
        <f>all!BX109</f>
        <v>0</v>
      </c>
      <c r="U353" s="159">
        <f>all!BY109</f>
        <v>528</v>
      </c>
      <c r="V353" s="18"/>
      <c r="W353" s="159">
        <f>all!CA109</f>
        <v>2</v>
      </c>
      <c r="X353" s="159">
        <f>all!CB109</f>
        <v>0</v>
      </c>
      <c r="Y353" s="159">
        <f>all!CC109</f>
        <v>2</v>
      </c>
      <c r="Z353" s="159">
        <f>all!CD109</f>
        <v>29</v>
      </c>
      <c r="AA353" s="159">
        <f>all!CE109</f>
        <v>0</v>
      </c>
      <c r="AB353" s="159">
        <f>all!CF109</f>
        <v>29</v>
      </c>
      <c r="AC353" s="18"/>
      <c r="AD353" s="18"/>
      <c r="AE353" s="18"/>
      <c r="AF353" s="18"/>
      <c r="AG353" s="18"/>
    </row>
    <row r="354" spans="1:33" ht="15" customHeight="1">
      <c r="A354" s="141"/>
      <c r="B354" s="137" t="s">
        <v>72</v>
      </c>
      <c r="C354" s="144">
        <f>SUM(C351:C353)</f>
        <v>1842</v>
      </c>
      <c r="D354" s="144">
        <f t="shared" ref="D354" si="209">SUM(D351:D353)</f>
        <v>693</v>
      </c>
      <c r="E354" s="144">
        <f t="shared" ref="E354:U354" si="210">SUM(E351:E353)</f>
        <v>67</v>
      </c>
      <c r="F354" s="144">
        <f t="shared" si="210"/>
        <v>760</v>
      </c>
      <c r="G354" s="144">
        <f t="shared" si="210"/>
        <v>232</v>
      </c>
      <c r="H354" s="144">
        <f t="shared" si="210"/>
        <v>17</v>
      </c>
      <c r="I354" s="144">
        <f t="shared" si="210"/>
        <v>249</v>
      </c>
      <c r="J354" s="144">
        <f t="shared" si="210"/>
        <v>88</v>
      </c>
      <c r="K354" s="144">
        <f t="shared" si="210"/>
        <v>8</v>
      </c>
      <c r="L354" s="144">
        <f t="shared" si="210"/>
        <v>96</v>
      </c>
      <c r="M354" s="144">
        <f t="shared" si="210"/>
        <v>631</v>
      </c>
      <c r="N354" s="144">
        <f t="shared" si="210"/>
        <v>23</v>
      </c>
      <c r="O354" s="144">
        <f t="shared" si="210"/>
        <v>654</v>
      </c>
      <c r="P354" s="144">
        <f t="shared" si="210"/>
        <v>8</v>
      </c>
      <c r="Q354" s="144">
        <f t="shared" si="210"/>
        <v>2</v>
      </c>
      <c r="R354" s="144">
        <f t="shared" si="210"/>
        <v>10</v>
      </c>
      <c r="S354" s="144">
        <f t="shared" si="210"/>
        <v>1652</v>
      </c>
      <c r="T354" s="144">
        <f t="shared" si="210"/>
        <v>117</v>
      </c>
      <c r="U354" s="144">
        <f t="shared" si="210"/>
        <v>1769</v>
      </c>
      <c r="V354" s="325"/>
      <c r="W354" s="144">
        <f>SUM(W351:W353)</f>
        <v>2</v>
      </c>
      <c r="X354" s="144">
        <f t="shared" ref="X354:AB354" si="211">SUM(X351:X353)</f>
        <v>0</v>
      </c>
      <c r="Y354" s="144">
        <f t="shared" si="211"/>
        <v>2</v>
      </c>
      <c r="Z354" s="144">
        <f t="shared" si="211"/>
        <v>44</v>
      </c>
      <c r="AA354" s="144">
        <f t="shared" si="211"/>
        <v>1</v>
      </c>
      <c r="AB354" s="144">
        <f t="shared" si="211"/>
        <v>45</v>
      </c>
      <c r="AC354" s="18"/>
      <c r="AD354" s="18"/>
      <c r="AE354" s="18"/>
      <c r="AF354" s="18"/>
      <c r="AG354" s="18"/>
    </row>
    <row r="355" spans="1:33" ht="15" customHeight="1">
      <c r="A355" s="37"/>
      <c r="B355" s="78" t="s">
        <v>91</v>
      </c>
      <c r="C355" s="154">
        <f>all!F115</f>
        <v>100</v>
      </c>
      <c r="D355" s="154">
        <f>all!BH115</f>
        <v>37</v>
      </c>
      <c r="E355" s="154">
        <f>all!BI115</f>
        <v>6</v>
      </c>
      <c r="F355" s="154">
        <f>all!BJ115</f>
        <v>43</v>
      </c>
      <c r="G355" s="154">
        <f>all!BK115</f>
        <v>13</v>
      </c>
      <c r="H355" s="154">
        <f>all!BL115</f>
        <v>4</v>
      </c>
      <c r="I355" s="154">
        <f>all!BM115</f>
        <v>17</v>
      </c>
      <c r="J355" s="154">
        <f>all!BN115</f>
        <v>8</v>
      </c>
      <c r="K355" s="154">
        <f>all!BO115</f>
        <v>2</v>
      </c>
      <c r="L355" s="154">
        <f>all!BP115</f>
        <v>10</v>
      </c>
      <c r="M355" s="154">
        <f>all!BQ115</f>
        <v>70</v>
      </c>
      <c r="N355" s="154">
        <f>all!BR115</f>
        <v>13</v>
      </c>
      <c r="O355" s="154">
        <f>all!BS115</f>
        <v>83</v>
      </c>
      <c r="P355" s="154">
        <f>all!BT115</f>
        <v>1</v>
      </c>
      <c r="Q355" s="154">
        <f>all!BU115</f>
        <v>0</v>
      </c>
      <c r="R355" s="154">
        <f>all!BV115</f>
        <v>1</v>
      </c>
      <c r="S355" s="154">
        <f>all!BW115</f>
        <v>129</v>
      </c>
      <c r="T355" s="154">
        <f>all!BX115</f>
        <v>25</v>
      </c>
      <c r="U355" s="154">
        <f>all!BY115</f>
        <v>154</v>
      </c>
      <c r="V355" s="18"/>
      <c r="W355" s="154">
        <f>all!CA115</f>
        <v>0</v>
      </c>
      <c r="X355" s="154">
        <f>all!CB115</f>
        <v>0</v>
      </c>
      <c r="Y355" s="154">
        <f>all!CC115</f>
        <v>0</v>
      </c>
      <c r="Z355" s="154">
        <f>all!CD115</f>
        <v>0</v>
      </c>
      <c r="AA355" s="154">
        <f>all!CE115</f>
        <v>0</v>
      </c>
      <c r="AB355" s="154">
        <f>all!CF115</f>
        <v>0</v>
      </c>
      <c r="AC355" s="18"/>
      <c r="AD355" s="18"/>
      <c r="AE355" s="18"/>
      <c r="AF355" s="18"/>
      <c r="AG355" s="18"/>
    </row>
    <row r="356" spans="1:33" s="10" customFormat="1" ht="15" customHeight="1">
      <c r="A356" s="26"/>
      <c r="B356" s="48" t="s">
        <v>450</v>
      </c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11"/>
      <c r="W356" s="71"/>
      <c r="X356" s="71"/>
      <c r="Y356" s="71"/>
      <c r="Z356" s="71"/>
      <c r="AA356" s="71"/>
      <c r="AB356" s="71"/>
      <c r="AC356" s="11"/>
      <c r="AD356" s="11"/>
      <c r="AE356" s="11"/>
      <c r="AF356" s="11"/>
      <c r="AG356" s="11"/>
    </row>
    <row r="357" spans="1:33" ht="15" customHeight="1">
      <c r="A357" s="32"/>
      <c r="B357" s="161" t="s">
        <v>594</v>
      </c>
      <c r="C357" s="164">
        <f>all!F1012</f>
        <v>1030</v>
      </c>
      <c r="D357" s="164">
        <f>all!BH1012</f>
        <v>162</v>
      </c>
      <c r="E357" s="164">
        <f>all!BI1012</f>
        <v>150</v>
      </c>
      <c r="F357" s="164">
        <f>all!BJ1012</f>
        <v>312</v>
      </c>
      <c r="G357" s="164">
        <f>all!BK1012</f>
        <v>85</v>
      </c>
      <c r="H357" s="164">
        <f>all!BL1012</f>
        <v>49</v>
      </c>
      <c r="I357" s="164">
        <f>all!BM1012</f>
        <v>134</v>
      </c>
      <c r="J357" s="164">
        <f>all!BN1012</f>
        <v>31</v>
      </c>
      <c r="K357" s="164">
        <f>all!BO1012</f>
        <v>19</v>
      </c>
      <c r="L357" s="164">
        <f>all!BP1012</f>
        <v>50</v>
      </c>
      <c r="M357" s="164">
        <f>all!BQ1012</f>
        <v>172</v>
      </c>
      <c r="N357" s="164">
        <f>all!BR1012</f>
        <v>146</v>
      </c>
      <c r="O357" s="164">
        <f>all!BS1012</f>
        <v>318</v>
      </c>
      <c r="P357" s="164">
        <f>all!BT1012</f>
        <v>5</v>
      </c>
      <c r="Q357" s="164">
        <f>all!BU1012</f>
        <v>2</v>
      </c>
      <c r="R357" s="164">
        <f>all!BV1012</f>
        <v>7</v>
      </c>
      <c r="S357" s="164">
        <f>all!BW1012</f>
        <v>455</v>
      </c>
      <c r="T357" s="164">
        <f>all!BX1012</f>
        <v>366</v>
      </c>
      <c r="U357" s="164">
        <f>all!BY1012</f>
        <v>821</v>
      </c>
      <c r="V357" s="18"/>
      <c r="W357" s="164">
        <f>all!CA1012</f>
        <v>22</v>
      </c>
      <c r="X357" s="164">
        <f>all!CB1012</f>
        <v>26</v>
      </c>
      <c r="Y357" s="164">
        <f>all!CC1012</f>
        <v>48</v>
      </c>
      <c r="Z357" s="164">
        <f>all!CD1012</f>
        <v>5</v>
      </c>
      <c r="AA357" s="164">
        <f>all!CE1012</f>
        <v>6</v>
      </c>
      <c r="AB357" s="164">
        <f>all!CF1012</f>
        <v>11</v>
      </c>
      <c r="AC357" s="18"/>
      <c r="AD357" s="18"/>
      <c r="AE357" s="18"/>
      <c r="AF357" s="18"/>
      <c r="AG357" s="18"/>
    </row>
    <row r="358" spans="1:33" ht="15" customHeight="1">
      <c r="A358" s="141"/>
      <c r="B358" s="162" t="s">
        <v>362</v>
      </c>
      <c r="C358" s="159">
        <f>all!F1013</f>
        <v>1030</v>
      </c>
      <c r="D358" s="159">
        <f>all!BH1013</f>
        <v>172</v>
      </c>
      <c r="E358" s="159">
        <f>all!BI1013</f>
        <v>155</v>
      </c>
      <c r="F358" s="159">
        <f>all!BJ1013</f>
        <v>327</v>
      </c>
      <c r="G358" s="159">
        <f>all!BK1013</f>
        <v>75</v>
      </c>
      <c r="H358" s="159">
        <f>all!BL1013</f>
        <v>35</v>
      </c>
      <c r="I358" s="159">
        <f>all!BM1013</f>
        <v>110</v>
      </c>
      <c r="J358" s="159">
        <f>all!BN1013</f>
        <v>21</v>
      </c>
      <c r="K358" s="159">
        <f>all!BO1013</f>
        <v>15</v>
      </c>
      <c r="L358" s="159">
        <f>all!BP1013</f>
        <v>36</v>
      </c>
      <c r="M358" s="159">
        <f>all!BQ1013</f>
        <v>155</v>
      </c>
      <c r="N358" s="159">
        <f>all!BR1013</f>
        <v>126</v>
      </c>
      <c r="O358" s="159">
        <f>all!BS1013</f>
        <v>281</v>
      </c>
      <c r="P358" s="159">
        <f>all!BT1013</f>
        <v>10</v>
      </c>
      <c r="Q358" s="159">
        <f>all!BU1013</f>
        <v>3</v>
      </c>
      <c r="R358" s="159">
        <f>all!BV1013</f>
        <v>13</v>
      </c>
      <c r="S358" s="159">
        <f>all!BW1013</f>
        <v>433</v>
      </c>
      <c r="T358" s="159">
        <f>all!BX1013</f>
        <v>334</v>
      </c>
      <c r="U358" s="159">
        <f>all!BY1013</f>
        <v>767</v>
      </c>
      <c r="V358" s="678"/>
      <c r="W358" s="159">
        <f>all!CA1013</f>
        <v>31</v>
      </c>
      <c r="X358" s="159">
        <f>all!CB1013</f>
        <v>22</v>
      </c>
      <c r="Y358" s="159">
        <f>all!CC1013</f>
        <v>53</v>
      </c>
      <c r="Z358" s="159">
        <f>all!CD1013</f>
        <v>6</v>
      </c>
      <c r="AA358" s="159">
        <f>all!CE1013</f>
        <v>8</v>
      </c>
      <c r="AB358" s="159">
        <f>all!CF1013</f>
        <v>14</v>
      </c>
      <c r="AC358" s="18"/>
      <c r="AD358" s="18">
        <f>SUM(U359,U363,U367,U371,U375,U379,U383,U389,U393,U397)</f>
        <v>2061</v>
      </c>
      <c r="AE358" s="18"/>
      <c r="AF358" s="18"/>
      <c r="AG358" s="18"/>
    </row>
    <row r="359" spans="1:33" ht="15" customHeight="1">
      <c r="A359" s="141"/>
      <c r="B359" s="461" t="s">
        <v>72</v>
      </c>
      <c r="C359" s="144">
        <f>SUM(C357:C358)</f>
        <v>2060</v>
      </c>
      <c r="D359" s="144">
        <f t="shared" ref="D359" si="212">SUM(D357:D358)</f>
        <v>334</v>
      </c>
      <c r="E359" s="144">
        <f t="shared" ref="E359:U359" si="213">SUM(E357:E358)</f>
        <v>305</v>
      </c>
      <c r="F359" s="144">
        <f t="shared" si="213"/>
        <v>639</v>
      </c>
      <c r="G359" s="144">
        <f t="shared" si="213"/>
        <v>160</v>
      </c>
      <c r="H359" s="144">
        <f t="shared" si="213"/>
        <v>84</v>
      </c>
      <c r="I359" s="144">
        <f t="shared" si="213"/>
        <v>244</v>
      </c>
      <c r="J359" s="144">
        <f t="shared" si="213"/>
        <v>52</v>
      </c>
      <c r="K359" s="144">
        <f t="shared" si="213"/>
        <v>34</v>
      </c>
      <c r="L359" s="144">
        <f t="shared" si="213"/>
        <v>86</v>
      </c>
      <c r="M359" s="144">
        <f t="shared" si="213"/>
        <v>327</v>
      </c>
      <c r="N359" s="144">
        <f t="shared" si="213"/>
        <v>272</v>
      </c>
      <c r="O359" s="144">
        <f t="shared" si="213"/>
        <v>599</v>
      </c>
      <c r="P359" s="144">
        <f t="shared" si="213"/>
        <v>15</v>
      </c>
      <c r="Q359" s="144">
        <f t="shared" si="213"/>
        <v>5</v>
      </c>
      <c r="R359" s="144">
        <f t="shared" si="213"/>
        <v>20</v>
      </c>
      <c r="S359" s="144">
        <f t="shared" si="213"/>
        <v>888</v>
      </c>
      <c r="T359" s="144">
        <f t="shared" si="213"/>
        <v>700</v>
      </c>
      <c r="U359" s="144">
        <f t="shared" si="213"/>
        <v>1588</v>
      </c>
      <c r="V359" s="678"/>
      <c r="W359" s="144">
        <f>SUM(W357:W358)</f>
        <v>53</v>
      </c>
      <c r="X359" s="144">
        <f t="shared" ref="X359:AB359" si="214">SUM(X357:X358)</f>
        <v>48</v>
      </c>
      <c r="Y359" s="144">
        <f t="shared" si="214"/>
        <v>101</v>
      </c>
      <c r="Z359" s="144">
        <f t="shared" si="214"/>
        <v>11</v>
      </c>
      <c r="AA359" s="144">
        <f t="shared" si="214"/>
        <v>14</v>
      </c>
      <c r="AB359" s="144">
        <f t="shared" si="214"/>
        <v>25</v>
      </c>
      <c r="AC359" s="18"/>
      <c r="AD359" s="18"/>
      <c r="AE359" s="18"/>
      <c r="AF359" s="18"/>
      <c r="AG359" s="18"/>
    </row>
    <row r="360" spans="1:33" ht="15" customHeight="1">
      <c r="A360" s="141"/>
      <c r="B360" s="822" t="s">
        <v>895</v>
      </c>
      <c r="C360" s="822"/>
      <c r="D360" s="822"/>
      <c r="E360" s="822"/>
      <c r="F360" s="145"/>
      <c r="G360" s="145"/>
      <c r="H360" s="145"/>
      <c r="I360" s="145"/>
      <c r="J360" s="145"/>
      <c r="K360" s="145"/>
      <c r="L360" s="145"/>
      <c r="M360" s="144"/>
      <c r="N360" s="144"/>
      <c r="O360" s="145"/>
      <c r="P360" s="145"/>
      <c r="Q360" s="145"/>
      <c r="R360" s="145"/>
      <c r="S360" s="146"/>
      <c r="T360" s="146"/>
      <c r="U360" s="146"/>
      <c r="V360" s="18"/>
      <c r="W360" s="144"/>
      <c r="X360" s="144"/>
      <c r="Y360" s="144"/>
      <c r="Z360" s="144"/>
      <c r="AA360" s="144"/>
      <c r="AB360" s="144"/>
      <c r="AC360" s="18"/>
      <c r="AD360" s="18"/>
      <c r="AE360" s="18"/>
      <c r="AF360" s="18"/>
      <c r="AG360" s="18"/>
    </row>
    <row r="361" spans="1:33" ht="15" customHeight="1">
      <c r="A361" s="141"/>
      <c r="B361" s="162" t="s">
        <v>318</v>
      </c>
      <c r="C361" s="159">
        <f>all!F984</f>
        <v>9</v>
      </c>
      <c r="D361" s="159">
        <f>all!BH984</f>
        <v>0</v>
      </c>
      <c r="E361" s="159">
        <f>all!BI984</f>
        <v>3</v>
      </c>
      <c r="F361" s="159">
        <f>all!BJ984</f>
        <v>3</v>
      </c>
      <c r="G361" s="159">
        <f>all!BK984</f>
        <v>0</v>
      </c>
      <c r="H361" s="159">
        <f>all!BL984</f>
        <v>1</v>
      </c>
      <c r="I361" s="159">
        <f>all!BM984</f>
        <v>1</v>
      </c>
      <c r="J361" s="159">
        <f>all!BN984</f>
        <v>0</v>
      </c>
      <c r="K361" s="159">
        <f>all!BO984</f>
        <v>0</v>
      </c>
      <c r="L361" s="159">
        <f>all!BP984</f>
        <v>0</v>
      </c>
      <c r="M361" s="159">
        <f>all!BQ984</f>
        <v>4</v>
      </c>
      <c r="N361" s="159">
        <f>all!BR984</f>
        <v>4</v>
      </c>
      <c r="O361" s="159">
        <f>all!BS984</f>
        <v>8</v>
      </c>
      <c r="P361" s="159">
        <f>all!BT984</f>
        <v>0</v>
      </c>
      <c r="Q361" s="159">
        <f>all!BU984</f>
        <v>0</v>
      </c>
      <c r="R361" s="159">
        <f>all!BV984</f>
        <v>0</v>
      </c>
      <c r="S361" s="159">
        <f>all!BW984</f>
        <v>4</v>
      </c>
      <c r="T361" s="159">
        <f>all!BX984</f>
        <v>8</v>
      </c>
      <c r="U361" s="159">
        <f>all!BY984</f>
        <v>12</v>
      </c>
      <c r="V361" s="18"/>
      <c r="W361" s="159">
        <f>all!CA984</f>
        <v>0</v>
      </c>
      <c r="X361" s="159">
        <f>all!CB984</f>
        <v>0</v>
      </c>
      <c r="Y361" s="159">
        <f>all!CC984</f>
        <v>0</v>
      </c>
      <c r="Z361" s="159">
        <f>all!CD984</f>
        <v>0</v>
      </c>
      <c r="AA361" s="159">
        <f>all!CE984</f>
        <v>0</v>
      </c>
      <c r="AB361" s="159">
        <f>all!CF984</f>
        <v>0</v>
      </c>
      <c r="AC361" s="18"/>
      <c r="AD361" s="18"/>
      <c r="AE361" s="18"/>
      <c r="AF361" s="18"/>
      <c r="AG361" s="18"/>
    </row>
    <row r="362" spans="1:33" ht="15" customHeight="1">
      <c r="A362" s="141"/>
      <c r="B362" s="162" t="s">
        <v>318</v>
      </c>
      <c r="C362" s="159">
        <f>all!F985</f>
        <v>9</v>
      </c>
      <c r="D362" s="159">
        <f>all!BH985</f>
        <v>0</v>
      </c>
      <c r="E362" s="159">
        <f>all!BI985</f>
        <v>4</v>
      </c>
      <c r="F362" s="159">
        <f>all!BJ985</f>
        <v>4</v>
      </c>
      <c r="G362" s="159">
        <f>all!BK985</f>
        <v>1</v>
      </c>
      <c r="H362" s="159">
        <f>all!BL985</f>
        <v>1</v>
      </c>
      <c r="I362" s="159">
        <f>all!BM985</f>
        <v>2</v>
      </c>
      <c r="J362" s="159">
        <f>all!BN985</f>
        <v>0</v>
      </c>
      <c r="K362" s="159">
        <f>all!BO985</f>
        <v>0</v>
      </c>
      <c r="L362" s="159">
        <f>all!BP985</f>
        <v>0</v>
      </c>
      <c r="M362" s="159">
        <f>all!BQ985</f>
        <v>1</v>
      </c>
      <c r="N362" s="159">
        <f>all!BR985</f>
        <v>9</v>
      </c>
      <c r="O362" s="159">
        <f>all!BS985</f>
        <v>10</v>
      </c>
      <c r="P362" s="159">
        <f>all!BT985</f>
        <v>0</v>
      </c>
      <c r="Q362" s="159">
        <f>all!BU985</f>
        <v>0</v>
      </c>
      <c r="R362" s="159">
        <f>all!BV985</f>
        <v>0</v>
      </c>
      <c r="S362" s="159">
        <f>all!BW985</f>
        <v>2</v>
      </c>
      <c r="T362" s="159">
        <f>all!BX985</f>
        <v>14</v>
      </c>
      <c r="U362" s="159">
        <f>all!BY985</f>
        <v>16</v>
      </c>
      <c r="V362" s="18"/>
      <c r="W362" s="159">
        <f>all!CA985</f>
        <v>0</v>
      </c>
      <c r="X362" s="159">
        <f>all!CB985</f>
        <v>0</v>
      </c>
      <c r="Y362" s="159">
        <f>all!CC985</f>
        <v>0</v>
      </c>
      <c r="Z362" s="159">
        <f>all!CD985</f>
        <v>0</v>
      </c>
      <c r="AA362" s="159">
        <f>all!CE985</f>
        <v>0</v>
      </c>
      <c r="AB362" s="159">
        <f>all!CF985</f>
        <v>0</v>
      </c>
      <c r="AC362" s="18"/>
      <c r="AD362" s="18"/>
      <c r="AE362" s="18"/>
      <c r="AF362" s="18"/>
      <c r="AG362" s="18"/>
    </row>
    <row r="363" spans="1:33" ht="15" customHeight="1">
      <c r="A363" s="141"/>
      <c r="B363" s="461" t="s">
        <v>72</v>
      </c>
      <c r="C363" s="168">
        <f>SUM(C361:C362)</f>
        <v>18</v>
      </c>
      <c r="D363" s="168">
        <f t="shared" ref="D363" si="215">SUM(D361:D362)</f>
        <v>0</v>
      </c>
      <c r="E363" s="168">
        <f t="shared" ref="E363:U363" si="216">SUM(E361:E362)</f>
        <v>7</v>
      </c>
      <c r="F363" s="168">
        <f t="shared" si="216"/>
        <v>7</v>
      </c>
      <c r="G363" s="168">
        <f t="shared" si="216"/>
        <v>1</v>
      </c>
      <c r="H363" s="168">
        <f t="shared" si="216"/>
        <v>2</v>
      </c>
      <c r="I363" s="168">
        <f t="shared" si="216"/>
        <v>3</v>
      </c>
      <c r="J363" s="168">
        <f t="shared" si="216"/>
        <v>0</v>
      </c>
      <c r="K363" s="168">
        <f t="shared" si="216"/>
        <v>0</v>
      </c>
      <c r="L363" s="168">
        <f t="shared" si="216"/>
        <v>0</v>
      </c>
      <c r="M363" s="168">
        <f t="shared" si="216"/>
        <v>5</v>
      </c>
      <c r="N363" s="168">
        <f t="shared" si="216"/>
        <v>13</v>
      </c>
      <c r="O363" s="168">
        <f t="shared" si="216"/>
        <v>18</v>
      </c>
      <c r="P363" s="168">
        <f t="shared" si="216"/>
        <v>0</v>
      </c>
      <c r="Q363" s="168">
        <f t="shared" si="216"/>
        <v>0</v>
      </c>
      <c r="R363" s="168">
        <f t="shared" si="216"/>
        <v>0</v>
      </c>
      <c r="S363" s="168">
        <f t="shared" si="216"/>
        <v>6</v>
      </c>
      <c r="T363" s="168">
        <f t="shared" si="216"/>
        <v>22</v>
      </c>
      <c r="U363" s="168">
        <f t="shared" si="216"/>
        <v>28</v>
      </c>
      <c r="V363" s="18"/>
      <c r="W363" s="168">
        <f>SUM(W361:W362)</f>
        <v>0</v>
      </c>
      <c r="X363" s="168">
        <f t="shared" ref="X363:AB363" si="217">SUM(X361:X362)</f>
        <v>0</v>
      </c>
      <c r="Y363" s="168">
        <f t="shared" si="217"/>
        <v>0</v>
      </c>
      <c r="Z363" s="168">
        <f t="shared" si="217"/>
        <v>0</v>
      </c>
      <c r="AA363" s="168">
        <f t="shared" si="217"/>
        <v>0</v>
      </c>
      <c r="AB363" s="168">
        <f t="shared" si="217"/>
        <v>0</v>
      </c>
      <c r="AC363" s="18"/>
      <c r="AD363" s="18"/>
      <c r="AE363" s="18"/>
      <c r="AF363" s="18"/>
      <c r="AG363" s="18"/>
    </row>
    <row r="364" spans="1:33" ht="18.75" customHeight="1">
      <c r="A364" s="141"/>
      <c r="B364" s="813" t="s">
        <v>896</v>
      </c>
      <c r="C364" s="814"/>
      <c r="D364" s="814"/>
      <c r="E364" s="814"/>
      <c r="F364" s="814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8"/>
      <c r="W364" s="691"/>
      <c r="X364" s="691"/>
      <c r="Y364" s="691"/>
      <c r="Z364" s="691"/>
      <c r="AA364" s="691"/>
      <c r="AB364" s="691"/>
      <c r="AC364" s="18"/>
      <c r="AD364" s="18"/>
      <c r="AE364" s="18"/>
      <c r="AF364" s="18"/>
      <c r="AG364" s="18"/>
    </row>
    <row r="365" spans="1:33" ht="16.5" customHeight="1">
      <c r="A365" s="141"/>
      <c r="B365" s="150" t="s">
        <v>897</v>
      </c>
      <c r="C365" s="159">
        <f>all!F988</f>
        <v>23</v>
      </c>
      <c r="D365" s="159">
        <f>all!BH988</f>
        <v>11</v>
      </c>
      <c r="E365" s="159">
        <f>all!BI988</f>
        <v>2</v>
      </c>
      <c r="F365" s="159">
        <f>all!BJ988</f>
        <v>13</v>
      </c>
      <c r="G365" s="159">
        <f>all!BK988</f>
        <v>2</v>
      </c>
      <c r="H365" s="159">
        <f>all!BL988</f>
        <v>1</v>
      </c>
      <c r="I365" s="159">
        <f>all!BM988</f>
        <v>3</v>
      </c>
      <c r="J365" s="159">
        <f>all!BN988</f>
        <v>0</v>
      </c>
      <c r="K365" s="159">
        <f>all!BO988</f>
        <v>0</v>
      </c>
      <c r="L365" s="159">
        <f>all!BP988</f>
        <v>0</v>
      </c>
      <c r="M365" s="159">
        <f>all!BQ988</f>
        <v>4</v>
      </c>
      <c r="N365" s="159">
        <f>all!BR988</f>
        <v>3</v>
      </c>
      <c r="O365" s="159">
        <f>all!BS988</f>
        <v>7</v>
      </c>
      <c r="P365" s="159">
        <f>all!BT988</f>
        <v>0</v>
      </c>
      <c r="Q365" s="159">
        <f>all!BU988</f>
        <v>0</v>
      </c>
      <c r="R365" s="159">
        <f>all!BV988</f>
        <v>0</v>
      </c>
      <c r="S365" s="159">
        <f>all!BW988</f>
        <v>17</v>
      </c>
      <c r="T365" s="159">
        <f>all!BX988</f>
        <v>6</v>
      </c>
      <c r="U365" s="159">
        <f>all!BY988</f>
        <v>23</v>
      </c>
      <c r="V365" s="18"/>
      <c r="W365" s="69">
        <f>all!CA988</f>
        <v>0</v>
      </c>
      <c r="X365" s="69">
        <f>all!CB988</f>
        <v>0</v>
      </c>
      <c r="Y365" s="69">
        <f>all!CC988</f>
        <v>0</v>
      </c>
      <c r="Z365" s="69">
        <f>all!CD988</f>
        <v>0</v>
      </c>
      <c r="AA365" s="69">
        <f>all!CE988</f>
        <v>0</v>
      </c>
      <c r="AB365" s="69">
        <f>all!CF988</f>
        <v>0</v>
      </c>
      <c r="AC365" s="18"/>
      <c r="AD365" s="18"/>
      <c r="AE365" s="18"/>
      <c r="AF365" s="18"/>
      <c r="AG365" s="18"/>
    </row>
    <row r="366" spans="1:33" ht="14.25" customHeight="1">
      <c r="A366" s="37"/>
      <c r="B366" s="138" t="s">
        <v>389</v>
      </c>
      <c r="C366" s="154">
        <f>all!F989</f>
        <v>23</v>
      </c>
      <c r="D366" s="154">
        <f>all!BH989</f>
        <v>5</v>
      </c>
      <c r="E366" s="154">
        <f>all!BI989</f>
        <v>2</v>
      </c>
      <c r="F366" s="154">
        <f>all!BJ989</f>
        <v>7</v>
      </c>
      <c r="G366" s="154">
        <f>all!BK989</f>
        <v>1</v>
      </c>
      <c r="H366" s="154">
        <f>all!BL989</f>
        <v>0</v>
      </c>
      <c r="I366" s="154">
        <f>all!BM989</f>
        <v>1</v>
      </c>
      <c r="J366" s="154">
        <f>all!BN989</f>
        <v>0</v>
      </c>
      <c r="K366" s="154">
        <f>all!BO989</f>
        <v>0</v>
      </c>
      <c r="L366" s="154">
        <f>all!BP989</f>
        <v>0</v>
      </c>
      <c r="M366" s="154">
        <f>all!BQ989</f>
        <v>3</v>
      </c>
      <c r="N366" s="154">
        <f>all!BR989</f>
        <v>1</v>
      </c>
      <c r="O366" s="154">
        <f>all!BS989</f>
        <v>4</v>
      </c>
      <c r="P366" s="154">
        <f>all!BT989</f>
        <v>0</v>
      </c>
      <c r="Q366" s="154">
        <f>all!BU989</f>
        <v>0</v>
      </c>
      <c r="R366" s="154">
        <f>all!BV989</f>
        <v>0</v>
      </c>
      <c r="S366" s="154">
        <f>all!BW989</f>
        <v>9</v>
      </c>
      <c r="T366" s="154">
        <f>all!BX989</f>
        <v>3</v>
      </c>
      <c r="U366" s="154">
        <f>all!BY989</f>
        <v>12</v>
      </c>
      <c r="V366" s="18"/>
      <c r="W366" s="69">
        <f>all!CA989</f>
        <v>0</v>
      </c>
      <c r="X366" s="69">
        <f>all!CB989</f>
        <v>0</v>
      </c>
      <c r="Y366" s="69">
        <f>all!CC989</f>
        <v>0</v>
      </c>
      <c r="Z366" s="69">
        <f>all!CD989</f>
        <v>0</v>
      </c>
      <c r="AA366" s="69">
        <f>all!CE989</f>
        <v>0</v>
      </c>
      <c r="AB366" s="69">
        <f>all!CF989</f>
        <v>0</v>
      </c>
      <c r="AC366" s="18"/>
      <c r="AD366" s="18"/>
      <c r="AE366" s="18"/>
      <c r="AF366" s="18"/>
      <c r="AG366" s="18"/>
    </row>
    <row r="367" spans="1:33" ht="15" customHeight="1">
      <c r="A367" s="26"/>
      <c r="B367" s="48" t="s">
        <v>72</v>
      </c>
      <c r="C367" s="30">
        <f t="shared" ref="C367:D367" si="218">SUM(C365:C366)</f>
        <v>46</v>
      </c>
      <c r="D367" s="30">
        <f t="shared" si="218"/>
        <v>16</v>
      </c>
      <c r="E367" s="30">
        <f t="shared" ref="E367:U367" si="219">SUM(E365:E366)</f>
        <v>4</v>
      </c>
      <c r="F367" s="30">
        <f t="shared" si="219"/>
        <v>20</v>
      </c>
      <c r="G367" s="30">
        <f t="shared" si="219"/>
        <v>3</v>
      </c>
      <c r="H367" s="30">
        <f t="shared" si="219"/>
        <v>1</v>
      </c>
      <c r="I367" s="30">
        <f t="shared" si="219"/>
        <v>4</v>
      </c>
      <c r="J367" s="30">
        <f t="shared" si="219"/>
        <v>0</v>
      </c>
      <c r="K367" s="30">
        <f t="shared" si="219"/>
        <v>0</v>
      </c>
      <c r="L367" s="30">
        <f t="shared" si="219"/>
        <v>0</v>
      </c>
      <c r="M367" s="30">
        <f t="shared" si="219"/>
        <v>7</v>
      </c>
      <c r="N367" s="30">
        <f t="shared" si="219"/>
        <v>4</v>
      </c>
      <c r="O367" s="30">
        <f t="shared" si="219"/>
        <v>11</v>
      </c>
      <c r="P367" s="30">
        <f t="shared" si="219"/>
        <v>0</v>
      </c>
      <c r="Q367" s="30">
        <f t="shared" si="219"/>
        <v>0</v>
      </c>
      <c r="R367" s="30">
        <f t="shared" si="219"/>
        <v>0</v>
      </c>
      <c r="S367" s="30">
        <f t="shared" si="219"/>
        <v>26</v>
      </c>
      <c r="T367" s="30">
        <f t="shared" si="219"/>
        <v>9</v>
      </c>
      <c r="U367" s="30">
        <f t="shared" si="219"/>
        <v>35</v>
      </c>
      <c r="V367" s="18"/>
      <c r="W367" s="30">
        <f t="shared" ref="W367" si="220">SUM(W365:W366)</f>
        <v>0</v>
      </c>
      <c r="X367" s="30">
        <f t="shared" ref="X367:AB367" si="221">SUM(X365:X366)</f>
        <v>0</v>
      </c>
      <c r="Y367" s="30">
        <f t="shared" si="221"/>
        <v>0</v>
      </c>
      <c r="Z367" s="30">
        <f t="shared" si="221"/>
        <v>0</v>
      </c>
      <c r="AA367" s="30">
        <f t="shared" si="221"/>
        <v>0</v>
      </c>
      <c r="AB367" s="30">
        <f t="shared" si="221"/>
        <v>0</v>
      </c>
      <c r="AC367" s="18"/>
      <c r="AD367" s="18" t="s">
        <v>74</v>
      </c>
      <c r="AE367" s="18"/>
      <c r="AF367" s="18"/>
      <c r="AG367" s="18"/>
    </row>
    <row r="368" spans="1:33" ht="15" customHeight="1">
      <c r="A368" s="26"/>
      <c r="B368" s="48" t="s">
        <v>390</v>
      </c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18"/>
      <c r="W368" s="30"/>
      <c r="X368" s="30"/>
      <c r="Y368" s="30"/>
      <c r="Z368" s="30"/>
      <c r="AA368" s="30"/>
      <c r="AB368" s="30"/>
      <c r="AC368" s="18"/>
      <c r="AD368" s="18"/>
      <c r="AE368" s="18"/>
      <c r="AF368" s="18"/>
      <c r="AG368" s="18"/>
    </row>
    <row r="369" spans="1:33" ht="15" customHeight="1">
      <c r="A369" s="26"/>
      <c r="B369" s="57" t="s">
        <v>376</v>
      </c>
      <c r="C369" s="69">
        <f>all!F980</f>
        <v>40</v>
      </c>
      <c r="D369" s="69">
        <f>all!BH980</f>
        <v>19</v>
      </c>
      <c r="E369" s="69">
        <f>all!BI980</f>
        <v>6</v>
      </c>
      <c r="F369" s="69">
        <f>all!BJ980</f>
        <v>25</v>
      </c>
      <c r="G369" s="69">
        <f>all!BK980</f>
        <v>10</v>
      </c>
      <c r="H369" s="69">
        <f>all!BL980</f>
        <v>1</v>
      </c>
      <c r="I369" s="69">
        <f>all!BM980</f>
        <v>11</v>
      </c>
      <c r="J369" s="69">
        <f>all!BN980</f>
        <v>3</v>
      </c>
      <c r="K369" s="69">
        <f>all!BO980</f>
        <v>1</v>
      </c>
      <c r="L369" s="69">
        <f>all!BP980</f>
        <v>4</v>
      </c>
      <c r="M369" s="69">
        <f>all!BQ980</f>
        <v>20</v>
      </c>
      <c r="N369" s="69">
        <f>all!BR980</f>
        <v>7</v>
      </c>
      <c r="O369" s="69">
        <f>all!BS980</f>
        <v>27</v>
      </c>
      <c r="P369" s="69">
        <f>all!BT980</f>
        <v>1</v>
      </c>
      <c r="Q369" s="69">
        <f>all!BU980</f>
        <v>0</v>
      </c>
      <c r="R369" s="69">
        <f>all!BV980</f>
        <v>1</v>
      </c>
      <c r="S369" s="69">
        <f>all!BW980</f>
        <v>53</v>
      </c>
      <c r="T369" s="69">
        <f>all!BX980</f>
        <v>15</v>
      </c>
      <c r="U369" s="69">
        <f>all!BY980</f>
        <v>68</v>
      </c>
      <c r="V369" s="18"/>
      <c r="W369" s="69">
        <f>all!CA980</f>
        <v>1</v>
      </c>
      <c r="X369" s="69">
        <f>all!CB980</f>
        <v>0</v>
      </c>
      <c r="Y369" s="69">
        <f>all!CC980</f>
        <v>1</v>
      </c>
      <c r="Z369" s="69">
        <f>all!CD980</f>
        <v>0</v>
      </c>
      <c r="AA369" s="69">
        <f>all!CE980</f>
        <v>0</v>
      </c>
      <c r="AB369" s="69">
        <f>all!CF980</f>
        <v>0</v>
      </c>
      <c r="AC369" s="18"/>
      <c r="AD369" s="18"/>
      <c r="AE369" s="18"/>
      <c r="AF369" s="18"/>
      <c r="AG369" s="18"/>
    </row>
    <row r="370" spans="1:33" ht="15" customHeight="1">
      <c r="A370" s="26"/>
      <c r="B370" s="16" t="s">
        <v>377</v>
      </c>
      <c r="C370" s="69">
        <f>all!F981</f>
        <v>38</v>
      </c>
      <c r="D370" s="69">
        <f>all!BH981</f>
        <v>12</v>
      </c>
      <c r="E370" s="69">
        <f>all!BI981</f>
        <v>9</v>
      </c>
      <c r="F370" s="69">
        <f>all!BJ981</f>
        <v>21</v>
      </c>
      <c r="G370" s="69">
        <f>all!BK981</f>
        <v>5</v>
      </c>
      <c r="H370" s="69">
        <f>all!BL981</f>
        <v>3</v>
      </c>
      <c r="I370" s="69">
        <f>all!BM981</f>
        <v>8</v>
      </c>
      <c r="J370" s="69">
        <f>all!BN981</f>
        <v>4</v>
      </c>
      <c r="K370" s="69">
        <f>all!BO981</f>
        <v>0</v>
      </c>
      <c r="L370" s="69">
        <f>all!BP981</f>
        <v>4</v>
      </c>
      <c r="M370" s="69">
        <f>all!BQ981</f>
        <v>20</v>
      </c>
      <c r="N370" s="69">
        <f>all!BR981</f>
        <v>2</v>
      </c>
      <c r="O370" s="69">
        <f>all!BS981</f>
        <v>22</v>
      </c>
      <c r="P370" s="69">
        <f>all!BT981</f>
        <v>0</v>
      </c>
      <c r="Q370" s="69">
        <f>all!BU981</f>
        <v>0</v>
      </c>
      <c r="R370" s="69">
        <f>all!BV981</f>
        <v>0</v>
      </c>
      <c r="S370" s="69">
        <f>all!BW981</f>
        <v>41</v>
      </c>
      <c r="T370" s="69">
        <f>all!BX981</f>
        <v>14</v>
      </c>
      <c r="U370" s="69">
        <f>all!BY981</f>
        <v>55</v>
      </c>
      <c r="V370" s="18"/>
      <c r="W370" s="69">
        <f>all!CA981</f>
        <v>2</v>
      </c>
      <c r="X370" s="69">
        <f>all!CB981</f>
        <v>0</v>
      </c>
      <c r="Y370" s="69">
        <f>all!CC981</f>
        <v>2</v>
      </c>
      <c r="Z370" s="69">
        <f>all!CD981</f>
        <v>0</v>
      </c>
      <c r="AA370" s="69">
        <f>all!CE981</f>
        <v>0</v>
      </c>
      <c r="AB370" s="69">
        <f>all!CF981</f>
        <v>0</v>
      </c>
      <c r="AC370" s="18"/>
      <c r="AD370" s="18"/>
      <c r="AE370" s="18"/>
      <c r="AF370" s="18"/>
      <c r="AG370" s="18"/>
    </row>
    <row r="371" spans="1:33" ht="15" customHeight="1">
      <c r="A371" s="26"/>
      <c r="B371" s="48" t="s">
        <v>72</v>
      </c>
      <c r="C371" s="30">
        <f>SUM(C369:C370)</f>
        <v>78</v>
      </c>
      <c r="D371" s="30">
        <f t="shared" ref="D371" si="222">SUM(D369:D370)</f>
        <v>31</v>
      </c>
      <c r="E371" s="30">
        <f t="shared" ref="E371:U371" si="223">SUM(E369:E370)</f>
        <v>15</v>
      </c>
      <c r="F371" s="30">
        <f t="shared" si="223"/>
        <v>46</v>
      </c>
      <c r="G371" s="30">
        <f t="shared" si="223"/>
        <v>15</v>
      </c>
      <c r="H371" s="30">
        <f t="shared" si="223"/>
        <v>4</v>
      </c>
      <c r="I371" s="30">
        <f t="shared" si="223"/>
        <v>19</v>
      </c>
      <c r="J371" s="30">
        <f t="shared" si="223"/>
        <v>7</v>
      </c>
      <c r="K371" s="30">
        <f t="shared" si="223"/>
        <v>1</v>
      </c>
      <c r="L371" s="30">
        <f t="shared" si="223"/>
        <v>8</v>
      </c>
      <c r="M371" s="30">
        <f t="shared" si="223"/>
        <v>40</v>
      </c>
      <c r="N371" s="30">
        <f t="shared" si="223"/>
        <v>9</v>
      </c>
      <c r="O371" s="30">
        <f t="shared" si="223"/>
        <v>49</v>
      </c>
      <c r="P371" s="30">
        <f t="shared" si="223"/>
        <v>1</v>
      </c>
      <c r="Q371" s="30">
        <f t="shared" si="223"/>
        <v>0</v>
      </c>
      <c r="R371" s="30">
        <f t="shared" si="223"/>
        <v>1</v>
      </c>
      <c r="S371" s="30">
        <f t="shared" si="223"/>
        <v>94</v>
      </c>
      <c r="T371" s="30">
        <f t="shared" si="223"/>
        <v>29</v>
      </c>
      <c r="U371" s="30">
        <f t="shared" si="223"/>
        <v>123</v>
      </c>
      <c r="V371" s="18"/>
      <c r="W371" s="30">
        <f>SUM(W369:W370)</f>
        <v>3</v>
      </c>
      <c r="X371" s="30">
        <f t="shared" ref="X371:AB371" si="224">SUM(X369:X370)</f>
        <v>0</v>
      </c>
      <c r="Y371" s="30">
        <f t="shared" si="224"/>
        <v>3</v>
      </c>
      <c r="Z371" s="30">
        <f t="shared" si="224"/>
        <v>0</v>
      </c>
      <c r="AA371" s="30">
        <f t="shared" si="224"/>
        <v>0</v>
      </c>
      <c r="AB371" s="30">
        <f t="shared" si="224"/>
        <v>0</v>
      </c>
      <c r="AC371" s="18"/>
      <c r="AD371" s="18"/>
      <c r="AE371" s="18"/>
      <c r="AF371" s="18"/>
      <c r="AG371" s="18"/>
    </row>
    <row r="372" spans="1:33" ht="15" customHeight="1">
      <c r="A372" s="26"/>
      <c r="B372" s="364" t="s">
        <v>56</v>
      </c>
      <c r="C372" s="49"/>
      <c r="D372" s="45"/>
      <c r="E372" s="45"/>
      <c r="F372" s="45"/>
      <c r="G372" s="45"/>
      <c r="H372" s="45"/>
      <c r="I372" s="45"/>
      <c r="J372" s="45"/>
      <c r="K372" s="45"/>
      <c r="L372" s="45"/>
      <c r="M372" s="30"/>
      <c r="N372" s="30"/>
      <c r="O372" s="45"/>
      <c r="P372" s="45"/>
      <c r="Q372" s="45"/>
      <c r="R372" s="45"/>
      <c r="S372" s="6"/>
      <c r="T372" s="6"/>
      <c r="U372" s="6"/>
      <c r="V372" s="18"/>
      <c r="W372" s="30"/>
      <c r="X372" s="30"/>
      <c r="Y372" s="30"/>
      <c r="Z372" s="30"/>
      <c r="AA372" s="30"/>
      <c r="AB372" s="30"/>
      <c r="AC372" s="18"/>
      <c r="AD372" s="18"/>
      <c r="AE372" s="18"/>
      <c r="AF372" s="18"/>
      <c r="AG372" s="18"/>
    </row>
    <row r="373" spans="1:33" ht="15" customHeight="1">
      <c r="A373" s="26"/>
      <c r="B373" s="16" t="s">
        <v>391</v>
      </c>
      <c r="C373" s="69">
        <f>all!F992</f>
        <v>30</v>
      </c>
      <c r="D373" s="69">
        <f>all!BH992</f>
        <v>8</v>
      </c>
      <c r="E373" s="69">
        <f>all!BI992</f>
        <v>5</v>
      </c>
      <c r="F373" s="69">
        <f>all!BJ992</f>
        <v>13</v>
      </c>
      <c r="G373" s="69">
        <f>all!BK992</f>
        <v>4</v>
      </c>
      <c r="H373" s="69">
        <f>all!BL992</f>
        <v>0</v>
      </c>
      <c r="I373" s="69">
        <f>all!BM992</f>
        <v>4</v>
      </c>
      <c r="J373" s="69">
        <f>all!BN992</f>
        <v>1</v>
      </c>
      <c r="K373" s="69">
        <f>all!BO992</f>
        <v>0</v>
      </c>
      <c r="L373" s="69">
        <f>all!BP992</f>
        <v>1</v>
      </c>
      <c r="M373" s="69">
        <f>all!BQ992</f>
        <v>9</v>
      </c>
      <c r="N373" s="69">
        <f>all!BR992</f>
        <v>3</v>
      </c>
      <c r="O373" s="69">
        <f>all!BS992</f>
        <v>12</v>
      </c>
      <c r="P373" s="69">
        <f>all!BT992</f>
        <v>2</v>
      </c>
      <c r="Q373" s="69">
        <f>all!BU992</f>
        <v>0</v>
      </c>
      <c r="R373" s="69">
        <f>all!BV992</f>
        <v>2</v>
      </c>
      <c r="S373" s="69">
        <f>all!BW992</f>
        <v>24</v>
      </c>
      <c r="T373" s="69">
        <f>all!BX992</f>
        <v>8</v>
      </c>
      <c r="U373" s="69">
        <f>all!BY992</f>
        <v>32</v>
      </c>
      <c r="V373" s="18"/>
      <c r="W373" s="69">
        <f>all!CA992</f>
        <v>0</v>
      </c>
      <c r="X373" s="69">
        <f>all!CB992</f>
        <v>0</v>
      </c>
      <c r="Y373" s="69">
        <f>all!CC992</f>
        <v>0</v>
      </c>
      <c r="Z373" s="69">
        <f>all!CD992</f>
        <v>0</v>
      </c>
      <c r="AA373" s="69">
        <f>all!CE992</f>
        <v>0</v>
      </c>
      <c r="AB373" s="69">
        <f>all!CF992</f>
        <v>0</v>
      </c>
      <c r="AC373" s="18"/>
      <c r="AD373" s="18"/>
      <c r="AE373" s="18"/>
      <c r="AF373" s="18"/>
      <c r="AG373" s="18"/>
    </row>
    <row r="374" spans="1:33" ht="15" customHeight="1">
      <c r="A374" s="26"/>
      <c r="B374" s="16" t="s">
        <v>392</v>
      </c>
      <c r="C374" s="69">
        <f>all!F993</f>
        <v>30</v>
      </c>
      <c r="D374" s="69">
        <f>all!BH993</f>
        <v>6</v>
      </c>
      <c r="E374" s="69">
        <f>all!BI993</f>
        <v>3</v>
      </c>
      <c r="F374" s="69">
        <f>all!BJ993</f>
        <v>9</v>
      </c>
      <c r="G374" s="69">
        <f>all!BK993</f>
        <v>2</v>
      </c>
      <c r="H374" s="69">
        <f>all!BL993</f>
        <v>2</v>
      </c>
      <c r="I374" s="69">
        <f>all!BM993</f>
        <v>4</v>
      </c>
      <c r="J374" s="69">
        <f>all!BN993</f>
        <v>2</v>
      </c>
      <c r="K374" s="69">
        <f>all!BO993</f>
        <v>0</v>
      </c>
      <c r="L374" s="69">
        <f>all!BP993</f>
        <v>2</v>
      </c>
      <c r="M374" s="69">
        <f>all!BQ993</f>
        <v>9</v>
      </c>
      <c r="N374" s="69">
        <f>all!BR993</f>
        <v>2</v>
      </c>
      <c r="O374" s="69">
        <f>all!BS993</f>
        <v>11</v>
      </c>
      <c r="P374" s="69">
        <f>all!BT993</f>
        <v>2</v>
      </c>
      <c r="Q374" s="69">
        <f>all!BU993</f>
        <v>0</v>
      </c>
      <c r="R374" s="69">
        <f>all!BV993</f>
        <v>2</v>
      </c>
      <c r="S374" s="69">
        <f>all!BW993</f>
        <v>21</v>
      </c>
      <c r="T374" s="69">
        <f>all!BX993</f>
        <v>7</v>
      </c>
      <c r="U374" s="69">
        <f>all!BY993</f>
        <v>28</v>
      </c>
      <c r="V374" s="18"/>
      <c r="W374" s="69">
        <f>all!CA993</f>
        <v>0</v>
      </c>
      <c r="X374" s="69">
        <f>all!CB993</f>
        <v>0</v>
      </c>
      <c r="Y374" s="69">
        <f>all!CC993</f>
        <v>0</v>
      </c>
      <c r="Z374" s="69">
        <f>all!CD993</f>
        <v>0</v>
      </c>
      <c r="AA374" s="69">
        <f>all!CE993</f>
        <v>0</v>
      </c>
      <c r="AB374" s="69">
        <f>all!CF993</f>
        <v>0</v>
      </c>
      <c r="AC374" s="18"/>
      <c r="AD374" s="18"/>
      <c r="AE374" s="18"/>
      <c r="AF374" s="18"/>
      <c r="AG374" s="18"/>
    </row>
    <row r="375" spans="1:33" ht="15" customHeight="1">
      <c r="A375" s="26"/>
      <c r="B375" s="46" t="s">
        <v>72</v>
      </c>
      <c r="C375" s="47">
        <f>SUM(C373:C374)</f>
        <v>60</v>
      </c>
      <c r="D375" s="47">
        <f t="shared" ref="D375" si="225">SUM(D373:D374)</f>
        <v>14</v>
      </c>
      <c r="E375" s="47">
        <f t="shared" ref="E375:U375" si="226">SUM(E373:E374)</f>
        <v>8</v>
      </c>
      <c r="F375" s="47">
        <f t="shared" si="226"/>
        <v>22</v>
      </c>
      <c r="G375" s="47">
        <f t="shared" si="226"/>
        <v>6</v>
      </c>
      <c r="H375" s="47">
        <f t="shared" si="226"/>
        <v>2</v>
      </c>
      <c r="I375" s="47">
        <f t="shared" si="226"/>
        <v>8</v>
      </c>
      <c r="J375" s="47">
        <f t="shared" si="226"/>
        <v>3</v>
      </c>
      <c r="K375" s="47">
        <f t="shared" si="226"/>
        <v>0</v>
      </c>
      <c r="L375" s="47">
        <f t="shared" si="226"/>
        <v>3</v>
      </c>
      <c r="M375" s="47">
        <f t="shared" si="226"/>
        <v>18</v>
      </c>
      <c r="N375" s="47">
        <f t="shared" si="226"/>
        <v>5</v>
      </c>
      <c r="O375" s="47">
        <f t="shared" si="226"/>
        <v>23</v>
      </c>
      <c r="P375" s="47">
        <f t="shared" si="226"/>
        <v>4</v>
      </c>
      <c r="Q375" s="47">
        <f t="shared" si="226"/>
        <v>0</v>
      </c>
      <c r="R375" s="47">
        <f t="shared" si="226"/>
        <v>4</v>
      </c>
      <c r="S375" s="47">
        <f t="shared" si="226"/>
        <v>45</v>
      </c>
      <c r="T375" s="47">
        <f t="shared" si="226"/>
        <v>15</v>
      </c>
      <c r="U375" s="47">
        <f t="shared" si="226"/>
        <v>60</v>
      </c>
      <c r="V375" s="18"/>
      <c r="W375" s="47">
        <f>SUM(W373:W374)</f>
        <v>0</v>
      </c>
      <c r="X375" s="47">
        <f t="shared" ref="X375:AB375" si="227">SUM(X373:X374)</f>
        <v>0</v>
      </c>
      <c r="Y375" s="47">
        <f t="shared" si="227"/>
        <v>0</v>
      </c>
      <c r="Z375" s="47">
        <f t="shared" si="227"/>
        <v>0</v>
      </c>
      <c r="AA375" s="47">
        <f t="shared" si="227"/>
        <v>0</v>
      </c>
      <c r="AB375" s="47">
        <f t="shared" si="227"/>
        <v>0</v>
      </c>
      <c r="AC375" s="18"/>
      <c r="AD375" s="18"/>
      <c r="AE375" s="18"/>
      <c r="AF375" s="18"/>
      <c r="AG375" s="18"/>
    </row>
    <row r="376" spans="1:33" ht="15" customHeight="1">
      <c r="A376" s="26"/>
      <c r="B376" s="54" t="s">
        <v>624</v>
      </c>
      <c r="C376" s="49"/>
      <c r="D376" s="45"/>
      <c r="E376" s="45"/>
      <c r="F376" s="45"/>
      <c r="G376" s="45"/>
      <c r="H376" s="45"/>
      <c r="I376" s="45"/>
      <c r="J376" s="45"/>
      <c r="K376" s="45"/>
      <c r="L376" s="45"/>
      <c r="M376" s="30"/>
      <c r="N376" s="30"/>
      <c r="O376" s="45"/>
      <c r="P376" s="45"/>
      <c r="Q376" s="45"/>
      <c r="R376" s="45"/>
      <c r="S376" s="6"/>
      <c r="T376" s="6"/>
      <c r="U376" s="6"/>
      <c r="V376" s="18"/>
      <c r="W376" s="30"/>
      <c r="X376" s="30"/>
      <c r="Y376" s="30"/>
      <c r="Z376" s="30"/>
      <c r="AA376" s="30"/>
      <c r="AB376" s="30"/>
      <c r="AC376" s="18"/>
      <c r="AD376" s="18"/>
      <c r="AE376" s="18"/>
      <c r="AF376" s="18"/>
      <c r="AG376" s="18"/>
    </row>
    <row r="377" spans="1:33" ht="15" customHeight="1">
      <c r="A377" s="32"/>
      <c r="B377" s="161" t="s">
        <v>391</v>
      </c>
      <c r="C377" s="164">
        <f>all!F997</f>
        <v>40</v>
      </c>
      <c r="D377" s="164">
        <f>all!BH997</f>
        <v>17</v>
      </c>
      <c r="E377" s="164">
        <f>all!BI997</f>
        <v>6</v>
      </c>
      <c r="F377" s="164">
        <f>all!BJ997</f>
        <v>23</v>
      </c>
      <c r="G377" s="164">
        <f>all!BK997</f>
        <v>0</v>
      </c>
      <c r="H377" s="164">
        <f>all!BL997</f>
        <v>0</v>
      </c>
      <c r="I377" s="164">
        <f>all!BM997</f>
        <v>0</v>
      </c>
      <c r="J377" s="164">
        <f>all!BN997</f>
        <v>0</v>
      </c>
      <c r="K377" s="164">
        <f>all!BO997</f>
        <v>0</v>
      </c>
      <c r="L377" s="164">
        <f>all!BP997</f>
        <v>0</v>
      </c>
      <c r="M377" s="164">
        <f>all!BQ997</f>
        <v>3</v>
      </c>
      <c r="N377" s="164">
        <f>all!BR997</f>
        <v>2</v>
      </c>
      <c r="O377" s="164">
        <f>all!BS997</f>
        <v>5</v>
      </c>
      <c r="P377" s="164">
        <f>all!BT997</f>
        <v>0</v>
      </c>
      <c r="Q377" s="164">
        <f>all!BU997</f>
        <v>0</v>
      </c>
      <c r="R377" s="164">
        <f>all!BV997</f>
        <v>0</v>
      </c>
      <c r="S377" s="164">
        <f>all!BW997</f>
        <v>20</v>
      </c>
      <c r="T377" s="164">
        <f>all!BX997</f>
        <v>8</v>
      </c>
      <c r="U377" s="164">
        <f>all!BY997</f>
        <v>28</v>
      </c>
      <c r="V377" s="18"/>
      <c r="W377" s="164">
        <f>all!CA997</f>
        <v>0</v>
      </c>
      <c r="X377" s="164">
        <f>all!CB997</f>
        <v>0</v>
      </c>
      <c r="Y377" s="164">
        <f>all!CC997</f>
        <v>0</v>
      </c>
      <c r="Z377" s="164">
        <f>all!CD997</f>
        <v>0</v>
      </c>
      <c r="AA377" s="164">
        <f>all!CE997</f>
        <v>0</v>
      </c>
      <c r="AB377" s="164">
        <f>all!CF997</f>
        <v>0</v>
      </c>
      <c r="AC377" s="18"/>
      <c r="AD377" s="18"/>
      <c r="AE377" s="18"/>
      <c r="AF377" s="18"/>
      <c r="AG377" s="18"/>
    </row>
    <row r="378" spans="1:33" ht="15" customHeight="1">
      <c r="A378" s="141"/>
      <c r="B378" s="162" t="s">
        <v>392</v>
      </c>
      <c r="C378" s="159">
        <f>all!F998</f>
        <v>40</v>
      </c>
      <c r="D378" s="159">
        <f>all!BH998</f>
        <v>13</v>
      </c>
      <c r="E378" s="159">
        <f>all!BI998</f>
        <v>7</v>
      </c>
      <c r="F378" s="159">
        <f>all!BJ998</f>
        <v>20</v>
      </c>
      <c r="G378" s="159">
        <f>all!BK998</f>
        <v>0</v>
      </c>
      <c r="H378" s="159">
        <f>all!BL998</f>
        <v>0</v>
      </c>
      <c r="I378" s="159">
        <f>all!BM998</f>
        <v>0</v>
      </c>
      <c r="J378" s="159">
        <f>all!BN998</f>
        <v>0</v>
      </c>
      <c r="K378" s="159">
        <f>all!BO998</f>
        <v>0</v>
      </c>
      <c r="L378" s="159">
        <f>all!BP998</f>
        <v>0</v>
      </c>
      <c r="M378" s="159">
        <f>all!BQ998</f>
        <v>10</v>
      </c>
      <c r="N378" s="159">
        <f>all!BR998</f>
        <v>0</v>
      </c>
      <c r="O378" s="159">
        <f>all!BS998</f>
        <v>10</v>
      </c>
      <c r="P378" s="159">
        <f>all!BT998</f>
        <v>0</v>
      </c>
      <c r="Q378" s="159">
        <f>all!BU998</f>
        <v>0</v>
      </c>
      <c r="R378" s="159">
        <f>all!BV998</f>
        <v>0</v>
      </c>
      <c r="S378" s="159">
        <f>all!BW998</f>
        <v>23</v>
      </c>
      <c r="T378" s="159">
        <f>all!BX998</f>
        <v>7</v>
      </c>
      <c r="U378" s="159">
        <f>all!BY998</f>
        <v>30</v>
      </c>
      <c r="V378" s="18"/>
      <c r="W378" s="159">
        <f>all!CA998</f>
        <v>0</v>
      </c>
      <c r="X378" s="159">
        <f>all!CB998</f>
        <v>0</v>
      </c>
      <c r="Y378" s="159">
        <f>all!CC998</f>
        <v>0</v>
      </c>
      <c r="Z378" s="159">
        <f>all!CD998</f>
        <v>0</v>
      </c>
      <c r="AA378" s="159">
        <f>all!CE998</f>
        <v>0</v>
      </c>
      <c r="AB378" s="159">
        <f>all!CF998</f>
        <v>0</v>
      </c>
      <c r="AC378" s="18"/>
      <c r="AD378" s="18"/>
      <c r="AE378" s="18"/>
      <c r="AF378" s="18"/>
      <c r="AG378" s="18"/>
    </row>
    <row r="379" spans="1:33" ht="15" customHeight="1">
      <c r="A379" s="141"/>
      <c r="B379" s="150" t="s">
        <v>72</v>
      </c>
      <c r="C379" s="143">
        <f t="shared" ref="C379:D379" si="228">SUM(C377:C378)</f>
        <v>80</v>
      </c>
      <c r="D379" s="143">
        <f t="shared" si="228"/>
        <v>30</v>
      </c>
      <c r="E379" s="143">
        <f t="shared" ref="E379:U379" si="229">SUM(E377:E378)</f>
        <v>13</v>
      </c>
      <c r="F379" s="143">
        <f t="shared" si="229"/>
        <v>43</v>
      </c>
      <c r="G379" s="143">
        <f t="shared" si="229"/>
        <v>0</v>
      </c>
      <c r="H379" s="143">
        <f t="shared" si="229"/>
        <v>0</v>
      </c>
      <c r="I379" s="143">
        <f t="shared" si="229"/>
        <v>0</v>
      </c>
      <c r="J379" s="143">
        <f t="shared" si="229"/>
        <v>0</v>
      </c>
      <c r="K379" s="143">
        <f t="shared" si="229"/>
        <v>0</v>
      </c>
      <c r="L379" s="143">
        <f t="shared" si="229"/>
        <v>0</v>
      </c>
      <c r="M379" s="143">
        <f t="shared" si="229"/>
        <v>13</v>
      </c>
      <c r="N379" s="143">
        <f t="shared" si="229"/>
        <v>2</v>
      </c>
      <c r="O379" s="143">
        <f t="shared" si="229"/>
        <v>15</v>
      </c>
      <c r="P379" s="143">
        <f t="shared" si="229"/>
        <v>0</v>
      </c>
      <c r="Q379" s="143">
        <f t="shared" si="229"/>
        <v>0</v>
      </c>
      <c r="R379" s="143">
        <f t="shared" si="229"/>
        <v>0</v>
      </c>
      <c r="S379" s="143">
        <f t="shared" si="229"/>
        <v>43</v>
      </c>
      <c r="T379" s="143">
        <f t="shared" si="229"/>
        <v>15</v>
      </c>
      <c r="U379" s="143">
        <f t="shared" si="229"/>
        <v>58</v>
      </c>
      <c r="V379" s="18"/>
      <c r="W379" s="143">
        <f t="shared" ref="W379" si="230">SUM(W377:W378)</f>
        <v>0</v>
      </c>
      <c r="X379" s="143">
        <f t="shared" ref="X379:AB379" si="231">SUM(X377:X378)</f>
        <v>0</v>
      </c>
      <c r="Y379" s="143">
        <f t="shared" si="231"/>
        <v>0</v>
      </c>
      <c r="Z379" s="143">
        <f t="shared" si="231"/>
        <v>0</v>
      </c>
      <c r="AA379" s="143">
        <f t="shared" si="231"/>
        <v>0</v>
      </c>
      <c r="AB379" s="143">
        <f t="shared" si="231"/>
        <v>0</v>
      </c>
      <c r="AC379" s="18"/>
      <c r="AD379" s="18"/>
      <c r="AE379" s="18"/>
      <c r="AF379" s="18"/>
      <c r="AG379" s="18"/>
    </row>
    <row r="380" spans="1:33" ht="16.5" customHeight="1">
      <c r="A380" s="37"/>
      <c r="B380" s="170" t="s">
        <v>393</v>
      </c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8"/>
      <c r="W380" s="139"/>
      <c r="X380" s="139"/>
      <c r="Y380" s="139"/>
      <c r="Z380" s="139"/>
      <c r="AA380" s="139"/>
      <c r="AB380" s="139"/>
      <c r="AC380" s="18"/>
      <c r="AD380" s="18"/>
      <c r="AE380" s="18"/>
      <c r="AF380" s="18"/>
      <c r="AG380" s="18"/>
    </row>
    <row r="381" spans="1:33" ht="16.5" customHeight="1">
      <c r="A381" s="26"/>
      <c r="B381" s="84" t="s">
        <v>644</v>
      </c>
      <c r="C381" s="69">
        <f>all!F965</f>
        <v>38</v>
      </c>
      <c r="D381" s="69">
        <f>all!BH965</f>
        <v>17</v>
      </c>
      <c r="E381" s="69">
        <f>all!BI965</f>
        <v>2</v>
      </c>
      <c r="F381" s="69">
        <f>all!BJ965</f>
        <v>19</v>
      </c>
      <c r="G381" s="69">
        <f>all!BK965</f>
        <v>3</v>
      </c>
      <c r="H381" s="69">
        <f>all!BL965</f>
        <v>3</v>
      </c>
      <c r="I381" s="69">
        <f>all!BM965</f>
        <v>6</v>
      </c>
      <c r="J381" s="69">
        <f>all!BN965</f>
        <v>2</v>
      </c>
      <c r="K381" s="69">
        <f>all!BO965</f>
        <v>1</v>
      </c>
      <c r="L381" s="69">
        <f>all!BP965</f>
        <v>3</v>
      </c>
      <c r="M381" s="69">
        <f>all!BQ965</f>
        <v>7</v>
      </c>
      <c r="N381" s="69">
        <f>all!BR965</f>
        <v>2</v>
      </c>
      <c r="O381" s="69">
        <f>all!BS965</f>
        <v>9</v>
      </c>
      <c r="P381" s="69">
        <f>all!BT965</f>
        <v>0</v>
      </c>
      <c r="Q381" s="69">
        <f>all!BU965</f>
        <v>0</v>
      </c>
      <c r="R381" s="69">
        <f>all!BV965</f>
        <v>0</v>
      </c>
      <c r="S381" s="69">
        <f>all!BW965</f>
        <v>29</v>
      </c>
      <c r="T381" s="69">
        <f>all!BX965</f>
        <v>8</v>
      </c>
      <c r="U381" s="69">
        <f>all!BY965</f>
        <v>37</v>
      </c>
      <c r="V381" s="18"/>
      <c r="W381" s="69">
        <f>all!CA965</f>
        <v>0</v>
      </c>
      <c r="X381" s="69">
        <f>all!CB965</f>
        <v>0</v>
      </c>
      <c r="Y381" s="69">
        <f>all!CC965</f>
        <v>0</v>
      </c>
      <c r="Z381" s="69">
        <f>all!CD965</f>
        <v>0</v>
      </c>
      <c r="AA381" s="69">
        <f>all!CE965</f>
        <v>0</v>
      </c>
      <c r="AB381" s="69">
        <f>all!CF965</f>
        <v>0</v>
      </c>
      <c r="AC381" s="18"/>
      <c r="AD381" s="18"/>
      <c r="AE381" s="18"/>
      <c r="AF381" s="18"/>
      <c r="AG381" s="18"/>
    </row>
    <row r="382" spans="1:33" ht="16.5" customHeight="1">
      <c r="A382" s="26"/>
      <c r="B382" s="57" t="s">
        <v>394</v>
      </c>
      <c r="C382" s="69">
        <f>all!F966</f>
        <v>38</v>
      </c>
      <c r="D382" s="69">
        <f>all!BH966</f>
        <v>18</v>
      </c>
      <c r="E382" s="69">
        <f>all!BI966</f>
        <v>6</v>
      </c>
      <c r="F382" s="69">
        <f>all!BJ966</f>
        <v>24</v>
      </c>
      <c r="G382" s="69">
        <f>all!BK966</f>
        <v>3</v>
      </c>
      <c r="H382" s="69">
        <f>all!BL966</f>
        <v>2</v>
      </c>
      <c r="I382" s="69">
        <f>all!BM966</f>
        <v>5</v>
      </c>
      <c r="J382" s="69">
        <f>all!BN966</f>
        <v>1</v>
      </c>
      <c r="K382" s="69">
        <f>all!BO966</f>
        <v>0</v>
      </c>
      <c r="L382" s="69">
        <f>all!BP966</f>
        <v>1</v>
      </c>
      <c r="M382" s="69">
        <f>all!BQ966</f>
        <v>8</v>
      </c>
      <c r="N382" s="69">
        <f>all!BR966</f>
        <v>5</v>
      </c>
      <c r="O382" s="69">
        <f>all!BS966</f>
        <v>13</v>
      </c>
      <c r="P382" s="69">
        <f>all!BT966</f>
        <v>0</v>
      </c>
      <c r="Q382" s="69">
        <f>all!BU966</f>
        <v>0</v>
      </c>
      <c r="R382" s="69">
        <f>all!BV966</f>
        <v>0</v>
      </c>
      <c r="S382" s="69">
        <f>all!BW966</f>
        <v>30</v>
      </c>
      <c r="T382" s="69">
        <f>all!BX966</f>
        <v>13</v>
      </c>
      <c r="U382" s="69">
        <f>all!BY966</f>
        <v>43</v>
      </c>
      <c r="V382" s="18"/>
      <c r="W382" s="69">
        <f>all!CA966</f>
        <v>0</v>
      </c>
      <c r="X382" s="69">
        <f>all!CB966</f>
        <v>0</v>
      </c>
      <c r="Y382" s="69">
        <f>all!CC966</f>
        <v>0</v>
      </c>
      <c r="Z382" s="69">
        <f>all!CD966</f>
        <v>0</v>
      </c>
      <c r="AA382" s="69">
        <f>all!CE966</f>
        <v>0</v>
      </c>
      <c r="AB382" s="69">
        <f>all!CF966</f>
        <v>0</v>
      </c>
      <c r="AC382" s="18"/>
      <c r="AD382" s="18"/>
      <c r="AE382" s="18"/>
      <c r="AF382" s="18"/>
      <c r="AG382" s="18"/>
    </row>
    <row r="383" spans="1:33" ht="16.5" customHeight="1">
      <c r="A383" s="26"/>
      <c r="B383" s="48" t="s">
        <v>72</v>
      </c>
      <c r="C383" s="47">
        <f>SUM(C381:C382)</f>
        <v>76</v>
      </c>
      <c r="D383" s="47">
        <f t="shared" ref="D383" si="232">SUM(D381:D382)</f>
        <v>35</v>
      </c>
      <c r="E383" s="47">
        <f t="shared" ref="E383:U383" si="233">SUM(E381:E382)</f>
        <v>8</v>
      </c>
      <c r="F383" s="47">
        <f t="shared" si="233"/>
        <v>43</v>
      </c>
      <c r="G383" s="47">
        <f t="shared" si="233"/>
        <v>6</v>
      </c>
      <c r="H383" s="47">
        <f t="shared" si="233"/>
        <v>5</v>
      </c>
      <c r="I383" s="47">
        <f t="shared" si="233"/>
        <v>11</v>
      </c>
      <c r="J383" s="47">
        <f t="shared" si="233"/>
        <v>3</v>
      </c>
      <c r="K383" s="47">
        <f t="shared" si="233"/>
        <v>1</v>
      </c>
      <c r="L383" s="47">
        <f t="shared" si="233"/>
        <v>4</v>
      </c>
      <c r="M383" s="47">
        <f t="shared" si="233"/>
        <v>15</v>
      </c>
      <c r="N383" s="47">
        <f t="shared" si="233"/>
        <v>7</v>
      </c>
      <c r="O383" s="47">
        <f t="shared" si="233"/>
        <v>22</v>
      </c>
      <c r="P383" s="47">
        <f t="shared" si="233"/>
        <v>0</v>
      </c>
      <c r="Q383" s="47">
        <f t="shared" si="233"/>
        <v>0</v>
      </c>
      <c r="R383" s="47">
        <f t="shared" si="233"/>
        <v>0</v>
      </c>
      <c r="S383" s="47">
        <f t="shared" si="233"/>
        <v>59</v>
      </c>
      <c r="T383" s="47">
        <f t="shared" si="233"/>
        <v>21</v>
      </c>
      <c r="U383" s="47">
        <f t="shared" si="233"/>
        <v>80</v>
      </c>
      <c r="V383" s="18"/>
      <c r="W383" s="47">
        <f>SUM(W381:W382)</f>
        <v>0</v>
      </c>
      <c r="X383" s="47">
        <f t="shared" ref="X383:AB383" si="234">SUM(X381:X382)</f>
        <v>0</v>
      </c>
      <c r="Y383" s="47">
        <f t="shared" si="234"/>
        <v>0</v>
      </c>
      <c r="Z383" s="47">
        <f t="shared" si="234"/>
        <v>0</v>
      </c>
      <c r="AA383" s="47">
        <f t="shared" si="234"/>
        <v>0</v>
      </c>
      <c r="AB383" s="47">
        <f t="shared" si="234"/>
        <v>0</v>
      </c>
      <c r="AC383" s="18"/>
      <c r="AD383" s="18"/>
      <c r="AE383" s="18"/>
      <c r="AF383" s="18"/>
      <c r="AG383" s="18"/>
    </row>
    <row r="384" spans="1:33" ht="15" customHeight="1">
      <c r="A384" s="677">
        <v>1</v>
      </c>
      <c r="B384" s="676">
        <v>2</v>
      </c>
      <c r="C384" s="676">
        <v>3</v>
      </c>
      <c r="D384" s="676">
        <v>3</v>
      </c>
      <c r="E384" s="677">
        <v>4</v>
      </c>
      <c r="F384" s="676">
        <v>5</v>
      </c>
      <c r="G384" s="676">
        <v>6</v>
      </c>
      <c r="H384" s="677">
        <v>7</v>
      </c>
      <c r="I384" s="676">
        <v>8</v>
      </c>
      <c r="J384" s="676">
        <v>9</v>
      </c>
      <c r="K384" s="677">
        <v>10</v>
      </c>
      <c r="L384" s="676">
        <v>11</v>
      </c>
      <c r="M384" s="676">
        <v>12</v>
      </c>
      <c r="N384" s="677">
        <v>13</v>
      </c>
      <c r="O384" s="676">
        <v>14</v>
      </c>
      <c r="P384" s="676">
        <v>15</v>
      </c>
      <c r="Q384" s="677">
        <v>16</v>
      </c>
      <c r="R384" s="676">
        <v>17</v>
      </c>
      <c r="S384" s="676">
        <v>18</v>
      </c>
      <c r="T384" s="677">
        <v>19</v>
      </c>
      <c r="U384" s="676">
        <v>20</v>
      </c>
      <c r="V384" s="24"/>
      <c r="W384" s="676">
        <v>21</v>
      </c>
      <c r="X384" s="677">
        <v>22</v>
      </c>
      <c r="Y384" s="676">
        <v>23</v>
      </c>
      <c r="Z384" s="676">
        <v>24</v>
      </c>
      <c r="AA384" s="677">
        <v>25</v>
      </c>
      <c r="AB384" s="676">
        <v>26</v>
      </c>
      <c r="AC384" s="18"/>
      <c r="AD384" s="18"/>
      <c r="AE384" s="18"/>
      <c r="AF384" s="18"/>
      <c r="AG384" s="18"/>
    </row>
    <row r="385" spans="1:33" ht="15" customHeight="1">
      <c r="A385" s="677"/>
      <c r="B385" s="216" t="s">
        <v>992</v>
      </c>
      <c r="C385" s="676"/>
      <c r="D385" s="676"/>
      <c r="E385" s="677"/>
      <c r="F385" s="676"/>
      <c r="G385" s="676"/>
      <c r="H385" s="677"/>
      <c r="I385" s="676"/>
      <c r="J385" s="676"/>
      <c r="K385" s="677"/>
      <c r="L385" s="676"/>
      <c r="M385" s="676"/>
      <c r="N385" s="677"/>
      <c r="O385" s="676"/>
      <c r="P385" s="676"/>
      <c r="Q385" s="677"/>
      <c r="R385" s="676"/>
      <c r="S385" s="676"/>
      <c r="T385" s="677"/>
      <c r="U385" s="676"/>
      <c r="V385" s="18"/>
      <c r="W385" s="676"/>
      <c r="X385" s="677"/>
      <c r="Y385" s="676"/>
      <c r="Z385" s="676"/>
      <c r="AA385" s="677"/>
      <c r="AB385" s="676"/>
      <c r="AC385" s="18"/>
      <c r="AD385" s="18"/>
      <c r="AE385" s="18"/>
      <c r="AF385" s="18"/>
      <c r="AG385" s="18"/>
    </row>
    <row r="386" spans="1:33" ht="19.5" customHeight="1">
      <c r="A386" s="37"/>
      <c r="B386" s="170" t="s">
        <v>891</v>
      </c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8"/>
      <c r="W386" s="139"/>
      <c r="X386" s="139"/>
      <c r="Y386" s="139"/>
      <c r="Z386" s="139"/>
      <c r="AA386" s="139"/>
      <c r="AB386" s="139"/>
      <c r="AC386" s="18"/>
      <c r="AD386" s="18"/>
      <c r="AE386" s="18"/>
      <c r="AF386" s="18"/>
      <c r="AG386" s="18"/>
    </row>
    <row r="387" spans="1:33" ht="15.95" customHeight="1">
      <c r="A387" s="26"/>
      <c r="B387" s="84" t="s">
        <v>644</v>
      </c>
      <c r="C387" s="69">
        <f>all!F969</f>
        <v>38</v>
      </c>
      <c r="D387" s="69">
        <f>all!BH1002</f>
        <v>0</v>
      </c>
      <c r="E387" s="69">
        <f>all!BI1002</f>
        <v>0</v>
      </c>
      <c r="F387" s="69">
        <f>all!BJ1002</f>
        <v>0</v>
      </c>
      <c r="G387" s="69">
        <f>all!BK1002</f>
        <v>0</v>
      </c>
      <c r="H387" s="69">
        <f>all!BL1002</f>
        <v>0</v>
      </c>
      <c r="I387" s="69">
        <f>all!BM1002</f>
        <v>0</v>
      </c>
      <c r="J387" s="69">
        <f>all!BN1002</f>
        <v>0</v>
      </c>
      <c r="K387" s="69">
        <f>all!BO1002</f>
        <v>0</v>
      </c>
      <c r="L387" s="69">
        <f>all!BP1002</f>
        <v>0</v>
      </c>
      <c r="M387" s="69">
        <f>all!BQ1002</f>
        <v>0</v>
      </c>
      <c r="N387" s="69">
        <f>all!BR1002</f>
        <v>0</v>
      </c>
      <c r="O387" s="69">
        <f>all!BS1002</f>
        <v>0</v>
      </c>
      <c r="P387" s="69">
        <f>all!BT1002</f>
        <v>0</v>
      </c>
      <c r="Q387" s="69">
        <f>all!BU1002</f>
        <v>0</v>
      </c>
      <c r="R387" s="69">
        <f>all!BV1002</f>
        <v>0</v>
      </c>
      <c r="S387" s="69">
        <f>all!BW1002</f>
        <v>0</v>
      </c>
      <c r="T387" s="69">
        <f>all!BX1002</f>
        <v>0</v>
      </c>
      <c r="U387" s="69">
        <f>all!BY1002</f>
        <v>0</v>
      </c>
      <c r="V387" s="18"/>
      <c r="W387" s="69">
        <f>all!CA1002</f>
        <v>0</v>
      </c>
      <c r="X387" s="69">
        <f>all!CB1002</f>
        <v>0</v>
      </c>
      <c r="Y387" s="69">
        <f>all!CC1002</f>
        <v>0</v>
      </c>
      <c r="Z387" s="69">
        <f>all!CD1002</f>
        <v>0</v>
      </c>
      <c r="AA387" s="69">
        <f>all!CE1002</f>
        <v>0</v>
      </c>
      <c r="AB387" s="69">
        <f>all!CF1002</f>
        <v>0</v>
      </c>
      <c r="AC387" s="18"/>
      <c r="AD387" s="18"/>
      <c r="AE387" s="18"/>
      <c r="AF387" s="18"/>
      <c r="AG387" s="18"/>
    </row>
    <row r="388" spans="1:33" ht="15.95" customHeight="1">
      <c r="A388" s="26"/>
      <c r="B388" s="57" t="s">
        <v>394</v>
      </c>
      <c r="C388" s="69">
        <f>all!F970</f>
        <v>38</v>
      </c>
      <c r="D388" s="69">
        <f>all!BH1003</f>
        <v>0</v>
      </c>
      <c r="E388" s="69">
        <f>all!BI1003</f>
        <v>0</v>
      </c>
      <c r="F388" s="69">
        <f>all!BJ1003</f>
        <v>0</v>
      </c>
      <c r="G388" s="69">
        <f>all!BK1003</f>
        <v>0</v>
      </c>
      <c r="H388" s="69">
        <f>all!BL1003</f>
        <v>0</v>
      </c>
      <c r="I388" s="69">
        <f>all!BM1003</f>
        <v>0</v>
      </c>
      <c r="J388" s="69">
        <f>all!BN1003</f>
        <v>0</v>
      </c>
      <c r="K388" s="69">
        <f>all!BO1003</f>
        <v>0</v>
      </c>
      <c r="L388" s="69">
        <f>all!BP1003</f>
        <v>0</v>
      </c>
      <c r="M388" s="69">
        <f>all!BQ1003</f>
        <v>0</v>
      </c>
      <c r="N388" s="69">
        <f>all!BR1003</f>
        <v>0</v>
      </c>
      <c r="O388" s="69">
        <f>all!BS1003</f>
        <v>0</v>
      </c>
      <c r="P388" s="69">
        <f>all!BT1003</f>
        <v>0</v>
      </c>
      <c r="Q388" s="69">
        <f>all!BU1003</f>
        <v>0</v>
      </c>
      <c r="R388" s="69">
        <f>all!BV1003</f>
        <v>0</v>
      </c>
      <c r="S388" s="69">
        <f>all!BW1003</f>
        <v>0</v>
      </c>
      <c r="T388" s="69">
        <f>all!BX1003</f>
        <v>0</v>
      </c>
      <c r="U388" s="69">
        <f>all!BY1003</f>
        <v>0</v>
      </c>
      <c r="V388" s="18"/>
      <c r="W388" s="69">
        <f>all!CA1003</f>
        <v>0</v>
      </c>
      <c r="X388" s="69">
        <f>all!CB1003</f>
        <v>0</v>
      </c>
      <c r="Y388" s="69">
        <f>all!CC1003</f>
        <v>0</v>
      </c>
      <c r="Z388" s="69">
        <f>all!CD1003</f>
        <v>0</v>
      </c>
      <c r="AA388" s="69">
        <f>all!CE1003</f>
        <v>0</v>
      </c>
      <c r="AB388" s="69">
        <f>all!CF1003</f>
        <v>0</v>
      </c>
      <c r="AC388" s="18"/>
      <c r="AD388" s="18"/>
      <c r="AE388" s="18"/>
      <c r="AF388" s="18"/>
      <c r="AG388" s="18"/>
    </row>
    <row r="389" spans="1:33" ht="15.95" customHeight="1">
      <c r="A389" s="26"/>
      <c r="B389" s="48" t="s">
        <v>72</v>
      </c>
      <c r="C389" s="47">
        <f>SUM(C387:C388)</f>
        <v>76</v>
      </c>
      <c r="D389" s="47">
        <f t="shared" ref="D389" si="235">SUM(D387:D388)</f>
        <v>0</v>
      </c>
      <c r="E389" s="47">
        <f t="shared" ref="E389:U389" si="236">SUM(E387:E388)</f>
        <v>0</v>
      </c>
      <c r="F389" s="47">
        <f t="shared" si="236"/>
        <v>0</v>
      </c>
      <c r="G389" s="47">
        <f t="shared" si="236"/>
        <v>0</v>
      </c>
      <c r="H389" s="47">
        <f t="shared" si="236"/>
        <v>0</v>
      </c>
      <c r="I389" s="47">
        <f t="shared" si="236"/>
        <v>0</v>
      </c>
      <c r="J389" s="47">
        <f t="shared" si="236"/>
        <v>0</v>
      </c>
      <c r="K389" s="47">
        <f t="shared" si="236"/>
        <v>0</v>
      </c>
      <c r="L389" s="47">
        <f t="shared" si="236"/>
        <v>0</v>
      </c>
      <c r="M389" s="47">
        <f t="shared" si="236"/>
        <v>0</v>
      </c>
      <c r="N389" s="47">
        <f t="shared" si="236"/>
        <v>0</v>
      </c>
      <c r="O389" s="47">
        <f t="shared" si="236"/>
        <v>0</v>
      </c>
      <c r="P389" s="47">
        <f t="shared" si="236"/>
        <v>0</v>
      </c>
      <c r="Q389" s="47">
        <f t="shared" si="236"/>
        <v>0</v>
      </c>
      <c r="R389" s="47">
        <f t="shared" si="236"/>
        <v>0</v>
      </c>
      <c r="S389" s="47">
        <f t="shared" si="236"/>
        <v>0</v>
      </c>
      <c r="T389" s="47">
        <f t="shared" si="236"/>
        <v>0</v>
      </c>
      <c r="U389" s="47">
        <f t="shared" si="236"/>
        <v>0</v>
      </c>
      <c r="V389" s="18" t="s">
        <v>74</v>
      </c>
      <c r="W389" s="47">
        <f>SUM(W387:W388)</f>
        <v>0</v>
      </c>
      <c r="X389" s="47">
        <f t="shared" ref="X389:AB389" si="237">SUM(X387:X388)</f>
        <v>0</v>
      </c>
      <c r="Y389" s="47">
        <f t="shared" si="237"/>
        <v>0</v>
      </c>
      <c r="Z389" s="47">
        <f t="shared" si="237"/>
        <v>0</v>
      </c>
      <c r="AA389" s="47">
        <f t="shared" si="237"/>
        <v>0</v>
      </c>
      <c r="AB389" s="47">
        <f t="shared" si="237"/>
        <v>0</v>
      </c>
      <c r="AC389" s="18"/>
      <c r="AD389" s="18"/>
      <c r="AE389" s="18"/>
      <c r="AF389" s="18"/>
      <c r="AG389" s="18"/>
    </row>
    <row r="390" spans="1:33" ht="15.95" customHeight="1">
      <c r="A390" s="26"/>
      <c r="B390" s="46" t="s">
        <v>395</v>
      </c>
      <c r="C390" s="47"/>
      <c r="D390" s="45"/>
      <c r="E390" s="45"/>
      <c r="F390" s="45"/>
      <c r="G390" s="45"/>
      <c r="H390" s="45"/>
      <c r="I390" s="45"/>
      <c r="J390" s="45"/>
      <c r="K390" s="45"/>
      <c r="L390" s="45"/>
      <c r="M390" s="30"/>
      <c r="N390" s="30"/>
      <c r="O390" s="45"/>
      <c r="P390" s="45"/>
      <c r="Q390" s="45"/>
      <c r="R390" s="45"/>
      <c r="S390" s="6"/>
      <c r="T390" s="6"/>
      <c r="U390" s="6"/>
      <c r="V390" s="18"/>
      <c r="W390" s="30"/>
      <c r="X390" s="30"/>
      <c r="Y390" s="30"/>
      <c r="Z390" s="30"/>
      <c r="AA390" s="30"/>
      <c r="AB390" s="30"/>
      <c r="AC390" s="18"/>
      <c r="AD390" s="18" t="s">
        <v>74</v>
      </c>
      <c r="AE390" s="18"/>
      <c r="AF390" s="18"/>
      <c r="AG390" s="18"/>
    </row>
    <row r="391" spans="1:33" ht="15.95" customHeight="1">
      <c r="A391" s="26"/>
      <c r="B391" s="16" t="s">
        <v>396</v>
      </c>
      <c r="C391" s="69">
        <f>all!F969</f>
        <v>38</v>
      </c>
      <c r="D391" s="69">
        <f>all!BH969</f>
        <v>25</v>
      </c>
      <c r="E391" s="69">
        <f>all!BI969</f>
        <v>2</v>
      </c>
      <c r="F391" s="69">
        <f>all!BJ969</f>
        <v>27</v>
      </c>
      <c r="G391" s="69">
        <f>all!BK969</f>
        <v>4</v>
      </c>
      <c r="H391" s="69">
        <f>all!BL969</f>
        <v>2</v>
      </c>
      <c r="I391" s="69">
        <f>all!BM969</f>
        <v>6</v>
      </c>
      <c r="J391" s="69">
        <f>all!BN969</f>
        <v>2</v>
      </c>
      <c r="K391" s="69">
        <f>all!BO969</f>
        <v>1</v>
      </c>
      <c r="L391" s="69">
        <f>all!BP969</f>
        <v>3</v>
      </c>
      <c r="M391" s="69">
        <f>all!BQ969</f>
        <v>12</v>
      </c>
      <c r="N391" s="69">
        <f>all!BR969</f>
        <v>2</v>
      </c>
      <c r="O391" s="69">
        <f>all!BS969</f>
        <v>14</v>
      </c>
      <c r="P391" s="69">
        <f>all!BT969</f>
        <v>0</v>
      </c>
      <c r="Q391" s="69">
        <f>all!BU969</f>
        <v>0</v>
      </c>
      <c r="R391" s="69">
        <f>all!BV969</f>
        <v>0</v>
      </c>
      <c r="S391" s="69">
        <f>all!BW969</f>
        <v>43</v>
      </c>
      <c r="T391" s="69">
        <f>all!BX969</f>
        <v>7</v>
      </c>
      <c r="U391" s="69">
        <f>all!BY969</f>
        <v>50</v>
      </c>
      <c r="V391" s="18"/>
      <c r="W391" s="69">
        <f>all!CA969</f>
        <v>1</v>
      </c>
      <c r="X391" s="69">
        <f>all!CB969</f>
        <v>0</v>
      </c>
      <c r="Y391" s="69">
        <f>all!CC969</f>
        <v>1</v>
      </c>
      <c r="Z391" s="69">
        <f>all!CD969</f>
        <v>0</v>
      </c>
      <c r="AA391" s="69">
        <f>all!CE969</f>
        <v>0</v>
      </c>
      <c r="AB391" s="69">
        <f>all!CF969</f>
        <v>0</v>
      </c>
      <c r="AC391" s="18"/>
      <c r="AD391" s="18"/>
      <c r="AE391" s="18"/>
      <c r="AF391" s="18"/>
      <c r="AG391" s="18"/>
    </row>
    <row r="392" spans="1:33" ht="15.95" customHeight="1">
      <c r="A392" s="26"/>
      <c r="B392" s="16" t="s">
        <v>320</v>
      </c>
      <c r="C392" s="69">
        <f>all!F970</f>
        <v>38</v>
      </c>
      <c r="D392" s="69">
        <f>all!BH970</f>
        <v>13</v>
      </c>
      <c r="E392" s="69">
        <f>all!BI970</f>
        <v>10</v>
      </c>
      <c r="F392" s="69">
        <f>all!BJ970</f>
        <v>23</v>
      </c>
      <c r="G392" s="69">
        <f>all!BK970</f>
        <v>3</v>
      </c>
      <c r="H392" s="69">
        <f>all!BL970</f>
        <v>0</v>
      </c>
      <c r="I392" s="69">
        <f>all!BM970</f>
        <v>3</v>
      </c>
      <c r="J392" s="69">
        <f>all!BN970</f>
        <v>1</v>
      </c>
      <c r="K392" s="69">
        <f>all!BO970</f>
        <v>0</v>
      </c>
      <c r="L392" s="69">
        <f>all!BP970</f>
        <v>1</v>
      </c>
      <c r="M392" s="69">
        <f>all!BQ970</f>
        <v>8</v>
      </c>
      <c r="N392" s="69">
        <f>all!BR970</f>
        <v>4</v>
      </c>
      <c r="O392" s="69">
        <f>all!BS970</f>
        <v>12</v>
      </c>
      <c r="P392" s="69">
        <f>all!BT970</f>
        <v>0</v>
      </c>
      <c r="Q392" s="69">
        <f>all!BU970</f>
        <v>0</v>
      </c>
      <c r="R392" s="69">
        <f>all!BV970</f>
        <v>0</v>
      </c>
      <c r="S392" s="69">
        <f>all!BW970</f>
        <v>25</v>
      </c>
      <c r="T392" s="69">
        <f>all!BX970</f>
        <v>14</v>
      </c>
      <c r="U392" s="69">
        <f>all!BY970</f>
        <v>39</v>
      </c>
      <c r="V392" s="18"/>
      <c r="W392" s="69">
        <f>all!CA970</f>
        <v>0</v>
      </c>
      <c r="X392" s="69">
        <f>all!CB970</f>
        <v>0</v>
      </c>
      <c r="Y392" s="69">
        <f>all!CC970</f>
        <v>0</v>
      </c>
      <c r="Z392" s="69">
        <f>all!CD970</f>
        <v>0</v>
      </c>
      <c r="AA392" s="69">
        <f>all!CE970</f>
        <v>0</v>
      </c>
      <c r="AB392" s="69">
        <f>all!CF970</f>
        <v>0</v>
      </c>
      <c r="AC392" s="18"/>
      <c r="AD392" s="18"/>
      <c r="AE392" s="18"/>
      <c r="AF392" s="18"/>
      <c r="AG392" s="18"/>
    </row>
    <row r="393" spans="1:33" ht="15.95" customHeight="1">
      <c r="A393" s="26"/>
      <c r="B393" s="46" t="s">
        <v>72</v>
      </c>
      <c r="C393" s="47">
        <f>SUM(C391:C392)</f>
        <v>76</v>
      </c>
      <c r="D393" s="47">
        <f t="shared" ref="D393" si="238">SUM(D391:D392)</f>
        <v>38</v>
      </c>
      <c r="E393" s="47">
        <f t="shared" ref="E393:U393" si="239">SUM(E391:E392)</f>
        <v>12</v>
      </c>
      <c r="F393" s="47">
        <f t="shared" si="239"/>
        <v>50</v>
      </c>
      <c r="G393" s="47">
        <f t="shared" si="239"/>
        <v>7</v>
      </c>
      <c r="H393" s="47">
        <f t="shared" si="239"/>
        <v>2</v>
      </c>
      <c r="I393" s="47">
        <f t="shared" si="239"/>
        <v>9</v>
      </c>
      <c r="J393" s="47">
        <f t="shared" si="239"/>
        <v>3</v>
      </c>
      <c r="K393" s="47">
        <f t="shared" si="239"/>
        <v>1</v>
      </c>
      <c r="L393" s="47">
        <f t="shared" si="239"/>
        <v>4</v>
      </c>
      <c r="M393" s="47">
        <f t="shared" si="239"/>
        <v>20</v>
      </c>
      <c r="N393" s="47">
        <f t="shared" si="239"/>
        <v>6</v>
      </c>
      <c r="O393" s="47">
        <f t="shared" si="239"/>
        <v>26</v>
      </c>
      <c r="P393" s="47">
        <f t="shared" si="239"/>
        <v>0</v>
      </c>
      <c r="Q393" s="47">
        <f t="shared" si="239"/>
        <v>0</v>
      </c>
      <c r="R393" s="47">
        <f t="shared" si="239"/>
        <v>0</v>
      </c>
      <c r="S393" s="47">
        <f t="shared" si="239"/>
        <v>68</v>
      </c>
      <c r="T393" s="47">
        <f t="shared" si="239"/>
        <v>21</v>
      </c>
      <c r="U393" s="47">
        <f t="shared" si="239"/>
        <v>89</v>
      </c>
      <c r="V393" s="128" t="s">
        <v>74</v>
      </c>
      <c r="W393" s="47">
        <f>SUM(W391:W392)</f>
        <v>1</v>
      </c>
      <c r="X393" s="47">
        <f t="shared" ref="X393:AB393" si="240">SUM(X391:X392)</f>
        <v>0</v>
      </c>
      <c r="Y393" s="47">
        <f t="shared" si="240"/>
        <v>1</v>
      </c>
      <c r="Z393" s="47">
        <f t="shared" si="240"/>
        <v>0</v>
      </c>
      <c r="AA393" s="47">
        <f t="shared" si="240"/>
        <v>0</v>
      </c>
      <c r="AB393" s="47">
        <f t="shared" si="240"/>
        <v>0</v>
      </c>
      <c r="AC393" s="18"/>
      <c r="AD393" s="18"/>
      <c r="AE393" s="18"/>
      <c r="AF393" s="18"/>
      <c r="AG393" s="18"/>
    </row>
    <row r="394" spans="1:33" ht="15" customHeight="1">
      <c r="A394" s="141"/>
      <c r="B394" s="142" t="s">
        <v>849</v>
      </c>
      <c r="C394" s="143"/>
      <c r="D394" s="145"/>
      <c r="E394" s="145"/>
      <c r="F394" s="145"/>
      <c r="G394" s="145"/>
      <c r="H394" s="145"/>
      <c r="I394" s="145"/>
      <c r="J394" s="145"/>
      <c r="K394" s="145"/>
      <c r="L394" s="145"/>
      <c r="M394" s="144"/>
      <c r="N394" s="144"/>
      <c r="O394" s="145"/>
      <c r="P394" s="145"/>
      <c r="Q394" s="145"/>
      <c r="R394" s="145"/>
      <c r="S394" s="146"/>
      <c r="T394" s="146"/>
      <c r="U394" s="146"/>
      <c r="V394" s="18"/>
      <c r="W394" s="144"/>
      <c r="X394" s="144"/>
      <c r="Y394" s="144"/>
      <c r="Z394" s="144"/>
      <c r="AA394" s="144"/>
      <c r="AB394" s="144"/>
      <c r="AC394" s="18"/>
      <c r="AD394" s="18"/>
      <c r="AE394" s="18"/>
      <c r="AF394" s="18"/>
      <c r="AG394" s="18"/>
    </row>
    <row r="395" spans="1:33" ht="15" customHeight="1">
      <c r="A395" s="141"/>
      <c r="B395" s="162" t="s">
        <v>396</v>
      </c>
      <c r="C395" s="159">
        <f>all!F973</f>
        <v>0</v>
      </c>
      <c r="D395" s="159">
        <f>all!BH974</f>
        <v>0</v>
      </c>
      <c r="E395" s="159">
        <f>all!BI974</f>
        <v>0</v>
      </c>
      <c r="F395" s="159">
        <f>all!BJ974</f>
        <v>0</v>
      </c>
      <c r="G395" s="159">
        <f>all!BK974</f>
        <v>0</v>
      </c>
      <c r="H395" s="159">
        <f>all!BL974</f>
        <v>0</v>
      </c>
      <c r="I395" s="159">
        <f>all!BM974</f>
        <v>0</v>
      </c>
      <c r="J395" s="159">
        <f>all!BN974</f>
        <v>0</v>
      </c>
      <c r="K395" s="159">
        <f>all!BO974</f>
        <v>0</v>
      </c>
      <c r="L395" s="159">
        <f>all!BP974</f>
        <v>0</v>
      </c>
      <c r="M395" s="159">
        <f>all!BQ974</f>
        <v>0</v>
      </c>
      <c r="N395" s="159">
        <f>all!BR974</f>
        <v>0</v>
      </c>
      <c r="O395" s="159">
        <f>all!BS974</f>
        <v>0</v>
      </c>
      <c r="P395" s="159">
        <f>all!BT974</f>
        <v>0</v>
      </c>
      <c r="Q395" s="159">
        <f>all!BU974</f>
        <v>0</v>
      </c>
      <c r="R395" s="159">
        <f>all!BV974</f>
        <v>0</v>
      </c>
      <c r="S395" s="159">
        <f>all!BW974</f>
        <v>0</v>
      </c>
      <c r="T395" s="159">
        <f>all!BX974</f>
        <v>0</v>
      </c>
      <c r="U395" s="159">
        <f>all!BY974</f>
        <v>0</v>
      </c>
      <c r="V395" s="18"/>
      <c r="W395" s="159">
        <f>all!CA974</f>
        <v>0</v>
      </c>
      <c r="X395" s="159">
        <f>all!CB974</f>
        <v>0</v>
      </c>
      <c r="Y395" s="159">
        <f>all!CC974</f>
        <v>0</v>
      </c>
      <c r="Z395" s="159">
        <f>all!CD974</f>
        <v>0</v>
      </c>
      <c r="AA395" s="159">
        <f>all!CE974</f>
        <v>0</v>
      </c>
      <c r="AB395" s="159">
        <f>all!CF974</f>
        <v>0</v>
      </c>
      <c r="AC395" s="18"/>
      <c r="AD395" s="18" t="s">
        <v>74</v>
      </c>
      <c r="AE395" s="18"/>
      <c r="AF395" s="18"/>
      <c r="AG395" s="18"/>
    </row>
    <row r="396" spans="1:33" ht="15" customHeight="1">
      <c r="A396" s="141"/>
      <c r="B396" s="162" t="s">
        <v>320</v>
      </c>
      <c r="C396" s="159">
        <f>all!F974</f>
        <v>15</v>
      </c>
      <c r="D396" s="159">
        <f>all!BH975</f>
        <v>0</v>
      </c>
      <c r="E396" s="159">
        <f>all!BI975</f>
        <v>0</v>
      </c>
      <c r="F396" s="159">
        <f>all!BJ975</f>
        <v>0</v>
      </c>
      <c r="G396" s="159">
        <f>all!BK975</f>
        <v>0</v>
      </c>
      <c r="H396" s="159">
        <f>all!BL975</f>
        <v>0</v>
      </c>
      <c r="I396" s="159">
        <f>all!BM975</f>
        <v>0</v>
      </c>
      <c r="J396" s="159">
        <f>all!BN975</f>
        <v>0</v>
      </c>
      <c r="K396" s="159">
        <f>all!BO975</f>
        <v>0</v>
      </c>
      <c r="L396" s="159">
        <f>all!BP975</f>
        <v>0</v>
      </c>
      <c r="M396" s="159">
        <f>all!BQ975</f>
        <v>0</v>
      </c>
      <c r="N396" s="159">
        <f>all!BR975</f>
        <v>0</v>
      </c>
      <c r="O396" s="159">
        <f>all!BS975</f>
        <v>0</v>
      </c>
      <c r="P396" s="159">
        <f>all!BT975</f>
        <v>0</v>
      </c>
      <c r="Q396" s="159">
        <f>all!BU975</f>
        <v>0</v>
      </c>
      <c r="R396" s="159">
        <f>all!BV975</f>
        <v>0</v>
      </c>
      <c r="S396" s="159">
        <f>all!BW975</f>
        <v>0</v>
      </c>
      <c r="T396" s="159">
        <f>all!BX975</f>
        <v>0</v>
      </c>
      <c r="U396" s="159">
        <f>all!BY975</f>
        <v>0</v>
      </c>
      <c r="V396" s="18"/>
      <c r="W396" s="159">
        <f>all!CA975</f>
        <v>0</v>
      </c>
      <c r="X396" s="159">
        <f>all!CB975</f>
        <v>0</v>
      </c>
      <c r="Y396" s="159">
        <f>all!CC975</f>
        <v>0</v>
      </c>
      <c r="Z396" s="159">
        <f>all!CD975</f>
        <v>0</v>
      </c>
      <c r="AA396" s="159">
        <f>all!CE975</f>
        <v>0</v>
      </c>
      <c r="AB396" s="159">
        <f>all!CF975</f>
        <v>0</v>
      </c>
      <c r="AC396" s="18"/>
      <c r="AD396" s="18"/>
      <c r="AE396" s="18"/>
      <c r="AF396" s="18"/>
      <c r="AG396" s="18"/>
    </row>
    <row r="397" spans="1:33" ht="15" customHeight="1">
      <c r="A397" s="141"/>
      <c r="B397" s="150" t="s">
        <v>72</v>
      </c>
      <c r="C397" s="143">
        <f>SUM(C395:C396)</f>
        <v>15</v>
      </c>
      <c r="D397" s="143">
        <f t="shared" ref="D397" si="241">SUM(D395:D396)</f>
        <v>0</v>
      </c>
      <c r="E397" s="143">
        <f t="shared" ref="E397:U397" si="242">SUM(E395:E396)</f>
        <v>0</v>
      </c>
      <c r="F397" s="143">
        <f t="shared" si="242"/>
        <v>0</v>
      </c>
      <c r="G397" s="143">
        <f t="shared" si="242"/>
        <v>0</v>
      </c>
      <c r="H397" s="143">
        <f t="shared" si="242"/>
        <v>0</v>
      </c>
      <c r="I397" s="143">
        <f t="shared" si="242"/>
        <v>0</v>
      </c>
      <c r="J397" s="143">
        <f t="shared" si="242"/>
        <v>0</v>
      </c>
      <c r="K397" s="143">
        <f t="shared" si="242"/>
        <v>0</v>
      </c>
      <c r="L397" s="143">
        <f t="shared" si="242"/>
        <v>0</v>
      </c>
      <c r="M397" s="143">
        <f t="shared" si="242"/>
        <v>0</v>
      </c>
      <c r="N397" s="143">
        <f t="shared" si="242"/>
        <v>0</v>
      </c>
      <c r="O397" s="143">
        <f t="shared" si="242"/>
        <v>0</v>
      </c>
      <c r="P397" s="143">
        <f t="shared" si="242"/>
        <v>0</v>
      </c>
      <c r="Q397" s="143">
        <f t="shared" si="242"/>
        <v>0</v>
      </c>
      <c r="R397" s="143">
        <f t="shared" si="242"/>
        <v>0</v>
      </c>
      <c r="S397" s="143">
        <f t="shared" si="242"/>
        <v>0</v>
      </c>
      <c r="T397" s="143">
        <f t="shared" si="242"/>
        <v>0</v>
      </c>
      <c r="U397" s="143">
        <f t="shared" si="242"/>
        <v>0</v>
      </c>
      <c r="V397" s="215" t="s">
        <v>74</v>
      </c>
      <c r="W397" s="143">
        <f>SUM(W395:W396)</f>
        <v>0</v>
      </c>
      <c r="X397" s="143">
        <f t="shared" ref="X397:AB397" si="243">SUM(X395:X396)</f>
        <v>0</v>
      </c>
      <c r="Y397" s="143">
        <f t="shared" si="243"/>
        <v>0</v>
      </c>
      <c r="Z397" s="143">
        <f t="shared" si="243"/>
        <v>0</v>
      </c>
      <c r="AA397" s="143">
        <f t="shared" si="243"/>
        <v>0</v>
      </c>
      <c r="AB397" s="143">
        <f t="shared" si="243"/>
        <v>0</v>
      </c>
      <c r="AC397" s="18"/>
      <c r="AD397" s="18"/>
      <c r="AE397" s="18"/>
      <c r="AF397" s="18"/>
      <c r="AG397" s="18"/>
    </row>
    <row r="398" spans="1:33" ht="15" customHeight="1">
      <c r="A398" s="37"/>
      <c r="B398" s="78" t="s">
        <v>301</v>
      </c>
      <c r="C398" s="691">
        <f>all!F1866</f>
        <v>181</v>
      </c>
      <c r="D398" s="691">
        <f>all!BH1866</f>
        <v>44</v>
      </c>
      <c r="E398" s="691">
        <f>all!BI1866</f>
        <v>18</v>
      </c>
      <c r="F398" s="691">
        <f>all!BJ1866</f>
        <v>62</v>
      </c>
      <c r="G398" s="691">
        <f>all!BK1866</f>
        <v>9</v>
      </c>
      <c r="H398" s="691">
        <f>all!BL1866</f>
        <v>3</v>
      </c>
      <c r="I398" s="691">
        <f>all!BM1866</f>
        <v>12</v>
      </c>
      <c r="J398" s="691">
        <f>all!BN1866</f>
        <v>4</v>
      </c>
      <c r="K398" s="691">
        <f>all!BO1866</f>
        <v>3</v>
      </c>
      <c r="L398" s="691">
        <f>all!BP1866</f>
        <v>7</v>
      </c>
      <c r="M398" s="691">
        <f>all!BQ1866</f>
        <v>36</v>
      </c>
      <c r="N398" s="691">
        <f>all!BR1866</f>
        <v>17</v>
      </c>
      <c r="O398" s="691">
        <f>all!BS1866</f>
        <v>53</v>
      </c>
      <c r="P398" s="691">
        <f>all!BT1866</f>
        <v>4</v>
      </c>
      <c r="Q398" s="691">
        <f>all!BU1866</f>
        <v>0</v>
      </c>
      <c r="R398" s="691">
        <f>all!BV1866</f>
        <v>4</v>
      </c>
      <c r="S398" s="691">
        <f>all!BW1866</f>
        <v>97</v>
      </c>
      <c r="T398" s="691">
        <f>all!BX1866</f>
        <v>41</v>
      </c>
      <c r="U398" s="691">
        <f>all!BY1866</f>
        <v>138</v>
      </c>
      <c r="V398" s="11" t="s">
        <v>74</v>
      </c>
      <c r="W398" s="691">
        <f>all!CA1866</f>
        <v>1</v>
      </c>
      <c r="X398" s="691">
        <f>all!CB1866</f>
        <v>0</v>
      </c>
      <c r="Y398" s="691">
        <f>all!CC1866</f>
        <v>1</v>
      </c>
      <c r="Z398" s="691">
        <f>all!CD1866</f>
        <v>1</v>
      </c>
      <c r="AA398" s="691">
        <f>all!CE1866</f>
        <v>0</v>
      </c>
      <c r="AB398" s="691">
        <f>all!CF1866</f>
        <v>1</v>
      </c>
      <c r="AC398" s="18"/>
      <c r="AD398" s="18"/>
      <c r="AE398" s="18"/>
      <c r="AF398" s="18"/>
      <c r="AG398" s="18"/>
    </row>
    <row r="399" spans="1:33" ht="33.75" customHeight="1">
      <c r="A399" s="26"/>
      <c r="B399" s="57" t="s">
        <v>899</v>
      </c>
      <c r="C399" s="69">
        <f>all!F2362</f>
        <v>1868</v>
      </c>
      <c r="D399" s="69">
        <f>all!BH2362</f>
        <v>268</v>
      </c>
      <c r="E399" s="69">
        <f>all!BI2362</f>
        <v>180</v>
      </c>
      <c r="F399" s="69">
        <f>all!BJ2362</f>
        <v>448</v>
      </c>
      <c r="G399" s="69">
        <f>all!BK2362</f>
        <v>87</v>
      </c>
      <c r="H399" s="69">
        <f>all!BL2362</f>
        <v>47</v>
      </c>
      <c r="I399" s="69">
        <f>all!BM2362</f>
        <v>134</v>
      </c>
      <c r="J399" s="69">
        <f>all!BN2362</f>
        <v>33</v>
      </c>
      <c r="K399" s="69">
        <f>all!BO2362</f>
        <v>32</v>
      </c>
      <c r="L399" s="69">
        <f>all!BP2362</f>
        <v>65</v>
      </c>
      <c r="M399" s="69">
        <f>all!BQ2362</f>
        <v>248</v>
      </c>
      <c r="N399" s="69">
        <f>all!BR2362</f>
        <v>147</v>
      </c>
      <c r="O399" s="69">
        <f>all!BS2362</f>
        <v>395</v>
      </c>
      <c r="P399" s="69">
        <f>all!BT2362</f>
        <v>4</v>
      </c>
      <c r="Q399" s="69">
        <f>all!BU2362</f>
        <v>9</v>
      </c>
      <c r="R399" s="69">
        <f>all!BV2362</f>
        <v>13</v>
      </c>
      <c r="S399" s="69">
        <f>all!BW2362</f>
        <v>640</v>
      </c>
      <c r="T399" s="69">
        <f>all!BX2362</f>
        <v>415</v>
      </c>
      <c r="U399" s="69">
        <f>all!BY2362</f>
        <v>1055</v>
      </c>
      <c r="V399" s="18"/>
      <c r="W399" s="69">
        <f>all!CA2362</f>
        <v>33</v>
      </c>
      <c r="X399" s="69">
        <f>all!CB2362</f>
        <v>20</v>
      </c>
      <c r="Y399" s="69">
        <f>all!CC2362</f>
        <v>53</v>
      </c>
      <c r="Z399" s="69">
        <f>all!CD2362</f>
        <v>7</v>
      </c>
      <c r="AA399" s="69">
        <f>all!CE2362</f>
        <v>3</v>
      </c>
      <c r="AB399" s="69">
        <f>all!CF2362</f>
        <v>10</v>
      </c>
      <c r="AC399" s="18"/>
      <c r="AD399" s="18"/>
      <c r="AE399" s="18"/>
      <c r="AF399" s="18"/>
      <c r="AG399" s="18"/>
    </row>
    <row r="400" spans="1:33" ht="26.25" customHeight="1">
      <c r="A400" s="26"/>
      <c r="B400" s="227" t="s">
        <v>441</v>
      </c>
      <c r="C400" s="69"/>
      <c r="D400" s="69"/>
      <c r="E400" s="69" t="s">
        <v>74</v>
      </c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18"/>
      <c r="W400" s="69"/>
      <c r="X400" s="69"/>
      <c r="Y400" s="69"/>
      <c r="Z400" s="69"/>
      <c r="AA400" s="69"/>
      <c r="AB400" s="69"/>
      <c r="AC400" s="18"/>
      <c r="AD400" s="18"/>
      <c r="AE400" s="18"/>
      <c r="AF400" s="18"/>
      <c r="AG400" s="18"/>
    </row>
    <row r="401" spans="1:33" ht="15" customHeight="1">
      <c r="A401" s="26"/>
      <c r="B401" s="16" t="s">
        <v>396</v>
      </c>
      <c r="C401" s="69"/>
      <c r="D401" s="69">
        <f>all!BH2269</f>
        <v>2</v>
      </c>
      <c r="E401" s="69">
        <f>all!BI2269</f>
        <v>4</v>
      </c>
      <c r="F401" s="69">
        <f>all!BJ2269</f>
        <v>6</v>
      </c>
      <c r="G401" s="69">
        <f>all!BK2269</f>
        <v>0</v>
      </c>
      <c r="H401" s="69">
        <f>all!BL2269</f>
        <v>0</v>
      </c>
      <c r="I401" s="69">
        <f>all!BM2269</f>
        <v>0</v>
      </c>
      <c r="J401" s="69">
        <f>all!BN2269</f>
        <v>0</v>
      </c>
      <c r="K401" s="69">
        <f>all!BO2269</f>
        <v>0</v>
      </c>
      <c r="L401" s="69">
        <f>all!BP2269</f>
        <v>0</v>
      </c>
      <c r="M401" s="69">
        <f>all!BQ2269</f>
        <v>1</v>
      </c>
      <c r="N401" s="69">
        <f>all!BR2269</f>
        <v>1</v>
      </c>
      <c r="O401" s="69">
        <f>all!BS2269</f>
        <v>2</v>
      </c>
      <c r="P401" s="69">
        <f>all!BT2269</f>
        <v>0</v>
      </c>
      <c r="Q401" s="69">
        <f>all!BU2269</f>
        <v>0</v>
      </c>
      <c r="R401" s="69">
        <f>all!BV2269</f>
        <v>0</v>
      </c>
      <c r="S401" s="69">
        <f>all!BW2269</f>
        <v>3</v>
      </c>
      <c r="T401" s="69">
        <f>all!BX2269</f>
        <v>5</v>
      </c>
      <c r="U401" s="69">
        <f>all!BY2269</f>
        <v>8</v>
      </c>
      <c r="V401" s="18"/>
      <c r="W401" s="69">
        <f>all!CA2269</f>
        <v>0</v>
      </c>
      <c r="X401" s="69">
        <f>all!CB2269</f>
        <v>0</v>
      </c>
      <c r="Y401" s="69">
        <f>all!CC2269</f>
        <v>0</v>
      </c>
      <c r="Z401" s="69">
        <f>all!CD2269</f>
        <v>0</v>
      </c>
      <c r="AA401" s="69">
        <f>all!CE2269</f>
        <v>0</v>
      </c>
      <c r="AB401" s="69">
        <f>all!CF2269</f>
        <v>0</v>
      </c>
      <c r="AC401" s="18"/>
      <c r="AD401" s="18"/>
      <c r="AE401" s="18"/>
      <c r="AF401" s="18"/>
      <c r="AG401" s="18"/>
    </row>
    <row r="402" spans="1:33" ht="15" customHeight="1">
      <c r="A402" s="26"/>
      <c r="B402" s="16" t="s">
        <v>320</v>
      </c>
      <c r="C402" s="69"/>
      <c r="D402" s="69">
        <f>all!BH2270</f>
        <v>3</v>
      </c>
      <c r="E402" s="69">
        <f>all!BI2270</f>
        <v>2</v>
      </c>
      <c r="F402" s="69">
        <f>all!BJ2270</f>
        <v>5</v>
      </c>
      <c r="G402" s="69">
        <f>all!BK2270</f>
        <v>0</v>
      </c>
      <c r="H402" s="69">
        <f>all!BL2270</f>
        <v>1</v>
      </c>
      <c r="I402" s="69">
        <f>all!BM2270</f>
        <v>1</v>
      </c>
      <c r="J402" s="69">
        <f>all!BN2270</f>
        <v>0</v>
      </c>
      <c r="K402" s="69">
        <f>all!BO2270</f>
        <v>0</v>
      </c>
      <c r="L402" s="69">
        <f>all!BP2270</f>
        <v>0</v>
      </c>
      <c r="M402" s="69">
        <f>all!BQ2270</f>
        <v>4</v>
      </c>
      <c r="N402" s="69">
        <f>all!BR2270</f>
        <v>0</v>
      </c>
      <c r="O402" s="69">
        <f>all!BS2270</f>
        <v>4</v>
      </c>
      <c r="P402" s="69">
        <f>all!BT2270</f>
        <v>0</v>
      </c>
      <c r="Q402" s="69">
        <f>all!BU2270</f>
        <v>0</v>
      </c>
      <c r="R402" s="69">
        <f>all!BV2270</f>
        <v>0</v>
      </c>
      <c r="S402" s="69">
        <f>all!BW2270</f>
        <v>7</v>
      </c>
      <c r="T402" s="69">
        <f>all!BX2270</f>
        <v>3</v>
      </c>
      <c r="U402" s="69">
        <f>all!BY2270</f>
        <v>10</v>
      </c>
      <c r="V402" s="18"/>
      <c r="W402" s="69">
        <f>all!CA2270</f>
        <v>0</v>
      </c>
      <c r="X402" s="69">
        <f>all!CB2270</f>
        <v>1</v>
      </c>
      <c r="Y402" s="69">
        <f>all!CC2270</f>
        <v>1</v>
      </c>
      <c r="Z402" s="69">
        <f>all!CD2270</f>
        <v>0</v>
      </c>
      <c r="AA402" s="69">
        <f>all!CE2270</f>
        <v>0</v>
      </c>
      <c r="AB402" s="69">
        <f>all!CF2270</f>
        <v>0</v>
      </c>
      <c r="AC402" s="18"/>
      <c r="AD402" s="18"/>
      <c r="AE402" s="18"/>
      <c r="AF402" s="18"/>
      <c r="AG402" s="18"/>
    </row>
    <row r="403" spans="1:33" ht="15" customHeight="1">
      <c r="A403" s="26"/>
      <c r="B403" s="46" t="s">
        <v>72</v>
      </c>
      <c r="C403" s="69"/>
      <c r="D403" s="71">
        <f>SUM(D401:D402)</f>
        <v>5</v>
      </c>
      <c r="E403" s="71">
        <f t="shared" ref="E403:U403" si="244">SUM(E401:E402)</f>
        <v>6</v>
      </c>
      <c r="F403" s="71">
        <f t="shared" si="244"/>
        <v>11</v>
      </c>
      <c r="G403" s="71">
        <f t="shared" si="244"/>
        <v>0</v>
      </c>
      <c r="H403" s="71">
        <f t="shared" si="244"/>
        <v>1</v>
      </c>
      <c r="I403" s="71">
        <f t="shared" si="244"/>
        <v>1</v>
      </c>
      <c r="J403" s="71">
        <f t="shared" si="244"/>
        <v>0</v>
      </c>
      <c r="K403" s="71">
        <f t="shared" si="244"/>
        <v>0</v>
      </c>
      <c r="L403" s="71">
        <f t="shared" si="244"/>
        <v>0</v>
      </c>
      <c r="M403" s="71">
        <f t="shared" si="244"/>
        <v>5</v>
      </c>
      <c r="N403" s="71">
        <f t="shared" si="244"/>
        <v>1</v>
      </c>
      <c r="O403" s="71">
        <f t="shared" si="244"/>
        <v>6</v>
      </c>
      <c r="P403" s="71">
        <f t="shared" si="244"/>
        <v>0</v>
      </c>
      <c r="Q403" s="71">
        <f t="shared" si="244"/>
        <v>0</v>
      </c>
      <c r="R403" s="71">
        <f t="shared" si="244"/>
        <v>0</v>
      </c>
      <c r="S403" s="71">
        <f t="shared" si="244"/>
        <v>10</v>
      </c>
      <c r="T403" s="71">
        <f t="shared" si="244"/>
        <v>8</v>
      </c>
      <c r="U403" s="71">
        <f t="shared" si="244"/>
        <v>18</v>
      </c>
      <c r="V403" s="18"/>
      <c r="W403" s="71">
        <f t="shared" ref="W403" si="245">SUM(W401:W402)</f>
        <v>0</v>
      </c>
      <c r="X403" s="71">
        <f t="shared" ref="X403:AB403" si="246">SUM(X401:X402)</f>
        <v>1</v>
      </c>
      <c r="Y403" s="71">
        <f t="shared" si="246"/>
        <v>1</v>
      </c>
      <c r="Z403" s="71">
        <f t="shared" si="246"/>
        <v>0</v>
      </c>
      <c r="AA403" s="71">
        <f t="shared" si="246"/>
        <v>0</v>
      </c>
      <c r="AB403" s="71">
        <f t="shared" si="246"/>
        <v>0</v>
      </c>
      <c r="AC403" s="18"/>
      <c r="AD403" s="18"/>
      <c r="AE403" s="18"/>
      <c r="AF403" s="18"/>
      <c r="AG403" s="18"/>
    </row>
    <row r="404" spans="1:33" ht="15" customHeight="1">
      <c r="A404" s="26"/>
      <c r="B404" s="327" t="s">
        <v>850</v>
      </c>
      <c r="C404" s="69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18"/>
      <c r="W404" s="71"/>
      <c r="X404" s="71"/>
      <c r="Y404" s="71"/>
      <c r="Z404" s="71"/>
      <c r="AA404" s="71"/>
      <c r="AB404" s="71"/>
      <c r="AC404" s="18"/>
      <c r="AD404" s="18"/>
      <c r="AE404" s="18"/>
      <c r="AF404" s="18"/>
      <c r="AG404" s="18"/>
    </row>
    <row r="405" spans="1:33" ht="15" customHeight="1">
      <c r="A405" s="26"/>
      <c r="B405" s="16" t="s">
        <v>396</v>
      </c>
      <c r="C405" s="69"/>
      <c r="D405" s="69">
        <f>all!BH2273</f>
        <v>0</v>
      </c>
      <c r="E405" s="69">
        <f>all!BI2273</f>
        <v>0</v>
      </c>
      <c r="F405" s="69">
        <f>all!BJ2273</f>
        <v>0</v>
      </c>
      <c r="G405" s="69">
        <f>all!BK2273</f>
        <v>0</v>
      </c>
      <c r="H405" s="69">
        <f>all!BL2273</f>
        <v>0</v>
      </c>
      <c r="I405" s="69">
        <f>all!BM2273</f>
        <v>0</v>
      </c>
      <c r="J405" s="69">
        <f>all!BN2273</f>
        <v>0</v>
      </c>
      <c r="K405" s="69">
        <f>all!BO2273</f>
        <v>0</v>
      </c>
      <c r="L405" s="69">
        <f>all!BP2273</f>
        <v>0</v>
      </c>
      <c r="M405" s="69">
        <f>all!BQ2273</f>
        <v>0</v>
      </c>
      <c r="N405" s="69">
        <f>all!BR2273</f>
        <v>0</v>
      </c>
      <c r="O405" s="69">
        <f>all!BS2273</f>
        <v>0</v>
      </c>
      <c r="P405" s="69">
        <f>all!BT2273</f>
        <v>0</v>
      </c>
      <c r="Q405" s="69">
        <f>all!BU2273</f>
        <v>0</v>
      </c>
      <c r="R405" s="69">
        <f>all!BV2273</f>
        <v>0</v>
      </c>
      <c r="S405" s="69">
        <f>all!BW2273</f>
        <v>0</v>
      </c>
      <c r="T405" s="69">
        <f>all!BX2273</f>
        <v>0</v>
      </c>
      <c r="U405" s="69">
        <f>all!BY2273</f>
        <v>0</v>
      </c>
      <c r="V405" s="18"/>
      <c r="W405" s="69">
        <f>all!CA2273</f>
        <v>0</v>
      </c>
      <c r="X405" s="69">
        <f>all!CB2273</f>
        <v>0</v>
      </c>
      <c r="Y405" s="69">
        <f>all!CC2273</f>
        <v>0</v>
      </c>
      <c r="Z405" s="69">
        <f>all!CD2273</f>
        <v>0</v>
      </c>
      <c r="AA405" s="69">
        <f>all!CE2273</f>
        <v>0</v>
      </c>
      <c r="AB405" s="69">
        <f>all!CF2273</f>
        <v>0</v>
      </c>
      <c r="AC405" s="18"/>
      <c r="AD405" s="18"/>
      <c r="AE405" s="18"/>
      <c r="AF405" s="18"/>
      <c r="AG405" s="18"/>
    </row>
    <row r="406" spans="1:33" ht="15" customHeight="1">
      <c r="A406" s="26"/>
      <c r="B406" s="16" t="s">
        <v>320</v>
      </c>
      <c r="C406" s="69"/>
      <c r="D406" s="69">
        <f>all!BH2274</f>
        <v>6</v>
      </c>
      <c r="E406" s="69">
        <f>all!BI2274</f>
        <v>1</v>
      </c>
      <c r="F406" s="69">
        <f>all!BJ2274</f>
        <v>7</v>
      </c>
      <c r="G406" s="69">
        <f>all!BK2274</f>
        <v>1</v>
      </c>
      <c r="H406" s="69">
        <f>all!BL2274</f>
        <v>0</v>
      </c>
      <c r="I406" s="69">
        <f>all!BM2274</f>
        <v>1</v>
      </c>
      <c r="J406" s="69">
        <f>all!BN2274</f>
        <v>0</v>
      </c>
      <c r="K406" s="69">
        <f>all!BO2274</f>
        <v>0</v>
      </c>
      <c r="L406" s="69">
        <f>all!BP2274</f>
        <v>0</v>
      </c>
      <c r="M406" s="69">
        <f>all!BQ2274</f>
        <v>0</v>
      </c>
      <c r="N406" s="69">
        <f>all!BR2274</f>
        <v>1</v>
      </c>
      <c r="O406" s="69">
        <f>all!BS2274</f>
        <v>1</v>
      </c>
      <c r="P406" s="69">
        <f>all!BT2274</f>
        <v>0</v>
      </c>
      <c r="Q406" s="69">
        <f>all!BU2274</f>
        <v>0</v>
      </c>
      <c r="R406" s="69">
        <f>all!BV2274</f>
        <v>0</v>
      </c>
      <c r="S406" s="69">
        <f>all!BW2274</f>
        <v>7</v>
      </c>
      <c r="T406" s="69">
        <f>all!BX2274</f>
        <v>2</v>
      </c>
      <c r="U406" s="69">
        <f>all!BY2274</f>
        <v>9</v>
      </c>
      <c r="V406" s="18"/>
      <c r="W406" s="69">
        <f>all!CA2274</f>
        <v>1</v>
      </c>
      <c r="X406" s="69">
        <f>all!CB2274</f>
        <v>0</v>
      </c>
      <c r="Y406" s="69">
        <f>all!CC2274</f>
        <v>1</v>
      </c>
      <c r="Z406" s="69">
        <f>all!CD2274</f>
        <v>0</v>
      </c>
      <c r="AA406" s="69">
        <f>all!CE2274</f>
        <v>1</v>
      </c>
      <c r="AB406" s="69">
        <f>all!CF2274</f>
        <v>1</v>
      </c>
      <c r="AC406" s="18"/>
      <c r="AD406" s="18"/>
      <c r="AE406" s="18"/>
      <c r="AF406" s="18"/>
      <c r="AG406" s="18"/>
    </row>
    <row r="407" spans="1:33" ht="15" customHeight="1">
      <c r="A407" s="26"/>
      <c r="B407" s="46" t="s">
        <v>72</v>
      </c>
      <c r="C407" s="69"/>
      <c r="D407" s="71">
        <f>SUM(D405:D406)</f>
        <v>6</v>
      </c>
      <c r="E407" s="71">
        <f t="shared" ref="E407:U407" si="247">SUM(E405:E406)</f>
        <v>1</v>
      </c>
      <c r="F407" s="71">
        <f t="shared" si="247"/>
        <v>7</v>
      </c>
      <c r="G407" s="71">
        <f t="shared" si="247"/>
        <v>1</v>
      </c>
      <c r="H407" s="71">
        <f t="shared" si="247"/>
        <v>0</v>
      </c>
      <c r="I407" s="71">
        <f t="shared" si="247"/>
        <v>1</v>
      </c>
      <c r="J407" s="71">
        <f t="shared" si="247"/>
        <v>0</v>
      </c>
      <c r="K407" s="71">
        <f t="shared" si="247"/>
        <v>0</v>
      </c>
      <c r="L407" s="71">
        <f t="shared" si="247"/>
        <v>0</v>
      </c>
      <c r="M407" s="71">
        <f t="shared" si="247"/>
        <v>0</v>
      </c>
      <c r="N407" s="71">
        <f t="shared" si="247"/>
        <v>1</v>
      </c>
      <c r="O407" s="71">
        <f t="shared" si="247"/>
        <v>1</v>
      </c>
      <c r="P407" s="71">
        <f t="shared" si="247"/>
        <v>0</v>
      </c>
      <c r="Q407" s="71">
        <f t="shared" si="247"/>
        <v>0</v>
      </c>
      <c r="R407" s="71">
        <f t="shared" si="247"/>
        <v>0</v>
      </c>
      <c r="S407" s="71">
        <f t="shared" si="247"/>
        <v>7</v>
      </c>
      <c r="T407" s="71">
        <f t="shared" si="247"/>
        <v>2</v>
      </c>
      <c r="U407" s="71">
        <f t="shared" si="247"/>
        <v>9</v>
      </c>
      <c r="V407" s="18"/>
      <c r="W407" s="71">
        <f t="shared" ref="W407" si="248">SUM(W405:W406)</f>
        <v>1</v>
      </c>
      <c r="X407" s="71">
        <f t="shared" ref="X407:AB407" si="249">SUM(X405:X406)</f>
        <v>0</v>
      </c>
      <c r="Y407" s="71">
        <f t="shared" si="249"/>
        <v>1</v>
      </c>
      <c r="Z407" s="71">
        <f t="shared" si="249"/>
        <v>0</v>
      </c>
      <c r="AA407" s="71">
        <f t="shared" si="249"/>
        <v>1</v>
      </c>
      <c r="AB407" s="71">
        <f t="shared" si="249"/>
        <v>1</v>
      </c>
      <c r="AC407" s="18"/>
      <c r="AD407" s="18"/>
      <c r="AE407" s="18"/>
      <c r="AF407" s="18"/>
      <c r="AG407" s="18"/>
    </row>
    <row r="408" spans="1:33" ht="16.5" customHeight="1">
      <c r="A408" s="26"/>
      <c r="B408" s="327" t="s">
        <v>851</v>
      </c>
      <c r="C408" s="69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18"/>
      <c r="W408" s="71"/>
      <c r="X408" s="71"/>
      <c r="Y408" s="71"/>
      <c r="Z408" s="71"/>
      <c r="AA408" s="71"/>
      <c r="AB408" s="71"/>
      <c r="AC408" s="18"/>
      <c r="AD408" s="18"/>
      <c r="AE408" s="18"/>
      <c r="AF408" s="18"/>
      <c r="AG408" s="18"/>
    </row>
    <row r="409" spans="1:33" ht="15" customHeight="1">
      <c r="A409" s="26"/>
      <c r="B409" s="16" t="s">
        <v>396</v>
      </c>
      <c r="C409" s="69"/>
      <c r="D409" s="69">
        <f>all!BH2281</f>
        <v>8</v>
      </c>
      <c r="E409" s="69">
        <f>all!BI2281</f>
        <v>4</v>
      </c>
      <c r="F409" s="69">
        <f>all!BJ2281</f>
        <v>12</v>
      </c>
      <c r="G409" s="69">
        <f>all!BK2281</f>
        <v>7</v>
      </c>
      <c r="H409" s="69">
        <f>all!BL2281</f>
        <v>3</v>
      </c>
      <c r="I409" s="69">
        <f>all!BM2281</f>
        <v>10</v>
      </c>
      <c r="J409" s="69">
        <f>all!BN2281</f>
        <v>0</v>
      </c>
      <c r="K409" s="69">
        <f>all!BO2281</f>
        <v>0</v>
      </c>
      <c r="L409" s="69">
        <f>all!BP2281</f>
        <v>0</v>
      </c>
      <c r="M409" s="69">
        <f>all!BQ2281</f>
        <v>10</v>
      </c>
      <c r="N409" s="69">
        <f>all!BR2281</f>
        <v>11</v>
      </c>
      <c r="O409" s="69">
        <f>all!BS2281</f>
        <v>21</v>
      </c>
      <c r="P409" s="69">
        <f>all!BT2281</f>
        <v>0</v>
      </c>
      <c r="Q409" s="69">
        <f>all!BU2281</f>
        <v>0</v>
      </c>
      <c r="R409" s="69">
        <f>all!BV2281</f>
        <v>0</v>
      </c>
      <c r="S409" s="69">
        <f>all!BW2281</f>
        <v>25</v>
      </c>
      <c r="T409" s="69">
        <f>all!BX2281</f>
        <v>18</v>
      </c>
      <c r="U409" s="69">
        <f>all!BY2281</f>
        <v>43</v>
      </c>
      <c r="V409" s="18"/>
      <c r="W409" s="69">
        <f>all!CA2281</f>
        <v>0</v>
      </c>
      <c r="X409" s="69">
        <f>all!CB2281</f>
        <v>0</v>
      </c>
      <c r="Y409" s="69">
        <f>all!CC2281</f>
        <v>0</v>
      </c>
      <c r="Z409" s="69">
        <f>all!CD2281</f>
        <v>0</v>
      </c>
      <c r="AA409" s="69">
        <f>all!CE2281</f>
        <v>0</v>
      </c>
      <c r="AB409" s="69">
        <f>all!CF2281</f>
        <v>0</v>
      </c>
      <c r="AC409" s="18"/>
      <c r="AD409" s="18"/>
      <c r="AE409" s="18"/>
      <c r="AF409" s="18"/>
      <c r="AG409" s="18"/>
    </row>
    <row r="410" spans="1:33" ht="15" customHeight="1">
      <c r="A410" s="26"/>
      <c r="B410" s="16" t="s">
        <v>320</v>
      </c>
      <c r="C410" s="69"/>
      <c r="D410" s="69">
        <f>all!BH2282</f>
        <v>11</v>
      </c>
      <c r="E410" s="69">
        <f>all!BI2282</f>
        <v>8</v>
      </c>
      <c r="F410" s="69">
        <f>all!BJ2282</f>
        <v>19</v>
      </c>
      <c r="G410" s="69">
        <f>all!BK2282</f>
        <v>1</v>
      </c>
      <c r="H410" s="69">
        <f>all!BL2282</f>
        <v>1</v>
      </c>
      <c r="I410" s="69">
        <f>all!BM2282</f>
        <v>2</v>
      </c>
      <c r="J410" s="69">
        <f>all!BN2282</f>
        <v>0</v>
      </c>
      <c r="K410" s="69">
        <f>all!BO2282</f>
        <v>0</v>
      </c>
      <c r="L410" s="69">
        <f>all!BP2282</f>
        <v>0</v>
      </c>
      <c r="M410" s="69">
        <f>all!BQ2282</f>
        <v>11</v>
      </c>
      <c r="N410" s="69">
        <f>all!BR2282</f>
        <v>2</v>
      </c>
      <c r="O410" s="69">
        <f>all!BS2282</f>
        <v>13</v>
      </c>
      <c r="P410" s="69">
        <f>all!BT2282</f>
        <v>0</v>
      </c>
      <c r="Q410" s="69">
        <f>all!BU2282</f>
        <v>0</v>
      </c>
      <c r="R410" s="69">
        <f>all!BV2282</f>
        <v>0</v>
      </c>
      <c r="S410" s="69">
        <f>all!BW2282</f>
        <v>23</v>
      </c>
      <c r="T410" s="69">
        <f>all!BX2282</f>
        <v>11</v>
      </c>
      <c r="U410" s="69">
        <f>all!BY2282</f>
        <v>34</v>
      </c>
      <c r="V410" s="18"/>
      <c r="W410" s="69">
        <f>all!CA2282</f>
        <v>0</v>
      </c>
      <c r="X410" s="69">
        <f>all!CB2282</f>
        <v>0</v>
      </c>
      <c r="Y410" s="69">
        <f>all!CC2282</f>
        <v>0</v>
      </c>
      <c r="Z410" s="69">
        <f>all!CD2282</f>
        <v>0</v>
      </c>
      <c r="AA410" s="69">
        <f>all!CE2282</f>
        <v>0</v>
      </c>
      <c r="AB410" s="69">
        <f>all!CF2282</f>
        <v>0</v>
      </c>
      <c r="AC410" s="18"/>
      <c r="AD410" s="18"/>
      <c r="AE410" s="18"/>
      <c r="AF410" s="18"/>
      <c r="AG410" s="18"/>
    </row>
    <row r="411" spans="1:33" ht="15" customHeight="1">
      <c r="A411" s="26"/>
      <c r="B411" s="46" t="s">
        <v>72</v>
      </c>
      <c r="C411" s="69"/>
      <c r="D411" s="71">
        <f>SUM(D409:D410)</f>
        <v>19</v>
      </c>
      <c r="E411" s="71">
        <f t="shared" ref="E411:U411" si="250">SUM(E409:E410)</f>
        <v>12</v>
      </c>
      <c r="F411" s="71">
        <f t="shared" si="250"/>
        <v>31</v>
      </c>
      <c r="G411" s="71">
        <f t="shared" si="250"/>
        <v>8</v>
      </c>
      <c r="H411" s="71">
        <f t="shared" si="250"/>
        <v>4</v>
      </c>
      <c r="I411" s="71">
        <f t="shared" si="250"/>
        <v>12</v>
      </c>
      <c r="J411" s="71">
        <f t="shared" si="250"/>
        <v>0</v>
      </c>
      <c r="K411" s="71">
        <f t="shared" si="250"/>
        <v>0</v>
      </c>
      <c r="L411" s="71">
        <f t="shared" si="250"/>
        <v>0</v>
      </c>
      <c r="M411" s="71">
        <f t="shared" si="250"/>
        <v>21</v>
      </c>
      <c r="N411" s="71">
        <f t="shared" si="250"/>
        <v>13</v>
      </c>
      <c r="O411" s="71">
        <f t="shared" si="250"/>
        <v>34</v>
      </c>
      <c r="P411" s="71">
        <f t="shared" si="250"/>
        <v>0</v>
      </c>
      <c r="Q411" s="71">
        <f t="shared" si="250"/>
        <v>0</v>
      </c>
      <c r="R411" s="71">
        <f t="shared" si="250"/>
        <v>0</v>
      </c>
      <c r="S411" s="71">
        <f t="shared" si="250"/>
        <v>48</v>
      </c>
      <c r="T411" s="71">
        <f t="shared" si="250"/>
        <v>29</v>
      </c>
      <c r="U411" s="71">
        <f t="shared" si="250"/>
        <v>77</v>
      </c>
      <c r="V411" s="18"/>
      <c r="W411" s="71">
        <f t="shared" ref="W411" si="251">SUM(W409:W410)</f>
        <v>0</v>
      </c>
      <c r="X411" s="71">
        <f t="shared" ref="X411:AB411" si="252">SUM(X409:X410)</f>
        <v>0</v>
      </c>
      <c r="Y411" s="71">
        <f t="shared" si="252"/>
        <v>0</v>
      </c>
      <c r="Z411" s="71">
        <f t="shared" si="252"/>
        <v>0</v>
      </c>
      <c r="AA411" s="71">
        <f t="shared" si="252"/>
        <v>0</v>
      </c>
      <c r="AB411" s="71">
        <f t="shared" si="252"/>
        <v>0</v>
      </c>
      <c r="AC411" s="18"/>
      <c r="AD411" s="18"/>
      <c r="AE411" s="18"/>
      <c r="AF411" s="18"/>
      <c r="AG411" s="18"/>
    </row>
    <row r="412" spans="1:33" ht="15" customHeight="1">
      <c r="A412" s="26"/>
      <c r="B412" s="327" t="s">
        <v>852</v>
      </c>
      <c r="C412" s="69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18"/>
      <c r="W412" s="71"/>
      <c r="X412" s="71"/>
      <c r="Y412" s="71"/>
      <c r="Z412" s="71"/>
      <c r="AA412" s="71"/>
      <c r="AB412" s="71"/>
      <c r="AC412" s="18" t="s">
        <v>74</v>
      </c>
      <c r="AD412" s="18"/>
      <c r="AE412" s="18"/>
      <c r="AF412" s="18"/>
      <c r="AG412" s="18"/>
    </row>
    <row r="413" spans="1:33" ht="15" customHeight="1">
      <c r="A413" s="26"/>
      <c r="B413" s="16" t="s">
        <v>396</v>
      </c>
      <c r="C413" s="69"/>
      <c r="D413" s="69">
        <f>all!BH2285</f>
        <v>14</v>
      </c>
      <c r="E413" s="69">
        <f>all!BI2285</f>
        <v>2</v>
      </c>
      <c r="F413" s="69">
        <f>all!BJ2285</f>
        <v>16</v>
      </c>
      <c r="G413" s="69">
        <f>all!BK2285</f>
        <v>1</v>
      </c>
      <c r="H413" s="69">
        <f>all!BL2285</f>
        <v>3</v>
      </c>
      <c r="I413" s="69">
        <f>all!BM2285</f>
        <v>4</v>
      </c>
      <c r="J413" s="69">
        <f>all!BN2285</f>
        <v>0</v>
      </c>
      <c r="K413" s="69">
        <f>all!BO2285</f>
        <v>0</v>
      </c>
      <c r="L413" s="69">
        <f>all!BP2285</f>
        <v>0</v>
      </c>
      <c r="M413" s="69">
        <f>all!BQ2285</f>
        <v>15</v>
      </c>
      <c r="N413" s="69">
        <f>all!BR2285</f>
        <v>3</v>
      </c>
      <c r="O413" s="69">
        <f>all!BS2285</f>
        <v>18</v>
      </c>
      <c r="P413" s="69">
        <f>all!BT2285</f>
        <v>2</v>
      </c>
      <c r="Q413" s="69">
        <f>all!BU2285</f>
        <v>1</v>
      </c>
      <c r="R413" s="69">
        <f>all!BV2285</f>
        <v>3</v>
      </c>
      <c r="S413" s="69">
        <f>all!BW2285</f>
        <v>32</v>
      </c>
      <c r="T413" s="69">
        <f>all!BX2285</f>
        <v>9</v>
      </c>
      <c r="U413" s="69">
        <f>all!BY2285</f>
        <v>41</v>
      </c>
      <c r="V413" s="18"/>
      <c r="W413" s="69">
        <f>all!CA2285</f>
        <v>0</v>
      </c>
      <c r="X413" s="69">
        <f>all!CB2285</f>
        <v>0</v>
      </c>
      <c r="Y413" s="69">
        <f>all!CC2285</f>
        <v>0</v>
      </c>
      <c r="Z413" s="69">
        <f>all!CD2285</f>
        <v>0</v>
      </c>
      <c r="AA413" s="69">
        <f>all!CE2285</f>
        <v>0</v>
      </c>
      <c r="AB413" s="69">
        <f>all!CF2285</f>
        <v>0</v>
      </c>
      <c r="AC413" s="18"/>
      <c r="AD413" s="18"/>
      <c r="AE413" s="18"/>
      <c r="AF413" s="18"/>
      <c r="AG413" s="18"/>
    </row>
    <row r="414" spans="1:33" ht="15" customHeight="1">
      <c r="A414" s="26"/>
      <c r="B414" s="16" t="s">
        <v>320</v>
      </c>
      <c r="C414" s="69"/>
      <c r="D414" s="69">
        <f>all!BH2286</f>
        <v>3</v>
      </c>
      <c r="E414" s="69">
        <f>all!BI2286</f>
        <v>4</v>
      </c>
      <c r="F414" s="69">
        <f>all!BJ2286</f>
        <v>7</v>
      </c>
      <c r="G414" s="69">
        <f>all!BK2286</f>
        <v>3</v>
      </c>
      <c r="H414" s="69">
        <f>all!BL2286</f>
        <v>0</v>
      </c>
      <c r="I414" s="69">
        <f>all!BM2286</f>
        <v>3</v>
      </c>
      <c r="J414" s="69">
        <f>all!BN2286</f>
        <v>0</v>
      </c>
      <c r="K414" s="69">
        <f>all!BO2286</f>
        <v>0</v>
      </c>
      <c r="L414" s="69">
        <f>all!BP2286</f>
        <v>0</v>
      </c>
      <c r="M414" s="69">
        <f>all!BQ2286</f>
        <v>12</v>
      </c>
      <c r="N414" s="69">
        <f>all!BR2286</f>
        <v>2</v>
      </c>
      <c r="O414" s="69">
        <f>all!BS2286</f>
        <v>14</v>
      </c>
      <c r="P414" s="69">
        <f>all!BT2286</f>
        <v>0</v>
      </c>
      <c r="Q414" s="69">
        <f>all!BU2286</f>
        <v>0</v>
      </c>
      <c r="R414" s="69">
        <f>all!BV2286</f>
        <v>0</v>
      </c>
      <c r="S414" s="69">
        <f>all!BW2286</f>
        <v>18</v>
      </c>
      <c r="T414" s="69">
        <f>all!BX2286</f>
        <v>6</v>
      </c>
      <c r="U414" s="69">
        <f>all!BY2286</f>
        <v>24</v>
      </c>
      <c r="V414" s="18"/>
      <c r="W414" s="69">
        <f>all!CA2286</f>
        <v>0</v>
      </c>
      <c r="X414" s="69">
        <f>all!CB2286</f>
        <v>0</v>
      </c>
      <c r="Y414" s="69">
        <f>all!CC2286</f>
        <v>0</v>
      </c>
      <c r="Z414" s="69">
        <f>all!CD2286</f>
        <v>0</v>
      </c>
      <c r="AA414" s="69">
        <f>all!CE2286</f>
        <v>0</v>
      </c>
      <c r="AB414" s="69">
        <f>all!CF2286</f>
        <v>0</v>
      </c>
      <c r="AC414" s="18"/>
      <c r="AD414" s="18"/>
      <c r="AE414" s="18"/>
      <c r="AF414" s="18"/>
      <c r="AG414" s="18"/>
    </row>
    <row r="415" spans="1:33" ht="15" customHeight="1">
      <c r="A415" s="26"/>
      <c r="B415" s="46" t="s">
        <v>72</v>
      </c>
      <c r="C415" s="69"/>
      <c r="D415" s="71">
        <f>SUM(D413:D414)</f>
        <v>17</v>
      </c>
      <c r="E415" s="71">
        <f t="shared" ref="E415:U415" si="253">SUM(E413:E414)</f>
        <v>6</v>
      </c>
      <c r="F415" s="71">
        <f t="shared" si="253"/>
        <v>23</v>
      </c>
      <c r="G415" s="71">
        <f t="shared" si="253"/>
        <v>4</v>
      </c>
      <c r="H415" s="71">
        <f t="shared" si="253"/>
        <v>3</v>
      </c>
      <c r="I415" s="71">
        <f t="shared" si="253"/>
        <v>7</v>
      </c>
      <c r="J415" s="71">
        <f t="shared" si="253"/>
        <v>0</v>
      </c>
      <c r="K415" s="71">
        <f t="shared" si="253"/>
        <v>0</v>
      </c>
      <c r="L415" s="71">
        <f t="shared" si="253"/>
        <v>0</v>
      </c>
      <c r="M415" s="71">
        <f t="shared" si="253"/>
        <v>27</v>
      </c>
      <c r="N415" s="71">
        <f t="shared" si="253"/>
        <v>5</v>
      </c>
      <c r="O415" s="71">
        <f t="shared" si="253"/>
        <v>32</v>
      </c>
      <c r="P415" s="71">
        <f t="shared" si="253"/>
        <v>2</v>
      </c>
      <c r="Q415" s="71">
        <f t="shared" si="253"/>
        <v>1</v>
      </c>
      <c r="R415" s="71">
        <f t="shared" si="253"/>
        <v>3</v>
      </c>
      <c r="S415" s="71">
        <f t="shared" si="253"/>
        <v>50</v>
      </c>
      <c r="T415" s="71">
        <f t="shared" si="253"/>
        <v>15</v>
      </c>
      <c r="U415" s="71">
        <f t="shared" si="253"/>
        <v>65</v>
      </c>
      <c r="V415" s="18"/>
      <c r="W415" s="71">
        <f t="shared" ref="W415" si="254">SUM(W413:W414)</f>
        <v>0</v>
      </c>
      <c r="X415" s="71">
        <f t="shared" ref="X415:AB415" si="255">SUM(X413:X414)</f>
        <v>0</v>
      </c>
      <c r="Y415" s="71">
        <f t="shared" si="255"/>
        <v>0</v>
      </c>
      <c r="Z415" s="71">
        <f t="shared" si="255"/>
        <v>0</v>
      </c>
      <c r="AA415" s="71">
        <f t="shared" si="255"/>
        <v>0</v>
      </c>
      <c r="AB415" s="71">
        <f t="shared" si="255"/>
        <v>0</v>
      </c>
      <c r="AC415" s="18"/>
      <c r="AD415" s="18"/>
      <c r="AE415" s="18"/>
      <c r="AF415" s="18"/>
      <c r="AG415" s="18"/>
    </row>
    <row r="416" spans="1:33" ht="11.25" customHeight="1">
      <c r="A416" s="60"/>
      <c r="B416" s="61"/>
      <c r="C416" s="474"/>
      <c r="D416" s="523"/>
      <c r="E416" s="523"/>
      <c r="F416" s="523"/>
      <c r="G416" s="523"/>
      <c r="H416" s="523"/>
      <c r="I416" s="523"/>
      <c r="J416" s="523"/>
      <c r="K416" s="523"/>
      <c r="L416" s="523"/>
      <c r="M416" s="523"/>
      <c r="N416" s="523"/>
      <c r="O416" s="523"/>
      <c r="P416" s="523"/>
      <c r="Q416" s="523"/>
      <c r="R416" s="523"/>
      <c r="S416" s="523"/>
      <c r="T416" s="523"/>
      <c r="U416" s="523"/>
      <c r="V416" s="18"/>
      <c r="W416" s="523"/>
      <c r="X416" s="523"/>
      <c r="Y416" s="523"/>
      <c r="Z416" s="523"/>
      <c r="AA416" s="523"/>
      <c r="AB416" s="523"/>
      <c r="AC416" s="18"/>
      <c r="AD416" s="18"/>
      <c r="AE416" s="18"/>
      <c r="AF416" s="18"/>
      <c r="AG416" s="18"/>
    </row>
    <row r="417" spans="1:33" ht="17.25" customHeight="1">
      <c r="A417" s="741">
        <v>1</v>
      </c>
      <c r="B417" s="740">
        <v>2</v>
      </c>
      <c r="C417" s="740">
        <v>3</v>
      </c>
      <c r="D417" s="740">
        <v>3</v>
      </c>
      <c r="E417" s="741">
        <v>4</v>
      </c>
      <c r="F417" s="740">
        <v>5</v>
      </c>
      <c r="G417" s="740">
        <v>6</v>
      </c>
      <c r="H417" s="741">
        <v>7</v>
      </c>
      <c r="I417" s="740">
        <v>8</v>
      </c>
      <c r="J417" s="740">
        <v>9</v>
      </c>
      <c r="K417" s="741">
        <v>10</v>
      </c>
      <c r="L417" s="740">
        <v>11</v>
      </c>
      <c r="M417" s="740">
        <v>12</v>
      </c>
      <c r="N417" s="741">
        <v>13</v>
      </c>
      <c r="O417" s="740">
        <v>14</v>
      </c>
      <c r="P417" s="740">
        <v>15</v>
      </c>
      <c r="Q417" s="741">
        <v>16</v>
      </c>
      <c r="R417" s="740">
        <v>17</v>
      </c>
      <c r="S417" s="740">
        <v>18</v>
      </c>
      <c r="T417" s="741">
        <v>19</v>
      </c>
      <c r="U417" s="740">
        <v>20</v>
      </c>
      <c r="V417" s="24"/>
      <c r="W417" s="740">
        <v>21</v>
      </c>
      <c r="X417" s="741">
        <v>22</v>
      </c>
      <c r="Y417" s="740">
        <v>23</v>
      </c>
      <c r="Z417" s="740">
        <v>24</v>
      </c>
      <c r="AA417" s="741">
        <v>25</v>
      </c>
      <c r="AB417" s="740">
        <v>26</v>
      </c>
      <c r="AC417" s="18"/>
      <c r="AD417" s="18"/>
      <c r="AE417" s="18"/>
      <c r="AF417" s="18"/>
      <c r="AG417" s="18"/>
    </row>
    <row r="418" spans="1:33" ht="18.75" customHeight="1">
      <c r="A418" s="741"/>
      <c r="B418" s="216" t="s">
        <v>992</v>
      </c>
      <c r="C418" s="740"/>
      <c r="D418" s="740"/>
      <c r="E418" s="741"/>
      <c r="F418" s="740"/>
      <c r="G418" s="740"/>
      <c r="H418" s="741"/>
      <c r="I418" s="740"/>
      <c r="J418" s="740"/>
      <c r="K418" s="741"/>
      <c r="L418" s="740"/>
      <c r="M418" s="740"/>
      <c r="N418" s="741"/>
      <c r="O418" s="740"/>
      <c r="P418" s="740"/>
      <c r="Q418" s="741"/>
      <c r="R418" s="740"/>
      <c r="S418" s="740"/>
      <c r="T418" s="741"/>
      <c r="U418" s="740"/>
      <c r="V418" s="18"/>
      <c r="W418" s="740"/>
      <c r="X418" s="741"/>
      <c r="Y418" s="740"/>
      <c r="Z418" s="740"/>
      <c r="AA418" s="741"/>
      <c r="AB418" s="740"/>
      <c r="AC418" s="18"/>
      <c r="AD418" s="18"/>
      <c r="AE418" s="18"/>
      <c r="AF418" s="18"/>
      <c r="AG418" s="18"/>
    </row>
    <row r="419" spans="1:33" ht="32.25" customHeight="1">
      <c r="A419" s="141"/>
      <c r="B419" s="148" t="s">
        <v>898</v>
      </c>
      <c r="C419" s="159">
        <f>all!F2441</f>
        <v>471</v>
      </c>
      <c r="D419" s="159">
        <f>all!BH2441</f>
        <v>39</v>
      </c>
      <c r="E419" s="159">
        <f>all!BI2441</f>
        <v>12</v>
      </c>
      <c r="F419" s="159">
        <f>all!BJ2441</f>
        <v>51</v>
      </c>
      <c r="G419" s="159">
        <f>all!BK2441</f>
        <v>21</v>
      </c>
      <c r="H419" s="159">
        <f>all!BL2441</f>
        <v>6</v>
      </c>
      <c r="I419" s="159">
        <f>all!BM2441</f>
        <v>27</v>
      </c>
      <c r="J419" s="159">
        <f>all!BN2441</f>
        <v>2</v>
      </c>
      <c r="K419" s="159">
        <f>all!BO2441</f>
        <v>0</v>
      </c>
      <c r="L419" s="159">
        <f>all!BP2441</f>
        <v>2</v>
      </c>
      <c r="M419" s="159">
        <f>all!BQ2441</f>
        <v>61</v>
      </c>
      <c r="N419" s="159">
        <f>all!BR2441</f>
        <v>17</v>
      </c>
      <c r="O419" s="159">
        <f>all!BS2441</f>
        <v>78</v>
      </c>
      <c r="P419" s="159">
        <f>all!BT2441</f>
        <v>1</v>
      </c>
      <c r="Q419" s="159">
        <f>all!BU2441</f>
        <v>1</v>
      </c>
      <c r="R419" s="159">
        <f>all!BV2441</f>
        <v>2</v>
      </c>
      <c r="S419" s="159">
        <f>all!BW2441</f>
        <v>124</v>
      </c>
      <c r="T419" s="159">
        <f>all!BX2441</f>
        <v>36</v>
      </c>
      <c r="U419" s="159">
        <f>all!BY2441</f>
        <v>160</v>
      </c>
      <c r="V419" s="18"/>
      <c r="W419" s="159">
        <f>all!CA2441</f>
        <v>18</v>
      </c>
      <c r="X419" s="159">
        <f>all!CB2441</f>
        <v>15</v>
      </c>
      <c r="Y419" s="159">
        <f>all!CC2441</f>
        <v>33</v>
      </c>
      <c r="Z419" s="159">
        <f>all!CD2441</f>
        <v>1</v>
      </c>
      <c r="AA419" s="159">
        <f>all!CE2441</f>
        <v>0</v>
      </c>
      <c r="AB419" s="159">
        <f>all!CF2441</f>
        <v>1</v>
      </c>
      <c r="AC419" s="18"/>
      <c r="AD419" s="18"/>
      <c r="AE419" s="18"/>
      <c r="AF419" s="18"/>
      <c r="AG419" s="18"/>
    </row>
    <row r="420" spans="1:33" ht="30.75" customHeight="1">
      <c r="A420" s="141"/>
      <c r="B420" s="475" t="s">
        <v>900</v>
      </c>
      <c r="C420" s="159"/>
      <c r="D420" s="159">
        <f>all!BH2409</f>
        <v>10</v>
      </c>
      <c r="E420" s="159">
        <f>all!BI2409</f>
        <v>6</v>
      </c>
      <c r="F420" s="159">
        <f>all!BJ2409</f>
        <v>16</v>
      </c>
      <c r="G420" s="159">
        <f>all!BK2409</f>
        <v>0</v>
      </c>
      <c r="H420" s="159">
        <f>all!BL2409</f>
        <v>0</v>
      </c>
      <c r="I420" s="159">
        <f>all!BM2409</f>
        <v>0</v>
      </c>
      <c r="J420" s="159">
        <f>all!BN2409</f>
        <v>0</v>
      </c>
      <c r="K420" s="159">
        <f>all!BO2409</f>
        <v>0</v>
      </c>
      <c r="L420" s="159">
        <f>all!BP2409</f>
        <v>0</v>
      </c>
      <c r="M420" s="159">
        <f>all!BQ2409</f>
        <v>0</v>
      </c>
      <c r="N420" s="159">
        <f>all!BR2409</f>
        <v>0</v>
      </c>
      <c r="O420" s="159">
        <f>all!BS2409</f>
        <v>0</v>
      </c>
      <c r="P420" s="159">
        <f>all!BT2409</f>
        <v>0</v>
      </c>
      <c r="Q420" s="159">
        <f>all!BU2409</f>
        <v>0</v>
      </c>
      <c r="R420" s="159">
        <f>all!BV2409</f>
        <v>0</v>
      </c>
      <c r="S420" s="159">
        <f>all!BW2409</f>
        <v>10</v>
      </c>
      <c r="T420" s="159">
        <f>all!BX2409</f>
        <v>6</v>
      </c>
      <c r="U420" s="159">
        <f>all!BY2409</f>
        <v>16</v>
      </c>
      <c r="V420" s="18"/>
      <c r="W420" s="159">
        <f>all!CA2409</f>
        <v>0</v>
      </c>
      <c r="X420" s="159">
        <f>all!CB2409</f>
        <v>0</v>
      </c>
      <c r="Y420" s="159">
        <f>all!CC2409</f>
        <v>0</v>
      </c>
      <c r="Z420" s="159">
        <f>all!CD2409</f>
        <v>0</v>
      </c>
      <c r="AA420" s="159">
        <f>all!CE2409</f>
        <v>0</v>
      </c>
      <c r="AB420" s="159">
        <f>all!CF2409</f>
        <v>0</v>
      </c>
      <c r="AC420" s="18"/>
      <c r="AD420" s="18"/>
      <c r="AE420" s="18"/>
      <c r="AF420" s="18"/>
      <c r="AG420" s="18"/>
    </row>
    <row r="421" spans="1:33" ht="32.25" customHeight="1">
      <c r="A421" s="141"/>
      <c r="B421" s="475" t="s">
        <v>904</v>
      </c>
      <c r="C421" s="159"/>
      <c r="D421" s="159">
        <f>all!BH2412</f>
        <v>0</v>
      </c>
      <c r="E421" s="159">
        <f>all!BI2412</f>
        <v>0</v>
      </c>
      <c r="F421" s="159">
        <f>all!BJ2412</f>
        <v>0</v>
      </c>
      <c r="G421" s="159">
        <f>all!BK2412</f>
        <v>0</v>
      </c>
      <c r="H421" s="159">
        <f>all!BL2412</f>
        <v>0</v>
      </c>
      <c r="I421" s="159">
        <f>all!BM2412</f>
        <v>0</v>
      </c>
      <c r="J421" s="159">
        <f>all!BN2412</f>
        <v>0</v>
      </c>
      <c r="K421" s="159">
        <f>all!BO2412</f>
        <v>0</v>
      </c>
      <c r="L421" s="159">
        <f>all!BP2412</f>
        <v>0</v>
      </c>
      <c r="M421" s="159">
        <f>all!BQ2412</f>
        <v>0</v>
      </c>
      <c r="N421" s="159">
        <f>all!BR2412</f>
        <v>0</v>
      </c>
      <c r="O421" s="159">
        <f>all!BS2412</f>
        <v>0</v>
      </c>
      <c r="P421" s="159">
        <f>all!BT2412</f>
        <v>0</v>
      </c>
      <c r="Q421" s="159">
        <f>all!BU2412</f>
        <v>0</v>
      </c>
      <c r="R421" s="159">
        <f>all!BV2412</f>
        <v>0</v>
      </c>
      <c r="S421" s="159">
        <f>all!BW2412</f>
        <v>0</v>
      </c>
      <c r="T421" s="159">
        <f>all!BX2412</f>
        <v>0</v>
      </c>
      <c r="U421" s="159">
        <f>all!BY2412</f>
        <v>0</v>
      </c>
      <c r="V421" s="18"/>
      <c r="W421" s="159">
        <f>all!CA2412</f>
        <v>0</v>
      </c>
      <c r="X421" s="159">
        <f>all!CB2412</f>
        <v>0</v>
      </c>
      <c r="Y421" s="159">
        <f>all!CC2412</f>
        <v>0</v>
      </c>
      <c r="Z421" s="159">
        <f>all!CD2412</f>
        <v>0</v>
      </c>
      <c r="AA421" s="159">
        <f>all!CE2412</f>
        <v>0</v>
      </c>
      <c r="AB421" s="159">
        <f>all!CF2412</f>
        <v>0</v>
      </c>
      <c r="AC421" s="18"/>
      <c r="AD421" s="18"/>
      <c r="AE421" s="18"/>
      <c r="AF421" s="18"/>
      <c r="AG421" s="18"/>
    </row>
    <row r="422" spans="1:33" ht="33.75" customHeight="1">
      <c r="A422" s="141"/>
      <c r="B422" s="475" t="s">
        <v>903</v>
      </c>
      <c r="C422" s="159"/>
      <c r="D422" s="159">
        <f>all!BH2415</f>
        <v>0</v>
      </c>
      <c r="E422" s="159">
        <f>all!BI2415</f>
        <v>0</v>
      </c>
      <c r="F422" s="159">
        <f>all!BJ2415</f>
        <v>0</v>
      </c>
      <c r="G422" s="159">
        <f>all!BK2415</f>
        <v>0</v>
      </c>
      <c r="H422" s="159">
        <f>all!BL2415</f>
        <v>0</v>
      </c>
      <c r="I422" s="159">
        <f>all!BM2415</f>
        <v>0</v>
      </c>
      <c r="J422" s="159">
        <f>all!BN2415</f>
        <v>0</v>
      </c>
      <c r="K422" s="159">
        <f>all!BO2415</f>
        <v>0</v>
      </c>
      <c r="L422" s="159">
        <f>all!BP2415</f>
        <v>0</v>
      </c>
      <c r="M422" s="159">
        <f>all!BQ2415</f>
        <v>0</v>
      </c>
      <c r="N422" s="159">
        <f>all!BR2415</f>
        <v>0</v>
      </c>
      <c r="O422" s="159">
        <f>all!BS2415</f>
        <v>0</v>
      </c>
      <c r="P422" s="159">
        <f>all!BT2415</f>
        <v>0</v>
      </c>
      <c r="Q422" s="159">
        <f>all!BU2415</f>
        <v>0</v>
      </c>
      <c r="R422" s="159">
        <f>all!BV2415</f>
        <v>0</v>
      </c>
      <c r="S422" s="159">
        <f>all!BW2415</f>
        <v>0</v>
      </c>
      <c r="T422" s="159">
        <f>all!BX2415</f>
        <v>0</v>
      </c>
      <c r="U422" s="159">
        <f>all!BY2415</f>
        <v>0</v>
      </c>
      <c r="V422" s="18"/>
      <c r="W422" s="159">
        <f>all!CA2415</f>
        <v>0</v>
      </c>
      <c r="X422" s="159">
        <f>all!CB2415</f>
        <v>0</v>
      </c>
      <c r="Y422" s="159">
        <f>all!CC2415</f>
        <v>0</v>
      </c>
      <c r="Z422" s="159">
        <f>all!CD2415</f>
        <v>0</v>
      </c>
      <c r="AA422" s="159">
        <f>all!CE2415</f>
        <v>0</v>
      </c>
      <c r="AB422" s="159">
        <f>all!CF2415</f>
        <v>0</v>
      </c>
      <c r="AC422" s="18"/>
      <c r="AD422" s="18" t="s">
        <v>74</v>
      </c>
      <c r="AE422" s="18"/>
      <c r="AF422" s="18"/>
      <c r="AG422" s="18"/>
    </row>
    <row r="423" spans="1:33" ht="33" customHeight="1">
      <c r="A423" s="141"/>
      <c r="B423" s="475" t="s">
        <v>901</v>
      </c>
      <c r="C423" s="159"/>
      <c r="D423" s="159">
        <f>all!BH2418</f>
        <v>0</v>
      </c>
      <c r="E423" s="159">
        <f>all!BI2418</f>
        <v>0</v>
      </c>
      <c r="F423" s="159">
        <f>all!BJ2418</f>
        <v>0</v>
      </c>
      <c r="G423" s="159">
        <f>all!BK2418</f>
        <v>0</v>
      </c>
      <c r="H423" s="159">
        <f>all!BL2418</f>
        <v>0</v>
      </c>
      <c r="I423" s="159">
        <f>all!BM2418</f>
        <v>0</v>
      </c>
      <c r="J423" s="159">
        <f>all!BN2418</f>
        <v>0</v>
      </c>
      <c r="K423" s="159">
        <f>all!BO2418</f>
        <v>0</v>
      </c>
      <c r="L423" s="159">
        <f>all!BP2418</f>
        <v>0</v>
      </c>
      <c r="M423" s="159">
        <f>all!BQ2418</f>
        <v>0</v>
      </c>
      <c r="N423" s="159">
        <f>all!BR2418</f>
        <v>0</v>
      </c>
      <c r="O423" s="159">
        <f>all!BS2418</f>
        <v>0</v>
      </c>
      <c r="P423" s="159">
        <f>all!BT2418</f>
        <v>0</v>
      </c>
      <c r="Q423" s="159">
        <f>all!BU2418</f>
        <v>0</v>
      </c>
      <c r="R423" s="159">
        <f>all!BV2418</f>
        <v>0</v>
      </c>
      <c r="S423" s="159">
        <f>all!BW2418</f>
        <v>0</v>
      </c>
      <c r="T423" s="159">
        <f>all!BX2418</f>
        <v>0</v>
      </c>
      <c r="U423" s="159">
        <f>all!BY2418</f>
        <v>0</v>
      </c>
      <c r="V423" s="18"/>
      <c r="W423" s="159">
        <f>all!CA2418</f>
        <v>0</v>
      </c>
      <c r="X423" s="159">
        <f>all!CB2418</f>
        <v>0</v>
      </c>
      <c r="Y423" s="159">
        <f>all!CC2418</f>
        <v>0</v>
      </c>
      <c r="Z423" s="159">
        <f>all!CD2418</f>
        <v>0</v>
      </c>
      <c r="AA423" s="159">
        <f>all!CE2418</f>
        <v>0</v>
      </c>
      <c r="AB423" s="159">
        <f>all!CF2418</f>
        <v>0</v>
      </c>
      <c r="AC423" s="18"/>
      <c r="AD423" s="18" t="s">
        <v>74</v>
      </c>
      <c r="AE423" s="18"/>
      <c r="AF423" s="18"/>
      <c r="AG423" s="18"/>
    </row>
    <row r="424" spans="1:33" ht="31.5" customHeight="1">
      <c r="A424" s="141"/>
      <c r="B424" s="475" t="s">
        <v>902</v>
      </c>
      <c r="C424" s="159"/>
      <c r="D424" s="159">
        <f>all!BH2421</f>
        <v>12</v>
      </c>
      <c r="E424" s="159">
        <f>all!BI2421</f>
        <v>5</v>
      </c>
      <c r="F424" s="159">
        <f>all!BJ2421</f>
        <v>17</v>
      </c>
      <c r="G424" s="159">
        <f>all!BK2421</f>
        <v>1</v>
      </c>
      <c r="H424" s="159">
        <f>all!BL2421</f>
        <v>0</v>
      </c>
      <c r="I424" s="159">
        <f>all!BM2421</f>
        <v>1</v>
      </c>
      <c r="J424" s="159">
        <f>all!BN2421</f>
        <v>1</v>
      </c>
      <c r="K424" s="159">
        <f>all!BO2421</f>
        <v>0</v>
      </c>
      <c r="L424" s="159">
        <f>all!BP2421</f>
        <v>1</v>
      </c>
      <c r="M424" s="159">
        <f>all!BQ2421</f>
        <v>4</v>
      </c>
      <c r="N424" s="159">
        <f>all!BR2421</f>
        <v>1</v>
      </c>
      <c r="O424" s="159">
        <f>all!BS2421</f>
        <v>5</v>
      </c>
      <c r="P424" s="159">
        <f>all!BT2421</f>
        <v>0</v>
      </c>
      <c r="Q424" s="159">
        <f>all!BU2421</f>
        <v>0</v>
      </c>
      <c r="R424" s="159">
        <f>all!BV2421</f>
        <v>0</v>
      </c>
      <c r="S424" s="159">
        <f>all!BW2421</f>
        <v>18</v>
      </c>
      <c r="T424" s="159">
        <f>all!BX2421</f>
        <v>6</v>
      </c>
      <c r="U424" s="159">
        <f>all!BY2421</f>
        <v>24</v>
      </c>
      <c r="V424" s="18"/>
      <c r="W424" s="159">
        <f>all!CA2421</f>
        <v>0</v>
      </c>
      <c r="X424" s="159">
        <f>all!CB2421</f>
        <v>0</v>
      </c>
      <c r="Y424" s="159">
        <f>all!CC2421</f>
        <v>0</v>
      </c>
      <c r="Z424" s="159">
        <f>all!CD2421</f>
        <v>0</v>
      </c>
      <c r="AA424" s="159">
        <f>all!CE2421</f>
        <v>0</v>
      </c>
      <c r="AB424" s="159">
        <f>all!CF2421</f>
        <v>0</v>
      </c>
      <c r="AC424" s="18"/>
      <c r="AD424" s="18"/>
      <c r="AE424" s="18"/>
      <c r="AF424" s="18"/>
      <c r="AG424" s="18"/>
    </row>
    <row r="425" spans="1:33" ht="29.25" customHeight="1">
      <c r="A425" s="37" t="s">
        <v>74</v>
      </c>
      <c r="B425" s="690" t="s">
        <v>883</v>
      </c>
      <c r="C425" s="154"/>
      <c r="D425" s="154">
        <f>all!BH2406</f>
        <v>0</v>
      </c>
      <c r="E425" s="154">
        <f>all!BI2406</f>
        <v>0</v>
      </c>
      <c r="F425" s="154">
        <f>all!BJ2406</f>
        <v>0</v>
      </c>
      <c r="G425" s="154">
        <f>all!BK2406</f>
        <v>0</v>
      </c>
      <c r="H425" s="154">
        <f>all!BL2406</f>
        <v>0</v>
      </c>
      <c r="I425" s="154">
        <f>all!BM2406</f>
        <v>0</v>
      </c>
      <c r="J425" s="154">
        <f>all!BN2406</f>
        <v>0</v>
      </c>
      <c r="K425" s="154">
        <f>all!BO2406</f>
        <v>0</v>
      </c>
      <c r="L425" s="154">
        <f>all!BP2406</f>
        <v>0</v>
      </c>
      <c r="M425" s="154">
        <f>all!BQ2406</f>
        <v>0</v>
      </c>
      <c r="N425" s="154">
        <f>all!BR2406</f>
        <v>0</v>
      </c>
      <c r="O425" s="154">
        <f>all!BS2406</f>
        <v>0</v>
      </c>
      <c r="P425" s="154">
        <f>all!BT2406</f>
        <v>0</v>
      </c>
      <c r="Q425" s="154">
        <f>all!BU2406</f>
        <v>0</v>
      </c>
      <c r="R425" s="154">
        <f>all!BV2406</f>
        <v>0</v>
      </c>
      <c r="S425" s="154">
        <f>all!BW2406</f>
        <v>0</v>
      </c>
      <c r="T425" s="154">
        <f>all!BX2406</f>
        <v>0</v>
      </c>
      <c r="U425" s="154">
        <f>all!BY2406</f>
        <v>0</v>
      </c>
      <c r="V425" s="18"/>
      <c r="W425" s="154">
        <f>all!CA2406</f>
        <v>0</v>
      </c>
      <c r="X425" s="154">
        <f>all!CB2406</f>
        <v>0</v>
      </c>
      <c r="Y425" s="154">
        <f>all!CC2406</f>
        <v>0</v>
      </c>
      <c r="Z425" s="154">
        <f>all!CD2406</f>
        <v>0</v>
      </c>
      <c r="AA425" s="154">
        <f>all!CE2406</f>
        <v>0</v>
      </c>
      <c r="AB425" s="154">
        <f>all!CF2406</f>
        <v>0</v>
      </c>
      <c r="AC425" s="18"/>
      <c r="AD425" s="18"/>
      <c r="AE425" s="18"/>
      <c r="AF425" s="18"/>
      <c r="AG425" s="18"/>
    </row>
    <row r="426" spans="1:33" ht="30" customHeight="1">
      <c r="A426" s="26" t="s">
        <v>74</v>
      </c>
      <c r="B426" s="338" t="s">
        <v>882</v>
      </c>
      <c r="C426" s="69"/>
      <c r="D426" s="69">
        <f>all!BH2428</f>
        <v>0</v>
      </c>
      <c r="E426" s="69">
        <f>all!BI2428</f>
        <v>0</v>
      </c>
      <c r="F426" s="69">
        <f>all!BJ2428</f>
        <v>0</v>
      </c>
      <c r="G426" s="69">
        <f>all!BK2428</f>
        <v>0</v>
      </c>
      <c r="H426" s="69">
        <f>all!BL2428</f>
        <v>0</v>
      </c>
      <c r="I426" s="69">
        <f>all!BM2428</f>
        <v>0</v>
      </c>
      <c r="J426" s="69">
        <f>all!BN2428</f>
        <v>0</v>
      </c>
      <c r="K426" s="69">
        <f>all!BO2428</f>
        <v>0</v>
      </c>
      <c r="L426" s="69">
        <f>all!BP2428</f>
        <v>0</v>
      </c>
      <c r="M426" s="69">
        <f>all!BQ2428</f>
        <v>0</v>
      </c>
      <c r="N426" s="69">
        <f>all!BR2428</f>
        <v>0</v>
      </c>
      <c r="O426" s="69">
        <f>all!BS2428</f>
        <v>0</v>
      </c>
      <c r="P426" s="69">
        <f>all!BT2428</f>
        <v>0</v>
      </c>
      <c r="Q426" s="69">
        <f>all!BU2428</f>
        <v>0</v>
      </c>
      <c r="R426" s="69">
        <f>all!BV2428</f>
        <v>0</v>
      </c>
      <c r="S426" s="69">
        <f>all!BW2428</f>
        <v>0</v>
      </c>
      <c r="T426" s="69">
        <f>all!BX2428</f>
        <v>0</v>
      </c>
      <c r="U426" s="69">
        <f>all!BY2428</f>
        <v>0</v>
      </c>
      <c r="V426" s="18"/>
      <c r="W426" s="69">
        <f>all!CA2428</f>
        <v>0</v>
      </c>
      <c r="X426" s="69">
        <f>all!CB2428</f>
        <v>0</v>
      </c>
      <c r="Y426" s="69">
        <f>all!CC2428</f>
        <v>0</v>
      </c>
      <c r="Z426" s="69">
        <f>all!CD2428</f>
        <v>0</v>
      </c>
      <c r="AA426" s="69">
        <f>all!CE2428</f>
        <v>0</v>
      </c>
      <c r="AB426" s="69">
        <f>all!CF2428</f>
        <v>0</v>
      </c>
      <c r="AC426" s="18"/>
      <c r="AD426" s="18"/>
      <c r="AE426" s="18"/>
      <c r="AF426" s="18"/>
      <c r="AG426" s="18"/>
    </row>
    <row r="427" spans="1:33" ht="47.25" customHeight="1">
      <c r="A427" s="26" t="s">
        <v>74</v>
      </c>
      <c r="B427" s="338" t="s">
        <v>939</v>
      </c>
      <c r="C427" s="69"/>
      <c r="D427" s="69">
        <f>all!BH2431</f>
        <v>0</v>
      </c>
      <c r="E427" s="69">
        <f>all!BI2431</f>
        <v>0</v>
      </c>
      <c r="F427" s="69">
        <f>all!BJ2431</f>
        <v>0</v>
      </c>
      <c r="G427" s="69">
        <f>all!BK2431</f>
        <v>0</v>
      </c>
      <c r="H427" s="69">
        <f>all!BL2431</f>
        <v>0</v>
      </c>
      <c r="I427" s="69">
        <f>all!BM2431</f>
        <v>0</v>
      </c>
      <c r="J427" s="69">
        <f>all!BN2431</f>
        <v>0</v>
      </c>
      <c r="K427" s="69">
        <f>all!BO2431</f>
        <v>0</v>
      </c>
      <c r="L427" s="69">
        <f>all!BP2431</f>
        <v>0</v>
      </c>
      <c r="M427" s="69">
        <f>all!BQ2431</f>
        <v>0</v>
      </c>
      <c r="N427" s="69">
        <f>all!BR2431</f>
        <v>0</v>
      </c>
      <c r="O427" s="69">
        <f>all!BS2431</f>
        <v>0</v>
      </c>
      <c r="P427" s="69">
        <f>all!BT2431</f>
        <v>0</v>
      </c>
      <c r="Q427" s="69">
        <f>all!BU2431</f>
        <v>0</v>
      </c>
      <c r="R427" s="69">
        <f>all!BV2431</f>
        <v>0</v>
      </c>
      <c r="S427" s="69">
        <f>all!BW2431</f>
        <v>0</v>
      </c>
      <c r="T427" s="69">
        <f>all!BX2431</f>
        <v>0</v>
      </c>
      <c r="U427" s="69">
        <f>all!BY2431</f>
        <v>0</v>
      </c>
      <c r="V427" s="18"/>
      <c r="W427" s="69">
        <f>all!CA2431</f>
        <v>0</v>
      </c>
      <c r="X427" s="69">
        <f>all!CB2431</f>
        <v>0</v>
      </c>
      <c r="Y427" s="69">
        <f>all!CC2431</f>
        <v>0</v>
      </c>
      <c r="Z427" s="69">
        <f>all!CD2431</f>
        <v>0</v>
      </c>
      <c r="AA427" s="69">
        <f>all!CE2431</f>
        <v>0</v>
      </c>
      <c r="AB427" s="69">
        <f>all!CF2431</f>
        <v>0</v>
      </c>
      <c r="AC427" s="18"/>
      <c r="AD427" s="18"/>
      <c r="AE427" s="18"/>
      <c r="AF427" s="18"/>
      <c r="AG427" s="18"/>
    </row>
    <row r="428" spans="1:33" ht="30" customHeight="1">
      <c r="A428" s="26" t="s">
        <v>74</v>
      </c>
      <c r="B428" s="338" t="s">
        <v>940</v>
      </c>
      <c r="C428" s="69"/>
      <c r="D428" s="69">
        <f>all!BH2434</f>
        <v>0</v>
      </c>
      <c r="E428" s="69">
        <f>all!BI2434</f>
        <v>0</v>
      </c>
      <c r="F428" s="69">
        <f>all!BJ2434</f>
        <v>0</v>
      </c>
      <c r="G428" s="69">
        <f>all!BK2434</f>
        <v>0</v>
      </c>
      <c r="H428" s="69">
        <f>all!BL2434</f>
        <v>0</v>
      </c>
      <c r="I428" s="69">
        <f>all!BM2434</f>
        <v>0</v>
      </c>
      <c r="J428" s="69">
        <f>all!BN2434</f>
        <v>0</v>
      </c>
      <c r="K428" s="69">
        <f>all!BO2434</f>
        <v>0</v>
      </c>
      <c r="L428" s="69">
        <f>all!BP2434</f>
        <v>0</v>
      </c>
      <c r="M428" s="69">
        <f>all!BQ2434</f>
        <v>0</v>
      </c>
      <c r="N428" s="69">
        <f>all!BR2434</f>
        <v>0</v>
      </c>
      <c r="O428" s="69">
        <f>all!BS2434</f>
        <v>0</v>
      </c>
      <c r="P428" s="69">
        <f>all!BT2434</f>
        <v>0</v>
      </c>
      <c r="Q428" s="69">
        <f>all!BU2434</f>
        <v>0</v>
      </c>
      <c r="R428" s="69">
        <f>all!BV2434</f>
        <v>0</v>
      </c>
      <c r="S428" s="69">
        <f>all!BW2434</f>
        <v>0</v>
      </c>
      <c r="T428" s="69">
        <f>all!BX2434</f>
        <v>0</v>
      </c>
      <c r="U428" s="69">
        <f>all!BY2434</f>
        <v>0</v>
      </c>
      <c r="V428" s="18"/>
      <c r="W428" s="69">
        <f>all!CA2434</f>
        <v>0</v>
      </c>
      <c r="X428" s="69">
        <f>all!CB2434</f>
        <v>0</v>
      </c>
      <c r="Y428" s="69">
        <f>all!CC2434</f>
        <v>0</v>
      </c>
      <c r="Z428" s="69">
        <f>all!CD2434</f>
        <v>0</v>
      </c>
      <c r="AA428" s="69">
        <f>all!CE2434</f>
        <v>0</v>
      </c>
      <c r="AB428" s="69">
        <f>all!CF2434</f>
        <v>0</v>
      </c>
      <c r="AC428" s="18"/>
      <c r="AD428" s="18"/>
      <c r="AE428" s="18"/>
      <c r="AF428" s="18"/>
      <c r="AG428" s="18"/>
    </row>
    <row r="429" spans="1:33" ht="17.25" customHeight="1">
      <c r="A429" s="26"/>
      <c r="B429" s="138" t="s">
        <v>397</v>
      </c>
      <c r="C429" s="71">
        <f>SUM(C399:C419)</f>
        <v>2342</v>
      </c>
      <c r="D429" s="71">
        <f t="shared" ref="D429:U429" si="256">SUM(D399,D403,D407,D411,D415,D419,D420,D421,D422,D423,D424,D425,D426,D427,D428)</f>
        <v>376</v>
      </c>
      <c r="E429" s="71">
        <f t="shared" si="256"/>
        <v>228</v>
      </c>
      <c r="F429" s="71">
        <f t="shared" si="256"/>
        <v>604</v>
      </c>
      <c r="G429" s="71">
        <f t="shared" si="256"/>
        <v>122</v>
      </c>
      <c r="H429" s="71">
        <f t="shared" si="256"/>
        <v>61</v>
      </c>
      <c r="I429" s="71">
        <f t="shared" si="256"/>
        <v>183</v>
      </c>
      <c r="J429" s="71">
        <f t="shared" si="256"/>
        <v>36</v>
      </c>
      <c r="K429" s="71">
        <f t="shared" si="256"/>
        <v>32</v>
      </c>
      <c r="L429" s="71">
        <f t="shared" si="256"/>
        <v>68</v>
      </c>
      <c r="M429" s="71">
        <f t="shared" si="256"/>
        <v>366</v>
      </c>
      <c r="N429" s="71">
        <f t="shared" si="256"/>
        <v>185</v>
      </c>
      <c r="O429" s="71">
        <f t="shared" si="256"/>
        <v>551</v>
      </c>
      <c r="P429" s="71">
        <f t="shared" si="256"/>
        <v>7</v>
      </c>
      <c r="Q429" s="71">
        <f t="shared" si="256"/>
        <v>11</v>
      </c>
      <c r="R429" s="71">
        <f t="shared" si="256"/>
        <v>18</v>
      </c>
      <c r="S429" s="71">
        <f t="shared" si="256"/>
        <v>907</v>
      </c>
      <c r="T429" s="71">
        <f t="shared" si="256"/>
        <v>517</v>
      </c>
      <c r="U429" s="71">
        <f t="shared" si="256"/>
        <v>1424</v>
      </c>
      <c r="V429" s="18"/>
      <c r="W429" s="71">
        <f t="shared" ref="W429:AB429" si="257">SUM(W399,W403,W407,W411,W415,W419,W420,W421,W422,W423,W424,W425,W426,W427,W428)</f>
        <v>52</v>
      </c>
      <c r="X429" s="71">
        <f t="shared" si="257"/>
        <v>36</v>
      </c>
      <c r="Y429" s="71">
        <f t="shared" si="257"/>
        <v>88</v>
      </c>
      <c r="Z429" s="71">
        <f t="shared" si="257"/>
        <v>8</v>
      </c>
      <c r="AA429" s="71">
        <f t="shared" si="257"/>
        <v>4</v>
      </c>
      <c r="AB429" s="71">
        <f t="shared" si="257"/>
        <v>12</v>
      </c>
      <c r="AC429" s="18"/>
      <c r="AD429" s="18"/>
      <c r="AE429" s="18"/>
      <c r="AF429" s="18"/>
      <c r="AG429" s="18"/>
    </row>
    <row r="430" spans="1:33" ht="17.25" customHeight="1" thickBot="1">
      <c r="A430" s="32"/>
      <c r="B430" s="82" t="s">
        <v>273</v>
      </c>
      <c r="C430" s="72">
        <f>all!F2626</f>
        <v>455</v>
      </c>
      <c r="D430" s="72">
        <f>all!BH2626</f>
        <v>37</v>
      </c>
      <c r="E430" s="72">
        <f>all!BI2626</f>
        <v>19</v>
      </c>
      <c r="F430" s="72">
        <f>all!BJ2626</f>
        <v>56</v>
      </c>
      <c r="G430" s="72">
        <f>all!BK2626</f>
        <v>25</v>
      </c>
      <c r="H430" s="72">
        <f>all!BL2626</f>
        <v>3</v>
      </c>
      <c r="I430" s="72">
        <f>all!BM2626</f>
        <v>28</v>
      </c>
      <c r="J430" s="72">
        <f>all!BN2626</f>
        <v>5</v>
      </c>
      <c r="K430" s="72">
        <f>all!BO2626</f>
        <v>3</v>
      </c>
      <c r="L430" s="72">
        <f>all!BP2626</f>
        <v>8</v>
      </c>
      <c r="M430" s="72">
        <f>all!BQ2626</f>
        <v>36</v>
      </c>
      <c r="N430" s="72">
        <f>all!BR2626</f>
        <v>14</v>
      </c>
      <c r="O430" s="72">
        <f>all!BS2626</f>
        <v>50</v>
      </c>
      <c r="P430" s="72">
        <f>all!BT2626</f>
        <v>3</v>
      </c>
      <c r="Q430" s="72">
        <f>all!BU2626</f>
        <v>4</v>
      </c>
      <c r="R430" s="72">
        <f>all!BV2626</f>
        <v>7</v>
      </c>
      <c r="S430" s="72">
        <f>all!BW2626</f>
        <v>106</v>
      </c>
      <c r="T430" s="72">
        <f>all!BX2626</f>
        <v>43</v>
      </c>
      <c r="U430" s="72">
        <f>all!BY2626</f>
        <v>149</v>
      </c>
      <c r="V430" s="18"/>
      <c r="W430" s="72">
        <f>all!CA2626</f>
        <v>12</v>
      </c>
      <c r="X430" s="72">
        <f>all!CB2626</f>
        <v>5</v>
      </c>
      <c r="Y430" s="72">
        <f>all!CC2626</f>
        <v>17</v>
      </c>
      <c r="Z430" s="72">
        <f>all!CD2626</f>
        <v>3</v>
      </c>
      <c r="AA430" s="72">
        <f>all!CE2626</f>
        <v>0</v>
      </c>
      <c r="AB430" s="72">
        <f>all!CF2626</f>
        <v>3</v>
      </c>
      <c r="AC430" s="18"/>
      <c r="AD430" s="18"/>
      <c r="AE430" s="18"/>
      <c r="AF430" s="18"/>
      <c r="AG430" s="18"/>
    </row>
    <row r="431" spans="1:33" s="10" customFormat="1" ht="17.25" customHeight="1" thickBot="1">
      <c r="A431" s="176"/>
      <c r="B431" s="199" t="s">
        <v>398</v>
      </c>
      <c r="C431" s="200" t="e">
        <f>SUM(C354,#REF!,#REF!,C359,C363,C367,C371,C375,C383,C393,C398,C429,C430)</f>
        <v>#REF!</v>
      </c>
      <c r="D431" s="200">
        <f t="shared" ref="D431:U431" si="258">SUM(D354,D355,D359,D363,D367,D371,D375,D379,D383,D389,D393,D397,D398,D429,D430)</f>
        <v>1685</v>
      </c>
      <c r="E431" s="200">
        <f t="shared" si="258"/>
        <v>710</v>
      </c>
      <c r="F431" s="200">
        <f t="shared" si="258"/>
        <v>2395</v>
      </c>
      <c r="G431" s="200">
        <f t="shared" si="258"/>
        <v>599</v>
      </c>
      <c r="H431" s="200">
        <f t="shared" si="258"/>
        <v>188</v>
      </c>
      <c r="I431" s="200">
        <f t="shared" si="258"/>
        <v>787</v>
      </c>
      <c r="J431" s="200">
        <f t="shared" si="258"/>
        <v>209</v>
      </c>
      <c r="K431" s="200">
        <f t="shared" si="258"/>
        <v>85</v>
      </c>
      <c r="L431" s="200">
        <f t="shared" si="258"/>
        <v>294</v>
      </c>
      <c r="M431" s="200">
        <f t="shared" si="258"/>
        <v>1584</v>
      </c>
      <c r="N431" s="200">
        <f t="shared" si="258"/>
        <v>570</v>
      </c>
      <c r="O431" s="200">
        <f t="shared" si="258"/>
        <v>2154</v>
      </c>
      <c r="P431" s="200">
        <f t="shared" si="258"/>
        <v>43</v>
      </c>
      <c r="Q431" s="200">
        <f t="shared" si="258"/>
        <v>22</v>
      </c>
      <c r="R431" s="200">
        <f t="shared" si="258"/>
        <v>65</v>
      </c>
      <c r="S431" s="200">
        <f t="shared" si="258"/>
        <v>4120</v>
      </c>
      <c r="T431" s="200">
        <f t="shared" si="258"/>
        <v>1575</v>
      </c>
      <c r="U431" s="493">
        <f t="shared" si="258"/>
        <v>5695</v>
      </c>
      <c r="V431" s="11"/>
      <c r="W431" s="200">
        <f t="shared" ref="W431:AB431" si="259">SUM(W354,W355,W359,W363,W367,W371,W375,W379,W383,W389,W393,W397,W398,W429,W430)</f>
        <v>124</v>
      </c>
      <c r="X431" s="200">
        <f t="shared" si="259"/>
        <v>89</v>
      </c>
      <c r="Y431" s="200">
        <f t="shared" si="259"/>
        <v>213</v>
      </c>
      <c r="Z431" s="200">
        <f t="shared" si="259"/>
        <v>67</v>
      </c>
      <c r="AA431" s="200">
        <f t="shared" si="259"/>
        <v>19</v>
      </c>
      <c r="AB431" s="200">
        <f t="shared" si="259"/>
        <v>86</v>
      </c>
      <c r="AC431" s="11"/>
      <c r="AD431" s="11"/>
      <c r="AE431" s="11"/>
      <c r="AF431" s="11"/>
      <c r="AG431" s="11"/>
    </row>
    <row r="432" spans="1:33" s="10" customFormat="1" ht="17.25" customHeight="1">
      <c r="A432" s="175"/>
      <c r="B432" s="198"/>
      <c r="C432" s="492"/>
      <c r="D432" s="492"/>
      <c r="E432" s="492"/>
      <c r="F432" s="492"/>
      <c r="G432" s="492"/>
      <c r="H432" s="492"/>
      <c r="I432" s="492"/>
      <c r="J432" s="492"/>
      <c r="K432" s="492"/>
      <c r="L432" s="492"/>
      <c r="M432" s="492"/>
      <c r="N432" s="492"/>
      <c r="O432" s="492"/>
      <c r="P432" s="492"/>
      <c r="Q432" s="492"/>
      <c r="R432" s="492"/>
      <c r="S432" s="492"/>
      <c r="T432" s="492"/>
      <c r="U432" s="492"/>
      <c r="V432" s="11" t="s">
        <v>74</v>
      </c>
      <c r="W432" s="492"/>
      <c r="X432" s="492"/>
      <c r="Y432" s="492"/>
      <c r="Z432" s="492"/>
      <c r="AA432" s="492"/>
      <c r="AB432" s="492"/>
      <c r="AC432" s="11"/>
      <c r="AD432" s="11"/>
      <c r="AE432" s="11"/>
      <c r="AF432" s="11"/>
      <c r="AG432" s="11"/>
    </row>
    <row r="433" spans="1:33" ht="14.25" customHeight="1">
      <c r="A433" s="141">
        <v>12</v>
      </c>
      <c r="B433" s="157" t="s">
        <v>790</v>
      </c>
      <c r="C433" s="158"/>
      <c r="D433" s="145"/>
      <c r="E433" s="145"/>
      <c r="F433" s="145"/>
      <c r="G433" s="145"/>
      <c r="H433" s="145"/>
      <c r="I433" s="145"/>
      <c r="J433" s="145"/>
      <c r="K433" s="145"/>
      <c r="L433" s="145"/>
      <c r="M433" s="144"/>
      <c r="N433" s="144"/>
      <c r="O433" s="145"/>
      <c r="P433" s="145"/>
      <c r="Q433" s="145"/>
      <c r="R433" s="145"/>
      <c r="S433" s="146"/>
      <c r="T433" s="146"/>
      <c r="U433" s="146"/>
      <c r="V433" s="18"/>
      <c r="W433" s="144"/>
      <c r="X433" s="144"/>
      <c r="Y433" s="145"/>
      <c r="Z433" s="144"/>
      <c r="AA433" s="144"/>
      <c r="AB433" s="145"/>
      <c r="AC433" s="18"/>
      <c r="AD433" s="18"/>
      <c r="AE433" s="18"/>
      <c r="AF433" s="18"/>
      <c r="AG433" s="18"/>
    </row>
    <row r="434" spans="1:33" ht="13.5" customHeight="1">
      <c r="A434" s="141"/>
      <c r="B434" s="157" t="s">
        <v>442</v>
      </c>
      <c r="C434" s="158"/>
      <c r="D434" s="145"/>
      <c r="E434" s="145"/>
      <c r="F434" s="145"/>
      <c r="G434" s="145"/>
      <c r="H434" s="145"/>
      <c r="I434" s="145"/>
      <c r="J434" s="145"/>
      <c r="K434" s="145"/>
      <c r="L434" s="145"/>
      <c r="M434" s="144"/>
      <c r="N434" s="144"/>
      <c r="O434" s="145"/>
      <c r="P434" s="145"/>
      <c r="Q434" s="145"/>
      <c r="R434" s="145"/>
      <c r="S434" s="146"/>
      <c r="T434" s="146"/>
      <c r="U434" s="146"/>
      <c r="V434" s="18"/>
      <c r="W434" s="144"/>
      <c r="X434" s="144"/>
      <c r="Y434" s="145"/>
      <c r="Z434" s="144"/>
      <c r="AA434" s="144"/>
      <c r="AB434" s="145"/>
      <c r="AC434" s="18"/>
      <c r="AD434" s="18"/>
      <c r="AE434" s="18"/>
      <c r="AF434" s="18"/>
      <c r="AG434" s="18"/>
    </row>
    <row r="435" spans="1:33" ht="17.25" customHeight="1">
      <c r="A435" s="141"/>
      <c r="B435" s="162" t="s">
        <v>594</v>
      </c>
      <c r="C435" s="307">
        <f>all!F227</f>
        <v>460</v>
      </c>
      <c r="D435" s="307">
        <f>all!BH227</f>
        <v>250</v>
      </c>
      <c r="E435" s="307">
        <f>all!BI227</f>
        <v>65</v>
      </c>
      <c r="F435" s="307">
        <f>all!BJ227</f>
        <v>315</v>
      </c>
      <c r="G435" s="307">
        <f>all!BK227</f>
        <v>66</v>
      </c>
      <c r="H435" s="307">
        <f>all!BL227</f>
        <v>13</v>
      </c>
      <c r="I435" s="307">
        <f>all!BM227</f>
        <v>79</v>
      </c>
      <c r="J435" s="307">
        <f>all!BN227</f>
        <v>36</v>
      </c>
      <c r="K435" s="307">
        <f>all!BO227</f>
        <v>10</v>
      </c>
      <c r="L435" s="307">
        <f>all!BP227</f>
        <v>46</v>
      </c>
      <c r="M435" s="307">
        <f>all!BQ227</f>
        <v>126</v>
      </c>
      <c r="N435" s="307">
        <f>all!BR227</f>
        <v>27</v>
      </c>
      <c r="O435" s="307">
        <f>all!BS227</f>
        <v>153</v>
      </c>
      <c r="P435" s="307">
        <f>all!BT227</f>
        <v>3</v>
      </c>
      <c r="Q435" s="307">
        <f>all!BU227</f>
        <v>2</v>
      </c>
      <c r="R435" s="307">
        <f>all!BV227</f>
        <v>5</v>
      </c>
      <c r="S435" s="307">
        <f>all!BW227</f>
        <v>481</v>
      </c>
      <c r="T435" s="307">
        <f>all!BX227</f>
        <v>117</v>
      </c>
      <c r="U435" s="307">
        <f>all!BY227</f>
        <v>598</v>
      </c>
      <c r="V435" s="18"/>
      <c r="W435" s="307">
        <f>all!CA227</f>
        <v>15</v>
      </c>
      <c r="X435" s="307">
        <f>all!CB227</f>
        <v>3</v>
      </c>
      <c r="Y435" s="307">
        <f>all!CC227</f>
        <v>18</v>
      </c>
      <c r="Z435" s="307">
        <f>all!CD227</f>
        <v>12</v>
      </c>
      <c r="AA435" s="307">
        <f>all!CE227</f>
        <v>2</v>
      </c>
      <c r="AB435" s="307">
        <f>all!CF227</f>
        <v>14</v>
      </c>
      <c r="AC435" s="18"/>
      <c r="AD435" s="18"/>
      <c r="AE435" s="18"/>
      <c r="AF435" s="18"/>
      <c r="AG435" s="18"/>
    </row>
    <row r="436" spans="1:33" ht="17.25" customHeight="1">
      <c r="A436" s="141"/>
      <c r="B436" s="162" t="s">
        <v>300</v>
      </c>
      <c r="C436" s="307">
        <f>all!F228</f>
        <v>460</v>
      </c>
      <c r="D436" s="307">
        <f>all!BH228</f>
        <v>248</v>
      </c>
      <c r="E436" s="307">
        <f>all!BI228</f>
        <v>0</v>
      </c>
      <c r="F436" s="307">
        <f>all!BJ228</f>
        <v>248</v>
      </c>
      <c r="G436" s="307">
        <f>all!BK228</f>
        <v>95</v>
      </c>
      <c r="H436" s="307">
        <f>all!BL228</f>
        <v>0</v>
      </c>
      <c r="I436" s="307">
        <f>all!BM228</f>
        <v>95</v>
      </c>
      <c r="J436" s="307">
        <f>all!BN228</f>
        <v>46</v>
      </c>
      <c r="K436" s="307">
        <f>all!BO228</f>
        <v>0</v>
      </c>
      <c r="L436" s="307">
        <f>all!BP228</f>
        <v>46</v>
      </c>
      <c r="M436" s="307">
        <f>all!BQ228</f>
        <v>176</v>
      </c>
      <c r="N436" s="307">
        <f>all!BR228</f>
        <v>0</v>
      </c>
      <c r="O436" s="307">
        <f>all!BS228</f>
        <v>176</v>
      </c>
      <c r="P436" s="307">
        <f>all!BT228</f>
        <v>3</v>
      </c>
      <c r="Q436" s="307">
        <f>all!BU228</f>
        <v>0</v>
      </c>
      <c r="R436" s="307">
        <f>all!BV228</f>
        <v>3</v>
      </c>
      <c r="S436" s="307">
        <f>all!BW228</f>
        <v>568</v>
      </c>
      <c r="T436" s="307">
        <f>all!BX228</f>
        <v>0</v>
      </c>
      <c r="U436" s="307">
        <f>all!BY228</f>
        <v>568</v>
      </c>
      <c r="V436" s="18"/>
      <c r="W436" s="307">
        <f>all!CA228</f>
        <v>15</v>
      </c>
      <c r="X436" s="307">
        <f>all!CB228</f>
        <v>0</v>
      </c>
      <c r="Y436" s="307">
        <f>all!CC228</f>
        <v>15</v>
      </c>
      <c r="Z436" s="307">
        <f>all!CD228</f>
        <v>13</v>
      </c>
      <c r="AA436" s="307">
        <f>all!CE228</f>
        <v>0</v>
      </c>
      <c r="AB436" s="307">
        <f>all!CF228</f>
        <v>13</v>
      </c>
      <c r="AC436" s="18"/>
      <c r="AD436" s="18"/>
      <c r="AE436" s="18"/>
      <c r="AF436" s="18"/>
      <c r="AG436" s="18"/>
    </row>
    <row r="437" spans="1:33" ht="17.25" customHeight="1">
      <c r="A437" s="141"/>
      <c r="B437" s="162" t="s">
        <v>399</v>
      </c>
      <c r="C437" s="307">
        <f>all!F229</f>
        <v>460</v>
      </c>
      <c r="D437" s="307">
        <f>all!BH229</f>
        <v>239</v>
      </c>
      <c r="E437" s="307">
        <f>all!BI229</f>
        <v>0</v>
      </c>
      <c r="F437" s="307">
        <f>all!BJ229</f>
        <v>239</v>
      </c>
      <c r="G437" s="307">
        <f>all!BK229</f>
        <v>68</v>
      </c>
      <c r="H437" s="307">
        <f>all!BL229</f>
        <v>0</v>
      </c>
      <c r="I437" s="307">
        <f>all!BM229</f>
        <v>68</v>
      </c>
      <c r="J437" s="307">
        <f>all!BN229</f>
        <v>27</v>
      </c>
      <c r="K437" s="307">
        <f>all!BO229</f>
        <v>0</v>
      </c>
      <c r="L437" s="307">
        <f>all!BP229</f>
        <v>27</v>
      </c>
      <c r="M437" s="307">
        <f>all!BQ229</f>
        <v>187</v>
      </c>
      <c r="N437" s="307">
        <f>all!BR229</f>
        <v>0</v>
      </c>
      <c r="O437" s="307">
        <f>all!BS229</f>
        <v>187</v>
      </c>
      <c r="P437" s="307">
        <f>all!BT229</f>
        <v>7</v>
      </c>
      <c r="Q437" s="307">
        <f>all!BU229</f>
        <v>0</v>
      </c>
      <c r="R437" s="307">
        <f>all!BV229</f>
        <v>7</v>
      </c>
      <c r="S437" s="307">
        <f>all!BW229</f>
        <v>528</v>
      </c>
      <c r="T437" s="307">
        <f>all!BX229</f>
        <v>0</v>
      </c>
      <c r="U437" s="307">
        <f>all!BY229</f>
        <v>528</v>
      </c>
      <c r="V437" s="18"/>
      <c r="W437" s="307">
        <f>all!CA229</f>
        <v>15</v>
      </c>
      <c r="X437" s="307">
        <f>all!CB229</f>
        <v>0</v>
      </c>
      <c r="Y437" s="307">
        <f>all!CC229</f>
        <v>15</v>
      </c>
      <c r="Z437" s="307">
        <f>all!CD229</f>
        <v>12</v>
      </c>
      <c r="AA437" s="307">
        <f>all!CE229</f>
        <v>0</v>
      </c>
      <c r="AB437" s="307">
        <f>all!CF229</f>
        <v>12</v>
      </c>
      <c r="AC437" s="18"/>
      <c r="AD437" s="18"/>
      <c r="AE437" s="18"/>
      <c r="AF437" s="18"/>
      <c r="AG437" s="18"/>
    </row>
    <row r="438" spans="1:33" ht="17.25" customHeight="1">
      <c r="A438" s="37"/>
      <c r="B438" s="78" t="s">
        <v>72</v>
      </c>
      <c r="C438" s="139">
        <f>SUM(C435:C437)</f>
        <v>1380</v>
      </c>
      <c r="D438" s="139">
        <f t="shared" ref="D438:U438" si="260">SUM(D435:D437)</f>
        <v>737</v>
      </c>
      <c r="E438" s="139">
        <f t="shared" si="260"/>
        <v>65</v>
      </c>
      <c r="F438" s="139">
        <f t="shared" si="260"/>
        <v>802</v>
      </c>
      <c r="G438" s="139">
        <f t="shared" si="260"/>
        <v>229</v>
      </c>
      <c r="H438" s="139">
        <f t="shared" si="260"/>
        <v>13</v>
      </c>
      <c r="I438" s="139">
        <f t="shared" si="260"/>
        <v>242</v>
      </c>
      <c r="J438" s="139">
        <f t="shared" si="260"/>
        <v>109</v>
      </c>
      <c r="K438" s="139">
        <f t="shared" si="260"/>
        <v>10</v>
      </c>
      <c r="L438" s="139">
        <f t="shared" si="260"/>
        <v>119</v>
      </c>
      <c r="M438" s="139">
        <f t="shared" si="260"/>
        <v>489</v>
      </c>
      <c r="N438" s="139">
        <f t="shared" si="260"/>
        <v>27</v>
      </c>
      <c r="O438" s="139">
        <f t="shared" si="260"/>
        <v>516</v>
      </c>
      <c r="P438" s="139">
        <f t="shared" si="260"/>
        <v>13</v>
      </c>
      <c r="Q438" s="139">
        <f t="shared" si="260"/>
        <v>2</v>
      </c>
      <c r="R438" s="139">
        <f t="shared" si="260"/>
        <v>15</v>
      </c>
      <c r="S438" s="139">
        <f t="shared" si="260"/>
        <v>1577</v>
      </c>
      <c r="T438" s="139">
        <f t="shared" si="260"/>
        <v>117</v>
      </c>
      <c r="U438" s="139">
        <f t="shared" si="260"/>
        <v>1694</v>
      </c>
      <c r="V438" s="18" t="s">
        <v>74</v>
      </c>
      <c r="W438" s="139">
        <f t="shared" ref="W438" si="261">SUM(W435:W437)</f>
        <v>45</v>
      </c>
      <c r="X438" s="139">
        <f t="shared" ref="X438:AB438" si="262">SUM(X435:X437)</f>
        <v>3</v>
      </c>
      <c r="Y438" s="139">
        <f t="shared" si="262"/>
        <v>48</v>
      </c>
      <c r="Z438" s="139">
        <f t="shared" si="262"/>
        <v>37</v>
      </c>
      <c r="AA438" s="139">
        <f t="shared" si="262"/>
        <v>2</v>
      </c>
      <c r="AB438" s="139">
        <f t="shared" si="262"/>
        <v>39</v>
      </c>
      <c r="AC438" s="18"/>
      <c r="AD438" s="18"/>
      <c r="AE438" s="18"/>
      <c r="AF438" s="18"/>
      <c r="AG438" s="18"/>
    </row>
    <row r="439" spans="1:33" ht="17.25" customHeight="1">
      <c r="A439" s="741">
        <v>1</v>
      </c>
      <c r="B439" s="740">
        <v>2</v>
      </c>
      <c r="C439" s="740">
        <v>3</v>
      </c>
      <c r="D439" s="740">
        <v>3</v>
      </c>
      <c r="E439" s="741">
        <v>4</v>
      </c>
      <c r="F439" s="740">
        <v>5</v>
      </c>
      <c r="G439" s="740">
        <v>6</v>
      </c>
      <c r="H439" s="741">
        <v>7</v>
      </c>
      <c r="I439" s="740">
        <v>8</v>
      </c>
      <c r="J439" s="740">
        <v>9</v>
      </c>
      <c r="K439" s="741">
        <v>10</v>
      </c>
      <c r="L439" s="740">
        <v>11</v>
      </c>
      <c r="M439" s="740">
        <v>12</v>
      </c>
      <c r="N439" s="741">
        <v>13</v>
      </c>
      <c r="O439" s="740">
        <v>14</v>
      </c>
      <c r="P439" s="740">
        <v>15</v>
      </c>
      <c r="Q439" s="741">
        <v>16</v>
      </c>
      <c r="R439" s="740">
        <v>17</v>
      </c>
      <c r="S439" s="740">
        <v>18</v>
      </c>
      <c r="T439" s="741">
        <v>19</v>
      </c>
      <c r="U439" s="740">
        <v>20</v>
      </c>
      <c r="V439" s="24"/>
      <c r="W439" s="740">
        <v>21</v>
      </c>
      <c r="X439" s="741">
        <v>22</v>
      </c>
      <c r="Y439" s="740">
        <v>23</v>
      </c>
      <c r="Z439" s="740">
        <v>24</v>
      </c>
      <c r="AA439" s="741">
        <v>25</v>
      </c>
      <c r="AB439" s="740">
        <v>26</v>
      </c>
      <c r="AC439" s="18"/>
      <c r="AD439" s="18"/>
      <c r="AE439" s="18"/>
      <c r="AF439" s="18"/>
      <c r="AG439" s="18"/>
    </row>
    <row r="440" spans="1:33" ht="18.75" customHeight="1">
      <c r="A440" s="741"/>
      <c r="B440" s="216" t="s">
        <v>1139</v>
      </c>
      <c r="C440" s="740"/>
      <c r="D440" s="740"/>
      <c r="E440" s="741"/>
      <c r="F440" s="740"/>
      <c r="G440" s="740"/>
      <c r="H440" s="741"/>
      <c r="I440" s="740"/>
      <c r="J440" s="740"/>
      <c r="K440" s="741"/>
      <c r="L440" s="740"/>
      <c r="M440" s="740"/>
      <c r="N440" s="741"/>
      <c r="O440" s="740"/>
      <c r="P440" s="740"/>
      <c r="Q440" s="741"/>
      <c r="R440" s="740"/>
      <c r="S440" s="740"/>
      <c r="T440" s="741"/>
      <c r="U440" s="740"/>
      <c r="V440" s="18"/>
      <c r="W440" s="740"/>
      <c r="X440" s="741"/>
      <c r="Y440" s="740"/>
      <c r="Z440" s="740"/>
      <c r="AA440" s="741"/>
      <c r="AB440" s="740"/>
      <c r="AC440" s="18"/>
      <c r="AD440" s="18"/>
      <c r="AE440" s="18"/>
      <c r="AF440" s="18"/>
      <c r="AG440" s="18"/>
    </row>
    <row r="441" spans="1:33" ht="15" customHeight="1">
      <c r="A441" s="37"/>
      <c r="B441" s="46" t="s">
        <v>443</v>
      </c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8"/>
      <c r="W441" s="139"/>
      <c r="X441" s="139"/>
      <c r="Y441" s="139"/>
      <c r="Z441" s="139"/>
      <c r="AA441" s="139"/>
      <c r="AB441" s="139"/>
      <c r="AC441" s="18"/>
      <c r="AD441" s="18"/>
      <c r="AE441" s="18"/>
      <c r="AF441" s="18"/>
      <c r="AG441" s="18"/>
    </row>
    <row r="442" spans="1:33" ht="16.5" customHeight="1">
      <c r="A442" s="26"/>
      <c r="B442" s="16" t="s">
        <v>642</v>
      </c>
      <c r="C442" s="69">
        <f>all!F1353</f>
        <v>359</v>
      </c>
      <c r="D442" s="69">
        <f>all!BH1353</f>
        <v>110</v>
      </c>
      <c r="E442" s="69">
        <f>all!BI1353</f>
        <v>116</v>
      </c>
      <c r="F442" s="69">
        <f>all!BJ1353</f>
        <v>226</v>
      </c>
      <c r="G442" s="69">
        <f>all!BK1353</f>
        <v>38</v>
      </c>
      <c r="H442" s="69">
        <f>all!BL1353</f>
        <v>19</v>
      </c>
      <c r="I442" s="69">
        <f>all!BM1353</f>
        <v>57</v>
      </c>
      <c r="J442" s="69">
        <f>all!BN1353</f>
        <v>14</v>
      </c>
      <c r="K442" s="69">
        <f>all!BO1353</f>
        <v>9</v>
      </c>
      <c r="L442" s="69">
        <f>all!BP1353</f>
        <v>23</v>
      </c>
      <c r="M442" s="69">
        <f>all!BQ1353</f>
        <v>53</v>
      </c>
      <c r="N442" s="69">
        <f>all!BR1353</f>
        <v>40</v>
      </c>
      <c r="O442" s="69">
        <f>all!BS1353</f>
        <v>93</v>
      </c>
      <c r="P442" s="69">
        <f>all!BT1353</f>
        <v>2</v>
      </c>
      <c r="Q442" s="69">
        <f>all!BU1353</f>
        <v>3</v>
      </c>
      <c r="R442" s="69">
        <f>all!BV1353</f>
        <v>5</v>
      </c>
      <c r="S442" s="69">
        <f>all!BW1353</f>
        <v>217</v>
      </c>
      <c r="T442" s="69">
        <f>all!BX1353</f>
        <v>187</v>
      </c>
      <c r="U442" s="69">
        <f>all!BY1353</f>
        <v>404</v>
      </c>
      <c r="V442" s="18"/>
      <c r="W442" s="69">
        <f>all!CA1353</f>
        <v>0</v>
      </c>
      <c r="X442" s="69">
        <f>all!CB1353</f>
        <v>0</v>
      </c>
      <c r="Y442" s="69">
        <f>all!CC1353</f>
        <v>0</v>
      </c>
      <c r="Z442" s="69">
        <f>all!CD1353</f>
        <v>4</v>
      </c>
      <c r="AA442" s="69">
        <f>all!CE1353</f>
        <v>2</v>
      </c>
      <c r="AB442" s="69">
        <f>all!CF1353</f>
        <v>6</v>
      </c>
      <c r="AC442" s="18"/>
      <c r="AD442" s="18"/>
      <c r="AE442" s="18"/>
      <c r="AF442" s="18"/>
      <c r="AG442" s="18"/>
    </row>
    <row r="443" spans="1:33" ht="16.5" customHeight="1">
      <c r="A443" s="26"/>
      <c r="B443" s="16" t="s">
        <v>303</v>
      </c>
      <c r="C443" s="69">
        <f>all!F1354</f>
        <v>359</v>
      </c>
      <c r="D443" s="69">
        <f>all!BH1354</f>
        <v>106</v>
      </c>
      <c r="E443" s="69">
        <f>all!BI1354</f>
        <v>100</v>
      </c>
      <c r="F443" s="69">
        <f>all!BJ1354</f>
        <v>206</v>
      </c>
      <c r="G443" s="69">
        <f>all!BK1354</f>
        <v>36</v>
      </c>
      <c r="H443" s="69">
        <f>all!BL1354</f>
        <v>17</v>
      </c>
      <c r="I443" s="69">
        <f>all!BM1354</f>
        <v>53</v>
      </c>
      <c r="J443" s="69">
        <f>all!BN1354</f>
        <v>12</v>
      </c>
      <c r="K443" s="69">
        <f>all!BO1354</f>
        <v>11</v>
      </c>
      <c r="L443" s="69">
        <f>all!BP1354</f>
        <v>23</v>
      </c>
      <c r="M443" s="69">
        <f>all!BQ1354</f>
        <v>56</v>
      </c>
      <c r="N443" s="69">
        <f>all!BR1354</f>
        <v>48</v>
      </c>
      <c r="O443" s="69">
        <f>all!BS1354</f>
        <v>104</v>
      </c>
      <c r="P443" s="69">
        <f>all!BT1354</f>
        <v>3</v>
      </c>
      <c r="Q443" s="69">
        <f>all!BU1354</f>
        <v>0</v>
      </c>
      <c r="R443" s="69">
        <f>all!BV1354</f>
        <v>3</v>
      </c>
      <c r="S443" s="69">
        <f>all!BW1354</f>
        <v>213</v>
      </c>
      <c r="T443" s="69">
        <f>all!BX1354</f>
        <v>176</v>
      </c>
      <c r="U443" s="69">
        <f>all!BY1354</f>
        <v>389</v>
      </c>
      <c r="V443" s="18"/>
      <c r="W443" s="69">
        <f>all!CA1354</f>
        <v>0</v>
      </c>
      <c r="X443" s="69">
        <f>all!CB1354</f>
        <v>0</v>
      </c>
      <c r="Y443" s="69">
        <f>all!CC1354</f>
        <v>0</v>
      </c>
      <c r="Z443" s="69">
        <f>all!CD1354</f>
        <v>6</v>
      </c>
      <c r="AA443" s="69">
        <f>all!CE1354</f>
        <v>1</v>
      </c>
      <c r="AB443" s="69">
        <f>all!CF1354</f>
        <v>7</v>
      </c>
      <c r="AC443" s="18"/>
      <c r="AD443" s="18"/>
      <c r="AE443" s="18"/>
      <c r="AF443" s="18"/>
      <c r="AG443" s="18"/>
    </row>
    <row r="444" spans="1:33" ht="16.5" customHeight="1">
      <c r="A444" s="26"/>
      <c r="B444" s="48" t="s">
        <v>72</v>
      </c>
      <c r="C444" s="47">
        <f>SUM(C442:C443)</f>
        <v>718</v>
      </c>
      <c r="D444" s="47">
        <f t="shared" ref="D444" si="263">SUM(D442:D443)</f>
        <v>216</v>
      </c>
      <c r="E444" s="47">
        <f t="shared" ref="E444:U444" si="264">SUM(E442:E443)</f>
        <v>216</v>
      </c>
      <c r="F444" s="47">
        <f t="shared" si="264"/>
        <v>432</v>
      </c>
      <c r="G444" s="47">
        <f t="shared" si="264"/>
        <v>74</v>
      </c>
      <c r="H444" s="47">
        <f t="shared" si="264"/>
        <v>36</v>
      </c>
      <c r="I444" s="47">
        <f t="shared" si="264"/>
        <v>110</v>
      </c>
      <c r="J444" s="47">
        <f t="shared" si="264"/>
        <v>26</v>
      </c>
      <c r="K444" s="47">
        <f t="shared" si="264"/>
        <v>20</v>
      </c>
      <c r="L444" s="47">
        <f t="shared" si="264"/>
        <v>46</v>
      </c>
      <c r="M444" s="47">
        <f t="shared" si="264"/>
        <v>109</v>
      </c>
      <c r="N444" s="47">
        <f t="shared" si="264"/>
        <v>88</v>
      </c>
      <c r="O444" s="47">
        <f t="shared" si="264"/>
        <v>197</v>
      </c>
      <c r="P444" s="47">
        <f t="shared" si="264"/>
        <v>5</v>
      </c>
      <c r="Q444" s="47">
        <f t="shared" si="264"/>
        <v>3</v>
      </c>
      <c r="R444" s="47">
        <f t="shared" si="264"/>
        <v>8</v>
      </c>
      <c r="S444" s="47">
        <f t="shared" si="264"/>
        <v>430</v>
      </c>
      <c r="T444" s="47">
        <f t="shared" si="264"/>
        <v>363</v>
      </c>
      <c r="U444" s="47">
        <f t="shared" si="264"/>
        <v>793</v>
      </c>
      <c r="V444" s="18"/>
      <c r="W444" s="47">
        <f>SUM(W442:W443)</f>
        <v>0</v>
      </c>
      <c r="X444" s="47">
        <f t="shared" ref="X444:AB444" si="265">SUM(X442:X443)</f>
        <v>0</v>
      </c>
      <c r="Y444" s="47">
        <f t="shared" si="265"/>
        <v>0</v>
      </c>
      <c r="Z444" s="47">
        <f t="shared" si="265"/>
        <v>10</v>
      </c>
      <c r="AA444" s="47">
        <f t="shared" si="265"/>
        <v>3</v>
      </c>
      <c r="AB444" s="47">
        <f t="shared" si="265"/>
        <v>13</v>
      </c>
      <c r="AC444" s="18"/>
      <c r="AD444" s="18"/>
      <c r="AE444" s="18"/>
      <c r="AF444" s="18"/>
      <c r="AG444" s="18"/>
    </row>
    <row r="445" spans="1:33" ht="19.5" customHeight="1">
      <c r="A445" s="26"/>
      <c r="B445" s="48" t="s">
        <v>301</v>
      </c>
      <c r="C445" s="86">
        <f>all!F2061</f>
        <v>96</v>
      </c>
      <c r="D445" s="86">
        <f>all!BH2059</f>
        <v>5</v>
      </c>
      <c r="E445" s="86">
        <f>all!BI2059</f>
        <v>7</v>
      </c>
      <c r="F445" s="86">
        <f>all!BJ2059</f>
        <v>12</v>
      </c>
      <c r="G445" s="86">
        <f>all!BK2059</f>
        <v>1</v>
      </c>
      <c r="H445" s="86">
        <f>all!BL2059</f>
        <v>4</v>
      </c>
      <c r="I445" s="86">
        <f>all!BM2059</f>
        <v>5</v>
      </c>
      <c r="J445" s="86">
        <f>all!BN2059</f>
        <v>1</v>
      </c>
      <c r="K445" s="86">
        <f>all!BO2059</f>
        <v>1</v>
      </c>
      <c r="L445" s="86">
        <f>all!BP2059</f>
        <v>2</v>
      </c>
      <c r="M445" s="86">
        <f>all!BQ2059</f>
        <v>6</v>
      </c>
      <c r="N445" s="86">
        <f>all!BR2059</f>
        <v>5</v>
      </c>
      <c r="O445" s="86">
        <f>all!BS2059</f>
        <v>11</v>
      </c>
      <c r="P445" s="86">
        <f>all!BT2059</f>
        <v>0</v>
      </c>
      <c r="Q445" s="86">
        <f>all!BU2059</f>
        <v>0</v>
      </c>
      <c r="R445" s="86">
        <f>all!BV2059</f>
        <v>0</v>
      </c>
      <c r="S445" s="86">
        <f>all!BW2059</f>
        <v>13</v>
      </c>
      <c r="T445" s="86">
        <f>all!BX2059</f>
        <v>17</v>
      </c>
      <c r="U445" s="86">
        <f>all!BY2059</f>
        <v>30</v>
      </c>
      <c r="V445" s="18"/>
      <c r="W445" s="86">
        <f>all!CA2059</f>
        <v>0</v>
      </c>
      <c r="X445" s="86">
        <f>all!CB2059</f>
        <v>0</v>
      </c>
      <c r="Y445" s="86">
        <f>all!CC2059</f>
        <v>0</v>
      </c>
      <c r="Z445" s="86">
        <f>all!CD2059</f>
        <v>0</v>
      </c>
      <c r="AA445" s="86">
        <f>all!CE2059</f>
        <v>0</v>
      </c>
      <c r="AB445" s="86">
        <f>all!CF2059</f>
        <v>0</v>
      </c>
      <c r="AC445" s="18"/>
      <c r="AD445" s="18"/>
      <c r="AE445" s="18"/>
      <c r="AF445" s="18"/>
      <c r="AG445" s="18"/>
    </row>
    <row r="446" spans="1:33" ht="28.5">
      <c r="A446" s="26"/>
      <c r="B446" s="55" t="s">
        <v>16</v>
      </c>
      <c r="C446" s="86"/>
      <c r="D446" s="86">
        <f>all!BH2055</f>
        <v>7</v>
      </c>
      <c r="E446" s="86">
        <f>all!BI2055</f>
        <v>3</v>
      </c>
      <c r="F446" s="86">
        <f>all!BJ2055</f>
        <v>10</v>
      </c>
      <c r="G446" s="86">
        <f>all!BK2055</f>
        <v>3</v>
      </c>
      <c r="H446" s="86">
        <f>all!BL2055</f>
        <v>0</v>
      </c>
      <c r="I446" s="86">
        <f>all!BM2055</f>
        <v>3</v>
      </c>
      <c r="J446" s="86">
        <f>all!BN2055</f>
        <v>2</v>
      </c>
      <c r="K446" s="86">
        <f>all!BO2055</f>
        <v>0</v>
      </c>
      <c r="L446" s="86">
        <f>all!BP2055</f>
        <v>2</v>
      </c>
      <c r="M446" s="86">
        <f>all!BQ2055</f>
        <v>5</v>
      </c>
      <c r="N446" s="86">
        <f>all!BR2055</f>
        <v>0</v>
      </c>
      <c r="O446" s="86">
        <f>all!BS2055</f>
        <v>5</v>
      </c>
      <c r="P446" s="86">
        <f>all!BT2055</f>
        <v>0</v>
      </c>
      <c r="Q446" s="86">
        <f>all!BU2055</f>
        <v>0</v>
      </c>
      <c r="R446" s="86">
        <f>all!BV2055</f>
        <v>0</v>
      </c>
      <c r="S446" s="86">
        <f>all!BW2055</f>
        <v>17</v>
      </c>
      <c r="T446" s="86">
        <f>all!BX2055</f>
        <v>3</v>
      </c>
      <c r="U446" s="86">
        <f>all!BY2055</f>
        <v>20</v>
      </c>
      <c r="V446" s="18"/>
      <c r="W446" s="86">
        <f>all!CA2055</f>
        <v>0</v>
      </c>
      <c r="X446" s="86">
        <f>all!CB2055</f>
        <v>0</v>
      </c>
      <c r="Y446" s="86">
        <f>all!CC2055</f>
        <v>0</v>
      </c>
      <c r="Z446" s="86">
        <f>all!CD2055</f>
        <v>0</v>
      </c>
      <c r="AA446" s="86">
        <f>all!CE2055</f>
        <v>0</v>
      </c>
      <c r="AB446" s="86">
        <f>all!CF2055</f>
        <v>0</v>
      </c>
      <c r="AC446" s="18"/>
      <c r="AD446" s="18">
        <f>SUM(U444,U450,U454,U458,U466,U470,U476)</f>
        <v>1214</v>
      </c>
      <c r="AE446" s="18"/>
      <c r="AF446" s="18"/>
      <c r="AG446" s="18"/>
    </row>
    <row r="447" spans="1:33" ht="18.600000000000001" customHeight="1">
      <c r="A447" s="141"/>
      <c r="B447" s="157" t="s">
        <v>400</v>
      </c>
      <c r="C447" s="169"/>
      <c r="D447" s="145"/>
      <c r="E447" s="145"/>
      <c r="F447" s="145"/>
      <c r="G447" s="145"/>
      <c r="H447" s="145"/>
      <c r="I447" s="145"/>
      <c r="J447" s="145"/>
      <c r="K447" s="145"/>
      <c r="L447" s="145"/>
      <c r="M447" s="144"/>
      <c r="N447" s="144"/>
      <c r="O447" s="145"/>
      <c r="P447" s="145"/>
      <c r="Q447" s="145"/>
      <c r="R447" s="145"/>
      <c r="S447" s="146"/>
      <c r="T447" s="146"/>
      <c r="U447" s="146"/>
      <c r="V447" s="18"/>
      <c r="W447" s="144"/>
      <c r="X447" s="144"/>
      <c r="Y447" s="144"/>
      <c r="Z447" s="144"/>
      <c r="AA447" s="144"/>
      <c r="AB447" s="144"/>
      <c r="AC447" s="18"/>
      <c r="AD447" s="18"/>
      <c r="AE447" s="18"/>
      <c r="AF447" s="18"/>
      <c r="AG447" s="18"/>
    </row>
    <row r="448" spans="1:33" ht="15.75" customHeight="1">
      <c r="A448" s="37"/>
      <c r="B448" s="165" t="s">
        <v>337</v>
      </c>
      <c r="C448" s="167">
        <f>all!F1315</f>
        <v>46</v>
      </c>
      <c r="D448" s="167">
        <f>all!BH1315</f>
        <v>17</v>
      </c>
      <c r="E448" s="167">
        <f>all!BI1315</f>
        <v>7</v>
      </c>
      <c r="F448" s="167">
        <f>all!BJ1315</f>
        <v>24</v>
      </c>
      <c r="G448" s="167">
        <f>all!BK1315</f>
        <v>5</v>
      </c>
      <c r="H448" s="167">
        <f>all!BL1315</f>
        <v>2</v>
      </c>
      <c r="I448" s="167">
        <f>all!BM1315</f>
        <v>7</v>
      </c>
      <c r="J448" s="167">
        <f>all!BN1315</f>
        <v>2</v>
      </c>
      <c r="K448" s="167">
        <f>all!BO1315</f>
        <v>1</v>
      </c>
      <c r="L448" s="167">
        <f>all!BP1315</f>
        <v>3</v>
      </c>
      <c r="M448" s="167">
        <f>all!BQ1315</f>
        <v>7</v>
      </c>
      <c r="N448" s="167">
        <f>all!BR1315</f>
        <v>5</v>
      </c>
      <c r="O448" s="167">
        <f>all!BS1315</f>
        <v>12</v>
      </c>
      <c r="P448" s="167">
        <f>all!BT1315</f>
        <v>0</v>
      </c>
      <c r="Q448" s="167">
        <f>all!BU1315</f>
        <v>0</v>
      </c>
      <c r="R448" s="167">
        <f>all!BV1315</f>
        <v>0</v>
      </c>
      <c r="S448" s="167">
        <f>all!BW1315</f>
        <v>31</v>
      </c>
      <c r="T448" s="167">
        <f>all!BX1315</f>
        <v>15</v>
      </c>
      <c r="U448" s="167">
        <f>all!BY1315</f>
        <v>46</v>
      </c>
      <c r="V448" s="18"/>
      <c r="W448" s="167">
        <f>all!CA1315</f>
        <v>0</v>
      </c>
      <c r="X448" s="167">
        <f>all!CB1315</f>
        <v>0</v>
      </c>
      <c r="Y448" s="167">
        <f>all!CC1315</f>
        <v>0</v>
      </c>
      <c r="Z448" s="167">
        <f>all!CD1315</f>
        <v>0</v>
      </c>
      <c r="AA448" s="167">
        <f>all!CE1315</f>
        <v>1</v>
      </c>
      <c r="AB448" s="167">
        <f>all!CF1315</f>
        <v>1</v>
      </c>
      <c r="AC448" s="18" t="s">
        <v>74</v>
      </c>
      <c r="AD448" s="18"/>
      <c r="AE448" s="18"/>
      <c r="AF448" s="18"/>
      <c r="AG448" s="18"/>
    </row>
    <row r="449" spans="1:33" ht="15.75" customHeight="1">
      <c r="A449" s="26"/>
      <c r="B449" s="16" t="s">
        <v>338</v>
      </c>
      <c r="C449" s="85">
        <f>all!F1316</f>
        <v>46</v>
      </c>
      <c r="D449" s="85">
        <f>all!BH1316</f>
        <v>18</v>
      </c>
      <c r="E449" s="85">
        <f>all!BI1316</f>
        <v>9</v>
      </c>
      <c r="F449" s="85">
        <f>all!BJ1316</f>
        <v>27</v>
      </c>
      <c r="G449" s="85">
        <f>all!BK1316</f>
        <v>3</v>
      </c>
      <c r="H449" s="85">
        <f>all!BL1316</f>
        <v>4</v>
      </c>
      <c r="I449" s="85">
        <f>all!BM1316</f>
        <v>7</v>
      </c>
      <c r="J449" s="85">
        <f>all!BN1316</f>
        <v>1</v>
      </c>
      <c r="K449" s="85">
        <f>all!BO1316</f>
        <v>2</v>
      </c>
      <c r="L449" s="85">
        <f>all!BP1316</f>
        <v>3</v>
      </c>
      <c r="M449" s="85">
        <f>all!BQ1316</f>
        <v>9</v>
      </c>
      <c r="N449" s="85">
        <f>all!BR1316</f>
        <v>5</v>
      </c>
      <c r="O449" s="85">
        <f>all!BS1316</f>
        <v>14</v>
      </c>
      <c r="P449" s="85">
        <f>all!BT1316</f>
        <v>0</v>
      </c>
      <c r="Q449" s="85">
        <f>all!BU1316</f>
        <v>0</v>
      </c>
      <c r="R449" s="85">
        <f>all!BV1316</f>
        <v>0</v>
      </c>
      <c r="S449" s="85">
        <f>all!BW1316</f>
        <v>31</v>
      </c>
      <c r="T449" s="85">
        <f>all!BX1316</f>
        <v>20</v>
      </c>
      <c r="U449" s="85">
        <f>all!BY1316</f>
        <v>51</v>
      </c>
      <c r="V449" s="18"/>
      <c r="W449" s="85">
        <f>all!CA1316</f>
        <v>0</v>
      </c>
      <c r="X449" s="85">
        <f>all!CB1316</f>
        <v>0</v>
      </c>
      <c r="Y449" s="85">
        <f>all!CC1316</f>
        <v>0</v>
      </c>
      <c r="Z449" s="85">
        <f>all!CD1316</f>
        <v>0</v>
      </c>
      <c r="AA449" s="85">
        <f>all!CE1316</f>
        <v>1</v>
      </c>
      <c r="AB449" s="85">
        <f>all!CF1316</f>
        <v>1</v>
      </c>
      <c r="AC449" s="18"/>
      <c r="AD449" s="18"/>
      <c r="AE449" s="18"/>
      <c r="AF449" s="18"/>
      <c r="AG449" s="18"/>
    </row>
    <row r="450" spans="1:33" ht="15.75" customHeight="1">
      <c r="A450" s="26"/>
      <c r="B450" s="48" t="s">
        <v>72</v>
      </c>
      <c r="C450" s="47">
        <f>SUM(C448:C449)</f>
        <v>92</v>
      </c>
      <c r="D450" s="47">
        <f t="shared" ref="D450" si="266">SUM(D448:D449)</f>
        <v>35</v>
      </c>
      <c r="E450" s="47">
        <f t="shared" ref="E450:U450" si="267">SUM(E448:E449)</f>
        <v>16</v>
      </c>
      <c r="F450" s="47">
        <f t="shared" si="267"/>
        <v>51</v>
      </c>
      <c r="G450" s="47">
        <f t="shared" si="267"/>
        <v>8</v>
      </c>
      <c r="H450" s="47">
        <f t="shared" si="267"/>
        <v>6</v>
      </c>
      <c r="I450" s="47">
        <f t="shared" si="267"/>
        <v>14</v>
      </c>
      <c r="J450" s="47">
        <f t="shared" si="267"/>
        <v>3</v>
      </c>
      <c r="K450" s="47">
        <f t="shared" si="267"/>
        <v>3</v>
      </c>
      <c r="L450" s="47">
        <f t="shared" si="267"/>
        <v>6</v>
      </c>
      <c r="M450" s="47">
        <f t="shared" si="267"/>
        <v>16</v>
      </c>
      <c r="N450" s="47">
        <f t="shared" si="267"/>
        <v>10</v>
      </c>
      <c r="O450" s="47">
        <f t="shared" si="267"/>
        <v>26</v>
      </c>
      <c r="P450" s="47">
        <f t="shared" si="267"/>
        <v>0</v>
      </c>
      <c r="Q450" s="47">
        <f t="shared" si="267"/>
        <v>0</v>
      </c>
      <c r="R450" s="47">
        <f t="shared" si="267"/>
        <v>0</v>
      </c>
      <c r="S450" s="47">
        <f t="shared" si="267"/>
        <v>62</v>
      </c>
      <c r="T450" s="47">
        <f t="shared" si="267"/>
        <v>35</v>
      </c>
      <c r="U450" s="47">
        <f t="shared" si="267"/>
        <v>97</v>
      </c>
      <c r="V450" s="18"/>
      <c r="W450" s="47">
        <f>SUM(W448:W449)</f>
        <v>0</v>
      </c>
      <c r="X450" s="47">
        <f t="shared" ref="X450:AB450" si="268">SUM(X448:X449)</f>
        <v>0</v>
      </c>
      <c r="Y450" s="47">
        <f t="shared" si="268"/>
        <v>0</v>
      </c>
      <c r="Z450" s="47">
        <f t="shared" si="268"/>
        <v>0</v>
      </c>
      <c r="AA450" s="47">
        <f t="shared" si="268"/>
        <v>2</v>
      </c>
      <c r="AB450" s="47">
        <f t="shared" si="268"/>
        <v>2</v>
      </c>
      <c r="AC450" s="18"/>
      <c r="AD450" s="18"/>
      <c r="AE450" s="18"/>
      <c r="AF450" s="18"/>
      <c r="AG450" s="18"/>
    </row>
    <row r="451" spans="1:33" ht="17.25" customHeight="1">
      <c r="A451" s="26"/>
      <c r="B451" s="68" t="s">
        <v>401</v>
      </c>
      <c r="C451" s="47"/>
      <c r="D451" s="45"/>
      <c r="E451" s="45"/>
      <c r="F451" s="45"/>
      <c r="G451" s="45"/>
      <c r="H451" s="45"/>
      <c r="I451" s="45"/>
      <c r="J451" s="45"/>
      <c r="K451" s="45"/>
      <c r="L451" s="45"/>
      <c r="M451" s="30"/>
      <c r="N451" s="30"/>
      <c r="O451" s="45"/>
      <c r="P451" s="45"/>
      <c r="Q451" s="45"/>
      <c r="R451" s="45"/>
      <c r="S451" s="6"/>
      <c r="T451" s="6"/>
      <c r="U451" s="6"/>
      <c r="V451" s="18"/>
      <c r="W451" s="30"/>
      <c r="X451" s="30"/>
      <c r="Y451" s="45"/>
      <c r="Z451" s="30"/>
      <c r="AA451" s="30"/>
      <c r="AB451" s="45"/>
      <c r="AC451" s="18"/>
      <c r="AD451" s="18"/>
      <c r="AE451" s="18"/>
      <c r="AF451" s="18"/>
      <c r="AG451" s="18"/>
    </row>
    <row r="452" spans="1:33" ht="17.25" customHeight="1">
      <c r="A452" s="26"/>
      <c r="B452" s="16" t="s">
        <v>376</v>
      </c>
      <c r="C452" s="69">
        <f>all!F1328</f>
        <v>38</v>
      </c>
      <c r="D452" s="69">
        <f>all!BH1328</f>
        <v>12</v>
      </c>
      <c r="E452" s="69">
        <f>all!BI1328</f>
        <v>7</v>
      </c>
      <c r="F452" s="69">
        <f>all!BJ1328</f>
        <v>19</v>
      </c>
      <c r="G452" s="69">
        <f>all!BK1328</f>
        <v>3</v>
      </c>
      <c r="H452" s="69">
        <f>all!BL1328</f>
        <v>2</v>
      </c>
      <c r="I452" s="69">
        <f>all!BM1328</f>
        <v>5</v>
      </c>
      <c r="J452" s="69">
        <f>all!BN1328</f>
        <v>1</v>
      </c>
      <c r="K452" s="69">
        <f>all!BO1328</f>
        <v>2</v>
      </c>
      <c r="L452" s="69">
        <f>all!BP1328</f>
        <v>3</v>
      </c>
      <c r="M452" s="69">
        <f>all!BQ1328</f>
        <v>4</v>
      </c>
      <c r="N452" s="69">
        <f>all!BR1328</f>
        <v>9</v>
      </c>
      <c r="O452" s="69">
        <f>all!BS1328</f>
        <v>13</v>
      </c>
      <c r="P452" s="69">
        <f>all!BT1328</f>
        <v>2</v>
      </c>
      <c r="Q452" s="69">
        <f>all!BU1328</f>
        <v>1</v>
      </c>
      <c r="R452" s="69">
        <f>all!BV1328</f>
        <v>3</v>
      </c>
      <c r="S452" s="69">
        <f>all!BW1328</f>
        <v>22</v>
      </c>
      <c r="T452" s="69">
        <f>all!BX1328</f>
        <v>21</v>
      </c>
      <c r="U452" s="69">
        <f>all!BY1328</f>
        <v>43</v>
      </c>
      <c r="V452" s="18" t="s">
        <v>74</v>
      </c>
      <c r="W452" s="69">
        <f>all!CA1328</f>
        <v>0</v>
      </c>
      <c r="X452" s="69">
        <f>all!CB1328</f>
        <v>0</v>
      </c>
      <c r="Y452" s="69">
        <f>all!CC1328</f>
        <v>0</v>
      </c>
      <c r="Z452" s="69">
        <f>all!CD1328</f>
        <v>1</v>
      </c>
      <c r="AA452" s="69">
        <f>all!CE1328</f>
        <v>0</v>
      </c>
      <c r="AB452" s="69">
        <f>all!CF1328</f>
        <v>1</v>
      </c>
      <c r="AC452" s="18"/>
      <c r="AD452" s="18"/>
      <c r="AE452" s="18"/>
      <c r="AF452" s="18"/>
      <c r="AG452" s="18"/>
    </row>
    <row r="453" spans="1:33" ht="17.25" customHeight="1">
      <c r="A453" s="26"/>
      <c r="B453" s="16" t="s">
        <v>377</v>
      </c>
      <c r="C453" s="69">
        <f>all!F1329</f>
        <v>38</v>
      </c>
      <c r="D453" s="69">
        <f>all!BH1329</f>
        <v>13</v>
      </c>
      <c r="E453" s="69">
        <f>all!BI1329</f>
        <v>8</v>
      </c>
      <c r="F453" s="69">
        <f>all!BJ1329</f>
        <v>21</v>
      </c>
      <c r="G453" s="69">
        <f>all!BK1329</f>
        <v>4</v>
      </c>
      <c r="H453" s="69">
        <f>all!BL1329</f>
        <v>1</v>
      </c>
      <c r="I453" s="69">
        <f>all!BM1329</f>
        <v>5</v>
      </c>
      <c r="J453" s="69">
        <f>all!BN1329</f>
        <v>2</v>
      </c>
      <c r="K453" s="69">
        <f>all!BO1329</f>
        <v>1</v>
      </c>
      <c r="L453" s="69">
        <f>all!BP1329</f>
        <v>3</v>
      </c>
      <c r="M453" s="69">
        <f>all!BQ1329</f>
        <v>2</v>
      </c>
      <c r="N453" s="69">
        <f>all!BR1329</f>
        <v>9</v>
      </c>
      <c r="O453" s="69">
        <f>all!BS1329</f>
        <v>11</v>
      </c>
      <c r="P453" s="69">
        <f>all!BT1329</f>
        <v>2</v>
      </c>
      <c r="Q453" s="69">
        <f>all!BU1329</f>
        <v>0</v>
      </c>
      <c r="R453" s="69">
        <f>all!BV1329</f>
        <v>2</v>
      </c>
      <c r="S453" s="69">
        <f>all!BW1329</f>
        <v>23</v>
      </c>
      <c r="T453" s="69">
        <f>all!BX1329</f>
        <v>19</v>
      </c>
      <c r="U453" s="69">
        <f>all!BY1329</f>
        <v>42</v>
      </c>
      <c r="V453" s="18"/>
      <c r="W453" s="69">
        <f>all!CA1329</f>
        <v>1</v>
      </c>
      <c r="X453" s="69">
        <f>all!CB1329</f>
        <v>1</v>
      </c>
      <c r="Y453" s="69">
        <f>all!CC1329</f>
        <v>2</v>
      </c>
      <c r="Z453" s="69">
        <f>all!CD1329</f>
        <v>0</v>
      </c>
      <c r="AA453" s="69">
        <f>all!CE1329</f>
        <v>0</v>
      </c>
      <c r="AB453" s="69">
        <f>all!CF1329</f>
        <v>0</v>
      </c>
      <c r="AC453" s="18"/>
      <c r="AD453" s="18"/>
      <c r="AE453" s="18"/>
      <c r="AF453" s="18"/>
      <c r="AG453" s="18"/>
    </row>
    <row r="454" spans="1:33" ht="17.25" customHeight="1">
      <c r="A454" s="26"/>
      <c r="B454" s="48" t="s">
        <v>72</v>
      </c>
      <c r="C454" s="30">
        <f>SUM(C452:C453)</f>
        <v>76</v>
      </c>
      <c r="D454" s="30">
        <f t="shared" ref="D454" si="269">SUM(D452:D453)</f>
        <v>25</v>
      </c>
      <c r="E454" s="30">
        <f t="shared" ref="E454:U454" si="270">SUM(E452:E453)</f>
        <v>15</v>
      </c>
      <c r="F454" s="30">
        <f t="shared" si="270"/>
        <v>40</v>
      </c>
      <c r="G454" s="30">
        <f t="shared" si="270"/>
        <v>7</v>
      </c>
      <c r="H454" s="30">
        <f t="shared" si="270"/>
        <v>3</v>
      </c>
      <c r="I454" s="30">
        <f t="shared" si="270"/>
        <v>10</v>
      </c>
      <c r="J454" s="30">
        <f t="shared" si="270"/>
        <v>3</v>
      </c>
      <c r="K454" s="30">
        <f t="shared" si="270"/>
        <v>3</v>
      </c>
      <c r="L454" s="30">
        <f t="shared" si="270"/>
        <v>6</v>
      </c>
      <c r="M454" s="30">
        <f t="shared" si="270"/>
        <v>6</v>
      </c>
      <c r="N454" s="30">
        <f t="shared" si="270"/>
        <v>18</v>
      </c>
      <c r="O454" s="30">
        <f t="shared" si="270"/>
        <v>24</v>
      </c>
      <c r="P454" s="30">
        <f t="shared" si="270"/>
        <v>4</v>
      </c>
      <c r="Q454" s="30">
        <f t="shared" si="270"/>
        <v>1</v>
      </c>
      <c r="R454" s="30">
        <f t="shared" si="270"/>
        <v>5</v>
      </c>
      <c r="S454" s="30">
        <f t="shared" si="270"/>
        <v>45</v>
      </c>
      <c r="T454" s="30">
        <f t="shared" si="270"/>
        <v>40</v>
      </c>
      <c r="U454" s="30">
        <f t="shared" si="270"/>
        <v>85</v>
      </c>
      <c r="V454" s="638"/>
      <c r="W454" s="30">
        <f>SUM(W452:W453)</f>
        <v>1</v>
      </c>
      <c r="X454" s="30">
        <f t="shared" ref="X454:AB454" si="271">SUM(X452:X453)</f>
        <v>1</v>
      </c>
      <c r="Y454" s="30">
        <f t="shared" si="271"/>
        <v>2</v>
      </c>
      <c r="Z454" s="30">
        <f t="shared" si="271"/>
        <v>1</v>
      </c>
      <c r="AA454" s="30">
        <f t="shared" si="271"/>
        <v>0</v>
      </c>
      <c r="AB454" s="30">
        <f t="shared" si="271"/>
        <v>1</v>
      </c>
      <c r="AC454" s="18"/>
      <c r="AD454" s="18"/>
      <c r="AE454" s="18"/>
      <c r="AF454" s="18"/>
      <c r="AG454" s="18"/>
    </row>
    <row r="455" spans="1:33" ht="16.5" customHeight="1">
      <c r="A455" s="32"/>
      <c r="B455" s="172" t="s">
        <v>402</v>
      </c>
      <c r="C455" s="59"/>
      <c r="D455" s="173"/>
      <c r="E455" s="173"/>
      <c r="F455" s="173"/>
      <c r="G455" s="45"/>
      <c r="H455" s="45"/>
      <c r="I455" s="45"/>
      <c r="J455" s="45"/>
      <c r="K455" s="45"/>
      <c r="L455" s="45"/>
      <c r="M455" s="30"/>
      <c r="N455" s="30"/>
      <c r="O455" s="45"/>
      <c r="P455" s="45"/>
      <c r="Q455" s="45"/>
      <c r="R455" s="45"/>
      <c r="S455" s="6"/>
      <c r="T455" s="6"/>
      <c r="U455" s="6"/>
      <c r="V455" s="18"/>
      <c r="W455" s="45"/>
      <c r="X455" s="45"/>
      <c r="Y455" s="45"/>
      <c r="Z455" s="45"/>
      <c r="AA455" s="45"/>
      <c r="AB455" s="45"/>
      <c r="AC455" s="18"/>
      <c r="AD455" s="18"/>
      <c r="AE455" s="18"/>
      <c r="AF455" s="18"/>
      <c r="AG455" s="18"/>
    </row>
    <row r="456" spans="1:33" ht="15.75" customHeight="1">
      <c r="A456" s="141"/>
      <c r="B456" s="162" t="s">
        <v>403</v>
      </c>
      <c r="C456" s="159">
        <f>all!F1319</f>
        <v>46</v>
      </c>
      <c r="D456" s="159">
        <f>all!BH1319</f>
        <v>11</v>
      </c>
      <c r="E456" s="159">
        <f>all!BI1319</f>
        <v>11</v>
      </c>
      <c r="F456" s="159">
        <f>all!BJ1319</f>
        <v>22</v>
      </c>
      <c r="G456" s="159">
        <f>all!BK1319</f>
        <v>5</v>
      </c>
      <c r="H456" s="159">
        <f>all!BL1319</f>
        <v>2</v>
      </c>
      <c r="I456" s="159">
        <f>all!BM1319</f>
        <v>7</v>
      </c>
      <c r="J456" s="159">
        <f>all!BN1319</f>
        <v>1</v>
      </c>
      <c r="K456" s="159">
        <f>all!BO1319</f>
        <v>3</v>
      </c>
      <c r="L456" s="159">
        <f>all!BP1319</f>
        <v>4</v>
      </c>
      <c r="M456" s="159">
        <f>all!BQ1319</f>
        <v>9</v>
      </c>
      <c r="N456" s="159">
        <f>all!BR1319</f>
        <v>8</v>
      </c>
      <c r="O456" s="159">
        <f>all!BS1319</f>
        <v>17</v>
      </c>
      <c r="P456" s="159">
        <f>all!BT1319</f>
        <v>1</v>
      </c>
      <c r="Q456" s="159">
        <f>all!BU1319</f>
        <v>0</v>
      </c>
      <c r="R456" s="159">
        <f>all!BV1319</f>
        <v>1</v>
      </c>
      <c r="S456" s="159">
        <f>all!BW1319</f>
        <v>27</v>
      </c>
      <c r="T456" s="159">
        <f>all!BX1319</f>
        <v>24</v>
      </c>
      <c r="U456" s="159">
        <f>all!BY1319</f>
        <v>51</v>
      </c>
      <c r="V456" s="18"/>
      <c r="W456" s="69">
        <f>all!CA1319</f>
        <v>0</v>
      </c>
      <c r="X456" s="69">
        <f>all!CB1319</f>
        <v>0</v>
      </c>
      <c r="Y456" s="69">
        <f>all!CC1319</f>
        <v>0</v>
      </c>
      <c r="Z456" s="69">
        <f>all!CD1319</f>
        <v>2</v>
      </c>
      <c r="AA456" s="69">
        <f>all!CE1319</f>
        <v>1</v>
      </c>
      <c r="AB456" s="69">
        <f>all!CF1319</f>
        <v>3</v>
      </c>
      <c r="AC456" s="18"/>
      <c r="AD456" s="18"/>
      <c r="AE456" s="18"/>
      <c r="AF456" s="18"/>
      <c r="AG456" s="18"/>
    </row>
    <row r="457" spans="1:33" ht="15.75" customHeight="1">
      <c r="A457" s="141"/>
      <c r="B457" s="162" t="s">
        <v>392</v>
      </c>
      <c r="C457" s="159">
        <f>all!F1320</f>
        <v>46</v>
      </c>
      <c r="D457" s="159">
        <f>all!BH1320</f>
        <v>9</v>
      </c>
      <c r="E457" s="159">
        <f>all!BI1320</f>
        <v>14</v>
      </c>
      <c r="F457" s="159">
        <f>all!BJ1320</f>
        <v>23</v>
      </c>
      <c r="G457" s="159">
        <f>all!BK1320</f>
        <v>3</v>
      </c>
      <c r="H457" s="159">
        <f>all!BL1320</f>
        <v>6</v>
      </c>
      <c r="I457" s="159">
        <f>all!BM1320</f>
        <v>9</v>
      </c>
      <c r="J457" s="159">
        <f>all!BN1320</f>
        <v>2</v>
      </c>
      <c r="K457" s="159">
        <f>all!BO1320</f>
        <v>1</v>
      </c>
      <c r="L457" s="159">
        <f>all!BP1320</f>
        <v>3</v>
      </c>
      <c r="M457" s="159">
        <f>all!BQ1320</f>
        <v>8</v>
      </c>
      <c r="N457" s="159">
        <f>all!BR1320</f>
        <v>7</v>
      </c>
      <c r="O457" s="159">
        <f>all!BS1320</f>
        <v>15</v>
      </c>
      <c r="P457" s="159">
        <f>all!BT1320</f>
        <v>0</v>
      </c>
      <c r="Q457" s="159">
        <f>all!BU1320</f>
        <v>1</v>
      </c>
      <c r="R457" s="159">
        <f>all!BV1320</f>
        <v>1</v>
      </c>
      <c r="S457" s="159">
        <f>all!BW1320</f>
        <v>22</v>
      </c>
      <c r="T457" s="159">
        <f>all!BX1320</f>
        <v>29</v>
      </c>
      <c r="U457" s="159">
        <f>all!BY1320</f>
        <v>51</v>
      </c>
      <c r="V457" s="18"/>
      <c r="W457" s="69">
        <f>all!CA1320</f>
        <v>0</v>
      </c>
      <c r="X457" s="69">
        <f>all!CB1320</f>
        <v>0</v>
      </c>
      <c r="Y457" s="69">
        <f>all!CC1320</f>
        <v>0</v>
      </c>
      <c r="Z457" s="69">
        <f>all!CD1320</f>
        <v>1</v>
      </c>
      <c r="AA457" s="69">
        <f>all!CE1320</f>
        <v>0</v>
      </c>
      <c r="AB457" s="69">
        <f>all!CF1320</f>
        <v>1</v>
      </c>
      <c r="AC457" s="18"/>
      <c r="AD457" s="18"/>
      <c r="AE457" s="18"/>
      <c r="AF457" s="18"/>
      <c r="AG457" s="18"/>
    </row>
    <row r="458" spans="1:33" ht="15.75" customHeight="1">
      <c r="A458" s="141"/>
      <c r="B458" s="137" t="s">
        <v>72</v>
      </c>
      <c r="C458" s="144">
        <f>SUM(C456:C457)</f>
        <v>92</v>
      </c>
      <c r="D458" s="144">
        <f t="shared" ref="D458" si="272">SUM(D456:D457)</f>
        <v>20</v>
      </c>
      <c r="E458" s="144">
        <f t="shared" ref="E458:U458" si="273">SUM(E456:E457)</f>
        <v>25</v>
      </c>
      <c r="F458" s="144">
        <f t="shared" si="273"/>
        <v>45</v>
      </c>
      <c r="G458" s="144">
        <f t="shared" si="273"/>
        <v>8</v>
      </c>
      <c r="H458" s="144">
        <f t="shared" si="273"/>
        <v>8</v>
      </c>
      <c r="I458" s="144">
        <f t="shared" si="273"/>
        <v>16</v>
      </c>
      <c r="J458" s="144">
        <f t="shared" si="273"/>
        <v>3</v>
      </c>
      <c r="K458" s="144">
        <f t="shared" si="273"/>
        <v>4</v>
      </c>
      <c r="L458" s="144">
        <f t="shared" si="273"/>
        <v>7</v>
      </c>
      <c r="M458" s="144">
        <f t="shared" si="273"/>
        <v>17</v>
      </c>
      <c r="N458" s="144">
        <f t="shared" si="273"/>
        <v>15</v>
      </c>
      <c r="O458" s="144">
        <f t="shared" si="273"/>
        <v>32</v>
      </c>
      <c r="P458" s="144">
        <f t="shared" si="273"/>
        <v>1</v>
      </c>
      <c r="Q458" s="144">
        <f t="shared" si="273"/>
        <v>1</v>
      </c>
      <c r="R458" s="144">
        <f t="shared" si="273"/>
        <v>2</v>
      </c>
      <c r="S458" s="144">
        <f t="shared" si="273"/>
        <v>49</v>
      </c>
      <c r="T458" s="144">
        <f t="shared" si="273"/>
        <v>53</v>
      </c>
      <c r="U458" s="144">
        <f t="shared" si="273"/>
        <v>102</v>
      </c>
      <c r="V458" s="18"/>
      <c r="W458" s="30">
        <f>SUM(W456:W457)</f>
        <v>0</v>
      </c>
      <c r="X458" s="30">
        <f t="shared" ref="X458:AB458" si="274">SUM(X456:X457)</f>
        <v>0</v>
      </c>
      <c r="Y458" s="30">
        <f t="shared" si="274"/>
        <v>0</v>
      </c>
      <c r="Z458" s="30">
        <f t="shared" si="274"/>
        <v>3</v>
      </c>
      <c r="AA458" s="30">
        <f t="shared" si="274"/>
        <v>1</v>
      </c>
      <c r="AB458" s="30">
        <f t="shared" si="274"/>
        <v>4</v>
      </c>
      <c r="AC458" s="18"/>
      <c r="AD458" s="18"/>
      <c r="AE458" s="18"/>
      <c r="AF458" s="18"/>
      <c r="AG458" s="18"/>
    </row>
    <row r="459" spans="1:33" ht="16.5" customHeight="1">
      <c r="A459" s="32"/>
      <c r="B459" s="172" t="s">
        <v>927</v>
      </c>
      <c r="C459" s="59"/>
      <c r="D459" s="173"/>
      <c r="E459" s="173"/>
      <c r="F459" s="173"/>
      <c r="G459" s="45"/>
      <c r="H459" s="45"/>
      <c r="I459" s="45"/>
      <c r="J459" s="45"/>
      <c r="K459" s="45"/>
      <c r="L459" s="45"/>
      <c r="M459" s="30"/>
      <c r="N459" s="30"/>
      <c r="O459" s="45"/>
      <c r="P459" s="45"/>
      <c r="Q459" s="45"/>
      <c r="R459" s="45"/>
      <c r="S459" s="6"/>
      <c r="T459" s="6"/>
      <c r="U459" s="6"/>
      <c r="V459" s="18"/>
      <c r="W459" s="45"/>
      <c r="X459" s="45"/>
      <c r="Y459" s="45"/>
      <c r="Z459" s="45"/>
      <c r="AA459" s="45"/>
      <c r="AB459" s="45"/>
      <c r="AC459" s="18"/>
      <c r="AD459" s="18"/>
      <c r="AE459" s="18"/>
      <c r="AF459" s="18"/>
      <c r="AG459" s="18"/>
    </row>
    <row r="460" spans="1:33" ht="15.75" customHeight="1">
      <c r="A460" s="141"/>
      <c r="B460" s="162" t="s">
        <v>403</v>
      </c>
      <c r="C460" s="159">
        <f>all!F1319</f>
        <v>46</v>
      </c>
      <c r="D460" s="159">
        <f>all!BH1333</f>
        <v>0</v>
      </c>
      <c r="E460" s="159">
        <f>all!BI1333</f>
        <v>0</v>
      </c>
      <c r="F460" s="159">
        <f>all!BJ1333</f>
        <v>0</v>
      </c>
      <c r="G460" s="159">
        <f>all!BK1333</f>
        <v>0</v>
      </c>
      <c r="H460" s="159">
        <f>all!BL1333</f>
        <v>0</v>
      </c>
      <c r="I460" s="159">
        <f>all!BM1333</f>
        <v>0</v>
      </c>
      <c r="J460" s="159">
        <f>all!BN1333</f>
        <v>0</v>
      </c>
      <c r="K460" s="159">
        <f>all!BO1333</f>
        <v>0</v>
      </c>
      <c r="L460" s="159">
        <f>all!BP1333</f>
        <v>0</v>
      </c>
      <c r="M460" s="159">
        <f>all!BQ1333</f>
        <v>0</v>
      </c>
      <c r="N460" s="159">
        <f>all!BR1333</f>
        <v>0</v>
      </c>
      <c r="O460" s="159">
        <f>all!BS1333</f>
        <v>0</v>
      </c>
      <c r="P460" s="159">
        <f>all!BT1333</f>
        <v>0</v>
      </c>
      <c r="Q460" s="159">
        <f>all!BU1333</f>
        <v>0</v>
      </c>
      <c r="R460" s="159">
        <f>all!BV1333</f>
        <v>0</v>
      </c>
      <c r="S460" s="159">
        <f>all!BW1333</f>
        <v>0</v>
      </c>
      <c r="T460" s="159">
        <f>all!BX1333</f>
        <v>0</v>
      </c>
      <c r="U460" s="159">
        <f>all!BY1333</f>
        <v>0</v>
      </c>
      <c r="V460" s="18"/>
      <c r="W460" s="159">
        <f>all!CA1333</f>
        <v>0</v>
      </c>
      <c r="X460" s="159">
        <f>all!CB1333</f>
        <v>0</v>
      </c>
      <c r="Y460" s="159">
        <f>all!CC1333</f>
        <v>0</v>
      </c>
      <c r="Z460" s="159">
        <f>all!CD1333</f>
        <v>0</v>
      </c>
      <c r="AA460" s="159">
        <f>all!CE1333</f>
        <v>0</v>
      </c>
      <c r="AB460" s="159">
        <f>all!CF1333</f>
        <v>0</v>
      </c>
      <c r="AC460" s="18"/>
      <c r="AD460" s="18"/>
      <c r="AE460" s="18"/>
      <c r="AF460" s="18"/>
      <c r="AG460" s="18"/>
    </row>
    <row r="461" spans="1:33" ht="15.75" customHeight="1">
      <c r="A461" s="141"/>
      <c r="B461" s="162" t="s">
        <v>392</v>
      </c>
      <c r="C461" s="159">
        <f>all!F1320</f>
        <v>46</v>
      </c>
      <c r="D461" s="159">
        <f>all!BH1334</f>
        <v>0</v>
      </c>
      <c r="E461" s="159">
        <f>all!BI1334</f>
        <v>0</v>
      </c>
      <c r="F461" s="159">
        <f>all!BJ1334</f>
        <v>0</v>
      </c>
      <c r="G461" s="159">
        <f>all!BK1334</f>
        <v>0</v>
      </c>
      <c r="H461" s="159">
        <f>all!BL1334</f>
        <v>0</v>
      </c>
      <c r="I461" s="159">
        <f>all!BM1334</f>
        <v>0</v>
      </c>
      <c r="J461" s="159">
        <f>all!BN1334</f>
        <v>0</v>
      </c>
      <c r="K461" s="159">
        <f>all!BO1334</f>
        <v>0</v>
      </c>
      <c r="L461" s="159">
        <f>all!BP1334</f>
        <v>0</v>
      </c>
      <c r="M461" s="159">
        <f>all!BQ1334</f>
        <v>0</v>
      </c>
      <c r="N461" s="159">
        <f>all!BR1334</f>
        <v>0</v>
      </c>
      <c r="O461" s="159">
        <f>all!BS1334</f>
        <v>0</v>
      </c>
      <c r="P461" s="159">
        <f>all!BT1334</f>
        <v>0</v>
      </c>
      <c r="Q461" s="159">
        <f>all!BU1334</f>
        <v>0</v>
      </c>
      <c r="R461" s="159">
        <f>all!BV1334</f>
        <v>0</v>
      </c>
      <c r="S461" s="159">
        <f>all!BW1334</f>
        <v>0</v>
      </c>
      <c r="T461" s="159">
        <f>all!BX1334</f>
        <v>0</v>
      </c>
      <c r="U461" s="159">
        <f>all!BY1334</f>
        <v>0</v>
      </c>
      <c r="V461" s="18"/>
      <c r="W461" s="159">
        <f>all!CA1334</f>
        <v>0</v>
      </c>
      <c r="X461" s="159">
        <f>all!CB1334</f>
        <v>0</v>
      </c>
      <c r="Y461" s="159">
        <f>all!CC1334</f>
        <v>0</v>
      </c>
      <c r="Z461" s="159">
        <f>all!CD1334</f>
        <v>0</v>
      </c>
      <c r="AA461" s="159">
        <f>all!CE1334</f>
        <v>0</v>
      </c>
      <c r="AB461" s="159">
        <f>all!CF1334</f>
        <v>0</v>
      </c>
      <c r="AC461" s="18"/>
      <c r="AD461" s="18"/>
      <c r="AE461" s="18"/>
      <c r="AF461" s="18"/>
      <c r="AG461" s="18"/>
    </row>
    <row r="462" spans="1:33" ht="15.75" customHeight="1">
      <c r="A462" s="141"/>
      <c r="B462" s="368" t="s">
        <v>72</v>
      </c>
      <c r="C462" s="144">
        <f>SUM(C460:C461)</f>
        <v>92</v>
      </c>
      <c r="D462" s="144">
        <f t="shared" ref="D462" si="275">SUM(D460:D461)</f>
        <v>0</v>
      </c>
      <c r="E462" s="144">
        <f t="shared" ref="E462:U462" si="276">SUM(E460:E461)</f>
        <v>0</v>
      </c>
      <c r="F462" s="144">
        <f t="shared" si="276"/>
        <v>0</v>
      </c>
      <c r="G462" s="144">
        <f t="shared" si="276"/>
        <v>0</v>
      </c>
      <c r="H462" s="144">
        <f t="shared" si="276"/>
        <v>0</v>
      </c>
      <c r="I462" s="144">
        <f t="shared" si="276"/>
        <v>0</v>
      </c>
      <c r="J462" s="144">
        <f t="shared" si="276"/>
        <v>0</v>
      </c>
      <c r="K462" s="144">
        <f t="shared" si="276"/>
        <v>0</v>
      </c>
      <c r="L462" s="144">
        <f t="shared" si="276"/>
        <v>0</v>
      </c>
      <c r="M462" s="144">
        <f t="shared" si="276"/>
        <v>0</v>
      </c>
      <c r="N462" s="144">
        <f t="shared" si="276"/>
        <v>0</v>
      </c>
      <c r="O462" s="144">
        <f t="shared" si="276"/>
        <v>0</v>
      </c>
      <c r="P462" s="144">
        <f t="shared" si="276"/>
        <v>0</v>
      </c>
      <c r="Q462" s="144">
        <f t="shared" si="276"/>
        <v>0</v>
      </c>
      <c r="R462" s="144">
        <f t="shared" si="276"/>
        <v>0</v>
      </c>
      <c r="S462" s="144">
        <f t="shared" si="276"/>
        <v>0</v>
      </c>
      <c r="T462" s="144">
        <f t="shared" si="276"/>
        <v>0</v>
      </c>
      <c r="U462" s="144">
        <f t="shared" si="276"/>
        <v>0</v>
      </c>
      <c r="V462" s="18"/>
      <c r="W462" s="30">
        <f>SUM(W460:W461)</f>
        <v>0</v>
      </c>
      <c r="X462" s="30">
        <f t="shared" ref="X462:AB462" si="277">SUM(X460:X461)</f>
        <v>0</v>
      </c>
      <c r="Y462" s="30">
        <f t="shared" si="277"/>
        <v>0</v>
      </c>
      <c r="Z462" s="30">
        <f t="shared" si="277"/>
        <v>0</v>
      </c>
      <c r="AA462" s="30">
        <f t="shared" si="277"/>
        <v>0</v>
      </c>
      <c r="AB462" s="30">
        <f t="shared" si="277"/>
        <v>0</v>
      </c>
      <c r="AC462" s="18"/>
      <c r="AD462" s="18" t="s">
        <v>74</v>
      </c>
      <c r="AE462" s="18"/>
      <c r="AF462" s="18"/>
      <c r="AG462" s="18"/>
    </row>
    <row r="463" spans="1:33" ht="15.75" customHeight="1">
      <c r="A463" s="141"/>
      <c r="B463" s="172" t="s">
        <v>1024</v>
      </c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8"/>
      <c r="W463" s="30"/>
      <c r="X463" s="30"/>
      <c r="Y463" s="30"/>
      <c r="Z463" s="30"/>
      <c r="AA463" s="30"/>
      <c r="AB463" s="30"/>
      <c r="AC463" s="18"/>
      <c r="AD463" s="18"/>
      <c r="AE463" s="18"/>
      <c r="AF463" s="18"/>
      <c r="AG463" s="18"/>
    </row>
    <row r="464" spans="1:33" ht="15.75" customHeight="1">
      <c r="A464" s="141"/>
      <c r="B464" s="162" t="s">
        <v>403</v>
      </c>
      <c r="C464" s="144"/>
      <c r="D464" s="159">
        <f>all!BH1338</f>
        <v>18</v>
      </c>
      <c r="E464" s="159">
        <f>all!BI1338</f>
        <v>6</v>
      </c>
      <c r="F464" s="159">
        <f>all!BJ1338</f>
        <v>24</v>
      </c>
      <c r="G464" s="159">
        <f>all!BK1338</f>
        <v>2</v>
      </c>
      <c r="H464" s="159">
        <f>all!BL1338</f>
        <v>2</v>
      </c>
      <c r="I464" s="159">
        <f>all!BM1338</f>
        <v>4</v>
      </c>
      <c r="J464" s="159">
        <f>all!BN1338</f>
        <v>2</v>
      </c>
      <c r="K464" s="159">
        <f>all!BO1338</f>
        <v>0</v>
      </c>
      <c r="L464" s="159">
        <f>all!BP1338</f>
        <v>2</v>
      </c>
      <c r="M464" s="159">
        <f>all!BQ1338</f>
        <v>8</v>
      </c>
      <c r="N464" s="159">
        <f>all!BR1338</f>
        <v>4</v>
      </c>
      <c r="O464" s="159">
        <f>all!BS1338</f>
        <v>12</v>
      </c>
      <c r="P464" s="159">
        <f>all!BT1338</f>
        <v>0</v>
      </c>
      <c r="Q464" s="159">
        <f>all!BU1338</f>
        <v>0</v>
      </c>
      <c r="R464" s="159">
        <f>all!BV1338</f>
        <v>0</v>
      </c>
      <c r="S464" s="159">
        <f>all!BW1338</f>
        <v>30</v>
      </c>
      <c r="T464" s="159">
        <f>all!BX1338</f>
        <v>12</v>
      </c>
      <c r="U464" s="159">
        <f>all!BY1338</f>
        <v>42</v>
      </c>
      <c r="V464" s="18"/>
      <c r="W464" s="159">
        <f>all!CA1338</f>
        <v>0</v>
      </c>
      <c r="X464" s="159">
        <f>all!CB1338</f>
        <v>0</v>
      </c>
      <c r="Y464" s="159">
        <f>all!CC1338</f>
        <v>0</v>
      </c>
      <c r="Z464" s="159">
        <f>all!CD1338</f>
        <v>0</v>
      </c>
      <c r="AA464" s="159">
        <f>all!CE1338</f>
        <v>0</v>
      </c>
      <c r="AB464" s="159">
        <f>all!CF1338</f>
        <v>0</v>
      </c>
      <c r="AC464" s="18"/>
      <c r="AD464" s="18"/>
      <c r="AE464" s="18"/>
      <c r="AF464" s="18"/>
      <c r="AG464" s="18"/>
    </row>
    <row r="465" spans="1:33" ht="15.75" customHeight="1">
      <c r="A465" s="141"/>
      <c r="B465" s="162" t="s">
        <v>392</v>
      </c>
      <c r="C465" s="144"/>
      <c r="D465" s="159">
        <f>all!BH1339</f>
        <v>16</v>
      </c>
      <c r="E465" s="159">
        <f>all!BI1339</f>
        <v>8</v>
      </c>
      <c r="F465" s="159">
        <f>all!BJ1339</f>
        <v>24</v>
      </c>
      <c r="G465" s="159">
        <f>all!BK1339</f>
        <v>3</v>
      </c>
      <c r="H465" s="159">
        <f>all!BL1339</f>
        <v>1</v>
      </c>
      <c r="I465" s="159">
        <f>all!BM1339</f>
        <v>4</v>
      </c>
      <c r="J465" s="159">
        <f>all!BN1339</f>
        <v>1</v>
      </c>
      <c r="K465" s="159">
        <f>all!BO1339</f>
        <v>0</v>
      </c>
      <c r="L465" s="159">
        <f>all!BP1339</f>
        <v>1</v>
      </c>
      <c r="M465" s="159">
        <f>all!BQ1339</f>
        <v>9</v>
      </c>
      <c r="N465" s="159">
        <f>all!BR1339</f>
        <v>1</v>
      </c>
      <c r="O465" s="159">
        <f>all!BS1339</f>
        <v>10</v>
      </c>
      <c r="P465" s="159">
        <f>all!BT1339</f>
        <v>0</v>
      </c>
      <c r="Q465" s="159">
        <f>all!BU1339</f>
        <v>0</v>
      </c>
      <c r="R465" s="159">
        <f>all!BV1339</f>
        <v>0</v>
      </c>
      <c r="S465" s="159">
        <f>all!BW1339</f>
        <v>29</v>
      </c>
      <c r="T465" s="159">
        <f>all!BX1339</f>
        <v>10</v>
      </c>
      <c r="U465" s="159">
        <f>all!BY1339</f>
        <v>39</v>
      </c>
      <c r="V465" s="18" t="s">
        <v>74</v>
      </c>
      <c r="W465" s="159">
        <f>all!CA1339</f>
        <v>0</v>
      </c>
      <c r="X465" s="159">
        <f>all!CB1339</f>
        <v>0</v>
      </c>
      <c r="Y465" s="159">
        <f>all!CC1339</f>
        <v>0</v>
      </c>
      <c r="Z465" s="159">
        <f>all!CD1339</f>
        <v>0</v>
      </c>
      <c r="AA465" s="159">
        <f>all!CE1339</f>
        <v>0</v>
      </c>
      <c r="AB465" s="159">
        <f>all!CF1339</f>
        <v>0</v>
      </c>
      <c r="AC465" s="18"/>
      <c r="AD465" s="18"/>
      <c r="AE465" s="18"/>
      <c r="AF465" s="18"/>
      <c r="AG465" s="18"/>
    </row>
    <row r="466" spans="1:33" ht="15.75" customHeight="1">
      <c r="A466" s="141"/>
      <c r="B466" s="461" t="s">
        <v>72</v>
      </c>
      <c r="C466" s="144"/>
      <c r="D466" s="144">
        <f t="shared" ref="D466:U466" si="278">SUM(D464:D465)</f>
        <v>34</v>
      </c>
      <c r="E466" s="144">
        <f t="shared" si="278"/>
        <v>14</v>
      </c>
      <c r="F466" s="144">
        <f t="shared" si="278"/>
        <v>48</v>
      </c>
      <c r="G466" s="144">
        <f t="shared" si="278"/>
        <v>5</v>
      </c>
      <c r="H466" s="144">
        <f t="shared" si="278"/>
        <v>3</v>
      </c>
      <c r="I466" s="144">
        <f t="shared" si="278"/>
        <v>8</v>
      </c>
      <c r="J466" s="144">
        <f t="shared" si="278"/>
        <v>3</v>
      </c>
      <c r="K466" s="144">
        <f t="shared" si="278"/>
        <v>0</v>
      </c>
      <c r="L466" s="144">
        <f t="shared" si="278"/>
        <v>3</v>
      </c>
      <c r="M466" s="144">
        <f t="shared" si="278"/>
        <v>17</v>
      </c>
      <c r="N466" s="144">
        <f t="shared" si="278"/>
        <v>5</v>
      </c>
      <c r="O466" s="144">
        <f t="shared" si="278"/>
        <v>22</v>
      </c>
      <c r="P466" s="144">
        <f t="shared" si="278"/>
        <v>0</v>
      </c>
      <c r="Q466" s="144">
        <f t="shared" si="278"/>
        <v>0</v>
      </c>
      <c r="R466" s="144">
        <f t="shared" si="278"/>
        <v>0</v>
      </c>
      <c r="S466" s="144">
        <f t="shared" si="278"/>
        <v>59</v>
      </c>
      <c r="T466" s="144">
        <f t="shared" si="278"/>
        <v>22</v>
      </c>
      <c r="U466" s="144">
        <f t="shared" si="278"/>
        <v>81</v>
      </c>
      <c r="V466" s="18"/>
      <c r="W466" s="144">
        <f t="shared" ref="W466:AB466" si="279">SUM(W464:W465)</f>
        <v>0</v>
      </c>
      <c r="X466" s="144">
        <f t="shared" si="279"/>
        <v>0</v>
      </c>
      <c r="Y466" s="144">
        <f t="shared" si="279"/>
        <v>0</v>
      </c>
      <c r="Z466" s="144">
        <f t="shared" si="279"/>
        <v>0</v>
      </c>
      <c r="AA466" s="144">
        <f t="shared" si="279"/>
        <v>0</v>
      </c>
      <c r="AB466" s="144">
        <f t="shared" si="279"/>
        <v>0</v>
      </c>
      <c r="AC466" s="18"/>
      <c r="AD466" s="18"/>
      <c r="AE466" s="18"/>
      <c r="AF466" s="18"/>
      <c r="AG466" s="18"/>
    </row>
    <row r="467" spans="1:33" ht="15.75" customHeight="1">
      <c r="A467" s="141"/>
      <c r="B467" s="172" t="s">
        <v>1123</v>
      </c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8"/>
      <c r="W467" s="30"/>
      <c r="X467" s="30"/>
      <c r="Y467" s="30"/>
      <c r="Z467" s="30"/>
      <c r="AA467" s="30"/>
      <c r="AB467" s="30"/>
      <c r="AC467" s="18"/>
      <c r="AD467" s="18"/>
      <c r="AE467" s="18"/>
      <c r="AF467" s="18"/>
      <c r="AG467" s="18"/>
    </row>
    <row r="468" spans="1:33" ht="15.75" customHeight="1">
      <c r="A468" s="141"/>
      <c r="B468" s="162" t="s">
        <v>403</v>
      </c>
      <c r="C468" s="144"/>
      <c r="D468" s="159">
        <f>all!BH1323</f>
        <v>1</v>
      </c>
      <c r="E468" s="159">
        <f>all!BI1323</f>
        <v>2</v>
      </c>
      <c r="F468" s="159">
        <f>all!BJ1323</f>
        <v>3</v>
      </c>
      <c r="G468" s="159">
        <f>all!BK1323</f>
        <v>0</v>
      </c>
      <c r="H468" s="159">
        <f>all!BL1323</f>
        <v>0</v>
      </c>
      <c r="I468" s="159">
        <f>all!BM1323</f>
        <v>0</v>
      </c>
      <c r="J468" s="159">
        <f>all!BN1323</f>
        <v>0</v>
      </c>
      <c r="K468" s="159">
        <f>all!BO1323</f>
        <v>0</v>
      </c>
      <c r="L468" s="159">
        <f>all!BP1323</f>
        <v>0</v>
      </c>
      <c r="M468" s="159">
        <f>all!BQ1323</f>
        <v>3</v>
      </c>
      <c r="N468" s="159">
        <f>all!BR1323</f>
        <v>1</v>
      </c>
      <c r="O468" s="159">
        <f>all!BS1323</f>
        <v>4</v>
      </c>
      <c r="P468" s="159">
        <f>all!BT1323</f>
        <v>0</v>
      </c>
      <c r="Q468" s="159">
        <f>all!BU1323</f>
        <v>0</v>
      </c>
      <c r="R468" s="159">
        <f>all!BV1323</f>
        <v>0</v>
      </c>
      <c r="S468" s="159">
        <f>all!BW1323</f>
        <v>4</v>
      </c>
      <c r="T468" s="159">
        <f>all!BX1323</f>
        <v>3</v>
      </c>
      <c r="U468" s="159">
        <f>all!BY1323</f>
        <v>7</v>
      </c>
      <c r="V468" s="18"/>
      <c r="W468" s="159">
        <f>all!CA1323</f>
        <v>0</v>
      </c>
      <c r="X468" s="159">
        <f>all!CB1323</f>
        <v>0</v>
      </c>
      <c r="Y468" s="159">
        <f>all!CC1323</f>
        <v>0</v>
      </c>
      <c r="Z468" s="159">
        <f>all!CD1323</f>
        <v>0</v>
      </c>
      <c r="AA468" s="159">
        <f>all!CE1323</f>
        <v>0</v>
      </c>
      <c r="AB468" s="159">
        <f>all!CF1323</f>
        <v>0</v>
      </c>
      <c r="AC468" s="18" t="s">
        <v>74</v>
      </c>
      <c r="AD468" s="18"/>
      <c r="AE468" s="18"/>
      <c r="AF468" s="18"/>
      <c r="AG468" s="18"/>
    </row>
    <row r="469" spans="1:33" ht="15.75" customHeight="1">
      <c r="A469" s="141"/>
      <c r="B469" s="162" t="s">
        <v>392</v>
      </c>
      <c r="C469" s="144"/>
      <c r="D469" s="159">
        <f>all!BH1324</f>
        <v>11</v>
      </c>
      <c r="E469" s="159">
        <f>all!BI1324</f>
        <v>1</v>
      </c>
      <c r="F469" s="159">
        <f>all!BJ1324</f>
        <v>12</v>
      </c>
      <c r="G469" s="159">
        <f>all!BK1324</f>
        <v>0</v>
      </c>
      <c r="H469" s="159">
        <f>all!BL1324</f>
        <v>0</v>
      </c>
      <c r="I469" s="159">
        <f>all!BM1324</f>
        <v>0</v>
      </c>
      <c r="J469" s="159">
        <f>all!BN1324</f>
        <v>0</v>
      </c>
      <c r="K469" s="159">
        <f>all!BO1324</f>
        <v>0</v>
      </c>
      <c r="L469" s="159">
        <f>all!BP1324</f>
        <v>0</v>
      </c>
      <c r="M469" s="159">
        <f>all!BQ1324</f>
        <v>1</v>
      </c>
      <c r="N469" s="159">
        <f>all!BR1324</f>
        <v>1</v>
      </c>
      <c r="O469" s="159">
        <f>all!BS1324</f>
        <v>2</v>
      </c>
      <c r="P469" s="159">
        <f>all!BT1324</f>
        <v>0</v>
      </c>
      <c r="Q469" s="159">
        <f>all!BU1324</f>
        <v>0</v>
      </c>
      <c r="R469" s="159">
        <f>all!BV1324</f>
        <v>0</v>
      </c>
      <c r="S469" s="159">
        <f>all!BW1324</f>
        <v>12</v>
      </c>
      <c r="T469" s="159">
        <f>all!BX1324</f>
        <v>2</v>
      </c>
      <c r="U469" s="159">
        <f>all!BY1324</f>
        <v>14</v>
      </c>
      <c r="V469" s="18" t="s">
        <v>74</v>
      </c>
      <c r="W469" s="159">
        <f>all!CA1324</f>
        <v>0</v>
      </c>
      <c r="X469" s="159">
        <f>all!CB1324</f>
        <v>0</v>
      </c>
      <c r="Y469" s="159">
        <f>all!CC1324</f>
        <v>0</v>
      </c>
      <c r="Z469" s="159">
        <f>all!CD1324</f>
        <v>0</v>
      </c>
      <c r="AA469" s="159">
        <f>all!CE1324</f>
        <v>0</v>
      </c>
      <c r="AB469" s="159">
        <f>all!CF1324</f>
        <v>0</v>
      </c>
      <c r="AC469" s="18"/>
      <c r="AD469" s="18"/>
      <c r="AE469" s="18"/>
      <c r="AF469" s="18"/>
      <c r="AG469" s="18"/>
    </row>
    <row r="470" spans="1:33" ht="15.75" customHeight="1">
      <c r="A470" s="141"/>
      <c r="B470" s="461" t="s">
        <v>72</v>
      </c>
      <c r="C470" s="144"/>
      <c r="D470" s="144">
        <f>SUM(D468:D469)</f>
        <v>12</v>
      </c>
      <c r="E470" s="144">
        <f t="shared" ref="E470:AB470" si="280">SUM(E468:E469)</f>
        <v>3</v>
      </c>
      <c r="F470" s="144">
        <f t="shared" si="280"/>
        <v>15</v>
      </c>
      <c r="G470" s="144">
        <f t="shared" si="280"/>
        <v>0</v>
      </c>
      <c r="H470" s="144">
        <f t="shared" si="280"/>
        <v>0</v>
      </c>
      <c r="I470" s="144">
        <f t="shared" si="280"/>
        <v>0</v>
      </c>
      <c r="J470" s="144">
        <f t="shared" si="280"/>
        <v>0</v>
      </c>
      <c r="K470" s="144">
        <f t="shared" si="280"/>
        <v>0</v>
      </c>
      <c r="L470" s="144">
        <f t="shared" si="280"/>
        <v>0</v>
      </c>
      <c r="M470" s="144">
        <f t="shared" si="280"/>
        <v>4</v>
      </c>
      <c r="N470" s="144">
        <f t="shared" si="280"/>
        <v>2</v>
      </c>
      <c r="O470" s="144">
        <f t="shared" si="280"/>
        <v>6</v>
      </c>
      <c r="P470" s="144">
        <f t="shared" si="280"/>
        <v>0</v>
      </c>
      <c r="Q470" s="144">
        <f t="shared" si="280"/>
        <v>0</v>
      </c>
      <c r="R470" s="144">
        <f t="shared" si="280"/>
        <v>0</v>
      </c>
      <c r="S470" s="144">
        <f t="shared" si="280"/>
        <v>16</v>
      </c>
      <c r="T470" s="144">
        <f t="shared" si="280"/>
        <v>5</v>
      </c>
      <c r="U470" s="144">
        <f t="shared" si="280"/>
        <v>21</v>
      </c>
      <c r="V470" s="18"/>
      <c r="W470" s="144">
        <f t="shared" si="280"/>
        <v>0</v>
      </c>
      <c r="X470" s="144">
        <f t="shared" si="280"/>
        <v>0</v>
      </c>
      <c r="Y470" s="144">
        <f t="shared" si="280"/>
        <v>0</v>
      </c>
      <c r="Z470" s="144">
        <f t="shared" si="280"/>
        <v>0</v>
      </c>
      <c r="AA470" s="144">
        <f t="shared" si="280"/>
        <v>0</v>
      </c>
      <c r="AB470" s="144">
        <f t="shared" si="280"/>
        <v>0</v>
      </c>
      <c r="AC470" s="18"/>
      <c r="AD470" s="18"/>
      <c r="AE470" s="18"/>
      <c r="AF470" s="18"/>
      <c r="AG470" s="18"/>
    </row>
    <row r="471" spans="1:33" ht="12.75" customHeight="1">
      <c r="A471" s="741">
        <v>1</v>
      </c>
      <c r="B471" s="740">
        <v>2</v>
      </c>
      <c r="C471" s="740">
        <v>3</v>
      </c>
      <c r="D471" s="740">
        <v>3</v>
      </c>
      <c r="E471" s="741">
        <v>4</v>
      </c>
      <c r="F471" s="740">
        <v>5</v>
      </c>
      <c r="G471" s="740">
        <v>6</v>
      </c>
      <c r="H471" s="741">
        <v>7</v>
      </c>
      <c r="I471" s="740">
        <v>8</v>
      </c>
      <c r="J471" s="740">
        <v>9</v>
      </c>
      <c r="K471" s="741">
        <v>10</v>
      </c>
      <c r="L471" s="740">
        <v>11</v>
      </c>
      <c r="M471" s="740">
        <v>12</v>
      </c>
      <c r="N471" s="741">
        <v>13</v>
      </c>
      <c r="O471" s="740">
        <v>14</v>
      </c>
      <c r="P471" s="740">
        <v>15</v>
      </c>
      <c r="Q471" s="741">
        <v>16</v>
      </c>
      <c r="R471" s="740">
        <v>17</v>
      </c>
      <c r="S471" s="740">
        <v>18</v>
      </c>
      <c r="T471" s="741">
        <v>19</v>
      </c>
      <c r="U471" s="740">
        <v>20</v>
      </c>
      <c r="V471" s="24"/>
      <c r="W471" s="740">
        <v>21</v>
      </c>
      <c r="X471" s="741">
        <v>22</v>
      </c>
      <c r="Y471" s="740">
        <v>23</v>
      </c>
      <c r="Z471" s="740">
        <v>24</v>
      </c>
      <c r="AA471" s="741">
        <v>25</v>
      </c>
      <c r="AB471" s="740">
        <v>26</v>
      </c>
      <c r="AC471" s="18"/>
      <c r="AD471" s="18"/>
      <c r="AE471" s="18"/>
      <c r="AF471" s="18"/>
      <c r="AG471" s="18"/>
    </row>
    <row r="472" spans="1:33" ht="15.75" customHeight="1">
      <c r="A472" s="741"/>
      <c r="B472" s="216" t="s">
        <v>1139</v>
      </c>
      <c r="C472" s="740"/>
      <c r="D472" s="740"/>
      <c r="E472" s="741"/>
      <c r="F472" s="740"/>
      <c r="G472" s="740"/>
      <c r="H472" s="741"/>
      <c r="I472" s="740"/>
      <c r="J472" s="740"/>
      <c r="K472" s="741"/>
      <c r="L472" s="740"/>
      <c r="M472" s="740"/>
      <c r="N472" s="741"/>
      <c r="O472" s="740"/>
      <c r="P472" s="740"/>
      <c r="Q472" s="741"/>
      <c r="R472" s="740"/>
      <c r="S472" s="740"/>
      <c r="T472" s="741"/>
      <c r="U472" s="740"/>
      <c r="V472" s="18"/>
      <c r="W472" s="740"/>
      <c r="X472" s="741"/>
      <c r="Y472" s="740"/>
      <c r="Z472" s="740"/>
      <c r="AA472" s="741"/>
      <c r="AB472" s="740"/>
      <c r="AC472" s="18"/>
      <c r="AD472" s="18"/>
      <c r="AE472" s="18"/>
      <c r="AF472" s="18"/>
      <c r="AG472" s="18"/>
    </row>
    <row r="473" spans="1:33" ht="15.75" customHeight="1">
      <c r="A473" s="141"/>
      <c r="B473" s="172" t="s">
        <v>1124</v>
      </c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8"/>
      <c r="W473" s="30"/>
      <c r="X473" s="30"/>
      <c r="Y473" s="30"/>
      <c r="Z473" s="30"/>
      <c r="AA473" s="30"/>
      <c r="AB473" s="30"/>
      <c r="AC473" s="18"/>
      <c r="AD473" s="18"/>
      <c r="AE473" s="18"/>
      <c r="AF473" s="18"/>
      <c r="AG473" s="18"/>
    </row>
    <row r="474" spans="1:33" ht="15.75" customHeight="1">
      <c r="A474" s="141"/>
      <c r="B474" s="162" t="s">
        <v>403</v>
      </c>
      <c r="C474" s="144"/>
      <c r="D474" s="159">
        <f>all!BH1343</f>
        <v>13</v>
      </c>
      <c r="E474" s="159">
        <f>all!BI1343</f>
        <v>6</v>
      </c>
      <c r="F474" s="159">
        <f>all!BJ1343</f>
        <v>19</v>
      </c>
      <c r="G474" s="159">
        <f>all!BK1343</f>
        <v>0</v>
      </c>
      <c r="H474" s="159">
        <f>all!BL1343</f>
        <v>0</v>
      </c>
      <c r="I474" s="159">
        <f>all!BM1343</f>
        <v>0</v>
      </c>
      <c r="J474" s="159">
        <f>all!BN1343</f>
        <v>1</v>
      </c>
      <c r="K474" s="159">
        <f>all!BO1343</f>
        <v>0</v>
      </c>
      <c r="L474" s="159">
        <f>all!BP1343</f>
        <v>1</v>
      </c>
      <c r="M474" s="159">
        <f>all!BQ1343</f>
        <v>11</v>
      </c>
      <c r="N474" s="159">
        <f>all!BR1343</f>
        <v>4</v>
      </c>
      <c r="O474" s="159">
        <f>all!BS1343</f>
        <v>15</v>
      </c>
      <c r="P474" s="159">
        <f>all!BT1343</f>
        <v>0</v>
      </c>
      <c r="Q474" s="159">
        <f>all!BU1343</f>
        <v>0</v>
      </c>
      <c r="R474" s="159">
        <f>all!BV1343</f>
        <v>0</v>
      </c>
      <c r="S474" s="159">
        <f>all!BW1343</f>
        <v>25</v>
      </c>
      <c r="T474" s="159">
        <f>all!BX1343</f>
        <v>10</v>
      </c>
      <c r="U474" s="159">
        <f>all!BY1343</f>
        <v>35</v>
      </c>
      <c r="V474" s="18"/>
      <c r="W474" s="159">
        <f>all!CA1343</f>
        <v>0</v>
      </c>
      <c r="X474" s="159">
        <f>all!CB1343</f>
        <v>0</v>
      </c>
      <c r="Y474" s="159">
        <f>all!CC1343</f>
        <v>0</v>
      </c>
      <c r="Z474" s="159">
        <f>all!CD1343</f>
        <v>0</v>
      </c>
      <c r="AA474" s="159">
        <f>all!CE1343</f>
        <v>0</v>
      </c>
      <c r="AB474" s="159">
        <f>all!CF1343</f>
        <v>0</v>
      </c>
      <c r="AC474" s="18" t="s">
        <v>74</v>
      </c>
      <c r="AD474" s="18"/>
      <c r="AE474" s="18"/>
      <c r="AF474" s="18"/>
      <c r="AG474" s="18"/>
    </row>
    <row r="475" spans="1:33" ht="15.75" customHeight="1">
      <c r="A475" s="141"/>
      <c r="B475" s="162" t="s">
        <v>392</v>
      </c>
      <c r="C475" s="144"/>
      <c r="D475" s="159">
        <f>all!BH1344</f>
        <v>0</v>
      </c>
      <c r="E475" s="159">
        <f>all!BI1344</f>
        <v>0</v>
      </c>
      <c r="F475" s="159">
        <f>all!BJ1344</f>
        <v>0</v>
      </c>
      <c r="G475" s="159">
        <f>all!BK1344</f>
        <v>0</v>
      </c>
      <c r="H475" s="159">
        <f>all!BL1344</f>
        <v>0</v>
      </c>
      <c r="I475" s="159">
        <f>all!BM1344</f>
        <v>0</v>
      </c>
      <c r="J475" s="159">
        <f>all!BN1344</f>
        <v>0</v>
      </c>
      <c r="K475" s="159">
        <f>all!BO1344</f>
        <v>0</v>
      </c>
      <c r="L475" s="159">
        <f>all!BP1344</f>
        <v>0</v>
      </c>
      <c r="M475" s="159">
        <f>all!BQ1344</f>
        <v>0</v>
      </c>
      <c r="N475" s="159">
        <f>all!BR1344</f>
        <v>0</v>
      </c>
      <c r="O475" s="159">
        <f>all!BS1344</f>
        <v>0</v>
      </c>
      <c r="P475" s="159">
        <f>all!BT1344</f>
        <v>0</v>
      </c>
      <c r="Q475" s="159">
        <f>all!BU1344</f>
        <v>0</v>
      </c>
      <c r="R475" s="159">
        <f>all!BV1344</f>
        <v>0</v>
      </c>
      <c r="S475" s="159">
        <f>all!BW1344</f>
        <v>0</v>
      </c>
      <c r="T475" s="159">
        <f>all!BX1344</f>
        <v>0</v>
      </c>
      <c r="U475" s="159">
        <f>all!BY1344</f>
        <v>0</v>
      </c>
      <c r="V475" s="18" t="s">
        <v>74</v>
      </c>
      <c r="W475" s="159">
        <f>all!CA1344</f>
        <v>0</v>
      </c>
      <c r="X475" s="159">
        <f>all!CB1344</f>
        <v>0</v>
      </c>
      <c r="Y475" s="159">
        <f>all!CC1344</f>
        <v>0</v>
      </c>
      <c r="Z475" s="159">
        <f>all!CD1344</f>
        <v>0</v>
      </c>
      <c r="AA475" s="159">
        <f>all!CE1344</f>
        <v>0</v>
      </c>
      <c r="AB475" s="159">
        <f>all!CF1344</f>
        <v>0</v>
      </c>
      <c r="AC475" s="18" t="s">
        <v>74</v>
      </c>
      <c r="AD475" s="18"/>
      <c r="AE475" s="18"/>
      <c r="AF475" s="18"/>
      <c r="AG475" s="18"/>
    </row>
    <row r="476" spans="1:33" ht="15.75" customHeight="1">
      <c r="A476" s="141"/>
      <c r="B476" s="461" t="s">
        <v>72</v>
      </c>
      <c r="C476" s="144"/>
      <c r="D476" s="144">
        <f>SUM(D474:D475)</f>
        <v>13</v>
      </c>
      <c r="E476" s="144">
        <f t="shared" ref="E476:W476" si="281">SUM(E474:E475)</f>
        <v>6</v>
      </c>
      <c r="F476" s="144">
        <f t="shared" si="281"/>
        <v>19</v>
      </c>
      <c r="G476" s="144">
        <f t="shared" si="281"/>
        <v>0</v>
      </c>
      <c r="H476" s="144">
        <f t="shared" si="281"/>
        <v>0</v>
      </c>
      <c r="I476" s="144">
        <f t="shared" si="281"/>
        <v>0</v>
      </c>
      <c r="J476" s="144">
        <f t="shared" si="281"/>
        <v>1</v>
      </c>
      <c r="K476" s="144">
        <f t="shared" si="281"/>
        <v>0</v>
      </c>
      <c r="L476" s="144">
        <f t="shared" si="281"/>
        <v>1</v>
      </c>
      <c r="M476" s="144">
        <f t="shared" si="281"/>
        <v>11</v>
      </c>
      <c r="N476" s="144">
        <f t="shared" si="281"/>
        <v>4</v>
      </c>
      <c r="O476" s="144">
        <f t="shared" si="281"/>
        <v>15</v>
      </c>
      <c r="P476" s="144">
        <f t="shared" si="281"/>
        <v>0</v>
      </c>
      <c r="Q476" s="144">
        <f t="shared" si="281"/>
        <v>0</v>
      </c>
      <c r="R476" s="144">
        <f t="shared" si="281"/>
        <v>0</v>
      </c>
      <c r="S476" s="144">
        <f t="shared" si="281"/>
        <v>25</v>
      </c>
      <c r="T476" s="144">
        <f t="shared" si="281"/>
        <v>10</v>
      </c>
      <c r="U476" s="144">
        <f t="shared" si="281"/>
        <v>35</v>
      </c>
      <c r="V476" s="18"/>
      <c r="W476" s="144">
        <f t="shared" si="281"/>
        <v>0</v>
      </c>
      <c r="X476" s="144">
        <f t="shared" ref="X476" si="282">SUM(X474:X475)</f>
        <v>0</v>
      </c>
      <c r="Y476" s="144">
        <f t="shared" ref="Y476" si="283">SUM(Y474:Y475)</f>
        <v>0</v>
      </c>
      <c r="Z476" s="144">
        <f t="shared" ref="Z476" si="284">SUM(Z474:Z475)</f>
        <v>0</v>
      </c>
      <c r="AA476" s="144">
        <f t="shared" ref="AA476" si="285">SUM(AA474:AA475)</f>
        <v>0</v>
      </c>
      <c r="AB476" s="144">
        <f t="shared" ref="AB476" si="286">SUM(AB474:AB475)</f>
        <v>0</v>
      </c>
      <c r="AC476" s="18"/>
      <c r="AD476" s="18"/>
      <c r="AE476" s="18"/>
      <c r="AF476" s="18"/>
      <c r="AG476" s="18"/>
    </row>
    <row r="477" spans="1:33" ht="27" customHeight="1">
      <c r="A477" s="141"/>
      <c r="B477" s="150" t="s">
        <v>639</v>
      </c>
      <c r="C477" s="168">
        <f>all!F2518</f>
        <v>46</v>
      </c>
      <c r="D477" s="168">
        <f>all!BH2518</f>
        <v>0</v>
      </c>
      <c r="E477" s="168">
        <f>all!BI2518</f>
        <v>0</v>
      </c>
      <c r="F477" s="168">
        <f>all!BJ2518</f>
        <v>0</v>
      </c>
      <c r="G477" s="168">
        <f>all!BK2518</f>
        <v>0</v>
      </c>
      <c r="H477" s="168">
        <f>all!BL2518</f>
        <v>0</v>
      </c>
      <c r="I477" s="168">
        <f>all!BM2518</f>
        <v>0</v>
      </c>
      <c r="J477" s="168">
        <f>all!BN2518</f>
        <v>0</v>
      </c>
      <c r="K477" s="168">
        <f>all!BO2518</f>
        <v>0</v>
      </c>
      <c r="L477" s="168">
        <f>all!BP2518</f>
        <v>0</v>
      </c>
      <c r="M477" s="168">
        <f>all!BQ2518</f>
        <v>0</v>
      </c>
      <c r="N477" s="168">
        <f>all!BR2518</f>
        <v>0</v>
      </c>
      <c r="O477" s="168">
        <f>all!BS2518</f>
        <v>0</v>
      </c>
      <c r="P477" s="168">
        <f>all!BT2518</f>
        <v>0</v>
      </c>
      <c r="Q477" s="168">
        <f>all!BU2518</f>
        <v>0</v>
      </c>
      <c r="R477" s="168">
        <f>all!BV2518</f>
        <v>0</v>
      </c>
      <c r="S477" s="168">
        <f>all!BW2518</f>
        <v>0</v>
      </c>
      <c r="T477" s="168">
        <f>all!BX2518</f>
        <v>0</v>
      </c>
      <c r="U477" s="168">
        <f>all!BY2518</f>
        <v>0</v>
      </c>
      <c r="V477" s="18"/>
      <c r="W477" s="71">
        <f>all!CA2518</f>
        <v>0</v>
      </c>
      <c r="X477" s="71">
        <f>all!CB2518</f>
        <v>0</v>
      </c>
      <c r="Y477" s="71">
        <f>all!CC2518</f>
        <v>0</v>
      </c>
      <c r="Z477" s="71">
        <f>all!CD2518</f>
        <v>0</v>
      </c>
      <c r="AA477" s="71">
        <f>all!CE2518</f>
        <v>0</v>
      </c>
      <c r="AB477" s="71">
        <f>all!CF2518</f>
        <v>0</v>
      </c>
      <c r="AC477" s="18"/>
      <c r="AD477" s="18"/>
      <c r="AE477" s="18"/>
      <c r="AF477" s="18"/>
      <c r="AG477" s="18"/>
    </row>
    <row r="478" spans="1:33" ht="17.25" customHeight="1">
      <c r="A478" s="141"/>
      <c r="B478" s="150" t="s">
        <v>1126</v>
      </c>
      <c r="C478" s="168" t="str">
        <f>all!F2520</f>
        <v>HAS NOT BEEN RUN 2011-12 DUE TO THE MINIMUM NUMBER OF CANDIDATES APPLIED IN THIS COURSE</v>
      </c>
      <c r="D478" s="168">
        <f>all!BH2540</f>
        <v>4</v>
      </c>
      <c r="E478" s="168">
        <f>all!BI2540</f>
        <v>9</v>
      </c>
      <c r="F478" s="168">
        <f>all!BJ2540</f>
        <v>13</v>
      </c>
      <c r="G478" s="168">
        <f>all!BK2540</f>
        <v>2</v>
      </c>
      <c r="H478" s="168">
        <f>all!BL2540</f>
        <v>0</v>
      </c>
      <c r="I478" s="168">
        <f>all!BM2540</f>
        <v>2</v>
      </c>
      <c r="J478" s="168">
        <f>all!BN2540</f>
        <v>0</v>
      </c>
      <c r="K478" s="168">
        <f>all!BO2540</f>
        <v>0</v>
      </c>
      <c r="L478" s="168">
        <f>all!BP2540</f>
        <v>0</v>
      </c>
      <c r="M478" s="168">
        <f>all!BQ2540</f>
        <v>2</v>
      </c>
      <c r="N478" s="168">
        <f>all!BR2540</f>
        <v>3</v>
      </c>
      <c r="O478" s="168">
        <f>all!BS2540</f>
        <v>5</v>
      </c>
      <c r="P478" s="168">
        <f>all!BT2540</f>
        <v>0</v>
      </c>
      <c r="Q478" s="168">
        <f>all!BU2540</f>
        <v>0</v>
      </c>
      <c r="R478" s="168">
        <f>all!BV2540</f>
        <v>0</v>
      </c>
      <c r="S478" s="168">
        <f>all!BW2540</f>
        <v>8</v>
      </c>
      <c r="T478" s="168">
        <f>all!BX2540</f>
        <v>12</v>
      </c>
      <c r="U478" s="168">
        <f>all!BY2540</f>
        <v>20</v>
      </c>
      <c r="V478" s="18"/>
      <c r="W478" s="72">
        <f>all!CA2540</f>
        <v>0</v>
      </c>
      <c r="X478" s="72">
        <f>all!CB2540</f>
        <v>2</v>
      </c>
      <c r="Y478" s="72">
        <f>all!CC2540</f>
        <v>2</v>
      </c>
      <c r="Z478" s="72">
        <f>all!CD2540</f>
        <v>0</v>
      </c>
      <c r="AA478" s="72">
        <f>all!CE2540</f>
        <v>0</v>
      </c>
      <c r="AB478" s="72">
        <f>all!CF2540</f>
        <v>0</v>
      </c>
      <c r="AC478" s="18"/>
      <c r="AD478" s="18"/>
      <c r="AE478" s="18"/>
      <c r="AF478" s="18"/>
      <c r="AG478" s="18"/>
    </row>
    <row r="479" spans="1:33" ht="27" customHeight="1">
      <c r="A479" s="141"/>
      <c r="B479" s="201" t="s">
        <v>146</v>
      </c>
      <c r="C479" s="168">
        <f>all!F2522</f>
        <v>0</v>
      </c>
      <c r="D479" s="168">
        <f>all!BH2523</f>
        <v>0</v>
      </c>
      <c r="E479" s="168">
        <f>all!BI2523</f>
        <v>8</v>
      </c>
      <c r="F479" s="168">
        <f>all!BJ2523</f>
        <v>8</v>
      </c>
      <c r="G479" s="168">
        <f>all!BK2523</f>
        <v>0</v>
      </c>
      <c r="H479" s="168">
        <f>all!BL2523</f>
        <v>2</v>
      </c>
      <c r="I479" s="168">
        <f>all!BM2523</f>
        <v>2</v>
      </c>
      <c r="J479" s="168">
        <f>all!BN2523</f>
        <v>0</v>
      </c>
      <c r="K479" s="168">
        <f>all!BO2523</f>
        <v>1</v>
      </c>
      <c r="L479" s="168">
        <f>all!BP2523</f>
        <v>1</v>
      </c>
      <c r="M479" s="168">
        <f>all!BQ2523</f>
        <v>0</v>
      </c>
      <c r="N479" s="168">
        <f>all!BR2523</f>
        <v>4</v>
      </c>
      <c r="O479" s="168">
        <f>all!BS2523</f>
        <v>4</v>
      </c>
      <c r="P479" s="168">
        <f>all!BT2523</f>
        <v>0</v>
      </c>
      <c r="Q479" s="168">
        <f>all!BU2523</f>
        <v>0</v>
      </c>
      <c r="R479" s="168">
        <f>all!BV2523</f>
        <v>0</v>
      </c>
      <c r="S479" s="168">
        <f>all!BW2523</f>
        <v>0</v>
      </c>
      <c r="T479" s="168">
        <f>all!BX2523</f>
        <v>15</v>
      </c>
      <c r="U479" s="168">
        <f>all!BY2523</f>
        <v>15</v>
      </c>
      <c r="V479" s="18"/>
      <c r="W479" s="168">
        <f>all!CA2523</f>
        <v>0</v>
      </c>
      <c r="X479" s="168">
        <f>all!CB2523</f>
        <v>0</v>
      </c>
      <c r="Y479" s="168">
        <f>all!CC2523</f>
        <v>0</v>
      </c>
      <c r="Z479" s="168">
        <f>all!CD2523</f>
        <v>0</v>
      </c>
      <c r="AA479" s="168">
        <f>all!CE2523</f>
        <v>0</v>
      </c>
      <c r="AB479" s="168">
        <f>all!CF2523</f>
        <v>0</v>
      </c>
      <c r="AC479" s="18"/>
      <c r="AD479" s="18">
        <f>SUM(U478,U479,U480,U481,U482)</f>
        <v>117</v>
      </c>
      <c r="AE479" s="18"/>
      <c r="AF479" s="18"/>
      <c r="AG479" s="18"/>
    </row>
    <row r="480" spans="1:33" ht="26.25" customHeight="1">
      <c r="A480" s="141"/>
      <c r="B480" s="201" t="s">
        <v>1125</v>
      </c>
      <c r="C480" s="168"/>
      <c r="D480" s="168">
        <f>all!BH2526</f>
        <v>0</v>
      </c>
      <c r="E480" s="168">
        <f>all!BI2526</f>
        <v>15</v>
      </c>
      <c r="F480" s="168">
        <f>all!BJ2526</f>
        <v>15</v>
      </c>
      <c r="G480" s="168">
        <f>all!BK2526</f>
        <v>1</v>
      </c>
      <c r="H480" s="168">
        <f>all!BL2526</f>
        <v>3</v>
      </c>
      <c r="I480" s="168">
        <f>all!BM2526</f>
        <v>4</v>
      </c>
      <c r="J480" s="168">
        <f>all!BN2526</f>
        <v>0</v>
      </c>
      <c r="K480" s="168">
        <f>all!BO2526</f>
        <v>0</v>
      </c>
      <c r="L480" s="168">
        <f>all!BP2526</f>
        <v>0</v>
      </c>
      <c r="M480" s="168">
        <f>all!BQ2526</f>
        <v>4</v>
      </c>
      <c r="N480" s="168">
        <f>all!BR2526</f>
        <v>12</v>
      </c>
      <c r="O480" s="168">
        <f>all!BS2526</f>
        <v>16</v>
      </c>
      <c r="P480" s="168">
        <f>all!BT2526</f>
        <v>0</v>
      </c>
      <c r="Q480" s="168">
        <f>all!BU2526</f>
        <v>0</v>
      </c>
      <c r="R480" s="168">
        <f>all!BV2526</f>
        <v>0</v>
      </c>
      <c r="S480" s="168">
        <f>all!BW2526</f>
        <v>5</v>
      </c>
      <c r="T480" s="168">
        <f>all!BX2526</f>
        <v>30</v>
      </c>
      <c r="U480" s="168">
        <f>all!BY2526</f>
        <v>35</v>
      </c>
      <c r="V480" s="18"/>
      <c r="W480" s="168">
        <f>all!CA2526</f>
        <v>0</v>
      </c>
      <c r="X480" s="168">
        <f>all!CB2526</f>
        <v>0</v>
      </c>
      <c r="Y480" s="168">
        <f>all!CC2526</f>
        <v>0</v>
      </c>
      <c r="Z480" s="168">
        <f>all!CD2526</f>
        <v>0</v>
      </c>
      <c r="AA480" s="168">
        <f>all!CE2526</f>
        <v>0</v>
      </c>
      <c r="AB480" s="168">
        <f>all!CF2526</f>
        <v>0</v>
      </c>
      <c r="AC480" s="18"/>
      <c r="AD480" s="18"/>
      <c r="AE480" s="18"/>
      <c r="AF480" s="18"/>
      <c r="AG480" s="18"/>
    </row>
    <row r="481" spans="1:33" s="296" customFormat="1" ht="26.25" customHeight="1">
      <c r="A481" s="319"/>
      <c r="B481" s="320" t="s">
        <v>748</v>
      </c>
      <c r="C481" s="241"/>
      <c r="D481" s="241">
        <f>all!BH2532</f>
        <v>3</v>
      </c>
      <c r="E481" s="241">
        <f>all!BI2532</f>
        <v>10</v>
      </c>
      <c r="F481" s="241">
        <f>all!BJ2532</f>
        <v>13</v>
      </c>
      <c r="G481" s="241">
        <f>all!BK2532</f>
        <v>1</v>
      </c>
      <c r="H481" s="241">
        <f>all!BL2532</f>
        <v>2</v>
      </c>
      <c r="I481" s="241">
        <f>all!BM2532</f>
        <v>3</v>
      </c>
      <c r="J481" s="241">
        <f>all!BN2532</f>
        <v>0</v>
      </c>
      <c r="K481" s="241">
        <f>all!BO2532</f>
        <v>1</v>
      </c>
      <c r="L481" s="241">
        <f>all!BP2532</f>
        <v>1</v>
      </c>
      <c r="M481" s="241">
        <f>all!BQ2532</f>
        <v>1</v>
      </c>
      <c r="N481" s="241">
        <f>all!BR2532</f>
        <v>6</v>
      </c>
      <c r="O481" s="241">
        <f>all!BS2532</f>
        <v>7</v>
      </c>
      <c r="P481" s="241">
        <f>all!BT2532</f>
        <v>0</v>
      </c>
      <c r="Q481" s="241">
        <f>all!BU2532</f>
        <v>0</v>
      </c>
      <c r="R481" s="241">
        <f>all!BV2532</f>
        <v>0</v>
      </c>
      <c r="S481" s="241">
        <f>all!BW2532</f>
        <v>5</v>
      </c>
      <c r="T481" s="241">
        <f>all!BX2532</f>
        <v>19</v>
      </c>
      <c r="U481" s="241">
        <f>all!BY2532</f>
        <v>24</v>
      </c>
      <c r="V481" s="297"/>
      <c r="W481" s="229">
        <f>all!CA2532</f>
        <v>0</v>
      </c>
      <c r="X481" s="229">
        <f>all!CB2532</f>
        <v>1</v>
      </c>
      <c r="Y481" s="229">
        <f>all!CC2532</f>
        <v>1</v>
      </c>
      <c r="Z481" s="229">
        <f>all!CD2532</f>
        <v>1</v>
      </c>
      <c r="AA481" s="229">
        <f>all!CE2532</f>
        <v>0</v>
      </c>
      <c r="AB481" s="229">
        <f>all!CF2532</f>
        <v>1</v>
      </c>
      <c r="AC481" s="297"/>
      <c r="AD481" s="297"/>
      <c r="AE481" s="297"/>
      <c r="AF481" s="297"/>
      <c r="AG481" s="297"/>
    </row>
    <row r="482" spans="1:33" s="296" customFormat="1" ht="26.25" customHeight="1" thickBot="1">
      <c r="A482" s="228"/>
      <c r="B482" s="321" t="s">
        <v>747</v>
      </c>
      <c r="C482" s="229"/>
      <c r="D482" s="229">
        <f>all!BH2537</f>
        <v>5</v>
      </c>
      <c r="E482" s="229">
        <f>all!BI2537</f>
        <v>5</v>
      </c>
      <c r="F482" s="229">
        <f>all!BJ2537</f>
        <v>10</v>
      </c>
      <c r="G482" s="229">
        <f>all!BK2537</f>
        <v>3</v>
      </c>
      <c r="H482" s="229">
        <f>all!BL2537</f>
        <v>1</v>
      </c>
      <c r="I482" s="229">
        <f>all!BM2537</f>
        <v>4</v>
      </c>
      <c r="J482" s="229">
        <f>all!BN2537</f>
        <v>0</v>
      </c>
      <c r="K482" s="229">
        <f>all!BO2537</f>
        <v>0</v>
      </c>
      <c r="L482" s="229">
        <f>all!BP2537</f>
        <v>0</v>
      </c>
      <c r="M482" s="229">
        <f>all!BQ2537</f>
        <v>4</v>
      </c>
      <c r="N482" s="229">
        <f>all!BR2537</f>
        <v>5</v>
      </c>
      <c r="O482" s="229">
        <f>all!BS2537</f>
        <v>9</v>
      </c>
      <c r="P482" s="229">
        <f>all!BT2537</f>
        <v>0</v>
      </c>
      <c r="Q482" s="229">
        <f>all!BU2537</f>
        <v>0</v>
      </c>
      <c r="R482" s="229">
        <f>all!BV2537</f>
        <v>0</v>
      </c>
      <c r="S482" s="229">
        <f>all!BW2537</f>
        <v>12</v>
      </c>
      <c r="T482" s="229">
        <f>all!BX2537</f>
        <v>11</v>
      </c>
      <c r="U482" s="229">
        <f>all!BY2537</f>
        <v>23</v>
      </c>
      <c r="V482" s="297"/>
      <c r="W482" s="229">
        <f>all!CA2537</f>
        <v>0</v>
      </c>
      <c r="X482" s="229">
        <f>all!CB2537</f>
        <v>0</v>
      </c>
      <c r="Y482" s="229">
        <f>all!CC2537</f>
        <v>0</v>
      </c>
      <c r="Z482" s="229">
        <f>all!CD2537</f>
        <v>0</v>
      </c>
      <c r="AA482" s="229">
        <f>all!CE2537</f>
        <v>0</v>
      </c>
      <c r="AB482" s="229">
        <f>all!CF2537</f>
        <v>0</v>
      </c>
      <c r="AC482" s="297"/>
      <c r="AD482" s="297"/>
      <c r="AE482" s="297"/>
      <c r="AF482" s="297"/>
      <c r="AG482" s="297"/>
    </row>
    <row r="483" spans="1:33" ht="18.75" customHeight="1" thickBot="1">
      <c r="A483" s="176"/>
      <c r="B483" s="188" t="s">
        <v>405</v>
      </c>
      <c r="C483" s="189" t="e">
        <f>SUM(C438,C444,C445,C450,C454,C458,C477,C478,#REF!,#REF!,#REF!)</f>
        <v>#REF!</v>
      </c>
      <c r="D483" s="189">
        <f t="shared" ref="D483:U483" si="287">SUM(D438,D444,D445,D446,D450,D454,D458,D462,D466,D470,D476,D477,D478,D479,D480,D481,D482)</f>
        <v>1116</v>
      </c>
      <c r="E483" s="189">
        <f t="shared" si="287"/>
        <v>417</v>
      </c>
      <c r="F483" s="189">
        <f t="shared" si="287"/>
        <v>1533</v>
      </c>
      <c r="G483" s="189">
        <f t="shared" si="287"/>
        <v>342</v>
      </c>
      <c r="H483" s="189">
        <f t="shared" si="287"/>
        <v>81</v>
      </c>
      <c r="I483" s="189">
        <f t="shared" si="287"/>
        <v>423</v>
      </c>
      <c r="J483" s="189">
        <f t="shared" si="287"/>
        <v>151</v>
      </c>
      <c r="K483" s="189">
        <f t="shared" si="287"/>
        <v>43</v>
      </c>
      <c r="L483" s="189">
        <f t="shared" si="287"/>
        <v>194</v>
      </c>
      <c r="M483" s="189">
        <f t="shared" si="287"/>
        <v>691</v>
      </c>
      <c r="N483" s="189">
        <f t="shared" si="287"/>
        <v>204</v>
      </c>
      <c r="O483" s="189">
        <f t="shared" si="287"/>
        <v>895</v>
      </c>
      <c r="P483" s="189">
        <f t="shared" si="287"/>
        <v>23</v>
      </c>
      <c r="Q483" s="189">
        <f t="shared" si="287"/>
        <v>7</v>
      </c>
      <c r="R483" s="189">
        <f t="shared" si="287"/>
        <v>30</v>
      </c>
      <c r="S483" s="189">
        <f t="shared" si="287"/>
        <v>2323</v>
      </c>
      <c r="T483" s="189">
        <f t="shared" si="287"/>
        <v>752</v>
      </c>
      <c r="U483" s="189">
        <f t="shared" si="287"/>
        <v>3075</v>
      </c>
      <c r="V483" s="130"/>
      <c r="W483" s="189">
        <f t="shared" ref="W483:AB483" si="288">SUM(W438,W444,W445,W446,W450,W454,W458,W462,W466,W470,W476,W477,W478,W479,W480,W481,W482)</f>
        <v>46</v>
      </c>
      <c r="X483" s="189">
        <f t="shared" si="288"/>
        <v>7</v>
      </c>
      <c r="Y483" s="189">
        <f t="shared" si="288"/>
        <v>53</v>
      </c>
      <c r="Z483" s="189">
        <f t="shared" si="288"/>
        <v>52</v>
      </c>
      <c r="AA483" s="189">
        <f t="shared" si="288"/>
        <v>8</v>
      </c>
      <c r="AB483" s="189">
        <f t="shared" si="288"/>
        <v>60</v>
      </c>
      <c r="AC483" s="18"/>
      <c r="AD483" s="18"/>
      <c r="AE483" s="18"/>
      <c r="AF483" s="18"/>
      <c r="AG483" s="18"/>
    </row>
    <row r="484" spans="1:33" s="18" customFormat="1" ht="9" customHeight="1">
      <c r="A484" s="60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130"/>
      <c r="W484" s="76"/>
      <c r="X484" s="76"/>
      <c r="Y484" s="76"/>
      <c r="Z484" s="76"/>
      <c r="AA484" s="76"/>
      <c r="AB484" s="76"/>
    </row>
    <row r="485" spans="1:33" ht="15" customHeight="1">
      <c r="A485" s="141">
        <v>13</v>
      </c>
      <c r="B485" s="137" t="s">
        <v>406</v>
      </c>
      <c r="C485" s="169"/>
      <c r="D485" s="145"/>
      <c r="E485" s="145"/>
      <c r="F485" s="145"/>
      <c r="G485" s="145"/>
      <c r="H485" s="145"/>
      <c r="I485" s="145"/>
      <c r="J485" s="145"/>
      <c r="K485" s="145"/>
      <c r="L485" s="145"/>
      <c r="M485" s="144"/>
      <c r="N485" s="144"/>
      <c r="O485" s="145"/>
      <c r="P485" s="145"/>
      <c r="Q485" s="145"/>
      <c r="R485" s="145"/>
      <c r="S485" s="146"/>
      <c r="T485" s="146"/>
      <c r="U485" s="146"/>
      <c r="V485" s="18"/>
      <c r="W485" s="144"/>
      <c r="X485" s="144"/>
      <c r="Y485" s="145"/>
      <c r="Z485" s="144"/>
      <c r="AA485" s="144"/>
      <c r="AB485" s="145"/>
      <c r="AC485" s="18"/>
      <c r="AD485" s="18"/>
      <c r="AE485" s="18"/>
      <c r="AF485" s="18"/>
      <c r="AG485" s="18"/>
    </row>
    <row r="486" spans="1:33" ht="15" customHeight="1">
      <c r="A486" s="141"/>
      <c r="B486" s="388" t="s">
        <v>533</v>
      </c>
      <c r="C486" s="169"/>
      <c r="D486" s="145"/>
      <c r="E486" s="145"/>
      <c r="F486" s="145"/>
      <c r="G486" s="145"/>
      <c r="H486" s="145"/>
      <c r="I486" s="145"/>
      <c r="J486" s="145"/>
      <c r="K486" s="145"/>
      <c r="L486" s="145"/>
      <c r="M486" s="144"/>
      <c r="N486" s="144"/>
      <c r="O486" s="145"/>
      <c r="P486" s="145"/>
      <c r="Q486" s="145"/>
      <c r="R486" s="145"/>
      <c r="S486" s="146"/>
      <c r="T486" s="146"/>
      <c r="U486" s="146"/>
      <c r="V486" s="18"/>
      <c r="W486" s="144"/>
      <c r="X486" s="144"/>
      <c r="Y486" s="145"/>
      <c r="Z486" s="144"/>
      <c r="AA486" s="144"/>
      <c r="AB486" s="145"/>
      <c r="AC486" s="18"/>
      <c r="AD486" s="18"/>
      <c r="AE486" s="18"/>
      <c r="AF486" s="18"/>
      <c r="AG486" s="18"/>
    </row>
    <row r="487" spans="1:33" ht="12.75" customHeight="1">
      <c r="A487" s="141"/>
      <c r="B487" s="162" t="s">
        <v>407</v>
      </c>
      <c r="C487" s="159">
        <f>all!F233</f>
        <v>300</v>
      </c>
      <c r="D487" s="159">
        <f>all!BH233</f>
        <v>241</v>
      </c>
      <c r="E487" s="159">
        <f>all!BI233</f>
        <v>7</v>
      </c>
      <c r="F487" s="159">
        <f>all!BJ233</f>
        <v>248</v>
      </c>
      <c r="G487" s="159">
        <f>all!BK233</f>
        <v>1</v>
      </c>
      <c r="H487" s="159">
        <f>all!BL233</f>
        <v>0</v>
      </c>
      <c r="I487" s="159">
        <f>all!BM233</f>
        <v>1</v>
      </c>
      <c r="J487" s="159">
        <f>all!BN233</f>
        <v>0</v>
      </c>
      <c r="K487" s="159">
        <f>all!BO233</f>
        <v>0</v>
      </c>
      <c r="L487" s="159">
        <f>all!BP233</f>
        <v>0</v>
      </c>
      <c r="M487" s="159">
        <f>all!BQ233</f>
        <v>17</v>
      </c>
      <c r="N487" s="159">
        <f>all!BR233</f>
        <v>3</v>
      </c>
      <c r="O487" s="159">
        <f>all!BS233</f>
        <v>20</v>
      </c>
      <c r="P487" s="159">
        <f>all!BT233</f>
        <v>4</v>
      </c>
      <c r="Q487" s="159">
        <f>all!BU233</f>
        <v>0</v>
      </c>
      <c r="R487" s="159">
        <f>all!BV233</f>
        <v>4</v>
      </c>
      <c r="S487" s="159">
        <f>all!BW233</f>
        <v>263</v>
      </c>
      <c r="T487" s="159">
        <f>all!BX233</f>
        <v>10</v>
      </c>
      <c r="U487" s="159">
        <f>all!BY233</f>
        <v>273</v>
      </c>
      <c r="V487" s="18"/>
      <c r="W487" s="159">
        <f>all!CA233</f>
        <v>0</v>
      </c>
      <c r="X487" s="159">
        <f>all!CB233</f>
        <v>0</v>
      </c>
      <c r="Y487" s="159">
        <f>all!CC233</f>
        <v>0</v>
      </c>
      <c r="Z487" s="159">
        <f>all!CD233</f>
        <v>0</v>
      </c>
      <c r="AA487" s="159">
        <f>all!CE233</f>
        <v>0</v>
      </c>
      <c r="AB487" s="159">
        <f>all!CF233</f>
        <v>0</v>
      </c>
      <c r="AC487" s="18"/>
      <c r="AD487" s="18"/>
      <c r="AE487" s="18"/>
      <c r="AF487" s="18"/>
      <c r="AG487" s="18"/>
    </row>
    <row r="488" spans="1:33" ht="12.75" customHeight="1">
      <c r="A488" s="141"/>
      <c r="B488" s="162" t="s">
        <v>300</v>
      </c>
      <c r="C488" s="159">
        <f>all!F234</f>
        <v>211</v>
      </c>
      <c r="D488" s="159">
        <f>all!BH234</f>
        <v>185</v>
      </c>
      <c r="E488" s="159">
        <f>all!BI234</f>
        <v>3</v>
      </c>
      <c r="F488" s="159">
        <f>all!BJ234</f>
        <v>188</v>
      </c>
      <c r="G488" s="159">
        <f>all!BK234</f>
        <v>0</v>
      </c>
      <c r="H488" s="159">
        <f>all!BL234</f>
        <v>0</v>
      </c>
      <c r="I488" s="159">
        <f>all!BM234</f>
        <v>0</v>
      </c>
      <c r="J488" s="159">
        <f>all!BN234</f>
        <v>0</v>
      </c>
      <c r="K488" s="159">
        <f>all!BO234</f>
        <v>0</v>
      </c>
      <c r="L488" s="159">
        <f>all!BP234</f>
        <v>0</v>
      </c>
      <c r="M488" s="159">
        <f>all!BQ234</f>
        <v>9</v>
      </c>
      <c r="N488" s="159">
        <f>all!BR234</f>
        <v>1</v>
      </c>
      <c r="O488" s="159">
        <f>all!BS234</f>
        <v>10</v>
      </c>
      <c r="P488" s="159">
        <f>all!BT234</f>
        <v>0</v>
      </c>
      <c r="Q488" s="159">
        <f>all!BU234</f>
        <v>0</v>
      </c>
      <c r="R488" s="159">
        <f>all!BV234</f>
        <v>0</v>
      </c>
      <c r="S488" s="159">
        <f>all!BW234</f>
        <v>194</v>
      </c>
      <c r="T488" s="159">
        <f>all!BX234</f>
        <v>4</v>
      </c>
      <c r="U488" s="159">
        <f>all!BY234</f>
        <v>198</v>
      </c>
      <c r="V488" s="18"/>
      <c r="W488" s="159">
        <f>all!CA234</f>
        <v>0</v>
      </c>
      <c r="X488" s="159">
        <f>all!CB234</f>
        <v>0</v>
      </c>
      <c r="Y488" s="159">
        <f>all!CC234</f>
        <v>0</v>
      </c>
      <c r="Z488" s="159">
        <f>all!CD234</f>
        <v>0</v>
      </c>
      <c r="AA488" s="159">
        <f>all!CE234</f>
        <v>0</v>
      </c>
      <c r="AB488" s="159">
        <f>all!CF234</f>
        <v>0</v>
      </c>
      <c r="AC488" s="18"/>
      <c r="AD488" s="18"/>
      <c r="AE488" s="18"/>
      <c r="AF488" s="18"/>
      <c r="AG488" s="18"/>
    </row>
    <row r="489" spans="1:33" ht="12.75" customHeight="1">
      <c r="A489" s="141"/>
      <c r="B489" s="162" t="s">
        <v>399</v>
      </c>
      <c r="C489" s="159">
        <f>all!F235</f>
        <v>211</v>
      </c>
      <c r="D489" s="159">
        <f>all!BH235</f>
        <v>192</v>
      </c>
      <c r="E489" s="159">
        <f>all!BI235</f>
        <v>1</v>
      </c>
      <c r="F489" s="159">
        <f>all!BJ235</f>
        <v>193</v>
      </c>
      <c r="G489" s="159">
        <f>all!BK235</f>
        <v>0</v>
      </c>
      <c r="H489" s="159">
        <f>all!BL235</f>
        <v>1</v>
      </c>
      <c r="I489" s="159">
        <f>all!BM235</f>
        <v>1</v>
      </c>
      <c r="J489" s="159">
        <f>all!BN235</f>
        <v>0</v>
      </c>
      <c r="K489" s="159">
        <f>all!BO235</f>
        <v>0</v>
      </c>
      <c r="L489" s="159">
        <f>all!BP235</f>
        <v>0</v>
      </c>
      <c r="M489" s="159">
        <f>all!BQ235</f>
        <v>3</v>
      </c>
      <c r="N489" s="159">
        <f>all!BR235</f>
        <v>2</v>
      </c>
      <c r="O489" s="159">
        <f>all!BS235</f>
        <v>5</v>
      </c>
      <c r="P489" s="159">
        <f>all!BT235</f>
        <v>0</v>
      </c>
      <c r="Q489" s="159">
        <f>all!BU235</f>
        <v>0</v>
      </c>
      <c r="R489" s="159">
        <f>all!BV235</f>
        <v>0</v>
      </c>
      <c r="S489" s="159">
        <f>all!BW235</f>
        <v>195</v>
      </c>
      <c r="T489" s="159">
        <f>all!BX235</f>
        <v>4</v>
      </c>
      <c r="U489" s="159">
        <f>all!BY235</f>
        <v>199</v>
      </c>
      <c r="V489" s="3"/>
      <c r="W489" s="159">
        <f>all!CA235</f>
        <v>0</v>
      </c>
      <c r="X489" s="159">
        <f>all!CB235</f>
        <v>0</v>
      </c>
      <c r="Y489" s="159">
        <f>all!CC235</f>
        <v>0</v>
      </c>
      <c r="Z489" s="159">
        <f>all!CD235</f>
        <v>0</v>
      </c>
      <c r="AA489" s="159">
        <f>all!CE235</f>
        <v>0</v>
      </c>
      <c r="AB489" s="159">
        <f>all!CF235</f>
        <v>0</v>
      </c>
      <c r="AC489" s="18"/>
      <c r="AD489" s="18"/>
      <c r="AE489" s="18"/>
      <c r="AF489" s="18"/>
      <c r="AG489" s="18"/>
    </row>
    <row r="490" spans="1:33" ht="12.75" customHeight="1">
      <c r="A490" s="37"/>
      <c r="B490" s="78" t="s">
        <v>72</v>
      </c>
      <c r="C490" s="139">
        <f>SUM(C487:C489)</f>
        <v>722</v>
      </c>
      <c r="D490" s="139">
        <f t="shared" ref="D490:U490" si="289">SUM(D487:D489)</f>
        <v>618</v>
      </c>
      <c r="E490" s="139">
        <f t="shared" si="289"/>
        <v>11</v>
      </c>
      <c r="F490" s="139">
        <f t="shared" si="289"/>
        <v>629</v>
      </c>
      <c r="G490" s="139">
        <f t="shared" si="289"/>
        <v>1</v>
      </c>
      <c r="H490" s="139">
        <f t="shared" si="289"/>
        <v>1</v>
      </c>
      <c r="I490" s="139">
        <f t="shared" si="289"/>
        <v>2</v>
      </c>
      <c r="J490" s="139">
        <f t="shared" si="289"/>
        <v>0</v>
      </c>
      <c r="K490" s="139">
        <f t="shared" si="289"/>
        <v>0</v>
      </c>
      <c r="L490" s="139">
        <f t="shared" si="289"/>
        <v>0</v>
      </c>
      <c r="M490" s="139">
        <f t="shared" si="289"/>
        <v>29</v>
      </c>
      <c r="N490" s="139">
        <f t="shared" si="289"/>
        <v>6</v>
      </c>
      <c r="O490" s="139">
        <f t="shared" si="289"/>
        <v>35</v>
      </c>
      <c r="P490" s="139">
        <f t="shared" si="289"/>
        <v>4</v>
      </c>
      <c r="Q490" s="139">
        <f t="shared" si="289"/>
        <v>0</v>
      </c>
      <c r="R490" s="139">
        <f t="shared" si="289"/>
        <v>4</v>
      </c>
      <c r="S490" s="139">
        <f t="shared" si="289"/>
        <v>652</v>
      </c>
      <c r="T490" s="139">
        <f t="shared" si="289"/>
        <v>18</v>
      </c>
      <c r="U490" s="139">
        <f t="shared" si="289"/>
        <v>670</v>
      </c>
      <c r="V490" s="3"/>
      <c r="W490" s="139">
        <f t="shared" ref="W490" si="290">SUM(W487:W489)</f>
        <v>0</v>
      </c>
      <c r="X490" s="139">
        <f t="shared" ref="X490:AB490" si="291">SUM(X487:X489)</f>
        <v>0</v>
      </c>
      <c r="Y490" s="139">
        <f t="shared" si="291"/>
        <v>0</v>
      </c>
      <c r="Z490" s="139">
        <f t="shared" si="291"/>
        <v>0</v>
      </c>
      <c r="AA490" s="139">
        <f t="shared" si="291"/>
        <v>0</v>
      </c>
      <c r="AB490" s="139">
        <f t="shared" si="291"/>
        <v>0</v>
      </c>
      <c r="AC490" s="18"/>
      <c r="AD490" s="18"/>
      <c r="AE490" s="18"/>
      <c r="AF490" s="18"/>
      <c r="AG490" s="18"/>
    </row>
    <row r="491" spans="1:33" ht="12.75" customHeight="1">
      <c r="A491" s="37"/>
      <c r="B491" s="78" t="s">
        <v>947</v>
      </c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389"/>
      <c r="W491" s="139"/>
      <c r="X491" s="139"/>
      <c r="Y491" s="139"/>
      <c r="Z491" s="139"/>
      <c r="AA491" s="139"/>
      <c r="AB491" s="139"/>
      <c r="AC491" s="18"/>
      <c r="AD491" s="18"/>
      <c r="AE491" s="18"/>
      <c r="AF491" s="18"/>
      <c r="AG491" s="18"/>
    </row>
    <row r="492" spans="1:33" ht="12.75" customHeight="1">
      <c r="A492" s="26"/>
      <c r="B492" s="48" t="s">
        <v>948</v>
      </c>
      <c r="C492" s="69">
        <f>all!F1363</f>
        <v>34</v>
      </c>
      <c r="D492" s="69">
        <f>all!BH1410</f>
        <v>129</v>
      </c>
      <c r="E492" s="69">
        <f>all!BI1410</f>
        <v>3</v>
      </c>
      <c r="F492" s="69">
        <f>all!BJ1410</f>
        <v>132</v>
      </c>
      <c r="G492" s="69">
        <f>all!BK1410</f>
        <v>0</v>
      </c>
      <c r="H492" s="69">
        <f>all!BL1410</f>
        <v>0</v>
      </c>
      <c r="I492" s="69">
        <f>all!BM1410</f>
        <v>0</v>
      </c>
      <c r="J492" s="69">
        <f>all!BN1410</f>
        <v>0</v>
      </c>
      <c r="K492" s="69">
        <f>all!BO1410</f>
        <v>1</v>
      </c>
      <c r="L492" s="69">
        <f>all!BP1410</f>
        <v>1</v>
      </c>
      <c r="M492" s="69">
        <f>all!BQ1410</f>
        <v>2</v>
      </c>
      <c r="N492" s="69">
        <f>all!BR1410</f>
        <v>0</v>
      </c>
      <c r="O492" s="69">
        <f>all!BS1410</f>
        <v>2</v>
      </c>
      <c r="P492" s="69">
        <f>all!BT1410</f>
        <v>0</v>
      </c>
      <c r="Q492" s="69">
        <f>all!BU1410</f>
        <v>0</v>
      </c>
      <c r="R492" s="69">
        <f>all!BV1410</f>
        <v>0</v>
      </c>
      <c r="S492" s="69">
        <f>all!BW1410</f>
        <v>131</v>
      </c>
      <c r="T492" s="69">
        <f>all!BX1410</f>
        <v>4</v>
      </c>
      <c r="U492" s="69">
        <f>all!BY1410</f>
        <v>135</v>
      </c>
      <c r="V492" s="3"/>
      <c r="W492" s="69">
        <f>all!CA1410</f>
        <v>0</v>
      </c>
      <c r="X492" s="69">
        <f>all!CB1410</f>
        <v>0</v>
      </c>
      <c r="Y492" s="69">
        <f>all!CC1410</f>
        <v>0</v>
      </c>
      <c r="Z492" s="69">
        <f>all!CD1410</f>
        <v>0</v>
      </c>
      <c r="AA492" s="69">
        <f>all!CE1410</f>
        <v>0</v>
      </c>
      <c r="AB492" s="69">
        <f>all!CF1410</f>
        <v>0</v>
      </c>
      <c r="AC492" s="18"/>
      <c r="AD492" s="18"/>
      <c r="AE492" s="18"/>
      <c r="AF492" s="18"/>
      <c r="AG492" s="18"/>
    </row>
    <row r="493" spans="1:33" ht="12.75" customHeight="1">
      <c r="A493" s="26"/>
      <c r="B493" s="16" t="s">
        <v>303</v>
      </c>
      <c r="C493" s="69">
        <f>all!F1364</f>
        <v>17</v>
      </c>
      <c r="D493" s="69">
        <f>all!BH1411</f>
        <v>103</v>
      </c>
      <c r="E493" s="69">
        <f>all!BI1411</f>
        <v>0</v>
      </c>
      <c r="F493" s="69">
        <f>all!BJ1411</f>
        <v>103</v>
      </c>
      <c r="G493" s="69">
        <f>all!BK1411</f>
        <v>1</v>
      </c>
      <c r="H493" s="69">
        <f>all!BL1411</f>
        <v>0</v>
      </c>
      <c r="I493" s="69">
        <f>all!BM1411</f>
        <v>1</v>
      </c>
      <c r="J493" s="69">
        <f>all!BN1411</f>
        <v>3</v>
      </c>
      <c r="K493" s="69">
        <f>all!BO1411</f>
        <v>0</v>
      </c>
      <c r="L493" s="69">
        <f>all!BP1411</f>
        <v>3</v>
      </c>
      <c r="M493" s="69">
        <f>all!BQ1411</f>
        <v>2</v>
      </c>
      <c r="N493" s="69">
        <f>all!BR1411</f>
        <v>1</v>
      </c>
      <c r="O493" s="69">
        <f>all!BS1411</f>
        <v>3</v>
      </c>
      <c r="P493" s="69">
        <f>all!BT1411</f>
        <v>0</v>
      </c>
      <c r="Q493" s="69">
        <f>all!BU1411</f>
        <v>0</v>
      </c>
      <c r="R493" s="69">
        <f>all!BV1411</f>
        <v>0</v>
      </c>
      <c r="S493" s="69">
        <f>all!BW1411</f>
        <v>109</v>
      </c>
      <c r="T493" s="69">
        <f>all!BX1411</f>
        <v>1</v>
      </c>
      <c r="U493" s="69">
        <f>all!BY1411</f>
        <v>110</v>
      </c>
      <c r="V493" s="3"/>
      <c r="W493" s="69">
        <f>all!CA1411</f>
        <v>0</v>
      </c>
      <c r="X493" s="69">
        <f>all!CB1411</f>
        <v>0</v>
      </c>
      <c r="Y493" s="69">
        <f>all!CC1411</f>
        <v>0</v>
      </c>
      <c r="Z493" s="69">
        <f>all!CD1411</f>
        <v>0</v>
      </c>
      <c r="AA493" s="69">
        <f>all!CE1411</f>
        <v>0</v>
      </c>
      <c r="AB493" s="69">
        <f>all!CF1411</f>
        <v>0</v>
      </c>
      <c r="AC493" s="18"/>
      <c r="AD493" s="18"/>
      <c r="AE493" s="18"/>
      <c r="AF493" s="18"/>
      <c r="AG493" s="18"/>
    </row>
    <row r="494" spans="1:33" ht="12.75" customHeight="1">
      <c r="A494" s="26"/>
      <c r="B494" s="48" t="s">
        <v>72</v>
      </c>
      <c r="C494" s="47">
        <f>SUM(C492:C493)</f>
        <v>51</v>
      </c>
      <c r="D494" s="47">
        <f>SUM(D492:D493)</f>
        <v>232</v>
      </c>
      <c r="E494" s="47">
        <f t="shared" ref="E494:U494" si="292">SUM(E492:E493)</f>
        <v>3</v>
      </c>
      <c r="F494" s="47">
        <f t="shared" si="292"/>
        <v>235</v>
      </c>
      <c r="G494" s="47">
        <f t="shared" si="292"/>
        <v>1</v>
      </c>
      <c r="H494" s="47">
        <f t="shared" si="292"/>
        <v>0</v>
      </c>
      <c r="I494" s="47">
        <f t="shared" si="292"/>
        <v>1</v>
      </c>
      <c r="J494" s="47">
        <f t="shared" si="292"/>
        <v>3</v>
      </c>
      <c r="K494" s="47">
        <f t="shared" si="292"/>
        <v>1</v>
      </c>
      <c r="L494" s="47">
        <f t="shared" si="292"/>
        <v>4</v>
      </c>
      <c r="M494" s="47">
        <f t="shared" si="292"/>
        <v>4</v>
      </c>
      <c r="N494" s="47">
        <f t="shared" si="292"/>
        <v>1</v>
      </c>
      <c r="O494" s="47">
        <f t="shared" si="292"/>
        <v>5</v>
      </c>
      <c r="P494" s="47">
        <f t="shared" si="292"/>
        <v>0</v>
      </c>
      <c r="Q494" s="47">
        <f t="shared" si="292"/>
        <v>0</v>
      </c>
      <c r="R494" s="47">
        <f t="shared" si="292"/>
        <v>0</v>
      </c>
      <c r="S494" s="47">
        <f t="shared" si="292"/>
        <v>240</v>
      </c>
      <c r="T494" s="47">
        <f t="shared" si="292"/>
        <v>5</v>
      </c>
      <c r="U494" s="47">
        <f t="shared" si="292"/>
        <v>245</v>
      </c>
      <c r="V494" s="3"/>
      <c r="W494" s="47">
        <f t="shared" ref="W494" si="293">SUM(W492:W493)</f>
        <v>0</v>
      </c>
      <c r="X494" s="47">
        <f t="shared" ref="X494:AB494" si="294">SUM(X492:X493)</f>
        <v>0</v>
      </c>
      <c r="Y494" s="47">
        <f t="shared" si="294"/>
        <v>0</v>
      </c>
      <c r="Z494" s="47">
        <f t="shared" si="294"/>
        <v>0</v>
      </c>
      <c r="AA494" s="47">
        <f t="shared" si="294"/>
        <v>0</v>
      </c>
      <c r="AB494" s="47">
        <f t="shared" si="294"/>
        <v>0</v>
      </c>
      <c r="AC494" s="18"/>
      <c r="AD494" s="18"/>
      <c r="AE494" s="18"/>
      <c r="AF494" s="18"/>
      <c r="AG494" s="18"/>
    </row>
    <row r="495" spans="1:33" ht="12.75" customHeight="1">
      <c r="A495" s="26"/>
      <c r="B495" s="48" t="s">
        <v>408</v>
      </c>
      <c r="C495" s="71">
        <f>all!F2113</f>
        <v>45</v>
      </c>
      <c r="D495" s="71">
        <f>all!BH2118</f>
        <v>18</v>
      </c>
      <c r="E495" s="71">
        <f>all!BI2118</f>
        <v>2</v>
      </c>
      <c r="F495" s="71">
        <f>all!BJ2118</f>
        <v>20</v>
      </c>
      <c r="G495" s="71">
        <f>all!BK2118</f>
        <v>1</v>
      </c>
      <c r="H495" s="71">
        <f>all!BL2118</f>
        <v>0</v>
      </c>
      <c r="I495" s="71">
        <f>all!BM2118</f>
        <v>1</v>
      </c>
      <c r="J495" s="71">
        <f>all!BN2118</f>
        <v>0</v>
      </c>
      <c r="K495" s="71">
        <f>all!BO2118</f>
        <v>0</v>
      </c>
      <c r="L495" s="71">
        <f>all!BP2118</f>
        <v>0</v>
      </c>
      <c r="M495" s="71">
        <f>all!BQ2118</f>
        <v>1</v>
      </c>
      <c r="N495" s="71">
        <f>all!BR2118</f>
        <v>2</v>
      </c>
      <c r="O495" s="71">
        <f>all!BS2118</f>
        <v>3</v>
      </c>
      <c r="P495" s="71">
        <f>all!BT2118</f>
        <v>0</v>
      </c>
      <c r="Q495" s="71">
        <f>all!BU2118</f>
        <v>0</v>
      </c>
      <c r="R495" s="71">
        <f>all!BV2118</f>
        <v>0</v>
      </c>
      <c r="S495" s="71">
        <f>all!BW2118</f>
        <v>20</v>
      </c>
      <c r="T495" s="71">
        <f>all!BX2118</f>
        <v>4</v>
      </c>
      <c r="U495" s="71">
        <f>all!BY2118</f>
        <v>24</v>
      </c>
      <c r="V495" s="87"/>
      <c r="W495" s="71">
        <f>all!CA2118</f>
        <v>0</v>
      </c>
      <c r="X495" s="71">
        <f>all!CB2118</f>
        <v>0</v>
      </c>
      <c r="Y495" s="71">
        <f>all!CC2118</f>
        <v>0</v>
      </c>
      <c r="Z495" s="71">
        <f>all!CD2118</f>
        <v>0</v>
      </c>
      <c r="AA495" s="71">
        <f>all!CE2118</f>
        <v>0</v>
      </c>
      <c r="AB495" s="71">
        <f>all!CF2118</f>
        <v>0</v>
      </c>
      <c r="AC495" s="11"/>
      <c r="AD495" s="11"/>
      <c r="AE495" s="11"/>
      <c r="AF495" s="11"/>
      <c r="AG495" s="11"/>
    </row>
    <row r="496" spans="1:33" ht="12.75" customHeight="1">
      <c r="A496" s="32"/>
      <c r="B496" s="48" t="s">
        <v>260</v>
      </c>
      <c r="C496" s="72"/>
      <c r="D496" s="72">
        <f>all!BH2551</f>
        <v>4</v>
      </c>
      <c r="E496" s="72">
        <f>all!BI2551</f>
        <v>0</v>
      </c>
      <c r="F496" s="72">
        <f>all!BJ2551</f>
        <v>4</v>
      </c>
      <c r="G496" s="72">
        <f>all!BK2551</f>
        <v>0</v>
      </c>
      <c r="H496" s="72">
        <f>all!BL2551</f>
        <v>0</v>
      </c>
      <c r="I496" s="72">
        <f>all!BM2551</f>
        <v>0</v>
      </c>
      <c r="J496" s="72">
        <f>all!BN2551</f>
        <v>0</v>
      </c>
      <c r="K496" s="72">
        <f>all!BO2551</f>
        <v>0</v>
      </c>
      <c r="L496" s="72">
        <f>all!BP2551</f>
        <v>0</v>
      </c>
      <c r="M496" s="72">
        <f>all!BQ2551</f>
        <v>1</v>
      </c>
      <c r="N496" s="72">
        <f>all!BR2551</f>
        <v>0</v>
      </c>
      <c r="O496" s="72">
        <f>all!BS2551</f>
        <v>1</v>
      </c>
      <c r="P496" s="72">
        <f>all!BT2551</f>
        <v>0</v>
      </c>
      <c r="Q496" s="72">
        <f>all!BU2551</f>
        <v>0</v>
      </c>
      <c r="R496" s="72">
        <f>all!BV2551</f>
        <v>0</v>
      </c>
      <c r="S496" s="72">
        <f>all!BW2551</f>
        <v>5</v>
      </c>
      <c r="T496" s="72">
        <f>all!BX2551</f>
        <v>0</v>
      </c>
      <c r="U496" s="72">
        <f>all!BY2551</f>
        <v>5</v>
      </c>
      <c r="V496" s="87"/>
      <c r="W496" s="72">
        <f>all!CA2551</f>
        <v>0</v>
      </c>
      <c r="X496" s="72">
        <f>all!CB2551</f>
        <v>0</v>
      </c>
      <c r="Y496" s="72">
        <f>all!CC2551</f>
        <v>0</v>
      </c>
      <c r="Z496" s="72">
        <f>all!CD2551</f>
        <v>0</v>
      </c>
      <c r="AA496" s="72">
        <f>all!CE2551</f>
        <v>0</v>
      </c>
      <c r="AB496" s="72">
        <f>all!CF2551</f>
        <v>0</v>
      </c>
      <c r="AC496" s="11"/>
      <c r="AD496" s="11"/>
      <c r="AE496" s="11"/>
      <c r="AF496" s="11"/>
      <c r="AG496" s="11"/>
    </row>
    <row r="497" spans="1:33" ht="12.75" customHeight="1">
      <c r="A497" s="32"/>
      <c r="B497" s="364" t="s">
        <v>587</v>
      </c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87"/>
      <c r="W497" s="72"/>
      <c r="X497" s="72"/>
      <c r="Y497" s="72"/>
      <c r="Z497" s="72"/>
      <c r="AA497" s="72"/>
      <c r="AB497" s="72"/>
      <c r="AC497" s="11"/>
      <c r="AD497" s="11"/>
      <c r="AE497" s="11"/>
      <c r="AF497" s="11"/>
      <c r="AG497" s="11"/>
    </row>
    <row r="498" spans="1:33" ht="13.5" customHeight="1">
      <c r="A498" s="32"/>
      <c r="B498" s="162" t="s">
        <v>407</v>
      </c>
      <c r="C498" s="72"/>
      <c r="D498" s="164">
        <f>all!BH2554</f>
        <v>19</v>
      </c>
      <c r="E498" s="164">
        <f>all!BI2554</f>
        <v>9</v>
      </c>
      <c r="F498" s="164">
        <f>all!BJ2554</f>
        <v>28</v>
      </c>
      <c r="G498" s="164">
        <f>all!BK2554</f>
        <v>1</v>
      </c>
      <c r="H498" s="164">
        <f>all!BL2554</f>
        <v>0</v>
      </c>
      <c r="I498" s="164">
        <f>all!BM2554</f>
        <v>1</v>
      </c>
      <c r="J498" s="164">
        <f>all!BN2554</f>
        <v>0</v>
      </c>
      <c r="K498" s="164">
        <f>all!BO2554</f>
        <v>0</v>
      </c>
      <c r="L498" s="164">
        <f>all!BP2554</f>
        <v>0</v>
      </c>
      <c r="M498" s="164">
        <f>all!BQ2554</f>
        <v>2</v>
      </c>
      <c r="N498" s="164">
        <f>all!BR2554</f>
        <v>2</v>
      </c>
      <c r="O498" s="164">
        <f>all!BS2554</f>
        <v>4</v>
      </c>
      <c r="P498" s="164">
        <f>all!BT2554</f>
        <v>0</v>
      </c>
      <c r="Q498" s="164">
        <f>all!BU2554</f>
        <v>0</v>
      </c>
      <c r="R498" s="164">
        <f>all!BV2554</f>
        <v>0</v>
      </c>
      <c r="S498" s="164">
        <f>all!BW2554</f>
        <v>22</v>
      </c>
      <c r="T498" s="164">
        <f>all!BX2554</f>
        <v>11</v>
      </c>
      <c r="U498" s="164">
        <f>all!BY2554</f>
        <v>33</v>
      </c>
      <c r="V498" s="87"/>
      <c r="W498" s="164">
        <f>all!CA2554</f>
        <v>0</v>
      </c>
      <c r="X498" s="164">
        <f>all!CB2554</f>
        <v>0</v>
      </c>
      <c r="Y498" s="164">
        <f>all!CC2554</f>
        <v>0</v>
      </c>
      <c r="Z498" s="164">
        <f>all!CD2554</f>
        <v>0</v>
      </c>
      <c r="AA498" s="164">
        <f>all!CE2554</f>
        <v>0</v>
      </c>
      <c r="AB498" s="164">
        <f>all!CF2554</f>
        <v>0</v>
      </c>
      <c r="AC498" s="11"/>
      <c r="AD498" s="11"/>
      <c r="AE498" s="11"/>
      <c r="AF498" s="11"/>
      <c r="AG498" s="11"/>
    </row>
    <row r="499" spans="1:33" ht="15" customHeight="1">
      <c r="A499" s="32"/>
      <c r="B499" s="162" t="s">
        <v>362</v>
      </c>
      <c r="C499" s="72"/>
      <c r="D499" s="164">
        <f>all!BH2555</f>
        <v>19</v>
      </c>
      <c r="E499" s="164">
        <f>all!BI2555</f>
        <v>2</v>
      </c>
      <c r="F499" s="164">
        <f>all!BJ2555</f>
        <v>21</v>
      </c>
      <c r="G499" s="164">
        <f>all!BK2555</f>
        <v>0</v>
      </c>
      <c r="H499" s="164">
        <f>all!BL2555</f>
        <v>0</v>
      </c>
      <c r="I499" s="164">
        <f>all!BM2555</f>
        <v>0</v>
      </c>
      <c r="J499" s="164">
        <f>all!BN2555</f>
        <v>0</v>
      </c>
      <c r="K499" s="164">
        <f>all!BO2555</f>
        <v>0</v>
      </c>
      <c r="L499" s="164">
        <f>all!BP2555</f>
        <v>0</v>
      </c>
      <c r="M499" s="164">
        <f>all!BQ2555</f>
        <v>1</v>
      </c>
      <c r="N499" s="164">
        <f>all!BR2555</f>
        <v>2</v>
      </c>
      <c r="O499" s="164">
        <f>all!BS2555</f>
        <v>3</v>
      </c>
      <c r="P499" s="164">
        <f>all!BT2555</f>
        <v>0</v>
      </c>
      <c r="Q499" s="164">
        <f>all!BU2555</f>
        <v>0</v>
      </c>
      <c r="R499" s="164">
        <f>all!BV2555</f>
        <v>0</v>
      </c>
      <c r="S499" s="164">
        <f>all!BW2555</f>
        <v>20</v>
      </c>
      <c r="T499" s="164">
        <f>all!BX2555</f>
        <v>4</v>
      </c>
      <c r="U499" s="164">
        <f>all!BY2555</f>
        <v>24</v>
      </c>
      <c r="V499" s="87"/>
      <c r="W499" s="164">
        <f>all!CA2555</f>
        <v>0</v>
      </c>
      <c r="X499" s="164">
        <f>all!CB2555</f>
        <v>0</v>
      </c>
      <c r="Y499" s="164">
        <f>all!CC2555</f>
        <v>0</v>
      </c>
      <c r="Z499" s="164">
        <f>all!CD2555</f>
        <v>0</v>
      </c>
      <c r="AA499" s="164">
        <f>all!CE2555</f>
        <v>0</v>
      </c>
      <c r="AB499" s="164">
        <f>all!CF2555</f>
        <v>0</v>
      </c>
      <c r="AC499" s="11"/>
      <c r="AD499" s="11"/>
      <c r="AE499" s="11"/>
      <c r="AF499" s="11"/>
      <c r="AG499" s="11"/>
    </row>
    <row r="500" spans="1:33" ht="15" customHeight="1">
      <c r="A500" s="32"/>
      <c r="B500" s="48" t="s">
        <v>72</v>
      </c>
      <c r="C500" s="72"/>
      <c r="D500" s="72">
        <f t="shared" ref="D500" si="295">SUM(D498:D499)</f>
        <v>38</v>
      </c>
      <c r="E500" s="72">
        <f t="shared" ref="E500:U500" si="296">SUM(E498:E499)</f>
        <v>11</v>
      </c>
      <c r="F500" s="72">
        <f t="shared" si="296"/>
        <v>49</v>
      </c>
      <c r="G500" s="72">
        <f t="shared" si="296"/>
        <v>1</v>
      </c>
      <c r="H500" s="72">
        <f t="shared" si="296"/>
        <v>0</v>
      </c>
      <c r="I500" s="72">
        <f t="shared" si="296"/>
        <v>1</v>
      </c>
      <c r="J500" s="72">
        <f t="shared" si="296"/>
        <v>0</v>
      </c>
      <c r="K500" s="72">
        <f t="shared" si="296"/>
        <v>0</v>
      </c>
      <c r="L500" s="72">
        <f t="shared" si="296"/>
        <v>0</v>
      </c>
      <c r="M500" s="72">
        <f t="shared" si="296"/>
        <v>3</v>
      </c>
      <c r="N500" s="72">
        <f t="shared" si="296"/>
        <v>4</v>
      </c>
      <c r="O500" s="72">
        <f t="shared" si="296"/>
        <v>7</v>
      </c>
      <c r="P500" s="72">
        <f t="shared" si="296"/>
        <v>0</v>
      </c>
      <c r="Q500" s="72">
        <f t="shared" si="296"/>
        <v>0</v>
      </c>
      <c r="R500" s="72">
        <f t="shared" si="296"/>
        <v>0</v>
      </c>
      <c r="S500" s="72">
        <f t="shared" si="296"/>
        <v>42</v>
      </c>
      <c r="T500" s="72">
        <f t="shared" si="296"/>
        <v>15</v>
      </c>
      <c r="U500" s="72">
        <f t="shared" si="296"/>
        <v>57</v>
      </c>
      <c r="V500" s="87"/>
      <c r="W500" s="72">
        <f t="shared" ref="W500" si="297">SUM(W498:W499)</f>
        <v>0</v>
      </c>
      <c r="X500" s="72">
        <f t="shared" ref="X500:AB500" si="298">SUM(X498:X499)</f>
        <v>0</v>
      </c>
      <c r="Y500" s="72">
        <f t="shared" si="298"/>
        <v>0</v>
      </c>
      <c r="Z500" s="72">
        <f t="shared" si="298"/>
        <v>0</v>
      </c>
      <c r="AA500" s="72">
        <f t="shared" si="298"/>
        <v>0</v>
      </c>
      <c r="AB500" s="72">
        <f t="shared" si="298"/>
        <v>0</v>
      </c>
      <c r="AC500" s="11"/>
      <c r="AD500" s="11"/>
      <c r="AE500" s="11"/>
      <c r="AF500" s="11"/>
      <c r="AG500" s="11"/>
    </row>
    <row r="501" spans="1:33" ht="30" customHeight="1">
      <c r="A501" s="32"/>
      <c r="B501" s="82" t="s">
        <v>1069</v>
      </c>
      <c r="C501" s="72"/>
      <c r="D501" s="72">
        <f>all!BH2637</f>
        <v>0</v>
      </c>
      <c r="E501" s="72">
        <f>all!BI2637</f>
        <v>0</v>
      </c>
      <c r="F501" s="72">
        <f>all!BJ2637</f>
        <v>0</v>
      </c>
      <c r="G501" s="72">
        <f>all!BK2637</f>
        <v>0</v>
      </c>
      <c r="H501" s="72">
        <f>all!BL2637</f>
        <v>0</v>
      </c>
      <c r="I501" s="72">
        <f>all!BM2637</f>
        <v>0</v>
      </c>
      <c r="J501" s="72">
        <f>all!BN2637</f>
        <v>0</v>
      </c>
      <c r="K501" s="72">
        <f>all!BO2637</f>
        <v>0</v>
      </c>
      <c r="L501" s="72">
        <f>all!BP2637</f>
        <v>0</v>
      </c>
      <c r="M501" s="72">
        <f>all!BQ2637</f>
        <v>0</v>
      </c>
      <c r="N501" s="72">
        <f>all!BR2637</f>
        <v>0</v>
      </c>
      <c r="O501" s="72">
        <f>all!BS2637</f>
        <v>0</v>
      </c>
      <c r="P501" s="72">
        <f>all!BT2637</f>
        <v>0</v>
      </c>
      <c r="Q501" s="72">
        <f>all!BU2637</f>
        <v>0</v>
      </c>
      <c r="R501" s="72">
        <f>all!BV2637</f>
        <v>0</v>
      </c>
      <c r="S501" s="72">
        <f>all!BW2637</f>
        <v>0</v>
      </c>
      <c r="T501" s="72">
        <f>all!BX2637</f>
        <v>0</v>
      </c>
      <c r="U501" s="72">
        <f>all!BY2637</f>
        <v>0</v>
      </c>
      <c r="V501" s="87"/>
      <c r="W501" s="72">
        <f>all!CA2637</f>
        <v>0</v>
      </c>
      <c r="X501" s="72">
        <f>all!CB2637</f>
        <v>0</v>
      </c>
      <c r="Y501" s="72">
        <f>all!CC2637</f>
        <v>0</v>
      </c>
      <c r="Z501" s="72">
        <f>all!CD2637</f>
        <v>0</v>
      </c>
      <c r="AA501" s="72">
        <f>all!CE2637</f>
        <v>0</v>
      </c>
      <c r="AB501" s="72">
        <f>all!CF2637</f>
        <v>0</v>
      </c>
      <c r="AC501" s="11" t="s">
        <v>74</v>
      </c>
      <c r="AD501" s="11"/>
      <c r="AE501" s="11"/>
      <c r="AF501" s="11"/>
      <c r="AG501" s="11"/>
    </row>
    <row r="502" spans="1:33" ht="16.5" customHeight="1" thickBot="1">
      <c r="A502" s="32"/>
      <c r="B502" s="82" t="s">
        <v>1070</v>
      </c>
      <c r="C502" s="72">
        <f>all!F2637</f>
        <v>25</v>
      </c>
      <c r="D502" s="72">
        <f>all!BH2638</f>
        <v>16</v>
      </c>
      <c r="E502" s="72">
        <f>all!BI2638</f>
        <v>3</v>
      </c>
      <c r="F502" s="72">
        <f>all!BJ2638</f>
        <v>19</v>
      </c>
      <c r="G502" s="72">
        <f>all!BK2638</f>
        <v>2</v>
      </c>
      <c r="H502" s="72">
        <f>all!BL2638</f>
        <v>0</v>
      </c>
      <c r="I502" s="72">
        <f>all!BM2638</f>
        <v>2</v>
      </c>
      <c r="J502" s="72">
        <f>all!BN2638</f>
        <v>0</v>
      </c>
      <c r="K502" s="72">
        <f>all!BO2638</f>
        <v>0</v>
      </c>
      <c r="L502" s="72">
        <f>all!BP2638</f>
        <v>0</v>
      </c>
      <c r="M502" s="72">
        <f>all!BQ2638</f>
        <v>5</v>
      </c>
      <c r="N502" s="72">
        <f>all!BR2638</f>
        <v>1</v>
      </c>
      <c r="O502" s="72">
        <f>all!BS2638</f>
        <v>6</v>
      </c>
      <c r="P502" s="72">
        <f>all!BT2638</f>
        <v>0</v>
      </c>
      <c r="Q502" s="72">
        <f>all!BU2638</f>
        <v>0</v>
      </c>
      <c r="R502" s="72">
        <f>all!BV2638</f>
        <v>0</v>
      </c>
      <c r="S502" s="72">
        <f>all!BW2638</f>
        <v>23</v>
      </c>
      <c r="T502" s="72">
        <f>all!BX2638</f>
        <v>4</v>
      </c>
      <c r="U502" s="72">
        <f>all!BY2638</f>
        <v>27</v>
      </c>
      <c r="V502" s="87"/>
      <c r="W502" s="72">
        <f>all!CA2638</f>
        <v>2</v>
      </c>
      <c r="X502" s="72">
        <f>all!CB2638</f>
        <v>0</v>
      </c>
      <c r="Y502" s="72">
        <f>all!CC2638</f>
        <v>2</v>
      </c>
      <c r="Z502" s="72">
        <f>all!CD2638</f>
        <v>0</v>
      </c>
      <c r="AA502" s="72">
        <f>all!CE2638</f>
        <v>0</v>
      </c>
      <c r="AB502" s="72">
        <f>all!CF2638</f>
        <v>0</v>
      </c>
      <c r="AC502" s="11"/>
      <c r="AD502" s="11"/>
      <c r="AE502" s="11"/>
      <c r="AF502" s="11"/>
      <c r="AG502" s="11"/>
    </row>
    <row r="503" spans="1:33" ht="15" customHeight="1" thickBot="1">
      <c r="A503" s="34"/>
      <c r="B503" s="73" t="s">
        <v>409</v>
      </c>
      <c r="C503" s="52">
        <f>SUM(C490,C494,C495,C502)</f>
        <v>843</v>
      </c>
      <c r="D503" s="52">
        <f>SUM(D490,D494,D495,D496,D500,D501,D502)</f>
        <v>926</v>
      </c>
      <c r="E503" s="52">
        <f t="shared" ref="E503:U503" si="299">SUM(E490,E494,E495,E496,E500,E501,E502)</f>
        <v>30</v>
      </c>
      <c r="F503" s="52">
        <f t="shared" si="299"/>
        <v>956</v>
      </c>
      <c r="G503" s="52">
        <f t="shared" si="299"/>
        <v>6</v>
      </c>
      <c r="H503" s="52">
        <f t="shared" si="299"/>
        <v>1</v>
      </c>
      <c r="I503" s="52">
        <f t="shared" si="299"/>
        <v>7</v>
      </c>
      <c r="J503" s="52">
        <f t="shared" si="299"/>
        <v>3</v>
      </c>
      <c r="K503" s="52">
        <f t="shared" si="299"/>
        <v>1</v>
      </c>
      <c r="L503" s="52">
        <f t="shared" si="299"/>
        <v>4</v>
      </c>
      <c r="M503" s="52">
        <f t="shared" si="299"/>
        <v>43</v>
      </c>
      <c r="N503" s="52">
        <f t="shared" si="299"/>
        <v>14</v>
      </c>
      <c r="O503" s="52">
        <f t="shared" si="299"/>
        <v>57</v>
      </c>
      <c r="P503" s="52">
        <f t="shared" si="299"/>
        <v>4</v>
      </c>
      <c r="Q503" s="52">
        <f t="shared" si="299"/>
        <v>0</v>
      </c>
      <c r="R503" s="52">
        <f t="shared" si="299"/>
        <v>4</v>
      </c>
      <c r="S503" s="52">
        <f t="shared" si="299"/>
        <v>982</v>
      </c>
      <c r="T503" s="52">
        <f t="shared" si="299"/>
        <v>46</v>
      </c>
      <c r="U503" s="52">
        <f t="shared" si="299"/>
        <v>1028</v>
      </c>
      <c r="V503" s="3"/>
      <c r="W503" s="52">
        <f t="shared" ref="W503" si="300">SUM(W490,W494,W495,W496,W500,W501,W502)</f>
        <v>2</v>
      </c>
      <c r="X503" s="52">
        <f t="shared" ref="X503:AB503" si="301">SUM(X490,X494,X495,X496,X500,X501,X502)</f>
        <v>0</v>
      </c>
      <c r="Y503" s="52">
        <f t="shared" si="301"/>
        <v>2</v>
      </c>
      <c r="Z503" s="52">
        <f t="shared" si="301"/>
        <v>0</v>
      </c>
      <c r="AA503" s="52">
        <f t="shared" si="301"/>
        <v>0</v>
      </c>
      <c r="AB503" s="52">
        <f t="shared" si="301"/>
        <v>0</v>
      </c>
      <c r="AC503" s="18"/>
      <c r="AD503" s="18"/>
      <c r="AE503" s="18"/>
      <c r="AF503" s="18"/>
      <c r="AG503" s="18"/>
    </row>
    <row r="504" spans="1:33" ht="15.75" customHeight="1">
      <c r="A504" s="741">
        <v>1</v>
      </c>
      <c r="B504" s="740">
        <v>2</v>
      </c>
      <c r="C504" s="740">
        <v>3</v>
      </c>
      <c r="D504" s="740">
        <v>3</v>
      </c>
      <c r="E504" s="741">
        <v>4</v>
      </c>
      <c r="F504" s="740">
        <v>5</v>
      </c>
      <c r="G504" s="740">
        <v>6</v>
      </c>
      <c r="H504" s="741">
        <v>7</v>
      </c>
      <c r="I504" s="740">
        <v>8</v>
      </c>
      <c r="J504" s="740">
        <v>9</v>
      </c>
      <c r="K504" s="741">
        <v>10</v>
      </c>
      <c r="L504" s="740">
        <v>11</v>
      </c>
      <c r="M504" s="740">
        <v>12</v>
      </c>
      <c r="N504" s="741">
        <v>13</v>
      </c>
      <c r="O504" s="740">
        <v>14</v>
      </c>
      <c r="P504" s="740">
        <v>15</v>
      </c>
      <c r="Q504" s="741">
        <v>16</v>
      </c>
      <c r="R504" s="740">
        <v>17</v>
      </c>
      <c r="S504" s="740">
        <v>18</v>
      </c>
      <c r="T504" s="741">
        <v>19</v>
      </c>
      <c r="U504" s="740">
        <v>20</v>
      </c>
      <c r="V504" s="24"/>
      <c r="W504" s="740">
        <v>21</v>
      </c>
      <c r="X504" s="741">
        <v>22</v>
      </c>
      <c r="Y504" s="740">
        <v>23</v>
      </c>
      <c r="Z504" s="740">
        <v>24</v>
      </c>
      <c r="AA504" s="741">
        <v>25</v>
      </c>
      <c r="AB504" s="740">
        <v>26</v>
      </c>
      <c r="AC504" s="18"/>
      <c r="AD504" s="18"/>
      <c r="AE504" s="18"/>
      <c r="AF504" s="18"/>
      <c r="AG504" s="18"/>
    </row>
    <row r="505" spans="1:33" ht="14.25" customHeight="1">
      <c r="A505" s="141">
        <v>14</v>
      </c>
      <c r="B505" s="157" t="s">
        <v>410</v>
      </c>
      <c r="C505" s="158"/>
      <c r="D505" s="145"/>
      <c r="E505" s="145"/>
      <c r="F505" s="145"/>
      <c r="G505" s="145"/>
      <c r="H505" s="145"/>
      <c r="I505" s="145"/>
      <c r="J505" s="145"/>
      <c r="K505" s="145"/>
      <c r="L505" s="145"/>
      <c r="M505" s="144"/>
      <c r="N505" s="144"/>
      <c r="O505" s="145"/>
      <c r="P505" s="145"/>
      <c r="Q505" s="145"/>
      <c r="R505" s="145"/>
      <c r="S505" s="146"/>
      <c r="T505" s="146"/>
      <c r="U505" s="146"/>
      <c r="V505" s="18"/>
      <c r="W505" s="144"/>
      <c r="X505" s="144"/>
      <c r="Y505" s="145"/>
      <c r="Z505" s="144"/>
      <c r="AA505" s="144"/>
      <c r="AB505" s="145"/>
      <c r="AC505" s="18"/>
      <c r="AD505" s="18"/>
      <c r="AE505" s="18"/>
      <c r="AF505" s="18"/>
      <c r="AG505" s="18"/>
    </row>
    <row r="506" spans="1:33" ht="14.25" customHeight="1">
      <c r="A506" s="141"/>
      <c r="B506" s="738" t="s">
        <v>1141</v>
      </c>
      <c r="C506" s="158"/>
      <c r="D506" s="145"/>
      <c r="E506" s="145"/>
      <c r="F506" s="145"/>
      <c r="G506" s="145"/>
      <c r="H506" s="145"/>
      <c r="I506" s="145"/>
      <c r="J506" s="145"/>
      <c r="K506" s="145"/>
      <c r="L506" s="145"/>
      <c r="M506" s="144"/>
      <c r="N506" s="144"/>
      <c r="O506" s="145"/>
      <c r="P506" s="145"/>
      <c r="Q506" s="145"/>
      <c r="R506" s="145"/>
      <c r="S506" s="146"/>
      <c r="T506" s="146"/>
      <c r="U506" s="146"/>
      <c r="V506" s="18"/>
      <c r="W506" s="144"/>
      <c r="X506" s="144"/>
      <c r="Y506" s="145"/>
      <c r="Z506" s="144"/>
      <c r="AA506" s="144"/>
      <c r="AB506" s="145"/>
      <c r="AC506" s="18"/>
      <c r="AD506" s="18"/>
      <c r="AE506" s="18"/>
      <c r="AF506" s="18"/>
      <c r="AG506" s="18"/>
    </row>
    <row r="507" spans="1:33" ht="15.95" customHeight="1">
      <c r="A507" s="141"/>
      <c r="B507" s="256" t="s">
        <v>1140</v>
      </c>
      <c r="C507" s="159">
        <f>all!F201</f>
        <v>60</v>
      </c>
      <c r="D507" s="159">
        <f>all!BH201</f>
        <v>14</v>
      </c>
      <c r="E507" s="159">
        <f>all!BI201</f>
        <v>5</v>
      </c>
      <c r="F507" s="159">
        <f>all!BJ201</f>
        <v>19</v>
      </c>
      <c r="G507" s="159">
        <f>all!BK201</f>
        <v>2</v>
      </c>
      <c r="H507" s="159">
        <f>all!BL201</f>
        <v>2</v>
      </c>
      <c r="I507" s="159">
        <f>all!BM201</f>
        <v>4</v>
      </c>
      <c r="J507" s="159">
        <f>all!BN201</f>
        <v>1</v>
      </c>
      <c r="K507" s="159">
        <f>all!BO201</f>
        <v>0</v>
      </c>
      <c r="L507" s="159">
        <f>all!BP201</f>
        <v>1</v>
      </c>
      <c r="M507" s="159">
        <f>all!BQ201</f>
        <v>7</v>
      </c>
      <c r="N507" s="159">
        <f>all!BR201</f>
        <v>5</v>
      </c>
      <c r="O507" s="159">
        <f>all!BS201</f>
        <v>12</v>
      </c>
      <c r="P507" s="159">
        <f>all!BT201</f>
        <v>0</v>
      </c>
      <c r="Q507" s="159">
        <f>all!BU201</f>
        <v>0</v>
      </c>
      <c r="R507" s="159">
        <f>all!BV201</f>
        <v>0</v>
      </c>
      <c r="S507" s="159">
        <f>all!BW201</f>
        <v>24</v>
      </c>
      <c r="T507" s="159">
        <f>all!BX201</f>
        <v>12</v>
      </c>
      <c r="U507" s="159">
        <f>all!BY201</f>
        <v>36</v>
      </c>
      <c r="V507" s="18"/>
      <c r="W507" s="159">
        <f>all!CA201</f>
        <v>0</v>
      </c>
      <c r="X507" s="159">
        <f>all!CB201</f>
        <v>0</v>
      </c>
      <c r="Y507" s="159">
        <f>all!CC201</f>
        <v>0</v>
      </c>
      <c r="Z507" s="159">
        <f>all!CD201</f>
        <v>0</v>
      </c>
      <c r="AA507" s="159">
        <f>all!CE201</f>
        <v>0</v>
      </c>
      <c r="AB507" s="159">
        <f>all!CF201</f>
        <v>0</v>
      </c>
      <c r="AC507" s="18"/>
      <c r="AD507" s="18"/>
      <c r="AE507" s="18"/>
      <c r="AF507" s="18"/>
      <c r="AG507" s="18"/>
    </row>
    <row r="508" spans="1:33" ht="15.95" customHeight="1">
      <c r="A508" s="141"/>
      <c r="B508" s="162" t="s">
        <v>411</v>
      </c>
      <c r="C508" s="159">
        <f>all!F202</f>
        <v>60</v>
      </c>
      <c r="D508" s="159">
        <f>all!BH202</f>
        <v>12</v>
      </c>
      <c r="E508" s="159">
        <f>all!BI202</f>
        <v>2</v>
      </c>
      <c r="F508" s="159">
        <f>all!BJ202</f>
        <v>14</v>
      </c>
      <c r="G508" s="159">
        <f>all!BK202</f>
        <v>0</v>
      </c>
      <c r="H508" s="159">
        <f>all!BL202</f>
        <v>0</v>
      </c>
      <c r="I508" s="159">
        <f>all!BM202</f>
        <v>0</v>
      </c>
      <c r="J508" s="159">
        <f>all!BN202</f>
        <v>0</v>
      </c>
      <c r="K508" s="159">
        <f>all!BO202</f>
        <v>0</v>
      </c>
      <c r="L508" s="159">
        <f>all!BP202</f>
        <v>0</v>
      </c>
      <c r="M508" s="159">
        <f>all!BQ202</f>
        <v>3</v>
      </c>
      <c r="N508" s="159">
        <f>all!BR202</f>
        <v>4</v>
      </c>
      <c r="O508" s="159">
        <f>all!BS202</f>
        <v>7</v>
      </c>
      <c r="P508" s="159">
        <f>all!BT202</f>
        <v>0</v>
      </c>
      <c r="Q508" s="159">
        <f>all!BU202</f>
        <v>0</v>
      </c>
      <c r="R508" s="159">
        <f>all!BV202</f>
        <v>0</v>
      </c>
      <c r="S508" s="159">
        <f>all!BW202</f>
        <v>15</v>
      </c>
      <c r="T508" s="159">
        <f>all!BX202</f>
        <v>6</v>
      </c>
      <c r="U508" s="159">
        <f>all!BY202</f>
        <v>21</v>
      </c>
      <c r="V508" s="18"/>
      <c r="W508" s="159">
        <f>all!CA202</f>
        <v>0</v>
      </c>
      <c r="X508" s="159">
        <f>all!CB202</f>
        <v>0</v>
      </c>
      <c r="Y508" s="159">
        <f>all!CC202</f>
        <v>0</v>
      </c>
      <c r="Z508" s="159">
        <f>all!CD202</f>
        <v>0</v>
      </c>
      <c r="AA508" s="159">
        <f>all!CE202</f>
        <v>0</v>
      </c>
      <c r="AB508" s="159">
        <f>all!CF202</f>
        <v>0</v>
      </c>
      <c r="AC508" s="18"/>
      <c r="AD508" s="18"/>
      <c r="AE508" s="18"/>
      <c r="AF508" s="18"/>
      <c r="AG508" s="18"/>
    </row>
    <row r="509" spans="1:33" ht="15.95" customHeight="1">
      <c r="A509" s="37"/>
      <c r="B509" s="165" t="s">
        <v>412</v>
      </c>
      <c r="C509" s="154">
        <f>all!F203</f>
        <v>60</v>
      </c>
      <c r="D509" s="154">
        <f>all!BH203</f>
        <v>15</v>
      </c>
      <c r="E509" s="154">
        <f>all!BI203</f>
        <v>4</v>
      </c>
      <c r="F509" s="154">
        <f>all!BJ203</f>
        <v>19</v>
      </c>
      <c r="G509" s="154">
        <f>all!BK203</f>
        <v>4</v>
      </c>
      <c r="H509" s="154">
        <f>all!BL203</f>
        <v>1</v>
      </c>
      <c r="I509" s="154">
        <f>all!BM203</f>
        <v>5</v>
      </c>
      <c r="J509" s="154">
        <f>all!BN203</f>
        <v>0</v>
      </c>
      <c r="K509" s="154">
        <f>all!BO203</f>
        <v>0</v>
      </c>
      <c r="L509" s="154">
        <f>all!BP203</f>
        <v>0</v>
      </c>
      <c r="M509" s="154">
        <f>all!BQ203</f>
        <v>6</v>
      </c>
      <c r="N509" s="154">
        <f>all!BR203</f>
        <v>0</v>
      </c>
      <c r="O509" s="154">
        <f>all!BS203</f>
        <v>6</v>
      </c>
      <c r="P509" s="154">
        <f>all!BT203</f>
        <v>0</v>
      </c>
      <c r="Q509" s="154">
        <f>all!BU203</f>
        <v>0</v>
      </c>
      <c r="R509" s="154">
        <f>all!BV203</f>
        <v>0</v>
      </c>
      <c r="S509" s="154">
        <f>all!BW203</f>
        <v>25</v>
      </c>
      <c r="T509" s="154">
        <f>all!BX203</f>
        <v>5</v>
      </c>
      <c r="U509" s="154">
        <f>all!BY203</f>
        <v>30</v>
      </c>
      <c r="V509" s="18"/>
      <c r="W509" s="154">
        <f>all!CA203</f>
        <v>0</v>
      </c>
      <c r="X509" s="154">
        <f>all!CB203</f>
        <v>0</v>
      </c>
      <c r="Y509" s="154">
        <f>all!CC203</f>
        <v>0</v>
      </c>
      <c r="Z509" s="154">
        <f>all!CD203</f>
        <v>0</v>
      </c>
      <c r="AA509" s="154">
        <f>all!CE203</f>
        <v>0</v>
      </c>
      <c r="AB509" s="154">
        <f>all!CF203</f>
        <v>0</v>
      </c>
      <c r="AC509" s="18"/>
      <c r="AD509" s="18"/>
      <c r="AE509" s="18"/>
      <c r="AF509" s="18"/>
      <c r="AG509" s="18"/>
    </row>
    <row r="510" spans="1:33" ht="15.95" customHeight="1">
      <c r="A510" s="26"/>
      <c r="B510" s="48" t="s">
        <v>72</v>
      </c>
      <c r="C510" s="30">
        <f>SUM(C507:C509)</f>
        <v>180</v>
      </c>
      <c r="D510" s="30">
        <f>SUM(D507:D509)</f>
        <v>41</v>
      </c>
      <c r="E510" s="30">
        <f t="shared" ref="E510:U510" si="302">SUM(E507:E509)</f>
        <v>11</v>
      </c>
      <c r="F510" s="30">
        <f t="shared" si="302"/>
        <v>52</v>
      </c>
      <c r="G510" s="30">
        <f t="shared" si="302"/>
        <v>6</v>
      </c>
      <c r="H510" s="30">
        <f t="shared" si="302"/>
        <v>3</v>
      </c>
      <c r="I510" s="30">
        <f t="shared" si="302"/>
        <v>9</v>
      </c>
      <c r="J510" s="30">
        <f t="shared" si="302"/>
        <v>1</v>
      </c>
      <c r="K510" s="30">
        <f t="shared" si="302"/>
        <v>0</v>
      </c>
      <c r="L510" s="30">
        <f t="shared" si="302"/>
        <v>1</v>
      </c>
      <c r="M510" s="30">
        <f t="shared" si="302"/>
        <v>16</v>
      </c>
      <c r="N510" s="30">
        <f t="shared" si="302"/>
        <v>9</v>
      </c>
      <c r="O510" s="30">
        <f t="shared" si="302"/>
        <v>25</v>
      </c>
      <c r="P510" s="30">
        <f t="shared" si="302"/>
        <v>0</v>
      </c>
      <c r="Q510" s="30">
        <f t="shared" si="302"/>
        <v>0</v>
      </c>
      <c r="R510" s="30">
        <f t="shared" si="302"/>
        <v>0</v>
      </c>
      <c r="S510" s="30">
        <f t="shared" si="302"/>
        <v>64</v>
      </c>
      <c r="T510" s="30">
        <f t="shared" si="302"/>
        <v>23</v>
      </c>
      <c r="U510" s="30">
        <f t="shared" si="302"/>
        <v>87</v>
      </c>
      <c r="V510" s="18"/>
      <c r="W510" s="30">
        <f t="shared" ref="W510" si="303">SUM(W507:W509)</f>
        <v>0</v>
      </c>
      <c r="X510" s="30">
        <f t="shared" ref="X510:AB510" si="304">SUM(X507:X509)</f>
        <v>0</v>
      </c>
      <c r="Y510" s="30">
        <f t="shared" si="304"/>
        <v>0</v>
      </c>
      <c r="Z510" s="30">
        <f t="shared" si="304"/>
        <v>0</v>
      </c>
      <c r="AA510" s="30">
        <f t="shared" si="304"/>
        <v>0</v>
      </c>
      <c r="AB510" s="30">
        <f t="shared" si="304"/>
        <v>0</v>
      </c>
      <c r="AC510" s="18"/>
      <c r="AD510" s="18"/>
      <c r="AE510" s="18"/>
      <c r="AF510" s="18"/>
      <c r="AG510" s="18"/>
    </row>
    <row r="511" spans="1:33" ht="15.95" customHeight="1">
      <c r="A511" s="26"/>
      <c r="B511" s="48" t="s">
        <v>774</v>
      </c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18"/>
      <c r="W511" s="30"/>
      <c r="X511" s="30"/>
      <c r="Y511" s="30"/>
      <c r="Z511" s="30"/>
      <c r="AA511" s="30"/>
      <c r="AB511" s="30"/>
      <c r="AC511" s="18"/>
      <c r="AD511" s="18"/>
      <c r="AE511" s="18"/>
      <c r="AF511" s="18"/>
      <c r="AG511" s="18"/>
    </row>
    <row r="512" spans="1:33" ht="15.95" customHeight="1">
      <c r="A512" s="26"/>
      <c r="B512" s="88" t="s">
        <v>1133</v>
      </c>
      <c r="C512" s="69">
        <f>all!F196</f>
        <v>15</v>
      </c>
      <c r="D512" s="69">
        <f>all!BH196</f>
        <v>5</v>
      </c>
      <c r="E512" s="69">
        <f>all!BI196</f>
        <v>5</v>
      </c>
      <c r="F512" s="69">
        <f>all!BJ196</f>
        <v>10</v>
      </c>
      <c r="G512" s="69">
        <f>all!BK196</f>
        <v>1</v>
      </c>
      <c r="H512" s="69">
        <f>all!BL196</f>
        <v>0</v>
      </c>
      <c r="I512" s="69">
        <f>all!BM196</f>
        <v>1</v>
      </c>
      <c r="J512" s="69">
        <f>all!BN196</f>
        <v>1</v>
      </c>
      <c r="K512" s="69">
        <f>all!BO196</f>
        <v>1</v>
      </c>
      <c r="L512" s="69">
        <f>all!BP196</f>
        <v>2</v>
      </c>
      <c r="M512" s="69">
        <f>all!BQ196</f>
        <v>2</v>
      </c>
      <c r="N512" s="69">
        <f>all!BR196</f>
        <v>5</v>
      </c>
      <c r="O512" s="69">
        <f>all!BS196</f>
        <v>7</v>
      </c>
      <c r="P512" s="69">
        <f>all!BT196</f>
        <v>1</v>
      </c>
      <c r="Q512" s="69">
        <f>all!BU196</f>
        <v>0</v>
      </c>
      <c r="R512" s="69">
        <f>all!BV196</f>
        <v>1</v>
      </c>
      <c r="S512" s="69">
        <f>all!BW196</f>
        <v>10</v>
      </c>
      <c r="T512" s="69">
        <f>all!BX196</f>
        <v>11</v>
      </c>
      <c r="U512" s="69">
        <f>all!BY196</f>
        <v>21</v>
      </c>
      <c r="V512" s="18"/>
      <c r="W512" s="69">
        <f>all!CA196</f>
        <v>0</v>
      </c>
      <c r="X512" s="69">
        <f>all!CB196</f>
        <v>0</v>
      </c>
      <c r="Y512" s="69">
        <f>all!CC196</f>
        <v>0</v>
      </c>
      <c r="Z512" s="69">
        <f>all!CD196</f>
        <v>0</v>
      </c>
      <c r="AA512" s="69">
        <f>all!CE196</f>
        <v>0</v>
      </c>
      <c r="AB512" s="69">
        <f>all!CF196</f>
        <v>0</v>
      </c>
      <c r="AC512" s="18"/>
      <c r="AD512" s="18"/>
      <c r="AE512" s="18"/>
      <c r="AF512" s="18"/>
      <c r="AG512" s="18"/>
    </row>
    <row r="513" spans="1:33" ht="15.95" customHeight="1">
      <c r="A513" s="26"/>
      <c r="B513" s="16" t="s">
        <v>413</v>
      </c>
      <c r="C513" s="69">
        <f>all!F197</f>
        <v>15</v>
      </c>
      <c r="D513" s="69">
        <f>all!BH197</f>
        <v>9</v>
      </c>
      <c r="E513" s="69">
        <f>all!BI197</f>
        <v>1</v>
      </c>
      <c r="F513" s="69">
        <f>all!BJ197</f>
        <v>10</v>
      </c>
      <c r="G513" s="69">
        <f>all!BK197</f>
        <v>4</v>
      </c>
      <c r="H513" s="69">
        <f>all!BL197</f>
        <v>0</v>
      </c>
      <c r="I513" s="69">
        <f>all!BM197</f>
        <v>4</v>
      </c>
      <c r="J513" s="69">
        <f>all!BN197</f>
        <v>0</v>
      </c>
      <c r="K513" s="69">
        <f>all!BO197</f>
        <v>1</v>
      </c>
      <c r="L513" s="69">
        <f>all!BP197</f>
        <v>1</v>
      </c>
      <c r="M513" s="69">
        <f>all!BQ197</f>
        <v>4</v>
      </c>
      <c r="N513" s="69">
        <f>all!BR197</f>
        <v>1</v>
      </c>
      <c r="O513" s="69">
        <f>all!BS197</f>
        <v>5</v>
      </c>
      <c r="P513" s="69">
        <f>all!BT197</f>
        <v>0</v>
      </c>
      <c r="Q513" s="69">
        <f>all!BU197</f>
        <v>1</v>
      </c>
      <c r="R513" s="69">
        <f>all!BV197</f>
        <v>1</v>
      </c>
      <c r="S513" s="69">
        <f>all!BW197</f>
        <v>17</v>
      </c>
      <c r="T513" s="69">
        <f>all!BX197</f>
        <v>4</v>
      </c>
      <c r="U513" s="69">
        <f>all!BY197</f>
        <v>21</v>
      </c>
      <c r="V513" s="18"/>
      <c r="W513" s="69">
        <f>all!CA197</f>
        <v>0</v>
      </c>
      <c r="X513" s="69">
        <f>all!CB197</f>
        <v>0</v>
      </c>
      <c r="Y513" s="69">
        <f>all!CC197</f>
        <v>0</v>
      </c>
      <c r="Z513" s="69">
        <f>all!CD197</f>
        <v>0</v>
      </c>
      <c r="AA513" s="69">
        <f>all!CE197</f>
        <v>0</v>
      </c>
      <c r="AB513" s="69">
        <f>all!CF197</f>
        <v>0</v>
      </c>
      <c r="AC513" s="18"/>
      <c r="AD513" s="18"/>
      <c r="AE513" s="18"/>
      <c r="AF513" s="18"/>
      <c r="AG513" s="18"/>
    </row>
    <row r="514" spans="1:33" ht="15.95" customHeight="1">
      <c r="A514" s="26"/>
      <c r="B514" s="16" t="s">
        <v>421</v>
      </c>
      <c r="C514" s="69">
        <f>all!F198</f>
        <v>15</v>
      </c>
      <c r="D514" s="69">
        <f>all!BH198</f>
        <v>8</v>
      </c>
      <c r="E514" s="69">
        <f>all!BI198</f>
        <v>3</v>
      </c>
      <c r="F514" s="69">
        <f>all!BJ198</f>
        <v>11</v>
      </c>
      <c r="G514" s="69">
        <f>all!BK198</f>
        <v>1</v>
      </c>
      <c r="H514" s="69">
        <f>all!BL198</f>
        <v>1</v>
      </c>
      <c r="I514" s="69">
        <f>all!BM198</f>
        <v>2</v>
      </c>
      <c r="J514" s="69">
        <f>all!BN198</f>
        <v>1</v>
      </c>
      <c r="K514" s="69">
        <f>all!BO198</f>
        <v>0</v>
      </c>
      <c r="L514" s="69">
        <f>all!BP198</f>
        <v>1</v>
      </c>
      <c r="M514" s="69">
        <f>all!BQ198</f>
        <v>3</v>
      </c>
      <c r="N514" s="69">
        <f>all!BR198</f>
        <v>2</v>
      </c>
      <c r="O514" s="69">
        <f>all!BS198</f>
        <v>5</v>
      </c>
      <c r="P514" s="69">
        <f>all!BT198</f>
        <v>0</v>
      </c>
      <c r="Q514" s="69">
        <f>all!BU198</f>
        <v>0</v>
      </c>
      <c r="R514" s="69">
        <f>all!BV198</f>
        <v>0</v>
      </c>
      <c r="S514" s="69">
        <f>all!BW198</f>
        <v>13</v>
      </c>
      <c r="T514" s="69">
        <f>all!BX198</f>
        <v>6</v>
      </c>
      <c r="U514" s="69">
        <f>all!BY198</f>
        <v>19</v>
      </c>
      <c r="V514" s="18"/>
      <c r="W514" s="69">
        <f>all!CA198</f>
        <v>0</v>
      </c>
      <c r="X514" s="69">
        <f>all!CB198</f>
        <v>0</v>
      </c>
      <c r="Y514" s="69">
        <f>all!CC198</f>
        <v>0</v>
      </c>
      <c r="Z514" s="69">
        <f>all!CD198</f>
        <v>0</v>
      </c>
      <c r="AA514" s="69">
        <f>all!CE198</f>
        <v>0</v>
      </c>
      <c r="AB514" s="69">
        <f>all!CF198</f>
        <v>0</v>
      </c>
      <c r="AC514" s="18"/>
      <c r="AD514" s="18"/>
      <c r="AE514" s="18"/>
      <c r="AF514" s="18"/>
      <c r="AG514" s="18"/>
    </row>
    <row r="515" spans="1:33" ht="15.95" customHeight="1">
      <c r="A515" s="26"/>
      <c r="B515" s="46" t="s">
        <v>72</v>
      </c>
      <c r="C515" s="30">
        <f>SUM(C512:C514)</f>
        <v>45</v>
      </c>
      <c r="D515" s="30">
        <f>SUM(D512:D514)</f>
        <v>22</v>
      </c>
      <c r="E515" s="30">
        <f t="shared" ref="E515:U515" si="305">SUM(E512:E514)</f>
        <v>9</v>
      </c>
      <c r="F515" s="30">
        <f t="shared" si="305"/>
        <v>31</v>
      </c>
      <c r="G515" s="30">
        <f t="shared" si="305"/>
        <v>6</v>
      </c>
      <c r="H515" s="30">
        <f t="shared" si="305"/>
        <v>1</v>
      </c>
      <c r="I515" s="30">
        <f t="shared" si="305"/>
        <v>7</v>
      </c>
      <c r="J515" s="30">
        <f t="shared" si="305"/>
        <v>2</v>
      </c>
      <c r="K515" s="30">
        <f t="shared" si="305"/>
        <v>2</v>
      </c>
      <c r="L515" s="30">
        <f t="shared" si="305"/>
        <v>4</v>
      </c>
      <c r="M515" s="30">
        <f t="shared" si="305"/>
        <v>9</v>
      </c>
      <c r="N515" s="30">
        <f t="shared" si="305"/>
        <v>8</v>
      </c>
      <c r="O515" s="30">
        <f t="shared" si="305"/>
        <v>17</v>
      </c>
      <c r="P515" s="30">
        <f t="shared" si="305"/>
        <v>1</v>
      </c>
      <c r="Q515" s="30">
        <f t="shared" si="305"/>
        <v>1</v>
      </c>
      <c r="R515" s="30">
        <f t="shared" si="305"/>
        <v>2</v>
      </c>
      <c r="S515" s="30">
        <f t="shared" si="305"/>
        <v>40</v>
      </c>
      <c r="T515" s="30">
        <f t="shared" si="305"/>
        <v>21</v>
      </c>
      <c r="U515" s="30">
        <f t="shared" si="305"/>
        <v>61</v>
      </c>
      <c r="V515" s="324"/>
      <c r="W515" s="30">
        <f t="shared" ref="W515" si="306">SUM(W512:W514)</f>
        <v>0</v>
      </c>
      <c r="X515" s="30">
        <f t="shared" ref="X515:AB515" si="307">SUM(X512:X514)</f>
        <v>0</v>
      </c>
      <c r="Y515" s="30">
        <f t="shared" si="307"/>
        <v>0</v>
      </c>
      <c r="Z515" s="30">
        <f t="shared" si="307"/>
        <v>0</v>
      </c>
      <c r="AA515" s="30">
        <f t="shared" si="307"/>
        <v>0</v>
      </c>
      <c r="AB515" s="30">
        <f t="shared" si="307"/>
        <v>0</v>
      </c>
      <c r="AC515" s="18"/>
      <c r="AD515" s="18"/>
      <c r="AE515" s="18"/>
      <c r="AF515" s="18"/>
      <c r="AG515" s="18"/>
    </row>
    <row r="516" spans="1:33" ht="15.95" customHeight="1">
      <c r="A516" s="26"/>
      <c r="B516" s="46" t="s">
        <v>776</v>
      </c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130"/>
      <c r="W516" s="30"/>
      <c r="X516" s="30"/>
      <c r="Y516" s="30"/>
      <c r="Z516" s="30"/>
      <c r="AA516" s="30"/>
      <c r="AB516" s="30"/>
      <c r="AC516" s="18"/>
      <c r="AD516" s="18"/>
      <c r="AE516" s="18"/>
      <c r="AF516" s="18"/>
      <c r="AG516" s="18"/>
    </row>
    <row r="517" spans="1:33" ht="15.95" customHeight="1">
      <c r="A517" s="26"/>
      <c r="B517" s="16" t="s">
        <v>588</v>
      </c>
      <c r="C517" s="69">
        <f>all!F207</f>
        <v>30</v>
      </c>
      <c r="D517" s="69">
        <f>all!BH206</f>
        <v>1</v>
      </c>
      <c r="E517" s="69">
        <f>all!BI206</f>
        <v>12</v>
      </c>
      <c r="F517" s="69">
        <f>all!BJ206</f>
        <v>13</v>
      </c>
      <c r="G517" s="69">
        <f>all!BK206</f>
        <v>1</v>
      </c>
      <c r="H517" s="69">
        <f>all!BL206</f>
        <v>4</v>
      </c>
      <c r="I517" s="69">
        <f>all!BM206</f>
        <v>5</v>
      </c>
      <c r="J517" s="69">
        <f>all!BN206</f>
        <v>0</v>
      </c>
      <c r="K517" s="69">
        <f>all!BO206</f>
        <v>2</v>
      </c>
      <c r="L517" s="69">
        <f>all!BP206</f>
        <v>2</v>
      </c>
      <c r="M517" s="69">
        <f>all!BQ206</f>
        <v>4</v>
      </c>
      <c r="N517" s="69">
        <f>all!BR206</f>
        <v>5</v>
      </c>
      <c r="O517" s="69">
        <f>all!BS206</f>
        <v>9</v>
      </c>
      <c r="P517" s="69">
        <f>all!BT206</f>
        <v>0</v>
      </c>
      <c r="Q517" s="69">
        <f>all!BU206</f>
        <v>0</v>
      </c>
      <c r="R517" s="69">
        <f>all!BV206</f>
        <v>0</v>
      </c>
      <c r="S517" s="69">
        <f>all!BW206</f>
        <v>6</v>
      </c>
      <c r="T517" s="69">
        <f>all!BX206</f>
        <v>23</v>
      </c>
      <c r="U517" s="69">
        <f>all!BY206</f>
        <v>29</v>
      </c>
      <c r="V517" s="18"/>
      <c r="W517" s="69">
        <f>all!CA206</f>
        <v>0</v>
      </c>
      <c r="X517" s="69">
        <f>all!CB206</f>
        <v>0</v>
      </c>
      <c r="Y517" s="69">
        <f>all!CC206</f>
        <v>0</v>
      </c>
      <c r="Z517" s="69">
        <f>all!CD206</f>
        <v>0</v>
      </c>
      <c r="AA517" s="69">
        <f>all!CE206</f>
        <v>0</v>
      </c>
      <c r="AB517" s="69">
        <f>all!CF206</f>
        <v>0</v>
      </c>
      <c r="AC517" s="18"/>
      <c r="AD517" s="18"/>
      <c r="AE517" s="18"/>
      <c r="AF517" s="18"/>
      <c r="AG517" s="18"/>
    </row>
    <row r="518" spans="1:33" ht="15.95" customHeight="1">
      <c r="A518" s="26"/>
      <c r="B518" s="16" t="s">
        <v>413</v>
      </c>
      <c r="C518" s="69">
        <f>all!F207</f>
        <v>30</v>
      </c>
      <c r="D518" s="69">
        <f>all!BH207</f>
        <v>4</v>
      </c>
      <c r="E518" s="69">
        <f>all!BI207</f>
        <v>11</v>
      </c>
      <c r="F518" s="69">
        <f>all!BJ207</f>
        <v>15</v>
      </c>
      <c r="G518" s="69">
        <f>all!BK207</f>
        <v>0</v>
      </c>
      <c r="H518" s="69">
        <f>all!BL207</f>
        <v>2</v>
      </c>
      <c r="I518" s="69">
        <f>all!BM207</f>
        <v>2</v>
      </c>
      <c r="J518" s="69">
        <f>all!BN207</f>
        <v>0</v>
      </c>
      <c r="K518" s="69">
        <f>all!BO207</f>
        <v>0</v>
      </c>
      <c r="L518" s="69">
        <f>all!BP207</f>
        <v>0</v>
      </c>
      <c r="M518" s="69">
        <f>all!BQ207</f>
        <v>2</v>
      </c>
      <c r="N518" s="69">
        <f>all!BR207</f>
        <v>7</v>
      </c>
      <c r="O518" s="69">
        <f>all!BS207</f>
        <v>9</v>
      </c>
      <c r="P518" s="69">
        <f>all!BT207</f>
        <v>0</v>
      </c>
      <c r="Q518" s="69">
        <f>all!BU207</f>
        <v>0</v>
      </c>
      <c r="R518" s="69">
        <f>all!BV207</f>
        <v>0</v>
      </c>
      <c r="S518" s="69">
        <f>all!BW207</f>
        <v>6</v>
      </c>
      <c r="T518" s="69">
        <f>all!BX207</f>
        <v>20</v>
      </c>
      <c r="U518" s="69">
        <f>all!BY207</f>
        <v>26</v>
      </c>
      <c r="V518" s="18"/>
      <c r="W518" s="69">
        <f>all!CA207</f>
        <v>0</v>
      </c>
      <c r="X518" s="69">
        <f>all!CB207</f>
        <v>0</v>
      </c>
      <c r="Y518" s="69">
        <f>all!CC207</f>
        <v>0</v>
      </c>
      <c r="Z518" s="69">
        <f>all!CD207</f>
        <v>0</v>
      </c>
      <c r="AA518" s="69">
        <f>all!CE207</f>
        <v>0</v>
      </c>
      <c r="AB518" s="69">
        <f>all!CF207</f>
        <v>0</v>
      </c>
      <c r="AC518" s="18">
        <f>SUM(U510,U515,U520)</f>
        <v>221</v>
      </c>
      <c r="AD518" s="18"/>
      <c r="AE518" s="18"/>
      <c r="AF518" s="18"/>
      <c r="AG518" s="18"/>
    </row>
    <row r="519" spans="1:33" ht="15.95" customHeight="1">
      <c r="A519" s="32"/>
      <c r="B519" s="161" t="s">
        <v>421</v>
      </c>
      <c r="C519" s="164">
        <f>all!F208</f>
        <v>20</v>
      </c>
      <c r="D519" s="164">
        <f>all!BH208</f>
        <v>0</v>
      </c>
      <c r="E519" s="164">
        <f>all!BI208</f>
        <v>11</v>
      </c>
      <c r="F519" s="164">
        <f>all!BJ208</f>
        <v>11</v>
      </c>
      <c r="G519" s="164">
        <f>all!BK208</f>
        <v>0</v>
      </c>
      <c r="H519" s="164">
        <f>all!BL208</f>
        <v>2</v>
      </c>
      <c r="I519" s="164">
        <f>all!BM208</f>
        <v>2</v>
      </c>
      <c r="J519" s="164">
        <f>all!BN208</f>
        <v>0</v>
      </c>
      <c r="K519" s="164">
        <f>all!BO208</f>
        <v>0</v>
      </c>
      <c r="L519" s="164">
        <f>all!BP208</f>
        <v>0</v>
      </c>
      <c r="M519" s="164">
        <f>all!BQ208</f>
        <v>0</v>
      </c>
      <c r="N519" s="164">
        <f>all!BR208</f>
        <v>5</v>
      </c>
      <c r="O519" s="164">
        <f>all!BS208</f>
        <v>5</v>
      </c>
      <c r="P519" s="164">
        <f>all!BT208</f>
        <v>0</v>
      </c>
      <c r="Q519" s="164">
        <f>all!BU208</f>
        <v>0</v>
      </c>
      <c r="R519" s="164">
        <f>all!BV208</f>
        <v>0</v>
      </c>
      <c r="S519" s="164">
        <f>all!BW208</f>
        <v>0</v>
      </c>
      <c r="T519" s="164">
        <f>all!BX208</f>
        <v>18</v>
      </c>
      <c r="U519" s="164">
        <f>all!BY208</f>
        <v>18</v>
      </c>
      <c r="V519" s="18" t="s">
        <v>74</v>
      </c>
      <c r="W519" s="164">
        <f>all!CA208</f>
        <v>0</v>
      </c>
      <c r="X519" s="164">
        <f>all!CB208</f>
        <v>0</v>
      </c>
      <c r="Y519" s="164">
        <f>all!CC208</f>
        <v>0</v>
      </c>
      <c r="Z519" s="164">
        <f>all!CD208</f>
        <v>0</v>
      </c>
      <c r="AA519" s="164">
        <f>all!CE208</f>
        <v>0</v>
      </c>
      <c r="AB519" s="164">
        <f>all!CF208</f>
        <v>0</v>
      </c>
      <c r="AC519" s="18"/>
      <c r="AD519" s="18"/>
      <c r="AE519" s="18"/>
      <c r="AF519" s="18"/>
      <c r="AG519" s="18"/>
    </row>
    <row r="520" spans="1:33" ht="15.95" customHeight="1">
      <c r="A520" s="141"/>
      <c r="B520" s="150" t="s">
        <v>72</v>
      </c>
      <c r="C520" s="144">
        <f>SUM(C517:C519)</f>
        <v>80</v>
      </c>
      <c r="D520" s="144">
        <f>SUM(D517:D519)</f>
        <v>5</v>
      </c>
      <c r="E520" s="144">
        <f t="shared" ref="E520:U520" si="308">SUM(E517:E519)</f>
        <v>34</v>
      </c>
      <c r="F520" s="144">
        <f t="shared" si="308"/>
        <v>39</v>
      </c>
      <c r="G520" s="144">
        <f t="shared" si="308"/>
        <v>1</v>
      </c>
      <c r="H520" s="144">
        <f t="shared" si="308"/>
        <v>8</v>
      </c>
      <c r="I520" s="144">
        <f t="shared" si="308"/>
        <v>9</v>
      </c>
      <c r="J520" s="144">
        <f t="shared" si="308"/>
        <v>0</v>
      </c>
      <c r="K520" s="144">
        <f t="shared" si="308"/>
        <v>2</v>
      </c>
      <c r="L520" s="144">
        <f t="shared" si="308"/>
        <v>2</v>
      </c>
      <c r="M520" s="144">
        <f t="shared" si="308"/>
        <v>6</v>
      </c>
      <c r="N520" s="144">
        <f t="shared" si="308"/>
        <v>17</v>
      </c>
      <c r="O520" s="144">
        <f t="shared" si="308"/>
        <v>23</v>
      </c>
      <c r="P520" s="144">
        <f t="shared" si="308"/>
        <v>0</v>
      </c>
      <c r="Q520" s="144">
        <f t="shared" si="308"/>
        <v>0</v>
      </c>
      <c r="R520" s="144">
        <f t="shared" si="308"/>
        <v>0</v>
      </c>
      <c r="S520" s="144">
        <f t="shared" si="308"/>
        <v>12</v>
      </c>
      <c r="T520" s="144">
        <f t="shared" si="308"/>
        <v>61</v>
      </c>
      <c r="U520" s="144">
        <f t="shared" si="308"/>
        <v>73</v>
      </c>
      <c r="V520" s="18"/>
      <c r="W520" s="144">
        <f t="shared" ref="W520" si="309">SUM(W517:W519)</f>
        <v>0</v>
      </c>
      <c r="X520" s="144">
        <f t="shared" ref="X520:AB520" si="310">SUM(X517:X519)</f>
        <v>0</v>
      </c>
      <c r="Y520" s="144">
        <f t="shared" si="310"/>
        <v>0</v>
      </c>
      <c r="Z520" s="144">
        <f t="shared" si="310"/>
        <v>0</v>
      </c>
      <c r="AA520" s="144">
        <f t="shared" si="310"/>
        <v>0</v>
      </c>
      <c r="AB520" s="144">
        <f t="shared" si="310"/>
        <v>0</v>
      </c>
      <c r="AC520" s="18"/>
      <c r="AD520" s="18"/>
      <c r="AE520" s="18"/>
      <c r="AF520" s="18"/>
      <c r="AG520" s="18"/>
    </row>
    <row r="521" spans="1:33" ht="15.95" customHeight="1">
      <c r="A521" s="673"/>
      <c r="B521" s="216" t="s">
        <v>1067</v>
      </c>
      <c r="C521" s="672"/>
      <c r="D521" s="672"/>
      <c r="E521" s="673"/>
      <c r="F521" s="672"/>
      <c r="G521" s="672"/>
      <c r="H521" s="673"/>
      <c r="I521" s="672"/>
      <c r="J521" s="672"/>
      <c r="K521" s="673"/>
      <c r="L521" s="672"/>
      <c r="M521" s="672"/>
      <c r="N521" s="673"/>
      <c r="O521" s="672"/>
      <c r="P521" s="672"/>
      <c r="Q521" s="673"/>
      <c r="R521" s="672"/>
      <c r="S521" s="672"/>
      <c r="T521" s="673"/>
      <c r="U521" s="672"/>
      <c r="V521" s="18"/>
      <c r="W521" s="672"/>
      <c r="X521" s="673"/>
      <c r="Y521" s="672"/>
      <c r="Z521" s="672"/>
      <c r="AA521" s="673"/>
      <c r="AB521" s="672"/>
      <c r="AC521" s="18"/>
      <c r="AD521" s="18"/>
      <c r="AE521" s="18"/>
      <c r="AF521" s="18"/>
      <c r="AG521" s="18"/>
    </row>
    <row r="522" spans="1:33" ht="15.95" customHeight="1">
      <c r="A522" s="141"/>
      <c r="B522" s="162" t="s">
        <v>589</v>
      </c>
      <c r="C522" s="159">
        <f>all!F1116</f>
        <v>34</v>
      </c>
      <c r="D522" s="159">
        <f>all!BH1116</f>
        <v>9</v>
      </c>
      <c r="E522" s="159">
        <f>all!BI1116</f>
        <v>4</v>
      </c>
      <c r="F522" s="159">
        <f>all!BJ1116</f>
        <v>13</v>
      </c>
      <c r="G522" s="159">
        <f>all!BK1116</f>
        <v>4</v>
      </c>
      <c r="H522" s="159">
        <f>all!BL1116</f>
        <v>1</v>
      </c>
      <c r="I522" s="159">
        <f>all!BM1116</f>
        <v>5</v>
      </c>
      <c r="J522" s="159">
        <f>all!BN1116</f>
        <v>0</v>
      </c>
      <c r="K522" s="159">
        <f>all!BO1116</f>
        <v>1</v>
      </c>
      <c r="L522" s="159">
        <f>all!BP1116</f>
        <v>1</v>
      </c>
      <c r="M522" s="159">
        <f>all!BQ1116</f>
        <v>3</v>
      </c>
      <c r="N522" s="159">
        <f>all!BR1116</f>
        <v>3</v>
      </c>
      <c r="O522" s="159">
        <f>all!BS1116</f>
        <v>6</v>
      </c>
      <c r="P522" s="159">
        <f>all!BT1116</f>
        <v>0</v>
      </c>
      <c r="Q522" s="159">
        <f>all!BU1116</f>
        <v>0</v>
      </c>
      <c r="R522" s="159">
        <f>all!BV1116</f>
        <v>0</v>
      </c>
      <c r="S522" s="159">
        <f>all!BW1116</f>
        <v>16</v>
      </c>
      <c r="T522" s="159">
        <f>all!BX1116</f>
        <v>9</v>
      </c>
      <c r="U522" s="159">
        <f>all!BY1116</f>
        <v>25</v>
      </c>
      <c r="V522" s="18"/>
      <c r="W522" s="159">
        <f>all!CA1116</f>
        <v>0</v>
      </c>
      <c r="X522" s="159">
        <f>all!CB1116</f>
        <v>0</v>
      </c>
      <c r="Y522" s="159">
        <f>all!CC1116</f>
        <v>0</v>
      </c>
      <c r="Z522" s="159">
        <f>all!CD1116</f>
        <v>0</v>
      </c>
      <c r="AA522" s="159">
        <f>all!CE1116</f>
        <v>0</v>
      </c>
      <c r="AB522" s="159">
        <f>all!CF1116</f>
        <v>0</v>
      </c>
      <c r="AC522" s="18"/>
      <c r="AD522" s="18"/>
      <c r="AE522" s="18"/>
      <c r="AF522" s="18"/>
      <c r="AG522" s="18"/>
    </row>
    <row r="523" spans="1:33" ht="15.95" customHeight="1">
      <c r="A523" s="141"/>
      <c r="B523" s="162" t="s">
        <v>422</v>
      </c>
      <c r="C523" s="159">
        <f>all!F1117</f>
        <v>34</v>
      </c>
      <c r="D523" s="159">
        <f>all!BH1117</f>
        <v>12</v>
      </c>
      <c r="E523" s="159">
        <f>all!BI1117</f>
        <v>5</v>
      </c>
      <c r="F523" s="159">
        <f>all!BJ1117</f>
        <v>17</v>
      </c>
      <c r="G523" s="159">
        <f>all!BK1117</f>
        <v>2</v>
      </c>
      <c r="H523" s="159">
        <f>all!BL1117</f>
        <v>1</v>
      </c>
      <c r="I523" s="159">
        <f>all!BM1117</f>
        <v>3</v>
      </c>
      <c r="J523" s="159">
        <f>all!BN1117</f>
        <v>0</v>
      </c>
      <c r="K523" s="159">
        <f>all!BO1117</f>
        <v>0</v>
      </c>
      <c r="L523" s="159">
        <f>all!BP1117</f>
        <v>0</v>
      </c>
      <c r="M523" s="159">
        <f>all!BQ1117</f>
        <v>0</v>
      </c>
      <c r="N523" s="159">
        <f>all!BR1117</f>
        <v>3</v>
      </c>
      <c r="O523" s="159">
        <f>all!BS1117</f>
        <v>3</v>
      </c>
      <c r="P523" s="159">
        <f>all!BT1117</f>
        <v>1</v>
      </c>
      <c r="Q523" s="159">
        <f>all!BU1117</f>
        <v>1</v>
      </c>
      <c r="R523" s="159">
        <f>all!BV1117</f>
        <v>2</v>
      </c>
      <c r="S523" s="159">
        <f>all!BW1117</f>
        <v>15</v>
      </c>
      <c r="T523" s="159">
        <f>all!BX1117</f>
        <v>10</v>
      </c>
      <c r="U523" s="159">
        <f>all!BY1117</f>
        <v>25</v>
      </c>
      <c r="V523" s="18"/>
      <c r="W523" s="159">
        <f>all!CA1117</f>
        <v>0</v>
      </c>
      <c r="X523" s="159">
        <f>all!CB1117</f>
        <v>0</v>
      </c>
      <c r="Y523" s="159">
        <f>all!CC1117</f>
        <v>0</v>
      </c>
      <c r="Z523" s="159">
        <f>all!CD1117</f>
        <v>0</v>
      </c>
      <c r="AA523" s="159">
        <f>all!CE1117</f>
        <v>0</v>
      </c>
      <c r="AB523" s="159">
        <f>all!CF1117</f>
        <v>0</v>
      </c>
      <c r="AC523" s="18"/>
      <c r="AD523" s="18"/>
      <c r="AE523" s="18"/>
      <c r="AF523" s="18"/>
      <c r="AG523" s="18"/>
    </row>
    <row r="524" spans="1:33" ht="15.95" customHeight="1">
      <c r="A524" s="141"/>
      <c r="B524" s="461" t="s">
        <v>72</v>
      </c>
      <c r="C524" s="144">
        <f>SUM(C522:C523)</f>
        <v>68</v>
      </c>
      <c r="D524" s="144">
        <f t="shared" ref="D524" si="311">SUM(D522:D523)</f>
        <v>21</v>
      </c>
      <c r="E524" s="144">
        <f t="shared" ref="E524:U524" si="312">SUM(E522:E523)</f>
        <v>9</v>
      </c>
      <c r="F524" s="144">
        <f t="shared" si="312"/>
        <v>30</v>
      </c>
      <c r="G524" s="144">
        <f t="shared" si="312"/>
        <v>6</v>
      </c>
      <c r="H524" s="144">
        <f t="shared" si="312"/>
        <v>2</v>
      </c>
      <c r="I524" s="144">
        <f t="shared" si="312"/>
        <v>8</v>
      </c>
      <c r="J524" s="144">
        <f t="shared" si="312"/>
        <v>0</v>
      </c>
      <c r="K524" s="144">
        <f t="shared" si="312"/>
        <v>1</v>
      </c>
      <c r="L524" s="144">
        <f t="shared" si="312"/>
        <v>1</v>
      </c>
      <c r="M524" s="144">
        <f t="shared" si="312"/>
        <v>3</v>
      </c>
      <c r="N524" s="144">
        <f t="shared" si="312"/>
        <v>6</v>
      </c>
      <c r="O524" s="144">
        <f t="shared" si="312"/>
        <v>9</v>
      </c>
      <c r="P524" s="144">
        <f t="shared" si="312"/>
        <v>1</v>
      </c>
      <c r="Q524" s="144">
        <f t="shared" si="312"/>
        <v>1</v>
      </c>
      <c r="R524" s="144">
        <f t="shared" si="312"/>
        <v>2</v>
      </c>
      <c r="S524" s="144">
        <f t="shared" si="312"/>
        <v>31</v>
      </c>
      <c r="T524" s="144">
        <f t="shared" si="312"/>
        <v>19</v>
      </c>
      <c r="U524" s="144">
        <f t="shared" si="312"/>
        <v>50</v>
      </c>
      <c r="V524" s="18"/>
      <c r="W524" s="144">
        <f>SUM(W522:W523)</f>
        <v>0</v>
      </c>
      <c r="X524" s="144">
        <f t="shared" ref="X524:AB524" si="313">SUM(X522:X523)</f>
        <v>0</v>
      </c>
      <c r="Y524" s="144">
        <f t="shared" si="313"/>
        <v>0</v>
      </c>
      <c r="Z524" s="144">
        <f t="shared" si="313"/>
        <v>0</v>
      </c>
      <c r="AA524" s="144">
        <f t="shared" si="313"/>
        <v>0</v>
      </c>
      <c r="AB524" s="144">
        <f t="shared" si="313"/>
        <v>0</v>
      </c>
      <c r="AC524" s="18"/>
      <c r="AD524" s="18"/>
      <c r="AE524" s="18"/>
      <c r="AF524" s="18"/>
      <c r="AG524" s="18"/>
    </row>
    <row r="525" spans="1:33" ht="18" customHeight="1">
      <c r="A525" s="37"/>
      <c r="B525" s="491" t="s">
        <v>590</v>
      </c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18"/>
      <c r="W525" s="42"/>
      <c r="X525" s="42"/>
      <c r="Y525" s="42"/>
      <c r="Z525" s="42"/>
      <c r="AA525" s="42"/>
      <c r="AB525" s="42"/>
      <c r="AC525" s="18"/>
      <c r="AD525" s="18"/>
      <c r="AE525" s="18"/>
      <c r="AF525" s="18"/>
      <c r="AG525" s="18"/>
    </row>
    <row r="526" spans="1:33" ht="17.25" customHeight="1">
      <c r="A526" s="32"/>
      <c r="B526" s="161" t="s">
        <v>589</v>
      </c>
      <c r="C526" s="164">
        <f>all!F1112</f>
        <v>17</v>
      </c>
      <c r="D526" s="164">
        <f>all!BH1112</f>
        <v>6</v>
      </c>
      <c r="E526" s="164">
        <f>all!BI1112</f>
        <v>6</v>
      </c>
      <c r="F526" s="164">
        <f>all!BJ1112</f>
        <v>12</v>
      </c>
      <c r="G526" s="164">
        <f>all!BK1112</f>
        <v>1</v>
      </c>
      <c r="H526" s="164">
        <f>all!BL1112</f>
        <v>1</v>
      </c>
      <c r="I526" s="164">
        <f>all!BM1112</f>
        <v>2</v>
      </c>
      <c r="J526" s="164">
        <f>all!BN1112</f>
        <v>1</v>
      </c>
      <c r="K526" s="164">
        <f>all!BO1112</f>
        <v>0</v>
      </c>
      <c r="L526" s="164">
        <f>all!BP1112</f>
        <v>1</v>
      </c>
      <c r="M526" s="164">
        <f>all!BQ1112</f>
        <v>6</v>
      </c>
      <c r="N526" s="164">
        <f>all!BR1112</f>
        <v>2</v>
      </c>
      <c r="O526" s="164">
        <f>all!BS1112</f>
        <v>8</v>
      </c>
      <c r="P526" s="164">
        <f>all!BT1112</f>
        <v>0</v>
      </c>
      <c r="Q526" s="164">
        <f>all!BU1112</f>
        <v>0</v>
      </c>
      <c r="R526" s="164">
        <f>all!BV1112</f>
        <v>0</v>
      </c>
      <c r="S526" s="164">
        <f>all!BW1112</f>
        <v>14</v>
      </c>
      <c r="T526" s="164">
        <f>all!BX1112</f>
        <v>9</v>
      </c>
      <c r="U526" s="164">
        <f>all!BY1112</f>
        <v>23</v>
      </c>
      <c r="V526" s="18"/>
      <c r="W526" s="164">
        <f>all!CA1112</f>
        <v>0</v>
      </c>
      <c r="X526" s="164">
        <f>all!CB1112</f>
        <v>0</v>
      </c>
      <c r="Y526" s="164">
        <f>all!CC1112</f>
        <v>0</v>
      </c>
      <c r="Z526" s="164">
        <f>all!CD1112</f>
        <v>0</v>
      </c>
      <c r="AA526" s="164">
        <f>all!CE1112</f>
        <v>0</v>
      </c>
      <c r="AB526" s="164">
        <f>all!CF1112</f>
        <v>0</v>
      </c>
      <c r="AC526" s="18"/>
      <c r="AD526" s="18"/>
      <c r="AE526" s="18"/>
      <c r="AF526" s="18"/>
      <c r="AG526" s="18"/>
    </row>
    <row r="527" spans="1:33" ht="12.75" customHeight="1">
      <c r="A527" s="141"/>
      <c r="B527" s="162" t="s">
        <v>422</v>
      </c>
      <c r="C527" s="159">
        <f>all!F1113</f>
        <v>17</v>
      </c>
      <c r="D527" s="159">
        <f>all!BH1113</f>
        <v>3</v>
      </c>
      <c r="E527" s="159">
        <f>all!BI1113</f>
        <v>9</v>
      </c>
      <c r="F527" s="159">
        <f>all!BJ1113</f>
        <v>12</v>
      </c>
      <c r="G527" s="159">
        <f>all!BK1113</f>
        <v>1</v>
      </c>
      <c r="H527" s="159">
        <f>all!BL1113</f>
        <v>2</v>
      </c>
      <c r="I527" s="159">
        <f>all!BM1113</f>
        <v>3</v>
      </c>
      <c r="J527" s="159">
        <f>all!BN1113</f>
        <v>0</v>
      </c>
      <c r="K527" s="159">
        <f>all!BO1113</f>
        <v>0</v>
      </c>
      <c r="L527" s="159">
        <f>all!BP1113</f>
        <v>0</v>
      </c>
      <c r="M527" s="159">
        <f>all!BQ1113</f>
        <v>5</v>
      </c>
      <c r="N527" s="159">
        <f>all!BR1113</f>
        <v>1</v>
      </c>
      <c r="O527" s="159">
        <f>all!BS1113</f>
        <v>6</v>
      </c>
      <c r="P527" s="159">
        <f>all!BT1113</f>
        <v>0</v>
      </c>
      <c r="Q527" s="159">
        <f>all!BU1113</f>
        <v>1</v>
      </c>
      <c r="R527" s="159">
        <f>all!BV1113</f>
        <v>1</v>
      </c>
      <c r="S527" s="159">
        <f>all!BW1113</f>
        <v>9</v>
      </c>
      <c r="T527" s="159">
        <f>all!BX1113</f>
        <v>13</v>
      </c>
      <c r="U527" s="159">
        <f>all!BY1113</f>
        <v>22</v>
      </c>
      <c r="V527" s="18"/>
      <c r="W527" s="159">
        <f>all!CA1113</f>
        <v>0</v>
      </c>
      <c r="X527" s="159">
        <f>all!CB1113</f>
        <v>0</v>
      </c>
      <c r="Y527" s="159">
        <f>all!CC1113</f>
        <v>0</v>
      </c>
      <c r="Z527" s="159">
        <f>all!CD1113</f>
        <v>0</v>
      </c>
      <c r="AA527" s="159">
        <f>all!CE1113</f>
        <v>0</v>
      </c>
      <c r="AB527" s="159">
        <f>all!CF1113</f>
        <v>0</v>
      </c>
      <c r="AC527" s="18"/>
      <c r="AD527" s="18">
        <f>SUM(U524,U528,U532,U536)</f>
        <v>146</v>
      </c>
      <c r="AE527" s="18"/>
      <c r="AF527" s="18"/>
      <c r="AG527" s="18"/>
    </row>
    <row r="528" spans="1:33" ht="12.75" customHeight="1">
      <c r="A528" s="141"/>
      <c r="B528" s="137" t="s">
        <v>72</v>
      </c>
      <c r="C528" s="144">
        <f>SUM(C526:C527)</f>
        <v>34</v>
      </c>
      <c r="D528" s="144">
        <f t="shared" ref="D528" si="314">SUM(D526:D527)</f>
        <v>9</v>
      </c>
      <c r="E528" s="144">
        <f t="shared" ref="E528:U528" si="315">SUM(E526:E527)</f>
        <v>15</v>
      </c>
      <c r="F528" s="144">
        <f t="shared" si="315"/>
        <v>24</v>
      </c>
      <c r="G528" s="144">
        <f t="shared" si="315"/>
        <v>2</v>
      </c>
      <c r="H528" s="144">
        <f t="shared" si="315"/>
        <v>3</v>
      </c>
      <c r="I528" s="144">
        <f t="shared" si="315"/>
        <v>5</v>
      </c>
      <c r="J528" s="144">
        <f t="shared" si="315"/>
        <v>1</v>
      </c>
      <c r="K528" s="144">
        <f t="shared" si="315"/>
        <v>0</v>
      </c>
      <c r="L528" s="144">
        <f t="shared" si="315"/>
        <v>1</v>
      </c>
      <c r="M528" s="144">
        <f t="shared" si="315"/>
        <v>11</v>
      </c>
      <c r="N528" s="144">
        <f t="shared" si="315"/>
        <v>3</v>
      </c>
      <c r="O528" s="144">
        <f t="shared" si="315"/>
        <v>14</v>
      </c>
      <c r="P528" s="144">
        <f t="shared" si="315"/>
        <v>0</v>
      </c>
      <c r="Q528" s="144">
        <f t="shared" si="315"/>
        <v>1</v>
      </c>
      <c r="R528" s="144">
        <f t="shared" si="315"/>
        <v>1</v>
      </c>
      <c r="S528" s="144">
        <f t="shared" si="315"/>
        <v>23</v>
      </c>
      <c r="T528" s="144">
        <f t="shared" si="315"/>
        <v>22</v>
      </c>
      <c r="U528" s="144">
        <f t="shared" si="315"/>
        <v>45</v>
      </c>
      <c r="V528" s="130"/>
      <c r="W528" s="144">
        <f>SUM(W526:W527)</f>
        <v>0</v>
      </c>
      <c r="X528" s="144">
        <f t="shared" ref="X528:AB528" si="316">SUM(X526:X527)</f>
        <v>0</v>
      </c>
      <c r="Y528" s="144">
        <f t="shared" si="316"/>
        <v>0</v>
      </c>
      <c r="Z528" s="144">
        <f t="shared" si="316"/>
        <v>0</v>
      </c>
      <c r="AA528" s="144">
        <f t="shared" si="316"/>
        <v>0</v>
      </c>
      <c r="AB528" s="144">
        <f t="shared" si="316"/>
        <v>0</v>
      </c>
      <c r="AC528" s="684"/>
      <c r="AD528" s="18"/>
      <c r="AE528" s="18"/>
      <c r="AF528" s="18"/>
      <c r="AG528" s="18"/>
    </row>
    <row r="529" spans="1:33" ht="15.75" customHeight="1">
      <c r="A529" s="141"/>
      <c r="B529" s="226" t="s">
        <v>913</v>
      </c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30"/>
      <c r="W529" s="144"/>
      <c r="X529" s="144"/>
      <c r="Y529" s="144"/>
      <c r="Z529" s="144"/>
      <c r="AA529" s="144"/>
      <c r="AB529" s="144"/>
      <c r="AC529" s="18"/>
      <c r="AD529" s="18"/>
      <c r="AE529" s="18"/>
      <c r="AF529" s="18"/>
      <c r="AG529" s="18"/>
    </row>
    <row r="530" spans="1:33" ht="15.75" customHeight="1">
      <c r="A530" s="37"/>
      <c r="B530" s="165" t="s">
        <v>588</v>
      </c>
      <c r="C530" s="154">
        <f>all!F1120</f>
        <v>20</v>
      </c>
      <c r="D530" s="154">
        <f>all!BH1120</f>
        <v>3</v>
      </c>
      <c r="E530" s="154">
        <f>all!BI1120</f>
        <v>10</v>
      </c>
      <c r="F530" s="154">
        <f>all!BJ1120</f>
        <v>13</v>
      </c>
      <c r="G530" s="154">
        <f>all!BK1120</f>
        <v>0</v>
      </c>
      <c r="H530" s="154">
        <f>all!BL1120</f>
        <v>1</v>
      </c>
      <c r="I530" s="154">
        <f>all!BM1120</f>
        <v>1</v>
      </c>
      <c r="J530" s="154">
        <f>all!BN1120</f>
        <v>0</v>
      </c>
      <c r="K530" s="154">
        <f>all!BO1120</f>
        <v>1</v>
      </c>
      <c r="L530" s="154">
        <f>all!BP1120</f>
        <v>1</v>
      </c>
      <c r="M530" s="154">
        <f>all!BQ1120</f>
        <v>2</v>
      </c>
      <c r="N530" s="154">
        <f>all!BR1120</f>
        <v>4</v>
      </c>
      <c r="O530" s="154">
        <f>all!BS1120</f>
        <v>6</v>
      </c>
      <c r="P530" s="154">
        <f>all!BT1120</f>
        <v>0</v>
      </c>
      <c r="Q530" s="154">
        <f>all!BU1120</f>
        <v>0</v>
      </c>
      <c r="R530" s="154">
        <f>all!BV1120</f>
        <v>0</v>
      </c>
      <c r="S530" s="154">
        <f>all!BW1120</f>
        <v>5</v>
      </c>
      <c r="T530" s="154">
        <f>all!BX1120</f>
        <v>16</v>
      </c>
      <c r="U530" s="154">
        <f>all!BY1120</f>
        <v>21</v>
      </c>
      <c r="V530" s="18"/>
      <c r="W530" s="154">
        <f>all!CA1120</f>
        <v>0</v>
      </c>
      <c r="X530" s="154">
        <f>all!CB1120</f>
        <v>0</v>
      </c>
      <c r="Y530" s="154">
        <f>all!CC1120</f>
        <v>0</v>
      </c>
      <c r="Z530" s="154">
        <f>all!CD1120</f>
        <v>0</v>
      </c>
      <c r="AA530" s="154">
        <f>all!CE1120</f>
        <v>0</v>
      </c>
      <c r="AB530" s="154">
        <f>all!CF1120</f>
        <v>0</v>
      </c>
      <c r="AC530" s="18">
        <f>SUM(U524,U528,U532,U536)</f>
        <v>146</v>
      </c>
      <c r="AD530" s="18"/>
      <c r="AE530" s="18"/>
      <c r="AF530" s="18"/>
      <c r="AG530" s="18"/>
    </row>
    <row r="531" spans="1:33" ht="12.75" customHeight="1">
      <c r="A531" s="26"/>
      <c r="B531" s="16" t="s">
        <v>413</v>
      </c>
      <c r="C531" s="69">
        <f>all!F1121</f>
        <v>22</v>
      </c>
      <c r="D531" s="69">
        <f>all!BH1121</f>
        <v>1</v>
      </c>
      <c r="E531" s="69">
        <f>all!BI1121</f>
        <v>8</v>
      </c>
      <c r="F531" s="69">
        <f>all!BJ1121</f>
        <v>9</v>
      </c>
      <c r="G531" s="69">
        <f>all!BK1121</f>
        <v>0</v>
      </c>
      <c r="H531" s="69">
        <f>all!BL1121</f>
        <v>0</v>
      </c>
      <c r="I531" s="69">
        <f>all!BM1121</f>
        <v>0</v>
      </c>
      <c r="J531" s="69">
        <f>all!BN1121</f>
        <v>0</v>
      </c>
      <c r="K531" s="69">
        <f>all!BO1121</f>
        <v>1</v>
      </c>
      <c r="L531" s="69">
        <f>all!BP1121</f>
        <v>1</v>
      </c>
      <c r="M531" s="69">
        <f>all!BQ1121</f>
        <v>2</v>
      </c>
      <c r="N531" s="69">
        <f>all!BR1121</f>
        <v>2</v>
      </c>
      <c r="O531" s="69">
        <f>all!BS1121</f>
        <v>4</v>
      </c>
      <c r="P531" s="69">
        <f>all!BT1121</f>
        <v>0</v>
      </c>
      <c r="Q531" s="69">
        <f>all!BU1121</f>
        <v>0</v>
      </c>
      <c r="R531" s="69">
        <f>all!BV1121</f>
        <v>0</v>
      </c>
      <c r="S531" s="69">
        <f>all!BW1121</f>
        <v>3</v>
      </c>
      <c r="T531" s="69">
        <f>all!BX1121</f>
        <v>11</v>
      </c>
      <c r="U531" s="69">
        <f>all!BY1121</f>
        <v>14</v>
      </c>
      <c r="V531" s="18"/>
      <c r="W531" s="69">
        <f>all!CA1121</f>
        <v>0</v>
      </c>
      <c r="X531" s="69">
        <f>all!CB1121</f>
        <v>0</v>
      </c>
      <c r="Y531" s="69">
        <f>all!CC1121</f>
        <v>0</v>
      </c>
      <c r="Z531" s="69">
        <f>all!CD1121</f>
        <v>0</v>
      </c>
      <c r="AA531" s="69">
        <f>all!CE1121</f>
        <v>0</v>
      </c>
      <c r="AB531" s="69">
        <f>all!CF1121</f>
        <v>0</v>
      </c>
      <c r="AC531" s="18"/>
      <c r="AD531" s="18"/>
      <c r="AE531" s="18"/>
      <c r="AF531" s="18"/>
      <c r="AG531" s="18"/>
    </row>
    <row r="532" spans="1:33" ht="12.75" customHeight="1">
      <c r="A532" s="26"/>
      <c r="B532" s="48" t="s">
        <v>72</v>
      </c>
      <c r="C532" s="30">
        <f>SUM(C530:C531)</f>
        <v>42</v>
      </c>
      <c r="D532" s="30">
        <f t="shared" ref="D532" si="317">SUM(D530:D531)</f>
        <v>4</v>
      </c>
      <c r="E532" s="30">
        <f t="shared" ref="E532:U532" si="318">SUM(E530:E531)</f>
        <v>18</v>
      </c>
      <c r="F532" s="30">
        <f t="shared" si="318"/>
        <v>22</v>
      </c>
      <c r="G532" s="30">
        <f t="shared" si="318"/>
        <v>0</v>
      </c>
      <c r="H532" s="30">
        <f t="shared" si="318"/>
        <v>1</v>
      </c>
      <c r="I532" s="30">
        <f t="shared" si="318"/>
        <v>1</v>
      </c>
      <c r="J532" s="30">
        <f t="shared" si="318"/>
        <v>0</v>
      </c>
      <c r="K532" s="30">
        <f t="shared" si="318"/>
        <v>2</v>
      </c>
      <c r="L532" s="30">
        <f t="shared" si="318"/>
        <v>2</v>
      </c>
      <c r="M532" s="30">
        <f t="shared" si="318"/>
        <v>4</v>
      </c>
      <c r="N532" s="30">
        <f t="shared" si="318"/>
        <v>6</v>
      </c>
      <c r="O532" s="30">
        <f t="shared" si="318"/>
        <v>10</v>
      </c>
      <c r="P532" s="30">
        <f t="shared" si="318"/>
        <v>0</v>
      </c>
      <c r="Q532" s="30">
        <f t="shared" si="318"/>
        <v>0</v>
      </c>
      <c r="R532" s="30">
        <f t="shared" si="318"/>
        <v>0</v>
      </c>
      <c r="S532" s="30">
        <f t="shared" si="318"/>
        <v>8</v>
      </c>
      <c r="T532" s="30">
        <f t="shared" si="318"/>
        <v>27</v>
      </c>
      <c r="U532" s="30">
        <f t="shared" si="318"/>
        <v>35</v>
      </c>
      <c r="V532" s="18"/>
      <c r="W532" s="30">
        <f>SUM(W530:W531)</f>
        <v>0</v>
      </c>
      <c r="X532" s="30">
        <f t="shared" ref="X532:AB532" si="319">SUM(X530:X531)</f>
        <v>0</v>
      </c>
      <c r="Y532" s="30">
        <f t="shared" si="319"/>
        <v>0</v>
      </c>
      <c r="Z532" s="30">
        <f t="shared" si="319"/>
        <v>0</v>
      </c>
      <c r="AA532" s="30">
        <f t="shared" si="319"/>
        <v>0</v>
      </c>
      <c r="AB532" s="30">
        <f t="shared" si="319"/>
        <v>0</v>
      </c>
      <c r="AC532" s="18"/>
      <c r="AD532" s="18"/>
      <c r="AE532" s="18"/>
      <c r="AF532" s="18"/>
      <c r="AG532" s="18"/>
    </row>
    <row r="533" spans="1:33" ht="14.25" customHeight="1">
      <c r="A533" s="26"/>
      <c r="B533" s="77" t="s">
        <v>591</v>
      </c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18"/>
      <c r="W533" s="30"/>
      <c r="X533" s="30"/>
      <c r="Y533" s="30"/>
      <c r="Z533" s="30"/>
      <c r="AA533" s="30"/>
      <c r="AB533" s="30"/>
      <c r="AC533" s="18"/>
      <c r="AD533" s="18"/>
      <c r="AE533" s="18"/>
      <c r="AF533" s="18"/>
      <c r="AG533" s="18"/>
    </row>
    <row r="534" spans="1:33" ht="14.25" customHeight="1">
      <c r="A534" s="26"/>
      <c r="B534" s="16" t="s">
        <v>592</v>
      </c>
      <c r="C534" s="69">
        <f>all!F1124</f>
        <v>15</v>
      </c>
      <c r="D534" s="69">
        <f>all!BH1124</f>
        <v>0</v>
      </c>
      <c r="E534" s="69">
        <f>all!BI1124</f>
        <v>0</v>
      </c>
      <c r="F534" s="69">
        <f>all!BJ1124</f>
        <v>0</v>
      </c>
      <c r="G534" s="69">
        <f>all!BK1124</f>
        <v>0</v>
      </c>
      <c r="H534" s="69">
        <f>all!BL1124</f>
        <v>0</v>
      </c>
      <c r="I534" s="69">
        <f>all!BM1124</f>
        <v>0</v>
      </c>
      <c r="J534" s="69">
        <f>all!BN1124</f>
        <v>0</v>
      </c>
      <c r="K534" s="69">
        <f>all!BO1124</f>
        <v>0</v>
      </c>
      <c r="L534" s="69">
        <f>all!BP1124</f>
        <v>0</v>
      </c>
      <c r="M534" s="69">
        <f>all!BQ1124</f>
        <v>0</v>
      </c>
      <c r="N534" s="69">
        <f>all!BR1124</f>
        <v>0</v>
      </c>
      <c r="O534" s="69">
        <f>all!BS1124</f>
        <v>0</v>
      </c>
      <c r="P534" s="69">
        <f>all!BT1124</f>
        <v>0</v>
      </c>
      <c r="Q534" s="69">
        <f>all!BU1124</f>
        <v>0</v>
      </c>
      <c r="R534" s="69">
        <f>all!BV1124</f>
        <v>0</v>
      </c>
      <c r="S534" s="69">
        <f>all!BW1124</f>
        <v>0</v>
      </c>
      <c r="T534" s="69">
        <f>all!BX1124</f>
        <v>0</v>
      </c>
      <c r="U534" s="69">
        <f>all!BY1124</f>
        <v>0</v>
      </c>
      <c r="V534" s="18"/>
      <c r="W534" s="69">
        <f>all!CA1124</f>
        <v>0</v>
      </c>
      <c r="X534" s="69">
        <f>all!CB1124</f>
        <v>0</v>
      </c>
      <c r="Y534" s="69">
        <f>all!CC1124</f>
        <v>0</v>
      </c>
      <c r="Z534" s="69">
        <f>all!CD1124</f>
        <v>0</v>
      </c>
      <c r="AA534" s="69">
        <f>all!CE1124</f>
        <v>0</v>
      </c>
      <c r="AB534" s="69">
        <f>all!CF1124</f>
        <v>0</v>
      </c>
      <c r="AC534" s="18"/>
      <c r="AD534" s="18"/>
      <c r="AE534" s="18"/>
      <c r="AF534" s="18"/>
      <c r="AG534" s="18"/>
    </row>
    <row r="535" spans="1:33" ht="12.75" customHeight="1">
      <c r="A535" s="26"/>
      <c r="B535" s="16" t="s">
        <v>411</v>
      </c>
      <c r="C535" s="69">
        <f>all!F1125</f>
        <v>15</v>
      </c>
      <c r="D535" s="69">
        <f>all!BH1125</f>
        <v>3</v>
      </c>
      <c r="E535" s="69">
        <f>all!BI1125</f>
        <v>6</v>
      </c>
      <c r="F535" s="69">
        <f>all!BJ1125</f>
        <v>9</v>
      </c>
      <c r="G535" s="69">
        <f>all!BK1125</f>
        <v>0</v>
      </c>
      <c r="H535" s="69">
        <f>all!BL1125</f>
        <v>3</v>
      </c>
      <c r="I535" s="69">
        <f>all!BM1125</f>
        <v>3</v>
      </c>
      <c r="J535" s="69">
        <f>all!BN1125</f>
        <v>0</v>
      </c>
      <c r="K535" s="69">
        <f>all!BO1125</f>
        <v>0</v>
      </c>
      <c r="L535" s="69">
        <f>all!BP1125</f>
        <v>0</v>
      </c>
      <c r="M535" s="69">
        <f>all!BQ1125</f>
        <v>1</v>
      </c>
      <c r="N535" s="69">
        <f>all!BR1125</f>
        <v>3</v>
      </c>
      <c r="O535" s="69">
        <f>all!BS1125</f>
        <v>4</v>
      </c>
      <c r="P535" s="69">
        <f>all!BT1125</f>
        <v>0</v>
      </c>
      <c r="Q535" s="69">
        <f>all!BU1125</f>
        <v>0</v>
      </c>
      <c r="R535" s="69">
        <f>all!BV1125</f>
        <v>0</v>
      </c>
      <c r="S535" s="69">
        <f>all!BW1125</f>
        <v>4</v>
      </c>
      <c r="T535" s="69">
        <f>all!BX1125</f>
        <v>12</v>
      </c>
      <c r="U535" s="69">
        <f>all!BY1125</f>
        <v>16</v>
      </c>
      <c r="V535" s="18"/>
      <c r="W535" s="69">
        <f>all!CA1125</f>
        <v>0</v>
      </c>
      <c r="X535" s="69">
        <f>all!CB1125</f>
        <v>0</v>
      </c>
      <c r="Y535" s="69">
        <f>all!CC1125</f>
        <v>0</v>
      </c>
      <c r="Z535" s="69">
        <f>all!CD1125</f>
        <v>0</v>
      </c>
      <c r="AA535" s="69">
        <f>all!CE1125</f>
        <v>0</v>
      </c>
      <c r="AB535" s="69">
        <f>all!CF1125</f>
        <v>0</v>
      </c>
      <c r="AC535" s="18"/>
      <c r="AD535" s="18"/>
      <c r="AE535" s="18"/>
      <c r="AF535" s="18"/>
      <c r="AG535" s="18"/>
    </row>
    <row r="536" spans="1:33" ht="15" customHeight="1">
      <c r="A536" s="26"/>
      <c r="B536" s="48" t="s">
        <v>72</v>
      </c>
      <c r="C536" s="30">
        <f t="shared" ref="C536:D536" si="320">SUM(C534:C535)</f>
        <v>30</v>
      </c>
      <c r="D536" s="30">
        <f t="shared" si="320"/>
        <v>3</v>
      </c>
      <c r="E536" s="30">
        <f t="shared" ref="E536:U536" si="321">SUM(E534:E535)</f>
        <v>6</v>
      </c>
      <c r="F536" s="30">
        <f t="shared" si="321"/>
        <v>9</v>
      </c>
      <c r="G536" s="30">
        <f t="shared" si="321"/>
        <v>0</v>
      </c>
      <c r="H536" s="30">
        <f t="shared" si="321"/>
        <v>3</v>
      </c>
      <c r="I536" s="30">
        <f t="shared" si="321"/>
        <v>3</v>
      </c>
      <c r="J536" s="30">
        <f t="shared" si="321"/>
        <v>0</v>
      </c>
      <c r="K536" s="30">
        <f t="shared" si="321"/>
        <v>0</v>
      </c>
      <c r="L536" s="30">
        <f t="shared" si="321"/>
        <v>0</v>
      </c>
      <c r="M536" s="30">
        <f t="shared" si="321"/>
        <v>1</v>
      </c>
      <c r="N536" s="30">
        <f t="shared" si="321"/>
        <v>3</v>
      </c>
      <c r="O536" s="30">
        <f t="shared" si="321"/>
        <v>4</v>
      </c>
      <c r="P536" s="30">
        <f t="shared" si="321"/>
        <v>0</v>
      </c>
      <c r="Q536" s="30">
        <f t="shared" si="321"/>
        <v>0</v>
      </c>
      <c r="R536" s="30">
        <f t="shared" si="321"/>
        <v>0</v>
      </c>
      <c r="S536" s="30">
        <f t="shared" si="321"/>
        <v>4</v>
      </c>
      <c r="T536" s="30">
        <f t="shared" si="321"/>
        <v>12</v>
      </c>
      <c r="U536" s="30">
        <f t="shared" si="321"/>
        <v>16</v>
      </c>
      <c r="V536" s="18"/>
      <c r="W536" s="30">
        <f t="shared" ref="W536" si="322">SUM(W534:W535)</f>
        <v>0</v>
      </c>
      <c r="X536" s="30">
        <f t="shared" ref="X536:AB536" si="323">SUM(X534:X535)</f>
        <v>0</v>
      </c>
      <c r="Y536" s="30">
        <f t="shared" si="323"/>
        <v>0</v>
      </c>
      <c r="Z536" s="30">
        <f t="shared" si="323"/>
        <v>0</v>
      </c>
      <c r="AA536" s="30">
        <f t="shared" si="323"/>
        <v>0</v>
      </c>
      <c r="AB536" s="30">
        <f t="shared" si="323"/>
        <v>0</v>
      </c>
      <c r="AC536" s="18"/>
      <c r="AD536" s="18"/>
      <c r="AE536" s="18"/>
      <c r="AF536" s="18"/>
      <c r="AG536" s="18"/>
    </row>
    <row r="537" spans="1:33" ht="15.75" customHeight="1">
      <c r="A537" s="26"/>
      <c r="B537" s="57" t="s">
        <v>423</v>
      </c>
      <c r="C537" s="69">
        <f>all!F1905</f>
        <v>10</v>
      </c>
      <c r="D537" s="69">
        <f>all!BH1904</f>
        <v>3</v>
      </c>
      <c r="E537" s="69">
        <f>all!BI1904</f>
        <v>1</v>
      </c>
      <c r="F537" s="69">
        <f>all!BJ1904</f>
        <v>4</v>
      </c>
      <c r="G537" s="69">
        <f>all!BK1904</f>
        <v>2</v>
      </c>
      <c r="H537" s="69">
        <f>all!BL1904</f>
        <v>1</v>
      </c>
      <c r="I537" s="69">
        <f>all!BM1904</f>
        <v>3</v>
      </c>
      <c r="J537" s="69">
        <f>all!BN1904</f>
        <v>0</v>
      </c>
      <c r="K537" s="69">
        <f>all!BO1904</f>
        <v>0</v>
      </c>
      <c r="L537" s="69">
        <f>all!BP1904</f>
        <v>0</v>
      </c>
      <c r="M537" s="69">
        <f>all!BQ1904</f>
        <v>2</v>
      </c>
      <c r="N537" s="69">
        <f>all!BR1904</f>
        <v>1</v>
      </c>
      <c r="O537" s="69">
        <f>all!BS1904</f>
        <v>3</v>
      </c>
      <c r="P537" s="69">
        <f>all!BT1904</f>
        <v>0</v>
      </c>
      <c r="Q537" s="69">
        <f>all!BU1904</f>
        <v>0</v>
      </c>
      <c r="R537" s="69">
        <f>all!BV1904</f>
        <v>0</v>
      </c>
      <c r="S537" s="69">
        <f>all!BW1904</f>
        <v>7</v>
      </c>
      <c r="T537" s="69">
        <f>all!BX1904</f>
        <v>3</v>
      </c>
      <c r="U537" s="69">
        <f>all!BY1904</f>
        <v>10</v>
      </c>
      <c r="V537" s="18"/>
      <c r="W537" s="69">
        <f>all!CA1904</f>
        <v>0</v>
      </c>
      <c r="X537" s="69">
        <f>all!CB1904</f>
        <v>0</v>
      </c>
      <c r="Y537" s="69">
        <f>all!CC1904</f>
        <v>0</v>
      </c>
      <c r="Z537" s="69">
        <f>all!CD1904</f>
        <v>0</v>
      </c>
      <c r="AA537" s="69">
        <f>all!CE1904</f>
        <v>0</v>
      </c>
      <c r="AB537" s="69">
        <f>all!CF1904</f>
        <v>0</v>
      </c>
      <c r="AC537" s="18" t="s">
        <v>74</v>
      </c>
      <c r="AD537" s="18" t="s">
        <v>74</v>
      </c>
      <c r="AE537" s="18"/>
      <c r="AF537" s="18"/>
      <c r="AG537" s="18"/>
    </row>
    <row r="538" spans="1:33" ht="15.75" customHeight="1">
      <c r="A538" s="26"/>
      <c r="B538" s="16" t="s">
        <v>424</v>
      </c>
      <c r="C538" s="69">
        <f>all!F1900</f>
        <v>17</v>
      </c>
      <c r="D538" s="69">
        <f>all!BH1899</f>
        <v>0</v>
      </c>
      <c r="E538" s="69">
        <f>all!BI1899</f>
        <v>0</v>
      </c>
      <c r="F538" s="69">
        <f>all!BJ1899</f>
        <v>0</v>
      </c>
      <c r="G538" s="69">
        <f>all!BK1899</f>
        <v>0</v>
      </c>
      <c r="H538" s="69">
        <f>all!BL1899</f>
        <v>0</v>
      </c>
      <c r="I538" s="69">
        <f>all!BM1899</f>
        <v>0</v>
      </c>
      <c r="J538" s="69">
        <f>all!BN1899</f>
        <v>0</v>
      </c>
      <c r="K538" s="69">
        <f>all!BO1899</f>
        <v>0</v>
      </c>
      <c r="L538" s="69">
        <f>all!BP1899</f>
        <v>0</v>
      </c>
      <c r="M538" s="69">
        <f>all!BQ1899</f>
        <v>0</v>
      </c>
      <c r="N538" s="69">
        <f>all!BR1899</f>
        <v>0</v>
      </c>
      <c r="O538" s="69">
        <f>all!BS1899</f>
        <v>0</v>
      </c>
      <c r="P538" s="69">
        <f>all!BT1899</f>
        <v>0</v>
      </c>
      <c r="Q538" s="69">
        <f>all!BU1899</f>
        <v>0</v>
      </c>
      <c r="R538" s="69">
        <f>all!BV1899</f>
        <v>0</v>
      </c>
      <c r="S538" s="69">
        <f>all!BW1899</f>
        <v>0</v>
      </c>
      <c r="T538" s="69">
        <f>all!BX1899</f>
        <v>0</v>
      </c>
      <c r="U538" s="69">
        <f>all!BY1899</f>
        <v>0</v>
      </c>
      <c r="V538" s="18"/>
      <c r="W538" s="69">
        <f>all!CA1899</f>
        <v>0</v>
      </c>
      <c r="X538" s="69">
        <f>all!CB1899</f>
        <v>0</v>
      </c>
      <c r="Y538" s="69">
        <f>all!CC1899</f>
        <v>0</v>
      </c>
      <c r="Z538" s="69">
        <f>all!CD1899</f>
        <v>0</v>
      </c>
      <c r="AA538" s="69">
        <f>all!CE1899</f>
        <v>0</v>
      </c>
      <c r="AB538" s="69">
        <f>all!CF1899</f>
        <v>0</v>
      </c>
      <c r="AC538" s="18"/>
      <c r="AD538" s="18"/>
      <c r="AE538" s="18"/>
      <c r="AF538" s="18"/>
      <c r="AG538" s="18"/>
    </row>
    <row r="539" spans="1:33" ht="15.75" customHeight="1">
      <c r="A539" s="741">
        <v>1</v>
      </c>
      <c r="B539" s="740">
        <v>2</v>
      </c>
      <c r="C539" s="740">
        <v>3</v>
      </c>
      <c r="D539" s="740">
        <v>3</v>
      </c>
      <c r="E539" s="741">
        <v>4</v>
      </c>
      <c r="F539" s="740">
        <v>5</v>
      </c>
      <c r="G539" s="740">
        <v>6</v>
      </c>
      <c r="H539" s="741">
        <v>7</v>
      </c>
      <c r="I539" s="740">
        <v>8</v>
      </c>
      <c r="J539" s="740">
        <v>9</v>
      </c>
      <c r="K539" s="741">
        <v>10</v>
      </c>
      <c r="L539" s="740">
        <v>11</v>
      </c>
      <c r="M539" s="740">
        <v>12</v>
      </c>
      <c r="N539" s="741">
        <v>13</v>
      </c>
      <c r="O539" s="740">
        <v>14</v>
      </c>
      <c r="P539" s="740">
        <v>15</v>
      </c>
      <c r="Q539" s="741">
        <v>16</v>
      </c>
      <c r="R539" s="740">
        <v>17</v>
      </c>
      <c r="S539" s="740">
        <v>18</v>
      </c>
      <c r="T539" s="741">
        <v>19</v>
      </c>
      <c r="U539" s="740">
        <v>20</v>
      </c>
      <c r="V539" s="24"/>
      <c r="W539" s="740">
        <v>21</v>
      </c>
      <c r="X539" s="741">
        <v>22</v>
      </c>
      <c r="Y539" s="740">
        <v>23</v>
      </c>
      <c r="Z539" s="740">
        <v>24</v>
      </c>
      <c r="AA539" s="741">
        <v>25</v>
      </c>
      <c r="AB539" s="740">
        <v>26</v>
      </c>
      <c r="AC539" s="18"/>
      <c r="AD539" s="18"/>
      <c r="AE539" s="18"/>
      <c r="AF539" s="18"/>
      <c r="AG539" s="18"/>
    </row>
    <row r="540" spans="1:33" ht="15.75" customHeight="1">
      <c r="A540" s="741"/>
      <c r="B540" s="216" t="s">
        <v>1142</v>
      </c>
      <c r="C540" s="740"/>
      <c r="D540" s="740"/>
      <c r="E540" s="741"/>
      <c r="F540" s="740"/>
      <c r="G540" s="740"/>
      <c r="H540" s="741"/>
      <c r="I540" s="740"/>
      <c r="J540" s="740"/>
      <c r="K540" s="741"/>
      <c r="L540" s="740"/>
      <c r="M540" s="740"/>
      <c r="N540" s="741"/>
      <c r="O540" s="740"/>
      <c r="P540" s="740"/>
      <c r="Q540" s="741"/>
      <c r="R540" s="740"/>
      <c r="S540" s="740"/>
      <c r="T540" s="741"/>
      <c r="U540" s="740"/>
      <c r="V540" s="18"/>
      <c r="W540" s="740"/>
      <c r="X540" s="741"/>
      <c r="Y540" s="740"/>
      <c r="Z540" s="740"/>
      <c r="AA540" s="741"/>
      <c r="AB540" s="740"/>
      <c r="AC540" s="18"/>
      <c r="AD540" s="18"/>
      <c r="AE540" s="18"/>
      <c r="AF540" s="18"/>
      <c r="AG540" s="18"/>
    </row>
    <row r="541" spans="1:33" ht="15.75" customHeight="1">
      <c r="A541" s="32"/>
      <c r="B541" s="161" t="s">
        <v>147</v>
      </c>
      <c r="C541" s="164"/>
      <c r="D541" s="69">
        <f>all!BH1909</f>
        <v>0</v>
      </c>
      <c r="E541" s="69">
        <f>all!BI1909</f>
        <v>2</v>
      </c>
      <c r="F541" s="69">
        <f>all!BJ1909</f>
        <v>2</v>
      </c>
      <c r="G541" s="69">
        <f>all!BK1909</f>
        <v>0</v>
      </c>
      <c r="H541" s="69">
        <f>all!BL1909</f>
        <v>0</v>
      </c>
      <c r="I541" s="69">
        <f>all!BM1909</f>
        <v>0</v>
      </c>
      <c r="J541" s="69">
        <f>all!BN1909</f>
        <v>0</v>
      </c>
      <c r="K541" s="69">
        <f>all!BO1909</f>
        <v>0</v>
      </c>
      <c r="L541" s="69">
        <f>all!BP1909</f>
        <v>0</v>
      </c>
      <c r="M541" s="69">
        <f>all!BQ1909</f>
        <v>0</v>
      </c>
      <c r="N541" s="69">
        <f>all!BR1909</f>
        <v>1</v>
      </c>
      <c r="O541" s="69">
        <f>all!BS1909</f>
        <v>1</v>
      </c>
      <c r="P541" s="69">
        <f>all!BT1909</f>
        <v>0</v>
      </c>
      <c r="Q541" s="69">
        <f>all!BU1909</f>
        <v>0</v>
      </c>
      <c r="R541" s="69">
        <f>all!BV1909</f>
        <v>0</v>
      </c>
      <c r="S541" s="69">
        <f>all!BW1909</f>
        <v>0</v>
      </c>
      <c r="T541" s="69">
        <f>all!BX1909</f>
        <v>3</v>
      </c>
      <c r="U541" s="69">
        <f>all!BY1909</f>
        <v>3</v>
      </c>
      <c r="V541" s="18"/>
      <c r="W541" s="69">
        <f>all!CA1909</f>
        <v>0</v>
      </c>
      <c r="X541" s="69">
        <f>all!CB1909</f>
        <v>0</v>
      </c>
      <c r="Y541" s="69">
        <f>all!CC1909</f>
        <v>0</v>
      </c>
      <c r="Z541" s="69">
        <f>all!CD1909</f>
        <v>0</v>
      </c>
      <c r="AA541" s="69">
        <f>all!CE1909</f>
        <v>0</v>
      </c>
      <c r="AB541" s="69">
        <f>all!CF1909</f>
        <v>0</v>
      </c>
      <c r="AC541" s="18"/>
      <c r="AD541" s="18"/>
      <c r="AE541" s="18"/>
      <c r="AF541" s="18"/>
      <c r="AG541" s="18"/>
    </row>
    <row r="542" spans="1:33" ht="15.75" customHeight="1">
      <c r="A542" s="141"/>
      <c r="B542" s="162" t="s">
        <v>148</v>
      </c>
      <c r="C542" s="212"/>
      <c r="D542" s="164">
        <f>all!BH1914</f>
        <v>0</v>
      </c>
      <c r="E542" s="164">
        <f>all!BI1914</f>
        <v>0</v>
      </c>
      <c r="F542" s="164">
        <f>all!BJ1914</f>
        <v>0</v>
      </c>
      <c r="G542" s="164">
        <f>all!BK1914</f>
        <v>0</v>
      </c>
      <c r="H542" s="164">
        <f>all!BL1914</f>
        <v>0</v>
      </c>
      <c r="I542" s="164">
        <f>all!BM1914</f>
        <v>0</v>
      </c>
      <c r="J542" s="164">
        <f>all!BN1914</f>
        <v>0</v>
      </c>
      <c r="K542" s="164">
        <f>all!BO1914</f>
        <v>0</v>
      </c>
      <c r="L542" s="164">
        <f>all!BP1914</f>
        <v>0</v>
      </c>
      <c r="M542" s="164">
        <f>all!BQ1914</f>
        <v>0</v>
      </c>
      <c r="N542" s="164">
        <f>all!BR1914</f>
        <v>0</v>
      </c>
      <c r="O542" s="164">
        <f>all!BS1914</f>
        <v>0</v>
      </c>
      <c r="P542" s="164">
        <f>all!BT1914</f>
        <v>0</v>
      </c>
      <c r="Q542" s="164">
        <f>all!BU1914</f>
        <v>0</v>
      </c>
      <c r="R542" s="164">
        <f>all!BV1914</f>
        <v>0</v>
      </c>
      <c r="S542" s="164">
        <f>all!BW1914</f>
        <v>0</v>
      </c>
      <c r="T542" s="164">
        <f>all!BX1914</f>
        <v>0</v>
      </c>
      <c r="U542" s="164">
        <f>all!BY1914</f>
        <v>0</v>
      </c>
      <c r="V542" s="18"/>
      <c r="W542" s="164">
        <f>all!CA1914</f>
        <v>0</v>
      </c>
      <c r="X542" s="164">
        <f>all!CB1914</f>
        <v>0</v>
      </c>
      <c r="Y542" s="164">
        <f>all!CC1914</f>
        <v>0</v>
      </c>
      <c r="Z542" s="164">
        <f>all!CD1914</f>
        <v>0</v>
      </c>
      <c r="AA542" s="164">
        <f>all!CE1914</f>
        <v>0</v>
      </c>
      <c r="AB542" s="164">
        <f>all!CF1914</f>
        <v>0</v>
      </c>
      <c r="AC542" s="18"/>
      <c r="AD542" s="18"/>
      <c r="AE542" s="18"/>
      <c r="AF542" s="18"/>
      <c r="AG542" s="18"/>
    </row>
    <row r="543" spans="1:33" ht="16.5" customHeight="1">
      <c r="A543" s="141"/>
      <c r="B543" s="256" t="s">
        <v>29</v>
      </c>
      <c r="C543" s="257">
        <f>SUM(C537:C538)</f>
        <v>27</v>
      </c>
      <c r="D543" s="144">
        <f>SUM(D537:D538,D541:D542)</f>
        <v>3</v>
      </c>
      <c r="E543" s="144">
        <f t="shared" ref="E543:W543" si="324">SUM(E537:E538,E541:E542)</f>
        <v>3</v>
      </c>
      <c r="F543" s="144">
        <f t="shared" si="324"/>
        <v>6</v>
      </c>
      <c r="G543" s="144">
        <f t="shared" si="324"/>
        <v>2</v>
      </c>
      <c r="H543" s="144">
        <f t="shared" si="324"/>
        <v>1</v>
      </c>
      <c r="I543" s="144">
        <f t="shared" si="324"/>
        <v>3</v>
      </c>
      <c r="J543" s="144">
        <f t="shared" si="324"/>
        <v>0</v>
      </c>
      <c r="K543" s="144">
        <f t="shared" si="324"/>
        <v>0</v>
      </c>
      <c r="L543" s="144">
        <f t="shared" si="324"/>
        <v>0</v>
      </c>
      <c r="M543" s="144">
        <f t="shared" si="324"/>
        <v>2</v>
      </c>
      <c r="N543" s="144">
        <f t="shared" si="324"/>
        <v>2</v>
      </c>
      <c r="O543" s="144">
        <f t="shared" si="324"/>
        <v>4</v>
      </c>
      <c r="P543" s="144">
        <f t="shared" si="324"/>
        <v>0</v>
      </c>
      <c r="Q543" s="144">
        <f t="shared" si="324"/>
        <v>0</v>
      </c>
      <c r="R543" s="144">
        <f t="shared" si="324"/>
        <v>0</v>
      </c>
      <c r="S543" s="144">
        <f t="shared" si="324"/>
        <v>7</v>
      </c>
      <c r="T543" s="144">
        <f t="shared" si="324"/>
        <v>6</v>
      </c>
      <c r="U543" s="144">
        <f t="shared" si="324"/>
        <v>13</v>
      </c>
      <c r="V543" s="18"/>
      <c r="W543" s="144">
        <f t="shared" si="324"/>
        <v>0</v>
      </c>
      <c r="X543" s="144">
        <f t="shared" ref="X543" si="325">SUM(X537:X538,X541:X542)</f>
        <v>0</v>
      </c>
      <c r="Y543" s="144">
        <f t="shared" ref="Y543" si="326">SUM(Y537:Y538,Y541:Y542)</f>
        <v>0</v>
      </c>
      <c r="Z543" s="144">
        <f t="shared" ref="Z543" si="327">SUM(Z537:Z538,Z541:Z542)</f>
        <v>0</v>
      </c>
      <c r="AA543" s="144">
        <f t="shared" ref="AA543" si="328">SUM(AA537:AA538,AA541:AA542)</f>
        <v>0</v>
      </c>
      <c r="AB543" s="144">
        <f t="shared" ref="AB543" si="329">SUM(AB537:AB538,AB541:AB542)</f>
        <v>0</v>
      </c>
      <c r="AC543" s="18"/>
      <c r="AD543" s="18"/>
      <c r="AE543" s="18"/>
      <c r="AF543" s="18"/>
      <c r="AG543" s="18"/>
    </row>
    <row r="544" spans="1:33" ht="14.25" customHeight="1">
      <c r="A544" s="141"/>
      <c r="B544" s="174" t="s">
        <v>102</v>
      </c>
      <c r="C544" s="76"/>
      <c r="D544" s="144">
        <f>all!BH1919</f>
        <v>0</v>
      </c>
      <c r="E544" s="144">
        <f>all!BI1919</f>
        <v>0</v>
      </c>
      <c r="F544" s="144">
        <f>all!BJ1919</f>
        <v>0</v>
      </c>
      <c r="G544" s="144">
        <f>all!BK1919</f>
        <v>0</v>
      </c>
      <c r="H544" s="144">
        <f>all!BL1919</f>
        <v>0</v>
      </c>
      <c r="I544" s="144">
        <f>all!BM1919</f>
        <v>0</v>
      </c>
      <c r="J544" s="144">
        <f>all!BN1919</f>
        <v>0</v>
      </c>
      <c r="K544" s="144">
        <f>all!BO1919</f>
        <v>0</v>
      </c>
      <c r="L544" s="144">
        <f>all!BP1919</f>
        <v>0</v>
      </c>
      <c r="M544" s="144">
        <f>all!BQ1919</f>
        <v>0</v>
      </c>
      <c r="N544" s="144">
        <f>all!BR1919</f>
        <v>0</v>
      </c>
      <c r="O544" s="144">
        <f>all!BS1919</f>
        <v>0</v>
      </c>
      <c r="P544" s="144">
        <f>all!BT1919</f>
        <v>0</v>
      </c>
      <c r="Q544" s="144">
        <f>all!BU1919</f>
        <v>0</v>
      </c>
      <c r="R544" s="144">
        <f>all!BV1919</f>
        <v>0</v>
      </c>
      <c r="S544" s="144">
        <f>all!BW1919</f>
        <v>0</v>
      </c>
      <c r="T544" s="144">
        <f>all!BX1919</f>
        <v>0</v>
      </c>
      <c r="U544" s="144">
        <f>all!BY1919</f>
        <v>0</v>
      </c>
      <c r="V544" s="18"/>
      <c r="W544" s="144">
        <f>all!CA1919</f>
        <v>0</v>
      </c>
      <c r="X544" s="144">
        <f>all!CB1919</f>
        <v>0</v>
      </c>
      <c r="Y544" s="144">
        <f>all!CC1919</f>
        <v>0</v>
      </c>
      <c r="Z544" s="144">
        <f>all!CD1919</f>
        <v>0</v>
      </c>
      <c r="AA544" s="144">
        <f>all!CE1919</f>
        <v>0</v>
      </c>
      <c r="AB544" s="144">
        <f>all!CF1919</f>
        <v>0</v>
      </c>
      <c r="AC544" s="18"/>
      <c r="AD544" s="18"/>
      <c r="AE544" s="18"/>
      <c r="AF544" s="18"/>
      <c r="AG544" s="18"/>
    </row>
    <row r="545" spans="1:33" ht="15.75" customHeight="1">
      <c r="A545" s="141"/>
      <c r="B545" s="137" t="s">
        <v>238</v>
      </c>
      <c r="C545" s="258">
        <f>all!F2494</f>
        <v>1230</v>
      </c>
      <c r="D545" s="168">
        <f>all!BH2494</f>
        <v>246</v>
      </c>
      <c r="E545" s="168">
        <f>all!BI2494</f>
        <v>345</v>
      </c>
      <c r="F545" s="168">
        <f>all!BJ2494</f>
        <v>591</v>
      </c>
      <c r="G545" s="168">
        <f>all!BK2494</f>
        <v>35</v>
      </c>
      <c r="H545" s="168">
        <f>all!BL2494</f>
        <v>42</v>
      </c>
      <c r="I545" s="168">
        <f>all!BM2494</f>
        <v>77</v>
      </c>
      <c r="J545" s="168">
        <f>all!BN2494</f>
        <v>7</v>
      </c>
      <c r="K545" s="168">
        <f>all!BO2494</f>
        <v>8</v>
      </c>
      <c r="L545" s="168">
        <f>all!BP2494</f>
        <v>15</v>
      </c>
      <c r="M545" s="168">
        <f>all!BQ2494</f>
        <v>97</v>
      </c>
      <c r="N545" s="168">
        <f>all!BR2494</f>
        <v>94</v>
      </c>
      <c r="O545" s="168">
        <f>all!BS2494</f>
        <v>191</v>
      </c>
      <c r="P545" s="168">
        <f>all!BT2494</f>
        <v>0</v>
      </c>
      <c r="Q545" s="168">
        <f>all!BU2494</f>
        <v>0</v>
      </c>
      <c r="R545" s="168">
        <f>all!BV2494</f>
        <v>0</v>
      </c>
      <c r="S545" s="168">
        <f>all!BW2494</f>
        <v>385</v>
      </c>
      <c r="T545" s="168">
        <f>all!BX2494</f>
        <v>489</v>
      </c>
      <c r="U545" s="168">
        <f>all!BY2494</f>
        <v>874</v>
      </c>
      <c r="V545" s="18"/>
      <c r="W545" s="168">
        <f>all!CA2494</f>
        <v>0</v>
      </c>
      <c r="X545" s="168">
        <f>all!CB2494</f>
        <v>0</v>
      </c>
      <c r="Y545" s="168">
        <f>all!CC2494</f>
        <v>0</v>
      </c>
      <c r="Z545" s="168">
        <f>all!CD2494</f>
        <v>0</v>
      </c>
      <c r="AA545" s="168">
        <f>all!CE2494</f>
        <v>0</v>
      </c>
      <c r="AB545" s="168">
        <f>all!CF2494</f>
        <v>0</v>
      </c>
      <c r="AC545" s="18"/>
      <c r="AD545" s="18"/>
      <c r="AE545" s="18"/>
      <c r="AF545" s="18"/>
      <c r="AG545" s="18"/>
    </row>
    <row r="546" spans="1:33" ht="14.25" customHeight="1" thickBot="1">
      <c r="A546" s="177"/>
      <c r="B546" s="184" t="s">
        <v>560</v>
      </c>
      <c r="C546" s="185"/>
      <c r="D546" s="185">
        <f>all!BH2634</f>
        <v>0</v>
      </c>
      <c r="E546" s="185">
        <f>all!BI2634</f>
        <v>0</v>
      </c>
      <c r="F546" s="185">
        <f>all!BJ2634</f>
        <v>0</v>
      </c>
      <c r="G546" s="185">
        <f>all!BK2634</f>
        <v>0</v>
      </c>
      <c r="H546" s="185">
        <f>all!BL2634</f>
        <v>0</v>
      </c>
      <c r="I546" s="185">
        <f>all!BM2634</f>
        <v>0</v>
      </c>
      <c r="J546" s="185">
        <f>all!BN2634</f>
        <v>0</v>
      </c>
      <c r="K546" s="185">
        <f>all!BO2634</f>
        <v>0</v>
      </c>
      <c r="L546" s="185">
        <f>all!BP2634</f>
        <v>0</v>
      </c>
      <c r="M546" s="185">
        <f>all!BQ2634</f>
        <v>0</v>
      </c>
      <c r="N546" s="185">
        <f>all!BR2634</f>
        <v>0</v>
      </c>
      <c r="O546" s="185">
        <f>all!BS2634</f>
        <v>0</v>
      </c>
      <c r="P546" s="185">
        <f>all!BT2634</f>
        <v>0</v>
      </c>
      <c r="Q546" s="185">
        <f>all!BU2634</f>
        <v>0</v>
      </c>
      <c r="R546" s="185">
        <f>all!BV2634</f>
        <v>0</v>
      </c>
      <c r="S546" s="185">
        <f>all!BW2634</f>
        <v>0</v>
      </c>
      <c r="T546" s="185">
        <f>all!BX2634</f>
        <v>0</v>
      </c>
      <c r="U546" s="185">
        <f>all!BY2634</f>
        <v>0</v>
      </c>
      <c r="V546" s="18"/>
      <c r="W546" s="185">
        <f>all!CA2634</f>
        <v>0</v>
      </c>
      <c r="X546" s="185">
        <f>all!CB2634</f>
        <v>0</v>
      </c>
      <c r="Y546" s="185">
        <f>all!CC2634</f>
        <v>0</v>
      </c>
      <c r="Z546" s="185">
        <f>all!CD2634</f>
        <v>0</v>
      </c>
      <c r="AA546" s="185">
        <f>all!CE2634</f>
        <v>0</v>
      </c>
      <c r="AB546" s="185">
        <f>all!CF2634</f>
        <v>0</v>
      </c>
      <c r="AC546" s="18"/>
      <c r="AD546" s="18"/>
      <c r="AE546" s="18"/>
      <c r="AF546" s="18"/>
      <c r="AG546" s="18"/>
    </row>
    <row r="547" spans="1:33" ht="18" customHeight="1" thickBot="1">
      <c r="A547" s="180"/>
      <c r="B547" s="186" t="s">
        <v>425</v>
      </c>
      <c r="C547" s="187">
        <f>SUM(C510,C515,C520,C524,C528,C532,C543,C545)</f>
        <v>1706</v>
      </c>
      <c r="D547" s="187">
        <f t="shared" ref="D547:U547" si="330">SUM(D510,D515,D520,D524,D528,D532,D536,D543,D544,D545,D546)</f>
        <v>354</v>
      </c>
      <c r="E547" s="187">
        <f t="shared" si="330"/>
        <v>450</v>
      </c>
      <c r="F547" s="187">
        <f t="shared" si="330"/>
        <v>804</v>
      </c>
      <c r="G547" s="187">
        <f t="shared" si="330"/>
        <v>58</v>
      </c>
      <c r="H547" s="187">
        <f t="shared" si="330"/>
        <v>64</v>
      </c>
      <c r="I547" s="187">
        <f t="shared" si="330"/>
        <v>122</v>
      </c>
      <c r="J547" s="187">
        <f t="shared" si="330"/>
        <v>11</v>
      </c>
      <c r="K547" s="187">
        <f t="shared" si="330"/>
        <v>15</v>
      </c>
      <c r="L547" s="187">
        <f t="shared" si="330"/>
        <v>26</v>
      </c>
      <c r="M547" s="187">
        <f t="shared" si="330"/>
        <v>149</v>
      </c>
      <c r="N547" s="187">
        <f t="shared" si="330"/>
        <v>148</v>
      </c>
      <c r="O547" s="187">
        <f t="shared" si="330"/>
        <v>297</v>
      </c>
      <c r="P547" s="187">
        <f t="shared" si="330"/>
        <v>2</v>
      </c>
      <c r="Q547" s="187">
        <f t="shared" si="330"/>
        <v>3</v>
      </c>
      <c r="R547" s="187">
        <f t="shared" si="330"/>
        <v>5</v>
      </c>
      <c r="S547" s="187">
        <f t="shared" si="330"/>
        <v>574</v>
      </c>
      <c r="T547" s="187">
        <f t="shared" si="330"/>
        <v>680</v>
      </c>
      <c r="U547" s="187">
        <f t="shared" si="330"/>
        <v>1254</v>
      </c>
      <c r="V547" s="18"/>
      <c r="W547" s="187">
        <f t="shared" ref="W547:AB547" si="331">SUM(W510,W515,W520,W524,W528,W532,W536,W543,W544,W545,W546)</f>
        <v>0</v>
      </c>
      <c r="X547" s="187">
        <f t="shared" si="331"/>
        <v>0</v>
      </c>
      <c r="Y547" s="187">
        <f t="shared" si="331"/>
        <v>0</v>
      </c>
      <c r="Z547" s="187">
        <f t="shared" si="331"/>
        <v>0</v>
      </c>
      <c r="AA547" s="187">
        <f t="shared" si="331"/>
        <v>0</v>
      </c>
      <c r="AB547" s="187">
        <f t="shared" si="331"/>
        <v>0</v>
      </c>
      <c r="AC547" s="18"/>
      <c r="AD547" s="18"/>
      <c r="AE547" s="18"/>
      <c r="AF547" s="18"/>
      <c r="AG547" s="18"/>
    </row>
    <row r="548" spans="1:33" ht="10.5" customHeight="1">
      <c r="A548" s="175"/>
      <c r="B548" s="190"/>
      <c r="C548" s="191"/>
      <c r="D548" s="191"/>
      <c r="E548" s="191"/>
      <c r="F548" s="191"/>
      <c r="G548" s="191"/>
      <c r="H548" s="191"/>
      <c r="I548" s="191"/>
      <c r="J548" s="191"/>
      <c r="K548" s="191"/>
      <c r="L548" s="191"/>
      <c r="M548" s="191"/>
      <c r="N548" s="191"/>
      <c r="O548" s="191"/>
      <c r="P548" s="191"/>
      <c r="Q548" s="191"/>
      <c r="R548" s="191"/>
      <c r="S548" s="191"/>
      <c r="T548" s="191"/>
      <c r="U548" s="191"/>
      <c r="V548" s="18"/>
      <c r="W548" s="191"/>
      <c r="X548" s="191"/>
      <c r="Y548" s="191"/>
      <c r="Z548" s="191"/>
      <c r="AA548" s="191"/>
      <c r="AB548" s="191"/>
      <c r="AC548" s="18"/>
      <c r="AD548" s="18"/>
      <c r="AE548" s="18"/>
      <c r="AF548" s="18"/>
      <c r="AG548" s="18"/>
    </row>
    <row r="549" spans="1:33" ht="14.25" customHeight="1">
      <c r="A549" s="141">
        <v>15</v>
      </c>
      <c r="B549" s="157" t="s">
        <v>426</v>
      </c>
      <c r="C549" s="158"/>
      <c r="D549" s="145"/>
      <c r="E549" s="145"/>
      <c r="F549" s="145"/>
      <c r="G549" s="145"/>
      <c r="H549" s="145"/>
      <c r="I549" s="145"/>
      <c r="J549" s="145"/>
      <c r="K549" s="145"/>
      <c r="L549" s="145"/>
      <c r="M549" s="144"/>
      <c r="N549" s="144"/>
      <c r="O549" s="145"/>
      <c r="P549" s="145"/>
      <c r="Q549" s="145"/>
      <c r="R549" s="145"/>
      <c r="S549" s="146"/>
      <c r="T549" s="146"/>
      <c r="U549" s="146"/>
      <c r="V549" s="18"/>
      <c r="W549" s="144"/>
      <c r="X549" s="144"/>
      <c r="Y549" s="145"/>
      <c r="Z549" s="144"/>
      <c r="AA549" s="144"/>
      <c r="AB549" s="145"/>
      <c r="AC549" s="18"/>
      <c r="AD549" s="18"/>
      <c r="AE549" s="18"/>
      <c r="AF549" s="18"/>
      <c r="AG549" s="18"/>
    </row>
    <row r="550" spans="1:33" ht="13.5" customHeight="1">
      <c r="A550" s="141"/>
      <c r="B550" s="150" t="s">
        <v>593</v>
      </c>
      <c r="C550" s="158"/>
      <c r="D550" s="145"/>
      <c r="E550" s="145"/>
      <c r="F550" s="145"/>
      <c r="G550" s="145"/>
      <c r="H550" s="145"/>
      <c r="I550" s="145"/>
      <c r="J550" s="145"/>
      <c r="K550" s="145"/>
      <c r="L550" s="145"/>
      <c r="M550" s="144"/>
      <c r="N550" s="144"/>
      <c r="O550" s="145"/>
      <c r="P550" s="145"/>
      <c r="Q550" s="145"/>
      <c r="R550" s="145"/>
      <c r="S550" s="146"/>
      <c r="T550" s="146"/>
      <c r="U550" s="146"/>
      <c r="V550" s="18"/>
      <c r="W550" s="144"/>
      <c r="X550" s="144"/>
      <c r="Y550" s="145"/>
      <c r="Z550" s="144"/>
      <c r="AA550" s="144"/>
      <c r="AB550" s="145"/>
      <c r="AC550" s="18"/>
      <c r="AD550" s="18"/>
      <c r="AE550" s="18"/>
      <c r="AF550" s="18"/>
      <c r="AG550" s="18"/>
    </row>
    <row r="551" spans="1:33" ht="15" customHeight="1">
      <c r="A551" s="141"/>
      <c r="B551" s="162" t="s">
        <v>318</v>
      </c>
      <c r="C551" s="159">
        <f>all!F323</f>
        <v>77</v>
      </c>
      <c r="D551" s="159">
        <f>all!BH323</f>
        <v>17</v>
      </c>
      <c r="E551" s="159">
        <f>all!BI323</f>
        <v>13</v>
      </c>
      <c r="F551" s="159">
        <f>all!BJ323</f>
        <v>30</v>
      </c>
      <c r="G551" s="159">
        <f>all!BK323</f>
        <v>11</v>
      </c>
      <c r="H551" s="159">
        <f>all!BL323</f>
        <v>7</v>
      </c>
      <c r="I551" s="159">
        <f>all!BM323</f>
        <v>18</v>
      </c>
      <c r="J551" s="159">
        <f>all!BN323</f>
        <v>6</v>
      </c>
      <c r="K551" s="159">
        <f>all!BO323</f>
        <v>1</v>
      </c>
      <c r="L551" s="159">
        <f>all!BP323</f>
        <v>7</v>
      </c>
      <c r="M551" s="159">
        <f>all!BQ323</f>
        <v>28</v>
      </c>
      <c r="N551" s="159">
        <f>all!BR323</f>
        <v>30</v>
      </c>
      <c r="O551" s="159">
        <f>all!BS323</f>
        <v>58</v>
      </c>
      <c r="P551" s="159">
        <f>all!BT323</f>
        <v>0</v>
      </c>
      <c r="Q551" s="159">
        <f>all!BU323</f>
        <v>1</v>
      </c>
      <c r="R551" s="159">
        <f>all!BV323</f>
        <v>1</v>
      </c>
      <c r="S551" s="159">
        <f>all!BW323</f>
        <v>62</v>
      </c>
      <c r="T551" s="159">
        <f>all!BX323</f>
        <v>52</v>
      </c>
      <c r="U551" s="159">
        <f>all!BY323</f>
        <v>114</v>
      </c>
      <c r="V551" s="18"/>
      <c r="W551" s="159">
        <f>all!CA323</f>
        <v>1</v>
      </c>
      <c r="X551" s="159">
        <f>all!CB323</f>
        <v>2</v>
      </c>
      <c r="Y551" s="159">
        <f>all!CC323</f>
        <v>3</v>
      </c>
      <c r="Z551" s="159">
        <f>all!CD323</f>
        <v>0</v>
      </c>
      <c r="AA551" s="159">
        <f>all!CE323</f>
        <v>2</v>
      </c>
      <c r="AB551" s="159">
        <f>all!CF323</f>
        <v>2</v>
      </c>
      <c r="AC551" s="18"/>
      <c r="AD551" s="18"/>
      <c r="AE551" s="18"/>
      <c r="AF551" s="18"/>
      <c r="AG551" s="18"/>
    </row>
    <row r="552" spans="1:33" ht="15" customHeight="1">
      <c r="A552" s="141"/>
      <c r="B552" s="162" t="s">
        <v>320</v>
      </c>
      <c r="C552" s="159">
        <f>all!F324</f>
        <v>77</v>
      </c>
      <c r="D552" s="159">
        <f>all!BH324</f>
        <v>8</v>
      </c>
      <c r="E552" s="159">
        <f>all!BI324</f>
        <v>4</v>
      </c>
      <c r="F552" s="159">
        <f>all!BJ324</f>
        <v>12</v>
      </c>
      <c r="G552" s="159">
        <f>all!BK324</f>
        <v>10</v>
      </c>
      <c r="H552" s="159">
        <f>all!BL324</f>
        <v>5</v>
      </c>
      <c r="I552" s="159">
        <f>all!BM324</f>
        <v>15</v>
      </c>
      <c r="J552" s="159">
        <f>all!BN324</f>
        <v>4</v>
      </c>
      <c r="K552" s="159">
        <f>all!BO324</f>
        <v>1</v>
      </c>
      <c r="L552" s="159">
        <f>all!BP324</f>
        <v>5</v>
      </c>
      <c r="M552" s="159">
        <f>all!BQ324</f>
        <v>30</v>
      </c>
      <c r="N552" s="159">
        <f>all!BR324</f>
        <v>14</v>
      </c>
      <c r="O552" s="159">
        <f>all!BS324</f>
        <v>44</v>
      </c>
      <c r="P552" s="159">
        <f>all!BT324</f>
        <v>1</v>
      </c>
      <c r="Q552" s="159">
        <f>all!BU324</f>
        <v>0</v>
      </c>
      <c r="R552" s="159">
        <f>all!BV324</f>
        <v>1</v>
      </c>
      <c r="S552" s="159">
        <f>all!BW324</f>
        <v>53</v>
      </c>
      <c r="T552" s="159">
        <f>all!BX324</f>
        <v>24</v>
      </c>
      <c r="U552" s="159">
        <f>all!BY324</f>
        <v>77</v>
      </c>
      <c r="V552" s="18"/>
      <c r="W552" s="159">
        <f>all!CA324</f>
        <v>1</v>
      </c>
      <c r="X552" s="159">
        <f>all!CB324</f>
        <v>0</v>
      </c>
      <c r="Y552" s="159">
        <f>all!CC324</f>
        <v>1</v>
      </c>
      <c r="Z552" s="159">
        <f>all!CD324</f>
        <v>1</v>
      </c>
      <c r="AA552" s="159">
        <f>all!CE324</f>
        <v>0</v>
      </c>
      <c r="AB552" s="159">
        <f>all!CF324</f>
        <v>1</v>
      </c>
      <c r="AC552" s="18"/>
      <c r="AD552" s="18"/>
      <c r="AE552" s="18"/>
      <c r="AF552" s="18"/>
      <c r="AG552" s="18"/>
    </row>
    <row r="553" spans="1:33" ht="15" customHeight="1">
      <c r="A553" s="217"/>
      <c r="B553" s="224" t="s">
        <v>387</v>
      </c>
      <c r="C553" s="225">
        <f>all!F325</f>
        <v>77</v>
      </c>
      <c r="D553" s="225">
        <f>all!BH325</f>
        <v>9</v>
      </c>
      <c r="E553" s="225">
        <f>all!BI325</f>
        <v>15</v>
      </c>
      <c r="F553" s="225">
        <f>all!BJ325</f>
        <v>24</v>
      </c>
      <c r="G553" s="225">
        <f>all!BK325</f>
        <v>17</v>
      </c>
      <c r="H553" s="225">
        <f>all!BL325</f>
        <v>2</v>
      </c>
      <c r="I553" s="225">
        <f>all!BM325</f>
        <v>19</v>
      </c>
      <c r="J553" s="225">
        <f>all!BN325</f>
        <v>5</v>
      </c>
      <c r="K553" s="225">
        <f>all!BO325</f>
        <v>4</v>
      </c>
      <c r="L553" s="225">
        <f>all!BP325</f>
        <v>9</v>
      </c>
      <c r="M553" s="225">
        <f>all!BQ325</f>
        <v>35</v>
      </c>
      <c r="N553" s="225">
        <f>all!BR325</f>
        <v>27</v>
      </c>
      <c r="O553" s="225">
        <f>all!BS325</f>
        <v>62</v>
      </c>
      <c r="P553" s="225">
        <f>all!BT325</f>
        <v>2</v>
      </c>
      <c r="Q553" s="225">
        <f>all!BU325</f>
        <v>1</v>
      </c>
      <c r="R553" s="225">
        <f>all!BV325</f>
        <v>3</v>
      </c>
      <c r="S553" s="225">
        <f>all!BW325</f>
        <v>68</v>
      </c>
      <c r="T553" s="225">
        <f>all!BX325</f>
        <v>49</v>
      </c>
      <c r="U553" s="225">
        <f>all!BY325</f>
        <v>117</v>
      </c>
      <c r="V553" s="18"/>
      <c r="W553" s="225">
        <f>all!CA325</f>
        <v>0</v>
      </c>
      <c r="X553" s="225">
        <f>all!CB325</f>
        <v>3</v>
      </c>
      <c r="Y553" s="225">
        <f>all!CC325</f>
        <v>3</v>
      </c>
      <c r="Z553" s="225">
        <f>all!CD325</f>
        <v>0</v>
      </c>
      <c r="AA553" s="225">
        <f>all!CE325</f>
        <v>2</v>
      </c>
      <c r="AB553" s="225">
        <f>all!CF325</f>
        <v>2</v>
      </c>
      <c r="AC553" s="18"/>
      <c r="AD553" s="18"/>
      <c r="AE553" s="18"/>
      <c r="AF553" s="18"/>
      <c r="AG553" s="18"/>
    </row>
    <row r="554" spans="1:33" ht="15" customHeight="1">
      <c r="A554" s="141"/>
      <c r="B554" s="162" t="s">
        <v>388</v>
      </c>
      <c r="C554" s="159">
        <f>all!F326</f>
        <v>77</v>
      </c>
      <c r="D554" s="159">
        <f>all!BH326</f>
        <v>6</v>
      </c>
      <c r="E554" s="159">
        <f>all!BI326</f>
        <v>18</v>
      </c>
      <c r="F554" s="159">
        <f>all!BJ326</f>
        <v>24</v>
      </c>
      <c r="G554" s="159">
        <f>all!BK326</f>
        <v>12</v>
      </c>
      <c r="H554" s="159">
        <f>all!BL326</f>
        <v>3</v>
      </c>
      <c r="I554" s="159">
        <f>all!BM326</f>
        <v>15</v>
      </c>
      <c r="J554" s="159">
        <f>all!BN326</f>
        <v>2</v>
      </c>
      <c r="K554" s="159">
        <f>all!BO326</f>
        <v>5</v>
      </c>
      <c r="L554" s="159">
        <f>all!BP326</f>
        <v>7</v>
      </c>
      <c r="M554" s="159">
        <f>all!BQ326</f>
        <v>31</v>
      </c>
      <c r="N554" s="159">
        <f>all!BR326</f>
        <v>30</v>
      </c>
      <c r="O554" s="159">
        <f>all!BS326</f>
        <v>61</v>
      </c>
      <c r="P554" s="159">
        <f>all!BT326</f>
        <v>1</v>
      </c>
      <c r="Q554" s="159">
        <f>all!BU326</f>
        <v>1</v>
      </c>
      <c r="R554" s="159">
        <f>all!BV326</f>
        <v>2</v>
      </c>
      <c r="S554" s="159">
        <f>all!BW326</f>
        <v>52</v>
      </c>
      <c r="T554" s="159">
        <f>all!BX326</f>
        <v>57</v>
      </c>
      <c r="U554" s="159">
        <f>all!BY326</f>
        <v>109</v>
      </c>
      <c r="V554" s="18"/>
      <c r="W554" s="159">
        <f>all!CA326</f>
        <v>0</v>
      </c>
      <c r="X554" s="159">
        <f>all!CB326</f>
        <v>2</v>
      </c>
      <c r="Y554" s="159">
        <f>all!CC326</f>
        <v>2</v>
      </c>
      <c r="Z554" s="159">
        <f>all!CD326</f>
        <v>2</v>
      </c>
      <c r="AA554" s="159">
        <f>all!CE326</f>
        <v>0</v>
      </c>
      <c r="AB554" s="159">
        <f>all!CF326</f>
        <v>2</v>
      </c>
      <c r="AC554" s="18"/>
      <c r="AD554" s="18"/>
      <c r="AE554" s="18"/>
      <c r="AF554" s="18"/>
      <c r="AG554" s="18"/>
    </row>
    <row r="555" spans="1:33" ht="12.75" customHeight="1">
      <c r="A555" s="141"/>
      <c r="B555" s="137" t="s">
        <v>72</v>
      </c>
      <c r="C555" s="144">
        <f>SUM(C551:C554)</f>
        <v>308</v>
      </c>
      <c r="D555" s="144">
        <f t="shared" ref="D555:U555" si="332">SUM(D551:D554)</f>
        <v>40</v>
      </c>
      <c r="E555" s="144">
        <f t="shared" si="332"/>
        <v>50</v>
      </c>
      <c r="F555" s="144">
        <f t="shared" si="332"/>
        <v>90</v>
      </c>
      <c r="G555" s="144">
        <f t="shared" si="332"/>
        <v>50</v>
      </c>
      <c r="H555" s="144">
        <f t="shared" si="332"/>
        <v>17</v>
      </c>
      <c r="I555" s="144">
        <f t="shared" si="332"/>
        <v>67</v>
      </c>
      <c r="J555" s="144">
        <f t="shared" si="332"/>
        <v>17</v>
      </c>
      <c r="K555" s="144">
        <f t="shared" si="332"/>
        <v>11</v>
      </c>
      <c r="L555" s="144">
        <f t="shared" si="332"/>
        <v>28</v>
      </c>
      <c r="M555" s="144">
        <f t="shared" si="332"/>
        <v>124</v>
      </c>
      <c r="N555" s="144">
        <f t="shared" si="332"/>
        <v>101</v>
      </c>
      <c r="O555" s="144">
        <f t="shared" si="332"/>
        <v>225</v>
      </c>
      <c r="P555" s="144">
        <f t="shared" si="332"/>
        <v>4</v>
      </c>
      <c r="Q555" s="144">
        <f t="shared" si="332"/>
        <v>3</v>
      </c>
      <c r="R555" s="144">
        <f t="shared" si="332"/>
        <v>7</v>
      </c>
      <c r="S555" s="144">
        <f t="shared" si="332"/>
        <v>235</v>
      </c>
      <c r="T555" s="144">
        <f t="shared" si="332"/>
        <v>182</v>
      </c>
      <c r="U555" s="144">
        <f t="shared" si="332"/>
        <v>417</v>
      </c>
      <c r="V555" s="18"/>
      <c r="W555" s="144">
        <f t="shared" ref="W555" si="333">SUM(W551:W554)</f>
        <v>2</v>
      </c>
      <c r="X555" s="144">
        <f t="shared" ref="X555:AB555" si="334">SUM(X551:X554)</f>
        <v>7</v>
      </c>
      <c r="Y555" s="144">
        <f t="shared" si="334"/>
        <v>9</v>
      </c>
      <c r="Z555" s="144">
        <f t="shared" si="334"/>
        <v>3</v>
      </c>
      <c r="AA555" s="144">
        <f t="shared" si="334"/>
        <v>4</v>
      </c>
      <c r="AB555" s="144">
        <f t="shared" si="334"/>
        <v>7</v>
      </c>
      <c r="AC555" s="18"/>
      <c r="AD555" s="18"/>
      <c r="AE555" s="18"/>
      <c r="AF555" s="18"/>
      <c r="AG555" s="18"/>
    </row>
    <row r="556" spans="1:33" ht="12.75" customHeight="1">
      <c r="A556" s="141"/>
      <c r="B556" s="461" t="s">
        <v>1068</v>
      </c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8"/>
      <c r="W556" s="144"/>
      <c r="X556" s="144"/>
      <c r="Y556" s="144"/>
      <c r="Z556" s="144"/>
      <c r="AA556" s="144"/>
      <c r="AB556" s="144"/>
      <c r="AC556" s="18"/>
      <c r="AD556" s="18"/>
      <c r="AE556" s="18"/>
      <c r="AF556" s="18"/>
      <c r="AG556" s="18"/>
    </row>
    <row r="557" spans="1:33" ht="15" customHeight="1">
      <c r="A557" s="141"/>
      <c r="B557" s="461" t="s">
        <v>347</v>
      </c>
      <c r="C557" s="159">
        <f>all!F1435</f>
        <v>72</v>
      </c>
      <c r="D557" s="159">
        <f>all!BH1435</f>
        <v>0</v>
      </c>
      <c r="E557" s="159">
        <f>all!BI1435</f>
        <v>6</v>
      </c>
      <c r="F557" s="159">
        <f>all!BJ1435</f>
        <v>6</v>
      </c>
      <c r="G557" s="159">
        <f>all!BK1435</f>
        <v>8</v>
      </c>
      <c r="H557" s="159">
        <f>all!BL1435</f>
        <v>8</v>
      </c>
      <c r="I557" s="159">
        <f>all!BM1435</f>
        <v>16</v>
      </c>
      <c r="J557" s="159">
        <f>all!BN1435</f>
        <v>2</v>
      </c>
      <c r="K557" s="159">
        <f>all!BO1435</f>
        <v>3</v>
      </c>
      <c r="L557" s="159">
        <f>all!BP1435</f>
        <v>5</v>
      </c>
      <c r="M557" s="159">
        <f>all!BQ1435</f>
        <v>37</v>
      </c>
      <c r="N557" s="159">
        <f>all!BR1435</f>
        <v>25</v>
      </c>
      <c r="O557" s="159">
        <f>all!BS1435</f>
        <v>62</v>
      </c>
      <c r="P557" s="159">
        <f>all!BT1435</f>
        <v>2</v>
      </c>
      <c r="Q557" s="159">
        <f>all!BU1435</f>
        <v>0</v>
      </c>
      <c r="R557" s="159">
        <f>all!BV1435</f>
        <v>2</v>
      </c>
      <c r="S557" s="159">
        <f>all!BW1435</f>
        <v>49</v>
      </c>
      <c r="T557" s="159">
        <f>all!BX1435</f>
        <v>42</v>
      </c>
      <c r="U557" s="159">
        <f>all!BY1435</f>
        <v>91</v>
      </c>
      <c r="V557" s="18"/>
      <c r="W557" s="159">
        <f>all!CA1435</f>
        <v>1</v>
      </c>
      <c r="X557" s="159">
        <f>all!CB1435</f>
        <v>1</v>
      </c>
      <c r="Y557" s="159">
        <f>all!CC1435</f>
        <v>2</v>
      </c>
      <c r="Z557" s="159">
        <f>all!CD1435</f>
        <v>0</v>
      </c>
      <c r="AA557" s="159">
        <f>all!CE1435</f>
        <v>1</v>
      </c>
      <c r="AB557" s="159">
        <f>all!CF1435</f>
        <v>1</v>
      </c>
      <c r="AC557" s="18"/>
      <c r="AD557" s="18"/>
      <c r="AE557" s="18"/>
      <c r="AF557" s="18"/>
      <c r="AG557" s="18"/>
    </row>
    <row r="558" spans="1:33" ht="15" customHeight="1">
      <c r="A558" s="141"/>
      <c r="B558" s="162" t="s">
        <v>300</v>
      </c>
      <c r="C558" s="159">
        <f>all!F1436</f>
        <v>72</v>
      </c>
      <c r="D558" s="159">
        <f>all!BH1436</f>
        <v>6</v>
      </c>
      <c r="E558" s="159">
        <f>all!BI1436</f>
        <v>11</v>
      </c>
      <c r="F558" s="159">
        <f>all!BJ1436</f>
        <v>17</v>
      </c>
      <c r="G558" s="159">
        <f>all!BK1436</f>
        <v>13</v>
      </c>
      <c r="H558" s="159">
        <f>all!BL1436</f>
        <v>4</v>
      </c>
      <c r="I558" s="159">
        <f>all!BM1436</f>
        <v>17</v>
      </c>
      <c r="J558" s="159">
        <f>all!BN1436</f>
        <v>2</v>
      </c>
      <c r="K558" s="159">
        <f>all!BO1436</f>
        <v>0</v>
      </c>
      <c r="L558" s="159">
        <f>all!BP1436</f>
        <v>2</v>
      </c>
      <c r="M558" s="159">
        <f>all!BQ1436</f>
        <v>13</v>
      </c>
      <c r="N558" s="159">
        <f>all!BR1436</f>
        <v>24</v>
      </c>
      <c r="O558" s="159">
        <f>all!BS1436</f>
        <v>37</v>
      </c>
      <c r="P558" s="159">
        <f>all!BT1436</f>
        <v>0</v>
      </c>
      <c r="Q558" s="159">
        <f>all!BU1436</f>
        <v>2</v>
      </c>
      <c r="R558" s="159">
        <f>all!BV1436</f>
        <v>2</v>
      </c>
      <c r="S558" s="159">
        <f>all!BW1436</f>
        <v>34</v>
      </c>
      <c r="T558" s="159">
        <f>all!BX1436</f>
        <v>41</v>
      </c>
      <c r="U558" s="159">
        <f>all!BY1436</f>
        <v>75</v>
      </c>
      <c r="V558" s="18"/>
      <c r="W558" s="159">
        <f>all!CA1436</f>
        <v>0</v>
      </c>
      <c r="X558" s="159">
        <f>all!CB1436</f>
        <v>0</v>
      </c>
      <c r="Y558" s="159">
        <f>all!CC1436</f>
        <v>0</v>
      </c>
      <c r="Z558" s="159">
        <f>all!CD1436</f>
        <v>0</v>
      </c>
      <c r="AA558" s="159">
        <f>all!CE1436</f>
        <v>0</v>
      </c>
      <c r="AB558" s="159">
        <f>all!CF1436</f>
        <v>0</v>
      </c>
      <c r="AC558" s="18" t="s">
        <v>74</v>
      </c>
      <c r="AD558" s="18"/>
      <c r="AE558" s="18"/>
      <c r="AF558" s="18"/>
      <c r="AG558" s="18"/>
    </row>
    <row r="559" spans="1:33" ht="13.5" customHeight="1">
      <c r="A559" s="141"/>
      <c r="B559" s="461" t="s">
        <v>72</v>
      </c>
      <c r="C559" s="144">
        <f>SUM(C557:C558)</f>
        <v>144</v>
      </c>
      <c r="D559" s="144">
        <f t="shared" ref="D559" si="335">SUM(D557:D558)</f>
        <v>6</v>
      </c>
      <c r="E559" s="144">
        <f t="shared" ref="E559:U559" si="336">SUM(E557:E558)</f>
        <v>17</v>
      </c>
      <c r="F559" s="144">
        <f t="shared" si="336"/>
        <v>23</v>
      </c>
      <c r="G559" s="144">
        <f t="shared" si="336"/>
        <v>21</v>
      </c>
      <c r="H559" s="144">
        <f t="shared" si="336"/>
        <v>12</v>
      </c>
      <c r="I559" s="144">
        <f t="shared" si="336"/>
        <v>33</v>
      </c>
      <c r="J559" s="144">
        <f t="shared" si="336"/>
        <v>4</v>
      </c>
      <c r="K559" s="144">
        <f t="shared" si="336"/>
        <v>3</v>
      </c>
      <c r="L559" s="144">
        <f t="shared" si="336"/>
        <v>7</v>
      </c>
      <c r="M559" s="144">
        <f t="shared" si="336"/>
        <v>50</v>
      </c>
      <c r="N559" s="144">
        <f t="shared" si="336"/>
        <v>49</v>
      </c>
      <c r="O559" s="144">
        <f t="shared" si="336"/>
        <v>99</v>
      </c>
      <c r="P559" s="144">
        <f t="shared" si="336"/>
        <v>2</v>
      </c>
      <c r="Q559" s="144">
        <f t="shared" si="336"/>
        <v>2</v>
      </c>
      <c r="R559" s="144">
        <f t="shared" si="336"/>
        <v>4</v>
      </c>
      <c r="S559" s="144">
        <f t="shared" si="336"/>
        <v>83</v>
      </c>
      <c r="T559" s="144">
        <f t="shared" si="336"/>
        <v>83</v>
      </c>
      <c r="U559" s="144">
        <f t="shared" si="336"/>
        <v>166</v>
      </c>
      <c r="V559" s="18"/>
      <c r="W559" s="42">
        <f>SUM(W557:W558)</f>
        <v>1</v>
      </c>
      <c r="X559" s="42">
        <f t="shared" ref="X559:AB559" si="337">SUM(X557:X558)</f>
        <v>1</v>
      </c>
      <c r="Y559" s="42">
        <f t="shared" si="337"/>
        <v>2</v>
      </c>
      <c r="Z559" s="42">
        <f t="shared" si="337"/>
        <v>0</v>
      </c>
      <c r="AA559" s="42">
        <f t="shared" si="337"/>
        <v>1</v>
      </c>
      <c r="AB559" s="42">
        <f t="shared" si="337"/>
        <v>1</v>
      </c>
      <c r="AC559" s="18"/>
      <c r="AD559" s="18"/>
      <c r="AE559" s="18"/>
      <c r="AF559" s="18"/>
      <c r="AG559" s="18"/>
    </row>
    <row r="560" spans="1:33" ht="12.75" customHeight="1">
      <c r="A560" s="37"/>
      <c r="B560" s="78" t="s">
        <v>301</v>
      </c>
      <c r="C560" s="691">
        <f>all!F2142</f>
        <v>12</v>
      </c>
      <c r="D560" s="691">
        <f>all!BH2140</f>
        <v>0</v>
      </c>
      <c r="E560" s="691">
        <f>all!BI2140</f>
        <v>0</v>
      </c>
      <c r="F560" s="691">
        <f>all!BJ2140</f>
        <v>0</v>
      </c>
      <c r="G560" s="691">
        <f>all!BK2140</f>
        <v>0</v>
      </c>
      <c r="H560" s="691">
        <f>all!BL2140</f>
        <v>0</v>
      </c>
      <c r="I560" s="691">
        <f>all!BM2140</f>
        <v>0</v>
      </c>
      <c r="J560" s="691">
        <f>all!BN2140</f>
        <v>0</v>
      </c>
      <c r="K560" s="691">
        <f>all!BO2140</f>
        <v>0</v>
      </c>
      <c r="L560" s="691">
        <f>all!BP2140</f>
        <v>0</v>
      </c>
      <c r="M560" s="691">
        <f>all!BQ2140</f>
        <v>2</v>
      </c>
      <c r="N560" s="691">
        <f>all!BR2140</f>
        <v>1</v>
      </c>
      <c r="O560" s="691">
        <f>all!BS2140</f>
        <v>3</v>
      </c>
      <c r="P560" s="691">
        <f>all!BT2140</f>
        <v>0</v>
      </c>
      <c r="Q560" s="691">
        <f>all!BU2140</f>
        <v>0</v>
      </c>
      <c r="R560" s="691">
        <f>all!BV2140</f>
        <v>0</v>
      </c>
      <c r="S560" s="691">
        <f>all!BW2140</f>
        <v>2</v>
      </c>
      <c r="T560" s="691">
        <f>all!BX2140</f>
        <v>1</v>
      </c>
      <c r="U560" s="691">
        <f>all!BY2140</f>
        <v>3</v>
      </c>
      <c r="V560" s="18"/>
      <c r="W560" s="71">
        <f>all!CA2140</f>
        <v>0</v>
      </c>
      <c r="X560" s="71">
        <f>all!CB2140</f>
        <v>0</v>
      </c>
      <c r="Y560" s="71">
        <f>all!CC2140</f>
        <v>0</v>
      </c>
      <c r="Z560" s="71">
        <f>all!CD2140</f>
        <v>0</v>
      </c>
      <c r="AA560" s="71">
        <f>all!CE2140</f>
        <v>0</v>
      </c>
      <c r="AB560" s="71">
        <f>all!CF2140</f>
        <v>0</v>
      </c>
      <c r="AC560" s="18"/>
      <c r="AD560" s="18"/>
      <c r="AE560" s="18"/>
      <c r="AF560" s="18"/>
      <c r="AG560" s="18"/>
    </row>
    <row r="561" spans="1:33" s="90" customFormat="1" ht="25.5" customHeight="1">
      <c r="A561" s="89"/>
      <c r="B561" s="640" t="s">
        <v>1026</v>
      </c>
      <c r="C561" s="69">
        <f>all!F2642</f>
        <v>15</v>
      </c>
      <c r="D561" s="69">
        <f>all!BH2642</f>
        <v>3</v>
      </c>
      <c r="E561" s="69">
        <f>all!BI2642</f>
        <v>4</v>
      </c>
      <c r="F561" s="69">
        <f>all!BJ2642</f>
        <v>7</v>
      </c>
      <c r="G561" s="69">
        <f>all!BK2642</f>
        <v>0</v>
      </c>
      <c r="H561" s="69">
        <f>all!BL2642</f>
        <v>0</v>
      </c>
      <c r="I561" s="69">
        <f>all!BM2642</f>
        <v>0</v>
      </c>
      <c r="J561" s="69">
        <f>all!BN2642</f>
        <v>0</v>
      </c>
      <c r="K561" s="69">
        <f>all!BO2642</f>
        <v>0</v>
      </c>
      <c r="L561" s="69">
        <f>all!BP2642</f>
        <v>0</v>
      </c>
      <c r="M561" s="69">
        <f>all!BQ2642</f>
        <v>2</v>
      </c>
      <c r="N561" s="69">
        <f>all!BR2642</f>
        <v>1</v>
      </c>
      <c r="O561" s="69">
        <f>all!BS2642</f>
        <v>3</v>
      </c>
      <c r="P561" s="69">
        <f>all!BT2642</f>
        <v>0</v>
      </c>
      <c r="Q561" s="69">
        <f>all!BU2642</f>
        <v>0</v>
      </c>
      <c r="R561" s="69">
        <f>all!BV2642</f>
        <v>0</v>
      </c>
      <c r="S561" s="69">
        <f>all!BW2642</f>
        <v>5</v>
      </c>
      <c r="T561" s="69">
        <f>all!BX2642</f>
        <v>5</v>
      </c>
      <c r="U561" s="69">
        <f>all!BY2642</f>
        <v>10</v>
      </c>
      <c r="V561" s="3"/>
      <c r="W561" s="69">
        <f>all!CA2642</f>
        <v>0</v>
      </c>
      <c r="X561" s="69">
        <f>all!CB2642</f>
        <v>0</v>
      </c>
      <c r="Y561" s="69">
        <f>all!CC2642</f>
        <v>0</v>
      </c>
      <c r="Z561" s="69">
        <f>all!CD2642</f>
        <v>5</v>
      </c>
      <c r="AA561" s="69">
        <f>all!CE2642</f>
        <v>5</v>
      </c>
      <c r="AB561" s="69">
        <f>all!CF2642</f>
        <v>10</v>
      </c>
      <c r="AC561" s="3"/>
      <c r="AD561" s="3"/>
      <c r="AE561" s="3"/>
      <c r="AF561" s="3"/>
      <c r="AG561" s="3"/>
    </row>
    <row r="562" spans="1:33" s="90" customFormat="1" ht="25.5" customHeight="1">
      <c r="A562" s="89"/>
      <c r="B562" s="79" t="s">
        <v>1027</v>
      </c>
      <c r="C562" s="69">
        <f>all!F2643</f>
        <v>15</v>
      </c>
      <c r="D562" s="69">
        <f>all!BH2643</f>
        <v>2</v>
      </c>
      <c r="E562" s="69">
        <f>all!BI2643</f>
        <v>2</v>
      </c>
      <c r="F562" s="69">
        <f>all!BJ2643</f>
        <v>4</v>
      </c>
      <c r="G562" s="69">
        <f>all!BK2643</f>
        <v>0</v>
      </c>
      <c r="H562" s="69">
        <f>all!BL2643</f>
        <v>1</v>
      </c>
      <c r="I562" s="69">
        <f>all!BM2643</f>
        <v>1</v>
      </c>
      <c r="J562" s="69">
        <f>all!BN2643</f>
        <v>0</v>
      </c>
      <c r="K562" s="69">
        <f>all!BO2643</f>
        <v>0</v>
      </c>
      <c r="L562" s="69">
        <f>all!BP2643</f>
        <v>0</v>
      </c>
      <c r="M562" s="69">
        <f>all!BQ2643</f>
        <v>2</v>
      </c>
      <c r="N562" s="69">
        <f>all!BR2643</f>
        <v>6</v>
      </c>
      <c r="O562" s="69">
        <f>all!BS2643</f>
        <v>8</v>
      </c>
      <c r="P562" s="69">
        <f>all!BT2643</f>
        <v>0</v>
      </c>
      <c r="Q562" s="69">
        <f>all!BU2643</f>
        <v>0</v>
      </c>
      <c r="R562" s="69">
        <f>all!BV2643</f>
        <v>0</v>
      </c>
      <c r="S562" s="69">
        <f>all!BW2643</f>
        <v>4</v>
      </c>
      <c r="T562" s="69">
        <f>all!BX2643</f>
        <v>9</v>
      </c>
      <c r="U562" s="69">
        <f>all!BY2643</f>
        <v>13</v>
      </c>
      <c r="V562" s="3"/>
      <c r="W562" s="69">
        <f>all!CA2643</f>
        <v>0</v>
      </c>
      <c r="X562" s="69">
        <f>all!CB2643</f>
        <v>0</v>
      </c>
      <c r="Y562" s="69">
        <f>all!CC2643</f>
        <v>0</v>
      </c>
      <c r="Z562" s="69">
        <f>all!CD2643</f>
        <v>0</v>
      </c>
      <c r="AA562" s="69">
        <f>all!CE2643</f>
        <v>0</v>
      </c>
      <c r="AB562" s="69">
        <f>all!CF2643</f>
        <v>0</v>
      </c>
      <c r="AC562" s="3"/>
      <c r="AD562" s="671" t="s">
        <v>74</v>
      </c>
      <c r="AE562" s="3"/>
      <c r="AF562" s="3"/>
      <c r="AG562" s="3"/>
    </row>
    <row r="563" spans="1:33" s="90" customFormat="1" ht="25.5" customHeight="1">
      <c r="A563" s="196" t="s">
        <v>74</v>
      </c>
      <c r="B563" s="641" t="s">
        <v>1028</v>
      </c>
      <c r="C563" s="69">
        <f>all!F2644</f>
        <v>25</v>
      </c>
      <c r="D563" s="69">
        <f>all!BH2644</f>
        <v>5</v>
      </c>
      <c r="E563" s="69">
        <f>all!BI2644</f>
        <v>2</v>
      </c>
      <c r="F563" s="69">
        <f>all!BJ2644</f>
        <v>7</v>
      </c>
      <c r="G563" s="69">
        <f>all!BK2644</f>
        <v>0</v>
      </c>
      <c r="H563" s="69">
        <f>all!BL2644</f>
        <v>0</v>
      </c>
      <c r="I563" s="69">
        <f>all!BM2644</f>
        <v>0</v>
      </c>
      <c r="J563" s="69">
        <f>all!BN2644</f>
        <v>0</v>
      </c>
      <c r="K563" s="69">
        <f>all!BO2644</f>
        <v>0</v>
      </c>
      <c r="L563" s="69">
        <f>all!BP2644</f>
        <v>0</v>
      </c>
      <c r="M563" s="69">
        <f>all!BQ2644</f>
        <v>14</v>
      </c>
      <c r="N563" s="69">
        <f>all!BR2644</f>
        <v>2</v>
      </c>
      <c r="O563" s="69">
        <f>all!BS2644</f>
        <v>16</v>
      </c>
      <c r="P563" s="69">
        <f>all!BT2644</f>
        <v>0</v>
      </c>
      <c r="Q563" s="69">
        <f>all!BU2644</f>
        <v>0</v>
      </c>
      <c r="R563" s="69">
        <f>all!BV2644</f>
        <v>0</v>
      </c>
      <c r="S563" s="69">
        <f>all!BW2644</f>
        <v>19</v>
      </c>
      <c r="T563" s="69">
        <f>all!BX2644</f>
        <v>4</v>
      </c>
      <c r="U563" s="69">
        <f>all!BY2644</f>
        <v>23</v>
      </c>
      <c r="V563" s="462" t="s">
        <v>74</v>
      </c>
      <c r="W563" s="69">
        <f>all!CA2644</f>
        <v>0</v>
      </c>
      <c r="X563" s="69">
        <f>all!CB2644</f>
        <v>0</v>
      </c>
      <c r="Y563" s="69">
        <f>all!CC2644</f>
        <v>0</v>
      </c>
      <c r="Z563" s="69">
        <f>all!CD2644</f>
        <v>0</v>
      </c>
      <c r="AA563" s="69">
        <f>all!CE2644</f>
        <v>0</v>
      </c>
      <c r="AB563" s="69">
        <f>all!CF2644</f>
        <v>0</v>
      </c>
      <c r="AC563" s="3"/>
      <c r="AD563" s="3"/>
      <c r="AE563" s="3"/>
      <c r="AF563" s="3"/>
      <c r="AG563" s="3"/>
    </row>
    <row r="564" spans="1:33" s="635" customFormat="1" ht="25.5" customHeight="1">
      <c r="A564" s="196"/>
      <c r="B564" s="639" t="s">
        <v>1029</v>
      </c>
      <c r="C564" s="164"/>
      <c r="D564" s="69">
        <f>all!BH2645</f>
        <v>0</v>
      </c>
      <c r="E564" s="69">
        <f>all!BI2645</f>
        <v>0</v>
      </c>
      <c r="F564" s="69">
        <f>all!BJ2645</f>
        <v>0</v>
      </c>
      <c r="G564" s="69">
        <f>all!BK2645</f>
        <v>0</v>
      </c>
      <c r="H564" s="69">
        <f>all!BL2645</f>
        <v>0</v>
      </c>
      <c r="I564" s="69">
        <f>all!BM2645</f>
        <v>0</v>
      </c>
      <c r="J564" s="69">
        <f>all!BN2645</f>
        <v>0</v>
      </c>
      <c r="K564" s="69">
        <f>all!BO2645</f>
        <v>0</v>
      </c>
      <c r="L564" s="69">
        <f>all!BP2645</f>
        <v>0</v>
      </c>
      <c r="M564" s="69">
        <f>all!BQ2645</f>
        <v>0</v>
      </c>
      <c r="N564" s="69">
        <f>all!BR2645</f>
        <v>0</v>
      </c>
      <c r="O564" s="69">
        <f>all!BS2645</f>
        <v>0</v>
      </c>
      <c r="P564" s="69">
        <f>all!BT2645</f>
        <v>0</v>
      </c>
      <c r="Q564" s="69">
        <f>all!BU2645</f>
        <v>0</v>
      </c>
      <c r="R564" s="69">
        <f>all!BV2645</f>
        <v>0</v>
      </c>
      <c r="S564" s="69">
        <f>all!BW2645</f>
        <v>0</v>
      </c>
      <c r="T564" s="69">
        <f>all!BX2645</f>
        <v>0</v>
      </c>
      <c r="U564" s="69">
        <f>all!BY2645</f>
        <v>0</v>
      </c>
      <c r="V564" s="636"/>
      <c r="W564" s="69">
        <f>all!CA2645</f>
        <v>0</v>
      </c>
      <c r="X564" s="69">
        <f>all!CB2645</f>
        <v>0</v>
      </c>
      <c r="Y564" s="69">
        <f>all!CC2645</f>
        <v>0</v>
      </c>
      <c r="Z564" s="69">
        <f>all!CD2645</f>
        <v>0</v>
      </c>
      <c r="AA564" s="69">
        <f>all!CE2645</f>
        <v>0</v>
      </c>
      <c r="AB564" s="69">
        <f>all!CF2645</f>
        <v>0</v>
      </c>
      <c r="AC564" s="636"/>
      <c r="AD564" s="636"/>
      <c r="AE564" s="636"/>
      <c r="AF564" s="636"/>
      <c r="AG564" s="636"/>
    </row>
    <row r="565" spans="1:33" s="670" customFormat="1" ht="25.5" customHeight="1">
      <c r="A565" s="196"/>
      <c r="B565" s="683" t="s">
        <v>1063</v>
      </c>
      <c r="C565" s="164"/>
      <c r="D565" s="69">
        <f>all!BH2646</f>
        <v>0</v>
      </c>
      <c r="E565" s="69">
        <f>all!BI2646</f>
        <v>0</v>
      </c>
      <c r="F565" s="69">
        <f>all!BJ2646</f>
        <v>0</v>
      </c>
      <c r="G565" s="69">
        <f>all!BK2646</f>
        <v>0</v>
      </c>
      <c r="H565" s="69">
        <f>all!BL2646</f>
        <v>0</v>
      </c>
      <c r="I565" s="69">
        <f>all!BM2646</f>
        <v>0</v>
      </c>
      <c r="J565" s="69">
        <f>all!BN2646</f>
        <v>0</v>
      </c>
      <c r="K565" s="69">
        <f>all!BO2646</f>
        <v>0</v>
      </c>
      <c r="L565" s="69">
        <f>all!BP2646</f>
        <v>0</v>
      </c>
      <c r="M565" s="69">
        <f>all!BQ2646</f>
        <v>0</v>
      </c>
      <c r="N565" s="69">
        <f>all!BR2646</f>
        <v>0</v>
      </c>
      <c r="O565" s="69">
        <f>all!BS2646</f>
        <v>0</v>
      </c>
      <c r="P565" s="69">
        <f>all!BT2646</f>
        <v>0</v>
      </c>
      <c r="Q565" s="69">
        <f>all!BU2646</f>
        <v>0</v>
      </c>
      <c r="R565" s="69">
        <f>all!BV2646</f>
        <v>0</v>
      </c>
      <c r="S565" s="69">
        <f>all!BW2646</f>
        <v>0</v>
      </c>
      <c r="T565" s="69">
        <f>all!BX2646</f>
        <v>0</v>
      </c>
      <c r="U565" s="69">
        <f>all!BY2646</f>
        <v>0</v>
      </c>
      <c r="V565" s="671"/>
      <c r="W565" s="69">
        <f>all!CA2646</f>
        <v>0</v>
      </c>
      <c r="X565" s="69">
        <f>all!CB2646</f>
        <v>0</v>
      </c>
      <c r="Y565" s="69">
        <f>all!CC2646</f>
        <v>0</v>
      </c>
      <c r="Z565" s="69">
        <f>all!CD2646</f>
        <v>0</v>
      </c>
      <c r="AA565" s="69">
        <f>all!CE2646</f>
        <v>0</v>
      </c>
      <c r="AB565" s="69">
        <f>all!CF2646</f>
        <v>0</v>
      </c>
      <c r="AC565" s="671"/>
      <c r="AD565" s="671"/>
      <c r="AE565" s="671"/>
      <c r="AF565" s="671"/>
      <c r="AG565" s="671"/>
    </row>
    <row r="566" spans="1:33" ht="18" customHeight="1" thickBot="1">
      <c r="A566" s="32"/>
      <c r="B566" s="82" t="s">
        <v>427</v>
      </c>
      <c r="C566" s="72">
        <f>all!F2647</f>
        <v>70</v>
      </c>
      <c r="D566" s="72">
        <f>SUM(D561:D565)</f>
        <v>10</v>
      </c>
      <c r="E566" s="72">
        <f t="shared" ref="E566:U566" si="338">SUM(E561:E565)</f>
        <v>8</v>
      </c>
      <c r="F566" s="72">
        <f t="shared" si="338"/>
        <v>18</v>
      </c>
      <c r="G566" s="72">
        <f t="shared" si="338"/>
        <v>0</v>
      </c>
      <c r="H566" s="72">
        <f t="shared" si="338"/>
        <v>1</v>
      </c>
      <c r="I566" s="72">
        <f t="shared" si="338"/>
        <v>1</v>
      </c>
      <c r="J566" s="72">
        <f t="shared" si="338"/>
        <v>0</v>
      </c>
      <c r="K566" s="72">
        <f t="shared" si="338"/>
        <v>0</v>
      </c>
      <c r="L566" s="72">
        <f t="shared" si="338"/>
        <v>0</v>
      </c>
      <c r="M566" s="72">
        <f t="shared" si="338"/>
        <v>18</v>
      </c>
      <c r="N566" s="72">
        <f t="shared" si="338"/>
        <v>9</v>
      </c>
      <c r="O566" s="72">
        <f t="shared" si="338"/>
        <v>27</v>
      </c>
      <c r="P566" s="72">
        <f t="shared" si="338"/>
        <v>0</v>
      </c>
      <c r="Q566" s="72">
        <f t="shared" si="338"/>
        <v>0</v>
      </c>
      <c r="R566" s="72">
        <f t="shared" si="338"/>
        <v>0</v>
      </c>
      <c r="S566" s="72">
        <f t="shared" si="338"/>
        <v>28</v>
      </c>
      <c r="T566" s="72">
        <f t="shared" si="338"/>
        <v>18</v>
      </c>
      <c r="U566" s="72">
        <f t="shared" si="338"/>
        <v>46</v>
      </c>
      <c r="V566" s="18"/>
      <c r="W566" s="72">
        <f>SUM(W561:W565)</f>
        <v>0</v>
      </c>
      <c r="X566" s="72">
        <f t="shared" ref="X566:AB566" si="339">SUM(X561:X565)</f>
        <v>0</v>
      </c>
      <c r="Y566" s="72">
        <f t="shared" si="339"/>
        <v>0</v>
      </c>
      <c r="Z566" s="72">
        <f t="shared" si="339"/>
        <v>5</v>
      </c>
      <c r="AA566" s="72">
        <f t="shared" si="339"/>
        <v>5</v>
      </c>
      <c r="AB566" s="72">
        <f t="shared" si="339"/>
        <v>10</v>
      </c>
      <c r="AC566" s="18"/>
      <c r="AD566" s="18"/>
      <c r="AE566" s="18"/>
      <c r="AF566" s="18"/>
      <c r="AG566" s="18"/>
    </row>
    <row r="567" spans="1:33" ht="15" customHeight="1" thickBot="1">
      <c r="A567" s="180"/>
      <c r="B567" s="186" t="s">
        <v>428</v>
      </c>
      <c r="C567" s="187">
        <f t="shared" ref="C567:U567" si="340">SUM(C555,C559,C560,C566)</f>
        <v>534</v>
      </c>
      <c r="D567" s="187">
        <f t="shared" si="340"/>
        <v>56</v>
      </c>
      <c r="E567" s="187">
        <f t="shared" si="340"/>
        <v>75</v>
      </c>
      <c r="F567" s="187">
        <f t="shared" si="340"/>
        <v>131</v>
      </c>
      <c r="G567" s="187">
        <f t="shared" si="340"/>
        <v>71</v>
      </c>
      <c r="H567" s="187">
        <f t="shared" si="340"/>
        <v>30</v>
      </c>
      <c r="I567" s="187">
        <f t="shared" si="340"/>
        <v>101</v>
      </c>
      <c r="J567" s="187">
        <f t="shared" si="340"/>
        <v>21</v>
      </c>
      <c r="K567" s="187">
        <f t="shared" si="340"/>
        <v>14</v>
      </c>
      <c r="L567" s="187">
        <f t="shared" si="340"/>
        <v>35</v>
      </c>
      <c r="M567" s="187">
        <f t="shared" si="340"/>
        <v>194</v>
      </c>
      <c r="N567" s="187">
        <f t="shared" si="340"/>
        <v>160</v>
      </c>
      <c r="O567" s="187">
        <f t="shared" si="340"/>
        <v>354</v>
      </c>
      <c r="P567" s="187">
        <f t="shared" si="340"/>
        <v>6</v>
      </c>
      <c r="Q567" s="187">
        <f t="shared" si="340"/>
        <v>5</v>
      </c>
      <c r="R567" s="187">
        <f t="shared" si="340"/>
        <v>11</v>
      </c>
      <c r="S567" s="187">
        <f t="shared" si="340"/>
        <v>348</v>
      </c>
      <c r="T567" s="187">
        <f t="shared" si="340"/>
        <v>284</v>
      </c>
      <c r="U567" s="187">
        <f t="shared" si="340"/>
        <v>632</v>
      </c>
      <c r="V567" s="18"/>
      <c r="W567" s="187">
        <f t="shared" ref="W567:AB567" si="341">SUM(W555,W559,W560,W566)</f>
        <v>3</v>
      </c>
      <c r="X567" s="187">
        <f t="shared" si="341"/>
        <v>8</v>
      </c>
      <c r="Y567" s="187">
        <f t="shared" si="341"/>
        <v>11</v>
      </c>
      <c r="Z567" s="187">
        <f t="shared" si="341"/>
        <v>8</v>
      </c>
      <c r="AA567" s="187">
        <f t="shared" si="341"/>
        <v>10</v>
      </c>
      <c r="AB567" s="187">
        <f t="shared" si="341"/>
        <v>18</v>
      </c>
      <c r="AC567" s="18"/>
      <c r="AD567" s="18"/>
      <c r="AE567" s="18"/>
      <c r="AF567" s="18"/>
      <c r="AG567" s="18"/>
    </row>
    <row r="568" spans="1:33" ht="34.5" customHeight="1">
      <c r="A568" s="60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18"/>
      <c r="W568" s="76"/>
      <c r="X568" s="76"/>
      <c r="Y568" s="76"/>
      <c r="Z568" s="76"/>
      <c r="AA568" s="76"/>
      <c r="AB568" s="76"/>
      <c r="AC568" s="18"/>
      <c r="AD568" s="18"/>
      <c r="AE568" s="18"/>
      <c r="AF568" s="18"/>
      <c r="AG568" s="18"/>
    </row>
    <row r="569" spans="1:33" ht="17.25" customHeight="1">
      <c r="A569" s="60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18"/>
      <c r="W569" s="76"/>
      <c r="X569" s="76"/>
      <c r="Y569" s="76"/>
      <c r="Z569" s="76"/>
      <c r="AA569" s="76"/>
      <c r="AB569" s="76"/>
      <c r="AC569" s="18"/>
      <c r="AD569" s="18"/>
      <c r="AE569" s="18"/>
      <c r="AF569" s="18"/>
      <c r="AG569" s="18"/>
    </row>
    <row r="570" spans="1:33" ht="15" customHeight="1">
      <c r="A570" s="741">
        <v>1</v>
      </c>
      <c r="B570" s="740">
        <v>2</v>
      </c>
      <c r="C570" s="740">
        <v>3</v>
      </c>
      <c r="D570" s="740">
        <v>3</v>
      </c>
      <c r="E570" s="741">
        <v>4</v>
      </c>
      <c r="F570" s="740">
        <v>5</v>
      </c>
      <c r="G570" s="740">
        <v>6</v>
      </c>
      <c r="H570" s="741">
        <v>7</v>
      </c>
      <c r="I570" s="740">
        <v>8</v>
      </c>
      <c r="J570" s="740">
        <v>9</v>
      </c>
      <c r="K570" s="741">
        <v>10</v>
      </c>
      <c r="L570" s="740">
        <v>11</v>
      </c>
      <c r="M570" s="740">
        <v>12</v>
      </c>
      <c r="N570" s="741">
        <v>13</v>
      </c>
      <c r="O570" s="740">
        <v>14</v>
      </c>
      <c r="P570" s="740">
        <v>15</v>
      </c>
      <c r="Q570" s="741">
        <v>16</v>
      </c>
      <c r="R570" s="740">
        <v>17</v>
      </c>
      <c r="S570" s="740">
        <v>18</v>
      </c>
      <c r="T570" s="741">
        <v>19</v>
      </c>
      <c r="U570" s="740">
        <v>20</v>
      </c>
      <c r="V570" s="24"/>
      <c r="W570" s="740">
        <v>21</v>
      </c>
      <c r="X570" s="741">
        <v>22</v>
      </c>
      <c r="Y570" s="740">
        <v>23</v>
      </c>
      <c r="Z570" s="740">
        <v>24</v>
      </c>
      <c r="AA570" s="741">
        <v>25</v>
      </c>
      <c r="AB570" s="740">
        <v>26</v>
      </c>
      <c r="AC570" s="18"/>
      <c r="AD570" s="18"/>
      <c r="AE570" s="18"/>
      <c r="AF570" s="18"/>
      <c r="AG570" s="18"/>
    </row>
    <row r="571" spans="1:33" ht="19.5" customHeight="1">
      <c r="A571" s="141">
        <v>16</v>
      </c>
      <c r="B571" s="157" t="s">
        <v>429</v>
      </c>
      <c r="C571" s="158"/>
      <c r="D571" s="145"/>
      <c r="E571" s="145"/>
      <c r="F571" s="145"/>
      <c r="G571" s="145"/>
      <c r="H571" s="145"/>
      <c r="I571" s="145"/>
      <c r="J571" s="145"/>
      <c r="K571" s="145"/>
      <c r="L571" s="145"/>
      <c r="M571" s="144"/>
      <c r="N571" s="144"/>
      <c r="O571" s="145"/>
      <c r="P571" s="145"/>
      <c r="Q571" s="145"/>
      <c r="R571" s="145"/>
      <c r="S571" s="146"/>
      <c r="T571" s="146"/>
      <c r="U571" s="146"/>
      <c r="V571" s="18"/>
      <c r="W571" s="145"/>
      <c r="X571" s="145"/>
      <c r="Y571" s="145"/>
      <c r="Z571" s="144"/>
      <c r="AA571" s="144"/>
      <c r="AB571" s="145"/>
      <c r="AC571" s="18" t="s">
        <v>74</v>
      </c>
      <c r="AD571" s="18"/>
      <c r="AE571" s="18"/>
      <c r="AF571" s="18"/>
      <c r="AG571" s="18"/>
    </row>
    <row r="572" spans="1:33" ht="14.25" customHeight="1">
      <c r="A572" s="141"/>
      <c r="B572" s="157" t="s">
        <v>995</v>
      </c>
      <c r="C572" s="158"/>
      <c r="D572" s="145"/>
      <c r="E572" s="145"/>
      <c r="F572" s="145"/>
      <c r="G572" s="145"/>
      <c r="H572" s="145"/>
      <c r="I572" s="145"/>
      <c r="J572" s="145"/>
      <c r="K572" s="145"/>
      <c r="L572" s="145"/>
      <c r="M572" s="144"/>
      <c r="N572" s="144"/>
      <c r="O572" s="145"/>
      <c r="P572" s="145"/>
      <c r="Q572" s="145"/>
      <c r="R572" s="145"/>
      <c r="S572" s="146"/>
      <c r="T572" s="146"/>
      <c r="U572" s="146"/>
      <c r="V572" s="18"/>
      <c r="W572" s="145"/>
      <c r="X572" s="145"/>
      <c r="Y572" s="145"/>
      <c r="Z572" s="144"/>
      <c r="AA572" s="144"/>
      <c r="AB572" s="145"/>
      <c r="AC572" s="18"/>
      <c r="AD572" s="18"/>
      <c r="AE572" s="18"/>
      <c r="AF572" s="18"/>
      <c r="AG572" s="18"/>
    </row>
    <row r="573" spans="1:33" ht="18.75" customHeight="1">
      <c r="A573" s="141"/>
      <c r="B573" s="162" t="s">
        <v>431</v>
      </c>
      <c r="C573" s="307">
        <f>all!F1096</f>
        <v>118</v>
      </c>
      <c r="D573" s="307">
        <f>all!BH1096</f>
        <v>41</v>
      </c>
      <c r="E573" s="307">
        <f>all!BI1096</f>
        <v>21</v>
      </c>
      <c r="F573" s="307">
        <f>all!BJ1096</f>
        <v>62</v>
      </c>
      <c r="G573" s="307">
        <f>all!BK1096</f>
        <v>9</v>
      </c>
      <c r="H573" s="307">
        <f>all!BL1096</f>
        <v>5</v>
      </c>
      <c r="I573" s="307">
        <f>all!BM1096</f>
        <v>14</v>
      </c>
      <c r="J573" s="307">
        <f>all!BN1096</f>
        <v>2</v>
      </c>
      <c r="K573" s="307">
        <f>all!BO1096</f>
        <v>4</v>
      </c>
      <c r="L573" s="307">
        <f>all!BP1096</f>
        <v>6</v>
      </c>
      <c r="M573" s="307">
        <f>all!BQ1096</f>
        <v>17</v>
      </c>
      <c r="N573" s="307">
        <f>all!BR1096</f>
        <v>7</v>
      </c>
      <c r="O573" s="307">
        <f>all!BS1096</f>
        <v>24</v>
      </c>
      <c r="P573" s="307">
        <f>all!BT1096</f>
        <v>1</v>
      </c>
      <c r="Q573" s="307">
        <f>all!BU1096</f>
        <v>1</v>
      </c>
      <c r="R573" s="307">
        <f>all!BV1096</f>
        <v>2</v>
      </c>
      <c r="S573" s="307">
        <f>all!BW1096</f>
        <v>70</v>
      </c>
      <c r="T573" s="307">
        <f>all!BX1096</f>
        <v>38</v>
      </c>
      <c r="U573" s="307">
        <f>all!BY1096</f>
        <v>108</v>
      </c>
      <c r="V573" s="18"/>
      <c r="W573" s="307">
        <f>all!CA1096</f>
        <v>6</v>
      </c>
      <c r="X573" s="307">
        <f>all!CB1096</f>
        <v>1</v>
      </c>
      <c r="Y573" s="307">
        <f>all!CC1096</f>
        <v>7</v>
      </c>
      <c r="Z573" s="307">
        <f>all!CD1096</f>
        <v>1</v>
      </c>
      <c r="AA573" s="307">
        <f>all!CE1096</f>
        <v>1</v>
      </c>
      <c r="AB573" s="307">
        <f>all!CF1096</f>
        <v>2</v>
      </c>
      <c r="AC573" s="18"/>
      <c r="AD573" s="18"/>
      <c r="AE573" s="18"/>
      <c r="AF573" s="18"/>
      <c r="AG573" s="18"/>
    </row>
    <row r="574" spans="1:33" ht="18.75" customHeight="1">
      <c r="A574" s="141"/>
      <c r="B574" s="162" t="s">
        <v>411</v>
      </c>
      <c r="C574" s="307">
        <f>all!F1097</f>
        <v>118</v>
      </c>
      <c r="D574" s="307">
        <f>all!BH1097</f>
        <v>32</v>
      </c>
      <c r="E574" s="307">
        <f>all!BI1097</f>
        <v>28</v>
      </c>
      <c r="F574" s="307">
        <f>all!BJ1097</f>
        <v>60</v>
      </c>
      <c r="G574" s="307">
        <f>all!BK1097</f>
        <v>11</v>
      </c>
      <c r="H574" s="307">
        <f>all!BL1097</f>
        <v>3</v>
      </c>
      <c r="I574" s="307">
        <f>all!BM1097</f>
        <v>14</v>
      </c>
      <c r="J574" s="307">
        <f>all!BN1097</f>
        <v>4</v>
      </c>
      <c r="K574" s="307">
        <f>all!BO1097</f>
        <v>2</v>
      </c>
      <c r="L574" s="307">
        <f>all!BP1097</f>
        <v>6</v>
      </c>
      <c r="M574" s="307">
        <f>all!BQ1097</f>
        <v>19</v>
      </c>
      <c r="N574" s="307">
        <f>all!BR1097</f>
        <v>5</v>
      </c>
      <c r="O574" s="307">
        <f>all!BS1097</f>
        <v>24</v>
      </c>
      <c r="P574" s="307">
        <f>all!BT1097</f>
        <v>2</v>
      </c>
      <c r="Q574" s="307">
        <f>all!BU1097</f>
        <v>0</v>
      </c>
      <c r="R574" s="307">
        <f>all!BV1097</f>
        <v>2</v>
      </c>
      <c r="S574" s="307">
        <f>all!BW1097</f>
        <v>68</v>
      </c>
      <c r="T574" s="307">
        <f>all!BX1097</f>
        <v>38</v>
      </c>
      <c r="U574" s="307">
        <f>all!BY1097</f>
        <v>106</v>
      </c>
      <c r="V574" s="18"/>
      <c r="W574" s="307">
        <f>all!CA1097</f>
        <v>3</v>
      </c>
      <c r="X574" s="307">
        <f>all!CB1097</f>
        <v>1</v>
      </c>
      <c r="Y574" s="307">
        <f>all!CC1097</f>
        <v>4</v>
      </c>
      <c r="Z574" s="307">
        <f>all!CD1097</f>
        <v>1</v>
      </c>
      <c r="AA574" s="307">
        <f>all!CE1097</f>
        <v>1</v>
      </c>
      <c r="AB574" s="307">
        <f>all!CF1097</f>
        <v>2</v>
      </c>
      <c r="AC574" s="18"/>
      <c r="AD574" s="18"/>
      <c r="AE574" s="18"/>
      <c r="AF574" s="18"/>
      <c r="AG574" s="18"/>
    </row>
    <row r="575" spans="1:33" ht="18.75" customHeight="1">
      <c r="A575" s="141"/>
      <c r="B575" s="486" t="s">
        <v>72</v>
      </c>
      <c r="C575" s="143">
        <f>SUM(C573:C574)</f>
        <v>236</v>
      </c>
      <c r="D575" s="143">
        <f t="shared" ref="D575" si="342">SUM(D573:D574)</f>
        <v>73</v>
      </c>
      <c r="E575" s="143">
        <f t="shared" ref="E575:U575" si="343">SUM(E573:E574)</f>
        <v>49</v>
      </c>
      <c r="F575" s="143">
        <f t="shared" si="343"/>
        <v>122</v>
      </c>
      <c r="G575" s="143">
        <f t="shared" si="343"/>
        <v>20</v>
      </c>
      <c r="H575" s="143">
        <f t="shared" si="343"/>
        <v>8</v>
      </c>
      <c r="I575" s="143">
        <f t="shared" si="343"/>
        <v>28</v>
      </c>
      <c r="J575" s="143">
        <f t="shared" si="343"/>
        <v>6</v>
      </c>
      <c r="K575" s="143">
        <f t="shared" si="343"/>
        <v>6</v>
      </c>
      <c r="L575" s="143">
        <f t="shared" si="343"/>
        <v>12</v>
      </c>
      <c r="M575" s="143">
        <f t="shared" si="343"/>
        <v>36</v>
      </c>
      <c r="N575" s="143">
        <f t="shared" si="343"/>
        <v>12</v>
      </c>
      <c r="O575" s="143">
        <f t="shared" si="343"/>
        <v>48</v>
      </c>
      <c r="P575" s="143">
        <f t="shared" si="343"/>
        <v>3</v>
      </c>
      <c r="Q575" s="143">
        <f t="shared" si="343"/>
        <v>1</v>
      </c>
      <c r="R575" s="143">
        <f t="shared" si="343"/>
        <v>4</v>
      </c>
      <c r="S575" s="143">
        <f t="shared" si="343"/>
        <v>138</v>
      </c>
      <c r="T575" s="143">
        <f t="shared" si="343"/>
        <v>76</v>
      </c>
      <c r="U575" s="143">
        <f t="shared" si="343"/>
        <v>214</v>
      </c>
      <c r="V575" s="18"/>
      <c r="W575" s="143">
        <f>SUM(W573:W574)</f>
        <v>9</v>
      </c>
      <c r="X575" s="143">
        <f t="shared" ref="X575:AB575" si="344">SUM(X573:X574)</f>
        <v>2</v>
      </c>
      <c r="Y575" s="143">
        <f t="shared" si="344"/>
        <v>11</v>
      </c>
      <c r="Z575" s="143">
        <f t="shared" si="344"/>
        <v>2</v>
      </c>
      <c r="AA575" s="143">
        <f t="shared" si="344"/>
        <v>2</v>
      </c>
      <c r="AB575" s="143">
        <f t="shared" si="344"/>
        <v>4</v>
      </c>
      <c r="AC575" s="18"/>
      <c r="AD575" s="18"/>
      <c r="AE575" s="18"/>
      <c r="AF575" s="18"/>
      <c r="AG575" s="18"/>
    </row>
    <row r="576" spans="1:33" ht="18.75" customHeight="1">
      <c r="A576" s="141"/>
      <c r="B576" s="482" t="s">
        <v>430</v>
      </c>
      <c r="C576" s="241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8"/>
      <c r="W576" s="143"/>
      <c r="X576" s="143"/>
      <c r="Y576" s="143"/>
      <c r="Z576" s="143"/>
      <c r="AA576" s="143"/>
      <c r="AB576" s="143"/>
      <c r="AC576" s="18"/>
      <c r="AD576" s="18"/>
      <c r="AE576" s="18"/>
      <c r="AF576" s="18"/>
      <c r="AG576" s="18"/>
    </row>
    <row r="577" spans="1:33" ht="18.75" customHeight="1">
      <c r="A577" s="141"/>
      <c r="B577" s="162" t="s">
        <v>431</v>
      </c>
      <c r="C577" s="307">
        <f>all!F1101</f>
        <v>46</v>
      </c>
      <c r="D577" s="307">
        <f>all!BH1101</f>
        <v>7</v>
      </c>
      <c r="E577" s="307">
        <f>all!BI1101</f>
        <v>15</v>
      </c>
      <c r="F577" s="307">
        <f>all!BJ1101</f>
        <v>22</v>
      </c>
      <c r="G577" s="307">
        <f>all!BK1101</f>
        <v>5</v>
      </c>
      <c r="H577" s="307">
        <f>all!BL1101</f>
        <v>2</v>
      </c>
      <c r="I577" s="307">
        <f>all!BM1101</f>
        <v>7</v>
      </c>
      <c r="J577" s="307">
        <f>all!BN1101</f>
        <v>1</v>
      </c>
      <c r="K577" s="307">
        <f>all!BO1101</f>
        <v>0</v>
      </c>
      <c r="L577" s="307">
        <f>all!BP1101</f>
        <v>1</v>
      </c>
      <c r="M577" s="307">
        <f>all!BQ1101</f>
        <v>11</v>
      </c>
      <c r="N577" s="307">
        <f>all!BR1101</f>
        <v>5</v>
      </c>
      <c r="O577" s="307">
        <f>all!BS1101</f>
        <v>16</v>
      </c>
      <c r="P577" s="307">
        <f>all!BT1101</f>
        <v>0</v>
      </c>
      <c r="Q577" s="307">
        <f>all!BU1101</f>
        <v>0</v>
      </c>
      <c r="R577" s="307">
        <f>all!BV1101</f>
        <v>0</v>
      </c>
      <c r="S577" s="307">
        <f>all!BW1101</f>
        <v>24</v>
      </c>
      <c r="T577" s="307">
        <f>all!BX1101</f>
        <v>22</v>
      </c>
      <c r="U577" s="307">
        <f>all!BY1101</f>
        <v>46</v>
      </c>
      <c r="V577" s="18"/>
      <c r="W577" s="307">
        <f>all!CA1101</f>
        <v>1</v>
      </c>
      <c r="X577" s="307">
        <f>all!CB1101</f>
        <v>2</v>
      </c>
      <c r="Y577" s="307">
        <f>all!CC1101</f>
        <v>3</v>
      </c>
      <c r="Z577" s="307">
        <f>all!CD1101</f>
        <v>0</v>
      </c>
      <c r="AA577" s="307">
        <f>all!CE1101</f>
        <v>0</v>
      </c>
      <c r="AB577" s="307">
        <f>all!CF1101</f>
        <v>0</v>
      </c>
      <c r="AC577" s="18"/>
      <c r="AD577" s="18"/>
      <c r="AE577" s="18"/>
      <c r="AF577" s="18"/>
      <c r="AG577" s="18"/>
    </row>
    <row r="578" spans="1:33" ht="18.75" customHeight="1">
      <c r="A578" s="141"/>
      <c r="B578" s="162" t="s">
        <v>411</v>
      </c>
      <c r="C578" s="307">
        <f>all!F1102</f>
        <v>46</v>
      </c>
      <c r="D578" s="307">
        <f>all!BH1102</f>
        <v>11</v>
      </c>
      <c r="E578" s="307">
        <f>all!BI1102</f>
        <v>6</v>
      </c>
      <c r="F578" s="307">
        <f>all!BJ1102</f>
        <v>17</v>
      </c>
      <c r="G578" s="307">
        <f>all!BK1102</f>
        <v>4</v>
      </c>
      <c r="H578" s="307">
        <f>all!BL1102</f>
        <v>2</v>
      </c>
      <c r="I578" s="307">
        <f>all!BM1102</f>
        <v>6</v>
      </c>
      <c r="J578" s="307">
        <f>all!BN1102</f>
        <v>2</v>
      </c>
      <c r="K578" s="307">
        <f>all!BO1102</f>
        <v>1</v>
      </c>
      <c r="L578" s="307">
        <f>all!BP1102</f>
        <v>3</v>
      </c>
      <c r="M578" s="307">
        <f>all!BQ1102</f>
        <v>10</v>
      </c>
      <c r="N578" s="307">
        <f>all!BR1102</f>
        <v>9</v>
      </c>
      <c r="O578" s="307">
        <f>all!BS1102</f>
        <v>19</v>
      </c>
      <c r="P578" s="307">
        <f>all!BT1102</f>
        <v>0</v>
      </c>
      <c r="Q578" s="307">
        <f>all!BU1102</f>
        <v>0</v>
      </c>
      <c r="R578" s="307">
        <f>all!BV1102</f>
        <v>0</v>
      </c>
      <c r="S578" s="307">
        <f>all!BW1102</f>
        <v>27</v>
      </c>
      <c r="T578" s="307">
        <f>all!BX1102</f>
        <v>18</v>
      </c>
      <c r="U578" s="307">
        <f>all!BY1102</f>
        <v>45</v>
      </c>
      <c r="V578" s="18"/>
      <c r="W578" s="307">
        <f>all!CA1102</f>
        <v>3</v>
      </c>
      <c r="X578" s="307">
        <f>all!CB1102</f>
        <v>2</v>
      </c>
      <c r="Y578" s="307">
        <f>all!CC1102</f>
        <v>5</v>
      </c>
      <c r="Z578" s="307">
        <f>all!CD1102</f>
        <v>0</v>
      </c>
      <c r="AA578" s="307">
        <f>all!CE1102</f>
        <v>0</v>
      </c>
      <c r="AB578" s="307">
        <f>all!CF1102</f>
        <v>0</v>
      </c>
      <c r="AC578" s="18"/>
      <c r="AD578" s="18"/>
      <c r="AE578" s="18"/>
      <c r="AF578" s="18"/>
      <c r="AG578" s="18"/>
    </row>
    <row r="579" spans="1:33" ht="18.75" customHeight="1">
      <c r="A579" s="141"/>
      <c r="B579" s="486" t="s">
        <v>72</v>
      </c>
      <c r="C579" s="143">
        <f>SUM(C577:C578)</f>
        <v>92</v>
      </c>
      <c r="D579" s="143">
        <f t="shared" ref="D579" si="345">SUM(D577:D578)</f>
        <v>18</v>
      </c>
      <c r="E579" s="143">
        <f t="shared" ref="E579:U579" si="346">SUM(E577:E578)</f>
        <v>21</v>
      </c>
      <c r="F579" s="143">
        <f t="shared" si="346"/>
        <v>39</v>
      </c>
      <c r="G579" s="143">
        <f t="shared" si="346"/>
        <v>9</v>
      </c>
      <c r="H579" s="143">
        <f t="shared" si="346"/>
        <v>4</v>
      </c>
      <c r="I579" s="143">
        <f t="shared" si="346"/>
        <v>13</v>
      </c>
      <c r="J579" s="143">
        <f t="shared" si="346"/>
        <v>3</v>
      </c>
      <c r="K579" s="143">
        <f t="shared" si="346"/>
        <v>1</v>
      </c>
      <c r="L579" s="143">
        <f t="shared" si="346"/>
        <v>4</v>
      </c>
      <c r="M579" s="143">
        <f t="shared" si="346"/>
        <v>21</v>
      </c>
      <c r="N579" s="143">
        <f t="shared" si="346"/>
        <v>14</v>
      </c>
      <c r="O579" s="143">
        <f t="shared" si="346"/>
        <v>35</v>
      </c>
      <c r="P579" s="143">
        <f t="shared" si="346"/>
        <v>0</v>
      </c>
      <c r="Q579" s="143">
        <f t="shared" si="346"/>
        <v>0</v>
      </c>
      <c r="R579" s="143">
        <f t="shared" si="346"/>
        <v>0</v>
      </c>
      <c r="S579" s="143">
        <f t="shared" si="346"/>
        <v>51</v>
      </c>
      <c r="T579" s="143">
        <f t="shared" si="346"/>
        <v>40</v>
      </c>
      <c r="U579" s="143">
        <f t="shared" si="346"/>
        <v>91</v>
      </c>
      <c r="V579" s="18"/>
      <c r="W579" s="143">
        <f>SUM(W577:W578)</f>
        <v>4</v>
      </c>
      <c r="X579" s="143">
        <f t="shared" ref="X579:AB579" si="347">SUM(X577:X578)</f>
        <v>4</v>
      </c>
      <c r="Y579" s="143">
        <f t="shared" si="347"/>
        <v>8</v>
      </c>
      <c r="Z579" s="143">
        <f t="shared" si="347"/>
        <v>0</v>
      </c>
      <c r="AA579" s="143">
        <f t="shared" si="347"/>
        <v>0</v>
      </c>
      <c r="AB579" s="143">
        <f t="shared" si="347"/>
        <v>0</v>
      </c>
      <c r="AC579" s="18"/>
      <c r="AD579" s="18"/>
      <c r="AE579" s="18"/>
      <c r="AF579" s="18"/>
      <c r="AG579" s="18"/>
    </row>
    <row r="580" spans="1:33" ht="18.75" customHeight="1">
      <c r="A580" s="141"/>
      <c r="B580" s="150" t="s">
        <v>301</v>
      </c>
      <c r="C580" s="306">
        <f>all!F1894</f>
        <v>20</v>
      </c>
      <c r="D580" s="306">
        <f>all!BH1893</f>
        <v>2</v>
      </c>
      <c r="E580" s="306">
        <f>all!BI1893</f>
        <v>5</v>
      </c>
      <c r="F580" s="306">
        <f>all!BJ1893</f>
        <v>7</v>
      </c>
      <c r="G580" s="306">
        <f>all!BK1893</f>
        <v>1</v>
      </c>
      <c r="H580" s="306">
        <f>all!BL1893</f>
        <v>2</v>
      </c>
      <c r="I580" s="306">
        <f>all!BM1893</f>
        <v>3</v>
      </c>
      <c r="J580" s="306">
        <f>all!BN1893</f>
        <v>0</v>
      </c>
      <c r="K580" s="306">
        <f>all!BO1893</f>
        <v>0</v>
      </c>
      <c r="L580" s="306">
        <f>all!BP1893</f>
        <v>0</v>
      </c>
      <c r="M580" s="306">
        <f>all!BQ1893</f>
        <v>4</v>
      </c>
      <c r="N580" s="306">
        <f>all!BR1893</f>
        <v>3</v>
      </c>
      <c r="O580" s="306">
        <f>all!BS1893</f>
        <v>7</v>
      </c>
      <c r="P580" s="306">
        <f>all!BT1893</f>
        <v>0</v>
      </c>
      <c r="Q580" s="306">
        <f>all!BU1893</f>
        <v>0</v>
      </c>
      <c r="R580" s="306">
        <f>all!BV1893</f>
        <v>0</v>
      </c>
      <c r="S580" s="306">
        <f>all!BW1893</f>
        <v>7</v>
      </c>
      <c r="T580" s="306">
        <f>all!BX1893</f>
        <v>10</v>
      </c>
      <c r="U580" s="306">
        <f>all!BY1893</f>
        <v>17</v>
      </c>
      <c r="V580" s="18"/>
      <c r="W580" s="306">
        <f>all!CA1893</f>
        <v>0</v>
      </c>
      <c r="X580" s="306">
        <f>all!CB1893</f>
        <v>0</v>
      </c>
      <c r="Y580" s="306">
        <f>all!CC1893</f>
        <v>0</v>
      </c>
      <c r="Z580" s="306">
        <f>all!CD1893</f>
        <v>0</v>
      </c>
      <c r="AA580" s="306">
        <f>all!CE1893</f>
        <v>0</v>
      </c>
      <c r="AB580" s="306">
        <f>all!CF1893</f>
        <v>0</v>
      </c>
      <c r="AC580" s="18"/>
      <c r="AD580" s="18"/>
      <c r="AE580" s="18"/>
      <c r="AF580" s="18"/>
      <c r="AG580" s="18"/>
    </row>
    <row r="581" spans="1:33" s="10" customFormat="1" ht="18.75" customHeight="1">
      <c r="A581" s="175"/>
      <c r="B581" s="483" t="s">
        <v>791</v>
      </c>
      <c r="C581" s="484"/>
      <c r="D581" s="484">
        <f>all!BH2579</f>
        <v>17</v>
      </c>
      <c r="E581" s="484">
        <f>all!BI2579</f>
        <v>14</v>
      </c>
      <c r="F581" s="484">
        <f>all!BJ2579</f>
        <v>31</v>
      </c>
      <c r="G581" s="484">
        <f>all!BK2579</f>
        <v>0</v>
      </c>
      <c r="H581" s="484">
        <f>all!BL2579</f>
        <v>0</v>
      </c>
      <c r="I581" s="484">
        <f>all!BM2579</f>
        <v>0</v>
      </c>
      <c r="J581" s="484">
        <f>all!BN2579</f>
        <v>0</v>
      </c>
      <c r="K581" s="484">
        <f>all!BO2579</f>
        <v>0</v>
      </c>
      <c r="L581" s="484">
        <f>all!BP2579</f>
        <v>0</v>
      </c>
      <c r="M581" s="484">
        <f>all!BQ2579</f>
        <v>10</v>
      </c>
      <c r="N581" s="484">
        <f>all!BR2579</f>
        <v>2</v>
      </c>
      <c r="O581" s="484">
        <f>all!BS2579</f>
        <v>12</v>
      </c>
      <c r="P581" s="484">
        <f>all!BT2579</f>
        <v>0</v>
      </c>
      <c r="Q581" s="484">
        <f>all!BU2579</f>
        <v>0</v>
      </c>
      <c r="R581" s="484">
        <f>all!BV2579</f>
        <v>0</v>
      </c>
      <c r="S581" s="484">
        <f>all!BW2579</f>
        <v>27</v>
      </c>
      <c r="T581" s="484">
        <f>all!BX2579</f>
        <v>16</v>
      </c>
      <c r="U581" s="484">
        <f>all!BY2579</f>
        <v>43</v>
      </c>
      <c r="V581" s="11"/>
      <c r="W581" s="485">
        <f>all!CA2579</f>
        <v>0</v>
      </c>
      <c r="X581" s="485">
        <f>all!CB2579</f>
        <v>0</v>
      </c>
      <c r="Y581" s="485">
        <f>all!CC2579</f>
        <v>0</v>
      </c>
      <c r="Z581" s="485">
        <f>all!CD2579</f>
        <v>0</v>
      </c>
      <c r="AA581" s="485">
        <f>all!CE2579</f>
        <v>0</v>
      </c>
      <c r="AB581" s="485">
        <f>all!CF2579</f>
        <v>0</v>
      </c>
      <c r="AC581" s="11"/>
      <c r="AD581" s="11"/>
      <c r="AE581" s="11"/>
      <c r="AF581" s="11"/>
      <c r="AG581" s="11"/>
    </row>
    <row r="582" spans="1:33" s="10" customFormat="1" ht="39" customHeight="1" thickBot="1">
      <c r="A582" s="177"/>
      <c r="B582" s="476" t="s">
        <v>946</v>
      </c>
      <c r="C582" s="477"/>
      <c r="D582" s="478">
        <f>all!BH2656</f>
        <v>2</v>
      </c>
      <c r="E582" s="478">
        <f>all!BI2656</f>
        <v>6</v>
      </c>
      <c r="F582" s="478">
        <f>all!BJ2656</f>
        <v>8</v>
      </c>
      <c r="G582" s="478">
        <f>all!BK2656</f>
        <v>0</v>
      </c>
      <c r="H582" s="478">
        <f>all!BL2656</f>
        <v>3</v>
      </c>
      <c r="I582" s="478">
        <f>all!BM2656</f>
        <v>3</v>
      </c>
      <c r="J582" s="478">
        <f>all!BN2656</f>
        <v>0</v>
      </c>
      <c r="K582" s="478">
        <f>all!BO2656</f>
        <v>1</v>
      </c>
      <c r="L582" s="478">
        <f>all!BP2656</f>
        <v>1</v>
      </c>
      <c r="M582" s="478">
        <f>all!BQ2656</f>
        <v>0</v>
      </c>
      <c r="N582" s="478">
        <f>all!BR2656</f>
        <v>4</v>
      </c>
      <c r="O582" s="478">
        <f>all!BS2656</f>
        <v>4</v>
      </c>
      <c r="P582" s="478">
        <f>all!BT2656</f>
        <v>0</v>
      </c>
      <c r="Q582" s="478">
        <f>all!BU2656</f>
        <v>0</v>
      </c>
      <c r="R582" s="478">
        <f>all!BV2656</f>
        <v>0</v>
      </c>
      <c r="S582" s="478">
        <f>all!BW2656</f>
        <v>2</v>
      </c>
      <c r="T582" s="478">
        <f>all!BX2656</f>
        <v>14</v>
      </c>
      <c r="U582" s="478">
        <f>all!BY2656</f>
        <v>16</v>
      </c>
      <c r="V582" s="11"/>
      <c r="W582" s="479">
        <f>all!CA2656</f>
        <v>0</v>
      </c>
      <c r="X582" s="479">
        <f>all!CB2656</f>
        <v>0</v>
      </c>
      <c r="Y582" s="479">
        <f>all!CC2656</f>
        <v>0</v>
      </c>
      <c r="Z582" s="479">
        <f>all!CD2656</f>
        <v>0</v>
      </c>
      <c r="AA582" s="479">
        <f>all!CE2656</f>
        <v>0</v>
      </c>
      <c r="AB582" s="479">
        <f>all!CF2656</f>
        <v>0</v>
      </c>
      <c r="AC582" s="11"/>
      <c r="AD582" s="11"/>
      <c r="AE582" s="11"/>
      <c r="AF582" s="11"/>
      <c r="AG582" s="11"/>
    </row>
    <row r="583" spans="1:33" ht="18.75" customHeight="1" thickBot="1">
      <c r="A583" s="259"/>
      <c r="B583" s="188" t="s">
        <v>432</v>
      </c>
      <c r="C583" s="230">
        <f>SUM(C575,C579,C580)</f>
        <v>348</v>
      </c>
      <c r="D583" s="230">
        <f t="shared" ref="D583:U583" si="348">SUM(D575,D579,D580,D581,D582)</f>
        <v>112</v>
      </c>
      <c r="E583" s="230">
        <f t="shared" si="348"/>
        <v>95</v>
      </c>
      <c r="F583" s="230">
        <f t="shared" si="348"/>
        <v>207</v>
      </c>
      <c r="G583" s="230">
        <f t="shared" si="348"/>
        <v>30</v>
      </c>
      <c r="H583" s="230">
        <f t="shared" si="348"/>
        <v>17</v>
      </c>
      <c r="I583" s="230">
        <f t="shared" si="348"/>
        <v>47</v>
      </c>
      <c r="J583" s="230">
        <f t="shared" si="348"/>
        <v>9</v>
      </c>
      <c r="K583" s="230">
        <f t="shared" si="348"/>
        <v>8</v>
      </c>
      <c r="L583" s="230">
        <f t="shared" si="348"/>
        <v>17</v>
      </c>
      <c r="M583" s="230">
        <f t="shared" si="348"/>
        <v>71</v>
      </c>
      <c r="N583" s="230">
        <f t="shared" si="348"/>
        <v>35</v>
      </c>
      <c r="O583" s="230">
        <f t="shared" si="348"/>
        <v>106</v>
      </c>
      <c r="P583" s="230">
        <f t="shared" si="348"/>
        <v>3</v>
      </c>
      <c r="Q583" s="230">
        <f t="shared" si="348"/>
        <v>1</v>
      </c>
      <c r="R583" s="230">
        <f t="shared" si="348"/>
        <v>4</v>
      </c>
      <c r="S583" s="230">
        <f t="shared" si="348"/>
        <v>225</v>
      </c>
      <c r="T583" s="230">
        <f t="shared" si="348"/>
        <v>156</v>
      </c>
      <c r="U583" s="231">
        <f t="shared" si="348"/>
        <v>381</v>
      </c>
      <c r="V583" s="18"/>
      <c r="W583" s="692">
        <f t="shared" ref="W583:AB583" si="349">SUM(W575,W579,W580,W581,W582)</f>
        <v>13</v>
      </c>
      <c r="X583" s="230">
        <f t="shared" si="349"/>
        <v>6</v>
      </c>
      <c r="Y583" s="230">
        <f t="shared" si="349"/>
        <v>19</v>
      </c>
      <c r="Z583" s="230">
        <f t="shared" si="349"/>
        <v>2</v>
      </c>
      <c r="AA583" s="230">
        <f t="shared" si="349"/>
        <v>2</v>
      </c>
      <c r="AB583" s="231">
        <f t="shared" si="349"/>
        <v>4</v>
      </c>
      <c r="AC583" s="18"/>
      <c r="AD583" s="18"/>
      <c r="AE583" s="18"/>
      <c r="AF583" s="18"/>
      <c r="AG583" s="18"/>
    </row>
    <row r="584" spans="1:33" ht="12.75" customHeight="1">
      <c r="A584" s="60"/>
      <c r="B584" s="75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18"/>
      <c r="W584" s="62"/>
      <c r="X584" s="62"/>
      <c r="Y584" s="62"/>
      <c r="Z584" s="62"/>
      <c r="AA584" s="62"/>
      <c r="AB584" s="62"/>
      <c r="AC584" s="18"/>
      <c r="AD584" s="18" t="s">
        <v>74</v>
      </c>
      <c r="AE584" s="18"/>
      <c r="AF584" s="18"/>
      <c r="AG584" s="18"/>
    </row>
    <row r="585" spans="1:33" ht="18" customHeight="1">
      <c r="A585" s="141">
        <v>17</v>
      </c>
      <c r="B585" s="157" t="s">
        <v>433</v>
      </c>
      <c r="C585" s="158"/>
      <c r="D585" s="145"/>
      <c r="E585" s="145"/>
      <c r="F585" s="145" t="s">
        <v>74</v>
      </c>
      <c r="G585" s="145"/>
      <c r="H585" s="145"/>
      <c r="I585" s="145"/>
      <c r="J585" s="145"/>
      <c r="K585" s="145"/>
      <c r="L585" s="145"/>
      <c r="M585" s="144"/>
      <c r="N585" s="144"/>
      <c r="O585" s="145"/>
      <c r="P585" s="145"/>
      <c r="Q585" s="145"/>
      <c r="R585" s="145"/>
      <c r="S585" s="146"/>
      <c r="T585" s="146"/>
      <c r="U585" s="146"/>
      <c r="V585" s="18"/>
      <c r="W585" s="144"/>
      <c r="X585" s="144"/>
      <c r="Y585" s="145"/>
      <c r="Z585" s="144"/>
      <c r="AA585" s="144"/>
      <c r="AB585" s="145"/>
      <c r="AC585" s="18"/>
      <c r="AD585" s="18"/>
      <c r="AE585" s="18"/>
      <c r="AF585" s="18"/>
      <c r="AG585" s="18"/>
    </row>
    <row r="586" spans="1:33" ht="18" customHeight="1">
      <c r="A586" s="141"/>
      <c r="B586" s="738" t="s">
        <v>1143</v>
      </c>
      <c r="C586" s="158"/>
      <c r="D586" s="145"/>
      <c r="E586" s="145"/>
      <c r="F586" s="145"/>
      <c r="G586" s="145"/>
      <c r="H586" s="145"/>
      <c r="I586" s="145"/>
      <c r="J586" s="145"/>
      <c r="K586" s="145"/>
      <c r="L586" s="145"/>
      <c r="M586" s="144"/>
      <c r="N586" s="144"/>
      <c r="O586" s="145"/>
      <c r="P586" s="145"/>
      <c r="Q586" s="145"/>
      <c r="R586" s="145"/>
      <c r="S586" s="146"/>
      <c r="T586" s="146"/>
      <c r="U586" s="146"/>
      <c r="V586" s="18"/>
      <c r="W586" s="144"/>
      <c r="X586" s="144"/>
      <c r="Y586" s="145"/>
      <c r="Z586" s="144"/>
      <c r="AA586" s="144"/>
      <c r="AB586" s="145"/>
      <c r="AC586" s="18"/>
      <c r="AD586" s="18"/>
      <c r="AE586" s="18"/>
      <c r="AF586" s="18"/>
      <c r="AG586" s="18"/>
    </row>
    <row r="587" spans="1:33" ht="15.95" customHeight="1">
      <c r="A587" s="141"/>
      <c r="B587" s="162" t="s">
        <v>594</v>
      </c>
      <c r="C587" s="307">
        <f>all!F341</f>
        <v>154</v>
      </c>
      <c r="D587" s="307">
        <f>all!BH336</f>
        <v>0</v>
      </c>
      <c r="E587" s="307">
        <f>all!BI336</f>
        <v>128</v>
      </c>
      <c r="F587" s="307">
        <f>all!BJ336</f>
        <v>128</v>
      </c>
      <c r="G587" s="307">
        <f>all!BK336</f>
        <v>0</v>
      </c>
      <c r="H587" s="307">
        <f>all!BL336</f>
        <v>37</v>
      </c>
      <c r="I587" s="307">
        <f>all!BM336</f>
        <v>37</v>
      </c>
      <c r="J587" s="307">
        <f>all!BN336</f>
        <v>0</v>
      </c>
      <c r="K587" s="307">
        <f>all!BO336</f>
        <v>19</v>
      </c>
      <c r="L587" s="307">
        <f>all!BP336</f>
        <v>19</v>
      </c>
      <c r="M587" s="307">
        <f>all!BQ336</f>
        <v>0</v>
      </c>
      <c r="N587" s="307">
        <f>all!BR336</f>
        <v>70</v>
      </c>
      <c r="O587" s="307">
        <f>all!BS336</f>
        <v>70</v>
      </c>
      <c r="P587" s="307">
        <f>all!BT336</f>
        <v>0</v>
      </c>
      <c r="Q587" s="307">
        <f>all!BU336</f>
        <v>1</v>
      </c>
      <c r="R587" s="307">
        <f>all!BV336</f>
        <v>1</v>
      </c>
      <c r="S587" s="307">
        <f>all!BW336</f>
        <v>0</v>
      </c>
      <c r="T587" s="307">
        <f>all!BX336</f>
        <v>255</v>
      </c>
      <c r="U587" s="307">
        <f>all!BY336</f>
        <v>255</v>
      </c>
      <c r="V587" s="18"/>
      <c r="W587" s="307">
        <f>all!CA336</f>
        <v>0</v>
      </c>
      <c r="X587" s="307">
        <f>all!CB336</f>
        <v>3</v>
      </c>
      <c r="Y587" s="307">
        <f>all!CC336</f>
        <v>3</v>
      </c>
      <c r="Z587" s="307">
        <f>all!CD336</f>
        <v>0</v>
      </c>
      <c r="AA587" s="307">
        <f>all!CE336</f>
        <v>5</v>
      </c>
      <c r="AB587" s="307">
        <f>all!CF336</f>
        <v>5</v>
      </c>
      <c r="AC587" s="18"/>
      <c r="AD587" s="18"/>
      <c r="AE587" s="18" t="s">
        <v>74</v>
      </c>
      <c r="AF587" s="18"/>
      <c r="AG587" s="18"/>
    </row>
    <row r="588" spans="1:33" ht="15.95" customHeight="1">
      <c r="A588" s="141"/>
      <c r="B588" s="162" t="s">
        <v>300</v>
      </c>
      <c r="C588" s="307">
        <f>all!F342</f>
        <v>154</v>
      </c>
      <c r="D588" s="307">
        <f>all!BH337</f>
        <v>0</v>
      </c>
      <c r="E588" s="307">
        <f>all!BI337</f>
        <v>121</v>
      </c>
      <c r="F588" s="307">
        <f>all!BJ337</f>
        <v>121</v>
      </c>
      <c r="G588" s="307">
        <f>all!BK337</f>
        <v>0</v>
      </c>
      <c r="H588" s="307">
        <f>all!BL337</f>
        <v>33</v>
      </c>
      <c r="I588" s="307">
        <f>all!BM337</f>
        <v>33</v>
      </c>
      <c r="J588" s="307">
        <f>all!BN337</f>
        <v>0</v>
      </c>
      <c r="K588" s="307">
        <f>all!BO337</f>
        <v>22</v>
      </c>
      <c r="L588" s="307">
        <f>all!BP337</f>
        <v>22</v>
      </c>
      <c r="M588" s="307">
        <f>all!BQ337</f>
        <v>0</v>
      </c>
      <c r="N588" s="307">
        <f>all!BR337</f>
        <v>75</v>
      </c>
      <c r="O588" s="307">
        <f>all!BS337</f>
        <v>75</v>
      </c>
      <c r="P588" s="307">
        <f>all!BT337</f>
        <v>0</v>
      </c>
      <c r="Q588" s="307">
        <f>all!BU337</f>
        <v>2</v>
      </c>
      <c r="R588" s="307">
        <f>all!BV337</f>
        <v>2</v>
      </c>
      <c r="S588" s="307">
        <f>all!BW337</f>
        <v>0</v>
      </c>
      <c r="T588" s="307">
        <f>all!BX337</f>
        <v>253</v>
      </c>
      <c r="U588" s="307">
        <f>all!BY337</f>
        <v>253</v>
      </c>
      <c r="V588" s="18"/>
      <c r="W588" s="307">
        <f>all!CA337</f>
        <v>0</v>
      </c>
      <c r="X588" s="307">
        <f>all!CB337</f>
        <v>7</v>
      </c>
      <c r="Y588" s="307">
        <f>all!CC337</f>
        <v>7</v>
      </c>
      <c r="Z588" s="307">
        <f>all!CD337</f>
        <v>0</v>
      </c>
      <c r="AA588" s="307">
        <f>all!CE337</f>
        <v>7</v>
      </c>
      <c r="AB588" s="307">
        <f>all!CF337</f>
        <v>7</v>
      </c>
      <c r="AC588" s="18"/>
      <c r="AD588" s="18"/>
      <c r="AE588" s="18"/>
      <c r="AF588" s="18"/>
      <c r="AG588" s="18"/>
    </row>
    <row r="589" spans="1:33" ht="15.95" customHeight="1">
      <c r="A589" s="217"/>
      <c r="B589" s="224" t="s">
        <v>399</v>
      </c>
      <c r="C589" s="480">
        <f>all!F343</f>
        <v>154</v>
      </c>
      <c r="D589" s="480">
        <f>all!BH338</f>
        <v>0</v>
      </c>
      <c r="E589" s="480">
        <f>all!BI338</f>
        <v>119</v>
      </c>
      <c r="F589" s="480">
        <f>all!BJ338</f>
        <v>119</v>
      </c>
      <c r="G589" s="480">
        <f>all!BK338</f>
        <v>0</v>
      </c>
      <c r="H589" s="480">
        <f>all!BL338</f>
        <v>43</v>
      </c>
      <c r="I589" s="480">
        <f>all!BM338</f>
        <v>43</v>
      </c>
      <c r="J589" s="480">
        <f>all!BN338</f>
        <v>0</v>
      </c>
      <c r="K589" s="480">
        <f>all!BO338</f>
        <v>23</v>
      </c>
      <c r="L589" s="480">
        <f>all!BP338</f>
        <v>23</v>
      </c>
      <c r="M589" s="480">
        <f>all!BQ338</f>
        <v>0</v>
      </c>
      <c r="N589" s="480">
        <f>all!BR338</f>
        <v>93</v>
      </c>
      <c r="O589" s="480">
        <f>all!BS338</f>
        <v>93</v>
      </c>
      <c r="P589" s="480">
        <f>all!BT338</f>
        <v>0</v>
      </c>
      <c r="Q589" s="480">
        <f>all!BU338</f>
        <v>10</v>
      </c>
      <c r="R589" s="480">
        <f>all!BV338</f>
        <v>10</v>
      </c>
      <c r="S589" s="480">
        <f>all!BW338</f>
        <v>0</v>
      </c>
      <c r="T589" s="480">
        <f>all!BX338</f>
        <v>288</v>
      </c>
      <c r="U589" s="480">
        <f>all!BY338</f>
        <v>288</v>
      </c>
      <c r="V589" s="18"/>
      <c r="W589" s="307">
        <f>all!CA338</f>
        <v>0</v>
      </c>
      <c r="X589" s="307">
        <f>all!CB338</f>
        <v>3</v>
      </c>
      <c r="Y589" s="307">
        <f>all!CC338</f>
        <v>3</v>
      </c>
      <c r="Z589" s="307">
        <f>all!CD338</f>
        <v>0</v>
      </c>
      <c r="AA589" s="307">
        <f>all!CE338</f>
        <v>4</v>
      </c>
      <c r="AB589" s="307">
        <f>all!CF338</f>
        <v>4</v>
      </c>
      <c r="AC589" s="18"/>
      <c r="AD589" s="18"/>
      <c r="AE589" s="18"/>
      <c r="AF589" s="18"/>
      <c r="AG589" s="18"/>
    </row>
    <row r="590" spans="1:33" ht="15.95" customHeight="1">
      <c r="A590" s="141"/>
      <c r="B590" s="461" t="s">
        <v>72</v>
      </c>
      <c r="C590" s="144">
        <f t="shared" ref="C590:D590" si="350">SUM(C587:C589)</f>
        <v>462</v>
      </c>
      <c r="D590" s="144">
        <f t="shared" si="350"/>
        <v>0</v>
      </c>
      <c r="E590" s="144">
        <f t="shared" ref="E590:U590" si="351">SUM(E587:E589)</f>
        <v>368</v>
      </c>
      <c r="F590" s="144">
        <f t="shared" si="351"/>
        <v>368</v>
      </c>
      <c r="G590" s="144">
        <f t="shared" si="351"/>
        <v>0</v>
      </c>
      <c r="H590" s="144">
        <f t="shared" si="351"/>
        <v>113</v>
      </c>
      <c r="I590" s="144">
        <f t="shared" si="351"/>
        <v>113</v>
      </c>
      <c r="J590" s="144">
        <f t="shared" si="351"/>
        <v>0</v>
      </c>
      <c r="K590" s="144">
        <f t="shared" si="351"/>
        <v>64</v>
      </c>
      <c r="L590" s="144">
        <f t="shared" si="351"/>
        <v>64</v>
      </c>
      <c r="M590" s="144">
        <f t="shared" si="351"/>
        <v>0</v>
      </c>
      <c r="N590" s="144">
        <f t="shared" si="351"/>
        <v>238</v>
      </c>
      <c r="O590" s="144">
        <f t="shared" si="351"/>
        <v>238</v>
      </c>
      <c r="P590" s="144">
        <f t="shared" si="351"/>
        <v>0</v>
      </c>
      <c r="Q590" s="144">
        <f t="shared" si="351"/>
        <v>13</v>
      </c>
      <c r="R590" s="144">
        <f t="shared" si="351"/>
        <v>13</v>
      </c>
      <c r="S590" s="144">
        <f t="shared" si="351"/>
        <v>0</v>
      </c>
      <c r="T590" s="144">
        <f t="shared" si="351"/>
        <v>796</v>
      </c>
      <c r="U590" s="144">
        <f t="shared" si="351"/>
        <v>796</v>
      </c>
      <c r="V590" s="18"/>
      <c r="W590" s="144">
        <f t="shared" ref="W590" si="352">SUM(W587:W589)</f>
        <v>0</v>
      </c>
      <c r="X590" s="144">
        <f t="shared" ref="X590:AB590" si="353">SUM(X587:X589)</f>
        <v>13</v>
      </c>
      <c r="Y590" s="144">
        <f t="shared" si="353"/>
        <v>13</v>
      </c>
      <c r="Z590" s="144">
        <f t="shared" si="353"/>
        <v>0</v>
      </c>
      <c r="AA590" s="144">
        <f t="shared" si="353"/>
        <v>16</v>
      </c>
      <c r="AB590" s="144">
        <f t="shared" si="353"/>
        <v>16</v>
      </c>
      <c r="AC590" s="18"/>
      <c r="AD590" s="18"/>
      <c r="AE590" s="18"/>
      <c r="AF590" s="18"/>
      <c r="AG590" s="18"/>
    </row>
    <row r="591" spans="1:33" ht="15.95" customHeight="1">
      <c r="A591" s="487"/>
      <c r="B591" s="461" t="s">
        <v>1144</v>
      </c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8"/>
      <c r="W591" s="144"/>
      <c r="X591" s="144"/>
      <c r="Y591" s="144"/>
      <c r="Z591" s="144"/>
      <c r="AA591" s="144"/>
      <c r="AB591" s="144"/>
      <c r="AC591" s="18"/>
      <c r="AD591" s="18"/>
      <c r="AE591" s="18"/>
      <c r="AF591" s="18"/>
      <c r="AG591" s="18"/>
    </row>
    <row r="592" spans="1:33" ht="15.95" customHeight="1">
      <c r="A592" s="487"/>
      <c r="B592" s="150" t="s">
        <v>1145</v>
      </c>
      <c r="C592" s="307">
        <f>all!F341</f>
        <v>154</v>
      </c>
      <c r="D592" s="307">
        <f>all!BH341</f>
        <v>0</v>
      </c>
      <c r="E592" s="307">
        <f>all!BI341</f>
        <v>104</v>
      </c>
      <c r="F592" s="307">
        <f>all!BJ341</f>
        <v>104</v>
      </c>
      <c r="G592" s="307">
        <f>all!BK341</f>
        <v>0</v>
      </c>
      <c r="H592" s="307">
        <f>all!BL341</f>
        <v>27</v>
      </c>
      <c r="I592" s="307">
        <f>all!BM341</f>
        <v>27</v>
      </c>
      <c r="J592" s="307">
        <f>all!BN341</f>
        <v>0</v>
      </c>
      <c r="K592" s="307">
        <f>all!BO341</f>
        <v>13</v>
      </c>
      <c r="L592" s="307">
        <f>all!BP341</f>
        <v>13</v>
      </c>
      <c r="M592" s="307">
        <f>all!BQ341</f>
        <v>0</v>
      </c>
      <c r="N592" s="307">
        <f>all!BR341</f>
        <v>53</v>
      </c>
      <c r="O592" s="307">
        <f>all!BS341</f>
        <v>53</v>
      </c>
      <c r="P592" s="307">
        <f>all!BT341</f>
        <v>0</v>
      </c>
      <c r="Q592" s="307">
        <f>all!BU341</f>
        <v>2</v>
      </c>
      <c r="R592" s="307">
        <f>all!BV341</f>
        <v>2</v>
      </c>
      <c r="S592" s="307">
        <f>all!BW341</f>
        <v>0</v>
      </c>
      <c r="T592" s="307">
        <f>all!BX341</f>
        <v>199</v>
      </c>
      <c r="U592" s="307">
        <f>all!BY341</f>
        <v>199</v>
      </c>
      <c r="V592" s="18"/>
      <c r="W592" s="307">
        <f>all!CA341</f>
        <v>0</v>
      </c>
      <c r="X592" s="307">
        <f>all!CB341</f>
        <v>4</v>
      </c>
      <c r="Y592" s="307">
        <f>all!CC341</f>
        <v>4</v>
      </c>
      <c r="Z592" s="307">
        <f>all!CD341</f>
        <v>0</v>
      </c>
      <c r="AA592" s="307">
        <f>all!CE341</f>
        <v>4</v>
      </c>
      <c r="AB592" s="307">
        <f>all!CF341</f>
        <v>4</v>
      </c>
      <c r="AC592" s="18"/>
      <c r="AD592" s="18"/>
      <c r="AE592" s="18"/>
      <c r="AF592" s="18"/>
      <c r="AG592" s="18"/>
    </row>
    <row r="593" spans="1:33" ht="15.95" customHeight="1">
      <c r="A593" s="487"/>
      <c r="B593" s="162" t="s">
        <v>300</v>
      </c>
      <c r="C593" s="307">
        <f>all!F342</f>
        <v>154</v>
      </c>
      <c r="D593" s="307">
        <f>all!BH342</f>
        <v>0</v>
      </c>
      <c r="E593" s="307">
        <f>all!BI342</f>
        <v>102</v>
      </c>
      <c r="F593" s="307">
        <f>all!BJ342</f>
        <v>102</v>
      </c>
      <c r="G593" s="307">
        <f>all!BK342</f>
        <v>0</v>
      </c>
      <c r="H593" s="307">
        <f>all!BL342</f>
        <v>24</v>
      </c>
      <c r="I593" s="307">
        <f>all!BM342</f>
        <v>24</v>
      </c>
      <c r="J593" s="307">
        <f>all!BN342</f>
        <v>0</v>
      </c>
      <c r="K593" s="307">
        <f>all!BO342</f>
        <v>13</v>
      </c>
      <c r="L593" s="307">
        <f>all!BP342</f>
        <v>13</v>
      </c>
      <c r="M593" s="307">
        <f>all!BQ342</f>
        <v>0</v>
      </c>
      <c r="N593" s="307">
        <f>all!BR342</f>
        <v>51</v>
      </c>
      <c r="O593" s="307">
        <f>all!BS342</f>
        <v>51</v>
      </c>
      <c r="P593" s="307">
        <f>all!BT342</f>
        <v>0</v>
      </c>
      <c r="Q593" s="307">
        <f>all!BU342</f>
        <v>1</v>
      </c>
      <c r="R593" s="307">
        <f>all!BV342</f>
        <v>1</v>
      </c>
      <c r="S593" s="307">
        <f>all!BW342</f>
        <v>0</v>
      </c>
      <c r="T593" s="307">
        <f>all!BX342</f>
        <v>191</v>
      </c>
      <c r="U593" s="307">
        <f>all!BY342</f>
        <v>191</v>
      </c>
      <c r="V593" s="18"/>
      <c r="W593" s="307">
        <f>all!CA342</f>
        <v>0</v>
      </c>
      <c r="X593" s="307">
        <f>all!CB342</f>
        <v>12</v>
      </c>
      <c r="Y593" s="307">
        <f>all!CC342</f>
        <v>12</v>
      </c>
      <c r="Z593" s="307">
        <f>all!CD342</f>
        <v>0</v>
      </c>
      <c r="AA593" s="307">
        <f>all!CE342</f>
        <v>4</v>
      </c>
      <c r="AB593" s="307">
        <f>all!CF342</f>
        <v>4</v>
      </c>
      <c r="AC593" s="18"/>
      <c r="AD593" s="18"/>
      <c r="AE593" s="18"/>
      <c r="AF593" s="18"/>
      <c r="AG593" s="18"/>
    </row>
    <row r="594" spans="1:33" ht="15.95" customHeight="1">
      <c r="A594" s="488"/>
      <c r="B594" s="162" t="s">
        <v>399</v>
      </c>
      <c r="C594" s="307">
        <f>all!F343</f>
        <v>154</v>
      </c>
      <c r="D594" s="307">
        <f>all!BH343</f>
        <v>0</v>
      </c>
      <c r="E594" s="307">
        <f>all!BI343</f>
        <v>92</v>
      </c>
      <c r="F594" s="307">
        <f>all!BJ343</f>
        <v>92</v>
      </c>
      <c r="G594" s="307">
        <f>all!BK343</f>
        <v>0</v>
      </c>
      <c r="H594" s="307">
        <f>all!BL343</f>
        <v>25</v>
      </c>
      <c r="I594" s="307">
        <f>all!BM343</f>
        <v>25</v>
      </c>
      <c r="J594" s="307">
        <f>all!BN343</f>
        <v>0</v>
      </c>
      <c r="K594" s="307">
        <f>all!BO343</f>
        <v>13</v>
      </c>
      <c r="L594" s="307">
        <f>all!BP343</f>
        <v>13</v>
      </c>
      <c r="M594" s="307">
        <f>all!BQ343</f>
        <v>0</v>
      </c>
      <c r="N594" s="307">
        <f>all!BR343</f>
        <v>52</v>
      </c>
      <c r="O594" s="307">
        <f>all!BS343</f>
        <v>52</v>
      </c>
      <c r="P594" s="307">
        <f>all!BT343</f>
        <v>0</v>
      </c>
      <c r="Q594" s="307">
        <f>all!BU343</f>
        <v>6</v>
      </c>
      <c r="R594" s="307">
        <f>all!BV343</f>
        <v>6</v>
      </c>
      <c r="S594" s="307">
        <f>all!BW343</f>
        <v>0</v>
      </c>
      <c r="T594" s="307">
        <f>all!BX343</f>
        <v>188</v>
      </c>
      <c r="U594" s="307">
        <f>all!BY343</f>
        <v>188</v>
      </c>
      <c r="V594" s="18"/>
      <c r="W594" s="307">
        <f>all!CA343</f>
        <v>0</v>
      </c>
      <c r="X594" s="307">
        <f>all!CB343</f>
        <v>2</v>
      </c>
      <c r="Y594" s="307">
        <f>all!CC343</f>
        <v>2</v>
      </c>
      <c r="Z594" s="307">
        <f>all!CD343</f>
        <v>0</v>
      </c>
      <c r="AA594" s="307">
        <f>all!CE343</f>
        <v>4</v>
      </c>
      <c r="AB594" s="307">
        <f>all!CF343</f>
        <v>4</v>
      </c>
      <c r="AC594" s="18"/>
      <c r="AD594" s="18"/>
      <c r="AE594" s="18"/>
      <c r="AF594" s="18"/>
      <c r="AG594" s="18"/>
    </row>
    <row r="595" spans="1:33" ht="15.95" customHeight="1">
      <c r="A595" s="489"/>
      <c r="B595" s="461" t="s">
        <v>72</v>
      </c>
      <c r="C595" s="144">
        <f t="shared" ref="C595:D595" si="354">SUM(C592:C594)</f>
        <v>462</v>
      </c>
      <c r="D595" s="144">
        <f t="shared" si="354"/>
        <v>0</v>
      </c>
      <c r="E595" s="144">
        <f t="shared" ref="E595:U595" si="355">SUM(E592:E594)</f>
        <v>298</v>
      </c>
      <c r="F595" s="144">
        <f t="shared" si="355"/>
        <v>298</v>
      </c>
      <c r="G595" s="144">
        <f t="shared" si="355"/>
        <v>0</v>
      </c>
      <c r="H595" s="144">
        <f t="shared" si="355"/>
        <v>76</v>
      </c>
      <c r="I595" s="144">
        <f t="shared" si="355"/>
        <v>76</v>
      </c>
      <c r="J595" s="144">
        <f t="shared" si="355"/>
        <v>0</v>
      </c>
      <c r="K595" s="144">
        <f t="shared" si="355"/>
        <v>39</v>
      </c>
      <c r="L595" s="144">
        <f t="shared" si="355"/>
        <v>39</v>
      </c>
      <c r="M595" s="144">
        <f t="shared" si="355"/>
        <v>0</v>
      </c>
      <c r="N595" s="144">
        <f t="shared" si="355"/>
        <v>156</v>
      </c>
      <c r="O595" s="144">
        <f t="shared" si="355"/>
        <v>156</v>
      </c>
      <c r="P595" s="144">
        <f t="shared" si="355"/>
        <v>0</v>
      </c>
      <c r="Q595" s="144">
        <f t="shared" si="355"/>
        <v>9</v>
      </c>
      <c r="R595" s="144">
        <f t="shared" si="355"/>
        <v>9</v>
      </c>
      <c r="S595" s="144">
        <f t="shared" si="355"/>
        <v>0</v>
      </c>
      <c r="T595" s="144">
        <f t="shared" si="355"/>
        <v>578</v>
      </c>
      <c r="U595" s="144">
        <f t="shared" si="355"/>
        <v>578</v>
      </c>
      <c r="V595" s="18"/>
      <c r="W595" s="144">
        <f t="shared" ref="W595" si="356">SUM(W592:W594)</f>
        <v>0</v>
      </c>
      <c r="X595" s="144">
        <f t="shared" ref="X595:AB595" si="357">SUM(X592:X594)</f>
        <v>18</v>
      </c>
      <c r="Y595" s="144">
        <f t="shared" si="357"/>
        <v>18</v>
      </c>
      <c r="Z595" s="144">
        <f t="shared" si="357"/>
        <v>0</v>
      </c>
      <c r="AA595" s="144">
        <f t="shared" si="357"/>
        <v>12</v>
      </c>
      <c r="AB595" s="144">
        <f t="shared" si="357"/>
        <v>12</v>
      </c>
      <c r="AC595" s="18"/>
      <c r="AD595" s="18"/>
      <c r="AE595" s="18"/>
      <c r="AF595" s="18"/>
      <c r="AG595" s="18"/>
    </row>
    <row r="596" spans="1:33" ht="15.95" customHeight="1">
      <c r="A596" s="489"/>
      <c r="B596" s="461" t="s">
        <v>1065</v>
      </c>
      <c r="C596" s="144"/>
      <c r="D596" s="144"/>
      <c r="E596" s="144" t="s">
        <v>74</v>
      </c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8"/>
      <c r="W596" s="144"/>
      <c r="X596" s="144"/>
      <c r="Y596" s="144"/>
      <c r="Z596" s="144"/>
      <c r="AA596" s="144"/>
      <c r="AB596" s="144"/>
      <c r="AC596" s="18"/>
      <c r="AD596" s="18"/>
      <c r="AE596" s="18"/>
      <c r="AF596" s="18"/>
      <c r="AG596" s="18"/>
    </row>
    <row r="597" spans="1:33" ht="15.95" customHeight="1">
      <c r="A597" s="489"/>
      <c r="B597" s="150" t="s">
        <v>1145</v>
      </c>
      <c r="C597" s="307">
        <f>all!F331</f>
        <v>231</v>
      </c>
      <c r="D597" s="307">
        <f>all!BH331</f>
        <v>0</v>
      </c>
      <c r="E597" s="307">
        <f>all!BI331</f>
        <v>137</v>
      </c>
      <c r="F597" s="307">
        <f>all!BJ331</f>
        <v>137</v>
      </c>
      <c r="G597" s="307">
        <f>all!BK331</f>
        <v>0</v>
      </c>
      <c r="H597" s="307">
        <f>all!BL331</f>
        <v>31</v>
      </c>
      <c r="I597" s="307">
        <f>all!BM331</f>
        <v>31</v>
      </c>
      <c r="J597" s="307">
        <f>all!BN331</f>
        <v>0</v>
      </c>
      <c r="K597" s="307">
        <f>all!BO331</f>
        <v>13</v>
      </c>
      <c r="L597" s="307">
        <f>all!BP331</f>
        <v>13</v>
      </c>
      <c r="M597" s="307">
        <f>all!BQ331</f>
        <v>0</v>
      </c>
      <c r="N597" s="307">
        <f>all!BR331</f>
        <v>90</v>
      </c>
      <c r="O597" s="307">
        <f>all!BS331</f>
        <v>90</v>
      </c>
      <c r="P597" s="307">
        <f>all!BT331</f>
        <v>0</v>
      </c>
      <c r="Q597" s="307">
        <f>all!BU331</f>
        <v>0</v>
      </c>
      <c r="R597" s="307">
        <f>all!BV331</f>
        <v>0</v>
      </c>
      <c r="S597" s="307">
        <f>all!BW331</f>
        <v>0</v>
      </c>
      <c r="T597" s="307">
        <f>all!BX331</f>
        <v>271</v>
      </c>
      <c r="U597" s="307">
        <f>all!BY331</f>
        <v>271</v>
      </c>
      <c r="V597" s="18"/>
      <c r="W597" s="307">
        <f>all!CA331</f>
        <v>0</v>
      </c>
      <c r="X597" s="307">
        <f>all!CB331</f>
        <v>7</v>
      </c>
      <c r="Y597" s="307">
        <f>all!CC331</f>
        <v>7</v>
      </c>
      <c r="Z597" s="307">
        <f>all!CD331</f>
        <v>0</v>
      </c>
      <c r="AA597" s="307">
        <f>all!CE331</f>
        <v>2</v>
      </c>
      <c r="AB597" s="307">
        <f>all!CF331</f>
        <v>2</v>
      </c>
      <c r="AC597" s="18"/>
      <c r="AD597" s="18"/>
      <c r="AE597" s="18"/>
      <c r="AF597" s="18"/>
      <c r="AG597" s="18"/>
    </row>
    <row r="598" spans="1:33" ht="15.95" customHeight="1">
      <c r="A598" s="489"/>
      <c r="B598" s="162" t="s">
        <v>300</v>
      </c>
      <c r="C598" s="307">
        <f>all!F332</f>
        <v>231</v>
      </c>
      <c r="D598" s="307">
        <f>all!BH332</f>
        <v>0</v>
      </c>
      <c r="E598" s="307">
        <f>all!BI332</f>
        <v>137</v>
      </c>
      <c r="F598" s="307">
        <f>all!BJ332</f>
        <v>137</v>
      </c>
      <c r="G598" s="307">
        <f>all!BK332</f>
        <v>0</v>
      </c>
      <c r="H598" s="307">
        <f>all!BL332</f>
        <v>32</v>
      </c>
      <c r="I598" s="307">
        <f>all!BM332</f>
        <v>32</v>
      </c>
      <c r="J598" s="307">
        <f>all!BN332</f>
        <v>0</v>
      </c>
      <c r="K598" s="307">
        <f>all!BO332</f>
        <v>13</v>
      </c>
      <c r="L598" s="307">
        <f>all!BP332</f>
        <v>13</v>
      </c>
      <c r="M598" s="307">
        <f>all!BQ332</f>
        <v>0</v>
      </c>
      <c r="N598" s="307">
        <f>all!BR332</f>
        <v>90</v>
      </c>
      <c r="O598" s="307">
        <f>all!BS332</f>
        <v>90</v>
      </c>
      <c r="P598" s="307">
        <f>all!BT332</f>
        <v>0</v>
      </c>
      <c r="Q598" s="307">
        <f>all!BU332</f>
        <v>3</v>
      </c>
      <c r="R598" s="307">
        <f>all!BV332</f>
        <v>3</v>
      </c>
      <c r="S598" s="307">
        <f>all!BW332</f>
        <v>0</v>
      </c>
      <c r="T598" s="307">
        <f>all!BX332</f>
        <v>275</v>
      </c>
      <c r="U598" s="307">
        <f>all!BY332</f>
        <v>275</v>
      </c>
      <c r="V598" s="18"/>
      <c r="W598" s="307">
        <f>all!CA332</f>
        <v>0</v>
      </c>
      <c r="X598" s="307">
        <f>all!CB332</f>
        <v>10</v>
      </c>
      <c r="Y598" s="307">
        <f>all!CC332</f>
        <v>10</v>
      </c>
      <c r="Z598" s="307">
        <f>all!CD332</f>
        <v>0</v>
      </c>
      <c r="AA598" s="307">
        <f>all!CE332</f>
        <v>4</v>
      </c>
      <c r="AB598" s="307">
        <f>all!CF332</f>
        <v>4</v>
      </c>
      <c r="AC598" s="18"/>
      <c r="AD598" s="18"/>
      <c r="AE598" s="18"/>
      <c r="AF598" s="18"/>
      <c r="AG598" s="18"/>
    </row>
    <row r="599" spans="1:33" ht="15.95" customHeight="1">
      <c r="A599" s="26"/>
      <c r="B599" s="165" t="s">
        <v>399</v>
      </c>
      <c r="C599" s="167">
        <f>all!F333</f>
        <v>231</v>
      </c>
      <c r="D599" s="167">
        <f>all!BH333</f>
        <v>0</v>
      </c>
      <c r="E599" s="167">
        <f>all!BI333</f>
        <v>148</v>
      </c>
      <c r="F599" s="167">
        <f>all!BJ333</f>
        <v>148</v>
      </c>
      <c r="G599" s="167">
        <f>all!BK333</f>
        <v>0</v>
      </c>
      <c r="H599" s="167">
        <f>all!BL333</f>
        <v>37</v>
      </c>
      <c r="I599" s="167">
        <f>all!BM333</f>
        <v>37</v>
      </c>
      <c r="J599" s="167">
        <f>all!BN333</f>
        <v>0</v>
      </c>
      <c r="K599" s="167">
        <f>all!BO333</f>
        <v>15</v>
      </c>
      <c r="L599" s="167">
        <f>all!BP333</f>
        <v>15</v>
      </c>
      <c r="M599" s="167">
        <f>all!BQ333</f>
        <v>0</v>
      </c>
      <c r="N599" s="167">
        <f>all!BR333</f>
        <v>63</v>
      </c>
      <c r="O599" s="167">
        <f>all!BS333</f>
        <v>63</v>
      </c>
      <c r="P599" s="167">
        <f>all!BT333</f>
        <v>0</v>
      </c>
      <c r="Q599" s="167">
        <f>all!BU333</f>
        <v>2</v>
      </c>
      <c r="R599" s="167">
        <f>all!BV333</f>
        <v>2</v>
      </c>
      <c r="S599" s="167">
        <f>all!BW333</f>
        <v>0</v>
      </c>
      <c r="T599" s="167">
        <f>all!BX333</f>
        <v>265</v>
      </c>
      <c r="U599" s="167">
        <f>all!BY333</f>
        <v>265</v>
      </c>
      <c r="V599" s="18"/>
      <c r="W599" s="167">
        <f>all!CA333</f>
        <v>0</v>
      </c>
      <c r="X599" s="167">
        <f>all!CB333</f>
        <v>6</v>
      </c>
      <c r="Y599" s="167">
        <f>all!CC333</f>
        <v>6</v>
      </c>
      <c r="Z599" s="167">
        <f>all!CD333</f>
        <v>0</v>
      </c>
      <c r="AA599" s="167">
        <f>all!CE333</f>
        <v>3</v>
      </c>
      <c r="AB599" s="167">
        <f>all!CF333</f>
        <v>3</v>
      </c>
      <c r="AC599" s="18"/>
      <c r="AD599" s="18"/>
      <c r="AE599" s="18"/>
      <c r="AF599" s="18"/>
      <c r="AG599" s="18"/>
    </row>
    <row r="600" spans="1:33" ht="15.95" customHeight="1">
      <c r="A600" s="26"/>
      <c r="B600" s="46" t="s">
        <v>72</v>
      </c>
      <c r="C600" s="30">
        <f>SUM(C597:C599)</f>
        <v>693</v>
      </c>
      <c r="D600" s="30">
        <f t="shared" ref="D600:U600" si="358">SUM(D597:D599)</f>
        <v>0</v>
      </c>
      <c r="E600" s="30">
        <f t="shared" si="358"/>
        <v>422</v>
      </c>
      <c r="F600" s="30">
        <f t="shared" si="358"/>
        <v>422</v>
      </c>
      <c r="G600" s="30">
        <f t="shared" si="358"/>
        <v>0</v>
      </c>
      <c r="H600" s="30">
        <f t="shared" si="358"/>
        <v>100</v>
      </c>
      <c r="I600" s="30">
        <f t="shared" si="358"/>
        <v>100</v>
      </c>
      <c r="J600" s="30">
        <f t="shared" si="358"/>
        <v>0</v>
      </c>
      <c r="K600" s="30">
        <f t="shared" si="358"/>
        <v>41</v>
      </c>
      <c r="L600" s="30">
        <f t="shared" si="358"/>
        <v>41</v>
      </c>
      <c r="M600" s="30">
        <f t="shared" si="358"/>
        <v>0</v>
      </c>
      <c r="N600" s="30">
        <f t="shared" si="358"/>
        <v>243</v>
      </c>
      <c r="O600" s="30">
        <f t="shared" si="358"/>
        <v>243</v>
      </c>
      <c r="P600" s="30">
        <f t="shared" si="358"/>
        <v>0</v>
      </c>
      <c r="Q600" s="30">
        <f t="shared" si="358"/>
        <v>5</v>
      </c>
      <c r="R600" s="30">
        <f t="shared" si="358"/>
        <v>5</v>
      </c>
      <c r="S600" s="30">
        <f t="shared" si="358"/>
        <v>0</v>
      </c>
      <c r="T600" s="30">
        <f t="shared" si="358"/>
        <v>811</v>
      </c>
      <c r="U600" s="30">
        <f t="shared" si="358"/>
        <v>811</v>
      </c>
      <c r="V600" s="324"/>
      <c r="W600" s="30">
        <f t="shared" ref="W600" si="359">SUM(W597:W599)</f>
        <v>0</v>
      </c>
      <c r="X600" s="30">
        <f t="shared" ref="X600:AB600" si="360">SUM(X597:X599)</f>
        <v>23</v>
      </c>
      <c r="Y600" s="30">
        <f t="shared" si="360"/>
        <v>23</v>
      </c>
      <c r="Z600" s="30">
        <f t="shared" si="360"/>
        <v>0</v>
      </c>
      <c r="AA600" s="30">
        <f t="shared" si="360"/>
        <v>9</v>
      </c>
      <c r="AB600" s="30">
        <f t="shared" si="360"/>
        <v>9</v>
      </c>
      <c r="AC600" s="18"/>
      <c r="AD600" s="18"/>
      <c r="AE600" s="18"/>
      <c r="AF600" s="18"/>
      <c r="AG600" s="18"/>
    </row>
    <row r="601" spans="1:33" ht="15.95" customHeight="1">
      <c r="A601" s="741">
        <v>1</v>
      </c>
      <c r="B601" s="740">
        <v>2</v>
      </c>
      <c r="C601" s="740">
        <v>3</v>
      </c>
      <c r="D601" s="740">
        <v>3</v>
      </c>
      <c r="E601" s="741">
        <v>4</v>
      </c>
      <c r="F601" s="740">
        <v>5</v>
      </c>
      <c r="G601" s="740">
        <v>6</v>
      </c>
      <c r="H601" s="741">
        <v>7</v>
      </c>
      <c r="I601" s="740">
        <v>8</v>
      </c>
      <c r="J601" s="740">
        <v>9</v>
      </c>
      <c r="K601" s="741">
        <v>10</v>
      </c>
      <c r="L601" s="740">
        <v>11</v>
      </c>
      <c r="M601" s="740">
        <v>12</v>
      </c>
      <c r="N601" s="741">
        <v>13</v>
      </c>
      <c r="O601" s="740">
        <v>14</v>
      </c>
      <c r="P601" s="740">
        <v>15</v>
      </c>
      <c r="Q601" s="741">
        <v>16</v>
      </c>
      <c r="R601" s="740">
        <v>17</v>
      </c>
      <c r="S601" s="740">
        <v>18</v>
      </c>
      <c r="T601" s="741">
        <v>19</v>
      </c>
      <c r="U601" s="740">
        <v>20</v>
      </c>
      <c r="V601" s="24"/>
      <c r="W601" s="740">
        <v>21</v>
      </c>
      <c r="X601" s="741">
        <v>22</v>
      </c>
      <c r="Y601" s="740">
        <v>23</v>
      </c>
      <c r="Z601" s="740">
        <v>24</v>
      </c>
      <c r="AA601" s="741">
        <v>25</v>
      </c>
      <c r="AB601" s="740">
        <v>26</v>
      </c>
      <c r="AC601" s="18"/>
      <c r="AD601" s="18"/>
      <c r="AE601" s="18"/>
      <c r="AF601" s="18"/>
      <c r="AG601" s="18"/>
    </row>
    <row r="602" spans="1:33" ht="15.95" customHeight="1">
      <c r="A602" s="741"/>
      <c r="B602" s="216" t="s">
        <v>1146</v>
      </c>
      <c r="C602" s="740"/>
      <c r="D602" s="740"/>
      <c r="E602" s="741"/>
      <c r="F602" s="740"/>
      <c r="G602" s="740"/>
      <c r="H602" s="741"/>
      <c r="I602" s="740"/>
      <c r="J602" s="740"/>
      <c r="K602" s="741"/>
      <c r="L602" s="740"/>
      <c r="M602" s="740"/>
      <c r="N602" s="741"/>
      <c r="O602" s="740"/>
      <c r="P602" s="740"/>
      <c r="Q602" s="741"/>
      <c r="R602" s="740"/>
      <c r="S602" s="740"/>
      <c r="T602" s="741"/>
      <c r="U602" s="740"/>
      <c r="V602" s="18"/>
      <c r="W602" s="740"/>
      <c r="X602" s="741"/>
      <c r="Y602" s="740"/>
      <c r="Z602" s="740"/>
      <c r="AA602" s="741"/>
      <c r="AB602" s="740"/>
      <c r="AC602" s="18"/>
      <c r="AD602" s="18"/>
      <c r="AE602" s="18"/>
      <c r="AF602" s="18"/>
      <c r="AG602" s="18"/>
    </row>
    <row r="603" spans="1:33" ht="15.95" customHeight="1">
      <c r="A603" s="26"/>
      <c r="B603" s="68" t="s">
        <v>1025</v>
      </c>
      <c r="C603" s="30"/>
      <c r="D603" s="45"/>
      <c r="E603" s="45"/>
      <c r="F603" s="45"/>
      <c r="G603" s="45"/>
      <c r="H603" s="45"/>
      <c r="I603" s="45"/>
      <c r="J603" s="45"/>
      <c r="K603" s="45"/>
      <c r="L603" s="45"/>
      <c r="M603" s="30"/>
      <c r="N603" s="30"/>
      <c r="O603" s="45"/>
      <c r="P603" s="45"/>
      <c r="Q603" s="45"/>
      <c r="R603" s="45"/>
      <c r="S603" s="14"/>
      <c r="T603" s="14"/>
      <c r="U603" s="14"/>
      <c r="V603" s="18"/>
      <c r="W603" s="30"/>
      <c r="X603" s="30"/>
      <c r="Y603" s="30"/>
      <c r="Z603" s="30"/>
      <c r="AA603" s="30"/>
      <c r="AB603" s="30"/>
      <c r="AC603" s="18"/>
      <c r="AD603" s="18"/>
      <c r="AE603" s="18"/>
      <c r="AF603" s="18"/>
      <c r="AG603" s="18"/>
    </row>
    <row r="604" spans="1:33" ht="15.95" customHeight="1">
      <c r="A604" s="26"/>
      <c r="B604" s="46" t="s">
        <v>363</v>
      </c>
      <c r="C604" s="85">
        <f>all!F1446</f>
        <v>52</v>
      </c>
      <c r="D604" s="85">
        <f>all!BH1446</f>
        <v>0</v>
      </c>
      <c r="E604" s="85">
        <f>all!BI1446</f>
        <v>26</v>
      </c>
      <c r="F604" s="85">
        <f>all!BJ1446</f>
        <v>26</v>
      </c>
      <c r="G604" s="85">
        <f>all!BK1446</f>
        <v>0</v>
      </c>
      <c r="H604" s="85">
        <f>all!BL1446</f>
        <v>8</v>
      </c>
      <c r="I604" s="85">
        <f>all!BM1446</f>
        <v>8</v>
      </c>
      <c r="J604" s="85">
        <f>all!BN1446</f>
        <v>0</v>
      </c>
      <c r="K604" s="85">
        <f>all!BO1446</f>
        <v>4</v>
      </c>
      <c r="L604" s="85">
        <f>all!BP1446</f>
        <v>4</v>
      </c>
      <c r="M604" s="85">
        <f>all!BQ1446</f>
        <v>0</v>
      </c>
      <c r="N604" s="85">
        <f>all!BR1446</f>
        <v>14</v>
      </c>
      <c r="O604" s="85">
        <f>all!BS1446</f>
        <v>14</v>
      </c>
      <c r="P604" s="85">
        <f>all!BT1446</f>
        <v>0</v>
      </c>
      <c r="Q604" s="85">
        <f>all!BU1446</f>
        <v>0</v>
      </c>
      <c r="R604" s="85">
        <f>all!BV1446</f>
        <v>0</v>
      </c>
      <c r="S604" s="85">
        <f>all!BW1446</f>
        <v>0</v>
      </c>
      <c r="T604" s="85">
        <f>all!BX1446</f>
        <v>52</v>
      </c>
      <c r="U604" s="85">
        <f>all!BY1446</f>
        <v>52</v>
      </c>
      <c r="V604" s="18"/>
      <c r="W604" s="85">
        <f>all!CA1446</f>
        <v>0</v>
      </c>
      <c r="X604" s="85">
        <f>all!CB1446</f>
        <v>4</v>
      </c>
      <c r="Y604" s="85">
        <f>all!CC1446</f>
        <v>4</v>
      </c>
      <c r="Z604" s="85">
        <f>all!CD1446</f>
        <v>0</v>
      </c>
      <c r="AA604" s="85">
        <f>all!CE1446</f>
        <v>1</v>
      </c>
      <c r="AB604" s="85">
        <f>all!CF1446</f>
        <v>1</v>
      </c>
      <c r="AC604" s="18"/>
      <c r="AD604" s="18"/>
      <c r="AE604" s="18"/>
      <c r="AF604" s="18"/>
      <c r="AG604" s="18"/>
    </row>
    <row r="605" spans="1:33" ht="15.95" customHeight="1">
      <c r="A605" s="26"/>
      <c r="B605" s="16" t="s">
        <v>375</v>
      </c>
      <c r="C605" s="85">
        <f>all!F1447</f>
        <v>52</v>
      </c>
      <c r="D605" s="85">
        <f>all!BH1447</f>
        <v>0</v>
      </c>
      <c r="E605" s="85">
        <f>all!BI1447</f>
        <v>26</v>
      </c>
      <c r="F605" s="85">
        <f>all!BJ1447</f>
        <v>26</v>
      </c>
      <c r="G605" s="85">
        <f>all!BK1447</f>
        <v>0</v>
      </c>
      <c r="H605" s="85">
        <f>all!BL1447</f>
        <v>8</v>
      </c>
      <c r="I605" s="85">
        <f>all!BM1447</f>
        <v>8</v>
      </c>
      <c r="J605" s="85">
        <f>all!BN1447</f>
        <v>0</v>
      </c>
      <c r="K605" s="85">
        <f>all!BO1447</f>
        <v>4</v>
      </c>
      <c r="L605" s="85">
        <f>all!BP1447</f>
        <v>4</v>
      </c>
      <c r="M605" s="85">
        <f>all!BQ1447</f>
        <v>0</v>
      </c>
      <c r="N605" s="85">
        <f>all!BR1447</f>
        <v>14</v>
      </c>
      <c r="O605" s="85">
        <f>all!BS1447</f>
        <v>14</v>
      </c>
      <c r="P605" s="85">
        <f>all!BT1447</f>
        <v>0</v>
      </c>
      <c r="Q605" s="85">
        <f>all!BU1447</f>
        <v>0</v>
      </c>
      <c r="R605" s="85">
        <f>all!BV1447</f>
        <v>0</v>
      </c>
      <c r="S605" s="85">
        <f>all!BW1447</f>
        <v>0</v>
      </c>
      <c r="T605" s="85">
        <f>all!BX1447</f>
        <v>52</v>
      </c>
      <c r="U605" s="85">
        <f>all!BY1447</f>
        <v>52</v>
      </c>
      <c r="V605" s="18"/>
      <c r="W605" s="85">
        <f>all!CA1447</f>
        <v>0</v>
      </c>
      <c r="X605" s="85">
        <f>all!CB1447</f>
        <v>3</v>
      </c>
      <c r="Y605" s="85">
        <f>all!CC1447</f>
        <v>3</v>
      </c>
      <c r="Z605" s="85">
        <f>all!CD1447</f>
        <v>0</v>
      </c>
      <c r="AA605" s="85">
        <f>all!CE1447</f>
        <v>0</v>
      </c>
      <c r="AB605" s="85">
        <f>all!CF1447</f>
        <v>0</v>
      </c>
      <c r="AC605" s="18"/>
      <c r="AD605" s="18"/>
      <c r="AE605" s="18"/>
      <c r="AF605" s="18"/>
      <c r="AG605" s="18"/>
    </row>
    <row r="606" spans="1:33" ht="15.95" customHeight="1">
      <c r="A606" s="26"/>
      <c r="B606" s="46" t="s">
        <v>72</v>
      </c>
      <c r="C606" s="30">
        <f t="shared" ref="C606:D606" si="361">SUM(C604:C605)</f>
        <v>104</v>
      </c>
      <c r="D606" s="30">
        <f t="shared" si="361"/>
        <v>0</v>
      </c>
      <c r="E606" s="30">
        <f t="shared" ref="E606:U606" si="362">SUM(E604:E605)</f>
        <v>52</v>
      </c>
      <c r="F606" s="30">
        <f t="shared" si="362"/>
        <v>52</v>
      </c>
      <c r="G606" s="30">
        <f t="shared" si="362"/>
        <v>0</v>
      </c>
      <c r="H606" s="30">
        <f t="shared" si="362"/>
        <v>16</v>
      </c>
      <c r="I606" s="30">
        <f t="shared" si="362"/>
        <v>16</v>
      </c>
      <c r="J606" s="30">
        <f t="shared" si="362"/>
        <v>0</v>
      </c>
      <c r="K606" s="30">
        <f t="shared" si="362"/>
        <v>8</v>
      </c>
      <c r="L606" s="30">
        <f t="shared" si="362"/>
        <v>8</v>
      </c>
      <c r="M606" s="30">
        <f t="shared" si="362"/>
        <v>0</v>
      </c>
      <c r="N606" s="30">
        <f t="shared" si="362"/>
        <v>28</v>
      </c>
      <c r="O606" s="30">
        <f t="shared" si="362"/>
        <v>28</v>
      </c>
      <c r="P606" s="30">
        <f t="shared" si="362"/>
        <v>0</v>
      </c>
      <c r="Q606" s="30">
        <f t="shared" si="362"/>
        <v>0</v>
      </c>
      <c r="R606" s="30">
        <f t="shared" si="362"/>
        <v>0</v>
      </c>
      <c r="S606" s="30">
        <f t="shared" si="362"/>
        <v>0</v>
      </c>
      <c r="T606" s="30">
        <f t="shared" si="362"/>
        <v>104</v>
      </c>
      <c r="U606" s="30">
        <f t="shared" si="362"/>
        <v>104</v>
      </c>
      <c r="V606" s="18"/>
      <c r="W606" s="30">
        <f t="shared" ref="W606" si="363">SUM(W604:W605)</f>
        <v>0</v>
      </c>
      <c r="X606" s="30">
        <f t="shared" ref="X606:AB606" si="364">SUM(X604:X605)</f>
        <v>7</v>
      </c>
      <c r="Y606" s="30">
        <f t="shared" si="364"/>
        <v>7</v>
      </c>
      <c r="Z606" s="30">
        <f t="shared" si="364"/>
        <v>0</v>
      </c>
      <c r="AA606" s="30">
        <f t="shared" si="364"/>
        <v>1</v>
      </c>
      <c r="AB606" s="30">
        <f t="shared" si="364"/>
        <v>1</v>
      </c>
      <c r="AC606" s="18"/>
      <c r="AD606" s="18"/>
      <c r="AE606" s="18"/>
      <c r="AF606" s="18"/>
      <c r="AG606" s="18"/>
    </row>
    <row r="607" spans="1:33" ht="15.95" customHeight="1">
      <c r="A607" s="26"/>
      <c r="B607" s="46" t="s">
        <v>434</v>
      </c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18"/>
      <c r="W607" s="30"/>
      <c r="X607" s="30"/>
      <c r="Y607" s="30"/>
      <c r="Z607" s="30"/>
      <c r="AA607" s="30"/>
      <c r="AB607" s="30"/>
      <c r="AC607" s="18"/>
      <c r="AD607" s="18"/>
      <c r="AE607" s="18"/>
      <c r="AF607" s="18"/>
      <c r="AG607" s="18"/>
    </row>
    <row r="608" spans="1:33" ht="15.95" customHeight="1">
      <c r="A608" s="26"/>
      <c r="B608" s="16" t="s">
        <v>318</v>
      </c>
      <c r="C608" s="85">
        <f>all!F1441</f>
        <v>23</v>
      </c>
      <c r="D608" s="85">
        <f>all!BH1441</f>
        <v>0</v>
      </c>
      <c r="E608" s="85">
        <f>all!BI1441</f>
        <v>14</v>
      </c>
      <c r="F608" s="85">
        <f>all!BJ1441</f>
        <v>14</v>
      </c>
      <c r="G608" s="85">
        <f>all!BK1441</f>
        <v>0</v>
      </c>
      <c r="H608" s="85">
        <f>all!BL1441</f>
        <v>5</v>
      </c>
      <c r="I608" s="85">
        <f>all!BM1441</f>
        <v>5</v>
      </c>
      <c r="J608" s="85">
        <f>all!BN1441</f>
        <v>0</v>
      </c>
      <c r="K608" s="85">
        <f>all!BO1441</f>
        <v>0</v>
      </c>
      <c r="L608" s="85">
        <f>all!BP1441</f>
        <v>0</v>
      </c>
      <c r="M608" s="85">
        <f>all!BQ1441</f>
        <v>0</v>
      </c>
      <c r="N608" s="85">
        <f>all!BR1441</f>
        <v>6</v>
      </c>
      <c r="O608" s="85">
        <f>all!BS1441</f>
        <v>6</v>
      </c>
      <c r="P608" s="85">
        <f>all!BT1441</f>
        <v>0</v>
      </c>
      <c r="Q608" s="85">
        <f>all!BU1441</f>
        <v>0</v>
      </c>
      <c r="R608" s="85">
        <f>all!BV1441</f>
        <v>0</v>
      </c>
      <c r="S608" s="85">
        <f>all!BW1441</f>
        <v>0</v>
      </c>
      <c r="T608" s="85">
        <f>all!BX1441</f>
        <v>25</v>
      </c>
      <c r="U608" s="85">
        <f>all!BY1441</f>
        <v>25</v>
      </c>
      <c r="V608" s="18"/>
      <c r="W608" s="85">
        <f>all!CA1441</f>
        <v>0</v>
      </c>
      <c r="X608" s="85">
        <f>all!CB1441</f>
        <v>0</v>
      </c>
      <c r="Y608" s="85">
        <f>all!CC1441</f>
        <v>0</v>
      </c>
      <c r="Z608" s="85">
        <f>all!CD1441</f>
        <v>0</v>
      </c>
      <c r="AA608" s="85">
        <f>all!CE1441</f>
        <v>0</v>
      </c>
      <c r="AB608" s="85">
        <f>all!CF1441</f>
        <v>0</v>
      </c>
      <c r="AC608" s="18"/>
      <c r="AD608" s="18"/>
      <c r="AE608" s="18"/>
      <c r="AF608" s="18"/>
      <c r="AG608" s="18"/>
    </row>
    <row r="609" spans="1:33" ht="15.95" customHeight="1">
      <c r="A609" s="26"/>
      <c r="B609" s="16" t="s">
        <v>375</v>
      </c>
      <c r="C609" s="85">
        <f>all!F1442</f>
        <v>23</v>
      </c>
      <c r="D609" s="85">
        <f>all!BH1442</f>
        <v>0</v>
      </c>
      <c r="E609" s="85">
        <f>all!BI1442</f>
        <v>14</v>
      </c>
      <c r="F609" s="85">
        <f>all!BJ1442</f>
        <v>14</v>
      </c>
      <c r="G609" s="85">
        <f>all!BK1442</f>
        <v>0</v>
      </c>
      <c r="H609" s="85">
        <f>all!BL1442</f>
        <v>5</v>
      </c>
      <c r="I609" s="85">
        <f>all!BM1442</f>
        <v>5</v>
      </c>
      <c r="J609" s="85">
        <f>all!BN1442</f>
        <v>0</v>
      </c>
      <c r="K609" s="85">
        <f>all!BO1442</f>
        <v>0</v>
      </c>
      <c r="L609" s="85">
        <f>all!BP1442</f>
        <v>0</v>
      </c>
      <c r="M609" s="85">
        <f>all!BQ1442</f>
        <v>0</v>
      </c>
      <c r="N609" s="85">
        <f>all!BR1442</f>
        <v>6</v>
      </c>
      <c r="O609" s="85">
        <f>all!BS1442</f>
        <v>6</v>
      </c>
      <c r="P609" s="85">
        <f>all!BT1442</f>
        <v>0</v>
      </c>
      <c r="Q609" s="85">
        <f>all!BU1442</f>
        <v>0</v>
      </c>
      <c r="R609" s="85">
        <f>all!BV1442</f>
        <v>0</v>
      </c>
      <c r="S609" s="85">
        <f>all!BW1442</f>
        <v>0</v>
      </c>
      <c r="T609" s="85">
        <f>all!BX1442</f>
        <v>25</v>
      </c>
      <c r="U609" s="85">
        <f>all!BY1442</f>
        <v>25</v>
      </c>
      <c r="V609" s="18"/>
      <c r="W609" s="85">
        <f>all!CA1442</f>
        <v>0</v>
      </c>
      <c r="X609" s="85">
        <f>all!CB1442</f>
        <v>0</v>
      </c>
      <c r="Y609" s="85">
        <f>all!CC1442</f>
        <v>0</v>
      </c>
      <c r="Z609" s="85">
        <f>all!CD1442</f>
        <v>0</v>
      </c>
      <c r="AA609" s="85">
        <f>all!CE1442</f>
        <v>0</v>
      </c>
      <c r="AB609" s="85">
        <f>all!CF1442</f>
        <v>0</v>
      </c>
      <c r="AC609" s="18"/>
      <c r="AD609" s="18"/>
      <c r="AE609" s="18"/>
      <c r="AF609" s="18"/>
      <c r="AG609" s="18"/>
    </row>
    <row r="610" spans="1:33" ht="15.95" customHeight="1">
      <c r="A610" s="26"/>
      <c r="B610" s="46" t="s">
        <v>72</v>
      </c>
      <c r="C610" s="30">
        <f>SUM(C608:C609)</f>
        <v>46</v>
      </c>
      <c r="D610" s="30">
        <f t="shared" ref="D610" si="365">SUM(D608:D609)</f>
        <v>0</v>
      </c>
      <c r="E610" s="30">
        <f t="shared" ref="E610:U610" si="366">SUM(E608:E609)</f>
        <v>28</v>
      </c>
      <c r="F610" s="30">
        <f t="shared" si="366"/>
        <v>28</v>
      </c>
      <c r="G610" s="30">
        <f t="shared" si="366"/>
        <v>0</v>
      </c>
      <c r="H610" s="30">
        <f t="shared" si="366"/>
        <v>10</v>
      </c>
      <c r="I610" s="30">
        <f t="shared" si="366"/>
        <v>10</v>
      </c>
      <c r="J610" s="30">
        <f t="shared" si="366"/>
        <v>0</v>
      </c>
      <c r="K610" s="30">
        <f t="shared" si="366"/>
        <v>0</v>
      </c>
      <c r="L610" s="30">
        <f t="shared" si="366"/>
        <v>0</v>
      </c>
      <c r="M610" s="30">
        <f t="shared" si="366"/>
        <v>0</v>
      </c>
      <c r="N610" s="30">
        <f t="shared" si="366"/>
        <v>12</v>
      </c>
      <c r="O610" s="30">
        <f t="shared" si="366"/>
        <v>12</v>
      </c>
      <c r="P610" s="30">
        <f t="shared" si="366"/>
        <v>0</v>
      </c>
      <c r="Q610" s="30">
        <f t="shared" si="366"/>
        <v>0</v>
      </c>
      <c r="R610" s="30">
        <f t="shared" si="366"/>
        <v>0</v>
      </c>
      <c r="S610" s="30">
        <f t="shared" si="366"/>
        <v>0</v>
      </c>
      <c r="T610" s="30">
        <f t="shared" si="366"/>
        <v>50</v>
      </c>
      <c r="U610" s="30">
        <f t="shared" si="366"/>
        <v>50</v>
      </c>
      <c r="V610" s="18"/>
      <c r="W610" s="30">
        <f>SUM(W608:W609)</f>
        <v>0</v>
      </c>
      <c r="X610" s="30">
        <f t="shared" ref="X610:AB610" si="367">SUM(X608:X609)</f>
        <v>0</v>
      </c>
      <c r="Y610" s="30">
        <f t="shared" si="367"/>
        <v>0</v>
      </c>
      <c r="Z610" s="30">
        <f t="shared" si="367"/>
        <v>0</v>
      </c>
      <c r="AA610" s="30">
        <f t="shared" si="367"/>
        <v>0</v>
      </c>
      <c r="AB610" s="30">
        <f t="shared" si="367"/>
        <v>0</v>
      </c>
      <c r="AC610" s="18"/>
      <c r="AD610" s="18"/>
      <c r="AE610" s="18"/>
      <c r="AF610" s="18"/>
      <c r="AG610" s="18"/>
    </row>
    <row r="611" spans="1:33" ht="15.95" customHeight="1">
      <c r="A611" s="26"/>
      <c r="B611" s="46" t="s">
        <v>923</v>
      </c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18"/>
      <c r="W611" s="30"/>
      <c r="X611" s="30"/>
      <c r="Y611" s="30"/>
      <c r="Z611" s="30"/>
      <c r="AA611" s="30"/>
      <c r="AB611" s="30"/>
      <c r="AC611" s="18"/>
      <c r="AD611" s="18"/>
      <c r="AE611" s="18"/>
      <c r="AF611" s="18"/>
      <c r="AG611" s="18"/>
    </row>
    <row r="612" spans="1:33" ht="15.95" customHeight="1">
      <c r="A612" s="26"/>
      <c r="B612" s="16" t="s">
        <v>318</v>
      </c>
      <c r="C612" s="85">
        <f>all!F1445</f>
        <v>0</v>
      </c>
      <c r="D612" s="85">
        <f>all!BH1456</f>
        <v>0</v>
      </c>
      <c r="E612" s="85">
        <f>all!BI1456</f>
        <v>20</v>
      </c>
      <c r="F612" s="85">
        <f>all!BJ1456</f>
        <v>20</v>
      </c>
      <c r="G612" s="85">
        <f>all!BK1456</f>
        <v>0</v>
      </c>
      <c r="H612" s="85">
        <f>all!BL1456</f>
        <v>7</v>
      </c>
      <c r="I612" s="85">
        <f>all!BM1456</f>
        <v>7</v>
      </c>
      <c r="J612" s="85">
        <f>all!BN1456</f>
        <v>0</v>
      </c>
      <c r="K612" s="85">
        <f>all!BO1456</f>
        <v>2</v>
      </c>
      <c r="L612" s="85">
        <f>all!BP1456</f>
        <v>2</v>
      </c>
      <c r="M612" s="85">
        <f>all!BQ1456</f>
        <v>0</v>
      </c>
      <c r="N612" s="85">
        <f>all!BR1456</f>
        <v>11</v>
      </c>
      <c r="O612" s="85">
        <f>all!BS1456</f>
        <v>11</v>
      </c>
      <c r="P612" s="85">
        <f>all!BT1456</f>
        <v>0</v>
      </c>
      <c r="Q612" s="85">
        <f>all!BU1456</f>
        <v>0</v>
      </c>
      <c r="R612" s="85">
        <f>all!BV1456</f>
        <v>0</v>
      </c>
      <c r="S612" s="85">
        <f>all!BW1456</f>
        <v>0</v>
      </c>
      <c r="T612" s="85">
        <f>all!BX1456</f>
        <v>40</v>
      </c>
      <c r="U612" s="85">
        <f>all!BY1456</f>
        <v>40</v>
      </c>
      <c r="V612" s="18"/>
      <c r="W612" s="85">
        <f>all!CA1456</f>
        <v>0</v>
      </c>
      <c r="X612" s="85">
        <f>all!CB1456</f>
        <v>0</v>
      </c>
      <c r="Y612" s="85">
        <f>all!CC1456</f>
        <v>0</v>
      </c>
      <c r="Z612" s="85">
        <f>all!CD1456</f>
        <v>0</v>
      </c>
      <c r="AA612" s="85">
        <f>all!CE1456</f>
        <v>0</v>
      </c>
      <c r="AB612" s="85">
        <f>all!CF1456</f>
        <v>0</v>
      </c>
      <c r="AC612" s="18"/>
      <c r="AD612" s="18"/>
      <c r="AE612" s="18"/>
      <c r="AF612" s="18"/>
      <c r="AG612" s="18"/>
    </row>
    <row r="613" spans="1:33" ht="15.95" customHeight="1">
      <c r="A613" s="26"/>
      <c r="B613" s="16" t="s">
        <v>375</v>
      </c>
      <c r="C613" s="85">
        <f>all!F1446</f>
        <v>52</v>
      </c>
      <c r="D613" s="85">
        <f>all!BH1457</f>
        <v>0</v>
      </c>
      <c r="E613" s="85">
        <f>all!BI1457</f>
        <v>20</v>
      </c>
      <c r="F613" s="85">
        <f>all!BJ1457</f>
        <v>20</v>
      </c>
      <c r="G613" s="85">
        <f>all!BK1457</f>
        <v>0</v>
      </c>
      <c r="H613" s="85">
        <f>all!BL1457</f>
        <v>7</v>
      </c>
      <c r="I613" s="85">
        <f>all!BM1457</f>
        <v>7</v>
      </c>
      <c r="J613" s="85">
        <f>all!BN1457</f>
        <v>0</v>
      </c>
      <c r="K613" s="85">
        <f>all!BO1457</f>
        <v>2</v>
      </c>
      <c r="L613" s="85">
        <f>all!BP1457</f>
        <v>2</v>
      </c>
      <c r="M613" s="85">
        <f>all!BQ1457</f>
        <v>0</v>
      </c>
      <c r="N613" s="85">
        <f>all!BR1457</f>
        <v>11</v>
      </c>
      <c r="O613" s="85">
        <f>all!BS1457</f>
        <v>11</v>
      </c>
      <c r="P613" s="85">
        <f>all!BT1457</f>
        <v>0</v>
      </c>
      <c r="Q613" s="85">
        <f>all!BU1457</f>
        <v>0</v>
      </c>
      <c r="R613" s="85">
        <f>all!BV1457</f>
        <v>0</v>
      </c>
      <c r="S613" s="85">
        <f>all!BW1457</f>
        <v>0</v>
      </c>
      <c r="T613" s="85">
        <f>all!BX1457</f>
        <v>40</v>
      </c>
      <c r="U613" s="85">
        <f>all!BY1457</f>
        <v>40</v>
      </c>
      <c r="V613" s="18"/>
      <c r="W613" s="85">
        <f>all!CA1457</f>
        <v>0</v>
      </c>
      <c r="X613" s="85">
        <f>all!CB1457</f>
        <v>2</v>
      </c>
      <c r="Y613" s="85">
        <f>all!CC1457</f>
        <v>2</v>
      </c>
      <c r="Z613" s="85">
        <f>all!CD1457</f>
        <v>0</v>
      </c>
      <c r="AA613" s="85">
        <f>all!CE1457</f>
        <v>1</v>
      </c>
      <c r="AB613" s="85">
        <f>all!CF1457</f>
        <v>1</v>
      </c>
      <c r="AC613" s="18"/>
      <c r="AD613" s="18"/>
      <c r="AE613" s="18"/>
      <c r="AF613" s="18"/>
      <c r="AG613" s="18"/>
    </row>
    <row r="614" spans="1:33" ht="15.95" customHeight="1">
      <c r="A614" s="26"/>
      <c r="B614" s="46" t="s">
        <v>72</v>
      </c>
      <c r="C614" s="30">
        <f>SUM(C612:C613)</f>
        <v>52</v>
      </c>
      <c r="D614" s="30">
        <f t="shared" ref="D614" si="368">SUM(D612:D613)</f>
        <v>0</v>
      </c>
      <c r="E614" s="30">
        <f t="shared" ref="E614:U614" si="369">SUM(E612:E613)</f>
        <v>40</v>
      </c>
      <c r="F614" s="30">
        <f t="shared" si="369"/>
        <v>40</v>
      </c>
      <c r="G614" s="30">
        <f t="shared" si="369"/>
        <v>0</v>
      </c>
      <c r="H614" s="30">
        <f t="shared" si="369"/>
        <v>14</v>
      </c>
      <c r="I614" s="30">
        <f t="shared" si="369"/>
        <v>14</v>
      </c>
      <c r="J614" s="30">
        <f t="shared" si="369"/>
        <v>0</v>
      </c>
      <c r="K614" s="30">
        <f t="shared" si="369"/>
        <v>4</v>
      </c>
      <c r="L614" s="30">
        <f t="shared" si="369"/>
        <v>4</v>
      </c>
      <c r="M614" s="30">
        <f t="shared" si="369"/>
        <v>0</v>
      </c>
      <c r="N614" s="30">
        <f t="shared" si="369"/>
        <v>22</v>
      </c>
      <c r="O614" s="30">
        <f t="shared" si="369"/>
        <v>22</v>
      </c>
      <c r="P614" s="30">
        <f t="shared" si="369"/>
        <v>0</v>
      </c>
      <c r="Q614" s="30">
        <f t="shared" si="369"/>
        <v>0</v>
      </c>
      <c r="R614" s="30">
        <f t="shared" si="369"/>
        <v>0</v>
      </c>
      <c r="S614" s="30">
        <f t="shared" si="369"/>
        <v>0</v>
      </c>
      <c r="T614" s="30">
        <f t="shared" si="369"/>
        <v>80</v>
      </c>
      <c r="U614" s="30">
        <f t="shared" si="369"/>
        <v>80</v>
      </c>
      <c r="V614" s="18"/>
      <c r="W614" s="30">
        <f>SUM(W612:W613)</f>
        <v>0</v>
      </c>
      <c r="X614" s="30">
        <f t="shared" ref="X614:AB614" si="370">SUM(X612:X613)</f>
        <v>2</v>
      </c>
      <c r="Y614" s="30">
        <f t="shared" si="370"/>
        <v>2</v>
      </c>
      <c r="Z614" s="30">
        <f t="shared" si="370"/>
        <v>0</v>
      </c>
      <c r="AA614" s="30">
        <f t="shared" si="370"/>
        <v>1</v>
      </c>
      <c r="AB614" s="30">
        <f t="shared" si="370"/>
        <v>1</v>
      </c>
      <c r="AC614" s="18"/>
      <c r="AD614" s="18"/>
      <c r="AE614" s="18"/>
      <c r="AF614" s="18"/>
      <c r="AG614" s="18"/>
    </row>
    <row r="615" spans="1:33" ht="15.95" customHeight="1">
      <c r="A615" s="32"/>
      <c r="B615" s="51" t="s">
        <v>301</v>
      </c>
      <c r="C615" s="91">
        <f>all!F1930</f>
        <v>49</v>
      </c>
      <c r="D615" s="91">
        <f>all!BH2144</f>
        <v>0</v>
      </c>
      <c r="E615" s="91">
        <f>all!BI2144</f>
        <v>0</v>
      </c>
      <c r="F615" s="91">
        <f>all!BJ2144</f>
        <v>0</v>
      </c>
      <c r="G615" s="91">
        <f>all!BK2144</f>
        <v>0</v>
      </c>
      <c r="H615" s="91">
        <f>all!BL2144</f>
        <v>0</v>
      </c>
      <c r="I615" s="91">
        <f>all!BM2144</f>
        <v>0</v>
      </c>
      <c r="J615" s="91">
        <f>all!BN2144</f>
        <v>0</v>
      </c>
      <c r="K615" s="91">
        <f>all!BO2144</f>
        <v>0</v>
      </c>
      <c r="L615" s="91">
        <f>all!BP2144</f>
        <v>0</v>
      </c>
      <c r="M615" s="91">
        <f>all!BQ2144</f>
        <v>0</v>
      </c>
      <c r="N615" s="91">
        <f>all!BR2144</f>
        <v>0</v>
      </c>
      <c r="O615" s="91">
        <f>all!BS2144</f>
        <v>0</v>
      </c>
      <c r="P615" s="91">
        <f>all!BT2144</f>
        <v>0</v>
      </c>
      <c r="Q615" s="91">
        <f>all!BU2144</f>
        <v>0</v>
      </c>
      <c r="R615" s="91">
        <f>all!BV2144</f>
        <v>0</v>
      </c>
      <c r="S615" s="91">
        <f>all!BW2144</f>
        <v>0</v>
      </c>
      <c r="T615" s="91">
        <f>all!BX2144</f>
        <v>0</v>
      </c>
      <c r="U615" s="91">
        <f>all!BY2144</f>
        <v>0</v>
      </c>
      <c r="V615" s="18"/>
      <c r="W615" s="91">
        <f>all!CA2144</f>
        <v>0</v>
      </c>
      <c r="X615" s="91">
        <f>all!CB2144</f>
        <v>0</v>
      </c>
      <c r="Y615" s="91">
        <f>all!CC2144</f>
        <v>0</v>
      </c>
      <c r="Z615" s="91">
        <f>all!CD2144</f>
        <v>0</v>
      </c>
      <c r="AA615" s="91">
        <f>all!CE2144</f>
        <v>0</v>
      </c>
      <c r="AB615" s="91">
        <f>all!CF2144</f>
        <v>0</v>
      </c>
      <c r="AC615" s="18"/>
      <c r="AD615" s="18"/>
      <c r="AE615" s="18"/>
      <c r="AF615" s="18"/>
      <c r="AG615" s="18"/>
    </row>
    <row r="616" spans="1:33" ht="15.95" customHeight="1" thickBot="1">
      <c r="A616" s="26"/>
      <c r="B616" s="49" t="s">
        <v>238</v>
      </c>
      <c r="C616" s="71">
        <f>all!F2603</f>
        <v>90</v>
      </c>
      <c r="D616" s="71">
        <f>all!BH2603</f>
        <v>0</v>
      </c>
      <c r="E616" s="71">
        <f>all!BI2603</f>
        <v>0</v>
      </c>
      <c r="F616" s="71">
        <f>all!BJ2603</f>
        <v>0</v>
      </c>
      <c r="G616" s="71">
        <f>all!BK2603</f>
        <v>0</v>
      </c>
      <c r="H616" s="71">
        <f>all!BL2603</f>
        <v>0</v>
      </c>
      <c r="I616" s="71">
        <f>all!BM2603</f>
        <v>0</v>
      </c>
      <c r="J616" s="71">
        <f>all!BN2603</f>
        <v>0</v>
      </c>
      <c r="K616" s="71">
        <f>all!BO2603</f>
        <v>0</v>
      </c>
      <c r="L616" s="71">
        <f>all!BP2603</f>
        <v>0</v>
      </c>
      <c r="M616" s="71">
        <f>all!BQ2603</f>
        <v>0</v>
      </c>
      <c r="N616" s="71">
        <f>all!BR2603</f>
        <v>0</v>
      </c>
      <c r="O616" s="71">
        <f>all!BS2603</f>
        <v>0</v>
      </c>
      <c r="P616" s="71">
        <f>all!BT2603</f>
        <v>0</v>
      </c>
      <c r="Q616" s="71">
        <f>all!BU2603</f>
        <v>0</v>
      </c>
      <c r="R616" s="71">
        <f>all!BV2603</f>
        <v>0</v>
      </c>
      <c r="S616" s="71">
        <f>all!BW2603</f>
        <v>0</v>
      </c>
      <c r="T616" s="71">
        <f>all!BX2603</f>
        <v>0</v>
      </c>
      <c r="U616" s="71">
        <f>all!BY2603</f>
        <v>0</v>
      </c>
      <c r="V616" s="18"/>
      <c r="W616" s="71">
        <f>all!CA2603</f>
        <v>0</v>
      </c>
      <c r="X616" s="71">
        <f>all!CB2603</f>
        <v>0</v>
      </c>
      <c r="Y616" s="71">
        <f>all!CC2603</f>
        <v>0</v>
      </c>
      <c r="Z616" s="71">
        <f>all!CD2603</f>
        <v>0</v>
      </c>
      <c r="AA616" s="71">
        <f>all!CE2603</f>
        <v>0</v>
      </c>
      <c r="AB616" s="71">
        <f>all!CF2603</f>
        <v>0</v>
      </c>
      <c r="AC616" s="18"/>
      <c r="AD616" s="18"/>
      <c r="AE616" s="18"/>
      <c r="AF616" s="18"/>
      <c r="AG616" s="18"/>
    </row>
    <row r="617" spans="1:33" ht="18" customHeight="1" thickBot="1">
      <c r="A617" s="92"/>
      <c r="B617" s="93" t="s">
        <v>435</v>
      </c>
      <c r="C617" s="94" t="e">
        <f>SUM(C590,C600,C606,C610,C616,#REF!)</f>
        <v>#REF!</v>
      </c>
      <c r="D617" s="94">
        <f t="shared" ref="D617:U617" si="371">SUM(D590,D595,D600,D606,D610,D614,D615,D616)</f>
        <v>0</v>
      </c>
      <c r="E617" s="94">
        <f t="shared" si="371"/>
        <v>1208</v>
      </c>
      <c r="F617" s="94">
        <f t="shared" si="371"/>
        <v>1208</v>
      </c>
      <c r="G617" s="94">
        <f t="shared" si="371"/>
        <v>0</v>
      </c>
      <c r="H617" s="94">
        <f t="shared" si="371"/>
        <v>329</v>
      </c>
      <c r="I617" s="94">
        <f t="shared" si="371"/>
        <v>329</v>
      </c>
      <c r="J617" s="94">
        <f t="shared" si="371"/>
        <v>0</v>
      </c>
      <c r="K617" s="94">
        <f t="shared" si="371"/>
        <v>156</v>
      </c>
      <c r="L617" s="94">
        <f t="shared" si="371"/>
        <v>156</v>
      </c>
      <c r="M617" s="94">
        <f t="shared" si="371"/>
        <v>0</v>
      </c>
      <c r="N617" s="94">
        <f t="shared" si="371"/>
        <v>699</v>
      </c>
      <c r="O617" s="94">
        <f t="shared" si="371"/>
        <v>699</v>
      </c>
      <c r="P617" s="94">
        <f t="shared" si="371"/>
        <v>0</v>
      </c>
      <c r="Q617" s="94">
        <f t="shared" si="371"/>
        <v>27</v>
      </c>
      <c r="R617" s="94">
        <f t="shared" si="371"/>
        <v>27</v>
      </c>
      <c r="S617" s="94">
        <f t="shared" si="371"/>
        <v>0</v>
      </c>
      <c r="T617" s="94">
        <f t="shared" si="371"/>
        <v>2419</v>
      </c>
      <c r="U617" s="94">
        <f t="shared" si="371"/>
        <v>2419</v>
      </c>
      <c r="V617" s="18"/>
      <c r="W617" s="94">
        <f t="shared" ref="W617:AB617" si="372">SUM(W590,W595,W600,W606,W610,W614,W615,W616)</f>
        <v>0</v>
      </c>
      <c r="X617" s="94">
        <f t="shared" si="372"/>
        <v>63</v>
      </c>
      <c r="Y617" s="94">
        <f t="shared" si="372"/>
        <v>63</v>
      </c>
      <c r="Z617" s="94">
        <f t="shared" si="372"/>
        <v>0</v>
      </c>
      <c r="AA617" s="94">
        <f t="shared" si="372"/>
        <v>39</v>
      </c>
      <c r="AB617" s="94">
        <f t="shared" si="372"/>
        <v>39</v>
      </c>
      <c r="AC617" s="18"/>
      <c r="AD617" s="18"/>
      <c r="AE617" s="18"/>
      <c r="AF617" s="18"/>
      <c r="AG617" s="18"/>
    </row>
    <row r="618" spans="1:33" ht="18.75" customHeight="1" thickTop="1" thickBot="1">
      <c r="A618" s="95"/>
      <c r="B618" s="96" t="s">
        <v>438</v>
      </c>
      <c r="C618" s="97" t="e">
        <f>SUM(C46,C62,C115,C173,C193,C233,C259,C270,C342,C431,C483,C503,C547,C567,C583,C617)</f>
        <v>#REF!</v>
      </c>
      <c r="D618" s="98">
        <f t="shared" ref="D618:U618" si="373">SUM(D46,D53,D62,D115,D173,D193,D233,D259,D270,D342,D431,D483,D503,D547,D567,D583,D617)</f>
        <v>8183</v>
      </c>
      <c r="E618" s="98">
        <f t="shared" si="373"/>
        <v>5423</v>
      </c>
      <c r="F618" s="98">
        <f t="shared" si="373"/>
        <v>13668</v>
      </c>
      <c r="G618" s="98">
        <f t="shared" si="373"/>
        <v>2229</v>
      </c>
      <c r="H618" s="98">
        <f t="shared" si="373"/>
        <v>1206</v>
      </c>
      <c r="I618" s="98">
        <f t="shared" si="373"/>
        <v>3435</v>
      </c>
      <c r="J618" s="98">
        <f t="shared" si="373"/>
        <v>892</v>
      </c>
      <c r="K618" s="98">
        <f t="shared" si="373"/>
        <v>577</v>
      </c>
      <c r="L618" s="98">
        <f t="shared" si="373"/>
        <v>1469</v>
      </c>
      <c r="M618" s="98">
        <f t="shared" si="373"/>
        <v>5420</v>
      </c>
      <c r="N618" s="98">
        <f t="shared" si="373"/>
        <v>3108</v>
      </c>
      <c r="O618" s="98">
        <f t="shared" si="373"/>
        <v>8528</v>
      </c>
      <c r="P618" s="98">
        <f t="shared" si="373"/>
        <v>280</v>
      </c>
      <c r="Q618" s="98">
        <f t="shared" si="373"/>
        <v>140</v>
      </c>
      <c r="R618" s="98">
        <f t="shared" si="373"/>
        <v>420</v>
      </c>
      <c r="S618" s="98">
        <f t="shared" si="373"/>
        <v>17066</v>
      </c>
      <c r="T618" s="98">
        <f t="shared" si="373"/>
        <v>10454</v>
      </c>
      <c r="U618" s="98">
        <f t="shared" si="373"/>
        <v>27520</v>
      </c>
      <c r="V618" s="18"/>
      <c r="W618" s="98">
        <f t="shared" ref="W618:AB618" si="374">SUM(W46,W62,W115,W173,W193,W233,W259,W270,W342,W431,W483,W503,W547,W567,W583,W617)</f>
        <v>391</v>
      </c>
      <c r="X618" s="98">
        <f t="shared" si="374"/>
        <v>312</v>
      </c>
      <c r="Y618" s="98">
        <f t="shared" si="374"/>
        <v>701</v>
      </c>
      <c r="Z618" s="98">
        <f t="shared" si="374"/>
        <v>312</v>
      </c>
      <c r="AA618" s="98">
        <f t="shared" si="374"/>
        <v>150</v>
      </c>
      <c r="AB618" s="98">
        <f t="shared" si="374"/>
        <v>462</v>
      </c>
      <c r="AC618" s="18"/>
      <c r="AD618" s="18"/>
      <c r="AE618" s="18"/>
      <c r="AF618" s="18"/>
      <c r="AG618" s="18"/>
    </row>
    <row r="619" spans="1:33" ht="18" customHeight="1" thickTop="1">
      <c r="A619" s="60"/>
      <c r="B619" s="815" t="s">
        <v>1072</v>
      </c>
      <c r="C619" s="816"/>
      <c r="D619" s="816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 t="s">
        <v>74</v>
      </c>
      <c r="AA619" s="18"/>
      <c r="AB619" s="18"/>
      <c r="AC619" s="18"/>
      <c r="AD619" s="18"/>
      <c r="AE619" s="18"/>
      <c r="AF619" s="18"/>
      <c r="AG619" s="18"/>
    </row>
    <row r="620" spans="1:33" ht="15" customHeight="1">
      <c r="A620" s="60" t="s">
        <v>74</v>
      </c>
      <c r="C620" s="675"/>
      <c r="D620" s="675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1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</row>
    <row r="621" spans="1:33" ht="24" customHeight="1">
      <c r="A621" s="60"/>
      <c r="B621" s="695" t="s">
        <v>1073</v>
      </c>
      <c r="C621" s="696"/>
      <c r="D621" s="696">
        <v>9201</v>
      </c>
      <c r="E621" s="171">
        <v>6069</v>
      </c>
      <c r="F621" s="171">
        <v>15270</v>
      </c>
      <c r="G621" s="171">
        <v>2573</v>
      </c>
      <c r="H621" s="171">
        <v>1339</v>
      </c>
      <c r="I621" s="171">
        <v>3912</v>
      </c>
      <c r="J621" s="171">
        <v>949</v>
      </c>
      <c r="K621" s="171">
        <v>607</v>
      </c>
      <c r="L621" s="171">
        <v>1556</v>
      </c>
      <c r="M621" s="171">
        <v>6137</v>
      </c>
      <c r="N621" s="171">
        <v>3466</v>
      </c>
      <c r="O621" s="171">
        <v>9603</v>
      </c>
      <c r="P621" s="171">
        <v>329</v>
      </c>
      <c r="Q621" s="171">
        <v>158</v>
      </c>
      <c r="R621" s="171">
        <v>487</v>
      </c>
      <c r="S621" s="171">
        <v>19189</v>
      </c>
      <c r="T621" s="171">
        <v>11639</v>
      </c>
      <c r="U621" s="171">
        <v>30828</v>
      </c>
      <c r="V621" s="18"/>
      <c r="W621" s="171">
        <v>386</v>
      </c>
      <c r="X621" s="171">
        <v>312</v>
      </c>
      <c r="Y621" s="171">
        <v>698</v>
      </c>
      <c r="Z621" s="171">
        <v>312</v>
      </c>
      <c r="AA621" s="171">
        <v>150</v>
      </c>
      <c r="AB621" s="171">
        <v>462</v>
      </c>
      <c r="AC621" s="18"/>
      <c r="AD621" s="18"/>
      <c r="AE621" s="18"/>
      <c r="AF621" s="18"/>
      <c r="AG621" s="18"/>
    </row>
    <row r="622" spans="1:33" ht="18" customHeight="1">
      <c r="A622" s="60"/>
      <c r="B622" s="675"/>
      <c r="C622" s="675"/>
      <c r="D622" s="694" t="s">
        <v>74</v>
      </c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</row>
    <row r="623" spans="1:33" ht="18" customHeight="1">
      <c r="A623" s="60"/>
      <c r="B623" s="694" t="s">
        <v>74</v>
      </c>
      <c r="C623" s="339"/>
      <c r="D623" s="339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1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</row>
    <row r="624" spans="1:33" ht="18" customHeight="1">
      <c r="A624" s="60"/>
      <c r="B624" s="339"/>
      <c r="C624" s="339"/>
      <c r="D624" s="339"/>
      <c r="E624" s="18"/>
      <c r="F624" s="18" t="s">
        <v>74</v>
      </c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</row>
    <row r="625" spans="1:33" ht="18" customHeight="1">
      <c r="A625" s="60"/>
      <c r="B625" s="339"/>
      <c r="C625" s="339"/>
      <c r="D625" s="339"/>
      <c r="E625" s="18" t="s">
        <v>74</v>
      </c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</row>
    <row r="626" spans="1:33" ht="18" customHeight="1">
      <c r="A626" s="60"/>
      <c r="B626" s="339"/>
      <c r="C626" s="339"/>
      <c r="D626" s="339"/>
      <c r="E626" s="18"/>
      <c r="F626" s="18"/>
      <c r="G626" s="18"/>
      <c r="H626" s="18" t="s">
        <v>74</v>
      </c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</row>
    <row r="627" spans="1:33" ht="18" customHeight="1">
      <c r="A627" s="60"/>
      <c r="B627" s="339"/>
      <c r="C627" s="339"/>
      <c r="D627" s="339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</row>
    <row r="628" spans="1:33" ht="18" customHeight="1">
      <c r="A628" s="60"/>
      <c r="B628" s="339"/>
      <c r="C628" s="339"/>
      <c r="D628" s="339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</row>
    <row r="629" spans="1:33" ht="18" customHeight="1">
      <c r="A629" s="60"/>
      <c r="B629" s="339"/>
      <c r="C629" s="339"/>
      <c r="D629" s="339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</row>
    <row r="630" spans="1:33" ht="18" customHeight="1">
      <c r="A630" s="60"/>
      <c r="B630" s="339"/>
      <c r="C630" s="339"/>
      <c r="D630" s="339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</row>
    <row r="631" spans="1:33" ht="18" customHeight="1">
      <c r="A631" s="60"/>
      <c r="B631" s="339"/>
      <c r="C631" s="339"/>
      <c r="D631" s="339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</row>
    <row r="632" spans="1:33" ht="18" customHeight="1">
      <c r="A632" s="60"/>
      <c r="B632" s="339"/>
      <c r="C632" s="339"/>
      <c r="D632" s="339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</row>
    <row r="633" spans="1:33" ht="18" customHeight="1">
      <c r="A633" s="60"/>
      <c r="B633" s="339"/>
      <c r="C633" s="339"/>
      <c r="D633" s="339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</row>
    <row r="634" spans="1:33" ht="18" customHeight="1">
      <c r="A634" s="60"/>
      <c r="B634" s="339"/>
      <c r="C634" s="339"/>
      <c r="D634" s="339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</row>
    <row r="635" spans="1:33" ht="18" customHeight="1">
      <c r="A635" s="60"/>
      <c r="B635" s="339"/>
      <c r="C635" s="339"/>
      <c r="D635" s="339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</row>
    <row r="636" spans="1:33" ht="18" customHeight="1">
      <c r="A636" s="60"/>
      <c r="B636" s="339"/>
      <c r="C636" s="339"/>
      <c r="D636" s="339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</row>
    <row r="637" spans="1:33" ht="15.2" customHeight="1">
      <c r="A637" s="60"/>
      <c r="B637" t="s">
        <v>74</v>
      </c>
      <c r="E637" s="18"/>
      <c r="F637" s="18" t="s">
        <v>74</v>
      </c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 t="s">
        <v>74</v>
      </c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</row>
    <row r="638" spans="1:33" ht="15.2" customHeight="1">
      <c r="A638" s="60"/>
      <c r="B638" s="136"/>
      <c r="C638" s="136"/>
      <c r="D638" s="136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1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</row>
    <row r="639" spans="1:33" ht="15.2" customHeight="1">
      <c r="A639" s="60"/>
      <c r="B639" s="136"/>
      <c r="C639" s="136"/>
      <c r="D639" s="136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</row>
    <row r="640" spans="1:33" ht="15.2" customHeight="1">
      <c r="A640" s="60"/>
      <c r="B640" s="136"/>
      <c r="C640" s="136"/>
      <c r="D640" s="136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</row>
    <row r="641" spans="1:33" ht="15.2" customHeight="1">
      <c r="A641" s="302"/>
      <c r="B641" s="136"/>
      <c r="C641" s="136"/>
      <c r="D641" s="300"/>
      <c r="E641" s="300"/>
      <c r="F641" s="300"/>
      <c r="G641" s="300"/>
      <c r="H641" s="300"/>
      <c r="I641" s="300"/>
      <c r="J641" s="300"/>
      <c r="K641" s="300"/>
      <c r="L641" s="300"/>
      <c r="M641" s="300"/>
      <c r="N641" s="300"/>
      <c r="O641" s="300"/>
      <c r="P641" s="300"/>
      <c r="Q641" s="300"/>
      <c r="R641" s="300"/>
      <c r="S641" s="300"/>
      <c r="T641" s="300"/>
      <c r="U641" s="300"/>
      <c r="V641" s="18"/>
      <c r="W641" s="545"/>
      <c r="X641" s="545"/>
      <c r="Y641" s="545"/>
      <c r="Z641" s="545"/>
      <c r="AA641" s="545"/>
      <c r="AB641" s="545"/>
      <c r="AC641" s="18"/>
      <c r="AD641" s="18"/>
      <c r="AE641" s="18"/>
      <c r="AF641" s="18"/>
      <c r="AG641" s="18"/>
    </row>
    <row r="642" spans="1:33" ht="15.2" customHeight="1">
      <c r="A642" s="60"/>
      <c r="B642" s="300"/>
      <c r="C642" s="300"/>
      <c r="D642" s="301"/>
      <c r="E642" s="301"/>
      <c r="F642" s="301"/>
      <c r="G642" s="301"/>
      <c r="H642" s="301"/>
      <c r="I642" s="301"/>
      <c r="J642" s="301"/>
      <c r="K642" s="301"/>
      <c r="L642" s="301"/>
      <c r="M642" s="301"/>
      <c r="N642" s="301"/>
      <c r="O642" s="301"/>
      <c r="P642" s="301"/>
      <c r="Q642" s="301"/>
      <c r="R642" s="301"/>
      <c r="S642" s="301"/>
      <c r="T642" s="301"/>
      <c r="U642" s="301"/>
      <c r="V642" s="18"/>
      <c r="W642" s="552"/>
      <c r="X642" s="552"/>
      <c r="Y642" s="552"/>
      <c r="Z642" s="552"/>
      <c r="AA642" s="552"/>
      <c r="AB642" s="552"/>
      <c r="AC642" s="18"/>
      <c r="AD642" s="18"/>
      <c r="AE642" s="18"/>
      <c r="AF642" s="18"/>
      <c r="AG642" s="18"/>
    </row>
    <row r="643" spans="1:33" ht="15.2" customHeight="1">
      <c r="A643" s="60"/>
      <c r="B643" s="300"/>
      <c r="C643" s="300"/>
      <c r="D643" s="300"/>
      <c r="E643" s="300"/>
      <c r="F643" s="300"/>
      <c r="G643" s="300"/>
      <c r="H643" s="300"/>
      <c r="I643" s="300"/>
      <c r="J643" s="300"/>
      <c r="K643" s="300"/>
      <c r="L643" s="300"/>
      <c r="M643" s="300"/>
      <c r="N643" s="300"/>
      <c r="O643" s="300"/>
      <c r="P643" s="300"/>
      <c r="Q643" s="300"/>
      <c r="R643" s="300"/>
      <c r="S643" s="300"/>
      <c r="T643" s="300"/>
      <c r="U643" s="303"/>
      <c r="V643" s="18"/>
      <c r="W643" s="545"/>
      <c r="X643" s="545"/>
      <c r="Y643" s="545"/>
      <c r="Z643" s="545"/>
      <c r="AA643" s="545"/>
      <c r="AB643" s="545"/>
      <c r="AC643" s="18"/>
      <c r="AD643" s="18"/>
      <c r="AE643" s="18"/>
      <c r="AF643" s="18"/>
      <c r="AG643" s="18"/>
    </row>
    <row r="644" spans="1:33" ht="15.2" customHeight="1">
      <c r="B644" s="300"/>
      <c r="C644" s="300"/>
      <c r="D644" s="303"/>
      <c r="E644" s="303"/>
      <c r="F644" s="303"/>
      <c r="G644" s="303"/>
      <c r="H644" s="303"/>
      <c r="I644" s="303"/>
      <c r="J644" s="303"/>
      <c r="K644" s="303"/>
      <c r="L644" s="303"/>
      <c r="M644" s="303"/>
      <c r="N644" s="303"/>
      <c r="O644" s="303"/>
      <c r="P644" s="303"/>
      <c r="Q644" s="303"/>
      <c r="R644" s="303"/>
      <c r="S644" s="303"/>
      <c r="T644" s="303"/>
      <c r="U644" s="303"/>
      <c r="V644" s="18"/>
      <c r="W644" s="551"/>
      <c r="X644" s="551"/>
      <c r="Y644" s="551"/>
      <c r="Z644" s="551"/>
      <c r="AA644" s="551"/>
      <c r="AB644" s="551"/>
      <c r="AC644" s="18"/>
      <c r="AD644" s="18"/>
      <c r="AE644" s="18"/>
      <c r="AF644" s="18"/>
      <c r="AG644" s="18"/>
    </row>
    <row r="645" spans="1:33" ht="15.2" customHeight="1">
      <c r="A645" s="60"/>
      <c r="B645" s="136"/>
      <c r="C645" s="136"/>
      <c r="D645" s="136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</row>
    <row r="646" spans="1:33" ht="15.2" customHeight="1">
      <c r="A646" s="60"/>
      <c r="B646" s="136"/>
      <c r="C646" s="136"/>
      <c r="D646" s="136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</row>
    <row r="647" spans="1:33" ht="15.2" customHeight="1">
      <c r="A647" s="60"/>
      <c r="B647" s="136"/>
      <c r="C647" s="136"/>
      <c r="D647" s="136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</row>
    <row r="648" spans="1:33" ht="15.2" customHeight="1">
      <c r="A648" s="60"/>
      <c r="B648" s="136"/>
      <c r="C648" s="136"/>
      <c r="D648" s="136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</row>
    <row r="649" spans="1:33" ht="15.2" customHeight="1">
      <c r="A649" s="60"/>
      <c r="B649" s="136"/>
      <c r="C649" s="136"/>
      <c r="D649" s="136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</row>
    <row r="650" spans="1:33" ht="15.2" customHeight="1">
      <c r="A650" s="60"/>
      <c r="B650" s="136"/>
      <c r="C650" s="136"/>
      <c r="D650" s="136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</row>
    <row r="651" spans="1:33" ht="15.2" customHeight="1">
      <c r="A651" s="60"/>
      <c r="B651" s="136"/>
      <c r="C651" s="136"/>
      <c r="D651" s="136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</row>
    <row r="652" spans="1:33" ht="15.2" customHeight="1">
      <c r="A652" s="60"/>
      <c r="C652" s="136"/>
      <c r="D652" s="136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</row>
    <row r="653" spans="1:33" ht="15.2" customHeight="1">
      <c r="A653" s="60"/>
      <c r="B653" s="136"/>
      <c r="C653" s="136"/>
      <c r="D653" s="136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</row>
    <row r="654" spans="1:33" ht="15.75">
      <c r="A654" s="6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</row>
    <row r="655" spans="1:33" ht="15.75">
      <c r="A655" s="60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1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</row>
    <row r="656" spans="1:33" ht="15.75">
      <c r="A656" s="6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1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</row>
    <row r="657" spans="1:33" s="10" customFormat="1" ht="15.75">
      <c r="A657" s="60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3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 ht="15.75">
      <c r="A658" s="99"/>
    </row>
    <row r="659" spans="1:33" ht="15.75">
      <c r="A659" s="99"/>
    </row>
    <row r="660" spans="1:33" ht="15.75">
      <c r="A660" s="99"/>
    </row>
    <row r="661" spans="1:33" ht="15.75">
      <c r="A661" s="99"/>
    </row>
    <row r="662" spans="1:33" ht="15.75">
      <c r="A662" s="99"/>
    </row>
    <row r="663" spans="1:33" ht="15.75">
      <c r="A663" s="99"/>
    </row>
    <row r="664" spans="1:33" ht="15.75">
      <c r="A664" s="99"/>
    </row>
    <row r="665" spans="1:33" ht="15.75">
      <c r="A665" s="99"/>
    </row>
    <row r="666" spans="1:33" ht="15.75">
      <c r="A666" s="99"/>
    </row>
    <row r="667" spans="1:33" ht="15.75">
      <c r="A667" s="99"/>
    </row>
    <row r="668" spans="1:33" ht="15.75">
      <c r="A668" s="99"/>
    </row>
    <row r="669" spans="1:33" ht="15.75">
      <c r="A669" s="99"/>
    </row>
    <row r="670" spans="1:33" ht="15.75">
      <c r="A670" s="99"/>
    </row>
    <row r="671" spans="1:33" ht="15.75" customHeight="1">
      <c r="A671" s="99"/>
    </row>
    <row r="672" spans="1:33" ht="15.75">
      <c r="A672" s="99"/>
    </row>
    <row r="673" spans="1:28" ht="58.5" customHeight="1">
      <c r="A673" s="99"/>
      <c r="B673" s="359"/>
      <c r="D673" s="824"/>
      <c r="E673" s="824"/>
      <c r="F673" s="824"/>
      <c r="G673" s="811"/>
      <c r="H673" s="811"/>
      <c r="I673" s="811"/>
      <c r="J673" s="811"/>
      <c r="K673" s="811"/>
      <c r="L673" s="827"/>
      <c r="M673" s="766"/>
      <c r="N673" s="766"/>
      <c r="O673" s="766"/>
      <c r="P673" s="766"/>
      <c r="Q673" s="766"/>
      <c r="R673" s="766"/>
      <c r="S673" s="766"/>
      <c r="T673" s="766"/>
      <c r="U673" s="766"/>
      <c r="V673" s="823"/>
      <c r="W673" s="823"/>
      <c r="X673" s="823"/>
      <c r="Y673" s="823"/>
      <c r="Z673" s="766"/>
      <c r="AA673" s="766"/>
      <c r="AB673" s="766"/>
    </row>
    <row r="674" spans="1:28" ht="15.75">
      <c r="A674" s="99"/>
      <c r="D674" s="357"/>
      <c r="E674" s="357"/>
      <c r="F674" s="357"/>
      <c r="G674" s="357"/>
      <c r="H674" s="357"/>
      <c r="I674" s="357"/>
      <c r="J674" s="357"/>
      <c r="K674" s="357"/>
      <c r="L674" s="360"/>
      <c r="M674" s="363"/>
      <c r="N674" s="363"/>
      <c r="O674" s="363"/>
      <c r="P674" s="363"/>
      <c r="Q674" s="363"/>
      <c r="R674" s="363"/>
      <c r="S674" s="363"/>
      <c r="T674" s="363"/>
      <c r="U674" s="363"/>
      <c r="V674" s="362"/>
      <c r="W674" s="363"/>
      <c r="X674" s="363"/>
      <c r="Y674" s="363"/>
      <c r="Z674" s="363"/>
      <c r="AA674" s="363"/>
      <c r="AB674" s="363"/>
    </row>
    <row r="675" spans="1:28" ht="15.75">
      <c r="A675" s="293"/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361"/>
      <c r="M675" s="140"/>
      <c r="N675" s="140"/>
      <c r="O675" s="140"/>
      <c r="P675" s="140"/>
      <c r="Q675" s="140"/>
      <c r="R675" s="140"/>
      <c r="S675" s="140"/>
      <c r="T675" s="140"/>
      <c r="U675" s="140"/>
      <c r="V675" s="18"/>
      <c r="W675" s="553"/>
      <c r="X675" s="553"/>
      <c r="Y675" s="553"/>
      <c r="Z675" s="553"/>
      <c r="AA675" s="553"/>
      <c r="AB675" s="553"/>
    </row>
    <row r="676" spans="1:28" ht="15.75">
      <c r="A676" s="358"/>
      <c r="B676" s="140"/>
      <c r="C676" s="140"/>
      <c r="D676" s="140"/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8"/>
      <c r="W676" s="553"/>
      <c r="X676" s="553"/>
      <c r="Y676" s="553"/>
      <c r="Z676" s="553"/>
      <c r="AA676" s="553"/>
      <c r="AB676" s="553"/>
    </row>
    <row r="677" spans="1:28" ht="15.75">
      <c r="A677" s="358"/>
      <c r="B677" s="140"/>
      <c r="C677" s="140"/>
      <c r="D677" s="140"/>
      <c r="E677" s="140"/>
      <c r="F677" s="140"/>
      <c r="G677" s="140"/>
      <c r="H677" s="140"/>
      <c r="I677" s="140"/>
      <c r="J677" s="140"/>
      <c r="K677" s="140"/>
      <c r="L677" s="361"/>
      <c r="M677" s="140"/>
      <c r="N677" s="140"/>
      <c r="O677" s="140"/>
      <c r="P677" s="140"/>
      <c r="Q677" s="140"/>
      <c r="R677" s="140"/>
      <c r="S677" s="140"/>
      <c r="T677" s="140"/>
      <c r="U677" s="140"/>
      <c r="V677" s="18"/>
      <c r="W677" s="553"/>
      <c r="X677" s="553"/>
      <c r="Y677" s="553"/>
      <c r="Z677" s="553"/>
      <c r="AA677" s="553"/>
      <c r="AB677" s="553"/>
    </row>
    <row r="678" spans="1:28" ht="15.75">
      <c r="A678" s="358"/>
      <c r="B678" s="140"/>
      <c r="C678" s="140"/>
      <c r="D678" s="140"/>
      <c r="E678" s="140"/>
      <c r="F678" s="140"/>
      <c r="G678" s="140"/>
      <c r="H678" s="140"/>
      <c r="I678" s="140"/>
      <c r="J678" s="140"/>
      <c r="K678" s="140"/>
      <c r="L678" s="361"/>
      <c r="M678" s="140"/>
      <c r="N678" s="140"/>
      <c r="O678" s="140"/>
      <c r="P678" s="140"/>
      <c r="Q678" s="140"/>
      <c r="R678" s="140"/>
      <c r="S678" s="140"/>
      <c r="T678" s="140"/>
      <c r="U678" s="140"/>
      <c r="V678" s="18"/>
      <c r="W678" s="553"/>
      <c r="X678" s="553"/>
      <c r="Y678" s="553"/>
      <c r="Z678" s="553"/>
      <c r="AA678" s="553"/>
      <c r="AB678" s="553"/>
    </row>
    <row r="679" spans="1:28" ht="15.75">
      <c r="A679" s="358"/>
      <c r="B679" s="140"/>
      <c r="C679" s="140"/>
      <c r="D679" s="140"/>
      <c r="E679" s="140"/>
      <c r="F679" s="140"/>
      <c r="G679" s="140"/>
      <c r="H679" s="140"/>
      <c r="I679" s="140"/>
      <c r="J679" s="140"/>
      <c r="K679" s="140"/>
      <c r="L679" s="361"/>
      <c r="M679" s="140"/>
      <c r="N679" s="140"/>
      <c r="O679" s="140"/>
      <c r="P679" s="140"/>
      <c r="Q679" s="140"/>
      <c r="R679" s="140"/>
      <c r="S679" s="140"/>
      <c r="T679" s="140"/>
      <c r="U679" s="140"/>
      <c r="V679" s="18"/>
      <c r="W679" s="553"/>
      <c r="X679" s="553"/>
      <c r="Y679" s="553"/>
      <c r="Z679" s="553"/>
      <c r="AA679" s="553"/>
      <c r="AB679" s="553"/>
    </row>
    <row r="680" spans="1:28" ht="15.75">
      <c r="A680" s="358"/>
      <c r="B680" s="140"/>
      <c r="C680" s="140"/>
      <c r="D680" s="140"/>
      <c r="E680" s="140"/>
      <c r="F680" s="140"/>
      <c r="G680" s="140"/>
      <c r="H680" s="140"/>
      <c r="I680" s="140"/>
      <c r="J680" s="140"/>
      <c r="K680" s="140"/>
      <c r="L680" s="361"/>
      <c r="M680" s="140"/>
      <c r="N680" s="140"/>
      <c r="O680" s="140"/>
      <c r="P680" s="140"/>
      <c r="Q680" s="140"/>
      <c r="R680" s="140"/>
      <c r="S680" s="140"/>
      <c r="T680" s="140"/>
      <c r="U680" s="140"/>
      <c r="V680" s="18"/>
      <c r="W680" s="553"/>
      <c r="X680" s="553"/>
      <c r="Y680" s="553"/>
      <c r="Z680" s="553"/>
      <c r="AA680" s="553"/>
      <c r="AB680" s="553"/>
    </row>
    <row r="681" spans="1:28" ht="15.75">
      <c r="A681" s="358"/>
      <c r="B681" s="140"/>
      <c r="C681" s="140"/>
      <c r="D681" s="140"/>
      <c r="E681" s="140"/>
      <c r="F681" s="140"/>
      <c r="G681" s="140"/>
      <c r="H681" s="140"/>
      <c r="I681" s="140"/>
      <c r="J681" s="140"/>
      <c r="K681" s="140"/>
      <c r="L681" s="361"/>
      <c r="M681" s="140"/>
      <c r="N681" s="140"/>
      <c r="O681" s="140"/>
      <c r="P681" s="140"/>
      <c r="Q681" s="140"/>
      <c r="R681" s="140"/>
      <c r="S681" s="140"/>
      <c r="T681" s="140"/>
      <c r="U681" s="140"/>
      <c r="V681" s="18"/>
      <c r="W681" s="553"/>
      <c r="X681" s="553"/>
      <c r="Y681" s="553"/>
      <c r="Z681" s="553"/>
      <c r="AA681" s="553"/>
      <c r="AB681" s="553"/>
    </row>
    <row r="682" spans="1:28" ht="15.75">
      <c r="A682" s="358"/>
      <c r="B682" s="140"/>
      <c r="C682" s="140"/>
      <c r="D682" s="140"/>
      <c r="E682" s="140"/>
      <c r="F682" s="140"/>
      <c r="G682" s="140"/>
      <c r="H682" s="140"/>
      <c r="I682" s="140"/>
      <c r="J682" s="140"/>
      <c r="K682" s="140"/>
      <c r="L682" s="361"/>
      <c r="M682" s="140"/>
      <c r="N682" s="140"/>
      <c r="O682" s="140"/>
      <c r="P682" s="140"/>
      <c r="Q682" s="140"/>
      <c r="R682" s="140"/>
      <c r="S682" s="140"/>
      <c r="T682" s="140"/>
      <c r="U682" s="140"/>
      <c r="V682" s="18"/>
      <c r="W682" s="553"/>
      <c r="X682" s="553"/>
      <c r="Y682" s="553"/>
      <c r="Z682" s="553"/>
      <c r="AA682" s="553"/>
      <c r="AB682" s="553"/>
    </row>
    <row r="683" spans="1:28" ht="15.75">
      <c r="A683" s="293"/>
      <c r="B683" s="140"/>
      <c r="C683" s="140"/>
      <c r="D683" s="140"/>
      <c r="E683" s="140"/>
      <c r="F683" s="140"/>
      <c r="G683" s="140"/>
      <c r="H683" s="140"/>
      <c r="I683" s="140"/>
      <c r="J683" s="140"/>
      <c r="K683" s="140"/>
      <c r="L683" s="361"/>
      <c r="M683" s="140"/>
      <c r="N683" s="140"/>
      <c r="O683" s="140"/>
      <c r="P683" s="140"/>
      <c r="Q683" s="140"/>
      <c r="R683" s="140"/>
      <c r="S683" s="140"/>
      <c r="T683" s="140"/>
      <c r="U683" s="140"/>
      <c r="V683" s="18"/>
      <c r="W683" s="553"/>
      <c r="X683" s="553"/>
      <c r="Y683" s="553"/>
      <c r="Z683" s="553"/>
      <c r="AA683" s="553"/>
      <c r="AB683" s="553"/>
    </row>
    <row r="684" spans="1:28" ht="15.75">
      <c r="A684" s="358"/>
      <c r="B684" s="140"/>
      <c r="C684" s="140"/>
      <c r="D684" s="140"/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8"/>
      <c r="W684" s="553"/>
      <c r="X684" s="553"/>
      <c r="Y684" s="553"/>
      <c r="Z684" s="553"/>
      <c r="AA684" s="553"/>
      <c r="AB684" s="553"/>
    </row>
    <row r="685" spans="1:28" ht="15.75">
      <c r="A685" s="358"/>
      <c r="B685" s="140"/>
      <c r="C685" s="140"/>
      <c r="D685" s="140"/>
      <c r="E685" s="140"/>
      <c r="F685" s="140"/>
      <c r="G685" s="140"/>
      <c r="H685" s="140"/>
      <c r="I685" s="140"/>
      <c r="J685" s="140"/>
      <c r="K685" s="140"/>
      <c r="L685" s="361"/>
      <c r="M685" s="140"/>
      <c r="N685" s="140"/>
      <c r="O685" s="140"/>
      <c r="P685" s="140"/>
      <c r="Q685" s="140"/>
      <c r="R685" s="140"/>
      <c r="S685" s="140"/>
      <c r="T685" s="140"/>
      <c r="U685" s="140"/>
      <c r="V685" s="18"/>
      <c r="W685" s="553"/>
      <c r="X685" s="553"/>
      <c r="Y685" s="553"/>
      <c r="Z685" s="553"/>
      <c r="AA685" s="553"/>
      <c r="AB685" s="553"/>
    </row>
    <row r="686" spans="1:28" ht="15.75">
      <c r="A686" s="358"/>
      <c r="B686" s="140"/>
      <c r="C686" s="140"/>
      <c r="D686" s="140"/>
      <c r="E686" s="140"/>
      <c r="F686" s="140"/>
      <c r="G686" s="140"/>
      <c r="H686" s="140"/>
      <c r="I686" s="140"/>
      <c r="J686" s="140"/>
      <c r="K686" s="140"/>
      <c r="L686" s="361"/>
      <c r="M686" s="140"/>
      <c r="N686" s="140"/>
      <c r="O686" s="140"/>
      <c r="P686" s="140"/>
      <c r="Q686" s="140"/>
      <c r="R686" s="140"/>
      <c r="S686" s="140"/>
      <c r="T686" s="140"/>
      <c r="U686" s="140"/>
      <c r="V686" s="18"/>
      <c r="W686" s="553"/>
      <c r="X686" s="553"/>
      <c r="Y686" s="553"/>
      <c r="Z686" s="553"/>
      <c r="AA686" s="553"/>
      <c r="AB686" s="553"/>
    </row>
    <row r="687" spans="1:28" ht="15.75">
      <c r="A687" s="358"/>
      <c r="B687" s="140"/>
      <c r="C687" s="140"/>
      <c r="D687" s="140"/>
      <c r="E687" s="140"/>
      <c r="F687" s="140"/>
      <c r="G687" s="140"/>
      <c r="H687" s="140"/>
      <c r="I687" s="140"/>
      <c r="J687" s="140"/>
      <c r="K687" s="140"/>
      <c r="L687" s="361"/>
      <c r="M687" s="140"/>
      <c r="N687" s="140"/>
      <c r="O687" s="140"/>
      <c r="P687" s="140"/>
      <c r="Q687" s="140"/>
      <c r="R687" s="140"/>
      <c r="S687" s="140"/>
      <c r="T687" s="140"/>
      <c r="U687" s="140"/>
      <c r="V687" s="18"/>
      <c r="W687" s="553"/>
      <c r="X687" s="553"/>
      <c r="Y687" s="553"/>
      <c r="Z687" s="553"/>
      <c r="AA687" s="553"/>
      <c r="AB687" s="553"/>
    </row>
    <row r="688" spans="1:28" ht="15.75">
      <c r="A688" s="358"/>
      <c r="B688" s="140"/>
      <c r="C688" s="140"/>
      <c r="D688" s="140"/>
      <c r="E688" s="140"/>
      <c r="F688" s="140"/>
      <c r="G688" s="140"/>
      <c r="H688" s="140"/>
      <c r="I688" s="140"/>
      <c r="J688" s="140"/>
      <c r="K688" s="140"/>
      <c r="L688" s="361"/>
      <c r="M688" s="140"/>
      <c r="N688" s="140"/>
      <c r="O688" s="140"/>
      <c r="P688" s="140"/>
      <c r="Q688" s="140"/>
      <c r="R688" s="140"/>
      <c r="S688" s="140"/>
      <c r="T688" s="140"/>
      <c r="U688" s="140"/>
      <c r="V688" s="18"/>
      <c r="W688" s="553"/>
      <c r="X688" s="553"/>
      <c r="Y688" s="553"/>
      <c r="Z688" s="553"/>
      <c r="AA688" s="553"/>
      <c r="AB688" s="553"/>
    </row>
    <row r="689" spans="1:28" ht="15.75">
      <c r="A689" s="251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ht="15.75">
      <c r="A690" s="293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ht="15.75">
      <c r="A691" s="365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ht="15.75">
      <c r="A692" s="293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ht="15.75">
      <c r="A693" s="365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ht="15.75">
      <c r="A694" s="365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ht="15.75">
      <c r="A695" s="251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ht="15.75">
      <c r="A696" s="293"/>
      <c r="B696" s="140"/>
    </row>
    <row r="697" spans="1:28" ht="15.75" hidden="1" customHeight="1">
      <c r="A697" s="365"/>
      <c r="B697" s="140"/>
    </row>
    <row r="698" spans="1:28">
      <c r="B698" s="140"/>
    </row>
    <row r="700" spans="1:28" ht="15.75">
      <c r="A700" s="293"/>
      <c r="B700" s="140"/>
    </row>
    <row r="703" spans="1:28" ht="15.75">
      <c r="A703" s="293"/>
      <c r="B703" s="140"/>
    </row>
    <row r="704" spans="1:28">
      <c r="B704" s="140"/>
    </row>
    <row r="705" spans="1:22">
      <c r="B705" s="140"/>
    </row>
    <row r="706" spans="1:22">
      <c r="B706" s="140"/>
    </row>
    <row r="707" spans="1:22">
      <c r="B707" s="140"/>
    </row>
    <row r="708" spans="1:22" s="10" customFormat="1" ht="14.25">
      <c r="A708" s="366"/>
      <c r="B708" s="171"/>
      <c r="V708"/>
    </row>
  </sheetData>
  <mergeCells count="27">
    <mergeCell ref="G673:I673"/>
    <mergeCell ref="J673:L673"/>
    <mergeCell ref="M673:O673"/>
    <mergeCell ref="P673:R673"/>
    <mergeCell ref="S673:U673"/>
    <mergeCell ref="A1:U1"/>
    <mergeCell ref="A2:U2"/>
    <mergeCell ref="A4:A5"/>
    <mergeCell ref="B4:B5"/>
    <mergeCell ref="C4:C5"/>
    <mergeCell ref="D4:F4"/>
    <mergeCell ref="Z4:AB4"/>
    <mergeCell ref="Z673:AB673"/>
    <mergeCell ref="B364:F364"/>
    <mergeCell ref="B619:D619"/>
    <mergeCell ref="B39:F39"/>
    <mergeCell ref="B63:U63"/>
    <mergeCell ref="M4:O4"/>
    <mergeCell ref="G4:I4"/>
    <mergeCell ref="J4:L4"/>
    <mergeCell ref="B200:E200"/>
    <mergeCell ref="P4:R4"/>
    <mergeCell ref="S4:U4"/>
    <mergeCell ref="B360:E360"/>
    <mergeCell ref="W4:Y4"/>
    <mergeCell ref="V673:Y673"/>
    <mergeCell ref="D673:F673"/>
  </mergeCells>
  <phoneticPr fontId="1" type="noConversion"/>
  <pageMargins left="0.05" right="0.15" top="0.5" bottom="0.4" header="0.511811023622047" footer="0.1"/>
  <pageSetup paperSize="9" firstPageNumber="0" orientation="landscape" verticalDpi="300" r:id="rId1"/>
  <headerFooter alignWithMargins="0"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N202"/>
  <sheetViews>
    <sheetView workbookViewId="0">
      <pane xSplit="2" ySplit="6" topLeftCell="C10" activePane="bottomRight" state="frozen"/>
      <selection activeCell="A6" sqref="A6"/>
      <selection pane="topRight" activeCell="A6" sqref="A6"/>
      <selection pane="bottomLeft" activeCell="A6" sqref="A6"/>
      <selection pane="bottomRight" activeCell="A22" sqref="A22:XFD22"/>
    </sheetView>
  </sheetViews>
  <sheetFormatPr defaultRowHeight="12.75"/>
  <cols>
    <col min="1" max="1" width="4.140625" customWidth="1"/>
    <col min="2" max="2" width="23.7109375" customWidth="1"/>
    <col min="3" max="5" width="5.85546875" customWidth="1"/>
    <col min="6" max="6" width="4.7109375" customWidth="1"/>
    <col min="7" max="7" width="5.85546875" customWidth="1"/>
    <col min="8" max="8" width="5.28515625" customWidth="1"/>
    <col min="9" max="9" width="4.5703125" customWidth="1"/>
    <col min="10" max="10" width="5.140625" customWidth="1"/>
    <col min="11" max="11" width="4.42578125" customWidth="1"/>
    <col min="12" max="12" width="5" customWidth="1"/>
    <col min="13" max="13" width="5.85546875" customWidth="1"/>
    <col min="14" max="15" width="5.28515625" customWidth="1"/>
    <col min="16" max="16" width="5.85546875" customWidth="1"/>
    <col min="17" max="17" width="5" customWidth="1"/>
    <col min="18" max="18" width="4.7109375" customWidth="1"/>
    <col min="19" max="19" width="5.85546875" customWidth="1"/>
    <col min="20" max="20" width="4.85546875" customWidth="1"/>
    <col min="21" max="21" width="6.42578125" customWidth="1"/>
    <col min="22" max="23" width="5.85546875" customWidth="1"/>
    <col min="29" max="31" width="5.85546875" customWidth="1"/>
    <col min="33" max="34" width="6.7109375" customWidth="1"/>
    <col min="37" max="37" width="8.85546875" customWidth="1"/>
  </cols>
  <sheetData>
    <row r="1" spans="1:37" ht="18" customHeight="1">
      <c r="A1" s="798" t="s">
        <v>439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  <c r="U1" s="798"/>
      <c r="V1" s="798"/>
      <c r="W1" s="798"/>
    </row>
    <row r="2" spans="1:37" ht="13.5" customHeight="1">
      <c r="A2" s="799" t="s">
        <v>1101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</row>
    <row r="3" spans="1:37" ht="6.75" customHeight="1">
      <c r="B3" s="100" t="s">
        <v>74</v>
      </c>
      <c r="C3" s="100"/>
      <c r="D3" s="100"/>
      <c r="E3" s="100"/>
      <c r="F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</row>
    <row r="4" spans="1:37" ht="15" customHeight="1">
      <c r="A4" s="828" t="s">
        <v>289</v>
      </c>
      <c r="B4" s="811" t="s">
        <v>440</v>
      </c>
      <c r="C4" s="811" t="s">
        <v>452</v>
      </c>
      <c r="D4" s="811"/>
      <c r="E4" s="811"/>
      <c r="F4" s="811" t="s">
        <v>453</v>
      </c>
      <c r="G4" s="811"/>
      <c r="H4" s="811"/>
      <c r="I4" s="811" t="s">
        <v>446</v>
      </c>
      <c r="J4" s="811"/>
      <c r="K4" s="811"/>
      <c r="L4" s="811" t="s">
        <v>454</v>
      </c>
      <c r="M4" s="811"/>
      <c r="N4" s="811"/>
      <c r="O4" s="811" t="s">
        <v>455</v>
      </c>
      <c r="P4" s="811"/>
      <c r="Q4" s="811"/>
      <c r="R4" s="811" t="s">
        <v>456</v>
      </c>
      <c r="S4" s="811"/>
      <c r="T4" s="811"/>
      <c r="U4" s="829" t="s">
        <v>69</v>
      </c>
      <c r="V4" s="829"/>
      <c r="W4" s="829"/>
    </row>
    <row r="5" spans="1:37" ht="27" customHeight="1">
      <c r="A5" s="828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29"/>
      <c r="V5" s="829"/>
      <c r="W5" s="829"/>
    </row>
    <row r="6" spans="1:37" ht="10.5" customHeight="1">
      <c r="A6" s="828"/>
      <c r="B6" s="811"/>
      <c r="C6" s="101" t="s">
        <v>70</v>
      </c>
      <c r="D6" s="101" t="s">
        <v>71</v>
      </c>
      <c r="E6" s="101" t="s">
        <v>72</v>
      </c>
      <c r="F6" s="101" t="s">
        <v>70</v>
      </c>
      <c r="G6" s="101" t="s">
        <v>71</v>
      </c>
      <c r="H6" s="101" t="s">
        <v>72</v>
      </c>
      <c r="I6" s="101" t="s">
        <v>70</v>
      </c>
      <c r="J6" s="101" t="s">
        <v>71</v>
      </c>
      <c r="K6" s="101" t="s">
        <v>72</v>
      </c>
      <c r="L6" s="101" t="s">
        <v>70</v>
      </c>
      <c r="M6" s="101" t="s">
        <v>71</v>
      </c>
      <c r="N6" s="101" t="s">
        <v>72</v>
      </c>
      <c r="O6" s="101" t="s">
        <v>70</v>
      </c>
      <c r="P6" s="101" t="s">
        <v>71</v>
      </c>
      <c r="Q6" s="101" t="s">
        <v>72</v>
      </c>
      <c r="R6" s="101" t="s">
        <v>70</v>
      </c>
      <c r="S6" s="101" t="s">
        <v>71</v>
      </c>
      <c r="T6" s="101" t="s">
        <v>72</v>
      </c>
      <c r="U6" s="101" t="s">
        <v>70</v>
      </c>
      <c r="V6" s="101" t="s">
        <v>71</v>
      </c>
      <c r="W6" s="101" t="s">
        <v>72</v>
      </c>
      <c r="X6" s="127"/>
      <c r="Y6" t="s">
        <v>74</v>
      </c>
    </row>
    <row r="7" spans="1:37" ht="14.25" customHeight="1">
      <c r="A7" s="102">
        <v>1</v>
      </c>
      <c r="B7" s="706" t="s">
        <v>457</v>
      </c>
      <c r="C7" s="104">
        <f>UG!R7</f>
        <v>730</v>
      </c>
      <c r="D7" s="104">
        <f>UG!S7</f>
        <v>285</v>
      </c>
      <c r="E7" s="104">
        <f>SUM(C7:D7)</f>
        <v>1015</v>
      </c>
      <c r="F7" s="104">
        <f>PG!R7</f>
        <v>390</v>
      </c>
      <c r="G7" s="104">
        <f>PG!S7</f>
        <v>235</v>
      </c>
      <c r="H7" s="104">
        <f>SUM(F7:G7)</f>
        <v>625</v>
      </c>
      <c r="I7" s="104">
        <f>M.Phil.!R7</f>
        <v>0</v>
      </c>
      <c r="J7" s="104">
        <f>M.Phil.!S7</f>
        <v>0</v>
      </c>
      <c r="K7" s="104">
        <f>M.Phil.!T7</f>
        <v>0</v>
      </c>
      <c r="L7" s="104">
        <f>Ph_D_!R7</f>
        <v>69</v>
      </c>
      <c r="M7" s="104">
        <f>Ph_D_!S7</f>
        <v>34</v>
      </c>
      <c r="N7" s="104">
        <f>SUM(L7:M7)</f>
        <v>103</v>
      </c>
      <c r="O7" s="104">
        <f>diploma!R7</f>
        <v>20</v>
      </c>
      <c r="P7" s="104">
        <f>diploma!S7</f>
        <v>0</v>
      </c>
      <c r="Q7" s="104">
        <f>SUM(O7:P7)</f>
        <v>20</v>
      </c>
      <c r="R7" s="104">
        <f>certificate!R7</f>
        <v>0</v>
      </c>
      <c r="S7" s="104">
        <f>certificate!S7</f>
        <v>0</v>
      </c>
      <c r="T7" s="104">
        <f>certificate!T7</f>
        <v>0</v>
      </c>
      <c r="U7" s="105">
        <f t="shared" ref="U7:W8" si="0">SUM(C7,F7,I7,L7,O7,R7)</f>
        <v>1209</v>
      </c>
      <c r="V7" s="105">
        <f t="shared" si="0"/>
        <v>554</v>
      </c>
      <c r="W7" s="105">
        <f t="shared" si="0"/>
        <v>1763</v>
      </c>
      <c r="Y7">
        <f>SUM(F7:G7)</f>
        <v>625</v>
      </c>
      <c r="AC7">
        <v>83</v>
      </c>
      <c r="AD7">
        <v>27</v>
      </c>
      <c r="AE7">
        <v>110</v>
      </c>
      <c r="AG7" s="417">
        <f>AC7*100/AE7</f>
        <v>75.454545454545453</v>
      </c>
      <c r="AH7" s="417">
        <f>AD7*100/AE7</f>
        <v>24.545454545454547</v>
      </c>
      <c r="AI7" s="417"/>
      <c r="AJ7" s="417">
        <f t="shared" ref="AJ7:AJ22" si="1">AM7*AG7/100</f>
        <v>0</v>
      </c>
      <c r="AK7" s="417">
        <f t="shared" ref="AK7:AK21" si="2">AM7*AH7/100</f>
        <v>0</v>
      </c>
    </row>
    <row r="8" spans="1:37" ht="25.5" customHeight="1">
      <c r="A8" s="102">
        <v>2</v>
      </c>
      <c r="B8" s="707" t="s">
        <v>1097</v>
      </c>
      <c r="C8" s="104">
        <f>UG!R8</f>
        <v>40</v>
      </c>
      <c r="D8" s="104">
        <f>UG!S8</f>
        <v>6</v>
      </c>
      <c r="E8" s="104">
        <f>SUM(C8:D8)</f>
        <v>46</v>
      </c>
      <c r="F8" s="104">
        <f>PG!R8</f>
        <v>0</v>
      </c>
      <c r="G8" s="104">
        <f>PG!S8</f>
        <v>0</v>
      </c>
      <c r="H8" s="104">
        <f>SUM(F8:G8)</f>
        <v>0</v>
      </c>
      <c r="I8" s="104">
        <f>M.Phil.!R8</f>
        <v>0</v>
      </c>
      <c r="J8" s="104">
        <f>M.Phil.!S8</f>
        <v>0</v>
      </c>
      <c r="K8" s="104">
        <f>M.Phil.!T8</f>
        <v>0</v>
      </c>
      <c r="L8" s="104">
        <f>Ph_D_!R8</f>
        <v>0</v>
      </c>
      <c r="M8" s="104">
        <f>Ph_D_!S8</f>
        <v>0</v>
      </c>
      <c r="N8" s="104">
        <f>SUM(L8:M8)</f>
        <v>0</v>
      </c>
      <c r="O8" s="104">
        <f>diploma!R8</f>
        <v>0</v>
      </c>
      <c r="P8" s="104">
        <f>diploma!S8</f>
        <v>0</v>
      </c>
      <c r="Q8" s="104">
        <f>SUM(O8:P8)</f>
        <v>0</v>
      </c>
      <c r="R8" s="104">
        <f>certificate!R8</f>
        <v>0</v>
      </c>
      <c r="S8" s="104">
        <f>certificate!S8</f>
        <v>0</v>
      </c>
      <c r="T8" s="104">
        <f>certificate!T8</f>
        <v>0</v>
      </c>
      <c r="U8" s="105">
        <f t="shared" si="0"/>
        <v>40</v>
      </c>
      <c r="V8" s="105">
        <f t="shared" si="0"/>
        <v>6</v>
      </c>
      <c r="W8" s="105">
        <f t="shared" si="0"/>
        <v>46</v>
      </c>
      <c r="AG8" s="417"/>
      <c r="AH8" s="417"/>
      <c r="AI8" s="417"/>
      <c r="AJ8" s="417"/>
      <c r="AK8" s="417"/>
    </row>
    <row r="9" spans="1:37" ht="25.5" customHeight="1">
      <c r="A9" s="102">
        <v>3</v>
      </c>
      <c r="B9" s="706" t="s">
        <v>870</v>
      </c>
      <c r="C9" s="104">
        <f>UG!R9</f>
        <v>0</v>
      </c>
      <c r="D9" s="104">
        <f>UG!S9</f>
        <v>0</v>
      </c>
      <c r="E9" s="104">
        <f>UG!T9</f>
        <v>0</v>
      </c>
      <c r="F9" s="104">
        <f>PG!R9</f>
        <v>35</v>
      </c>
      <c r="G9" s="104">
        <f>PG!S9</f>
        <v>24</v>
      </c>
      <c r="H9" s="104">
        <f t="shared" ref="H9:H23" si="3">SUM(F9:G9)</f>
        <v>59</v>
      </c>
      <c r="I9" s="104">
        <f>M.Phil.!R9</f>
        <v>1</v>
      </c>
      <c r="J9" s="104">
        <f>M.Phil.!S9</f>
        <v>8</v>
      </c>
      <c r="K9" s="104">
        <f>M.Phil.!T9</f>
        <v>9</v>
      </c>
      <c r="L9" s="104">
        <f>Ph_D_!R9</f>
        <v>0</v>
      </c>
      <c r="M9" s="104">
        <f>Ph_D_!S9</f>
        <v>0</v>
      </c>
      <c r="N9" s="104">
        <f>Ph_D_!T9</f>
        <v>0</v>
      </c>
      <c r="O9" s="104">
        <f>diploma!R9</f>
        <v>0</v>
      </c>
      <c r="P9" s="104">
        <f>diploma!S9</f>
        <v>0</v>
      </c>
      <c r="Q9" s="104">
        <f>diploma!T9</f>
        <v>0</v>
      </c>
      <c r="R9" s="104">
        <f>certificate!R9</f>
        <v>0</v>
      </c>
      <c r="S9" s="104">
        <f>certificate!S9</f>
        <v>0</v>
      </c>
      <c r="T9" s="104">
        <f>certificate!T9</f>
        <v>0</v>
      </c>
      <c r="U9" s="105">
        <f t="shared" ref="U9:U23" si="4">SUM(C9,F9,I9,L9,O9,R9)</f>
        <v>36</v>
      </c>
      <c r="V9" s="105">
        <f t="shared" ref="V9:V24" si="5">SUM(D9,G9,J9,M9,P9,S9)</f>
        <v>32</v>
      </c>
      <c r="W9" s="105">
        <f t="shared" ref="W9:W24" si="6">SUM(E9,H9,K9,N9,Q9,T9)</f>
        <v>68</v>
      </c>
      <c r="Y9">
        <f t="shared" ref="Y9:Y24" si="7">SUM(F9:G9)</f>
        <v>59</v>
      </c>
      <c r="Z9" t="s">
        <v>74</v>
      </c>
      <c r="AC9">
        <v>6</v>
      </c>
      <c r="AD9">
        <v>8</v>
      </c>
      <c r="AE9">
        <v>14</v>
      </c>
      <c r="AG9" s="417">
        <f t="shared" ref="AG9:AG22" si="8">AC9*100/AE9</f>
        <v>42.857142857142854</v>
      </c>
      <c r="AH9" s="417">
        <f t="shared" ref="AH9:AH21" si="9">AD9*100/AE9</f>
        <v>57.142857142857146</v>
      </c>
      <c r="AI9" s="417"/>
      <c r="AJ9" s="417">
        <f t="shared" si="1"/>
        <v>0</v>
      </c>
      <c r="AK9" s="417">
        <f t="shared" si="2"/>
        <v>0</v>
      </c>
    </row>
    <row r="10" spans="1:37" ht="14.25" customHeight="1">
      <c r="A10" s="102">
        <v>4</v>
      </c>
      <c r="B10" s="106" t="s">
        <v>459</v>
      </c>
      <c r="C10" s="104">
        <f>UG!R10</f>
        <v>395</v>
      </c>
      <c r="D10" s="104">
        <f>UG!S10</f>
        <v>396</v>
      </c>
      <c r="E10" s="104">
        <f t="shared" ref="E10:E16" si="10">SUM(C10:D10)</f>
        <v>791</v>
      </c>
      <c r="F10" s="104">
        <f>PG!R10</f>
        <v>340</v>
      </c>
      <c r="G10" s="104">
        <f>PG!S10</f>
        <v>165</v>
      </c>
      <c r="H10" s="104">
        <f t="shared" si="3"/>
        <v>505</v>
      </c>
      <c r="I10" s="104">
        <f>M.Phil.!R10</f>
        <v>0</v>
      </c>
      <c r="J10" s="104">
        <f>M.Phil.!S10</f>
        <v>0</v>
      </c>
      <c r="K10" s="104">
        <f>M.Phil.!T10</f>
        <v>0</v>
      </c>
      <c r="L10" s="104">
        <f>Ph_D_!R10</f>
        <v>11</v>
      </c>
      <c r="M10" s="104">
        <f>Ph_D_!S10</f>
        <v>18</v>
      </c>
      <c r="N10" s="104">
        <f t="shared" ref="N10:N22" si="11">SUM(L10:M10)</f>
        <v>29</v>
      </c>
      <c r="O10" s="104">
        <f>diploma!R10</f>
        <v>28</v>
      </c>
      <c r="P10" s="104">
        <f>diploma!S10</f>
        <v>27</v>
      </c>
      <c r="Q10" s="104">
        <f>SUM(O10:P10)</f>
        <v>55</v>
      </c>
      <c r="R10" s="104">
        <f>certificate!R10</f>
        <v>0</v>
      </c>
      <c r="S10" s="104">
        <f>certificate!S10</f>
        <v>0</v>
      </c>
      <c r="T10" s="104">
        <f>certificate!T10</f>
        <v>0</v>
      </c>
      <c r="U10" s="105">
        <f t="shared" si="4"/>
        <v>774</v>
      </c>
      <c r="V10" s="105">
        <f t="shared" si="5"/>
        <v>606</v>
      </c>
      <c r="W10" s="105">
        <f t="shared" si="6"/>
        <v>1380</v>
      </c>
      <c r="Y10">
        <f t="shared" si="7"/>
        <v>505</v>
      </c>
      <c r="AC10">
        <v>18</v>
      </c>
      <c r="AD10">
        <v>25</v>
      </c>
      <c r="AE10">
        <v>43</v>
      </c>
      <c r="AG10" s="417">
        <f t="shared" si="8"/>
        <v>41.860465116279073</v>
      </c>
      <c r="AH10" s="417">
        <f t="shared" si="9"/>
        <v>58.139534883720927</v>
      </c>
      <c r="AI10" s="417"/>
      <c r="AJ10" s="417">
        <f t="shared" si="1"/>
        <v>0</v>
      </c>
      <c r="AK10" s="417">
        <f t="shared" si="2"/>
        <v>0</v>
      </c>
    </row>
    <row r="11" spans="1:37" ht="14.25" customHeight="1">
      <c r="A11" s="102">
        <v>5</v>
      </c>
      <c r="B11" s="106" t="s">
        <v>460</v>
      </c>
      <c r="C11" s="104">
        <f>UG!R11</f>
        <v>240</v>
      </c>
      <c r="D11" s="104">
        <f>UG!S11</f>
        <v>216</v>
      </c>
      <c r="E11" s="104">
        <f t="shared" si="10"/>
        <v>456</v>
      </c>
      <c r="F11" s="104">
        <f>PG!R11</f>
        <v>52</v>
      </c>
      <c r="G11" s="104">
        <f>PG!S11</f>
        <v>80</v>
      </c>
      <c r="H11" s="104">
        <f t="shared" si="3"/>
        <v>132</v>
      </c>
      <c r="I11" s="104">
        <f>M.Phil.!R11</f>
        <v>0</v>
      </c>
      <c r="J11" s="104">
        <f>M.Phil.!S11</f>
        <v>0</v>
      </c>
      <c r="K11" s="104">
        <f>M.Phil.!T11</f>
        <v>0</v>
      </c>
      <c r="L11" s="104">
        <f>Ph_D_!R11</f>
        <v>17</v>
      </c>
      <c r="M11" s="104">
        <f>Ph_D_!S11</f>
        <v>11</v>
      </c>
      <c r="N11" s="104">
        <f t="shared" si="11"/>
        <v>28</v>
      </c>
      <c r="O11" s="104">
        <f>diploma!R11</f>
        <v>21</v>
      </c>
      <c r="P11" s="104">
        <f>diploma!S11</f>
        <v>8</v>
      </c>
      <c r="Q11" s="104">
        <f>SUM(O11:P11)</f>
        <v>29</v>
      </c>
      <c r="R11" s="104">
        <f>certificate!R11</f>
        <v>0</v>
      </c>
      <c r="S11" s="104">
        <f>certificate!S11</f>
        <v>1</v>
      </c>
      <c r="T11" s="104">
        <f>certificate!T11</f>
        <v>1</v>
      </c>
      <c r="U11" s="105">
        <f t="shared" si="4"/>
        <v>330</v>
      </c>
      <c r="V11" s="105">
        <f t="shared" si="5"/>
        <v>316</v>
      </c>
      <c r="W11" s="105">
        <f t="shared" si="6"/>
        <v>646</v>
      </c>
      <c r="Y11">
        <f t="shared" si="7"/>
        <v>132</v>
      </c>
      <c r="AC11">
        <v>21</v>
      </c>
      <c r="AD11">
        <v>16</v>
      </c>
      <c r="AE11">
        <v>37</v>
      </c>
      <c r="AG11" s="417">
        <f t="shared" si="8"/>
        <v>56.756756756756758</v>
      </c>
      <c r="AH11" s="417">
        <f t="shared" si="9"/>
        <v>43.243243243243242</v>
      </c>
      <c r="AI11" s="417"/>
      <c r="AJ11" s="417">
        <f t="shared" si="1"/>
        <v>0</v>
      </c>
      <c r="AK11" s="417">
        <f t="shared" si="2"/>
        <v>0</v>
      </c>
    </row>
    <row r="12" spans="1:37" ht="14.25" customHeight="1">
      <c r="A12" s="102">
        <v>6</v>
      </c>
      <c r="B12" s="106" t="s">
        <v>461</v>
      </c>
      <c r="C12" s="104">
        <f>UG!R12</f>
        <v>71</v>
      </c>
      <c r="D12" s="104">
        <f>UG!S12</f>
        <v>124</v>
      </c>
      <c r="E12" s="104">
        <f t="shared" si="10"/>
        <v>195</v>
      </c>
      <c r="F12" s="104">
        <f>PG!R12</f>
        <v>14</v>
      </c>
      <c r="G12" s="104">
        <f>PG!S12</f>
        <v>20</v>
      </c>
      <c r="H12" s="104">
        <f t="shared" si="3"/>
        <v>34</v>
      </c>
      <c r="I12" s="104">
        <f>M.Phil.!R12</f>
        <v>0</v>
      </c>
      <c r="J12" s="104">
        <f>M.Phil.!S12</f>
        <v>0</v>
      </c>
      <c r="K12" s="104">
        <f>M.Phil.!T12</f>
        <v>0</v>
      </c>
      <c r="L12" s="104">
        <f>Ph_D_!R12</f>
        <v>1</v>
      </c>
      <c r="M12" s="104">
        <f>Ph_D_!S12</f>
        <v>1</v>
      </c>
      <c r="N12" s="104">
        <f t="shared" si="11"/>
        <v>2</v>
      </c>
      <c r="O12" s="104">
        <f>diploma!R12</f>
        <v>7</v>
      </c>
      <c r="P12" s="104">
        <f>diploma!S12</f>
        <v>13</v>
      </c>
      <c r="Q12" s="104">
        <f>SUM(O12:P12)</f>
        <v>20</v>
      </c>
      <c r="R12" s="104">
        <f>certificate!R12</f>
        <v>0</v>
      </c>
      <c r="S12" s="104">
        <f>certificate!S12</f>
        <v>0</v>
      </c>
      <c r="T12" s="104">
        <f>certificate!T12</f>
        <v>0</v>
      </c>
      <c r="U12" s="105">
        <f t="shared" si="4"/>
        <v>93</v>
      </c>
      <c r="V12" s="105">
        <f t="shared" si="5"/>
        <v>158</v>
      </c>
      <c r="W12" s="105">
        <f t="shared" si="6"/>
        <v>251</v>
      </c>
      <c r="Y12">
        <f t="shared" si="7"/>
        <v>34</v>
      </c>
      <c r="AC12">
        <v>0</v>
      </c>
      <c r="AD12">
        <v>0</v>
      </c>
      <c r="AE12">
        <v>0</v>
      </c>
      <c r="AG12" s="417"/>
      <c r="AH12" s="417"/>
      <c r="AI12" s="417"/>
      <c r="AJ12" s="417">
        <f t="shared" si="1"/>
        <v>0</v>
      </c>
      <c r="AK12" s="417">
        <f t="shared" si="2"/>
        <v>0</v>
      </c>
    </row>
    <row r="13" spans="1:37" s="394" customFormat="1" ht="14.25" customHeight="1">
      <c r="A13" s="102">
        <v>7</v>
      </c>
      <c r="B13" s="434" t="s">
        <v>462</v>
      </c>
      <c r="C13" s="433">
        <f>UG!R13</f>
        <v>1781</v>
      </c>
      <c r="D13" s="433">
        <f>UG!S13</f>
        <v>142</v>
      </c>
      <c r="E13" s="104">
        <f t="shared" si="10"/>
        <v>1923</v>
      </c>
      <c r="F13" s="433">
        <f>PG!R13</f>
        <v>1229</v>
      </c>
      <c r="G13" s="433">
        <f>PG!S13</f>
        <v>832</v>
      </c>
      <c r="H13" s="104">
        <f t="shared" si="3"/>
        <v>2061</v>
      </c>
      <c r="I13" s="433">
        <f>M.Phil.!R13</f>
        <v>0</v>
      </c>
      <c r="J13" s="433">
        <f>M.Phil.!S13</f>
        <v>0</v>
      </c>
      <c r="K13" s="433">
        <f>M.Phil.!T13</f>
        <v>0</v>
      </c>
      <c r="L13" s="433">
        <f>Ph_D_!R13</f>
        <v>97</v>
      </c>
      <c r="M13" s="433">
        <f>Ph_D_!S13</f>
        <v>41</v>
      </c>
      <c r="N13" s="104">
        <f t="shared" si="11"/>
        <v>138</v>
      </c>
      <c r="O13" s="433">
        <f>diploma!R13</f>
        <v>907</v>
      </c>
      <c r="P13" s="433">
        <f>diploma!S13</f>
        <v>517</v>
      </c>
      <c r="Q13" s="104">
        <f>SUM(O13:P13)</f>
        <v>1424</v>
      </c>
      <c r="R13" s="433">
        <f>certificate!R13</f>
        <v>106</v>
      </c>
      <c r="S13" s="433">
        <f>certificate!S13</f>
        <v>43</v>
      </c>
      <c r="T13" s="433">
        <f>certificate!T13</f>
        <v>149</v>
      </c>
      <c r="U13" s="105">
        <f t="shared" si="4"/>
        <v>4120</v>
      </c>
      <c r="V13" s="105">
        <f t="shared" si="5"/>
        <v>1575</v>
      </c>
      <c r="W13" s="105">
        <f t="shared" si="6"/>
        <v>5695</v>
      </c>
      <c r="Y13">
        <f t="shared" si="7"/>
        <v>2061</v>
      </c>
      <c r="AC13" s="394">
        <v>128</v>
      </c>
      <c r="AD13" s="394">
        <v>78</v>
      </c>
      <c r="AE13" s="394">
        <v>206</v>
      </c>
      <c r="AG13" s="417">
        <f t="shared" si="8"/>
        <v>62.135922330097088</v>
      </c>
      <c r="AH13" s="417">
        <f t="shared" si="9"/>
        <v>37.864077669902912</v>
      </c>
      <c r="AI13" s="417"/>
      <c r="AJ13" s="417">
        <f t="shared" si="1"/>
        <v>0</v>
      </c>
      <c r="AK13" s="417">
        <f t="shared" si="2"/>
        <v>0</v>
      </c>
    </row>
    <row r="14" spans="1:37" ht="14.25" customHeight="1">
      <c r="A14" s="102">
        <v>8</v>
      </c>
      <c r="B14" s="103" t="s">
        <v>463</v>
      </c>
      <c r="C14" s="104">
        <f>UG!R14</f>
        <v>942</v>
      </c>
      <c r="D14" s="104">
        <f>UG!S14</f>
        <v>449</v>
      </c>
      <c r="E14" s="104">
        <f t="shared" si="10"/>
        <v>1391</v>
      </c>
      <c r="F14" s="104">
        <f>PG!R14</f>
        <v>438</v>
      </c>
      <c r="G14" s="104">
        <f>PG!S14</f>
        <v>293</v>
      </c>
      <c r="H14" s="104">
        <f t="shared" si="3"/>
        <v>731</v>
      </c>
      <c r="I14" s="104">
        <f>M.Phil.!R14</f>
        <v>0</v>
      </c>
      <c r="J14" s="104">
        <f>M.Phil.!S14</f>
        <v>0</v>
      </c>
      <c r="K14" s="104">
        <f>M.Phil.!T14</f>
        <v>0</v>
      </c>
      <c r="L14" s="104">
        <f>Ph_D_!R14</f>
        <v>4</v>
      </c>
      <c r="M14" s="104">
        <f>Ph_D_!S14</f>
        <v>6</v>
      </c>
      <c r="N14" s="104">
        <f t="shared" si="11"/>
        <v>10</v>
      </c>
      <c r="O14" s="104">
        <f>diploma!R14</f>
        <v>0</v>
      </c>
      <c r="P14" s="104">
        <f>diploma!S14</f>
        <v>0</v>
      </c>
      <c r="Q14" s="104">
        <f>diploma!T14</f>
        <v>0</v>
      </c>
      <c r="R14" s="104">
        <f>certificate!R14</f>
        <v>0</v>
      </c>
      <c r="S14" s="104">
        <f>certificate!S14</f>
        <v>0</v>
      </c>
      <c r="T14" s="104">
        <f>certificate!T14</f>
        <v>0</v>
      </c>
      <c r="U14" s="105">
        <f t="shared" si="4"/>
        <v>1384</v>
      </c>
      <c r="V14" s="105">
        <f t="shared" si="5"/>
        <v>748</v>
      </c>
      <c r="W14" s="105">
        <f t="shared" si="6"/>
        <v>2132</v>
      </c>
      <c r="X14" t="s">
        <v>74</v>
      </c>
      <c r="Y14">
        <f t="shared" si="7"/>
        <v>731</v>
      </c>
      <c r="AC14">
        <v>20</v>
      </c>
      <c r="AD14">
        <v>7</v>
      </c>
      <c r="AE14">
        <v>27</v>
      </c>
      <c r="AG14" s="417">
        <f t="shared" si="8"/>
        <v>74.074074074074076</v>
      </c>
      <c r="AH14" s="417">
        <f t="shared" si="9"/>
        <v>25.925925925925927</v>
      </c>
      <c r="AI14" s="417"/>
      <c r="AJ14" s="417">
        <f t="shared" si="1"/>
        <v>0</v>
      </c>
      <c r="AK14" s="417">
        <f t="shared" si="2"/>
        <v>0</v>
      </c>
    </row>
    <row r="15" spans="1:37" ht="14.25" customHeight="1">
      <c r="A15" s="102">
        <v>9</v>
      </c>
      <c r="B15" s="103" t="s">
        <v>464</v>
      </c>
      <c r="C15" s="104">
        <f>UG!R15</f>
        <v>325</v>
      </c>
      <c r="D15" s="104">
        <f>UG!S15</f>
        <v>214</v>
      </c>
      <c r="E15" s="104">
        <f t="shared" si="10"/>
        <v>539</v>
      </c>
      <c r="F15" s="104">
        <f>PG!R15</f>
        <v>73</v>
      </c>
      <c r="G15" s="104">
        <f>PG!S15</f>
        <v>95</v>
      </c>
      <c r="H15" s="104">
        <f t="shared" si="3"/>
        <v>168</v>
      </c>
      <c r="I15" s="104">
        <f>M.Phil.!R15</f>
        <v>0</v>
      </c>
      <c r="J15" s="104">
        <f>M.Phil.!S15</f>
        <v>0</v>
      </c>
      <c r="K15" s="104">
        <f>M.Phil.!T15</f>
        <v>0</v>
      </c>
      <c r="L15" s="104">
        <f>Ph_D_!R15</f>
        <v>10</v>
      </c>
      <c r="M15" s="104">
        <f>Ph_D_!S15</f>
        <v>8</v>
      </c>
      <c r="N15" s="104">
        <f t="shared" si="11"/>
        <v>18</v>
      </c>
      <c r="O15" s="104">
        <f>diploma!R15</f>
        <v>0</v>
      </c>
      <c r="P15" s="104">
        <f>diploma!S15</f>
        <v>0</v>
      </c>
      <c r="Q15" s="104">
        <f>diploma!T15</f>
        <v>0</v>
      </c>
      <c r="R15" s="104">
        <f>certificate!R15</f>
        <v>0</v>
      </c>
      <c r="S15" s="104">
        <f>certificate!S15</f>
        <v>0</v>
      </c>
      <c r="T15" s="104">
        <f>certificate!T15</f>
        <v>0</v>
      </c>
      <c r="U15" s="105">
        <f t="shared" si="4"/>
        <v>408</v>
      </c>
      <c r="V15" s="105">
        <f t="shared" si="5"/>
        <v>317</v>
      </c>
      <c r="W15" s="105">
        <f t="shared" si="6"/>
        <v>725</v>
      </c>
      <c r="Y15">
        <f t="shared" si="7"/>
        <v>168</v>
      </c>
      <c r="AC15">
        <v>22</v>
      </c>
      <c r="AD15">
        <v>27</v>
      </c>
      <c r="AE15">
        <v>49</v>
      </c>
      <c r="AG15" s="417">
        <f t="shared" si="8"/>
        <v>44.897959183673471</v>
      </c>
      <c r="AH15" s="417">
        <f t="shared" si="9"/>
        <v>55.102040816326529</v>
      </c>
      <c r="AI15" s="417"/>
      <c r="AJ15" s="417">
        <f t="shared" si="1"/>
        <v>0</v>
      </c>
      <c r="AK15" s="417">
        <f t="shared" si="2"/>
        <v>0</v>
      </c>
    </row>
    <row r="16" spans="1:37" s="8" customFormat="1" ht="14.25" customHeight="1">
      <c r="A16" s="102">
        <v>10</v>
      </c>
      <c r="B16" s="103" t="s">
        <v>465</v>
      </c>
      <c r="C16" s="104">
        <f>UG!R16</f>
        <v>852</v>
      </c>
      <c r="D16" s="104">
        <f>UG!S16</f>
        <v>212</v>
      </c>
      <c r="E16" s="104">
        <f t="shared" si="10"/>
        <v>1064</v>
      </c>
      <c r="F16" s="104">
        <f>PG!R16</f>
        <v>109</v>
      </c>
      <c r="G16" s="104">
        <f>PG!S16</f>
        <v>33</v>
      </c>
      <c r="H16" s="104">
        <f t="shared" si="3"/>
        <v>142</v>
      </c>
      <c r="I16" s="104">
        <f>M.Phil.!R16</f>
        <v>0</v>
      </c>
      <c r="J16" s="104">
        <f>M.Phil.!S16</f>
        <v>0</v>
      </c>
      <c r="K16" s="104">
        <f>M.Phil.!T16</f>
        <v>0</v>
      </c>
      <c r="L16" s="104">
        <f>Ph_D_!R16</f>
        <v>8</v>
      </c>
      <c r="M16" s="104">
        <f>Ph_D_!S16</f>
        <v>1</v>
      </c>
      <c r="N16" s="104">
        <f t="shared" si="11"/>
        <v>9</v>
      </c>
      <c r="O16" s="104">
        <f>diploma!R16</f>
        <v>66</v>
      </c>
      <c r="P16" s="104">
        <f>diploma!S16</f>
        <v>65</v>
      </c>
      <c r="Q16" s="104">
        <f>SUM(O16:P16)</f>
        <v>131</v>
      </c>
      <c r="R16" s="104">
        <f>certificate!R16</f>
        <v>0</v>
      </c>
      <c r="S16" s="104">
        <f>certificate!S16</f>
        <v>0</v>
      </c>
      <c r="T16" s="104">
        <f>certificate!T16</f>
        <v>0</v>
      </c>
      <c r="U16" s="105">
        <f t="shared" si="4"/>
        <v>1035</v>
      </c>
      <c r="V16" s="105">
        <f t="shared" si="5"/>
        <v>311</v>
      </c>
      <c r="W16" s="105">
        <f t="shared" si="6"/>
        <v>1346</v>
      </c>
      <c r="Y16">
        <f t="shared" si="7"/>
        <v>142</v>
      </c>
      <c r="AA16" s="8">
        <f>W24+3684</f>
        <v>31204</v>
      </c>
      <c r="AC16" s="8">
        <v>0</v>
      </c>
      <c r="AD16" s="8">
        <v>0</v>
      </c>
      <c r="AE16" s="8">
        <v>0</v>
      </c>
      <c r="AG16" s="445"/>
      <c r="AH16" s="445"/>
      <c r="AI16" s="445"/>
      <c r="AJ16" s="445">
        <f t="shared" si="1"/>
        <v>0</v>
      </c>
      <c r="AK16" s="445">
        <f t="shared" si="2"/>
        <v>0</v>
      </c>
    </row>
    <row r="17" spans="1:40" ht="14.25" customHeight="1">
      <c r="A17" s="102">
        <v>11</v>
      </c>
      <c r="B17" s="103" t="s">
        <v>466</v>
      </c>
      <c r="C17" s="104">
        <f>UG!R17</f>
        <v>0</v>
      </c>
      <c r="D17" s="104">
        <f>UG!S17</f>
        <v>0</v>
      </c>
      <c r="E17" s="104">
        <f>UG!T17</f>
        <v>0</v>
      </c>
      <c r="F17" s="104">
        <f>PG!R17</f>
        <v>189</v>
      </c>
      <c r="G17" s="104">
        <f>PG!S17</f>
        <v>116</v>
      </c>
      <c r="H17" s="104">
        <f t="shared" si="3"/>
        <v>305</v>
      </c>
      <c r="I17" s="104">
        <f>M.Phil.!R17</f>
        <v>0</v>
      </c>
      <c r="J17" s="104">
        <f>M.Phil.!S17</f>
        <v>0</v>
      </c>
      <c r="K17" s="104">
        <f>M.Phil.!T17</f>
        <v>0</v>
      </c>
      <c r="L17" s="104">
        <f>Ph_D_!R17</f>
        <v>7</v>
      </c>
      <c r="M17" s="104">
        <f>Ph_D_!S17</f>
        <v>10</v>
      </c>
      <c r="N17" s="104">
        <f t="shared" si="11"/>
        <v>17</v>
      </c>
      <c r="O17" s="104">
        <f>diploma!R17</f>
        <v>27</v>
      </c>
      <c r="P17" s="104">
        <f>diploma!S17</f>
        <v>16</v>
      </c>
      <c r="Q17" s="104">
        <f>SUM(O17:P17)</f>
        <v>43</v>
      </c>
      <c r="R17" s="104">
        <f>certificate!R17</f>
        <v>2</v>
      </c>
      <c r="S17" s="104">
        <f>certificate!S17</f>
        <v>14</v>
      </c>
      <c r="T17" s="104">
        <f>certificate!T17</f>
        <v>16</v>
      </c>
      <c r="U17" s="105">
        <f t="shared" si="4"/>
        <v>225</v>
      </c>
      <c r="V17" s="105">
        <f t="shared" si="5"/>
        <v>156</v>
      </c>
      <c r="W17" s="105">
        <f t="shared" si="6"/>
        <v>381</v>
      </c>
      <c r="Y17">
        <f t="shared" si="7"/>
        <v>305</v>
      </c>
      <c r="AC17">
        <v>12</v>
      </c>
      <c r="AD17">
        <v>7</v>
      </c>
      <c r="AE17">
        <v>19</v>
      </c>
      <c r="AG17" s="417">
        <f t="shared" si="8"/>
        <v>63.157894736842103</v>
      </c>
      <c r="AH17" s="417">
        <f t="shared" si="9"/>
        <v>36.842105263157897</v>
      </c>
      <c r="AI17" s="417"/>
      <c r="AJ17" s="417">
        <f t="shared" si="1"/>
        <v>0</v>
      </c>
      <c r="AK17" s="417">
        <f t="shared" si="2"/>
        <v>0</v>
      </c>
    </row>
    <row r="18" spans="1:40" s="394" customFormat="1" ht="14.25" customHeight="1">
      <c r="A18" s="102">
        <v>12</v>
      </c>
      <c r="B18" s="434" t="s">
        <v>467</v>
      </c>
      <c r="C18" s="433">
        <f>UG!R18</f>
        <v>116</v>
      </c>
      <c r="D18" s="433">
        <f>UG!S18</f>
        <v>105</v>
      </c>
      <c r="E18" s="104">
        <f t="shared" ref="E18:E23" si="12">SUM(C18:D18)</f>
        <v>221</v>
      </c>
      <c r="F18" s="433">
        <f>PG!R18</f>
        <v>66</v>
      </c>
      <c r="G18" s="433">
        <f>PG!S18</f>
        <v>80</v>
      </c>
      <c r="H18" s="104">
        <f t="shared" si="3"/>
        <v>146</v>
      </c>
      <c r="I18" s="433">
        <f>M.Phil.!R18</f>
        <v>0</v>
      </c>
      <c r="J18" s="433">
        <f>M.Phil.!S18</f>
        <v>0</v>
      </c>
      <c r="K18" s="433">
        <f>M.Phil.!T18</f>
        <v>0</v>
      </c>
      <c r="L18" s="433">
        <f>Ph_D_!R18</f>
        <v>7</v>
      </c>
      <c r="M18" s="433">
        <f>Ph_D_!S18</f>
        <v>6</v>
      </c>
      <c r="N18" s="104">
        <f t="shared" si="11"/>
        <v>13</v>
      </c>
      <c r="O18" s="433">
        <f>diploma!R18</f>
        <v>385</v>
      </c>
      <c r="P18" s="433">
        <f>diploma!S18</f>
        <v>489</v>
      </c>
      <c r="Q18" s="104">
        <f>SUM(O18:P18)</f>
        <v>874</v>
      </c>
      <c r="R18" s="433">
        <f>certificate!R18</f>
        <v>0</v>
      </c>
      <c r="S18" s="433">
        <f>certificate!S18</f>
        <v>0</v>
      </c>
      <c r="T18" s="433">
        <f>certificate!T18</f>
        <v>0</v>
      </c>
      <c r="U18" s="105">
        <f t="shared" si="4"/>
        <v>574</v>
      </c>
      <c r="V18" s="105">
        <f t="shared" si="5"/>
        <v>680</v>
      </c>
      <c r="W18" s="105">
        <f t="shared" si="6"/>
        <v>1254</v>
      </c>
      <c r="X18" s="394" t="s">
        <v>74</v>
      </c>
      <c r="Y18">
        <f t="shared" si="7"/>
        <v>146</v>
      </c>
      <c r="AC18" s="394">
        <v>5</v>
      </c>
      <c r="AD18" s="394">
        <v>8</v>
      </c>
      <c r="AE18" s="394">
        <v>13</v>
      </c>
      <c r="AG18" s="417">
        <f t="shared" si="8"/>
        <v>38.46153846153846</v>
      </c>
      <c r="AH18" s="417">
        <f t="shared" si="9"/>
        <v>61.53846153846154</v>
      </c>
      <c r="AI18" s="417"/>
      <c r="AJ18" s="417">
        <f t="shared" si="1"/>
        <v>0</v>
      </c>
      <c r="AK18" s="417">
        <f t="shared" si="2"/>
        <v>0</v>
      </c>
    </row>
    <row r="19" spans="1:40" ht="14.25" customHeight="1">
      <c r="A19" s="102">
        <v>13</v>
      </c>
      <c r="B19" s="103" t="s">
        <v>468</v>
      </c>
      <c r="C19" s="104">
        <f>UG!R19</f>
        <v>1638</v>
      </c>
      <c r="D19" s="104">
        <f>UG!S19</f>
        <v>541</v>
      </c>
      <c r="E19" s="104">
        <f t="shared" si="12"/>
        <v>2179</v>
      </c>
      <c r="F19" s="104">
        <f>PG!R19</f>
        <v>1379</v>
      </c>
      <c r="G19" s="104">
        <f>PG!S19</f>
        <v>848</v>
      </c>
      <c r="H19" s="104">
        <f t="shared" si="3"/>
        <v>2227</v>
      </c>
      <c r="I19" s="104">
        <f>M.Phil.!R19</f>
        <v>1</v>
      </c>
      <c r="J19" s="104">
        <f>M.Phil.!S19</f>
        <v>1</v>
      </c>
      <c r="K19" s="104">
        <f>M.Phil.!T19</f>
        <v>2</v>
      </c>
      <c r="L19" s="104">
        <f>Ph_D_!R19</f>
        <v>116</v>
      </c>
      <c r="M19" s="104">
        <f>Ph_D_!S19</f>
        <v>55</v>
      </c>
      <c r="N19" s="104">
        <f t="shared" si="11"/>
        <v>171</v>
      </c>
      <c r="O19" s="104">
        <f>diploma!R19</f>
        <v>42</v>
      </c>
      <c r="P19" s="104">
        <f>diploma!S19</f>
        <v>32</v>
      </c>
      <c r="Q19" s="104">
        <f>diploma!T19</f>
        <v>74</v>
      </c>
      <c r="R19" s="104">
        <f>certificate!R19</f>
        <v>9</v>
      </c>
      <c r="S19" s="104">
        <f>certificate!S19</f>
        <v>17</v>
      </c>
      <c r="T19" s="104">
        <f>certificate!T19</f>
        <v>26</v>
      </c>
      <c r="U19" s="105">
        <f t="shared" si="4"/>
        <v>3185</v>
      </c>
      <c r="V19" s="105">
        <f t="shared" si="5"/>
        <v>1494</v>
      </c>
      <c r="W19" s="105">
        <f t="shared" si="6"/>
        <v>4679</v>
      </c>
      <c r="Y19">
        <f t="shared" si="7"/>
        <v>2227</v>
      </c>
      <c r="Z19" s="8">
        <f>3140+556+2424</f>
        <v>6120</v>
      </c>
      <c r="AC19">
        <v>107</v>
      </c>
      <c r="AD19">
        <v>67</v>
      </c>
      <c r="AE19">
        <v>174</v>
      </c>
      <c r="AG19" s="417">
        <f t="shared" si="8"/>
        <v>61.494252873563219</v>
      </c>
      <c r="AH19" s="417">
        <f t="shared" si="9"/>
        <v>38.505747126436781</v>
      </c>
      <c r="AI19" s="417"/>
      <c r="AJ19" s="417">
        <f t="shared" si="1"/>
        <v>0</v>
      </c>
      <c r="AK19" s="417">
        <f t="shared" si="2"/>
        <v>0</v>
      </c>
      <c r="AN19" t="s">
        <v>74</v>
      </c>
    </row>
    <row r="20" spans="1:40" ht="14.25" customHeight="1">
      <c r="A20" s="102">
        <v>14</v>
      </c>
      <c r="B20" s="103" t="s">
        <v>469</v>
      </c>
      <c r="C20" s="104">
        <f>UG!R20</f>
        <v>1577</v>
      </c>
      <c r="D20" s="104">
        <f>UG!S20</f>
        <v>117</v>
      </c>
      <c r="E20" s="104">
        <f t="shared" si="12"/>
        <v>1694</v>
      </c>
      <c r="F20" s="104">
        <f>PG!R20</f>
        <v>686</v>
      </c>
      <c r="G20" s="104">
        <f>PG!S20</f>
        <v>528</v>
      </c>
      <c r="H20" s="104">
        <f t="shared" si="3"/>
        <v>1214</v>
      </c>
      <c r="I20" s="104">
        <f>M.Phil.!R20</f>
        <v>17</v>
      </c>
      <c r="J20" s="104">
        <f>M.Phil.!S20</f>
        <v>3</v>
      </c>
      <c r="K20" s="104">
        <f>M.Phil.!T20</f>
        <v>20</v>
      </c>
      <c r="L20" s="104">
        <f>Ph_D_!R20</f>
        <v>13</v>
      </c>
      <c r="M20" s="104">
        <f>Ph_D_!S20</f>
        <v>17</v>
      </c>
      <c r="N20" s="104">
        <f t="shared" si="11"/>
        <v>30</v>
      </c>
      <c r="O20" s="104">
        <f>diploma!R20</f>
        <v>30</v>
      </c>
      <c r="P20" s="104">
        <f>diploma!S20</f>
        <v>87</v>
      </c>
      <c r="Q20" s="104">
        <f>diploma!T20</f>
        <v>117</v>
      </c>
      <c r="R20" s="104">
        <f>certificate!R20</f>
        <v>0</v>
      </c>
      <c r="S20" s="104">
        <f>certificate!S20</f>
        <v>0</v>
      </c>
      <c r="T20" s="104">
        <f>certificate!T20</f>
        <v>0</v>
      </c>
      <c r="U20" s="105">
        <f t="shared" si="4"/>
        <v>2323</v>
      </c>
      <c r="V20" s="105">
        <f t="shared" si="5"/>
        <v>752</v>
      </c>
      <c r="W20" s="105">
        <f t="shared" si="6"/>
        <v>3075</v>
      </c>
      <c r="Y20">
        <f t="shared" si="7"/>
        <v>1214</v>
      </c>
      <c r="Z20">
        <f>SUM(H24-Z19)</f>
        <v>2874</v>
      </c>
      <c r="AC20">
        <v>43</v>
      </c>
      <c r="AD20">
        <v>22</v>
      </c>
      <c r="AE20">
        <v>65</v>
      </c>
      <c r="AG20" s="417">
        <f t="shared" si="8"/>
        <v>66.15384615384616</v>
      </c>
      <c r="AH20" s="417">
        <f t="shared" si="9"/>
        <v>33.846153846153847</v>
      </c>
      <c r="AI20" s="417"/>
      <c r="AJ20" s="417">
        <f t="shared" si="1"/>
        <v>0</v>
      </c>
      <c r="AK20" s="417">
        <f t="shared" si="2"/>
        <v>0</v>
      </c>
    </row>
    <row r="21" spans="1:40" ht="14.25" customHeight="1">
      <c r="A21" s="102">
        <v>15</v>
      </c>
      <c r="B21" s="103" t="s">
        <v>470</v>
      </c>
      <c r="C21" s="104">
        <f>UG!R21</f>
        <v>652</v>
      </c>
      <c r="D21" s="104">
        <f>UG!S21</f>
        <v>18</v>
      </c>
      <c r="E21" s="104">
        <f t="shared" si="12"/>
        <v>670</v>
      </c>
      <c r="F21" s="104">
        <f>PG!R21</f>
        <v>240</v>
      </c>
      <c r="G21" s="104">
        <f>PG!S21</f>
        <v>5</v>
      </c>
      <c r="H21" s="104">
        <f t="shared" si="3"/>
        <v>245</v>
      </c>
      <c r="I21" s="104">
        <f>M.Phil.!R21</f>
        <v>0</v>
      </c>
      <c r="J21" s="104">
        <f>M.Phil.!S21</f>
        <v>0</v>
      </c>
      <c r="K21" s="104">
        <f>M.Phil.!T21</f>
        <v>0</v>
      </c>
      <c r="L21" s="104">
        <f>Ph_D_!R21</f>
        <v>20</v>
      </c>
      <c r="M21" s="104">
        <f>Ph_D_!S21</f>
        <v>4</v>
      </c>
      <c r="N21" s="104">
        <f t="shared" si="11"/>
        <v>24</v>
      </c>
      <c r="O21" s="104">
        <f>diploma!R21</f>
        <v>47</v>
      </c>
      <c r="P21" s="104">
        <f>diploma!S21</f>
        <v>15</v>
      </c>
      <c r="Q21" s="104">
        <f>diploma!T21</f>
        <v>62</v>
      </c>
      <c r="R21" s="104">
        <f>certificate!R21</f>
        <v>23</v>
      </c>
      <c r="S21" s="104">
        <f>certificate!S21</f>
        <v>4</v>
      </c>
      <c r="T21" s="104">
        <f>certificate!T21</f>
        <v>27</v>
      </c>
      <c r="U21" s="105">
        <f t="shared" si="4"/>
        <v>982</v>
      </c>
      <c r="V21" s="105">
        <f t="shared" si="5"/>
        <v>46</v>
      </c>
      <c r="W21" s="105">
        <f t="shared" si="6"/>
        <v>1028</v>
      </c>
      <c r="Y21">
        <f t="shared" si="7"/>
        <v>245</v>
      </c>
      <c r="Z21" s="407" t="s">
        <v>982</v>
      </c>
      <c r="AA21" s="407" t="s">
        <v>983</v>
      </c>
      <c r="AB21" s="407" t="s">
        <v>984</v>
      </c>
      <c r="AC21">
        <v>34</v>
      </c>
      <c r="AD21">
        <v>7</v>
      </c>
      <c r="AE21">
        <v>41</v>
      </c>
      <c r="AG21" s="417">
        <f t="shared" si="8"/>
        <v>82.926829268292678</v>
      </c>
      <c r="AH21" s="417">
        <f t="shared" si="9"/>
        <v>17.073170731707318</v>
      </c>
      <c r="AI21" s="417"/>
      <c r="AJ21" s="417">
        <f t="shared" si="1"/>
        <v>0</v>
      </c>
      <c r="AK21" s="417">
        <f t="shared" si="2"/>
        <v>0</v>
      </c>
    </row>
    <row r="22" spans="1:40" ht="14.25" customHeight="1">
      <c r="A22" s="102">
        <v>16</v>
      </c>
      <c r="B22" s="103" t="s">
        <v>471</v>
      </c>
      <c r="C22" s="104">
        <f>UG!R22</f>
        <v>235</v>
      </c>
      <c r="D22" s="104">
        <f>UG!S22</f>
        <v>182</v>
      </c>
      <c r="E22" s="104">
        <f t="shared" si="12"/>
        <v>417</v>
      </c>
      <c r="F22" s="104">
        <f>PG!R22</f>
        <v>83</v>
      </c>
      <c r="G22" s="104">
        <f>PG!S22</f>
        <v>83</v>
      </c>
      <c r="H22" s="104">
        <f t="shared" si="3"/>
        <v>166</v>
      </c>
      <c r="I22" s="104">
        <f>M.Phil.!R22</f>
        <v>0</v>
      </c>
      <c r="J22" s="104">
        <f>M.Phil.!S22</f>
        <v>0</v>
      </c>
      <c r="K22" s="104">
        <f>M.Phil.!T22</f>
        <v>0</v>
      </c>
      <c r="L22" s="104">
        <f>Ph_D_!R22</f>
        <v>2</v>
      </c>
      <c r="M22" s="104">
        <f>Ph_D_!S22</f>
        <v>1</v>
      </c>
      <c r="N22" s="104">
        <f t="shared" si="11"/>
        <v>3</v>
      </c>
      <c r="O22" s="104">
        <f>diploma!R22</f>
        <v>0</v>
      </c>
      <c r="P22" s="104">
        <f>diploma!S22</f>
        <v>0</v>
      </c>
      <c r="Q22" s="104">
        <f>diploma!T22</f>
        <v>0</v>
      </c>
      <c r="R22" s="104">
        <f>certificate!R22</f>
        <v>28</v>
      </c>
      <c r="S22" s="104">
        <f>certificate!S22</f>
        <v>18</v>
      </c>
      <c r="T22" s="104">
        <f>certificate!T22</f>
        <v>46</v>
      </c>
      <c r="U22" s="105">
        <f t="shared" si="4"/>
        <v>348</v>
      </c>
      <c r="V22" s="105">
        <f t="shared" si="5"/>
        <v>284</v>
      </c>
      <c r="W22" s="105">
        <f t="shared" si="6"/>
        <v>632</v>
      </c>
      <c r="Y22">
        <f t="shared" si="7"/>
        <v>166</v>
      </c>
      <c r="Z22" s="451">
        <v>2959</v>
      </c>
      <c r="AA22" s="451">
        <v>1766</v>
      </c>
      <c r="AB22" s="451">
        <f>SUM(Z22:AA22)</f>
        <v>4725</v>
      </c>
      <c r="AC22">
        <v>7</v>
      </c>
      <c r="AD22">
        <v>3</v>
      </c>
      <c r="AE22">
        <v>10</v>
      </c>
      <c r="AG22" s="417">
        <f t="shared" si="8"/>
        <v>70</v>
      </c>
      <c r="AH22" s="417">
        <f>AD22*100/AE22</f>
        <v>30</v>
      </c>
      <c r="AI22" s="417"/>
      <c r="AJ22" s="417">
        <f t="shared" si="1"/>
        <v>0</v>
      </c>
      <c r="AK22" s="417">
        <f>AM22*AH22/100</f>
        <v>0</v>
      </c>
      <c r="AL22" t="s">
        <v>74</v>
      </c>
    </row>
    <row r="23" spans="1:40" ht="14.25" customHeight="1">
      <c r="A23" s="102">
        <v>17</v>
      </c>
      <c r="B23" s="103" t="s">
        <v>472</v>
      </c>
      <c r="C23" s="104">
        <f>UG!R23</f>
        <v>0</v>
      </c>
      <c r="D23" s="104">
        <f>UG!S23</f>
        <v>2185</v>
      </c>
      <c r="E23" s="104">
        <f t="shared" si="12"/>
        <v>2185</v>
      </c>
      <c r="F23" s="104">
        <f>PG!R23</f>
        <v>0</v>
      </c>
      <c r="G23" s="104">
        <f>PG!S23</f>
        <v>234</v>
      </c>
      <c r="H23" s="104">
        <f t="shared" si="3"/>
        <v>234</v>
      </c>
      <c r="I23" s="104">
        <f>M.Phil.!R23</f>
        <v>0</v>
      </c>
      <c r="J23" s="104">
        <f>M.Phil.!S23</f>
        <v>0</v>
      </c>
      <c r="K23" s="104">
        <f>M.Phil.!T23</f>
        <v>0</v>
      </c>
      <c r="L23" s="104">
        <f>Ph_D_!R23</f>
        <v>0</v>
      </c>
      <c r="M23" s="104">
        <f>Ph_D_!S23</f>
        <v>0</v>
      </c>
      <c r="N23" s="104">
        <f>Ph_D_!T23</f>
        <v>0</v>
      </c>
      <c r="O23" s="104">
        <f>diploma!R23</f>
        <v>0</v>
      </c>
      <c r="P23" s="104">
        <f>diploma!S23</f>
        <v>0</v>
      </c>
      <c r="Q23" s="104">
        <f>diploma!T23</f>
        <v>0</v>
      </c>
      <c r="R23" s="104">
        <f>certificate!R23</f>
        <v>0</v>
      </c>
      <c r="S23" s="104">
        <f>certificate!S23</f>
        <v>0</v>
      </c>
      <c r="T23" s="104">
        <f>certificate!T23</f>
        <v>0</v>
      </c>
      <c r="U23" s="105">
        <f t="shared" si="4"/>
        <v>0</v>
      </c>
      <c r="V23" s="105">
        <f t="shared" si="5"/>
        <v>2419</v>
      </c>
      <c r="W23" s="105">
        <f t="shared" si="6"/>
        <v>2419</v>
      </c>
      <c r="X23" t="s">
        <v>74</v>
      </c>
      <c r="Y23">
        <f t="shared" si="7"/>
        <v>234</v>
      </c>
      <c r="AC23">
        <v>0</v>
      </c>
      <c r="AD23">
        <v>0</v>
      </c>
      <c r="AE23">
        <v>0</v>
      </c>
      <c r="AG23" s="417"/>
      <c r="AH23" s="417"/>
      <c r="AI23" s="417"/>
      <c r="AJ23" s="417"/>
      <c r="AK23" s="417"/>
      <c r="AL23" s="417"/>
      <c r="AM23" t="s">
        <v>74</v>
      </c>
    </row>
    <row r="24" spans="1:40" ht="14.25" customHeight="1">
      <c r="A24" s="107"/>
      <c r="B24" s="108" t="s">
        <v>87</v>
      </c>
      <c r="C24" s="109">
        <f t="shared" ref="C24:T24" si="13">SUM(C7:C23)</f>
        <v>9594</v>
      </c>
      <c r="D24" s="109">
        <f t="shared" si="13"/>
        <v>5192</v>
      </c>
      <c r="E24" s="109">
        <f t="shared" si="13"/>
        <v>14786</v>
      </c>
      <c r="F24" s="109">
        <f t="shared" si="13"/>
        <v>5323</v>
      </c>
      <c r="G24" s="109">
        <f t="shared" si="13"/>
        <v>3671</v>
      </c>
      <c r="H24" s="109">
        <f t="shared" si="13"/>
        <v>8994</v>
      </c>
      <c r="I24" s="109">
        <f t="shared" si="13"/>
        <v>19</v>
      </c>
      <c r="J24" s="109">
        <f t="shared" si="13"/>
        <v>12</v>
      </c>
      <c r="K24" s="109">
        <f t="shared" si="13"/>
        <v>31</v>
      </c>
      <c r="L24" s="109">
        <f t="shared" si="13"/>
        <v>382</v>
      </c>
      <c r="M24" s="109">
        <f t="shared" si="13"/>
        <v>213</v>
      </c>
      <c r="N24" s="109">
        <f t="shared" si="13"/>
        <v>595</v>
      </c>
      <c r="O24" s="109">
        <f t="shared" si="13"/>
        <v>1580</v>
      </c>
      <c r="P24" s="109">
        <f t="shared" si="13"/>
        <v>1269</v>
      </c>
      <c r="Q24" s="109">
        <f t="shared" si="13"/>
        <v>2849</v>
      </c>
      <c r="R24" s="109">
        <f t="shared" si="13"/>
        <v>168</v>
      </c>
      <c r="S24" s="109">
        <f t="shared" si="13"/>
        <v>97</v>
      </c>
      <c r="T24" s="109">
        <f t="shared" si="13"/>
        <v>265</v>
      </c>
      <c r="U24" s="110">
        <f>SUM(C24,F24,I24,L24,O24,R24)</f>
        <v>17066</v>
      </c>
      <c r="V24" s="110">
        <f t="shared" si="5"/>
        <v>10454</v>
      </c>
      <c r="W24" s="110">
        <f t="shared" si="6"/>
        <v>27520</v>
      </c>
      <c r="Y24">
        <f t="shared" si="7"/>
        <v>8994</v>
      </c>
      <c r="Z24">
        <f>2428+337+14259+8299+41+4725</f>
        <v>30089</v>
      </c>
      <c r="AA24">
        <f>14259+8366+41+5252+356+434</f>
        <v>28708</v>
      </c>
      <c r="AC24">
        <v>506</v>
      </c>
      <c r="AD24">
        <v>302</v>
      </c>
      <c r="AE24">
        <v>808</v>
      </c>
      <c r="AG24" s="417">
        <f>AC24*100/AE24</f>
        <v>62.623762376237622</v>
      </c>
      <c r="AH24" s="417">
        <f>AD24*100/AE24</f>
        <v>37.376237623762378</v>
      </c>
      <c r="AI24" s="417"/>
      <c r="AJ24" s="417">
        <f>AM24*AG24/100</f>
        <v>2958.9727722772277</v>
      </c>
      <c r="AK24" s="417">
        <f>AM24*AH24/100</f>
        <v>1766.0272277227725</v>
      </c>
      <c r="AL24" s="417">
        <f>SUM(AJ24:AK24)</f>
        <v>4725</v>
      </c>
      <c r="AM24">
        <v>4725</v>
      </c>
      <c r="AN24" s="417"/>
    </row>
    <row r="25" spans="1:40" ht="8.25" customHeight="1">
      <c r="A25" s="111"/>
      <c r="B25" s="112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4"/>
      <c r="V25" s="114"/>
      <c r="W25" s="114"/>
    </row>
    <row r="26" spans="1:40" ht="9" hidden="1" customHeight="1">
      <c r="A26" s="111"/>
      <c r="B26" s="112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4"/>
      <c r="V26" s="114"/>
      <c r="W26" s="114"/>
      <c r="X26" s="304"/>
    </row>
    <row r="27" spans="1:40" ht="9" hidden="1" customHeight="1">
      <c r="A27" s="111"/>
      <c r="B27" s="112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4"/>
      <c r="V27" s="114"/>
      <c r="W27" s="114"/>
    </row>
    <row r="28" spans="1:40" ht="9" hidden="1" customHeight="1">
      <c r="A28" s="111"/>
      <c r="B28" s="112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4"/>
      <c r="V28" s="114"/>
      <c r="W28" s="114"/>
    </row>
    <row r="29" spans="1:40" ht="9" hidden="1" customHeight="1">
      <c r="A29" s="111"/>
      <c r="B29" s="112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4"/>
      <c r="V29" s="114"/>
      <c r="W29" s="114"/>
    </row>
    <row r="30" spans="1:40" ht="9" hidden="1" customHeight="1">
      <c r="A30" s="111"/>
      <c r="B30" s="112"/>
      <c r="C30" s="113"/>
      <c r="D30" s="113"/>
      <c r="E30" s="113"/>
      <c r="F30" s="113" t="s">
        <v>74</v>
      </c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4"/>
      <c r="V30" s="114"/>
      <c r="W30" s="114"/>
    </row>
    <row r="31" spans="1:40" ht="9" hidden="1" customHeight="1">
      <c r="A31" s="111"/>
      <c r="B31" s="112" t="s">
        <v>74</v>
      </c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4"/>
      <c r="V31" s="114"/>
      <c r="W31" s="114"/>
    </row>
    <row r="32" spans="1:40" ht="9" hidden="1" customHeight="1">
      <c r="A32" s="111"/>
      <c r="B32" s="112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 t="s">
        <v>74</v>
      </c>
      <c r="S32" s="113"/>
      <c r="T32" s="113"/>
      <c r="U32" s="114"/>
      <c r="V32" s="114"/>
      <c r="W32" s="114"/>
    </row>
    <row r="33" spans="1:28" ht="17.850000000000001" customHeight="1">
      <c r="A33" s="798" t="s">
        <v>439</v>
      </c>
      <c r="B33" s="798"/>
      <c r="C33" s="798"/>
      <c r="D33" s="798"/>
      <c r="E33" s="798"/>
      <c r="F33" s="798"/>
      <c r="G33" s="798"/>
      <c r="H33" s="798"/>
      <c r="I33" s="798"/>
      <c r="J33" s="798"/>
      <c r="K33" s="798"/>
      <c r="L33" s="798"/>
      <c r="M33" s="798"/>
      <c r="N33" s="798"/>
      <c r="O33" s="798"/>
      <c r="P33" s="798"/>
      <c r="Q33" s="798"/>
      <c r="R33" s="798"/>
      <c r="S33" s="798"/>
      <c r="T33" s="798"/>
      <c r="U33" s="798"/>
      <c r="V33" s="798"/>
      <c r="W33" s="798"/>
      <c r="Y33">
        <f>SUM(F20,O20)</f>
        <v>716</v>
      </c>
      <c r="Z33">
        <f>SUM(G20,P20)</f>
        <v>615</v>
      </c>
      <c r="AA33">
        <f>SUM(H20,Q20)</f>
        <v>1331</v>
      </c>
    </row>
    <row r="34" spans="1:28" ht="15.6" customHeight="1">
      <c r="A34" s="799" t="s">
        <v>1106</v>
      </c>
      <c r="B34" s="799"/>
      <c r="C34" s="799"/>
      <c r="D34" s="799"/>
      <c r="E34" s="799"/>
      <c r="F34" s="799"/>
      <c r="G34" s="799"/>
      <c r="H34" s="799"/>
      <c r="I34" s="799"/>
      <c r="J34" s="799"/>
      <c r="K34" s="799"/>
      <c r="L34" s="799"/>
      <c r="M34" s="799"/>
      <c r="N34" s="799"/>
      <c r="O34" s="799"/>
      <c r="P34" s="799"/>
      <c r="Q34" s="799"/>
      <c r="R34" s="799"/>
      <c r="S34" s="799"/>
      <c r="T34" s="799"/>
      <c r="U34" s="799"/>
      <c r="V34" s="799"/>
      <c r="W34" s="799"/>
    </row>
    <row r="35" spans="1:28" ht="42" customHeight="1">
      <c r="A35" s="839" t="s">
        <v>289</v>
      </c>
      <c r="B35" s="830" t="s">
        <v>620</v>
      </c>
      <c r="C35" s="788" t="s">
        <v>452</v>
      </c>
      <c r="D35" s="789"/>
      <c r="E35" s="790"/>
      <c r="F35" s="788" t="s">
        <v>453</v>
      </c>
      <c r="G35" s="789"/>
      <c r="H35" s="790"/>
      <c r="I35" s="788" t="s">
        <v>446</v>
      </c>
      <c r="J35" s="789"/>
      <c r="K35" s="790"/>
      <c r="L35" s="788" t="s">
        <v>454</v>
      </c>
      <c r="M35" s="789"/>
      <c r="N35" s="790"/>
      <c r="O35" s="788" t="s">
        <v>455</v>
      </c>
      <c r="P35" s="789"/>
      <c r="Q35" s="790"/>
      <c r="R35" s="788" t="s">
        <v>456</v>
      </c>
      <c r="S35" s="789"/>
      <c r="T35" s="790"/>
      <c r="U35" s="833" t="s">
        <v>69</v>
      </c>
      <c r="V35" s="834"/>
      <c r="W35" s="835"/>
    </row>
    <row r="36" spans="1:28" ht="0.75" customHeight="1">
      <c r="A36" s="840"/>
      <c r="B36" s="831"/>
      <c r="C36" s="791"/>
      <c r="D36" s="792"/>
      <c r="E36" s="793"/>
      <c r="F36" s="791"/>
      <c r="G36" s="792"/>
      <c r="H36" s="793"/>
      <c r="I36" s="791"/>
      <c r="J36" s="792"/>
      <c r="K36" s="793"/>
      <c r="L36" s="791"/>
      <c r="M36" s="792"/>
      <c r="N36" s="793"/>
      <c r="O36" s="791"/>
      <c r="P36" s="792"/>
      <c r="Q36" s="793"/>
      <c r="R36" s="791"/>
      <c r="S36" s="792"/>
      <c r="T36" s="793"/>
      <c r="U36" s="836"/>
      <c r="V36" s="837"/>
      <c r="W36" s="838"/>
    </row>
    <row r="37" spans="1:28" ht="12.75" customHeight="1">
      <c r="A37" s="841"/>
      <c r="B37" s="832"/>
      <c r="C37" s="101" t="s">
        <v>70</v>
      </c>
      <c r="D37" s="101" t="s">
        <v>71</v>
      </c>
      <c r="E37" s="101" t="s">
        <v>72</v>
      </c>
      <c r="F37" s="101" t="s">
        <v>70</v>
      </c>
      <c r="G37" s="101" t="s">
        <v>71</v>
      </c>
      <c r="H37" s="101" t="s">
        <v>72</v>
      </c>
      <c r="I37" s="101" t="s">
        <v>70</v>
      </c>
      <c r="J37" s="101" t="s">
        <v>71</v>
      </c>
      <c r="K37" s="101" t="s">
        <v>72</v>
      </c>
      <c r="L37" s="101" t="s">
        <v>70</v>
      </c>
      <c r="M37" s="101" t="s">
        <v>71</v>
      </c>
      <c r="N37" s="101" t="s">
        <v>72</v>
      </c>
      <c r="O37" s="101" t="s">
        <v>70</v>
      </c>
      <c r="P37" s="101" t="s">
        <v>71</v>
      </c>
      <c r="Q37" s="101" t="s">
        <v>72</v>
      </c>
      <c r="R37" s="101" t="s">
        <v>70</v>
      </c>
      <c r="S37" s="101" t="s">
        <v>71</v>
      </c>
      <c r="T37" s="101" t="s">
        <v>72</v>
      </c>
      <c r="U37" s="101" t="s">
        <v>70</v>
      </c>
      <c r="V37" s="101" t="s">
        <v>71</v>
      </c>
      <c r="W37" s="101" t="s">
        <v>72</v>
      </c>
    </row>
    <row r="38" spans="1:28" ht="12.75" customHeight="1">
      <c r="A38" s="6"/>
      <c r="B38" s="116" t="s">
        <v>473</v>
      </c>
      <c r="C38" s="104">
        <f>UG!R36</f>
        <v>0</v>
      </c>
      <c r="D38" s="104">
        <f>UG!S36</f>
        <v>1390</v>
      </c>
      <c r="E38" s="104">
        <f>UG!T36</f>
        <v>1390</v>
      </c>
      <c r="F38" s="104">
        <f>PG!R36</f>
        <v>0</v>
      </c>
      <c r="G38" s="104">
        <f>PG!S36</f>
        <v>318</v>
      </c>
      <c r="H38" s="104">
        <f>PG!T36</f>
        <v>318</v>
      </c>
      <c r="I38" s="104"/>
      <c r="J38" s="104"/>
      <c r="K38" s="104"/>
      <c r="L38" s="104">
        <f>Ph_D_!R36</f>
        <v>7</v>
      </c>
      <c r="M38" s="104">
        <f>Ph_D_!S36</f>
        <v>15</v>
      </c>
      <c r="N38" s="104">
        <f>Ph_D_!T36</f>
        <v>22</v>
      </c>
      <c r="O38" s="104">
        <f>diploma!R36</f>
        <v>0</v>
      </c>
      <c r="P38" s="104">
        <f>diploma!S36</f>
        <v>0</v>
      </c>
      <c r="Q38" s="104">
        <f>diploma!T36</f>
        <v>0</v>
      </c>
      <c r="R38" s="104">
        <f>certificate!R36</f>
        <v>0</v>
      </c>
      <c r="S38" s="104">
        <f>certificate!S36</f>
        <v>0</v>
      </c>
      <c r="T38" s="104">
        <f>certificate!T36</f>
        <v>0</v>
      </c>
      <c r="U38" s="105">
        <f t="shared" ref="U38:W41" si="14">SUM(C38,F38,I38,L38,O38,R38)</f>
        <v>7</v>
      </c>
      <c r="V38" s="105">
        <f t="shared" si="14"/>
        <v>1723</v>
      </c>
      <c r="W38" s="105">
        <f t="shared" si="14"/>
        <v>1730</v>
      </c>
    </row>
    <row r="39" spans="1:28" ht="12.75" customHeight="1">
      <c r="A39" s="6"/>
      <c r="B39" s="116" t="s">
        <v>474</v>
      </c>
      <c r="C39" s="104">
        <f>UG!R37</f>
        <v>1</v>
      </c>
      <c r="D39" s="104">
        <f>UG!S37</f>
        <v>2046</v>
      </c>
      <c r="E39" s="104">
        <f>UG!T37</f>
        <v>2047</v>
      </c>
      <c r="F39" s="104">
        <f>PG!R37</f>
        <v>0</v>
      </c>
      <c r="G39" s="104">
        <f>PG!S37</f>
        <v>538</v>
      </c>
      <c r="H39" s="104">
        <f>PG!T37</f>
        <v>538</v>
      </c>
      <c r="I39" s="104"/>
      <c r="J39" s="104"/>
      <c r="K39" s="104"/>
      <c r="L39" s="104">
        <f>Ph_D_!R37</f>
        <v>8</v>
      </c>
      <c r="M39" s="104">
        <f>Ph_D_!S37</f>
        <v>5</v>
      </c>
      <c r="N39" s="104">
        <f>Ph_D_!T37</f>
        <v>13</v>
      </c>
      <c r="O39" s="104">
        <f>diploma!R37</f>
        <v>0</v>
      </c>
      <c r="P39" s="104">
        <f>diploma!S37</f>
        <v>0</v>
      </c>
      <c r="Q39" s="104">
        <f>diploma!T37</f>
        <v>0</v>
      </c>
      <c r="R39" s="104">
        <f>certificate!R37</f>
        <v>0</v>
      </c>
      <c r="S39" s="104">
        <f>certificate!S37</f>
        <v>0</v>
      </c>
      <c r="T39" s="104">
        <f>certificate!T37</f>
        <v>0</v>
      </c>
      <c r="U39" s="105">
        <f t="shared" si="14"/>
        <v>9</v>
      </c>
      <c r="V39" s="105">
        <f t="shared" si="14"/>
        <v>2589</v>
      </c>
      <c r="W39" s="105">
        <f t="shared" si="14"/>
        <v>2598</v>
      </c>
      <c r="AB39" t="s">
        <v>74</v>
      </c>
    </row>
    <row r="40" spans="1:28" ht="12.75" customHeight="1">
      <c r="A40" s="6"/>
      <c r="B40" s="116" t="s">
        <v>475</v>
      </c>
      <c r="C40" s="104">
        <f>UG!R38</f>
        <v>0</v>
      </c>
      <c r="D40" s="104">
        <f>UG!S38</f>
        <v>1715</v>
      </c>
      <c r="E40" s="104">
        <f>UG!T38</f>
        <v>1715</v>
      </c>
      <c r="F40" s="104">
        <f>PG!R38</f>
        <v>0</v>
      </c>
      <c r="G40" s="104">
        <f>PG!S38</f>
        <v>340</v>
      </c>
      <c r="H40" s="104">
        <f>PG!T38</f>
        <v>340</v>
      </c>
      <c r="I40" s="104"/>
      <c r="J40" s="104"/>
      <c r="K40" s="104"/>
      <c r="L40" s="104">
        <f>Ph_D_!R38</f>
        <v>24</v>
      </c>
      <c r="M40" s="104">
        <f>Ph_D_!S38</f>
        <v>19</v>
      </c>
      <c r="N40" s="104">
        <f>Ph_D_!T38</f>
        <v>43</v>
      </c>
      <c r="O40" s="104">
        <f>diploma!R38</f>
        <v>0</v>
      </c>
      <c r="P40" s="104">
        <f>diploma!S38</f>
        <v>0</v>
      </c>
      <c r="Q40" s="104">
        <f>diploma!T38</f>
        <v>0</v>
      </c>
      <c r="R40" s="104">
        <f>certificate!R38</f>
        <v>0</v>
      </c>
      <c r="S40" s="104">
        <f>certificate!S38</f>
        <v>0</v>
      </c>
      <c r="T40" s="104">
        <f>certificate!T38</f>
        <v>0</v>
      </c>
      <c r="U40" s="105">
        <f t="shared" si="14"/>
        <v>24</v>
      </c>
      <c r="V40" s="105">
        <f t="shared" si="14"/>
        <v>2074</v>
      </c>
      <c r="W40" s="105">
        <f t="shared" si="14"/>
        <v>2098</v>
      </c>
    </row>
    <row r="41" spans="1:28" ht="12.75" customHeight="1">
      <c r="A41" s="6"/>
      <c r="B41" s="116" t="s">
        <v>476</v>
      </c>
      <c r="C41" s="104">
        <f>UG!R39</f>
        <v>2002</v>
      </c>
      <c r="D41" s="104">
        <f>UG!S39</f>
        <v>117</v>
      </c>
      <c r="E41" s="104">
        <f>UG!T39</f>
        <v>2119</v>
      </c>
      <c r="F41" s="104">
        <f>PG!R39</f>
        <v>210</v>
      </c>
      <c r="G41" s="104">
        <f>PG!S39</f>
        <v>93</v>
      </c>
      <c r="H41" s="104">
        <f>PG!T39</f>
        <v>303</v>
      </c>
      <c r="I41" s="104"/>
      <c r="J41" s="104"/>
      <c r="K41" s="104"/>
      <c r="L41" s="104">
        <f>Ph_D_!R39</f>
        <v>72</v>
      </c>
      <c r="M41" s="104">
        <f>Ph_D_!S39</f>
        <v>14</v>
      </c>
      <c r="N41" s="104">
        <f>Ph_D_!T39</f>
        <v>86</v>
      </c>
      <c r="O41" s="104">
        <f>diploma!R39</f>
        <v>1513</v>
      </c>
      <c r="P41" s="104">
        <f>diploma!S39</f>
        <v>107</v>
      </c>
      <c r="Q41" s="104">
        <f>diploma!T39</f>
        <v>1620</v>
      </c>
      <c r="R41" s="104">
        <f>certificate!R39</f>
        <v>38</v>
      </c>
      <c r="S41" s="104">
        <f>certificate!S39</f>
        <v>3</v>
      </c>
      <c r="T41" s="104">
        <f>certificate!T39</f>
        <v>41</v>
      </c>
      <c r="U41" s="105">
        <f t="shared" si="14"/>
        <v>3835</v>
      </c>
      <c r="V41" s="105">
        <f t="shared" si="14"/>
        <v>334</v>
      </c>
      <c r="W41" s="105">
        <f t="shared" si="14"/>
        <v>4169</v>
      </c>
      <c r="Z41">
        <f>4779+430</f>
        <v>5209</v>
      </c>
      <c r="AA41">
        <f>3502+254</f>
        <v>3756</v>
      </c>
      <c r="AB41">
        <f>SUM(Z41:AA41)</f>
        <v>8965</v>
      </c>
    </row>
    <row r="42" spans="1:28" s="10" customFormat="1" ht="12.75" customHeight="1">
      <c r="A42" s="4"/>
      <c r="B42" s="118" t="s">
        <v>87</v>
      </c>
      <c r="C42" s="109">
        <f>SUM(C38:C41)</f>
        <v>2003</v>
      </c>
      <c r="D42" s="109">
        <f t="shared" ref="D42:W42" si="15">SUM(D38:D41)</f>
        <v>5268</v>
      </c>
      <c r="E42" s="109">
        <f t="shared" si="15"/>
        <v>7271</v>
      </c>
      <c r="F42" s="109">
        <f t="shared" si="15"/>
        <v>210</v>
      </c>
      <c r="G42" s="109">
        <f t="shared" si="15"/>
        <v>1289</v>
      </c>
      <c r="H42" s="109">
        <f t="shared" si="15"/>
        <v>1499</v>
      </c>
      <c r="I42" s="109">
        <f t="shared" si="15"/>
        <v>0</v>
      </c>
      <c r="J42" s="109">
        <f t="shared" si="15"/>
        <v>0</v>
      </c>
      <c r="K42" s="109">
        <f t="shared" si="15"/>
        <v>0</v>
      </c>
      <c r="L42" s="109">
        <f t="shared" si="15"/>
        <v>111</v>
      </c>
      <c r="M42" s="109">
        <f t="shared" si="15"/>
        <v>53</v>
      </c>
      <c r="N42" s="109">
        <f t="shared" si="15"/>
        <v>164</v>
      </c>
      <c r="O42" s="109">
        <f t="shared" si="15"/>
        <v>1513</v>
      </c>
      <c r="P42" s="109">
        <f t="shared" si="15"/>
        <v>107</v>
      </c>
      <c r="Q42" s="109">
        <f t="shared" si="15"/>
        <v>1620</v>
      </c>
      <c r="R42" s="109">
        <f t="shared" si="15"/>
        <v>38</v>
      </c>
      <c r="S42" s="109">
        <f t="shared" si="15"/>
        <v>3</v>
      </c>
      <c r="T42" s="109">
        <f t="shared" si="15"/>
        <v>41</v>
      </c>
      <c r="U42" s="109">
        <f t="shared" si="15"/>
        <v>3875</v>
      </c>
      <c r="V42" s="109">
        <f t="shared" si="15"/>
        <v>6720</v>
      </c>
      <c r="W42" s="109">
        <f t="shared" si="15"/>
        <v>10595</v>
      </c>
    </row>
    <row r="43" spans="1:28" s="10" customFormat="1" ht="14.25" customHeight="1">
      <c r="A43" s="11"/>
      <c r="B43" s="24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4"/>
      <c r="V43" s="114"/>
      <c r="W43" s="114"/>
    </row>
    <row r="44" spans="1:28">
      <c r="Q44" s="1"/>
    </row>
    <row r="45" spans="1:28">
      <c r="O45" t="s">
        <v>74</v>
      </c>
    </row>
    <row r="46" spans="1:28">
      <c r="D46" t="s">
        <v>74</v>
      </c>
    </row>
    <row r="47" spans="1:28">
      <c r="H47" t="s">
        <v>74</v>
      </c>
      <c r="W47" s="1"/>
    </row>
    <row r="61" spans="2:2">
      <c r="B61" s="624"/>
    </row>
    <row r="185" spans="7:7">
      <c r="G185" t="s">
        <v>74</v>
      </c>
    </row>
    <row r="201" spans="4:6">
      <c r="D201">
        <f>SUM(D6:D200)</f>
        <v>20920</v>
      </c>
      <c r="E201">
        <f>SUM(E6:E200)</f>
        <v>44114</v>
      </c>
      <c r="F201">
        <f>SUM(F6:F200)</f>
        <v>11066</v>
      </c>
    </row>
    <row r="202" spans="4:6">
      <c r="D202" t="s">
        <v>74</v>
      </c>
    </row>
  </sheetData>
  <mergeCells count="22">
    <mergeCell ref="B35:B37"/>
    <mergeCell ref="I4:K5"/>
    <mergeCell ref="O4:Q5"/>
    <mergeCell ref="A34:W34"/>
    <mergeCell ref="C35:E36"/>
    <mergeCell ref="L35:N36"/>
    <mergeCell ref="O35:Q36"/>
    <mergeCell ref="U35:W36"/>
    <mergeCell ref="F35:H36"/>
    <mergeCell ref="A33:W33"/>
    <mergeCell ref="I35:K36"/>
    <mergeCell ref="A35:A37"/>
    <mergeCell ref="R35:T36"/>
    <mergeCell ref="A1:W1"/>
    <mergeCell ref="A2:W2"/>
    <mergeCell ref="A4:A6"/>
    <mergeCell ref="B4:B6"/>
    <mergeCell ref="C4:E5"/>
    <mergeCell ref="R4:T5"/>
    <mergeCell ref="L4:N5"/>
    <mergeCell ref="F4:H5"/>
    <mergeCell ref="U4:W5"/>
  </mergeCells>
  <phoneticPr fontId="1" type="noConversion"/>
  <pageMargins left="0.5" right="0.2" top="0.74" bottom="0.3" header="0.511811023622047" footer="0.511811023622047"/>
  <pageSetup paperSize="9" firstPageNumber="0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all</vt:lpstr>
      <vt:lpstr>UG</vt:lpstr>
      <vt:lpstr>PG</vt:lpstr>
      <vt:lpstr>M.Phil.</vt:lpstr>
      <vt:lpstr>Ph_D_</vt:lpstr>
      <vt:lpstr>diploma</vt:lpstr>
      <vt:lpstr>certificate</vt:lpstr>
      <vt:lpstr>course_wise</vt:lpstr>
      <vt:lpstr>level-wise</vt:lpstr>
      <vt:lpstr>Cast-wise</vt:lpstr>
      <vt:lpstr>New_Erol_castwise</vt:lpstr>
      <vt:lpstr>Level_wise all Ph.D.</vt:lpstr>
      <vt:lpstr>New_Enrol_Levelwise</vt:lpstr>
      <vt:lpstr>cast-wise only Ph.d. Total</vt:lpstr>
      <vt:lpstr>all Ph.D.</vt:lpstr>
      <vt:lpstr>all!Print_Titles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</cp:lastModifiedBy>
  <cp:lastPrinted>2018-05-15T09:52:17Z</cp:lastPrinted>
  <dcterms:created xsi:type="dcterms:W3CDTF">2011-11-16T06:49:07Z</dcterms:created>
  <dcterms:modified xsi:type="dcterms:W3CDTF">2018-05-15T09:57:21Z</dcterms:modified>
</cp:coreProperties>
</file>